
<file path=[Content_Types].xml><?xml version="1.0" encoding="utf-8"?>
<Types xmlns="http://schemas.openxmlformats.org/package/2006/content-type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1"/>
  <fileSharing readOnlyRecommended="1"/>
  <workbookPr codeName="ThisWorkbook" defaultThemeVersion="166925"/>
  <mc:AlternateContent xmlns:mc="http://schemas.openxmlformats.org/markup-compatibility/2006">
    <mc:Choice Requires="x15">
      <x15ac:absPath xmlns:x15ac="http://schemas.microsoft.com/office/spreadsheetml/2010/11/ac" url="/Users/nataliepopovich/Box/Trains/Submissions/Nature Energy/Final submission packet/Supplementary Data/"/>
    </mc:Choice>
  </mc:AlternateContent>
  <xr:revisionPtr revIDLastSave="0" documentId="13_ncr:1_{DB672176-6A03-9C46-ABE5-7FCE9117E6A3}" xr6:coauthVersionLast="47" xr6:coauthVersionMax="47" xr10:uidLastSave="{00000000-0000-0000-0000-000000000000}"/>
  <bookViews>
    <workbookView xWindow="38960" yWindow="1960" windowWidth="33280" windowHeight="22780" activeTab="1" xr2:uid="{042CC329-A5BC-CD4D-B6F2-43684E820648}"/>
  </bookViews>
  <sheets>
    <sheet name="Charging cost" sheetId="1" r:id="rId1"/>
    <sheet name="Elec savings" sheetId="26" r:id="rId2"/>
    <sheet name="Graphs 1" sheetId="21" r:id="rId3"/>
    <sheet name="T&amp;D - ERCOT" sheetId="13" r:id="rId4"/>
    <sheet name="Transmission" sheetId="25" r:id="rId5"/>
    <sheet name="Tariff - CAISO" sheetId="8" r:id="rId6"/>
    <sheet name="Tariff - ERCOT" sheetId="6" r:id="rId7"/>
    <sheet name="Tariff-MCPC ERCOT" sheetId="18" r:id="rId8"/>
    <sheet name="EVSE - Industry" sheetId="5" r:id="rId9"/>
    <sheet name="EVSE - Grid-tied storage" sheetId="4" r:id="rId10"/>
    <sheet name="Installation" sheetId="10" r:id="rId1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17" i="26" l="1"/>
  <c r="C56" i="1"/>
  <c r="G25" i="1"/>
  <c r="G26" i="1"/>
  <c r="G27" i="1" s="1"/>
  <c r="F38" i="1"/>
  <c r="G45" i="1"/>
  <c r="G46" i="1"/>
  <c r="G47" i="1"/>
  <c r="G48" i="1"/>
  <c r="G49" i="1"/>
  <c r="G55" i="1"/>
  <c r="C10" i="1" l="1"/>
  <c r="K40" i="1" l="1"/>
  <c r="AA16" i="8" l="1"/>
  <c r="AA15" i="8" l="1"/>
  <c r="AA14" i="8"/>
  <c r="AA60" i="26" l="1"/>
  <c r="AA59" i="26"/>
  <c r="B12" i="26"/>
  <c r="B6" i="26"/>
  <c r="S70" i="26"/>
  <c r="S69" i="26"/>
  <c r="S68" i="26"/>
  <c r="S67" i="26"/>
  <c r="S66" i="26"/>
  <c r="S65" i="26"/>
  <c r="S64" i="26"/>
  <c r="S63" i="26"/>
  <c r="S62" i="26"/>
  <c r="S61" i="26"/>
  <c r="N70" i="26"/>
  <c r="N69" i="26"/>
  <c r="N68" i="26"/>
  <c r="N67" i="26"/>
  <c r="N66" i="26"/>
  <c r="N65" i="26"/>
  <c r="N64" i="26"/>
  <c r="N63" i="26"/>
  <c r="N62" i="26"/>
  <c r="N61" i="26"/>
  <c r="I70" i="26"/>
  <c r="I69" i="26"/>
  <c r="I68" i="26"/>
  <c r="I67" i="26"/>
  <c r="I66" i="26"/>
  <c r="I65" i="26"/>
  <c r="I64" i="26"/>
  <c r="I63" i="26"/>
  <c r="I62" i="26"/>
  <c r="C12" i="1" l="1"/>
  <c r="G57" i="1" l="1"/>
  <c r="G56" i="1"/>
  <c r="C13" i="1"/>
  <c r="C74" i="1"/>
  <c r="D52" i="10"/>
  <c r="D51" i="10"/>
  <c r="G59" i="1" l="1"/>
  <c r="G60" i="1" s="1"/>
  <c r="G61" i="1" s="1"/>
  <c r="G58" i="1"/>
  <c r="C111" i="1" l="1"/>
  <c r="B21" i="26" l="1"/>
  <c r="B8" i="26" l="1"/>
  <c r="B9" i="26" s="1"/>
  <c r="T45" i="26" s="1"/>
  <c r="S45" i="26" l="1"/>
  <c r="S51" i="26" s="1"/>
  <c r="S46" i="26"/>
  <c r="T46" i="26"/>
  <c r="S47" i="26"/>
  <c r="T47" i="26"/>
  <c r="T51" i="26"/>
  <c r="S49" i="26"/>
  <c r="T50" i="26"/>
  <c r="T49" i="26"/>
  <c r="S50" i="26"/>
  <c r="B27" i="26" l="1"/>
  <c r="B14" i="26"/>
  <c r="B28" i="26" s="1"/>
  <c r="B11" i="26"/>
  <c r="B41" i="26" l="1"/>
  <c r="B29" i="26"/>
  <c r="B30" i="26"/>
  <c r="B31" i="26" l="1"/>
  <c r="B32" i="26" s="1"/>
  <c r="B33" i="26" s="1"/>
  <c r="C45" i="26"/>
  <c r="C48" i="26" s="1"/>
  <c r="C49" i="26" s="1"/>
  <c r="L46" i="26"/>
  <c r="R46" i="26"/>
  <c r="P46" i="26"/>
  <c r="N46" i="26"/>
  <c r="Q46" i="26"/>
  <c r="O46" i="26"/>
  <c r="I46" i="26"/>
  <c r="J46" i="26"/>
  <c r="M46" i="26"/>
  <c r="F46" i="26"/>
  <c r="G46" i="26"/>
  <c r="H46" i="26"/>
  <c r="K46" i="26"/>
  <c r="D46" i="26"/>
  <c r="E46" i="26"/>
  <c r="S48" i="26"/>
  <c r="T48" i="26"/>
  <c r="L26" i="26" l="1"/>
  <c r="B34" i="26"/>
  <c r="B35" i="26"/>
  <c r="B36" i="26" s="1"/>
  <c r="C51" i="26"/>
  <c r="N45" i="26" l="1"/>
  <c r="N51" i="26" s="1"/>
  <c r="H45" i="26"/>
  <c r="H51" i="26" s="1"/>
  <c r="O45" i="26"/>
  <c r="O51" i="26" s="1"/>
  <c r="F45" i="26"/>
  <c r="F51" i="26" s="1"/>
  <c r="I45" i="26"/>
  <c r="I51" i="26" s="1"/>
  <c r="Q45" i="26"/>
  <c r="Q51" i="26" s="1"/>
  <c r="E45" i="26"/>
  <c r="E51" i="26" s="1"/>
  <c r="P45" i="26"/>
  <c r="P51" i="26" s="1"/>
  <c r="G45" i="26"/>
  <c r="G51" i="26" s="1"/>
  <c r="K45" i="26"/>
  <c r="K51" i="26" s="1"/>
  <c r="J45" i="26"/>
  <c r="J51" i="26" s="1"/>
  <c r="L45" i="26"/>
  <c r="L51" i="26" s="1"/>
  <c r="R45" i="26"/>
  <c r="R51" i="26" s="1"/>
  <c r="D45" i="26"/>
  <c r="D51" i="26" s="1"/>
  <c r="M45" i="26"/>
  <c r="M51" i="26" s="1"/>
  <c r="C55" i="26" l="1"/>
  <c r="K25" i="1" l="1"/>
  <c r="C25" i="1"/>
  <c r="K34" i="1" l="1"/>
  <c r="L49" i="1" l="1"/>
  <c r="L48" i="1"/>
  <c r="L47" i="1"/>
  <c r="L46" i="1"/>
  <c r="L109" i="1" l="1"/>
  <c r="J109" i="1"/>
  <c r="C87" i="1" l="1"/>
  <c r="C88" i="1" s="1"/>
  <c r="C89" i="1" l="1"/>
  <c r="C90" i="1" s="1"/>
  <c r="C95" i="1"/>
  <c r="C96" i="1" s="1"/>
  <c r="AE1" i="18" l="1"/>
  <c r="D10" i="25" l="1"/>
  <c r="E10" i="25" s="1"/>
  <c r="D9" i="25"/>
  <c r="E9" i="25" s="1"/>
  <c r="D8" i="25"/>
  <c r="E8" i="25" s="1"/>
  <c r="D7" i="25"/>
  <c r="E7" i="25" s="1"/>
  <c r="D6" i="25"/>
  <c r="E6" i="25" s="1"/>
  <c r="D5" i="25"/>
  <c r="E5" i="25" s="1"/>
  <c r="D4" i="25"/>
  <c r="E4" i="25" s="1"/>
  <c r="D18" i="25" s="1"/>
  <c r="K37" i="1" l="1"/>
  <c r="K38" i="1" s="1"/>
  <c r="N4" i="18"/>
  <c r="AU371" i="18" l="1"/>
  <c r="AT371" i="18"/>
  <c r="AS371" i="18"/>
  <c r="AR371" i="18"/>
  <c r="AQ371" i="18"/>
  <c r="AP371" i="18"/>
  <c r="AO371" i="18"/>
  <c r="AN371" i="18"/>
  <c r="AM371" i="18"/>
  <c r="AL371" i="18"/>
  <c r="AK371" i="18"/>
  <c r="AJ371" i="18"/>
  <c r="AI371" i="18"/>
  <c r="AH371" i="18"/>
  <c r="AG371" i="18"/>
  <c r="AF371" i="18"/>
  <c r="AE371" i="18"/>
  <c r="AD371" i="18"/>
  <c r="AC371" i="18"/>
  <c r="AB371" i="18"/>
  <c r="AA371" i="18"/>
  <c r="Z371" i="18"/>
  <c r="Y371" i="18"/>
  <c r="AU370" i="18"/>
  <c r="AT370" i="18"/>
  <c r="AS370" i="18"/>
  <c r="AR370" i="18"/>
  <c r="AQ370" i="18"/>
  <c r="AP370" i="18"/>
  <c r="AO370" i="18"/>
  <c r="AN370" i="18"/>
  <c r="AM370" i="18"/>
  <c r="AL370" i="18"/>
  <c r="AK370" i="18"/>
  <c r="AJ370" i="18"/>
  <c r="AI370" i="18"/>
  <c r="AH370" i="18"/>
  <c r="AG370" i="18"/>
  <c r="AF370" i="18"/>
  <c r="AE370" i="18"/>
  <c r="AD370" i="18"/>
  <c r="AC370" i="18"/>
  <c r="AB370" i="18"/>
  <c r="AA370" i="18"/>
  <c r="Z370" i="18"/>
  <c r="Y370" i="18"/>
  <c r="AU369" i="18"/>
  <c r="AT369" i="18"/>
  <c r="AS369" i="18"/>
  <c r="AR369" i="18"/>
  <c r="AQ369" i="18"/>
  <c r="AP369" i="18"/>
  <c r="AO369" i="18"/>
  <c r="AN369" i="18"/>
  <c r="AM369" i="18"/>
  <c r="AL369" i="18"/>
  <c r="AK369" i="18"/>
  <c r="AJ369" i="18"/>
  <c r="AI369" i="18"/>
  <c r="AH369" i="18"/>
  <c r="AG369" i="18"/>
  <c r="AF369" i="18"/>
  <c r="AE369" i="18"/>
  <c r="AD369" i="18"/>
  <c r="AC369" i="18"/>
  <c r="AB369" i="18"/>
  <c r="AA369" i="18"/>
  <c r="Z369" i="18"/>
  <c r="Y369" i="18"/>
  <c r="X371" i="18"/>
  <c r="X370" i="18"/>
  <c r="X369" i="18"/>
  <c r="T1687" i="18"/>
  <c r="AB1" i="18" l="1"/>
  <c r="C27" i="1" s="1"/>
  <c r="Q27" i="18"/>
  <c r="P27" i="18"/>
  <c r="O27" i="18"/>
  <c r="N27" i="18"/>
  <c r="Q26" i="18"/>
  <c r="P26" i="18"/>
  <c r="O26" i="18"/>
  <c r="N26" i="18"/>
  <c r="Q25" i="18"/>
  <c r="P25" i="18"/>
  <c r="O25" i="18"/>
  <c r="N25" i="18"/>
  <c r="Q24" i="18"/>
  <c r="P24" i="18"/>
  <c r="O24" i="18"/>
  <c r="N24" i="18"/>
  <c r="Q23" i="18"/>
  <c r="P23" i="18"/>
  <c r="O23" i="18"/>
  <c r="N23" i="18"/>
  <c r="Q22" i="18"/>
  <c r="P22" i="18"/>
  <c r="O22" i="18"/>
  <c r="N22" i="18"/>
  <c r="Q21" i="18"/>
  <c r="P21" i="18"/>
  <c r="O21" i="18"/>
  <c r="N21" i="18"/>
  <c r="Q20" i="18"/>
  <c r="P20" i="18"/>
  <c r="O20" i="18"/>
  <c r="N20" i="18"/>
  <c r="Q19" i="18"/>
  <c r="P19" i="18"/>
  <c r="O19" i="18"/>
  <c r="N19" i="18"/>
  <c r="Q18" i="18"/>
  <c r="P18" i="18"/>
  <c r="O18" i="18"/>
  <c r="N18" i="18"/>
  <c r="Q17" i="18"/>
  <c r="P17" i="18"/>
  <c r="O17" i="18"/>
  <c r="N17" i="18"/>
  <c r="Q16" i="18"/>
  <c r="P16" i="18"/>
  <c r="O16" i="18"/>
  <c r="N16" i="18"/>
  <c r="Q15" i="18"/>
  <c r="P15" i="18"/>
  <c r="O15" i="18"/>
  <c r="N15" i="18"/>
  <c r="Q14" i="18"/>
  <c r="P14" i="18"/>
  <c r="O14" i="18"/>
  <c r="N14" i="18"/>
  <c r="Q13" i="18"/>
  <c r="P13" i="18"/>
  <c r="O13" i="18"/>
  <c r="N13" i="18"/>
  <c r="Q12" i="18"/>
  <c r="P12" i="18"/>
  <c r="O12" i="18"/>
  <c r="N12" i="18"/>
  <c r="Q11" i="18"/>
  <c r="P11" i="18"/>
  <c r="O11" i="18"/>
  <c r="N11" i="18"/>
  <c r="Q10" i="18"/>
  <c r="P10" i="18"/>
  <c r="O10" i="18"/>
  <c r="N10" i="18"/>
  <c r="Q9" i="18"/>
  <c r="P9" i="18"/>
  <c r="O9" i="18"/>
  <c r="N9" i="18"/>
  <c r="Q8" i="18"/>
  <c r="P8" i="18"/>
  <c r="O8" i="18"/>
  <c r="N8" i="18"/>
  <c r="Q7" i="18"/>
  <c r="P7" i="18"/>
  <c r="O7" i="18"/>
  <c r="N7" i="18"/>
  <c r="Q6" i="18"/>
  <c r="P6" i="18"/>
  <c r="O6" i="18"/>
  <c r="N6" i="18"/>
  <c r="Q5" i="18"/>
  <c r="P5" i="18"/>
  <c r="O5" i="18"/>
  <c r="N5" i="18"/>
  <c r="Q4" i="18"/>
  <c r="P4" i="18"/>
  <c r="O4" i="18"/>
  <c r="I28" i="18"/>
  <c r="N28" i="18" s="1"/>
  <c r="L51" i="18"/>
  <c r="L75" i="18" s="1"/>
  <c r="L99" i="18" s="1"/>
  <c r="L123" i="18" s="1"/>
  <c r="L147" i="18" s="1"/>
  <c r="L171" i="18" s="1"/>
  <c r="L195" i="18" s="1"/>
  <c r="L219" i="18" s="1"/>
  <c r="L243" i="18" s="1"/>
  <c r="L267" i="18" s="1"/>
  <c r="L291" i="18" s="1"/>
  <c r="L315" i="18" s="1"/>
  <c r="L339" i="18" s="1"/>
  <c r="L363" i="18" s="1"/>
  <c r="L387" i="18" s="1"/>
  <c r="L411" i="18" s="1"/>
  <c r="L435" i="18" s="1"/>
  <c r="L459" i="18" s="1"/>
  <c r="L483" i="18" s="1"/>
  <c r="L507" i="18" s="1"/>
  <c r="L531" i="18" s="1"/>
  <c r="L555" i="18" s="1"/>
  <c r="L579" i="18" s="1"/>
  <c r="L603" i="18" s="1"/>
  <c r="L627" i="18" s="1"/>
  <c r="L651" i="18" s="1"/>
  <c r="L675" i="18" s="1"/>
  <c r="L699" i="18" s="1"/>
  <c r="L723" i="18" s="1"/>
  <c r="L747" i="18" s="1"/>
  <c r="L771" i="18" s="1"/>
  <c r="L795" i="18" s="1"/>
  <c r="L819" i="18" s="1"/>
  <c r="L843" i="18" s="1"/>
  <c r="L867" i="18" s="1"/>
  <c r="L891" i="18" s="1"/>
  <c r="L915" i="18" s="1"/>
  <c r="L939" i="18" s="1"/>
  <c r="L963" i="18" s="1"/>
  <c r="L987" i="18" s="1"/>
  <c r="L1011" i="18" s="1"/>
  <c r="L1035" i="18" s="1"/>
  <c r="L1059" i="18" s="1"/>
  <c r="L1083" i="18" s="1"/>
  <c r="L1107" i="18" s="1"/>
  <c r="L1131" i="18" s="1"/>
  <c r="L1155" i="18" s="1"/>
  <c r="L1179" i="18" s="1"/>
  <c r="L1203" i="18" s="1"/>
  <c r="L1227" i="18" s="1"/>
  <c r="L1251" i="18" s="1"/>
  <c r="L1275" i="18" s="1"/>
  <c r="L1299" i="18" s="1"/>
  <c r="L1323" i="18" s="1"/>
  <c r="L1347" i="18" s="1"/>
  <c r="L1371" i="18" s="1"/>
  <c r="L1395" i="18" s="1"/>
  <c r="L1419" i="18" s="1"/>
  <c r="L1443" i="18" s="1"/>
  <c r="L1467" i="18" s="1"/>
  <c r="L1491" i="18" s="1"/>
  <c r="L1515" i="18" s="1"/>
  <c r="L1539" i="18" s="1"/>
  <c r="L1563" i="18" s="1"/>
  <c r="L1587" i="18" s="1"/>
  <c r="L1611" i="18" s="1"/>
  <c r="L1635" i="18" s="1"/>
  <c r="L1659" i="18" s="1"/>
  <c r="L1683" i="18" s="1"/>
  <c r="L1707" i="18" s="1"/>
  <c r="L1731" i="18" s="1"/>
  <c r="L1755" i="18" s="1"/>
  <c r="L1779" i="18" s="1"/>
  <c r="L1803" i="18" s="1"/>
  <c r="L1827" i="18" s="1"/>
  <c r="L1851" i="18" s="1"/>
  <c r="L1875" i="18" s="1"/>
  <c r="L1899" i="18" s="1"/>
  <c r="L1923" i="18" s="1"/>
  <c r="L1947" i="18" s="1"/>
  <c r="L1971" i="18" s="1"/>
  <c r="L1995" i="18" s="1"/>
  <c r="L2019" i="18" s="1"/>
  <c r="L2043" i="18" s="1"/>
  <c r="L2067" i="18" s="1"/>
  <c r="L2091" i="18" s="1"/>
  <c r="L2115" i="18" s="1"/>
  <c r="L2139" i="18" s="1"/>
  <c r="L2163" i="18" s="1"/>
  <c r="L2187" i="18" s="1"/>
  <c r="L2211" i="18" s="1"/>
  <c r="L2235" i="18" s="1"/>
  <c r="L2259" i="18" s="1"/>
  <c r="L2283" i="18" s="1"/>
  <c r="L2307" i="18" s="1"/>
  <c r="L2331" i="18" s="1"/>
  <c r="L2355" i="18" s="1"/>
  <c r="L2379" i="18" s="1"/>
  <c r="L2403" i="18" s="1"/>
  <c r="L2427" i="18" s="1"/>
  <c r="L2451" i="18" s="1"/>
  <c r="L2475" i="18" s="1"/>
  <c r="L2499" i="18" s="1"/>
  <c r="L2523" i="18" s="1"/>
  <c r="L2547" i="18" s="1"/>
  <c r="L2571" i="18" s="1"/>
  <c r="L2595" i="18" s="1"/>
  <c r="L2619" i="18" s="1"/>
  <c r="L2643" i="18" s="1"/>
  <c r="L2667" i="18" s="1"/>
  <c r="L2691" i="18" s="1"/>
  <c r="L2715" i="18" s="1"/>
  <c r="L2739" i="18" s="1"/>
  <c r="L2763" i="18" s="1"/>
  <c r="L2787" i="18" s="1"/>
  <c r="L2811" i="18" s="1"/>
  <c r="L2835" i="18" s="1"/>
  <c r="L2859" i="18" s="1"/>
  <c r="L2883" i="18" s="1"/>
  <c r="L2907" i="18" s="1"/>
  <c r="L2931" i="18" s="1"/>
  <c r="L2955" i="18" s="1"/>
  <c r="L2979" i="18" s="1"/>
  <c r="L3003" i="18" s="1"/>
  <c r="L3027" i="18" s="1"/>
  <c r="L3051" i="18" s="1"/>
  <c r="L3075" i="18" s="1"/>
  <c r="L3099" i="18" s="1"/>
  <c r="L3123" i="18" s="1"/>
  <c r="L3147" i="18" s="1"/>
  <c r="L3171" i="18" s="1"/>
  <c r="L3195" i="18" s="1"/>
  <c r="L3219" i="18" s="1"/>
  <c r="L3243" i="18" s="1"/>
  <c r="L3267" i="18" s="1"/>
  <c r="L3291" i="18" s="1"/>
  <c r="L3315" i="18" s="1"/>
  <c r="L3339" i="18" s="1"/>
  <c r="L3363" i="18" s="1"/>
  <c r="L3387" i="18" s="1"/>
  <c r="L3411" i="18" s="1"/>
  <c r="L3435" i="18" s="1"/>
  <c r="L3459" i="18" s="1"/>
  <c r="K51" i="18"/>
  <c r="K75" i="18" s="1"/>
  <c r="K99" i="18" s="1"/>
  <c r="K123" i="18" s="1"/>
  <c r="K147" i="18" s="1"/>
  <c r="K171" i="18" s="1"/>
  <c r="K195" i="18" s="1"/>
  <c r="K219" i="18" s="1"/>
  <c r="K243" i="18" s="1"/>
  <c r="K267" i="18" s="1"/>
  <c r="K291" i="18" s="1"/>
  <c r="K315" i="18" s="1"/>
  <c r="K339" i="18" s="1"/>
  <c r="K363" i="18" s="1"/>
  <c r="K387" i="18" s="1"/>
  <c r="K411" i="18" s="1"/>
  <c r="K435" i="18" s="1"/>
  <c r="K459" i="18" s="1"/>
  <c r="K483" i="18" s="1"/>
  <c r="K507" i="18" s="1"/>
  <c r="K531" i="18" s="1"/>
  <c r="K555" i="18" s="1"/>
  <c r="K579" i="18" s="1"/>
  <c r="K603" i="18" s="1"/>
  <c r="K627" i="18" s="1"/>
  <c r="K651" i="18" s="1"/>
  <c r="K675" i="18" s="1"/>
  <c r="K699" i="18" s="1"/>
  <c r="K723" i="18" s="1"/>
  <c r="J51" i="18"/>
  <c r="J75" i="18" s="1"/>
  <c r="J99" i="18" s="1"/>
  <c r="J123" i="18" s="1"/>
  <c r="J147" i="18" s="1"/>
  <c r="J171" i="18" s="1"/>
  <c r="J195" i="18" s="1"/>
  <c r="J219" i="18" s="1"/>
  <c r="J243" i="18" s="1"/>
  <c r="J267" i="18" s="1"/>
  <c r="J291" i="18" s="1"/>
  <c r="J315" i="18" s="1"/>
  <c r="J339" i="18" s="1"/>
  <c r="J363" i="18" s="1"/>
  <c r="J387" i="18" s="1"/>
  <c r="J411" i="18" s="1"/>
  <c r="J435" i="18" s="1"/>
  <c r="J459" i="18" s="1"/>
  <c r="J483" i="18" s="1"/>
  <c r="J507" i="18" s="1"/>
  <c r="J531" i="18" s="1"/>
  <c r="J555" i="18" s="1"/>
  <c r="J579" i="18" s="1"/>
  <c r="J603" i="18" s="1"/>
  <c r="J627" i="18" s="1"/>
  <c r="J651" i="18" s="1"/>
  <c r="J675" i="18" s="1"/>
  <c r="J699" i="18" s="1"/>
  <c r="J723" i="18" s="1"/>
  <c r="I51" i="18"/>
  <c r="I75" i="18" s="1"/>
  <c r="I99" i="18" s="1"/>
  <c r="I123" i="18" s="1"/>
  <c r="I147" i="18" s="1"/>
  <c r="I171" i="18" s="1"/>
  <c r="I195" i="18" s="1"/>
  <c r="I219" i="18" s="1"/>
  <c r="I243" i="18" s="1"/>
  <c r="I267" i="18" s="1"/>
  <c r="I291" i="18" s="1"/>
  <c r="I315" i="18" s="1"/>
  <c r="I339" i="18" s="1"/>
  <c r="I363" i="18" s="1"/>
  <c r="I387" i="18" s="1"/>
  <c r="I411" i="18" s="1"/>
  <c r="I435" i="18" s="1"/>
  <c r="I459" i="18" s="1"/>
  <c r="I483" i="18" s="1"/>
  <c r="I507" i="18" s="1"/>
  <c r="I531" i="18" s="1"/>
  <c r="I555" i="18" s="1"/>
  <c r="I579" i="18" s="1"/>
  <c r="I603" i="18" s="1"/>
  <c r="I627" i="18" s="1"/>
  <c r="I651" i="18" s="1"/>
  <c r="I675" i="18" s="1"/>
  <c r="I699" i="18" s="1"/>
  <c r="I723" i="18" s="1"/>
  <c r="H51" i="18"/>
  <c r="H75" i="18" s="1"/>
  <c r="H99" i="18" s="1"/>
  <c r="H123" i="18" s="1"/>
  <c r="H147" i="18" s="1"/>
  <c r="H171" i="18" s="1"/>
  <c r="H195" i="18" s="1"/>
  <c r="H219" i="18" s="1"/>
  <c r="H243" i="18" s="1"/>
  <c r="H267" i="18" s="1"/>
  <c r="H291" i="18" s="1"/>
  <c r="H315" i="18" s="1"/>
  <c r="H339" i="18" s="1"/>
  <c r="H363" i="18" s="1"/>
  <c r="H387" i="18" s="1"/>
  <c r="H411" i="18" s="1"/>
  <c r="H435" i="18" s="1"/>
  <c r="H459" i="18" s="1"/>
  <c r="H483" i="18" s="1"/>
  <c r="H507" i="18" s="1"/>
  <c r="H531" i="18" s="1"/>
  <c r="H555" i="18" s="1"/>
  <c r="H579" i="18" s="1"/>
  <c r="H603" i="18" s="1"/>
  <c r="H627" i="18" s="1"/>
  <c r="H651" i="18" s="1"/>
  <c r="H675" i="18" s="1"/>
  <c r="H699" i="18" s="1"/>
  <c r="H723" i="18" s="1"/>
  <c r="H747" i="18" s="1"/>
  <c r="H771" i="18" s="1"/>
  <c r="H795" i="18" s="1"/>
  <c r="H819" i="18" s="1"/>
  <c r="H843" i="18" s="1"/>
  <c r="H867" i="18" s="1"/>
  <c r="H891" i="18" s="1"/>
  <c r="H915" i="18" s="1"/>
  <c r="H939" i="18" s="1"/>
  <c r="H963" i="18" s="1"/>
  <c r="H987" i="18" s="1"/>
  <c r="H1011" i="18" s="1"/>
  <c r="H1035" i="18" s="1"/>
  <c r="H1059" i="18" s="1"/>
  <c r="H1083" i="18" s="1"/>
  <c r="H1107" i="18" s="1"/>
  <c r="H1131" i="18" s="1"/>
  <c r="H1155" i="18" s="1"/>
  <c r="H1179" i="18" s="1"/>
  <c r="H1203" i="18" s="1"/>
  <c r="H1227" i="18" s="1"/>
  <c r="H1251" i="18" s="1"/>
  <c r="H1275" i="18" s="1"/>
  <c r="H1299" i="18" s="1"/>
  <c r="H1323" i="18" s="1"/>
  <c r="H1347" i="18" s="1"/>
  <c r="H1371" i="18" s="1"/>
  <c r="H1395" i="18" s="1"/>
  <c r="H1419" i="18" s="1"/>
  <c r="H1443" i="18" s="1"/>
  <c r="H1467" i="18" s="1"/>
  <c r="H1491" i="18" s="1"/>
  <c r="H1515" i="18" s="1"/>
  <c r="H1539" i="18" s="1"/>
  <c r="H1563" i="18" s="1"/>
  <c r="H1587" i="18" s="1"/>
  <c r="H1611" i="18" s="1"/>
  <c r="H1635" i="18" s="1"/>
  <c r="H1659" i="18" s="1"/>
  <c r="H1683" i="18" s="1"/>
  <c r="H1707" i="18" s="1"/>
  <c r="H1731" i="18" s="1"/>
  <c r="H1755" i="18" s="1"/>
  <c r="H1779" i="18" s="1"/>
  <c r="H1803" i="18" s="1"/>
  <c r="H1827" i="18" s="1"/>
  <c r="H1851" i="18" s="1"/>
  <c r="H1875" i="18" s="1"/>
  <c r="H1899" i="18" s="1"/>
  <c r="H1923" i="18" s="1"/>
  <c r="H1947" i="18" s="1"/>
  <c r="H1971" i="18" s="1"/>
  <c r="H1995" i="18" s="1"/>
  <c r="H2019" i="18" s="1"/>
  <c r="H2043" i="18" s="1"/>
  <c r="H2067" i="18" s="1"/>
  <c r="H2091" i="18" s="1"/>
  <c r="H2115" i="18" s="1"/>
  <c r="H2139" i="18" s="1"/>
  <c r="H2163" i="18" s="1"/>
  <c r="H2187" i="18" s="1"/>
  <c r="H2211" i="18" s="1"/>
  <c r="H2235" i="18" s="1"/>
  <c r="H2259" i="18" s="1"/>
  <c r="H2283" i="18" s="1"/>
  <c r="H2307" i="18" s="1"/>
  <c r="H2331" i="18" s="1"/>
  <c r="H2355" i="18" s="1"/>
  <c r="H2379" i="18" s="1"/>
  <c r="H2403" i="18" s="1"/>
  <c r="H2427" i="18" s="1"/>
  <c r="H2451" i="18" s="1"/>
  <c r="H2475" i="18" s="1"/>
  <c r="H2499" i="18" s="1"/>
  <c r="H2523" i="18" s="1"/>
  <c r="H2547" i="18" s="1"/>
  <c r="H2571" i="18" s="1"/>
  <c r="H2595" i="18" s="1"/>
  <c r="H2619" i="18" s="1"/>
  <c r="H2643" i="18" s="1"/>
  <c r="H2667" i="18" s="1"/>
  <c r="H2691" i="18" s="1"/>
  <c r="H2715" i="18" s="1"/>
  <c r="H2739" i="18" s="1"/>
  <c r="H2763" i="18" s="1"/>
  <c r="H2787" i="18" s="1"/>
  <c r="H2811" i="18" s="1"/>
  <c r="H2835" i="18" s="1"/>
  <c r="H2859" i="18" s="1"/>
  <c r="H2883" i="18" s="1"/>
  <c r="H2907" i="18" s="1"/>
  <c r="H2931" i="18" s="1"/>
  <c r="H2955" i="18" s="1"/>
  <c r="H2979" i="18" s="1"/>
  <c r="H3003" i="18" s="1"/>
  <c r="H3027" i="18" s="1"/>
  <c r="H3051" i="18" s="1"/>
  <c r="H3075" i="18" s="1"/>
  <c r="H3099" i="18" s="1"/>
  <c r="H3123" i="18" s="1"/>
  <c r="H3147" i="18" s="1"/>
  <c r="H3171" i="18" s="1"/>
  <c r="H3195" i="18" s="1"/>
  <c r="H3219" i="18" s="1"/>
  <c r="H3243" i="18" s="1"/>
  <c r="H3267" i="18" s="1"/>
  <c r="H3291" i="18" s="1"/>
  <c r="H3315" i="18" s="1"/>
  <c r="H3339" i="18" s="1"/>
  <c r="H3363" i="18" s="1"/>
  <c r="H3387" i="18" s="1"/>
  <c r="H3411" i="18" s="1"/>
  <c r="H3435" i="18" s="1"/>
  <c r="H3459" i="18" s="1"/>
  <c r="H3483" i="18" s="1"/>
  <c r="H3507" i="18" s="1"/>
  <c r="H3531" i="18" s="1"/>
  <c r="H3555" i="18" s="1"/>
  <c r="H3579" i="18" s="1"/>
  <c r="H3603" i="18" s="1"/>
  <c r="H3627" i="18" s="1"/>
  <c r="H3651" i="18" s="1"/>
  <c r="H3675" i="18" s="1"/>
  <c r="H3699" i="18" s="1"/>
  <c r="H3723" i="18" s="1"/>
  <c r="H3747" i="18" s="1"/>
  <c r="H3771" i="18" s="1"/>
  <c r="H3795" i="18" s="1"/>
  <c r="H3819" i="18" s="1"/>
  <c r="H3843" i="18" s="1"/>
  <c r="H3867" i="18" s="1"/>
  <c r="H3891" i="18" s="1"/>
  <c r="H3915" i="18" s="1"/>
  <c r="H3939" i="18" s="1"/>
  <c r="H3963" i="18" s="1"/>
  <c r="H3987" i="18" s="1"/>
  <c r="H4011" i="18" s="1"/>
  <c r="H4035" i="18" s="1"/>
  <c r="H4059" i="18" s="1"/>
  <c r="H4083" i="18" s="1"/>
  <c r="H4107" i="18" s="1"/>
  <c r="H4131" i="18" s="1"/>
  <c r="H4155" i="18" s="1"/>
  <c r="H4179" i="18" s="1"/>
  <c r="H4203" i="18" s="1"/>
  <c r="H4227" i="18" s="1"/>
  <c r="H4251" i="18" s="1"/>
  <c r="H4275" i="18" s="1"/>
  <c r="H4299" i="18" s="1"/>
  <c r="H4323" i="18" s="1"/>
  <c r="H4347" i="18" s="1"/>
  <c r="H4371" i="18" s="1"/>
  <c r="H4395" i="18" s="1"/>
  <c r="H4419" i="18" s="1"/>
  <c r="H4443" i="18" s="1"/>
  <c r="H4467" i="18" s="1"/>
  <c r="H4491" i="18" s="1"/>
  <c r="H4515" i="18" s="1"/>
  <c r="H4539" i="18" s="1"/>
  <c r="H4563" i="18" s="1"/>
  <c r="H4587" i="18" s="1"/>
  <c r="H4611" i="18" s="1"/>
  <c r="H4635" i="18" s="1"/>
  <c r="H4659" i="18" s="1"/>
  <c r="H4683" i="18" s="1"/>
  <c r="H4707" i="18" s="1"/>
  <c r="H4731" i="18" s="1"/>
  <c r="H4755" i="18" s="1"/>
  <c r="H4779" i="18" s="1"/>
  <c r="H4803" i="18" s="1"/>
  <c r="H4827" i="18" s="1"/>
  <c r="H4851" i="18" s="1"/>
  <c r="H4875" i="18" s="1"/>
  <c r="H4899" i="18" s="1"/>
  <c r="H4923" i="18" s="1"/>
  <c r="H4947" i="18" s="1"/>
  <c r="H4971" i="18" s="1"/>
  <c r="H4995" i="18" s="1"/>
  <c r="H5019" i="18" s="1"/>
  <c r="H5043" i="18" s="1"/>
  <c r="H5067" i="18" s="1"/>
  <c r="H5091" i="18" s="1"/>
  <c r="H5115" i="18" s="1"/>
  <c r="H5139" i="18" s="1"/>
  <c r="H5163" i="18" s="1"/>
  <c r="H5187" i="18" s="1"/>
  <c r="H5211" i="18" s="1"/>
  <c r="H5235" i="18" s="1"/>
  <c r="H5259" i="18" s="1"/>
  <c r="H5283" i="18" s="1"/>
  <c r="H5307" i="18" s="1"/>
  <c r="H5331" i="18" s="1"/>
  <c r="H5355" i="18" s="1"/>
  <c r="H5379" i="18" s="1"/>
  <c r="H5403" i="18" s="1"/>
  <c r="H5427" i="18" s="1"/>
  <c r="H5451" i="18" s="1"/>
  <c r="H5475" i="18" s="1"/>
  <c r="H5499" i="18" s="1"/>
  <c r="H5523" i="18" s="1"/>
  <c r="H5547" i="18" s="1"/>
  <c r="H5571" i="18" s="1"/>
  <c r="H5595" i="18" s="1"/>
  <c r="H5619" i="18" s="1"/>
  <c r="H5643" i="18" s="1"/>
  <c r="H5667" i="18" s="1"/>
  <c r="H5691" i="18" s="1"/>
  <c r="H5715" i="18" s="1"/>
  <c r="H5739" i="18" s="1"/>
  <c r="H5763" i="18" s="1"/>
  <c r="H5787" i="18" s="1"/>
  <c r="H5811" i="18" s="1"/>
  <c r="H5835" i="18" s="1"/>
  <c r="H5859" i="18" s="1"/>
  <c r="H5883" i="18" s="1"/>
  <c r="H5907" i="18" s="1"/>
  <c r="H5931" i="18" s="1"/>
  <c r="H5955" i="18" s="1"/>
  <c r="H5979" i="18" s="1"/>
  <c r="H6003" i="18" s="1"/>
  <c r="H6027" i="18" s="1"/>
  <c r="H6051" i="18" s="1"/>
  <c r="H6075" i="18" s="1"/>
  <c r="H6099" i="18" s="1"/>
  <c r="H6123" i="18" s="1"/>
  <c r="H6147" i="18" s="1"/>
  <c r="H6171" i="18" s="1"/>
  <c r="H6195" i="18" s="1"/>
  <c r="H6219" i="18" s="1"/>
  <c r="H6243" i="18" s="1"/>
  <c r="H6267" i="18" s="1"/>
  <c r="H6291" i="18" s="1"/>
  <c r="H6315" i="18" s="1"/>
  <c r="H6339" i="18" s="1"/>
  <c r="H6363" i="18" s="1"/>
  <c r="H6387" i="18" s="1"/>
  <c r="H6411" i="18" s="1"/>
  <c r="H6435" i="18" s="1"/>
  <c r="H6459" i="18" s="1"/>
  <c r="H6483" i="18" s="1"/>
  <c r="H6507" i="18" s="1"/>
  <c r="H6531" i="18" s="1"/>
  <c r="H6555" i="18" s="1"/>
  <c r="H6579" i="18" s="1"/>
  <c r="H6603" i="18" s="1"/>
  <c r="H6627" i="18" s="1"/>
  <c r="H6651" i="18" s="1"/>
  <c r="H6675" i="18" s="1"/>
  <c r="H6699" i="18" s="1"/>
  <c r="H6723" i="18" s="1"/>
  <c r="H6747" i="18" s="1"/>
  <c r="H6771" i="18" s="1"/>
  <c r="H6795" i="18" s="1"/>
  <c r="H6819" i="18" s="1"/>
  <c r="H6843" i="18" s="1"/>
  <c r="H6867" i="18" s="1"/>
  <c r="H6891" i="18" s="1"/>
  <c r="H6915" i="18" s="1"/>
  <c r="H6939" i="18" s="1"/>
  <c r="H6963" i="18" s="1"/>
  <c r="H6987" i="18" s="1"/>
  <c r="H7011" i="18" s="1"/>
  <c r="H7035" i="18" s="1"/>
  <c r="H7059" i="18" s="1"/>
  <c r="H7083" i="18" s="1"/>
  <c r="H7107" i="18" s="1"/>
  <c r="H7131" i="18" s="1"/>
  <c r="H7155" i="18" s="1"/>
  <c r="H7179" i="18" s="1"/>
  <c r="H7203" i="18" s="1"/>
  <c r="H7227" i="18" s="1"/>
  <c r="H7251" i="18" s="1"/>
  <c r="H7275" i="18" s="1"/>
  <c r="H7299" i="18" s="1"/>
  <c r="H7323" i="18" s="1"/>
  <c r="H7347" i="18" s="1"/>
  <c r="H7371" i="18" s="1"/>
  <c r="H7395" i="18" s="1"/>
  <c r="H7419" i="18" s="1"/>
  <c r="H7443" i="18" s="1"/>
  <c r="H7467" i="18" s="1"/>
  <c r="H7491" i="18" s="1"/>
  <c r="H7515" i="18" s="1"/>
  <c r="H7539" i="18" s="1"/>
  <c r="H7563" i="18" s="1"/>
  <c r="H7587" i="18" s="1"/>
  <c r="H7611" i="18" s="1"/>
  <c r="H7635" i="18" s="1"/>
  <c r="H7659" i="18" s="1"/>
  <c r="H7683" i="18" s="1"/>
  <c r="H7707" i="18" s="1"/>
  <c r="H7731" i="18" s="1"/>
  <c r="H7755" i="18" s="1"/>
  <c r="H7779" i="18" s="1"/>
  <c r="H7803" i="18" s="1"/>
  <c r="H7827" i="18" s="1"/>
  <c r="H7851" i="18" s="1"/>
  <c r="H7875" i="18" s="1"/>
  <c r="H7899" i="18" s="1"/>
  <c r="H7923" i="18" s="1"/>
  <c r="H7947" i="18" s="1"/>
  <c r="H7971" i="18" s="1"/>
  <c r="H7995" i="18" s="1"/>
  <c r="H8019" i="18" s="1"/>
  <c r="H8043" i="18" s="1"/>
  <c r="H8067" i="18" s="1"/>
  <c r="H8091" i="18" s="1"/>
  <c r="H8115" i="18" s="1"/>
  <c r="H8139" i="18" s="1"/>
  <c r="H8163" i="18" s="1"/>
  <c r="H8187" i="18" s="1"/>
  <c r="H8211" i="18" s="1"/>
  <c r="H8235" i="18" s="1"/>
  <c r="H8259" i="18" s="1"/>
  <c r="H8283" i="18" s="1"/>
  <c r="H8307" i="18" s="1"/>
  <c r="H8331" i="18" s="1"/>
  <c r="H8355" i="18" s="1"/>
  <c r="H8379" i="18" s="1"/>
  <c r="H8403" i="18" s="1"/>
  <c r="H8427" i="18" s="1"/>
  <c r="H8451" i="18" s="1"/>
  <c r="H8475" i="18" s="1"/>
  <c r="H8499" i="18" s="1"/>
  <c r="H8523" i="18" s="1"/>
  <c r="H8547" i="18" s="1"/>
  <c r="H8571" i="18" s="1"/>
  <c r="H8595" i="18" s="1"/>
  <c r="H8619" i="18" s="1"/>
  <c r="H8643" i="18" s="1"/>
  <c r="H8667" i="18" s="1"/>
  <c r="H8691" i="18" s="1"/>
  <c r="H8715" i="18" s="1"/>
  <c r="H8739" i="18" s="1"/>
  <c r="H8763" i="18" s="1"/>
  <c r="L50" i="18"/>
  <c r="L74" i="18" s="1"/>
  <c r="L98" i="18" s="1"/>
  <c r="L122" i="18" s="1"/>
  <c r="L146" i="18" s="1"/>
  <c r="L170" i="18" s="1"/>
  <c r="L194" i="18" s="1"/>
  <c r="L218" i="18" s="1"/>
  <c r="L242" i="18" s="1"/>
  <c r="L266" i="18" s="1"/>
  <c r="L290" i="18" s="1"/>
  <c r="L314" i="18" s="1"/>
  <c r="L338" i="18" s="1"/>
  <c r="L362" i="18" s="1"/>
  <c r="L386" i="18" s="1"/>
  <c r="L410" i="18" s="1"/>
  <c r="L434" i="18" s="1"/>
  <c r="L458" i="18" s="1"/>
  <c r="L482" i="18" s="1"/>
  <c r="L506" i="18" s="1"/>
  <c r="L530" i="18" s="1"/>
  <c r="L554" i="18" s="1"/>
  <c r="L578" i="18" s="1"/>
  <c r="L602" i="18" s="1"/>
  <c r="L626" i="18" s="1"/>
  <c r="L650" i="18" s="1"/>
  <c r="L674" i="18" s="1"/>
  <c r="L698" i="18" s="1"/>
  <c r="L722" i="18" s="1"/>
  <c r="L746" i="18" s="1"/>
  <c r="L770" i="18" s="1"/>
  <c r="L794" i="18" s="1"/>
  <c r="L818" i="18" s="1"/>
  <c r="L842" i="18" s="1"/>
  <c r="L866" i="18" s="1"/>
  <c r="L890" i="18" s="1"/>
  <c r="L914" i="18" s="1"/>
  <c r="L938" i="18" s="1"/>
  <c r="L962" i="18" s="1"/>
  <c r="L986" i="18" s="1"/>
  <c r="L1010" i="18" s="1"/>
  <c r="L1034" i="18" s="1"/>
  <c r="L1058" i="18" s="1"/>
  <c r="L1082" i="18" s="1"/>
  <c r="L1106" i="18" s="1"/>
  <c r="L1130" i="18" s="1"/>
  <c r="L1154" i="18" s="1"/>
  <c r="L1178" i="18" s="1"/>
  <c r="L1202" i="18" s="1"/>
  <c r="L1226" i="18" s="1"/>
  <c r="L1250" i="18" s="1"/>
  <c r="L1274" i="18" s="1"/>
  <c r="L1298" i="18" s="1"/>
  <c r="L1322" i="18" s="1"/>
  <c r="L1346" i="18" s="1"/>
  <c r="L1370" i="18" s="1"/>
  <c r="L1394" i="18" s="1"/>
  <c r="L1418" i="18" s="1"/>
  <c r="L1442" i="18" s="1"/>
  <c r="L1466" i="18" s="1"/>
  <c r="L1490" i="18" s="1"/>
  <c r="L1514" i="18" s="1"/>
  <c r="L1538" i="18" s="1"/>
  <c r="L1562" i="18" s="1"/>
  <c r="L1586" i="18" s="1"/>
  <c r="L1610" i="18" s="1"/>
  <c r="L1634" i="18" s="1"/>
  <c r="L1658" i="18" s="1"/>
  <c r="L1682" i="18" s="1"/>
  <c r="L1706" i="18" s="1"/>
  <c r="L1730" i="18" s="1"/>
  <c r="L1754" i="18" s="1"/>
  <c r="L1778" i="18" s="1"/>
  <c r="L1802" i="18" s="1"/>
  <c r="L1826" i="18" s="1"/>
  <c r="L1850" i="18" s="1"/>
  <c r="L1874" i="18" s="1"/>
  <c r="L1898" i="18" s="1"/>
  <c r="L1922" i="18" s="1"/>
  <c r="L1946" i="18" s="1"/>
  <c r="L1970" i="18" s="1"/>
  <c r="L1994" i="18" s="1"/>
  <c r="L2018" i="18" s="1"/>
  <c r="L2042" i="18" s="1"/>
  <c r="L2066" i="18" s="1"/>
  <c r="L2090" i="18" s="1"/>
  <c r="L2114" i="18" s="1"/>
  <c r="L2138" i="18" s="1"/>
  <c r="L2162" i="18" s="1"/>
  <c r="L2186" i="18" s="1"/>
  <c r="L2210" i="18" s="1"/>
  <c r="L2234" i="18" s="1"/>
  <c r="L2258" i="18" s="1"/>
  <c r="L2282" i="18" s="1"/>
  <c r="L2306" i="18" s="1"/>
  <c r="L2330" i="18" s="1"/>
  <c r="L2354" i="18" s="1"/>
  <c r="L2378" i="18" s="1"/>
  <c r="L2402" i="18" s="1"/>
  <c r="L2426" i="18" s="1"/>
  <c r="L2450" i="18" s="1"/>
  <c r="L2474" i="18" s="1"/>
  <c r="L2498" i="18" s="1"/>
  <c r="L2522" i="18" s="1"/>
  <c r="L2546" i="18" s="1"/>
  <c r="L2570" i="18" s="1"/>
  <c r="L2594" i="18" s="1"/>
  <c r="L2618" i="18" s="1"/>
  <c r="L2642" i="18" s="1"/>
  <c r="L2666" i="18" s="1"/>
  <c r="L2690" i="18" s="1"/>
  <c r="L2714" i="18" s="1"/>
  <c r="L2738" i="18" s="1"/>
  <c r="L2762" i="18" s="1"/>
  <c r="L2786" i="18" s="1"/>
  <c r="L2810" i="18" s="1"/>
  <c r="L2834" i="18" s="1"/>
  <c r="L2858" i="18" s="1"/>
  <c r="L2882" i="18" s="1"/>
  <c r="L2906" i="18" s="1"/>
  <c r="L2930" i="18" s="1"/>
  <c r="L2954" i="18" s="1"/>
  <c r="L2978" i="18" s="1"/>
  <c r="L3002" i="18" s="1"/>
  <c r="L3026" i="18" s="1"/>
  <c r="L3050" i="18" s="1"/>
  <c r="L3074" i="18" s="1"/>
  <c r="L3098" i="18" s="1"/>
  <c r="L3122" i="18" s="1"/>
  <c r="L3146" i="18" s="1"/>
  <c r="L3170" i="18" s="1"/>
  <c r="L3194" i="18" s="1"/>
  <c r="L3218" i="18" s="1"/>
  <c r="L3242" i="18" s="1"/>
  <c r="L3266" i="18" s="1"/>
  <c r="L3290" i="18" s="1"/>
  <c r="L3314" i="18" s="1"/>
  <c r="L3338" i="18" s="1"/>
  <c r="L3362" i="18" s="1"/>
  <c r="L3386" i="18" s="1"/>
  <c r="L3410" i="18" s="1"/>
  <c r="L3434" i="18" s="1"/>
  <c r="L3458" i="18" s="1"/>
  <c r="K50" i="18"/>
  <c r="K74" i="18" s="1"/>
  <c r="K98" i="18" s="1"/>
  <c r="K122" i="18" s="1"/>
  <c r="K146" i="18" s="1"/>
  <c r="K170" i="18" s="1"/>
  <c r="K194" i="18" s="1"/>
  <c r="K218" i="18" s="1"/>
  <c r="K242" i="18" s="1"/>
  <c r="K266" i="18" s="1"/>
  <c r="K290" i="18" s="1"/>
  <c r="K314" i="18" s="1"/>
  <c r="K338" i="18" s="1"/>
  <c r="K362" i="18" s="1"/>
  <c r="K386" i="18" s="1"/>
  <c r="K410" i="18" s="1"/>
  <c r="K434" i="18" s="1"/>
  <c r="K458" i="18" s="1"/>
  <c r="K482" i="18" s="1"/>
  <c r="K506" i="18" s="1"/>
  <c r="K530" i="18" s="1"/>
  <c r="K554" i="18" s="1"/>
  <c r="K578" i="18" s="1"/>
  <c r="K602" i="18" s="1"/>
  <c r="K626" i="18" s="1"/>
  <c r="K650" i="18" s="1"/>
  <c r="K674" i="18" s="1"/>
  <c r="K698" i="18" s="1"/>
  <c r="K722" i="18" s="1"/>
  <c r="J50" i="18"/>
  <c r="J74" i="18" s="1"/>
  <c r="J98" i="18" s="1"/>
  <c r="J122" i="18" s="1"/>
  <c r="J146" i="18" s="1"/>
  <c r="J170" i="18" s="1"/>
  <c r="J194" i="18" s="1"/>
  <c r="J218" i="18" s="1"/>
  <c r="J242" i="18" s="1"/>
  <c r="J266" i="18" s="1"/>
  <c r="J290" i="18" s="1"/>
  <c r="J314" i="18" s="1"/>
  <c r="J338" i="18" s="1"/>
  <c r="J362" i="18" s="1"/>
  <c r="J386" i="18" s="1"/>
  <c r="J410" i="18" s="1"/>
  <c r="J434" i="18" s="1"/>
  <c r="J458" i="18" s="1"/>
  <c r="J482" i="18" s="1"/>
  <c r="J506" i="18" s="1"/>
  <c r="J530" i="18" s="1"/>
  <c r="J554" i="18" s="1"/>
  <c r="J578" i="18" s="1"/>
  <c r="J602" i="18" s="1"/>
  <c r="J626" i="18" s="1"/>
  <c r="J650" i="18" s="1"/>
  <c r="J674" i="18" s="1"/>
  <c r="J698" i="18" s="1"/>
  <c r="J722" i="18" s="1"/>
  <c r="I50" i="18"/>
  <c r="I74" i="18" s="1"/>
  <c r="I98" i="18" s="1"/>
  <c r="I122" i="18" s="1"/>
  <c r="I146" i="18" s="1"/>
  <c r="I170" i="18" s="1"/>
  <c r="I194" i="18" s="1"/>
  <c r="I218" i="18" s="1"/>
  <c r="I242" i="18" s="1"/>
  <c r="I266" i="18" s="1"/>
  <c r="I290" i="18" s="1"/>
  <c r="I314" i="18" s="1"/>
  <c r="I338" i="18" s="1"/>
  <c r="I362" i="18" s="1"/>
  <c r="I386" i="18" s="1"/>
  <c r="I410" i="18" s="1"/>
  <c r="I434" i="18" s="1"/>
  <c r="I458" i="18" s="1"/>
  <c r="I482" i="18" s="1"/>
  <c r="I506" i="18" s="1"/>
  <c r="I530" i="18" s="1"/>
  <c r="I554" i="18" s="1"/>
  <c r="I578" i="18" s="1"/>
  <c r="I602" i="18" s="1"/>
  <c r="I626" i="18" s="1"/>
  <c r="I650" i="18" s="1"/>
  <c r="I674" i="18" s="1"/>
  <c r="I698" i="18" s="1"/>
  <c r="I722" i="18" s="1"/>
  <c r="H50" i="18"/>
  <c r="H74" i="18" s="1"/>
  <c r="H98" i="18" s="1"/>
  <c r="H122" i="18" s="1"/>
  <c r="H146" i="18" s="1"/>
  <c r="H170" i="18" s="1"/>
  <c r="H194" i="18" s="1"/>
  <c r="H218" i="18" s="1"/>
  <c r="H242" i="18" s="1"/>
  <c r="H266" i="18" s="1"/>
  <c r="H290" i="18" s="1"/>
  <c r="H314" i="18" s="1"/>
  <c r="H338" i="18" s="1"/>
  <c r="H362" i="18" s="1"/>
  <c r="H386" i="18" s="1"/>
  <c r="H410" i="18" s="1"/>
  <c r="H434" i="18" s="1"/>
  <c r="H458" i="18" s="1"/>
  <c r="H482" i="18" s="1"/>
  <c r="H506" i="18" s="1"/>
  <c r="H530" i="18" s="1"/>
  <c r="H554" i="18" s="1"/>
  <c r="H578" i="18" s="1"/>
  <c r="H602" i="18" s="1"/>
  <c r="H626" i="18" s="1"/>
  <c r="H650" i="18" s="1"/>
  <c r="H674" i="18" s="1"/>
  <c r="H698" i="18" s="1"/>
  <c r="H722" i="18" s="1"/>
  <c r="H746" i="18" s="1"/>
  <c r="H770" i="18" s="1"/>
  <c r="H794" i="18" s="1"/>
  <c r="H818" i="18" s="1"/>
  <c r="H842" i="18" s="1"/>
  <c r="H866" i="18" s="1"/>
  <c r="H890" i="18" s="1"/>
  <c r="H914" i="18" s="1"/>
  <c r="H938" i="18" s="1"/>
  <c r="H962" i="18" s="1"/>
  <c r="H986" i="18" s="1"/>
  <c r="H1010" i="18" s="1"/>
  <c r="H1034" i="18" s="1"/>
  <c r="H1058" i="18" s="1"/>
  <c r="H1082" i="18" s="1"/>
  <c r="H1106" i="18" s="1"/>
  <c r="H1130" i="18" s="1"/>
  <c r="H1154" i="18" s="1"/>
  <c r="H1178" i="18" s="1"/>
  <c r="H1202" i="18" s="1"/>
  <c r="H1226" i="18" s="1"/>
  <c r="H1250" i="18" s="1"/>
  <c r="H1274" i="18" s="1"/>
  <c r="H1298" i="18" s="1"/>
  <c r="H1322" i="18" s="1"/>
  <c r="H1346" i="18" s="1"/>
  <c r="H1370" i="18" s="1"/>
  <c r="H1394" i="18" s="1"/>
  <c r="H1418" i="18" s="1"/>
  <c r="H1442" i="18" s="1"/>
  <c r="H1466" i="18" s="1"/>
  <c r="H1490" i="18" s="1"/>
  <c r="H1514" i="18" s="1"/>
  <c r="H1538" i="18" s="1"/>
  <c r="H1562" i="18" s="1"/>
  <c r="H1586" i="18" s="1"/>
  <c r="H1610" i="18" s="1"/>
  <c r="H1634" i="18" s="1"/>
  <c r="H1658" i="18" s="1"/>
  <c r="H1682" i="18" s="1"/>
  <c r="H1706" i="18" s="1"/>
  <c r="H1730" i="18" s="1"/>
  <c r="H1754" i="18" s="1"/>
  <c r="H1778" i="18" s="1"/>
  <c r="H1802" i="18" s="1"/>
  <c r="H1826" i="18" s="1"/>
  <c r="H1850" i="18" s="1"/>
  <c r="H1874" i="18" s="1"/>
  <c r="H1898" i="18" s="1"/>
  <c r="H1922" i="18" s="1"/>
  <c r="H1946" i="18" s="1"/>
  <c r="H1970" i="18" s="1"/>
  <c r="H1994" i="18" s="1"/>
  <c r="H2018" i="18" s="1"/>
  <c r="H2042" i="18" s="1"/>
  <c r="H2066" i="18" s="1"/>
  <c r="H2090" i="18" s="1"/>
  <c r="H2114" i="18" s="1"/>
  <c r="H2138" i="18" s="1"/>
  <c r="H2162" i="18" s="1"/>
  <c r="H2186" i="18" s="1"/>
  <c r="H2210" i="18" s="1"/>
  <c r="H2234" i="18" s="1"/>
  <c r="H2258" i="18" s="1"/>
  <c r="H2282" i="18" s="1"/>
  <c r="H2306" i="18" s="1"/>
  <c r="H2330" i="18" s="1"/>
  <c r="H2354" i="18" s="1"/>
  <c r="H2378" i="18" s="1"/>
  <c r="H2402" i="18" s="1"/>
  <c r="H2426" i="18" s="1"/>
  <c r="H2450" i="18" s="1"/>
  <c r="H2474" i="18" s="1"/>
  <c r="H2498" i="18" s="1"/>
  <c r="H2522" i="18" s="1"/>
  <c r="H2546" i="18" s="1"/>
  <c r="H2570" i="18" s="1"/>
  <c r="H2594" i="18" s="1"/>
  <c r="H2618" i="18" s="1"/>
  <c r="H2642" i="18" s="1"/>
  <c r="H2666" i="18" s="1"/>
  <c r="H2690" i="18" s="1"/>
  <c r="H2714" i="18" s="1"/>
  <c r="H2738" i="18" s="1"/>
  <c r="H2762" i="18" s="1"/>
  <c r="H2786" i="18" s="1"/>
  <c r="H2810" i="18" s="1"/>
  <c r="H2834" i="18" s="1"/>
  <c r="H2858" i="18" s="1"/>
  <c r="H2882" i="18" s="1"/>
  <c r="H2906" i="18" s="1"/>
  <c r="H2930" i="18" s="1"/>
  <c r="H2954" i="18" s="1"/>
  <c r="H2978" i="18" s="1"/>
  <c r="H3002" i="18" s="1"/>
  <c r="H3026" i="18" s="1"/>
  <c r="H3050" i="18" s="1"/>
  <c r="H3074" i="18" s="1"/>
  <c r="H3098" i="18" s="1"/>
  <c r="H3122" i="18" s="1"/>
  <c r="H3146" i="18" s="1"/>
  <c r="H3170" i="18" s="1"/>
  <c r="H3194" i="18" s="1"/>
  <c r="H3218" i="18" s="1"/>
  <c r="H3242" i="18" s="1"/>
  <c r="H3266" i="18" s="1"/>
  <c r="H3290" i="18" s="1"/>
  <c r="H3314" i="18" s="1"/>
  <c r="H3338" i="18" s="1"/>
  <c r="H3362" i="18" s="1"/>
  <c r="H3386" i="18" s="1"/>
  <c r="H3410" i="18" s="1"/>
  <c r="H3434" i="18" s="1"/>
  <c r="H3458" i="18" s="1"/>
  <c r="H3482" i="18" s="1"/>
  <c r="H3506" i="18" s="1"/>
  <c r="H3530" i="18" s="1"/>
  <c r="H3554" i="18" s="1"/>
  <c r="H3578" i="18" s="1"/>
  <c r="H3602" i="18" s="1"/>
  <c r="H3626" i="18" s="1"/>
  <c r="H3650" i="18" s="1"/>
  <c r="H3674" i="18" s="1"/>
  <c r="H3698" i="18" s="1"/>
  <c r="H3722" i="18" s="1"/>
  <c r="H3746" i="18" s="1"/>
  <c r="H3770" i="18" s="1"/>
  <c r="H3794" i="18" s="1"/>
  <c r="H3818" i="18" s="1"/>
  <c r="H3842" i="18" s="1"/>
  <c r="H3866" i="18" s="1"/>
  <c r="H3890" i="18" s="1"/>
  <c r="H3914" i="18" s="1"/>
  <c r="H3938" i="18" s="1"/>
  <c r="H3962" i="18" s="1"/>
  <c r="H3986" i="18" s="1"/>
  <c r="H4010" i="18" s="1"/>
  <c r="H4034" i="18" s="1"/>
  <c r="H4058" i="18" s="1"/>
  <c r="H4082" i="18" s="1"/>
  <c r="H4106" i="18" s="1"/>
  <c r="H4130" i="18" s="1"/>
  <c r="H4154" i="18" s="1"/>
  <c r="H4178" i="18" s="1"/>
  <c r="H4202" i="18" s="1"/>
  <c r="H4226" i="18" s="1"/>
  <c r="H4250" i="18" s="1"/>
  <c r="H4274" i="18" s="1"/>
  <c r="H4298" i="18" s="1"/>
  <c r="H4322" i="18" s="1"/>
  <c r="H4346" i="18" s="1"/>
  <c r="H4370" i="18" s="1"/>
  <c r="H4394" i="18" s="1"/>
  <c r="H4418" i="18" s="1"/>
  <c r="H4442" i="18" s="1"/>
  <c r="H4466" i="18" s="1"/>
  <c r="H4490" i="18" s="1"/>
  <c r="H4514" i="18" s="1"/>
  <c r="H4538" i="18" s="1"/>
  <c r="H4562" i="18" s="1"/>
  <c r="H4586" i="18" s="1"/>
  <c r="H4610" i="18" s="1"/>
  <c r="H4634" i="18" s="1"/>
  <c r="H4658" i="18" s="1"/>
  <c r="H4682" i="18" s="1"/>
  <c r="H4706" i="18" s="1"/>
  <c r="H4730" i="18" s="1"/>
  <c r="H4754" i="18" s="1"/>
  <c r="H4778" i="18" s="1"/>
  <c r="H4802" i="18" s="1"/>
  <c r="H4826" i="18" s="1"/>
  <c r="H4850" i="18" s="1"/>
  <c r="H4874" i="18" s="1"/>
  <c r="H4898" i="18" s="1"/>
  <c r="H4922" i="18" s="1"/>
  <c r="H4946" i="18" s="1"/>
  <c r="H4970" i="18" s="1"/>
  <c r="H4994" i="18" s="1"/>
  <c r="H5018" i="18" s="1"/>
  <c r="H5042" i="18" s="1"/>
  <c r="H5066" i="18" s="1"/>
  <c r="H5090" i="18" s="1"/>
  <c r="H5114" i="18" s="1"/>
  <c r="H5138" i="18" s="1"/>
  <c r="H5162" i="18" s="1"/>
  <c r="H5186" i="18" s="1"/>
  <c r="H5210" i="18" s="1"/>
  <c r="H5234" i="18" s="1"/>
  <c r="H5258" i="18" s="1"/>
  <c r="H5282" i="18" s="1"/>
  <c r="H5306" i="18" s="1"/>
  <c r="H5330" i="18" s="1"/>
  <c r="H5354" i="18" s="1"/>
  <c r="H5378" i="18" s="1"/>
  <c r="H5402" i="18" s="1"/>
  <c r="H5426" i="18" s="1"/>
  <c r="H5450" i="18" s="1"/>
  <c r="H5474" i="18" s="1"/>
  <c r="H5498" i="18" s="1"/>
  <c r="H5522" i="18" s="1"/>
  <c r="H5546" i="18" s="1"/>
  <c r="H5570" i="18" s="1"/>
  <c r="H5594" i="18" s="1"/>
  <c r="H5618" i="18" s="1"/>
  <c r="H5642" i="18" s="1"/>
  <c r="H5666" i="18" s="1"/>
  <c r="H5690" i="18" s="1"/>
  <c r="H5714" i="18" s="1"/>
  <c r="H5738" i="18" s="1"/>
  <c r="H5762" i="18" s="1"/>
  <c r="H5786" i="18" s="1"/>
  <c r="H5810" i="18" s="1"/>
  <c r="H5834" i="18" s="1"/>
  <c r="H5858" i="18" s="1"/>
  <c r="H5882" i="18" s="1"/>
  <c r="H5906" i="18" s="1"/>
  <c r="H5930" i="18" s="1"/>
  <c r="H5954" i="18" s="1"/>
  <c r="H5978" i="18" s="1"/>
  <c r="H6002" i="18" s="1"/>
  <c r="H6026" i="18" s="1"/>
  <c r="H6050" i="18" s="1"/>
  <c r="H6074" i="18" s="1"/>
  <c r="H6098" i="18" s="1"/>
  <c r="H6122" i="18" s="1"/>
  <c r="H6146" i="18" s="1"/>
  <c r="H6170" i="18" s="1"/>
  <c r="H6194" i="18" s="1"/>
  <c r="H6218" i="18" s="1"/>
  <c r="H6242" i="18" s="1"/>
  <c r="H6266" i="18" s="1"/>
  <c r="H6290" i="18" s="1"/>
  <c r="H6314" i="18" s="1"/>
  <c r="H6338" i="18" s="1"/>
  <c r="H6362" i="18" s="1"/>
  <c r="H6386" i="18" s="1"/>
  <c r="H6410" i="18" s="1"/>
  <c r="H6434" i="18" s="1"/>
  <c r="H6458" i="18" s="1"/>
  <c r="H6482" i="18" s="1"/>
  <c r="H6506" i="18" s="1"/>
  <c r="H6530" i="18" s="1"/>
  <c r="H6554" i="18" s="1"/>
  <c r="H6578" i="18" s="1"/>
  <c r="H6602" i="18" s="1"/>
  <c r="H6626" i="18" s="1"/>
  <c r="H6650" i="18" s="1"/>
  <c r="H6674" i="18" s="1"/>
  <c r="H6698" i="18" s="1"/>
  <c r="H6722" i="18" s="1"/>
  <c r="H6746" i="18" s="1"/>
  <c r="H6770" i="18" s="1"/>
  <c r="H6794" i="18" s="1"/>
  <c r="H6818" i="18" s="1"/>
  <c r="H6842" i="18" s="1"/>
  <c r="H6866" i="18" s="1"/>
  <c r="H6890" i="18" s="1"/>
  <c r="H6914" i="18" s="1"/>
  <c r="H6938" i="18" s="1"/>
  <c r="H6962" i="18" s="1"/>
  <c r="H6986" i="18" s="1"/>
  <c r="H7010" i="18" s="1"/>
  <c r="H7034" i="18" s="1"/>
  <c r="H7058" i="18" s="1"/>
  <c r="H7082" i="18" s="1"/>
  <c r="H7106" i="18" s="1"/>
  <c r="H7130" i="18" s="1"/>
  <c r="H7154" i="18" s="1"/>
  <c r="H7178" i="18" s="1"/>
  <c r="H7202" i="18" s="1"/>
  <c r="H7226" i="18" s="1"/>
  <c r="H7250" i="18" s="1"/>
  <c r="H7274" i="18" s="1"/>
  <c r="H7298" i="18" s="1"/>
  <c r="H7322" i="18" s="1"/>
  <c r="H7346" i="18" s="1"/>
  <c r="H7370" i="18" s="1"/>
  <c r="H7394" i="18" s="1"/>
  <c r="H7418" i="18" s="1"/>
  <c r="H7442" i="18" s="1"/>
  <c r="H7466" i="18" s="1"/>
  <c r="H7490" i="18" s="1"/>
  <c r="H7514" i="18" s="1"/>
  <c r="H7538" i="18" s="1"/>
  <c r="H7562" i="18" s="1"/>
  <c r="H7586" i="18" s="1"/>
  <c r="H7610" i="18" s="1"/>
  <c r="H7634" i="18" s="1"/>
  <c r="H7658" i="18" s="1"/>
  <c r="H7682" i="18" s="1"/>
  <c r="H7706" i="18" s="1"/>
  <c r="H7730" i="18" s="1"/>
  <c r="H7754" i="18" s="1"/>
  <c r="H7778" i="18" s="1"/>
  <c r="H7802" i="18" s="1"/>
  <c r="H7826" i="18" s="1"/>
  <c r="H7850" i="18" s="1"/>
  <c r="H7874" i="18" s="1"/>
  <c r="H7898" i="18" s="1"/>
  <c r="H7922" i="18" s="1"/>
  <c r="H7946" i="18" s="1"/>
  <c r="H7970" i="18" s="1"/>
  <c r="H7994" i="18" s="1"/>
  <c r="H8018" i="18" s="1"/>
  <c r="H8042" i="18" s="1"/>
  <c r="H8066" i="18" s="1"/>
  <c r="H8090" i="18" s="1"/>
  <c r="H8114" i="18" s="1"/>
  <c r="H8138" i="18" s="1"/>
  <c r="H8162" i="18" s="1"/>
  <c r="H8186" i="18" s="1"/>
  <c r="H8210" i="18" s="1"/>
  <c r="H8234" i="18" s="1"/>
  <c r="H8258" i="18" s="1"/>
  <c r="H8282" i="18" s="1"/>
  <c r="H8306" i="18" s="1"/>
  <c r="H8330" i="18" s="1"/>
  <c r="H8354" i="18" s="1"/>
  <c r="H8378" i="18" s="1"/>
  <c r="H8402" i="18" s="1"/>
  <c r="H8426" i="18" s="1"/>
  <c r="H8450" i="18" s="1"/>
  <c r="H8474" i="18" s="1"/>
  <c r="H8498" i="18" s="1"/>
  <c r="H8522" i="18" s="1"/>
  <c r="H8546" i="18" s="1"/>
  <c r="H8570" i="18" s="1"/>
  <c r="H8594" i="18" s="1"/>
  <c r="H8618" i="18" s="1"/>
  <c r="H8642" i="18" s="1"/>
  <c r="H8666" i="18" s="1"/>
  <c r="H8690" i="18" s="1"/>
  <c r="H8714" i="18" s="1"/>
  <c r="H8738" i="18" s="1"/>
  <c r="H8762" i="18" s="1"/>
  <c r="L49" i="18"/>
  <c r="L73" i="18" s="1"/>
  <c r="L97" i="18" s="1"/>
  <c r="L121" i="18" s="1"/>
  <c r="L145" i="18" s="1"/>
  <c r="L169" i="18" s="1"/>
  <c r="L193" i="18" s="1"/>
  <c r="L217" i="18" s="1"/>
  <c r="L241" i="18" s="1"/>
  <c r="L265" i="18" s="1"/>
  <c r="L289" i="18" s="1"/>
  <c r="L313" i="18" s="1"/>
  <c r="L337" i="18" s="1"/>
  <c r="L361" i="18" s="1"/>
  <c r="L385" i="18" s="1"/>
  <c r="L409" i="18" s="1"/>
  <c r="L433" i="18" s="1"/>
  <c r="L457" i="18" s="1"/>
  <c r="L481" i="18" s="1"/>
  <c r="L505" i="18" s="1"/>
  <c r="L529" i="18" s="1"/>
  <c r="L553" i="18" s="1"/>
  <c r="L577" i="18" s="1"/>
  <c r="L601" i="18" s="1"/>
  <c r="L625" i="18" s="1"/>
  <c r="L649" i="18" s="1"/>
  <c r="L673" i="18" s="1"/>
  <c r="L697" i="18" s="1"/>
  <c r="L721" i="18" s="1"/>
  <c r="L745" i="18" s="1"/>
  <c r="L769" i="18" s="1"/>
  <c r="L793" i="18" s="1"/>
  <c r="L817" i="18" s="1"/>
  <c r="L841" i="18" s="1"/>
  <c r="L865" i="18" s="1"/>
  <c r="L889" i="18" s="1"/>
  <c r="L913" i="18" s="1"/>
  <c r="L937" i="18" s="1"/>
  <c r="L961" i="18" s="1"/>
  <c r="L985" i="18" s="1"/>
  <c r="L1009" i="18" s="1"/>
  <c r="L1033" i="18" s="1"/>
  <c r="L1057" i="18" s="1"/>
  <c r="L1081" i="18" s="1"/>
  <c r="L1105" i="18" s="1"/>
  <c r="L1129" i="18" s="1"/>
  <c r="L1153" i="18" s="1"/>
  <c r="L1177" i="18" s="1"/>
  <c r="L1201" i="18" s="1"/>
  <c r="L1225" i="18" s="1"/>
  <c r="L1249" i="18" s="1"/>
  <c r="L1273" i="18" s="1"/>
  <c r="L1297" i="18" s="1"/>
  <c r="L1321" i="18" s="1"/>
  <c r="L1345" i="18" s="1"/>
  <c r="L1369" i="18" s="1"/>
  <c r="L1393" i="18" s="1"/>
  <c r="L1417" i="18" s="1"/>
  <c r="L1441" i="18" s="1"/>
  <c r="L1465" i="18" s="1"/>
  <c r="L1489" i="18" s="1"/>
  <c r="L1513" i="18" s="1"/>
  <c r="L1537" i="18" s="1"/>
  <c r="L1561" i="18" s="1"/>
  <c r="L1585" i="18" s="1"/>
  <c r="L1609" i="18" s="1"/>
  <c r="L1633" i="18" s="1"/>
  <c r="L1657" i="18" s="1"/>
  <c r="L1681" i="18" s="1"/>
  <c r="L1705" i="18" s="1"/>
  <c r="L1729" i="18" s="1"/>
  <c r="L1753" i="18" s="1"/>
  <c r="L1777" i="18" s="1"/>
  <c r="L1801" i="18" s="1"/>
  <c r="L1825" i="18" s="1"/>
  <c r="L1849" i="18" s="1"/>
  <c r="L1873" i="18" s="1"/>
  <c r="L1897" i="18" s="1"/>
  <c r="L1921" i="18" s="1"/>
  <c r="L1945" i="18" s="1"/>
  <c r="L1969" i="18" s="1"/>
  <c r="L1993" i="18" s="1"/>
  <c r="L2017" i="18" s="1"/>
  <c r="L2041" i="18" s="1"/>
  <c r="L2065" i="18" s="1"/>
  <c r="L2089" i="18" s="1"/>
  <c r="L2113" i="18" s="1"/>
  <c r="L2137" i="18" s="1"/>
  <c r="L2161" i="18" s="1"/>
  <c r="L2185" i="18" s="1"/>
  <c r="L2209" i="18" s="1"/>
  <c r="L2233" i="18" s="1"/>
  <c r="L2257" i="18" s="1"/>
  <c r="L2281" i="18" s="1"/>
  <c r="L2305" i="18" s="1"/>
  <c r="L2329" i="18" s="1"/>
  <c r="L2353" i="18" s="1"/>
  <c r="L2377" i="18" s="1"/>
  <c r="L2401" i="18" s="1"/>
  <c r="L2425" i="18" s="1"/>
  <c r="L2449" i="18" s="1"/>
  <c r="L2473" i="18" s="1"/>
  <c r="L2497" i="18" s="1"/>
  <c r="L2521" i="18" s="1"/>
  <c r="L2545" i="18" s="1"/>
  <c r="L2569" i="18" s="1"/>
  <c r="L2593" i="18" s="1"/>
  <c r="L2617" i="18" s="1"/>
  <c r="L2641" i="18" s="1"/>
  <c r="L2665" i="18" s="1"/>
  <c r="L2689" i="18" s="1"/>
  <c r="L2713" i="18" s="1"/>
  <c r="L2737" i="18" s="1"/>
  <c r="L2761" i="18" s="1"/>
  <c r="L2785" i="18" s="1"/>
  <c r="L2809" i="18" s="1"/>
  <c r="L2833" i="18" s="1"/>
  <c r="L2857" i="18" s="1"/>
  <c r="L2881" i="18" s="1"/>
  <c r="L2905" i="18" s="1"/>
  <c r="L2929" i="18" s="1"/>
  <c r="L2953" i="18" s="1"/>
  <c r="L2977" i="18" s="1"/>
  <c r="L3001" i="18" s="1"/>
  <c r="L3025" i="18" s="1"/>
  <c r="L3049" i="18" s="1"/>
  <c r="L3073" i="18" s="1"/>
  <c r="L3097" i="18" s="1"/>
  <c r="L3121" i="18" s="1"/>
  <c r="L3145" i="18" s="1"/>
  <c r="L3169" i="18" s="1"/>
  <c r="L3193" i="18" s="1"/>
  <c r="L3217" i="18" s="1"/>
  <c r="L3241" i="18" s="1"/>
  <c r="L3265" i="18" s="1"/>
  <c r="L3289" i="18" s="1"/>
  <c r="L3313" i="18" s="1"/>
  <c r="L3337" i="18" s="1"/>
  <c r="L3361" i="18" s="1"/>
  <c r="L3385" i="18" s="1"/>
  <c r="L3409" i="18" s="1"/>
  <c r="L3433" i="18" s="1"/>
  <c r="L3457" i="18" s="1"/>
  <c r="K49" i="18"/>
  <c r="K73" i="18" s="1"/>
  <c r="K97" i="18" s="1"/>
  <c r="K121" i="18" s="1"/>
  <c r="K145" i="18" s="1"/>
  <c r="K169" i="18" s="1"/>
  <c r="K193" i="18" s="1"/>
  <c r="K217" i="18" s="1"/>
  <c r="K241" i="18" s="1"/>
  <c r="K265" i="18" s="1"/>
  <c r="K289" i="18" s="1"/>
  <c r="K313" i="18" s="1"/>
  <c r="K337" i="18" s="1"/>
  <c r="K361" i="18" s="1"/>
  <c r="K385" i="18" s="1"/>
  <c r="K409" i="18" s="1"/>
  <c r="K433" i="18" s="1"/>
  <c r="K457" i="18" s="1"/>
  <c r="K481" i="18" s="1"/>
  <c r="K505" i="18" s="1"/>
  <c r="K529" i="18" s="1"/>
  <c r="K553" i="18" s="1"/>
  <c r="K577" i="18" s="1"/>
  <c r="K601" i="18" s="1"/>
  <c r="K625" i="18" s="1"/>
  <c r="K649" i="18" s="1"/>
  <c r="K673" i="18" s="1"/>
  <c r="K697" i="18" s="1"/>
  <c r="K721" i="18" s="1"/>
  <c r="J49" i="18"/>
  <c r="J73" i="18" s="1"/>
  <c r="J97" i="18" s="1"/>
  <c r="J121" i="18" s="1"/>
  <c r="J145" i="18" s="1"/>
  <c r="J169" i="18" s="1"/>
  <c r="J193" i="18" s="1"/>
  <c r="J217" i="18" s="1"/>
  <c r="J241" i="18" s="1"/>
  <c r="J265" i="18" s="1"/>
  <c r="J289" i="18" s="1"/>
  <c r="J313" i="18" s="1"/>
  <c r="J337" i="18" s="1"/>
  <c r="J361" i="18" s="1"/>
  <c r="J385" i="18" s="1"/>
  <c r="J409" i="18" s="1"/>
  <c r="J433" i="18" s="1"/>
  <c r="J457" i="18" s="1"/>
  <c r="J481" i="18" s="1"/>
  <c r="J505" i="18" s="1"/>
  <c r="J529" i="18" s="1"/>
  <c r="J553" i="18" s="1"/>
  <c r="J577" i="18" s="1"/>
  <c r="J601" i="18" s="1"/>
  <c r="J625" i="18" s="1"/>
  <c r="J649" i="18" s="1"/>
  <c r="J673" i="18" s="1"/>
  <c r="J697" i="18" s="1"/>
  <c r="J721" i="18" s="1"/>
  <c r="I49" i="18"/>
  <c r="I73" i="18" s="1"/>
  <c r="I97" i="18" s="1"/>
  <c r="I121" i="18" s="1"/>
  <c r="I145" i="18" s="1"/>
  <c r="I169" i="18" s="1"/>
  <c r="I193" i="18" s="1"/>
  <c r="I217" i="18" s="1"/>
  <c r="I241" i="18" s="1"/>
  <c r="I265" i="18" s="1"/>
  <c r="I289" i="18" s="1"/>
  <c r="I313" i="18" s="1"/>
  <c r="I337" i="18" s="1"/>
  <c r="I361" i="18" s="1"/>
  <c r="I385" i="18" s="1"/>
  <c r="I409" i="18" s="1"/>
  <c r="I433" i="18" s="1"/>
  <c r="I457" i="18" s="1"/>
  <c r="I481" i="18" s="1"/>
  <c r="I505" i="18" s="1"/>
  <c r="I529" i="18" s="1"/>
  <c r="I553" i="18" s="1"/>
  <c r="I577" i="18" s="1"/>
  <c r="I601" i="18" s="1"/>
  <c r="I625" i="18" s="1"/>
  <c r="I649" i="18" s="1"/>
  <c r="I673" i="18" s="1"/>
  <c r="I697" i="18" s="1"/>
  <c r="I721" i="18" s="1"/>
  <c r="H49" i="18"/>
  <c r="H73" i="18" s="1"/>
  <c r="H97" i="18" s="1"/>
  <c r="H121" i="18" s="1"/>
  <c r="H145" i="18" s="1"/>
  <c r="H169" i="18" s="1"/>
  <c r="H193" i="18" s="1"/>
  <c r="H217" i="18" s="1"/>
  <c r="H241" i="18" s="1"/>
  <c r="H265" i="18" s="1"/>
  <c r="H289" i="18" s="1"/>
  <c r="H313" i="18" s="1"/>
  <c r="H337" i="18" s="1"/>
  <c r="H361" i="18" s="1"/>
  <c r="H385" i="18" s="1"/>
  <c r="H409" i="18" s="1"/>
  <c r="H433" i="18" s="1"/>
  <c r="H457" i="18" s="1"/>
  <c r="H481" i="18" s="1"/>
  <c r="H505" i="18" s="1"/>
  <c r="H529" i="18" s="1"/>
  <c r="H553" i="18" s="1"/>
  <c r="H577" i="18" s="1"/>
  <c r="H601" i="18" s="1"/>
  <c r="H625" i="18" s="1"/>
  <c r="H649" i="18" s="1"/>
  <c r="H673" i="18" s="1"/>
  <c r="H697" i="18" s="1"/>
  <c r="H721" i="18" s="1"/>
  <c r="H745" i="18" s="1"/>
  <c r="H769" i="18" s="1"/>
  <c r="H793" i="18" s="1"/>
  <c r="H817" i="18" s="1"/>
  <c r="H841" i="18" s="1"/>
  <c r="H865" i="18" s="1"/>
  <c r="H889" i="18" s="1"/>
  <c r="H913" i="18" s="1"/>
  <c r="H937" i="18" s="1"/>
  <c r="H961" i="18" s="1"/>
  <c r="H985" i="18" s="1"/>
  <c r="H1009" i="18" s="1"/>
  <c r="H1033" i="18" s="1"/>
  <c r="H1057" i="18" s="1"/>
  <c r="H1081" i="18" s="1"/>
  <c r="H1105" i="18" s="1"/>
  <c r="H1129" i="18" s="1"/>
  <c r="H1153" i="18" s="1"/>
  <c r="H1177" i="18" s="1"/>
  <c r="H1201" i="18" s="1"/>
  <c r="H1225" i="18" s="1"/>
  <c r="H1249" i="18" s="1"/>
  <c r="H1273" i="18" s="1"/>
  <c r="H1297" i="18" s="1"/>
  <c r="H1321" i="18" s="1"/>
  <c r="H1345" i="18" s="1"/>
  <c r="H1369" i="18" s="1"/>
  <c r="H1393" i="18" s="1"/>
  <c r="H1417" i="18" s="1"/>
  <c r="H1441" i="18" s="1"/>
  <c r="H1465" i="18" s="1"/>
  <c r="H1489" i="18" s="1"/>
  <c r="H1513" i="18" s="1"/>
  <c r="H1537" i="18" s="1"/>
  <c r="H1561" i="18" s="1"/>
  <c r="H1585" i="18" s="1"/>
  <c r="H1609" i="18" s="1"/>
  <c r="H1633" i="18" s="1"/>
  <c r="H1657" i="18" s="1"/>
  <c r="H1681" i="18" s="1"/>
  <c r="H1705" i="18" s="1"/>
  <c r="H1729" i="18" s="1"/>
  <c r="H1753" i="18" s="1"/>
  <c r="H1777" i="18" s="1"/>
  <c r="H1801" i="18" s="1"/>
  <c r="H1825" i="18" s="1"/>
  <c r="H1849" i="18" s="1"/>
  <c r="H1873" i="18" s="1"/>
  <c r="H1897" i="18" s="1"/>
  <c r="H1921" i="18" s="1"/>
  <c r="H1945" i="18" s="1"/>
  <c r="H1969" i="18" s="1"/>
  <c r="H1993" i="18" s="1"/>
  <c r="H2017" i="18" s="1"/>
  <c r="H2041" i="18" s="1"/>
  <c r="H2065" i="18" s="1"/>
  <c r="H2089" i="18" s="1"/>
  <c r="H2113" i="18" s="1"/>
  <c r="H2137" i="18" s="1"/>
  <c r="H2161" i="18" s="1"/>
  <c r="H2185" i="18" s="1"/>
  <c r="H2209" i="18" s="1"/>
  <c r="H2233" i="18" s="1"/>
  <c r="H2257" i="18" s="1"/>
  <c r="H2281" i="18" s="1"/>
  <c r="H2305" i="18" s="1"/>
  <c r="H2329" i="18" s="1"/>
  <c r="H2353" i="18" s="1"/>
  <c r="H2377" i="18" s="1"/>
  <c r="H2401" i="18" s="1"/>
  <c r="H2425" i="18" s="1"/>
  <c r="H2449" i="18" s="1"/>
  <c r="H2473" i="18" s="1"/>
  <c r="H2497" i="18" s="1"/>
  <c r="H2521" i="18" s="1"/>
  <c r="H2545" i="18" s="1"/>
  <c r="H2569" i="18" s="1"/>
  <c r="H2593" i="18" s="1"/>
  <c r="H2617" i="18" s="1"/>
  <c r="H2641" i="18" s="1"/>
  <c r="H2665" i="18" s="1"/>
  <c r="H2689" i="18" s="1"/>
  <c r="H2713" i="18" s="1"/>
  <c r="H2737" i="18" s="1"/>
  <c r="H2761" i="18" s="1"/>
  <c r="H2785" i="18" s="1"/>
  <c r="H2809" i="18" s="1"/>
  <c r="H2833" i="18" s="1"/>
  <c r="H2857" i="18" s="1"/>
  <c r="H2881" i="18" s="1"/>
  <c r="H2905" i="18" s="1"/>
  <c r="H2929" i="18" s="1"/>
  <c r="H2953" i="18" s="1"/>
  <c r="H2977" i="18" s="1"/>
  <c r="H3001" i="18" s="1"/>
  <c r="H3025" i="18" s="1"/>
  <c r="H3049" i="18" s="1"/>
  <c r="H3073" i="18" s="1"/>
  <c r="H3097" i="18" s="1"/>
  <c r="H3121" i="18" s="1"/>
  <c r="H3145" i="18" s="1"/>
  <c r="H3169" i="18" s="1"/>
  <c r="H3193" i="18" s="1"/>
  <c r="H3217" i="18" s="1"/>
  <c r="H3241" i="18" s="1"/>
  <c r="H3265" i="18" s="1"/>
  <c r="H3289" i="18" s="1"/>
  <c r="H3313" i="18" s="1"/>
  <c r="H3337" i="18" s="1"/>
  <c r="H3361" i="18" s="1"/>
  <c r="H3385" i="18" s="1"/>
  <c r="H3409" i="18" s="1"/>
  <c r="H3433" i="18" s="1"/>
  <c r="H3457" i="18" s="1"/>
  <c r="H3481" i="18" s="1"/>
  <c r="H3505" i="18" s="1"/>
  <c r="H3529" i="18" s="1"/>
  <c r="H3553" i="18" s="1"/>
  <c r="H3577" i="18" s="1"/>
  <c r="H3601" i="18" s="1"/>
  <c r="H3625" i="18" s="1"/>
  <c r="H3649" i="18" s="1"/>
  <c r="H3673" i="18" s="1"/>
  <c r="H3697" i="18" s="1"/>
  <c r="H3721" i="18" s="1"/>
  <c r="H3745" i="18" s="1"/>
  <c r="H3769" i="18" s="1"/>
  <c r="H3793" i="18" s="1"/>
  <c r="H3817" i="18" s="1"/>
  <c r="H3841" i="18" s="1"/>
  <c r="H3865" i="18" s="1"/>
  <c r="H3889" i="18" s="1"/>
  <c r="H3913" i="18" s="1"/>
  <c r="H3937" i="18" s="1"/>
  <c r="H3961" i="18" s="1"/>
  <c r="H3985" i="18" s="1"/>
  <c r="H4009" i="18" s="1"/>
  <c r="H4033" i="18" s="1"/>
  <c r="H4057" i="18" s="1"/>
  <c r="H4081" i="18" s="1"/>
  <c r="H4105" i="18" s="1"/>
  <c r="H4129" i="18" s="1"/>
  <c r="H4153" i="18" s="1"/>
  <c r="H4177" i="18" s="1"/>
  <c r="H4201" i="18" s="1"/>
  <c r="H4225" i="18" s="1"/>
  <c r="H4249" i="18" s="1"/>
  <c r="H4273" i="18" s="1"/>
  <c r="H4297" i="18" s="1"/>
  <c r="H4321" i="18" s="1"/>
  <c r="H4345" i="18" s="1"/>
  <c r="H4369" i="18" s="1"/>
  <c r="H4393" i="18" s="1"/>
  <c r="H4417" i="18" s="1"/>
  <c r="H4441" i="18" s="1"/>
  <c r="H4465" i="18" s="1"/>
  <c r="H4489" i="18" s="1"/>
  <c r="H4513" i="18" s="1"/>
  <c r="H4537" i="18" s="1"/>
  <c r="H4561" i="18" s="1"/>
  <c r="H4585" i="18" s="1"/>
  <c r="H4609" i="18" s="1"/>
  <c r="H4633" i="18" s="1"/>
  <c r="H4657" i="18" s="1"/>
  <c r="H4681" i="18" s="1"/>
  <c r="H4705" i="18" s="1"/>
  <c r="H4729" i="18" s="1"/>
  <c r="H4753" i="18" s="1"/>
  <c r="H4777" i="18" s="1"/>
  <c r="H4801" i="18" s="1"/>
  <c r="H4825" i="18" s="1"/>
  <c r="H4849" i="18" s="1"/>
  <c r="H4873" i="18" s="1"/>
  <c r="H4897" i="18" s="1"/>
  <c r="H4921" i="18" s="1"/>
  <c r="H4945" i="18" s="1"/>
  <c r="H4969" i="18" s="1"/>
  <c r="H4993" i="18" s="1"/>
  <c r="H5017" i="18" s="1"/>
  <c r="H5041" i="18" s="1"/>
  <c r="H5065" i="18" s="1"/>
  <c r="H5089" i="18" s="1"/>
  <c r="H5113" i="18" s="1"/>
  <c r="H5137" i="18" s="1"/>
  <c r="H5161" i="18" s="1"/>
  <c r="H5185" i="18" s="1"/>
  <c r="H5209" i="18" s="1"/>
  <c r="H5233" i="18" s="1"/>
  <c r="H5257" i="18" s="1"/>
  <c r="H5281" i="18" s="1"/>
  <c r="H5305" i="18" s="1"/>
  <c r="H5329" i="18" s="1"/>
  <c r="H5353" i="18" s="1"/>
  <c r="H5377" i="18" s="1"/>
  <c r="H5401" i="18" s="1"/>
  <c r="H5425" i="18" s="1"/>
  <c r="H5449" i="18" s="1"/>
  <c r="H5473" i="18" s="1"/>
  <c r="H5497" i="18" s="1"/>
  <c r="H5521" i="18" s="1"/>
  <c r="H5545" i="18" s="1"/>
  <c r="H5569" i="18" s="1"/>
  <c r="H5593" i="18" s="1"/>
  <c r="H5617" i="18" s="1"/>
  <c r="H5641" i="18" s="1"/>
  <c r="H5665" i="18" s="1"/>
  <c r="H5689" i="18" s="1"/>
  <c r="H5713" i="18" s="1"/>
  <c r="H5737" i="18" s="1"/>
  <c r="H5761" i="18" s="1"/>
  <c r="H5785" i="18" s="1"/>
  <c r="H5809" i="18" s="1"/>
  <c r="H5833" i="18" s="1"/>
  <c r="H5857" i="18" s="1"/>
  <c r="H5881" i="18" s="1"/>
  <c r="H5905" i="18" s="1"/>
  <c r="H5929" i="18" s="1"/>
  <c r="H5953" i="18" s="1"/>
  <c r="H5977" i="18" s="1"/>
  <c r="H6001" i="18" s="1"/>
  <c r="H6025" i="18" s="1"/>
  <c r="H6049" i="18" s="1"/>
  <c r="H6073" i="18" s="1"/>
  <c r="H6097" i="18" s="1"/>
  <c r="H6121" i="18" s="1"/>
  <c r="H6145" i="18" s="1"/>
  <c r="H6169" i="18" s="1"/>
  <c r="H6193" i="18" s="1"/>
  <c r="H6217" i="18" s="1"/>
  <c r="H6241" i="18" s="1"/>
  <c r="H6265" i="18" s="1"/>
  <c r="H6289" i="18" s="1"/>
  <c r="H6313" i="18" s="1"/>
  <c r="H6337" i="18" s="1"/>
  <c r="H6361" i="18" s="1"/>
  <c r="H6385" i="18" s="1"/>
  <c r="H6409" i="18" s="1"/>
  <c r="H6433" i="18" s="1"/>
  <c r="H6457" i="18" s="1"/>
  <c r="H6481" i="18" s="1"/>
  <c r="H6505" i="18" s="1"/>
  <c r="H6529" i="18" s="1"/>
  <c r="H6553" i="18" s="1"/>
  <c r="H6577" i="18" s="1"/>
  <c r="H6601" i="18" s="1"/>
  <c r="H6625" i="18" s="1"/>
  <c r="H6649" i="18" s="1"/>
  <c r="H6673" i="18" s="1"/>
  <c r="H6697" i="18" s="1"/>
  <c r="H6721" i="18" s="1"/>
  <c r="H6745" i="18" s="1"/>
  <c r="H6769" i="18" s="1"/>
  <c r="H6793" i="18" s="1"/>
  <c r="H6817" i="18" s="1"/>
  <c r="H6841" i="18" s="1"/>
  <c r="H6865" i="18" s="1"/>
  <c r="H6889" i="18" s="1"/>
  <c r="H6913" i="18" s="1"/>
  <c r="H6937" i="18" s="1"/>
  <c r="H6961" i="18" s="1"/>
  <c r="H6985" i="18" s="1"/>
  <c r="H7009" i="18" s="1"/>
  <c r="H7033" i="18" s="1"/>
  <c r="H7057" i="18" s="1"/>
  <c r="H7081" i="18" s="1"/>
  <c r="H7105" i="18" s="1"/>
  <c r="H7129" i="18" s="1"/>
  <c r="H7153" i="18" s="1"/>
  <c r="H7177" i="18" s="1"/>
  <c r="H7201" i="18" s="1"/>
  <c r="H7225" i="18" s="1"/>
  <c r="H7249" i="18" s="1"/>
  <c r="H7273" i="18" s="1"/>
  <c r="H7297" i="18" s="1"/>
  <c r="H7321" i="18" s="1"/>
  <c r="H7345" i="18" s="1"/>
  <c r="H7369" i="18" s="1"/>
  <c r="H7393" i="18" s="1"/>
  <c r="H7417" i="18" s="1"/>
  <c r="H7441" i="18" s="1"/>
  <c r="H7465" i="18" s="1"/>
  <c r="H7489" i="18" s="1"/>
  <c r="H7513" i="18" s="1"/>
  <c r="H7537" i="18" s="1"/>
  <c r="H7561" i="18" s="1"/>
  <c r="H7585" i="18" s="1"/>
  <c r="H7609" i="18" s="1"/>
  <c r="H7633" i="18" s="1"/>
  <c r="H7657" i="18" s="1"/>
  <c r="H7681" i="18" s="1"/>
  <c r="H7705" i="18" s="1"/>
  <c r="H7729" i="18" s="1"/>
  <c r="H7753" i="18" s="1"/>
  <c r="H7777" i="18" s="1"/>
  <c r="H7801" i="18" s="1"/>
  <c r="H7825" i="18" s="1"/>
  <c r="H7849" i="18" s="1"/>
  <c r="H7873" i="18" s="1"/>
  <c r="H7897" i="18" s="1"/>
  <c r="H7921" i="18" s="1"/>
  <c r="H7945" i="18" s="1"/>
  <c r="H7969" i="18" s="1"/>
  <c r="H7993" i="18" s="1"/>
  <c r="H8017" i="18" s="1"/>
  <c r="H8041" i="18" s="1"/>
  <c r="H8065" i="18" s="1"/>
  <c r="H8089" i="18" s="1"/>
  <c r="H8113" i="18" s="1"/>
  <c r="H8137" i="18" s="1"/>
  <c r="H8161" i="18" s="1"/>
  <c r="H8185" i="18" s="1"/>
  <c r="H8209" i="18" s="1"/>
  <c r="H8233" i="18" s="1"/>
  <c r="H8257" i="18" s="1"/>
  <c r="H8281" i="18" s="1"/>
  <c r="H8305" i="18" s="1"/>
  <c r="H8329" i="18" s="1"/>
  <c r="H8353" i="18" s="1"/>
  <c r="H8377" i="18" s="1"/>
  <c r="H8401" i="18" s="1"/>
  <c r="H8425" i="18" s="1"/>
  <c r="H8449" i="18" s="1"/>
  <c r="H8473" i="18" s="1"/>
  <c r="H8497" i="18" s="1"/>
  <c r="H8521" i="18" s="1"/>
  <c r="H8545" i="18" s="1"/>
  <c r="H8569" i="18" s="1"/>
  <c r="H8593" i="18" s="1"/>
  <c r="H8617" i="18" s="1"/>
  <c r="H8641" i="18" s="1"/>
  <c r="H8665" i="18" s="1"/>
  <c r="H8689" i="18" s="1"/>
  <c r="H8713" i="18" s="1"/>
  <c r="H8737" i="18" s="1"/>
  <c r="H8761" i="18" s="1"/>
  <c r="L48" i="18"/>
  <c r="L72" i="18" s="1"/>
  <c r="L96" i="18" s="1"/>
  <c r="L120" i="18" s="1"/>
  <c r="L144" i="18" s="1"/>
  <c r="L168" i="18" s="1"/>
  <c r="L192" i="18" s="1"/>
  <c r="L216" i="18" s="1"/>
  <c r="L240" i="18" s="1"/>
  <c r="L264" i="18" s="1"/>
  <c r="L288" i="18" s="1"/>
  <c r="L312" i="18" s="1"/>
  <c r="L336" i="18" s="1"/>
  <c r="L360" i="18" s="1"/>
  <c r="L384" i="18" s="1"/>
  <c r="L408" i="18" s="1"/>
  <c r="L432" i="18" s="1"/>
  <c r="L456" i="18" s="1"/>
  <c r="L480" i="18" s="1"/>
  <c r="L504" i="18" s="1"/>
  <c r="L528" i="18" s="1"/>
  <c r="L552" i="18" s="1"/>
  <c r="L576" i="18" s="1"/>
  <c r="L600" i="18" s="1"/>
  <c r="L624" i="18" s="1"/>
  <c r="L648" i="18" s="1"/>
  <c r="L672" i="18" s="1"/>
  <c r="L696" i="18" s="1"/>
  <c r="L720" i="18" s="1"/>
  <c r="L744" i="18" s="1"/>
  <c r="L768" i="18" s="1"/>
  <c r="L792" i="18" s="1"/>
  <c r="L816" i="18" s="1"/>
  <c r="L840" i="18" s="1"/>
  <c r="L864" i="18" s="1"/>
  <c r="L888" i="18" s="1"/>
  <c r="L912" i="18" s="1"/>
  <c r="L936" i="18" s="1"/>
  <c r="L960" i="18" s="1"/>
  <c r="L984" i="18" s="1"/>
  <c r="L1008" i="18" s="1"/>
  <c r="L1032" i="18" s="1"/>
  <c r="L1056" i="18" s="1"/>
  <c r="L1080" i="18" s="1"/>
  <c r="L1104" i="18" s="1"/>
  <c r="L1128" i="18" s="1"/>
  <c r="L1152" i="18" s="1"/>
  <c r="L1176" i="18" s="1"/>
  <c r="L1200" i="18" s="1"/>
  <c r="L1224" i="18" s="1"/>
  <c r="L1248" i="18" s="1"/>
  <c r="L1272" i="18" s="1"/>
  <c r="L1296" i="18" s="1"/>
  <c r="L1320" i="18" s="1"/>
  <c r="L1344" i="18" s="1"/>
  <c r="L1368" i="18" s="1"/>
  <c r="L1392" i="18" s="1"/>
  <c r="L1416" i="18" s="1"/>
  <c r="L1440" i="18" s="1"/>
  <c r="L1464" i="18" s="1"/>
  <c r="L1488" i="18" s="1"/>
  <c r="L1512" i="18" s="1"/>
  <c r="L1536" i="18" s="1"/>
  <c r="L1560" i="18" s="1"/>
  <c r="L1584" i="18" s="1"/>
  <c r="L1608" i="18" s="1"/>
  <c r="L1632" i="18" s="1"/>
  <c r="L1656" i="18" s="1"/>
  <c r="L1680" i="18" s="1"/>
  <c r="L1704" i="18" s="1"/>
  <c r="L1728" i="18" s="1"/>
  <c r="L1752" i="18" s="1"/>
  <c r="L1776" i="18" s="1"/>
  <c r="L1800" i="18" s="1"/>
  <c r="L1824" i="18" s="1"/>
  <c r="L1848" i="18" s="1"/>
  <c r="L1872" i="18" s="1"/>
  <c r="L1896" i="18" s="1"/>
  <c r="L1920" i="18" s="1"/>
  <c r="L1944" i="18" s="1"/>
  <c r="L1968" i="18" s="1"/>
  <c r="L1992" i="18" s="1"/>
  <c r="L2016" i="18" s="1"/>
  <c r="L2040" i="18" s="1"/>
  <c r="L2064" i="18" s="1"/>
  <c r="L2088" i="18" s="1"/>
  <c r="L2112" i="18" s="1"/>
  <c r="L2136" i="18" s="1"/>
  <c r="L2160" i="18" s="1"/>
  <c r="L2184" i="18" s="1"/>
  <c r="L2208" i="18" s="1"/>
  <c r="L2232" i="18" s="1"/>
  <c r="L2256" i="18" s="1"/>
  <c r="L2280" i="18" s="1"/>
  <c r="L2304" i="18" s="1"/>
  <c r="L2328" i="18" s="1"/>
  <c r="L2352" i="18" s="1"/>
  <c r="L2376" i="18" s="1"/>
  <c r="L2400" i="18" s="1"/>
  <c r="L2424" i="18" s="1"/>
  <c r="L2448" i="18" s="1"/>
  <c r="L2472" i="18" s="1"/>
  <c r="L2496" i="18" s="1"/>
  <c r="L2520" i="18" s="1"/>
  <c r="L2544" i="18" s="1"/>
  <c r="L2568" i="18" s="1"/>
  <c r="L2592" i="18" s="1"/>
  <c r="L2616" i="18" s="1"/>
  <c r="L2640" i="18" s="1"/>
  <c r="L2664" i="18" s="1"/>
  <c r="L2688" i="18" s="1"/>
  <c r="L2712" i="18" s="1"/>
  <c r="L2736" i="18" s="1"/>
  <c r="L2760" i="18" s="1"/>
  <c r="L2784" i="18" s="1"/>
  <c r="L2808" i="18" s="1"/>
  <c r="L2832" i="18" s="1"/>
  <c r="L2856" i="18" s="1"/>
  <c r="L2880" i="18" s="1"/>
  <c r="L2904" i="18" s="1"/>
  <c r="L2928" i="18" s="1"/>
  <c r="L2952" i="18" s="1"/>
  <c r="L2976" i="18" s="1"/>
  <c r="L3000" i="18" s="1"/>
  <c r="L3024" i="18" s="1"/>
  <c r="L3048" i="18" s="1"/>
  <c r="L3072" i="18" s="1"/>
  <c r="L3096" i="18" s="1"/>
  <c r="L3120" i="18" s="1"/>
  <c r="L3144" i="18" s="1"/>
  <c r="L3168" i="18" s="1"/>
  <c r="L3192" i="18" s="1"/>
  <c r="L3216" i="18" s="1"/>
  <c r="L3240" i="18" s="1"/>
  <c r="L3264" i="18" s="1"/>
  <c r="L3288" i="18" s="1"/>
  <c r="L3312" i="18" s="1"/>
  <c r="L3336" i="18" s="1"/>
  <c r="L3360" i="18" s="1"/>
  <c r="L3384" i="18" s="1"/>
  <c r="L3408" i="18" s="1"/>
  <c r="L3432" i="18" s="1"/>
  <c r="L3456" i="18" s="1"/>
  <c r="K48" i="18"/>
  <c r="K72" i="18" s="1"/>
  <c r="K96" i="18" s="1"/>
  <c r="K120" i="18" s="1"/>
  <c r="K144" i="18" s="1"/>
  <c r="K168" i="18" s="1"/>
  <c r="K192" i="18" s="1"/>
  <c r="K216" i="18" s="1"/>
  <c r="K240" i="18" s="1"/>
  <c r="K264" i="18" s="1"/>
  <c r="K288" i="18" s="1"/>
  <c r="K312" i="18" s="1"/>
  <c r="K336" i="18" s="1"/>
  <c r="K360" i="18" s="1"/>
  <c r="K384" i="18" s="1"/>
  <c r="K408" i="18" s="1"/>
  <c r="K432" i="18" s="1"/>
  <c r="K456" i="18" s="1"/>
  <c r="K480" i="18" s="1"/>
  <c r="K504" i="18" s="1"/>
  <c r="K528" i="18" s="1"/>
  <c r="K552" i="18" s="1"/>
  <c r="K576" i="18" s="1"/>
  <c r="K600" i="18" s="1"/>
  <c r="K624" i="18" s="1"/>
  <c r="K648" i="18" s="1"/>
  <c r="K672" i="18" s="1"/>
  <c r="K696" i="18" s="1"/>
  <c r="K720" i="18" s="1"/>
  <c r="J48" i="18"/>
  <c r="J72" i="18" s="1"/>
  <c r="J96" i="18" s="1"/>
  <c r="J120" i="18" s="1"/>
  <c r="J144" i="18" s="1"/>
  <c r="J168" i="18" s="1"/>
  <c r="J192" i="18" s="1"/>
  <c r="J216" i="18" s="1"/>
  <c r="J240" i="18" s="1"/>
  <c r="J264" i="18" s="1"/>
  <c r="J288" i="18" s="1"/>
  <c r="J312" i="18" s="1"/>
  <c r="J336" i="18" s="1"/>
  <c r="J360" i="18" s="1"/>
  <c r="J384" i="18" s="1"/>
  <c r="J408" i="18" s="1"/>
  <c r="J432" i="18" s="1"/>
  <c r="J456" i="18" s="1"/>
  <c r="J480" i="18" s="1"/>
  <c r="J504" i="18" s="1"/>
  <c r="J528" i="18" s="1"/>
  <c r="J552" i="18" s="1"/>
  <c r="J576" i="18" s="1"/>
  <c r="J600" i="18" s="1"/>
  <c r="J624" i="18" s="1"/>
  <c r="J648" i="18" s="1"/>
  <c r="J672" i="18" s="1"/>
  <c r="J696" i="18" s="1"/>
  <c r="J720" i="18" s="1"/>
  <c r="I48" i="18"/>
  <c r="I72" i="18" s="1"/>
  <c r="I96" i="18" s="1"/>
  <c r="I120" i="18" s="1"/>
  <c r="I144" i="18" s="1"/>
  <c r="I168" i="18" s="1"/>
  <c r="I192" i="18" s="1"/>
  <c r="I216" i="18" s="1"/>
  <c r="I240" i="18" s="1"/>
  <c r="I264" i="18" s="1"/>
  <c r="I288" i="18" s="1"/>
  <c r="I312" i="18" s="1"/>
  <c r="I336" i="18" s="1"/>
  <c r="I360" i="18" s="1"/>
  <c r="I384" i="18" s="1"/>
  <c r="I408" i="18" s="1"/>
  <c r="I432" i="18" s="1"/>
  <c r="I456" i="18" s="1"/>
  <c r="I480" i="18" s="1"/>
  <c r="I504" i="18" s="1"/>
  <c r="I528" i="18" s="1"/>
  <c r="I552" i="18" s="1"/>
  <c r="I576" i="18" s="1"/>
  <c r="I600" i="18" s="1"/>
  <c r="I624" i="18" s="1"/>
  <c r="I648" i="18" s="1"/>
  <c r="I672" i="18" s="1"/>
  <c r="I696" i="18" s="1"/>
  <c r="I720" i="18" s="1"/>
  <c r="H48" i="18"/>
  <c r="H72" i="18" s="1"/>
  <c r="H96" i="18" s="1"/>
  <c r="H120" i="18" s="1"/>
  <c r="H144" i="18" s="1"/>
  <c r="H168" i="18" s="1"/>
  <c r="H192" i="18" s="1"/>
  <c r="H216" i="18" s="1"/>
  <c r="H240" i="18" s="1"/>
  <c r="H264" i="18" s="1"/>
  <c r="H288" i="18" s="1"/>
  <c r="H312" i="18" s="1"/>
  <c r="H336" i="18" s="1"/>
  <c r="H360" i="18" s="1"/>
  <c r="H384" i="18" s="1"/>
  <c r="H408" i="18" s="1"/>
  <c r="H432" i="18" s="1"/>
  <c r="H456" i="18" s="1"/>
  <c r="H480" i="18" s="1"/>
  <c r="H504" i="18" s="1"/>
  <c r="H528" i="18" s="1"/>
  <c r="H552" i="18" s="1"/>
  <c r="H576" i="18" s="1"/>
  <c r="H600" i="18" s="1"/>
  <c r="H624" i="18" s="1"/>
  <c r="H648" i="18" s="1"/>
  <c r="H672" i="18" s="1"/>
  <c r="H696" i="18" s="1"/>
  <c r="H720" i="18" s="1"/>
  <c r="H744" i="18" s="1"/>
  <c r="H768" i="18" s="1"/>
  <c r="H792" i="18" s="1"/>
  <c r="H816" i="18" s="1"/>
  <c r="H840" i="18" s="1"/>
  <c r="H864" i="18" s="1"/>
  <c r="H888" i="18" s="1"/>
  <c r="H912" i="18" s="1"/>
  <c r="H936" i="18" s="1"/>
  <c r="H960" i="18" s="1"/>
  <c r="H984" i="18" s="1"/>
  <c r="H1008" i="18" s="1"/>
  <c r="H1032" i="18" s="1"/>
  <c r="H1056" i="18" s="1"/>
  <c r="H1080" i="18" s="1"/>
  <c r="H1104" i="18" s="1"/>
  <c r="H1128" i="18" s="1"/>
  <c r="H1152" i="18" s="1"/>
  <c r="H1176" i="18" s="1"/>
  <c r="H1200" i="18" s="1"/>
  <c r="H1224" i="18" s="1"/>
  <c r="H1248" i="18" s="1"/>
  <c r="H1272" i="18" s="1"/>
  <c r="H1296" i="18" s="1"/>
  <c r="H1320" i="18" s="1"/>
  <c r="H1344" i="18" s="1"/>
  <c r="H1368" i="18" s="1"/>
  <c r="H1392" i="18" s="1"/>
  <c r="H1416" i="18" s="1"/>
  <c r="H1440" i="18" s="1"/>
  <c r="H1464" i="18" s="1"/>
  <c r="H1488" i="18" s="1"/>
  <c r="H1512" i="18" s="1"/>
  <c r="H1536" i="18" s="1"/>
  <c r="H1560" i="18" s="1"/>
  <c r="H1584" i="18" s="1"/>
  <c r="H1608" i="18" s="1"/>
  <c r="H1632" i="18" s="1"/>
  <c r="H1656" i="18" s="1"/>
  <c r="H1680" i="18" s="1"/>
  <c r="H1704" i="18" s="1"/>
  <c r="H1728" i="18" s="1"/>
  <c r="H1752" i="18" s="1"/>
  <c r="H1776" i="18" s="1"/>
  <c r="H1800" i="18" s="1"/>
  <c r="H1824" i="18" s="1"/>
  <c r="H1848" i="18" s="1"/>
  <c r="H1872" i="18" s="1"/>
  <c r="H1896" i="18" s="1"/>
  <c r="H1920" i="18" s="1"/>
  <c r="H1944" i="18" s="1"/>
  <c r="H1968" i="18" s="1"/>
  <c r="H1992" i="18" s="1"/>
  <c r="H2016" i="18" s="1"/>
  <c r="H2040" i="18" s="1"/>
  <c r="H2064" i="18" s="1"/>
  <c r="H2088" i="18" s="1"/>
  <c r="H2112" i="18" s="1"/>
  <c r="H2136" i="18" s="1"/>
  <c r="H2160" i="18" s="1"/>
  <c r="H2184" i="18" s="1"/>
  <c r="H2208" i="18" s="1"/>
  <c r="H2232" i="18" s="1"/>
  <c r="H2256" i="18" s="1"/>
  <c r="H2280" i="18" s="1"/>
  <c r="H2304" i="18" s="1"/>
  <c r="H2328" i="18" s="1"/>
  <c r="H2352" i="18" s="1"/>
  <c r="H2376" i="18" s="1"/>
  <c r="H2400" i="18" s="1"/>
  <c r="H2424" i="18" s="1"/>
  <c r="H2448" i="18" s="1"/>
  <c r="H2472" i="18" s="1"/>
  <c r="H2496" i="18" s="1"/>
  <c r="H2520" i="18" s="1"/>
  <c r="H2544" i="18" s="1"/>
  <c r="H2568" i="18" s="1"/>
  <c r="H2592" i="18" s="1"/>
  <c r="H2616" i="18" s="1"/>
  <c r="H2640" i="18" s="1"/>
  <c r="H2664" i="18" s="1"/>
  <c r="H2688" i="18" s="1"/>
  <c r="H2712" i="18" s="1"/>
  <c r="H2736" i="18" s="1"/>
  <c r="H2760" i="18" s="1"/>
  <c r="H2784" i="18" s="1"/>
  <c r="H2808" i="18" s="1"/>
  <c r="H2832" i="18" s="1"/>
  <c r="H2856" i="18" s="1"/>
  <c r="H2880" i="18" s="1"/>
  <c r="H2904" i="18" s="1"/>
  <c r="H2928" i="18" s="1"/>
  <c r="H2952" i="18" s="1"/>
  <c r="H2976" i="18" s="1"/>
  <c r="H3000" i="18" s="1"/>
  <c r="H3024" i="18" s="1"/>
  <c r="H3048" i="18" s="1"/>
  <c r="H3072" i="18" s="1"/>
  <c r="H3096" i="18" s="1"/>
  <c r="H3120" i="18" s="1"/>
  <c r="H3144" i="18" s="1"/>
  <c r="H3168" i="18" s="1"/>
  <c r="H3192" i="18" s="1"/>
  <c r="H3216" i="18" s="1"/>
  <c r="H3240" i="18" s="1"/>
  <c r="H3264" i="18" s="1"/>
  <c r="H3288" i="18" s="1"/>
  <c r="H3312" i="18" s="1"/>
  <c r="H3336" i="18" s="1"/>
  <c r="H3360" i="18" s="1"/>
  <c r="H3384" i="18" s="1"/>
  <c r="H3408" i="18" s="1"/>
  <c r="H3432" i="18" s="1"/>
  <c r="H3456" i="18" s="1"/>
  <c r="H3480" i="18" s="1"/>
  <c r="H3504" i="18" s="1"/>
  <c r="H3528" i="18" s="1"/>
  <c r="H3552" i="18" s="1"/>
  <c r="H3576" i="18" s="1"/>
  <c r="H3600" i="18" s="1"/>
  <c r="H3624" i="18" s="1"/>
  <c r="H3648" i="18" s="1"/>
  <c r="H3672" i="18" s="1"/>
  <c r="H3696" i="18" s="1"/>
  <c r="H3720" i="18" s="1"/>
  <c r="H3744" i="18" s="1"/>
  <c r="H3768" i="18" s="1"/>
  <c r="H3792" i="18" s="1"/>
  <c r="H3816" i="18" s="1"/>
  <c r="H3840" i="18" s="1"/>
  <c r="H3864" i="18" s="1"/>
  <c r="H3888" i="18" s="1"/>
  <c r="H3912" i="18" s="1"/>
  <c r="H3936" i="18" s="1"/>
  <c r="H3960" i="18" s="1"/>
  <c r="H3984" i="18" s="1"/>
  <c r="H4008" i="18" s="1"/>
  <c r="H4032" i="18" s="1"/>
  <c r="H4056" i="18" s="1"/>
  <c r="H4080" i="18" s="1"/>
  <c r="H4104" i="18" s="1"/>
  <c r="H4128" i="18" s="1"/>
  <c r="H4152" i="18" s="1"/>
  <c r="H4176" i="18" s="1"/>
  <c r="H4200" i="18" s="1"/>
  <c r="H4224" i="18" s="1"/>
  <c r="H4248" i="18" s="1"/>
  <c r="H4272" i="18" s="1"/>
  <c r="H4296" i="18" s="1"/>
  <c r="H4320" i="18" s="1"/>
  <c r="H4344" i="18" s="1"/>
  <c r="H4368" i="18" s="1"/>
  <c r="H4392" i="18" s="1"/>
  <c r="H4416" i="18" s="1"/>
  <c r="H4440" i="18" s="1"/>
  <c r="H4464" i="18" s="1"/>
  <c r="H4488" i="18" s="1"/>
  <c r="H4512" i="18" s="1"/>
  <c r="H4536" i="18" s="1"/>
  <c r="H4560" i="18" s="1"/>
  <c r="H4584" i="18" s="1"/>
  <c r="H4608" i="18" s="1"/>
  <c r="H4632" i="18" s="1"/>
  <c r="H4656" i="18" s="1"/>
  <c r="H4680" i="18" s="1"/>
  <c r="H4704" i="18" s="1"/>
  <c r="H4728" i="18" s="1"/>
  <c r="H4752" i="18" s="1"/>
  <c r="H4776" i="18" s="1"/>
  <c r="H4800" i="18" s="1"/>
  <c r="H4824" i="18" s="1"/>
  <c r="H4848" i="18" s="1"/>
  <c r="H4872" i="18" s="1"/>
  <c r="H4896" i="18" s="1"/>
  <c r="H4920" i="18" s="1"/>
  <c r="H4944" i="18" s="1"/>
  <c r="H4968" i="18" s="1"/>
  <c r="H4992" i="18" s="1"/>
  <c r="H5016" i="18" s="1"/>
  <c r="H5040" i="18" s="1"/>
  <c r="H5064" i="18" s="1"/>
  <c r="H5088" i="18" s="1"/>
  <c r="H5112" i="18" s="1"/>
  <c r="H5136" i="18" s="1"/>
  <c r="H5160" i="18" s="1"/>
  <c r="H5184" i="18" s="1"/>
  <c r="H5208" i="18" s="1"/>
  <c r="H5232" i="18" s="1"/>
  <c r="H5256" i="18" s="1"/>
  <c r="H5280" i="18" s="1"/>
  <c r="H5304" i="18" s="1"/>
  <c r="H5328" i="18" s="1"/>
  <c r="H5352" i="18" s="1"/>
  <c r="H5376" i="18" s="1"/>
  <c r="H5400" i="18" s="1"/>
  <c r="H5424" i="18" s="1"/>
  <c r="H5448" i="18" s="1"/>
  <c r="H5472" i="18" s="1"/>
  <c r="H5496" i="18" s="1"/>
  <c r="H5520" i="18" s="1"/>
  <c r="H5544" i="18" s="1"/>
  <c r="H5568" i="18" s="1"/>
  <c r="H5592" i="18" s="1"/>
  <c r="H5616" i="18" s="1"/>
  <c r="H5640" i="18" s="1"/>
  <c r="H5664" i="18" s="1"/>
  <c r="H5688" i="18" s="1"/>
  <c r="H5712" i="18" s="1"/>
  <c r="H5736" i="18" s="1"/>
  <c r="H5760" i="18" s="1"/>
  <c r="H5784" i="18" s="1"/>
  <c r="H5808" i="18" s="1"/>
  <c r="H5832" i="18" s="1"/>
  <c r="H5856" i="18" s="1"/>
  <c r="H5880" i="18" s="1"/>
  <c r="H5904" i="18" s="1"/>
  <c r="H5928" i="18" s="1"/>
  <c r="H5952" i="18" s="1"/>
  <c r="H5976" i="18" s="1"/>
  <c r="H6000" i="18" s="1"/>
  <c r="H6024" i="18" s="1"/>
  <c r="H6048" i="18" s="1"/>
  <c r="H6072" i="18" s="1"/>
  <c r="H6096" i="18" s="1"/>
  <c r="H6120" i="18" s="1"/>
  <c r="H6144" i="18" s="1"/>
  <c r="H6168" i="18" s="1"/>
  <c r="H6192" i="18" s="1"/>
  <c r="H6216" i="18" s="1"/>
  <c r="H6240" i="18" s="1"/>
  <c r="H6264" i="18" s="1"/>
  <c r="H6288" i="18" s="1"/>
  <c r="H6312" i="18" s="1"/>
  <c r="H6336" i="18" s="1"/>
  <c r="H6360" i="18" s="1"/>
  <c r="H6384" i="18" s="1"/>
  <c r="H6408" i="18" s="1"/>
  <c r="H6432" i="18" s="1"/>
  <c r="H6456" i="18" s="1"/>
  <c r="H6480" i="18" s="1"/>
  <c r="H6504" i="18" s="1"/>
  <c r="H6528" i="18" s="1"/>
  <c r="H6552" i="18" s="1"/>
  <c r="H6576" i="18" s="1"/>
  <c r="H6600" i="18" s="1"/>
  <c r="H6624" i="18" s="1"/>
  <c r="H6648" i="18" s="1"/>
  <c r="H6672" i="18" s="1"/>
  <c r="H6696" i="18" s="1"/>
  <c r="H6720" i="18" s="1"/>
  <c r="H6744" i="18" s="1"/>
  <c r="H6768" i="18" s="1"/>
  <c r="H6792" i="18" s="1"/>
  <c r="H6816" i="18" s="1"/>
  <c r="H6840" i="18" s="1"/>
  <c r="H6864" i="18" s="1"/>
  <c r="H6888" i="18" s="1"/>
  <c r="H6912" i="18" s="1"/>
  <c r="H6936" i="18" s="1"/>
  <c r="H6960" i="18" s="1"/>
  <c r="H6984" i="18" s="1"/>
  <c r="H7008" i="18" s="1"/>
  <c r="H7032" i="18" s="1"/>
  <c r="H7056" i="18" s="1"/>
  <c r="H7080" i="18" s="1"/>
  <c r="H7104" i="18" s="1"/>
  <c r="H7128" i="18" s="1"/>
  <c r="H7152" i="18" s="1"/>
  <c r="H7176" i="18" s="1"/>
  <c r="H7200" i="18" s="1"/>
  <c r="H7224" i="18" s="1"/>
  <c r="H7248" i="18" s="1"/>
  <c r="H7272" i="18" s="1"/>
  <c r="H7296" i="18" s="1"/>
  <c r="H7320" i="18" s="1"/>
  <c r="H7344" i="18" s="1"/>
  <c r="H7368" i="18" s="1"/>
  <c r="H7392" i="18" s="1"/>
  <c r="H7416" i="18" s="1"/>
  <c r="H7440" i="18" s="1"/>
  <c r="H7464" i="18" s="1"/>
  <c r="H7488" i="18" s="1"/>
  <c r="H7512" i="18" s="1"/>
  <c r="H7536" i="18" s="1"/>
  <c r="H7560" i="18" s="1"/>
  <c r="H7584" i="18" s="1"/>
  <c r="H7608" i="18" s="1"/>
  <c r="H7632" i="18" s="1"/>
  <c r="H7656" i="18" s="1"/>
  <c r="H7680" i="18" s="1"/>
  <c r="H7704" i="18" s="1"/>
  <c r="H7728" i="18" s="1"/>
  <c r="H7752" i="18" s="1"/>
  <c r="H7776" i="18" s="1"/>
  <c r="H7800" i="18" s="1"/>
  <c r="H7824" i="18" s="1"/>
  <c r="H7848" i="18" s="1"/>
  <c r="H7872" i="18" s="1"/>
  <c r="H7896" i="18" s="1"/>
  <c r="H7920" i="18" s="1"/>
  <c r="H7944" i="18" s="1"/>
  <c r="H7968" i="18" s="1"/>
  <c r="H7992" i="18" s="1"/>
  <c r="H8016" i="18" s="1"/>
  <c r="H8040" i="18" s="1"/>
  <c r="H8064" i="18" s="1"/>
  <c r="H8088" i="18" s="1"/>
  <c r="H8112" i="18" s="1"/>
  <c r="H8136" i="18" s="1"/>
  <c r="H8160" i="18" s="1"/>
  <c r="H8184" i="18" s="1"/>
  <c r="H8208" i="18" s="1"/>
  <c r="H8232" i="18" s="1"/>
  <c r="H8256" i="18" s="1"/>
  <c r="H8280" i="18" s="1"/>
  <c r="H8304" i="18" s="1"/>
  <c r="H8328" i="18" s="1"/>
  <c r="H8352" i="18" s="1"/>
  <c r="H8376" i="18" s="1"/>
  <c r="H8400" i="18" s="1"/>
  <c r="H8424" i="18" s="1"/>
  <c r="H8448" i="18" s="1"/>
  <c r="H8472" i="18" s="1"/>
  <c r="H8496" i="18" s="1"/>
  <c r="H8520" i="18" s="1"/>
  <c r="H8544" i="18" s="1"/>
  <c r="H8568" i="18" s="1"/>
  <c r="H8592" i="18" s="1"/>
  <c r="H8616" i="18" s="1"/>
  <c r="H8640" i="18" s="1"/>
  <c r="H8664" i="18" s="1"/>
  <c r="H8688" i="18" s="1"/>
  <c r="H8712" i="18" s="1"/>
  <c r="H8736" i="18" s="1"/>
  <c r="H8760" i="18" s="1"/>
  <c r="L47" i="18"/>
  <c r="L71" i="18" s="1"/>
  <c r="L95" i="18" s="1"/>
  <c r="L119" i="18" s="1"/>
  <c r="L143" i="18" s="1"/>
  <c r="L167" i="18" s="1"/>
  <c r="L191" i="18" s="1"/>
  <c r="L215" i="18" s="1"/>
  <c r="L239" i="18" s="1"/>
  <c r="L263" i="18" s="1"/>
  <c r="L287" i="18" s="1"/>
  <c r="L311" i="18" s="1"/>
  <c r="L335" i="18" s="1"/>
  <c r="L359" i="18" s="1"/>
  <c r="L383" i="18" s="1"/>
  <c r="L407" i="18" s="1"/>
  <c r="L431" i="18" s="1"/>
  <c r="L455" i="18" s="1"/>
  <c r="L479" i="18" s="1"/>
  <c r="L503" i="18" s="1"/>
  <c r="L527" i="18" s="1"/>
  <c r="L551" i="18" s="1"/>
  <c r="L575" i="18" s="1"/>
  <c r="L599" i="18" s="1"/>
  <c r="L623" i="18" s="1"/>
  <c r="L647" i="18" s="1"/>
  <c r="L671" i="18" s="1"/>
  <c r="L695" i="18" s="1"/>
  <c r="L719" i="18" s="1"/>
  <c r="L743" i="18" s="1"/>
  <c r="L767" i="18" s="1"/>
  <c r="L791" i="18" s="1"/>
  <c r="L815" i="18" s="1"/>
  <c r="L839" i="18" s="1"/>
  <c r="L863" i="18" s="1"/>
  <c r="L887" i="18" s="1"/>
  <c r="L911" i="18" s="1"/>
  <c r="L935" i="18" s="1"/>
  <c r="L959" i="18" s="1"/>
  <c r="L983" i="18" s="1"/>
  <c r="L1007" i="18" s="1"/>
  <c r="L1031" i="18" s="1"/>
  <c r="L1055" i="18" s="1"/>
  <c r="L1079" i="18" s="1"/>
  <c r="L1103" i="18" s="1"/>
  <c r="L1127" i="18" s="1"/>
  <c r="L1151" i="18" s="1"/>
  <c r="L1175" i="18" s="1"/>
  <c r="L1199" i="18" s="1"/>
  <c r="L1223" i="18" s="1"/>
  <c r="L1247" i="18" s="1"/>
  <c r="L1271" i="18" s="1"/>
  <c r="L1295" i="18" s="1"/>
  <c r="L1319" i="18" s="1"/>
  <c r="L1343" i="18" s="1"/>
  <c r="L1367" i="18" s="1"/>
  <c r="L1391" i="18" s="1"/>
  <c r="L1415" i="18" s="1"/>
  <c r="L1439" i="18" s="1"/>
  <c r="L1463" i="18" s="1"/>
  <c r="L1487" i="18" s="1"/>
  <c r="L1511" i="18" s="1"/>
  <c r="L1535" i="18" s="1"/>
  <c r="L1559" i="18" s="1"/>
  <c r="L1583" i="18" s="1"/>
  <c r="L1607" i="18" s="1"/>
  <c r="L1631" i="18" s="1"/>
  <c r="L1655" i="18" s="1"/>
  <c r="L1679" i="18" s="1"/>
  <c r="L1703" i="18" s="1"/>
  <c r="L1727" i="18" s="1"/>
  <c r="L1751" i="18" s="1"/>
  <c r="L1775" i="18" s="1"/>
  <c r="L1799" i="18" s="1"/>
  <c r="L1823" i="18" s="1"/>
  <c r="L1847" i="18" s="1"/>
  <c r="L1871" i="18" s="1"/>
  <c r="L1895" i="18" s="1"/>
  <c r="L1919" i="18" s="1"/>
  <c r="L1943" i="18" s="1"/>
  <c r="L1967" i="18" s="1"/>
  <c r="L1991" i="18" s="1"/>
  <c r="L2015" i="18" s="1"/>
  <c r="L2039" i="18" s="1"/>
  <c r="L2063" i="18" s="1"/>
  <c r="L2087" i="18" s="1"/>
  <c r="L2111" i="18" s="1"/>
  <c r="L2135" i="18" s="1"/>
  <c r="L2159" i="18" s="1"/>
  <c r="L2183" i="18" s="1"/>
  <c r="L2207" i="18" s="1"/>
  <c r="L2231" i="18" s="1"/>
  <c r="L2255" i="18" s="1"/>
  <c r="L2279" i="18" s="1"/>
  <c r="L2303" i="18" s="1"/>
  <c r="L2327" i="18" s="1"/>
  <c r="L2351" i="18" s="1"/>
  <c r="L2375" i="18" s="1"/>
  <c r="L2399" i="18" s="1"/>
  <c r="L2423" i="18" s="1"/>
  <c r="L2447" i="18" s="1"/>
  <c r="L2471" i="18" s="1"/>
  <c r="L2495" i="18" s="1"/>
  <c r="L2519" i="18" s="1"/>
  <c r="L2543" i="18" s="1"/>
  <c r="L2567" i="18" s="1"/>
  <c r="L2591" i="18" s="1"/>
  <c r="L2615" i="18" s="1"/>
  <c r="L2639" i="18" s="1"/>
  <c r="L2663" i="18" s="1"/>
  <c r="L2687" i="18" s="1"/>
  <c r="L2711" i="18" s="1"/>
  <c r="L2735" i="18" s="1"/>
  <c r="L2759" i="18" s="1"/>
  <c r="L2783" i="18" s="1"/>
  <c r="L2807" i="18" s="1"/>
  <c r="L2831" i="18" s="1"/>
  <c r="L2855" i="18" s="1"/>
  <c r="L2879" i="18" s="1"/>
  <c r="L2903" i="18" s="1"/>
  <c r="L2927" i="18" s="1"/>
  <c r="L2951" i="18" s="1"/>
  <c r="L2975" i="18" s="1"/>
  <c r="L2999" i="18" s="1"/>
  <c r="L3023" i="18" s="1"/>
  <c r="L3047" i="18" s="1"/>
  <c r="L3071" i="18" s="1"/>
  <c r="L3095" i="18" s="1"/>
  <c r="L3119" i="18" s="1"/>
  <c r="L3143" i="18" s="1"/>
  <c r="L3167" i="18" s="1"/>
  <c r="L3191" i="18" s="1"/>
  <c r="L3215" i="18" s="1"/>
  <c r="L3239" i="18" s="1"/>
  <c r="L3263" i="18" s="1"/>
  <c r="L3287" i="18" s="1"/>
  <c r="L3311" i="18" s="1"/>
  <c r="L3335" i="18" s="1"/>
  <c r="L3359" i="18" s="1"/>
  <c r="L3383" i="18" s="1"/>
  <c r="L3407" i="18" s="1"/>
  <c r="L3431" i="18" s="1"/>
  <c r="L3455" i="18" s="1"/>
  <c r="K47" i="18"/>
  <c r="K71" i="18" s="1"/>
  <c r="K95" i="18" s="1"/>
  <c r="K119" i="18" s="1"/>
  <c r="K143" i="18" s="1"/>
  <c r="K167" i="18" s="1"/>
  <c r="K191" i="18" s="1"/>
  <c r="K215" i="18" s="1"/>
  <c r="K239" i="18" s="1"/>
  <c r="K263" i="18" s="1"/>
  <c r="K287" i="18" s="1"/>
  <c r="K311" i="18" s="1"/>
  <c r="K335" i="18" s="1"/>
  <c r="K359" i="18" s="1"/>
  <c r="K383" i="18" s="1"/>
  <c r="K407" i="18" s="1"/>
  <c r="K431" i="18" s="1"/>
  <c r="K455" i="18" s="1"/>
  <c r="K479" i="18" s="1"/>
  <c r="K503" i="18" s="1"/>
  <c r="K527" i="18" s="1"/>
  <c r="K551" i="18" s="1"/>
  <c r="K575" i="18" s="1"/>
  <c r="K599" i="18" s="1"/>
  <c r="K623" i="18" s="1"/>
  <c r="K647" i="18" s="1"/>
  <c r="K671" i="18" s="1"/>
  <c r="K695" i="18" s="1"/>
  <c r="K719" i="18" s="1"/>
  <c r="J47" i="18"/>
  <c r="J71" i="18" s="1"/>
  <c r="J95" i="18" s="1"/>
  <c r="J119" i="18" s="1"/>
  <c r="J143" i="18" s="1"/>
  <c r="J167" i="18" s="1"/>
  <c r="J191" i="18" s="1"/>
  <c r="J215" i="18" s="1"/>
  <c r="J239" i="18" s="1"/>
  <c r="J263" i="18" s="1"/>
  <c r="J287" i="18" s="1"/>
  <c r="J311" i="18" s="1"/>
  <c r="J335" i="18" s="1"/>
  <c r="J359" i="18" s="1"/>
  <c r="J383" i="18" s="1"/>
  <c r="J407" i="18" s="1"/>
  <c r="J431" i="18" s="1"/>
  <c r="J455" i="18" s="1"/>
  <c r="J479" i="18" s="1"/>
  <c r="J503" i="18" s="1"/>
  <c r="J527" i="18" s="1"/>
  <c r="J551" i="18" s="1"/>
  <c r="J575" i="18" s="1"/>
  <c r="J599" i="18" s="1"/>
  <c r="J623" i="18" s="1"/>
  <c r="J647" i="18" s="1"/>
  <c r="J671" i="18" s="1"/>
  <c r="J695" i="18" s="1"/>
  <c r="J719" i="18" s="1"/>
  <c r="I47" i="18"/>
  <c r="I71" i="18" s="1"/>
  <c r="I95" i="18" s="1"/>
  <c r="I119" i="18" s="1"/>
  <c r="I143" i="18" s="1"/>
  <c r="I167" i="18" s="1"/>
  <c r="I191" i="18" s="1"/>
  <c r="I215" i="18" s="1"/>
  <c r="I239" i="18" s="1"/>
  <c r="I263" i="18" s="1"/>
  <c r="I287" i="18" s="1"/>
  <c r="I311" i="18" s="1"/>
  <c r="I335" i="18" s="1"/>
  <c r="I359" i="18" s="1"/>
  <c r="I383" i="18" s="1"/>
  <c r="I407" i="18" s="1"/>
  <c r="I431" i="18" s="1"/>
  <c r="I455" i="18" s="1"/>
  <c r="I479" i="18" s="1"/>
  <c r="I503" i="18" s="1"/>
  <c r="I527" i="18" s="1"/>
  <c r="I551" i="18" s="1"/>
  <c r="I575" i="18" s="1"/>
  <c r="I599" i="18" s="1"/>
  <c r="I623" i="18" s="1"/>
  <c r="I647" i="18" s="1"/>
  <c r="I671" i="18" s="1"/>
  <c r="I695" i="18" s="1"/>
  <c r="I719" i="18" s="1"/>
  <c r="H47" i="18"/>
  <c r="H71" i="18" s="1"/>
  <c r="H95" i="18" s="1"/>
  <c r="H119" i="18" s="1"/>
  <c r="H143" i="18" s="1"/>
  <c r="H167" i="18" s="1"/>
  <c r="H191" i="18" s="1"/>
  <c r="H215" i="18" s="1"/>
  <c r="H239" i="18" s="1"/>
  <c r="H263" i="18" s="1"/>
  <c r="H287" i="18" s="1"/>
  <c r="H311" i="18" s="1"/>
  <c r="H335" i="18" s="1"/>
  <c r="H359" i="18" s="1"/>
  <c r="H383" i="18" s="1"/>
  <c r="H407" i="18" s="1"/>
  <c r="H431" i="18" s="1"/>
  <c r="H455" i="18" s="1"/>
  <c r="H479" i="18" s="1"/>
  <c r="H503" i="18" s="1"/>
  <c r="H527" i="18" s="1"/>
  <c r="H551" i="18" s="1"/>
  <c r="H575" i="18" s="1"/>
  <c r="H599" i="18" s="1"/>
  <c r="H623" i="18" s="1"/>
  <c r="H647" i="18" s="1"/>
  <c r="H671" i="18" s="1"/>
  <c r="H695" i="18" s="1"/>
  <c r="H719" i="18" s="1"/>
  <c r="H743" i="18" s="1"/>
  <c r="H767" i="18" s="1"/>
  <c r="H791" i="18" s="1"/>
  <c r="H815" i="18" s="1"/>
  <c r="H839" i="18" s="1"/>
  <c r="H863" i="18" s="1"/>
  <c r="H887" i="18" s="1"/>
  <c r="H911" i="18" s="1"/>
  <c r="H935" i="18" s="1"/>
  <c r="H959" i="18" s="1"/>
  <c r="H983" i="18" s="1"/>
  <c r="H1007" i="18" s="1"/>
  <c r="H1031" i="18" s="1"/>
  <c r="H1055" i="18" s="1"/>
  <c r="H1079" i="18" s="1"/>
  <c r="H1103" i="18" s="1"/>
  <c r="H1127" i="18" s="1"/>
  <c r="H1151" i="18" s="1"/>
  <c r="H1175" i="18" s="1"/>
  <c r="H1199" i="18" s="1"/>
  <c r="H1223" i="18" s="1"/>
  <c r="H1247" i="18" s="1"/>
  <c r="H1271" i="18" s="1"/>
  <c r="H1295" i="18" s="1"/>
  <c r="H1319" i="18" s="1"/>
  <c r="H1343" i="18" s="1"/>
  <c r="H1367" i="18" s="1"/>
  <c r="H1391" i="18" s="1"/>
  <c r="H1415" i="18" s="1"/>
  <c r="H1439" i="18" s="1"/>
  <c r="H1463" i="18" s="1"/>
  <c r="H1487" i="18" s="1"/>
  <c r="H1511" i="18" s="1"/>
  <c r="H1535" i="18" s="1"/>
  <c r="H1559" i="18" s="1"/>
  <c r="H1583" i="18" s="1"/>
  <c r="H1607" i="18" s="1"/>
  <c r="H1631" i="18" s="1"/>
  <c r="H1655" i="18" s="1"/>
  <c r="H1679" i="18" s="1"/>
  <c r="H1703" i="18" s="1"/>
  <c r="H1727" i="18" s="1"/>
  <c r="H1751" i="18" s="1"/>
  <c r="H1775" i="18" s="1"/>
  <c r="H1799" i="18" s="1"/>
  <c r="H1823" i="18" s="1"/>
  <c r="H1847" i="18" s="1"/>
  <c r="H1871" i="18" s="1"/>
  <c r="H1895" i="18" s="1"/>
  <c r="H1919" i="18" s="1"/>
  <c r="H1943" i="18" s="1"/>
  <c r="H1967" i="18" s="1"/>
  <c r="H1991" i="18" s="1"/>
  <c r="H2015" i="18" s="1"/>
  <c r="H2039" i="18" s="1"/>
  <c r="H2063" i="18" s="1"/>
  <c r="H2087" i="18" s="1"/>
  <c r="H2111" i="18" s="1"/>
  <c r="H2135" i="18" s="1"/>
  <c r="H2159" i="18" s="1"/>
  <c r="H2183" i="18" s="1"/>
  <c r="H2207" i="18" s="1"/>
  <c r="H2231" i="18" s="1"/>
  <c r="H2255" i="18" s="1"/>
  <c r="H2279" i="18" s="1"/>
  <c r="H2303" i="18" s="1"/>
  <c r="H2327" i="18" s="1"/>
  <c r="H2351" i="18" s="1"/>
  <c r="H2375" i="18" s="1"/>
  <c r="H2399" i="18" s="1"/>
  <c r="H2423" i="18" s="1"/>
  <c r="H2447" i="18" s="1"/>
  <c r="H2471" i="18" s="1"/>
  <c r="H2495" i="18" s="1"/>
  <c r="H2519" i="18" s="1"/>
  <c r="H2543" i="18" s="1"/>
  <c r="H2567" i="18" s="1"/>
  <c r="H2591" i="18" s="1"/>
  <c r="H2615" i="18" s="1"/>
  <c r="H2639" i="18" s="1"/>
  <c r="H2663" i="18" s="1"/>
  <c r="H2687" i="18" s="1"/>
  <c r="H2711" i="18" s="1"/>
  <c r="H2735" i="18" s="1"/>
  <c r="H2759" i="18" s="1"/>
  <c r="H2783" i="18" s="1"/>
  <c r="H2807" i="18" s="1"/>
  <c r="H2831" i="18" s="1"/>
  <c r="H2855" i="18" s="1"/>
  <c r="H2879" i="18" s="1"/>
  <c r="H2903" i="18" s="1"/>
  <c r="H2927" i="18" s="1"/>
  <c r="H2951" i="18" s="1"/>
  <c r="H2975" i="18" s="1"/>
  <c r="H2999" i="18" s="1"/>
  <c r="H3023" i="18" s="1"/>
  <c r="H3047" i="18" s="1"/>
  <c r="H3071" i="18" s="1"/>
  <c r="H3095" i="18" s="1"/>
  <c r="H3119" i="18" s="1"/>
  <c r="H3143" i="18" s="1"/>
  <c r="H3167" i="18" s="1"/>
  <c r="H3191" i="18" s="1"/>
  <c r="H3215" i="18" s="1"/>
  <c r="H3239" i="18" s="1"/>
  <c r="H3263" i="18" s="1"/>
  <c r="H3287" i="18" s="1"/>
  <c r="H3311" i="18" s="1"/>
  <c r="H3335" i="18" s="1"/>
  <c r="H3359" i="18" s="1"/>
  <c r="H3383" i="18" s="1"/>
  <c r="H3407" i="18" s="1"/>
  <c r="H3431" i="18" s="1"/>
  <c r="H3455" i="18" s="1"/>
  <c r="H3479" i="18" s="1"/>
  <c r="H3503" i="18" s="1"/>
  <c r="H3527" i="18" s="1"/>
  <c r="H3551" i="18" s="1"/>
  <c r="H3575" i="18" s="1"/>
  <c r="H3599" i="18" s="1"/>
  <c r="H3623" i="18" s="1"/>
  <c r="H3647" i="18" s="1"/>
  <c r="H3671" i="18" s="1"/>
  <c r="H3695" i="18" s="1"/>
  <c r="H3719" i="18" s="1"/>
  <c r="H3743" i="18" s="1"/>
  <c r="H3767" i="18" s="1"/>
  <c r="H3791" i="18" s="1"/>
  <c r="H3815" i="18" s="1"/>
  <c r="H3839" i="18" s="1"/>
  <c r="H3863" i="18" s="1"/>
  <c r="H3887" i="18" s="1"/>
  <c r="H3911" i="18" s="1"/>
  <c r="H3935" i="18" s="1"/>
  <c r="H3959" i="18" s="1"/>
  <c r="H3983" i="18" s="1"/>
  <c r="H4007" i="18" s="1"/>
  <c r="H4031" i="18" s="1"/>
  <c r="H4055" i="18" s="1"/>
  <c r="H4079" i="18" s="1"/>
  <c r="H4103" i="18" s="1"/>
  <c r="H4127" i="18" s="1"/>
  <c r="H4151" i="18" s="1"/>
  <c r="H4175" i="18" s="1"/>
  <c r="H4199" i="18" s="1"/>
  <c r="H4223" i="18" s="1"/>
  <c r="H4247" i="18" s="1"/>
  <c r="H4271" i="18" s="1"/>
  <c r="H4295" i="18" s="1"/>
  <c r="H4319" i="18" s="1"/>
  <c r="H4343" i="18" s="1"/>
  <c r="H4367" i="18" s="1"/>
  <c r="H4391" i="18" s="1"/>
  <c r="H4415" i="18" s="1"/>
  <c r="H4439" i="18" s="1"/>
  <c r="H4463" i="18" s="1"/>
  <c r="H4487" i="18" s="1"/>
  <c r="H4511" i="18" s="1"/>
  <c r="H4535" i="18" s="1"/>
  <c r="H4559" i="18" s="1"/>
  <c r="H4583" i="18" s="1"/>
  <c r="H4607" i="18" s="1"/>
  <c r="H4631" i="18" s="1"/>
  <c r="H4655" i="18" s="1"/>
  <c r="H4679" i="18" s="1"/>
  <c r="H4703" i="18" s="1"/>
  <c r="H4727" i="18" s="1"/>
  <c r="H4751" i="18" s="1"/>
  <c r="H4775" i="18" s="1"/>
  <c r="H4799" i="18" s="1"/>
  <c r="H4823" i="18" s="1"/>
  <c r="H4847" i="18" s="1"/>
  <c r="H4871" i="18" s="1"/>
  <c r="H4895" i="18" s="1"/>
  <c r="H4919" i="18" s="1"/>
  <c r="H4943" i="18" s="1"/>
  <c r="H4967" i="18" s="1"/>
  <c r="H4991" i="18" s="1"/>
  <c r="H5015" i="18" s="1"/>
  <c r="H5039" i="18" s="1"/>
  <c r="H5063" i="18" s="1"/>
  <c r="H5087" i="18" s="1"/>
  <c r="H5111" i="18" s="1"/>
  <c r="H5135" i="18" s="1"/>
  <c r="H5159" i="18" s="1"/>
  <c r="H5183" i="18" s="1"/>
  <c r="H5207" i="18" s="1"/>
  <c r="H5231" i="18" s="1"/>
  <c r="H5255" i="18" s="1"/>
  <c r="H5279" i="18" s="1"/>
  <c r="H5303" i="18" s="1"/>
  <c r="H5327" i="18" s="1"/>
  <c r="H5351" i="18" s="1"/>
  <c r="H5375" i="18" s="1"/>
  <c r="H5399" i="18" s="1"/>
  <c r="H5423" i="18" s="1"/>
  <c r="H5447" i="18" s="1"/>
  <c r="H5471" i="18" s="1"/>
  <c r="H5495" i="18" s="1"/>
  <c r="H5519" i="18" s="1"/>
  <c r="H5543" i="18" s="1"/>
  <c r="H5567" i="18" s="1"/>
  <c r="H5591" i="18" s="1"/>
  <c r="H5615" i="18" s="1"/>
  <c r="H5639" i="18" s="1"/>
  <c r="H5663" i="18" s="1"/>
  <c r="H5687" i="18" s="1"/>
  <c r="H5711" i="18" s="1"/>
  <c r="H5735" i="18" s="1"/>
  <c r="H5759" i="18" s="1"/>
  <c r="H5783" i="18" s="1"/>
  <c r="H5807" i="18" s="1"/>
  <c r="H5831" i="18" s="1"/>
  <c r="H5855" i="18" s="1"/>
  <c r="H5879" i="18" s="1"/>
  <c r="H5903" i="18" s="1"/>
  <c r="H5927" i="18" s="1"/>
  <c r="H5951" i="18" s="1"/>
  <c r="H5975" i="18" s="1"/>
  <c r="H5999" i="18" s="1"/>
  <c r="H6023" i="18" s="1"/>
  <c r="H6047" i="18" s="1"/>
  <c r="H6071" i="18" s="1"/>
  <c r="H6095" i="18" s="1"/>
  <c r="H6119" i="18" s="1"/>
  <c r="H6143" i="18" s="1"/>
  <c r="H6167" i="18" s="1"/>
  <c r="H6191" i="18" s="1"/>
  <c r="H6215" i="18" s="1"/>
  <c r="H6239" i="18" s="1"/>
  <c r="H6263" i="18" s="1"/>
  <c r="H6287" i="18" s="1"/>
  <c r="H6311" i="18" s="1"/>
  <c r="H6335" i="18" s="1"/>
  <c r="H6359" i="18" s="1"/>
  <c r="H6383" i="18" s="1"/>
  <c r="H6407" i="18" s="1"/>
  <c r="H6431" i="18" s="1"/>
  <c r="H6455" i="18" s="1"/>
  <c r="H6479" i="18" s="1"/>
  <c r="H6503" i="18" s="1"/>
  <c r="H6527" i="18" s="1"/>
  <c r="H6551" i="18" s="1"/>
  <c r="H6575" i="18" s="1"/>
  <c r="H6599" i="18" s="1"/>
  <c r="H6623" i="18" s="1"/>
  <c r="H6647" i="18" s="1"/>
  <c r="H6671" i="18" s="1"/>
  <c r="H6695" i="18" s="1"/>
  <c r="H6719" i="18" s="1"/>
  <c r="H6743" i="18" s="1"/>
  <c r="H6767" i="18" s="1"/>
  <c r="H6791" i="18" s="1"/>
  <c r="H6815" i="18" s="1"/>
  <c r="H6839" i="18" s="1"/>
  <c r="H6863" i="18" s="1"/>
  <c r="H6887" i="18" s="1"/>
  <c r="H6911" i="18" s="1"/>
  <c r="H6935" i="18" s="1"/>
  <c r="H6959" i="18" s="1"/>
  <c r="H6983" i="18" s="1"/>
  <c r="H7007" i="18" s="1"/>
  <c r="H7031" i="18" s="1"/>
  <c r="H7055" i="18" s="1"/>
  <c r="H7079" i="18" s="1"/>
  <c r="H7103" i="18" s="1"/>
  <c r="H7127" i="18" s="1"/>
  <c r="H7151" i="18" s="1"/>
  <c r="H7175" i="18" s="1"/>
  <c r="H7199" i="18" s="1"/>
  <c r="H7223" i="18" s="1"/>
  <c r="H7247" i="18" s="1"/>
  <c r="H7271" i="18" s="1"/>
  <c r="H7295" i="18" s="1"/>
  <c r="H7319" i="18" s="1"/>
  <c r="H7343" i="18" s="1"/>
  <c r="H7367" i="18" s="1"/>
  <c r="H7391" i="18" s="1"/>
  <c r="H7415" i="18" s="1"/>
  <c r="H7439" i="18" s="1"/>
  <c r="H7463" i="18" s="1"/>
  <c r="H7487" i="18" s="1"/>
  <c r="H7511" i="18" s="1"/>
  <c r="H7535" i="18" s="1"/>
  <c r="H7559" i="18" s="1"/>
  <c r="H7583" i="18" s="1"/>
  <c r="H7607" i="18" s="1"/>
  <c r="H7631" i="18" s="1"/>
  <c r="H7655" i="18" s="1"/>
  <c r="H7679" i="18" s="1"/>
  <c r="H7703" i="18" s="1"/>
  <c r="H7727" i="18" s="1"/>
  <c r="H7751" i="18" s="1"/>
  <c r="H7775" i="18" s="1"/>
  <c r="H7799" i="18" s="1"/>
  <c r="H7823" i="18" s="1"/>
  <c r="H7847" i="18" s="1"/>
  <c r="H7871" i="18" s="1"/>
  <c r="H7895" i="18" s="1"/>
  <c r="H7919" i="18" s="1"/>
  <c r="H7943" i="18" s="1"/>
  <c r="H7967" i="18" s="1"/>
  <c r="H7991" i="18" s="1"/>
  <c r="H8015" i="18" s="1"/>
  <c r="H8039" i="18" s="1"/>
  <c r="H8063" i="18" s="1"/>
  <c r="H8087" i="18" s="1"/>
  <c r="H8111" i="18" s="1"/>
  <c r="H8135" i="18" s="1"/>
  <c r="H8159" i="18" s="1"/>
  <c r="H8183" i="18" s="1"/>
  <c r="H8207" i="18" s="1"/>
  <c r="H8231" i="18" s="1"/>
  <c r="H8255" i="18" s="1"/>
  <c r="H8279" i="18" s="1"/>
  <c r="H8303" i="18" s="1"/>
  <c r="H8327" i="18" s="1"/>
  <c r="H8351" i="18" s="1"/>
  <c r="H8375" i="18" s="1"/>
  <c r="H8399" i="18" s="1"/>
  <c r="H8423" i="18" s="1"/>
  <c r="H8447" i="18" s="1"/>
  <c r="H8471" i="18" s="1"/>
  <c r="H8495" i="18" s="1"/>
  <c r="H8519" i="18" s="1"/>
  <c r="H8543" i="18" s="1"/>
  <c r="H8567" i="18" s="1"/>
  <c r="H8591" i="18" s="1"/>
  <c r="H8615" i="18" s="1"/>
  <c r="H8639" i="18" s="1"/>
  <c r="H8663" i="18" s="1"/>
  <c r="H8687" i="18" s="1"/>
  <c r="H8711" i="18" s="1"/>
  <c r="H8735" i="18" s="1"/>
  <c r="H8759" i="18" s="1"/>
  <c r="L46" i="18"/>
  <c r="L70" i="18" s="1"/>
  <c r="L94" i="18" s="1"/>
  <c r="L118" i="18" s="1"/>
  <c r="L142" i="18" s="1"/>
  <c r="L166" i="18" s="1"/>
  <c r="L190" i="18" s="1"/>
  <c r="L214" i="18" s="1"/>
  <c r="L238" i="18" s="1"/>
  <c r="L262" i="18" s="1"/>
  <c r="L286" i="18" s="1"/>
  <c r="L310" i="18" s="1"/>
  <c r="L334" i="18" s="1"/>
  <c r="L358" i="18" s="1"/>
  <c r="L382" i="18" s="1"/>
  <c r="L406" i="18" s="1"/>
  <c r="L430" i="18" s="1"/>
  <c r="L454" i="18" s="1"/>
  <c r="L478" i="18" s="1"/>
  <c r="L502" i="18" s="1"/>
  <c r="L526" i="18" s="1"/>
  <c r="L550" i="18" s="1"/>
  <c r="L574" i="18" s="1"/>
  <c r="L598" i="18" s="1"/>
  <c r="L622" i="18" s="1"/>
  <c r="L646" i="18" s="1"/>
  <c r="L670" i="18" s="1"/>
  <c r="L694" i="18" s="1"/>
  <c r="L718" i="18" s="1"/>
  <c r="L742" i="18" s="1"/>
  <c r="L766" i="18" s="1"/>
  <c r="L790" i="18" s="1"/>
  <c r="L814" i="18" s="1"/>
  <c r="L838" i="18" s="1"/>
  <c r="L862" i="18" s="1"/>
  <c r="L886" i="18" s="1"/>
  <c r="L910" i="18" s="1"/>
  <c r="L934" i="18" s="1"/>
  <c r="L958" i="18" s="1"/>
  <c r="L982" i="18" s="1"/>
  <c r="L1006" i="18" s="1"/>
  <c r="L1030" i="18" s="1"/>
  <c r="L1054" i="18" s="1"/>
  <c r="L1078" i="18" s="1"/>
  <c r="L1102" i="18" s="1"/>
  <c r="L1126" i="18" s="1"/>
  <c r="L1150" i="18" s="1"/>
  <c r="L1174" i="18" s="1"/>
  <c r="L1198" i="18" s="1"/>
  <c r="L1222" i="18" s="1"/>
  <c r="L1246" i="18" s="1"/>
  <c r="L1270" i="18" s="1"/>
  <c r="L1294" i="18" s="1"/>
  <c r="L1318" i="18" s="1"/>
  <c r="L1342" i="18" s="1"/>
  <c r="L1366" i="18" s="1"/>
  <c r="L1390" i="18" s="1"/>
  <c r="L1414" i="18" s="1"/>
  <c r="L1438" i="18" s="1"/>
  <c r="L1462" i="18" s="1"/>
  <c r="L1486" i="18" s="1"/>
  <c r="L1510" i="18" s="1"/>
  <c r="L1534" i="18" s="1"/>
  <c r="L1558" i="18" s="1"/>
  <c r="L1582" i="18" s="1"/>
  <c r="L1606" i="18" s="1"/>
  <c r="L1630" i="18" s="1"/>
  <c r="L1654" i="18" s="1"/>
  <c r="L1678" i="18" s="1"/>
  <c r="L1702" i="18" s="1"/>
  <c r="L1726" i="18" s="1"/>
  <c r="L1750" i="18" s="1"/>
  <c r="L1774" i="18" s="1"/>
  <c r="L1798" i="18" s="1"/>
  <c r="L1822" i="18" s="1"/>
  <c r="L1846" i="18" s="1"/>
  <c r="L1870" i="18" s="1"/>
  <c r="L1894" i="18" s="1"/>
  <c r="L1918" i="18" s="1"/>
  <c r="L1942" i="18" s="1"/>
  <c r="L1966" i="18" s="1"/>
  <c r="L1990" i="18" s="1"/>
  <c r="L2014" i="18" s="1"/>
  <c r="L2038" i="18" s="1"/>
  <c r="L2062" i="18" s="1"/>
  <c r="L2086" i="18" s="1"/>
  <c r="L2110" i="18" s="1"/>
  <c r="L2134" i="18" s="1"/>
  <c r="L2158" i="18" s="1"/>
  <c r="L2182" i="18" s="1"/>
  <c r="L2206" i="18" s="1"/>
  <c r="L2230" i="18" s="1"/>
  <c r="L2254" i="18" s="1"/>
  <c r="L2278" i="18" s="1"/>
  <c r="L2302" i="18" s="1"/>
  <c r="L2326" i="18" s="1"/>
  <c r="L2350" i="18" s="1"/>
  <c r="L2374" i="18" s="1"/>
  <c r="L2398" i="18" s="1"/>
  <c r="L2422" i="18" s="1"/>
  <c r="L2446" i="18" s="1"/>
  <c r="L2470" i="18" s="1"/>
  <c r="L2494" i="18" s="1"/>
  <c r="L2518" i="18" s="1"/>
  <c r="L2542" i="18" s="1"/>
  <c r="L2566" i="18" s="1"/>
  <c r="L2590" i="18" s="1"/>
  <c r="L2614" i="18" s="1"/>
  <c r="L2638" i="18" s="1"/>
  <c r="L2662" i="18" s="1"/>
  <c r="L2686" i="18" s="1"/>
  <c r="L2710" i="18" s="1"/>
  <c r="L2734" i="18" s="1"/>
  <c r="L2758" i="18" s="1"/>
  <c r="L2782" i="18" s="1"/>
  <c r="L2806" i="18" s="1"/>
  <c r="L2830" i="18" s="1"/>
  <c r="L2854" i="18" s="1"/>
  <c r="L2878" i="18" s="1"/>
  <c r="L2902" i="18" s="1"/>
  <c r="L2926" i="18" s="1"/>
  <c r="L2950" i="18" s="1"/>
  <c r="L2974" i="18" s="1"/>
  <c r="L2998" i="18" s="1"/>
  <c r="L3022" i="18" s="1"/>
  <c r="L3046" i="18" s="1"/>
  <c r="L3070" i="18" s="1"/>
  <c r="L3094" i="18" s="1"/>
  <c r="L3118" i="18" s="1"/>
  <c r="L3142" i="18" s="1"/>
  <c r="L3166" i="18" s="1"/>
  <c r="L3190" i="18" s="1"/>
  <c r="L3214" i="18" s="1"/>
  <c r="L3238" i="18" s="1"/>
  <c r="L3262" i="18" s="1"/>
  <c r="L3286" i="18" s="1"/>
  <c r="L3310" i="18" s="1"/>
  <c r="L3334" i="18" s="1"/>
  <c r="L3358" i="18" s="1"/>
  <c r="L3382" i="18" s="1"/>
  <c r="L3406" i="18" s="1"/>
  <c r="L3430" i="18" s="1"/>
  <c r="L3454" i="18" s="1"/>
  <c r="K46" i="18"/>
  <c r="K70" i="18" s="1"/>
  <c r="K94" i="18" s="1"/>
  <c r="K118" i="18" s="1"/>
  <c r="K142" i="18" s="1"/>
  <c r="K166" i="18" s="1"/>
  <c r="K190" i="18" s="1"/>
  <c r="K214" i="18" s="1"/>
  <c r="K238" i="18" s="1"/>
  <c r="K262" i="18" s="1"/>
  <c r="K286" i="18" s="1"/>
  <c r="K310" i="18" s="1"/>
  <c r="K334" i="18" s="1"/>
  <c r="K358" i="18" s="1"/>
  <c r="K382" i="18" s="1"/>
  <c r="K406" i="18" s="1"/>
  <c r="K430" i="18" s="1"/>
  <c r="K454" i="18" s="1"/>
  <c r="K478" i="18" s="1"/>
  <c r="K502" i="18" s="1"/>
  <c r="K526" i="18" s="1"/>
  <c r="K550" i="18" s="1"/>
  <c r="K574" i="18" s="1"/>
  <c r="K598" i="18" s="1"/>
  <c r="K622" i="18" s="1"/>
  <c r="K646" i="18" s="1"/>
  <c r="K670" i="18" s="1"/>
  <c r="K694" i="18" s="1"/>
  <c r="K718" i="18" s="1"/>
  <c r="J46" i="18"/>
  <c r="J70" i="18" s="1"/>
  <c r="J94" i="18" s="1"/>
  <c r="J118" i="18" s="1"/>
  <c r="J142" i="18" s="1"/>
  <c r="J166" i="18" s="1"/>
  <c r="J190" i="18" s="1"/>
  <c r="J214" i="18" s="1"/>
  <c r="J238" i="18" s="1"/>
  <c r="J262" i="18" s="1"/>
  <c r="J286" i="18" s="1"/>
  <c r="J310" i="18" s="1"/>
  <c r="J334" i="18" s="1"/>
  <c r="J358" i="18" s="1"/>
  <c r="J382" i="18" s="1"/>
  <c r="J406" i="18" s="1"/>
  <c r="J430" i="18" s="1"/>
  <c r="J454" i="18" s="1"/>
  <c r="J478" i="18" s="1"/>
  <c r="J502" i="18" s="1"/>
  <c r="J526" i="18" s="1"/>
  <c r="J550" i="18" s="1"/>
  <c r="J574" i="18" s="1"/>
  <c r="J598" i="18" s="1"/>
  <c r="J622" i="18" s="1"/>
  <c r="J646" i="18" s="1"/>
  <c r="J670" i="18" s="1"/>
  <c r="J694" i="18" s="1"/>
  <c r="J718" i="18" s="1"/>
  <c r="I46" i="18"/>
  <c r="I70" i="18" s="1"/>
  <c r="I94" i="18" s="1"/>
  <c r="I118" i="18" s="1"/>
  <c r="I142" i="18" s="1"/>
  <c r="I166" i="18" s="1"/>
  <c r="I190" i="18" s="1"/>
  <c r="I214" i="18" s="1"/>
  <c r="I238" i="18" s="1"/>
  <c r="I262" i="18" s="1"/>
  <c r="I286" i="18" s="1"/>
  <c r="I310" i="18" s="1"/>
  <c r="I334" i="18" s="1"/>
  <c r="I358" i="18" s="1"/>
  <c r="I382" i="18" s="1"/>
  <c r="I406" i="18" s="1"/>
  <c r="I430" i="18" s="1"/>
  <c r="I454" i="18" s="1"/>
  <c r="I478" i="18" s="1"/>
  <c r="I502" i="18" s="1"/>
  <c r="I526" i="18" s="1"/>
  <c r="I550" i="18" s="1"/>
  <c r="I574" i="18" s="1"/>
  <c r="I598" i="18" s="1"/>
  <c r="I622" i="18" s="1"/>
  <c r="I646" i="18" s="1"/>
  <c r="I670" i="18" s="1"/>
  <c r="I694" i="18" s="1"/>
  <c r="I718" i="18" s="1"/>
  <c r="H46" i="18"/>
  <c r="H70" i="18" s="1"/>
  <c r="H94" i="18" s="1"/>
  <c r="H118" i="18" s="1"/>
  <c r="H142" i="18" s="1"/>
  <c r="H166" i="18" s="1"/>
  <c r="H190" i="18" s="1"/>
  <c r="H214" i="18" s="1"/>
  <c r="H238" i="18" s="1"/>
  <c r="H262" i="18" s="1"/>
  <c r="H286" i="18" s="1"/>
  <c r="H310" i="18" s="1"/>
  <c r="H334" i="18" s="1"/>
  <c r="H358" i="18" s="1"/>
  <c r="H382" i="18" s="1"/>
  <c r="H406" i="18" s="1"/>
  <c r="H430" i="18" s="1"/>
  <c r="H454" i="18" s="1"/>
  <c r="H478" i="18" s="1"/>
  <c r="H502" i="18" s="1"/>
  <c r="H526" i="18" s="1"/>
  <c r="H550" i="18" s="1"/>
  <c r="H574" i="18" s="1"/>
  <c r="H598" i="18" s="1"/>
  <c r="H622" i="18" s="1"/>
  <c r="H646" i="18" s="1"/>
  <c r="H670" i="18" s="1"/>
  <c r="H694" i="18" s="1"/>
  <c r="H718" i="18" s="1"/>
  <c r="H742" i="18" s="1"/>
  <c r="H766" i="18" s="1"/>
  <c r="H790" i="18" s="1"/>
  <c r="H814" i="18" s="1"/>
  <c r="H838" i="18" s="1"/>
  <c r="H862" i="18" s="1"/>
  <c r="H886" i="18" s="1"/>
  <c r="H910" i="18" s="1"/>
  <c r="H934" i="18" s="1"/>
  <c r="H958" i="18" s="1"/>
  <c r="H982" i="18" s="1"/>
  <c r="H1006" i="18" s="1"/>
  <c r="H1030" i="18" s="1"/>
  <c r="H1054" i="18" s="1"/>
  <c r="H1078" i="18" s="1"/>
  <c r="H1102" i="18" s="1"/>
  <c r="H1126" i="18" s="1"/>
  <c r="H1150" i="18" s="1"/>
  <c r="H1174" i="18" s="1"/>
  <c r="H1198" i="18" s="1"/>
  <c r="H1222" i="18" s="1"/>
  <c r="H1246" i="18" s="1"/>
  <c r="H1270" i="18" s="1"/>
  <c r="H1294" i="18" s="1"/>
  <c r="H1318" i="18" s="1"/>
  <c r="H1342" i="18" s="1"/>
  <c r="H1366" i="18" s="1"/>
  <c r="H1390" i="18" s="1"/>
  <c r="H1414" i="18" s="1"/>
  <c r="H1438" i="18" s="1"/>
  <c r="H1462" i="18" s="1"/>
  <c r="H1486" i="18" s="1"/>
  <c r="H1510" i="18" s="1"/>
  <c r="H1534" i="18" s="1"/>
  <c r="H1558" i="18" s="1"/>
  <c r="H1582" i="18" s="1"/>
  <c r="H1606" i="18" s="1"/>
  <c r="H1630" i="18" s="1"/>
  <c r="H1654" i="18" s="1"/>
  <c r="H1678" i="18" s="1"/>
  <c r="H1702" i="18" s="1"/>
  <c r="H1726" i="18" s="1"/>
  <c r="H1750" i="18" s="1"/>
  <c r="H1774" i="18" s="1"/>
  <c r="H1798" i="18" s="1"/>
  <c r="H1822" i="18" s="1"/>
  <c r="H1846" i="18" s="1"/>
  <c r="H1870" i="18" s="1"/>
  <c r="H1894" i="18" s="1"/>
  <c r="H1918" i="18" s="1"/>
  <c r="H1942" i="18" s="1"/>
  <c r="H1966" i="18" s="1"/>
  <c r="H1990" i="18" s="1"/>
  <c r="H2014" i="18" s="1"/>
  <c r="H2038" i="18" s="1"/>
  <c r="H2062" i="18" s="1"/>
  <c r="H2086" i="18" s="1"/>
  <c r="H2110" i="18" s="1"/>
  <c r="H2134" i="18" s="1"/>
  <c r="H2158" i="18" s="1"/>
  <c r="H2182" i="18" s="1"/>
  <c r="H2206" i="18" s="1"/>
  <c r="H2230" i="18" s="1"/>
  <c r="H2254" i="18" s="1"/>
  <c r="H2278" i="18" s="1"/>
  <c r="H2302" i="18" s="1"/>
  <c r="H2326" i="18" s="1"/>
  <c r="H2350" i="18" s="1"/>
  <c r="H2374" i="18" s="1"/>
  <c r="H2398" i="18" s="1"/>
  <c r="H2422" i="18" s="1"/>
  <c r="H2446" i="18" s="1"/>
  <c r="H2470" i="18" s="1"/>
  <c r="H2494" i="18" s="1"/>
  <c r="H2518" i="18" s="1"/>
  <c r="H2542" i="18" s="1"/>
  <c r="H2566" i="18" s="1"/>
  <c r="H2590" i="18" s="1"/>
  <c r="H2614" i="18" s="1"/>
  <c r="H2638" i="18" s="1"/>
  <c r="H2662" i="18" s="1"/>
  <c r="H2686" i="18" s="1"/>
  <c r="H2710" i="18" s="1"/>
  <c r="H2734" i="18" s="1"/>
  <c r="H2758" i="18" s="1"/>
  <c r="H2782" i="18" s="1"/>
  <c r="H2806" i="18" s="1"/>
  <c r="H2830" i="18" s="1"/>
  <c r="H2854" i="18" s="1"/>
  <c r="H2878" i="18" s="1"/>
  <c r="H2902" i="18" s="1"/>
  <c r="H2926" i="18" s="1"/>
  <c r="H2950" i="18" s="1"/>
  <c r="H2974" i="18" s="1"/>
  <c r="H2998" i="18" s="1"/>
  <c r="H3022" i="18" s="1"/>
  <c r="H3046" i="18" s="1"/>
  <c r="H3070" i="18" s="1"/>
  <c r="H3094" i="18" s="1"/>
  <c r="H3118" i="18" s="1"/>
  <c r="H3142" i="18" s="1"/>
  <c r="H3166" i="18" s="1"/>
  <c r="H3190" i="18" s="1"/>
  <c r="H3214" i="18" s="1"/>
  <c r="H3238" i="18" s="1"/>
  <c r="H3262" i="18" s="1"/>
  <c r="H3286" i="18" s="1"/>
  <c r="H3310" i="18" s="1"/>
  <c r="H3334" i="18" s="1"/>
  <c r="H3358" i="18" s="1"/>
  <c r="H3382" i="18" s="1"/>
  <c r="H3406" i="18" s="1"/>
  <c r="H3430" i="18" s="1"/>
  <c r="H3454" i="18" s="1"/>
  <c r="H3478" i="18" s="1"/>
  <c r="H3502" i="18" s="1"/>
  <c r="H3526" i="18" s="1"/>
  <c r="H3550" i="18" s="1"/>
  <c r="H3574" i="18" s="1"/>
  <c r="H3598" i="18" s="1"/>
  <c r="H3622" i="18" s="1"/>
  <c r="H3646" i="18" s="1"/>
  <c r="H3670" i="18" s="1"/>
  <c r="H3694" i="18" s="1"/>
  <c r="H3718" i="18" s="1"/>
  <c r="H3742" i="18" s="1"/>
  <c r="H3766" i="18" s="1"/>
  <c r="H3790" i="18" s="1"/>
  <c r="H3814" i="18" s="1"/>
  <c r="H3838" i="18" s="1"/>
  <c r="H3862" i="18" s="1"/>
  <c r="H3886" i="18" s="1"/>
  <c r="H3910" i="18" s="1"/>
  <c r="H3934" i="18" s="1"/>
  <c r="H3958" i="18" s="1"/>
  <c r="H3982" i="18" s="1"/>
  <c r="H4006" i="18" s="1"/>
  <c r="H4030" i="18" s="1"/>
  <c r="H4054" i="18" s="1"/>
  <c r="H4078" i="18" s="1"/>
  <c r="H4102" i="18" s="1"/>
  <c r="H4126" i="18" s="1"/>
  <c r="H4150" i="18" s="1"/>
  <c r="H4174" i="18" s="1"/>
  <c r="H4198" i="18" s="1"/>
  <c r="H4222" i="18" s="1"/>
  <c r="H4246" i="18" s="1"/>
  <c r="H4270" i="18" s="1"/>
  <c r="H4294" i="18" s="1"/>
  <c r="H4318" i="18" s="1"/>
  <c r="H4342" i="18" s="1"/>
  <c r="H4366" i="18" s="1"/>
  <c r="H4390" i="18" s="1"/>
  <c r="H4414" i="18" s="1"/>
  <c r="H4438" i="18" s="1"/>
  <c r="H4462" i="18" s="1"/>
  <c r="H4486" i="18" s="1"/>
  <c r="H4510" i="18" s="1"/>
  <c r="H4534" i="18" s="1"/>
  <c r="H4558" i="18" s="1"/>
  <c r="H4582" i="18" s="1"/>
  <c r="H4606" i="18" s="1"/>
  <c r="H4630" i="18" s="1"/>
  <c r="H4654" i="18" s="1"/>
  <c r="H4678" i="18" s="1"/>
  <c r="H4702" i="18" s="1"/>
  <c r="H4726" i="18" s="1"/>
  <c r="H4750" i="18" s="1"/>
  <c r="H4774" i="18" s="1"/>
  <c r="H4798" i="18" s="1"/>
  <c r="H4822" i="18" s="1"/>
  <c r="H4846" i="18" s="1"/>
  <c r="H4870" i="18" s="1"/>
  <c r="H4894" i="18" s="1"/>
  <c r="H4918" i="18" s="1"/>
  <c r="H4942" i="18" s="1"/>
  <c r="H4966" i="18" s="1"/>
  <c r="H4990" i="18" s="1"/>
  <c r="H5014" i="18" s="1"/>
  <c r="H5038" i="18" s="1"/>
  <c r="H5062" i="18" s="1"/>
  <c r="H5086" i="18" s="1"/>
  <c r="H5110" i="18" s="1"/>
  <c r="H5134" i="18" s="1"/>
  <c r="H5158" i="18" s="1"/>
  <c r="H5182" i="18" s="1"/>
  <c r="H5206" i="18" s="1"/>
  <c r="H5230" i="18" s="1"/>
  <c r="H5254" i="18" s="1"/>
  <c r="H5278" i="18" s="1"/>
  <c r="H5302" i="18" s="1"/>
  <c r="H5326" i="18" s="1"/>
  <c r="H5350" i="18" s="1"/>
  <c r="H5374" i="18" s="1"/>
  <c r="H5398" i="18" s="1"/>
  <c r="H5422" i="18" s="1"/>
  <c r="H5446" i="18" s="1"/>
  <c r="H5470" i="18" s="1"/>
  <c r="H5494" i="18" s="1"/>
  <c r="H5518" i="18" s="1"/>
  <c r="H5542" i="18" s="1"/>
  <c r="H5566" i="18" s="1"/>
  <c r="H5590" i="18" s="1"/>
  <c r="H5614" i="18" s="1"/>
  <c r="H5638" i="18" s="1"/>
  <c r="H5662" i="18" s="1"/>
  <c r="H5686" i="18" s="1"/>
  <c r="H5710" i="18" s="1"/>
  <c r="H5734" i="18" s="1"/>
  <c r="H5758" i="18" s="1"/>
  <c r="H5782" i="18" s="1"/>
  <c r="H5806" i="18" s="1"/>
  <c r="H5830" i="18" s="1"/>
  <c r="H5854" i="18" s="1"/>
  <c r="H5878" i="18" s="1"/>
  <c r="H5902" i="18" s="1"/>
  <c r="H5926" i="18" s="1"/>
  <c r="H5950" i="18" s="1"/>
  <c r="H5974" i="18" s="1"/>
  <c r="H5998" i="18" s="1"/>
  <c r="H6022" i="18" s="1"/>
  <c r="H6046" i="18" s="1"/>
  <c r="H6070" i="18" s="1"/>
  <c r="H6094" i="18" s="1"/>
  <c r="H6118" i="18" s="1"/>
  <c r="H6142" i="18" s="1"/>
  <c r="H6166" i="18" s="1"/>
  <c r="H6190" i="18" s="1"/>
  <c r="H6214" i="18" s="1"/>
  <c r="H6238" i="18" s="1"/>
  <c r="H6262" i="18" s="1"/>
  <c r="H6286" i="18" s="1"/>
  <c r="H6310" i="18" s="1"/>
  <c r="H6334" i="18" s="1"/>
  <c r="H6358" i="18" s="1"/>
  <c r="H6382" i="18" s="1"/>
  <c r="H6406" i="18" s="1"/>
  <c r="H6430" i="18" s="1"/>
  <c r="H6454" i="18" s="1"/>
  <c r="H6478" i="18" s="1"/>
  <c r="H6502" i="18" s="1"/>
  <c r="H6526" i="18" s="1"/>
  <c r="H6550" i="18" s="1"/>
  <c r="H6574" i="18" s="1"/>
  <c r="H6598" i="18" s="1"/>
  <c r="H6622" i="18" s="1"/>
  <c r="H6646" i="18" s="1"/>
  <c r="H6670" i="18" s="1"/>
  <c r="H6694" i="18" s="1"/>
  <c r="H6718" i="18" s="1"/>
  <c r="H6742" i="18" s="1"/>
  <c r="H6766" i="18" s="1"/>
  <c r="H6790" i="18" s="1"/>
  <c r="H6814" i="18" s="1"/>
  <c r="H6838" i="18" s="1"/>
  <c r="H6862" i="18" s="1"/>
  <c r="H6886" i="18" s="1"/>
  <c r="H6910" i="18" s="1"/>
  <c r="H6934" i="18" s="1"/>
  <c r="H6958" i="18" s="1"/>
  <c r="H6982" i="18" s="1"/>
  <c r="H7006" i="18" s="1"/>
  <c r="H7030" i="18" s="1"/>
  <c r="H7054" i="18" s="1"/>
  <c r="H7078" i="18" s="1"/>
  <c r="H7102" i="18" s="1"/>
  <c r="H7126" i="18" s="1"/>
  <c r="H7150" i="18" s="1"/>
  <c r="H7174" i="18" s="1"/>
  <c r="H7198" i="18" s="1"/>
  <c r="H7222" i="18" s="1"/>
  <c r="H7246" i="18" s="1"/>
  <c r="H7270" i="18" s="1"/>
  <c r="H7294" i="18" s="1"/>
  <c r="H7318" i="18" s="1"/>
  <c r="H7342" i="18" s="1"/>
  <c r="H7366" i="18" s="1"/>
  <c r="H7390" i="18" s="1"/>
  <c r="H7414" i="18" s="1"/>
  <c r="H7438" i="18" s="1"/>
  <c r="H7462" i="18" s="1"/>
  <c r="H7486" i="18" s="1"/>
  <c r="H7510" i="18" s="1"/>
  <c r="H7534" i="18" s="1"/>
  <c r="H7558" i="18" s="1"/>
  <c r="H7582" i="18" s="1"/>
  <c r="H7606" i="18" s="1"/>
  <c r="H7630" i="18" s="1"/>
  <c r="H7654" i="18" s="1"/>
  <c r="H7678" i="18" s="1"/>
  <c r="H7702" i="18" s="1"/>
  <c r="H7726" i="18" s="1"/>
  <c r="H7750" i="18" s="1"/>
  <c r="H7774" i="18" s="1"/>
  <c r="H7798" i="18" s="1"/>
  <c r="H7822" i="18" s="1"/>
  <c r="H7846" i="18" s="1"/>
  <c r="H7870" i="18" s="1"/>
  <c r="H7894" i="18" s="1"/>
  <c r="H7918" i="18" s="1"/>
  <c r="H7942" i="18" s="1"/>
  <c r="H7966" i="18" s="1"/>
  <c r="H7990" i="18" s="1"/>
  <c r="H8014" i="18" s="1"/>
  <c r="H8038" i="18" s="1"/>
  <c r="H8062" i="18" s="1"/>
  <c r="H8086" i="18" s="1"/>
  <c r="H8110" i="18" s="1"/>
  <c r="H8134" i="18" s="1"/>
  <c r="H8158" i="18" s="1"/>
  <c r="H8182" i="18" s="1"/>
  <c r="H8206" i="18" s="1"/>
  <c r="H8230" i="18" s="1"/>
  <c r="H8254" i="18" s="1"/>
  <c r="H8278" i="18" s="1"/>
  <c r="H8302" i="18" s="1"/>
  <c r="H8326" i="18" s="1"/>
  <c r="H8350" i="18" s="1"/>
  <c r="H8374" i="18" s="1"/>
  <c r="H8398" i="18" s="1"/>
  <c r="H8422" i="18" s="1"/>
  <c r="H8446" i="18" s="1"/>
  <c r="H8470" i="18" s="1"/>
  <c r="H8494" i="18" s="1"/>
  <c r="H8518" i="18" s="1"/>
  <c r="H8542" i="18" s="1"/>
  <c r="H8566" i="18" s="1"/>
  <c r="H8590" i="18" s="1"/>
  <c r="H8614" i="18" s="1"/>
  <c r="H8638" i="18" s="1"/>
  <c r="H8662" i="18" s="1"/>
  <c r="H8686" i="18" s="1"/>
  <c r="H8710" i="18" s="1"/>
  <c r="H8734" i="18" s="1"/>
  <c r="H8758" i="18" s="1"/>
  <c r="L45" i="18"/>
  <c r="L69" i="18" s="1"/>
  <c r="L93" i="18" s="1"/>
  <c r="L117" i="18" s="1"/>
  <c r="L141" i="18" s="1"/>
  <c r="L165" i="18" s="1"/>
  <c r="L189" i="18" s="1"/>
  <c r="L213" i="18" s="1"/>
  <c r="L237" i="18" s="1"/>
  <c r="L261" i="18" s="1"/>
  <c r="L285" i="18" s="1"/>
  <c r="L309" i="18" s="1"/>
  <c r="L333" i="18" s="1"/>
  <c r="L357" i="18" s="1"/>
  <c r="L381" i="18" s="1"/>
  <c r="L405" i="18" s="1"/>
  <c r="L429" i="18" s="1"/>
  <c r="L453" i="18" s="1"/>
  <c r="L477" i="18" s="1"/>
  <c r="L501" i="18" s="1"/>
  <c r="L525" i="18" s="1"/>
  <c r="L549" i="18" s="1"/>
  <c r="L573" i="18" s="1"/>
  <c r="L597" i="18" s="1"/>
  <c r="L621" i="18" s="1"/>
  <c r="L645" i="18" s="1"/>
  <c r="L669" i="18" s="1"/>
  <c r="L693" i="18" s="1"/>
  <c r="L717" i="18" s="1"/>
  <c r="L741" i="18" s="1"/>
  <c r="L765" i="18" s="1"/>
  <c r="L789" i="18" s="1"/>
  <c r="L813" i="18" s="1"/>
  <c r="L837" i="18" s="1"/>
  <c r="L861" i="18" s="1"/>
  <c r="L885" i="18" s="1"/>
  <c r="L909" i="18" s="1"/>
  <c r="L933" i="18" s="1"/>
  <c r="L957" i="18" s="1"/>
  <c r="L981" i="18" s="1"/>
  <c r="L1005" i="18" s="1"/>
  <c r="L1029" i="18" s="1"/>
  <c r="L1053" i="18" s="1"/>
  <c r="L1077" i="18" s="1"/>
  <c r="L1101" i="18" s="1"/>
  <c r="L1125" i="18" s="1"/>
  <c r="L1149" i="18" s="1"/>
  <c r="L1173" i="18" s="1"/>
  <c r="L1197" i="18" s="1"/>
  <c r="L1221" i="18" s="1"/>
  <c r="L1245" i="18" s="1"/>
  <c r="L1269" i="18" s="1"/>
  <c r="L1293" i="18" s="1"/>
  <c r="L1317" i="18" s="1"/>
  <c r="L1341" i="18" s="1"/>
  <c r="L1365" i="18" s="1"/>
  <c r="L1389" i="18" s="1"/>
  <c r="L1413" i="18" s="1"/>
  <c r="L1437" i="18" s="1"/>
  <c r="L1461" i="18" s="1"/>
  <c r="L1485" i="18" s="1"/>
  <c r="L1509" i="18" s="1"/>
  <c r="L1533" i="18" s="1"/>
  <c r="L1557" i="18" s="1"/>
  <c r="L1581" i="18" s="1"/>
  <c r="L1605" i="18" s="1"/>
  <c r="L1629" i="18" s="1"/>
  <c r="L1653" i="18" s="1"/>
  <c r="L1677" i="18" s="1"/>
  <c r="L1701" i="18" s="1"/>
  <c r="L1725" i="18" s="1"/>
  <c r="L1749" i="18" s="1"/>
  <c r="L1773" i="18" s="1"/>
  <c r="L1797" i="18" s="1"/>
  <c r="L1821" i="18" s="1"/>
  <c r="L1845" i="18" s="1"/>
  <c r="L1869" i="18" s="1"/>
  <c r="L1893" i="18" s="1"/>
  <c r="L1917" i="18" s="1"/>
  <c r="L1941" i="18" s="1"/>
  <c r="L1965" i="18" s="1"/>
  <c r="L1989" i="18" s="1"/>
  <c r="L2013" i="18" s="1"/>
  <c r="L2037" i="18" s="1"/>
  <c r="L2061" i="18" s="1"/>
  <c r="L2085" i="18" s="1"/>
  <c r="L2109" i="18" s="1"/>
  <c r="L2133" i="18" s="1"/>
  <c r="L2157" i="18" s="1"/>
  <c r="L2181" i="18" s="1"/>
  <c r="L2205" i="18" s="1"/>
  <c r="L2229" i="18" s="1"/>
  <c r="L2253" i="18" s="1"/>
  <c r="L2277" i="18" s="1"/>
  <c r="L2301" i="18" s="1"/>
  <c r="L2325" i="18" s="1"/>
  <c r="L2349" i="18" s="1"/>
  <c r="L2373" i="18" s="1"/>
  <c r="L2397" i="18" s="1"/>
  <c r="L2421" i="18" s="1"/>
  <c r="L2445" i="18" s="1"/>
  <c r="L2469" i="18" s="1"/>
  <c r="L2493" i="18" s="1"/>
  <c r="L2517" i="18" s="1"/>
  <c r="L2541" i="18" s="1"/>
  <c r="L2565" i="18" s="1"/>
  <c r="L2589" i="18" s="1"/>
  <c r="L2613" i="18" s="1"/>
  <c r="L2637" i="18" s="1"/>
  <c r="L2661" i="18" s="1"/>
  <c r="L2685" i="18" s="1"/>
  <c r="L2709" i="18" s="1"/>
  <c r="L2733" i="18" s="1"/>
  <c r="L2757" i="18" s="1"/>
  <c r="L2781" i="18" s="1"/>
  <c r="L2805" i="18" s="1"/>
  <c r="L2829" i="18" s="1"/>
  <c r="L2853" i="18" s="1"/>
  <c r="L2877" i="18" s="1"/>
  <c r="L2901" i="18" s="1"/>
  <c r="L2925" i="18" s="1"/>
  <c r="L2949" i="18" s="1"/>
  <c r="L2973" i="18" s="1"/>
  <c r="L2997" i="18" s="1"/>
  <c r="L3021" i="18" s="1"/>
  <c r="L3045" i="18" s="1"/>
  <c r="L3069" i="18" s="1"/>
  <c r="L3093" i="18" s="1"/>
  <c r="L3117" i="18" s="1"/>
  <c r="L3141" i="18" s="1"/>
  <c r="L3165" i="18" s="1"/>
  <c r="L3189" i="18" s="1"/>
  <c r="L3213" i="18" s="1"/>
  <c r="L3237" i="18" s="1"/>
  <c r="L3261" i="18" s="1"/>
  <c r="L3285" i="18" s="1"/>
  <c r="L3309" i="18" s="1"/>
  <c r="L3333" i="18" s="1"/>
  <c r="L3357" i="18" s="1"/>
  <c r="L3381" i="18" s="1"/>
  <c r="L3405" i="18" s="1"/>
  <c r="L3429" i="18" s="1"/>
  <c r="L3453" i="18" s="1"/>
  <c r="K45" i="18"/>
  <c r="K69" i="18" s="1"/>
  <c r="K93" i="18" s="1"/>
  <c r="K117" i="18" s="1"/>
  <c r="K141" i="18" s="1"/>
  <c r="K165" i="18" s="1"/>
  <c r="K189" i="18" s="1"/>
  <c r="K213" i="18" s="1"/>
  <c r="K237" i="18" s="1"/>
  <c r="K261" i="18" s="1"/>
  <c r="K285" i="18" s="1"/>
  <c r="K309" i="18" s="1"/>
  <c r="K333" i="18" s="1"/>
  <c r="K357" i="18" s="1"/>
  <c r="K381" i="18" s="1"/>
  <c r="K405" i="18" s="1"/>
  <c r="K429" i="18" s="1"/>
  <c r="K453" i="18" s="1"/>
  <c r="K477" i="18" s="1"/>
  <c r="K501" i="18" s="1"/>
  <c r="K525" i="18" s="1"/>
  <c r="K549" i="18" s="1"/>
  <c r="K573" i="18" s="1"/>
  <c r="K597" i="18" s="1"/>
  <c r="K621" i="18" s="1"/>
  <c r="K645" i="18" s="1"/>
  <c r="K669" i="18" s="1"/>
  <c r="K693" i="18" s="1"/>
  <c r="K717" i="18" s="1"/>
  <c r="J45" i="18"/>
  <c r="J69" i="18" s="1"/>
  <c r="J93" i="18" s="1"/>
  <c r="J117" i="18" s="1"/>
  <c r="J141" i="18" s="1"/>
  <c r="J165" i="18" s="1"/>
  <c r="J189" i="18" s="1"/>
  <c r="J213" i="18" s="1"/>
  <c r="J237" i="18" s="1"/>
  <c r="J261" i="18" s="1"/>
  <c r="J285" i="18" s="1"/>
  <c r="J309" i="18" s="1"/>
  <c r="J333" i="18" s="1"/>
  <c r="J357" i="18" s="1"/>
  <c r="J381" i="18" s="1"/>
  <c r="J405" i="18" s="1"/>
  <c r="J429" i="18" s="1"/>
  <c r="J453" i="18" s="1"/>
  <c r="J477" i="18" s="1"/>
  <c r="J501" i="18" s="1"/>
  <c r="J525" i="18" s="1"/>
  <c r="J549" i="18" s="1"/>
  <c r="J573" i="18" s="1"/>
  <c r="J597" i="18" s="1"/>
  <c r="J621" i="18" s="1"/>
  <c r="J645" i="18" s="1"/>
  <c r="J669" i="18" s="1"/>
  <c r="J693" i="18" s="1"/>
  <c r="J717" i="18" s="1"/>
  <c r="I45" i="18"/>
  <c r="I69" i="18" s="1"/>
  <c r="I93" i="18" s="1"/>
  <c r="I117" i="18" s="1"/>
  <c r="I141" i="18" s="1"/>
  <c r="I165" i="18" s="1"/>
  <c r="I189" i="18" s="1"/>
  <c r="I213" i="18" s="1"/>
  <c r="I237" i="18" s="1"/>
  <c r="I261" i="18" s="1"/>
  <c r="I285" i="18" s="1"/>
  <c r="I309" i="18" s="1"/>
  <c r="I333" i="18" s="1"/>
  <c r="I357" i="18" s="1"/>
  <c r="I381" i="18" s="1"/>
  <c r="I405" i="18" s="1"/>
  <c r="I429" i="18" s="1"/>
  <c r="I453" i="18" s="1"/>
  <c r="I477" i="18" s="1"/>
  <c r="I501" i="18" s="1"/>
  <c r="I525" i="18" s="1"/>
  <c r="I549" i="18" s="1"/>
  <c r="I573" i="18" s="1"/>
  <c r="I597" i="18" s="1"/>
  <c r="I621" i="18" s="1"/>
  <c r="I645" i="18" s="1"/>
  <c r="I669" i="18" s="1"/>
  <c r="I693" i="18" s="1"/>
  <c r="I717" i="18" s="1"/>
  <c r="H45" i="18"/>
  <c r="H69" i="18" s="1"/>
  <c r="H93" i="18" s="1"/>
  <c r="H117" i="18" s="1"/>
  <c r="H141" i="18" s="1"/>
  <c r="H165" i="18" s="1"/>
  <c r="H189" i="18" s="1"/>
  <c r="H213" i="18" s="1"/>
  <c r="H237" i="18" s="1"/>
  <c r="H261" i="18" s="1"/>
  <c r="H285" i="18" s="1"/>
  <c r="H309" i="18" s="1"/>
  <c r="H333" i="18" s="1"/>
  <c r="H357" i="18" s="1"/>
  <c r="H381" i="18" s="1"/>
  <c r="H405" i="18" s="1"/>
  <c r="H429" i="18" s="1"/>
  <c r="H453" i="18" s="1"/>
  <c r="H477" i="18" s="1"/>
  <c r="H501" i="18" s="1"/>
  <c r="H525" i="18" s="1"/>
  <c r="H549" i="18" s="1"/>
  <c r="H573" i="18" s="1"/>
  <c r="H597" i="18" s="1"/>
  <c r="H621" i="18" s="1"/>
  <c r="H645" i="18" s="1"/>
  <c r="H669" i="18" s="1"/>
  <c r="H693" i="18" s="1"/>
  <c r="H717" i="18" s="1"/>
  <c r="H741" i="18" s="1"/>
  <c r="H765" i="18" s="1"/>
  <c r="H789" i="18" s="1"/>
  <c r="H813" i="18" s="1"/>
  <c r="H837" i="18" s="1"/>
  <c r="H861" i="18" s="1"/>
  <c r="H885" i="18" s="1"/>
  <c r="H909" i="18" s="1"/>
  <c r="H933" i="18" s="1"/>
  <c r="H957" i="18" s="1"/>
  <c r="H981" i="18" s="1"/>
  <c r="H1005" i="18" s="1"/>
  <c r="H1029" i="18" s="1"/>
  <c r="H1053" i="18" s="1"/>
  <c r="H1077" i="18" s="1"/>
  <c r="H1101" i="18" s="1"/>
  <c r="H1125" i="18" s="1"/>
  <c r="H1149" i="18" s="1"/>
  <c r="H1173" i="18" s="1"/>
  <c r="H1197" i="18" s="1"/>
  <c r="H1221" i="18" s="1"/>
  <c r="H1245" i="18" s="1"/>
  <c r="H1269" i="18" s="1"/>
  <c r="H1293" i="18" s="1"/>
  <c r="H1317" i="18" s="1"/>
  <c r="H1341" i="18" s="1"/>
  <c r="H1365" i="18" s="1"/>
  <c r="H1389" i="18" s="1"/>
  <c r="H1413" i="18" s="1"/>
  <c r="H1437" i="18" s="1"/>
  <c r="H1461" i="18" s="1"/>
  <c r="H1485" i="18" s="1"/>
  <c r="H1509" i="18" s="1"/>
  <c r="H1533" i="18" s="1"/>
  <c r="H1557" i="18" s="1"/>
  <c r="H1581" i="18" s="1"/>
  <c r="H1605" i="18" s="1"/>
  <c r="H1629" i="18" s="1"/>
  <c r="H1653" i="18" s="1"/>
  <c r="H1677" i="18" s="1"/>
  <c r="H1701" i="18" s="1"/>
  <c r="H1725" i="18" s="1"/>
  <c r="H1749" i="18" s="1"/>
  <c r="H1773" i="18" s="1"/>
  <c r="H1797" i="18" s="1"/>
  <c r="H1821" i="18" s="1"/>
  <c r="H1845" i="18" s="1"/>
  <c r="H1869" i="18" s="1"/>
  <c r="H1893" i="18" s="1"/>
  <c r="H1917" i="18" s="1"/>
  <c r="H1941" i="18" s="1"/>
  <c r="H1965" i="18" s="1"/>
  <c r="H1989" i="18" s="1"/>
  <c r="H2013" i="18" s="1"/>
  <c r="H2037" i="18" s="1"/>
  <c r="H2061" i="18" s="1"/>
  <c r="H2085" i="18" s="1"/>
  <c r="H2109" i="18" s="1"/>
  <c r="H2133" i="18" s="1"/>
  <c r="H2157" i="18" s="1"/>
  <c r="H2181" i="18" s="1"/>
  <c r="H2205" i="18" s="1"/>
  <c r="H2229" i="18" s="1"/>
  <c r="H2253" i="18" s="1"/>
  <c r="H2277" i="18" s="1"/>
  <c r="H2301" i="18" s="1"/>
  <c r="H2325" i="18" s="1"/>
  <c r="H2349" i="18" s="1"/>
  <c r="H2373" i="18" s="1"/>
  <c r="H2397" i="18" s="1"/>
  <c r="H2421" i="18" s="1"/>
  <c r="H2445" i="18" s="1"/>
  <c r="H2469" i="18" s="1"/>
  <c r="H2493" i="18" s="1"/>
  <c r="H2517" i="18" s="1"/>
  <c r="H2541" i="18" s="1"/>
  <c r="H2565" i="18" s="1"/>
  <c r="H2589" i="18" s="1"/>
  <c r="H2613" i="18" s="1"/>
  <c r="H2637" i="18" s="1"/>
  <c r="H2661" i="18" s="1"/>
  <c r="H2685" i="18" s="1"/>
  <c r="H2709" i="18" s="1"/>
  <c r="H2733" i="18" s="1"/>
  <c r="H2757" i="18" s="1"/>
  <c r="H2781" i="18" s="1"/>
  <c r="H2805" i="18" s="1"/>
  <c r="H2829" i="18" s="1"/>
  <c r="H2853" i="18" s="1"/>
  <c r="H2877" i="18" s="1"/>
  <c r="H2901" i="18" s="1"/>
  <c r="H2925" i="18" s="1"/>
  <c r="H2949" i="18" s="1"/>
  <c r="H2973" i="18" s="1"/>
  <c r="H2997" i="18" s="1"/>
  <c r="H3021" i="18" s="1"/>
  <c r="H3045" i="18" s="1"/>
  <c r="H3069" i="18" s="1"/>
  <c r="H3093" i="18" s="1"/>
  <c r="H3117" i="18" s="1"/>
  <c r="H3141" i="18" s="1"/>
  <c r="H3165" i="18" s="1"/>
  <c r="H3189" i="18" s="1"/>
  <c r="H3213" i="18" s="1"/>
  <c r="H3237" i="18" s="1"/>
  <c r="H3261" i="18" s="1"/>
  <c r="H3285" i="18" s="1"/>
  <c r="H3309" i="18" s="1"/>
  <c r="H3333" i="18" s="1"/>
  <c r="H3357" i="18" s="1"/>
  <c r="H3381" i="18" s="1"/>
  <c r="H3405" i="18" s="1"/>
  <c r="H3429" i="18" s="1"/>
  <c r="H3453" i="18" s="1"/>
  <c r="H3477" i="18" s="1"/>
  <c r="H3501" i="18" s="1"/>
  <c r="H3525" i="18" s="1"/>
  <c r="H3549" i="18" s="1"/>
  <c r="H3573" i="18" s="1"/>
  <c r="H3597" i="18" s="1"/>
  <c r="H3621" i="18" s="1"/>
  <c r="H3645" i="18" s="1"/>
  <c r="H3669" i="18" s="1"/>
  <c r="H3693" i="18" s="1"/>
  <c r="H3717" i="18" s="1"/>
  <c r="H3741" i="18" s="1"/>
  <c r="H3765" i="18" s="1"/>
  <c r="H3789" i="18" s="1"/>
  <c r="H3813" i="18" s="1"/>
  <c r="H3837" i="18" s="1"/>
  <c r="H3861" i="18" s="1"/>
  <c r="H3885" i="18" s="1"/>
  <c r="H3909" i="18" s="1"/>
  <c r="H3933" i="18" s="1"/>
  <c r="H3957" i="18" s="1"/>
  <c r="H3981" i="18" s="1"/>
  <c r="H4005" i="18" s="1"/>
  <c r="H4029" i="18" s="1"/>
  <c r="H4053" i="18" s="1"/>
  <c r="H4077" i="18" s="1"/>
  <c r="H4101" i="18" s="1"/>
  <c r="H4125" i="18" s="1"/>
  <c r="H4149" i="18" s="1"/>
  <c r="H4173" i="18" s="1"/>
  <c r="H4197" i="18" s="1"/>
  <c r="H4221" i="18" s="1"/>
  <c r="H4245" i="18" s="1"/>
  <c r="H4269" i="18" s="1"/>
  <c r="H4293" i="18" s="1"/>
  <c r="H4317" i="18" s="1"/>
  <c r="H4341" i="18" s="1"/>
  <c r="H4365" i="18" s="1"/>
  <c r="H4389" i="18" s="1"/>
  <c r="H4413" i="18" s="1"/>
  <c r="H4437" i="18" s="1"/>
  <c r="H4461" i="18" s="1"/>
  <c r="H4485" i="18" s="1"/>
  <c r="H4509" i="18" s="1"/>
  <c r="H4533" i="18" s="1"/>
  <c r="H4557" i="18" s="1"/>
  <c r="H4581" i="18" s="1"/>
  <c r="H4605" i="18" s="1"/>
  <c r="H4629" i="18" s="1"/>
  <c r="H4653" i="18" s="1"/>
  <c r="H4677" i="18" s="1"/>
  <c r="H4701" i="18" s="1"/>
  <c r="H4725" i="18" s="1"/>
  <c r="H4749" i="18" s="1"/>
  <c r="H4773" i="18" s="1"/>
  <c r="H4797" i="18" s="1"/>
  <c r="H4821" i="18" s="1"/>
  <c r="H4845" i="18" s="1"/>
  <c r="H4869" i="18" s="1"/>
  <c r="H4893" i="18" s="1"/>
  <c r="H4917" i="18" s="1"/>
  <c r="H4941" i="18" s="1"/>
  <c r="H4965" i="18" s="1"/>
  <c r="H4989" i="18" s="1"/>
  <c r="H5013" i="18" s="1"/>
  <c r="H5037" i="18" s="1"/>
  <c r="H5061" i="18" s="1"/>
  <c r="H5085" i="18" s="1"/>
  <c r="H5109" i="18" s="1"/>
  <c r="H5133" i="18" s="1"/>
  <c r="H5157" i="18" s="1"/>
  <c r="H5181" i="18" s="1"/>
  <c r="H5205" i="18" s="1"/>
  <c r="H5229" i="18" s="1"/>
  <c r="H5253" i="18" s="1"/>
  <c r="H5277" i="18" s="1"/>
  <c r="H5301" i="18" s="1"/>
  <c r="H5325" i="18" s="1"/>
  <c r="H5349" i="18" s="1"/>
  <c r="H5373" i="18" s="1"/>
  <c r="H5397" i="18" s="1"/>
  <c r="H5421" i="18" s="1"/>
  <c r="H5445" i="18" s="1"/>
  <c r="H5469" i="18" s="1"/>
  <c r="H5493" i="18" s="1"/>
  <c r="H5517" i="18" s="1"/>
  <c r="H5541" i="18" s="1"/>
  <c r="H5565" i="18" s="1"/>
  <c r="H5589" i="18" s="1"/>
  <c r="H5613" i="18" s="1"/>
  <c r="H5637" i="18" s="1"/>
  <c r="H5661" i="18" s="1"/>
  <c r="H5685" i="18" s="1"/>
  <c r="H5709" i="18" s="1"/>
  <c r="H5733" i="18" s="1"/>
  <c r="H5757" i="18" s="1"/>
  <c r="H5781" i="18" s="1"/>
  <c r="H5805" i="18" s="1"/>
  <c r="H5829" i="18" s="1"/>
  <c r="H5853" i="18" s="1"/>
  <c r="H5877" i="18" s="1"/>
  <c r="H5901" i="18" s="1"/>
  <c r="H5925" i="18" s="1"/>
  <c r="H5949" i="18" s="1"/>
  <c r="H5973" i="18" s="1"/>
  <c r="H5997" i="18" s="1"/>
  <c r="H6021" i="18" s="1"/>
  <c r="H6045" i="18" s="1"/>
  <c r="H6069" i="18" s="1"/>
  <c r="H6093" i="18" s="1"/>
  <c r="H6117" i="18" s="1"/>
  <c r="H6141" i="18" s="1"/>
  <c r="H6165" i="18" s="1"/>
  <c r="H6189" i="18" s="1"/>
  <c r="H6213" i="18" s="1"/>
  <c r="H6237" i="18" s="1"/>
  <c r="H6261" i="18" s="1"/>
  <c r="H6285" i="18" s="1"/>
  <c r="H6309" i="18" s="1"/>
  <c r="H6333" i="18" s="1"/>
  <c r="H6357" i="18" s="1"/>
  <c r="H6381" i="18" s="1"/>
  <c r="H6405" i="18" s="1"/>
  <c r="H6429" i="18" s="1"/>
  <c r="H6453" i="18" s="1"/>
  <c r="H6477" i="18" s="1"/>
  <c r="H6501" i="18" s="1"/>
  <c r="H6525" i="18" s="1"/>
  <c r="H6549" i="18" s="1"/>
  <c r="H6573" i="18" s="1"/>
  <c r="H6597" i="18" s="1"/>
  <c r="H6621" i="18" s="1"/>
  <c r="H6645" i="18" s="1"/>
  <c r="H6669" i="18" s="1"/>
  <c r="H6693" i="18" s="1"/>
  <c r="H6717" i="18" s="1"/>
  <c r="H6741" i="18" s="1"/>
  <c r="H6765" i="18" s="1"/>
  <c r="H6789" i="18" s="1"/>
  <c r="H6813" i="18" s="1"/>
  <c r="H6837" i="18" s="1"/>
  <c r="H6861" i="18" s="1"/>
  <c r="H6885" i="18" s="1"/>
  <c r="H6909" i="18" s="1"/>
  <c r="H6933" i="18" s="1"/>
  <c r="H6957" i="18" s="1"/>
  <c r="H6981" i="18" s="1"/>
  <c r="H7005" i="18" s="1"/>
  <c r="H7029" i="18" s="1"/>
  <c r="H7053" i="18" s="1"/>
  <c r="H7077" i="18" s="1"/>
  <c r="H7101" i="18" s="1"/>
  <c r="H7125" i="18" s="1"/>
  <c r="H7149" i="18" s="1"/>
  <c r="H7173" i="18" s="1"/>
  <c r="H7197" i="18" s="1"/>
  <c r="H7221" i="18" s="1"/>
  <c r="H7245" i="18" s="1"/>
  <c r="H7269" i="18" s="1"/>
  <c r="H7293" i="18" s="1"/>
  <c r="H7317" i="18" s="1"/>
  <c r="H7341" i="18" s="1"/>
  <c r="H7365" i="18" s="1"/>
  <c r="H7389" i="18" s="1"/>
  <c r="H7413" i="18" s="1"/>
  <c r="H7437" i="18" s="1"/>
  <c r="H7461" i="18" s="1"/>
  <c r="H7485" i="18" s="1"/>
  <c r="H7509" i="18" s="1"/>
  <c r="H7533" i="18" s="1"/>
  <c r="H7557" i="18" s="1"/>
  <c r="H7581" i="18" s="1"/>
  <c r="H7605" i="18" s="1"/>
  <c r="H7629" i="18" s="1"/>
  <c r="H7653" i="18" s="1"/>
  <c r="H7677" i="18" s="1"/>
  <c r="H7701" i="18" s="1"/>
  <c r="H7725" i="18" s="1"/>
  <c r="H7749" i="18" s="1"/>
  <c r="H7773" i="18" s="1"/>
  <c r="H7797" i="18" s="1"/>
  <c r="H7821" i="18" s="1"/>
  <c r="H7845" i="18" s="1"/>
  <c r="H7869" i="18" s="1"/>
  <c r="H7893" i="18" s="1"/>
  <c r="H7917" i="18" s="1"/>
  <c r="H7941" i="18" s="1"/>
  <c r="H7965" i="18" s="1"/>
  <c r="H7989" i="18" s="1"/>
  <c r="H8013" i="18" s="1"/>
  <c r="H8037" i="18" s="1"/>
  <c r="H8061" i="18" s="1"/>
  <c r="H8085" i="18" s="1"/>
  <c r="H8109" i="18" s="1"/>
  <c r="H8133" i="18" s="1"/>
  <c r="H8157" i="18" s="1"/>
  <c r="H8181" i="18" s="1"/>
  <c r="H8205" i="18" s="1"/>
  <c r="H8229" i="18" s="1"/>
  <c r="H8253" i="18" s="1"/>
  <c r="H8277" i="18" s="1"/>
  <c r="H8301" i="18" s="1"/>
  <c r="H8325" i="18" s="1"/>
  <c r="H8349" i="18" s="1"/>
  <c r="H8373" i="18" s="1"/>
  <c r="H8397" i="18" s="1"/>
  <c r="H8421" i="18" s="1"/>
  <c r="H8445" i="18" s="1"/>
  <c r="H8469" i="18" s="1"/>
  <c r="H8493" i="18" s="1"/>
  <c r="H8517" i="18" s="1"/>
  <c r="H8541" i="18" s="1"/>
  <c r="H8565" i="18" s="1"/>
  <c r="H8589" i="18" s="1"/>
  <c r="H8613" i="18" s="1"/>
  <c r="H8637" i="18" s="1"/>
  <c r="H8661" i="18" s="1"/>
  <c r="H8685" i="18" s="1"/>
  <c r="H8709" i="18" s="1"/>
  <c r="H8733" i="18" s="1"/>
  <c r="H8757" i="18" s="1"/>
  <c r="L44" i="18"/>
  <c r="L68" i="18" s="1"/>
  <c r="L92" i="18" s="1"/>
  <c r="L116" i="18" s="1"/>
  <c r="L140" i="18" s="1"/>
  <c r="L164" i="18" s="1"/>
  <c r="L188" i="18" s="1"/>
  <c r="L212" i="18" s="1"/>
  <c r="L236" i="18" s="1"/>
  <c r="L260" i="18" s="1"/>
  <c r="L284" i="18" s="1"/>
  <c r="L308" i="18" s="1"/>
  <c r="L332" i="18" s="1"/>
  <c r="L356" i="18" s="1"/>
  <c r="L380" i="18" s="1"/>
  <c r="L404" i="18" s="1"/>
  <c r="L428" i="18" s="1"/>
  <c r="L452" i="18" s="1"/>
  <c r="L476" i="18" s="1"/>
  <c r="L500" i="18" s="1"/>
  <c r="L524" i="18" s="1"/>
  <c r="L548" i="18" s="1"/>
  <c r="L572" i="18" s="1"/>
  <c r="L596" i="18" s="1"/>
  <c r="L620" i="18" s="1"/>
  <c r="L644" i="18" s="1"/>
  <c r="L668" i="18" s="1"/>
  <c r="L692" i="18" s="1"/>
  <c r="L716" i="18" s="1"/>
  <c r="L740" i="18" s="1"/>
  <c r="L764" i="18" s="1"/>
  <c r="L788" i="18" s="1"/>
  <c r="L812" i="18" s="1"/>
  <c r="L836" i="18" s="1"/>
  <c r="L860" i="18" s="1"/>
  <c r="L884" i="18" s="1"/>
  <c r="L908" i="18" s="1"/>
  <c r="L932" i="18" s="1"/>
  <c r="L956" i="18" s="1"/>
  <c r="L980" i="18" s="1"/>
  <c r="L1004" i="18" s="1"/>
  <c r="L1028" i="18" s="1"/>
  <c r="L1052" i="18" s="1"/>
  <c r="L1076" i="18" s="1"/>
  <c r="L1100" i="18" s="1"/>
  <c r="L1124" i="18" s="1"/>
  <c r="L1148" i="18" s="1"/>
  <c r="L1172" i="18" s="1"/>
  <c r="L1196" i="18" s="1"/>
  <c r="L1220" i="18" s="1"/>
  <c r="L1244" i="18" s="1"/>
  <c r="L1268" i="18" s="1"/>
  <c r="L1292" i="18" s="1"/>
  <c r="L1316" i="18" s="1"/>
  <c r="L1340" i="18" s="1"/>
  <c r="L1364" i="18" s="1"/>
  <c r="L1388" i="18" s="1"/>
  <c r="L1412" i="18" s="1"/>
  <c r="L1436" i="18" s="1"/>
  <c r="L1460" i="18" s="1"/>
  <c r="L1484" i="18" s="1"/>
  <c r="L1508" i="18" s="1"/>
  <c r="L1532" i="18" s="1"/>
  <c r="L1556" i="18" s="1"/>
  <c r="L1580" i="18" s="1"/>
  <c r="L1604" i="18" s="1"/>
  <c r="L1628" i="18" s="1"/>
  <c r="L1652" i="18" s="1"/>
  <c r="L1676" i="18" s="1"/>
  <c r="L1700" i="18" s="1"/>
  <c r="L1724" i="18" s="1"/>
  <c r="L1748" i="18" s="1"/>
  <c r="L1772" i="18" s="1"/>
  <c r="L1796" i="18" s="1"/>
  <c r="L1820" i="18" s="1"/>
  <c r="L1844" i="18" s="1"/>
  <c r="L1868" i="18" s="1"/>
  <c r="L1892" i="18" s="1"/>
  <c r="L1916" i="18" s="1"/>
  <c r="L1940" i="18" s="1"/>
  <c r="L1964" i="18" s="1"/>
  <c r="L1988" i="18" s="1"/>
  <c r="L2012" i="18" s="1"/>
  <c r="L2036" i="18" s="1"/>
  <c r="L2060" i="18" s="1"/>
  <c r="L2084" i="18" s="1"/>
  <c r="L2108" i="18" s="1"/>
  <c r="L2132" i="18" s="1"/>
  <c r="L2156" i="18" s="1"/>
  <c r="L2180" i="18" s="1"/>
  <c r="L2204" i="18" s="1"/>
  <c r="L2228" i="18" s="1"/>
  <c r="L2252" i="18" s="1"/>
  <c r="L2276" i="18" s="1"/>
  <c r="L2300" i="18" s="1"/>
  <c r="L2324" i="18" s="1"/>
  <c r="L2348" i="18" s="1"/>
  <c r="L2372" i="18" s="1"/>
  <c r="L2396" i="18" s="1"/>
  <c r="L2420" i="18" s="1"/>
  <c r="L2444" i="18" s="1"/>
  <c r="L2468" i="18" s="1"/>
  <c r="L2492" i="18" s="1"/>
  <c r="L2516" i="18" s="1"/>
  <c r="L2540" i="18" s="1"/>
  <c r="L2564" i="18" s="1"/>
  <c r="L2588" i="18" s="1"/>
  <c r="L2612" i="18" s="1"/>
  <c r="L2636" i="18" s="1"/>
  <c r="L2660" i="18" s="1"/>
  <c r="L2684" i="18" s="1"/>
  <c r="L2708" i="18" s="1"/>
  <c r="L2732" i="18" s="1"/>
  <c r="L2756" i="18" s="1"/>
  <c r="L2780" i="18" s="1"/>
  <c r="L2804" i="18" s="1"/>
  <c r="L2828" i="18" s="1"/>
  <c r="L2852" i="18" s="1"/>
  <c r="L2876" i="18" s="1"/>
  <c r="L2900" i="18" s="1"/>
  <c r="L2924" i="18" s="1"/>
  <c r="L2948" i="18" s="1"/>
  <c r="L2972" i="18" s="1"/>
  <c r="L2996" i="18" s="1"/>
  <c r="L3020" i="18" s="1"/>
  <c r="L3044" i="18" s="1"/>
  <c r="L3068" i="18" s="1"/>
  <c r="L3092" i="18" s="1"/>
  <c r="L3116" i="18" s="1"/>
  <c r="L3140" i="18" s="1"/>
  <c r="L3164" i="18" s="1"/>
  <c r="L3188" i="18" s="1"/>
  <c r="L3212" i="18" s="1"/>
  <c r="L3236" i="18" s="1"/>
  <c r="L3260" i="18" s="1"/>
  <c r="L3284" i="18" s="1"/>
  <c r="L3308" i="18" s="1"/>
  <c r="L3332" i="18" s="1"/>
  <c r="L3356" i="18" s="1"/>
  <c r="L3380" i="18" s="1"/>
  <c r="L3404" i="18" s="1"/>
  <c r="L3428" i="18" s="1"/>
  <c r="L3452" i="18" s="1"/>
  <c r="K44" i="18"/>
  <c r="K68" i="18" s="1"/>
  <c r="K92" i="18" s="1"/>
  <c r="K116" i="18" s="1"/>
  <c r="K140" i="18" s="1"/>
  <c r="K164" i="18" s="1"/>
  <c r="K188" i="18" s="1"/>
  <c r="K212" i="18" s="1"/>
  <c r="K236" i="18" s="1"/>
  <c r="K260" i="18" s="1"/>
  <c r="K284" i="18" s="1"/>
  <c r="K308" i="18" s="1"/>
  <c r="K332" i="18" s="1"/>
  <c r="K356" i="18" s="1"/>
  <c r="K380" i="18" s="1"/>
  <c r="K404" i="18" s="1"/>
  <c r="K428" i="18" s="1"/>
  <c r="K452" i="18" s="1"/>
  <c r="K476" i="18" s="1"/>
  <c r="K500" i="18" s="1"/>
  <c r="K524" i="18" s="1"/>
  <c r="K548" i="18" s="1"/>
  <c r="K572" i="18" s="1"/>
  <c r="K596" i="18" s="1"/>
  <c r="K620" i="18" s="1"/>
  <c r="K644" i="18" s="1"/>
  <c r="K668" i="18" s="1"/>
  <c r="K692" i="18" s="1"/>
  <c r="K716" i="18" s="1"/>
  <c r="J44" i="18"/>
  <c r="J68" i="18" s="1"/>
  <c r="J92" i="18" s="1"/>
  <c r="J116" i="18" s="1"/>
  <c r="J140" i="18" s="1"/>
  <c r="J164" i="18" s="1"/>
  <c r="J188" i="18" s="1"/>
  <c r="J212" i="18" s="1"/>
  <c r="J236" i="18" s="1"/>
  <c r="J260" i="18" s="1"/>
  <c r="J284" i="18" s="1"/>
  <c r="J308" i="18" s="1"/>
  <c r="J332" i="18" s="1"/>
  <c r="J356" i="18" s="1"/>
  <c r="J380" i="18" s="1"/>
  <c r="J404" i="18" s="1"/>
  <c r="J428" i="18" s="1"/>
  <c r="J452" i="18" s="1"/>
  <c r="J476" i="18" s="1"/>
  <c r="J500" i="18" s="1"/>
  <c r="J524" i="18" s="1"/>
  <c r="J548" i="18" s="1"/>
  <c r="J572" i="18" s="1"/>
  <c r="J596" i="18" s="1"/>
  <c r="J620" i="18" s="1"/>
  <c r="J644" i="18" s="1"/>
  <c r="J668" i="18" s="1"/>
  <c r="J692" i="18" s="1"/>
  <c r="J716" i="18" s="1"/>
  <c r="I44" i="18"/>
  <c r="I68" i="18" s="1"/>
  <c r="I92" i="18" s="1"/>
  <c r="I116" i="18" s="1"/>
  <c r="I140" i="18" s="1"/>
  <c r="I164" i="18" s="1"/>
  <c r="I188" i="18" s="1"/>
  <c r="I212" i="18" s="1"/>
  <c r="I236" i="18" s="1"/>
  <c r="I260" i="18" s="1"/>
  <c r="I284" i="18" s="1"/>
  <c r="I308" i="18" s="1"/>
  <c r="I332" i="18" s="1"/>
  <c r="I356" i="18" s="1"/>
  <c r="I380" i="18" s="1"/>
  <c r="I404" i="18" s="1"/>
  <c r="I428" i="18" s="1"/>
  <c r="I452" i="18" s="1"/>
  <c r="I476" i="18" s="1"/>
  <c r="I500" i="18" s="1"/>
  <c r="I524" i="18" s="1"/>
  <c r="I548" i="18" s="1"/>
  <c r="I572" i="18" s="1"/>
  <c r="I596" i="18" s="1"/>
  <c r="I620" i="18" s="1"/>
  <c r="I644" i="18" s="1"/>
  <c r="I668" i="18" s="1"/>
  <c r="I692" i="18" s="1"/>
  <c r="I716" i="18" s="1"/>
  <c r="H44" i="18"/>
  <c r="H68" i="18" s="1"/>
  <c r="H92" i="18" s="1"/>
  <c r="H116" i="18" s="1"/>
  <c r="H140" i="18" s="1"/>
  <c r="H164" i="18" s="1"/>
  <c r="H188" i="18" s="1"/>
  <c r="H212" i="18" s="1"/>
  <c r="H236" i="18" s="1"/>
  <c r="H260" i="18" s="1"/>
  <c r="H284" i="18" s="1"/>
  <c r="H308" i="18" s="1"/>
  <c r="H332" i="18" s="1"/>
  <c r="H356" i="18" s="1"/>
  <c r="H380" i="18" s="1"/>
  <c r="H404" i="18" s="1"/>
  <c r="H428" i="18" s="1"/>
  <c r="H452" i="18" s="1"/>
  <c r="H476" i="18" s="1"/>
  <c r="H500" i="18" s="1"/>
  <c r="H524" i="18" s="1"/>
  <c r="H548" i="18" s="1"/>
  <c r="H572" i="18" s="1"/>
  <c r="H596" i="18" s="1"/>
  <c r="H620" i="18" s="1"/>
  <c r="H644" i="18" s="1"/>
  <c r="H668" i="18" s="1"/>
  <c r="H692" i="18" s="1"/>
  <c r="H716" i="18" s="1"/>
  <c r="H740" i="18" s="1"/>
  <c r="H764" i="18" s="1"/>
  <c r="H788" i="18" s="1"/>
  <c r="H812" i="18" s="1"/>
  <c r="H836" i="18" s="1"/>
  <c r="H860" i="18" s="1"/>
  <c r="H884" i="18" s="1"/>
  <c r="H908" i="18" s="1"/>
  <c r="H932" i="18" s="1"/>
  <c r="H956" i="18" s="1"/>
  <c r="H980" i="18" s="1"/>
  <c r="H1004" i="18" s="1"/>
  <c r="H1028" i="18" s="1"/>
  <c r="H1052" i="18" s="1"/>
  <c r="H1076" i="18" s="1"/>
  <c r="H1100" i="18" s="1"/>
  <c r="H1124" i="18" s="1"/>
  <c r="H1148" i="18" s="1"/>
  <c r="H1172" i="18" s="1"/>
  <c r="H1196" i="18" s="1"/>
  <c r="H1220" i="18" s="1"/>
  <c r="H1244" i="18" s="1"/>
  <c r="H1268" i="18" s="1"/>
  <c r="H1292" i="18" s="1"/>
  <c r="H1316" i="18" s="1"/>
  <c r="H1340" i="18" s="1"/>
  <c r="H1364" i="18" s="1"/>
  <c r="H1388" i="18" s="1"/>
  <c r="H1412" i="18" s="1"/>
  <c r="H1436" i="18" s="1"/>
  <c r="H1460" i="18" s="1"/>
  <c r="H1484" i="18" s="1"/>
  <c r="H1508" i="18" s="1"/>
  <c r="H1532" i="18" s="1"/>
  <c r="H1556" i="18" s="1"/>
  <c r="H1580" i="18" s="1"/>
  <c r="H1604" i="18" s="1"/>
  <c r="H1628" i="18" s="1"/>
  <c r="H1652" i="18" s="1"/>
  <c r="H1676" i="18" s="1"/>
  <c r="H1700" i="18" s="1"/>
  <c r="H1724" i="18" s="1"/>
  <c r="H1748" i="18" s="1"/>
  <c r="H1772" i="18" s="1"/>
  <c r="H1796" i="18" s="1"/>
  <c r="H1820" i="18" s="1"/>
  <c r="H1844" i="18" s="1"/>
  <c r="H1868" i="18" s="1"/>
  <c r="H1892" i="18" s="1"/>
  <c r="H1916" i="18" s="1"/>
  <c r="H1940" i="18" s="1"/>
  <c r="H1964" i="18" s="1"/>
  <c r="H1988" i="18" s="1"/>
  <c r="H2012" i="18" s="1"/>
  <c r="H2036" i="18" s="1"/>
  <c r="H2060" i="18" s="1"/>
  <c r="H2084" i="18" s="1"/>
  <c r="H2108" i="18" s="1"/>
  <c r="H2132" i="18" s="1"/>
  <c r="H2156" i="18" s="1"/>
  <c r="H2180" i="18" s="1"/>
  <c r="H2204" i="18" s="1"/>
  <c r="H2228" i="18" s="1"/>
  <c r="H2252" i="18" s="1"/>
  <c r="H2276" i="18" s="1"/>
  <c r="H2300" i="18" s="1"/>
  <c r="H2324" i="18" s="1"/>
  <c r="H2348" i="18" s="1"/>
  <c r="H2372" i="18" s="1"/>
  <c r="H2396" i="18" s="1"/>
  <c r="H2420" i="18" s="1"/>
  <c r="H2444" i="18" s="1"/>
  <c r="H2468" i="18" s="1"/>
  <c r="H2492" i="18" s="1"/>
  <c r="H2516" i="18" s="1"/>
  <c r="H2540" i="18" s="1"/>
  <c r="H2564" i="18" s="1"/>
  <c r="H2588" i="18" s="1"/>
  <c r="H2612" i="18" s="1"/>
  <c r="H2636" i="18" s="1"/>
  <c r="H2660" i="18" s="1"/>
  <c r="H2684" i="18" s="1"/>
  <c r="H2708" i="18" s="1"/>
  <c r="H2732" i="18" s="1"/>
  <c r="H2756" i="18" s="1"/>
  <c r="H2780" i="18" s="1"/>
  <c r="H2804" i="18" s="1"/>
  <c r="H2828" i="18" s="1"/>
  <c r="H2852" i="18" s="1"/>
  <c r="H2876" i="18" s="1"/>
  <c r="H2900" i="18" s="1"/>
  <c r="H2924" i="18" s="1"/>
  <c r="H2948" i="18" s="1"/>
  <c r="H2972" i="18" s="1"/>
  <c r="H2996" i="18" s="1"/>
  <c r="H3020" i="18" s="1"/>
  <c r="H3044" i="18" s="1"/>
  <c r="H3068" i="18" s="1"/>
  <c r="H3092" i="18" s="1"/>
  <c r="H3116" i="18" s="1"/>
  <c r="H3140" i="18" s="1"/>
  <c r="H3164" i="18" s="1"/>
  <c r="H3188" i="18" s="1"/>
  <c r="H3212" i="18" s="1"/>
  <c r="H3236" i="18" s="1"/>
  <c r="H3260" i="18" s="1"/>
  <c r="H3284" i="18" s="1"/>
  <c r="H3308" i="18" s="1"/>
  <c r="H3332" i="18" s="1"/>
  <c r="H3356" i="18" s="1"/>
  <c r="H3380" i="18" s="1"/>
  <c r="H3404" i="18" s="1"/>
  <c r="H3428" i="18" s="1"/>
  <c r="H3452" i="18" s="1"/>
  <c r="H3476" i="18" s="1"/>
  <c r="H3500" i="18" s="1"/>
  <c r="H3524" i="18" s="1"/>
  <c r="H3548" i="18" s="1"/>
  <c r="H3572" i="18" s="1"/>
  <c r="H3596" i="18" s="1"/>
  <c r="H3620" i="18" s="1"/>
  <c r="H3644" i="18" s="1"/>
  <c r="H3668" i="18" s="1"/>
  <c r="H3692" i="18" s="1"/>
  <c r="H3716" i="18" s="1"/>
  <c r="H3740" i="18" s="1"/>
  <c r="H3764" i="18" s="1"/>
  <c r="H3788" i="18" s="1"/>
  <c r="H3812" i="18" s="1"/>
  <c r="H3836" i="18" s="1"/>
  <c r="H3860" i="18" s="1"/>
  <c r="H3884" i="18" s="1"/>
  <c r="H3908" i="18" s="1"/>
  <c r="H3932" i="18" s="1"/>
  <c r="H3956" i="18" s="1"/>
  <c r="H3980" i="18" s="1"/>
  <c r="H4004" i="18" s="1"/>
  <c r="H4028" i="18" s="1"/>
  <c r="H4052" i="18" s="1"/>
  <c r="H4076" i="18" s="1"/>
  <c r="H4100" i="18" s="1"/>
  <c r="H4124" i="18" s="1"/>
  <c r="H4148" i="18" s="1"/>
  <c r="H4172" i="18" s="1"/>
  <c r="H4196" i="18" s="1"/>
  <c r="H4220" i="18" s="1"/>
  <c r="H4244" i="18" s="1"/>
  <c r="H4268" i="18" s="1"/>
  <c r="H4292" i="18" s="1"/>
  <c r="H4316" i="18" s="1"/>
  <c r="H4340" i="18" s="1"/>
  <c r="H4364" i="18" s="1"/>
  <c r="H4388" i="18" s="1"/>
  <c r="H4412" i="18" s="1"/>
  <c r="H4436" i="18" s="1"/>
  <c r="H4460" i="18" s="1"/>
  <c r="H4484" i="18" s="1"/>
  <c r="H4508" i="18" s="1"/>
  <c r="H4532" i="18" s="1"/>
  <c r="H4556" i="18" s="1"/>
  <c r="H4580" i="18" s="1"/>
  <c r="H4604" i="18" s="1"/>
  <c r="H4628" i="18" s="1"/>
  <c r="H4652" i="18" s="1"/>
  <c r="H4676" i="18" s="1"/>
  <c r="H4700" i="18" s="1"/>
  <c r="H4724" i="18" s="1"/>
  <c r="H4748" i="18" s="1"/>
  <c r="H4772" i="18" s="1"/>
  <c r="H4796" i="18" s="1"/>
  <c r="H4820" i="18" s="1"/>
  <c r="H4844" i="18" s="1"/>
  <c r="H4868" i="18" s="1"/>
  <c r="H4892" i="18" s="1"/>
  <c r="H4916" i="18" s="1"/>
  <c r="H4940" i="18" s="1"/>
  <c r="H4964" i="18" s="1"/>
  <c r="H4988" i="18" s="1"/>
  <c r="H5012" i="18" s="1"/>
  <c r="H5036" i="18" s="1"/>
  <c r="H5060" i="18" s="1"/>
  <c r="H5084" i="18" s="1"/>
  <c r="H5108" i="18" s="1"/>
  <c r="H5132" i="18" s="1"/>
  <c r="H5156" i="18" s="1"/>
  <c r="H5180" i="18" s="1"/>
  <c r="H5204" i="18" s="1"/>
  <c r="H5228" i="18" s="1"/>
  <c r="H5252" i="18" s="1"/>
  <c r="H5276" i="18" s="1"/>
  <c r="H5300" i="18" s="1"/>
  <c r="H5324" i="18" s="1"/>
  <c r="H5348" i="18" s="1"/>
  <c r="H5372" i="18" s="1"/>
  <c r="H5396" i="18" s="1"/>
  <c r="H5420" i="18" s="1"/>
  <c r="H5444" i="18" s="1"/>
  <c r="H5468" i="18" s="1"/>
  <c r="H5492" i="18" s="1"/>
  <c r="H5516" i="18" s="1"/>
  <c r="H5540" i="18" s="1"/>
  <c r="H5564" i="18" s="1"/>
  <c r="H5588" i="18" s="1"/>
  <c r="H5612" i="18" s="1"/>
  <c r="H5636" i="18" s="1"/>
  <c r="H5660" i="18" s="1"/>
  <c r="H5684" i="18" s="1"/>
  <c r="H5708" i="18" s="1"/>
  <c r="H5732" i="18" s="1"/>
  <c r="H5756" i="18" s="1"/>
  <c r="H5780" i="18" s="1"/>
  <c r="H5804" i="18" s="1"/>
  <c r="H5828" i="18" s="1"/>
  <c r="H5852" i="18" s="1"/>
  <c r="H5876" i="18" s="1"/>
  <c r="H5900" i="18" s="1"/>
  <c r="H5924" i="18" s="1"/>
  <c r="H5948" i="18" s="1"/>
  <c r="H5972" i="18" s="1"/>
  <c r="H5996" i="18" s="1"/>
  <c r="H6020" i="18" s="1"/>
  <c r="H6044" i="18" s="1"/>
  <c r="H6068" i="18" s="1"/>
  <c r="H6092" i="18" s="1"/>
  <c r="H6116" i="18" s="1"/>
  <c r="H6140" i="18" s="1"/>
  <c r="H6164" i="18" s="1"/>
  <c r="H6188" i="18" s="1"/>
  <c r="H6212" i="18" s="1"/>
  <c r="H6236" i="18" s="1"/>
  <c r="H6260" i="18" s="1"/>
  <c r="H6284" i="18" s="1"/>
  <c r="H6308" i="18" s="1"/>
  <c r="H6332" i="18" s="1"/>
  <c r="H6356" i="18" s="1"/>
  <c r="H6380" i="18" s="1"/>
  <c r="H6404" i="18" s="1"/>
  <c r="H6428" i="18" s="1"/>
  <c r="H6452" i="18" s="1"/>
  <c r="H6476" i="18" s="1"/>
  <c r="H6500" i="18" s="1"/>
  <c r="H6524" i="18" s="1"/>
  <c r="H6548" i="18" s="1"/>
  <c r="H6572" i="18" s="1"/>
  <c r="H6596" i="18" s="1"/>
  <c r="H6620" i="18" s="1"/>
  <c r="H6644" i="18" s="1"/>
  <c r="H6668" i="18" s="1"/>
  <c r="H6692" i="18" s="1"/>
  <c r="H6716" i="18" s="1"/>
  <c r="H6740" i="18" s="1"/>
  <c r="H6764" i="18" s="1"/>
  <c r="H6788" i="18" s="1"/>
  <c r="H6812" i="18" s="1"/>
  <c r="H6836" i="18" s="1"/>
  <c r="H6860" i="18" s="1"/>
  <c r="H6884" i="18" s="1"/>
  <c r="H6908" i="18" s="1"/>
  <c r="H6932" i="18" s="1"/>
  <c r="H6956" i="18" s="1"/>
  <c r="H6980" i="18" s="1"/>
  <c r="H7004" i="18" s="1"/>
  <c r="H7028" i="18" s="1"/>
  <c r="H7052" i="18" s="1"/>
  <c r="H7076" i="18" s="1"/>
  <c r="H7100" i="18" s="1"/>
  <c r="H7124" i="18" s="1"/>
  <c r="H7148" i="18" s="1"/>
  <c r="H7172" i="18" s="1"/>
  <c r="H7196" i="18" s="1"/>
  <c r="H7220" i="18" s="1"/>
  <c r="H7244" i="18" s="1"/>
  <c r="H7268" i="18" s="1"/>
  <c r="H7292" i="18" s="1"/>
  <c r="H7316" i="18" s="1"/>
  <c r="H7340" i="18" s="1"/>
  <c r="H7364" i="18" s="1"/>
  <c r="H7388" i="18" s="1"/>
  <c r="H7412" i="18" s="1"/>
  <c r="H7436" i="18" s="1"/>
  <c r="H7460" i="18" s="1"/>
  <c r="H7484" i="18" s="1"/>
  <c r="H7508" i="18" s="1"/>
  <c r="H7532" i="18" s="1"/>
  <c r="H7556" i="18" s="1"/>
  <c r="H7580" i="18" s="1"/>
  <c r="H7604" i="18" s="1"/>
  <c r="H7628" i="18" s="1"/>
  <c r="H7652" i="18" s="1"/>
  <c r="H7676" i="18" s="1"/>
  <c r="H7700" i="18" s="1"/>
  <c r="H7724" i="18" s="1"/>
  <c r="H7748" i="18" s="1"/>
  <c r="H7772" i="18" s="1"/>
  <c r="H7796" i="18" s="1"/>
  <c r="H7820" i="18" s="1"/>
  <c r="H7844" i="18" s="1"/>
  <c r="H7868" i="18" s="1"/>
  <c r="H7892" i="18" s="1"/>
  <c r="H7916" i="18" s="1"/>
  <c r="H7940" i="18" s="1"/>
  <c r="H7964" i="18" s="1"/>
  <c r="H7988" i="18" s="1"/>
  <c r="H8012" i="18" s="1"/>
  <c r="H8036" i="18" s="1"/>
  <c r="H8060" i="18" s="1"/>
  <c r="H8084" i="18" s="1"/>
  <c r="H8108" i="18" s="1"/>
  <c r="H8132" i="18" s="1"/>
  <c r="H8156" i="18" s="1"/>
  <c r="H8180" i="18" s="1"/>
  <c r="H8204" i="18" s="1"/>
  <c r="H8228" i="18" s="1"/>
  <c r="H8252" i="18" s="1"/>
  <c r="H8276" i="18" s="1"/>
  <c r="H8300" i="18" s="1"/>
  <c r="H8324" i="18" s="1"/>
  <c r="H8348" i="18" s="1"/>
  <c r="H8372" i="18" s="1"/>
  <c r="H8396" i="18" s="1"/>
  <c r="H8420" i="18" s="1"/>
  <c r="H8444" i="18" s="1"/>
  <c r="H8468" i="18" s="1"/>
  <c r="H8492" i="18" s="1"/>
  <c r="H8516" i="18" s="1"/>
  <c r="H8540" i="18" s="1"/>
  <c r="H8564" i="18" s="1"/>
  <c r="H8588" i="18" s="1"/>
  <c r="H8612" i="18" s="1"/>
  <c r="H8636" i="18" s="1"/>
  <c r="H8660" i="18" s="1"/>
  <c r="H8684" i="18" s="1"/>
  <c r="H8708" i="18" s="1"/>
  <c r="H8732" i="18" s="1"/>
  <c r="H8756" i="18" s="1"/>
  <c r="L43" i="18"/>
  <c r="L67" i="18" s="1"/>
  <c r="L91" i="18" s="1"/>
  <c r="L115" i="18" s="1"/>
  <c r="L139" i="18" s="1"/>
  <c r="L163" i="18" s="1"/>
  <c r="L187" i="18" s="1"/>
  <c r="L211" i="18" s="1"/>
  <c r="L235" i="18" s="1"/>
  <c r="L259" i="18" s="1"/>
  <c r="L283" i="18" s="1"/>
  <c r="L307" i="18" s="1"/>
  <c r="L331" i="18" s="1"/>
  <c r="L355" i="18" s="1"/>
  <c r="L379" i="18" s="1"/>
  <c r="L403" i="18" s="1"/>
  <c r="L427" i="18" s="1"/>
  <c r="L451" i="18" s="1"/>
  <c r="L475" i="18" s="1"/>
  <c r="L499" i="18" s="1"/>
  <c r="L523" i="18" s="1"/>
  <c r="L547" i="18" s="1"/>
  <c r="L571" i="18" s="1"/>
  <c r="L595" i="18" s="1"/>
  <c r="L619" i="18" s="1"/>
  <c r="L643" i="18" s="1"/>
  <c r="L667" i="18" s="1"/>
  <c r="L691" i="18" s="1"/>
  <c r="L715" i="18" s="1"/>
  <c r="L739" i="18" s="1"/>
  <c r="L763" i="18" s="1"/>
  <c r="L787" i="18" s="1"/>
  <c r="L811" i="18" s="1"/>
  <c r="L835" i="18" s="1"/>
  <c r="L859" i="18" s="1"/>
  <c r="L883" i="18" s="1"/>
  <c r="L907" i="18" s="1"/>
  <c r="L931" i="18" s="1"/>
  <c r="L955" i="18" s="1"/>
  <c r="L979" i="18" s="1"/>
  <c r="L1003" i="18" s="1"/>
  <c r="L1027" i="18" s="1"/>
  <c r="L1051" i="18" s="1"/>
  <c r="L1075" i="18" s="1"/>
  <c r="L1099" i="18" s="1"/>
  <c r="L1123" i="18" s="1"/>
  <c r="L1147" i="18" s="1"/>
  <c r="L1171" i="18" s="1"/>
  <c r="L1195" i="18" s="1"/>
  <c r="L1219" i="18" s="1"/>
  <c r="L1243" i="18" s="1"/>
  <c r="L1267" i="18" s="1"/>
  <c r="L1291" i="18" s="1"/>
  <c r="L1315" i="18" s="1"/>
  <c r="L1339" i="18" s="1"/>
  <c r="L1363" i="18" s="1"/>
  <c r="L1387" i="18" s="1"/>
  <c r="L1411" i="18" s="1"/>
  <c r="L1435" i="18" s="1"/>
  <c r="L1459" i="18" s="1"/>
  <c r="L1483" i="18" s="1"/>
  <c r="L1507" i="18" s="1"/>
  <c r="L1531" i="18" s="1"/>
  <c r="L1555" i="18" s="1"/>
  <c r="L1579" i="18" s="1"/>
  <c r="L1603" i="18" s="1"/>
  <c r="L1627" i="18" s="1"/>
  <c r="L1651" i="18" s="1"/>
  <c r="L1675" i="18" s="1"/>
  <c r="L1699" i="18" s="1"/>
  <c r="L1723" i="18" s="1"/>
  <c r="L1747" i="18" s="1"/>
  <c r="L1771" i="18" s="1"/>
  <c r="L1795" i="18" s="1"/>
  <c r="L1819" i="18" s="1"/>
  <c r="L1843" i="18" s="1"/>
  <c r="L1867" i="18" s="1"/>
  <c r="L1891" i="18" s="1"/>
  <c r="L1915" i="18" s="1"/>
  <c r="L1939" i="18" s="1"/>
  <c r="L1963" i="18" s="1"/>
  <c r="L1987" i="18" s="1"/>
  <c r="L2011" i="18" s="1"/>
  <c r="L2035" i="18" s="1"/>
  <c r="L2059" i="18" s="1"/>
  <c r="L2083" i="18" s="1"/>
  <c r="L2107" i="18" s="1"/>
  <c r="L2131" i="18" s="1"/>
  <c r="L2155" i="18" s="1"/>
  <c r="L2179" i="18" s="1"/>
  <c r="L2203" i="18" s="1"/>
  <c r="L2227" i="18" s="1"/>
  <c r="L2251" i="18" s="1"/>
  <c r="L2275" i="18" s="1"/>
  <c r="L2299" i="18" s="1"/>
  <c r="L2323" i="18" s="1"/>
  <c r="L2347" i="18" s="1"/>
  <c r="L2371" i="18" s="1"/>
  <c r="L2395" i="18" s="1"/>
  <c r="L2419" i="18" s="1"/>
  <c r="L2443" i="18" s="1"/>
  <c r="L2467" i="18" s="1"/>
  <c r="L2491" i="18" s="1"/>
  <c r="L2515" i="18" s="1"/>
  <c r="L2539" i="18" s="1"/>
  <c r="L2563" i="18" s="1"/>
  <c r="L2587" i="18" s="1"/>
  <c r="L2611" i="18" s="1"/>
  <c r="L2635" i="18" s="1"/>
  <c r="L2659" i="18" s="1"/>
  <c r="L2683" i="18" s="1"/>
  <c r="L2707" i="18" s="1"/>
  <c r="L2731" i="18" s="1"/>
  <c r="L2755" i="18" s="1"/>
  <c r="L2779" i="18" s="1"/>
  <c r="L2803" i="18" s="1"/>
  <c r="L2827" i="18" s="1"/>
  <c r="L2851" i="18" s="1"/>
  <c r="L2875" i="18" s="1"/>
  <c r="L2899" i="18" s="1"/>
  <c r="L2923" i="18" s="1"/>
  <c r="L2947" i="18" s="1"/>
  <c r="L2971" i="18" s="1"/>
  <c r="L2995" i="18" s="1"/>
  <c r="L3019" i="18" s="1"/>
  <c r="L3043" i="18" s="1"/>
  <c r="L3067" i="18" s="1"/>
  <c r="L3091" i="18" s="1"/>
  <c r="L3115" i="18" s="1"/>
  <c r="L3139" i="18" s="1"/>
  <c r="L3163" i="18" s="1"/>
  <c r="L3187" i="18" s="1"/>
  <c r="L3211" i="18" s="1"/>
  <c r="L3235" i="18" s="1"/>
  <c r="L3259" i="18" s="1"/>
  <c r="L3283" i="18" s="1"/>
  <c r="L3307" i="18" s="1"/>
  <c r="L3331" i="18" s="1"/>
  <c r="L3355" i="18" s="1"/>
  <c r="L3379" i="18" s="1"/>
  <c r="L3403" i="18" s="1"/>
  <c r="L3427" i="18" s="1"/>
  <c r="L3451" i="18" s="1"/>
  <c r="K43" i="18"/>
  <c r="K67" i="18" s="1"/>
  <c r="K91" i="18" s="1"/>
  <c r="K115" i="18" s="1"/>
  <c r="K139" i="18" s="1"/>
  <c r="K163" i="18" s="1"/>
  <c r="K187" i="18" s="1"/>
  <c r="K211" i="18" s="1"/>
  <c r="K235" i="18" s="1"/>
  <c r="K259" i="18" s="1"/>
  <c r="K283" i="18" s="1"/>
  <c r="K307" i="18" s="1"/>
  <c r="K331" i="18" s="1"/>
  <c r="K355" i="18" s="1"/>
  <c r="K379" i="18" s="1"/>
  <c r="K403" i="18" s="1"/>
  <c r="K427" i="18" s="1"/>
  <c r="K451" i="18" s="1"/>
  <c r="K475" i="18" s="1"/>
  <c r="K499" i="18" s="1"/>
  <c r="K523" i="18" s="1"/>
  <c r="K547" i="18" s="1"/>
  <c r="K571" i="18" s="1"/>
  <c r="K595" i="18" s="1"/>
  <c r="K619" i="18" s="1"/>
  <c r="K643" i="18" s="1"/>
  <c r="K667" i="18" s="1"/>
  <c r="K691" i="18" s="1"/>
  <c r="K715" i="18" s="1"/>
  <c r="J43" i="18"/>
  <c r="J67" i="18" s="1"/>
  <c r="J91" i="18" s="1"/>
  <c r="J115" i="18" s="1"/>
  <c r="J139" i="18" s="1"/>
  <c r="J163" i="18" s="1"/>
  <c r="J187" i="18" s="1"/>
  <c r="J211" i="18" s="1"/>
  <c r="J235" i="18" s="1"/>
  <c r="J259" i="18" s="1"/>
  <c r="J283" i="18" s="1"/>
  <c r="J307" i="18" s="1"/>
  <c r="J331" i="18" s="1"/>
  <c r="J355" i="18" s="1"/>
  <c r="J379" i="18" s="1"/>
  <c r="J403" i="18" s="1"/>
  <c r="J427" i="18" s="1"/>
  <c r="J451" i="18" s="1"/>
  <c r="J475" i="18" s="1"/>
  <c r="J499" i="18" s="1"/>
  <c r="J523" i="18" s="1"/>
  <c r="J547" i="18" s="1"/>
  <c r="J571" i="18" s="1"/>
  <c r="J595" i="18" s="1"/>
  <c r="J619" i="18" s="1"/>
  <c r="J643" i="18" s="1"/>
  <c r="J667" i="18" s="1"/>
  <c r="J691" i="18" s="1"/>
  <c r="J715" i="18" s="1"/>
  <c r="I43" i="18"/>
  <c r="I67" i="18" s="1"/>
  <c r="I91" i="18" s="1"/>
  <c r="I115" i="18" s="1"/>
  <c r="I139" i="18" s="1"/>
  <c r="I163" i="18" s="1"/>
  <c r="I187" i="18" s="1"/>
  <c r="I211" i="18" s="1"/>
  <c r="I235" i="18" s="1"/>
  <c r="I259" i="18" s="1"/>
  <c r="I283" i="18" s="1"/>
  <c r="I307" i="18" s="1"/>
  <c r="I331" i="18" s="1"/>
  <c r="I355" i="18" s="1"/>
  <c r="I379" i="18" s="1"/>
  <c r="I403" i="18" s="1"/>
  <c r="I427" i="18" s="1"/>
  <c r="I451" i="18" s="1"/>
  <c r="I475" i="18" s="1"/>
  <c r="I499" i="18" s="1"/>
  <c r="I523" i="18" s="1"/>
  <c r="I547" i="18" s="1"/>
  <c r="I571" i="18" s="1"/>
  <c r="I595" i="18" s="1"/>
  <c r="I619" i="18" s="1"/>
  <c r="I643" i="18" s="1"/>
  <c r="I667" i="18" s="1"/>
  <c r="I691" i="18" s="1"/>
  <c r="I715" i="18" s="1"/>
  <c r="H43" i="18"/>
  <c r="H67" i="18" s="1"/>
  <c r="H91" i="18" s="1"/>
  <c r="H115" i="18" s="1"/>
  <c r="H139" i="18" s="1"/>
  <c r="H163" i="18" s="1"/>
  <c r="H187" i="18" s="1"/>
  <c r="H211" i="18" s="1"/>
  <c r="H235" i="18" s="1"/>
  <c r="H259" i="18" s="1"/>
  <c r="H283" i="18" s="1"/>
  <c r="H307" i="18" s="1"/>
  <c r="H331" i="18" s="1"/>
  <c r="H355" i="18" s="1"/>
  <c r="H379" i="18" s="1"/>
  <c r="H403" i="18" s="1"/>
  <c r="H427" i="18" s="1"/>
  <c r="H451" i="18" s="1"/>
  <c r="H475" i="18" s="1"/>
  <c r="H499" i="18" s="1"/>
  <c r="H523" i="18" s="1"/>
  <c r="H547" i="18" s="1"/>
  <c r="H571" i="18" s="1"/>
  <c r="H595" i="18" s="1"/>
  <c r="H619" i="18" s="1"/>
  <c r="H643" i="18" s="1"/>
  <c r="H667" i="18" s="1"/>
  <c r="H691" i="18" s="1"/>
  <c r="H715" i="18" s="1"/>
  <c r="H739" i="18" s="1"/>
  <c r="H763" i="18" s="1"/>
  <c r="H787" i="18" s="1"/>
  <c r="H811" i="18" s="1"/>
  <c r="H835" i="18" s="1"/>
  <c r="H859" i="18" s="1"/>
  <c r="H883" i="18" s="1"/>
  <c r="H907" i="18" s="1"/>
  <c r="H931" i="18" s="1"/>
  <c r="H955" i="18" s="1"/>
  <c r="H979" i="18" s="1"/>
  <c r="H1003" i="18" s="1"/>
  <c r="H1027" i="18" s="1"/>
  <c r="H1051" i="18" s="1"/>
  <c r="H1075" i="18" s="1"/>
  <c r="H1099" i="18" s="1"/>
  <c r="H1123" i="18" s="1"/>
  <c r="H1147" i="18" s="1"/>
  <c r="H1171" i="18" s="1"/>
  <c r="H1195" i="18" s="1"/>
  <c r="H1219" i="18" s="1"/>
  <c r="H1243" i="18" s="1"/>
  <c r="H1267" i="18" s="1"/>
  <c r="H1291" i="18" s="1"/>
  <c r="H1315" i="18" s="1"/>
  <c r="H1339" i="18" s="1"/>
  <c r="H1363" i="18" s="1"/>
  <c r="H1387" i="18" s="1"/>
  <c r="H1411" i="18" s="1"/>
  <c r="H1435" i="18" s="1"/>
  <c r="H1459" i="18" s="1"/>
  <c r="H1483" i="18" s="1"/>
  <c r="H1507" i="18" s="1"/>
  <c r="H1531" i="18" s="1"/>
  <c r="H1555" i="18" s="1"/>
  <c r="H1579" i="18" s="1"/>
  <c r="H1603" i="18" s="1"/>
  <c r="H1627" i="18" s="1"/>
  <c r="H1651" i="18" s="1"/>
  <c r="H1675" i="18" s="1"/>
  <c r="H1699" i="18" s="1"/>
  <c r="H1723" i="18" s="1"/>
  <c r="H1747" i="18" s="1"/>
  <c r="H1771" i="18" s="1"/>
  <c r="H1795" i="18" s="1"/>
  <c r="H1819" i="18" s="1"/>
  <c r="H1843" i="18" s="1"/>
  <c r="H1867" i="18" s="1"/>
  <c r="H1891" i="18" s="1"/>
  <c r="H1915" i="18" s="1"/>
  <c r="H1939" i="18" s="1"/>
  <c r="H1963" i="18" s="1"/>
  <c r="H1987" i="18" s="1"/>
  <c r="H2011" i="18" s="1"/>
  <c r="H2035" i="18" s="1"/>
  <c r="H2059" i="18" s="1"/>
  <c r="H2083" i="18" s="1"/>
  <c r="H2107" i="18" s="1"/>
  <c r="H2131" i="18" s="1"/>
  <c r="H2155" i="18" s="1"/>
  <c r="H2179" i="18" s="1"/>
  <c r="H2203" i="18" s="1"/>
  <c r="H2227" i="18" s="1"/>
  <c r="H2251" i="18" s="1"/>
  <c r="H2275" i="18" s="1"/>
  <c r="H2299" i="18" s="1"/>
  <c r="H2323" i="18" s="1"/>
  <c r="H2347" i="18" s="1"/>
  <c r="H2371" i="18" s="1"/>
  <c r="H2395" i="18" s="1"/>
  <c r="H2419" i="18" s="1"/>
  <c r="H2443" i="18" s="1"/>
  <c r="H2467" i="18" s="1"/>
  <c r="H2491" i="18" s="1"/>
  <c r="H2515" i="18" s="1"/>
  <c r="H2539" i="18" s="1"/>
  <c r="H2563" i="18" s="1"/>
  <c r="H2587" i="18" s="1"/>
  <c r="H2611" i="18" s="1"/>
  <c r="H2635" i="18" s="1"/>
  <c r="H2659" i="18" s="1"/>
  <c r="H2683" i="18" s="1"/>
  <c r="H2707" i="18" s="1"/>
  <c r="H2731" i="18" s="1"/>
  <c r="H2755" i="18" s="1"/>
  <c r="H2779" i="18" s="1"/>
  <c r="H2803" i="18" s="1"/>
  <c r="H2827" i="18" s="1"/>
  <c r="H2851" i="18" s="1"/>
  <c r="H2875" i="18" s="1"/>
  <c r="H2899" i="18" s="1"/>
  <c r="H2923" i="18" s="1"/>
  <c r="H2947" i="18" s="1"/>
  <c r="H2971" i="18" s="1"/>
  <c r="H2995" i="18" s="1"/>
  <c r="H3019" i="18" s="1"/>
  <c r="H3043" i="18" s="1"/>
  <c r="H3067" i="18" s="1"/>
  <c r="H3091" i="18" s="1"/>
  <c r="H3115" i="18" s="1"/>
  <c r="H3139" i="18" s="1"/>
  <c r="H3163" i="18" s="1"/>
  <c r="H3187" i="18" s="1"/>
  <c r="H3211" i="18" s="1"/>
  <c r="H3235" i="18" s="1"/>
  <c r="H3259" i="18" s="1"/>
  <c r="H3283" i="18" s="1"/>
  <c r="H3307" i="18" s="1"/>
  <c r="H3331" i="18" s="1"/>
  <c r="H3355" i="18" s="1"/>
  <c r="H3379" i="18" s="1"/>
  <c r="H3403" i="18" s="1"/>
  <c r="H3427" i="18" s="1"/>
  <c r="H3451" i="18" s="1"/>
  <c r="H3475" i="18" s="1"/>
  <c r="H3499" i="18" s="1"/>
  <c r="H3523" i="18" s="1"/>
  <c r="H3547" i="18" s="1"/>
  <c r="H3571" i="18" s="1"/>
  <c r="H3595" i="18" s="1"/>
  <c r="H3619" i="18" s="1"/>
  <c r="H3643" i="18" s="1"/>
  <c r="H3667" i="18" s="1"/>
  <c r="H3691" i="18" s="1"/>
  <c r="H3715" i="18" s="1"/>
  <c r="H3739" i="18" s="1"/>
  <c r="H3763" i="18" s="1"/>
  <c r="H3787" i="18" s="1"/>
  <c r="H3811" i="18" s="1"/>
  <c r="H3835" i="18" s="1"/>
  <c r="H3859" i="18" s="1"/>
  <c r="H3883" i="18" s="1"/>
  <c r="H3907" i="18" s="1"/>
  <c r="H3931" i="18" s="1"/>
  <c r="H3955" i="18" s="1"/>
  <c r="H3979" i="18" s="1"/>
  <c r="H4003" i="18" s="1"/>
  <c r="H4027" i="18" s="1"/>
  <c r="H4051" i="18" s="1"/>
  <c r="H4075" i="18" s="1"/>
  <c r="H4099" i="18" s="1"/>
  <c r="H4123" i="18" s="1"/>
  <c r="H4147" i="18" s="1"/>
  <c r="H4171" i="18" s="1"/>
  <c r="H4195" i="18" s="1"/>
  <c r="H4219" i="18" s="1"/>
  <c r="H4243" i="18" s="1"/>
  <c r="H4267" i="18" s="1"/>
  <c r="H4291" i="18" s="1"/>
  <c r="H4315" i="18" s="1"/>
  <c r="H4339" i="18" s="1"/>
  <c r="H4363" i="18" s="1"/>
  <c r="H4387" i="18" s="1"/>
  <c r="H4411" i="18" s="1"/>
  <c r="H4435" i="18" s="1"/>
  <c r="H4459" i="18" s="1"/>
  <c r="H4483" i="18" s="1"/>
  <c r="H4507" i="18" s="1"/>
  <c r="H4531" i="18" s="1"/>
  <c r="H4555" i="18" s="1"/>
  <c r="H4579" i="18" s="1"/>
  <c r="H4603" i="18" s="1"/>
  <c r="H4627" i="18" s="1"/>
  <c r="H4651" i="18" s="1"/>
  <c r="H4675" i="18" s="1"/>
  <c r="H4699" i="18" s="1"/>
  <c r="H4723" i="18" s="1"/>
  <c r="H4747" i="18" s="1"/>
  <c r="H4771" i="18" s="1"/>
  <c r="H4795" i="18" s="1"/>
  <c r="H4819" i="18" s="1"/>
  <c r="H4843" i="18" s="1"/>
  <c r="H4867" i="18" s="1"/>
  <c r="H4891" i="18" s="1"/>
  <c r="H4915" i="18" s="1"/>
  <c r="H4939" i="18" s="1"/>
  <c r="H4963" i="18" s="1"/>
  <c r="H4987" i="18" s="1"/>
  <c r="H5011" i="18" s="1"/>
  <c r="H5035" i="18" s="1"/>
  <c r="H5059" i="18" s="1"/>
  <c r="H5083" i="18" s="1"/>
  <c r="H5107" i="18" s="1"/>
  <c r="H5131" i="18" s="1"/>
  <c r="H5155" i="18" s="1"/>
  <c r="H5179" i="18" s="1"/>
  <c r="H5203" i="18" s="1"/>
  <c r="H5227" i="18" s="1"/>
  <c r="H5251" i="18" s="1"/>
  <c r="H5275" i="18" s="1"/>
  <c r="H5299" i="18" s="1"/>
  <c r="H5323" i="18" s="1"/>
  <c r="H5347" i="18" s="1"/>
  <c r="H5371" i="18" s="1"/>
  <c r="H5395" i="18" s="1"/>
  <c r="H5419" i="18" s="1"/>
  <c r="H5443" i="18" s="1"/>
  <c r="H5467" i="18" s="1"/>
  <c r="H5491" i="18" s="1"/>
  <c r="H5515" i="18" s="1"/>
  <c r="H5539" i="18" s="1"/>
  <c r="H5563" i="18" s="1"/>
  <c r="H5587" i="18" s="1"/>
  <c r="H5611" i="18" s="1"/>
  <c r="H5635" i="18" s="1"/>
  <c r="H5659" i="18" s="1"/>
  <c r="H5683" i="18" s="1"/>
  <c r="H5707" i="18" s="1"/>
  <c r="H5731" i="18" s="1"/>
  <c r="H5755" i="18" s="1"/>
  <c r="H5779" i="18" s="1"/>
  <c r="H5803" i="18" s="1"/>
  <c r="H5827" i="18" s="1"/>
  <c r="H5851" i="18" s="1"/>
  <c r="H5875" i="18" s="1"/>
  <c r="H5899" i="18" s="1"/>
  <c r="H5923" i="18" s="1"/>
  <c r="H5947" i="18" s="1"/>
  <c r="H5971" i="18" s="1"/>
  <c r="H5995" i="18" s="1"/>
  <c r="H6019" i="18" s="1"/>
  <c r="H6043" i="18" s="1"/>
  <c r="H6067" i="18" s="1"/>
  <c r="H6091" i="18" s="1"/>
  <c r="H6115" i="18" s="1"/>
  <c r="H6139" i="18" s="1"/>
  <c r="H6163" i="18" s="1"/>
  <c r="H6187" i="18" s="1"/>
  <c r="H6211" i="18" s="1"/>
  <c r="H6235" i="18" s="1"/>
  <c r="H6259" i="18" s="1"/>
  <c r="H6283" i="18" s="1"/>
  <c r="H6307" i="18" s="1"/>
  <c r="H6331" i="18" s="1"/>
  <c r="H6355" i="18" s="1"/>
  <c r="H6379" i="18" s="1"/>
  <c r="H6403" i="18" s="1"/>
  <c r="H6427" i="18" s="1"/>
  <c r="H6451" i="18" s="1"/>
  <c r="H6475" i="18" s="1"/>
  <c r="H6499" i="18" s="1"/>
  <c r="H6523" i="18" s="1"/>
  <c r="H6547" i="18" s="1"/>
  <c r="H6571" i="18" s="1"/>
  <c r="H6595" i="18" s="1"/>
  <c r="H6619" i="18" s="1"/>
  <c r="H6643" i="18" s="1"/>
  <c r="H6667" i="18" s="1"/>
  <c r="H6691" i="18" s="1"/>
  <c r="H6715" i="18" s="1"/>
  <c r="H6739" i="18" s="1"/>
  <c r="H6763" i="18" s="1"/>
  <c r="H6787" i="18" s="1"/>
  <c r="H6811" i="18" s="1"/>
  <c r="H6835" i="18" s="1"/>
  <c r="H6859" i="18" s="1"/>
  <c r="H6883" i="18" s="1"/>
  <c r="H6907" i="18" s="1"/>
  <c r="H6931" i="18" s="1"/>
  <c r="H6955" i="18" s="1"/>
  <c r="H6979" i="18" s="1"/>
  <c r="H7003" i="18" s="1"/>
  <c r="H7027" i="18" s="1"/>
  <c r="H7051" i="18" s="1"/>
  <c r="H7075" i="18" s="1"/>
  <c r="H7099" i="18" s="1"/>
  <c r="H7123" i="18" s="1"/>
  <c r="H7147" i="18" s="1"/>
  <c r="H7171" i="18" s="1"/>
  <c r="H7195" i="18" s="1"/>
  <c r="H7219" i="18" s="1"/>
  <c r="H7243" i="18" s="1"/>
  <c r="H7267" i="18" s="1"/>
  <c r="H7291" i="18" s="1"/>
  <c r="H7315" i="18" s="1"/>
  <c r="H7339" i="18" s="1"/>
  <c r="H7363" i="18" s="1"/>
  <c r="H7387" i="18" s="1"/>
  <c r="H7411" i="18" s="1"/>
  <c r="H7435" i="18" s="1"/>
  <c r="H7459" i="18" s="1"/>
  <c r="H7483" i="18" s="1"/>
  <c r="H7507" i="18" s="1"/>
  <c r="H7531" i="18" s="1"/>
  <c r="H7555" i="18" s="1"/>
  <c r="H7579" i="18" s="1"/>
  <c r="H7603" i="18" s="1"/>
  <c r="H7627" i="18" s="1"/>
  <c r="H7651" i="18" s="1"/>
  <c r="H7675" i="18" s="1"/>
  <c r="H7699" i="18" s="1"/>
  <c r="H7723" i="18" s="1"/>
  <c r="H7747" i="18" s="1"/>
  <c r="H7771" i="18" s="1"/>
  <c r="H7795" i="18" s="1"/>
  <c r="H7819" i="18" s="1"/>
  <c r="H7843" i="18" s="1"/>
  <c r="H7867" i="18" s="1"/>
  <c r="H7891" i="18" s="1"/>
  <c r="H7915" i="18" s="1"/>
  <c r="H7939" i="18" s="1"/>
  <c r="H7963" i="18" s="1"/>
  <c r="H7987" i="18" s="1"/>
  <c r="H8011" i="18" s="1"/>
  <c r="H8035" i="18" s="1"/>
  <c r="H8059" i="18" s="1"/>
  <c r="H8083" i="18" s="1"/>
  <c r="H8107" i="18" s="1"/>
  <c r="H8131" i="18" s="1"/>
  <c r="H8155" i="18" s="1"/>
  <c r="H8179" i="18" s="1"/>
  <c r="H8203" i="18" s="1"/>
  <c r="H8227" i="18" s="1"/>
  <c r="H8251" i="18" s="1"/>
  <c r="H8275" i="18" s="1"/>
  <c r="H8299" i="18" s="1"/>
  <c r="H8323" i="18" s="1"/>
  <c r="H8347" i="18" s="1"/>
  <c r="H8371" i="18" s="1"/>
  <c r="H8395" i="18" s="1"/>
  <c r="H8419" i="18" s="1"/>
  <c r="H8443" i="18" s="1"/>
  <c r="H8467" i="18" s="1"/>
  <c r="H8491" i="18" s="1"/>
  <c r="H8515" i="18" s="1"/>
  <c r="H8539" i="18" s="1"/>
  <c r="H8563" i="18" s="1"/>
  <c r="H8587" i="18" s="1"/>
  <c r="H8611" i="18" s="1"/>
  <c r="H8635" i="18" s="1"/>
  <c r="H8659" i="18" s="1"/>
  <c r="H8683" i="18" s="1"/>
  <c r="H8707" i="18" s="1"/>
  <c r="H8731" i="18" s="1"/>
  <c r="H8755" i="18" s="1"/>
  <c r="L42" i="18"/>
  <c r="L66" i="18" s="1"/>
  <c r="L90" i="18" s="1"/>
  <c r="L114" i="18" s="1"/>
  <c r="L138" i="18" s="1"/>
  <c r="L162" i="18" s="1"/>
  <c r="L186" i="18" s="1"/>
  <c r="L210" i="18" s="1"/>
  <c r="L234" i="18" s="1"/>
  <c r="L258" i="18" s="1"/>
  <c r="L282" i="18" s="1"/>
  <c r="L306" i="18" s="1"/>
  <c r="L330" i="18" s="1"/>
  <c r="L354" i="18" s="1"/>
  <c r="L378" i="18" s="1"/>
  <c r="L402" i="18" s="1"/>
  <c r="L426" i="18" s="1"/>
  <c r="L450" i="18" s="1"/>
  <c r="L474" i="18" s="1"/>
  <c r="L498" i="18" s="1"/>
  <c r="L522" i="18" s="1"/>
  <c r="L546" i="18" s="1"/>
  <c r="L570" i="18" s="1"/>
  <c r="L594" i="18" s="1"/>
  <c r="L618" i="18" s="1"/>
  <c r="L642" i="18" s="1"/>
  <c r="L666" i="18" s="1"/>
  <c r="L690" i="18" s="1"/>
  <c r="L714" i="18" s="1"/>
  <c r="L738" i="18" s="1"/>
  <c r="L762" i="18" s="1"/>
  <c r="L786" i="18" s="1"/>
  <c r="L810" i="18" s="1"/>
  <c r="L834" i="18" s="1"/>
  <c r="L858" i="18" s="1"/>
  <c r="L882" i="18" s="1"/>
  <c r="L906" i="18" s="1"/>
  <c r="L930" i="18" s="1"/>
  <c r="L954" i="18" s="1"/>
  <c r="L978" i="18" s="1"/>
  <c r="L1002" i="18" s="1"/>
  <c r="L1026" i="18" s="1"/>
  <c r="L1050" i="18" s="1"/>
  <c r="L1074" i="18" s="1"/>
  <c r="L1098" i="18" s="1"/>
  <c r="L1122" i="18" s="1"/>
  <c r="L1146" i="18" s="1"/>
  <c r="L1170" i="18" s="1"/>
  <c r="L1194" i="18" s="1"/>
  <c r="L1218" i="18" s="1"/>
  <c r="L1242" i="18" s="1"/>
  <c r="L1266" i="18" s="1"/>
  <c r="L1290" i="18" s="1"/>
  <c r="L1314" i="18" s="1"/>
  <c r="L1338" i="18" s="1"/>
  <c r="L1362" i="18" s="1"/>
  <c r="L1386" i="18" s="1"/>
  <c r="L1410" i="18" s="1"/>
  <c r="L1434" i="18" s="1"/>
  <c r="L1458" i="18" s="1"/>
  <c r="L1482" i="18" s="1"/>
  <c r="L1506" i="18" s="1"/>
  <c r="L1530" i="18" s="1"/>
  <c r="L1554" i="18" s="1"/>
  <c r="L1578" i="18" s="1"/>
  <c r="L1602" i="18" s="1"/>
  <c r="L1626" i="18" s="1"/>
  <c r="L1650" i="18" s="1"/>
  <c r="L1674" i="18" s="1"/>
  <c r="L1698" i="18" s="1"/>
  <c r="L1722" i="18" s="1"/>
  <c r="L1746" i="18" s="1"/>
  <c r="L1770" i="18" s="1"/>
  <c r="L1794" i="18" s="1"/>
  <c r="L1818" i="18" s="1"/>
  <c r="L1842" i="18" s="1"/>
  <c r="L1866" i="18" s="1"/>
  <c r="L1890" i="18" s="1"/>
  <c r="L1914" i="18" s="1"/>
  <c r="L1938" i="18" s="1"/>
  <c r="L1962" i="18" s="1"/>
  <c r="L1986" i="18" s="1"/>
  <c r="L2010" i="18" s="1"/>
  <c r="L2034" i="18" s="1"/>
  <c r="L2058" i="18" s="1"/>
  <c r="L2082" i="18" s="1"/>
  <c r="L2106" i="18" s="1"/>
  <c r="L2130" i="18" s="1"/>
  <c r="L2154" i="18" s="1"/>
  <c r="L2178" i="18" s="1"/>
  <c r="L2202" i="18" s="1"/>
  <c r="L2226" i="18" s="1"/>
  <c r="L2250" i="18" s="1"/>
  <c r="L2274" i="18" s="1"/>
  <c r="L2298" i="18" s="1"/>
  <c r="L2322" i="18" s="1"/>
  <c r="L2346" i="18" s="1"/>
  <c r="L2370" i="18" s="1"/>
  <c r="L2394" i="18" s="1"/>
  <c r="L2418" i="18" s="1"/>
  <c r="L2442" i="18" s="1"/>
  <c r="L2466" i="18" s="1"/>
  <c r="L2490" i="18" s="1"/>
  <c r="L2514" i="18" s="1"/>
  <c r="L2538" i="18" s="1"/>
  <c r="L2562" i="18" s="1"/>
  <c r="L2586" i="18" s="1"/>
  <c r="L2610" i="18" s="1"/>
  <c r="L2634" i="18" s="1"/>
  <c r="L2658" i="18" s="1"/>
  <c r="L2682" i="18" s="1"/>
  <c r="L2706" i="18" s="1"/>
  <c r="L2730" i="18" s="1"/>
  <c r="L2754" i="18" s="1"/>
  <c r="L2778" i="18" s="1"/>
  <c r="L2802" i="18" s="1"/>
  <c r="L2826" i="18" s="1"/>
  <c r="L2850" i="18" s="1"/>
  <c r="L2874" i="18" s="1"/>
  <c r="L2898" i="18" s="1"/>
  <c r="L2922" i="18" s="1"/>
  <c r="L2946" i="18" s="1"/>
  <c r="L2970" i="18" s="1"/>
  <c r="L2994" i="18" s="1"/>
  <c r="L3018" i="18" s="1"/>
  <c r="L3042" i="18" s="1"/>
  <c r="L3066" i="18" s="1"/>
  <c r="L3090" i="18" s="1"/>
  <c r="L3114" i="18" s="1"/>
  <c r="L3138" i="18" s="1"/>
  <c r="L3162" i="18" s="1"/>
  <c r="L3186" i="18" s="1"/>
  <c r="L3210" i="18" s="1"/>
  <c r="L3234" i="18" s="1"/>
  <c r="L3258" i="18" s="1"/>
  <c r="L3282" i="18" s="1"/>
  <c r="L3306" i="18" s="1"/>
  <c r="L3330" i="18" s="1"/>
  <c r="L3354" i="18" s="1"/>
  <c r="L3378" i="18" s="1"/>
  <c r="L3402" i="18" s="1"/>
  <c r="L3426" i="18" s="1"/>
  <c r="L3450" i="18" s="1"/>
  <c r="K42" i="18"/>
  <c r="K66" i="18" s="1"/>
  <c r="K90" i="18" s="1"/>
  <c r="K114" i="18" s="1"/>
  <c r="K138" i="18" s="1"/>
  <c r="K162" i="18" s="1"/>
  <c r="K186" i="18" s="1"/>
  <c r="K210" i="18" s="1"/>
  <c r="K234" i="18" s="1"/>
  <c r="K258" i="18" s="1"/>
  <c r="K282" i="18" s="1"/>
  <c r="K306" i="18" s="1"/>
  <c r="K330" i="18" s="1"/>
  <c r="K354" i="18" s="1"/>
  <c r="K378" i="18" s="1"/>
  <c r="K402" i="18" s="1"/>
  <c r="K426" i="18" s="1"/>
  <c r="K450" i="18" s="1"/>
  <c r="K474" i="18" s="1"/>
  <c r="K498" i="18" s="1"/>
  <c r="K522" i="18" s="1"/>
  <c r="K546" i="18" s="1"/>
  <c r="K570" i="18" s="1"/>
  <c r="K594" i="18" s="1"/>
  <c r="K618" i="18" s="1"/>
  <c r="K642" i="18" s="1"/>
  <c r="K666" i="18" s="1"/>
  <c r="K690" i="18" s="1"/>
  <c r="K714" i="18" s="1"/>
  <c r="J42" i="18"/>
  <c r="J66" i="18" s="1"/>
  <c r="J90" i="18" s="1"/>
  <c r="J114" i="18" s="1"/>
  <c r="J138" i="18" s="1"/>
  <c r="J162" i="18" s="1"/>
  <c r="J186" i="18" s="1"/>
  <c r="J210" i="18" s="1"/>
  <c r="J234" i="18" s="1"/>
  <c r="J258" i="18" s="1"/>
  <c r="J282" i="18" s="1"/>
  <c r="J306" i="18" s="1"/>
  <c r="J330" i="18" s="1"/>
  <c r="J354" i="18" s="1"/>
  <c r="J378" i="18" s="1"/>
  <c r="J402" i="18" s="1"/>
  <c r="J426" i="18" s="1"/>
  <c r="J450" i="18" s="1"/>
  <c r="J474" i="18" s="1"/>
  <c r="J498" i="18" s="1"/>
  <c r="J522" i="18" s="1"/>
  <c r="J546" i="18" s="1"/>
  <c r="J570" i="18" s="1"/>
  <c r="J594" i="18" s="1"/>
  <c r="J618" i="18" s="1"/>
  <c r="J642" i="18" s="1"/>
  <c r="J666" i="18" s="1"/>
  <c r="J690" i="18" s="1"/>
  <c r="J714" i="18" s="1"/>
  <c r="I42" i="18"/>
  <c r="I66" i="18" s="1"/>
  <c r="I90" i="18" s="1"/>
  <c r="I114" i="18" s="1"/>
  <c r="I138" i="18" s="1"/>
  <c r="I162" i="18" s="1"/>
  <c r="I186" i="18" s="1"/>
  <c r="I210" i="18" s="1"/>
  <c r="I234" i="18" s="1"/>
  <c r="I258" i="18" s="1"/>
  <c r="I282" i="18" s="1"/>
  <c r="I306" i="18" s="1"/>
  <c r="I330" i="18" s="1"/>
  <c r="I354" i="18" s="1"/>
  <c r="I378" i="18" s="1"/>
  <c r="I402" i="18" s="1"/>
  <c r="I426" i="18" s="1"/>
  <c r="I450" i="18" s="1"/>
  <c r="I474" i="18" s="1"/>
  <c r="I498" i="18" s="1"/>
  <c r="I522" i="18" s="1"/>
  <c r="I546" i="18" s="1"/>
  <c r="I570" i="18" s="1"/>
  <c r="I594" i="18" s="1"/>
  <c r="I618" i="18" s="1"/>
  <c r="I642" i="18" s="1"/>
  <c r="I666" i="18" s="1"/>
  <c r="I690" i="18" s="1"/>
  <c r="I714" i="18" s="1"/>
  <c r="H42" i="18"/>
  <c r="H66" i="18" s="1"/>
  <c r="H90" i="18" s="1"/>
  <c r="H114" i="18" s="1"/>
  <c r="H138" i="18" s="1"/>
  <c r="H162" i="18" s="1"/>
  <c r="H186" i="18" s="1"/>
  <c r="H210" i="18" s="1"/>
  <c r="H234" i="18" s="1"/>
  <c r="H258" i="18" s="1"/>
  <c r="H282" i="18" s="1"/>
  <c r="H306" i="18" s="1"/>
  <c r="H330" i="18" s="1"/>
  <c r="H354" i="18" s="1"/>
  <c r="H378" i="18" s="1"/>
  <c r="H402" i="18" s="1"/>
  <c r="H426" i="18" s="1"/>
  <c r="H450" i="18" s="1"/>
  <c r="H474" i="18" s="1"/>
  <c r="H498" i="18" s="1"/>
  <c r="H522" i="18" s="1"/>
  <c r="H546" i="18" s="1"/>
  <c r="H570" i="18" s="1"/>
  <c r="H594" i="18" s="1"/>
  <c r="H618" i="18" s="1"/>
  <c r="H642" i="18" s="1"/>
  <c r="H666" i="18" s="1"/>
  <c r="H690" i="18" s="1"/>
  <c r="H714" i="18" s="1"/>
  <c r="H738" i="18" s="1"/>
  <c r="H762" i="18" s="1"/>
  <c r="H786" i="18" s="1"/>
  <c r="H810" i="18" s="1"/>
  <c r="H834" i="18" s="1"/>
  <c r="H858" i="18" s="1"/>
  <c r="H882" i="18" s="1"/>
  <c r="H906" i="18" s="1"/>
  <c r="H930" i="18" s="1"/>
  <c r="H954" i="18" s="1"/>
  <c r="H978" i="18" s="1"/>
  <c r="H1002" i="18" s="1"/>
  <c r="H1026" i="18" s="1"/>
  <c r="H1050" i="18" s="1"/>
  <c r="H1074" i="18" s="1"/>
  <c r="H1098" i="18" s="1"/>
  <c r="H1122" i="18" s="1"/>
  <c r="H1146" i="18" s="1"/>
  <c r="H1170" i="18" s="1"/>
  <c r="H1194" i="18" s="1"/>
  <c r="H1218" i="18" s="1"/>
  <c r="H1242" i="18" s="1"/>
  <c r="H1266" i="18" s="1"/>
  <c r="H1290" i="18" s="1"/>
  <c r="H1314" i="18" s="1"/>
  <c r="H1338" i="18" s="1"/>
  <c r="H1362" i="18" s="1"/>
  <c r="H1386" i="18" s="1"/>
  <c r="H1410" i="18" s="1"/>
  <c r="H1434" i="18" s="1"/>
  <c r="H1458" i="18" s="1"/>
  <c r="H1482" i="18" s="1"/>
  <c r="H1506" i="18" s="1"/>
  <c r="H1530" i="18" s="1"/>
  <c r="H1554" i="18" s="1"/>
  <c r="H1578" i="18" s="1"/>
  <c r="H1602" i="18" s="1"/>
  <c r="H1626" i="18" s="1"/>
  <c r="H1650" i="18" s="1"/>
  <c r="H1674" i="18" s="1"/>
  <c r="H1698" i="18" s="1"/>
  <c r="H1722" i="18" s="1"/>
  <c r="H1746" i="18" s="1"/>
  <c r="H1770" i="18" s="1"/>
  <c r="H1794" i="18" s="1"/>
  <c r="H1818" i="18" s="1"/>
  <c r="H1842" i="18" s="1"/>
  <c r="H1866" i="18" s="1"/>
  <c r="H1890" i="18" s="1"/>
  <c r="H1914" i="18" s="1"/>
  <c r="H1938" i="18" s="1"/>
  <c r="H1962" i="18" s="1"/>
  <c r="H1986" i="18" s="1"/>
  <c r="H2010" i="18" s="1"/>
  <c r="H2034" i="18" s="1"/>
  <c r="H2058" i="18" s="1"/>
  <c r="H2082" i="18" s="1"/>
  <c r="H2106" i="18" s="1"/>
  <c r="H2130" i="18" s="1"/>
  <c r="H2154" i="18" s="1"/>
  <c r="H2178" i="18" s="1"/>
  <c r="H2202" i="18" s="1"/>
  <c r="H2226" i="18" s="1"/>
  <c r="H2250" i="18" s="1"/>
  <c r="H2274" i="18" s="1"/>
  <c r="H2298" i="18" s="1"/>
  <c r="H2322" i="18" s="1"/>
  <c r="H2346" i="18" s="1"/>
  <c r="H2370" i="18" s="1"/>
  <c r="H2394" i="18" s="1"/>
  <c r="H2418" i="18" s="1"/>
  <c r="H2442" i="18" s="1"/>
  <c r="H2466" i="18" s="1"/>
  <c r="H2490" i="18" s="1"/>
  <c r="H2514" i="18" s="1"/>
  <c r="H2538" i="18" s="1"/>
  <c r="H2562" i="18" s="1"/>
  <c r="H2586" i="18" s="1"/>
  <c r="H2610" i="18" s="1"/>
  <c r="H2634" i="18" s="1"/>
  <c r="H2658" i="18" s="1"/>
  <c r="H2682" i="18" s="1"/>
  <c r="H2706" i="18" s="1"/>
  <c r="H2730" i="18" s="1"/>
  <c r="H2754" i="18" s="1"/>
  <c r="H2778" i="18" s="1"/>
  <c r="H2802" i="18" s="1"/>
  <c r="H2826" i="18" s="1"/>
  <c r="H2850" i="18" s="1"/>
  <c r="H2874" i="18" s="1"/>
  <c r="H2898" i="18" s="1"/>
  <c r="H2922" i="18" s="1"/>
  <c r="H2946" i="18" s="1"/>
  <c r="H2970" i="18" s="1"/>
  <c r="H2994" i="18" s="1"/>
  <c r="H3018" i="18" s="1"/>
  <c r="H3042" i="18" s="1"/>
  <c r="H3066" i="18" s="1"/>
  <c r="H3090" i="18" s="1"/>
  <c r="H3114" i="18" s="1"/>
  <c r="H3138" i="18" s="1"/>
  <c r="H3162" i="18" s="1"/>
  <c r="H3186" i="18" s="1"/>
  <c r="H3210" i="18" s="1"/>
  <c r="H3234" i="18" s="1"/>
  <c r="H3258" i="18" s="1"/>
  <c r="H3282" i="18" s="1"/>
  <c r="H3306" i="18" s="1"/>
  <c r="H3330" i="18" s="1"/>
  <c r="H3354" i="18" s="1"/>
  <c r="H3378" i="18" s="1"/>
  <c r="H3402" i="18" s="1"/>
  <c r="H3426" i="18" s="1"/>
  <c r="H3450" i="18" s="1"/>
  <c r="H3474" i="18" s="1"/>
  <c r="H3498" i="18" s="1"/>
  <c r="H3522" i="18" s="1"/>
  <c r="H3546" i="18" s="1"/>
  <c r="H3570" i="18" s="1"/>
  <c r="H3594" i="18" s="1"/>
  <c r="H3618" i="18" s="1"/>
  <c r="H3642" i="18" s="1"/>
  <c r="H3666" i="18" s="1"/>
  <c r="H3690" i="18" s="1"/>
  <c r="H3714" i="18" s="1"/>
  <c r="H3738" i="18" s="1"/>
  <c r="H3762" i="18" s="1"/>
  <c r="H3786" i="18" s="1"/>
  <c r="H3810" i="18" s="1"/>
  <c r="H3834" i="18" s="1"/>
  <c r="H3858" i="18" s="1"/>
  <c r="H3882" i="18" s="1"/>
  <c r="H3906" i="18" s="1"/>
  <c r="H3930" i="18" s="1"/>
  <c r="H3954" i="18" s="1"/>
  <c r="H3978" i="18" s="1"/>
  <c r="H4002" i="18" s="1"/>
  <c r="H4026" i="18" s="1"/>
  <c r="H4050" i="18" s="1"/>
  <c r="H4074" i="18" s="1"/>
  <c r="H4098" i="18" s="1"/>
  <c r="H4122" i="18" s="1"/>
  <c r="H4146" i="18" s="1"/>
  <c r="H4170" i="18" s="1"/>
  <c r="H4194" i="18" s="1"/>
  <c r="H4218" i="18" s="1"/>
  <c r="H4242" i="18" s="1"/>
  <c r="H4266" i="18" s="1"/>
  <c r="H4290" i="18" s="1"/>
  <c r="H4314" i="18" s="1"/>
  <c r="H4338" i="18" s="1"/>
  <c r="H4362" i="18" s="1"/>
  <c r="H4386" i="18" s="1"/>
  <c r="H4410" i="18" s="1"/>
  <c r="H4434" i="18" s="1"/>
  <c r="H4458" i="18" s="1"/>
  <c r="H4482" i="18" s="1"/>
  <c r="H4506" i="18" s="1"/>
  <c r="H4530" i="18" s="1"/>
  <c r="H4554" i="18" s="1"/>
  <c r="H4578" i="18" s="1"/>
  <c r="H4602" i="18" s="1"/>
  <c r="H4626" i="18" s="1"/>
  <c r="H4650" i="18" s="1"/>
  <c r="H4674" i="18" s="1"/>
  <c r="H4698" i="18" s="1"/>
  <c r="H4722" i="18" s="1"/>
  <c r="H4746" i="18" s="1"/>
  <c r="H4770" i="18" s="1"/>
  <c r="H4794" i="18" s="1"/>
  <c r="H4818" i="18" s="1"/>
  <c r="H4842" i="18" s="1"/>
  <c r="H4866" i="18" s="1"/>
  <c r="H4890" i="18" s="1"/>
  <c r="H4914" i="18" s="1"/>
  <c r="H4938" i="18" s="1"/>
  <c r="H4962" i="18" s="1"/>
  <c r="H4986" i="18" s="1"/>
  <c r="H5010" i="18" s="1"/>
  <c r="H5034" i="18" s="1"/>
  <c r="H5058" i="18" s="1"/>
  <c r="H5082" i="18" s="1"/>
  <c r="H5106" i="18" s="1"/>
  <c r="H5130" i="18" s="1"/>
  <c r="H5154" i="18" s="1"/>
  <c r="H5178" i="18" s="1"/>
  <c r="H5202" i="18" s="1"/>
  <c r="H5226" i="18" s="1"/>
  <c r="H5250" i="18" s="1"/>
  <c r="H5274" i="18" s="1"/>
  <c r="H5298" i="18" s="1"/>
  <c r="H5322" i="18" s="1"/>
  <c r="H5346" i="18" s="1"/>
  <c r="H5370" i="18" s="1"/>
  <c r="H5394" i="18" s="1"/>
  <c r="H5418" i="18" s="1"/>
  <c r="H5442" i="18" s="1"/>
  <c r="H5466" i="18" s="1"/>
  <c r="H5490" i="18" s="1"/>
  <c r="H5514" i="18" s="1"/>
  <c r="H5538" i="18" s="1"/>
  <c r="H5562" i="18" s="1"/>
  <c r="H5586" i="18" s="1"/>
  <c r="H5610" i="18" s="1"/>
  <c r="H5634" i="18" s="1"/>
  <c r="H5658" i="18" s="1"/>
  <c r="H5682" i="18" s="1"/>
  <c r="H5706" i="18" s="1"/>
  <c r="H5730" i="18" s="1"/>
  <c r="H5754" i="18" s="1"/>
  <c r="H5778" i="18" s="1"/>
  <c r="H5802" i="18" s="1"/>
  <c r="H5826" i="18" s="1"/>
  <c r="H5850" i="18" s="1"/>
  <c r="H5874" i="18" s="1"/>
  <c r="H5898" i="18" s="1"/>
  <c r="H5922" i="18" s="1"/>
  <c r="H5946" i="18" s="1"/>
  <c r="H5970" i="18" s="1"/>
  <c r="H5994" i="18" s="1"/>
  <c r="H6018" i="18" s="1"/>
  <c r="H6042" i="18" s="1"/>
  <c r="H6066" i="18" s="1"/>
  <c r="H6090" i="18" s="1"/>
  <c r="H6114" i="18" s="1"/>
  <c r="H6138" i="18" s="1"/>
  <c r="H6162" i="18" s="1"/>
  <c r="H6186" i="18" s="1"/>
  <c r="H6210" i="18" s="1"/>
  <c r="H6234" i="18" s="1"/>
  <c r="H6258" i="18" s="1"/>
  <c r="H6282" i="18" s="1"/>
  <c r="H6306" i="18" s="1"/>
  <c r="H6330" i="18" s="1"/>
  <c r="H6354" i="18" s="1"/>
  <c r="H6378" i="18" s="1"/>
  <c r="H6402" i="18" s="1"/>
  <c r="H6426" i="18" s="1"/>
  <c r="H6450" i="18" s="1"/>
  <c r="H6474" i="18" s="1"/>
  <c r="H6498" i="18" s="1"/>
  <c r="H6522" i="18" s="1"/>
  <c r="H6546" i="18" s="1"/>
  <c r="H6570" i="18" s="1"/>
  <c r="H6594" i="18" s="1"/>
  <c r="H6618" i="18" s="1"/>
  <c r="H6642" i="18" s="1"/>
  <c r="H6666" i="18" s="1"/>
  <c r="H6690" i="18" s="1"/>
  <c r="H6714" i="18" s="1"/>
  <c r="H6738" i="18" s="1"/>
  <c r="H6762" i="18" s="1"/>
  <c r="H6786" i="18" s="1"/>
  <c r="H6810" i="18" s="1"/>
  <c r="H6834" i="18" s="1"/>
  <c r="H6858" i="18" s="1"/>
  <c r="H6882" i="18" s="1"/>
  <c r="H6906" i="18" s="1"/>
  <c r="H6930" i="18" s="1"/>
  <c r="H6954" i="18" s="1"/>
  <c r="H6978" i="18" s="1"/>
  <c r="H7002" i="18" s="1"/>
  <c r="H7026" i="18" s="1"/>
  <c r="H7050" i="18" s="1"/>
  <c r="H7074" i="18" s="1"/>
  <c r="H7098" i="18" s="1"/>
  <c r="H7122" i="18" s="1"/>
  <c r="H7146" i="18" s="1"/>
  <c r="H7170" i="18" s="1"/>
  <c r="H7194" i="18" s="1"/>
  <c r="H7218" i="18" s="1"/>
  <c r="H7242" i="18" s="1"/>
  <c r="H7266" i="18" s="1"/>
  <c r="H7290" i="18" s="1"/>
  <c r="H7314" i="18" s="1"/>
  <c r="H7338" i="18" s="1"/>
  <c r="H7362" i="18" s="1"/>
  <c r="H7386" i="18" s="1"/>
  <c r="H7410" i="18" s="1"/>
  <c r="H7434" i="18" s="1"/>
  <c r="H7458" i="18" s="1"/>
  <c r="H7482" i="18" s="1"/>
  <c r="H7506" i="18" s="1"/>
  <c r="H7530" i="18" s="1"/>
  <c r="H7554" i="18" s="1"/>
  <c r="H7578" i="18" s="1"/>
  <c r="H7602" i="18" s="1"/>
  <c r="H7626" i="18" s="1"/>
  <c r="H7650" i="18" s="1"/>
  <c r="H7674" i="18" s="1"/>
  <c r="H7698" i="18" s="1"/>
  <c r="H7722" i="18" s="1"/>
  <c r="H7746" i="18" s="1"/>
  <c r="H7770" i="18" s="1"/>
  <c r="H7794" i="18" s="1"/>
  <c r="H7818" i="18" s="1"/>
  <c r="H7842" i="18" s="1"/>
  <c r="H7866" i="18" s="1"/>
  <c r="H7890" i="18" s="1"/>
  <c r="H7914" i="18" s="1"/>
  <c r="H7938" i="18" s="1"/>
  <c r="H7962" i="18" s="1"/>
  <c r="H7986" i="18" s="1"/>
  <c r="H8010" i="18" s="1"/>
  <c r="H8034" i="18" s="1"/>
  <c r="H8058" i="18" s="1"/>
  <c r="H8082" i="18" s="1"/>
  <c r="H8106" i="18" s="1"/>
  <c r="H8130" i="18" s="1"/>
  <c r="H8154" i="18" s="1"/>
  <c r="H8178" i="18" s="1"/>
  <c r="H8202" i="18" s="1"/>
  <c r="H8226" i="18" s="1"/>
  <c r="H8250" i="18" s="1"/>
  <c r="H8274" i="18" s="1"/>
  <c r="H8298" i="18" s="1"/>
  <c r="H8322" i="18" s="1"/>
  <c r="H8346" i="18" s="1"/>
  <c r="H8370" i="18" s="1"/>
  <c r="H8394" i="18" s="1"/>
  <c r="H8418" i="18" s="1"/>
  <c r="H8442" i="18" s="1"/>
  <c r="H8466" i="18" s="1"/>
  <c r="H8490" i="18" s="1"/>
  <c r="H8514" i="18" s="1"/>
  <c r="H8538" i="18" s="1"/>
  <c r="H8562" i="18" s="1"/>
  <c r="H8586" i="18" s="1"/>
  <c r="H8610" i="18" s="1"/>
  <c r="H8634" i="18" s="1"/>
  <c r="H8658" i="18" s="1"/>
  <c r="H8682" i="18" s="1"/>
  <c r="H8706" i="18" s="1"/>
  <c r="H8730" i="18" s="1"/>
  <c r="H8754" i="18" s="1"/>
  <c r="L41" i="18"/>
  <c r="L65" i="18" s="1"/>
  <c r="L89" i="18" s="1"/>
  <c r="L113" i="18" s="1"/>
  <c r="L137" i="18" s="1"/>
  <c r="L161" i="18" s="1"/>
  <c r="L185" i="18" s="1"/>
  <c r="L209" i="18" s="1"/>
  <c r="L233" i="18" s="1"/>
  <c r="L257" i="18" s="1"/>
  <c r="L281" i="18" s="1"/>
  <c r="L305" i="18" s="1"/>
  <c r="L329" i="18" s="1"/>
  <c r="L353" i="18" s="1"/>
  <c r="L377" i="18" s="1"/>
  <c r="L401" i="18" s="1"/>
  <c r="L425" i="18" s="1"/>
  <c r="L449" i="18" s="1"/>
  <c r="L473" i="18" s="1"/>
  <c r="L497" i="18" s="1"/>
  <c r="L521" i="18" s="1"/>
  <c r="L545" i="18" s="1"/>
  <c r="L569" i="18" s="1"/>
  <c r="L593" i="18" s="1"/>
  <c r="L617" i="18" s="1"/>
  <c r="L641" i="18" s="1"/>
  <c r="L665" i="18" s="1"/>
  <c r="L689" i="18" s="1"/>
  <c r="L713" i="18" s="1"/>
  <c r="L737" i="18" s="1"/>
  <c r="L761" i="18" s="1"/>
  <c r="L785" i="18" s="1"/>
  <c r="L809" i="18" s="1"/>
  <c r="L833" i="18" s="1"/>
  <c r="L857" i="18" s="1"/>
  <c r="L881" i="18" s="1"/>
  <c r="L905" i="18" s="1"/>
  <c r="L929" i="18" s="1"/>
  <c r="L953" i="18" s="1"/>
  <c r="L977" i="18" s="1"/>
  <c r="L1001" i="18" s="1"/>
  <c r="L1025" i="18" s="1"/>
  <c r="L1049" i="18" s="1"/>
  <c r="L1073" i="18" s="1"/>
  <c r="L1097" i="18" s="1"/>
  <c r="L1121" i="18" s="1"/>
  <c r="L1145" i="18" s="1"/>
  <c r="L1169" i="18" s="1"/>
  <c r="L1193" i="18" s="1"/>
  <c r="L1217" i="18" s="1"/>
  <c r="L1241" i="18" s="1"/>
  <c r="L1265" i="18" s="1"/>
  <c r="L1289" i="18" s="1"/>
  <c r="L1313" i="18" s="1"/>
  <c r="L1337" i="18" s="1"/>
  <c r="L1361" i="18" s="1"/>
  <c r="L1385" i="18" s="1"/>
  <c r="L1409" i="18" s="1"/>
  <c r="L1433" i="18" s="1"/>
  <c r="L1457" i="18" s="1"/>
  <c r="L1481" i="18" s="1"/>
  <c r="L1505" i="18" s="1"/>
  <c r="L1529" i="18" s="1"/>
  <c r="L1553" i="18" s="1"/>
  <c r="L1577" i="18" s="1"/>
  <c r="L1601" i="18" s="1"/>
  <c r="L1625" i="18" s="1"/>
  <c r="L1649" i="18" s="1"/>
  <c r="L1673" i="18" s="1"/>
  <c r="L1697" i="18" s="1"/>
  <c r="L1721" i="18" s="1"/>
  <c r="L1745" i="18" s="1"/>
  <c r="L1769" i="18" s="1"/>
  <c r="L1793" i="18" s="1"/>
  <c r="L1817" i="18" s="1"/>
  <c r="L1841" i="18" s="1"/>
  <c r="L1865" i="18" s="1"/>
  <c r="L1889" i="18" s="1"/>
  <c r="L1913" i="18" s="1"/>
  <c r="L1937" i="18" s="1"/>
  <c r="L1961" i="18" s="1"/>
  <c r="L1985" i="18" s="1"/>
  <c r="L2009" i="18" s="1"/>
  <c r="L2033" i="18" s="1"/>
  <c r="L2057" i="18" s="1"/>
  <c r="L2081" i="18" s="1"/>
  <c r="L2105" i="18" s="1"/>
  <c r="L2129" i="18" s="1"/>
  <c r="L2153" i="18" s="1"/>
  <c r="L2177" i="18" s="1"/>
  <c r="L2201" i="18" s="1"/>
  <c r="L2225" i="18" s="1"/>
  <c r="L2249" i="18" s="1"/>
  <c r="L2273" i="18" s="1"/>
  <c r="L2297" i="18" s="1"/>
  <c r="L2321" i="18" s="1"/>
  <c r="L2345" i="18" s="1"/>
  <c r="L2369" i="18" s="1"/>
  <c r="L2393" i="18" s="1"/>
  <c r="L2417" i="18" s="1"/>
  <c r="L2441" i="18" s="1"/>
  <c r="L2465" i="18" s="1"/>
  <c r="L2489" i="18" s="1"/>
  <c r="L2513" i="18" s="1"/>
  <c r="L2537" i="18" s="1"/>
  <c r="L2561" i="18" s="1"/>
  <c r="L2585" i="18" s="1"/>
  <c r="L2609" i="18" s="1"/>
  <c r="L2633" i="18" s="1"/>
  <c r="L2657" i="18" s="1"/>
  <c r="L2681" i="18" s="1"/>
  <c r="L2705" i="18" s="1"/>
  <c r="L2729" i="18" s="1"/>
  <c r="L2753" i="18" s="1"/>
  <c r="L2777" i="18" s="1"/>
  <c r="L2801" i="18" s="1"/>
  <c r="L2825" i="18" s="1"/>
  <c r="L2849" i="18" s="1"/>
  <c r="L2873" i="18" s="1"/>
  <c r="L2897" i="18" s="1"/>
  <c r="L2921" i="18" s="1"/>
  <c r="L2945" i="18" s="1"/>
  <c r="L2969" i="18" s="1"/>
  <c r="L2993" i="18" s="1"/>
  <c r="L3017" i="18" s="1"/>
  <c r="L3041" i="18" s="1"/>
  <c r="L3065" i="18" s="1"/>
  <c r="L3089" i="18" s="1"/>
  <c r="L3113" i="18" s="1"/>
  <c r="L3137" i="18" s="1"/>
  <c r="L3161" i="18" s="1"/>
  <c r="L3185" i="18" s="1"/>
  <c r="L3209" i="18" s="1"/>
  <c r="L3233" i="18" s="1"/>
  <c r="L3257" i="18" s="1"/>
  <c r="L3281" i="18" s="1"/>
  <c r="L3305" i="18" s="1"/>
  <c r="L3329" i="18" s="1"/>
  <c r="L3353" i="18" s="1"/>
  <c r="L3377" i="18" s="1"/>
  <c r="L3401" i="18" s="1"/>
  <c r="L3425" i="18" s="1"/>
  <c r="L3449" i="18" s="1"/>
  <c r="K41" i="18"/>
  <c r="K65" i="18" s="1"/>
  <c r="K89" i="18" s="1"/>
  <c r="K113" i="18" s="1"/>
  <c r="K137" i="18" s="1"/>
  <c r="K161" i="18" s="1"/>
  <c r="K185" i="18" s="1"/>
  <c r="K209" i="18" s="1"/>
  <c r="K233" i="18" s="1"/>
  <c r="K257" i="18" s="1"/>
  <c r="K281" i="18" s="1"/>
  <c r="K305" i="18" s="1"/>
  <c r="K329" i="18" s="1"/>
  <c r="K353" i="18" s="1"/>
  <c r="K377" i="18" s="1"/>
  <c r="K401" i="18" s="1"/>
  <c r="K425" i="18" s="1"/>
  <c r="K449" i="18" s="1"/>
  <c r="K473" i="18" s="1"/>
  <c r="K497" i="18" s="1"/>
  <c r="K521" i="18" s="1"/>
  <c r="K545" i="18" s="1"/>
  <c r="K569" i="18" s="1"/>
  <c r="K593" i="18" s="1"/>
  <c r="K617" i="18" s="1"/>
  <c r="K641" i="18" s="1"/>
  <c r="K665" i="18" s="1"/>
  <c r="K689" i="18" s="1"/>
  <c r="K713" i="18" s="1"/>
  <c r="J41" i="18"/>
  <c r="J65" i="18" s="1"/>
  <c r="J89" i="18" s="1"/>
  <c r="J113" i="18" s="1"/>
  <c r="J137" i="18" s="1"/>
  <c r="J161" i="18" s="1"/>
  <c r="J185" i="18" s="1"/>
  <c r="J209" i="18" s="1"/>
  <c r="J233" i="18" s="1"/>
  <c r="J257" i="18" s="1"/>
  <c r="J281" i="18" s="1"/>
  <c r="J305" i="18" s="1"/>
  <c r="J329" i="18" s="1"/>
  <c r="J353" i="18" s="1"/>
  <c r="J377" i="18" s="1"/>
  <c r="J401" i="18" s="1"/>
  <c r="J425" i="18" s="1"/>
  <c r="J449" i="18" s="1"/>
  <c r="J473" i="18" s="1"/>
  <c r="J497" i="18" s="1"/>
  <c r="J521" i="18" s="1"/>
  <c r="J545" i="18" s="1"/>
  <c r="J569" i="18" s="1"/>
  <c r="J593" i="18" s="1"/>
  <c r="J617" i="18" s="1"/>
  <c r="J641" i="18" s="1"/>
  <c r="J665" i="18" s="1"/>
  <c r="J689" i="18" s="1"/>
  <c r="J713" i="18" s="1"/>
  <c r="I41" i="18"/>
  <c r="I65" i="18" s="1"/>
  <c r="I89" i="18" s="1"/>
  <c r="I113" i="18" s="1"/>
  <c r="I137" i="18" s="1"/>
  <c r="I161" i="18" s="1"/>
  <c r="I185" i="18" s="1"/>
  <c r="I209" i="18" s="1"/>
  <c r="I233" i="18" s="1"/>
  <c r="I257" i="18" s="1"/>
  <c r="I281" i="18" s="1"/>
  <c r="I305" i="18" s="1"/>
  <c r="I329" i="18" s="1"/>
  <c r="I353" i="18" s="1"/>
  <c r="I377" i="18" s="1"/>
  <c r="I401" i="18" s="1"/>
  <c r="I425" i="18" s="1"/>
  <c r="I449" i="18" s="1"/>
  <c r="I473" i="18" s="1"/>
  <c r="I497" i="18" s="1"/>
  <c r="I521" i="18" s="1"/>
  <c r="I545" i="18" s="1"/>
  <c r="I569" i="18" s="1"/>
  <c r="I593" i="18" s="1"/>
  <c r="I617" i="18" s="1"/>
  <c r="I641" i="18" s="1"/>
  <c r="I665" i="18" s="1"/>
  <c r="I689" i="18" s="1"/>
  <c r="I713" i="18" s="1"/>
  <c r="H41" i="18"/>
  <c r="H65" i="18" s="1"/>
  <c r="H89" i="18" s="1"/>
  <c r="H113" i="18" s="1"/>
  <c r="H137" i="18" s="1"/>
  <c r="H161" i="18" s="1"/>
  <c r="H185" i="18" s="1"/>
  <c r="H209" i="18" s="1"/>
  <c r="H233" i="18" s="1"/>
  <c r="H257" i="18" s="1"/>
  <c r="H281" i="18" s="1"/>
  <c r="H305" i="18" s="1"/>
  <c r="H329" i="18" s="1"/>
  <c r="H353" i="18" s="1"/>
  <c r="H377" i="18" s="1"/>
  <c r="H401" i="18" s="1"/>
  <c r="H425" i="18" s="1"/>
  <c r="H449" i="18" s="1"/>
  <c r="H473" i="18" s="1"/>
  <c r="H497" i="18" s="1"/>
  <c r="H521" i="18" s="1"/>
  <c r="H545" i="18" s="1"/>
  <c r="H569" i="18" s="1"/>
  <c r="H593" i="18" s="1"/>
  <c r="H617" i="18" s="1"/>
  <c r="H641" i="18" s="1"/>
  <c r="H665" i="18" s="1"/>
  <c r="H689" i="18" s="1"/>
  <c r="H713" i="18" s="1"/>
  <c r="H737" i="18" s="1"/>
  <c r="H761" i="18" s="1"/>
  <c r="H785" i="18" s="1"/>
  <c r="H809" i="18" s="1"/>
  <c r="H833" i="18" s="1"/>
  <c r="H857" i="18" s="1"/>
  <c r="H881" i="18" s="1"/>
  <c r="H905" i="18" s="1"/>
  <c r="H929" i="18" s="1"/>
  <c r="H953" i="18" s="1"/>
  <c r="H977" i="18" s="1"/>
  <c r="H1001" i="18" s="1"/>
  <c r="H1025" i="18" s="1"/>
  <c r="H1049" i="18" s="1"/>
  <c r="H1073" i="18" s="1"/>
  <c r="H1097" i="18" s="1"/>
  <c r="H1121" i="18" s="1"/>
  <c r="H1145" i="18" s="1"/>
  <c r="H1169" i="18" s="1"/>
  <c r="H1193" i="18" s="1"/>
  <c r="H1217" i="18" s="1"/>
  <c r="H1241" i="18" s="1"/>
  <c r="H1265" i="18" s="1"/>
  <c r="H1289" i="18" s="1"/>
  <c r="H1313" i="18" s="1"/>
  <c r="H1337" i="18" s="1"/>
  <c r="H1361" i="18" s="1"/>
  <c r="H1385" i="18" s="1"/>
  <c r="H1409" i="18" s="1"/>
  <c r="H1433" i="18" s="1"/>
  <c r="H1457" i="18" s="1"/>
  <c r="H1481" i="18" s="1"/>
  <c r="H1505" i="18" s="1"/>
  <c r="H1529" i="18" s="1"/>
  <c r="H1553" i="18" s="1"/>
  <c r="H1577" i="18" s="1"/>
  <c r="H1601" i="18" s="1"/>
  <c r="H1625" i="18" s="1"/>
  <c r="H1649" i="18" s="1"/>
  <c r="H1673" i="18" s="1"/>
  <c r="H1697" i="18" s="1"/>
  <c r="H1721" i="18" s="1"/>
  <c r="H1745" i="18" s="1"/>
  <c r="H1769" i="18" s="1"/>
  <c r="H1793" i="18" s="1"/>
  <c r="H1817" i="18" s="1"/>
  <c r="H1841" i="18" s="1"/>
  <c r="H1865" i="18" s="1"/>
  <c r="H1889" i="18" s="1"/>
  <c r="H1913" i="18" s="1"/>
  <c r="H1937" i="18" s="1"/>
  <c r="H1961" i="18" s="1"/>
  <c r="H1985" i="18" s="1"/>
  <c r="H2009" i="18" s="1"/>
  <c r="H2033" i="18" s="1"/>
  <c r="H2057" i="18" s="1"/>
  <c r="H2081" i="18" s="1"/>
  <c r="H2105" i="18" s="1"/>
  <c r="H2129" i="18" s="1"/>
  <c r="H2153" i="18" s="1"/>
  <c r="H2177" i="18" s="1"/>
  <c r="H2201" i="18" s="1"/>
  <c r="H2225" i="18" s="1"/>
  <c r="H2249" i="18" s="1"/>
  <c r="H2273" i="18" s="1"/>
  <c r="H2297" i="18" s="1"/>
  <c r="H2321" i="18" s="1"/>
  <c r="H2345" i="18" s="1"/>
  <c r="H2369" i="18" s="1"/>
  <c r="H2393" i="18" s="1"/>
  <c r="H2417" i="18" s="1"/>
  <c r="H2441" i="18" s="1"/>
  <c r="H2465" i="18" s="1"/>
  <c r="H2489" i="18" s="1"/>
  <c r="H2513" i="18" s="1"/>
  <c r="H2537" i="18" s="1"/>
  <c r="H2561" i="18" s="1"/>
  <c r="H2585" i="18" s="1"/>
  <c r="H2609" i="18" s="1"/>
  <c r="H2633" i="18" s="1"/>
  <c r="H2657" i="18" s="1"/>
  <c r="H2681" i="18" s="1"/>
  <c r="H2705" i="18" s="1"/>
  <c r="H2729" i="18" s="1"/>
  <c r="H2753" i="18" s="1"/>
  <c r="H2777" i="18" s="1"/>
  <c r="H2801" i="18" s="1"/>
  <c r="H2825" i="18" s="1"/>
  <c r="H2849" i="18" s="1"/>
  <c r="H2873" i="18" s="1"/>
  <c r="H2897" i="18" s="1"/>
  <c r="H2921" i="18" s="1"/>
  <c r="H2945" i="18" s="1"/>
  <c r="H2969" i="18" s="1"/>
  <c r="H2993" i="18" s="1"/>
  <c r="H3017" i="18" s="1"/>
  <c r="H3041" i="18" s="1"/>
  <c r="H3065" i="18" s="1"/>
  <c r="H3089" i="18" s="1"/>
  <c r="H3113" i="18" s="1"/>
  <c r="H3137" i="18" s="1"/>
  <c r="H3161" i="18" s="1"/>
  <c r="H3185" i="18" s="1"/>
  <c r="H3209" i="18" s="1"/>
  <c r="H3233" i="18" s="1"/>
  <c r="H3257" i="18" s="1"/>
  <c r="H3281" i="18" s="1"/>
  <c r="H3305" i="18" s="1"/>
  <c r="H3329" i="18" s="1"/>
  <c r="H3353" i="18" s="1"/>
  <c r="H3377" i="18" s="1"/>
  <c r="H3401" i="18" s="1"/>
  <c r="H3425" i="18" s="1"/>
  <c r="H3449" i="18" s="1"/>
  <c r="H3473" i="18" s="1"/>
  <c r="H3497" i="18" s="1"/>
  <c r="H3521" i="18" s="1"/>
  <c r="H3545" i="18" s="1"/>
  <c r="H3569" i="18" s="1"/>
  <c r="H3593" i="18" s="1"/>
  <c r="H3617" i="18" s="1"/>
  <c r="H3641" i="18" s="1"/>
  <c r="H3665" i="18" s="1"/>
  <c r="H3689" i="18" s="1"/>
  <c r="H3713" i="18" s="1"/>
  <c r="H3737" i="18" s="1"/>
  <c r="H3761" i="18" s="1"/>
  <c r="H3785" i="18" s="1"/>
  <c r="H3809" i="18" s="1"/>
  <c r="H3833" i="18" s="1"/>
  <c r="H3857" i="18" s="1"/>
  <c r="H3881" i="18" s="1"/>
  <c r="H3905" i="18" s="1"/>
  <c r="H3929" i="18" s="1"/>
  <c r="H3953" i="18" s="1"/>
  <c r="H3977" i="18" s="1"/>
  <c r="H4001" i="18" s="1"/>
  <c r="H4025" i="18" s="1"/>
  <c r="H4049" i="18" s="1"/>
  <c r="H4073" i="18" s="1"/>
  <c r="H4097" i="18" s="1"/>
  <c r="H4121" i="18" s="1"/>
  <c r="H4145" i="18" s="1"/>
  <c r="H4169" i="18" s="1"/>
  <c r="H4193" i="18" s="1"/>
  <c r="H4217" i="18" s="1"/>
  <c r="H4241" i="18" s="1"/>
  <c r="H4265" i="18" s="1"/>
  <c r="H4289" i="18" s="1"/>
  <c r="H4313" i="18" s="1"/>
  <c r="H4337" i="18" s="1"/>
  <c r="H4361" i="18" s="1"/>
  <c r="H4385" i="18" s="1"/>
  <c r="H4409" i="18" s="1"/>
  <c r="H4433" i="18" s="1"/>
  <c r="H4457" i="18" s="1"/>
  <c r="H4481" i="18" s="1"/>
  <c r="H4505" i="18" s="1"/>
  <c r="H4529" i="18" s="1"/>
  <c r="H4553" i="18" s="1"/>
  <c r="H4577" i="18" s="1"/>
  <c r="H4601" i="18" s="1"/>
  <c r="H4625" i="18" s="1"/>
  <c r="H4649" i="18" s="1"/>
  <c r="H4673" i="18" s="1"/>
  <c r="H4697" i="18" s="1"/>
  <c r="H4721" i="18" s="1"/>
  <c r="H4745" i="18" s="1"/>
  <c r="H4769" i="18" s="1"/>
  <c r="H4793" i="18" s="1"/>
  <c r="H4817" i="18" s="1"/>
  <c r="H4841" i="18" s="1"/>
  <c r="H4865" i="18" s="1"/>
  <c r="H4889" i="18" s="1"/>
  <c r="H4913" i="18" s="1"/>
  <c r="H4937" i="18" s="1"/>
  <c r="H4961" i="18" s="1"/>
  <c r="H4985" i="18" s="1"/>
  <c r="H5009" i="18" s="1"/>
  <c r="H5033" i="18" s="1"/>
  <c r="H5057" i="18" s="1"/>
  <c r="H5081" i="18" s="1"/>
  <c r="H5105" i="18" s="1"/>
  <c r="H5129" i="18" s="1"/>
  <c r="H5153" i="18" s="1"/>
  <c r="H5177" i="18" s="1"/>
  <c r="H5201" i="18" s="1"/>
  <c r="H5225" i="18" s="1"/>
  <c r="H5249" i="18" s="1"/>
  <c r="H5273" i="18" s="1"/>
  <c r="H5297" i="18" s="1"/>
  <c r="H5321" i="18" s="1"/>
  <c r="H5345" i="18" s="1"/>
  <c r="H5369" i="18" s="1"/>
  <c r="H5393" i="18" s="1"/>
  <c r="H5417" i="18" s="1"/>
  <c r="H5441" i="18" s="1"/>
  <c r="H5465" i="18" s="1"/>
  <c r="H5489" i="18" s="1"/>
  <c r="H5513" i="18" s="1"/>
  <c r="H5537" i="18" s="1"/>
  <c r="H5561" i="18" s="1"/>
  <c r="H5585" i="18" s="1"/>
  <c r="H5609" i="18" s="1"/>
  <c r="H5633" i="18" s="1"/>
  <c r="H5657" i="18" s="1"/>
  <c r="H5681" i="18" s="1"/>
  <c r="H5705" i="18" s="1"/>
  <c r="H5729" i="18" s="1"/>
  <c r="H5753" i="18" s="1"/>
  <c r="H5777" i="18" s="1"/>
  <c r="H5801" i="18" s="1"/>
  <c r="H5825" i="18" s="1"/>
  <c r="H5849" i="18" s="1"/>
  <c r="H5873" i="18" s="1"/>
  <c r="H5897" i="18" s="1"/>
  <c r="H5921" i="18" s="1"/>
  <c r="H5945" i="18" s="1"/>
  <c r="H5969" i="18" s="1"/>
  <c r="H5993" i="18" s="1"/>
  <c r="H6017" i="18" s="1"/>
  <c r="H6041" i="18" s="1"/>
  <c r="H6065" i="18" s="1"/>
  <c r="H6089" i="18" s="1"/>
  <c r="H6113" i="18" s="1"/>
  <c r="H6137" i="18" s="1"/>
  <c r="H6161" i="18" s="1"/>
  <c r="H6185" i="18" s="1"/>
  <c r="H6209" i="18" s="1"/>
  <c r="H6233" i="18" s="1"/>
  <c r="H6257" i="18" s="1"/>
  <c r="H6281" i="18" s="1"/>
  <c r="H6305" i="18" s="1"/>
  <c r="H6329" i="18" s="1"/>
  <c r="H6353" i="18" s="1"/>
  <c r="H6377" i="18" s="1"/>
  <c r="H6401" i="18" s="1"/>
  <c r="H6425" i="18" s="1"/>
  <c r="H6449" i="18" s="1"/>
  <c r="H6473" i="18" s="1"/>
  <c r="H6497" i="18" s="1"/>
  <c r="H6521" i="18" s="1"/>
  <c r="H6545" i="18" s="1"/>
  <c r="H6569" i="18" s="1"/>
  <c r="H6593" i="18" s="1"/>
  <c r="H6617" i="18" s="1"/>
  <c r="H6641" i="18" s="1"/>
  <c r="H6665" i="18" s="1"/>
  <c r="H6689" i="18" s="1"/>
  <c r="H6713" i="18" s="1"/>
  <c r="H6737" i="18" s="1"/>
  <c r="H6761" i="18" s="1"/>
  <c r="H6785" i="18" s="1"/>
  <c r="H6809" i="18" s="1"/>
  <c r="H6833" i="18" s="1"/>
  <c r="H6857" i="18" s="1"/>
  <c r="H6881" i="18" s="1"/>
  <c r="H6905" i="18" s="1"/>
  <c r="H6929" i="18" s="1"/>
  <c r="H6953" i="18" s="1"/>
  <c r="H6977" i="18" s="1"/>
  <c r="H7001" i="18" s="1"/>
  <c r="H7025" i="18" s="1"/>
  <c r="H7049" i="18" s="1"/>
  <c r="H7073" i="18" s="1"/>
  <c r="H7097" i="18" s="1"/>
  <c r="H7121" i="18" s="1"/>
  <c r="H7145" i="18" s="1"/>
  <c r="H7169" i="18" s="1"/>
  <c r="H7193" i="18" s="1"/>
  <c r="H7217" i="18" s="1"/>
  <c r="H7241" i="18" s="1"/>
  <c r="H7265" i="18" s="1"/>
  <c r="H7289" i="18" s="1"/>
  <c r="H7313" i="18" s="1"/>
  <c r="H7337" i="18" s="1"/>
  <c r="H7361" i="18" s="1"/>
  <c r="H7385" i="18" s="1"/>
  <c r="H7409" i="18" s="1"/>
  <c r="H7433" i="18" s="1"/>
  <c r="H7457" i="18" s="1"/>
  <c r="H7481" i="18" s="1"/>
  <c r="H7505" i="18" s="1"/>
  <c r="H7529" i="18" s="1"/>
  <c r="H7553" i="18" s="1"/>
  <c r="H7577" i="18" s="1"/>
  <c r="H7601" i="18" s="1"/>
  <c r="H7625" i="18" s="1"/>
  <c r="H7649" i="18" s="1"/>
  <c r="H7673" i="18" s="1"/>
  <c r="H7697" i="18" s="1"/>
  <c r="H7721" i="18" s="1"/>
  <c r="H7745" i="18" s="1"/>
  <c r="H7769" i="18" s="1"/>
  <c r="H7793" i="18" s="1"/>
  <c r="H7817" i="18" s="1"/>
  <c r="H7841" i="18" s="1"/>
  <c r="H7865" i="18" s="1"/>
  <c r="H7889" i="18" s="1"/>
  <c r="H7913" i="18" s="1"/>
  <c r="H7937" i="18" s="1"/>
  <c r="H7961" i="18" s="1"/>
  <c r="H7985" i="18" s="1"/>
  <c r="H8009" i="18" s="1"/>
  <c r="H8033" i="18" s="1"/>
  <c r="H8057" i="18" s="1"/>
  <c r="H8081" i="18" s="1"/>
  <c r="H8105" i="18" s="1"/>
  <c r="H8129" i="18" s="1"/>
  <c r="H8153" i="18" s="1"/>
  <c r="H8177" i="18" s="1"/>
  <c r="H8201" i="18" s="1"/>
  <c r="H8225" i="18" s="1"/>
  <c r="H8249" i="18" s="1"/>
  <c r="H8273" i="18" s="1"/>
  <c r="H8297" i="18" s="1"/>
  <c r="H8321" i="18" s="1"/>
  <c r="H8345" i="18" s="1"/>
  <c r="H8369" i="18" s="1"/>
  <c r="H8393" i="18" s="1"/>
  <c r="H8417" i="18" s="1"/>
  <c r="H8441" i="18" s="1"/>
  <c r="H8465" i="18" s="1"/>
  <c r="H8489" i="18" s="1"/>
  <c r="H8513" i="18" s="1"/>
  <c r="H8537" i="18" s="1"/>
  <c r="H8561" i="18" s="1"/>
  <c r="H8585" i="18" s="1"/>
  <c r="H8609" i="18" s="1"/>
  <c r="H8633" i="18" s="1"/>
  <c r="H8657" i="18" s="1"/>
  <c r="H8681" i="18" s="1"/>
  <c r="H8705" i="18" s="1"/>
  <c r="H8729" i="18" s="1"/>
  <c r="H8753" i="18" s="1"/>
  <c r="L40" i="18"/>
  <c r="L64" i="18" s="1"/>
  <c r="L88" i="18" s="1"/>
  <c r="L112" i="18" s="1"/>
  <c r="L136" i="18" s="1"/>
  <c r="L160" i="18" s="1"/>
  <c r="L184" i="18" s="1"/>
  <c r="L208" i="18" s="1"/>
  <c r="L232" i="18" s="1"/>
  <c r="L256" i="18" s="1"/>
  <c r="L280" i="18" s="1"/>
  <c r="L304" i="18" s="1"/>
  <c r="L328" i="18" s="1"/>
  <c r="L352" i="18" s="1"/>
  <c r="L376" i="18" s="1"/>
  <c r="L400" i="18" s="1"/>
  <c r="L424" i="18" s="1"/>
  <c r="L448" i="18" s="1"/>
  <c r="L472" i="18" s="1"/>
  <c r="L496" i="18" s="1"/>
  <c r="L520" i="18" s="1"/>
  <c r="L544" i="18" s="1"/>
  <c r="L568" i="18" s="1"/>
  <c r="L592" i="18" s="1"/>
  <c r="L616" i="18" s="1"/>
  <c r="L640" i="18" s="1"/>
  <c r="L664" i="18" s="1"/>
  <c r="L688" i="18" s="1"/>
  <c r="L712" i="18" s="1"/>
  <c r="L736" i="18" s="1"/>
  <c r="L760" i="18" s="1"/>
  <c r="L784" i="18" s="1"/>
  <c r="L808" i="18" s="1"/>
  <c r="L832" i="18" s="1"/>
  <c r="L856" i="18" s="1"/>
  <c r="L880" i="18" s="1"/>
  <c r="L904" i="18" s="1"/>
  <c r="L928" i="18" s="1"/>
  <c r="L952" i="18" s="1"/>
  <c r="L976" i="18" s="1"/>
  <c r="L1000" i="18" s="1"/>
  <c r="L1024" i="18" s="1"/>
  <c r="L1048" i="18" s="1"/>
  <c r="L1072" i="18" s="1"/>
  <c r="L1096" i="18" s="1"/>
  <c r="L1120" i="18" s="1"/>
  <c r="L1144" i="18" s="1"/>
  <c r="L1168" i="18" s="1"/>
  <c r="L1192" i="18" s="1"/>
  <c r="L1216" i="18" s="1"/>
  <c r="L1240" i="18" s="1"/>
  <c r="L1264" i="18" s="1"/>
  <c r="L1288" i="18" s="1"/>
  <c r="L1312" i="18" s="1"/>
  <c r="L1336" i="18" s="1"/>
  <c r="L1360" i="18" s="1"/>
  <c r="L1384" i="18" s="1"/>
  <c r="L1408" i="18" s="1"/>
  <c r="L1432" i="18" s="1"/>
  <c r="L1456" i="18" s="1"/>
  <c r="L1480" i="18" s="1"/>
  <c r="L1504" i="18" s="1"/>
  <c r="L1528" i="18" s="1"/>
  <c r="L1552" i="18" s="1"/>
  <c r="L1576" i="18" s="1"/>
  <c r="L1600" i="18" s="1"/>
  <c r="L1624" i="18" s="1"/>
  <c r="L1648" i="18" s="1"/>
  <c r="L1672" i="18" s="1"/>
  <c r="L1696" i="18" s="1"/>
  <c r="L1720" i="18" s="1"/>
  <c r="L1744" i="18" s="1"/>
  <c r="L1768" i="18" s="1"/>
  <c r="L1792" i="18" s="1"/>
  <c r="L1816" i="18" s="1"/>
  <c r="L1840" i="18" s="1"/>
  <c r="L1864" i="18" s="1"/>
  <c r="L1888" i="18" s="1"/>
  <c r="L1912" i="18" s="1"/>
  <c r="L1936" i="18" s="1"/>
  <c r="L1960" i="18" s="1"/>
  <c r="L1984" i="18" s="1"/>
  <c r="L2008" i="18" s="1"/>
  <c r="L2032" i="18" s="1"/>
  <c r="L2056" i="18" s="1"/>
  <c r="L2080" i="18" s="1"/>
  <c r="L2104" i="18" s="1"/>
  <c r="L2128" i="18" s="1"/>
  <c r="L2152" i="18" s="1"/>
  <c r="L2176" i="18" s="1"/>
  <c r="L2200" i="18" s="1"/>
  <c r="L2224" i="18" s="1"/>
  <c r="L2248" i="18" s="1"/>
  <c r="L2272" i="18" s="1"/>
  <c r="L2296" i="18" s="1"/>
  <c r="L2320" i="18" s="1"/>
  <c r="L2344" i="18" s="1"/>
  <c r="L2368" i="18" s="1"/>
  <c r="L2392" i="18" s="1"/>
  <c r="L2416" i="18" s="1"/>
  <c r="L2440" i="18" s="1"/>
  <c r="L2464" i="18" s="1"/>
  <c r="L2488" i="18" s="1"/>
  <c r="L2512" i="18" s="1"/>
  <c r="L2536" i="18" s="1"/>
  <c r="L2560" i="18" s="1"/>
  <c r="L2584" i="18" s="1"/>
  <c r="L2608" i="18" s="1"/>
  <c r="L2632" i="18" s="1"/>
  <c r="L2656" i="18" s="1"/>
  <c r="L2680" i="18" s="1"/>
  <c r="L2704" i="18" s="1"/>
  <c r="L2728" i="18" s="1"/>
  <c r="L2752" i="18" s="1"/>
  <c r="L2776" i="18" s="1"/>
  <c r="L2800" i="18" s="1"/>
  <c r="L2824" i="18" s="1"/>
  <c r="L2848" i="18" s="1"/>
  <c r="L2872" i="18" s="1"/>
  <c r="L2896" i="18" s="1"/>
  <c r="L2920" i="18" s="1"/>
  <c r="L2944" i="18" s="1"/>
  <c r="L2968" i="18" s="1"/>
  <c r="L2992" i="18" s="1"/>
  <c r="L3016" i="18" s="1"/>
  <c r="L3040" i="18" s="1"/>
  <c r="L3064" i="18" s="1"/>
  <c r="L3088" i="18" s="1"/>
  <c r="L3112" i="18" s="1"/>
  <c r="L3136" i="18" s="1"/>
  <c r="L3160" i="18" s="1"/>
  <c r="L3184" i="18" s="1"/>
  <c r="L3208" i="18" s="1"/>
  <c r="L3232" i="18" s="1"/>
  <c r="L3256" i="18" s="1"/>
  <c r="L3280" i="18" s="1"/>
  <c r="L3304" i="18" s="1"/>
  <c r="L3328" i="18" s="1"/>
  <c r="L3352" i="18" s="1"/>
  <c r="L3376" i="18" s="1"/>
  <c r="L3400" i="18" s="1"/>
  <c r="L3424" i="18" s="1"/>
  <c r="L3448" i="18" s="1"/>
  <c r="K40" i="18"/>
  <c r="K64" i="18" s="1"/>
  <c r="K88" i="18" s="1"/>
  <c r="K112" i="18" s="1"/>
  <c r="K136" i="18" s="1"/>
  <c r="K160" i="18" s="1"/>
  <c r="K184" i="18" s="1"/>
  <c r="K208" i="18" s="1"/>
  <c r="K232" i="18" s="1"/>
  <c r="K256" i="18" s="1"/>
  <c r="K280" i="18" s="1"/>
  <c r="K304" i="18" s="1"/>
  <c r="K328" i="18" s="1"/>
  <c r="K352" i="18" s="1"/>
  <c r="K376" i="18" s="1"/>
  <c r="K400" i="18" s="1"/>
  <c r="K424" i="18" s="1"/>
  <c r="K448" i="18" s="1"/>
  <c r="K472" i="18" s="1"/>
  <c r="K496" i="18" s="1"/>
  <c r="K520" i="18" s="1"/>
  <c r="K544" i="18" s="1"/>
  <c r="K568" i="18" s="1"/>
  <c r="K592" i="18" s="1"/>
  <c r="K616" i="18" s="1"/>
  <c r="K640" i="18" s="1"/>
  <c r="K664" i="18" s="1"/>
  <c r="K688" i="18" s="1"/>
  <c r="K712" i="18" s="1"/>
  <c r="K736" i="18" s="1"/>
  <c r="J40" i="18"/>
  <c r="J64" i="18" s="1"/>
  <c r="J88" i="18" s="1"/>
  <c r="J112" i="18" s="1"/>
  <c r="J136" i="18" s="1"/>
  <c r="J160" i="18" s="1"/>
  <c r="J184" i="18" s="1"/>
  <c r="J208" i="18" s="1"/>
  <c r="J232" i="18" s="1"/>
  <c r="J256" i="18" s="1"/>
  <c r="J280" i="18" s="1"/>
  <c r="J304" i="18" s="1"/>
  <c r="J328" i="18" s="1"/>
  <c r="J352" i="18" s="1"/>
  <c r="J376" i="18" s="1"/>
  <c r="J400" i="18" s="1"/>
  <c r="J424" i="18" s="1"/>
  <c r="J448" i="18" s="1"/>
  <c r="J472" i="18" s="1"/>
  <c r="J496" i="18" s="1"/>
  <c r="J520" i="18" s="1"/>
  <c r="J544" i="18" s="1"/>
  <c r="J568" i="18" s="1"/>
  <c r="J592" i="18" s="1"/>
  <c r="J616" i="18" s="1"/>
  <c r="J640" i="18" s="1"/>
  <c r="J664" i="18" s="1"/>
  <c r="J688" i="18" s="1"/>
  <c r="J712" i="18" s="1"/>
  <c r="J736" i="18" s="1"/>
  <c r="I40" i="18"/>
  <c r="I64" i="18" s="1"/>
  <c r="I88" i="18" s="1"/>
  <c r="I112" i="18" s="1"/>
  <c r="I136" i="18" s="1"/>
  <c r="I160" i="18" s="1"/>
  <c r="I184" i="18" s="1"/>
  <c r="I208" i="18" s="1"/>
  <c r="I232" i="18" s="1"/>
  <c r="I256" i="18" s="1"/>
  <c r="I280" i="18" s="1"/>
  <c r="I304" i="18" s="1"/>
  <c r="I328" i="18" s="1"/>
  <c r="I352" i="18" s="1"/>
  <c r="I376" i="18" s="1"/>
  <c r="I400" i="18" s="1"/>
  <c r="I424" i="18" s="1"/>
  <c r="I448" i="18" s="1"/>
  <c r="I472" i="18" s="1"/>
  <c r="I496" i="18" s="1"/>
  <c r="I520" i="18" s="1"/>
  <c r="I544" i="18" s="1"/>
  <c r="I568" i="18" s="1"/>
  <c r="I592" i="18" s="1"/>
  <c r="I616" i="18" s="1"/>
  <c r="I640" i="18" s="1"/>
  <c r="I664" i="18" s="1"/>
  <c r="I688" i="18" s="1"/>
  <c r="I712" i="18" s="1"/>
  <c r="I736" i="18" s="1"/>
  <c r="H40" i="18"/>
  <c r="H64" i="18" s="1"/>
  <c r="H88" i="18" s="1"/>
  <c r="H112" i="18" s="1"/>
  <c r="H136" i="18" s="1"/>
  <c r="H160" i="18" s="1"/>
  <c r="H184" i="18" s="1"/>
  <c r="H208" i="18" s="1"/>
  <c r="H232" i="18" s="1"/>
  <c r="H256" i="18" s="1"/>
  <c r="H280" i="18" s="1"/>
  <c r="H304" i="18" s="1"/>
  <c r="H328" i="18" s="1"/>
  <c r="H352" i="18" s="1"/>
  <c r="H376" i="18" s="1"/>
  <c r="H400" i="18" s="1"/>
  <c r="H424" i="18" s="1"/>
  <c r="H448" i="18" s="1"/>
  <c r="H472" i="18" s="1"/>
  <c r="H496" i="18" s="1"/>
  <c r="H520" i="18" s="1"/>
  <c r="H544" i="18" s="1"/>
  <c r="H568" i="18" s="1"/>
  <c r="H592" i="18" s="1"/>
  <c r="H616" i="18" s="1"/>
  <c r="H640" i="18" s="1"/>
  <c r="H664" i="18" s="1"/>
  <c r="H688" i="18" s="1"/>
  <c r="H712" i="18" s="1"/>
  <c r="H736" i="18" s="1"/>
  <c r="H760" i="18" s="1"/>
  <c r="H784" i="18" s="1"/>
  <c r="H808" i="18" s="1"/>
  <c r="H832" i="18" s="1"/>
  <c r="H856" i="18" s="1"/>
  <c r="H880" i="18" s="1"/>
  <c r="H904" i="18" s="1"/>
  <c r="H928" i="18" s="1"/>
  <c r="H952" i="18" s="1"/>
  <c r="H976" i="18" s="1"/>
  <c r="H1000" i="18" s="1"/>
  <c r="H1024" i="18" s="1"/>
  <c r="H1048" i="18" s="1"/>
  <c r="H1072" i="18" s="1"/>
  <c r="H1096" i="18" s="1"/>
  <c r="H1120" i="18" s="1"/>
  <c r="H1144" i="18" s="1"/>
  <c r="H1168" i="18" s="1"/>
  <c r="H1192" i="18" s="1"/>
  <c r="H1216" i="18" s="1"/>
  <c r="H1240" i="18" s="1"/>
  <c r="H1264" i="18" s="1"/>
  <c r="H1288" i="18" s="1"/>
  <c r="H1312" i="18" s="1"/>
  <c r="H1336" i="18" s="1"/>
  <c r="H1360" i="18" s="1"/>
  <c r="H1384" i="18" s="1"/>
  <c r="H1408" i="18" s="1"/>
  <c r="H1432" i="18" s="1"/>
  <c r="H1456" i="18" s="1"/>
  <c r="H1480" i="18" s="1"/>
  <c r="H1504" i="18" s="1"/>
  <c r="H1528" i="18" s="1"/>
  <c r="H1552" i="18" s="1"/>
  <c r="H1576" i="18" s="1"/>
  <c r="H1600" i="18" s="1"/>
  <c r="H1624" i="18" s="1"/>
  <c r="H1648" i="18" s="1"/>
  <c r="H1672" i="18" s="1"/>
  <c r="H1696" i="18" s="1"/>
  <c r="H1720" i="18" s="1"/>
  <c r="H1744" i="18" s="1"/>
  <c r="H1768" i="18" s="1"/>
  <c r="H1792" i="18" s="1"/>
  <c r="H1816" i="18" s="1"/>
  <c r="H1840" i="18" s="1"/>
  <c r="H1864" i="18" s="1"/>
  <c r="H1888" i="18" s="1"/>
  <c r="H1912" i="18" s="1"/>
  <c r="H1936" i="18" s="1"/>
  <c r="H1960" i="18" s="1"/>
  <c r="H1984" i="18" s="1"/>
  <c r="H2008" i="18" s="1"/>
  <c r="H2032" i="18" s="1"/>
  <c r="H2056" i="18" s="1"/>
  <c r="H2080" i="18" s="1"/>
  <c r="H2104" i="18" s="1"/>
  <c r="H2128" i="18" s="1"/>
  <c r="H2152" i="18" s="1"/>
  <c r="H2176" i="18" s="1"/>
  <c r="H2200" i="18" s="1"/>
  <c r="H2224" i="18" s="1"/>
  <c r="H2248" i="18" s="1"/>
  <c r="H2272" i="18" s="1"/>
  <c r="H2296" i="18" s="1"/>
  <c r="H2320" i="18" s="1"/>
  <c r="H2344" i="18" s="1"/>
  <c r="H2368" i="18" s="1"/>
  <c r="H2392" i="18" s="1"/>
  <c r="H2416" i="18" s="1"/>
  <c r="H2440" i="18" s="1"/>
  <c r="H2464" i="18" s="1"/>
  <c r="H2488" i="18" s="1"/>
  <c r="H2512" i="18" s="1"/>
  <c r="H2536" i="18" s="1"/>
  <c r="H2560" i="18" s="1"/>
  <c r="H2584" i="18" s="1"/>
  <c r="H2608" i="18" s="1"/>
  <c r="H2632" i="18" s="1"/>
  <c r="H2656" i="18" s="1"/>
  <c r="H2680" i="18" s="1"/>
  <c r="H2704" i="18" s="1"/>
  <c r="H2728" i="18" s="1"/>
  <c r="H2752" i="18" s="1"/>
  <c r="H2776" i="18" s="1"/>
  <c r="H2800" i="18" s="1"/>
  <c r="H2824" i="18" s="1"/>
  <c r="H2848" i="18" s="1"/>
  <c r="H2872" i="18" s="1"/>
  <c r="H2896" i="18" s="1"/>
  <c r="H2920" i="18" s="1"/>
  <c r="H2944" i="18" s="1"/>
  <c r="H2968" i="18" s="1"/>
  <c r="H2992" i="18" s="1"/>
  <c r="H3016" i="18" s="1"/>
  <c r="H3040" i="18" s="1"/>
  <c r="H3064" i="18" s="1"/>
  <c r="H3088" i="18" s="1"/>
  <c r="H3112" i="18" s="1"/>
  <c r="H3136" i="18" s="1"/>
  <c r="H3160" i="18" s="1"/>
  <c r="H3184" i="18" s="1"/>
  <c r="H3208" i="18" s="1"/>
  <c r="H3232" i="18" s="1"/>
  <c r="H3256" i="18" s="1"/>
  <c r="H3280" i="18" s="1"/>
  <c r="H3304" i="18" s="1"/>
  <c r="H3328" i="18" s="1"/>
  <c r="H3352" i="18" s="1"/>
  <c r="H3376" i="18" s="1"/>
  <c r="H3400" i="18" s="1"/>
  <c r="H3424" i="18" s="1"/>
  <c r="H3448" i="18" s="1"/>
  <c r="H3472" i="18" s="1"/>
  <c r="H3496" i="18" s="1"/>
  <c r="H3520" i="18" s="1"/>
  <c r="H3544" i="18" s="1"/>
  <c r="H3568" i="18" s="1"/>
  <c r="H3592" i="18" s="1"/>
  <c r="H3616" i="18" s="1"/>
  <c r="H3640" i="18" s="1"/>
  <c r="H3664" i="18" s="1"/>
  <c r="H3688" i="18" s="1"/>
  <c r="H3712" i="18" s="1"/>
  <c r="H3736" i="18" s="1"/>
  <c r="H3760" i="18" s="1"/>
  <c r="H3784" i="18" s="1"/>
  <c r="H3808" i="18" s="1"/>
  <c r="H3832" i="18" s="1"/>
  <c r="H3856" i="18" s="1"/>
  <c r="H3880" i="18" s="1"/>
  <c r="H3904" i="18" s="1"/>
  <c r="H3928" i="18" s="1"/>
  <c r="H3952" i="18" s="1"/>
  <c r="H3976" i="18" s="1"/>
  <c r="H4000" i="18" s="1"/>
  <c r="H4024" i="18" s="1"/>
  <c r="H4048" i="18" s="1"/>
  <c r="H4072" i="18" s="1"/>
  <c r="H4096" i="18" s="1"/>
  <c r="H4120" i="18" s="1"/>
  <c r="H4144" i="18" s="1"/>
  <c r="H4168" i="18" s="1"/>
  <c r="H4192" i="18" s="1"/>
  <c r="H4216" i="18" s="1"/>
  <c r="H4240" i="18" s="1"/>
  <c r="H4264" i="18" s="1"/>
  <c r="H4288" i="18" s="1"/>
  <c r="H4312" i="18" s="1"/>
  <c r="H4336" i="18" s="1"/>
  <c r="H4360" i="18" s="1"/>
  <c r="H4384" i="18" s="1"/>
  <c r="H4408" i="18" s="1"/>
  <c r="H4432" i="18" s="1"/>
  <c r="H4456" i="18" s="1"/>
  <c r="H4480" i="18" s="1"/>
  <c r="H4504" i="18" s="1"/>
  <c r="H4528" i="18" s="1"/>
  <c r="H4552" i="18" s="1"/>
  <c r="H4576" i="18" s="1"/>
  <c r="H4600" i="18" s="1"/>
  <c r="H4624" i="18" s="1"/>
  <c r="H4648" i="18" s="1"/>
  <c r="H4672" i="18" s="1"/>
  <c r="H4696" i="18" s="1"/>
  <c r="H4720" i="18" s="1"/>
  <c r="H4744" i="18" s="1"/>
  <c r="H4768" i="18" s="1"/>
  <c r="H4792" i="18" s="1"/>
  <c r="H4816" i="18" s="1"/>
  <c r="H4840" i="18" s="1"/>
  <c r="H4864" i="18" s="1"/>
  <c r="H4888" i="18" s="1"/>
  <c r="H4912" i="18" s="1"/>
  <c r="H4936" i="18" s="1"/>
  <c r="H4960" i="18" s="1"/>
  <c r="H4984" i="18" s="1"/>
  <c r="H5008" i="18" s="1"/>
  <c r="H5032" i="18" s="1"/>
  <c r="H5056" i="18" s="1"/>
  <c r="H5080" i="18" s="1"/>
  <c r="H5104" i="18" s="1"/>
  <c r="H5128" i="18" s="1"/>
  <c r="H5152" i="18" s="1"/>
  <c r="H5176" i="18" s="1"/>
  <c r="H5200" i="18" s="1"/>
  <c r="H5224" i="18" s="1"/>
  <c r="H5248" i="18" s="1"/>
  <c r="H5272" i="18" s="1"/>
  <c r="H5296" i="18" s="1"/>
  <c r="H5320" i="18" s="1"/>
  <c r="H5344" i="18" s="1"/>
  <c r="H5368" i="18" s="1"/>
  <c r="H5392" i="18" s="1"/>
  <c r="H5416" i="18" s="1"/>
  <c r="H5440" i="18" s="1"/>
  <c r="H5464" i="18" s="1"/>
  <c r="H5488" i="18" s="1"/>
  <c r="H5512" i="18" s="1"/>
  <c r="H5536" i="18" s="1"/>
  <c r="H5560" i="18" s="1"/>
  <c r="H5584" i="18" s="1"/>
  <c r="H5608" i="18" s="1"/>
  <c r="H5632" i="18" s="1"/>
  <c r="H5656" i="18" s="1"/>
  <c r="H5680" i="18" s="1"/>
  <c r="H5704" i="18" s="1"/>
  <c r="H5728" i="18" s="1"/>
  <c r="H5752" i="18" s="1"/>
  <c r="H5776" i="18" s="1"/>
  <c r="H5800" i="18" s="1"/>
  <c r="H5824" i="18" s="1"/>
  <c r="H5848" i="18" s="1"/>
  <c r="H5872" i="18" s="1"/>
  <c r="H5896" i="18" s="1"/>
  <c r="H5920" i="18" s="1"/>
  <c r="H5944" i="18" s="1"/>
  <c r="H5968" i="18" s="1"/>
  <c r="H5992" i="18" s="1"/>
  <c r="H6016" i="18" s="1"/>
  <c r="H6040" i="18" s="1"/>
  <c r="H6064" i="18" s="1"/>
  <c r="H6088" i="18" s="1"/>
  <c r="H6112" i="18" s="1"/>
  <c r="H6136" i="18" s="1"/>
  <c r="H6160" i="18" s="1"/>
  <c r="H6184" i="18" s="1"/>
  <c r="H6208" i="18" s="1"/>
  <c r="H6232" i="18" s="1"/>
  <c r="H6256" i="18" s="1"/>
  <c r="H6280" i="18" s="1"/>
  <c r="H6304" i="18" s="1"/>
  <c r="H6328" i="18" s="1"/>
  <c r="H6352" i="18" s="1"/>
  <c r="H6376" i="18" s="1"/>
  <c r="H6400" i="18" s="1"/>
  <c r="H6424" i="18" s="1"/>
  <c r="H6448" i="18" s="1"/>
  <c r="H6472" i="18" s="1"/>
  <c r="H6496" i="18" s="1"/>
  <c r="H6520" i="18" s="1"/>
  <c r="H6544" i="18" s="1"/>
  <c r="H6568" i="18" s="1"/>
  <c r="H6592" i="18" s="1"/>
  <c r="H6616" i="18" s="1"/>
  <c r="H6640" i="18" s="1"/>
  <c r="H6664" i="18" s="1"/>
  <c r="H6688" i="18" s="1"/>
  <c r="H6712" i="18" s="1"/>
  <c r="H6736" i="18" s="1"/>
  <c r="H6760" i="18" s="1"/>
  <c r="H6784" i="18" s="1"/>
  <c r="H6808" i="18" s="1"/>
  <c r="H6832" i="18" s="1"/>
  <c r="H6856" i="18" s="1"/>
  <c r="H6880" i="18" s="1"/>
  <c r="H6904" i="18" s="1"/>
  <c r="H6928" i="18" s="1"/>
  <c r="H6952" i="18" s="1"/>
  <c r="H6976" i="18" s="1"/>
  <c r="H7000" i="18" s="1"/>
  <c r="H7024" i="18" s="1"/>
  <c r="H7048" i="18" s="1"/>
  <c r="H7072" i="18" s="1"/>
  <c r="H7096" i="18" s="1"/>
  <c r="H7120" i="18" s="1"/>
  <c r="H7144" i="18" s="1"/>
  <c r="H7168" i="18" s="1"/>
  <c r="H7192" i="18" s="1"/>
  <c r="H7216" i="18" s="1"/>
  <c r="H7240" i="18" s="1"/>
  <c r="H7264" i="18" s="1"/>
  <c r="H7288" i="18" s="1"/>
  <c r="H7312" i="18" s="1"/>
  <c r="H7336" i="18" s="1"/>
  <c r="H7360" i="18" s="1"/>
  <c r="H7384" i="18" s="1"/>
  <c r="H7408" i="18" s="1"/>
  <c r="H7432" i="18" s="1"/>
  <c r="H7456" i="18" s="1"/>
  <c r="H7480" i="18" s="1"/>
  <c r="H7504" i="18" s="1"/>
  <c r="H7528" i="18" s="1"/>
  <c r="H7552" i="18" s="1"/>
  <c r="H7576" i="18" s="1"/>
  <c r="H7600" i="18" s="1"/>
  <c r="H7624" i="18" s="1"/>
  <c r="H7648" i="18" s="1"/>
  <c r="H7672" i="18" s="1"/>
  <c r="H7696" i="18" s="1"/>
  <c r="H7720" i="18" s="1"/>
  <c r="H7744" i="18" s="1"/>
  <c r="H7768" i="18" s="1"/>
  <c r="H7792" i="18" s="1"/>
  <c r="H7816" i="18" s="1"/>
  <c r="H7840" i="18" s="1"/>
  <c r="H7864" i="18" s="1"/>
  <c r="H7888" i="18" s="1"/>
  <c r="H7912" i="18" s="1"/>
  <c r="H7936" i="18" s="1"/>
  <c r="H7960" i="18" s="1"/>
  <c r="H7984" i="18" s="1"/>
  <c r="H8008" i="18" s="1"/>
  <c r="H8032" i="18" s="1"/>
  <c r="H8056" i="18" s="1"/>
  <c r="H8080" i="18" s="1"/>
  <c r="H8104" i="18" s="1"/>
  <c r="H8128" i="18" s="1"/>
  <c r="H8152" i="18" s="1"/>
  <c r="H8176" i="18" s="1"/>
  <c r="H8200" i="18" s="1"/>
  <c r="H8224" i="18" s="1"/>
  <c r="H8248" i="18" s="1"/>
  <c r="H8272" i="18" s="1"/>
  <c r="H8296" i="18" s="1"/>
  <c r="H8320" i="18" s="1"/>
  <c r="H8344" i="18" s="1"/>
  <c r="H8368" i="18" s="1"/>
  <c r="H8392" i="18" s="1"/>
  <c r="H8416" i="18" s="1"/>
  <c r="H8440" i="18" s="1"/>
  <c r="H8464" i="18" s="1"/>
  <c r="H8488" i="18" s="1"/>
  <c r="H8512" i="18" s="1"/>
  <c r="H8536" i="18" s="1"/>
  <c r="H8560" i="18" s="1"/>
  <c r="H8584" i="18" s="1"/>
  <c r="H8608" i="18" s="1"/>
  <c r="H8632" i="18" s="1"/>
  <c r="H8656" i="18" s="1"/>
  <c r="H8680" i="18" s="1"/>
  <c r="H8704" i="18" s="1"/>
  <c r="H8728" i="18" s="1"/>
  <c r="H8752" i="18" s="1"/>
  <c r="L39" i="18"/>
  <c r="L63" i="18" s="1"/>
  <c r="L87" i="18" s="1"/>
  <c r="L111" i="18" s="1"/>
  <c r="L135" i="18" s="1"/>
  <c r="L159" i="18" s="1"/>
  <c r="L183" i="18" s="1"/>
  <c r="L207" i="18" s="1"/>
  <c r="L231" i="18" s="1"/>
  <c r="L255" i="18" s="1"/>
  <c r="L279" i="18" s="1"/>
  <c r="L303" i="18" s="1"/>
  <c r="L327" i="18" s="1"/>
  <c r="L351" i="18" s="1"/>
  <c r="L375" i="18" s="1"/>
  <c r="L399" i="18" s="1"/>
  <c r="L423" i="18" s="1"/>
  <c r="L447" i="18" s="1"/>
  <c r="L471" i="18" s="1"/>
  <c r="L495" i="18" s="1"/>
  <c r="L519" i="18" s="1"/>
  <c r="L543" i="18" s="1"/>
  <c r="L567" i="18" s="1"/>
  <c r="L591" i="18" s="1"/>
  <c r="L615" i="18" s="1"/>
  <c r="L639" i="18" s="1"/>
  <c r="L663" i="18" s="1"/>
  <c r="L687" i="18" s="1"/>
  <c r="L711" i="18" s="1"/>
  <c r="L735" i="18" s="1"/>
  <c r="L759" i="18" s="1"/>
  <c r="L783" i="18" s="1"/>
  <c r="L807" i="18" s="1"/>
  <c r="L831" i="18" s="1"/>
  <c r="L855" i="18" s="1"/>
  <c r="L879" i="18" s="1"/>
  <c r="L903" i="18" s="1"/>
  <c r="L927" i="18" s="1"/>
  <c r="L951" i="18" s="1"/>
  <c r="L975" i="18" s="1"/>
  <c r="L999" i="18" s="1"/>
  <c r="L1023" i="18" s="1"/>
  <c r="L1047" i="18" s="1"/>
  <c r="L1071" i="18" s="1"/>
  <c r="L1095" i="18" s="1"/>
  <c r="L1119" i="18" s="1"/>
  <c r="L1143" i="18" s="1"/>
  <c r="L1167" i="18" s="1"/>
  <c r="L1191" i="18" s="1"/>
  <c r="L1215" i="18" s="1"/>
  <c r="L1239" i="18" s="1"/>
  <c r="L1263" i="18" s="1"/>
  <c r="L1287" i="18" s="1"/>
  <c r="L1311" i="18" s="1"/>
  <c r="L1335" i="18" s="1"/>
  <c r="L1359" i="18" s="1"/>
  <c r="L1383" i="18" s="1"/>
  <c r="L1407" i="18" s="1"/>
  <c r="L1431" i="18" s="1"/>
  <c r="L1455" i="18" s="1"/>
  <c r="L1479" i="18" s="1"/>
  <c r="L1503" i="18" s="1"/>
  <c r="L1527" i="18" s="1"/>
  <c r="L1551" i="18" s="1"/>
  <c r="L1575" i="18" s="1"/>
  <c r="L1599" i="18" s="1"/>
  <c r="L1623" i="18" s="1"/>
  <c r="L1647" i="18" s="1"/>
  <c r="L1671" i="18" s="1"/>
  <c r="L1695" i="18" s="1"/>
  <c r="L1719" i="18" s="1"/>
  <c r="L1743" i="18" s="1"/>
  <c r="L1767" i="18" s="1"/>
  <c r="L1791" i="18" s="1"/>
  <c r="L1815" i="18" s="1"/>
  <c r="L1839" i="18" s="1"/>
  <c r="L1863" i="18" s="1"/>
  <c r="L1887" i="18" s="1"/>
  <c r="L1911" i="18" s="1"/>
  <c r="L1935" i="18" s="1"/>
  <c r="L1959" i="18" s="1"/>
  <c r="L1983" i="18" s="1"/>
  <c r="L2007" i="18" s="1"/>
  <c r="L2031" i="18" s="1"/>
  <c r="L2055" i="18" s="1"/>
  <c r="L2079" i="18" s="1"/>
  <c r="L2103" i="18" s="1"/>
  <c r="L2127" i="18" s="1"/>
  <c r="L2151" i="18" s="1"/>
  <c r="L2175" i="18" s="1"/>
  <c r="L2199" i="18" s="1"/>
  <c r="L2223" i="18" s="1"/>
  <c r="L2247" i="18" s="1"/>
  <c r="L2271" i="18" s="1"/>
  <c r="L2295" i="18" s="1"/>
  <c r="L2319" i="18" s="1"/>
  <c r="L2343" i="18" s="1"/>
  <c r="L2367" i="18" s="1"/>
  <c r="L2391" i="18" s="1"/>
  <c r="L2415" i="18" s="1"/>
  <c r="L2439" i="18" s="1"/>
  <c r="L2463" i="18" s="1"/>
  <c r="L2487" i="18" s="1"/>
  <c r="L2511" i="18" s="1"/>
  <c r="L2535" i="18" s="1"/>
  <c r="L2559" i="18" s="1"/>
  <c r="L2583" i="18" s="1"/>
  <c r="L2607" i="18" s="1"/>
  <c r="L2631" i="18" s="1"/>
  <c r="L2655" i="18" s="1"/>
  <c r="L2679" i="18" s="1"/>
  <c r="L2703" i="18" s="1"/>
  <c r="L2727" i="18" s="1"/>
  <c r="L2751" i="18" s="1"/>
  <c r="L2775" i="18" s="1"/>
  <c r="L2799" i="18" s="1"/>
  <c r="L2823" i="18" s="1"/>
  <c r="L2847" i="18" s="1"/>
  <c r="L2871" i="18" s="1"/>
  <c r="L2895" i="18" s="1"/>
  <c r="L2919" i="18" s="1"/>
  <c r="L2943" i="18" s="1"/>
  <c r="L2967" i="18" s="1"/>
  <c r="L2991" i="18" s="1"/>
  <c r="L3015" i="18" s="1"/>
  <c r="L3039" i="18" s="1"/>
  <c r="L3063" i="18" s="1"/>
  <c r="L3087" i="18" s="1"/>
  <c r="L3111" i="18" s="1"/>
  <c r="L3135" i="18" s="1"/>
  <c r="L3159" i="18" s="1"/>
  <c r="L3183" i="18" s="1"/>
  <c r="L3207" i="18" s="1"/>
  <c r="L3231" i="18" s="1"/>
  <c r="L3255" i="18" s="1"/>
  <c r="L3279" i="18" s="1"/>
  <c r="L3303" i="18" s="1"/>
  <c r="L3327" i="18" s="1"/>
  <c r="L3351" i="18" s="1"/>
  <c r="L3375" i="18" s="1"/>
  <c r="L3399" i="18" s="1"/>
  <c r="L3423" i="18" s="1"/>
  <c r="L3447" i="18" s="1"/>
  <c r="K39" i="18"/>
  <c r="K63" i="18" s="1"/>
  <c r="K87" i="18" s="1"/>
  <c r="K111" i="18" s="1"/>
  <c r="K135" i="18" s="1"/>
  <c r="K159" i="18" s="1"/>
  <c r="K183" i="18" s="1"/>
  <c r="K207" i="18" s="1"/>
  <c r="K231" i="18" s="1"/>
  <c r="K255" i="18" s="1"/>
  <c r="K279" i="18" s="1"/>
  <c r="K303" i="18" s="1"/>
  <c r="K327" i="18" s="1"/>
  <c r="K351" i="18" s="1"/>
  <c r="K375" i="18" s="1"/>
  <c r="K399" i="18" s="1"/>
  <c r="K423" i="18" s="1"/>
  <c r="K447" i="18" s="1"/>
  <c r="K471" i="18" s="1"/>
  <c r="K495" i="18" s="1"/>
  <c r="K519" i="18" s="1"/>
  <c r="K543" i="18" s="1"/>
  <c r="K567" i="18" s="1"/>
  <c r="K591" i="18" s="1"/>
  <c r="K615" i="18" s="1"/>
  <c r="K639" i="18" s="1"/>
  <c r="K663" i="18" s="1"/>
  <c r="K687" i="18" s="1"/>
  <c r="K711" i="18" s="1"/>
  <c r="K735" i="18" s="1"/>
  <c r="J39" i="18"/>
  <c r="J63" i="18" s="1"/>
  <c r="J87" i="18" s="1"/>
  <c r="J111" i="18" s="1"/>
  <c r="J135" i="18" s="1"/>
  <c r="J159" i="18" s="1"/>
  <c r="J183" i="18" s="1"/>
  <c r="J207" i="18" s="1"/>
  <c r="J231" i="18" s="1"/>
  <c r="J255" i="18" s="1"/>
  <c r="J279" i="18" s="1"/>
  <c r="J303" i="18" s="1"/>
  <c r="J327" i="18" s="1"/>
  <c r="J351" i="18" s="1"/>
  <c r="J375" i="18" s="1"/>
  <c r="J399" i="18" s="1"/>
  <c r="J423" i="18" s="1"/>
  <c r="J447" i="18" s="1"/>
  <c r="J471" i="18" s="1"/>
  <c r="J495" i="18" s="1"/>
  <c r="J519" i="18" s="1"/>
  <c r="J543" i="18" s="1"/>
  <c r="J567" i="18" s="1"/>
  <c r="J591" i="18" s="1"/>
  <c r="J615" i="18" s="1"/>
  <c r="J639" i="18" s="1"/>
  <c r="J663" i="18" s="1"/>
  <c r="J687" i="18" s="1"/>
  <c r="J711" i="18" s="1"/>
  <c r="J735" i="18" s="1"/>
  <c r="I39" i="18"/>
  <c r="I63" i="18" s="1"/>
  <c r="I87" i="18" s="1"/>
  <c r="I111" i="18" s="1"/>
  <c r="I135" i="18" s="1"/>
  <c r="I159" i="18" s="1"/>
  <c r="I183" i="18" s="1"/>
  <c r="I207" i="18" s="1"/>
  <c r="I231" i="18" s="1"/>
  <c r="I255" i="18" s="1"/>
  <c r="I279" i="18" s="1"/>
  <c r="I303" i="18" s="1"/>
  <c r="I327" i="18" s="1"/>
  <c r="I351" i="18" s="1"/>
  <c r="I375" i="18" s="1"/>
  <c r="I399" i="18" s="1"/>
  <c r="I423" i="18" s="1"/>
  <c r="I447" i="18" s="1"/>
  <c r="I471" i="18" s="1"/>
  <c r="I495" i="18" s="1"/>
  <c r="I519" i="18" s="1"/>
  <c r="I543" i="18" s="1"/>
  <c r="I567" i="18" s="1"/>
  <c r="I591" i="18" s="1"/>
  <c r="I615" i="18" s="1"/>
  <c r="I639" i="18" s="1"/>
  <c r="I663" i="18" s="1"/>
  <c r="I687" i="18" s="1"/>
  <c r="I711" i="18" s="1"/>
  <c r="I735" i="18" s="1"/>
  <c r="H39" i="18"/>
  <c r="H63" i="18" s="1"/>
  <c r="H87" i="18" s="1"/>
  <c r="H111" i="18" s="1"/>
  <c r="H135" i="18" s="1"/>
  <c r="H159" i="18" s="1"/>
  <c r="H183" i="18" s="1"/>
  <c r="H207" i="18" s="1"/>
  <c r="H231" i="18" s="1"/>
  <c r="H255" i="18" s="1"/>
  <c r="H279" i="18" s="1"/>
  <c r="H303" i="18" s="1"/>
  <c r="H327" i="18" s="1"/>
  <c r="H351" i="18" s="1"/>
  <c r="H375" i="18" s="1"/>
  <c r="H399" i="18" s="1"/>
  <c r="H423" i="18" s="1"/>
  <c r="H447" i="18" s="1"/>
  <c r="H471" i="18" s="1"/>
  <c r="H495" i="18" s="1"/>
  <c r="H519" i="18" s="1"/>
  <c r="H543" i="18" s="1"/>
  <c r="H567" i="18" s="1"/>
  <c r="H591" i="18" s="1"/>
  <c r="H615" i="18" s="1"/>
  <c r="H639" i="18" s="1"/>
  <c r="H663" i="18" s="1"/>
  <c r="H687" i="18" s="1"/>
  <c r="H711" i="18" s="1"/>
  <c r="H735" i="18" s="1"/>
  <c r="H759" i="18" s="1"/>
  <c r="H783" i="18" s="1"/>
  <c r="H807" i="18" s="1"/>
  <c r="H831" i="18" s="1"/>
  <c r="H855" i="18" s="1"/>
  <c r="H879" i="18" s="1"/>
  <c r="H903" i="18" s="1"/>
  <c r="H927" i="18" s="1"/>
  <c r="H951" i="18" s="1"/>
  <c r="H975" i="18" s="1"/>
  <c r="H999" i="18" s="1"/>
  <c r="H1023" i="18" s="1"/>
  <c r="H1047" i="18" s="1"/>
  <c r="H1071" i="18" s="1"/>
  <c r="H1095" i="18" s="1"/>
  <c r="H1119" i="18" s="1"/>
  <c r="H1143" i="18" s="1"/>
  <c r="H1167" i="18" s="1"/>
  <c r="H1191" i="18" s="1"/>
  <c r="H1215" i="18" s="1"/>
  <c r="H1239" i="18" s="1"/>
  <c r="H1263" i="18" s="1"/>
  <c r="H1287" i="18" s="1"/>
  <c r="H1311" i="18" s="1"/>
  <c r="H1335" i="18" s="1"/>
  <c r="H1359" i="18" s="1"/>
  <c r="H1383" i="18" s="1"/>
  <c r="H1407" i="18" s="1"/>
  <c r="H1431" i="18" s="1"/>
  <c r="H1455" i="18" s="1"/>
  <c r="H1479" i="18" s="1"/>
  <c r="H1503" i="18" s="1"/>
  <c r="H1527" i="18" s="1"/>
  <c r="H1551" i="18" s="1"/>
  <c r="H1575" i="18" s="1"/>
  <c r="H1599" i="18" s="1"/>
  <c r="H1623" i="18" s="1"/>
  <c r="H1647" i="18" s="1"/>
  <c r="H1671" i="18" s="1"/>
  <c r="H1695" i="18" s="1"/>
  <c r="H1719" i="18" s="1"/>
  <c r="H1743" i="18" s="1"/>
  <c r="H1767" i="18" s="1"/>
  <c r="H1791" i="18" s="1"/>
  <c r="H1815" i="18" s="1"/>
  <c r="H1839" i="18" s="1"/>
  <c r="H1863" i="18" s="1"/>
  <c r="H1887" i="18" s="1"/>
  <c r="H1911" i="18" s="1"/>
  <c r="H1935" i="18" s="1"/>
  <c r="H1959" i="18" s="1"/>
  <c r="H1983" i="18" s="1"/>
  <c r="H2007" i="18" s="1"/>
  <c r="H2031" i="18" s="1"/>
  <c r="H2055" i="18" s="1"/>
  <c r="H2079" i="18" s="1"/>
  <c r="H2103" i="18" s="1"/>
  <c r="H2127" i="18" s="1"/>
  <c r="H2151" i="18" s="1"/>
  <c r="H2175" i="18" s="1"/>
  <c r="H2199" i="18" s="1"/>
  <c r="H2223" i="18" s="1"/>
  <c r="H2247" i="18" s="1"/>
  <c r="H2271" i="18" s="1"/>
  <c r="H2295" i="18" s="1"/>
  <c r="H2319" i="18" s="1"/>
  <c r="H2343" i="18" s="1"/>
  <c r="H2367" i="18" s="1"/>
  <c r="H2391" i="18" s="1"/>
  <c r="H2415" i="18" s="1"/>
  <c r="H2439" i="18" s="1"/>
  <c r="H2463" i="18" s="1"/>
  <c r="H2487" i="18" s="1"/>
  <c r="H2511" i="18" s="1"/>
  <c r="H2535" i="18" s="1"/>
  <c r="H2559" i="18" s="1"/>
  <c r="H2583" i="18" s="1"/>
  <c r="H2607" i="18" s="1"/>
  <c r="H2631" i="18" s="1"/>
  <c r="H2655" i="18" s="1"/>
  <c r="H2679" i="18" s="1"/>
  <c r="H2703" i="18" s="1"/>
  <c r="H2727" i="18" s="1"/>
  <c r="H2751" i="18" s="1"/>
  <c r="H2775" i="18" s="1"/>
  <c r="H2799" i="18" s="1"/>
  <c r="H2823" i="18" s="1"/>
  <c r="H2847" i="18" s="1"/>
  <c r="H2871" i="18" s="1"/>
  <c r="H2895" i="18" s="1"/>
  <c r="H2919" i="18" s="1"/>
  <c r="H2943" i="18" s="1"/>
  <c r="H2967" i="18" s="1"/>
  <c r="H2991" i="18" s="1"/>
  <c r="H3015" i="18" s="1"/>
  <c r="H3039" i="18" s="1"/>
  <c r="H3063" i="18" s="1"/>
  <c r="H3087" i="18" s="1"/>
  <c r="H3111" i="18" s="1"/>
  <c r="H3135" i="18" s="1"/>
  <c r="H3159" i="18" s="1"/>
  <c r="H3183" i="18" s="1"/>
  <c r="H3207" i="18" s="1"/>
  <c r="H3231" i="18" s="1"/>
  <c r="H3255" i="18" s="1"/>
  <c r="H3279" i="18" s="1"/>
  <c r="H3303" i="18" s="1"/>
  <c r="H3327" i="18" s="1"/>
  <c r="H3351" i="18" s="1"/>
  <c r="H3375" i="18" s="1"/>
  <c r="H3399" i="18" s="1"/>
  <c r="H3423" i="18" s="1"/>
  <c r="H3447" i="18" s="1"/>
  <c r="H3471" i="18" s="1"/>
  <c r="H3495" i="18" s="1"/>
  <c r="H3519" i="18" s="1"/>
  <c r="H3543" i="18" s="1"/>
  <c r="H3567" i="18" s="1"/>
  <c r="H3591" i="18" s="1"/>
  <c r="H3615" i="18" s="1"/>
  <c r="H3639" i="18" s="1"/>
  <c r="H3663" i="18" s="1"/>
  <c r="H3687" i="18" s="1"/>
  <c r="H3711" i="18" s="1"/>
  <c r="H3735" i="18" s="1"/>
  <c r="H3759" i="18" s="1"/>
  <c r="H3783" i="18" s="1"/>
  <c r="H3807" i="18" s="1"/>
  <c r="H3831" i="18" s="1"/>
  <c r="H3855" i="18" s="1"/>
  <c r="H3879" i="18" s="1"/>
  <c r="H3903" i="18" s="1"/>
  <c r="H3927" i="18" s="1"/>
  <c r="H3951" i="18" s="1"/>
  <c r="H3975" i="18" s="1"/>
  <c r="H3999" i="18" s="1"/>
  <c r="H4023" i="18" s="1"/>
  <c r="H4047" i="18" s="1"/>
  <c r="H4071" i="18" s="1"/>
  <c r="H4095" i="18" s="1"/>
  <c r="H4119" i="18" s="1"/>
  <c r="H4143" i="18" s="1"/>
  <c r="H4167" i="18" s="1"/>
  <c r="H4191" i="18" s="1"/>
  <c r="H4215" i="18" s="1"/>
  <c r="H4239" i="18" s="1"/>
  <c r="H4263" i="18" s="1"/>
  <c r="H4287" i="18" s="1"/>
  <c r="H4311" i="18" s="1"/>
  <c r="H4335" i="18" s="1"/>
  <c r="H4359" i="18" s="1"/>
  <c r="H4383" i="18" s="1"/>
  <c r="H4407" i="18" s="1"/>
  <c r="H4431" i="18" s="1"/>
  <c r="H4455" i="18" s="1"/>
  <c r="H4479" i="18" s="1"/>
  <c r="H4503" i="18" s="1"/>
  <c r="H4527" i="18" s="1"/>
  <c r="H4551" i="18" s="1"/>
  <c r="H4575" i="18" s="1"/>
  <c r="H4599" i="18" s="1"/>
  <c r="H4623" i="18" s="1"/>
  <c r="H4647" i="18" s="1"/>
  <c r="H4671" i="18" s="1"/>
  <c r="H4695" i="18" s="1"/>
  <c r="H4719" i="18" s="1"/>
  <c r="H4743" i="18" s="1"/>
  <c r="H4767" i="18" s="1"/>
  <c r="H4791" i="18" s="1"/>
  <c r="H4815" i="18" s="1"/>
  <c r="H4839" i="18" s="1"/>
  <c r="H4863" i="18" s="1"/>
  <c r="H4887" i="18" s="1"/>
  <c r="H4911" i="18" s="1"/>
  <c r="H4935" i="18" s="1"/>
  <c r="H4959" i="18" s="1"/>
  <c r="H4983" i="18" s="1"/>
  <c r="H5007" i="18" s="1"/>
  <c r="H5031" i="18" s="1"/>
  <c r="H5055" i="18" s="1"/>
  <c r="H5079" i="18" s="1"/>
  <c r="H5103" i="18" s="1"/>
  <c r="H5127" i="18" s="1"/>
  <c r="H5151" i="18" s="1"/>
  <c r="H5175" i="18" s="1"/>
  <c r="H5199" i="18" s="1"/>
  <c r="H5223" i="18" s="1"/>
  <c r="H5247" i="18" s="1"/>
  <c r="H5271" i="18" s="1"/>
  <c r="H5295" i="18" s="1"/>
  <c r="H5319" i="18" s="1"/>
  <c r="H5343" i="18" s="1"/>
  <c r="H5367" i="18" s="1"/>
  <c r="H5391" i="18" s="1"/>
  <c r="H5415" i="18" s="1"/>
  <c r="H5439" i="18" s="1"/>
  <c r="H5463" i="18" s="1"/>
  <c r="H5487" i="18" s="1"/>
  <c r="H5511" i="18" s="1"/>
  <c r="H5535" i="18" s="1"/>
  <c r="H5559" i="18" s="1"/>
  <c r="H5583" i="18" s="1"/>
  <c r="H5607" i="18" s="1"/>
  <c r="H5631" i="18" s="1"/>
  <c r="H5655" i="18" s="1"/>
  <c r="H5679" i="18" s="1"/>
  <c r="H5703" i="18" s="1"/>
  <c r="H5727" i="18" s="1"/>
  <c r="H5751" i="18" s="1"/>
  <c r="H5775" i="18" s="1"/>
  <c r="H5799" i="18" s="1"/>
  <c r="H5823" i="18" s="1"/>
  <c r="H5847" i="18" s="1"/>
  <c r="H5871" i="18" s="1"/>
  <c r="H5895" i="18" s="1"/>
  <c r="H5919" i="18" s="1"/>
  <c r="H5943" i="18" s="1"/>
  <c r="H5967" i="18" s="1"/>
  <c r="H5991" i="18" s="1"/>
  <c r="H6015" i="18" s="1"/>
  <c r="H6039" i="18" s="1"/>
  <c r="H6063" i="18" s="1"/>
  <c r="H6087" i="18" s="1"/>
  <c r="H6111" i="18" s="1"/>
  <c r="H6135" i="18" s="1"/>
  <c r="H6159" i="18" s="1"/>
  <c r="H6183" i="18" s="1"/>
  <c r="H6207" i="18" s="1"/>
  <c r="H6231" i="18" s="1"/>
  <c r="H6255" i="18" s="1"/>
  <c r="H6279" i="18" s="1"/>
  <c r="H6303" i="18" s="1"/>
  <c r="H6327" i="18" s="1"/>
  <c r="H6351" i="18" s="1"/>
  <c r="H6375" i="18" s="1"/>
  <c r="H6399" i="18" s="1"/>
  <c r="H6423" i="18" s="1"/>
  <c r="H6447" i="18" s="1"/>
  <c r="H6471" i="18" s="1"/>
  <c r="H6495" i="18" s="1"/>
  <c r="H6519" i="18" s="1"/>
  <c r="H6543" i="18" s="1"/>
  <c r="H6567" i="18" s="1"/>
  <c r="H6591" i="18" s="1"/>
  <c r="H6615" i="18" s="1"/>
  <c r="H6639" i="18" s="1"/>
  <c r="H6663" i="18" s="1"/>
  <c r="H6687" i="18" s="1"/>
  <c r="H6711" i="18" s="1"/>
  <c r="H6735" i="18" s="1"/>
  <c r="H6759" i="18" s="1"/>
  <c r="H6783" i="18" s="1"/>
  <c r="H6807" i="18" s="1"/>
  <c r="H6831" i="18" s="1"/>
  <c r="H6855" i="18" s="1"/>
  <c r="H6879" i="18" s="1"/>
  <c r="H6903" i="18" s="1"/>
  <c r="H6927" i="18" s="1"/>
  <c r="H6951" i="18" s="1"/>
  <c r="H6975" i="18" s="1"/>
  <c r="H6999" i="18" s="1"/>
  <c r="H7023" i="18" s="1"/>
  <c r="H7047" i="18" s="1"/>
  <c r="H7071" i="18" s="1"/>
  <c r="H7095" i="18" s="1"/>
  <c r="H7119" i="18" s="1"/>
  <c r="H7143" i="18" s="1"/>
  <c r="H7167" i="18" s="1"/>
  <c r="H7191" i="18" s="1"/>
  <c r="H7215" i="18" s="1"/>
  <c r="H7239" i="18" s="1"/>
  <c r="H7263" i="18" s="1"/>
  <c r="H7287" i="18" s="1"/>
  <c r="H7311" i="18" s="1"/>
  <c r="H7335" i="18" s="1"/>
  <c r="H7359" i="18" s="1"/>
  <c r="H7383" i="18" s="1"/>
  <c r="H7407" i="18" s="1"/>
  <c r="H7431" i="18" s="1"/>
  <c r="H7455" i="18" s="1"/>
  <c r="H7479" i="18" s="1"/>
  <c r="H7503" i="18" s="1"/>
  <c r="H7527" i="18" s="1"/>
  <c r="H7551" i="18" s="1"/>
  <c r="H7575" i="18" s="1"/>
  <c r="H7599" i="18" s="1"/>
  <c r="H7623" i="18" s="1"/>
  <c r="H7647" i="18" s="1"/>
  <c r="H7671" i="18" s="1"/>
  <c r="H7695" i="18" s="1"/>
  <c r="H7719" i="18" s="1"/>
  <c r="H7743" i="18" s="1"/>
  <c r="H7767" i="18" s="1"/>
  <c r="H7791" i="18" s="1"/>
  <c r="H7815" i="18" s="1"/>
  <c r="H7839" i="18" s="1"/>
  <c r="H7863" i="18" s="1"/>
  <c r="H7887" i="18" s="1"/>
  <c r="H7911" i="18" s="1"/>
  <c r="H7935" i="18" s="1"/>
  <c r="H7959" i="18" s="1"/>
  <c r="H7983" i="18" s="1"/>
  <c r="H8007" i="18" s="1"/>
  <c r="H8031" i="18" s="1"/>
  <c r="H8055" i="18" s="1"/>
  <c r="H8079" i="18" s="1"/>
  <c r="H8103" i="18" s="1"/>
  <c r="H8127" i="18" s="1"/>
  <c r="H8151" i="18" s="1"/>
  <c r="H8175" i="18" s="1"/>
  <c r="H8199" i="18" s="1"/>
  <c r="H8223" i="18" s="1"/>
  <c r="H8247" i="18" s="1"/>
  <c r="H8271" i="18" s="1"/>
  <c r="H8295" i="18" s="1"/>
  <c r="H8319" i="18" s="1"/>
  <c r="H8343" i="18" s="1"/>
  <c r="H8367" i="18" s="1"/>
  <c r="H8391" i="18" s="1"/>
  <c r="H8415" i="18" s="1"/>
  <c r="H8439" i="18" s="1"/>
  <c r="H8463" i="18" s="1"/>
  <c r="H8487" i="18" s="1"/>
  <c r="H8511" i="18" s="1"/>
  <c r="H8535" i="18" s="1"/>
  <c r="H8559" i="18" s="1"/>
  <c r="H8583" i="18" s="1"/>
  <c r="H8607" i="18" s="1"/>
  <c r="H8631" i="18" s="1"/>
  <c r="H8655" i="18" s="1"/>
  <c r="H8679" i="18" s="1"/>
  <c r="H8703" i="18" s="1"/>
  <c r="H8727" i="18" s="1"/>
  <c r="H8751" i="18" s="1"/>
  <c r="L38" i="18"/>
  <c r="L62" i="18" s="1"/>
  <c r="L86" i="18" s="1"/>
  <c r="L110" i="18" s="1"/>
  <c r="L134" i="18" s="1"/>
  <c r="L158" i="18" s="1"/>
  <c r="L182" i="18" s="1"/>
  <c r="L206" i="18" s="1"/>
  <c r="L230" i="18" s="1"/>
  <c r="L254" i="18" s="1"/>
  <c r="L278" i="18" s="1"/>
  <c r="L302" i="18" s="1"/>
  <c r="L326" i="18" s="1"/>
  <c r="L350" i="18" s="1"/>
  <c r="L374" i="18" s="1"/>
  <c r="L398" i="18" s="1"/>
  <c r="L422" i="18" s="1"/>
  <c r="L446" i="18" s="1"/>
  <c r="L470" i="18" s="1"/>
  <c r="L494" i="18" s="1"/>
  <c r="L518" i="18" s="1"/>
  <c r="L542" i="18" s="1"/>
  <c r="L566" i="18" s="1"/>
  <c r="L590" i="18" s="1"/>
  <c r="L614" i="18" s="1"/>
  <c r="L638" i="18" s="1"/>
  <c r="L662" i="18" s="1"/>
  <c r="L686" i="18" s="1"/>
  <c r="L710" i="18" s="1"/>
  <c r="L734" i="18" s="1"/>
  <c r="L758" i="18" s="1"/>
  <c r="L782" i="18" s="1"/>
  <c r="L806" i="18" s="1"/>
  <c r="L830" i="18" s="1"/>
  <c r="L854" i="18" s="1"/>
  <c r="L878" i="18" s="1"/>
  <c r="L902" i="18" s="1"/>
  <c r="L926" i="18" s="1"/>
  <c r="L950" i="18" s="1"/>
  <c r="L974" i="18" s="1"/>
  <c r="L998" i="18" s="1"/>
  <c r="L1022" i="18" s="1"/>
  <c r="L1046" i="18" s="1"/>
  <c r="L1070" i="18" s="1"/>
  <c r="L1094" i="18" s="1"/>
  <c r="L1118" i="18" s="1"/>
  <c r="L1142" i="18" s="1"/>
  <c r="L1166" i="18" s="1"/>
  <c r="L1190" i="18" s="1"/>
  <c r="L1214" i="18" s="1"/>
  <c r="L1238" i="18" s="1"/>
  <c r="L1262" i="18" s="1"/>
  <c r="L1286" i="18" s="1"/>
  <c r="L1310" i="18" s="1"/>
  <c r="L1334" i="18" s="1"/>
  <c r="L1358" i="18" s="1"/>
  <c r="L1382" i="18" s="1"/>
  <c r="L1406" i="18" s="1"/>
  <c r="L1430" i="18" s="1"/>
  <c r="L1454" i="18" s="1"/>
  <c r="L1478" i="18" s="1"/>
  <c r="L1502" i="18" s="1"/>
  <c r="L1526" i="18" s="1"/>
  <c r="L1550" i="18" s="1"/>
  <c r="L1574" i="18" s="1"/>
  <c r="L1598" i="18" s="1"/>
  <c r="L1622" i="18" s="1"/>
  <c r="L1646" i="18" s="1"/>
  <c r="L1670" i="18" s="1"/>
  <c r="L1694" i="18" s="1"/>
  <c r="L1718" i="18" s="1"/>
  <c r="L1742" i="18" s="1"/>
  <c r="L1766" i="18" s="1"/>
  <c r="L1790" i="18" s="1"/>
  <c r="L1814" i="18" s="1"/>
  <c r="L1838" i="18" s="1"/>
  <c r="L1862" i="18" s="1"/>
  <c r="L1886" i="18" s="1"/>
  <c r="L1910" i="18" s="1"/>
  <c r="L1934" i="18" s="1"/>
  <c r="L1958" i="18" s="1"/>
  <c r="L1982" i="18" s="1"/>
  <c r="L2006" i="18" s="1"/>
  <c r="L2030" i="18" s="1"/>
  <c r="L2054" i="18" s="1"/>
  <c r="L2078" i="18" s="1"/>
  <c r="L2102" i="18" s="1"/>
  <c r="L2126" i="18" s="1"/>
  <c r="L2150" i="18" s="1"/>
  <c r="L2174" i="18" s="1"/>
  <c r="L2198" i="18" s="1"/>
  <c r="L2222" i="18" s="1"/>
  <c r="L2246" i="18" s="1"/>
  <c r="L2270" i="18" s="1"/>
  <c r="L2294" i="18" s="1"/>
  <c r="L2318" i="18" s="1"/>
  <c r="L2342" i="18" s="1"/>
  <c r="L2366" i="18" s="1"/>
  <c r="L2390" i="18" s="1"/>
  <c r="L2414" i="18" s="1"/>
  <c r="L2438" i="18" s="1"/>
  <c r="L2462" i="18" s="1"/>
  <c r="L2486" i="18" s="1"/>
  <c r="L2510" i="18" s="1"/>
  <c r="L2534" i="18" s="1"/>
  <c r="L2558" i="18" s="1"/>
  <c r="L2582" i="18" s="1"/>
  <c r="L2606" i="18" s="1"/>
  <c r="L2630" i="18" s="1"/>
  <c r="L2654" i="18" s="1"/>
  <c r="L2678" i="18" s="1"/>
  <c r="L2702" i="18" s="1"/>
  <c r="L2726" i="18" s="1"/>
  <c r="L2750" i="18" s="1"/>
  <c r="L2774" i="18" s="1"/>
  <c r="L2798" i="18" s="1"/>
  <c r="L2822" i="18" s="1"/>
  <c r="L2846" i="18" s="1"/>
  <c r="L2870" i="18" s="1"/>
  <c r="L2894" i="18" s="1"/>
  <c r="L2918" i="18" s="1"/>
  <c r="L2942" i="18" s="1"/>
  <c r="L2966" i="18" s="1"/>
  <c r="L2990" i="18" s="1"/>
  <c r="L3014" i="18" s="1"/>
  <c r="L3038" i="18" s="1"/>
  <c r="L3062" i="18" s="1"/>
  <c r="L3086" i="18" s="1"/>
  <c r="L3110" i="18" s="1"/>
  <c r="L3134" i="18" s="1"/>
  <c r="L3158" i="18" s="1"/>
  <c r="L3182" i="18" s="1"/>
  <c r="L3206" i="18" s="1"/>
  <c r="L3230" i="18" s="1"/>
  <c r="L3254" i="18" s="1"/>
  <c r="L3278" i="18" s="1"/>
  <c r="L3302" i="18" s="1"/>
  <c r="L3326" i="18" s="1"/>
  <c r="L3350" i="18" s="1"/>
  <c r="L3374" i="18" s="1"/>
  <c r="L3398" i="18" s="1"/>
  <c r="L3422" i="18" s="1"/>
  <c r="L3446" i="18" s="1"/>
  <c r="K38" i="18"/>
  <c r="K62" i="18" s="1"/>
  <c r="K86" i="18" s="1"/>
  <c r="K110" i="18" s="1"/>
  <c r="K134" i="18" s="1"/>
  <c r="K158" i="18" s="1"/>
  <c r="K182" i="18" s="1"/>
  <c r="K206" i="18" s="1"/>
  <c r="K230" i="18" s="1"/>
  <c r="K254" i="18" s="1"/>
  <c r="K278" i="18" s="1"/>
  <c r="K302" i="18" s="1"/>
  <c r="K326" i="18" s="1"/>
  <c r="K350" i="18" s="1"/>
  <c r="K374" i="18" s="1"/>
  <c r="K398" i="18" s="1"/>
  <c r="K422" i="18" s="1"/>
  <c r="K446" i="18" s="1"/>
  <c r="K470" i="18" s="1"/>
  <c r="K494" i="18" s="1"/>
  <c r="K518" i="18" s="1"/>
  <c r="K542" i="18" s="1"/>
  <c r="K566" i="18" s="1"/>
  <c r="K590" i="18" s="1"/>
  <c r="K614" i="18" s="1"/>
  <c r="K638" i="18" s="1"/>
  <c r="K662" i="18" s="1"/>
  <c r="K686" i="18" s="1"/>
  <c r="K710" i="18" s="1"/>
  <c r="K734" i="18" s="1"/>
  <c r="J38" i="18"/>
  <c r="J62" i="18" s="1"/>
  <c r="J86" i="18" s="1"/>
  <c r="J110" i="18" s="1"/>
  <c r="J134" i="18" s="1"/>
  <c r="J158" i="18" s="1"/>
  <c r="J182" i="18" s="1"/>
  <c r="J206" i="18" s="1"/>
  <c r="J230" i="18" s="1"/>
  <c r="J254" i="18" s="1"/>
  <c r="J278" i="18" s="1"/>
  <c r="J302" i="18" s="1"/>
  <c r="J326" i="18" s="1"/>
  <c r="J350" i="18" s="1"/>
  <c r="J374" i="18" s="1"/>
  <c r="J398" i="18" s="1"/>
  <c r="J422" i="18" s="1"/>
  <c r="J446" i="18" s="1"/>
  <c r="J470" i="18" s="1"/>
  <c r="J494" i="18" s="1"/>
  <c r="J518" i="18" s="1"/>
  <c r="J542" i="18" s="1"/>
  <c r="J566" i="18" s="1"/>
  <c r="J590" i="18" s="1"/>
  <c r="J614" i="18" s="1"/>
  <c r="J638" i="18" s="1"/>
  <c r="J662" i="18" s="1"/>
  <c r="J686" i="18" s="1"/>
  <c r="J710" i="18" s="1"/>
  <c r="J734" i="18" s="1"/>
  <c r="I38" i="18"/>
  <c r="I62" i="18" s="1"/>
  <c r="I86" i="18" s="1"/>
  <c r="I110" i="18" s="1"/>
  <c r="I134" i="18" s="1"/>
  <c r="I158" i="18" s="1"/>
  <c r="I182" i="18" s="1"/>
  <c r="I206" i="18" s="1"/>
  <c r="I230" i="18" s="1"/>
  <c r="I254" i="18" s="1"/>
  <c r="I278" i="18" s="1"/>
  <c r="I302" i="18" s="1"/>
  <c r="I326" i="18" s="1"/>
  <c r="I350" i="18" s="1"/>
  <c r="I374" i="18" s="1"/>
  <c r="I398" i="18" s="1"/>
  <c r="I422" i="18" s="1"/>
  <c r="I446" i="18" s="1"/>
  <c r="I470" i="18" s="1"/>
  <c r="I494" i="18" s="1"/>
  <c r="I518" i="18" s="1"/>
  <c r="I542" i="18" s="1"/>
  <c r="I566" i="18" s="1"/>
  <c r="I590" i="18" s="1"/>
  <c r="I614" i="18" s="1"/>
  <c r="I638" i="18" s="1"/>
  <c r="I662" i="18" s="1"/>
  <c r="I686" i="18" s="1"/>
  <c r="I710" i="18" s="1"/>
  <c r="I734" i="18" s="1"/>
  <c r="H38" i="18"/>
  <c r="H62" i="18" s="1"/>
  <c r="H86" i="18" s="1"/>
  <c r="H110" i="18" s="1"/>
  <c r="H134" i="18" s="1"/>
  <c r="H158" i="18" s="1"/>
  <c r="H182" i="18" s="1"/>
  <c r="H206" i="18" s="1"/>
  <c r="H230" i="18" s="1"/>
  <c r="H254" i="18" s="1"/>
  <c r="H278" i="18" s="1"/>
  <c r="H302" i="18" s="1"/>
  <c r="H326" i="18" s="1"/>
  <c r="H350" i="18" s="1"/>
  <c r="H374" i="18" s="1"/>
  <c r="H398" i="18" s="1"/>
  <c r="H422" i="18" s="1"/>
  <c r="H446" i="18" s="1"/>
  <c r="H470" i="18" s="1"/>
  <c r="H494" i="18" s="1"/>
  <c r="H518" i="18" s="1"/>
  <c r="H542" i="18" s="1"/>
  <c r="H566" i="18" s="1"/>
  <c r="H590" i="18" s="1"/>
  <c r="H614" i="18" s="1"/>
  <c r="H638" i="18" s="1"/>
  <c r="H662" i="18" s="1"/>
  <c r="H686" i="18" s="1"/>
  <c r="H710" i="18" s="1"/>
  <c r="H734" i="18" s="1"/>
  <c r="H758" i="18" s="1"/>
  <c r="H782" i="18" s="1"/>
  <c r="H806" i="18" s="1"/>
  <c r="H830" i="18" s="1"/>
  <c r="H854" i="18" s="1"/>
  <c r="H878" i="18" s="1"/>
  <c r="H902" i="18" s="1"/>
  <c r="H926" i="18" s="1"/>
  <c r="H950" i="18" s="1"/>
  <c r="H974" i="18" s="1"/>
  <c r="H998" i="18" s="1"/>
  <c r="H1022" i="18" s="1"/>
  <c r="H1046" i="18" s="1"/>
  <c r="H1070" i="18" s="1"/>
  <c r="H1094" i="18" s="1"/>
  <c r="H1118" i="18" s="1"/>
  <c r="H1142" i="18" s="1"/>
  <c r="H1166" i="18" s="1"/>
  <c r="H1190" i="18" s="1"/>
  <c r="H1214" i="18" s="1"/>
  <c r="H1238" i="18" s="1"/>
  <c r="H1262" i="18" s="1"/>
  <c r="H1286" i="18" s="1"/>
  <c r="H1310" i="18" s="1"/>
  <c r="H1334" i="18" s="1"/>
  <c r="H1358" i="18" s="1"/>
  <c r="H1382" i="18" s="1"/>
  <c r="H1406" i="18" s="1"/>
  <c r="H1430" i="18" s="1"/>
  <c r="H1454" i="18" s="1"/>
  <c r="H1478" i="18" s="1"/>
  <c r="H1502" i="18" s="1"/>
  <c r="H1526" i="18" s="1"/>
  <c r="H1550" i="18" s="1"/>
  <c r="H1574" i="18" s="1"/>
  <c r="H1598" i="18" s="1"/>
  <c r="H1622" i="18" s="1"/>
  <c r="H1646" i="18" s="1"/>
  <c r="H1670" i="18" s="1"/>
  <c r="H1694" i="18" s="1"/>
  <c r="H1718" i="18" s="1"/>
  <c r="H1742" i="18" s="1"/>
  <c r="H1766" i="18" s="1"/>
  <c r="H1790" i="18" s="1"/>
  <c r="H1814" i="18" s="1"/>
  <c r="H1838" i="18" s="1"/>
  <c r="H1862" i="18" s="1"/>
  <c r="H1886" i="18" s="1"/>
  <c r="H1910" i="18" s="1"/>
  <c r="H1934" i="18" s="1"/>
  <c r="H1958" i="18" s="1"/>
  <c r="H1982" i="18" s="1"/>
  <c r="H2006" i="18" s="1"/>
  <c r="H2030" i="18" s="1"/>
  <c r="H2054" i="18" s="1"/>
  <c r="H2078" i="18" s="1"/>
  <c r="H2102" i="18" s="1"/>
  <c r="H2126" i="18" s="1"/>
  <c r="H2150" i="18" s="1"/>
  <c r="H2174" i="18" s="1"/>
  <c r="H2198" i="18" s="1"/>
  <c r="H2222" i="18" s="1"/>
  <c r="H2246" i="18" s="1"/>
  <c r="H2270" i="18" s="1"/>
  <c r="H2294" i="18" s="1"/>
  <c r="H2318" i="18" s="1"/>
  <c r="H2342" i="18" s="1"/>
  <c r="H2366" i="18" s="1"/>
  <c r="H2390" i="18" s="1"/>
  <c r="H2414" i="18" s="1"/>
  <c r="H2438" i="18" s="1"/>
  <c r="H2462" i="18" s="1"/>
  <c r="H2486" i="18" s="1"/>
  <c r="H2510" i="18" s="1"/>
  <c r="H2534" i="18" s="1"/>
  <c r="H2558" i="18" s="1"/>
  <c r="H2582" i="18" s="1"/>
  <c r="H2606" i="18" s="1"/>
  <c r="H2630" i="18" s="1"/>
  <c r="H2654" i="18" s="1"/>
  <c r="H2678" i="18" s="1"/>
  <c r="H2702" i="18" s="1"/>
  <c r="H2726" i="18" s="1"/>
  <c r="H2750" i="18" s="1"/>
  <c r="H2774" i="18" s="1"/>
  <c r="H2798" i="18" s="1"/>
  <c r="H2822" i="18" s="1"/>
  <c r="H2846" i="18" s="1"/>
  <c r="H2870" i="18" s="1"/>
  <c r="H2894" i="18" s="1"/>
  <c r="H2918" i="18" s="1"/>
  <c r="H2942" i="18" s="1"/>
  <c r="H2966" i="18" s="1"/>
  <c r="H2990" i="18" s="1"/>
  <c r="H3014" i="18" s="1"/>
  <c r="H3038" i="18" s="1"/>
  <c r="H3062" i="18" s="1"/>
  <c r="H3086" i="18" s="1"/>
  <c r="H3110" i="18" s="1"/>
  <c r="H3134" i="18" s="1"/>
  <c r="H3158" i="18" s="1"/>
  <c r="H3182" i="18" s="1"/>
  <c r="H3206" i="18" s="1"/>
  <c r="H3230" i="18" s="1"/>
  <c r="H3254" i="18" s="1"/>
  <c r="H3278" i="18" s="1"/>
  <c r="H3302" i="18" s="1"/>
  <c r="H3326" i="18" s="1"/>
  <c r="H3350" i="18" s="1"/>
  <c r="H3374" i="18" s="1"/>
  <c r="H3398" i="18" s="1"/>
  <c r="H3422" i="18" s="1"/>
  <c r="H3446" i="18" s="1"/>
  <c r="H3470" i="18" s="1"/>
  <c r="H3494" i="18" s="1"/>
  <c r="H3518" i="18" s="1"/>
  <c r="H3542" i="18" s="1"/>
  <c r="H3566" i="18" s="1"/>
  <c r="H3590" i="18" s="1"/>
  <c r="H3614" i="18" s="1"/>
  <c r="H3638" i="18" s="1"/>
  <c r="H3662" i="18" s="1"/>
  <c r="H3686" i="18" s="1"/>
  <c r="H3710" i="18" s="1"/>
  <c r="H3734" i="18" s="1"/>
  <c r="H3758" i="18" s="1"/>
  <c r="H3782" i="18" s="1"/>
  <c r="H3806" i="18" s="1"/>
  <c r="H3830" i="18" s="1"/>
  <c r="H3854" i="18" s="1"/>
  <c r="H3878" i="18" s="1"/>
  <c r="H3902" i="18" s="1"/>
  <c r="H3926" i="18" s="1"/>
  <c r="H3950" i="18" s="1"/>
  <c r="H3974" i="18" s="1"/>
  <c r="H3998" i="18" s="1"/>
  <c r="H4022" i="18" s="1"/>
  <c r="H4046" i="18" s="1"/>
  <c r="H4070" i="18" s="1"/>
  <c r="H4094" i="18" s="1"/>
  <c r="H4118" i="18" s="1"/>
  <c r="H4142" i="18" s="1"/>
  <c r="H4166" i="18" s="1"/>
  <c r="H4190" i="18" s="1"/>
  <c r="H4214" i="18" s="1"/>
  <c r="H4238" i="18" s="1"/>
  <c r="H4262" i="18" s="1"/>
  <c r="H4286" i="18" s="1"/>
  <c r="H4310" i="18" s="1"/>
  <c r="H4334" i="18" s="1"/>
  <c r="H4358" i="18" s="1"/>
  <c r="H4382" i="18" s="1"/>
  <c r="H4406" i="18" s="1"/>
  <c r="H4430" i="18" s="1"/>
  <c r="H4454" i="18" s="1"/>
  <c r="H4478" i="18" s="1"/>
  <c r="H4502" i="18" s="1"/>
  <c r="H4526" i="18" s="1"/>
  <c r="H4550" i="18" s="1"/>
  <c r="H4574" i="18" s="1"/>
  <c r="H4598" i="18" s="1"/>
  <c r="H4622" i="18" s="1"/>
  <c r="H4646" i="18" s="1"/>
  <c r="H4670" i="18" s="1"/>
  <c r="H4694" i="18" s="1"/>
  <c r="H4718" i="18" s="1"/>
  <c r="H4742" i="18" s="1"/>
  <c r="H4766" i="18" s="1"/>
  <c r="H4790" i="18" s="1"/>
  <c r="H4814" i="18" s="1"/>
  <c r="H4838" i="18" s="1"/>
  <c r="H4862" i="18" s="1"/>
  <c r="H4886" i="18" s="1"/>
  <c r="H4910" i="18" s="1"/>
  <c r="H4934" i="18" s="1"/>
  <c r="H4958" i="18" s="1"/>
  <c r="H4982" i="18" s="1"/>
  <c r="H5006" i="18" s="1"/>
  <c r="H5030" i="18" s="1"/>
  <c r="H5054" i="18" s="1"/>
  <c r="H5078" i="18" s="1"/>
  <c r="H5102" i="18" s="1"/>
  <c r="H5126" i="18" s="1"/>
  <c r="H5150" i="18" s="1"/>
  <c r="H5174" i="18" s="1"/>
  <c r="H5198" i="18" s="1"/>
  <c r="H5222" i="18" s="1"/>
  <c r="H5246" i="18" s="1"/>
  <c r="H5270" i="18" s="1"/>
  <c r="H5294" i="18" s="1"/>
  <c r="H5318" i="18" s="1"/>
  <c r="H5342" i="18" s="1"/>
  <c r="H5366" i="18" s="1"/>
  <c r="H5390" i="18" s="1"/>
  <c r="H5414" i="18" s="1"/>
  <c r="H5438" i="18" s="1"/>
  <c r="H5462" i="18" s="1"/>
  <c r="H5486" i="18" s="1"/>
  <c r="H5510" i="18" s="1"/>
  <c r="H5534" i="18" s="1"/>
  <c r="H5558" i="18" s="1"/>
  <c r="H5582" i="18" s="1"/>
  <c r="H5606" i="18" s="1"/>
  <c r="H5630" i="18" s="1"/>
  <c r="H5654" i="18" s="1"/>
  <c r="H5678" i="18" s="1"/>
  <c r="H5702" i="18" s="1"/>
  <c r="H5726" i="18" s="1"/>
  <c r="H5750" i="18" s="1"/>
  <c r="H5774" i="18" s="1"/>
  <c r="H5798" i="18" s="1"/>
  <c r="H5822" i="18" s="1"/>
  <c r="H5846" i="18" s="1"/>
  <c r="H5870" i="18" s="1"/>
  <c r="H5894" i="18" s="1"/>
  <c r="H5918" i="18" s="1"/>
  <c r="H5942" i="18" s="1"/>
  <c r="H5966" i="18" s="1"/>
  <c r="H5990" i="18" s="1"/>
  <c r="H6014" i="18" s="1"/>
  <c r="H6038" i="18" s="1"/>
  <c r="H6062" i="18" s="1"/>
  <c r="H6086" i="18" s="1"/>
  <c r="H6110" i="18" s="1"/>
  <c r="H6134" i="18" s="1"/>
  <c r="H6158" i="18" s="1"/>
  <c r="H6182" i="18" s="1"/>
  <c r="H6206" i="18" s="1"/>
  <c r="H6230" i="18" s="1"/>
  <c r="H6254" i="18" s="1"/>
  <c r="H6278" i="18" s="1"/>
  <c r="H6302" i="18" s="1"/>
  <c r="H6326" i="18" s="1"/>
  <c r="H6350" i="18" s="1"/>
  <c r="H6374" i="18" s="1"/>
  <c r="H6398" i="18" s="1"/>
  <c r="H6422" i="18" s="1"/>
  <c r="H6446" i="18" s="1"/>
  <c r="H6470" i="18" s="1"/>
  <c r="H6494" i="18" s="1"/>
  <c r="H6518" i="18" s="1"/>
  <c r="H6542" i="18" s="1"/>
  <c r="H6566" i="18" s="1"/>
  <c r="H6590" i="18" s="1"/>
  <c r="H6614" i="18" s="1"/>
  <c r="H6638" i="18" s="1"/>
  <c r="H6662" i="18" s="1"/>
  <c r="H6686" i="18" s="1"/>
  <c r="H6710" i="18" s="1"/>
  <c r="H6734" i="18" s="1"/>
  <c r="H6758" i="18" s="1"/>
  <c r="H6782" i="18" s="1"/>
  <c r="H6806" i="18" s="1"/>
  <c r="H6830" i="18" s="1"/>
  <c r="H6854" i="18" s="1"/>
  <c r="H6878" i="18" s="1"/>
  <c r="H6902" i="18" s="1"/>
  <c r="H6926" i="18" s="1"/>
  <c r="H6950" i="18" s="1"/>
  <c r="H6974" i="18" s="1"/>
  <c r="H6998" i="18" s="1"/>
  <c r="H7022" i="18" s="1"/>
  <c r="H7046" i="18" s="1"/>
  <c r="H7070" i="18" s="1"/>
  <c r="H7094" i="18" s="1"/>
  <c r="H7118" i="18" s="1"/>
  <c r="H7142" i="18" s="1"/>
  <c r="H7166" i="18" s="1"/>
  <c r="H7190" i="18" s="1"/>
  <c r="H7214" i="18" s="1"/>
  <c r="H7238" i="18" s="1"/>
  <c r="H7262" i="18" s="1"/>
  <c r="H7286" i="18" s="1"/>
  <c r="H7310" i="18" s="1"/>
  <c r="H7334" i="18" s="1"/>
  <c r="H7358" i="18" s="1"/>
  <c r="H7382" i="18" s="1"/>
  <c r="H7406" i="18" s="1"/>
  <c r="H7430" i="18" s="1"/>
  <c r="H7454" i="18" s="1"/>
  <c r="H7478" i="18" s="1"/>
  <c r="H7502" i="18" s="1"/>
  <c r="H7526" i="18" s="1"/>
  <c r="H7550" i="18" s="1"/>
  <c r="H7574" i="18" s="1"/>
  <c r="H7598" i="18" s="1"/>
  <c r="H7622" i="18" s="1"/>
  <c r="H7646" i="18" s="1"/>
  <c r="H7670" i="18" s="1"/>
  <c r="H7694" i="18" s="1"/>
  <c r="H7718" i="18" s="1"/>
  <c r="H7742" i="18" s="1"/>
  <c r="H7766" i="18" s="1"/>
  <c r="H7790" i="18" s="1"/>
  <c r="H7814" i="18" s="1"/>
  <c r="H7838" i="18" s="1"/>
  <c r="H7862" i="18" s="1"/>
  <c r="H7886" i="18" s="1"/>
  <c r="H7910" i="18" s="1"/>
  <c r="H7934" i="18" s="1"/>
  <c r="H7958" i="18" s="1"/>
  <c r="H7982" i="18" s="1"/>
  <c r="H8006" i="18" s="1"/>
  <c r="H8030" i="18" s="1"/>
  <c r="H8054" i="18" s="1"/>
  <c r="H8078" i="18" s="1"/>
  <c r="H8102" i="18" s="1"/>
  <c r="H8126" i="18" s="1"/>
  <c r="H8150" i="18" s="1"/>
  <c r="H8174" i="18" s="1"/>
  <c r="H8198" i="18" s="1"/>
  <c r="H8222" i="18" s="1"/>
  <c r="H8246" i="18" s="1"/>
  <c r="H8270" i="18" s="1"/>
  <c r="H8294" i="18" s="1"/>
  <c r="H8318" i="18" s="1"/>
  <c r="H8342" i="18" s="1"/>
  <c r="H8366" i="18" s="1"/>
  <c r="H8390" i="18" s="1"/>
  <c r="H8414" i="18" s="1"/>
  <c r="H8438" i="18" s="1"/>
  <c r="H8462" i="18" s="1"/>
  <c r="H8486" i="18" s="1"/>
  <c r="H8510" i="18" s="1"/>
  <c r="H8534" i="18" s="1"/>
  <c r="H8558" i="18" s="1"/>
  <c r="H8582" i="18" s="1"/>
  <c r="H8606" i="18" s="1"/>
  <c r="H8630" i="18" s="1"/>
  <c r="H8654" i="18" s="1"/>
  <c r="H8678" i="18" s="1"/>
  <c r="H8702" i="18" s="1"/>
  <c r="H8726" i="18" s="1"/>
  <c r="H8750" i="18" s="1"/>
  <c r="L37" i="18"/>
  <c r="L61" i="18" s="1"/>
  <c r="L85" i="18" s="1"/>
  <c r="L109" i="18" s="1"/>
  <c r="L133" i="18" s="1"/>
  <c r="L157" i="18" s="1"/>
  <c r="L181" i="18" s="1"/>
  <c r="L205" i="18" s="1"/>
  <c r="L229" i="18" s="1"/>
  <c r="L253" i="18" s="1"/>
  <c r="L277" i="18" s="1"/>
  <c r="L301" i="18" s="1"/>
  <c r="L325" i="18" s="1"/>
  <c r="L349" i="18" s="1"/>
  <c r="L373" i="18" s="1"/>
  <c r="L397" i="18" s="1"/>
  <c r="L421" i="18" s="1"/>
  <c r="L445" i="18" s="1"/>
  <c r="L469" i="18" s="1"/>
  <c r="L493" i="18" s="1"/>
  <c r="L517" i="18" s="1"/>
  <c r="L541" i="18" s="1"/>
  <c r="L565" i="18" s="1"/>
  <c r="L589" i="18" s="1"/>
  <c r="L613" i="18" s="1"/>
  <c r="L637" i="18" s="1"/>
  <c r="L661" i="18" s="1"/>
  <c r="L685" i="18" s="1"/>
  <c r="L709" i="18" s="1"/>
  <c r="L733" i="18" s="1"/>
  <c r="L757" i="18" s="1"/>
  <c r="L781" i="18" s="1"/>
  <c r="L805" i="18" s="1"/>
  <c r="L829" i="18" s="1"/>
  <c r="L853" i="18" s="1"/>
  <c r="L877" i="18" s="1"/>
  <c r="L901" i="18" s="1"/>
  <c r="L925" i="18" s="1"/>
  <c r="L949" i="18" s="1"/>
  <c r="L973" i="18" s="1"/>
  <c r="L997" i="18" s="1"/>
  <c r="L1021" i="18" s="1"/>
  <c r="L1045" i="18" s="1"/>
  <c r="L1069" i="18" s="1"/>
  <c r="L1093" i="18" s="1"/>
  <c r="L1117" i="18" s="1"/>
  <c r="L1141" i="18" s="1"/>
  <c r="L1165" i="18" s="1"/>
  <c r="L1189" i="18" s="1"/>
  <c r="L1213" i="18" s="1"/>
  <c r="L1237" i="18" s="1"/>
  <c r="L1261" i="18" s="1"/>
  <c r="L1285" i="18" s="1"/>
  <c r="L1309" i="18" s="1"/>
  <c r="L1333" i="18" s="1"/>
  <c r="L1357" i="18" s="1"/>
  <c r="L1381" i="18" s="1"/>
  <c r="L1405" i="18" s="1"/>
  <c r="L1429" i="18" s="1"/>
  <c r="L1453" i="18" s="1"/>
  <c r="L1477" i="18" s="1"/>
  <c r="L1501" i="18" s="1"/>
  <c r="L1525" i="18" s="1"/>
  <c r="L1549" i="18" s="1"/>
  <c r="L1573" i="18" s="1"/>
  <c r="L1597" i="18" s="1"/>
  <c r="L1621" i="18" s="1"/>
  <c r="L1645" i="18" s="1"/>
  <c r="L1669" i="18" s="1"/>
  <c r="L1693" i="18" s="1"/>
  <c r="L1717" i="18" s="1"/>
  <c r="L1741" i="18" s="1"/>
  <c r="L1765" i="18" s="1"/>
  <c r="L1789" i="18" s="1"/>
  <c r="L1813" i="18" s="1"/>
  <c r="L1837" i="18" s="1"/>
  <c r="L1861" i="18" s="1"/>
  <c r="L1885" i="18" s="1"/>
  <c r="L1909" i="18" s="1"/>
  <c r="L1933" i="18" s="1"/>
  <c r="L1957" i="18" s="1"/>
  <c r="L1981" i="18" s="1"/>
  <c r="L2005" i="18" s="1"/>
  <c r="L2029" i="18" s="1"/>
  <c r="L2053" i="18" s="1"/>
  <c r="L2077" i="18" s="1"/>
  <c r="L2101" i="18" s="1"/>
  <c r="L2125" i="18" s="1"/>
  <c r="L2149" i="18" s="1"/>
  <c r="L2173" i="18" s="1"/>
  <c r="L2197" i="18" s="1"/>
  <c r="L2221" i="18" s="1"/>
  <c r="L2245" i="18" s="1"/>
  <c r="L2269" i="18" s="1"/>
  <c r="L2293" i="18" s="1"/>
  <c r="L2317" i="18" s="1"/>
  <c r="L2341" i="18" s="1"/>
  <c r="L2365" i="18" s="1"/>
  <c r="L2389" i="18" s="1"/>
  <c r="L2413" i="18" s="1"/>
  <c r="L2437" i="18" s="1"/>
  <c r="L2461" i="18" s="1"/>
  <c r="L2485" i="18" s="1"/>
  <c r="L2509" i="18" s="1"/>
  <c r="L2533" i="18" s="1"/>
  <c r="L2557" i="18" s="1"/>
  <c r="L2581" i="18" s="1"/>
  <c r="L2605" i="18" s="1"/>
  <c r="L2629" i="18" s="1"/>
  <c r="L2653" i="18" s="1"/>
  <c r="L2677" i="18" s="1"/>
  <c r="L2701" i="18" s="1"/>
  <c r="L2725" i="18" s="1"/>
  <c r="L2749" i="18" s="1"/>
  <c r="L2773" i="18" s="1"/>
  <c r="L2797" i="18" s="1"/>
  <c r="L2821" i="18" s="1"/>
  <c r="L2845" i="18" s="1"/>
  <c r="L2869" i="18" s="1"/>
  <c r="L2893" i="18" s="1"/>
  <c r="L2917" i="18" s="1"/>
  <c r="L2941" i="18" s="1"/>
  <c r="L2965" i="18" s="1"/>
  <c r="L2989" i="18" s="1"/>
  <c r="L3013" i="18" s="1"/>
  <c r="L3037" i="18" s="1"/>
  <c r="L3061" i="18" s="1"/>
  <c r="L3085" i="18" s="1"/>
  <c r="L3109" i="18" s="1"/>
  <c r="L3133" i="18" s="1"/>
  <c r="L3157" i="18" s="1"/>
  <c r="L3181" i="18" s="1"/>
  <c r="L3205" i="18" s="1"/>
  <c r="L3229" i="18" s="1"/>
  <c r="L3253" i="18" s="1"/>
  <c r="L3277" i="18" s="1"/>
  <c r="L3301" i="18" s="1"/>
  <c r="L3325" i="18" s="1"/>
  <c r="L3349" i="18" s="1"/>
  <c r="L3373" i="18" s="1"/>
  <c r="L3397" i="18" s="1"/>
  <c r="L3421" i="18" s="1"/>
  <c r="L3445" i="18" s="1"/>
  <c r="K37" i="18"/>
  <c r="K61" i="18" s="1"/>
  <c r="K85" i="18" s="1"/>
  <c r="K109" i="18" s="1"/>
  <c r="K133" i="18" s="1"/>
  <c r="K157" i="18" s="1"/>
  <c r="K181" i="18" s="1"/>
  <c r="K205" i="18" s="1"/>
  <c r="K229" i="18" s="1"/>
  <c r="K253" i="18" s="1"/>
  <c r="K277" i="18" s="1"/>
  <c r="K301" i="18" s="1"/>
  <c r="K325" i="18" s="1"/>
  <c r="K349" i="18" s="1"/>
  <c r="K373" i="18" s="1"/>
  <c r="K397" i="18" s="1"/>
  <c r="K421" i="18" s="1"/>
  <c r="K445" i="18" s="1"/>
  <c r="K469" i="18" s="1"/>
  <c r="K493" i="18" s="1"/>
  <c r="K517" i="18" s="1"/>
  <c r="K541" i="18" s="1"/>
  <c r="K565" i="18" s="1"/>
  <c r="K589" i="18" s="1"/>
  <c r="K613" i="18" s="1"/>
  <c r="K637" i="18" s="1"/>
  <c r="K661" i="18" s="1"/>
  <c r="K685" i="18" s="1"/>
  <c r="K709" i="18" s="1"/>
  <c r="K733" i="18" s="1"/>
  <c r="J37" i="18"/>
  <c r="J61" i="18" s="1"/>
  <c r="J85" i="18" s="1"/>
  <c r="J109" i="18" s="1"/>
  <c r="J133" i="18" s="1"/>
  <c r="J157" i="18" s="1"/>
  <c r="J181" i="18" s="1"/>
  <c r="J205" i="18" s="1"/>
  <c r="J229" i="18" s="1"/>
  <c r="J253" i="18" s="1"/>
  <c r="J277" i="18" s="1"/>
  <c r="J301" i="18" s="1"/>
  <c r="J325" i="18" s="1"/>
  <c r="J349" i="18" s="1"/>
  <c r="J373" i="18" s="1"/>
  <c r="J397" i="18" s="1"/>
  <c r="J421" i="18" s="1"/>
  <c r="J445" i="18" s="1"/>
  <c r="J469" i="18" s="1"/>
  <c r="J493" i="18" s="1"/>
  <c r="J517" i="18" s="1"/>
  <c r="J541" i="18" s="1"/>
  <c r="J565" i="18" s="1"/>
  <c r="J589" i="18" s="1"/>
  <c r="J613" i="18" s="1"/>
  <c r="J637" i="18" s="1"/>
  <c r="J661" i="18" s="1"/>
  <c r="J685" i="18" s="1"/>
  <c r="J709" i="18" s="1"/>
  <c r="J733" i="18" s="1"/>
  <c r="I37" i="18"/>
  <c r="I61" i="18" s="1"/>
  <c r="I85" i="18" s="1"/>
  <c r="I109" i="18" s="1"/>
  <c r="I133" i="18" s="1"/>
  <c r="I157" i="18" s="1"/>
  <c r="I181" i="18" s="1"/>
  <c r="I205" i="18" s="1"/>
  <c r="I229" i="18" s="1"/>
  <c r="I253" i="18" s="1"/>
  <c r="I277" i="18" s="1"/>
  <c r="I301" i="18" s="1"/>
  <c r="I325" i="18" s="1"/>
  <c r="I349" i="18" s="1"/>
  <c r="I373" i="18" s="1"/>
  <c r="I397" i="18" s="1"/>
  <c r="I421" i="18" s="1"/>
  <c r="I445" i="18" s="1"/>
  <c r="I469" i="18" s="1"/>
  <c r="I493" i="18" s="1"/>
  <c r="I517" i="18" s="1"/>
  <c r="I541" i="18" s="1"/>
  <c r="I565" i="18" s="1"/>
  <c r="I589" i="18" s="1"/>
  <c r="I613" i="18" s="1"/>
  <c r="I637" i="18" s="1"/>
  <c r="I661" i="18" s="1"/>
  <c r="I685" i="18" s="1"/>
  <c r="I709" i="18" s="1"/>
  <c r="I733" i="18" s="1"/>
  <c r="H37" i="18"/>
  <c r="H61" i="18" s="1"/>
  <c r="H85" i="18" s="1"/>
  <c r="H109" i="18" s="1"/>
  <c r="H133" i="18" s="1"/>
  <c r="H157" i="18" s="1"/>
  <c r="H181" i="18" s="1"/>
  <c r="H205" i="18" s="1"/>
  <c r="H229" i="18" s="1"/>
  <c r="H253" i="18" s="1"/>
  <c r="H277" i="18" s="1"/>
  <c r="H301" i="18" s="1"/>
  <c r="H325" i="18" s="1"/>
  <c r="H349" i="18" s="1"/>
  <c r="H373" i="18" s="1"/>
  <c r="H397" i="18" s="1"/>
  <c r="H421" i="18" s="1"/>
  <c r="H445" i="18" s="1"/>
  <c r="H469" i="18" s="1"/>
  <c r="H493" i="18" s="1"/>
  <c r="H517" i="18" s="1"/>
  <c r="H541" i="18" s="1"/>
  <c r="H565" i="18" s="1"/>
  <c r="H589" i="18" s="1"/>
  <c r="H613" i="18" s="1"/>
  <c r="H637" i="18" s="1"/>
  <c r="H661" i="18" s="1"/>
  <c r="H685" i="18" s="1"/>
  <c r="H709" i="18" s="1"/>
  <c r="H733" i="18" s="1"/>
  <c r="H757" i="18" s="1"/>
  <c r="H781" i="18" s="1"/>
  <c r="H805" i="18" s="1"/>
  <c r="H829" i="18" s="1"/>
  <c r="H853" i="18" s="1"/>
  <c r="H877" i="18" s="1"/>
  <c r="H901" i="18" s="1"/>
  <c r="H925" i="18" s="1"/>
  <c r="H949" i="18" s="1"/>
  <c r="H973" i="18" s="1"/>
  <c r="H997" i="18" s="1"/>
  <c r="H1021" i="18" s="1"/>
  <c r="H1045" i="18" s="1"/>
  <c r="H1069" i="18" s="1"/>
  <c r="H1093" i="18" s="1"/>
  <c r="H1117" i="18" s="1"/>
  <c r="H1141" i="18" s="1"/>
  <c r="H1165" i="18" s="1"/>
  <c r="H1189" i="18" s="1"/>
  <c r="H1213" i="18" s="1"/>
  <c r="H1237" i="18" s="1"/>
  <c r="H1261" i="18" s="1"/>
  <c r="H1285" i="18" s="1"/>
  <c r="H1309" i="18" s="1"/>
  <c r="H1333" i="18" s="1"/>
  <c r="H1357" i="18" s="1"/>
  <c r="H1381" i="18" s="1"/>
  <c r="H1405" i="18" s="1"/>
  <c r="H1429" i="18" s="1"/>
  <c r="H1453" i="18" s="1"/>
  <c r="H1477" i="18" s="1"/>
  <c r="H1501" i="18" s="1"/>
  <c r="H1525" i="18" s="1"/>
  <c r="H1549" i="18" s="1"/>
  <c r="H1573" i="18" s="1"/>
  <c r="H1597" i="18" s="1"/>
  <c r="H1621" i="18" s="1"/>
  <c r="H1645" i="18" s="1"/>
  <c r="H1669" i="18" s="1"/>
  <c r="H1693" i="18" s="1"/>
  <c r="H1717" i="18" s="1"/>
  <c r="H1741" i="18" s="1"/>
  <c r="H1765" i="18" s="1"/>
  <c r="H1789" i="18" s="1"/>
  <c r="H1813" i="18" s="1"/>
  <c r="H1837" i="18" s="1"/>
  <c r="H1861" i="18" s="1"/>
  <c r="H1885" i="18" s="1"/>
  <c r="H1909" i="18" s="1"/>
  <c r="H1933" i="18" s="1"/>
  <c r="H1957" i="18" s="1"/>
  <c r="H1981" i="18" s="1"/>
  <c r="H2005" i="18" s="1"/>
  <c r="H2029" i="18" s="1"/>
  <c r="H2053" i="18" s="1"/>
  <c r="H2077" i="18" s="1"/>
  <c r="H2101" i="18" s="1"/>
  <c r="H2125" i="18" s="1"/>
  <c r="H2149" i="18" s="1"/>
  <c r="H2173" i="18" s="1"/>
  <c r="H2197" i="18" s="1"/>
  <c r="H2221" i="18" s="1"/>
  <c r="H2245" i="18" s="1"/>
  <c r="H2269" i="18" s="1"/>
  <c r="H2293" i="18" s="1"/>
  <c r="H2317" i="18" s="1"/>
  <c r="H2341" i="18" s="1"/>
  <c r="H2365" i="18" s="1"/>
  <c r="H2389" i="18" s="1"/>
  <c r="H2413" i="18" s="1"/>
  <c r="H2437" i="18" s="1"/>
  <c r="H2461" i="18" s="1"/>
  <c r="H2485" i="18" s="1"/>
  <c r="H2509" i="18" s="1"/>
  <c r="H2533" i="18" s="1"/>
  <c r="H2557" i="18" s="1"/>
  <c r="H2581" i="18" s="1"/>
  <c r="H2605" i="18" s="1"/>
  <c r="H2629" i="18" s="1"/>
  <c r="H2653" i="18" s="1"/>
  <c r="H2677" i="18" s="1"/>
  <c r="H2701" i="18" s="1"/>
  <c r="H2725" i="18" s="1"/>
  <c r="H2749" i="18" s="1"/>
  <c r="H2773" i="18" s="1"/>
  <c r="H2797" i="18" s="1"/>
  <c r="H2821" i="18" s="1"/>
  <c r="H2845" i="18" s="1"/>
  <c r="H2869" i="18" s="1"/>
  <c r="H2893" i="18" s="1"/>
  <c r="H2917" i="18" s="1"/>
  <c r="H2941" i="18" s="1"/>
  <c r="H2965" i="18" s="1"/>
  <c r="H2989" i="18" s="1"/>
  <c r="H3013" i="18" s="1"/>
  <c r="H3037" i="18" s="1"/>
  <c r="H3061" i="18" s="1"/>
  <c r="H3085" i="18" s="1"/>
  <c r="H3109" i="18" s="1"/>
  <c r="H3133" i="18" s="1"/>
  <c r="H3157" i="18" s="1"/>
  <c r="H3181" i="18" s="1"/>
  <c r="H3205" i="18" s="1"/>
  <c r="H3229" i="18" s="1"/>
  <c r="H3253" i="18" s="1"/>
  <c r="H3277" i="18" s="1"/>
  <c r="H3301" i="18" s="1"/>
  <c r="H3325" i="18" s="1"/>
  <c r="H3349" i="18" s="1"/>
  <c r="H3373" i="18" s="1"/>
  <c r="H3397" i="18" s="1"/>
  <c r="H3421" i="18" s="1"/>
  <c r="H3445" i="18" s="1"/>
  <c r="H3469" i="18" s="1"/>
  <c r="H3493" i="18" s="1"/>
  <c r="H3517" i="18" s="1"/>
  <c r="H3541" i="18" s="1"/>
  <c r="H3565" i="18" s="1"/>
  <c r="H3589" i="18" s="1"/>
  <c r="H3613" i="18" s="1"/>
  <c r="H3637" i="18" s="1"/>
  <c r="H3661" i="18" s="1"/>
  <c r="H3685" i="18" s="1"/>
  <c r="H3709" i="18" s="1"/>
  <c r="H3733" i="18" s="1"/>
  <c r="H3757" i="18" s="1"/>
  <c r="H3781" i="18" s="1"/>
  <c r="H3805" i="18" s="1"/>
  <c r="H3829" i="18" s="1"/>
  <c r="H3853" i="18" s="1"/>
  <c r="H3877" i="18" s="1"/>
  <c r="H3901" i="18" s="1"/>
  <c r="H3925" i="18" s="1"/>
  <c r="H3949" i="18" s="1"/>
  <c r="H3973" i="18" s="1"/>
  <c r="H3997" i="18" s="1"/>
  <c r="H4021" i="18" s="1"/>
  <c r="H4045" i="18" s="1"/>
  <c r="H4069" i="18" s="1"/>
  <c r="H4093" i="18" s="1"/>
  <c r="H4117" i="18" s="1"/>
  <c r="H4141" i="18" s="1"/>
  <c r="H4165" i="18" s="1"/>
  <c r="H4189" i="18" s="1"/>
  <c r="H4213" i="18" s="1"/>
  <c r="H4237" i="18" s="1"/>
  <c r="H4261" i="18" s="1"/>
  <c r="H4285" i="18" s="1"/>
  <c r="H4309" i="18" s="1"/>
  <c r="H4333" i="18" s="1"/>
  <c r="H4357" i="18" s="1"/>
  <c r="H4381" i="18" s="1"/>
  <c r="H4405" i="18" s="1"/>
  <c r="H4429" i="18" s="1"/>
  <c r="H4453" i="18" s="1"/>
  <c r="H4477" i="18" s="1"/>
  <c r="H4501" i="18" s="1"/>
  <c r="H4525" i="18" s="1"/>
  <c r="H4549" i="18" s="1"/>
  <c r="H4573" i="18" s="1"/>
  <c r="H4597" i="18" s="1"/>
  <c r="H4621" i="18" s="1"/>
  <c r="H4645" i="18" s="1"/>
  <c r="H4669" i="18" s="1"/>
  <c r="H4693" i="18" s="1"/>
  <c r="H4717" i="18" s="1"/>
  <c r="H4741" i="18" s="1"/>
  <c r="H4765" i="18" s="1"/>
  <c r="H4789" i="18" s="1"/>
  <c r="H4813" i="18" s="1"/>
  <c r="H4837" i="18" s="1"/>
  <c r="H4861" i="18" s="1"/>
  <c r="H4885" i="18" s="1"/>
  <c r="H4909" i="18" s="1"/>
  <c r="H4933" i="18" s="1"/>
  <c r="H4957" i="18" s="1"/>
  <c r="H4981" i="18" s="1"/>
  <c r="H5005" i="18" s="1"/>
  <c r="H5029" i="18" s="1"/>
  <c r="H5053" i="18" s="1"/>
  <c r="H5077" i="18" s="1"/>
  <c r="H5101" i="18" s="1"/>
  <c r="H5125" i="18" s="1"/>
  <c r="H5149" i="18" s="1"/>
  <c r="H5173" i="18" s="1"/>
  <c r="H5197" i="18" s="1"/>
  <c r="H5221" i="18" s="1"/>
  <c r="H5245" i="18" s="1"/>
  <c r="H5269" i="18" s="1"/>
  <c r="H5293" i="18" s="1"/>
  <c r="H5317" i="18" s="1"/>
  <c r="H5341" i="18" s="1"/>
  <c r="H5365" i="18" s="1"/>
  <c r="H5389" i="18" s="1"/>
  <c r="H5413" i="18" s="1"/>
  <c r="H5437" i="18" s="1"/>
  <c r="H5461" i="18" s="1"/>
  <c r="H5485" i="18" s="1"/>
  <c r="H5509" i="18" s="1"/>
  <c r="H5533" i="18" s="1"/>
  <c r="H5557" i="18" s="1"/>
  <c r="H5581" i="18" s="1"/>
  <c r="H5605" i="18" s="1"/>
  <c r="H5629" i="18" s="1"/>
  <c r="H5653" i="18" s="1"/>
  <c r="H5677" i="18" s="1"/>
  <c r="H5701" i="18" s="1"/>
  <c r="H5725" i="18" s="1"/>
  <c r="H5749" i="18" s="1"/>
  <c r="H5773" i="18" s="1"/>
  <c r="H5797" i="18" s="1"/>
  <c r="H5821" i="18" s="1"/>
  <c r="H5845" i="18" s="1"/>
  <c r="H5869" i="18" s="1"/>
  <c r="H5893" i="18" s="1"/>
  <c r="H5917" i="18" s="1"/>
  <c r="H5941" i="18" s="1"/>
  <c r="H5965" i="18" s="1"/>
  <c r="H5989" i="18" s="1"/>
  <c r="H6013" i="18" s="1"/>
  <c r="H6037" i="18" s="1"/>
  <c r="H6061" i="18" s="1"/>
  <c r="H6085" i="18" s="1"/>
  <c r="H6109" i="18" s="1"/>
  <c r="H6133" i="18" s="1"/>
  <c r="H6157" i="18" s="1"/>
  <c r="H6181" i="18" s="1"/>
  <c r="H6205" i="18" s="1"/>
  <c r="H6229" i="18" s="1"/>
  <c r="H6253" i="18" s="1"/>
  <c r="H6277" i="18" s="1"/>
  <c r="H6301" i="18" s="1"/>
  <c r="H6325" i="18" s="1"/>
  <c r="H6349" i="18" s="1"/>
  <c r="H6373" i="18" s="1"/>
  <c r="H6397" i="18" s="1"/>
  <c r="H6421" i="18" s="1"/>
  <c r="H6445" i="18" s="1"/>
  <c r="H6469" i="18" s="1"/>
  <c r="H6493" i="18" s="1"/>
  <c r="H6517" i="18" s="1"/>
  <c r="H6541" i="18" s="1"/>
  <c r="H6565" i="18" s="1"/>
  <c r="H6589" i="18" s="1"/>
  <c r="H6613" i="18" s="1"/>
  <c r="H6637" i="18" s="1"/>
  <c r="H6661" i="18" s="1"/>
  <c r="H6685" i="18" s="1"/>
  <c r="H6709" i="18" s="1"/>
  <c r="H6733" i="18" s="1"/>
  <c r="H6757" i="18" s="1"/>
  <c r="H6781" i="18" s="1"/>
  <c r="H6805" i="18" s="1"/>
  <c r="H6829" i="18" s="1"/>
  <c r="H6853" i="18" s="1"/>
  <c r="H6877" i="18" s="1"/>
  <c r="H6901" i="18" s="1"/>
  <c r="H6925" i="18" s="1"/>
  <c r="H6949" i="18" s="1"/>
  <c r="H6973" i="18" s="1"/>
  <c r="H6997" i="18" s="1"/>
  <c r="H7021" i="18" s="1"/>
  <c r="H7045" i="18" s="1"/>
  <c r="H7069" i="18" s="1"/>
  <c r="H7093" i="18" s="1"/>
  <c r="H7117" i="18" s="1"/>
  <c r="H7141" i="18" s="1"/>
  <c r="H7165" i="18" s="1"/>
  <c r="H7189" i="18" s="1"/>
  <c r="H7213" i="18" s="1"/>
  <c r="H7237" i="18" s="1"/>
  <c r="H7261" i="18" s="1"/>
  <c r="H7285" i="18" s="1"/>
  <c r="H7309" i="18" s="1"/>
  <c r="H7333" i="18" s="1"/>
  <c r="H7357" i="18" s="1"/>
  <c r="H7381" i="18" s="1"/>
  <c r="H7405" i="18" s="1"/>
  <c r="H7429" i="18" s="1"/>
  <c r="H7453" i="18" s="1"/>
  <c r="H7477" i="18" s="1"/>
  <c r="H7501" i="18" s="1"/>
  <c r="H7525" i="18" s="1"/>
  <c r="H7549" i="18" s="1"/>
  <c r="H7573" i="18" s="1"/>
  <c r="H7597" i="18" s="1"/>
  <c r="H7621" i="18" s="1"/>
  <c r="H7645" i="18" s="1"/>
  <c r="H7669" i="18" s="1"/>
  <c r="H7693" i="18" s="1"/>
  <c r="H7717" i="18" s="1"/>
  <c r="H7741" i="18" s="1"/>
  <c r="H7765" i="18" s="1"/>
  <c r="H7789" i="18" s="1"/>
  <c r="H7813" i="18" s="1"/>
  <c r="H7837" i="18" s="1"/>
  <c r="H7861" i="18" s="1"/>
  <c r="H7885" i="18" s="1"/>
  <c r="H7909" i="18" s="1"/>
  <c r="H7933" i="18" s="1"/>
  <c r="H7957" i="18" s="1"/>
  <c r="H7981" i="18" s="1"/>
  <c r="H8005" i="18" s="1"/>
  <c r="H8029" i="18" s="1"/>
  <c r="H8053" i="18" s="1"/>
  <c r="H8077" i="18" s="1"/>
  <c r="H8101" i="18" s="1"/>
  <c r="H8125" i="18" s="1"/>
  <c r="H8149" i="18" s="1"/>
  <c r="H8173" i="18" s="1"/>
  <c r="H8197" i="18" s="1"/>
  <c r="H8221" i="18" s="1"/>
  <c r="H8245" i="18" s="1"/>
  <c r="H8269" i="18" s="1"/>
  <c r="H8293" i="18" s="1"/>
  <c r="H8317" i="18" s="1"/>
  <c r="H8341" i="18" s="1"/>
  <c r="H8365" i="18" s="1"/>
  <c r="H8389" i="18" s="1"/>
  <c r="H8413" i="18" s="1"/>
  <c r="H8437" i="18" s="1"/>
  <c r="H8461" i="18" s="1"/>
  <c r="H8485" i="18" s="1"/>
  <c r="H8509" i="18" s="1"/>
  <c r="H8533" i="18" s="1"/>
  <c r="H8557" i="18" s="1"/>
  <c r="H8581" i="18" s="1"/>
  <c r="H8605" i="18" s="1"/>
  <c r="H8629" i="18" s="1"/>
  <c r="H8653" i="18" s="1"/>
  <c r="H8677" i="18" s="1"/>
  <c r="H8701" i="18" s="1"/>
  <c r="H8725" i="18" s="1"/>
  <c r="H8749" i="18" s="1"/>
  <c r="L36" i="18"/>
  <c r="L60" i="18" s="1"/>
  <c r="L84" i="18" s="1"/>
  <c r="L108" i="18" s="1"/>
  <c r="L132" i="18" s="1"/>
  <c r="L156" i="18" s="1"/>
  <c r="L180" i="18" s="1"/>
  <c r="L204" i="18" s="1"/>
  <c r="L228" i="18" s="1"/>
  <c r="L252" i="18" s="1"/>
  <c r="L276" i="18" s="1"/>
  <c r="L300" i="18" s="1"/>
  <c r="L324" i="18" s="1"/>
  <c r="L348" i="18" s="1"/>
  <c r="L372" i="18" s="1"/>
  <c r="L396" i="18" s="1"/>
  <c r="L420" i="18" s="1"/>
  <c r="L444" i="18" s="1"/>
  <c r="L468" i="18" s="1"/>
  <c r="L492" i="18" s="1"/>
  <c r="L516" i="18" s="1"/>
  <c r="L540" i="18" s="1"/>
  <c r="L564" i="18" s="1"/>
  <c r="L588" i="18" s="1"/>
  <c r="L612" i="18" s="1"/>
  <c r="L636" i="18" s="1"/>
  <c r="L660" i="18" s="1"/>
  <c r="L684" i="18" s="1"/>
  <c r="L708" i="18" s="1"/>
  <c r="L732" i="18" s="1"/>
  <c r="L756" i="18" s="1"/>
  <c r="L780" i="18" s="1"/>
  <c r="L804" i="18" s="1"/>
  <c r="L828" i="18" s="1"/>
  <c r="L852" i="18" s="1"/>
  <c r="L876" i="18" s="1"/>
  <c r="L900" i="18" s="1"/>
  <c r="L924" i="18" s="1"/>
  <c r="L948" i="18" s="1"/>
  <c r="L972" i="18" s="1"/>
  <c r="L996" i="18" s="1"/>
  <c r="L1020" i="18" s="1"/>
  <c r="L1044" i="18" s="1"/>
  <c r="L1068" i="18" s="1"/>
  <c r="L1092" i="18" s="1"/>
  <c r="L1116" i="18" s="1"/>
  <c r="L1140" i="18" s="1"/>
  <c r="L1164" i="18" s="1"/>
  <c r="L1188" i="18" s="1"/>
  <c r="L1212" i="18" s="1"/>
  <c r="L1236" i="18" s="1"/>
  <c r="L1260" i="18" s="1"/>
  <c r="L1284" i="18" s="1"/>
  <c r="L1308" i="18" s="1"/>
  <c r="L1332" i="18" s="1"/>
  <c r="L1356" i="18" s="1"/>
  <c r="L1380" i="18" s="1"/>
  <c r="L1404" i="18" s="1"/>
  <c r="L1428" i="18" s="1"/>
  <c r="L1452" i="18" s="1"/>
  <c r="L1476" i="18" s="1"/>
  <c r="L1500" i="18" s="1"/>
  <c r="L1524" i="18" s="1"/>
  <c r="L1548" i="18" s="1"/>
  <c r="L1572" i="18" s="1"/>
  <c r="L1596" i="18" s="1"/>
  <c r="L1620" i="18" s="1"/>
  <c r="L1644" i="18" s="1"/>
  <c r="L1668" i="18" s="1"/>
  <c r="L1692" i="18" s="1"/>
  <c r="L1716" i="18" s="1"/>
  <c r="L1740" i="18" s="1"/>
  <c r="L1764" i="18" s="1"/>
  <c r="L1788" i="18" s="1"/>
  <c r="L1812" i="18" s="1"/>
  <c r="L1836" i="18" s="1"/>
  <c r="L1860" i="18" s="1"/>
  <c r="L1884" i="18" s="1"/>
  <c r="L1908" i="18" s="1"/>
  <c r="L1932" i="18" s="1"/>
  <c r="L1956" i="18" s="1"/>
  <c r="L1980" i="18" s="1"/>
  <c r="L2004" i="18" s="1"/>
  <c r="L2028" i="18" s="1"/>
  <c r="L2052" i="18" s="1"/>
  <c r="L2076" i="18" s="1"/>
  <c r="L2100" i="18" s="1"/>
  <c r="L2124" i="18" s="1"/>
  <c r="L2148" i="18" s="1"/>
  <c r="L2172" i="18" s="1"/>
  <c r="L2196" i="18" s="1"/>
  <c r="L2220" i="18" s="1"/>
  <c r="L2244" i="18" s="1"/>
  <c r="L2268" i="18" s="1"/>
  <c r="L2292" i="18" s="1"/>
  <c r="L2316" i="18" s="1"/>
  <c r="L2340" i="18" s="1"/>
  <c r="L2364" i="18" s="1"/>
  <c r="L2388" i="18" s="1"/>
  <c r="L2412" i="18" s="1"/>
  <c r="L2436" i="18" s="1"/>
  <c r="L2460" i="18" s="1"/>
  <c r="L2484" i="18" s="1"/>
  <c r="L2508" i="18" s="1"/>
  <c r="L2532" i="18" s="1"/>
  <c r="L2556" i="18" s="1"/>
  <c r="L2580" i="18" s="1"/>
  <c r="L2604" i="18" s="1"/>
  <c r="L2628" i="18" s="1"/>
  <c r="L2652" i="18" s="1"/>
  <c r="L2676" i="18" s="1"/>
  <c r="L2700" i="18" s="1"/>
  <c r="L2724" i="18" s="1"/>
  <c r="L2748" i="18" s="1"/>
  <c r="L2772" i="18" s="1"/>
  <c r="L2796" i="18" s="1"/>
  <c r="L2820" i="18" s="1"/>
  <c r="L2844" i="18" s="1"/>
  <c r="L2868" i="18" s="1"/>
  <c r="L2892" i="18" s="1"/>
  <c r="L2916" i="18" s="1"/>
  <c r="L2940" i="18" s="1"/>
  <c r="L2964" i="18" s="1"/>
  <c r="L2988" i="18" s="1"/>
  <c r="L3012" i="18" s="1"/>
  <c r="L3036" i="18" s="1"/>
  <c r="L3060" i="18" s="1"/>
  <c r="L3084" i="18" s="1"/>
  <c r="L3108" i="18" s="1"/>
  <c r="L3132" i="18" s="1"/>
  <c r="L3156" i="18" s="1"/>
  <c r="L3180" i="18" s="1"/>
  <c r="L3204" i="18" s="1"/>
  <c r="L3228" i="18" s="1"/>
  <c r="L3252" i="18" s="1"/>
  <c r="L3276" i="18" s="1"/>
  <c r="L3300" i="18" s="1"/>
  <c r="L3324" i="18" s="1"/>
  <c r="L3348" i="18" s="1"/>
  <c r="L3372" i="18" s="1"/>
  <c r="L3396" i="18" s="1"/>
  <c r="L3420" i="18" s="1"/>
  <c r="L3444" i="18" s="1"/>
  <c r="K36" i="18"/>
  <c r="K60" i="18" s="1"/>
  <c r="K84" i="18" s="1"/>
  <c r="K108" i="18" s="1"/>
  <c r="K132" i="18" s="1"/>
  <c r="K156" i="18" s="1"/>
  <c r="K180" i="18" s="1"/>
  <c r="K204" i="18" s="1"/>
  <c r="K228" i="18" s="1"/>
  <c r="K252" i="18" s="1"/>
  <c r="K276" i="18" s="1"/>
  <c r="K300" i="18" s="1"/>
  <c r="K324" i="18" s="1"/>
  <c r="K348" i="18" s="1"/>
  <c r="K372" i="18" s="1"/>
  <c r="K396" i="18" s="1"/>
  <c r="K420" i="18" s="1"/>
  <c r="K444" i="18" s="1"/>
  <c r="K468" i="18" s="1"/>
  <c r="K492" i="18" s="1"/>
  <c r="K516" i="18" s="1"/>
  <c r="K540" i="18" s="1"/>
  <c r="K564" i="18" s="1"/>
  <c r="K588" i="18" s="1"/>
  <c r="K612" i="18" s="1"/>
  <c r="K636" i="18" s="1"/>
  <c r="K660" i="18" s="1"/>
  <c r="K684" i="18" s="1"/>
  <c r="K708" i="18" s="1"/>
  <c r="K732" i="18" s="1"/>
  <c r="J36" i="18"/>
  <c r="J60" i="18" s="1"/>
  <c r="J84" i="18" s="1"/>
  <c r="J108" i="18" s="1"/>
  <c r="J132" i="18" s="1"/>
  <c r="J156" i="18" s="1"/>
  <c r="J180" i="18" s="1"/>
  <c r="J204" i="18" s="1"/>
  <c r="J228" i="18" s="1"/>
  <c r="J252" i="18" s="1"/>
  <c r="J276" i="18" s="1"/>
  <c r="J300" i="18" s="1"/>
  <c r="J324" i="18" s="1"/>
  <c r="J348" i="18" s="1"/>
  <c r="J372" i="18" s="1"/>
  <c r="J396" i="18" s="1"/>
  <c r="J420" i="18" s="1"/>
  <c r="J444" i="18" s="1"/>
  <c r="J468" i="18" s="1"/>
  <c r="J492" i="18" s="1"/>
  <c r="J516" i="18" s="1"/>
  <c r="J540" i="18" s="1"/>
  <c r="J564" i="18" s="1"/>
  <c r="J588" i="18" s="1"/>
  <c r="J612" i="18" s="1"/>
  <c r="J636" i="18" s="1"/>
  <c r="J660" i="18" s="1"/>
  <c r="J684" i="18" s="1"/>
  <c r="J708" i="18" s="1"/>
  <c r="J732" i="18" s="1"/>
  <c r="I36" i="18"/>
  <c r="I60" i="18" s="1"/>
  <c r="I84" i="18" s="1"/>
  <c r="I108" i="18" s="1"/>
  <c r="I132" i="18" s="1"/>
  <c r="I156" i="18" s="1"/>
  <c r="I180" i="18" s="1"/>
  <c r="I204" i="18" s="1"/>
  <c r="I228" i="18" s="1"/>
  <c r="I252" i="18" s="1"/>
  <c r="I276" i="18" s="1"/>
  <c r="I300" i="18" s="1"/>
  <c r="I324" i="18" s="1"/>
  <c r="I348" i="18" s="1"/>
  <c r="I372" i="18" s="1"/>
  <c r="I396" i="18" s="1"/>
  <c r="I420" i="18" s="1"/>
  <c r="I444" i="18" s="1"/>
  <c r="I468" i="18" s="1"/>
  <c r="I492" i="18" s="1"/>
  <c r="I516" i="18" s="1"/>
  <c r="I540" i="18" s="1"/>
  <c r="I564" i="18" s="1"/>
  <c r="I588" i="18" s="1"/>
  <c r="I612" i="18" s="1"/>
  <c r="I636" i="18" s="1"/>
  <c r="I660" i="18" s="1"/>
  <c r="I684" i="18" s="1"/>
  <c r="I708" i="18" s="1"/>
  <c r="I732" i="18" s="1"/>
  <c r="H36" i="18"/>
  <c r="H60" i="18" s="1"/>
  <c r="H84" i="18" s="1"/>
  <c r="H108" i="18" s="1"/>
  <c r="H132" i="18" s="1"/>
  <c r="H156" i="18" s="1"/>
  <c r="H180" i="18" s="1"/>
  <c r="H204" i="18" s="1"/>
  <c r="H228" i="18" s="1"/>
  <c r="H252" i="18" s="1"/>
  <c r="H276" i="18" s="1"/>
  <c r="H300" i="18" s="1"/>
  <c r="H324" i="18" s="1"/>
  <c r="H348" i="18" s="1"/>
  <c r="H372" i="18" s="1"/>
  <c r="H396" i="18" s="1"/>
  <c r="H420" i="18" s="1"/>
  <c r="H444" i="18" s="1"/>
  <c r="H468" i="18" s="1"/>
  <c r="H492" i="18" s="1"/>
  <c r="H516" i="18" s="1"/>
  <c r="H540" i="18" s="1"/>
  <c r="H564" i="18" s="1"/>
  <c r="H588" i="18" s="1"/>
  <c r="H612" i="18" s="1"/>
  <c r="H636" i="18" s="1"/>
  <c r="H660" i="18" s="1"/>
  <c r="H684" i="18" s="1"/>
  <c r="H708" i="18" s="1"/>
  <c r="H732" i="18" s="1"/>
  <c r="H756" i="18" s="1"/>
  <c r="H780" i="18" s="1"/>
  <c r="H804" i="18" s="1"/>
  <c r="H828" i="18" s="1"/>
  <c r="H852" i="18" s="1"/>
  <c r="H876" i="18" s="1"/>
  <c r="H900" i="18" s="1"/>
  <c r="H924" i="18" s="1"/>
  <c r="H948" i="18" s="1"/>
  <c r="H972" i="18" s="1"/>
  <c r="H996" i="18" s="1"/>
  <c r="H1020" i="18" s="1"/>
  <c r="H1044" i="18" s="1"/>
  <c r="H1068" i="18" s="1"/>
  <c r="H1092" i="18" s="1"/>
  <c r="H1116" i="18" s="1"/>
  <c r="H1140" i="18" s="1"/>
  <c r="H1164" i="18" s="1"/>
  <c r="H1188" i="18" s="1"/>
  <c r="H1212" i="18" s="1"/>
  <c r="H1236" i="18" s="1"/>
  <c r="H1260" i="18" s="1"/>
  <c r="H1284" i="18" s="1"/>
  <c r="H1308" i="18" s="1"/>
  <c r="H1332" i="18" s="1"/>
  <c r="H1356" i="18" s="1"/>
  <c r="H1380" i="18" s="1"/>
  <c r="H1404" i="18" s="1"/>
  <c r="H1428" i="18" s="1"/>
  <c r="H1452" i="18" s="1"/>
  <c r="H1476" i="18" s="1"/>
  <c r="H1500" i="18" s="1"/>
  <c r="H1524" i="18" s="1"/>
  <c r="H1548" i="18" s="1"/>
  <c r="H1572" i="18" s="1"/>
  <c r="H1596" i="18" s="1"/>
  <c r="H1620" i="18" s="1"/>
  <c r="H1644" i="18" s="1"/>
  <c r="H1668" i="18" s="1"/>
  <c r="H1692" i="18" s="1"/>
  <c r="H1716" i="18" s="1"/>
  <c r="H1740" i="18" s="1"/>
  <c r="H1764" i="18" s="1"/>
  <c r="H1788" i="18" s="1"/>
  <c r="H1812" i="18" s="1"/>
  <c r="H1836" i="18" s="1"/>
  <c r="H1860" i="18" s="1"/>
  <c r="H1884" i="18" s="1"/>
  <c r="H1908" i="18" s="1"/>
  <c r="H1932" i="18" s="1"/>
  <c r="H1956" i="18" s="1"/>
  <c r="H1980" i="18" s="1"/>
  <c r="H2004" i="18" s="1"/>
  <c r="H2028" i="18" s="1"/>
  <c r="H2052" i="18" s="1"/>
  <c r="H2076" i="18" s="1"/>
  <c r="H2100" i="18" s="1"/>
  <c r="H2124" i="18" s="1"/>
  <c r="H2148" i="18" s="1"/>
  <c r="H2172" i="18" s="1"/>
  <c r="H2196" i="18" s="1"/>
  <c r="H2220" i="18" s="1"/>
  <c r="H2244" i="18" s="1"/>
  <c r="H2268" i="18" s="1"/>
  <c r="H2292" i="18" s="1"/>
  <c r="H2316" i="18" s="1"/>
  <c r="H2340" i="18" s="1"/>
  <c r="H2364" i="18" s="1"/>
  <c r="H2388" i="18" s="1"/>
  <c r="H2412" i="18" s="1"/>
  <c r="H2436" i="18" s="1"/>
  <c r="H2460" i="18" s="1"/>
  <c r="H2484" i="18" s="1"/>
  <c r="H2508" i="18" s="1"/>
  <c r="H2532" i="18" s="1"/>
  <c r="H2556" i="18" s="1"/>
  <c r="H2580" i="18" s="1"/>
  <c r="H2604" i="18" s="1"/>
  <c r="H2628" i="18" s="1"/>
  <c r="H2652" i="18" s="1"/>
  <c r="H2676" i="18" s="1"/>
  <c r="H2700" i="18" s="1"/>
  <c r="H2724" i="18" s="1"/>
  <c r="H2748" i="18" s="1"/>
  <c r="H2772" i="18" s="1"/>
  <c r="H2796" i="18" s="1"/>
  <c r="H2820" i="18" s="1"/>
  <c r="H2844" i="18" s="1"/>
  <c r="H2868" i="18" s="1"/>
  <c r="H2892" i="18" s="1"/>
  <c r="H2916" i="18" s="1"/>
  <c r="H2940" i="18" s="1"/>
  <c r="H2964" i="18" s="1"/>
  <c r="H2988" i="18" s="1"/>
  <c r="H3012" i="18" s="1"/>
  <c r="H3036" i="18" s="1"/>
  <c r="H3060" i="18" s="1"/>
  <c r="H3084" i="18" s="1"/>
  <c r="H3108" i="18" s="1"/>
  <c r="H3132" i="18" s="1"/>
  <c r="H3156" i="18" s="1"/>
  <c r="H3180" i="18" s="1"/>
  <c r="H3204" i="18" s="1"/>
  <c r="H3228" i="18" s="1"/>
  <c r="H3252" i="18" s="1"/>
  <c r="H3276" i="18" s="1"/>
  <c r="H3300" i="18" s="1"/>
  <c r="H3324" i="18" s="1"/>
  <c r="H3348" i="18" s="1"/>
  <c r="H3372" i="18" s="1"/>
  <c r="H3396" i="18" s="1"/>
  <c r="H3420" i="18" s="1"/>
  <c r="H3444" i="18" s="1"/>
  <c r="H3468" i="18" s="1"/>
  <c r="H3492" i="18" s="1"/>
  <c r="H3516" i="18" s="1"/>
  <c r="H3540" i="18" s="1"/>
  <c r="H3564" i="18" s="1"/>
  <c r="H3588" i="18" s="1"/>
  <c r="H3612" i="18" s="1"/>
  <c r="H3636" i="18" s="1"/>
  <c r="H3660" i="18" s="1"/>
  <c r="H3684" i="18" s="1"/>
  <c r="H3708" i="18" s="1"/>
  <c r="H3732" i="18" s="1"/>
  <c r="H3756" i="18" s="1"/>
  <c r="H3780" i="18" s="1"/>
  <c r="H3804" i="18" s="1"/>
  <c r="H3828" i="18" s="1"/>
  <c r="H3852" i="18" s="1"/>
  <c r="H3876" i="18" s="1"/>
  <c r="H3900" i="18" s="1"/>
  <c r="H3924" i="18" s="1"/>
  <c r="H3948" i="18" s="1"/>
  <c r="H3972" i="18" s="1"/>
  <c r="H3996" i="18" s="1"/>
  <c r="H4020" i="18" s="1"/>
  <c r="H4044" i="18" s="1"/>
  <c r="H4068" i="18" s="1"/>
  <c r="H4092" i="18" s="1"/>
  <c r="H4116" i="18" s="1"/>
  <c r="H4140" i="18" s="1"/>
  <c r="H4164" i="18" s="1"/>
  <c r="H4188" i="18" s="1"/>
  <c r="H4212" i="18" s="1"/>
  <c r="H4236" i="18" s="1"/>
  <c r="H4260" i="18" s="1"/>
  <c r="H4284" i="18" s="1"/>
  <c r="H4308" i="18" s="1"/>
  <c r="H4332" i="18" s="1"/>
  <c r="H4356" i="18" s="1"/>
  <c r="H4380" i="18" s="1"/>
  <c r="H4404" i="18" s="1"/>
  <c r="H4428" i="18" s="1"/>
  <c r="H4452" i="18" s="1"/>
  <c r="H4476" i="18" s="1"/>
  <c r="H4500" i="18" s="1"/>
  <c r="H4524" i="18" s="1"/>
  <c r="H4548" i="18" s="1"/>
  <c r="H4572" i="18" s="1"/>
  <c r="H4596" i="18" s="1"/>
  <c r="H4620" i="18" s="1"/>
  <c r="H4644" i="18" s="1"/>
  <c r="H4668" i="18" s="1"/>
  <c r="H4692" i="18" s="1"/>
  <c r="H4716" i="18" s="1"/>
  <c r="H4740" i="18" s="1"/>
  <c r="H4764" i="18" s="1"/>
  <c r="H4788" i="18" s="1"/>
  <c r="H4812" i="18" s="1"/>
  <c r="H4836" i="18" s="1"/>
  <c r="H4860" i="18" s="1"/>
  <c r="H4884" i="18" s="1"/>
  <c r="H4908" i="18" s="1"/>
  <c r="H4932" i="18" s="1"/>
  <c r="H4956" i="18" s="1"/>
  <c r="H4980" i="18" s="1"/>
  <c r="H5004" i="18" s="1"/>
  <c r="H5028" i="18" s="1"/>
  <c r="H5052" i="18" s="1"/>
  <c r="H5076" i="18" s="1"/>
  <c r="H5100" i="18" s="1"/>
  <c r="H5124" i="18" s="1"/>
  <c r="H5148" i="18" s="1"/>
  <c r="H5172" i="18" s="1"/>
  <c r="H5196" i="18" s="1"/>
  <c r="H5220" i="18" s="1"/>
  <c r="H5244" i="18" s="1"/>
  <c r="H5268" i="18" s="1"/>
  <c r="H5292" i="18" s="1"/>
  <c r="H5316" i="18" s="1"/>
  <c r="H5340" i="18" s="1"/>
  <c r="H5364" i="18" s="1"/>
  <c r="H5388" i="18" s="1"/>
  <c r="H5412" i="18" s="1"/>
  <c r="H5436" i="18" s="1"/>
  <c r="H5460" i="18" s="1"/>
  <c r="H5484" i="18" s="1"/>
  <c r="H5508" i="18" s="1"/>
  <c r="H5532" i="18" s="1"/>
  <c r="H5556" i="18" s="1"/>
  <c r="H5580" i="18" s="1"/>
  <c r="H5604" i="18" s="1"/>
  <c r="H5628" i="18" s="1"/>
  <c r="H5652" i="18" s="1"/>
  <c r="H5676" i="18" s="1"/>
  <c r="H5700" i="18" s="1"/>
  <c r="H5724" i="18" s="1"/>
  <c r="H5748" i="18" s="1"/>
  <c r="H5772" i="18" s="1"/>
  <c r="H5796" i="18" s="1"/>
  <c r="H5820" i="18" s="1"/>
  <c r="H5844" i="18" s="1"/>
  <c r="H5868" i="18" s="1"/>
  <c r="H5892" i="18" s="1"/>
  <c r="H5916" i="18" s="1"/>
  <c r="H5940" i="18" s="1"/>
  <c r="H5964" i="18" s="1"/>
  <c r="H5988" i="18" s="1"/>
  <c r="H6012" i="18" s="1"/>
  <c r="H6036" i="18" s="1"/>
  <c r="H6060" i="18" s="1"/>
  <c r="H6084" i="18" s="1"/>
  <c r="H6108" i="18" s="1"/>
  <c r="H6132" i="18" s="1"/>
  <c r="H6156" i="18" s="1"/>
  <c r="H6180" i="18" s="1"/>
  <c r="H6204" i="18" s="1"/>
  <c r="H6228" i="18" s="1"/>
  <c r="H6252" i="18" s="1"/>
  <c r="H6276" i="18" s="1"/>
  <c r="H6300" i="18" s="1"/>
  <c r="H6324" i="18" s="1"/>
  <c r="H6348" i="18" s="1"/>
  <c r="H6372" i="18" s="1"/>
  <c r="H6396" i="18" s="1"/>
  <c r="H6420" i="18" s="1"/>
  <c r="H6444" i="18" s="1"/>
  <c r="H6468" i="18" s="1"/>
  <c r="H6492" i="18" s="1"/>
  <c r="H6516" i="18" s="1"/>
  <c r="H6540" i="18" s="1"/>
  <c r="H6564" i="18" s="1"/>
  <c r="H6588" i="18" s="1"/>
  <c r="H6612" i="18" s="1"/>
  <c r="H6636" i="18" s="1"/>
  <c r="H6660" i="18" s="1"/>
  <c r="H6684" i="18" s="1"/>
  <c r="H6708" i="18" s="1"/>
  <c r="H6732" i="18" s="1"/>
  <c r="H6756" i="18" s="1"/>
  <c r="H6780" i="18" s="1"/>
  <c r="H6804" i="18" s="1"/>
  <c r="H6828" i="18" s="1"/>
  <c r="H6852" i="18" s="1"/>
  <c r="H6876" i="18" s="1"/>
  <c r="H6900" i="18" s="1"/>
  <c r="H6924" i="18" s="1"/>
  <c r="H6948" i="18" s="1"/>
  <c r="H6972" i="18" s="1"/>
  <c r="H6996" i="18" s="1"/>
  <c r="H7020" i="18" s="1"/>
  <c r="H7044" i="18" s="1"/>
  <c r="H7068" i="18" s="1"/>
  <c r="H7092" i="18" s="1"/>
  <c r="H7116" i="18" s="1"/>
  <c r="H7140" i="18" s="1"/>
  <c r="H7164" i="18" s="1"/>
  <c r="H7188" i="18" s="1"/>
  <c r="H7212" i="18" s="1"/>
  <c r="H7236" i="18" s="1"/>
  <c r="H7260" i="18" s="1"/>
  <c r="H7284" i="18" s="1"/>
  <c r="H7308" i="18" s="1"/>
  <c r="H7332" i="18" s="1"/>
  <c r="H7356" i="18" s="1"/>
  <c r="H7380" i="18" s="1"/>
  <c r="H7404" i="18" s="1"/>
  <c r="H7428" i="18" s="1"/>
  <c r="H7452" i="18" s="1"/>
  <c r="H7476" i="18" s="1"/>
  <c r="H7500" i="18" s="1"/>
  <c r="H7524" i="18" s="1"/>
  <c r="H7548" i="18" s="1"/>
  <c r="H7572" i="18" s="1"/>
  <c r="H7596" i="18" s="1"/>
  <c r="H7620" i="18" s="1"/>
  <c r="H7644" i="18" s="1"/>
  <c r="H7668" i="18" s="1"/>
  <c r="H7692" i="18" s="1"/>
  <c r="H7716" i="18" s="1"/>
  <c r="H7740" i="18" s="1"/>
  <c r="H7764" i="18" s="1"/>
  <c r="H7788" i="18" s="1"/>
  <c r="H7812" i="18" s="1"/>
  <c r="H7836" i="18" s="1"/>
  <c r="H7860" i="18" s="1"/>
  <c r="H7884" i="18" s="1"/>
  <c r="H7908" i="18" s="1"/>
  <c r="H7932" i="18" s="1"/>
  <c r="H7956" i="18" s="1"/>
  <c r="H7980" i="18" s="1"/>
  <c r="H8004" i="18" s="1"/>
  <c r="H8028" i="18" s="1"/>
  <c r="H8052" i="18" s="1"/>
  <c r="H8076" i="18" s="1"/>
  <c r="H8100" i="18" s="1"/>
  <c r="H8124" i="18" s="1"/>
  <c r="H8148" i="18" s="1"/>
  <c r="H8172" i="18" s="1"/>
  <c r="H8196" i="18" s="1"/>
  <c r="H8220" i="18" s="1"/>
  <c r="H8244" i="18" s="1"/>
  <c r="H8268" i="18" s="1"/>
  <c r="H8292" i="18" s="1"/>
  <c r="H8316" i="18" s="1"/>
  <c r="H8340" i="18" s="1"/>
  <c r="H8364" i="18" s="1"/>
  <c r="H8388" i="18" s="1"/>
  <c r="H8412" i="18" s="1"/>
  <c r="H8436" i="18" s="1"/>
  <c r="H8460" i="18" s="1"/>
  <c r="H8484" i="18" s="1"/>
  <c r="H8508" i="18" s="1"/>
  <c r="H8532" i="18" s="1"/>
  <c r="H8556" i="18" s="1"/>
  <c r="H8580" i="18" s="1"/>
  <c r="H8604" i="18" s="1"/>
  <c r="H8628" i="18" s="1"/>
  <c r="H8652" i="18" s="1"/>
  <c r="H8676" i="18" s="1"/>
  <c r="H8700" i="18" s="1"/>
  <c r="H8724" i="18" s="1"/>
  <c r="H8748" i="18" s="1"/>
  <c r="L35" i="18"/>
  <c r="L59" i="18" s="1"/>
  <c r="L83" i="18" s="1"/>
  <c r="L107" i="18" s="1"/>
  <c r="L131" i="18" s="1"/>
  <c r="L155" i="18" s="1"/>
  <c r="L179" i="18" s="1"/>
  <c r="L203" i="18" s="1"/>
  <c r="L227" i="18" s="1"/>
  <c r="L251" i="18" s="1"/>
  <c r="L275" i="18" s="1"/>
  <c r="L299" i="18" s="1"/>
  <c r="L323" i="18" s="1"/>
  <c r="L347" i="18" s="1"/>
  <c r="L371" i="18" s="1"/>
  <c r="L395" i="18" s="1"/>
  <c r="L419" i="18" s="1"/>
  <c r="L443" i="18" s="1"/>
  <c r="L467" i="18" s="1"/>
  <c r="L491" i="18" s="1"/>
  <c r="L515" i="18" s="1"/>
  <c r="L539" i="18" s="1"/>
  <c r="L563" i="18" s="1"/>
  <c r="L587" i="18" s="1"/>
  <c r="L611" i="18" s="1"/>
  <c r="L635" i="18" s="1"/>
  <c r="L659" i="18" s="1"/>
  <c r="L683" i="18" s="1"/>
  <c r="L707" i="18" s="1"/>
  <c r="L731" i="18" s="1"/>
  <c r="L755" i="18" s="1"/>
  <c r="L779" i="18" s="1"/>
  <c r="L803" i="18" s="1"/>
  <c r="L827" i="18" s="1"/>
  <c r="L851" i="18" s="1"/>
  <c r="L875" i="18" s="1"/>
  <c r="L899" i="18" s="1"/>
  <c r="L923" i="18" s="1"/>
  <c r="L947" i="18" s="1"/>
  <c r="L971" i="18" s="1"/>
  <c r="L995" i="18" s="1"/>
  <c r="L1019" i="18" s="1"/>
  <c r="L1043" i="18" s="1"/>
  <c r="L1067" i="18" s="1"/>
  <c r="L1091" i="18" s="1"/>
  <c r="L1115" i="18" s="1"/>
  <c r="L1139" i="18" s="1"/>
  <c r="L1163" i="18" s="1"/>
  <c r="L1187" i="18" s="1"/>
  <c r="L1211" i="18" s="1"/>
  <c r="L1235" i="18" s="1"/>
  <c r="L1259" i="18" s="1"/>
  <c r="L1283" i="18" s="1"/>
  <c r="L1307" i="18" s="1"/>
  <c r="L1331" i="18" s="1"/>
  <c r="L1355" i="18" s="1"/>
  <c r="L1379" i="18" s="1"/>
  <c r="L1403" i="18" s="1"/>
  <c r="L1427" i="18" s="1"/>
  <c r="L1451" i="18" s="1"/>
  <c r="L1475" i="18" s="1"/>
  <c r="L1499" i="18" s="1"/>
  <c r="L1523" i="18" s="1"/>
  <c r="L1547" i="18" s="1"/>
  <c r="L1571" i="18" s="1"/>
  <c r="L1595" i="18" s="1"/>
  <c r="L1619" i="18" s="1"/>
  <c r="L1643" i="18" s="1"/>
  <c r="L1667" i="18" s="1"/>
  <c r="L1691" i="18" s="1"/>
  <c r="L1715" i="18" s="1"/>
  <c r="L1739" i="18" s="1"/>
  <c r="L1763" i="18" s="1"/>
  <c r="L1787" i="18" s="1"/>
  <c r="L1811" i="18" s="1"/>
  <c r="L1835" i="18" s="1"/>
  <c r="L1859" i="18" s="1"/>
  <c r="L1883" i="18" s="1"/>
  <c r="L1907" i="18" s="1"/>
  <c r="L1931" i="18" s="1"/>
  <c r="L1955" i="18" s="1"/>
  <c r="L1979" i="18" s="1"/>
  <c r="L2003" i="18" s="1"/>
  <c r="L2027" i="18" s="1"/>
  <c r="L2051" i="18" s="1"/>
  <c r="L2075" i="18" s="1"/>
  <c r="L2099" i="18" s="1"/>
  <c r="L2123" i="18" s="1"/>
  <c r="L2147" i="18" s="1"/>
  <c r="L2171" i="18" s="1"/>
  <c r="L2195" i="18" s="1"/>
  <c r="L2219" i="18" s="1"/>
  <c r="L2243" i="18" s="1"/>
  <c r="L2267" i="18" s="1"/>
  <c r="L2291" i="18" s="1"/>
  <c r="L2315" i="18" s="1"/>
  <c r="L2339" i="18" s="1"/>
  <c r="L2363" i="18" s="1"/>
  <c r="L2387" i="18" s="1"/>
  <c r="L2411" i="18" s="1"/>
  <c r="L2435" i="18" s="1"/>
  <c r="L2459" i="18" s="1"/>
  <c r="L2483" i="18" s="1"/>
  <c r="L2507" i="18" s="1"/>
  <c r="L2531" i="18" s="1"/>
  <c r="L2555" i="18" s="1"/>
  <c r="L2579" i="18" s="1"/>
  <c r="L2603" i="18" s="1"/>
  <c r="L2627" i="18" s="1"/>
  <c r="L2651" i="18" s="1"/>
  <c r="L2675" i="18" s="1"/>
  <c r="L2699" i="18" s="1"/>
  <c r="L2723" i="18" s="1"/>
  <c r="L2747" i="18" s="1"/>
  <c r="L2771" i="18" s="1"/>
  <c r="L2795" i="18" s="1"/>
  <c r="L2819" i="18" s="1"/>
  <c r="L2843" i="18" s="1"/>
  <c r="L2867" i="18" s="1"/>
  <c r="L2891" i="18" s="1"/>
  <c r="L2915" i="18" s="1"/>
  <c r="L2939" i="18" s="1"/>
  <c r="L2963" i="18" s="1"/>
  <c r="L2987" i="18" s="1"/>
  <c r="L3011" i="18" s="1"/>
  <c r="L3035" i="18" s="1"/>
  <c r="L3059" i="18" s="1"/>
  <c r="L3083" i="18" s="1"/>
  <c r="L3107" i="18" s="1"/>
  <c r="L3131" i="18" s="1"/>
  <c r="L3155" i="18" s="1"/>
  <c r="L3179" i="18" s="1"/>
  <c r="L3203" i="18" s="1"/>
  <c r="L3227" i="18" s="1"/>
  <c r="L3251" i="18" s="1"/>
  <c r="L3275" i="18" s="1"/>
  <c r="L3299" i="18" s="1"/>
  <c r="L3323" i="18" s="1"/>
  <c r="L3347" i="18" s="1"/>
  <c r="L3371" i="18" s="1"/>
  <c r="L3395" i="18" s="1"/>
  <c r="L3419" i="18" s="1"/>
  <c r="L3443" i="18" s="1"/>
  <c r="K35" i="18"/>
  <c r="K59" i="18" s="1"/>
  <c r="K83" i="18" s="1"/>
  <c r="K107" i="18" s="1"/>
  <c r="K131" i="18" s="1"/>
  <c r="K155" i="18" s="1"/>
  <c r="K179" i="18" s="1"/>
  <c r="K203" i="18" s="1"/>
  <c r="K227" i="18" s="1"/>
  <c r="K251" i="18" s="1"/>
  <c r="K275" i="18" s="1"/>
  <c r="K299" i="18" s="1"/>
  <c r="K323" i="18" s="1"/>
  <c r="K347" i="18" s="1"/>
  <c r="K371" i="18" s="1"/>
  <c r="K395" i="18" s="1"/>
  <c r="K419" i="18" s="1"/>
  <c r="K443" i="18" s="1"/>
  <c r="K467" i="18" s="1"/>
  <c r="K491" i="18" s="1"/>
  <c r="K515" i="18" s="1"/>
  <c r="K539" i="18" s="1"/>
  <c r="K563" i="18" s="1"/>
  <c r="K587" i="18" s="1"/>
  <c r="K611" i="18" s="1"/>
  <c r="K635" i="18" s="1"/>
  <c r="K659" i="18" s="1"/>
  <c r="K683" i="18" s="1"/>
  <c r="K707" i="18" s="1"/>
  <c r="K731" i="18" s="1"/>
  <c r="J35" i="18"/>
  <c r="J59" i="18" s="1"/>
  <c r="J83" i="18" s="1"/>
  <c r="J107" i="18" s="1"/>
  <c r="J131" i="18" s="1"/>
  <c r="J155" i="18" s="1"/>
  <c r="J179" i="18" s="1"/>
  <c r="J203" i="18" s="1"/>
  <c r="J227" i="18" s="1"/>
  <c r="J251" i="18" s="1"/>
  <c r="J275" i="18" s="1"/>
  <c r="J299" i="18" s="1"/>
  <c r="J323" i="18" s="1"/>
  <c r="J347" i="18" s="1"/>
  <c r="J371" i="18" s="1"/>
  <c r="J395" i="18" s="1"/>
  <c r="J419" i="18" s="1"/>
  <c r="J443" i="18" s="1"/>
  <c r="J467" i="18" s="1"/>
  <c r="J491" i="18" s="1"/>
  <c r="J515" i="18" s="1"/>
  <c r="J539" i="18" s="1"/>
  <c r="J563" i="18" s="1"/>
  <c r="J587" i="18" s="1"/>
  <c r="J611" i="18" s="1"/>
  <c r="J635" i="18" s="1"/>
  <c r="J659" i="18" s="1"/>
  <c r="J683" i="18" s="1"/>
  <c r="J707" i="18" s="1"/>
  <c r="J731" i="18" s="1"/>
  <c r="I35" i="18"/>
  <c r="I59" i="18" s="1"/>
  <c r="I83" i="18" s="1"/>
  <c r="I107" i="18" s="1"/>
  <c r="I131" i="18" s="1"/>
  <c r="I155" i="18" s="1"/>
  <c r="I179" i="18" s="1"/>
  <c r="I203" i="18" s="1"/>
  <c r="I227" i="18" s="1"/>
  <c r="I251" i="18" s="1"/>
  <c r="I275" i="18" s="1"/>
  <c r="I299" i="18" s="1"/>
  <c r="I323" i="18" s="1"/>
  <c r="I347" i="18" s="1"/>
  <c r="I371" i="18" s="1"/>
  <c r="I395" i="18" s="1"/>
  <c r="I419" i="18" s="1"/>
  <c r="I443" i="18" s="1"/>
  <c r="I467" i="18" s="1"/>
  <c r="I491" i="18" s="1"/>
  <c r="I515" i="18" s="1"/>
  <c r="I539" i="18" s="1"/>
  <c r="I563" i="18" s="1"/>
  <c r="I587" i="18" s="1"/>
  <c r="I611" i="18" s="1"/>
  <c r="I635" i="18" s="1"/>
  <c r="I659" i="18" s="1"/>
  <c r="I683" i="18" s="1"/>
  <c r="I707" i="18" s="1"/>
  <c r="I731" i="18" s="1"/>
  <c r="H35" i="18"/>
  <c r="H59" i="18" s="1"/>
  <c r="H83" i="18" s="1"/>
  <c r="H107" i="18" s="1"/>
  <c r="H131" i="18" s="1"/>
  <c r="H155" i="18" s="1"/>
  <c r="H179" i="18" s="1"/>
  <c r="H203" i="18" s="1"/>
  <c r="H227" i="18" s="1"/>
  <c r="H251" i="18" s="1"/>
  <c r="H275" i="18" s="1"/>
  <c r="H299" i="18" s="1"/>
  <c r="H323" i="18" s="1"/>
  <c r="H347" i="18" s="1"/>
  <c r="H371" i="18" s="1"/>
  <c r="H395" i="18" s="1"/>
  <c r="H419" i="18" s="1"/>
  <c r="H443" i="18" s="1"/>
  <c r="H467" i="18" s="1"/>
  <c r="H491" i="18" s="1"/>
  <c r="H515" i="18" s="1"/>
  <c r="H539" i="18" s="1"/>
  <c r="H563" i="18" s="1"/>
  <c r="H587" i="18" s="1"/>
  <c r="H611" i="18" s="1"/>
  <c r="H635" i="18" s="1"/>
  <c r="H659" i="18" s="1"/>
  <c r="H683" i="18" s="1"/>
  <c r="H707" i="18" s="1"/>
  <c r="H731" i="18" s="1"/>
  <c r="H755" i="18" s="1"/>
  <c r="H779" i="18" s="1"/>
  <c r="H803" i="18" s="1"/>
  <c r="H827" i="18" s="1"/>
  <c r="H851" i="18" s="1"/>
  <c r="H875" i="18" s="1"/>
  <c r="H899" i="18" s="1"/>
  <c r="H923" i="18" s="1"/>
  <c r="H947" i="18" s="1"/>
  <c r="H971" i="18" s="1"/>
  <c r="H995" i="18" s="1"/>
  <c r="H1019" i="18" s="1"/>
  <c r="H1043" i="18" s="1"/>
  <c r="H1067" i="18" s="1"/>
  <c r="H1091" i="18" s="1"/>
  <c r="H1115" i="18" s="1"/>
  <c r="H1139" i="18" s="1"/>
  <c r="H1163" i="18" s="1"/>
  <c r="H1187" i="18" s="1"/>
  <c r="H1211" i="18" s="1"/>
  <c r="H1235" i="18" s="1"/>
  <c r="H1259" i="18" s="1"/>
  <c r="H1283" i="18" s="1"/>
  <c r="H1307" i="18" s="1"/>
  <c r="H1331" i="18" s="1"/>
  <c r="H1355" i="18" s="1"/>
  <c r="H1379" i="18" s="1"/>
  <c r="H1403" i="18" s="1"/>
  <c r="H1427" i="18" s="1"/>
  <c r="H1451" i="18" s="1"/>
  <c r="H1475" i="18" s="1"/>
  <c r="H1499" i="18" s="1"/>
  <c r="H1523" i="18" s="1"/>
  <c r="H1547" i="18" s="1"/>
  <c r="H1571" i="18" s="1"/>
  <c r="H1595" i="18" s="1"/>
  <c r="H1619" i="18" s="1"/>
  <c r="H1643" i="18" s="1"/>
  <c r="H1667" i="18" s="1"/>
  <c r="H1691" i="18" s="1"/>
  <c r="H1715" i="18" s="1"/>
  <c r="H1739" i="18" s="1"/>
  <c r="H1763" i="18" s="1"/>
  <c r="H1787" i="18" s="1"/>
  <c r="H1811" i="18" s="1"/>
  <c r="H1835" i="18" s="1"/>
  <c r="H1859" i="18" s="1"/>
  <c r="H1883" i="18" s="1"/>
  <c r="H1907" i="18" s="1"/>
  <c r="H1931" i="18" s="1"/>
  <c r="H1955" i="18" s="1"/>
  <c r="H1979" i="18" s="1"/>
  <c r="H2003" i="18" s="1"/>
  <c r="H2027" i="18" s="1"/>
  <c r="H2051" i="18" s="1"/>
  <c r="H2075" i="18" s="1"/>
  <c r="H2099" i="18" s="1"/>
  <c r="H2123" i="18" s="1"/>
  <c r="H2147" i="18" s="1"/>
  <c r="H2171" i="18" s="1"/>
  <c r="H2195" i="18" s="1"/>
  <c r="H2219" i="18" s="1"/>
  <c r="H2243" i="18" s="1"/>
  <c r="H2267" i="18" s="1"/>
  <c r="H2291" i="18" s="1"/>
  <c r="H2315" i="18" s="1"/>
  <c r="H2339" i="18" s="1"/>
  <c r="H2363" i="18" s="1"/>
  <c r="H2387" i="18" s="1"/>
  <c r="H2411" i="18" s="1"/>
  <c r="H2435" i="18" s="1"/>
  <c r="H2459" i="18" s="1"/>
  <c r="H2483" i="18" s="1"/>
  <c r="H2507" i="18" s="1"/>
  <c r="H2531" i="18" s="1"/>
  <c r="H2555" i="18" s="1"/>
  <c r="H2579" i="18" s="1"/>
  <c r="H2603" i="18" s="1"/>
  <c r="H2627" i="18" s="1"/>
  <c r="H2651" i="18" s="1"/>
  <c r="H2675" i="18" s="1"/>
  <c r="H2699" i="18" s="1"/>
  <c r="H2723" i="18" s="1"/>
  <c r="H2747" i="18" s="1"/>
  <c r="H2771" i="18" s="1"/>
  <c r="H2795" i="18" s="1"/>
  <c r="H2819" i="18" s="1"/>
  <c r="H2843" i="18" s="1"/>
  <c r="H2867" i="18" s="1"/>
  <c r="H2891" i="18" s="1"/>
  <c r="H2915" i="18" s="1"/>
  <c r="H2939" i="18" s="1"/>
  <c r="H2963" i="18" s="1"/>
  <c r="H2987" i="18" s="1"/>
  <c r="H3011" i="18" s="1"/>
  <c r="H3035" i="18" s="1"/>
  <c r="H3059" i="18" s="1"/>
  <c r="H3083" i="18" s="1"/>
  <c r="H3107" i="18" s="1"/>
  <c r="H3131" i="18" s="1"/>
  <c r="H3155" i="18" s="1"/>
  <c r="H3179" i="18" s="1"/>
  <c r="H3203" i="18" s="1"/>
  <c r="H3227" i="18" s="1"/>
  <c r="H3251" i="18" s="1"/>
  <c r="H3275" i="18" s="1"/>
  <c r="H3299" i="18" s="1"/>
  <c r="H3323" i="18" s="1"/>
  <c r="H3347" i="18" s="1"/>
  <c r="H3371" i="18" s="1"/>
  <c r="H3395" i="18" s="1"/>
  <c r="H3419" i="18" s="1"/>
  <c r="H3443" i="18" s="1"/>
  <c r="H3467" i="18" s="1"/>
  <c r="H3491" i="18" s="1"/>
  <c r="H3515" i="18" s="1"/>
  <c r="H3539" i="18" s="1"/>
  <c r="H3563" i="18" s="1"/>
  <c r="H3587" i="18" s="1"/>
  <c r="H3611" i="18" s="1"/>
  <c r="H3635" i="18" s="1"/>
  <c r="H3659" i="18" s="1"/>
  <c r="H3683" i="18" s="1"/>
  <c r="H3707" i="18" s="1"/>
  <c r="H3731" i="18" s="1"/>
  <c r="H3755" i="18" s="1"/>
  <c r="H3779" i="18" s="1"/>
  <c r="H3803" i="18" s="1"/>
  <c r="H3827" i="18" s="1"/>
  <c r="H3851" i="18" s="1"/>
  <c r="H3875" i="18" s="1"/>
  <c r="H3899" i="18" s="1"/>
  <c r="H3923" i="18" s="1"/>
  <c r="H3947" i="18" s="1"/>
  <c r="H3971" i="18" s="1"/>
  <c r="H3995" i="18" s="1"/>
  <c r="H4019" i="18" s="1"/>
  <c r="H4043" i="18" s="1"/>
  <c r="H4067" i="18" s="1"/>
  <c r="H4091" i="18" s="1"/>
  <c r="H4115" i="18" s="1"/>
  <c r="H4139" i="18" s="1"/>
  <c r="H4163" i="18" s="1"/>
  <c r="H4187" i="18" s="1"/>
  <c r="H4211" i="18" s="1"/>
  <c r="H4235" i="18" s="1"/>
  <c r="H4259" i="18" s="1"/>
  <c r="H4283" i="18" s="1"/>
  <c r="H4307" i="18" s="1"/>
  <c r="H4331" i="18" s="1"/>
  <c r="H4355" i="18" s="1"/>
  <c r="H4379" i="18" s="1"/>
  <c r="H4403" i="18" s="1"/>
  <c r="H4427" i="18" s="1"/>
  <c r="H4451" i="18" s="1"/>
  <c r="H4475" i="18" s="1"/>
  <c r="H4499" i="18" s="1"/>
  <c r="H4523" i="18" s="1"/>
  <c r="H4547" i="18" s="1"/>
  <c r="H4571" i="18" s="1"/>
  <c r="H4595" i="18" s="1"/>
  <c r="H4619" i="18" s="1"/>
  <c r="H4643" i="18" s="1"/>
  <c r="H4667" i="18" s="1"/>
  <c r="H4691" i="18" s="1"/>
  <c r="H4715" i="18" s="1"/>
  <c r="H4739" i="18" s="1"/>
  <c r="H4763" i="18" s="1"/>
  <c r="H4787" i="18" s="1"/>
  <c r="H4811" i="18" s="1"/>
  <c r="H4835" i="18" s="1"/>
  <c r="H4859" i="18" s="1"/>
  <c r="H4883" i="18" s="1"/>
  <c r="H4907" i="18" s="1"/>
  <c r="H4931" i="18" s="1"/>
  <c r="H4955" i="18" s="1"/>
  <c r="H4979" i="18" s="1"/>
  <c r="H5003" i="18" s="1"/>
  <c r="H5027" i="18" s="1"/>
  <c r="H5051" i="18" s="1"/>
  <c r="H5075" i="18" s="1"/>
  <c r="H5099" i="18" s="1"/>
  <c r="H5123" i="18" s="1"/>
  <c r="H5147" i="18" s="1"/>
  <c r="H5171" i="18" s="1"/>
  <c r="H5195" i="18" s="1"/>
  <c r="H5219" i="18" s="1"/>
  <c r="H5243" i="18" s="1"/>
  <c r="H5267" i="18" s="1"/>
  <c r="H5291" i="18" s="1"/>
  <c r="H5315" i="18" s="1"/>
  <c r="H5339" i="18" s="1"/>
  <c r="H5363" i="18" s="1"/>
  <c r="H5387" i="18" s="1"/>
  <c r="H5411" i="18" s="1"/>
  <c r="H5435" i="18" s="1"/>
  <c r="H5459" i="18" s="1"/>
  <c r="H5483" i="18" s="1"/>
  <c r="H5507" i="18" s="1"/>
  <c r="H5531" i="18" s="1"/>
  <c r="H5555" i="18" s="1"/>
  <c r="H5579" i="18" s="1"/>
  <c r="H5603" i="18" s="1"/>
  <c r="H5627" i="18" s="1"/>
  <c r="H5651" i="18" s="1"/>
  <c r="H5675" i="18" s="1"/>
  <c r="H5699" i="18" s="1"/>
  <c r="H5723" i="18" s="1"/>
  <c r="H5747" i="18" s="1"/>
  <c r="H5771" i="18" s="1"/>
  <c r="H5795" i="18" s="1"/>
  <c r="H5819" i="18" s="1"/>
  <c r="H5843" i="18" s="1"/>
  <c r="H5867" i="18" s="1"/>
  <c r="H5891" i="18" s="1"/>
  <c r="H5915" i="18" s="1"/>
  <c r="H5939" i="18" s="1"/>
  <c r="H5963" i="18" s="1"/>
  <c r="H5987" i="18" s="1"/>
  <c r="H6011" i="18" s="1"/>
  <c r="H6035" i="18" s="1"/>
  <c r="H6059" i="18" s="1"/>
  <c r="H6083" i="18" s="1"/>
  <c r="H6107" i="18" s="1"/>
  <c r="H6131" i="18" s="1"/>
  <c r="H6155" i="18" s="1"/>
  <c r="H6179" i="18" s="1"/>
  <c r="H6203" i="18" s="1"/>
  <c r="H6227" i="18" s="1"/>
  <c r="H6251" i="18" s="1"/>
  <c r="H6275" i="18" s="1"/>
  <c r="H6299" i="18" s="1"/>
  <c r="H6323" i="18" s="1"/>
  <c r="H6347" i="18" s="1"/>
  <c r="H6371" i="18" s="1"/>
  <c r="H6395" i="18" s="1"/>
  <c r="H6419" i="18" s="1"/>
  <c r="H6443" i="18" s="1"/>
  <c r="H6467" i="18" s="1"/>
  <c r="H6491" i="18" s="1"/>
  <c r="H6515" i="18" s="1"/>
  <c r="H6539" i="18" s="1"/>
  <c r="H6563" i="18" s="1"/>
  <c r="H6587" i="18" s="1"/>
  <c r="H6611" i="18" s="1"/>
  <c r="H6635" i="18" s="1"/>
  <c r="H6659" i="18" s="1"/>
  <c r="H6683" i="18" s="1"/>
  <c r="H6707" i="18" s="1"/>
  <c r="H6731" i="18" s="1"/>
  <c r="H6755" i="18" s="1"/>
  <c r="H6779" i="18" s="1"/>
  <c r="H6803" i="18" s="1"/>
  <c r="H6827" i="18" s="1"/>
  <c r="H6851" i="18" s="1"/>
  <c r="H6875" i="18" s="1"/>
  <c r="H6899" i="18" s="1"/>
  <c r="H6923" i="18" s="1"/>
  <c r="H6947" i="18" s="1"/>
  <c r="H6971" i="18" s="1"/>
  <c r="H6995" i="18" s="1"/>
  <c r="H7019" i="18" s="1"/>
  <c r="H7043" i="18" s="1"/>
  <c r="H7067" i="18" s="1"/>
  <c r="H7091" i="18" s="1"/>
  <c r="H7115" i="18" s="1"/>
  <c r="H7139" i="18" s="1"/>
  <c r="H7163" i="18" s="1"/>
  <c r="H7187" i="18" s="1"/>
  <c r="H7211" i="18" s="1"/>
  <c r="H7235" i="18" s="1"/>
  <c r="H7259" i="18" s="1"/>
  <c r="H7283" i="18" s="1"/>
  <c r="H7307" i="18" s="1"/>
  <c r="H7331" i="18" s="1"/>
  <c r="H7355" i="18" s="1"/>
  <c r="H7379" i="18" s="1"/>
  <c r="H7403" i="18" s="1"/>
  <c r="H7427" i="18" s="1"/>
  <c r="H7451" i="18" s="1"/>
  <c r="H7475" i="18" s="1"/>
  <c r="H7499" i="18" s="1"/>
  <c r="H7523" i="18" s="1"/>
  <c r="H7547" i="18" s="1"/>
  <c r="H7571" i="18" s="1"/>
  <c r="H7595" i="18" s="1"/>
  <c r="H7619" i="18" s="1"/>
  <c r="H7643" i="18" s="1"/>
  <c r="H7667" i="18" s="1"/>
  <c r="H7691" i="18" s="1"/>
  <c r="H7715" i="18" s="1"/>
  <c r="H7739" i="18" s="1"/>
  <c r="H7763" i="18" s="1"/>
  <c r="H7787" i="18" s="1"/>
  <c r="H7811" i="18" s="1"/>
  <c r="H7835" i="18" s="1"/>
  <c r="H7859" i="18" s="1"/>
  <c r="H7883" i="18" s="1"/>
  <c r="H7907" i="18" s="1"/>
  <c r="H7931" i="18" s="1"/>
  <c r="H7955" i="18" s="1"/>
  <c r="H7979" i="18" s="1"/>
  <c r="H8003" i="18" s="1"/>
  <c r="H8027" i="18" s="1"/>
  <c r="H8051" i="18" s="1"/>
  <c r="H8075" i="18" s="1"/>
  <c r="H8099" i="18" s="1"/>
  <c r="H8123" i="18" s="1"/>
  <c r="H8147" i="18" s="1"/>
  <c r="H8171" i="18" s="1"/>
  <c r="H8195" i="18" s="1"/>
  <c r="H8219" i="18" s="1"/>
  <c r="H8243" i="18" s="1"/>
  <c r="H8267" i="18" s="1"/>
  <c r="H8291" i="18" s="1"/>
  <c r="H8315" i="18" s="1"/>
  <c r="H8339" i="18" s="1"/>
  <c r="H8363" i="18" s="1"/>
  <c r="H8387" i="18" s="1"/>
  <c r="H8411" i="18" s="1"/>
  <c r="H8435" i="18" s="1"/>
  <c r="H8459" i="18" s="1"/>
  <c r="H8483" i="18" s="1"/>
  <c r="H8507" i="18" s="1"/>
  <c r="H8531" i="18" s="1"/>
  <c r="H8555" i="18" s="1"/>
  <c r="H8579" i="18" s="1"/>
  <c r="H8603" i="18" s="1"/>
  <c r="H8627" i="18" s="1"/>
  <c r="H8651" i="18" s="1"/>
  <c r="H8675" i="18" s="1"/>
  <c r="H8699" i="18" s="1"/>
  <c r="H8723" i="18" s="1"/>
  <c r="H8747" i="18" s="1"/>
  <c r="L34" i="18"/>
  <c r="L58" i="18" s="1"/>
  <c r="L82" i="18" s="1"/>
  <c r="L106" i="18" s="1"/>
  <c r="L130" i="18" s="1"/>
  <c r="L154" i="18" s="1"/>
  <c r="L178" i="18" s="1"/>
  <c r="L202" i="18" s="1"/>
  <c r="L226" i="18" s="1"/>
  <c r="L250" i="18" s="1"/>
  <c r="L274" i="18" s="1"/>
  <c r="L298" i="18" s="1"/>
  <c r="L322" i="18" s="1"/>
  <c r="L346" i="18" s="1"/>
  <c r="L370" i="18" s="1"/>
  <c r="L394" i="18" s="1"/>
  <c r="L418" i="18" s="1"/>
  <c r="L442" i="18" s="1"/>
  <c r="L466" i="18" s="1"/>
  <c r="L490" i="18" s="1"/>
  <c r="L514" i="18" s="1"/>
  <c r="L538" i="18" s="1"/>
  <c r="L562" i="18" s="1"/>
  <c r="L586" i="18" s="1"/>
  <c r="L610" i="18" s="1"/>
  <c r="L634" i="18" s="1"/>
  <c r="L658" i="18" s="1"/>
  <c r="L682" i="18" s="1"/>
  <c r="L706" i="18" s="1"/>
  <c r="L730" i="18" s="1"/>
  <c r="L754" i="18" s="1"/>
  <c r="L778" i="18" s="1"/>
  <c r="L802" i="18" s="1"/>
  <c r="L826" i="18" s="1"/>
  <c r="L850" i="18" s="1"/>
  <c r="L874" i="18" s="1"/>
  <c r="L898" i="18" s="1"/>
  <c r="L922" i="18" s="1"/>
  <c r="L946" i="18" s="1"/>
  <c r="L970" i="18" s="1"/>
  <c r="L994" i="18" s="1"/>
  <c r="L1018" i="18" s="1"/>
  <c r="L1042" i="18" s="1"/>
  <c r="L1066" i="18" s="1"/>
  <c r="L1090" i="18" s="1"/>
  <c r="L1114" i="18" s="1"/>
  <c r="L1138" i="18" s="1"/>
  <c r="L1162" i="18" s="1"/>
  <c r="L1186" i="18" s="1"/>
  <c r="L1210" i="18" s="1"/>
  <c r="L1234" i="18" s="1"/>
  <c r="L1258" i="18" s="1"/>
  <c r="L1282" i="18" s="1"/>
  <c r="L1306" i="18" s="1"/>
  <c r="L1330" i="18" s="1"/>
  <c r="L1354" i="18" s="1"/>
  <c r="L1378" i="18" s="1"/>
  <c r="L1402" i="18" s="1"/>
  <c r="L1426" i="18" s="1"/>
  <c r="L1450" i="18" s="1"/>
  <c r="L1474" i="18" s="1"/>
  <c r="L1498" i="18" s="1"/>
  <c r="L1522" i="18" s="1"/>
  <c r="L1546" i="18" s="1"/>
  <c r="L1570" i="18" s="1"/>
  <c r="L1594" i="18" s="1"/>
  <c r="L1618" i="18" s="1"/>
  <c r="L1642" i="18" s="1"/>
  <c r="L1666" i="18" s="1"/>
  <c r="L1690" i="18" s="1"/>
  <c r="L1714" i="18" s="1"/>
  <c r="L1738" i="18" s="1"/>
  <c r="L1762" i="18" s="1"/>
  <c r="L1786" i="18" s="1"/>
  <c r="L1810" i="18" s="1"/>
  <c r="L1834" i="18" s="1"/>
  <c r="L1858" i="18" s="1"/>
  <c r="L1882" i="18" s="1"/>
  <c r="L1906" i="18" s="1"/>
  <c r="L1930" i="18" s="1"/>
  <c r="L1954" i="18" s="1"/>
  <c r="L1978" i="18" s="1"/>
  <c r="L2002" i="18" s="1"/>
  <c r="L2026" i="18" s="1"/>
  <c r="L2050" i="18" s="1"/>
  <c r="L2074" i="18" s="1"/>
  <c r="L2098" i="18" s="1"/>
  <c r="L2122" i="18" s="1"/>
  <c r="L2146" i="18" s="1"/>
  <c r="L2170" i="18" s="1"/>
  <c r="L2194" i="18" s="1"/>
  <c r="L2218" i="18" s="1"/>
  <c r="L2242" i="18" s="1"/>
  <c r="L2266" i="18" s="1"/>
  <c r="L2290" i="18" s="1"/>
  <c r="L2314" i="18" s="1"/>
  <c r="L2338" i="18" s="1"/>
  <c r="L2362" i="18" s="1"/>
  <c r="L2386" i="18" s="1"/>
  <c r="L2410" i="18" s="1"/>
  <c r="L2434" i="18" s="1"/>
  <c r="L2458" i="18" s="1"/>
  <c r="L2482" i="18" s="1"/>
  <c r="L2506" i="18" s="1"/>
  <c r="L2530" i="18" s="1"/>
  <c r="L2554" i="18" s="1"/>
  <c r="L2578" i="18" s="1"/>
  <c r="L2602" i="18" s="1"/>
  <c r="L2626" i="18" s="1"/>
  <c r="L2650" i="18" s="1"/>
  <c r="L2674" i="18" s="1"/>
  <c r="L2698" i="18" s="1"/>
  <c r="L2722" i="18" s="1"/>
  <c r="L2746" i="18" s="1"/>
  <c r="L2770" i="18" s="1"/>
  <c r="L2794" i="18" s="1"/>
  <c r="L2818" i="18" s="1"/>
  <c r="L2842" i="18" s="1"/>
  <c r="L2866" i="18" s="1"/>
  <c r="L2890" i="18" s="1"/>
  <c r="L2914" i="18" s="1"/>
  <c r="L2938" i="18" s="1"/>
  <c r="L2962" i="18" s="1"/>
  <c r="L2986" i="18" s="1"/>
  <c r="L3010" i="18" s="1"/>
  <c r="L3034" i="18" s="1"/>
  <c r="L3058" i="18" s="1"/>
  <c r="L3082" i="18" s="1"/>
  <c r="L3106" i="18" s="1"/>
  <c r="L3130" i="18" s="1"/>
  <c r="L3154" i="18" s="1"/>
  <c r="L3178" i="18" s="1"/>
  <c r="L3202" i="18" s="1"/>
  <c r="L3226" i="18" s="1"/>
  <c r="L3250" i="18" s="1"/>
  <c r="L3274" i="18" s="1"/>
  <c r="L3298" i="18" s="1"/>
  <c r="L3322" i="18" s="1"/>
  <c r="L3346" i="18" s="1"/>
  <c r="L3370" i="18" s="1"/>
  <c r="L3394" i="18" s="1"/>
  <c r="L3418" i="18" s="1"/>
  <c r="L3442" i="18" s="1"/>
  <c r="K34" i="18"/>
  <c r="K58" i="18" s="1"/>
  <c r="K82" i="18" s="1"/>
  <c r="K106" i="18" s="1"/>
  <c r="K130" i="18" s="1"/>
  <c r="K154" i="18" s="1"/>
  <c r="K178" i="18" s="1"/>
  <c r="K202" i="18" s="1"/>
  <c r="K226" i="18" s="1"/>
  <c r="K250" i="18" s="1"/>
  <c r="K274" i="18" s="1"/>
  <c r="K298" i="18" s="1"/>
  <c r="K322" i="18" s="1"/>
  <c r="K346" i="18" s="1"/>
  <c r="K370" i="18" s="1"/>
  <c r="K394" i="18" s="1"/>
  <c r="K418" i="18" s="1"/>
  <c r="K442" i="18" s="1"/>
  <c r="K466" i="18" s="1"/>
  <c r="K490" i="18" s="1"/>
  <c r="K514" i="18" s="1"/>
  <c r="K538" i="18" s="1"/>
  <c r="K562" i="18" s="1"/>
  <c r="K586" i="18" s="1"/>
  <c r="K610" i="18" s="1"/>
  <c r="K634" i="18" s="1"/>
  <c r="K658" i="18" s="1"/>
  <c r="K682" i="18" s="1"/>
  <c r="K706" i="18" s="1"/>
  <c r="K730" i="18" s="1"/>
  <c r="J34" i="18"/>
  <c r="J58" i="18" s="1"/>
  <c r="J82" i="18" s="1"/>
  <c r="J106" i="18" s="1"/>
  <c r="J130" i="18" s="1"/>
  <c r="J154" i="18" s="1"/>
  <c r="J178" i="18" s="1"/>
  <c r="J202" i="18" s="1"/>
  <c r="J226" i="18" s="1"/>
  <c r="J250" i="18" s="1"/>
  <c r="J274" i="18" s="1"/>
  <c r="J298" i="18" s="1"/>
  <c r="J322" i="18" s="1"/>
  <c r="J346" i="18" s="1"/>
  <c r="J370" i="18" s="1"/>
  <c r="J394" i="18" s="1"/>
  <c r="J418" i="18" s="1"/>
  <c r="J442" i="18" s="1"/>
  <c r="J466" i="18" s="1"/>
  <c r="J490" i="18" s="1"/>
  <c r="J514" i="18" s="1"/>
  <c r="J538" i="18" s="1"/>
  <c r="J562" i="18" s="1"/>
  <c r="J586" i="18" s="1"/>
  <c r="J610" i="18" s="1"/>
  <c r="J634" i="18" s="1"/>
  <c r="J658" i="18" s="1"/>
  <c r="J682" i="18" s="1"/>
  <c r="J706" i="18" s="1"/>
  <c r="J730" i="18" s="1"/>
  <c r="I34" i="18"/>
  <c r="I58" i="18" s="1"/>
  <c r="I82" i="18" s="1"/>
  <c r="I106" i="18" s="1"/>
  <c r="I130" i="18" s="1"/>
  <c r="I154" i="18" s="1"/>
  <c r="I178" i="18" s="1"/>
  <c r="I202" i="18" s="1"/>
  <c r="I226" i="18" s="1"/>
  <c r="I250" i="18" s="1"/>
  <c r="I274" i="18" s="1"/>
  <c r="I298" i="18" s="1"/>
  <c r="I322" i="18" s="1"/>
  <c r="I346" i="18" s="1"/>
  <c r="I370" i="18" s="1"/>
  <c r="I394" i="18" s="1"/>
  <c r="I418" i="18" s="1"/>
  <c r="I442" i="18" s="1"/>
  <c r="I466" i="18" s="1"/>
  <c r="I490" i="18" s="1"/>
  <c r="I514" i="18" s="1"/>
  <c r="I538" i="18" s="1"/>
  <c r="I562" i="18" s="1"/>
  <c r="I586" i="18" s="1"/>
  <c r="I610" i="18" s="1"/>
  <c r="I634" i="18" s="1"/>
  <c r="I658" i="18" s="1"/>
  <c r="I682" i="18" s="1"/>
  <c r="I706" i="18" s="1"/>
  <c r="I730" i="18" s="1"/>
  <c r="H34" i="18"/>
  <c r="H58" i="18" s="1"/>
  <c r="H82" i="18" s="1"/>
  <c r="H106" i="18" s="1"/>
  <c r="H130" i="18" s="1"/>
  <c r="H154" i="18" s="1"/>
  <c r="H178" i="18" s="1"/>
  <c r="H202" i="18" s="1"/>
  <c r="H226" i="18" s="1"/>
  <c r="H250" i="18" s="1"/>
  <c r="H274" i="18" s="1"/>
  <c r="H298" i="18" s="1"/>
  <c r="H322" i="18" s="1"/>
  <c r="H346" i="18" s="1"/>
  <c r="H370" i="18" s="1"/>
  <c r="H394" i="18" s="1"/>
  <c r="H418" i="18" s="1"/>
  <c r="H442" i="18" s="1"/>
  <c r="H466" i="18" s="1"/>
  <c r="H490" i="18" s="1"/>
  <c r="H514" i="18" s="1"/>
  <c r="H538" i="18" s="1"/>
  <c r="H562" i="18" s="1"/>
  <c r="H586" i="18" s="1"/>
  <c r="H610" i="18" s="1"/>
  <c r="H634" i="18" s="1"/>
  <c r="H658" i="18" s="1"/>
  <c r="H682" i="18" s="1"/>
  <c r="H706" i="18" s="1"/>
  <c r="H730" i="18" s="1"/>
  <c r="H754" i="18" s="1"/>
  <c r="H778" i="18" s="1"/>
  <c r="H802" i="18" s="1"/>
  <c r="H826" i="18" s="1"/>
  <c r="H850" i="18" s="1"/>
  <c r="H874" i="18" s="1"/>
  <c r="H898" i="18" s="1"/>
  <c r="H922" i="18" s="1"/>
  <c r="H946" i="18" s="1"/>
  <c r="H970" i="18" s="1"/>
  <c r="H994" i="18" s="1"/>
  <c r="H1018" i="18" s="1"/>
  <c r="H1042" i="18" s="1"/>
  <c r="H1066" i="18" s="1"/>
  <c r="H1090" i="18" s="1"/>
  <c r="H1114" i="18" s="1"/>
  <c r="H1138" i="18" s="1"/>
  <c r="H1162" i="18" s="1"/>
  <c r="H1186" i="18" s="1"/>
  <c r="H1210" i="18" s="1"/>
  <c r="H1234" i="18" s="1"/>
  <c r="H1258" i="18" s="1"/>
  <c r="H1282" i="18" s="1"/>
  <c r="H1306" i="18" s="1"/>
  <c r="H1330" i="18" s="1"/>
  <c r="H1354" i="18" s="1"/>
  <c r="H1378" i="18" s="1"/>
  <c r="H1402" i="18" s="1"/>
  <c r="H1426" i="18" s="1"/>
  <c r="H1450" i="18" s="1"/>
  <c r="H1474" i="18" s="1"/>
  <c r="H1498" i="18" s="1"/>
  <c r="H1522" i="18" s="1"/>
  <c r="H1546" i="18" s="1"/>
  <c r="H1570" i="18" s="1"/>
  <c r="H1594" i="18" s="1"/>
  <c r="H1618" i="18" s="1"/>
  <c r="H1642" i="18" s="1"/>
  <c r="H1666" i="18" s="1"/>
  <c r="H1690" i="18" s="1"/>
  <c r="H1714" i="18" s="1"/>
  <c r="H1738" i="18" s="1"/>
  <c r="H1762" i="18" s="1"/>
  <c r="H1786" i="18" s="1"/>
  <c r="H1810" i="18" s="1"/>
  <c r="H1834" i="18" s="1"/>
  <c r="H1858" i="18" s="1"/>
  <c r="H1882" i="18" s="1"/>
  <c r="H1906" i="18" s="1"/>
  <c r="H1930" i="18" s="1"/>
  <c r="H1954" i="18" s="1"/>
  <c r="H1978" i="18" s="1"/>
  <c r="H2002" i="18" s="1"/>
  <c r="H2026" i="18" s="1"/>
  <c r="H2050" i="18" s="1"/>
  <c r="H2074" i="18" s="1"/>
  <c r="H2098" i="18" s="1"/>
  <c r="H2122" i="18" s="1"/>
  <c r="H2146" i="18" s="1"/>
  <c r="H2170" i="18" s="1"/>
  <c r="H2194" i="18" s="1"/>
  <c r="H2218" i="18" s="1"/>
  <c r="H2242" i="18" s="1"/>
  <c r="H2266" i="18" s="1"/>
  <c r="H2290" i="18" s="1"/>
  <c r="H2314" i="18" s="1"/>
  <c r="H2338" i="18" s="1"/>
  <c r="H2362" i="18" s="1"/>
  <c r="H2386" i="18" s="1"/>
  <c r="H2410" i="18" s="1"/>
  <c r="H2434" i="18" s="1"/>
  <c r="H2458" i="18" s="1"/>
  <c r="H2482" i="18" s="1"/>
  <c r="H2506" i="18" s="1"/>
  <c r="H2530" i="18" s="1"/>
  <c r="H2554" i="18" s="1"/>
  <c r="H2578" i="18" s="1"/>
  <c r="H2602" i="18" s="1"/>
  <c r="H2626" i="18" s="1"/>
  <c r="H2650" i="18" s="1"/>
  <c r="H2674" i="18" s="1"/>
  <c r="H2698" i="18" s="1"/>
  <c r="H2722" i="18" s="1"/>
  <c r="H2746" i="18" s="1"/>
  <c r="H2770" i="18" s="1"/>
  <c r="H2794" i="18" s="1"/>
  <c r="H2818" i="18" s="1"/>
  <c r="H2842" i="18" s="1"/>
  <c r="H2866" i="18" s="1"/>
  <c r="H2890" i="18" s="1"/>
  <c r="H2914" i="18" s="1"/>
  <c r="H2938" i="18" s="1"/>
  <c r="H2962" i="18" s="1"/>
  <c r="H2986" i="18" s="1"/>
  <c r="H3010" i="18" s="1"/>
  <c r="H3034" i="18" s="1"/>
  <c r="H3058" i="18" s="1"/>
  <c r="H3082" i="18" s="1"/>
  <c r="H3106" i="18" s="1"/>
  <c r="H3130" i="18" s="1"/>
  <c r="H3154" i="18" s="1"/>
  <c r="H3178" i="18" s="1"/>
  <c r="H3202" i="18" s="1"/>
  <c r="H3226" i="18" s="1"/>
  <c r="H3250" i="18" s="1"/>
  <c r="H3274" i="18" s="1"/>
  <c r="H3298" i="18" s="1"/>
  <c r="H3322" i="18" s="1"/>
  <c r="H3346" i="18" s="1"/>
  <c r="H3370" i="18" s="1"/>
  <c r="H3394" i="18" s="1"/>
  <c r="H3418" i="18" s="1"/>
  <c r="H3442" i="18" s="1"/>
  <c r="H3466" i="18" s="1"/>
  <c r="H3490" i="18" s="1"/>
  <c r="H3514" i="18" s="1"/>
  <c r="H3538" i="18" s="1"/>
  <c r="H3562" i="18" s="1"/>
  <c r="H3586" i="18" s="1"/>
  <c r="H3610" i="18" s="1"/>
  <c r="H3634" i="18" s="1"/>
  <c r="H3658" i="18" s="1"/>
  <c r="H3682" i="18" s="1"/>
  <c r="H3706" i="18" s="1"/>
  <c r="H3730" i="18" s="1"/>
  <c r="H3754" i="18" s="1"/>
  <c r="H3778" i="18" s="1"/>
  <c r="H3802" i="18" s="1"/>
  <c r="H3826" i="18" s="1"/>
  <c r="H3850" i="18" s="1"/>
  <c r="H3874" i="18" s="1"/>
  <c r="H3898" i="18" s="1"/>
  <c r="H3922" i="18" s="1"/>
  <c r="H3946" i="18" s="1"/>
  <c r="H3970" i="18" s="1"/>
  <c r="H3994" i="18" s="1"/>
  <c r="H4018" i="18" s="1"/>
  <c r="H4042" i="18" s="1"/>
  <c r="H4066" i="18" s="1"/>
  <c r="H4090" i="18" s="1"/>
  <c r="H4114" i="18" s="1"/>
  <c r="H4138" i="18" s="1"/>
  <c r="H4162" i="18" s="1"/>
  <c r="H4186" i="18" s="1"/>
  <c r="H4210" i="18" s="1"/>
  <c r="H4234" i="18" s="1"/>
  <c r="H4258" i="18" s="1"/>
  <c r="H4282" i="18" s="1"/>
  <c r="H4306" i="18" s="1"/>
  <c r="H4330" i="18" s="1"/>
  <c r="H4354" i="18" s="1"/>
  <c r="H4378" i="18" s="1"/>
  <c r="H4402" i="18" s="1"/>
  <c r="H4426" i="18" s="1"/>
  <c r="H4450" i="18" s="1"/>
  <c r="H4474" i="18" s="1"/>
  <c r="H4498" i="18" s="1"/>
  <c r="H4522" i="18" s="1"/>
  <c r="H4546" i="18" s="1"/>
  <c r="H4570" i="18" s="1"/>
  <c r="H4594" i="18" s="1"/>
  <c r="H4618" i="18" s="1"/>
  <c r="H4642" i="18" s="1"/>
  <c r="H4666" i="18" s="1"/>
  <c r="H4690" i="18" s="1"/>
  <c r="H4714" i="18" s="1"/>
  <c r="H4738" i="18" s="1"/>
  <c r="H4762" i="18" s="1"/>
  <c r="H4786" i="18" s="1"/>
  <c r="H4810" i="18" s="1"/>
  <c r="H4834" i="18" s="1"/>
  <c r="H4858" i="18" s="1"/>
  <c r="H4882" i="18" s="1"/>
  <c r="H4906" i="18" s="1"/>
  <c r="H4930" i="18" s="1"/>
  <c r="H4954" i="18" s="1"/>
  <c r="H4978" i="18" s="1"/>
  <c r="H5002" i="18" s="1"/>
  <c r="H5026" i="18" s="1"/>
  <c r="H5050" i="18" s="1"/>
  <c r="H5074" i="18" s="1"/>
  <c r="H5098" i="18" s="1"/>
  <c r="H5122" i="18" s="1"/>
  <c r="H5146" i="18" s="1"/>
  <c r="H5170" i="18" s="1"/>
  <c r="H5194" i="18" s="1"/>
  <c r="H5218" i="18" s="1"/>
  <c r="H5242" i="18" s="1"/>
  <c r="H5266" i="18" s="1"/>
  <c r="H5290" i="18" s="1"/>
  <c r="H5314" i="18" s="1"/>
  <c r="H5338" i="18" s="1"/>
  <c r="H5362" i="18" s="1"/>
  <c r="H5386" i="18" s="1"/>
  <c r="H5410" i="18" s="1"/>
  <c r="H5434" i="18" s="1"/>
  <c r="H5458" i="18" s="1"/>
  <c r="H5482" i="18" s="1"/>
  <c r="H5506" i="18" s="1"/>
  <c r="H5530" i="18" s="1"/>
  <c r="H5554" i="18" s="1"/>
  <c r="H5578" i="18" s="1"/>
  <c r="H5602" i="18" s="1"/>
  <c r="H5626" i="18" s="1"/>
  <c r="H5650" i="18" s="1"/>
  <c r="H5674" i="18" s="1"/>
  <c r="H5698" i="18" s="1"/>
  <c r="H5722" i="18" s="1"/>
  <c r="H5746" i="18" s="1"/>
  <c r="H5770" i="18" s="1"/>
  <c r="H5794" i="18" s="1"/>
  <c r="H5818" i="18" s="1"/>
  <c r="H5842" i="18" s="1"/>
  <c r="H5866" i="18" s="1"/>
  <c r="H5890" i="18" s="1"/>
  <c r="H5914" i="18" s="1"/>
  <c r="H5938" i="18" s="1"/>
  <c r="H5962" i="18" s="1"/>
  <c r="H5986" i="18" s="1"/>
  <c r="H6010" i="18" s="1"/>
  <c r="H6034" i="18" s="1"/>
  <c r="H6058" i="18" s="1"/>
  <c r="H6082" i="18" s="1"/>
  <c r="H6106" i="18" s="1"/>
  <c r="H6130" i="18" s="1"/>
  <c r="H6154" i="18" s="1"/>
  <c r="H6178" i="18" s="1"/>
  <c r="H6202" i="18" s="1"/>
  <c r="H6226" i="18" s="1"/>
  <c r="H6250" i="18" s="1"/>
  <c r="H6274" i="18" s="1"/>
  <c r="H6298" i="18" s="1"/>
  <c r="H6322" i="18" s="1"/>
  <c r="H6346" i="18" s="1"/>
  <c r="H6370" i="18" s="1"/>
  <c r="H6394" i="18" s="1"/>
  <c r="H6418" i="18" s="1"/>
  <c r="H6442" i="18" s="1"/>
  <c r="H6466" i="18" s="1"/>
  <c r="H6490" i="18" s="1"/>
  <c r="H6514" i="18" s="1"/>
  <c r="H6538" i="18" s="1"/>
  <c r="H6562" i="18" s="1"/>
  <c r="H6586" i="18" s="1"/>
  <c r="H6610" i="18" s="1"/>
  <c r="H6634" i="18" s="1"/>
  <c r="H6658" i="18" s="1"/>
  <c r="H6682" i="18" s="1"/>
  <c r="H6706" i="18" s="1"/>
  <c r="H6730" i="18" s="1"/>
  <c r="H6754" i="18" s="1"/>
  <c r="H6778" i="18" s="1"/>
  <c r="H6802" i="18" s="1"/>
  <c r="H6826" i="18" s="1"/>
  <c r="H6850" i="18" s="1"/>
  <c r="H6874" i="18" s="1"/>
  <c r="H6898" i="18" s="1"/>
  <c r="H6922" i="18" s="1"/>
  <c r="H6946" i="18" s="1"/>
  <c r="H6970" i="18" s="1"/>
  <c r="H6994" i="18" s="1"/>
  <c r="H7018" i="18" s="1"/>
  <c r="H7042" i="18" s="1"/>
  <c r="H7066" i="18" s="1"/>
  <c r="H7090" i="18" s="1"/>
  <c r="H7114" i="18" s="1"/>
  <c r="H7138" i="18" s="1"/>
  <c r="H7162" i="18" s="1"/>
  <c r="H7186" i="18" s="1"/>
  <c r="H7210" i="18" s="1"/>
  <c r="H7234" i="18" s="1"/>
  <c r="H7258" i="18" s="1"/>
  <c r="H7282" i="18" s="1"/>
  <c r="H7306" i="18" s="1"/>
  <c r="H7330" i="18" s="1"/>
  <c r="H7354" i="18" s="1"/>
  <c r="H7378" i="18" s="1"/>
  <c r="H7402" i="18" s="1"/>
  <c r="H7426" i="18" s="1"/>
  <c r="H7450" i="18" s="1"/>
  <c r="H7474" i="18" s="1"/>
  <c r="H7498" i="18" s="1"/>
  <c r="H7522" i="18" s="1"/>
  <c r="H7546" i="18" s="1"/>
  <c r="H7570" i="18" s="1"/>
  <c r="H7594" i="18" s="1"/>
  <c r="H7618" i="18" s="1"/>
  <c r="H7642" i="18" s="1"/>
  <c r="H7666" i="18" s="1"/>
  <c r="H7690" i="18" s="1"/>
  <c r="H7714" i="18" s="1"/>
  <c r="H7738" i="18" s="1"/>
  <c r="H7762" i="18" s="1"/>
  <c r="H7786" i="18" s="1"/>
  <c r="H7810" i="18" s="1"/>
  <c r="H7834" i="18" s="1"/>
  <c r="H7858" i="18" s="1"/>
  <c r="H7882" i="18" s="1"/>
  <c r="H7906" i="18" s="1"/>
  <c r="H7930" i="18" s="1"/>
  <c r="H7954" i="18" s="1"/>
  <c r="H7978" i="18" s="1"/>
  <c r="H8002" i="18" s="1"/>
  <c r="H8026" i="18" s="1"/>
  <c r="H8050" i="18" s="1"/>
  <c r="H8074" i="18" s="1"/>
  <c r="H8098" i="18" s="1"/>
  <c r="H8122" i="18" s="1"/>
  <c r="H8146" i="18" s="1"/>
  <c r="H8170" i="18" s="1"/>
  <c r="H8194" i="18" s="1"/>
  <c r="H8218" i="18" s="1"/>
  <c r="H8242" i="18" s="1"/>
  <c r="H8266" i="18" s="1"/>
  <c r="H8290" i="18" s="1"/>
  <c r="H8314" i="18" s="1"/>
  <c r="H8338" i="18" s="1"/>
  <c r="H8362" i="18" s="1"/>
  <c r="H8386" i="18" s="1"/>
  <c r="H8410" i="18" s="1"/>
  <c r="H8434" i="18" s="1"/>
  <c r="H8458" i="18" s="1"/>
  <c r="H8482" i="18" s="1"/>
  <c r="H8506" i="18" s="1"/>
  <c r="H8530" i="18" s="1"/>
  <c r="H8554" i="18" s="1"/>
  <c r="H8578" i="18" s="1"/>
  <c r="H8602" i="18" s="1"/>
  <c r="H8626" i="18" s="1"/>
  <c r="H8650" i="18" s="1"/>
  <c r="H8674" i="18" s="1"/>
  <c r="H8698" i="18" s="1"/>
  <c r="H8722" i="18" s="1"/>
  <c r="H8746" i="18" s="1"/>
  <c r="L33" i="18"/>
  <c r="L57" i="18" s="1"/>
  <c r="L81" i="18" s="1"/>
  <c r="L105" i="18" s="1"/>
  <c r="L129" i="18" s="1"/>
  <c r="L153" i="18" s="1"/>
  <c r="L177" i="18" s="1"/>
  <c r="L201" i="18" s="1"/>
  <c r="L225" i="18" s="1"/>
  <c r="L249" i="18" s="1"/>
  <c r="L273" i="18" s="1"/>
  <c r="L297" i="18" s="1"/>
  <c r="L321" i="18" s="1"/>
  <c r="L345" i="18" s="1"/>
  <c r="L369" i="18" s="1"/>
  <c r="L393" i="18" s="1"/>
  <c r="L417" i="18" s="1"/>
  <c r="L441" i="18" s="1"/>
  <c r="L465" i="18" s="1"/>
  <c r="L489" i="18" s="1"/>
  <c r="L513" i="18" s="1"/>
  <c r="L537" i="18" s="1"/>
  <c r="L561" i="18" s="1"/>
  <c r="L585" i="18" s="1"/>
  <c r="L609" i="18" s="1"/>
  <c r="L633" i="18" s="1"/>
  <c r="L657" i="18" s="1"/>
  <c r="L681" i="18" s="1"/>
  <c r="L705" i="18" s="1"/>
  <c r="L729" i="18" s="1"/>
  <c r="L753" i="18" s="1"/>
  <c r="L777" i="18" s="1"/>
  <c r="L801" i="18" s="1"/>
  <c r="L825" i="18" s="1"/>
  <c r="L849" i="18" s="1"/>
  <c r="L873" i="18" s="1"/>
  <c r="L897" i="18" s="1"/>
  <c r="L921" i="18" s="1"/>
  <c r="L945" i="18" s="1"/>
  <c r="L969" i="18" s="1"/>
  <c r="L993" i="18" s="1"/>
  <c r="L1017" i="18" s="1"/>
  <c r="L1041" i="18" s="1"/>
  <c r="L1065" i="18" s="1"/>
  <c r="L1089" i="18" s="1"/>
  <c r="L1113" i="18" s="1"/>
  <c r="L1137" i="18" s="1"/>
  <c r="L1161" i="18" s="1"/>
  <c r="L1185" i="18" s="1"/>
  <c r="L1209" i="18" s="1"/>
  <c r="L1233" i="18" s="1"/>
  <c r="L1257" i="18" s="1"/>
  <c r="L1281" i="18" s="1"/>
  <c r="L1305" i="18" s="1"/>
  <c r="L1329" i="18" s="1"/>
  <c r="L1353" i="18" s="1"/>
  <c r="L1377" i="18" s="1"/>
  <c r="L1401" i="18" s="1"/>
  <c r="L1425" i="18" s="1"/>
  <c r="L1449" i="18" s="1"/>
  <c r="L1473" i="18" s="1"/>
  <c r="L1497" i="18" s="1"/>
  <c r="L1521" i="18" s="1"/>
  <c r="L1545" i="18" s="1"/>
  <c r="L1569" i="18" s="1"/>
  <c r="L1593" i="18" s="1"/>
  <c r="L1617" i="18" s="1"/>
  <c r="L1641" i="18" s="1"/>
  <c r="L1665" i="18" s="1"/>
  <c r="L1689" i="18" s="1"/>
  <c r="L1713" i="18" s="1"/>
  <c r="L1737" i="18" s="1"/>
  <c r="L1761" i="18" s="1"/>
  <c r="L1785" i="18" s="1"/>
  <c r="L1809" i="18" s="1"/>
  <c r="L1833" i="18" s="1"/>
  <c r="L1857" i="18" s="1"/>
  <c r="L1881" i="18" s="1"/>
  <c r="L1905" i="18" s="1"/>
  <c r="L1929" i="18" s="1"/>
  <c r="L1953" i="18" s="1"/>
  <c r="L1977" i="18" s="1"/>
  <c r="L2001" i="18" s="1"/>
  <c r="L2025" i="18" s="1"/>
  <c r="L2049" i="18" s="1"/>
  <c r="L2073" i="18" s="1"/>
  <c r="L2097" i="18" s="1"/>
  <c r="L2121" i="18" s="1"/>
  <c r="L2145" i="18" s="1"/>
  <c r="L2169" i="18" s="1"/>
  <c r="L2193" i="18" s="1"/>
  <c r="L2217" i="18" s="1"/>
  <c r="L2241" i="18" s="1"/>
  <c r="L2265" i="18" s="1"/>
  <c r="L2289" i="18" s="1"/>
  <c r="L2313" i="18" s="1"/>
  <c r="L2337" i="18" s="1"/>
  <c r="L2361" i="18" s="1"/>
  <c r="L2385" i="18" s="1"/>
  <c r="L2409" i="18" s="1"/>
  <c r="L2433" i="18" s="1"/>
  <c r="L2457" i="18" s="1"/>
  <c r="L2481" i="18" s="1"/>
  <c r="L2505" i="18" s="1"/>
  <c r="L2529" i="18" s="1"/>
  <c r="L2553" i="18" s="1"/>
  <c r="L2577" i="18" s="1"/>
  <c r="L2601" i="18" s="1"/>
  <c r="L2625" i="18" s="1"/>
  <c r="L2649" i="18" s="1"/>
  <c r="L2673" i="18" s="1"/>
  <c r="L2697" i="18" s="1"/>
  <c r="L2721" i="18" s="1"/>
  <c r="L2745" i="18" s="1"/>
  <c r="L2769" i="18" s="1"/>
  <c r="L2793" i="18" s="1"/>
  <c r="L2817" i="18" s="1"/>
  <c r="L2841" i="18" s="1"/>
  <c r="L2865" i="18" s="1"/>
  <c r="L2889" i="18" s="1"/>
  <c r="L2913" i="18" s="1"/>
  <c r="L2937" i="18" s="1"/>
  <c r="L2961" i="18" s="1"/>
  <c r="L2985" i="18" s="1"/>
  <c r="L3009" i="18" s="1"/>
  <c r="L3033" i="18" s="1"/>
  <c r="L3057" i="18" s="1"/>
  <c r="L3081" i="18" s="1"/>
  <c r="L3105" i="18" s="1"/>
  <c r="L3129" i="18" s="1"/>
  <c r="L3153" i="18" s="1"/>
  <c r="L3177" i="18" s="1"/>
  <c r="L3201" i="18" s="1"/>
  <c r="L3225" i="18" s="1"/>
  <c r="L3249" i="18" s="1"/>
  <c r="L3273" i="18" s="1"/>
  <c r="L3297" i="18" s="1"/>
  <c r="L3321" i="18" s="1"/>
  <c r="L3345" i="18" s="1"/>
  <c r="L3369" i="18" s="1"/>
  <c r="L3393" i="18" s="1"/>
  <c r="L3417" i="18" s="1"/>
  <c r="L3441" i="18" s="1"/>
  <c r="L3465" i="18" s="1"/>
  <c r="K33" i="18"/>
  <c r="K57" i="18" s="1"/>
  <c r="K81" i="18" s="1"/>
  <c r="K105" i="18" s="1"/>
  <c r="K129" i="18" s="1"/>
  <c r="K153" i="18" s="1"/>
  <c r="K177" i="18" s="1"/>
  <c r="K201" i="18" s="1"/>
  <c r="K225" i="18" s="1"/>
  <c r="K249" i="18" s="1"/>
  <c r="K273" i="18" s="1"/>
  <c r="K297" i="18" s="1"/>
  <c r="K321" i="18" s="1"/>
  <c r="K345" i="18" s="1"/>
  <c r="K369" i="18" s="1"/>
  <c r="K393" i="18" s="1"/>
  <c r="K417" i="18" s="1"/>
  <c r="K441" i="18" s="1"/>
  <c r="K465" i="18" s="1"/>
  <c r="K489" i="18" s="1"/>
  <c r="K513" i="18" s="1"/>
  <c r="K537" i="18" s="1"/>
  <c r="K561" i="18" s="1"/>
  <c r="K585" i="18" s="1"/>
  <c r="K609" i="18" s="1"/>
  <c r="K633" i="18" s="1"/>
  <c r="K657" i="18" s="1"/>
  <c r="K681" i="18" s="1"/>
  <c r="K705" i="18" s="1"/>
  <c r="K729" i="18" s="1"/>
  <c r="J33" i="18"/>
  <c r="J57" i="18" s="1"/>
  <c r="J81" i="18" s="1"/>
  <c r="J105" i="18" s="1"/>
  <c r="J129" i="18" s="1"/>
  <c r="J153" i="18" s="1"/>
  <c r="J177" i="18" s="1"/>
  <c r="J201" i="18" s="1"/>
  <c r="J225" i="18" s="1"/>
  <c r="J249" i="18" s="1"/>
  <c r="J273" i="18" s="1"/>
  <c r="J297" i="18" s="1"/>
  <c r="J321" i="18" s="1"/>
  <c r="J345" i="18" s="1"/>
  <c r="J369" i="18" s="1"/>
  <c r="J393" i="18" s="1"/>
  <c r="J417" i="18" s="1"/>
  <c r="J441" i="18" s="1"/>
  <c r="J465" i="18" s="1"/>
  <c r="J489" i="18" s="1"/>
  <c r="J513" i="18" s="1"/>
  <c r="J537" i="18" s="1"/>
  <c r="J561" i="18" s="1"/>
  <c r="J585" i="18" s="1"/>
  <c r="J609" i="18" s="1"/>
  <c r="J633" i="18" s="1"/>
  <c r="J657" i="18" s="1"/>
  <c r="J681" i="18" s="1"/>
  <c r="J705" i="18" s="1"/>
  <c r="J729" i="18" s="1"/>
  <c r="I33" i="18"/>
  <c r="I57" i="18" s="1"/>
  <c r="I81" i="18" s="1"/>
  <c r="I105" i="18" s="1"/>
  <c r="I129" i="18" s="1"/>
  <c r="I153" i="18" s="1"/>
  <c r="I177" i="18" s="1"/>
  <c r="I201" i="18" s="1"/>
  <c r="I225" i="18" s="1"/>
  <c r="I249" i="18" s="1"/>
  <c r="I273" i="18" s="1"/>
  <c r="I297" i="18" s="1"/>
  <c r="I321" i="18" s="1"/>
  <c r="I345" i="18" s="1"/>
  <c r="I369" i="18" s="1"/>
  <c r="I393" i="18" s="1"/>
  <c r="I417" i="18" s="1"/>
  <c r="I441" i="18" s="1"/>
  <c r="I465" i="18" s="1"/>
  <c r="I489" i="18" s="1"/>
  <c r="I513" i="18" s="1"/>
  <c r="I537" i="18" s="1"/>
  <c r="I561" i="18" s="1"/>
  <c r="I585" i="18" s="1"/>
  <c r="I609" i="18" s="1"/>
  <c r="I633" i="18" s="1"/>
  <c r="I657" i="18" s="1"/>
  <c r="I681" i="18" s="1"/>
  <c r="I705" i="18" s="1"/>
  <c r="I729" i="18" s="1"/>
  <c r="H33" i="18"/>
  <c r="H57" i="18" s="1"/>
  <c r="H81" i="18" s="1"/>
  <c r="H105" i="18" s="1"/>
  <c r="H129" i="18" s="1"/>
  <c r="H153" i="18" s="1"/>
  <c r="H177" i="18" s="1"/>
  <c r="H201" i="18" s="1"/>
  <c r="H225" i="18" s="1"/>
  <c r="H249" i="18" s="1"/>
  <c r="H273" i="18" s="1"/>
  <c r="H297" i="18" s="1"/>
  <c r="H321" i="18" s="1"/>
  <c r="H345" i="18" s="1"/>
  <c r="H369" i="18" s="1"/>
  <c r="H393" i="18" s="1"/>
  <c r="H417" i="18" s="1"/>
  <c r="H441" i="18" s="1"/>
  <c r="H465" i="18" s="1"/>
  <c r="H489" i="18" s="1"/>
  <c r="H513" i="18" s="1"/>
  <c r="H537" i="18" s="1"/>
  <c r="H561" i="18" s="1"/>
  <c r="H585" i="18" s="1"/>
  <c r="H609" i="18" s="1"/>
  <c r="H633" i="18" s="1"/>
  <c r="H657" i="18" s="1"/>
  <c r="H681" i="18" s="1"/>
  <c r="H705" i="18" s="1"/>
  <c r="H729" i="18" s="1"/>
  <c r="H753" i="18" s="1"/>
  <c r="H777" i="18" s="1"/>
  <c r="H801" i="18" s="1"/>
  <c r="H825" i="18" s="1"/>
  <c r="H849" i="18" s="1"/>
  <c r="H873" i="18" s="1"/>
  <c r="H897" i="18" s="1"/>
  <c r="H921" i="18" s="1"/>
  <c r="H945" i="18" s="1"/>
  <c r="H969" i="18" s="1"/>
  <c r="H993" i="18" s="1"/>
  <c r="H1017" i="18" s="1"/>
  <c r="H1041" i="18" s="1"/>
  <c r="H1065" i="18" s="1"/>
  <c r="H1089" i="18" s="1"/>
  <c r="H1113" i="18" s="1"/>
  <c r="H1137" i="18" s="1"/>
  <c r="H1161" i="18" s="1"/>
  <c r="H1185" i="18" s="1"/>
  <c r="H1209" i="18" s="1"/>
  <c r="H1233" i="18" s="1"/>
  <c r="H1257" i="18" s="1"/>
  <c r="H1281" i="18" s="1"/>
  <c r="H1305" i="18" s="1"/>
  <c r="H1329" i="18" s="1"/>
  <c r="H1353" i="18" s="1"/>
  <c r="H1377" i="18" s="1"/>
  <c r="H1401" i="18" s="1"/>
  <c r="H1425" i="18" s="1"/>
  <c r="H1449" i="18" s="1"/>
  <c r="H1473" i="18" s="1"/>
  <c r="H1497" i="18" s="1"/>
  <c r="H1521" i="18" s="1"/>
  <c r="H1545" i="18" s="1"/>
  <c r="H1569" i="18" s="1"/>
  <c r="H1593" i="18" s="1"/>
  <c r="H1617" i="18" s="1"/>
  <c r="H1641" i="18" s="1"/>
  <c r="H1665" i="18" s="1"/>
  <c r="H1689" i="18" s="1"/>
  <c r="H1713" i="18" s="1"/>
  <c r="H1737" i="18" s="1"/>
  <c r="H1761" i="18" s="1"/>
  <c r="H1785" i="18" s="1"/>
  <c r="H1809" i="18" s="1"/>
  <c r="H1833" i="18" s="1"/>
  <c r="H1857" i="18" s="1"/>
  <c r="H1881" i="18" s="1"/>
  <c r="H1905" i="18" s="1"/>
  <c r="H1929" i="18" s="1"/>
  <c r="H1953" i="18" s="1"/>
  <c r="H1977" i="18" s="1"/>
  <c r="H2001" i="18" s="1"/>
  <c r="H2025" i="18" s="1"/>
  <c r="H2049" i="18" s="1"/>
  <c r="H2073" i="18" s="1"/>
  <c r="H2097" i="18" s="1"/>
  <c r="H2121" i="18" s="1"/>
  <c r="H2145" i="18" s="1"/>
  <c r="H2169" i="18" s="1"/>
  <c r="H2193" i="18" s="1"/>
  <c r="H2217" i="18" s="1"/>
  <c r="H2241" i="18" s="1"/>
  <c r="H2265" i="18" s="1"/>
  <c r="H2289" i="18" s="1"/>
  <c r="H2313" i="18" s="1"/>
  <c r="H2337" i="18" s="1"/>
  <c r="H2361" i="18" s="1"/>
  <c r="H2385" i="18" s="1"/>
  <c r="H2409" i="18" s="1"/>
  <c r="H2433" i="18" s="1"/>
  <c r="H2457" i="18" s="1"/>
  <c r="H2481" i="18" s="1"/>
  <c r="H2505" i="18" s="1"/>
  <c r="H2529" i="18" s="1"/>
  <c r="H2553" i="18" s="1"/>
  <c r="H2577" i="18" s="1"/>
  <c r="H2601" i="18" s="1"/>
  <c r="H2625" i="18" s="1"/>
  <c r="H2649" i="18" s="1"/>
  <c r="H2673" i="18" s="1"/>
  <c r="H2697" i="18" s="1"/>
  <c r="H2721" i="18" s="1"/>
  <c r="H2745" i="18" s="1"/>
  <c r="H2769" i="18" s="1"/>
  <c r="H2793" i="18" s="1"/>
  <c r="H2817" i="18" s="1"/>
  <c r="H2841" i="18" s="1"/>
  <c r="H2865" i="18" s="1"/>
  <c r="H2889" i="18" s="1"/>
  <c r="H2913" i="18" s="1"/>
  <c r="H2937" i="18" s="1"/>
  <c r="H2961" i="18" s="1"/>
  <c r="H2985" i="18" s="1"/>
  <c r="H3009" i="18" s="1"/>
  <c r="H3033" i="18" s="1"/>
  <c r="H3057" i="18" s="1"/>
  <c r="H3081" i="18" s="1"/>
  <c r="H3105" i="18" s="1"/>
  <c r="H3129" i="18" s="1"/>
  <c r="H3153" i="18" s="1"/>
  <c r="H3177" i="18" s="1"/>
  <c r="H3201" i="18" s="1"/>
  <c r="H3225" i="18" s="1"/>
  <c r="H3249" i="18" s="1"/>
  <c r="H3273" i="18" s="1"/>
  <c r="H3297" i="18" s="1"/>
  <c r="H3321" i="18" s="1"/>
  <c r="H3345" i="18" s="1"/>
  <c r="H3369" i="18" s="1"/>
  <c r="H3393" i="18" s="1"/>
  <c r="H3417" i="18" s="1"/>
  <c r="H3441" i="18" s="1"/>
  <c r="H3465" i="18" s="1"/>
  <c r="H3489" i="18" s="1"/>
  <c r="H3513" i="18" s="1"/>
  <c r="H3537" i="18" s="1"/>
  <c r="H3561" i="18" s="1"/>
  <c r="H3585" i="18" s="1"/>
  <c r="H3609" i="18" s="1"/>
  <c r="H3633" i="18" s="1"/>
  <c r="H3657" i="18" s="1"/>
  <c r="H3681" i="18" s="1"/>
  <c r="H3705" i="18" s="1"/>
  <c r="H3729" i="18" s="1"/>
  <c r="H3753" i="18" s="1"/>
  <c r="H3777" i="18" s="1"/>
  <c r="H3801" i="18" s="1"/>
  <c r="H3825" i="18" s="1"/>
  <c r="H3849" i="18" s="1"/>
  <c r="H3873" i="18" s="1"/>
  <c r="H3897" i="18" s="1"/>
  <c r="H3921" i="18" s="1"/>
  <c r="H3945" i="18" s="1"/>
  <c r="H3969" i="18" s="1"/>
  <c r="H3993" i="18" s="1"/>
  <c r="H4017" i="18" s="1"/>
  <c r="H4041" i="18" s="1"/>
  <c r="H4065" i="18" s="1"/>
  <c r="H4089" i="18" s="1"/>
  <c r="H4113" i="18" s="1"/>
  <c r="H4137" i="18" s="1"/>
  <c r="H4161" i="18" s="1"/>
  <c r="H4185" i="18" s="1"/>
  <c r="H4209" i="18" s="1"/>
  <c r="H4233" i="18" s="1"/>
  <c r="H4257" i="18" s="1"/>
  <c r="H4281" i="18" s="1"/>
  <c r="H4305" i="18" s="1"/>
  <c r="H4329" i="18" s="1"/>
  <c r="H4353" i="18" s="1"/>
  <c r="H4377" i="18" s="1"/>
  <c r="H4401" i="18" s="1"/>
  <c r="H4425" i="18" s="1"/>
  <c r="H4449" i="18" s="1"/>
  <c r="H4473" i="18" s="1"/>
  <c r="H4497" i="18" s="1"/>
  <c r="H4521" i="18" s="1"/>
  <c r="H4545" i="18" s="1"/>
  <c r="H4569" i="18" s="1"/>
  <c r="H4593" i="18" s="1"/>
  <c r="H4617" i="18" s="1"/>
  <c r="H4641" i="18" s="1"/>
  <c r="H4665" i="18" s="1"/>
  <c r="H4689" i="18" s="1"/>
  <c r="H4713" i="18" s="1"/>
  <c r="H4737" i="18" s="1"/>
  <c r="H4761" i="18" s="1"/>
  <c r="H4785" i="18" s="1"/>
  <c r="H4809" i="18" s="1"/>
  <c r="H4833" i="18" s="1"/>
  <c r="H4857" i="18" s="1"/>
  <c r="H4881" i="18" s="1"/>
  <c r="H4905" i="18" s="1"/>
  <c r="H4929" i="18" s="1"/>
  <c r="H4953" i="18" s="1"/>
  <c r="H4977" i="18" s="1"/>
  <c r="H5001" i="18" s="1"/>
  <c r="H5025" i="18" s="1"/>
  <c r="H5049" i="18" s="1"/>
  <c r="H5073" i="18" s="1"/>
  <c r="H5097" i="18" s="1"/>
  <c r="H5121" i="18" s="1"/>
  <c r="H5145" i="18" s="1"/>
  <c r="H5169" i="18" s="1"/>
  <c r="H5193" i="18" s="1"/>
  <c r="H5217" i="18" s="1"/>
  <c r="H5241" i="18" s="1"/>
  <c r="H5265" i="18" s="1"/>
  <c r="H5289" i="18" s="1"/>
  <c r="H5313" i="18" s="1"/>
  <c r="H5337" i="18" s="1"/>
  <c r="H5361" i="18" s="1"/>
  <c r="H5385" i="18" s="1"/>
  <c r="H5409" i="18" s="1"/>
  <c r="H5433" i="18" s="1"/>
  <c r="H5457" i="18" s="1"/>
  <c r="H5481" i="18" s="1"/>
  <c r="H5505" i="18" s="1"/>
  <c r="H5529" i="18" s="1"/>
  <c r="H5553" i="18" s="1"/>
  <c r="H5577" i="18" s="1"/>
  <c r="H5601" i="18" s="1"/>
  <c r="H5625" i="18" s="1"/>
  <c r="H5649" i="18" s="1"/>
  <c r="H5673" i="18" s="1"/>
  <c r="H5697" i="18" s="1"/>
  <c r="H5721" i="18" s="1"/>
  <c r="H5745" i="18" s="1"/>
  <c r="H5769" i="18" s="1"/>
  <c r="H5793" i="18" s="1"/>
  <c r="H5817" i="18" s="1"/>
  <c r="H5841" i="18" s="1"/>
  <c r="H5865" i="18" s="1"/>
  <c r="H5889" i="18" s="1"/>
  <c r="H5913" i="18" s="1"/>
  <c r="H5937" i="18" s="1"/>
  <c r="H5961" i="18" s="1"/>
  <c r="H5985" i="18" s="1"/>
  <c r="H6009" i="18" s="1"/>
  <c r="H6033" i="18" s="1"/>
  <c r="H6057" i="18" s="1"/>
  <c r="H6081" i="18" s="1"/>
  <c r="H6105" i="18" s="1"/>
  <c r="H6129" i="18" s="1"/>
  <c r="H6153" i="18" s="1"/>
  <c r="H6177" i="18" s="1"/>
  <c r="H6201" i="18" s="1"/>
  <c r="H6225" i="18" s="1"/>
  <c r="H6249" i="18" s="1"/>
  <c r="H6273" i="18" s="1"/>
  <c r="H6297" i="18" s="1"/>
  <c r="H6321" i="18" s="1"/>
  <c r="H6345" i="18" s="1"/>
  <c r="H6369" i="18" s="1"/>
  <c r="H6393" i="18" s="1"/>
  <c r="H6417" i="18" s="1"/>
  <c r="H6441" i="18" s="1"/>
  <c r="H6465" i="18" s="1"/>
  <c r="H6489" i="18" s="1"/>
  <c r="H6513" i="18" s="1"/>
  <c r="H6537" i="18" s="1"/>
  <c r="H6561" i="18" s="1"/>
  <c r="H6585" i="18" s="1"/>
  <c r="H6609" i="18" s="1"/>
  <c r="H6633" i="18" s="1"/>
  <c r="H6657" i="18" s="1"/>
  <c r="H6681" i="18" s="1"/>
  <c r="H6705" i="18" s="1"/>
  <c r="H6729" i="18" s="1"/>
  <c r="H6753" i="18" s="1"/>
  <c r="H6777" i="18" s="1"/>
  <c r="H6801" i="18" s="1"/>
  <c r="H6825" i="18" s="1"/>
  <c r="H6849" i="18" s="1"/>
  <c r="H6873" i="18" s="1"/>
  <c r="H6897" i="18" s="1"/>
  <c r="H6921" i="18" s="1"/>
  <c r="H6945" i="18" s="1"/>
  <c r="H6969" i="18" s="1"/>
  <c r="H6993" i="18" s="1"/>
  <c r="H7017" i="18" s="1"/>
  <c r="H7041" i="18" s="1"/>
  <c r="H7065" i="18" s="1"/>
  <c r="H7089" i="18" s="1"/>
  <c r="H7113" i="18" s="1"/>
  <c r="H7137" i="18" s="1"/>
  <c r="H7161" i="18" s="1"/>
  <c r="H7185" i="18" s="1"/>
  <c r="H7209" i="18" s="1"/>
  <c r="H7233" i="18" s="1"/>
  <c r="H7257" i="18" s="1"/>
  <c r="H7281" i="18" s="1"/>
  <c r="H7305" i="18" s="1"/>
  <c r="H7329" i="18" s="1"/>
  <c r="H7353" i="18" s="1"/>
  <c r="H7377" i="18" s="1"/>
  <c r="H7401" i="18" s="1"/>
  <c r="H7425" i="18" s="1"/>
  <c r="H7449" i="18" s="1"/>
  <c r="H7473" i="18" s="1"/>
  <c r="H7497" i="18" s="1"/>
  <c r="H7521" i="18" s="1"/>
  <c r="H7545" i="18" s="1"/>
  <c r="H7569" i="18" s="1"/>
  <c r="H7593" i="18" s="1"/>
  <c r="H7617" i="18" s="1"/>
  <c r="H7641" i="18" s="1"/>
  <c r="H7665" i="18" s="1"/>
  <c r="H7689" i="18" s="1"/>
  <c r="H7713" i="18" s="1"/>
  <c r="H7737" i="18" s="1"/>
  <c r="H7761" i="18" s="1"/>
  <c r="H7785" i="18" s="1"/>
  <c r="H7809" i="18" s="1"/>
  <c r="H7833" i="18" s="1"/>
  <c r="H7857" i="18" s="1"/>
  <c r="H7881" i="18" s="1"/>
  <c r="H7905" i="18" s="1"/>
  <c r="H7929" i="18" s="1"/>
  <c r="H7953" i="18" s="1"/>
  <c r="H7977" i="18" s="1"/>
  <c r="H8001" i="18" s="1"/>
  <c r="H8025" i="18" s="1"/>
  <c r="H8049" i="18" s="1"/>
  <c r="H8073" i="18" s="1"/>
  <c r="H8097" i="18" s="1"/>
  <c r="H8121" i="18" s="1"/>
  <c r="H8145" i="18" s="1"/>
  <c r="H8169" i="18" s="1"/>
  <c r="H8193" i="18" s="1"/>
  <c r="H8217" i="18" s="1"/>
  <c r="H8241" i="18" s="1"/>
  <c r="H8265" i="18" s="1"/>
  <c r="H8289" i="18" s="1"/>
  <c r="H8313" i="18" s="1"/>
  <c r="H8337" i="18" s="1"/>
  <c r="H8361" i="18" s="1"/>
  <c r="H8385" i="18" s="1"/>
  <c r="H8409" i="18" s="1"/>
  <c r="H8433" i="18" s="1"/>
  <c r="H8457" i="18" s="1"/>
  <c r="H8481" i="18" s="1"/>
  <c r="H8505" i="18" s="1"/>
  <c r="H8529" i="18" s="1"/>
  <c r="H8553" i="18" s="1"/>
  <c r="H8577" i="18" s="1"/>
  <c r="H8601" i="18" s="1"/>
  <c r="H8625" i="18" s="1"/>
  <c r="H8649" i="18" s="1"/>
  <c r="H8673" i="18" s="1"/>
  <c r="H8697" i="18" s="1"/>
  <c r="H8721" i="18" s="1"/>
  <c r="H8745" i="18" s="1"/>
  <c r="L32" i="18"/>
  <c r="L56" i="18" s="1"/>
  <c r="L80" i="18" s="1"/>
  <c r="L104" i="18" s="1"/>
  <c r="L128" i="18" s="1"/>
  <c r="L152" i="18" s="1"/>
  <c r="L176" i="18" s="1"/>
  <c r="L200" i="18" s="1"/>
  <c r="L224" i="18" s="1"/>
  <c r="L248" i="18" s="1"/>
  <c r="L272" i="18" s="1"/>
  <c r="L296" i="18" s="1"/>
  <c r="L320" i="18" s="1"/>
  <c r="L344" i="18" s="1"/>
  <c r="L368" i="18" s="1"/>
  <c r="L392" i="18" s="1"/>
  <c r="L416" i="18" s="1"/>
  <c r="L440" i="18" s="1"/>
  <c r="L464" i="18" s="1"/>
  <c r="L488" i="18" s="1"/>
  <c r="L512" i="18" s="1"/>
  <c r="L536" i="18" s="1"/>
  <c r="L560" i="18" s="1"/>
  <c r="L584" i="18" s="1"/>
  <c r="L608" i="18" s="1"/>
  <c r="L632" i="18" s="1"/>
  <c r="L656" i="18" s="1"/>
  <c r="L680" i="18" s="1"/>
  <c r="L704" i="18" s="1"/>
  <c r="L728" i="18" s="1"/>
  <c r="L752" i="18" s="1"/>
  <c r="L776" i="18" s="1"/>
  <c r="L800" i="18" s="1"/>
  <c r="L824" i="18" s="1"/>
  <c r="L848" i="18" s="1"/>
  <c r="L872" i="18" s="1"/>
  <c r="L896" i="18" s="1"/>
  <c r="L920" i="18" s="1"/>
  <c r="L944" i="18" s="1"/>
  <c r="L968" i="18" s="1"/>
  <c r="L992" i="18" s="1"/>
  <c r="L1016" i="18" s="1"/>
  <c r="L1040" i="18" s="1"/>
  <c r="L1064" i="18" s="1"/>
  <c r="L1088" i="18" s="1"/>
  <c r="L1112" i="18" s="1"/>
  <c r="L1136" i="18" s="1"/>
  <c r="L1160" i="18" s="1"/>
  <c r="L1184" i="18" s="1"/>
  <c r="L1208" i="18" s="1"/>
  <c r="L1232" i="18" s="1"/>
  <c r="L1256" i="18" s="1"/>
  <c r="L1280" i="18" s="1"/>
  <c r="L1304" i="18" s="1"/>
  <c r="L1328" i="18" s="1"/>
  <c r="L1352" i="18" s="1"/>
  <c r="L1376" i="18" s="1"/>
  <c r="L1400" i="18" s="1"/>
  <c r="L1424" i="18" s="1"/>
  <c r="L1448" i="18" s="1"/>
  <c r="L1472" i="18" s="1"/>
  <c r="L1496" i="18" s="1"/>
  <c r="L1520" i="18" s="1"/>
  <c r="L1544" i="18" s="1"/>
  <c r="L1568" i="18" s="1"/>
  <c r="L1592" i="18" s="1"/>
  <c r="L1616" i="18" s="1"/>
  <c r="L1640" i="18" s="1"/>
  <c r="L1664" i="18" s="1"/>
  <c r="L1688" i="18" s="1"/>
  <c r="L1712" i="18" s="1"/>
  <c r="L1736" i="18" s="1"/>
  <c r="L1760" i="18" s="1"/>
  <c r="L1784" i="18" s="1"/>
  <c r="L1808" i="18" s="1"/>
  <c r="L1832" i="18" s="1"/>
  <c r="L1856" i="18" s="1"/>
  <c r="L1880" i="18" s="1"/>
  <c r="L1904" i="18" s="1"/>
  <c r="L1928" i="18" s="1"/>
  <c r="L1952" i="18" s="1"/>
  <c r="L1976" i="18" s="1"/>
  <c r="L2000" i="18" s="1"/>
  <c r="L2024" i="18" s="1"/>
  <c r="L2048" i="18" s="1"/>
  <c r="L2072" i="18" s="1"/>
  <c r="L2096" i="18" s="1"/>
  <c r="L2120" i="18" s="1"/>
  <c r="L2144" i="18" s="1"/>
  <c r="L2168" i="18" s="1"/>
  <c r="L2192" i="18" s="1"/>
  <c r="L2216" i="18" s="1"/>
  <c r="L2240" i="18" s="1"/>
  <c r="L2264" i="18" s="1"/>
  <c r="L2288" i="18" s="1"/>
  <c r="L2312" i="18" s="1"/>
  <c r="L2336" i="18" s="1"/>
  <c r="L2360" i="18" s="1"/>
  <c r="L2384" i="18" s="1"/>
  <c r="L2408" i="18" s="1"/>
  <c r="L2432" i="18" s="1"/>
  <c r="L2456" i="18" s="1"/>
  <c r="L2480" i="18" s="1"/>
  <c r="L2504" i="18" s="1"/>
  <c r="L2528" i="18" s="1"/>
  <c r="L2552" i="18" s="1"/>
  <c r="L2576" i="18" s="1"/>
  <c r="L2600" i="18" s="1"/>
  <c r="L2624" i="18" s="1"/>
  <c r="L2648" i="18" s="1"/>
  <c r="L2672" i="18" s="1"/>
  <c r="L2696" i="18" s="1"/>
  <c r="L2720" i="18" s="1"/>
  <c r="L2744" i="18" s="1"/>
  <c r="L2768" i="18" s="1"/>
  <c r="L2792" i="18" s="1"/>
  <c r="L2816" i="18" s="1"/>
  <c r="L2840" i="18" s="1"/>
  <c r="L2864" i="18" s="1"/>
  <c r="L2888" i="18" s="1"/>
  <c r="L2912" i="18" s="1"/>
  <c r="L2936" i="18" s="1"/>
  <c r="L2960" i="18" s="1"/>
  <c r="L2984" i="18" s="1"/>
  <c r="L3008" i="18" s="1"/>
  <c r="L3032" i="18" s="1"/>
  <c r="L3056" i="18" s="1"/>
  <c r="L3080" i="18" s="1"/>
  <c r="L3104" i="18" s="1"/>
  <c r="L3128" i="18" s="1"/>
  <c r="L3152" i="18" s="1"/>
  <c r="L3176" i="18" s="1"/>
  <c r="L3200" i="18" s="1"/>
  <c r="L3224" i="18" s="1"/>
  <c r="L3248" i="18" s="1"/>
  <c r="L3272" i="18" s="1"/>
  <c r="L3296" i="18" s="1"/>
  <c r="L3320" i="18" s="1"/>
  <c r="L3344" i="18" s="1"/>
  <c r="L3368" i="18" s="1"/>
  <c r="L3392" i="18" s="1"/>
  <c r="L3416" i="18" s="1"/>
  <c r="L3440" i="18" s="1"/>
  <c r="L3464" i="18" s="1"/>
  <c r="K32" i="18"/>
  <c r="K56" i="18" s="1"/>
  <c r="K80" i="18" s="1"/>
  <c r="K104" i="18" s="1"/>
  <c r="K128" i="18" s="1"/>
  <c r="K152" i="18" s="1"/>
  <c r="K176" i="18" s="1"/>
  <c r="K200" i="18" s="1"/>
  <c r="K224" i="18" s="1"/>
  <c r="K248" i="18" s="1"/>
  <c r="K272" i="18" s="1"/>
  <c r="K296" i="18" s="1"/>
  <c r="K320" i="18" s="1"/>
  <c r="K344" i="18" s="1"/>
  <c r="K368" i="18" s="1"/>
  <c r="K392" i="18" s="1"/>
  <c r="K416" i="18" s="1"/>
  <c r="K440" i="18" s="1"/>
  <c r="K464" i="18" s="1"/>
  <c r="K488" i="18" s="1"/>
  <c r="K512" i="18" s="1"/>
  <c r="K536" i="18" s="1"/>
  <c r="K560" i="18" s="1"/>
  <c r="K584" i="18" s="1"/>
  <c r="K608" i="18" s="1"/>
  <c r="K632" i="18" s="1"/>
  <c r="K656" i="18" s="1"/>
  <c r="K680" i="18" s="1"/>
  <c r="K704" i="18" s="1"/>
  <c r="K728" i="18" s="1"/>
  <c r="J32" i="18"/>
  <c r="J56" i="18" s="1"/>
  <c r="J80" i="18" s="1"/>
  <c r="J104" i="18" s="1"/>
  <c r="J128" i="18" s="1"/>
  <c r="J152" i="18" s="1"/>
  <c r="J176" i="18" s="1"/>
  <c r="J200" i="18" s="1"/>
  <c r="J224" i="18" s="1"/>
  <c r="J248" i="18" s="1"/>
  <c r="J272" i="18" s="1"/>
  <c r="J296" i="18" s="1"/>
  <c r="J320" i="18" s="1"/>
  <c r="J344" i="18" s="1"/>
  <c r="J368" i="18" s="1"/>
  <c r="J392" i="18" s="1"/>
  <c r="J416" i="18" s="1"/>
  <c r="J440" i="18" s="1"/>
  <c r="J464" i="18" s="1"/>
  <c r="J488" i="18" s="1"/>
  <c r="J512" i="18" s="1"/>
  <c r="J536" i="18" s="1"/>
  <c r="J560" i="18" s="1"/>
  <c r="J584" i="18" s="1"/>
  <c r="J608" i="18" s="1"/>
  <c r="J632" i="18" s="1"/>
  <c r="J656" i="18" s="1"/>
  <c r="J680" i="18" s="1"/>
  <c r="J704" i="18" s="1"/>
  <c r="J728" i="18" s="1"/>
  <c r="I32" i="18"/>
  <c r="I56" i="18" s="1"/>
  <c r="I80" i="18" s="1"/>
  <c r="I104" i="18" s="1"/>
  <c r="I128" i="18" s="1"/>
  <c r="I152" i="18" s="1"/>
  <c r="I176" i="18" s="1"/>
  <c r="I200" i="18" s="1"/>
  <c r="I224" i="18" s="1"/>
  <c r="I248" i="18" s="1"/>
  <c r="I272" i="18" s="1"/>
  <c r="I296" i="18" s="1"/>
  <c r="I320" i="18" s="1"/>
  <c r="I344" i="18" s="1"/>
  <c r="I368" i="18" s="1"/>
  <c r="I392" i="18" s="1"/>
  <c r="I416" i="18" s="1"/>
  <c r="I440" i="18" s="1"/>
  <c r="I464" i="18" s="1"/>
  <c r="I488" i="18" s="1"/>
  <c r="I512" i="18" s="1"/>
  <c r="I536" i="18" s="1"/>
  <c r="I560" i="18" s="1"/>
  <c r="I584" i="18" s="1"/>
  <c r="I608" i="18" s="1"/>
  <c r="I632" i="18" s="1"/>
  <c r="I656" i="18" s="1"/>
  <c r="I680" i="18" s="1"/>
  <c r="I704" i="18" s="1"/>
  <c r="I728" i="18" s="1"/>
  <c r="H32" i="18"/>
  <c r="H56" i="18" s="1"/>
  <c r="H80" i="18" s="1"/>
  <c r="H104" i="18" s="1"/>
  <c r="H128" i="18" s="1"/>
  <c r="H152" i="18" s="1"/>
  <c r="H176" i="18" s="1"/>
  <c r="H200" i="18" s="1"/>
  <c r="H224" i="18" s="1"/>
  <c r="H248" i="18" s="1"/>
  <c r="H272" i="18" s="1"/>
  <c r="H296" i="18" s="1"/>
  <c r="H320" i="18" s="1"/>
  <c r="H344" i="18" s="1"/>
  <c r="H368" i="18" s="1"/>
  <c r="H392" i="18" s="1"/>
  <c r="H416" i="18" s="1"/>
  <c r="H440" i="18" s="1"/>
  <c r="H464" i="18" s="1"/>
  <c r="H488" i="18" s="1"/>
  <c r="H512" i="18" s="1"/>
  <c r="H536" i="18" s="1"/>
  <c r="H560" i="18" s="1"/>
  <c r="H584" i="18" s="1"/>
  <c r="H608" i="18" s="1"/>
  <c r="H632" i="18" s="1"/>
  <c r="H656" i="18" s="1"/>
  <c r="H680" i="18" s="1"/>
  <c r="H704" i="18" s="1"/>
  <c r="H728" i="18" s="1"/>
  <c r="H752" i="18" s="1"/>
  <c r="H776" i="18" s="1"/>
  <c r="H800" i="18" s="1"/>
  <c r="H824" i="18" s="1"/>
  <c r="H848" i="18" s="1"/>
  <c r="H872" i="18" s="1"/>
  <c r="H896" i="18" s="1"/>
  <c r="H920" i="18" s="1"/>
  <c r="H944" i="18" s="1"/>
  <c r="H968" i="18" s="1"/>
  <c r="H992" i="18" s="1"/>
  <c r="H1016" i="18" s="1"/>
  <c r="H1040" i="18" s="1"/>
  <c r="H1064" i="18" s="1"/>
  <c r="H1088" i="18" s="1"/>
  <c r="H1112" i="18" s="1"/>
  <c r="H1136" i="18" s="1"/>
  <c r="H1160" i="18" s="1"/>
  <c r="H1184" i="18" s="1"/>
  <c r="H1208" i="18" s="1"/>
  <c r="H1232" i="18" s="1"/>
  <c r="H1256" i="18" s="1"/>
  <c r="H1280" i="18" s="1"/>
  <c r="H1304" i="18" s="1"/>
  <c r="H1328" i="18" s="1"/>
  <c r="H1352" i="18" s="1"/>
  <c r="H1376" i="18" s="1"/>
  <c r="H1400" i="18" s="1"/>
  <c r="H1424" i="18" s="1"/>
  <c r="H1448" i="18" s="1"/>
  <c r="H1472" i="18" s="1"/>
  <c r="H1496" i="18" s="1"/>
  <c r="H1520" i="18" s="1"/>
  <c r="H1544" i="18" s="1"/>
  <c r="H1568" i="18" s="1"/>
  <c r="H1592" i="18" s="1"/>
  <c r="H1616" i="18" s="1"/>
  <c r="H1640" i="18" s="1"/>
  <c r="H1664" i="18" s="1"/>
  <c r="H1688" i="18" s="1"/>
  <c r="H1712" i="18" s="1"/>
  <c r="H1736" i="18" s="1"/>
  <c r="H1760" i="18" s="1"/>
  <c r="H1784" i="18" s="1"/>
  <c r="H1808" i="18" s="1"/>
  <c r="H1832" i="18" s="1"/>
  <c r="H1856" i="18" s="1"/>
  <c r="H1880" i="18" s="1"/>
  <c r="H1904" i="18" s="1"/>
  <c r="H1928" i="18" s="1"/>
  <c r="H1952" i="18" s="1"/>
  <c r="H1976" i="18" s="1"/>
  <c r="H2000" i="18" s="1"/>
  <c r="H2024" i="18" s="1"/>
  <c r="H2048" i="18" s="1"/>
  <c r="H2072" i="18" s="1"/>
  <c r="H2096" i="18" s="1"/>
  <c r="H2120" i="18" s="1"/>
  <c r="H2144" i="18" s="1"/>
  <c r="H2168" i="18" s="1"/>
  <c r="H2192" i="18" s="1"/>
  <c r="H2216" i="18" s="1"/>
  <c r="H2240" i="18" s="1"/>
  <c r="H2264" i="18" s="1"/>
  <c r="H2288" i="18" s="1"/>
  <c r="H2312" i="18" s="1"/>
  <c r="H2336" i="18" s="1"/>
  <c r="H2360" i="18" s="1"/>
  <c r="H2384" i="18" s="1"/>
  <c r="H2408" i="18" s="1"/>
  <c r="H2432" i="18" s="1"/>
  <c r="H2456" i="18" s="1"/>
  <c r="H2480" i="18" s="1"/>
  <c r="H2504" i="18" s="1"/>
  <c r="H2528" i="18" s="1"/>
  <c r="H2552" i="18" s="1"/>
  <c r="H2576" i="18" s="1"/>
  <c r="H2600" i="18" s="1"/>
  <c r="H2624" i="18" s="1"/>
  <c r="H2648" i="18" s="1"/>
  <c r="H2672" i="18" s="1"/>
  <c r="H2696" i="18" s="1"/>
  <c r="H2720" i="18" s="1"/>
  <c r="H2744" i="18" s="1"/>
  <c r="H2768" i="18" s="1"/>
  <c r="H2792" i="18" s="1"/>
  <c r="H2816" i="18" s="1"/>
  <c r="H2840" i="18" s="1"/>
  <c r="H2864" i="18" s="1"/>
  <c r="H2888" i="18" s="1"/>
  <c r="H2912" i="18" s="1"/>
  <c r="H2936" i="18" s="1"/>
  <c r="H2960" i="18" s="1"/>
  <c r="H2984" i="18" s="1"/>
  <c r="H3008" i="18" s="1"/>
  <c r="H3032" i="18" s="1"/>
  <c r="H3056" i="18" s="1"/>
  <c r="H3080" i="18" s="1"/>
  <c r="H3104" i="18" s="1"/>
  <c r="H3128" i="18" s="1"/>
  <c r="H3152" i="18" s="1"/>
  <c r="H3176" i="18" s="1"/>
  <c r="H3200" i="18" s="1"/>
  <c r="H3224" i="18" s="1"/>
  <c r="H3248" i="18" s="1"/>
  <c r="H3272" i="18" s="1"/>
  <c r="H3296" i="18" s="1"/>
  <c r="H3320" i="18" s="1"/>
  <c r="H3344" i="18" s="1"/>
  <c r="H3368" i="18" s="1"/>
  <c r="H3392" i="18" s="1"/>
  <c r="H3416" i="18" s="1"/>
  <c r="H3440" i="18" s="1"/>
  <c r="H3464" i="18" s="1"/>
  <c r="H3488" i="18" s="1"/>
  <c r="H3512" i="18" s="1"/>
  <c r="H3536" i="18" s="1"/>
  <c r="H3560" i="18" s="1"/>
  <c r="H3584" i="18" s="1"/>
  <c r="H3608" i="18" s="1"/>
  <c r="H3632" i="18" s="1"/>
  <c r="H3656" i="18" s="1"/>
  <c r="H3680" i="18" s="1"/>
  <c r="H3704" i="18" s="1"/>
  <c r="H3728" i="18" s="1"/>
  <c r="H3752" i="18" s="1"/>
  <c r="H3776" i="18" s="1"/>
  <c r="H3800" i="18" s="1"/>
  <c r="H3824" i="18" s="1"/>
  <c r="H3848" i="18" s="1"/>
  <c r="H3872" i="18" s="1"/>
  <c r="H3896" i="18" s="1"/>
  <c r="H3920" i="18" s="1"/>
  <c r="H3944" i="18" s="1"/>
  <c r="H3968" i="18" s="1"/>
  <c r="H3992" i="18" s="1"/>
  <c r="H4016" i="18" s="1"/>
  <c r="H4040" i="18" s="1"/>
  <c r="H4064" i="18" s="1"/>
  <c r="H4088" i="18" s="1"/>
  <c r="H4112" i="18" s="1"/>
  <c r="H4136" i="18" s="1"/>
  <c r="H4160" i="18" s="1"/>
  <c r="H4184" i="18" s="1"/>
  <c r="H4208" i="18" s="1"/>
  <c r="H4232" i="18" s="1"/>
  <c r="H4256" i="18" s="1"/>
  <c r="H4280" i="18" s="1"/>
  <c r="H4304" i="18" s="1"/>
  <c r="H4328" i="18" s="1"/>
  <c r="H4352" i="18" s="1"/>
  <c r="H4376" i="18" s="1"/>
  <c r="H4400" i="18" s="1"/>
  <c r="H4424" i="18" s="1"/>
  <c r="H4448" i="18" s="1"/>
  <c r="H4472" i="18" s="1"/>
  <c r="H4496" i="18" s="1"/>
  <c r="H4520" i="18" s="1"/>
  <c r="H4544" i="18" s="1"/>
  <c r="H4568" i="18" s="1"/>
  <c r="H4592" i="18" s="1"/>
  <c r="H4616" i="18" s="1"/>
  <c r="H4640" i="18" s="1"/>
  <c r="H4664" i="18" s="1"/>
  <c r="H4688" i="18" s="1"/>
  <c r="H4712" i="18" s="1"/>
  <c r="H4736" i="18" s="1"/>
  <c r="H4760" i="18" s="1"/>
  <c r="H4784" i="18" s="1"/>
  <c r="H4808" i="18" s="1"/>
  <c r="H4832" i="18" s="1"/>
  <c r="H4856" i="18" s="1"/>
  <c r="H4880" i="18" s="1"/>
  <c r="H4904" i="18" s="1"/>
  <c r="H4928" i="18" s="1"/>
  <c r="H4952" i="18" s="1"/>
  <c r="H4976" i="18" s="1"/>
  <c r="H5000" i="18" s="1"/>
  <c r="H5024" i="18" s="1"/>
  <c r="H5048" i="18" s="1"/>
  <c r="H5072" i="18" s="1"/>
  <c r="H5096" i="18" s="1"/>
  <c r="H5120" i="18" s="1"/>
  <c r="H5144" i="18" s="1"/>
  <c r="H5168" i="18" s="1"/>
  <c r="H5192" i="18" s="1"/>
  <c r="H5216" i="18" s="1"/>
  <c r="H5240" i="18" s="1"/>
  <c r="H5264" i="18" s="1"/>
  <c r="H5288" i="18" s="1"/>
  <c r="H5312" i="18" s="1"/>
  <c r="H5336" i="18" s="1"/>
  <c r="H5360" i="18" s="1"/>
  <c r="H5384" i="18" s="1"/>
  <c r="H5408" i="18" s="1"/>
  <c r="H5432" i="18" s="1"/>
  <c r="H5456" i="18" s="1"/>
  <c r="H5480" i="18" s="1"/>
  <c r="H5504" i="18" s="1"/>
  <c r="H5528" i="18" s="1"/>
  <c r="H5552" i="18" s="1"/>
  <c r="H5576" i="18" s="1"/>
  <c r="H5600" i="18" s="1"/>
  <c r="H5624" i="18" s="1"/>
  <c r="H5648" i="18" s="1"/>
  <c r="H5672" i="18" s="1"/>
  <c r="H5696" i="18" s="1"/>
  <c r="H5720" i="18" s="1"/>
  <c r="H5744" i="18" s="1"/>
  <c r="H5768" i="18" s="1"/>
  <c r="H5792" i="18" s="1"/>
  <c r="H5816" i="18" s="1"/>
  <c r="H5840" i="18" s="1"/>
  <c r="H5864" i="18" s="1"/>
  <c r="H5888" i="18" s="1"/>
  <c r="H5912" i="18" s="1"/>
  <c r="H5936" i="18" s="1"/>
  <c r="H5960" i="18" s="1"/>
  <c r="H5984" i="18" s="1"/>
  <c r="H6008" i="18" s="1"/>
  <c r="H6032" i="18" s="1"/>
  <c r="H6056" i="18" s="1"/>
  <c r="H6080" i="18" s="1"/>
  <c r="H6104" i="18" s="1"/>
  <c r="H6128" i="18" s="1"/>
  <c r="H6152" i="18" s="1"/>
  <c r="H6176" i="18" s="1"/>
  <c r="H6200" i="18" s="1"/>
  <c r="H6224" i="18" s="1"/>
  <c r="H6248" i="18" s="1"/>
  <c r="H6272" i="18" s="1"/>
  <c r="H6296" i="18" s="1"/>
  <c r="H6320" i="18" s="1"/>
  <c r="H6344" i="18" s="1"/>
  <c r="H6368" i="18" s="1"/>
  <c r="H6392" i="18" s="1"/>
  <c r="H6416" i="18" s="1"/>
  <c r="H6440" i="18" s="1"/>
  <c r="H6464" i="18" s="1"/>
  <c r="H6488" i="18" s="1"/>
  <c r="H6512" i="18" s="1"/>
  <c r="H6536" i="18" s="1"/>
  <c r="H6560" i="18" s="1"/>
  <c r="H6584" i="18" s="1"/>
  <c r="H6608" i="18" s="1"/>
  <c r="H6632" i="18" s="1"/>
  <c r="H6656" i="18" s="1"/>
  <c r="H6680" i="18" s="1"/>
  <c r="H6704" i="18" s="1"/>
  <c r="H6728" i="18" s="1"/>
  <c r="H6752" i="18" s="1"/>
  <c r="H6776" i="18" s="1"/>
  <c r="H6800" i="18" s="1"/>
  <c r="H6824" i="18" s="1"/>
  <c r="H6848" i="18" s="1"/>
  <c r="H6872" i="18" s="1"/>
  <c r="H6896" i="18" s="1"/>
  <c r="H6920" i="18" s="1"/>
  <c r="H6944" i="18" s="1"/>
  <c r="H6968" i="18" s="1"/>
  <c r="H6992" i="18" s="1"/>
  <c r="H7016" i="18" s="1"/>
  <c r="H7040" i="18" s="1"/>
  <c r="H7064" i="18" s="1"/>
  <c r="H7088" i="18" s="1"/>
  <c r="H7112" i="18" s="1"/>
  <c r="H7136" i="18" s="1"/>
  <c r="H7160" i="18" s="1"/>
  <c r="H7184" i="18" s="1"/>
  <c r="H7208" i="18" s="1"/>
  <c r="H7232" i="18" s="1"/>
  <c r="H7256" i="18" s="1"/>
  <c r="H7280" i="18" s="1"/>
  <c r="H7304" i="18" s="1"/>
  <c r="H7328" i="18" s="1"/>
  <c r="H7352" i="18" s="1"/>
  <c r="H7376" i="18" s="1"/>
  <c r="H7400" i="18" s="1"/>
  <c r="H7424" i="18" s="1"/>
  <c r="H7448" i="18" s="1"/>
  <c r="H7472" i="18" s="1"/>
  <c r="H7496" i="18" s="1"/>
  <c r="H7520" i="18" s="1"/>
  <c r="H7544" i="18" s="1"/>
  <c r="H7568" i="18" s="1"/>
  <c r="H7592" i="18" s="1"/>
  <c r="H7616" i="18" s="1"/>
  <c r="H7640" i="18" s="1"/>
  <c r="H7664" i="18" s="1"/>
  <c r="H7688" i="18" s="1"/>
  <c r="H7712" i="18" s="1"/>
  <c r="H7736" i="18" s="1"/>
  <c r="H7760" i="18" s="1"/>
  <c r="H7784" i="18" s="1"/>
  <c r="H7808" i="18" s="1"/>
  <c r="H7832" i="18" s="1"/>
  <c r="H7856" i="18" s="1"/>
  <c r="H7880" i="18" s="1"/>
  <c r="H7904" i="18" s="1"/>
  <c r="H7928" i="18" s="1"/>
  <c r="H7952" i="18" s="1"/>
  <c r="H7976" i="18" s="1"/>
  <c r="H8000" i="18" s="1"/>
  <c r="H8024" i="18" s="1"/>
  <c r="H8048" i="18" s="1"/>
  <c r="H8072" i="18" s="1"/>
  <c r="H8096" i="18" s="1"/>
  <c r="H8120" i="18" s="1"/>
  <c r="H8144" i="18" s="1"/>
  <c r="H8168" i="18" s="1"/>
  <c r="H8192" i="18" s="1"/>
  <c r="H8216" i="18" s="1"/>
  <c r="H8240" i="18" s="1"/>
  <c r="H8264" i="18" s="1"/>
  <c r="H8288" i="18" s="1"/>
  <c r="H8312" i="18" s="1"/>
  <c r="H8336" i="18" s="1"/>
  <c r="H8360" i="18" s="1"/>
  <c r="H8384" i="18" s="1"/>
  <c r="H8408" i="18" s="1"/>
  <c r="H8432" i="18" s="1"/>
  <c r="H8456" i="18" s="1"/>
  <c r="H8480" i="18" s="1"/>
  <c r="H8504" i="18" s="1"/>
  <c r="H8528" i="18" s="1"/>
  <c r="H8552" i="18" s="1"/>
  <c r="H8576" i="18" s="1"/>
  <c r="H8600" i="18" s="1"/>
  <c r="H8624" i="18" s="1"/>
  <c r="H8648" i="18" s="1"/>
  <c r="H8672" i="18" s="1"/>
  <c r="H8696" i="18" s="1"/>
  <c r="H8720" i="18" s="1"/>
  <c r="H8744" i="18" s="1"/>
  <c r="L31" i="18"/>
  <c r="L55" i="18" s="1"/>
  <c r="L79" i="18" s="1"/>
  <c r="L103" i="18" s="1"/>
  <c r="L127" i="18" s="1"/>
  <c r="L151" i="18" s="1"/>
  <c r="L175" i="18" s="1"/>
  <c r="L199" i="18" s="1"/>
  <c r="L223" i="18" s="1"/>
  <c r="L247" i="18" s="1"/>
  <c r="L271" i="18" s="1"/>
  <c r="L295" i="18" s="1"/>
  <c r="L319" i="18" s="1"/>
  <c r="L343" i="18" s="1"/>
  <c r="L367" i="18" s="1"/>
  <c r="L391" i="18" s="1"/>
  <c r="L415" i="18" s="1"/>
  <c r="L439" i="18" s="1"/>
  <c r="L463" i="18" s="1"/>
  <c r="L487" i="18" s="1"/>
  <c r="L511" i="18" s="1"/>
  <c r="L535" i="18" s="1"/>
  <c r="L559" i="18" s="1"/>
  <c r="L583" i="18" s="1"/>
  <c r="L607" i="18" s="1"/>
  <c r="L631" i="18" s="1"/>
  <c r="L655" i="18" s="1"/>
  <c r="L679" i="18" s="1"/>
  <c r="L703" i="18" s="1"/>
  <c r="L727" i="18" s="1"/>
  <c r="L751" i="18" s="1"/>
  <c r="L775" i="18" s="1"/>
  <c r="L799" i="18" s="1"/>
  <c r="L823" i="18" s="1"/>
  <c r="L847" i="18" s="1"/>
  <c r="L871" i="18" s="1"/>
  <c r="L895" i="18" s="1"/>
  <c r="L919" i="18" s="1"/>
  <c r="L943" i="18" s="1"/>
  <c r="L967" i="18" s="1"/>
  <c r="L991" i="18" s="1"/>
  <c r="L1015" i="18" s="1"/>
  <c r="L1039" i="18" s="1"/>
  <c r="L1063" i="18" s="1"/>
  <c r="L1087" i="18" s="1"/>
  <c r="L1111" i="18" s="1"/>
  <c r="L1135" i="18" s="1"/>
  <c r="L1159" i="18" s="1"/>
  <c r="L1183" i="18" s="1"/>
  <c r="L1207" i="18" s="1"/>
  <c r="L1231" i="18" s="1"/>
  <c r="L1255" i="18" s="1"/>
  <c r="L1279" i="18" s="1"/>
  <c r="L1303" i="18" s="1"/>
  <c r="L1327" i="18" s="1"/>
  <c r="L1351" i="18" s="1"/>
  <c r="L1375" i="18" s="1"/>
  <c r="L1399" i="18" s="1"/>
  <c r="L1423" i="18" s="1"/>
  <c r="L1447" i="18" s="1"/>
  <c r="L1471" i="18" s="1"/>
  <c r="L1495" i="18" s="1"/>
  <c r="L1519" i="18" s="1"/>
  <c r="L1543" i="18" s="1"/>
  <c r="L1567" i="18" s="1"/>
  <c r="L1591" i="18" s="1"/>
  <c r="L1615" i="18" s="1"/>
  <c r="L1639" i="18" s="1"/>
  <c r="L1663" i="18" s="1"/>
  <c r="L1687" i="18" s="1"/>
  <c r="L1711" i="18" s="1"/>
  <c r="L1735" i="18" s="1"/>
  <c r="L1759" i="18" s="1"/>
  <c r="L1783" i="18" s="1"/>
  <c r="L1807" i="18" s="1"/>
  <c r="L1831" i="18" s="1"/>
  <c r="L1855" i="18" s="1"/>
  <c r="L1879" i="18" s="1"/>
  <c r="L1903" i="18" s="1"/>
  <c r="L1927" i="18" s="1"/>
  <c r="L1951" i="18" s="1"/>
  <c r="L1975" i="18" s="1"/>
  <c r="L1999" i="18" s="1"/>
  <c r="L2023" i="18" s="1"/>
  <c r="L2047" i="18" s="1"/>
  <c r="L2071" i="18" s="1"/>
  <c r="L2095" i="18" s="1"/>
  <c r="L2119" i="18" s="1"/>
  <c r="L2143" i="18" s="1"/>
  <c r="L2167" i="18" s="1"/>
  <c r="L2191" i="18" s="1"/>
  <c r="L2215" i="18" s="1"/>
  <c r="L2239" i="18" s="1"/>
  <c r="L2263" i="18" s="1"/>
  <c r="L2287" i="18" s="1"/>
  <c r="L2311" i="18" s="1"/>
  <c r="L2335" i="18" s="1"/>
  <c r="L2359" i="18" s="1"/>
  <c r="L2383" i="18" s="1"/>
  <c r="L2407" i="18" s="1"/>
  <c r="L2431" i="18" s="1"/>
  <c r="L2455" i="18" s="1"/>
  <c r="L2479" i="18" s="1"/>
  <c r="L2503" i="18" s="1"/>
  <c r="L2527" i="18" s="1"/>
  <c r="L2551" i="18" s="1"/>
  <c r="L2575" i="18" s="1"/>
  <c r="L2599" i="18" s="1"/>
  <c r="L2623" i="18" s="1"/>
  <c r="L2647" i="18" s="1"/>
  <c r="L2671" i="18" s="1"/>
  <c r="L2695" i="18" s="1"/>
  <c r="L2719" i="18" s="1"/>
  <c r="L2743" i="18" s="1"/>
  <c r="L2767" i="18" s="1"/>
  <c r="L2791" i="18" s="1"/>
  <c r="L2815" i="18" s="1"/>
  <c r="L2839" i="18" s="1"/>
  <c r="L2863" i="18" s="1"/>
  <c r="L2887" i="18" s="1"/>
  <c r="L2911" i="18" s="1"/>
  <c r="L2935" i="18" s="1"/>
  <c r="L2959" i="18" s="1"/>
  <c r="L2983" i="18" s="1"/>
  <c r="L3007" i="18" s="1"/>
  <c r="L3031" i="18" s="1"/>
  <c r="L3055" i="18" s="1"/>
  <c r="L3079" i="18" s="1"/>
  <c r="L3103" i="18" s="1"/>
  <c r="L3127" i="18" s="1"/>
  <c r="L3151" i="18" s="1"/>
  <c r="L3175" i="18" s="1"/>
  <c r="L3199" i="18" s="1"/>
  <c r="L3223" i="18" s="1"/>
  <c r="L3247" i="18" s="1"/>
  <c r="L3271" i="18" s="1"/>
  <c r="L3295" i="18" s="1"/>
  <c r="L3319" i="18" s="1"/>
  <c r="L3343" i="18" s="1"/>
  <c r="L3367" i="18" s="1"/>
  <c r="L3391" i="18" s="1"/>
  <c r="L3415" i="18" s="1"/>
  <c r="L3439" i="18" s="1"/>
  <c r="L3463" i="18" s="1"/>
  <c r="K31" i="18"/>
  <c r="K55" i="18" s="1"/>
  <c r="K79" i="18" s="1"/>
  <c r="K103" i="18" s="1"/>
  <c r="K127" i="18" s="1"/>
  <c r="K151" i="18" s="1"/>
  <c r="K175" i="18" s="1"/>
  <c r="K199" i="18" s="1"/>
  <c r="K223" i="18" s="1"/>
  <c r="K247" i="18" s="1"/>
  <c r="K271" i="18" s="1"/>
  <c r="K295" i="18" s="1"/>
  <c r="K319" i="18" s="1"/>
  <c r="K343" i="18" s="1"/>
  <c r="K367" i="18" s="1"/>
  <c r="K391" i="18" s="1"/>
  <c r="K415" i="18" s="1"/>
  <c r="K439" i="18" s="1"/>
  <c r="K463" i="18" s="1"/>
  <c r="K487" i="18" s="1"/>
  <c r="K511" i="18" s="1"/>
  <c r="K535" i="18" s="1"/>
  <c r="K559" i="18" s="1"/>
  <c r="K583" i="18" s="1"/>
  <c r="K607" i="18" s="1"/>
  <c r="K631" i="18" s="1"/>
  <c r="K655" i="18" s="1"/>
  <c r="K679" i="18" s="1"/>
  <c r="K703" i="18" s="1"/>
  <c r="K727" i="18" s="1"/>
  <c r="J31" i="18"/>
  <c r="J55" i="18" s="1"/>
  <c r="J79" i="18" s="1"/>
  <c r="J103" i="18" s="1"/>
  <c r="J127" i="18" s="1"/>
  <c r="J151" i="18" s="1"/>
  <c r="J175" i="18" s="1"/>
  <c r="J199" i="18" s="1"/>
  <c r="J223" i="18" s="1"/>
  <c r="J247" i="18" s="1"/>
  <c r="J271" i="18" s="1"/>
  <c r="J295" i="18" s="1"/>
  <c r="J319" i="18" s="1"/>
  <c r="J343" i="18" s="1"/>
  <c r="J367" i="18" s="1"/>
  <c r="J391" i="18" s="1"/>
  <c r="J415" i="18" s="1"/>
  <c r="J439" i="18" s="1"/>
  <c r="J463" i="18" s="1"/>
  <c r="J487" i="18" s="1"/>
  <c r="J511" i="18" s="1"/>
  <c r="J535" i="18" s="1"/>
  <c r="J559" i="18" s="1"/>
  <c r="J583" i="18" s="1"/>
  <c r="J607" i="18" s="1"/>
  <c r="J631" i="18" s="1"/>
  <c r="J655" i="18" s="1"/>
  <c r="J679" i="18" s="1"/>
  <c r="J703" i="18" s="1"/>
  <c r="J727" i="18" s="1"/>
  <c r="I31" i="18"/>
  <c r="I55" i="18" s="1"/>
  <c r="I79" i="18" s="1"/>
  <c r="I103" i="18" s="1"/>
  <c r="I127" i="18" s="1"/>
  <c r="I151" i="18" s="1"/>
  <c r="I175" i="18" s="1"/>
  <c r="I199" i="18" s="1"/>
  <c r="I223" i="18" s="1"/>
  <c r="I247" i="18" s="1"/>
  <c r="I271" i="18" s="1"/>
  <c r="I295" i="18" s="1"/>
  <c r="I319" i="18" s="1"/>
  <c r="I343" i="18" s="1"/>
  <c r="I367" i="18" s="1"/>
  <c r="I391" i="18" s="1"/>
  <c r="I415" i="18" s="1"/>
  <c r="I439" i="18" s="1"/>
  <c r="I463" i="18" s="1"/>
  <c r="I487" i="18" s="1"/>
  <c r="I511" i="18" s="1"/>
  <c r="I535" i="18" s="1"/>
  <c r="I559" i="18" s="1"/>
  <c r="I583" i="18" s="1"/>
  <c r="I607" i="18" s="1"/>
  <c r="I631" i="18" s="1"/>
  <c r="I655" i="18" s="1"/>
  <c r="I679" i="18" s="1"/>
  <c r="I703" i="18" s="1"/>
  <c r="I727" i="18" s="1"/>
  <c r="H31" i="18"/>
  <c r="H55" i="18" s="1"/>
  <c r="H79" i="18" s="1"/>
  <c r="H103" i="18" s="1"/>
  <c r="H127" i="18" s="1"/>
  <c r="H151" i="18" s="1"/>
  <c r="H175" i="18" s="1"/>
  <c r="H199" i="18" s="1"/>
  <c r="H223" i="18" s="1"/>
  <c r="H247" i="18" s="1"/>
  <c r="H271" i="18" s="1"/>
  <c r="H295" i="18" s="1"/>
  <c r="H319" i="18" s="1"/>
  <c r="H343" i="18" s="1"/>
  <c r="H367" i="18" s="1"/>
  <c r="H391" i="18" s="1"/>
  <c r="H415" i="18" s="1"/>
  <c r="H439" i="18" s="1"/>
  <c r="H463" i="18" s="1"/>
  <c r="H487" i="18" s="1"/>
  <c r="H511" i="18" s="1"/>
  <c r="H535" i="18" s="1"/>
  <c r="H559" i="18" s="1"/>
  <c r="H583" i="18" s="1"/>
  <c r="H607" i="18" s="1"/>
  <c r="H631" i="18" s="1"/>
  <c r="H655" i="18" s="1"/>
  <c r="H679" i="18" s="1"/>
  <c r="H703" i="18" s="1"/>
  <c r="H727" i="18" s="1"/>
  <c r="H751" i="18" s="1"/>
  <c r="H775" i="18" s="1"/>
  <c r="H799" i="18" s="1"/>
  <c r="H823" i="18" s="1"/>
  <c r="H847" i="18" s="1"/>
  <c r="H871" i="18" s="1"/>
  <c r="H895" i="18" s="1"/>
  <c r="H919" i="18" s="1"/>
  <c r="H943" i="18" s="1"/>
  <c r="H967" i="18" s="1"/>
  <c r="H991" i="18" s="1"/>
  <c r="H1015" i="18" s="1"/>
  <c r="H1039" i="18" s="1"/>
  <c r="H1063" i="18" s="1"/>
  <c r="H1087" i="18" s="1"/>
  <c r="H1111" i="18" s="1"/>
  <c r="H1135" i="18" s="1"/>
  <c r="H1159" i="18" s="1"/>
  <c r="H1183" i="18" s="1"/>
  <c r="H1207" i="18" s="1"/>
  <c r="H1231" i="18" s="1"/>
  <c r="H1255" i="18" s="1"/>
  <c r="H1279" i="18" s="1"/>
  <c r="H1303" i="18" s="1"/>
  <c r="H1327" i="18" s="1"/>
  <c r="H1351" i="18" s="1"/>
  <c r="H1375" i="18" s="1"/>
  <c r="H1399" i="18" s="1"/>
  <c r="H1423" i="18" s="1"/>
  <c r="H1447" i="18" s="1"/>
  <c r="H1471" i="18" s="1"/>
  <c r="H1495" i="18" s="1"/>
  <c r="H1519" i="18" s="1"/>
  <c r="H1543" i="18" s="1"/>
  <c r="H1567" i="18" s="1"/>
  <c r="H1591" i="18" s="1"/>
  <c r="H1615" i="18" s="1"/>
  <c r="H1639" i="18" s="1"/>
  <c r="H1663" i="18" s="1"/>
  <c r="H1687" i="18" s="1"/>
  <c r="H1711" i="18" s="1"/>
  <c r="H1735" i="18" s="1"/>
  <c r="H1759" i="18" s="1"/>
  <c r="H1783" i="18" s="1"/>
  <c r="H1807" i="18" s="1"/>
  <c r="H1831" i="18" s="1"/>
  <c r="H1855" i="18" s="1"/>
  <c r="H1879" i="18" s="1"/>
  <c r="H1903" i="18" s="1"/>
  <c r="H1927" i="18" s="1"/>
  <c r="H1951" i="18" s="1"/>
  <c r="H1975" i="18" s="1"/>
  <c r="H1999" i="18" s="1"/>
  <c r="H2023" i="18" s="1"/>
  <c r="H2047" i="18" s="1"/>
  <c r="H2071" i="18" s="1"/>
  <c r="H2095" i="18" s="1"/>
  <c r="H2119" i="18" s="1"/>
  <c r="H2143" i="18" s="1"/>
  <c r="H2167" i="18" s="1"/>
  <c r="H2191" i="18" s="1"/>
  <c r="H2215" i="18" s="1"/>
  <c r="H2239" i="18" s="1"/>
  <c r="H2263" i="18" s="1"/>
  <c r="H2287" i="18" s="1"/>
  <c r="H2311" i="18" s="1"/>
  <c r="H2335" i="18" s="1"/>
  <c r="H2359" i="18" s="1"/>
  <c r="H2383" i="18" s="1"/>
  <c r="H2407" i="18" s="1"/>
  <c r="H2431" i="18" s="1"/>
  <c r="H2455" i="18" s="1"/>
  <c r="H2479" i="18" s="1"/>
  <c r="H2503" i="18" s="1"/>
  <c r="H2527" i="18" s="1"/>
  <c r="H2551" i="18" s="1"/>
  <c r="H2575" i="18" s="1"/>
  <c r="H2599" i="18" s="1"/>
  <c r="H2623" i="18" s="1"/>
  <c r="H2647" i="18" s="1"/>
  <c r="H2671" i="18" s="1"/>
  <c r="H2695" i="18" s="1"/>
  <c r="H2719" i="18" s="1"/>
  <c r="H2743" i="18" s="1"/>
  <c r="H2767" i="18" s="1"/>
  <c r="H2791" i="18" s="1"/>
  <c r="H2815" i="18" s="1"/>
  <c r="H2839" i="18" s="1"/>
  <c r="H2863" i="18" s="1"/>
  <c r="H2887" i="18" s="1"/>
  <c r="H2911" i="18" s="1"/>
  <c r="H2935" i="18" s="1"/>
  <c r="H2959" i="18" s="1"/>
  <c r="H2983" i="18" s="1"/>
  <c r="H3007" i="18" s="1"/>
  <c r="H3031" i="18" s="1"/>
  <c r="H3055" i="18" s="1"/>
  <c r="H3079" i="18" s="1"/>
  <c r="H3103" i="18" s="1"/>
  <c r="H3127" i="18" s="1"/>
  <c r="H3151" i="18" s="1"/>
  <c r="H3175" i="18" s="1"/>
  <c r="H3199" i="18" s="1"/>
  <c r="H3223" i="18" s="1"/>
  <c r="H3247" i="18" s="1"/>
  <c r="H3271" i="18" s="1"/>
  <c r="H3295" i="18" s="1"/>
  <c r="H3319" i="18" s="1"/>
  <c r="H3343" i="18" s="1"/>
  <c r="H3367" i="18" s="1"/>
  <c r="H3391" i="18" s="1"/>
  <c r="H3415" i="18" s="1"/>
  <c r="H3439" i="18" s="1"/>
  <c r="H3463" i="18" s="1"/>
  <c r="H3487" i="18" s="1"/>
  <c r="H3511" i="18" s="1"/>
  <c r="H3535" i="18" s="1"/>
  <c r="H3559" i="18" s="1"/>
  <c r="H3583" i="18" s="1"/>
  <c r="H3607" i="18" s="1"/>
  <c r="H3631" i="18" s="1"/>
  <c r="H3655" i="18" s="1"/>
  <c r="H3679" i="18" s="1"/>
  <c r="H3703" i="18" s="1"/>
  <c r="H3727" i="18" s="1"/>
  <c r="H3751" i="18" s="1"/>
  <c r="H3775" i="18" s="1"/>
  <c r="H3799" i="18" s="1"/>
  <c r="H3823" i="18" s="1"/>
  <c r="H3847" i="18" s="1"/>
  <c r="H3871" i="18" s="1"/>
  <c r="H3895" i="18" s="1"/>
  <c r="H3919" i="18" s="1"/>
  <c r="H3943" i="18" s="1"/>
  <c r="H3967" i="18" s="1"/>
  <c r="H3991" i="18" s="1"/>
  <c r="H4015" i="18" s="1"/>
  <c r="H4039" i="18" s="1"/>
  <c r="H4063" i="18" s="1"/>
  <c r="H4087" i="18" s="1"/>
  <c r="H4111" i="18" s="1"/>
  <c r="H4135" i="18" s="1"/>
  <c r="H4159" i="18" s="1"/>
  <c r="H4183" i="18" s="1"/>
  <c r="H4207" i="18" s="1"/>
  <c r="H4231" i="18" s="1"/>
  <c r="H4255" i="18" s="1"/>
  <c r="H4279" i="18" s="1"/>
  <c r="H4303" i="18" s="1"/>
  <c r="H4327" i="18" s="1"/>
  <c r="H4351" i="18" s="1"/>
  <c r="H4375" i="18" s="1"/>
  <c r="H4399" i="18" s="1"/>
  <c r="H4423" i="18" s="1"/>
  <c r="H4447" i="18" s="1"/>
  <c r="H4471" i="18" s="1"/>
  <c r="H4495" i="18" s="1"/>
  <c r="H4519" i="18" s="1"/>
  <c r="H4543" i="18" s="1"/>
  <c r="H4567" i="18" s="1"/>
  <c r="H4591" i="18" s="1"/>
  <c r="H4615" i="18" s="1"/>
  <c r="H4639" i="18" s="1"/>
  <c r="H4663" i="18" s="1"/>
  <c r="H4687" i="18" s="1"/>
  <c r="H4711" i="18" s="1"/>
  <c r="H4735" i="18" s="1"/>
  <c r="H4759" i="18" s="1"/>
  <c r="H4783" i="18" s="1"/>
  <c r="H4807" i="18" s="1"/>
  <c r="H4831" i="18" s="1"/>
  <c r="H4855" i="18" s="1"/>
  <c r="H4879" i="18" s="1"/>
  <c r="H4903" i="18" s="1"/>
  <c r="H4927" i="18" s="1"/>
  <c r="H4951" i="18" s="1"/>
  <c r="H4975" i="18" s="1"/>
  <c r="H4999" i="18" s="1"/>
  <c r="H5023" i="18" s="1"/>
  <c r="H5047" i="18" s="1"/>
  <c r="H5071" i="18" s="1"/>
  <c r="H5095" i="18" s="1"/>
  <c r="H5119" i="18" s="1"/>
  <c r="H5143" i="18" s="1"/>
  <c r="H5167" i="18" s="1"/>
  <c r="H5191" i="18" s="1"/>
  <c r="H5215" i="18" s="1"/>
  <c r="H5239" i="18" s="1"/>
  <c r="H5263" i="18" s="1"/>
  <c r="H5287" i="18" s="1"/>
  <c r="H5311" i="18" s="1"/>
  <c r="H5335" i="18" s="1"/>
  <c r="H5359" i="18" s="1"/>
  <c r="H5383" i="18" s="1"/>
  <c r="H5407" i="18" s="1"/>
  <c r="H5431" i="18" s="1"/>
  <c r="H5455" i="18" s="1"/>
  <c r="H5479" i="18" s="1"/>
  <c r="H5503" i="18" s="1"/>
  <c r="H5527" i="18" s="1"/>
  <c r="H5551" i="18" s="1"/>
  <c r="H5575" i="18" s="1"/>
  <c r="H5599" i="18" s="1"/>
  <c r="H5623" i="18" s="1"/>
  <c r="H5647" i="18" s="1"/>
  <c r="H5671" i="18" s="1"/>
  <c r="H5695" i="18" s="1"/>
  <c r="H5719" i="18" s="1"/>
  <c r="H5743" i="18" s="1"/>
  <c r="H5767" i="18" s="1"/>
  <c r="H5791" i="18" s="1"/>
  <c r="H5815" i="18" s="1"/>
  <c r="H5839" i="18" s="1"/>
  <c r="H5863" i="18" s="1"/>
  <c r="H5887" i="18" s="1"/>
  <c r="H5911" i="18" s="1"/>
  <c r="H5935" i="18" s="1"/>
  <c r="H5959" i="18" s="1"/>
  <c r="H5983" i="18" s="1"/>
  <c r="H6007" i="18" s="1"/>
  <c r="H6031" i="18" s="1"/>
  <c r="H6055" i="18" s="1"/>
  <c r="H6079" i="18" s="1"/>
  <c r="H6103" i="18" s="1"/>
  <c r="H6127" i="18" s="1"/>
  <c r="H6151" i="18" s="1"/>
  <c r="H6175" i="18" s="1"/>
  <c r="H6199" i="18" s="1"/>
  <c r="H6223" i="18" s="1"/>
  <c r="H6247" i="18" s="1"/>
  <c r="H6271" i="18" s="1"/>
  <c r="H6295" i="18" s="1"/>
  <c r="H6319" i="18" s="1"/>
  <c r="H6343" i="18" s="1"/>
  <c r="H6367" i="18" s="1"/>
  <c r="H6391" i="18" s="1"/>
  <c r="H6415" i="18" s="1"/>
  <c r="H6439" i="18" s="1"/>
  <c r="H6463" i="18" s="1"/>
  <c r="H6487" i="18" s="1"/>
  <c r="H6511" i="18" s="1"/>
  <c r="H6535" i="18" s="1"/>
  <c r="H6559" i="18" s="1"/>
  <c r="H6583" i="18" s="1"/>
  <c r="H6607" i="18" s="1"/>
  <c r="H6631" i="18" s="1"/>
  <c r="H6655" i="18" s="1"/>
  <c r="H6679" i="18" s="1"/>
  <c r="H6703" i="18" s="1"/>
  <c r="H6727" i="18" s="1"/>
  <c r="H6751" i="18" s="1"/>
  <c r="H6775" i="18" s="1"/>
  <c r="H6799" i="18" s="1"/>
  <c r="H6823" i="18" s="1"/>
  <c r="H6847" i="18" s="1"/>
  <c r="H6871" i="18" s="1"/>
  <c r="H6895" i="18" s="1"/>
  <c r="H6919" i="18" s="1"/>
  <c r="H6943" i="18" s="1"/>
  <c r="H6967" i="18" s="1"/>
  <c r="H6991" i="18" s="1"/>
  <c r="H7015" i="18" s="1"/>
  <c r="H7039" i="18" s="1"/>
  <c r="H7063" i="18" s="1"/>
  <c r="H7087" i="18" s="1"/>
  <c r="H7111" i="18" s="1"/>
  <c r="H7135" i="18" s="1"/>
  <c r="H7159" i="18" s="1"/>
  <c r="H7183" i="18" s="1"/>
  <c r="H7207" i="18" s="1"/>
  <c r="H7231" i="18" s="1"/>
  <c r="H7255" i="18" s="1"/>
  <c r="H7279" i="18" s="1"/>
  <c r="H7303" i="18" s="1"/>
  <c r="H7327" i="18" s="1"/>
  <c r="H7351" i="18" s="1"/>
  <c r="H7375" i="18" s="1"/>
  <c r="H7399" i="18" s="1"/>
  <c r="H7423" i="18" s="1"/>
  <c r="H7447" i="18" s="1"/>
  <c r="H7471" i="18" s="1"/>
  <c r="H7495" i="18" s="1"/>
  <c r="H7519" i="18" s="1"/>
  <c r="H7543" i="18" s="1"/>
  <c r="H7567" i="18" s="1"/>
  <c r="H7591" i="18" s="1"/>
  <c r="H7615" i="18" s="1"/>
  <c r="H7639" i="18" s="1"/>
  <c r="H7663" i="18" s="1"/>
  <c r="H7687" i="18" s="1"/>
  <c r="H7711" i="18" s="1"/>
  <c r="H7735" i="18" s="1"/>
  <c r="H7759" i="18" s="1"/>
  <c r="H7783" i="18" s="1"/>
  <c r="H7807" i="18" s="1"/>
  <c r="H7831" i="18" s="1"/>
  <c r="H7855" i="18" s="1"/>
  <c r="H7879" i="18" s="1"/>
  <c r="H7903" i="18" s="1"/>
  <c r="H7927" i="18" s="1"/>
  <c r="H7951" i="18" s="1"/>
  <c r="H7975" i="18" s="1"/>
  <c r="H7999" i="18" s="1"/>
  <c r="H8023" i="18" s="1"/>
  <c r="H8047" i="18" s="1"/>
  <c r="H8071" i="18" s="1"/>
  <c r="H8095" i="18" s="1"/>
  <c r="H8119" i="18" s="1"/>
  <c r="H8143" i="18" s="1"/>
  <c r="H8167" i="18" s="1"/>
  <c r="H8191" i="18" s="1"/>
  <c r="H8215" i="18" s="1"/>
  <c r="H8239" i="18" s="1"/>
  <c r="H8263" i="18" s="1"/>
  <c r="H8287" i="18" s="1"/>
  <c r="H8311" i="18" s="1"/>
  <c r="H8335" i="18" s="1"/>
  <c r="H8359" i="18" s="1"/>
  <c r="H8383" i="18" s="1"/>
  <c r="H8407" i="18" s="1"/>
  <c r="H8431" i="18" s="1"/>
  <c r="H8455" i="18" s="1"/>
  <c r="H8479" i="18" s="1"/>
  <c r="H8503" i="18" s="1"/>
  <c r="H8527" i="18" s="1"/>
  <c r="H8551" i="18" s="1"/>
  <c r="H8575" i="18" s="1"/>
  <c r="H8599" i="18" s="1"/>
  <c r="H8623" i="18" s="1"/>
  <c r="H8647" i="18" s="1"/>
  <c r="H8671" i="18" s="1"/>
  <c r="H8695" i="18" s="1"/>
  <c r="H8719" i="18" s="1"/>
  <c r="H8743" i="18" s="1"/>
  <c r="L30" i="18"/>
  <c r="L54" i="18" s="1"/>
  <c r="L78" i="18" s="1"/>
  <c r="L102" i="18" s="1"/>
  <c r="L126" i="18" s="1"/>
  <c r="L150" i="18" s="1"/>
  <c r="L174" i="18" s="1"/>
  <c r="L198" i="18" s="1"/>
  <c r="L222" i="18" s="1"/>
  <c r="L246" i="18" s="1"/>
  <c r="L270" i="18" s="1"/>
  <c r="L294" i="18" s="1"/>
  <c r="L318" i="18" s="1"/>
  <c r="L342" i="18" s="1"/>
  <c r="L366" i="18" s="1"/>
  <c r="L390" i="18" s="1"/>
  <c r="L414" i="18" s="1"/>
  <c r="L438" i="18" s="1"/>
  <c r="L462" i="18" s="1"/>
  <c r="L486" i="18" s="1"/>
  <c r="L510" i="18" s="1"/>
  <c r="L534" i="18" s="1"/>
  <c r="L558" i="18" s="1"/>
  <c r="L582" i="18" s="1"/>
  <c r="L606" i="18" s="1"/>
  <c r="L630" i="18" s="1"/>
  <c r="L654" i="18" s="1"/>
  <c r="L678" i="18" s="1"/>
  <c r="L702" i="18" s="1"/>
  <c r="L726" i="18" s="1"/>
  <c r="L750" i="18" s="1"/>
  <c r="L774" i="18" s="1"/>
  <c r="L798" i="18" s="1"/>
  <c r="L822" i="18" s="1"/>
  <c r="L846" i="18" s="1"/>
  <c r="L870" i="18" s="1"/>
  <c r="L894" i="18" s="1"/>
  <c r="L918" i="18" s="1"/>
  <c r="L942" i="18" s="1"/>
  <c r="L966" i="18" s="1"/>
  <c r="L990" i="18" s="1"/>
  <c r="L1014" i="18" s="1"/>
  <c r="L1038" i="18" s="1"/>
  <c r="L1062" i="18" s="1"/>
  <c r="L1086" i="18" s="1"/>
  <c r="L1110" i="18" s="1"/>
  <c r="L1134" i="18" s="1"/>
  <c r="L1158" i="18" s="1"/>
  <c r="L1182" i="18" s="1"/>
  <c r="L1206" i="18" s="1"/>
  <c r="L1230" i="18" s="1"/>
  <c r="L1254" i="18" s="1"/>
  <c r="L1278" i="18" s="1"/>
  <c r="L1302" i="18" s="1"/>
  <c r="L1326" i="18" s="1"/>
  <c r="L1350" i="18" s="1"/>
  <c r="L1374" i="18" s="1"/>
  <c r="L1398" i="18" s="1"/>
  <c r="L1422" i="18" s="1"/>
  <c r="L1446" i="18" s="1"/>
  <c r="L1470" i="18" s="1"/>
  <c r="L1494" i="18" s="1"/>
  <c r="L1518" i="18" s="1"/>
  <c r="L1542" i="18" s="1"/>
  <c r="L1566" i="18" s="1"/>
  <c r="L1590" i="18" s="1"/>
  <c r="L1614" i="18" s="1"/>
  <c r="L1638" i="18" s="1"/>
  <c r="L1662" i="18" s="1"/>
  <c r="L1686" i="18" s="1"/>
  <c r="L1710" i="18" s="1"/>
  <c r="L1734" i="18" s="1"/>
  <c r="L1758" i="18" s="1"/>
  <c r="L1782" i="18" s="1"/>
  <c r="L1806" i="18" s="1"/>
  <c r="L1830" i="18" s="1"/>
  <c r="L1854" i="18" s="1"/>
  <c r="L1878" i="18" s="1"/>
  <c r="L1902" i="18" s="1"/>
  <c r="L1926" i="18" s="1"/>
  <c r="L1950" i="18" s="1"/>
  <c r="L1974" i="18" s="1"/>
  <c r="L1998" i="18" s="1"/>
  <c r="L2022" i="18" s="1"/>
  <c r="L2046" i="18" s="1"/>
  <c r="L2070" i="18" s="1"/>
  <c r="L2094" i="18" s="1"/>
  <c r="L2118" i="18" s="1"/>
  <c r="L2142" i="18" s="1"/>
  <c r="L2166" i="18" s="1"/>
  <c r="L2190" i="18" s="1"/>
  <c r="L2214" i="18" s="1"/>
  <c r="L2238" i="18" s="1"/>
  <c r="L2262" i="18" s="1"/>
  <c r="L2286" i="18" s="1"/>
  <c r="L2310" i="18" s="1"/>
  <c r="L2334" i="18" s="1"/>
  <c r="L2358" i="18" s="1"/>
  <c r="L2382" i="18" s="1"/>
  <c r="L2406" i="18" s="1"/>
  <c r="L2430" i="18" s="1"/>
  <c r="L2454" i="18" s="1"/>
  <c r="L2478" i="18" s="1"/>
  <c r="L2502" i="18" s="1"/>
  <c r="L2526" i="18" s="1"/>
  <c r="L2550" i="18" s="1"/>
  <c r="L2574" i="18" s="1"/>
  <c r="L2598" i="18" s="1"/>
  <c r="L2622" i="18" s="1"/>
  <c r="L2646" i="18" s="1"/>
  <c r="L2670" i="18" s="1"/>
  <c r="L2694" i="18" s="1"/>
  <c r="L2718" i="18" s="1"/>
  <c r="L2742" i="18" s="1"/>
  <c r="L2766" i="18" s="1"/>
  <c r="L2790" i="18" s="1"/>
  <c r="L2814" i="18" s="1"/>
  <c r="L2838" i="18" s="1"/>
  <c r="L2862" i="18" s="1"/>
  <c r="L2886" i="18" s="1"/>
  <c r="L2910" i="18" s="1"/>
  <c r="L2934" i="18" s="1"/>
  <c r="L2958" i="18" s="1"/>
  <c r="L2982" i="18" s="1"/>
  <c r="L3006" i="18" s="1"/>
  <c r="L3030" i="18" s="1"/>
  <c r="L3054" i="18" s="1"/>
  <c r="L3078" i="18" s="1"/>
  <c r="L3102" i="18" s="1"/>
  <c r="L3126" i="18" s="1"/>
  <c r="L3150" i="18" s="1"/>
  <c r="L3174" i="18" s="1"/>
  <c r="L3198" i="18" s="1"/>
  <c r="L3222" i="18" s="1"/>
  <c r="L3246" i="18" s="1"/>
  <c r="L3270" i="18" s="1"/>
  <c r="L3294" i="18" s="1"/>
  <c r="L3318" i="18" s="1"/>
  <c r="L3342" i="18" s="1"/>
  <c r="L3366" i="18" s="1"/>
  <c r="L3390" i="18" s="1"/>
  <c r="L3414" i="18" s="1"/>
  <c r="L3438" i="18" s="1"/>
  <c r="L3462" i="18" s="1"/>
  <c r="K30" i="18"/>
  <c r="K54" i="18" s="1"/>
  <c r="K78" i="18" s="1"/>
  <c r="K102" i="18" s="1"/>
  <c r="K126" i="18" s="1"/>
  <c r="K150" i="18" s="1"/>
  <c r="K174" i="18" s="1"/>
  <c r="K198" i="18" s="1"/>
  <c r="K222" i="18" s="1"/>
  <c r="K246" i="18" s="1"/>
  <c r="K270" i="18" s="1"/>
  <c r="K294" i="18" s="1"/>
  <c r="K318" i="18" s="1"/>
  <c r="K342" i="18" s="1"/>
  <c r="K366" i="18" s="1"/>
  <c r="K390" i="18" s="1"/>
  <c r="K414" i="18" s="1"/>
  <c r="K438" i="18" s="1"/>
  <c r="K462" i="18" s="1"/>
  <c r="K486" i="18" s="1"/>
  <c r="K510" i="18" s="1"/>
  <c r="K534" i="18" s="1"/>
  <c r="K558" i="18" s="1"/>
  <c r="K582" i="18" s="1"/>
  <c r="K606" i="18" s="1"/>
  <c r="K630" i="18" s="1"/>
  <c r="K654" i="18" s="1"/>
  <c r="K678" i="18" s="1"/>
  <c r="K702" i="18" s="1"/>
  <c r="K726" i="18" s="1"/>
  <c r="J30" i="18"/>
  <c r="J54" i="18" s="1"/>
  <c r="J78" i="18" s="1"/>
  <c r="J102" i="18" s="1"/>
  <c r="J126" i="18" s="1"/>
  <c r="J150" i="18" s="1"/>
  <c r="J174" i="18" s="1"/>
  <c r="J198" i="18" s="1"/>
  <c r="J222" i="18" s="1"/>
  <c r="J246" i="18" s="1"/>
  <c r="J270" i="18" s="1"/>
  <c r="J294" i="18" s="1"/>
  <c r="J318" i="18" s="1"/>
  <c r="J342" i="18" s="1"/>
  <c r="J366" i="18" s="1"/>
  <c r="J390" i="18" s="1"/>
  <c r="J414" i="18" s="1"/>
  <c r="J438" i="18" s="1"/>
  <c r="J462" i="18" s="1"/>
  <c r="J486" i="18" s="1"/>
  <c r="J510" i="18" s="1"/>
  <c r="J534" i="18" s="1"/>
  <c r="J558" i="18" s="1"/>
  <c r="J582" i="18" s="1"/>
  <c r="J606" i="18" s="1"/>
  <c r="J630" i="18" s="1"/>
  <c r="J654" i="18" s="1"/>
  <c r="J678" i="18" s="1"/>
  <c r="J702" i="18" s="1"/>
  <c r="J726" i="18" s="1"/>
  <c r="I30" i="18"/>
  <c r="I54" i="18" s="1"/>
  <c r="I78" i="18" s="1"/>
  <c r="I102" i="18" s="1"/>
  <c r="I126" i="18" s="1"/>
  <c r="I150" i="18" s="1"/>
  <c r="I174" i="18" s="1"/>
  <c r="I198" i="18" s="1"/>
  <c r="I222" i="18" s="1"/>
  <c r="I246" i="18" s="1"/>
  <c r="I270" i="18" s="1"/>
  <c r="I294" i="18" s="1"/>
  <c r="I318" i="18" s="1"/>
  <c r="I342" i="18" s="1"/>
  <c r="I366" i="18" s="1"/>
  <c r="I390" i="18" s="1"/>
  <c r="I414" i="18" s="1"/>
  <c r="I438" i="18" s="1"/>
  <c r="I462" i="18" s="1"/>
  <c r="I486" i="18" s="1"/>
  <c r="I510" i="18" s="1"/>
  <c r="I534" i="18" s="1"/>
  <c r="I558" i="18" s="1"/>
  <c r="I582" i="18" s="1"/>
  <c r="I606" i="18" s="1"/>
  <c r="I630" i="18" s="1"/>
  <c r="I654" i="18" s="1"/>
  <c r="I678" i="18" s="1"/>
  <c r="I702" i="18" s="1"/>
  <c r="I726" i="18" s="1"/>
  <c r="H30" i="18"/>
  <c r="H54" i="18" s="1"/>
  <c r="H78" i="18" s="1"/>
  <c r="H102" i="18" s="1"/>
  <c r="H126" i="18" s="1"/>
  <c r="H150" i="18" s="1"/>
  <c r="H174" i="18" s="1"/>
  <c r="H198" i="18" s="1"/>
  <c r="H222" i="18" s="1"/>
  <c r="H246" i="18" s="1"/>
  <c r="H270" i="18" s="1"/>
  <c r="H294" i="18" s="1"/>
  <c r="H318" i="18" s="1"/>
  <c r="H342" i="18" s="1"/>
  <c r="H366" i="18" s="1"/>
  <c r="H390" i="18" s="1"/>
  <c r="H414" i="18" s="1"/>
  <c r="H438" i="18" s="1"/>
  <c r="H462" i="18" s="1"/>
  <c r="H486" i="18" s="1"/>
  <c r="H510" i="18" s="1"/>
  <c r="H534" i="18" s="1"/>
  <c r="H558" i="18" s="1"/>
  <c r="H582" i="18" s="1"/>
  <c r="H606" i="18" s="1"/>
  <c r="H630" i="18" s="1"/>
  <c r="H654" i="18" s="1"/>
  <c r="H678" i="18" s="1"/>
  <c r="H702" i="18" s="1"/>
  <c r="H726" i="18" s="1"/>
  <c r="H750" i="18" s="1"/>
  <c r="H774" i="18" s="1"/>
  <c r="H798" i="18" s="1"/>
  <c r="H822" i="18" s="1"/>
  <c r="H846" i="18" s="1"/>
  <c r="H870" i="18" s="1"/>
  <c r="H894" i="18" s="1"/>
  <c r="H918" i="18" s="1"/>
  <c r="H942" i="18" s="1"/>
  <c r="H966" i="18" s="1"/>
  <c r="H990" i="18" s="1"/>
  <c r="H1014" i="18" s="1"/>
  <c r="H1038" i="18" s="1"/>
  <c r="H1062" i="18" s="1"/>
  <c r="H1086" i="18" s="1"/>
  <c r="H1110" i="18" s="1"/>
  <c r="H1134" i="18" s="1"/>
  <c r="H1158" i="18" s="1"/>
  <c r="H1182" i="18" s="1"/>
  <c r="H1206" i="18" s="1"/>
  <c r="H1230" i="18" s="1"/>
  <c r="H1254" i="18" s="1"/>
  <c r="H1278" i="18" s="1"/>
  <c r="H1302" i="18" s="1"/>
  <c r="H1326" i="18" s="1"/>
  <c r="H1350" i="18" s="1"/>
  <c r="H1374" i="18" s="1"/>
  <c r="H1398" i="18" s="1"/>
  <c r="H1422" i="18" s="1"/>
  <c r="H1446" i="18" s="1"/>
  <c r="H1470" i="18" s="1"/>
  <c r="H1494" i="18" s="1"/>
  <c r="H1518" i="18" s="1"/>
  <c r="H1542" i="18" s="1"/>
  <c r="H1566" i="18" s="1"/>
  <c r="H1590" i="18" s="1"/>
  <c r="H1614" i="18" s="1"/>
  <c r="H1638" i="18" s="1"/>
  <c r="H1662" i="18" s="1"/>
  <c r="H1686" i="18" s="1"/>
  <c r="H1710" i="18" s="1"/>
  <c r="H1734" i="18" s="1"/>
  <c r="H1758" i="18" s="1"/>
  <c r="H1782" i="18" s="1"/>
  <c r="H1806" i="18" s="1"/>
  <c r="H1830" i="18" s="1"/>
  <c r="H1854" i="18" s="1"/>
  <c r="H1878" i="18" s="1"/>
  <c r="H1902" i="18" s="1"/>
  <c r="H1926" i="18" s="1"/>
  <c r="H1950" i="18" s="1"/>
  <c r="H1974" i="18" s="1"/>
  <c r="H1998" i="18" s="1"/>
  <c r="H2022" i="18" s="1"/>
  <c r="H2046" i="18" s="1"/>
  <c r="H2070" i="18" s="1"/>
  <c r="H2094" i="18" s="1"/>
  <c r="H2118" i="18" s="1"/>
  <c r="H2142" i="18" s="1"/>
  <c r="H2166" i="18" s="1"/>
  <c r="H2190" i="18" s="1"/>
  <c r="H2214" i="18" s="1"/>
  <c r="H2238" i="18" s="1"/>
  <c r="H2262" i="18" s="1"/>
  <c r="H2286" i="18" s="1"/>
  <c r="H2310" i="18" s="1"/>
  <c r="H2334" i="18" s="1"/>
  <c r="H2358" i="18" s="1"/>
  <c r="H2382" i="18" s="1"/>
  <c r="H2406" i="18" s="1"/>
  <c r="H2430" i="18" s="1"/>
  <c r="H2454" i="18" s="1"/>
  <c r="H2478" i="18" s="1"/>
  <c r="H2502" i="18" s="1"/>
  <c r="H2526" i="18" s="1"/>
  <c r="H2550" i="18" s="1"/>
  <c r="H2574" i="18" s="1"/>
  <c r="H2598" i="18" s="1"/>
  <c r="H2622" i="18" s="1"/>
  <c r="H2646" i="18" s="1"/>
  <c r="H2670" i="18" s="1"/>
  <c r="H2694" i="18" s="1"/>
  <c r="H2718" i="18" s="1"/>
  <c r="H2742" i="18" s="1"/>
  <c r="H2766" i="18" s="1"/>
  <c r="H2790" i="18" s="1"/>
  <c r="H2814" i="18" s="1"/>
  <c r="H2838" i="18" s="1"/>
  <c r="H2862" i="18" s="1"/>
  <c r="H2886" i="18" s="1"/>
  <c r="H2910" i="18" s="1"/>
  <c r="H2934" i="18" s="1"/>
  <c r="H2958" i="18" s="1"/>
  <c r="H2982" i="18" s="1"/>
  <c r="H3006" i="18" s="1"/>
  <c r="H3030" i="18" s="1"/>
  <c r="H3054" i="18" s="1"/>
  <c r="H3078" i="18" s="1"/>
  <c r="H3102" i="18" s="1"/>
  <c r="H3126" i="18" s="1"/>
  <c r="H3150" i="18" s="1"/>
  <c r="H3174" i="18" s="1"/>
  <c r="H3198" i="18" s="1"/>
  <c r="H3222" i="18" s="1"/>
  <c r="H3246" i="18" s="1"/>
  <c r="H3270" i="18" s="1"/>
  <c r="H3294" i="18" s="1"/>
  <c r="H3318" i="18" s="1"/>
  <c r="H3342" i="18" s="1"/>
  <c r="H3366" i="18" s="1"/>
  <c r="H3390" i="18" s="1"/>
  <c r="H3414" i="18" s="1"/>
  <c r="H3438" i="18" s="1"/>
  <c r="H3462" i="18" s="1"/>
  <c r="H3486" i="18" s="1"/>
  <c r="H3510" i="18" s="1"/>
  <c r="H3534" i="18" s="1"/>
  <c r="H3558" i="18" s="1"/>
  <c r="H3582" i="18" s="1"/>
  <c r="H3606" i="18" s="1"/>
  <c r="H3630" i="18" s="1"/>
  <c r="H3654" i="18" s="1"/>
  <c r="H3678" i="18" s="1"/>
  <c r="H3702" i="18" s="1"/>
  <c r="H3726" i="18" s="1"/>
  <c r="H3750" i="18" s="1"/>
  <c r="H3774" i="18" s="1"/>
  <c r="H3798" i="18" s="1"/>
  <c r="H3822" i="18" s="1"/>
  <c r="H3846" i="18" s="1"/>
  <c r="H3870" i="18" s="1"/>
  <c r="H3894" i="18" s="1"/>
  <c r="H3918" i="18" s="1"/>
  <c r="H3942" i="18" s="1"/>
  <c r="H3966" i="18" s="1"/>
  <c r="H3990" i="18" s="1"/>
  <c r="H4014" i="18" s="1"/>
  <c r="H4038" i="18" s="1"/>
  <c r="H4062" i="18" s="1"/>
  <c r="H4086" i="18" s="1"/>
  <c r="H4110" i="18" s="1"/>
  <c r="H4134" i="18" s="1"/>
  <c r="H4158" i="18" s="1"/>
  <c r="H4182" i="18" s="1"/>
  <c r="H4206" i="18" s="1"/>
  <c r="H4230" i="18" s="1"/>
  <c r="H4254" i="18" s="1"/>
  <c r="H4278" i="18" s="1"/>
  <c r="H4302" i="18" s="1"/>
  <c r="H4326" i="18" s="1"/>
  <c r="H4350" i="18" s="1"/>
  <c r="H4374" i="18" s="1"/>
  <c r="H4398" i="18" s="1"/>
  <c r="H4422" i="18" s="1"/>
  <c r="H4446" i="18" s="1"/>
  <c r="H4470" i="18" s="1"/>
  <c r="H4494" i="18" s="1"/>
  <c r="H4518" i="18" s="1"/>
  <c r="H4542" i="18" s="1"/>
  <c r="H4566" i="18" s="1"/>
  <c r="H4590" i="18" s="1"/>
  <c r="H4614" i="18" s="1"/>
  <c r="H4638" i="18" s="1"/>
  <c r="H4662" i="18" s="1"/>
  <c r="H4686" i="18" s="1"/>
  <c r="H4710" i="18" s="1"/>
  <c r="H4734" i="18" s="1"/>
  <c r="H4758" i="18" s="1"/>
  <c r="H4782" i="18" s="1"/>
  <c r="H4806" i="18" s="1"/>
  <c r="H4830" i="18" s="1"/>
  <c r="H4854" i="18" s="1"/>
  <c r="H4878" i="18" s="1"/>
  <c r="H4902" i="18" s="1"/>
  <c r="H4926" i="18" s="1"/>
  <c r="H4950" i="18" s="1"/>
  <c r="H4974" i="18" s="1"/>
  <c r="H4998" i="18" s="1"/>
  <c r="H5022" i="18" s="1"/>
  <c r="H5046" i="18" s="1"/>
  <c r="H5070" i="18" s="1"/>
  <c r="H5094" i="18" s="1"/>
  <c r="H5118" i="18" s="1"/>
  <c r="H5142" i="18" s="1"/>
  <c r="H5166" i="18" s="1"/>
  <c r="H5190" i="18" s="1"/>
  <c r="H5214" i="18" s="1"/>
  <c r="H5238" i="18" s="1"/>
  <c r="H5262" i="18" s="1"/>
  <c r="H5286" i="18" s="1"/>
  <c r="H5310" i="18" s="1"/>
  <c r="H5334" i="18" s="1"/>
  <c r="H5358" i="18" s="1"/>
  <c r="H5382" i="18" s="1"/>
  <c r="H5406" i="18" s="1"/>
  <c r="H5430" i="18" s="1"/>
  <c r="H5454" i="18" s="1"/>
  <c r="H5478" i="18" s="1"/>
  <c r="H5502" i="18" s="1"/>
  <c r="H5526" i="18" s="1"/>
  <c r="H5550" i="18" s="1"/>
  <c r="H5574" i="18" s="1"/>
  <c r="H5598" i="18" s="1"/>
  <c r="H5622" i="18" s="1"/>
  <c r="H5646" i="18" s="1"/>
  <c r="H5670" i="18" s="1"/>
  <c r="H5694" i="18" s="1"/>
  <c r="H5718" i="18" s="1"/>
  <c r="H5742" i="18" s="1"/>
  <c r="H5766" i="18" s="1"/>
  <c r="H5790" i="18" s="1"/>
  <c r="H5814" i="18" s="1"/>
  <c r="H5838" i="18" s="1"/>
  <c r="H5862" i="18" s="1"/>
  <c r="H5886" i="18" s="1"/>
  <c r="H5910" i="18" s="1"/>
  <c r="H5934" i="18" s="1"/>
  <c r="H5958" i="18" s="1"/>
  <c r="H5982" i="18" s="1"/>
  <c r="H6006" i="18" s="1"/>
  <c r="H6030" i="18" s="1"/>
  <c r="H6054" i="18" s="1"/>
  <c r="H6078" i="18" s="1"/>
  <c r="H6102" i="18" s="1"/>
  <c r="H6126" i="18" s="1"/>
  <c r="H6150" i="18" s="1"/>
  <c r="H6174" i="18" s="1"/>
  <c r="H6198" i="18" s="1"/>
  <c r="H6222" i="18" s="1"/>
  <c r="H6246" i="18" s="1"/>
  <c r="H6270" i="18" s="1"/>
  <c r="H6294" i="18" s="1"/>
  <c r="H6318" i="18" s="1"/>
  <c r="H6342" i="18" s="1"/>
  <c r="H6366" i="18" s="1"/>
  <c r="H6390" i="18" s="1"/>
  <c r="H6414" i="18" s="1"/>
  <c r="H6438" i="18" s="1"/>
  <c r="H6462" i="18" s="1"/>
  <c r="H6486" i="18" s="1"/>
  <c r="H6510" i="18" s="1"/>
  <c r="H6534" i="18" s="1"/>
  <c r="H6558" i="18" s="1"/>
  <c r="H6582" i="18" s="1"/>
  <c r="H6606" i="18" s="1"/>
  <c r="H6630" i="18" s="1"/>
  <c r="H6654" i="18" s="1"/>
  <c r="H6678" i="18" s="1"/>
  <c r="H6702" i="18" s="1"/>
  <c r="H6726" i="18" s="1"/>
  <c r="H6750" i="18" s="1"/>
  <c r="H6774" i="18" s="1"/>
  <c r="H6798" i="18" s="1"/>
  <c r="H6822" i="18" s="1"/>
  <c r="H6846" i="18" s="1"/>
  <c r="H6870" i="18" s="1"/>
  <c r="H6894" i="18" s="1"/>
  <c r="H6918" i="18" s="1"/>
  <c r="H6942" i="18" s="1"/>
  <c r="H6966" i="18" s="1"/>
  <c r="H6990" i="18" s="1"/>
  <c r="H7014" i="18" s="1"/>
  <c r="H7038" i="18" s="1"/>
  <c r="H7062" i="18" s="1"/>
  <c r="H7086" i="18" s="1"/>
  <c r="H7110" i="18" s="1"/>
  <c r="H7134" i="18" s="1"/>
  <c r="H7158" i="18" s="1"/>
  <c r="H7182" i="18" s="1"/>
  <c r="H7206" i="18" s="1"/>
  <c r="H7230" i="18" s="1"/>
  <c r="H7254" i="18" s="1"/>
  <c r="H7278" i="18" s="1"/>
  <c r="H7302" i="18" s="1"/>
  <c r="H7326" i="18" s="1"/>
  <c r="H7350" i="18" s="1"/>
  <c r="H7374" i="18" s="1"/>
  <c r="H7398" i="18" s="1"/>
  <c r="H7422" i="18" s="1"/>
  <c r="H7446" i="18" s="1"/>
  <c r="H7470" i="18" s="1"/>
  <c r="H7494" i="18" s="1"/>
  <c r="H7518" i="18" s="1"/>
  <c r="H7542" i="18" s="1"/>
  <c r="H7566" i="18" s="1"/>
  <c r="H7590" i="18" s="1"/>
  <c r="H7614" i="18" s="1"/>
  <c r="H7638" i="18" s="1"/>
  <c r="H7662" i="18" s="1"/>
  <c r="H7686" i="18" s="1"/>
  <c r="H7710" i="18" s="1"/>
  <c r="H7734" i="18" s="1"/>
  <c r="H7758" i="18" s="1"/>
  <c r="H7782" i="18" s="1"/>
  <c r="H7806" i="18" s="1"/>
  <c r="H7830" i="18" s="1"/>
  <c r="H7854" i="18" s="1"/>
  <c r="H7878" i="18" s="1"/>
  <c r="H7902" i="18" s="1"/>
  <c r="H7926" i="18" s="1"/>
  <c r="H7950" i="18" s="1"/>
  <c r="H7974" i="18" s="1"/>
  <c r="H7998" i="18" s="1"/>
  <c r="H8022" i="18" s="1"/>
  <c r="H8046" i="18" s="1"/>
  <c r="H8070" i="18" s="1"/>
  <c r="H8094" i="18" s="1"/>
  <c r="H8118" i="18" s="1"/>
  <c r="H8142" i="18" s="1"/>
  <c r="H8166" i="18" s="1"/>
  <c r="H8190" i="18" s="1"/>
  <c r="H8214" i="18" s="1"/>
  <c r="H8238" i="18" s="1"/>
  <c r="H8262" i="18" s="1"/>
  <c r="H8286" i="18" s="1"/>
  <c r="H8310" i="18" s="1"/>
  <c r="H8334" i="18" s="1"/>
  <c r="H8358" i="18" s="1"/>
  <c r="H8382" i="18" s="1"/>
  <c r="H8406" i="18" s="1"/>
  <c r="H8430" i="18" s="1"/>
  <c r="H8454" i="18" s="1"/>
  <c r="H8478" i="18" s="1"/>
  <c r="H8502" i="18" s="1"/>
  <c r="H8526" i="18" s="1"/>
  <c r="H8550" i="18" s="1"/>
  <c r="H8574" i="18" s="1"/>
  <c r="H8598" i="18" s="1"/>
  <c r="H8622" i="18" s="1"/>
  <c r="H8646" i="18" s="1"/>
  <c r="H8670" i="18" s="1"/>
  <c r="H8694" i="18" s="1"/>
  <c r="H8718" i="18" s="1"/>
  <c r="H8742" i="18" s="1"/>
  <c r="L29" i="18"/>
  <c r="L53" i="18" s="1"/>
  <c r="L77" i="18" s="1"/>
  <c r="L101" i="18" s="1"/>
  <c r="L125" i="18" s="1"/>
  <c r="L149" i="18" s="1"/>
  <c r="L173" i="18" s="1"/>
  <c r="L197" i="18" s="1"/>
  <c r="L221" i="18" s="1"/>
  <c r="L245" i="18" s="1"/>
  <c r="L269" i="18" s="1"/>
  <c r="L293" i="18" s="1"/>
  <c r="L317" i="18" s="1"/>
  <c r="L341" i="18" s="1"/>
  <c r="L365" i="18" s="1"/>
  <c r="L389" i="18" s="1"/>
  <c r="L413" i="18" s="1"/>
  <c r="L437" i="18" s="1"/>
  <c r="L461" i="18" s="1"/>
  <c r="L485" i="18" s="1"/>
  <c r="L509" i="18" s="1"/>
  <c r="L533" i="18" s="1"/>
  <c r="L557" i="18" s="1"/>
  <c r="L581" i="18" s="1"/>
  <c r="L605" i="18" s="1"/>
  <c r="L629" i="18" s="1"/>
  <c r="L653" i="18" s="1"/>
  <c r="L677" i="18" s="1"/>
  <c r="L701" i="18" s="1"/>
  <c r="L725" i="18" s="1"/>
  <c r="L749" i="18" s="1"/>
  <c r="L773" i="18" s="1"/>
  <c r="L797" i="18" s="1"/>
  <c r="L821" i="18" s="1"/>
  <c r="L845" i="18" s="1"/>
  <c r="L869" i="18" s="1"/>
  <c r="L893" i="18" s="1"/>
  <c r="L917" i="18" s="1"/>
  <c r="L941" i="18" s="1"/>
  <c r="L965" i="18" s="1"/>
  <c r="L989" i="18" s="1"/>
  <c r="L1013" i="18" s="1"/>
  <c r="L1037" i="18" s="1"/>
  <c r="L1061" i="18" s="1"/>
  <c r="L1085" i="18" s="1"/>
  <c r="L1109" i="18" s="1"/>
  <c r="L1133" i="18" s="1"/>
  <c r="L1157" i="18" s="1"/>
  <c r="L1181" i="18" s="1"/>
  <c r="L1205" i="18" s="1"/>
  <c r="L1229" i="18" s="1"/>
  <c r="L1253" i="18" s="1"/>
  <c r="L1277" i="18" s="1"/>
  <c r="L1301" i="18" s="1"/>
  <c r="L1325" i="18" s="1"/>
  <c r="L1349" i="18" s="1"/>
  <c r="L1373" i="18" s="1"/>
  <c r="L1397" i="18" s="1"/>
  <c r="L1421" i="18" s="1"/>
  <c r="L1445" i="18" s="1"/>
  <c r="L1469" i="18" s="1"/>
  <c r="L1493" i="18" s="1"/>
  <c r="L1517" i="18" s="1"/>
  <c r="L1541" i="18" s="1"/>
  <c r="L1565" i="18" s="1"/>
  <c r="L1589" i="18" s="1"/>
  <c r="L1613" i="18" s="1"/>
  <c r="L1637" i="18" s="1"/>
  <c r="L1661" i="18" s="1"/>
  <c r="L1685" i="18" s="1"/>
  <c r="L1709" i="18" s="1"/>
  <c r="L1733" i="18" s="1"/>
  <c r="L1757" i="18" s="1"/>
  <c r="L1781" i="18" s="1"/>
  <c r="L1805" i="18" s="1"/>
  <c r="L1829" i="18" s="1"/>
  <c r="L1853" i="18" s="1"/>
  <c r="L1877" i="18" s="1"/>
  <c r="L1901" i="18" s="1"/>
  <c r="L1925" i="18" s="1"/>
  <c r="L1949" i="18" s="1"/>
  <c r="L1973" i="18" s="1"/>
  <c r="L1997" i="18" s="1"/>
  <c r="L2021" i="18" s="1"/>
  <c r="L2045" i="18" s="1"/>
  <c r="L2069" i="18" s="1"/>
  <c r="L2093" i="18" s="1"/>
  <c r="L2117" i="18" s="1"/>
  <c r="L2141" i="18" s="1"/>
  <c r="L2165" i="18" s="1"/>
  <c r="L2189" i="18" s="1"/>
  <c r="L2213" i="18" s="1"/>
  <c r="L2237" i="18" s="1"/>
  <c r="L2261" i="18" s="1"/>
  <c r="L2285" i="18" s="1"/>
  <c r="L2309" i="18" s="1"/>
  <c r="L2333" i="18" s="1"/>
  <c r="L2357" i="18" s="1"/>
  <c r="L2381" i="18" s="1"/>
  <c r="L2405" i="18" s="1"/>
  <c r="L2429" i="18" s="1"/>
  <c r="L2453" i="18" s="1"/>
  <c r="L2477" i="18" s="1"/>
  <c r="L2501" i="18" s="1"/>
  <c r="L2525" i="18" s="1"/>
  <c r="L2549" i="18" s="1"/>
  <c r="L2573" i="18" s="1"/>
  <c r="L2597" i="18" s="1"/>
  <c r="L2621" i="18" s="1"/>
  <c r="L2645" i="18" s="1"/>
  <c r="L2669" i="18" s="1"/>
  <c r="L2693" i="18" s="1"/>
  <c r="L2717" i="18" s="1"/>
  <c r="L2741" i="18" s="1"/>
  <c r="L2765" i="18" s="1"/>
  <c r="L2789" i="18" s="1"/>
  <c r="L2813" i="18" s="1"/>
  <c r="L2837" i="18" s="1"/>
  <c r="L2861" i="18" s="1"/>
  <c r="L2885" i="18" s="1"/>
  <c r="L2909" i="18" s="1"/>
  <c r="L2933" i="18" s="1"/>
  <c r="L2957" i="18" s="1"/>
  <c r="L2981" i="18" s="1"/>
  <c r="L3005" i="18" s="1"/>
  <c r="L3029" i="18" s="1"/>
  <c r="L3053" i="18" s="1"/>
  <c r="L3077" i="18" s="1"/>
  <c r="L3101" i="18" s="1"/>
  <c r="L3125" i="18" s="1"/>
  <c r="L3149" i="18" s="1"/>
  <c r="L3173" i="18" s="1"/>
  <c r="L3197" i="18" s="1"/>
  <c r="L3221" i="18" s="1"/>
  <c r="L3245" i="18" s="1"/>
  <c r="L3269" i="18" s="1"/>
  <c r="L3293" i="18" s="1"/>
  <c r="L3317" i="18" s="1"/>
  <c r="L3341" i="18" s="1"/>
  <c r="L3365" i="18" s="1"/>
  <c r="L3389" i="18" s="1"/>
  <c r="L3413" i="18" s="1"/>
  <c r="L3437" i="18" s="1"/>
  <c r="L3461" i="18" s="1"/>
  <c r="K29" i="18"/>
  <c r="K53" i="18" s="1"/>
  <c r="K77" i="18" s="1"/>
  <c r="K101" i="18" s="1"/>
  <c r="K125" i="18" s="1"/>
  <c r="K149" i="18" s="1"/>
  <c r="K173" i="18" s="1"/>
  <c r="K197" i="18" s="1"/>
  <c r="K221" i="18" s="1"/>
  <c r="K245" i="18" s="1"/>
  <c r="K269" i="18" s="1"/>
  <c r="K293" i="18" s="1"/>
  <c r="K317" i="18" s="1"/>
  <c r="K341" i="18" s="1"/>
  <c r="K365" i="18" s="1"/>
  <c r="K389" i="18" s="1"/>
  <c r="K413" i="18" s="1"/>
  <c r="K437" i="18" s="1"/>
  <c r="K461" i="18" s="1"/>
  <c r="K485" i="18" s="1"/>
  <c r="K509" i="18" s="1"/>
  <c r="K533" i="18" s="1"/>
  <c r="K557" i="18" s="1"/>
  <c r="K581" i="18" s="1"/>
  <c r="K605" i="18" s="1"/>
  <c r="K629" i="18" s="1"/>
  <c r="K653" i="18" s="1"/>
  <c r="K677" i="18" s="1"/>
  <c r="K701" i="18" s="1"/>
  <c r="K725" i="18" s="1"/>
  <c r="J29" i="18"/>
  <c r="J53" i="18" s="1"/>
  <c r="J77" i="18" s="1"/>
  <c r="J101" i="18" s="1"/>
  <c r="J125" i="18" s="1"/>
  <c r="J149" i="18" s="1"/>
  <c r="J173" i="18" s="1"/>
  <c r="J197" i="18" s="1"/>
  <c r="J221" i="18" s="1"/>
  <c r="J245" i="18" s="1"/>
  <c r="J269" i="18" s="1"/>
  <c r="J293" i="18" s="1"/>
  <c r="J317" i="18" s="1"/>
  <c r="J341" i="18" s="1"/>
  <c r="J365" i="18" s="1"/>
  <c r="J389" i="18" s="1"/>
  <c r="J413" i="18" s="1"/>
  <c r="J437" i="18" s="1"/>
  <c r="J461" i="18" s="1"/>
  <c r="J485" i="18" s="1"/>
  <c r="J509" i="18" s="1"/>
  <c r="J533" i="18" s="1"/>
  <c r="J557" i="18" s="1"/>
  <c r="J581" i="18" s="1"/>
  <c r="J605" i="18" s="1"/>
  <c r="J629" i="18" s="1"/>
  <c r="J653" i="18" s="1"/>
  <c r="J677" i="18" s="1"/>
  <c r="J701" i="18" s="1"/>
  <c r="J725" i="18" s="1"/>
  <c r="I29" i="18"/>
  <c r="I53" i="18" s="1"/>
  <c r="I77" i="18" s="1"/>
  <c r="I101" i="18" s="1"/>
  <c r="I125" i="18" s="1"/>
  <c r="I149" i="18" s="1"/>
  <c r="I173" i="18" s="1"/>
  <c r="I197" i="18" s="1"/>
  <c r="I221" i="18" s="1"/>
  <c r="I245" i="18" s="1"/>
  <c r="I269" i="18" s="1"/>
  <c r="I293" i="18" s="1"/>
  <c r="I317" i="18" s="1"/>
  <c r="I341" i="18" s="1"/>
  <c r="I365" i="18" s="1"/>
  <c r="I389" i="18" s="1"/>
  <c r="I413" i="18" s="1"/>
  <c r="I437" i="18" s="1"/>
  <c r="I461" i="18" s="1"/>
  <c r="I485" i="18" s="1"/>
  <c r="I509" i="18" s="1"/>
  <c r="I533" i="18" s="1"/>
  <c r="I557" i="18" s="1"/>
  <c r="I581" i="18" s="1"/>
  <c r="I605" i="18" s="1"/>
  <c r="I629" i="18" s="1"/>
  <c r="I653" i="18" s="1"/>
  <c r="I677" i="18" s="1"/>
  <c r="I701" i="18" s="1"/>
  <c r="I725" i="18" s="1"/>
  <c r="H29" i="18"/>
  <c r="H53" i="18" s="1"/>
  <c r="H77" i="18" s="1"/>
  <c r="H101" i="18" s="1"/>
  <c r="H125" i="18" s="1"/>
  <c r="H149" i="18" s="1"/>
  <c r="H173" i="18" s="1"/>
  <c r="H197" i="18" s="1"/>
  <c r="H221" i="18" s="1"/>
  <c r="H245" i="18" s="1"/>
  <c r="H269" i="18" s="1"/>
  <c r="H293" i="18" s="1"/>
  <c r="H317" i="18" s="1"/>
  <c r="H341" i="18" s="1"/>
  <c r="H365" i="18" s="1"/>
  <c r="H389" i="18" s="1"/>
  <c r="H413" i="18" s="1"/>
  <c r="H437" i="18" s="1"/>
  <c r="H461" i="18" s="1"/>
  <c r="H485" i="18" s="1"/>
  <c r="H509" i="18" s="1"/>
  <c r="H533" i="18" s="1"/>
  <c r="H557" i="18" s="1"/>
  <c r="H581" i="18" s="1"/>
  <c r="H605" i="18" s="1"/>
  <c r="H629" i="18" s="1"/>
  <c r="H653" i="18" s="1"/>
  <c r="H677" i="18" s="1"/>
  <c r="H701" i="18" s="1"/>
  <c r="H725" i="18" s="1"/>
  <c r="H749" i="18" s="1"/>
  <c r="H773" i="18" s="1"/>
  <c r="H797" i="18" s="1"/>
  <c r="H821" i="18" s="1"/>
  <c r="H845" i="18" s="1"/>
  <c r="H869" i="18" s="1"/>
  <c r="H893" i="18" s="1"/>
  <c r="H917" i="18" s="1"/>
  <c r="H941" i="18" s="1"/>
  <c r="H965" i="18" s="1"/>
  <c r="H989" i="18" s="1"/>
  <c r="H1013" i="18" s="1"/>
  <c r="H1037" i="18" s="1"/>
  <c r="H1061" i="18" s="1"/>
  <c r="H1085" i="18" s="1"/>
  <c r="H1109" i="18" s="1"/>
  <c r="H1133" i="18" s="1"/>
  <c r="H1157" i="18" s="1"/>
  <c r="H1181" i="18" s="1"/>
  <c r="H1205" i="18" s="1"/>
  <c r="H1229" i="18" s="1"/>
  <c r="H1253" i="18" s="1"/>
  <c r="H1277" i="18" s="1"/>
  <c r="H1301" i="18" s="1"/>
  <c r="H1325" i="18" s="1"/>
  <c r="H1349" i="18" s="1"/>
  <c r="H1373" i="18" s="1"/>
  <c r="H1397" i="18" s="1"/>
  <c r="H1421" i="18" s="1"/>
  <c r="H1445" i="18" s="1"/>
  <c r="H1469" i="18" s="1"/>
  <c r="H1493" i="18" s="1"/>
  <c r="H1517" i="18" s="1"/>
  <c r="H1541" i="18" s="1"/>
  <c r="H1565" i="18" s="1"/>
  <c r="H1589" i="18" s="1"/>
  <c r="H1613" i="18" s="1"/>
  <c r="H1637" i="18" s="1"/>
  <c r="H1661" i="18" s="1"/>
  <c r="H1685" i="18" s="1"/>
  <c r="H1709" i="18" s="1"/>
  <c r="H1733" i="18" s="1"/>
  <c r="H1757" i="18" s="1"/>
  <c r="H1781" i="18" s="1"/>
  <c r="H1805" i="18" s="1"/>
  <c r="H1829" i="18" s="1"/>
  <c r="H1853" i="18" s="1"/>
  <c r="H1877" i="18" s="1"/>
  <c r="H1901" i="18" s="1"/>
  <c r="H1925" i="18" s="1"/>
  <c r="H1949" i="18" s="1"/>
  <c r="H1973" i="18" s="1"/>
  <c r="H1997" i="18" s="1"/>
  <c r="H2021" i="18" s="1"/>
  <c r="H2045" i="18" s="1"/>
  <c r="H2069" i="18" s="1"/>
  <c r="H2093" i="18" s="1"/>
  <c r="H2117" i="18" s="1"/>
  <c r="H2141" i="18" s="1"/>
  <c r="H2165" i="18" s="1"/>
  <c r="H2189" i="18" s="1"/>
  <c r="H2213" i="18" s="1"/>
  <c r="H2237" i="18" s="1"/>
  <c r="H2261" i="18" s="1"/>
  <c r="H2285" i="18" s="1"/>
  <c r="H2309" i="18" s="1"/>
  <c r="H2333" i="18" s="1"/>
  <c r="H2357" i="18" s="1"/>
  <c r="H2381" i="18" s="1"/>
  <c r="H2405" i="18" s="1"/>
  <c r="H2429" i="18" s="1"/>
  <c r="H2453" i="18" s="1"/>
  <c r="H2477" i="18" s="1"/>
  <c r="H2501" i="18" s="1"/>
  <c r="H2525" i="18" s="1"/>
  <c r="H2549" i="18" s="1"/>
  <c r="H2573" i="18" s="1"/>
  <c r="H2597" i="18" s="1"/>
  <c r="H2621" i="18" s="1"/>
  <c r="H2645" i="18" s="1"/>
  <c r="H2669" i="18" s="1"/>
  <c r="H2693" i="18" s="1"/>
  <c r="H2717" i="18" s="1"/>
  <c r="H2741" i="18" s="1"/>
  <c r="H2765" i="18" s="1"/>
  <c r="H2789" i="18" s="1"/>
  <c r="H2813" i="18" s="1"/>
  <c r="H2837" i="18" s="1"/>
  <c r="H2861" i="18" s="1"/>
  <c r="H2885" i="18" s="1"/>
  <c r="H2909" i="18" s="1"/>
  <c r="H2933" i="18" s="1"/>
  <c r="H2957" i="18" s="1"/>
  <c r="H2981" i="18" s="1"/>
  <c r="H3005" i="18" s="1"/>
  <c r="H3029" i="18" s="1"/>
  <c r="H3053" i="18" s="1"/>
  <c r="H3077" i="18" s="1"/>
  <c r="H3101" i="18" s="1"/>
  <c r="H3125" i="18" s="1"/>
  <c r="H3149" i="18" s="1"/>
  <c r="H3173" i="18" s="1"/>
  <c r="H3197" i="18" s="1"/>
  <c r="H3221" i="18" s="1"/>
  <c r="H3245" i="18" s="1"/>
  <c r="H3269" i="18" s="1"/>
  <c r="H3293" i="18" s="1"/>
  <c r="H3317" i="18" s="1"/>
  <c r="H3341" i="18" s="1"/>
  <c r="H3365" i="18" s="1"/>
  <c r="H3389" i="18" s="1"/>
  <c r="H3413" i="18" s="1"/>
  <c r="H3437" i="18" s="1"/>
  <c r="H3461" i="18" s="1"/>
  <c r="H3485" i="18" s="1"/>
  <c r="H3509" i="18" s="1"/>
  <c r="H3533" i="18" s="1"/>
  <c r="H3557" i="18" s="1"/>
  <c r="H3581" i="18" s="1"/>
  <c r="H3605" i="18" s="1"/>
  <c r="H3629" i="18" s="1"/>
  <c r="H3653" i="18" s="1"/>
  <c r="H3677" i="18" s="1"/>
  <c r="H3701" i="18" s="1"/>
  <c r="H3725" i="18" s="1"/>
  <c r="H3749" i="18" s="1"/>
  <c r="H3773" i="18" s="1"/>
  <c r="H3797" i="18" s="1"/>
  <c r="H3821" i="18" s="1"/>
  <c r="H3845" i="18" s="1"/>
  <c r="H3869" i="18" s="1"/>
  <c r="H3893" i="18" s="1"/>
  <c r="H3917" i="18" s="1"/>
  <c r="H3941" i="18" s="1"/>
  <c r="H3965" i="18" s="1"/>
  <c r="H3989" i="18" s="1"/>
  <c r="H4013" i="18" s="1"/>
  <c r="H4037" i="18" s="1"/>
  <c r="H4061" i="18" s="1"/>
  <c r="H4085" i="18" s="1"/>
  <c r="H4109" i="18" s="1"/>
  <c r="H4133" i="18" s="1"/>
  <c r="H4157" i="18" s="1"/>
  <c r="H4181" i="18" s="1"/>
  <c r="H4205" i="18" s="1"/>
  <c r="H4229" i="18" s="1"/>
  <c r="H4253" i="18" s="1"/>
  <c r="H4277" i="18" s="1"/>
  <c r="H4301" i="18" s="1"/>
  <c r="H4325" i="18" s="1"/>
  <c r="H4349" i="18" s="1"/>
  <c r="H4373" i="18" s="1"/>
  <c r="H4397" i="18" s="1"/>
  <c r="H4421" i="18" s="1"/>
  <c r="H4445" i="18" s="1"/>
  <c r="H4469" i="18" s="1"/>
  <c r="H4493" i="18" s="1"/>
  <c r="H4517" i="18" s="1"/>
  <c r="H4541" i="18" s="1"/>
  <c r="H4565" i="18" s="1"/>
  <c r="H4589" i="18" s="1"/>
  <c r="H4613" i="18" s="1"/>
  <c r="H4637" i="18" s="1"/>
  <c r="H4661" i="18" s="1"/>
  <c r="H4685" i="18" s="1"/>
  <c r="H4709" i="18" s="1"/>
  <c r="H4733" i="18" s="1"/>
  <c r="H4757" i="18" s="1"/>
  <c r="H4781" i="18" s="1"/>
  <c r="H4805" i="18" s="1"/>
  <c r="H4829" i="18" s="1"/>
  <c r="H4853" i="18" s="1"/>
  <c r="H4877" i="18" s="1"/>
  <c r="H4901" i="18" s="1"/>
  <c r="H4925" i="18" s="1"/>
  <c r="H4949" i="18" s="1"/>
  <c r="H4973" i="18" s="1"/>
  <c r="H4997" i="18" s="1"/>
  <c r="H5021" i="18" s="1"/>
  <c r="H5045" i="18" s="1"/>
  <c r="H5069" i="18" s="1"/>
  <c r="H5093" i="18" s="1"/>
  <c r="H5117" i="18" s="1"/>
  <c r="H5141" i="18" s="1"/>
  <c r="H5165" i="18" s="1"/>
  <c r="H5189" i="18" s="1"/>
  <c r="H5213" i="18" s="1"/>
  <c r="H5237" i="18" s="1"/>
  <c r="H5261" i="18" s="1"/>
  <c r="H5285" i="18" s="1"/>
  <c r="H5309" i="18" s="1"/>
  <c r="H5333" i="18" s="1"/>
  <c r="H5357" i="18" s="1"/>
  <c r="H5381" i="18" s="1"/>
  <c r="H5405" i="18" s="1"/>
  <c r="H5429" i="18" s="1"/>
  <c r="H5453" i="18" s="1"/>
  <c r="H5477" i="18" s="1"/>
  <c r="H5501" i="18" s="1"/>
  <c r="H5525" i="18" s="1"/>
  <c r="H5549" i="18" s="1"/>
  <c r="H5573" i="18" s="1"/>
  <c r="H5597" i="18" s="1"/>
  <c r="H5621" i="18" s="1"/>
  <c r="H5645" i="18" s="1"/>
  <c r="H5669" i="18" s="1"/>
  <c r="H5693" i="18" s="1"/>
  <c r="H5717" i="18" s="1"/>
  <c r="H5741" i="18" s="1"/>
  <c r="H5765" i="18" s="1"/>
  <c r="H5789" i="18" s="1"/>
  <c r="H5813" i="18" s="1"/>
  <c r="H5837" i="18" s="1"/>
  <c r="H5861" i="18" s="1"/>
  <c r="H5885" i="18" s="1"/>
  <c r="H5909" i="18" s="1"/>
  <c r="H5933" i="18" s="1"/>
  <c r="H5957" i="18" s="1"/>
  <c r="H5981" i="18" s="1"/>
  <c r="H6005" i="18" s="1"/>
  <c r="H6029" i="18" s="1"/>
  <c r="H6053" i="18" s="1"/>
  <c r="H6077" i="18" s="1"/>
  <c r="H6101" i="18" s="1"/>
  <c r="H6125" i="18" s="1"/>
  <c r="H6149" i="18" s="1"/>
  <c r="H6173" i="18" s="1"/>
  <c r="H6197" i="18" s="1"/>
  <c r="H6221" i="18" s="1"/>
  <c r="H6245" i="18" s="1"/>
  <c r="H6269" i="18" s="1"/>
  <c r="H6293" i="18" s="1"/>
  <c r="H6317" i="18" s="1"/>
  <c r="H6341" i="18" s="1"/>
  <c r="H6365" i="18" s="1"/>
  <c r="H6389" i="18" s="1"/>
  <c r="H6413" i="18" s="1"/>
  <c r="H6437" i="18" s="1"/>
  <c r="H6461" i="18" s="1"/>
  <c r="H6485" i="18" s="1"/>
  <c r="H6509" i="18" s="1"/>
  <c r="H6533" i="18" s="1"/>
  <c r="H6557" i="18" s="1"/>
  <c r="H6581" i="18" s="1"/>
  <c r="H6605" i="18" s="1"/>
  <c r="H6629" i="18" s="1"/>
  <c r="H6653" i="18" s="1"/>
  <c r="H6677" i="18" s="1"/>
  <c r="H6701" i="18" s="1"/>
  <c r="H6725" i="18" s="1"/>
  <c r="H6749" i="18" s="1"/>
  <c r="H6773" i="18" s="1"/>
  <c r="H6797" i="18" s="1"/>
  <c r="H6821" i="18" s="1"/>
  <c r="H6845" i="18" s="1"/>
  <c r="H6869" i="18" s="1"/>
  <c r="H6893" i="18" s="1"/>
  <c r="H6917" i="18" s="1"/>
  <c r="H6941" i="18" s="1"/>
  <c r="H6965" i="18" s="1"/>
  <c r="H6989" i="18" s="1"/>
  <c r="H7013" i="18" s="1"/>
  <c r="H7037" i="18" s="1"/>
  <c r="H7061" i="18" s="1"/>
  <c r="H7085" i="18" s="1"/>
  <c r="H7109" i="18" s="1"/>
  <c r="H7133" i="18" s="1"/>
  <c r="H7157" i="18" s="1"/>
  <c r="H7181" i="18" s="1"/>
  <c r="H7205" i="18" s="1"/>
  <c r="H7229" i="18" s="1"/>
  <c r="H7253" i="18" s="1"/>
  <c r="H7277" i="18" s="1"/>
  <c r="H7301" i="18" s="1"/>
  <c r="H7325" i="18" s="1"/>
  <c r="H7349" i="18" s="1"/>
  <c r="H7373" i="18" s="1"/>
  <c r="H7397" i="18" s="1"/>
  <c r="H7421" i="18" s="1"/>
  <c r="H7445" i="18" s="1"/>
  <c r="H7469" i="18" s="1"/>
  <c r="H7493" i="18" s="1"/>
  <c r="H7517" i="18" s="1"/>
  <c r="H7541" i="18" s="1"/>
  <c r="H7565" i="18" s="1"/>
  <c r="H7589" i="18" s="1"/>
  <c r="H7613" i="18" s="1"/>
  <c r="H7637" i="18" s="1"/>
  <c r="H7661" i="18" s="1"/>
  <c r="H7685" i="18" s="1"/>
  <c r="H7709" i="18" s="1"/>
  <c r="H7733" i="18" s="1"/>
  <c r="H7757" i="18" s="1"/>
  <c r="H7781" i="18" s="1"/>
  <c r="H7805" i="18" s="1"/>
  <c r="H7829" i="18" s="1"/>
  <c r="H7853" i="18" s="1"/>
  <c r="H7877" i="18" s="1"/>
  <c r="H7901" i="18" s="1"/>
  <c r="H7925" i="18" s="1"/>
  <c r="H7949" i="18" s="1"/>
  <c r="H7973" i="18" s="1"/>
  <c r="H7997" i="18" s="1"/>
  <c r="H8021" i="18" s="1"/>
  <c r="H8045" i="18" s="1"/>
  <c r="H8069" i="18" s="1"/>
  <c r="H8093" i="18" s="1"/>
  <c r="H8117" i="18" s="1"/>
  <c r="H8141" i="18" s="1"/>
  <c r="H8165" i="18" s="1"/>
  <c r="H8189" i="18" s="1"/>
  <c r="H8213" i="18" s="1"/>
  <c r="H8237" i="18" s="1"/>
  <c r="H8261" i="18" s="1"/>
  <c r="H8285" i="18" s="1"/>
  <c r="H8309" i="18" s="1"/>
  <c r="H8333" i="18" s="1"/>
  <c r="H8357" i="18" s="1"/>
  <c r="H8381" i="18" s="1"/>
  <c r="H8405" i="18" s="1"/>
  <c r="H8429" i="18" s="1"/>
  <c r="H8453" i="18" s="1"/>
  <c r="H8477" i="18" s="1"/>
  <c r="H8501" i="18" s="1"/>
  <c r="H8525" i="18" s="1"/>
  <c r="H8549" i="18" s="1"/>
  <c r="H8573" i="18" s="1"/>
  <c r="H8597" i="18" s="1"/>
  <c r="H8621" i="18" s="1"/>
  <c r="H8645" i="18" s="1"/>
  <c r="H8669" i="18" s="1"/>
  <c r="H8693" i="18" s="1"/>
  <c r="H8717" i="18" s="1"/>
  <c r="H8741" i="18" s="1"/>
  <c r="L28" i="18"/>
  <c r="L52" i="18" s="1"/>
  <c r="L76" i="18" s="1"/>
  <c r="L100" i="18" s="1"/>
  <c r="L124" i="18" s="1"/>
  <c r="L148" i="18" s="1"/>
  <c r="L172" i="18" s="1"/>
  <c r="L196" i="18" s="1"/>
  <c r="L220" i="18" s="1"/>
  <c r="L244" i="18" s="1"/>
  <c r="L268" i="18" s="1"/>
  <c r="L292" i="18" s="1"/>
  <c r="L316" i="18" s="1"/>
  <c r="L340" i="18" s="1"/>
  <c r="L364" i="18" s="1"/>
  <c r="L388" i="18" s="1"/>
  <c r="L412" i="18" s="1"/>
  <c r="L436" i="18" s="1"/>
  <c r="L460" i="18" s="1"/>
  <c r="L484" i="18" s="1"/>
  <c r="L508" i="18" s="1"/>
  <c r="L532" i="18" s="1"/>
  <c r="L556" i="18" s="1"/>
  <c r="L580" i="18" s="1"/>
  <c r="L604" i="18" s="1"/>
  <c r="L628" i="18" s="1"/>
  <c r="L652" i="18" s="1"/>
  <c r="L676" i="18" s="1"/>
  <c r="L700" i="18" s="1"/>
  <c r="L724" i="18" s="1"/>
  <c r="L748" i="18" s="1"/>
  <c r="L772" i="18" s="1"/>
  <c r="L796" i="18" s="1"/>
  <c r="L820" i="18" s="1"/>
  <c r="L844" i="18" s="1"/>
  <c r="L868" i="18" s="1"/>
  <c r="L892" i="18" s="1"/>
  <c r="L916" i="18" s="1"/>
  <c r="L940" i="18" s="1"/>
  <c r="L964" i="18" s="1"/>
  <c r="L988" i="18" s="1"/>
  <c r="L1012" i="18" s="1"/>
  <c r="L1036" i="18" s="1"/>
  <c r="L1060" i="18" s="1"/>
  <c r="L1084" i="18" s="1"/>
  <c r="L1108" i="18" s="1"/>
  <c r="L1132" i="18" s="1"/>
  <c r="L1156" i="18" s="1"/>
  <c r="L1180" i="18" s="1"/>
  <c r="L1204" i="18" s="1"/>
  <c r="L1228" i="18" s="1"/>
  <c r="L1252" i="18" s="1"/>
  <c r="L1276" i="18" s="1"/>
  <c r="L1300" i="18" s="1"/>
  <c r="L1324" i="18" s="1"/>
  <c r="L1348" i="18" s="1"/>
  <c r="L1372" i="18" s="1"/>
  <c r="L1396" i="18" s="1"/>
  <c r="L1420" i="18" s="1"/>
  <c r="L1444" i="18" s="1"/>
  <c r="L1468" i="18" s="1"/>
  <c r="L1492" i="18" s="1"/>
  <c r="L1516" i="18" s="1"/>
  <c r="L1540" i="18" s="1"/>
  <c r="L1564" i="18" s="1"/>
  <c r="L1588" i="18" s="1"/>
  <c r="L1612" i="18" s="1"/>
  <c r="L1636" i="18" s="1"/>
  <c r="L1660" i="18" s="1"/>
  <c r="L1684" i="18" s="1"/>
  <c r="L1708" i="18" s="1"/>
  <c r="L1732" i="18" s="1"/>
  <c r="L1756" i="18" s="1"/>
  <c r="L1780" i="18" s="1"/>
  <c r="L1804" i="18" s="1"/>
  <c r="L1828" i="18" s="1"/>
  <c r="L1852" i="18" s="1"/>
  <c r="L1876" i="18" s="1"/>
  <c r="L1900" i="18" s="1"/>
  <c r="L1924" i="18" s="1"/>
  <c r="L1948" i="18" s="1"/>
  <c r="L1972" i="18" s="1"/>
  <c r="L1996" i="18" s="1"/>
  <c r="L2020" i="18" s="1"/>
  <c r="L2044" i="18" s="1"/>
  <c r="L2068" i="18" s="1"/>
  <c r="L2092" i="18" s="1"/>
  <c r="L2116" i="18" s="1"/>
  <c r="L2140" i="18" s="1"/>
  <c r="L2164" i="18" s="1"/>
  <c r="L2188" i="18" s="1"/>
  <c r="L2212" i="18" s="1"/>
  <c r="L2236" i="18" s="1"/>
  <c r="L2260" i="18" s="1"/>
  <c r="L2284" i="18" s="1"/>
  <c r="L2308" i="18" s="1"/>
  <c r="L2332" i="18" s="1"/>
  <c r="L2356" i="18" s="1"/>
  <c r="L2380" i="18" s="1"/>
  <c r="L2404" i="18" s="1"/>
  <c r="L2428" i="18" s="1"/>
  <c r="L2452" i="18" s="1"/>
  <c r="L2476" i="18" s="1"/>
  <c r="L2500" i="18" s="1"/>
  <c r="L2524" i="18" s="1"/>
  <c r="L2548" i="18" s="1"/>
  <c r="L2572" i="18" s="1"/>
  <c r="L2596" i="18" s="1"/>
  <c r="L2620" i="18" s="1"/>
  <c r="L2644" i="18" s="1"/>
  <c r="L2668" i="18" s="1"/>
  <c r="L2692" i="18" s="1"/>
  <c r="L2716" i="18" s="1"/>
  <c r="L2740" i="18" s="1"/>
  <c r="L2764" i="18" s="1"/>
  <c r="L2788" i="18" s="1"/>
  <c r="L2812" i="18" s="1"/>
  <c r="L2836" i="18" s="1"/>
  <c r="L2860" i="18" s="1"/>
  <c r="L2884" i="18" s="1"/>
  <c r="L2908" i="18" s="1"/>
  <c r="L2932" i="18" s="1"/>
  <c r="L2956" i="18" s="1"/>
  <c r="L2980" i="18" s="1"/>
  <c r="L3004" i="18" s="1"/>
  <c r="L3028" i="18" s="1"/>
  <c r="L3052" i="18" s="1"/>
  <c r="L3076" i="18" s="1"/>
  <c r="L3100" i="18" s="1"/>
  <c r="L3124" i="18" s="1"/>
  <c r="L3148" i="18" s="1"/>
  <c r="L3172" i="18" s="1"/>
  <c r="L3196" i="18" s="1"/>
  <c r="L3220" i="18" s="1"/>
  <c r="L3244" i="18" s="1"/>
  <c r="L3268" i="18" s="1"/>
  <c r="L3292" i="18" s="1"/>
  <c r="L3316" i="18" s="1"/>
  <c r="L3340" i="18" s="1"/>
  <c r="L3364" i="18" s="1"/>
  <c r="L3388" i="18" s="1"/>
  <c r="L3412" i="18" s="1"/>
  <c r="L3436" i="18" s="1"/>
  <c r="L3460" i="18" s="1"/>
  <c r="K28" i="18"/>
  <c r="K52" i="18" s="1"/>
  <c r="K76" i="18" s="1"/>
  <c r="K100" i="18" s="1"/>
  <c r="K124" i="18" s="1"/>
  <c r="K148" i="18" s="1"/>
  <c r="K172" i="18" s="1"/>
  <c r="K196" i="18" s="1"/>
  <c r="K220" i="18" s="1"/>
  <c r="K244" i="18" s="1"/>
  <c r="K268" i="18" s="1"/>
  <c r="K292" i="18" s="1"/>
  <c r="K316" i="18" s="1"/>
  <c r="K340" i="18" s="1"/>
  <c r="K364" i="18" s="1"/>
  <c r="K388" i="18" s="1"/>
  <c r="K412" i="18" s="1"/>
  <c r="K436" i="18" s="1"/>
  <c r="K460" i="18" s="1"/>
  <c r="K484" i="18" s="1"/>
  <c r="K508" i="18" s="1"/>
  <c r="K532" i="18" s="1"/>
  <c r="K556" i="18" s="1"/>
  <c r="K580" i="18" s="1"/>
  <c r="K604" i="18" s="1"/>
  <c r="K628" i="18" s="1"/>
  <c r="K652" i="18" s="1"/>
  <c r="K676" i="18" s="1"/>
  <c r="K700" i="18" s="1"/>
  <c r="K724" i="18" s="1"/>
  <c r="J28" i="18"/>
  <c r="J52" i="18" s="1"/>
  <c r="J76" i="18" s="1"/>
  <c r="J100" i="18" s="1"/>
  <c r="J124" i="18" s="1"/>
  <c r="J148" i="18" s="1"/>
  <c r="J172" i="18" s="1"/>
  <c r="J196" i="18" s="1"/>
  <c r="J220" i="18" s="1"/>
  <c r="J244" i="18" s="1"/>
  <c r="J268" i="18" s="1"/>
  <c r="J292" i="18" s="1"/>
  <c r="J316" i="18" s="1"/>
  <c r="J340" i="18" s="1"/>
  <c r="J364" i="18" s="1"/>
  <c r="J388" i="18" s="1"/>
  <c r="J412" i="18" s="1"/>
  <c r="J436" i="18" s="1"/>
  <c r="J460" i="18" s="1"/>
  <c r="J484" i="18" s="1"/>
  <c r="J508" i="18" s="1"/>
  <c r="J532" i="18" s="1"/>
  <c r="J556" i="18" s="1"/>
  <c r="J580" i="18" s="1"/>
  <c r="J604" i="18" s="1"/>
  <c r="J628" i="18" s="1"/>
  <c r="J652" i="18" s="1"/>
  <c r="J676" i="18" s="1"/>
  <c r="J700" i="18" s="1"/>
  <c r="J724" i="18" s="1"/>
  <c r="H28" i="18"/>
  <c r="H52" i="18" s="1"/>
  <c r="H76" i="18" s="1"/>
  <c r="H100" i="18" s="1"/>
  <c r="H124" i="18" s="1"/>
  <c r="H148" i="18" s="1"/>
  <c r="H172" i="18" s="1"/>
  <c r="H196" i="18" s="1"/>
  <c r="H220" i="18" s="1"/>
  <c r="H244" i="18" s="1"/>
  <c r="H268" i="18" s="1"/>
  <c r="H292" i="18" s="1"/>
  <c r="H316" i="18" s="1"/>
  <c r="H340" i="18" s="1"/>
  <c r="H364" i="18" s="1"/>
  <c r="H388" i="18" s="1"/>
  <c r="H412" i="18" s="1"/>
  <c r="H436" i="18" s="1"/>
  <c r="H460" i="18" s="1"/>
  <c r="H484" i="18" s="1"/>
  <c r="H508" i="18" s="1"/>
  <c r="H532" i="18" s="1"/>
  <c r="H556" i="18" s="1"/>
  <c r="H580" i="18" s="1"/>
  <c r="H604" i="18" s="1"/>
  <c r="H628" i="18" s="1"/>
  <c r="H652" i="18" s="1"/>
  <c r="H676" i="18" s="1"/>
  <c r="H700" i="18" s="1"/>
  <c r="H724" i="18" s="1"/>
  <c r="H748" i="18" s="1"/>
  <c r="H772" i="18" s="1"/>
  <c r="H796" i="18" s="1"/>
  <c r="H820" i="18" s="1"/>
  <c r="H844" i="18" s="1"/>
  <c r="H868" i="18" s="1"/>
  <c r="H892" i="18" s="1"/>
  <c r="H916" i="18" s="1"/>
  <c r="H940" i="18" s="1"/>
  <c r="H964" i="18" s="1"/>
  <c r="H988" i="18" s="1"/>
  <c r="H1012" i="18" s="1"/>
  <c r="H1036" i="18" s="1"/>
  <c r="H1060" i="18" s="1"/>
  <c r="H1084" i="18" s="1"/>
  <c r="H1108" i="18" s="1"/>
  <c r="H1132" i="18" s="1"/>
  <c r="H1156" i="18" s="1"/>
  <c r="H1180" i="18" s="1"/>
  <c r="H1204" i="18" s="1"/>
  <c r="H1228" i="18" s="1"/>
  <c r="H1252" i="18" s="1"/>
  <c r="H1276" i="18" s="1"/>
  <c r="H1300" i="18" s="1"/>
  <c r="H1324" i="18" s="1"/>
  <c r="H1348" i="18" s="1"/>
  <c r="H1372" i="18" s="1"/>
  <c r="H1396" i="18" s="1"/>
  <c r="H1420" i="18" s="1"/>
  <c r="H1444" i="18" s="1"/>
  <c r="H1468" i="18" s="1"/>
  <c r="H1492" i="18" s="1"/>
  <c r="H1516" i="18" s="1"/>
  <c r="H1540" i="18" s="1"/>
  <c r="H1564" i="18" s="1"/>
  <c r="H1588" i="18" s="1"/>
  <c r="H1612" i="18" s="1"/>
  <c r="H1636" i="18" s="1"/>
  <c r="H1660" i="18" s="1"/>
  <c r="H1684" i="18" s="1"/>
  <c r="H1708" i="18" s="1"/>
  <c r="H1732" i="18" s="1"/>
  <c r="H1756" i="18" s="1"/>
  <c r="H1780" i="18" s="1"/>
  <c r="H1804" i="18" s="1"/>
  <c r="H1828" i="18" s="1"/>
  <c r="H1852" i="18" s="1"/>
  <c r="H1876" i="18" s="1"/>
  <c r="H1900" i="18" s="1"/>
  <c r="H1924" i="18" s="1"/>
  <c r="H1948" i="18" s="1"/>
  <c r="H1972" i="18" s="1"/>
  <c r="H1996" i="18" s="1"/>
  <c r="H2020" i="18" s="1"/>
  <c r="H2044" i="18" s="1"/>
  <c r="H2068" i="18" s="1"/>
  <c r="H2092" i="18" s="1"/>
  <c r="H2116" i="18" s="1"/>
  <c r="H2140" i="18" s="1"/>
  <c r="H2164" i="18" s="1"/>
  <c r="H2188" i="18" s="1"/>
  <c r="H2212" i="18" s="1"/>
  <c r="H2236" i="18" s="1"/>
  <c r="H2260" i="18" s="1"/>
  <c r="H2284" i="18" s="1"/>
  <c r="H2308" i="18" s="1"/>
  <c r="H2332" i="18" s="1"/>
  <c r="H2356" i="18" s="1"/>
  <c r="H2380" i="18" s="1"/>
  <c r="H2404" i="18" s="1"/>
  <c r="H2428" i="18" s="1"/>
  <c r="H2452" i="18" s="1"/>
  <c r="H2476" i="18" s="1"/>
  <c r="H2500" i="18" s="1"/>
  <c r="H2524" i="18" s="1"/>
  <c r="H2548" i="18" s="1"/>
  <c r="H2572" i="18" s="1"/>
  <c r="H2596" i="18" s="1"/>
  <c r="H2620" i="18" s="1"/>
  <c r="H2644" i="18" s="1"/>
  <c r="H2668" i="18" s="1"/>
  <c r="H2692" i="18" s="1"/>
  <c r="H2716" i="18" s="1"/>
  <c r="H2740" i="18" s="1"/>
  <c r="H2764" i="18" s="1"/>
  <c r="H2788" i="18" s="1"/>
  <c r="H2812" i="18" s="1"/>
  <c r="H2836" i="18" s="1"/>
  <c r="H2860" i="18" s="1"/>
  <c r="H2884" i="18" s="1"/>
  <c r="H2908" i="18" s="1"/>
  <c r="H2932" i="18" s="1"/>
  <c r="H2956" i="18" s="1"/>
  <c r="H2980" i="18" s="1"/>
  <c r="H3004" i="18" s="1"/>
  <c r="H3028" i="18" s="1"/>
  <c r="H3052" i="18" s="1"/>
  <c r="H3076" i="18" s="1"/>
  <c r="H3100" i="18" s="1"/>
  <c r="H3124" i="18" s="1"/>
  <c r="H3148" i="18" s="1"/>
  <c r="H3172" i="18" s="1"/>
  <c r="H3196" i="18" s="1"/>
  <c r="H3220" i="18" s="1"/>
  <c r="H3244" i="18" s="1"/>
  <c r="H3268" i="18" s="1"/>
  <c r="H3292" i="18" s="1"/>
  <c r="H3316" i="18" s="1"/>
  <c r="H3340" i="18" s="1"/>
  <c r="H3364" i="18" s="1"/>
  <c r="H3388" i="18" s="1"/>
  <c r="H3412" i="18" s="1"/>
  <c r="H3436" i="18" s="1"/>
  <c r="H3460" i="18" s="1"/>
  <c r="H3484" i="18" s="1"/>
  <c r="H3508" i="18" s="1"/>
  <c r="H3532" i="18" s="1"/>
  <c r="H3556" i="18" s="1"/>
  <c r="H3580" i="18" s="1"/>
  <c r="H3604" i="18" s="1"/>
  <c r="H3628" i="18" s="1"/>
  <c r="H3652" i="18" s="1"/>
  <c r="H3676" i="18" s="1"/>
  <c r="H3700" i="18" s="1"/>
  <c r="H3724" i="18" s="1"/>
  <c r="H3748" i="18" s="1"/>
  <c r="H3772" i="18" s="1"/>
  <c r="H3796" i="18" s="1"/>
  <c r="H3820" i="18" s="1"/>
  <c r="H3844" i="18" s="1"/>
  <c r="H3868" i="18" s="1"/>
  <c r="H3892" i="18" s="1"/>
  <c r="H3916" i="18" s="1"/>
  <c r="H3940" i="18" s="1"/>
  <c r="H3964" i="18" s="1"/>
  <c r="H3988" i="18" s="1"/>
  <c r="H4012" i="18" s="1"/>
  <c r="H4036" i="18" s="1"/>
  <c r="H4060" i="18" s="1"/>
  <c r="H4084" i="18" s="1"/>
  <c r="H4108" i="18" s="1"/>
  <c r="H4132" i="18" s="1"/>
  <c r="H4156" i="18" s="1"/>
  <c r="H4180" i="18" s="1"/>
  <c r="H4204" i="18" s="1"/>
  <c r="H4228" i="18" s="1"/>
  <c r="H4252" i="18" s="1"/>
  <c r="H4276" i="18" s="1"/>
  <c r="H4300" i="18" s="1"/>
  <c r="H4324" i="18" s="1"/>
  <c r="H4348" i="18" s="1"/>
  <c r="H4372" i="18" s="1"/>
  <c r="H4396" i="18" s="1"/>
  <c r="H4420" i="18" s="1"/>
  <c r="H4444" i="18" s="1"/>
  <c r="H4468" i="18" s="1"/>
  <c r="H4492" i="18" s="1"/>
  <c r="H4516" i="18" s="1"/>
  <c r="H4540" i="18" s="1"/>
  <c r="H4564" i="18" s="1"/>
  <c r="H4588" i="18" s="1"/>
  <c r="H4612" i="18" s="1"/>
  <c r="H4636" i="18" s="1"/>
  <c r="H4660" i="18" s="1"/>
  <c r="H4684" i="18" s="1"/>
  <c r="H4708" i="18" s="1"/>
  <c r="H4732" i="18" s="1"/>
  <c r="H4756" i="18" s="1"/>
  <c r="H4780" i="18" s="1"/>
  <c r="H4804" i="18" s="1"/>
  <c r="H4828" i="18" s="1"/>
  <c r="H4852" i="18" s="1"/>
  <c r="H4876" i="18" s="1"/>
  <c r="H4900" i="18" s="1"/>
  <c r="H4924" i="18" s="1"/>
  <c r="H4948" i="18" s="1"/>
  <c r="H4972" i="18" s="1"/>
  <c r="H4996" i="18" s="1"/>
  <c r="H5020" i="18" s="1"/>
  <c r="H5044" i="18" s="1"/>
  <c r="H5068" i="18" s="1"/>
  <c r="H5092" i="18" s="1"/>
  <c r="H5116" i="18" s="1"/>
  <c r="H5140" i="18" s="1"/>
  <c r="H5164" i="18" s="1"/>
  <c r="H5188" i="18" s="1"/>
  <c r="H5212" i="18" s="1"/>
  <c r="H5236" i="18" s="1"/>
  <c r="H5260" i="18" s="1"/>
  <c r="H5284" i="18" s="1"/>
  <c r="H5308" i="18" s="1"/>
  <c r="H5332" i="18" s="1"/>
  <c r="H5356" i="18" s="1"/>
  <c r="H5380" i="18" s="1"/>
  <c r="H5404" i="18" s="1"/>
  <c r="H5428" i="18" s="1"/>
  <c r="H5452" i="18" s="1"/>
  <c r="H5476" i="18" s="1"/>
  <c r="H5500" i="18" s="1"/>
  <c r="H5524" i="18" s="1"/>
  <c r="H5548" i="18" s="1"/>
  <c r="H5572" i="18" s="1"/>
  <c r="H5596" i="18" s="1"/>
  <c r="H5620" i="18" s="1"/>
  <c r="H5644" i="18" s="1"/>
  <c r="H5668" i="18" s="1"/>
  <c r="H5692" i="18" s="1"/>
  <c r="H5716" i="18" s="1"/>
  <c r="H5740" i="18" s="1"/>
  <c r="H5764" i="18" s="1"/>
  <c r="H5788" i="18" s="1"/>
  <c r="H5812" i="18" s="1"/>
  <c r="H5836" i="18" s="1"/>
  <c r="H5860" i="18" s="1"/>
  <c r="H5884" i="18" s="1"/>
  <c r="H5908" i="18" s="1"/>
  <c r="H5932" i="18" s="1"/>
  <c r="H5956" i="18" s="1"/>
  <c r="H5980" i="18" s="1"/>
  <c r="H6004" i="18" s="1"/>
  <c r="H6028" i="18" s="1"/>
  <c r="H6052" i="18" s="1"/>
  <c r="H6076" i="18" s="1"/>
  <c r="H6100" i="18" s="1"/>
  <c r="H6124" i="18" s="1"/>
  <c r="H6148" i="18" s="1"/>
  <c r="H6172" i="18" s="1"/>
  <c r="H6196" i="18" s="1"/>
  <c r="H6220" i="18" s="1"/>
  <c r="H6244" i="18" s="1"/>
  <c r="H6268" i="18" s="1"/>
  <c r="H6292" i="18" s="1"/>
  <c r="H6316" i="18" s="1"/>
  <c r="H6340" i="18" s="1"/>
  <c r="H6364" i="18" s="1"/>
  <c r="H6388" i="18" s="1"/>
  <c r="H6412" i="18" s="1"/>
  <c r="H6436" i="18" s="1"/>
  <c r="H6460" i="18" s="1"/>
  <c r="H6484" i="18" s="1"/>
  <c r="H6508" i="18" s="1"/>
  <c r="H6532" i="18" s="1"/>
  <c r="H6556" i="18" s="1"/>
  <c r="H6580" i="18" s="1"/>
  <c r="H6604" i="18" s="1"/>
  <c r="H6628" i="18" s="1"/>
  <c r="H6652" i="18" s="1"/>
  <c r="H6676" i="18" s="1"/>
  <c r="H6700" i="18" s="1"/>
  <c r="H6724" i="18" s="1"/>
  <c r="H6748" i="18" s="1"/>
  <c r="H6772" i="18" s="1"/>
  <c r="H6796" i="18" s="1"/>
  <c r="H6820" i="18" s="1"/>
  <c r="H6844" i="18" s="1"/>
  <c r="H6868" i="18" s="1"/>
  <c r="H6892" i="18" s="1"/>
  <c r="H6916" i="18" s="1"/>
  <c r="H6940" i="18" s="1"/>
  <c r="H6964" i="18" s="1"/>
  <c r="H6988" i="18" s="1"/>
  <c r="H7012" i="18" s="1"/>
  <c r="H7036" i="18" s="1"/>
  <c r="H7060" i="18" s="1"/>
  <c r="H7084" i="18" s="1"/>
  <c r="H7108" i="18" s="1"/>
  <c r="H7132" i="18" s="1"/>
  <c r="H7156" i="18" s="1"/>
  <c r="H7180" i="18" s="1"/>
  <c r="H7204" i="18" s="1"/>
  <c r="H7228" i="18" s="1"/>
  <c r="H7252" i="18" s="1"/>
  <c r="H7276" i="18" s="1"/>
  <c r="H7300" i="18" s="1"/>
  <c r="H7324" i="18" s="1"/>
  <c r="H7348" i="18" s="1"/>
  <c r="H7372" i="18" s="1"/>
  <c r="H7396" i="18" s="1"/>
  <c r="H7420" i="18" s="1"/>
  <c r="H7444" i="18" s="1"/>
  <c r="H7468" i="18" s="1"/>
  <c r="H7492" i="18" s="1"/>
  <c r="H7516" i="18" s="1"/>
  <c r="H7540" i="18" s="1"/>
  <c r="H7564" i="18" s="1"/>
  <c r="H7588" i="18" s="1"/>
  <c r="H7612" i="18" s="1"/>
  <c r="H7636" i="18" s="1"/>
  <c r="H7660" i="18" s="1"/>
  <c r="H7684" i="18" s="1"/>
  <c r="H7708" i="18" s="1"/>
  <c r="H7732" i="18" s="1"/>
  <c r="H7756" i="18" s="1"/>
  <c r="H7780" i="18" s="1"/>
  <c r="H7804" i="18" s="1"/>
  <c r="H7828" i="18" s="1"/>
  <c r="H7852" i="18" s="1"/>
  <c r="H7876" i="18" s="1"/>
  <c r="H7900" i="18" s="1"/>
  <c r="H7924" i="18" s="1"/>
  <c r="H7948" i="18" s="1"/>
  <c r="H7972" i="18" s="1"/>
  <c r="H7996" i="18" s="1"/>
  <c r="H8020" i="18" s="1"/>
  <c r="H8044" i="18" s="1"/>
  <c r="H8068" i="18" s="1"/>
  <c r="H8092" i="18" s="1"/>
  <c r="H8116" i="18" s="1"/>
  <c r="H8140" i="18" s="1"/>
  <c r="H8164" i="18" s="1"/>
  <c r="H8188" i="18" s="1"/>
  <c r="H8212" i="18" s="1"/>
  <c r="H8236" i="18" s="1"/>
  <c r="H8260" i="18" s="1"/>
  <c r="H8284" i="18" s="1"/>
  <c r="H8308" i="18" s="1"/>
  <c r="H8332" i="18" s="1"/>
  <c r="H8356" i="18" s="1"/>
  <c r="H8380" i="18" s="1"/>
  <c r="H8404" i="18" s="1"/>
  <c r="H8428" i="18" s="1"/>
  <c r="H8452" i="18" s="1"/>
  <c r="H8476" i="18" s="1"/>
  <c r="H8500" i="18" s="1"/>
  <c r="H8524" i="18" s="1"/>
  <c r="H8548" i="18" s="1"/>
  <c r="H8572" i="18" s="1"/>
  <c r="H8596" i="18" s="1"/>
  <c r="H8620" i="18" s="1"/>
  <c r="H8644" i="18" s="1"/>
  <c r="H8668" i="18" s="1"/>
  <c r="H8692" i="18" s="1"/>
  <c r="H8716" i="18" s="1"/>
  <c r="H8740" i="18" s="1"/>
  <c r="R5" i="18" l="1"/>
  <c r="U5" i="18" s="1"/>
  <c r="R7" i="18"/>
  <c r="U7" i="18" s="1"/>
  <c r="R9" i="18"/>
  <c r="U9" i="18" s="1"/>
  <c r="R11" i="18"/>
  <c r="U11" i="18" s="1"/>
  <c r="R13" i="18"/>
  <c r="U13" i="18" s="1"/>
  <c r="R15" i="18"/>
  <c r="U15" i="18" s="1"/>
  <c r="R17" i="18"/>
  <c r="U17" i="18" s="1"/>
  <c r="R19" i="18"/>
  <c r="U19" i="18" s="1"/>
  <c r="R21" i="18"/>
  <c r="U21" i="18" s="1"/>
  <c r="R23" i="18"/>
  <c r="U23" i="18" s="1"/>
  <c r="R25" i="18"/>
  <c r="U25" i="18" s="1"/>
  <c r="R27" i="18"/>
  <c r="U27" i="18" s="1"/>
  <c r="R6" i="18"/>
  <c r="U6" i="18" s="1"/>
  <c r="R8" i="18"/>
  <c r="U8" i="18" s="1"/>
  <c r="R10" i="18"/>
  <c r="U10" i="18" s="1"/>
  <c r="R12" i="18"/>
  <c r="U12" i="18" s="1"/>
  <c r="R14" i="18"/>
  <c r="U14" i="18" s="1"/>
  <c r="R16" i="18"/>
  <c r="U16" i="18" s="1"/>
  <c r="R18" i="18"/>
  <c r="U18" i="18" s="1"/>
  <c r="R20" i="18"/>
  <c r="U20" i="18" s="1"/>
  <c r="R22" i="18"/>
  <c r="U22" i="18" s="1"/>
  <c r="R24" i="18"/>
  <c r="U24" i="18" s="1"/>
  <c r="R26" i="18"/>
  <c r="U26" i="18" s="1"/>
  <c r="R4" i="18"/>
  <c r="U4" i="18" s="1"/>
  <c r="N75" i="18"/>
  <c r="N171" i="18"/>
  <c r="N267" i="18"/>
  <c r="N363" i="18"/>
  <c r="N459" i="18"/>
  <c r="N51" i="18"/>
  <c r="N243" i="18"/>
  <c r="N339" i="18"/>
  <c r="I52" i="18"/>
  <c r="I76" i="18" s="1"/>
  <c r="I100" i="18" s="1"/>
  <c r="I124" i="18" s="1"/>
  <c r="I148" i="18" s="1"/>
  <c r="I172" i="18" s="1"/>
  <c r="I196" i="18" s="1"/>
  <c r="I220" i="18" s="1"/>
  <c r="I244" i="18" s="1"/>
  <c r="I268" i="18" s="1"/>
  <c r="I292" i="18" s="1"/>
  <c r="I316" i="18" s="1"/>
  <c r="I340" i="18" s="1"/>
  <c r="I364" i="18" s="1"/>
  <c r="I388" i="18" s="1"/>
  <c r="I412" i="18" s="1"/>
  <c r="I436" i="18" s="1"/>
  <c r="I460" i="18" s="1"/>
  <c r="I484" i="18" s="1"/>
  <c r="I508" i="18" s="1"/>
  <c r="I532" i="18" s="1"/>
  <c r="I556" i="18" s="1"/>
  <c r="I580" i="18" s="1"/>
  <c r="I604" i="18" s="1"/>
  <c r="I628" i="18" s="1"/>
  <c r="I652" i="18" s="1"/>
  <c r="I676" i="18" s="1"/>
  <c r="I700" i="18" s="1"/>
  <c r="I724" i="18" s="1"/>
  <c r="N99" i="18"/>
  <c r="N195" i="18"/>
  <c r="N291" i="18"/>
  <c r="N387" i="18"/>
  <c r="N483" i="18"/>
  <c r="N147" i="18"/>
  <c r="N435" i="18"/>
  <c r="N123" i="18"/>
  <c r="N219" i="18"/>
  <c r="N315" i="18"/>
  <c r="N411" i="18"/>
  <c r="L3487" i="18"/>
  <c r="Q3463" i="18"/>
  <c r="K752" i="18"/>
  <c r="P728" i="18"/>
  <c r="J753" i="18"/>
  <c r="O729" i="18"/>
  <c r="I754" i="18"/>
  <c r="N730" i="18"/>
  <c r="L3467" i="18"/>
  <c r="Q3443" i="18"/>
  <c r="K756" i="18"/>
  <c r="P732" i="18"/>
  <c r="J757" i="18"/>
  <c r="O733" i="18"/>
  <c r="I758" i="18"/>
  <c r="N734" i="18"/>
  <c r="L3471" i="18"/>
  <c r="Q3447" i="18"/>
  <c r="K760" i="18"/>
  <c r="P736" i="18"/>
  <c r="J737" i="18"/>
  <c r="O713" i="18"/>
  <c r="I738" i="18"/>
  <c r="N714" i="18"/>
  <c r="L3475" i="18"/>
  <c r="Q3451" i="18"/>
  <c r="K740" i="18"/>
  <c r="P716" i="18"/>
  <c r="J741" i="18"/>
  <c r="O717" i="18"/>
  <c r="I742" i="18"/>
  <c r="N718" i="18"/>
  <c r="L3479" i="18"/>
  <c r="Q3455" i="18"/>
  <c r="K744" i="18"/>
  <c r="P720" i="18"/>
  <c r="J745" i="18"/>
  <c r="O721" i="18"/>
  <c r="I746" i="18"/>
  <c r="N722" i="18"/>
  <c r="L3483" i="18"/>
  <c r="Q3459" i="18"/>
  <c r="P28" i="18"/>
  <c r="P29" i="18"/>
  <c r="P30" i="18"/>
  <c r="P31" i="18"/>
  <c r="P32" i="18"/>
  <c r="P33" i="18"/>
  <c r="P34" i="18"/>
  <c r="P35" i="18"/>
  <c r="P36" i="18"/>
  <c r="P37" i="18"/>
  <c r="P38" i="18"/>
  <c r="P39" i="18"/>
  <c r="P40" i="18"/>
  <c r="P41" i="18"/>
  <c r="P42" i="18"/>
  <c r="P43" i="18"/>
  <c r="P44" i="18"/>
  <c r="P45" i="18"/>
  <c r="P46" i="18"/>
  <c r="P47" i="18"/>
  <c r="P48" i="18"/>
  <c r="P49" i="18"/>
  <c r="P50" i="18"/>
  <c r="P51" i="18"/>
  <c r="P52" i="18"/>
  <c r="P53" i="18"/>
  <c r="P54" i="18"/>
  <c r="P55" i="18"/>
  <c r="P56" i="18"/>
  <c r="P57" i="18"/>
  <c r="P58" i="18"/>
  <c r="P59" i="18"/>
  <c r="P60" i="18"/>
  <c r="P61" i="18"/>
  <c r="P62" i="18"/>
  <c r="P63" i="18"/>
  <c r="P64" i="18"/>
  <c r="P65" i="18"/>
  <c r="P66" i="18"/>
  <c r="P67" i="18"/>
  <c r="P68" i="18"/>
  <c r="P69" i="18"/>
  <c r="P70" i="18"/>
  <c r="P71" i="18"/>
  <c r="P72" i="18"/>
  <c r="P73" i="18"/>
  <c r="P74" i="18"/>
  <c r="P75" i="18"/>
  <c r="P76" i="18"/>
  <c r="P77" i="18"/>
  <c r="P78" i="18"/>
  <c r="P79" i="18"/>
  <c r="P80" i="18"/>
  <c r="P81" i="18"/>
  <c r="P82" i="18"/>
  <c r="P83" i="18"/>
  <c r="P84" i="18"/>
  <c r="P85" i="18"/>
  <c r="P86" i="18"/>
  <c r="P87" i="18"/>
  <c r="P88" i="18"/>
  <c r="P89" i="18"/>
  <c r="P90" i="18"/>
  <c r="P91" i="18"/>
  <c r="P92" i="18"/>
  <c r="P93" i="18"/>
  <c r="P94" i="18"/>
  <c r="P95" i="18"/>
  <c r="P96" i="18"/>
  <c r="P97" i="18"/>
  <c r="P98" i="18"/>
  <c r="P99" i="18"/>
  <c r="P100" i="18"/>
  <c r="P101" i="18"/>
  <c r="P102" i="18"/>
  <c r="P103" i="18"/>
  <c r="P104" i="18"/>
  <c r="P105" i="18"/>
  <c r="P106" i="18"/>
  <c r="P107" i="18"/>
  <c r="P108" i="18"/>
  <c r="P109" i="18"/>
  <c r="P110" i="18"/>
  <c r="P111" i="18"/>
  <c r="P112" i="18"/>
  <c r="P113" i="18"/>
  <c r="P114" i="18"/>
  <c r="P115" i="18"/>
  <c r="P116" i="18"/>
  <c r="P117" i="18"/>
  <c r="P118" i="18"/>
  <c r="P119" i="18"/>
  <c r="P120" i="18"/>
  <c r="P121" i="18"/>
  <c r="P122" i="18"/>
  <c r="P123" i="18"/>
  <c r="P124" i="18"/>
  <c r="P125" i="18"/>
  <c r="P126" i="18"/>
  <c r="P127" i="18"/>
  <c r="P128" i="18"/>
  <c r="P129" i="18"/>
  <c r="P130" i="18"/>
  <c r="P131" i="18"/>
  <c r="P132" i="18"/>
  <c r="P133" i="18"/>
  <c r="P134" i="18"/>
  <c r="P135" i="18"/>
  <c r="P136" i="18"/>
  <c r="P137" i="18"/>
  <c r="P138" i="18"/>
  <c r="P139" i="18"/>
  <c r="P140" i="18"/>
  <c r="P141" i="18"/>
  <c r="P142" i="18"/>
  <c r="P143" i="18"/>
  <c r="P144" i="18"/>
  <c r="P145" i="18"/>
  <c r="P146" i="18"/>
  <c r="P147" i="18"/>
  <c r="P148" i="18"/>
  <c r="P149" i="18"/>
  <c r="P150" i="18"/>
  <c r="P151" i="18"/>
  <c r="P152" i="18"/>
  <c r="P153" i="18"/>
  <c r="P154" i="18"/>
  <c r="P155" i="18"/>
  <c r="P156" i="18"/>
  <c r="P157" i="18"/>
  <c r="P158" i="18"/>
  <c r="P159" i="18"/>
  <c r="P160" i="18"/>
  <c r="P161" i="18"/>
  <c r="P162" i="18"/>
  <c r="P163" i="18"/>
  <c r="P164" i="18"/>
  <c r="P165" i="18"/>
  <c r="P166" i="18"/>
  <c r="P167" i="18"/>
  <c r="P168" i="18"/>
  <c r="P169" i="18"/>
  <c r="P170" i="18"/>
  <c r="P171" i="18"/>
  <c r="P172" i="18"/>
  <c r="P173" i="18"/>
  <c r="P174" i="18"/>
  <c r="P175" i="18"/>
  <c r="P176" i="18"/>
  <c r="P177" i="18"/>
  <c r="P178" i="18"/>
  <c r="P179" i="18"/>
  <c r="P180" i="18"/>
  <c r="P181" i="18"/>
  <c r="P182" i="18"/>
  <c r="P183" i="18"/>
  <c r="P184" i="18"/>
  <c r="P185" i="18"/>
  <c r="P186" i="18"/>
  <c r="P187" i="18"/>
  <c r="P188" i="18"/>
  <c r="P189" i="18"/>
  <c r="P190" i="18"/>
  <c r="P191" i="18"/>
  <c r="P192" i="18"/>
  <c r="P193" i="18"/>
  <c r="P194" i="18"/>
  <c r="P195" i="18"/>
  <c r="P196" i="18"/>
  <c r="P197" i="18"/>
  <c r="P198" i="18"/>
  <c r="P199" i="18"/>
  <c r="P200" i="18"/>
  <c r="P201" i="18"/>
  <c r="P202" i="18"/>
  <c r="P203" i="18"/>
  <c r="P204" i="18"/>
  <c r="P205" i="18"/>
  <c r="P206" i="18"/>
  <c r="P207" i="18"/>
  <c r="P208" i="18"/>
  <c r="P209" i="18"/>
  <c r="P210" i="18"/>
  <c r="P211" i="18"/>
  <c r="P212" i="18"/>
  <c r="P213" i="18"/>
  <c r="P214" i="18"/>
  <c r="P215" i="18"/>
  <c r="P216" i="18"/>
  <c r="P217" i="18"/>
  <c r="P218" i="18"/>
  <c r="P219" i="18"/>
  <c r="P220" i="18"/>
  <c r="P221" i="18"/>
  <c r="P222" i="18"/>
  <c r="P223" i="18"/>
  <c r="P224" i="18"/>
  <c r="P225" i="18"/>
  <c r="P226" i="18"/>
  <c r="P227" i="18"/>
  <c r="P228" i="18"/>
  <c r="P229" i="18"/>
  <c r="P230" i="18"/>
  <c r="P231" i="18"/>
  <c r="P232" i="18"/>
  <c r="P233" i="18"/>
  <c r="P234" i="18"/>
  <c r="P235" i="18"/>
  <c r="P236" i="18"/>
  <c r="P237" i="18"/>
  <c r="P238" i="18"/>
  <c r="P239" i="18"/>
  <c r="P240" i="18"/>
  <c r="P241" i="18"/>
  <c r="P242" i="18"/>
  <c r="P243" i="18"/>
  <c r="P244" i="18"/>
  <c r="P245" i="18"/>
  <c r="P246" i="18"/>
  <c r="P247" i="18"/>
  <c r="P248" i="18"/>
  <c r="P249" i="18"/>
  <c r="P250" i="18"/>
  <c r="P251" i="18"/>
  <c r="P252" i="18"/>
  <c r="P253" i="18"/>
  <c r="P254" i="18"/>
  <c r="P255" i="18"/>
  <c r="P256" i="18"/>
  <c r="P257" i="18"/>
  <c r="P258" i="18"/>
  <c r="P259" i="18"/>
  <c r="P260" i="18"/>
  <c r="P261" i="18"/>
  <c r="P262" i="18"/>
  <c r="P263" i="18"/>
  <c r="P264" i="18"/>
  <c r="P265" i="18"/>
  <c r="P266" i="18"/>
  <c r="P267" i="18"/>
  <c r="P268" i="18"/>
  <c r="P269" i="18"/>
  <c r="P270" i="18"/>
  <c r="P271" i="18"/>
  <c r="P272" i="18"/>
  <c r="P273" i="18"/>
  <c r="P274" i="18"/>
  <c r="P275" i="18"/>
  <c r="P276" i="18"/>
  <c r="P277" i="18"/>
  <c r="P278" i="18"/>
  <c r="P279" i="18"/>
  <c r="P280" i="18"/>
  <c r="P281" i="18"/>
  <c r="P282" i="18"/>
  <c r="P283" i="18"/>
  <c r="P284" i="18"/>
  <c r="P285" i="18"/>
  <c r="P286" i="18"/>
  <c r="P287" i="18"/>
  <c r="P288" i="18"/>
  <c r="P289" i="18"/>
  <c r="P290" i="18"/>
  <c r="P291" i="18"/>
  <c r="P292" i="18"/>
  <c r="P293" i="18"/>
  <c r="P294" i="18"/>
  <c r="P295" i="18"/>
  <c r="P296" i="18"/>
  <c r="P297" i="18"/>
  <c r="P298" i="18"/>
  <c r="P299" i="18"/>
  <c r="P300" i="18"/>
  <c r="P301" i="18"/>
  <c r="P302" i="18"/>
  <c r="P303" i="18"/>
  <c r="P304" i="18"/>
  <c r="P305" i="18"/>
  <c r="P306" i="18"/>
  <c r="P307" i="18"/>
  <c r="P308" i="18"/>
  <c r="P309" i="18"/>
  <c r="P310" i="18"/>
  <c r="P311" i="18"/>
  <c r="P312" i="18"/>
  <c r="P313" i="18"/>
  <c r="P314" i="18"/>
  <c r="P315" i="18"/>
  <c r="P316" i="18"/>
  <c r="P317" i="18"/>
  <c r="P318" i="18"/>
  <c r="P319" i="18"/>
  <c r="P320" i="18"/>
  <c r="P321" i="18"/>
  <c r="P322" i="18"/>
  <c r="P323" i="18"/>
  <c r="P324" i="18"/>
  <c r="P325" i="18"/>
  <c r="P326" i="18"/>
  <c r="P327" i="18"/>
  <c r="P328" i="18"/>
  <c r="P329" i="18"/>
  <c r="P330" i="18"/>
  <c r="P331" i="18"/>
  <c r="P332" i="18"/>
  <c r="P333" i="18"/>
  <c r="P334" i="18"/>
  <c r="P335" i="18"/>
  <c r="P336" i="18"/>
  <c r="P337" i="18"/>
  <c r="P338" i="18"/>
  <c r="P339" i="18"/>
  <c r="P340" i="18"/>
  <c r="P341" i="18"/>
  <c r="P342" i="18"/>
  <c r="P343" i="18"/>
  <c r="P344" i="18"/>
  <c r="P345" i="18"/>
  <c r="P346" i="18"/>
  <c r="P347" i="18"/>
  <c r="P348" i="18"/>
  <c r="P349" i="18"/>
  <c r="P350" i="18"/>
  <c r="P351" i="18"/>
  <c r="P352" i="18"/>
  <c r="P353" i="18"/>
  <c r="P354" i="18"/>
  <c r="P355" i="18"/>
  <c r="P356" i="18"/>
  <c r="P357" i="18"/>
  <c r="P358" i="18"/>
  <c r="P359" i="18"/>
  <c r="P360" i="18"/>
  <c r="P361" i="18"/>
  <c r="P362" i="18"/>
  <c r="P363" i="18"/>
  <c r="P364" i="18"/>
  <c r="P365" i="18"/>
  <c r="P366" i="18"/>
  <c r="P367" i="18"/>
  <c r="P368" i="18"/>
  <c r="P369" i="18"/>
  <c r="P370" i="18"/>
  <c r="P371" i="18"/>
  <c r="P372" i="18"/>
  <c r="P373" i="18"/>
  <c r="P374" i="18"/>
  <c r="P375" i="18"/>
  <c r="P376" i="18"/>
  <c r="P377" i="18"/>
  <c r="P378" i="18"/>
  <c r="P379" i="18"/>
  <c r="P380" i="18"/>
  <c r="P381" i="18"/>
  <c r="P382" i="18"/>
  <c r="P383" i="18"/>
  <c r="P384" i="18"/>
  <c r="P385" i="18"/>
  <c r="P386" i="18"/>
  <c r="P387" i="18"/>
  <c r="P388" i="18"/>
  <c r="P389" i="18"/>
  <c r="P390" i="18"/>
  <c r="P391" i="18"/>
  <c r="P392" i="18"/>
  <c r="P393" i="18"/>
  <c r="P394" i="18"/>
  <c r="P395" i="18"/>
  <c r="P396" i="18"/>
  <c r="P397" i="18"/>
  <c r="P398" i="18"/>
  <c r="P399" i="18"/>
  <c r="P400" i="18"/>
  <c r="P401" i="18"/>
  <c r="P402" i="18"/>
  <c r="P403" i="18"/>
  <c r="P404" i="18"/>
  <c r="P405" i="18"/>
  <c r="P406" i="18"/>
  <c r="P407" i="18"/>
  <c r="P408" i="18"/>
  <c r="P409" i="18"/>
  <c r="P410" i="18"/>
  <c r="P411" i="18"/>
  <c r="P412" i="18"/>
  <c r="P413" i="18"/>
  <c r="P414" i="18"/>
  <c r="P415" i="18"/>
  <c r="P416" i="18"/>
  <c r="P417" i="18"/>
  <c r="P418" i="18"/>
  <c r="P419" i="18"/>
  <c r="P420" i="18"/>
  <c r="P421" i="18"/>
  <c r="P422" i="18"/>
  <c r="P423" i="18"/>
  <c r="P424" i="18"/>
  <c r="P425" i="18"/>
  <c r="P426" i="18"/>
  <c r="P427" i="18"/>
  <c r="P428" i="18"/>
  <c r="P429" i="18"/>
  <c r="P430" i="18"/>
  <c r="P431" i="18"/>
  <c r="P432" i="18"/>
  <c r="P433" i="18"/>
  <c r="P434" i="18"/>
  <c r="P435" i="18"/>
  <c r="P436" i="18"/>
  <c r="P437" i="18"/>
  <c r="P438" i="18"/>
  <c r="P439" i="18"/>
  <c r="P440" i="18"/>
  <c r="P441" i="18"/>
  <c r="P442" i="18"/>
  <c r="P443" i="18"/>
  <c r="P444" i="18"/>
  <c r="P445" i="18"/>
  <c r="P446" i="18"/>
  <c r="P447" i="18"/>
  <c r="P448" i="18"/>
  <c r="P449" i="18"/>
  <c r="P450" i="18"/>
  <c r="P451" i="18"/>
  <c r="P452" i="18"/>
  <c r="P453" i="18"/>
  <c r="P454" i="18"/>
  <c r="P455" i="18"/>
  <c r="P456" i="18"/>
  <c r="P457" i="18"/>
  <c r="P458" i="18"/>
  <c r="P459" i="18"/>
  <c r="P460" i="18"/>
  <c r="P461" i="18"/>
  <c r="P462" i="18"/>
  <c r="P463" i="18"/>
  <c r="P464" i="18"/>
  <c r="P465" i="18"/>
  <c r="P466" i="18"/>
  <c r="P467" i="18"/>
  <c r="P468" i="18"/>
  <c r="P469" i="18"/>
  <c r="P470" i="18"/>
  <c r="P471" i="18"/>
  <c r="P472" i="18"/>
  <c r="P473" i="18"/>
  <c r="P474" i="18"/>
  <c r="P475" i="18"/>
  <c r="P476" i="18"/>
  <c r="P477" i="18"/>
  <c r="P478" i="18"/>
  <c r="P479" i="18"/>
  <c r="P480" i="18"/>
  <c r="P481" i="18"/>
  <c r="P482" i="18"/>
  <c r="P483" i="18"/>
  <c r="P484" i="18"/>
  <c r="P485" i="18"/>
  <c r="P486" i="18"/>
  <c r="P487" i="18"/>
  <c r="P488" i="18"/>
  <c r="P489" i="18"/>
  <c r="P490" i="18"/>
  <c r="P491" i="18"/>
  <c r="P492" i="18"/>
  <c r="P493" i="18"/>
  <c r="P494" i="18"/>
  <c r="P495" i="18"/>
  <c r="P496" i="18"/>
  <c r="P497" i="18"/>
  <c r="P498" i="18"/>
  <c r="P499" i="18"/>
  <c r="P500" i="18"/>
  <c r="P501" i="18"/>
  <c r="P502" i="18"/>
  <c r="P503" i="18"/>
  <c r="P504" i="18"/>
  <c r="P505" i="18"/>
  <c r="P506" i="18"/>
  <c r="P507" i="18"/>
  <c r="P508" i="18"/>
  <c r="P509" i="18"/>
  <c r="P510" i="18"/>
  <c r="P511" i="18"/>
  <c r="P512" i="18"/>
  <c r="P513" i="18"/>
  <c r="P514" i="18"/>
  <c r="P515" i="18"/>
  <c r="P516" i="18"/>
  <c r="P517" i="18"/>
  <c r="P518" i="18"/>
  <c r="P519" i="18"/>
  <c r="P520" i="18"/>
  <c r="P521" i="18"/>
  <c r="P522" i="18"/>
  <c r="P523" i="18"/>
  <c r="P524" i="18"/>
  <c r="P525" i="18"/>
  <c r="P526" i="18"/>
  <c r="P527" i="18"/>
  <c r="P528" i="18"/>
  <c r="P529" i="18"/>
  <c r="P530" i="18"/>
  <c r="P531" i="18"/>
  <c r="P532" i="18"/>
  <c r="P533" i="18"/>
  <c r="P534" i="18"/>
  <c r="P535" i="18"/>
  <c r="P536" i="18"/>
  <c r="P537" i="18"/>
  <c r="P538" i="18"/>
  <c r="P539" i="18"/>
  <c r="P540" i="18"/>
  <c r="P541" i="18"/>
  <c r="P542" i="18"/>
  <c r="P543" i="18"/>
  <c r="P544" i="18"/>
  <c r="P545" i="18"/>
  <c r="P546" i="18"/>
  <c r="P547" i="18"/>
  <c r="P548" i="18"/>
  <c r="P549" i="18"/>
  <c r="P550" i="18"/>
  <c r="P551" i="18"/>
  <c r="P552" i="18"/>
  <c r="P553" i="18"/>
  <c r="P554" i="18"/>
  <c r="P555" i="18"/>
  <c r="P556" i="18"/>
  <c r="P557" i="18"/>
  <c r="P558" i="18"/>
  <c r="P559" i="18"/>
  <c r="P560" i="18"/>
  <c r="P561" i="18"/>
  <c r="P562" i="18"/>
  <c r="P563" i="18"/>
  <c r="P564" i="18"/>
  <c r="P565" i="18"/>
  <c r="P566" i="18"/>
  <c r="P567" i="18"/>
  <c r="P568" i="18"/>
  <c r="P569" i="18"/>
  <c r="P570" i="18"/>
  <c r="P571" i="18"/>
  <c r="P572" i="18"/>
  <c r="P573" i="18"/>
  <c r="P574" i="18"/>
  <c r="P575" i="18"/>
  <c r="P576" i="18"/>
  <c r="P577" i="18"/>
  <c r="P578" i="18"/>
  <c r="P579" i="18"/>
  <c r="P580" i="18"/>
  <c r="P581" i="18"/>
  <c r="P582" i="18"/>
  <c r="P583" i="18"/>
  <c r="P584" i="18"/>
  <c r="P585" i="18"/>
  <c r="P586" i="18"/>
  <c r="P587" i="18"/>
  <c r="P588" i="18"/>
  <c r="P589" i="18"/>
  <c r="P590" i="18"/>
  <c r="P591" i="18"/>
  <c r="P592" i="18"/>
  <c r="P593" i="18"/>
  <c r="P594" i="18"/>
  <c r="P595" i="18"/>
  <c r="P596" i="18"/>
  <c r="P597" i="18"/>
  <c r="P598" i="18"/>
  <c r="P599" i="18"/>
  <c r="P600" i="18"/>
  <c r="P601" i="18"/>
  <c r="P602" i="18"/>
  <c r="P603" i="18"/>
  <c r="P604" i="18"/>
  <c r="P605" i="18"/>
  <c r="P606" i="18"/>
  <c r="P607" i="18"/>
  <c r="P608" i="18"/>
  <c r="P609" i="18"/>
  <c r="P610" i="18"/>
  <c r="P611" i="18"/>
  <c r="P612" i="18"/>
  <c r="P613" i="18"/>
  <c r="P614" i="18"/>
  <c r="P615" i="18"/>
  <c r="P616" i="18"/>
  <c r="P617" i="18"/>
  <c r="P618" i="18"/>
  <c r="P619" i="18"/>
  <c r="P620" i="18"/>
  <c r="P621" i="18"/>
  <c r="P622" i="18"/>
  <c r="P623" i="18"/>
  <c r="P624" i="18"/>
  <c r="P625" i="18"/>
  <c r="P626" i="18"/>
  <c r="P627" i="18"/>
  <c r="P628" i="18"/>
  <c r="P629" i="18"/>
  <c r="P630" i="18"/>
  <c r="P631" i="18"/>
  <c r="P632" i="18"/>
  <c r="P633" i="18"/>
  <c r="P634" i="18"/>
  <c r="P635" i="18"/>
  <c r="P636" i="18"/>
  <c r="P637" i="18"/>
  <c r="P638" i="18"/>
  <c r="P639" i="18"/>
  <c r="P640" i="18"/>
  <c r="P641" i="18"/>
  <c r="P642" i="18"/>
  <c r="P643" i="18"/>
  <c r="P644" i="18"/>
  <c r="P645" i="18"/>
  <c r="P646" i="18"/>
  <c r="P647" i="18"/>
  <c r="P648" i="18"/>
  <c r="P649" i="18"/>
  <c r="P650" i="18"/>
  <c r="P651" i="18"/>
  <c r="P652" i="18"/>
  <c r="P653" i="18"/>
  <c r="P654" i="18"/>
  <c r="P655" i="18"/>
  <c r="P656" i="18"/>
  <c r="P657" i="18"/>
  <c r="P658" i="18"/>
  <c r="P659" i="18"/>
  <c r="P660" i="18"/>
  <c r="P661" i="18"/>
  <c r="P662" i="18"/>
  <c r="P663" i="18"/>
  <c r="P664" i="18"/>
  <c r="P665" i="18"/>
  <c r="P666" i="18"/>
  <c r="P667" i="18"/>
  <c r="P668" i="18"/>
  <c r="P669" i="18"/>
  <c r="P670" i="18"/>
  <c r="P671" i="18"/>
  <c r="P672" i="18"/>
  <c r="P673" i="18"/>
  <c r="P674" i="18"/>
  <c r="P675" i="18"/>
  <c r="P676" i="18"/>
  <c r="P677" i="18"/>
  <c r="P678" i="18"/>
  <c r="P679" i="18"/>
  <c r="P680" i="18"/>
  <c r="P681" i="18"/>
  <c r="P682" i="18"/>
  <c r="P683" i="18"/>
  <c r="P684" i="18"/>
  <c r="P685" i="18"/>
  <c r="P686" i="18"/>
  <c r="P687" i="18"/>
  <c r="P688" i="18"/>
  <c r="P689" i="18"/>
  <c r="P690" i="18"/>
  <c r="P691" i="18"/>
  <c r="P692" i="18"/>
  <c r="P693" i="18"/>
  <c r="P694" i="18"/>
  <c r="P695" i="18"/>
  <c r="P696" i="18"/>
  <c r="P697" i="18"/>
  <c r="P698" i="18"/>
  <c r="P699" i="18"/>
  <c r="P700" i="18"/>
  <c r="P701" i="18"/>
  <c r="P702" i="18"/>
  <c r="P703" i="18"/>
  <c r="P704" i="18"/>
  <c r="P705" i="18"/>
  <c r="P706" i="18"/>
  <c r="P707" i="18"/>
  <c r="P708" i="18"/>
  <c r="P709" i="18"/>
  <c r="P710" i="18"/>
  <c r="P711" i="18"/>
  <c r="P712" i="18"/>
  <c r="Q715" i="18"/>
  <c r="Q719" i="18"/>
  <c r="Q723" i="18"/>
  <c r="Q727" i="18"/>
  <c r="Q731" i="18"/>
  <c r="Q735" i="18"/>
  <c r="Q739" i="18"/>
  <c r="Q743" i="18"/>
  <c r="Q747" i="18"/>
  <c r="Q751" i="18"/>
  <c r="Q755" i="18"/>
  <c r="Q759" i="18"/>
  <c r="Q763" i="18"/>
  <c r="Q767" i="18"/>
  <c r="Q771" i="18"/>
  <c r="Q775" i="18"/>
  <c r="Q779" i="18"/>
  <c r="Q783" i="18"/>
  <c r="Q787" i="18"/>
  <c r="Q791" i="18"/>
  <c r="Q795" i="18"/>
  <c r="Q799" i="18"/>
  <c r="Q803" i="18"/>
  <c r="Q807" i="18"/>
  <c r="Q811" i="18"/>
  <c r="Q815" i="18"/>
  <c r="Q819" i="18"/>
  <c r="Q823" i="18"/>
  <c r="Q827" i="18"/>
  <c r="Q831" i="18"/>
  <c r="Q835" i="18"/>
  <c r="Q839" i="18"/>
  <c r="Q843" i="18"/>
  <c r="Q847" i="18"/>
  <c r="Q851" i="18"/>
  <c r="Q855" i="18"/>
  <c r="Q859" i="18"/>
  <c r="Q863" i="18"/>
  <c r="Q867" i="18"/>
  <c r="Q871" i="18"/>
  <c r="Q875" i="18"/>
  <c r="Q879" i="18"/>
  <c r="Q883" i="18"/>
  <c r="Q887" i="18"/>
  <c r="Q891" i="18"/>
  <c r="Q895" i="18"/>
  <c r="Q899" i="18"/>
  <c r="Q903" i="18"/>
  <c r="Q907" i="18"/>
  <c r="Q911" i="18"/>
  <c r="Q915" i="18"/>
  <c r="Q919" i="18"/>
  <c r="Q923" i="18"/>
  <c r="Q927" i="18"/>
  <c r="Q931" i="18"/>
  <c r="Q935" i="18"/>
  <c r="Q939" i="18"/>
  <c r="Q943" i="18"/>
  <c r="Q947" i="18"/>
  <c r="Q951" i="18"/>
  <c r="Q955" i="18"/>
  <c r="Q959" i="18"/>
  <c r="Q963" i="18"/>
  <c r="Q967" i="18"/>
  <c r="Q971" i="18"/>
  <c r="Q975" i="18"/>
  <c r="Q979" i="18"/>
  <c r="Q983" i="18"/>
  <c r="Q987" i="18"/>
  <c r="Q991" i="18"/>
  <c r="Q995" i="18"/>
  <c r="Q999" i="18"/>
  <c r="Q1003" i="18"/>
  <c r="Q1007" i="18"/>
  <c r="Q1011" i="18"/>
  <c r="Q1015" i="18"/>
  <c r="Q1019" i="18"/>
  <c r="Q1023" i="18"/>
  <c r="Q1027" i="18"/>
  <c r="Q1031" i="18"/>
  <c r="Q1035" i="18"/>
  <c r="Q1039" i="18"/>
  <c r="Q1043" i="18"/>
  <c r="Q1047" i="18"/>
  <c r="Q1051" i="18"/>
  <c r="Q1055" i="18"/>
  <c r="Q1059" i="18"/>
  <c r="Q1063" i="18"/>
  <c r="Q1067" i="18"/>
  <c r="Q1071" i="18"/>
  <c r="Q1075" i="18"/>
  <c r="Q1079" i="18"/>
  <c r="Q1083" i="18"/>
  <c r="Q1087" i="18"/>
  <c r="Q1091" i="18"/>
  <c r="Q1095" i="18"/>
  <c r="Q1099" i="18"/>
  <c r="Q1103" i="18"/>
  <c r="Q1107" i="18"/>
  <c r="Q1111" i="18"/>
  <c r="Q1115" i="18"/>
  <c r="Q1119" i="18"/>
  <c r="Q1123" i="18"/>
  <c r="Q1127" i="18"/>
  <c r="Q1131" i="18"/>
  <c r="Q1135" i="18"/>
  <c r="Q1139" i="18"/>
  <c r="Q1143" i="18"/>
  <c r="Q1147" i="18"/>
  <c r="Q1151" i="18"/>
  <c r="Q1155" i="18"/>
  <c r="Q1159" i="18"/>
  <c r="Q1163" i="18"/>
  <c r="Q1167" i="18"/>
  <c r="Q1171" i="18"/>
  <c r="Q1175" i="18"/>
  <c r="Q1179" i="18"/>
  <c r="Q1183" i="18"/>
  <c r="Q1187" i="18"/>
  <c r="Q1191" i="18"/>
  <c r="Q1195" i="18"/>
  <c r="Q1199" i="18"/>
  <c r="Q1203" i="18"/>
  <c r="Q1207" i="18"/>
  <c r="Q1211" i="18"/>
  <c r="Q1215" i="18"/>
  <c r="Q1219" i="18"/>
  <c r="Q1223" i="18"/>
  <c r="Q1227" i="18"/>
  <c r="Q1231" i="18"/>
  <c r="Q1235" i="18"/>
  <c r="Q1239" i="18"/>
  <c r="Q1243" i="18"/>
  <c r="Q1247" i="18"/>
  <c r="Q1251" i="18"/>
  <c r="Q1255" i="18"/>
  <c r="Q1259" i="18"/>
  <c r="Q1263" i="18"/>
  <c r="Q1267" i="18"/>
  <c r="Q1271" i="18"/>
  <c r="Q1275" i="18"/>
  <c r="Q1279" i="18"/>
  <c r="Q1283" i="18"/>
  <c r="Q1287" i="18"/>
  <c r="Q1291" i="18"/>
  <c r="Q1295" i="18"/>
  <c r="Q1299" i="18"/>
  <c r="Q1303" i="18"/>
  <c r="Q1307" i="18"/>
  <c r="Q1311" i="18"/>
  <c r="Q1315" i="18"/>
  <c r="Q1319" i="18"/>
  <c r="Q1323" i="18"/>
  <c r="Q1327" i="18"/>
  <c r="Q1331" i="18"/>
  <c r="Q1335" i="18"/>
  <c r="Q1339" i="18"/>
  <c r="Q1343" i="18"/>
  <c r="Q1347" i="18"/>
  <c r="Q1351" i="18"/>
  <c r="Q1355" i="18"/>
  <c r="Q1359" i="18"/>
  <c r="Q1363" i="18"/>
  <c r="Q1367" i="18"/>
  <c r="Q1371" i="18"/>
  <c r="Q1375" i="18"/>
  <c r="Q1379" i="18"/>
  <c r="Q1383" i="18"/>
  <c r="Q1387" i="18"/>
  <c r="Q1391" i="18"/>
  <c r="Q1395" i="18"/>
  <c r="Q1399" i="18"/>
  <c r="Q1403" i="18"/>
  <c r="Q1407" i="18"/>
  <c r="Q1411" i="18"/>
  <c r="Q1415" i="18"/>
  <c r="Q1419" i="18"/>
  <c r="Q1423" i="18"/>
  <c r="Q1427" i="18"/>
  <c r="Q1431" i="18"/>
  <c r="Q1435" i="18"/>
  <c r="Q1439" i="18"/>
  <c r="Q1443" i="18"/>
  <c r="Q1447" i="18"/>
  <c r="Q1451" i="18"/>
  <c r="Q1455" i="18"/>
  <c r="Q1459" i="18"/>
  <c r="Q1463" i="18"/>
  <c r="Q1467" i="18"/>
  <c r="Q1471" i="18"/>
  <c r="Q1475" i="18"/>
  <c r="Q1479" i="18"/>
  <c r="Q1483" i="18"/>
  <c r="Q1487" i="18"/>
  <c r="Q1491" i="18"/>
  <c r="Q1495" i="18"/>
  <c r="Q1499" i="18"/>
  <c r="Q1503" i="18"/>
  <c r="Q1507" i="18"/>
  <c r="Q1511" i="18"/>
  <c r="Q1515" i="18"/>
  <c r="Q1519" i="18"/>
  <c r="Q1523" i="18"/>
  <c r="Q1527" i="18"/>
  <c r="Q1531" i="18"/>
  <c r="Q1535" i="18"/>
  <c r="Q1539" i="18"/>
  <c r="Q1543" i="18"/>
  <c r="Q1547" i="18"/>
  <c r="Q1551" i="18"/>
  <c r="Q1555" i="18"/>
  <c r="Q1559" i="18"/>
  <c r="Q1563" i="18"/>
  <c r="Q1567" i="18"/>
  <c r="Q1571" i="18"/>
  <c r="Q1575" i="18"/>
  <c r="Q1579" i="18"/>
  <c r="Q1583" i="18"/>
  <c r="Q1587" i="18"/>
  <c r="Q1591" i="18"/>
  <c r="Q1595" i="18"/>
  <c r="Q1599" i="18"/>
  <c r="Q1603" i="18"/>
  <c r="Q1607" i="18"/>
  <c r="Q1611" i="18"/>
  <c r="Q1615" i="18"/>
  <c r="Q1619" i="18"/>
  <c r="Q1623" i="18"/>
  <c r="Q1627" i="18"/>
  <c r="Q1631" i="18"/>
  <c r="Q1635" i="18"/>
  <c r="Q1639" i="18"/>
  <c r="Q1643" i="18"/>
  <c r="Q1647" i="18"/>
  <c r="Q1651" i="18"/>
  <c r="Q1655" i="18"/>
  <c r="Q1659" i="18"/>
  <c r="Q1663" i="18"/>
  <c r="Q1667" i="18"/>
  <c r="Q1671" i="18"/>
  <c r="Q1675" i="18"/>
  <c r="Q1679" i="18"/>
  <c r="Q1683" i="18"/>
  <c r="Q1687" i="18"/>
  <c r="Q1691" i="18"/>
  <c r="Q1695" i="18"/>
  <c r="Q1699" i="18"/>
  <c r="Q1703" i="18"/>
  <c r="Q1707" i="18"/>
  <c r="Q1711" i="18"/>
  <c r="Q1715" i="18"/>
  <c r="Q1719" i="18"/>
  <c r="Q1723" i="18"/>
  <c r="Q1727" i="18"/>
  <c r="Q1731" i="18"/>
  <c r="Q1735" i="18"/>
  <c r="Q1739" i="18"/>
  <c r="Q1743" i="18"/>
  <c r="Q1747" i="18"/>
  <c r="Q1751" i="18"/>
  <c r="Q1755" i="18"/>
  <c r="Q1759" i="18"/>
  <c r="Q1763" i="18"/>
  <c r="Q1767" i="18"/>
  <c r="Q1771" i="18"/>
  <c r="Q1775" i="18"/>
  <c r="Q1779" i="18"/>
  <c r="Q1783" i="18"/>
  <c r="Q1787" i="18"/>
  <c r="Q1791" i="18"/>
  <c r="Q1795" i="18"/>
  <c r="Q1799" i="18"/>
  <c r="Q1803" i="18"/>
  <c r="Q1807" i="18"/>
  <c r="Q1811" i="18"/>
  <c r="Q1815" i="18"/>
  <c r="Q1819" i="18"/>
  <c r="Q1823" i="18"/>
  <c r="Q1827" i="18"/>
  <c r="Q1831" i="18"/>
  <c r="Q1835" i="18"/>
  <c r="Q1839" i="18"/>
  <c r="Q1843" i="18"/>
  <c r="Q1847" i="18"/>
  <c r="Q1851" i="18"/>
  <c r="Q1855" i="18"/>
  <c r="Q1859" i="18"/>
  <c r="Q1863" i="18"/>
  <c r="Q1867" i="18"/>
  <c r="Q1871" i="18"/>
  <c r="Q1875" i="18"/>
  <c r="Q1879" i="18"/>
  <c r="Q1883" i="18"/>
  <c r="Q1887" i="18"/>
  <c r="Q1891" i="18"/>
  <c r="Q1895" i="18"/>
  <c r="Q1899" i="18"/>
  <c r="Q1903" i="18"/>
  <c r="Q1907" i="18"/>
  <c r="Q1911" i="18"/>
  <c r="Q1915" i="18"/>
  <c r="Q1919" i="18"/>
  <c r="Q1923" i="18"/>
  <c r="Q1927" i="18"/>
  <c r="Q1931" i="18"/>
  <c r="Q1935" i="18"/>
  <c r="Q1939" i="18"/>
  <c r="Q1943" i="18"/>
  <c r="Q1947" i="18"/>
  <c r="Q1951" i="18"/>
  <c r="Q1955" i="18"/>
  <c r="Q1959" i="18"/>
  <c r="Q1963" i="18"/>
  <c r="Q1967" i="18"/>
  <c r="Q1971" i="18"/>
  <c r="Q1975" i="18"/>
  <c r="Q1979" i="18"/>
  <c r="Q1983" i="18"/>
  <c r="Q1987" i="18"/>
  <c r="Q1991" i="18"/>
  <c r="Q1995" i="18"/>
  <c r="Q1999" i="18"/>
  <c r="Q2003" i="18"/>
  <c r="Q2007" i="18"/>
  <c r="Q2011" i="18"/>
  <c r="Q2015" i="18"/>
  <c r="Q2019" i="18"/>
  <c r="Q2023" i="18"/>
  <c r="Q2027" i="18"/>
  <c r="Q2031" i="18"/>
  <c r="Q2035" i="18"/>
  <c r="Q2039" i="18"/>
  <c r="Q2043" i="18"/>
  <c r="Q2047" i="18"/>
  <c r="Q2051" i="18"/>
  <c r="Q2055" i="18"/>
  <c r="Q2059" i="18"/>
  <c r="Q2063" i="18"/>
  <c r="Q2067" i="18"/>
  <c r="Q2071" i="18"/>
  <c r="Q2075" i="18"/>
  <c r="Q2079" i="18"/>
  <c r="Q2083" i="18"/>
  <c r="Q2087" i="18"/>
  <c r="Q2091" i="18"/>
  <c r="Q2095" i="18"/>
  <c r="Q2099" i="18"/>
  <c r="Q2103" i="18"/>
  <c r="Q2107" i="18"/>
  <c r="Q2111" i="18"/>
  <c r="Q2115" i="18"/>
  <c r="Q2119" i="18"/>
  <c r="Q2123" i="18"/>
  <c r="Q2127" i="18"/>
  <c r="Q2131" i="18"/>
  <c r="Q2135" i="18"/>
  <c r="Q2139" i="18"/>
  <c r="Q2143" i="18"/>
  <c r="Q2147" i="18"/>
  <c r="Q2151" i="18"/>
  <c r="Q2155" i="18"/>
  <c r="Q2159" i="18"/>
  <c r="Q2163" i="18"/>
  <c r="Q2167" i="18"/>
  <c r="Q2171" i="18"/>
  <c r="Q2175" i="18"/>
  <c r="Q2179" i="18"/>
  <c r="Q2183" i="18"/>
  <c r="Q2187" i="18"/>
  <c r="Q2191" i="18"/>
  <c r="Q2195" i="18"/>
  <c r="Q2199" i="18"/>
  <c r="Q2203" i="18"/>
  <c r="Q2207" i="18"/>
  <c r="Q2211" i="18"/>
  <c r="Q2215" i="18"/>
  <c r="Q2219" i="18"/>
  <c r="Q2223" i="18"/>
  <c r="Q2227" i="18"/>
  <c r="Q2231" i="18"/>
  <c r="Q2235" i="18"/>
  <c r="Q2239" i="18"/>
  <c r="Q2243" i="18"/>
  <c r="Q2247" i="18"/>
  <c r="Q2251" i="18"/>
  <c r="Q2255" i="18"/>
  <c r="Q2259" i="18"/>
  <c r="Q2263" i="18"/>
  <c r="Q2267" i="18"/>
  <c r="Q2271" i="18"/>
  <c r="Q2275" i="18"/>
  <c r="Q2279" i="18"/>
  <c r="Q2283" i="18"/>
  <c r="Q2287" i="18"/>
  <c r="Q2291" i="18"/>
  <c r="Q2295" i="18"/>
  <c r="Q2299" i="18"/>
  <c r="Q2303" i="18"/>
  <c r="Q2307" i="18"/>
  <c r="Q2311" i="18"/>
  <c r="Q2315" i="18"/>
  <c r="Q2319" i="18"/>
  <c r="Q2323" i="18"/>
  <c r="Q2327" i="18"/>
  <c r="Q2331" i="18"/>
  <c r="Q2335" i="18"/>
  <c r="Q2339" i="18"/>
  <c r="Q2343" i="18"/>
  <c r="Q2347" i="18"/>
  <c r="Q2351" i="18"/>
  <c r="Q2355" i="18"/>
  <c r="Q2359" i="18"/>
  <c r="Q2363" i="18"/>
  <c r="Q2367" i="18"/>
  <c r="Q2371" i="18"/>
  <c r="Q2375" i="18"/>
  <c r="Q2379" i="18"/>
  <c r="Q2383" i="18"/>
  <c r="Q2387" i="18"/>
  <c r="Q2391" i="18"/>
  <c r="Q2395" i="18"/>
  <c r="Q2399" i="18"/>
  <c r="Q2403" i="18"/>
  <c r="Q2407" i="18"/>
  <c r="Q2411" i="18"/>
  <c r="Q2415" i="18"/>
  <c r="Q2419" i="18"/>
  <c r="Q2423" i="18"/>
  <c r="Q2427" i="18"/>
  <c r="Q2431" i="18"/>
  <c r="Q2435" i="18"/>
  <c r="Q2439" i="18"/>
  <c r="Q2443" i="18"/>
  <c r="Q2447" i="18"/>
  <c r="Q2451" i="18"/>
  <c r="Q2455" i="18"/>
  <c r="Q2459" i="18"/>
  <c r="Q2463" i="18"/>
  <c r="Q2467" i="18"/>
  <c r="Q2471" i="18"/>
  <c r="Q2475" i="18"/>
  <c r="Q2479" i="18"/>
  <c r="Q2483" i="18"/>
  <c r="Q2487" i="18"/>
  <c r="Q2491" i="18"/>
  <c r="Q2495" i="18"/>
  <c r="Q2499" i="18"/>
  <c r="Q2503" i="18"/>
  <c r="Q2507" i="18"/>
  <c r="Q2511" i="18"/>
  <c r="Q2515" i="18"/>
  <c r="Q2519" i="18"/>
  <c r="Q2523" i="18"/>
  <c r="Q2527" i="18"/>
  <c r="Q2531" i="18"/>
  <c r="Q2535" i="18"/>
  <c r="Q2539" i="18"/>
  <c r="Q2543" i="18"/>
  <c r="Q2547" i="18"/>
  <c r="Q2551" i="18"/>
  <c r="Q2555" i="18"/>
  <c r="Q2559" i="18"/>
  <c r="Q2563" i="18"/>
  <c r="Q2567" i="18"/>
  <c r="Q2571" i="18"/>
  <c r="Q2575" i="18"/>
  <c r="Q2579" i="18"/>
  <c r="Q2583" i="18"/>
  <c r="Q2587" i="18"/>
  <c r="Q2591" i="18"/>
  <c r="Q2595" i="18"/>
  <c r="Q2599" i="18"/>
  <c r="Q2603" i="18"/>
  <c r="Q2607" i="18"/>
  <c r="Q2611" i="18"/>
  <c r="Q2615" i="18"/>
  <c r="Q2619" i="18"/>
  <c r="Q2623" i="18"/>
  <c r="Q2627" i="18"/>
  <c r="Q2631" i="18"/>
  <c r="Q2635" i="18"/>
  <c r="Q2639" i="18"/>
  <c r="Q2643" i="18"/>
  <c r="Q2647" i="18"/>
  <c r="Q2651" i="18"/>
  <c r="Q2655" i="18"/>
  <c r="Q2659" i="18"/>
  <c r="Q2663" i="18"/>
  <c r="Q2667" i="18"/>
  <c r="Q2671" i="18"/>
  <c r="Q2675" i="18"/>
  <c r="Q2679" i="18"/>
  <c r="Q2683" i="18"/>
  <c r="Q2687" i="18"/>
  <c r="Q2691" i="18"/>
  <c r="Q2695" i="18"/>
  <c r="Q2699" i="18"/>
  <c r="Q2703" i="18"/>
  <c r="Q2707" i="18"/>
  <c r="Q2711" i="18"/>
  <c r="Q2715" i="18"/>
  <c r="Q2719" i="18"/>
  <c r="Q2723" i="18"/>
  <c r="Q2727" i="18"/>
  <c r="Q2731" i="18"/>
  <c r="Q2735" i="18"/>
  <c r="Q2739" i="18"/>
  <c r="Q2743" i="18"/>
  <c r="Q2747" i="18"/>
  <c r="Q2751" i="18"/>
  <c r="Q2755" i="18"/>
  <c r="Q2759" i="18"/>
  <c r="Q2763" i="18"/>
  <c r="Q2767" i="18"/>
  <c r="Q2771" i="18"/>
  <c r="Q2775" i="18"/>
  <c r="Q2779" i="18"/>
  <c r="Q2783" i="18"/>
  <c r="Q2787" i="18"/>
  <c r="Q2791" i="18"/>
  <c r="Q2795" i="18"/>
  <c r="Q2799" i="18"/>
  <c r="Q2803" i="18"/>
  <c r="Q2807" i="18"/>
  <c r="Q2811" i="18"/>
  <c r="Q2815" i="18"/>
  <c r="Q2819" i="18"/>
  <c r="Q2823" i="18"/>
  <c r="Q2827" i="18"/>
  <c r="Q2831" i="18"/>
  <c r="Q2835" i="18"/>
  <c r="Q2839" i="18"/>
  <c r="Q2843" i="18"/>
  <c r="Q2847" i="18"/>
  <c r="Q2851" i="18"/>
  <c r="Q2855" i="18"/>
  <c r="Q2859" i="18"/>
  <c r="Q2863" i="18"/>
  <c r="Q2867" i="18"/>
  <c r="Q2871" i="18"/>
  <c r="Q2875" i="18"/>
  <c r="Q2879" i="18"/>
  <c r="Q2883" i="18"/>
  <c r="Q2887" i="18"/>
  <c r="Q2891" i="18"/>
  <c r="Q2895" i="18"/>
  <c r="Q2899" i="18"/>
  <c r="Q2903" i="18"/>
  <c r="Q2907" i="18"/>
  <c r="Q2911" i="18"/>
  <c r="Q2915" i="18"/>
  <c r="Q2919" i="18"/>
  <c r="Q2923" i="18"/>
  <c r="Q2927" i="18"/>
  <c r="Q2931" i="18"/>
  <c r="Q2935" i="18"/>
  <c r="Q2939" i="18"/>
  <c r="Q2943" i="18"/>
  <c r="Q2947" i="18"/>
  <c r="Q2951" i="18"/>
  <c r="Q2955" i="18"/>
  <c r="Q2959" i="18"/>
  <c r="Q2963" i="18"/>
  <c r="Q2967" i="18"/>
  <c r="Q2971" i="18"/>
  <c r="Q2975" i="18"/>
  <c r="Q2979" i="18"/>
  <c r="Q2983" i="18"/>
  <c r="Q2987" i="18"/>
  <c r="Q2991" i="18"/>
  <c r="Q2995" i="18"/>
  <c r="Q2999" i="18"/>
  <c r="Q3003" i="18"/>
  <c r="Q3007" i="18"/>
  <c r="Q3011" i="18"/>
  <c r="Q3015" i="18"/>
  <c r="Q3019" i="18"/>
  <c r="Q3023" i="18"/>
  <c r="Q3027" i="18"/>
  <c r="Q3031" i="18"/>
  <c r="Q3035" i="18"/>
  <c r="Q3039" i="18"/>
  <c r="Q3043" i="18"/>
  <c r="Q3047" i="18"/>
  <c r="Q3051" i="18"/>
  <c r="Q3055" i="18"/>
  <c r="Q3059" i="18"/>
  <c r="Q3063" i="18"/>
  <c r="Q3067" i="18"/>
  <c r="Q3071" i="18"/>
  <c r="Q3075" i="18"/>
  <c r="Q3079" i="18"/>
  <c r="Q3083" i="18"/>
  <c r="Q3087" i="18"/>
  <c r="Q3091" i="18"/>
  <c r="Q3095" i="18"/>
  <c r="Q3099" i="18"/>
  <c r="Q3103" i="18"/>
  <c r="Q3107" i="18"/>
  <c r="Q3111" i="18"/>
  <c r="Q3115" i="18"/>
  <c r="Q3119" i="18"/>
  <c r="Q3123" i="18"/>
  <c r="Q3127" i="18"/>
  <c r="Q3131" i="18"/>
  <c r="Q3135" i="18"/>
  <c r="Q3139" i="18"/>
  <c r="Q3143" i="18"/>
  <c r="Q3147" i="18"/>
  <c r="Q3151" i="18"/>
  <c r="Q3155" i="18"/>
  <c r="Q3159" i="18"/>
  <c r="Q3163" i="18"/>
  <c r="Q3167" i="18"/>
  <c r="Q3171" i="18"/>
  <c r="Q3175" i="18"/>
  <c r="Q3179" i="18"/>
  <c r="Q3183" i="18"/>
  <c r="Q3187" i="18"/>
  <c r="Q3191" i="18"/>
  <c r="Q3195" i="18"/>
  <c r="Q3199" i="18"/>
  <c r="Q3203" i="18"/>
  <c r="Q3207" i="18"/>
  <c r="Q3211" i="18"/>
  <c r="Q3215" i="18"/>
  <c r="Q3219" i="18"/>
  <c r="Q3223" i="18"/>
  <c r="Q3227" i="18"/>
  <c r="Q3231" i="18"/>
  <c r="Q3235" i="18"/>
  <c r="Q3239" i="18"/>
  <c r="Q3243" i="18"/>
  <c r="Q3247" i="18"/>
  <c r="Q3251" i="18"/>
  <c r="Q3255" i="18"/>
  <c r="Q3259" i="18"/>
  <c r="Q3263" i="18"/>
  <c r="Q3267" i="18"/>
  <c r="Q3271" i="18"/>
  <c r="Q3275" i="18"/>
  <c r="Q3279" i="18"/>
  <c r="Q3283" i="18"/>
  <c r="Q3287" i="18"/>
  <c r="Q3291" i="18"/>
  <c r="Q3295" i="18"/>
  <c r="Q3299" i="18"/>
  <c r="Q3303" i="18"/>
  <c r="Q3307" i="18"/>
  <c r="Q3311" i="18"/>
  <c r="Q3315" i="18"/>
  <c r="Q3319" i="18"/>
  <c r="Q3323" i="18"/>
  <c r="Q3327" i="18"/>
  <c r="Q3331" i="18"/>
  <c r="Q3335" i="18"/>
  <c r="Q3339" i="18"/>
  <c r="Q3343" i="18"/>
  <c r="Q3347" i="18"/>
  <c r="Q3351" i="18"/>
  <c r="Q3355" i="18"/>
  <c r="Q3359" i="18"/>
  <c r="Q3363" i="18"/>
  <c r="Q3367" i="18"/>
  <c r="Q3371" i="18"/>
  <c r="Q3375" i="18"/>
  <c r="Q3379" i="18"/>
  <c r="Q3383" i="18"/>
  <c r="Q3387" i="18"/>
  <c r="Q3391" i="18"/>
  <c r="Q3395" i="18"/>
  <c r="Q3399" i="18"/>
  <c r="Q3403" i="18"/>
  <c r="Q3407" i="18"/>
  <c r="Q3411" i="18"/>
  <c r="Q3415" i="18"/>
  <c r="Q3419" i="18"/>
  <c r="Q3423" i="18"/>
  <c r="Q3427" i="18"/>
  <c r="Q3431" i="18"/>
  <c r="Q3435" i="18"/>
  <c r="Q3439" i="18"/>
  <c r="I748" i="18"/>
  <c r="N724" i="18"/>
  <c r="J748" i="18"/>
  <c r="O724" i="18"/>
  <c r="I749" i="18"/>
  <c r="N725" i="18"/>
  <c r="K748" i="18"/>
  <c r="P724" i="18"/>
  <c r="J749" i="18"/>
  <c r="O725" i="18"/>
  <c r="I750" i="18"/>
  <c r="N726" i="18"/>
  <c r="L3484" i="18"/>
  <c r="Q3460" i="18"/>
  <c r="K749" i="18"/>
  <c r="P725" i="18"/>
  <c r="J750" i="18"/>
  <c r="O726" i="18"/>
  <c r="I751" i="18"/>
  <c r="N727" i="18"/>
  <c r="L3488" i="18"/>
  <c r="Q3464" i="18"/>
  <c r="K753" i="18"/>
  <c r="P729" i="18"/>
  <c r="J754" i="18"/>
  <c r="O730" i="18"/>
  <c r="I755" i="18"/>
  <c r="N731" i="18"/>
  <c r="L3468" i="18"/>
  <c r="Q3444" i="18"/>
  <c r="K757" i="18"/>
  <c r="P733" i="18"/>
  <c r="J758" i="18"/>
  <c r="O734" i="18"/>
  <c r="I759" i="18"/>
  <c r="N735" i="18"/>
  <c r="L3472" i="18"/>
  <c r="Q3448" i="18"/>
  <c r="K737" i="18"/>
  <c r="P713" i="18"/>
  <c r="J738" i="18"/>
  <c r="O714" i="18"/>
  <c r="I739" i="18"/>
  <c r="N715" i="18"/>
  <c r="L3476" i="18"/>
  <c r="Q3452" i="18"/>
  <c r="K741" i="18"/>
  <c r="P717" i="18"/>
  <c r="J742" i="18"/>
  <c r="O718" i="18"/>
  <c r="I743" i="18"/>
  <c r="N719" i="18"/>
  <c r="L3480" i="18"/>
  <c r="Q3456" i="18"/>
  <c r="K745" i="18"/>
  <c r="P721" i="18"/>
  <c r="J746" i="18"/>
  <c r="O722" i="18"/>
  <c r="I747" i="18"/>
  <c r="N723" i="18"/>
  <c r="Q28" i="18"/>
  <c r="Q29" i="18"/>
  <c r="Q30" i="18"/>
  <c r="Q31" i="18"/>
  <c r="Q32" i="18"/>
  <c r="Q33" i="18"/>
  <c r="Q34" i="18"/>
  <c r="Q35" i="18"/>
  <c r="Q36" i="18"/>
  <c r="Q37" i="18"/>
  <c r="Q38" i="18"/>
  <c r="Q39" i="18"/>
  <c r="Q40" i="18"/>
  <c r="Q41" i="18"/>
  <c r="Q42" i="18"/>
  <c r="Q43" i="18"/>
  <c r="Q44" i="18"/>
  <c r="Q45" i="18"/>
  <c r="Q46" i="18"/>
  <c r="Q47" i="18"/>
  <c r="Q48" i="18"/>
  <c r="Q49" i="18"/>
  <c r="Q50" i="18"/>
  <c r="Q51" i="18"/>
  <c r="Q52" i="18"/>
  <c r="Q53" i="18"/>
  <c r="Q54" i="18"/>
  <c r="Q55" i="18"/>
  <c r="Q56" i="18"/>
  <c r="Q57" i="18"/>
  <c r="Q58" i="18"/>
  <c r="Q59" i="18"/>
  <c r="Q60" i="18"/>
  <c r="Q61" i="18"/>
  <c r="Q62" i="18"/>
  <c r="Q63" i="18"/>
  <c r="Q64" i="18"/>
  <c r="Q65" i="18"/>
  <c r="Q66" i="18"/>
  <c r="Q67" i="18"/>
  <c r="Q68" i="18"/>
  <c r="Q69" i="18"/>
  <c r="Q70" i="18"/>
  <c r="Q71" i="18"/>
  <c r="Q72" i="18"/>
  <c r="Q73" i="18"/>
  <c r="Q74" i="18"/>
  <c r="Q75" i="18"/>
  <c r="Q76" i="18"/>
  <c r="Q77" i="18"/>
  <c r="Q78" i="18"/>
  <c r="Q79" i="18"/>
  <c r="Q80" i="18"/>
  <c r="Q81" i="18"/>
  <c r="Q82" i="18"/>
  <c r="Q83" i="18"/>
  <c r="Q84" i="18"/>
  <c r="Q85" i="18"/>
  <c r="Q86" i="18"/>
  <c r="Q87" i="18"/>
  <c r="Q88" i="18"/>
  <c r="Q89" i="18"/>
  <c r="Q90" i="18"/>
  <c r="Q91" i="18"/>
  <c r="Q92" i="18"/>
  <c r="Q93" i="18"/>
  <c r="Q94" i="18"/>
  <c r="Q95" i="18"/>
  <c r="Q96" i="18"/>
  <c r="Q97" i="18"/>
  <c r="Q98" i="18"/>
  <c r="Q99" i="18"/>
  <c r="Q100" i="18"/>
  <c r="Q101" i="18"/>
  <c r="Q102" i="18"/>
  <c r="Q103" i="18"/>
  <c r="Q104" i="18"/>
  <c r="Q105" i="18"/>
  <c r="Q106" i="18"/>
  <c r="Q107" i="18"/>
  <c r="Q108" i="18"/>
  <c r="Q109" i="18"/>
  <c r="Q110" i="18"/>
  <c r="Q111" i="18"/>
  <c r="Q112" i="18"/>
  <c r="Q113" i="18"/>
  <c r="Q114" i="18"/>
  <c r="Q115" i="18"/>
  <c r="Q116" i="18"/>
  <c r="Q117" i="18"/>
  <c r="Q118" i="18"/>
  <c r="Q119" i="18"/>
  <c r="Q120" i="18"/>
  <c r="Q121" i="18"/>
  <c r="Q122" i="18"/>
  <c r="Q123" i="18"/>
  <c r="Q124" i="18"/>
  <c r="Q125" i="18"/>
  <c r="Q126" i="18"/>
  <c r="Q127" i="18"/>
  <c r="Q128" i="18"/>
  <c r="Q129" i="18"/>
  <c r="Q130" i="18"/>
  <c r="Q131" i="18"/>
  <c r="Q132" i="18"/>
  <c r="Q133" i="18"/>
  <c r="Q134" i="18"/>
  <c r="Q135" i="18"/>
  <c r="Q136" i="18"/>
  <c r="Q137" i="18"/>
  <c r="Q138" i="18"/>
  <c r="Q139" i="18"/>
  <c r="Q140" i="18"/>
  <c r="Q141" i="18"/>
  <c r="Q142" i="18"/>
  <c r="Q143" i="18"/>
  <c r="Q144" i="18"/>
  <c r="Q145" i="18"/>
  <c r="Q146" i="18"/>
  <c r="Q147" i="18"/>
  <c r="Q148" i="18"/>
  <c r="Q149" i="18"/>
  <c r="Q150" i="18"/>
  <c r="Q151" i="18"/>
  <c r="Q152" i="18"/>
  <c r="Q153" i="18"/>
  <c r="Q154" i="18"/>
  <c r="Q155" i="18"/>
  <c r="Q156" i="18"/>
  <c r="Q157" i="18"/>
  <c r="Q158" i="18"/>
  <c r="Q159" i="18"/>
  <c r="Q160" i="18"/>
  <c r="Q161" i="18"/>
  <c r="Q162" i="18"/>
  <c r="Q163" i="18"/>
  <c r="Q164" i="18"/>
  <c r="Q165" i="18"/>
  <c r="Q166" i="18"/>
  <c r="Q167" i="18"/>
  <c r="Q168" i="18"/>
  <c r="Q169" i="18"/>
  <c r="Q170" i="18"/>
  <c r="Q171" i="18"/>
  <c r="Q172" i="18"/>
  <c r="Q173" i="18"/>
  <c r="Q174" i="18"/>
  <c r="Q175" i="18"/>
  <c r="Q176" i="18"/>
  <c r="Q177" i="18"/>
  <c r="Q178" i="18"/>
  <c r="Q179" i="18"/>
  <c r="Q180" i="18"/>
  <c r="Q181" i="18"/>
  <c r="Q182" i="18"/>
  <c r="Q183" i="18"/>
  <c r="Q184" i="18"/>
  <c r="Q185" i="18"/>
  <c r="Q186" i="18"/>
  <c r="Q187" i="18"/>
  <c r="Q188" i="18"/>
  <c r="Q189" i="18"/>
  <c r="Q190" i="18"/>
  <c r="Q191" i="18"/>
  <c r="Q192" i="18"/>
  <c r="Q193" i="18"/>
  <c r="Q194" i="18"/>
  <c r="Q195" i="18"/>
  <c r="Q196" i="18"/>
  <c r="Q197" i="18"/>
  <c r="Q198" i="18"/>
  <c r="Q199" i="18"/>
  <c r="Q200" i="18"/>
  <c r="Q201" i="18"/>
  <c r="Q202" i="18"/>
  <c r="Q203" i="18"/>
  <c r="Q204" i="18"/>
  <c r="Q205" i="18"/>
  <c r="Q206" i="18"/>
  <c r="Q207" i="18"/>
  <c r="Q208" i="18"/>
  <c r="Q209" i="18"/>
  <c r="Q210" i="18"/>
  <c r="Q211" i="18"/>
  <c r="Q212" i="18"/>
  <c r="Q213" i="18"/>
  <c r="Q214" i="18"/>
  <c r="Q215" i="18"/>
  <c r="Q216" i="18"/>
  <c r="Q217" i="18"/>
  <c r="Q218" i="18"/>
  <c r="Q219" i="18"/>
  <c r="Q220" i="18"/>
  <c r="Q221" i="18"/>
  <c r="Q222" i="18"/>
  <c r="Q223" i="18"/>
  <c r="Q224" i="18"/>
  <c r="Q225" i="18"/>
  <c r="Q226" i="18"/>
  <c r="Q227" i="18"/>
  <c r="Q228" i="18"/>
  <c r="Q229" i="18"/>
  <c r="Q230" i="18"/>
  <c r="Q231" i="18"/>
  <c r="Q232" i="18"/>
  <c r="Q233" i="18"/>
  <c r="Q234" i="18"/>
  <c r="Q235" i="18"/>
  <c r="Q236" i="18"/>
  <c r="Q237" i="18"/>
  <c r="Q238" i="18"/>
  <c r="Q239" i="18"/>
  <c r="Q240" i="18"/>
  <c r="Q241" i="18"/>
  <c r="Q242" i="18"/>
  <c r="Q243" i="18"/>
  <c r="Q244" i="18"/>
  <c r="Q245" i="18"/>
  <c r="Q246" i="18"/>
  <c r="Q247" i="18"/>
  <c r="Q248" i="18"/>
  <c r="Q249" i="18"/>
  <c r="Q250" i="18"/>
  <c r="Q251" i="18"/>
  <c r="Q252" i="18"/>
  <c r="Q253" i="18"/>
  <c r="Q254" i="18"/>
  <c r="Q255" i="18"/>
  <c r="Q256" i="18"/>
  <c r="Q257" i="18"/>
  <c r="Q258" i="18"/>
  <c r="Q259" i="18"/>
  <c r="Q260" i="18"/>
  <c r="Q261" i="18"/>
  <c r="Q262" i="18"/>
  <c r="Q263" i="18"/>
  <c r="Q264" i="18"/>
  <c r="Q265" i="18"/>
  <c r="Q266" i="18"/>
  <c r="Q267" i="18"/>
  <c r="Q268" i="18"/>
  <c r="Q269" i="18"/>
  <c r="Q270" i="18"/>
  <c r="Q271" i="18"/>
  <c r="Q272" i="18"/>
  <c r="Q273" i="18"/>
  <c r="Q274" i="18"/>
  <c r="Q275" i="18"/>
  <c r="Q276" i="18"/>
  <c r="Q277" i="18"/>
  <c r="Q278" i="18"/>
  <c r="Q279" i="18"/>
  <c r="Q280" i="18"/>
  <c r="Q281" i="18"/>
  <c r="Q282" i="18"/>
  <c r="Q283" i="18"/>
  <c r="Q284" i="18"/>
  <c r="Q285" i="18"/>
  <c r="Q286" i="18"/>
  <c r="Q287" i="18"/>
  <c r="Q288" i="18"/>
  <c r="Q289" i="18"/>
  <c r="Q290" i="18"/>
  <c r="Q291" i="18"/>
  <c r="Q292" i="18"/>
  <c r="Q293" i="18"/>
  <c r="Q294" i="18"/>
  <c r="Q295" i="18"/>
  <c r="Q296" i="18"/>
  <c r="Q297" i="18"/>
  <c r="Q298" i="18"/>
  <c r="Q299" i="18"/>
  <c r="Q300" i="18"/>
  <c r="Q301" i="18"/>
  <c r="Q302" i="18"/>
  <c r="Q303" i="18"/>
  <c r="Q304" i="18"/>
  <c r="Q305" i="18"/>
  <c r="Q306" i="18"/>
  <c r="Q307" i="18"/>
  <c r="Q308" i="18"/>
  <c r="Q309" i="18"/>
  <c r="Q310" i="18"/>
  <c r="Q311" i="18"/>
  <c r="Q312" i="18"/>
  <c r="Q313" i="18"/>
  <c r="Q314" i="18"/>
  <c r="Q315" i="18"/>
  <c r="Q316" i="18"/>
  <c r="Q317" i="18"/>
  <c r="Q318" i="18"/>
  <c r="Q319" i="18"/>
  <c r="Q320" i="18"/>
  <c r="Q321" i="18"/>
  <c r="Q322" i="18"/>
  <c r="Q323" i="18"/>
  <c r="Q324" i="18"/>
  <c r="Q325" i="18"/>
  <c r="Q326" i="18"/>
  <c r="Q327" i="18"/>
  <c r="Q328" i="18"/>
  <c r="Q329" i="18"/>
  <c r="Q330" i="18"/>
  <c r="Q331" i="18"/>
  <c r="Q332" i="18"/>
  <c r="Q333" i="18"/>
  <c r="Q334" i="18"/>
  <c r="Q335" i="18"/>
  <c r="Q336" i="18"/>
  <c r="Q337" i="18"/>
  <c r="Q338" i="18"/>
  <c r="Q339" i="18"/>
  <c r="Q340" i="18"/>
  <c r="Q341" i="18"/>
  <c r="Q342" i="18"/>
  <c r="Q343" i="18"/>
  <c r="Q344" i="18"/>
  <c r="Q345" i="18"/>
  <c r="Q346" i="18"/>
  <c r="Q347" i="18"/>
  <c r="Q348" i="18"/>
  <c r="Q349" i="18"/>
  <c r="Q350" i="18"/>
  <c r="Q351" i="18"/>
  <c r="Q352" i="18"/>
  <c r="Q353" i="18"/>
  <c r="Q354" i="18"/>
  <c r="Q355" i="18"/>
  <c r="Q356" i="18"/>
  <c r="Q357" i="18"/>
  <c r="Q358" i="18"/>
  <c r="Q359" i="18"/>
  <c r="Q360" i="18"/>
  <c r="Q361" i="18"/>
  <c r="Q362" i="18"/>
  <c r="Q363" i="18"/>
  <c r="Q364" i="18"/>
  <c r="Q365" i="18"/>
  <c r="Q366" i="18"/>
  <c r="Q367" i="18"/>
  <c r="Q368" i="18"/>
  <c r="Q369" i="18"/>
  <c r="Q370" i="18"/>
  <c r="Q371" i="18"/>
  <c r="Q372" i="18"/>
  <c r="Q373" i="18"/>
  <c r="Q374" i="18"/>
  <c r="Q375" i="18"/>
  <c r="Q376" i="18"/>
  <c r="Q377" i="18"/>
  <c r="Q378" i="18"/>
  <c r="Q379" i="18"/>
  <c r="Q380" i="18"/>
  <c r="Q381" i="18"/>
  <c r="Q382" i="18"/>
  <c r="Q383" i="18"/>
  <c r="Q384" i="18"/>
  <c r="Q385" i="18"/>
  <c r="Q386" i="18"/>
  <c r="Q387" i="18"/>
  <c r="Q388" i="18"/>
  <c r="Q389" i="18"/>
  <c r="Q390" i="18"/>
  <c r="Q391" i="18"/>
  <c r="Q392" i="18"/>
  <c r="Q393" i="18"/>
  <c r="Q394" i="18"/>
  <c r="Q395" i="18"/>
  <c r="Q396" i="18"/>
  <c r="Q397" i="18"/>
  <c r="Q398" i="18"/>
  <c r="Q399" i="18"/>
  <c r="Q400" i="18"/>
  <c r="Q401" i="18"/>
  <c r="Q402" i="18"/>
  <c r="Q403" i="18"/>
  <c r="Q404" i="18"/>
  <c r="Q405" i="18"/>
  <c r="Q406" i="18"/>
  <c r="Q407" i="18"/>
  <c r="Q408" i="18"/>
  <c r="Q409" i="18"/>
  <c r="Q410" i="18"/>
  <c r="Q411" i="18"/>
  <c r="Q412" i="18"/>
  <c r="Q413" i="18"/>
  <c r="Q414" i="18"/>
  <c r="Q415" i="18"/>
  <c r="Q416" i="18"/>
  <c r="Q417" i="18"/>
  <c r="Q418" i="18"/>
  <c r="Q419" i="18"/>
  <c r="Q420" i="18"/>
  <c r="Q421" i="18"/>
  <c r="Q422" i="18"/>
  <c r="Q423" i="18"/>
  <c r="Q424" i="18"/>
  <c r="Q425" i="18"/>
  <c r="Q426" i="18"/>
  <c r="Q427" i="18"/>
  <c r="Q428" i="18"/>
  <c r="Q429" i="18"/>
  <c r="Q430" i="18"/>
  <c r="Q431" i="18"/>
  <c r="Q432" i="18"/>
  <c r="Q433" i="18"/>
  <c r="Q434" i="18"/>
  <c r="Q435" i="18"/>
  <c r="Q436" i="18"/>
  <c r="Q437" i="18"/>
  <c r="Q438" i="18"/>
  <c r="Q439" i="18"/>
  <c r="Q440" i="18"/>
  <c r="Q441" i="18"/>
  <c r="Q442" i="18"/>
  <c r="Q443" i="18"/>
  <c r="Q444" i="18"/>
  <c r="Q445" i="18"/>
  <c r="Q446" i="18"/>
  <c r="Q447" i="18"/>
  <c r="Q448" i="18"/>
  <c r="Q449" i="18"/>
  <c r="Q450" i="18"/>
  <c r="Q451" i="18"/>
  <c r="Q452" i="18"/>
  <c r="Q453" i="18"/>
  <c r="Q454" i="18"/>
  <c r="Q455" i="18"/>
  <c r="Q456" i="18"/>
  <c r="Q457" i="18"/>
  <c r="Q458" i="18"/>
  <c r="Q459" i="18"/>
  <c r="Q460" i="18"/>
  <c r="Q461" i="18"/>
  <c r="Q462" i="18"/>
  <c r="Q463" i="18"/>
  <c r="Q464" i="18"/>
  <c r="Q465" i="18"/>
  <c r="Q466" i="18"/>
  <c r="Q467" i="18"/>
  <c r="Q468" i="18"/>
  <c r="Q469" i="18"/>
  <c r="Q470" i="18"/>
  <c r="Q471" i="18"/>
  <c r="Q472" i="18"/>
  <c r="Q473" i="18"/>
  <c r="Q474" i="18"/>
  <c r="Q475" i="18"/>
  <c r="Q476" i="18"/>
  <c r="Q477" i="18"/>
  <c r="Q478" i="18"/>
  <c r="Q479" i="18"/>
  <c r="Q480" i="18"/>
  <c r="Q481" i="18"/>
  <c r="Q482" i="18"/>
  <c r="Q483" i="18"/>
  <c r="Q484" i="18"/>
  <c r="Q485" i="18"/>
  <c r="Q486" i="18"/>
  <c r="Q487" i="18"/>
  <c r="Q488" i="18"/>
  <c r="Q489" i="18"/>
  <c r="Q490" i="18"/>
  <c r="Q491" i="18"/>
  <c r="Q492" i="18"/>
  <c r="Q493" i="18"/>
  <c r="Q494" i="18"/>
  <c r="Q495" i="18"/>
  <c r="Q496" i="18"/>
  <c r="Q497" i="18"/>
  <c r="Q498" i="18"/>
  <c r="Q499" i="18"/>
  <c r="Q500" i="18"/>
  <c r="Q501" i="18"/>
  <c r="Q502" i="18"/>
  <c r="Q503" i="18"/>
  <c r="Q504" i="18"/>
  <c r="Q505" i="18"/>
  <c r="Q506" i="18"/>
  <c r="Q507" i="18"/>
  <c r="Q508" i="18"/>
  <c r="Q509" i="18"/>
  <c r="Q510" i="18"/>
  <c r="Q511" i="18"/>
  <c r="Q512" i="18"/>
  <c r="Q513" i="18"/>
  <c r="Q514" i="18"/>
  <c r="Q515" i="18"/>
  <c r="Q516" i="18"/>
  <c r="Q517" i="18"/>
  <c r="Q518" i="18"/>
  <c r="Q519" i="18"/>
  <c r="Q520" i="18"/>
  <c r="Q521" i="18"/>
  <c r="Q522" i="18"/>
  <c r="Q523" i="18"/>
  <c r="Q524" i="18"/>
  <c r="Q525" i="18"/>
  <c r="Q526" i="18"/>
  <c r="Q527" i="18"/>
  <c r="Q528" i="18"/>
  <c r="Q529" i="18"/>
  <c r="Q530" i="18"/>
  <c r="Q531" i="18"/>
  <c r="Q532" i="18"/>
  <c r="Q533" i="18"/>
  <c r="Q534" i="18"/>
  <c r="Q535" i="18"/>
  <c r="Q536" i="18"/>
  <c r="Q537" i="18"/>
  <c r="Q538" i="18"/>
  <c r="Q539" i="18"/>
  <c r="Q540" i="18"/>
  <c r="Q541" i="18"/>
  <c r="Q542" i="18"/>
  <c r="Q543" i="18"/>
  <c r="Q544" i="18"/>
  <c r="Q545" i="18"/>
  <c r="Q546" i="18"/>
  <c r="Q547" i="18"/>
  <c r="Q548" i="18"/>
  <c r="Q549" i="18"/>
  <c r="Q550" i="18"/>
  <c r="Q551" i="18"/>
  <c r="Q552" i="18"/>
  <c r="Q553" i="18"/>
  <c r="Q554" i="18"/>
  <c r="Q555" i="18"/>
  <c r="Q556" i="18"/>
  <c r="Q557" i="18"/>
  <c r="Q558" i="18"/>
  <c r="Q559" i="18"/>
  <c r="Q560" i="18"/>
  <c r="Q561" i="18"/>
  <c r="Q562" i="18"/>
  <c r="Q563" i="18"/>
  <c r="Q564" i="18"/>
  <c r="Q565" i="18"/>
  <c r="Q566" i="18"/>
  <c r="Q567" i="18"/>
  <c r="Q568" i="18"/>
  <c r="Q569" i="18"/>
  <c r="Q570" i="18"/>
  <c r="Q571" i="18"/>
  <c r="Q572" i="18"/>
  <c r="Q573" i="18"/>
  <c r="Q574" i="18"/>
  <c r="Q575" i="18"/>
  <c r="Q576" i="18"/>
  <c r="Q577" i="18"/>
  <c r="Q578" i="18"/>
  <c r="Q579" i="18"/>
  <c r="Q580" i="18"/>
  <c r="Q581" i="18"/>
  <c r="Q582" i="18"/>
  <c r="Q583" i="18"/>
  <c r="Q584" i="18"/>
  <c r="Q585" i="18"/>
  <c r="Q586" i="18"/>
  <c r="Q587" i="18"/>
  <c r="Q588" i="18"/>
  <c r="Q589" i="18"/>
  <c r="Q590" i="18"/>
  <c r="Q591" i="18"/>
  <c r="Q592" i="18"/>
  <c r="Q593" i="18"/>
  <c r="Q594" i="18"/>
  <c r="Q595" i="18"/>
  <c r="Q596" i="18"/>
  <c r="Q597" i="18"/>
  <c r="Q598" i="18"/>
  <c r="Q599" i="18"/>
  <c r="Q600" i="18"/>
  <c r="Q601" i="18"/>
  <c r="Q602" i="18"/>
  <c r="Q603" i="18"/>
  <c r="Q604" i="18"/>
  <c r="Q605" i="18"/>
  <c r="Q606" i="18"/>
  <c r="Q607" i="18"/>
  <c r="Q608" i="18"/>
  <c r="Q609" i="18"/>
  <c r="Q610" i="18"/>
  <c r="Q611" i="18"/>
  <c r="Q612" i="18"/>
  <c r="Q613" i="18"/>
  <c r="Q614" i="18"/>
  <c r="Q615" i="18"/>
  <c r="Q616" i="18"/>
  <c r="Q617" i="18"/>
  <c r="Q618" i="18"/>
  <c r="Q619" i="18"/>
  <c r="Q620" i="18"/>
  <c r="Q621" i="18"/>
  <c r="Q622" i="18"/>
  <c r="Q623" i="18"/>
  <c r="Q624" i="18"/>
  <c r="Q625" i="18"/>
  <c r="Q626" i="18"/>
  <c r="Q627" i="18"/>
  <c r="Q628" i="18"/>
  <c r="Q629" i="18"/>
  <c r="Q630" i="18"/>
  <c r="Q631" i="18"/>
  <c r="Q632" i="18"/>
  <c r="Q633" i="18"/>
  <c r="Q634" i="18"/>
  <c r="Q635" i="18"/>
  <c r="Q636" i="18"/>
  <c r="Q637" i="18"/>
  <c r="Q638" i="18"/>
  <c r="Q639" i="18"/>
  <c r="Q640" i="18"/>
  <c r="Q641" i="18"/>
  <c r="Q642" i="18"/>
  <c r="Q643" i="18"/>
  <c r="Q644" i="18"/>
  <c r="Q645" i="18"/>
  <c r="Q646" i="18"/>
  <c r="Q647" i="18"/>
  <c r="Q648" i="18"/>
  <c r="Q649" i="18"/>
  <c r="Q650" i="18"/>
  <c r="Q651" i="18"/>
  <c r="Q652" i="18"/>
  <c r="Q653" i="18"/>
  <c r="Q654" i="18"/>
  <c r="Q655" i="18"/>
  <c r="Q656" i="18"/>
  <c r="Q657" i="18"/>
  <c r="Q658" i="18"/>
  <c r="Q659" i="18"/>
  <c r="Q660" i="18"/>
  <c r="Q661" i="18"/>
  <c r="Q662" i="18"/>
  <c r="Q663" i="18"/>
  <c r="Q664" i="18"/>
  <c r="Q665" i="18"/>
  <c r="Q666" i="18"/>
  <c r="Q667" i="18"/>
  <c r="Q668" i="18"/>
  <c r="Q669" i="18"/>
  <c r="Q670" i="18"/>
  <c r="Q671" i="18"/>
  <c r="Q672" i="18"/>
  <c r="Q673" i="18"/>
  <c r="Q674" i="18"/>
  <c r="Q675" i="18"/>
  <c r="Q676" i="18"/>
  <c r="Q677" i="18"/>
  <c r="Q678" i="18"/>
  <c r="Q679" i="18"/>
  <c r="Q680" i="18"/>
  <c r="Q681" i="18"/>
  <c r="Q682" i="18"/>
  <c r="Q683" i="18"/>
  <c r="Q684" i="18"/>
  <c r="Q685" i="18"/>
  <c r="Q686" i="18"/>
  <c r="Q687" i="18"/>
  <c r="Q688" i="18"/>
  <c r="Q689" i="18"/>
  <c r="Q690" i="18"/>
  <c r="Q691" i="18"/>
  <c r="Q692" i="18"/>
  <c r="Q693" i="18"/>
  <c r="Q694" i="18"/>
  <c r="Q695" i="18"/>
  <c r="Q696" i="18"/>
  <c r="Q697" i="18"/>
  <c r="Q698" i="18"/>
  <c r="Q699" i="18"/>
  <c r="Q700" i="18"/>
  <c r="Q701" i="18"/>
  <c r="Q702" i="18"/>
  <c r="Q703" i="18"/>
  <c r="Q704" i="18"/>
  <c r="Q705" i="18"/>
  <c r="Q706" i="18"/>
  <c r="Q707" i="18"/>
  <c r="Q708" i="18"/>
  <c r="Q709" i="18"/>
  <c r="Q710" i="18"/>
  <c r="Q711" i="18"/>
  <c r="Q712" i="18"/>
  <c r="Q716" i="18"/>
  <c r="Q720" i="18"/>
  <c r="Q724" i="18"/>
  <c r="Q728" i="18"/>
  <c r="Q732" i="18"/>
  <c r="Q736" i="18"/>
  <c r="Q740" i="18"/>
  <c r="Q744" i="18"/>
  <c r="Q748" i="18"/>
  <c r="Q752" i="18"/>
  <c r="Q756" i="18"/>
  <c r="Q760" i="18"/>
  <c r="Q764" i="18"/>
  <c r="Q768" i="18"/>
  <c r="Q772" i="18"/>
  <c r="Q776" i="18"/>
  <c r="Q780" i="18"/>
  <c r="Q784" i="18"/>
  <c r="Q788" i="18"/>
  <c r="Q792" i="18"/>
  <c r="Q796" i="18"/>
  <c r="Q800" i="18"/>
  <c r="Q804" i="18"/>
  <c r="Q808" i="18"/>
  <c r="Q812" i="18"/>
  <c r="Q816" i="18"/>
  <c r="Q820" i="18"/>
  <c r="Q824" i="18"/>
  <c r="Q828" i="18"/>
  <c r="Q832" i="18"/>
  <c r="Q836" i="18"/>
  <c r="Q840" i="18"/>
  <c r="Q844" i="18"/>
  <c r="Q848" i="18"/>
  <c r="Q852" i="18"/>
  <c r="Q856" i="18"/>
  <c r="Q860" i="18"/>
  <c r="Q864" i="18"/>
  <c r="Q868" i="18"/>
  <c r="Q872" i="18"/>
  <c r="Q876" i="18"/>
  <c r="Q880" i="18"/>
  <c r="Q884" i="18"/>
  <c r="Q888" i="18"/>
  <c r="Q892" i="18"/>
  <c r="Q896" i="18"/>
  <c r="Q900" i="18"/>
  <c r="Q904" i="18"/>
  <c r="Q908" i="18"/>
  <c r="Q912" i="18"/>
  <c r="Q916" i="18"/>
  <c r="Q920" i="18"/>
  <c r="Q924" i="18"/>
  <c r="Q928" i="18"/>
  <c r="Q932" i="18"/>
  <c r="Q936" i="18"/>
  <c r="Q940" i="18"/>
  <c r="Q944" i="18"/>
  <c r="Q948" i="18"/>
  <c r="Q952" i="18"/>
  <c r="Q956" i="18"/>
  <c r="Q960" i="18"/>
  <c r="Q964" i="18"/>
  <c r="Q968" i="18"/>
  <c r="Q972" i="18"/>
  <c r="Q976" i="18"/>
  <c r="Q980" i="18"/>
  <c r="Q984" i="18"/>
  <c r="Q988" i="18"/>
  <c r="Q992" i="18"/>
  <c r="Q996" i="18"/>
  <c r="Q1000" i="18"/>
  <c r="Q1004" i="18"/>
  <c r="Q1008" i="18"/>
  <c r="Q1012" i="18"/>
  <c r="Q1016" i="18"/>
  <c r="Q1020" i="18"/>
  <c r="Q1024" i="18"/>
  <c r="Q1028" i="18"/>
  <c r="Q1032" i="18"/>
  <c r="Q1036" i="18"/>
  <c r="Q1040" i="18"/>
  <c r="Q1044" i="18"/>
  <c r="Q1048" i="18"/>
  <c r="Q1052" i="18"/>
  <c r="Q1056" i="18"/>
  <c r="Q1060" i="18"/>
  <c r="Q1064" i="18"/>
  <c r="Q1068" i="18"/>
  <c r="Q1072" i="18"/>
  <c r="Q1076" i="18"/>
  <c r="Q1080" i="18"/>
  <c r="Q1084" i="18"/>
  <c r="Q1088" i="18"/>
  <c r="Q1092" i="18"/>
  <c r="Q1096" i="18"/>
  <c r="Q1100" i="18"/>
  <c r="Q1104" i="18"/>
  <c r="Q1108" i="18"/>
  <c r="Q1112" i="18"/>
  <c r="Q1116" i="18"/>
  <c r="Q1120" i="18"/>
  <c r="Q1124" i="18"/>
  <c r="Q1128" i="18"/>
  <c r="Q1132" i="18"/>
  <c r="Q1136" i="18"/>
  <c r="Q1140" i="18"/>
  <c r="Q1144" i="18"/>
  <c r="Q1148" i="18"/>
  <c r="Q1152" i="18"/>
  <c r="Q1156" i="18"/>
  <c r="Q1160" i="18"/>
  <c r="Q1164" i="18"/>
  <c r="Q1168" i="18"/>
  <c r="Q1172" i="18"/>
  <c r="Q1176" i="18"/>
  <c r="Q1180" i="18"/>
  <c r="Q1184" i="18"/>
  <c r="Q1188" i="18"/>
  <c r="Q1192" i="18"/>
  <c r="Q1196" i="18"/>
  <c r="Q1200" i="18"/>
  <c r="Q1204" i="18"/>
  <c r="Q1208" i="18"/>
  <c r="Q1212" i="18"/>
  <c r="Q1216" i="18"/>
  <c r="Q1220" i="18"/>
  <c r="Q1224" i="18"/>
  <c r="Q1228" i="18"/>
  <c r="Q1232" i="18"/>
  <c r="Q1236" i="18"/>
  <c r="Q1240" i="18"/>
  <c r="Q1244" i="18"/>
  <c r="Q1248" i="18"/>
  <c r="Q1252" i="18"/>
  <c r="Q1256" i="18"/>
  <c r="Q1260" i="18"/>
  <c r="Q1264" i="18"/>
  <c r="Q1268" i="18"/>
  <c r="Q1272" i="18"/>
  <c r="Q1276" i="18"/>
  <c r="Q1280" i="18"/>
  <c r="Q1284" i="18"/>
  <c r="Q1288" i="18"/>
  <c r="Q1292" i="18"/>
  <c r="Q1296" i="18"/>
  <c r="Q1300" i="18"/>
  <c r="Q1304" i="18"/>
  <c r="Q1308" i="18"/>
  <c r="Q1312" i="18"/>
  <c r="Q1316" i="18"/>
  <c r="Q1320" i="18"/>
  <c r="Q1324" i="18"/>
  <c r="Q1328" i="18"/>
  <c r="Q1332" i="18"/>
  <c r="Q1336" i="18"/>
  <c r="Q1340" i="18"/>
  <c r="Q1344" i="18"/>
  <c r="Q1348" i="18"/>
  <c r="Q1352" i="18"/>
  <c r="Q1356" i="18"/>
  <c r="Q1360" i="18"/>
  <c r="Q1364" i="18"/>
  <c r="Q1368" i="18"/>
  <c r="Q1372" i="18"/>
  <c r="Q1376" i="18"/>
  <c r="Q1380" i="18"/>
  <c r="Q1384" i="18"/>
  <c r="Q1388" i="18"/>
  <c r="Q1392" i="18"/>
  <c r="Q1396" i="18"/>
  <c r="Q1400" i="18"/>
  <c r="Q1404" i="18"/>
  <c r="Q1408" i="18"/>
  <c r="Q1412" i="18"/>
  <c r="Q1416" i="18"/>
  <c r="Q1420" i="18"/>
  <c r="Q1424" i="18"/>
  <c r="Q1428" i="18"/>
  <c r="Q1432" i="18"/>
  <c r="Q1436" i="18"/>
  <c r="Q1440" i="18"/>
  <c r="Q1444" i="18"/>
  <c r="Q1448" i="18"/>
  <c r="Q1452" i="18"/>
  <c r="Q1456" i="18"/>
  <c r="Q1460" i="18"/>
  <c r="Q1464" i="18"/>
  <c r="Q1468" i="18"/>
  <c r="Q1472" i="18"/>
  <c r="Q1476" i="18"/>
  <c r="Q1480" i="18"/>
  <c r="Q1484" i="18"/>
  <c r="Q1488" i="18"/>
  <c r="Q1492" i="18"/>
  <c r="Q1496" i="18"/>
  <c r="Q1500" i="18"/>
  <c r="Q1504" i="18"/>
  <c r="Q1508" i="18"/>
  <c r="Q1512" i="18"/>
  <c r="Q1516" i="18"/>
  <c r="Q1520" i="18"/>
  <c r="Q1524" i="18"/>
  <c r="Q1528" i="18"/>
  <c r="Q1532" i="18"/>
  <c r="Q1536" i="18"/>
  <c r="Q1540" i="18"/>
  <c r="Q1544" i="18"/>
  <c r="Q1548" i="18"/>
  <c r="Q1552" i="18"/>
  <c r="Q1556" i="18"/>
  <c r="Q1560" i="18"/>
  <c r="Q1564" i="18"/>
  <c r="Q1568" i="18"/>
  <c r="Q1572" i="18"/>
  <c r="Q1576" i="18"/>
  <c r="Q1580" i="18"/>
  <c r="Q1584" i="18"/>
  <c r="Q1588" i="18"/>
  <c r="Q1592" i="18"/>
  <c r="Q1596" i="18"/>
  <c r="Q1600" i="18"/>
  <c r="Q1604" i="18"/>
  <c r="Q1608" i="18"/>
  <c r="Q1612" i="18"/>
  <c r="Q1616" i="18"/>
  <c r="Q1620" i="18"/>
  <c r="Q1624" i="18"/>
  <c r="Q1628" i="18"/>
  <c r="Q1632" i="18"/>
  <c r="Q1636" i="18"/>
  <c r="Q1640" i="18"/>
  <c r="Q1644" i="18"/>
  <c r="Q1648" i="18"/>
  <c r="Q1652" i="18"/>
  <c r="Q1656" i="18"/>
  <c r="Q1660" i="18"/>
  <c r="Q1664" i="18"/>
  <c r="Q1668" i="18"/>
  <c r="Q1672" i="18"/>
  <c r="Q1676" i="18"/>
  <c r="Q1680" i="18"/>
  <c r="Q1684" i="18"/>
  <c r="Q1688" i="18"/>
  <c r="Q1692" i="18"/>
  <c r="Q1696" i="18"/>
  <c r="Q1700" i="18"/>
  <c r="Q1704" i="18"/>
  <c r="Q1708" i="18"/>
  <c r="Q1712" i="18"/>
  <c r="Q1716" i="18"/>
  <c r="Q1720" i="18"/>
  <c r="Q1724" i="18"/>
  <c r="Q1728" i="18"/>
  <c r="Q1732" i="18"/>
  <c r="Q1736" i="18"/>
  <c r="Q1740" i="18"/>
  <c r="Q1744" i="18"/>
  <c r="Q1748" i="18"/>
  <c r="Q1752" i="18"/>
  <c r="Q1756" i="18"/>
  <c r="Q1760" i="18"/>
  <c r="Q1764" i="18"/>
  <c r="Q1768" i="18"/>
  <c r="Q1772" i="18"/>
  <c r="Q1776" i="18"/>
  <c r="Q1780" i="18"/>
  <c r="Q1784" i="18"/>
  <c r="Q1788" i="18"/>
  <c r="Q1792" i="18"/>
  <c r="Q1796" i="18"/>
  <c r="Q1800" i="18"/>
  <c r="Q1804" i="18"/>
  <c r="Q1808" i="18"/>
  <c r="Q1812" i="18"/>
  <c r="Q1816" i="18"/>
  <c r="Q1820" i="18"/>
  <c r="Q1824" i="18"/>
  <c r="Q1828" i="18"/>
  <c r="Q1832" i="18"/>
  <c r="Q1836" i="18"/>
  <c r="Q1840" i="18"/>
  <c r="Q1844" i="18"/>
  <c r="Q1848" i="18"/>
  <c r="Q1852" i="18"/>
  <c r="Q1856" i="18"/>
  <c r="Q1860" i="18"/>
  <c r="Q1864" i="18"/>
  <c r="Q1868" i="18"/>
  <c r="Q1872" i="18"/>
  <c r="Q1876" i="18"/>
  <c r="Q1880" i="18"/>
  <c r="Q1884" i="18"/>
  <c r="Q1888" i="18"/>
  <c r="Q1892" i="18"/>
  <c r="Q1896" i="18"/>
  <c r="Q1900" i="18"/>
  <c r="Q1904" i="18"/>
  <c r="Q1908" i="18"/>
  <c r="Q1912" i="18"/>
  <c r="Q1916" i="18"/>
  <c r="Q1920" i="18"/>
  <c r="Q1924" i="18"/>
  <c r="Q1928" i="18"/>
  <c r="Q1932" i="18"/>
  <c r="Q1936" i="18"/>
  <c r="Q1940" i="18"/>
  <c r="Q1944" i="18"/>
  <c r="Q1948" i="18"/>
  <c r="Q1952" i="18"/>
  <c r="Q1956" i="18"/>
  <c r="Q1960" i="18"/>
  <c r="Q1964" i="18"/>
  <c r="Q1968" i="18"/>
  <c r="Q1972" i="18"/>
  <c r="Q1976" i="18"/>
  <c r="Q1980" i="18"/>
  <c r="Q1984" i="18"/>
  <c r="Q1988" i="18"/>
  <c r="Q1992" i="18"/>
  <c r="Q1996" i="18"/>
  <c r="Q2000" i="18"/>
  <c r="Q2004" i="18"/>
  <c r="Q2008" i="18"/>
  <c r="Q2012" i="18"/>
  <c r="Q2016" i="18"/>
  <c r="Q2020" i="18"/>
  <c r="Q2024" i="18"/>
  <c r="Q2028" i="18"/>
  <c r="Q2032" i="18"/>
  <c r="Q2036" i="18"/>
  <c r="Q2040" i="18"/>
  <c r="Q2044" i="18"/>
  <c r="Q2048" i="18"/>
  <c r="Q2052" i="18"/>
  <c r="Q2056" i="18"/>
  <c r="Q2060" i="18"/>
  <c r="Q2064" i="18"/>
  <c r="Q2068" i="18"/>
  <c r="Q2072" i="18"/>
  <c r="Q2076" i="18"/>
  <c r="Q2080" i="18"/>
  <c r="Q2084" i="18"/>
  <c r="Q2088" i="18"/>
  <c r="Q2092" i="18"/>
  <c r="Q2096" i="18"/>
  <c r="Q2100" i="18"/>
  <c r="Q2104" i="18"/>
  <c r="Q2108" i="18"/>
  <c r="Q2112" i="18"/>
  <c r="Q2116" i="18"/>
  <c r="Q2120" i="18"/>
  <c r="Q2124" i="18"/>
  <c r="Q2128" i="18"/>
  <c r="Q2132" i="18"/>
  <c r="Q2136" i="18"/>
  <c r="Q2140" i="18"/>
  <c r="Q2144" i="18"/>
  <c r="Q2148" i="18"/>
  <c r="Q2152" i="18"/>
  <c r="Q2156" i="18"/>
  <c r="Q2160" i="18"/>
  <c r="Q2164" i="18"/>
  <c r="Q2168" i="18"/>
  <c r="Q2172" i="18"/>
  <c r="Q2176" i="18"/>
  <c r="Q2180" i="18"/>
  <c r="Q2184" i="18"/>
  <c r="Q2188" i="18"/>
  <c r="Q2192" i="18"/>
  <c r="Q2196" i="18"/>
  <c r="Q2200" i="18"/>
  <c r="Q2204" i="18"/>
  <c r="Q2208" i="18"/>
  <c r="Q2212" i="18"/>
  <c r="Q2216" i="18"/>
  <c r="Q2220" i="18"/>
  <c r="Q2224" i="18"/>
  <c r="Q2228" i="18"/>
  <c r="Q2232" i="18"/>
  <c r="Q2236" i="18"/>
  <c r="Q2240" i="18"/>
  <c r="Q2244" i="18"/>
  <c r="Q2248" i="18"/>
  <c r="Q2252" i="18"/>
  <c r="Q2256" i="18"/>
  <c r="Q2260" i="18"/>
  <c r="Q2264" i="18"/>
  <c r="Q2268" i="18"/>
  <c r="Q2272" i="18"/>
  <c r="Q2276" i="18"/>
  <c r="Q2280" i="18"/>
  <c r="Q2284" i="18"/>
  <c r="Q2288" i="18"/>
  <c r="Q2292" i="18"/>
  <c r="Q2296" i="18"/>
  <c r="Q2300" i="18"/>
  <c r="Q2304" i="18"/>
  <c r="Q2308" i="18"/>
  <c r="Q2312" i="18"/>
  <c r="Q2316" i="18"/>
  <c r="Q2320" i="18"/>
  <c r="Q2324" i="18"/>
  <c r="Q2328" i="18"/>
  <c r="Q2332" i="18"/>
  <c r="Q2336" i="18"/>
  <c r="Q2340" i="18"/>
  <c r="Q2344" i="18"/>
  <c r="Q2348" i="18"/>
  <c r="Q2352" i="18"/>
  <c r="Q2356" i="18"/>
  <c r="Q2360" i="18"/>
  <c r="Q2364" i="18"/>
  <c r="Q2368" i="18"/>
  <c r="Q2372" i="18"/>
  <c r="Q2376" i="18"/>
  <c r="Q2380" i="18"/>
  <c r="Q2384" i="18"/>
  <c r="Q2388" i="18"/>
  <c r="Q2392" i="18"/>
  <c r="Q2396" i="18"/>
  <c r="Q2400" i="18"/>
  <c r="Q2404" i="18"/>
  <c r="Q2408" i="18"/>
  <c r="Q2412" i="18"/>
  <c r="Q2416" i="18"/>
  <c r="Q2420" i="18"/>
  <c r="Q2424" i="18"/>
  <c r="Q2428" i="18"/>
  <c r="Q2432" i="18"/>
  <c r="Q2436" i="18"/>
  <c r="Q2440" i="18"/>
  <c r="Q2444" i="18"/>
  <c r="Q2448" i="18"/>
  <c r="Q2452" i="18"/>
  <c r="Q2456" i="18"/>
  <c r="Q2460" i="18"/>
  <c r="Q2464" i="18"/>
  <c r="Q2468" i="18"/>
  <c r="Q2472" i="18"/>
  <c r="Q2476" i="18"/>
  <c r="Q2480" i="18"/>
  <c r="Q2484" i="18"/>
  <c r="Q2488" i="18"/>
  <c r="Q2492" i="18"/>
  <c r="Q2496" i="18"/>
  <c r="Q2500" i="18"/>
  <c r="Q2504" i="18"/>
  <c r="Q2508" i="18"/>
  <c r="Q2512" i="18"/>
  <c r="Q2516" i="18"/>
  <c r="Q2520" i="18"/>
  <c r="Q2524" i="18"/>
  <c r="Q2528" i="18"/>
  <c r="Q2532" i="18"/>
  <c r="Q2536" i="18"/>
  <c r="Q2540" i="18"/>
  <c r="Q2544" i="18"/>
  <c r="Q2548" i="18"/>
  <c r="Q2552" i="18"/>
  <c r="Q2556" i="18"/>
  <c r="Q2560" i="18"/>
  <c r="Q2564" i="18"/>
  <c r="Q2568" i="18"/>
  <c r="Q2572" i="18"/>
  <c r="Q2576" i="18"/>
  <c r="Q2580" i="18"/>
  <c r="Q2584" i="18"/>
  <c r="Q2588" i="18"/>
  <c r="Q2592" i="18"/>
  <c r="Q2596" i="18"/>
  <c r="Q2600" i="18"/>
  <c r="Q2604" i="18"/>
  <c r="Q2608" i="18"/>
  <c r="Q2612" i="18"/>
  <c r="Q2616" i="18"/>
  <c r="Q2620" i="18"/>
  <c r="Q2624" i="18"/>
  <c r="Q2628" i="18"/>
  <c r="Q2632" i="18"/>
  <c r="Q2636" i="18"/>
  <c r="Q2640" i="18"/>
  <c r="Q2644" i="18"/>
  <c r="Q2648" i="18"/>
  <c r="Q2652" i="18"/>
  <c r="Q2656" i="18"/>
  <c r="Q2660" i="18"/>
  <c r="Q2664" i="18"/>
  <c r="Q2668" i="18"/>
  <c r="Q2672" i="18"/>
  <c r="Q2676" i="18"/>
  <c r="Q2680" i="18"/>
  <c r="Q2684" i="18"/>
  <c r="Q2688" i="18"/>
  <c r="Q2692" i="18"/>
  <c r="Q2696" i="18"/>
  <c r="Q2700" i="18"/>
  <c r="Q2704" i="18"/>
  <c r="Q2708" i="18"/>
  <c r="Q2712" i="18"/>
  <c r="Q2716" i="18"/>
  <c r="Q2720" i="18"/>
  <c r="Q2724" i="18"/>
  <c r="Q2728" i="18"/>
  <c r="Q2732" i="18"/>
  <c r="Q2736" i="18"/>
  <c r="Q2740" i="18"/>
  <c r="Q2744" i="18"/>
  <c r="Q2748" i="18"/>
  <c r="Q2752" i="18"/>
  <c r="Q2756" i="18"/>
  <c r="Q2760" i="18"/>
  <c r="Q2764" i="18"/>
  <c r="Q2768" i="18"/>
  <c r="Q2772" i="18"/>
  <c r="Q2776" i="18"/>
  <c r="Q2780" i="18"/>
  <c r="Q2784" i="18"/>
  <c r="Q2788" i="18"/>
  <c r="Q2792" i="18"/>
  <c r="Q2796" i="18"/>
  <c r="Q2800" i="18"/>
  <c r="Q2804" i="18"/>
  <c r="Q2808" i="18"/>
  <c r="Q2812" i="18"/>
  <c r="Q2816" i="18"/>
  <c r="Q2820" i="18"/>
  <c r="Q2824" i="18"/>
  <c r="Q2828" i="18"/>
  <c r="Q2832" i="18"/>
  <c r="Q2836" i="18"/>
  <c r="Q2840" i="18"/>
  <c r="Q2844" i="18"/>
  <c r="Q2848" i="18"/>
  <c r="Q2852" i="18"/>
  <c r="Q2856" i="18"/>
  <c r="Q2860" i="18"/>
  <c r="Q2864" i="18"/>
  <c r="Q2868" i="18"/>
  <c r="Q2872" i="18"/>
  <c r="Q2876" i="18"/>
  <c r="Q2880" i="18"/>
  <c r="Q2884" i="18"/>
  <c r="Q2888" i="18"/>
  <c r="Q2892" i="18"/>
  <c r="Q2896" i="18"/>
  <c r="Q2900" i="18"/>
  <c r="Q2904" i="18"/>
  <c r="Q2908" i="18"/>
  <c r="Q2912" i="18"/>
  <c r="Q2916" i="18"/>
  <c r="Q2920" i="18"/>
  <c r="Q2924" i="18"/>
  <c r="Q2928" i="18"/>
  <c r="Q2932" i="18"/>
  <c r="Q2936" i="18"/>
  <c r="Q2940" i="18"/>
  <c r="Q2944" i="18"/>
  <c r="Q2948" i="18"/>
  <c r="Q2952" i="18"/>
  <c r="Q2956" i="18"/>
  <c r="Q2960" i="18"/>
  <c r="Q2964" i="18"/>
  <c r="Q2968" i="18"/>
  <c r="Q2972" i="18"/>
  <c r="Q2976" i="18"/>
  <c r="Q2980" i="18"/>
  <c r="Q2984" i="18"/>
  <c r="Q2988" i="18"/>
  <c r="Q2992" i="18"/>
  <c r="Q2996" i="18"/>
  <c r="Q3000" i="18"/>
  <c r="Q3004" i="18"/>
  <c r="Q3008" i="18"/>
  <c r="Q3012" i="18"/>
  <c r="Q3016" i="18"/>
  <c r="Q3020" i="18"/>
  <c r="Q3024" i="18"/>
  <c r="Q3028" i="18"/>
  <c r="Q3032" i="18"/>
  <c r="Q3036" i="18"/>
  <c r="Q3040" i="18"/>
  <c r="Q3044" i="18"/>
  <c r="Q3048" i="18"/>
  <c r="Q3052" i="18"/>
  <c r="Q3056" i="18"/>
  <c r="Q3060" i="18"/>
  <c r="Q3064" i="18"/>
  <c r="Q3068" i="18"/>
  <c r="Q3072" i="18"/>
  <c r="Q3076" i="18"/>
  <c r="Q3080" i="18"/>
  <c r="Q3084" i="18"/>
  <c r="Q3088" i="18"/>
  <c r="Q3092" i="18"/>
  <c r="Q3096" i="18"/>
  <c r="Q3100" i="18"/>
  <c r="Q3104" i="18"/>
  <c r="Q3108" i="18"/>
  <c r="Q3112" i="18"/>
  <c r="Q3116" i="18"/>
  <c r="Q3120" i="18"/>
  <c r="Q3124" i="18"/>
  <c r="Q3128" i="18"/>
  <c r="Q3132" i="18"/>
  <c r="Q3136" i="18"/>
  <c r="Q3140" i="18"/>
  <c r="Q3144" i="18"/>
  <c r="Q3148" i="18"/>
  <c r="Q3152" i="18"/>
  <c r="Q3156" i="18"/>
  <c r="Q3160" i="18"/>
  <c r="Q3164" i="18"/>
  <c r="Q3168" i="18"/>
  <c r="Q3172" i="18"/>
  <c r="Q3176" i="18"/>
  <c r="Q3180" i="18"/>
  <c r="Q3184" i="18"/>
  <c r="Q3188" i="18"/>
  <c r="Q3192" i="18"/>
  <c r="Q3196" i="18"/>
  <c r="Q3200" i="18"/>
  <c r="Q3204" i="18"/>
  <c r="Q3208" i="18"/>
  <c r="Q3212" i="18"/>
  <c r="Q3216" i="18"/>
  <c r="Q3220" i="18"/>
  <c r="Q3224" i="18"/>
  <c r="Q3228" i="18"/>
  <c r="Q3232" i="18"/>
  <c r="Q3236" i="18"/>
  <c r="Q3240" i="18"/>
  <c r="Q3244" i="18"/>
  <c r="Q3248" i="18"/>
  <c r="Q3252" i="18"/>
  <c r="Q3256" i="18"/>
  <c r="Q3260" i="18"/>
  <c r="Q3264" i="18"/>
  <c r="Q3268" i="18"/>
  <c r="Q3272" i="18"/>
  <c r="Q3276" i="18"/>
  <c r="Q3280" i="18"/>
  <c r="Q3284" i="18"/>
  <c r="Q3288" i="18"/>
  <c r="Q3292" i="18"/>
  <c r="Q3296" i="18"/>
  <c r="Q3300" i="18"/>
  <c r="Q3304" i="18"/>
  <c r="Q3308" i="18"/>
  <c r="Q3312" i="18"/>
  <c r="Q3316" i="18"/>
  <c r="Q3320" i="18"/>
  <c r="Q3324" i="18"/>
  <c r="Q3328" i="18"/>
  <c r="Q3332" i="18"/>
  <c r="Q3336" i="18"/>
  <c r="Q3340" i="18"/>
  <c r="Q3344" i="18"/>
  <c r="Q3348" i="18"/>
  <c r="Q3352" i="18"/>
  <c r="Q3356" i="18"/>
  <c r="Q3360" i="18"/>
  <c r="Q3364" i="18"/>
  <c r="Q3368" i="18"/>
  <c r="Q3372" i="18"/>
  <c r="Q3376" i="18"/>
  <c r="Q3380" i="18"/>
  <c r="Q3384" i="18"/>
  <c r="Q3388" i="18"/>
  <c r="Q3392" i="18"/>
  <c r="Q3396" i="18"/>
  <c r="Q3400" i="18"/>
  <c r="Q3404" i="18"/>
  <c r="Q3408" i="18"/>
  <c r="Q3412" i="18"/>
  <c r="Q3416" i="18"/>
  <c r="Q3420" i="18"/>
  <c r="Q3424" i="18"/>
  <c r="Q3428" i="18"/>
  <c r="Q3432" i="18"/>
  <c r="Q3436" i="18"/>
  <c r="Q3440" i="18"/>
  <c r="L3485" i="18"/>
  <c r="Q3461" i="18"/>
  <c r="K750" i="18"/>
  <c r="P726" i="18"/>
  <c r="J751" i="18"/>
  <c r="O727" i="18"/>
  <c r="I752" i="18"/>
  <c r="N728" i="18"/>
  <c r="L3489" i="18"/>
  <c r="Q3465" i="18"/>
  <c r="K754" i="18"/>
  <c r="P730" i="18"/>
  <c r="J755" i="18"/>
  <c r="O731" i="18"/>
  <c r="I756" i="18"/>
  <c r="N732" i="18"/>
  <c r="L3469" i="18"/>
  <c r="Q3445" i="18"/>
  <c r="K758" i="18"/>
  <c r="P734" i="18"/>
  <c r="J759" i="18"/>
  <c r="O735" i="18"/>
  <c r="I760" i="18"/>
  <c r="N736" i="18"/>
  <c r="L3473" i="18"/>
  <c r="Q3449" i="18"/>
  <c r="K738" i="18"/>
  <c r="P714" i="18"/>
  <c r="J739" i="18"/>
  <c r="O715" i="18"/>
  <c r="I740" i="18"/>
  <c r="N716" i="18"/>
  <c r="L3477" i="18"/>
  <c r="Q3453" i="18"/>
  <c r="K742" i="18"/>
  <c r="P718" i="18"/>
  <c r="J743" i="18"/>
  <c r="O719" i="18"/>
  <c r="I744" i="18"/>
  <c r="N720" i="18"/>
  <c r="L3481" i="18"/>
  <c r="Q3457" i="18"/>
  <c r="K746" i="18"/>
  <c r="P722" i="18"/>
  <c r="J747" i="18"/>
  <c r="O723" i="18"/>
  <c r="N29" i="18"/>
  <c r="N30" i="18"/>
  <c r="N31" i="18"/>
  <c r="N32" i="18"/>
  <c r="N33" i="18"/>
  <c r="N34" i="18"/>
  <c r="N35" i="18"/>
  <c r="N36" i="18"/>
  <c r="N37" i="18"/>
  <c r="N38" i="18"/>
  <c r="N39" i="18"/>
  <c r="N40" i="18"/>
  <c r="N41" i="18"/>
  <c r="N42" i="18"/>
  <c r="N43" i="18"/>
  <c r="N44" i="18"/>
  <c r="N45" i="18"/>
  <c r="N46" i="18"/>
  <c r="N47" i="18"/>
  <c r="N48" i="18"/>
  <c r="N49" i="18"/>
  <c r="N50" i="18"/>
  <c r="N52" i="18"/>
  <c r="N53" i="18"/>
  <c r="N54" i="18"/>
  <c r="N55" i="18"/>
  <c r="N56" i="18"/>
  <c r="N57" i="18"/>
  <c r="N58" i="18"/>
  <c r="N59" i="18"/>
  <c r="N60" i="18"/>
  <c r="N61" i="18"/>
  <c r="N62" i="18"/>
  <c r="N63" i="18"/>
  <c r="N64" i="18"/>
  <c r="N65" i="18"/>
  <c r="N66" i="18"/>
  <c r="N67" i="18"/>
  <c r="N68" i="18"/>
  <c r="N69" i="18"/>
  <c r="N70" i="18"/>
  <c r="N71" i="18"/>
  <c r="N72" i="18"/>
  <c r="N73" i="18"/>
  <c r="N74" i="18"/>
  <c r="N76" i="18"/>
  <c r="N77" i="18"/>
  <c r="N78" i="18"/>
  <c r="N79" i="18"/>
  <c r="N80" i="18"/>
  <c r="N81" i="18"/>
  <c r="N82" i="18"/>
  <c r="N83" i="18"/>
  <c r="N84" i="18"/>
  <c r="N85" i="18"/>
  <c r="N86" i="18"/>
  <c r="N87" i="18"/>
  <c r="N88" i="18"/>
  <c r="N89" i="18"/>
  <c r="N90" i="18"/>
  <c r="N91" i="18"/>
  <c r="N92" i="18"/>
  <c r="N93" i="18"/>
  <c r="N94" i="18"/>
  <c r="N95" i="18"/>
  <c r="N96" i="18"/>
  <c r="N97" i="18"/>
  <c r="N98" i="18"/>
  <c r="N100" i="18"/>
  <c r="N101" i="18"/>
  <c r="N102" i="18"/>
  <c r="N103" i="18"/>
  <c r="N104" i="18"/>
  <c r="N105" i="18"/>
  <c r="N106" i="18"/>
  <c r="N107" i="18"/>
  <c r="N108" i="18"/>
  <c r="N109" i="18"/>
  <c r="N110" i="18"/>
  <c r="N111" i="18"/>
  <c r="N112" i="18"/>
  <c r="N113" i="18"/>
  <c r="N114" i="18"/>
  <c r="N115" i="18"/>
  <c r="N116" i="18"/>
  <c r="N117" i="18"/>
  <c r="N118" i="18"/>
  <c r="N119" i="18"/>
  <c r="N120" i="18"/>
  <c r="N121" i="18"/>
  <c r="N122" i="18"/>
  <c r="N124" i="18"/>
  <c r="N125" i="18"/>
  <c r="N126" i="18"/>
  <c r="N127" i="18"/>
  <c r="N128" i="18"/>
  <c r="N129" i="18"/>
  <c r="N130" i="18"/>
  <c r="N131" i="18"/>
  <c r="N132" i="18"/>
  <c r="N133" i="18"/>
  <c r="N134" i="18"/>
  <c r="N135" i="18"/>
  <c r="N136" i="18"/>
  <c r="N137" i="18"/>
  <c r="N138" i="18"/>
  <c r="N139" i="18"/>
  <c r="N140" i="18"/>
  <c r="N141" i="18"/>
  <c r="N142" i="18"/>
  <c r="N143" i="18"/>
  <c r="N144" i="18"/>
  <c r="N145" i="18"/>
  <c r="N146" i="18"/>
  <c r="N148" i="18"/>
  <c r="N149" i="18"/>
  <c r="N150" i="18"/>
  <c r="N151" i="18"/>
  <c r="N152" i="18"/>
  <c r="N153" i="18"/>
  <c r="N154" i="18"/>
  <c r="N155" i="18"/>
  <c r="N156" i="18"/>
  <c r="N157" i="18"/>
  <c r="N158" i="18"/>
  <c r="N159" i="18"/>
  <c r="N160" i="18"/>
  <c r="N161" i="18"/>
  <c r="N162" i="18"/>
  <c r="N163" i="18"/>
  <c r="N164" i="18"/>
  <c r="N165" i="18"/>
  <c r="N166" i="18"/>
  <c r="N167" i="18"/>
  <c r="N168" i="18"/>
  <c r="N169" i="18"/>
  <c r="N170" i="18"/>
  <c r="N172" i="18"/>
  <c r="N173" i="18"/>
  <c r="N174" i="18"/>
  <c r="N175" i="18"/>
  <c r="N176" i="18"/>
  <c r="N177" i="18"/>
  <c r="N178" i="18"/>
  <c r="N179" i="18"/>
  <c r="N180" i="18"/>
  <c r="N181" i="18"/>
  <c r="N182" i="18"/>
  <c r="N183" i="18"/>
  <c r="N184" i="18"/>
  <c r="N185" i="18"/>
  <c r="N186" i="18"/>
  <c r="N187" i="18"/>
  <c r="N188" i="18"/>
  <c r="N189" i="18"/>
  <c r="N190" i="18"/>
  <c r="N191" i="18"/>
  <c r="N192" i="18"/>
  <c r="N193" i="18"/>
  <c r="N194" i="18"/>
  <c r="N196" i="18"/>
  <c r="N197" i="18"/>
  <c r="N198" i="18"/>
  <c r="N199" i="18"/>
  <c r="N200" i="18"/>
  <c r="N201" i="18"/>
  <c r="N202" i="18"/>
  <c r="N203" i="18"/>
  <c r="N204" i="18"/>
  <c r="N205" i="18"/>
  <c r="N206" i="18"/>
  <c r="N207" i="18"/>
  <c r="N208" i="18"/>
  <c r="N209" i="18"/>
  <c r="N210" i="18"/>
  <c r="N211" i="18"/>
  <c r="N212" i="18"/>
  <c r="N213" i="18"/>
  <c r="N214" i="18"/>
  <c r="N215" i="18"/>
  <c r="N216" i="18"/>
  <c r="N217" i="18"/>
  <c r="N218" i="18"/>
  <c r="N220" i="18"/>
  <c r="N221" i="18"/>
  <c r="N222" i="18"/>
  <c r="N223" i="18"/>
  <c r="N224" i="18"/>
  <c r="N225" i="18"/>
  <c r="N226" i="18"/>
  <c r="N227" i="18"/>
  <c r="N228" i="18"/>
  <c r="N229" i="18"/>
  <c r="N230" i="18"/>
  <c r="N231" i="18"/>
  <c r="N232" i="18"/>
  <c r="N233" i="18"/>
  <c r="N234" i="18"/>
  <c r="N235" i="18"/>
  <c r="N236" i="18"/>
  <c r="N237" i="18"/>
  <c r="N238" i="18"/>
  <c r="N239" i="18"/>
  <c r="N240" i="18"/>
  <c r="N241" i="18"/>
  <c r="N242" i="18"/>
  <c r="N244" i="18"/>
  <c r="N245" i="18"/>
  <c r="N246" i="18"/>
  <c r="N247" i="18"/>
  <c r="N248" i="18"/>
  <c r="N249" i="18"/>
  <c r="N250" i="18"/>
  <c r="N251" i="18"/>
  <c r="N252" i="18"/>
  <c r="N253" i="18"/>
  <c r="N254" i="18"/>
  <c r="N255" i="18"/>
  <c r="N256" i="18"/>
  <c r="N257" i="18"/>
  <c r="N258" i="18"/>
  <c r="N259" i="18"/>
  <c r="N260" i="18"/>
  <c r="N261" i="18"/>
  <c r="N262" i="18"/>
  <c r="N263" i="18"/>
  <c r="N264" i="18"/>
  <c r="N265" i="18"/>
  <c r="N266" i="18"/>
  <c r="N268" i="18"/>
  <c r="N269" i="18"/>
  <c r="N270" i="18"/>
  <c r="N271" i="18"/>
  <c r="N272" i="18"/>
  <c r="N273" i="18"/>
  <c r="N274" i="18"/>
  <c r="N275" i="18"/>
  <c r="N276" i="18"/>
  <c r="N277" i="18"/>
  <c r="N278" i="18"/>
  <c r="N279" i="18"/>
  <c r="N280" i="18"/>
  <c r="N281" i="18"/>
  <c r="N282" i="18"/>
  <c r="N283" i="18"/>
  <c r="N284" i="18"/>
  <c r="N285" i="18"/>
  <c r="N286" i="18"/>
  <c r="N287" i="18"/>
  <c r="N288" i="18"/>
  <c r="N289" i="18"/>
  <c r="N290" i="18"/>
  <c r="N292" i="18"/>
  <c r="N293" i="18"/>
  <c r="N294" i="18"/>
  <c r="N295" i="18"/>
  <c r="N296" i="18"/>
  <c r="N297" i="18"/>
  <c r="N298" i="18"/>
  <c r="N299" i="18"/>
  <c r="N300" i="18"/>
  <c r="N301" i="18"/>
  <c r="N302" i="18"/>
  <c r="N303" i="18"/>
  <c r="N304" i="18"/>
  <c r="N305" i="18"/>
  <c r="N306" i="18"/>
  <c r="N307" i="18"/>
  <c r="N308" i="18"/>
  <c r="N309" i="18"/>
  <c r="N310" i="18"/>
  <c r="N311" i="18"/>
  <c r="N312" i="18"/>
  <c r="N313" i="18"/>
  <c r="N314" i="18"/>
  <c r="N316" i="18"/>
  <c r="N317" i="18"/>
  <c r="N318" i="18"/>
  <c r="N319" i="18"/>
  <c r="N320" i="18"/>
  <c r="N321" i="18"/>
  <c r="N322" i="18"/>
  <c r="N323" i="18"/>
  <c r="N324" i="18"/>
  <c r="N325" i="18"/>
  <c r="N326" i="18"/>
  <c r="N327" i="18"/>
  <c r="N328" i="18"/>
  <c r="N329" i="18"/>
  <c r="N330" i="18"/>
  <c r="N331" i="18"/>
  <c r="N332" i="18"/>
  <c r="N333" i="18"/>
  <c r="N334" i="18"/>
  <c r="N335" i="18"/>
  <c r="N336" i="18"/>
  <c r="N337" i="18"/>
  <c r="N338" i="18"/>
  <c r="N340" i="18"/>
  <c r="N341" i="18"/>
  <c r="N342" i="18"/>
  <c r="N343" i="18"/>
  <c r="N344" i="18"/>
  <c r="N345" i="18"/>
  <c r="N346" i="18"/>
  <c r="N347" i="18"/>
  <c r="N348" i="18"/>
  <c r="N349" i="18"/>
  <c r="N350" i="18"/>
  <c r="N351" i="18"/>
  <c r="N352" i="18"/>
  <c r="N353" i="18"/>
  <c r="N354" i="18"/>
  <c r="N355" i="18"/>
  <c r="N356" i="18"/>
  <c r="N357" i="18"/>
  <c r="N358" i="18"/>
  <c r="N359" i="18"/>
  <c r="N360" i="18"/>
  <c r="N361" i="18"/>
  <c r="N362" i="18"/>
  <c r="N364" i="18"/>
  <c r="N365" i="18"/>
  <c r="N366" i="18"/>
  <c r="N367" i="18"/>
  <c r="N368" i="18"/>
  <c r="N369" i="18"/>
  <c r="N370" i="18"/>
  <c r="N371" i="18"/>
  <c r="N372" i="18"/>
  <c r="N373" i="18"/>
  <c r="N374" i="18"/>
  <c r="N375" i="18"/>
  <c r="N376" i="18"/>
  <c r="N377" i="18"/>
  <c r="N378" i="18"/>
  <c r="N379" i="18"/>
  <c r="N380" i="18"/>
  <c r="N381" i="18"/>
  <c r="N382" i="18"/>
  <c r="N383" i="18"/>
  <c r="N384" i="18"/>
  <c r="N385" i="18"/>
  <c r="N386" i="18"/>
  <c r="N388" i="18"/>
  <c r="N389" i="18"/>
  <c r="N390" i="18"/>
  <c r="N391" i="18"/>
  <c r="N392" i="18"/>
  <c r="N393" i="18"/>
  <c r="N394" i="18"/>
  <c r="N395" i="18"/>
  <c r="N396" i="18"/>
  <c r="N397" i="18"/>
  <c r="N398" i="18"/>
  <c r="N399" i="18"/>
  <c r="N400" i="18"/>
  <c r="N401" i="18"/>
  <c r="N402" i="18"/>
  <c r="N403" i="18"/>
  <c r="N404" i="18"/>
  <c r="N405" i="18"/>
  <c r="N406" i="18"/>
  <c r="N407" i="18"/>
  <c r="N408" i="18"/>
  <c r="N409" i="18"/>
  <c r="N410" i="18"/>
  <c r="N412" i="18"/>
  <c r="N413" i="18"/>
  <c r="N414" i="18"/>
  <c r="N415" i="18"/>
  <c r="N416" i="18"/>
  <c r="N417" i="18"/>
  <c r="N418" i="18"/>
  <c r="N419" i="18"/>
  <c r="N420" i="18"/>
  <c r="N421" i="18"/>
  <c r="N422" i="18"/>
  <c r="N423" i="18"/>
  <c r="N424" i="18"/>
  <c r="N425" i="18"/>
  <c r="N426" i="18"/>
  <c r="N427" i="18"/>
  <c r="N428" i="18"/>
  <c r="N429" i="18"/>
  <c r="N430" i="18"/>
  <c r="N431" i="18"/>
  <c r="N432" i="18"/>
  <c r="N433" i="18"/>
  <c r="N434" i="18"/>
  <c r="N436" i="18"/>
  <c r="N437" i="18"/>
  <c r="N438" i="18"/>
  <c r="N439" i="18"/>
  <c r="N440" i="18"/>
  <c r="N441" i="18"/>
  <c r="N442" i="18"/>
  <c r="N443" i="18"/>
  <c r="N444" i="18"/>
  <c r="N445" i="18"/>
  <c r="N446" i="18"/>
  <c r="N447" i="18"/>
  <c r="N448" i="18"/>
  <c r="N449" i="18"/>
  <c r="N450" i="18"/>
  <c r="N451" i="18"/>
  <c r="N452" i="18"/>
  <c r="N453" i="18"/>
  <c r="N454" i="18"/>
  <c r="N455" i="18"/>
  <c r="N456" i="18"/>
  <c r="N457" i="18"/>
  <c r="N458" i="18"/>
  <c r="N460" i="18"/>
  <c r="N461" i="18"/>
  <c r="N462" i="18"/>
  <c r="N463" i="18"/>
  <c r="N464" i="18"/>
  <c r="N465" i="18"/>
  <c r="N466" i="18"/>
  <c r="N467" i="18"/>
  <c r="N468" i="18"/>
  <c r="N469" i="18"/>
  <c r="N470" i="18"/>
  <c r="N471" i="18"/>
  <c r="N472" i="18"/>
  <c r="N473" i="18"/>
  <c r="N474" i="18"/>
  <c r="N475" i="18"/>
  <c r="N476" i="18"/>
  <c r="N477" i="18"/>
  <c r="N478" i="18"/>
  <c r="N479" i="18"/>
  <c r="N480" i="18"/>
  <c r="N481" i="18"/>
  <c r="N482" i="18"/>
  <c r="N484" i="18"/>
  <c r="N485" i="18"/>
  <c r="N486" i="18"/>
  <c r="N487" i="18"/>
  <c r="N488" i="18"/>
  <c r="N489" i="18"/>
  <c r="N490" i="18"/>
  <c r="N491" i="18"/>
  <c r="N492" i="18"/>
  <c r="N493" i="18"/>
  <c r="N494" i="18"/>
  <c r="N495" i="18"/>
  <c r="N496" i="18"/>
  <c r="N497" i="18"/>
  <c r="N498" i="18"/>
  <c r="N499" i="18"/>
  <c r="N500" i="18"/>
  <c r="N501" i="18"/>
  <c r="N502" i="18"/>
  <c r="N503" i="18"/>
  <c r="N504" i="18"/>
  <c r="N505" i="18"/>
  <c r="N506" i="18"/>
  <c r="N507" i="18"/>
  <c r="N508" i="18"/>
  <c r="N509" i="18"/>
  <c r="N510" i="18"/>
  <c r="N511" i="18"/>
  <c r="N512" i="18"/>
  <c r="N513" i="18"/>
  <c r="N514" i="18"/>
  <c r="N515" i="18"/>
  <c r="N516" i="18"/>
  <c r="N517" i="18"/>
  <c r="N518" i="18"/>
  <c r="N519" i="18"/>
  <c r="N520" i="18"/>
  <c r="N521" i="18"/>
  <c r="N522" i="18"/>
  <c r="N523" i="18"/>
  <c r="N524" i="18"/>
  <c r="N525" i="18"/>
  <c r="N526" i="18"/>
  <c r="N527" i="18"/>
  <c r="N528" i="18"/>
  <c r="N529" i="18"/>
  <c r="N530" i="18"/>
  <c r="N531" i="18"/>
  <c r="N532" i="18"/>
  <c r="N533" i="18"/>
  <c r="N534" i="18"/>
  <c r="N535" i="18"/>
  <c r="N536" i="18"/>
  <c r="N537" i="18"/>
  <c r="N538" i="18"/>
  <c r="N539" i="18"/>
  <c r="N540" i="18"/>
  <c r="N541" i="18"/>
  <c r="N542" i="18"/>
  <c r="N543" i="18"/>
  <c r="N544" i="18"/>
  <c r="N545" i="18"/>
  <c r="N546" i="18"/>
  <c r="N547" i="18"/>
  <c r="N548" i="18"/>
  <c r="N549" i="18"/>
  <c r="N550" i="18"/>
  <c r="N551" i="18"/>
  <c r="N552" i="18"/>
  <c r="N553" i="18"/>
  <c r="N554" i="18"/>
  <c r="N555" i="18"/>
  <c r="N556" i="18"/>
  <c r="N557" i="18"/>
  <c r="N558" i="18"/>
  <c r="N559" i="18"/>
  <c r="N560" i="18"/>
  <c r="N561" i="18"/>
  <c r="N562" i="18"/>
  <c r="N563" i="18"/>
  <c r="N564" i="18"/>
  <c r="N565" i="18"/>
  <c r="N566" i="18"/>
  <c r="N567" i="18"/>
  <c r="N568" i="18"/>
  <c r="N569" i="18"/>
  <c r="N570" i="18"/>
  <c r="N571" i="18"/>
  <c r="N572" i="18"/>
  <c r="N573" i="18"/>
  <c r="N574" i="18"/>
  <c r="N575" i="18"/>
  <c r="N576" i="18"/>
  <c r="N577" i="18"/>
  <c r="N578" i="18"/>
  <c r="N579" i="18"/>
  <c r="N580" i="18"/>
  <c r="N581" i="18"/>
  <c r="N582" i="18"/>
  <c r="N583" i="18"/>
  <c r="N584" i="18"/>
  <c r="N585" i="18"/>
  <c r="N586" i="18"/>
  <c r="N587" i="18"/>
  <c r="N588" i="18"/>
  <c r="N589" i="18"/>
  <c r="N590" i="18"/>
  <c r="N591" i="18"/>
  <c r="N592" i="18"/>
  <c r="N593" i="18"/>
  <c r="N594" i="18"/>
  <c r="N595" i="18"/>
  <c r="N596" i="18"/>
  <c r="N597" i="18"/>
  <c r="N598" i="18"/>
  <c r="N599" i="18"/>
  <c r="N600" i="18"/>
  <c r="N601" i="18"/>
  <c r="N602" i="18"/>
  <c r="N603" i="18"/>
  <c r="N604" i="18"/>
  <c r="N605" i="18"/>
  <c r="N606" i="18"/>
  <c r="N607" i="18"/>
  <c r="N608" i="18"/>
  <c r="N609" i="18"/>
  <c r="N610" i="18"/>
  <c r="N611" i="18"/>
  <c r="N612" i="18"/>
  <c r="N613" i="18"/>
  <c r="N614" i="18"/>
  <c r="N615" i="18"/>
  <c r="N616" i="18"/>
  <c r="N617" i="18"/>
  <c r="N618" i="18"/>
  <c r="N619" i="18"/>
  <c r="N620" i="18"/>
  <c r="N621" i="18"/>
  <c r="N622" i="18"/>
  <c r="N623" i="18"/>
  <c r="N624" i="18"/>
  <c r="N625" i="18"/>
  <c r="N626" i="18"/>
  <c r="N627" i="18"/>
  <c r="N628" i="18"/>
  <c r="N629" i="18"/>
  <c r="N630" i="18"/>
  <c r="N631" i="18"/>
  <c r="N632" i="18"/>
  <c r="N633" i="18"/>
  <c r="N634" i="18"/>
  <c r="N635" i="18"/>
  <c r="N636" i="18"/>
  <c r="N637" i="18"/>
  <c r="N638" i="18"/>
  <c r="N639" i="18"/>
  <c r="N640" i="18"/>
  <c r="N641" i="18"/>
  <c r="N642" i="18"/>
  <c r="N643" i="18"/>
  <c r="N644" i="18"/>
  <c r="N645" i="18"/>
  <c r="N646" i="18"/>
  <c r="N647" i="18"/>
  <c r="N648" i="18"/>
  <c r="N649" i="18"/>
  <c r="N650" i="18"/>
  <c r="N651" i="18"/>
  <c r="N652" i="18"/>
  <c r="N653" i="18"/>
  <c r="N654" i="18"/>
  <c r="N655" i="18"/>
  <c r="N656" i="18"/>
  <c r="N657" i="18"/>
  <c r="N658" i="18"/>
  <c r="N659" i="18"/>
  <c r="N660" i="18"/>
  <c r="N661" i="18"/>
  <c r="N662" i="18"/>
  <c r="N663" i="18"/>
  <c r="N664" i="18"/>
  <c r="N665" i="18"/>
  <c r="N666" i="18"/>
  <c r="N667" i="18"/>
  <c r="N668" i="18"/>
  <c r="N669" i="18"/>
  <c r="N670" i="18"/>
  <c r="N671" i="18"/>
  <c r="N672" i="18"/>
  <c r="N673" i="18"/>
  <c r="N674" i="18"/>
  <c r="N675" i="18"/>
  <c r="N676" i="18"/>
  <c r="N677" i="18"/>
  <c r="N678" i="18"/>
  <c r="N679" i="18"/>
  <c r="N680" i="18"/>
  <c r="N681" i="18"/>
  <c r="N682" i="18"/>
  <c r="N683" i="18"/>
  <c r="N684" i="18"/>
  <c r="N685" i="18"/>
  <c r="N686" i="18"/>
  <c r="N687" i="18"/>
  <c r="N688" i="18"/>
  <c r="N689" i="18"/>
  <c r="N690" i="18"/>
  <c r="N691" i="18"/>
  <c r="N692" i="18"/>
  <c r="N693" i="18"/>
  <c r="N694" i="18"/>
  <c r="N695" i="18"/>
  <c r="N696" i="18"/>
  <c r="N697" i="18"/>
  <c r="N698" i="18"/>
  <c r="N699" i="18"/>
  <c r="N700" i="18"/>
  <c r="N701" i="18"/>
  <c r="N702" i="18"/>
  <c r="N703" i="18"/>
  <c r="N704" i="18"/>
  <c r="N705" i="18"/>
  <c r="N706" i="18"/>
  <c r="N707" i="18"/>
  <c r="N708" i="18"/>
  <c r="N709" i="18"/>
  <c r="N710" i="18"/>
  <c r="N711" i="18"/>
  <c r="N712" i="18"/>
  <c r="Q713" i="18"/>
  <c r="Q717" i="18"/>
  <c r="Q721" i="18"/>
  <c r="Q725" i="18"/>
  <c r="Q729" i="18"/>
  <c r="Q733" i="18"/>
  <c r="Q737" i="18"/>
  <c r="Q741" i="18"/>
  <c r="Q745" i="18"/>
  <c r="Q749" i="18"/>
  <c r="Q753" i="18"/>
  <c r="Q757" i="18"/>
  <c r="Q761" i="18"/>
  <c r="Q765" i="18"/>
  <c r="Q769" i="18"/>
  <c r="Q773" i="18"/>
  <c r="Q777" i="18"/>
  <c r="Q781" i="18"/>
  <c r="Q785" i="18"/>
  <c r="Q789" i="18"/>
  <c r="Q793" i="18"/>
  <c r="Q797" i="18"/>
  <c r="Q801" i="18"/>
  <c r="Q805" i="18"/>
  <c r="Q809" i="18"/>
  <c r="Q813" i="18"/>
  <c r="Q817" i="18"/>
  <c r="Q821" i="18"/>
  <c r="Q825" i="18"/>
  <c r="Q829" i="18"/>
  <c r="Q833" i="18"/>
  <c r="Q837" i="18"/>
  <c r="Q841" i="18"/>
  <c r="Q845" i="18"/>
  <c r="Q849" i="18"/>
  <c r="Q853" i="18"/>
  <c r="Q857" i="18"/>
  <c r="Q861" i="18"/>
  <c r="Q865" i="18"/>
  <c r="Q869" i="18"/>
  <c r="Q873" i="18"/>
  <c r="Q877" i="18"/>
  <c r="Q881" i="18"/>
  <c r="Q885" i="18"/>
  <c r="Q889" i="18"/>
  <c r="Q893" i="18"/>
  <c r="Q897" i="18"/>
  <c r="Q901" i="18"/>
  <c r="Q905" i="18"/>
  <c r="Q909" i="18"/>
  <c r="Q913" i="18"/>
  <c r="Q917" i="18"/>
  <c r="Q921" i="18"/>
  <c r="Q925" i="18"/>
  <c r="Q929" i="18"/>
  <c r="Q933" i="18"/>
  <c r="Q937" i="18"/>
  <c r="Q941" i="18"/>
  <c r="Q945" i="18"/>
  <c r="Q949" i="18"/>
  <c r="Q953" i="18"/>
  <c r="Q957" i="18"/>
  <c r="Q961" i="18"/>
  <c r="Q965" i="18"/>
  <c r="Q969" i="18"/>
  <c r="Q973" i="18"/>
  <c r="Q977" i="18"/>
  <c r="Q981" i="18"/>
  <c r="Q985" i="18"/>
  <c r="Q989" i="18"/>
  <c r="Q993" i="18"/>
  <c r="Q997" i="18"/>
  <c r="Q1001" i="18"/>
  <c r="Q1005" i="18"/>
  <c r="Q1009" i="18"/>
  <c r="Q1013" i="18"/>
  <c r="Q1017" i="18"/>
  <c r="Q1021" i="18"/>
  <c r="Q1025" i="18"/>
  <c r="Q1029" i="18"/>
  <c r="Q1033" i="18"/>
  <c r="Q1037" i="18"/>
  <c r="Q1041" i="18"/>
  <c r="Q1045" i="18"/>
  <c r="Q1049" i="18"/>
  <c r="Q1053" i="18"/>
  <c r="Q1057" i="18"/>
  <c r="Q1061" i="18"/>
  <c r="Q1065" i="18"/>
  <c r="Q1069" i="18"/>
  <c r="Q1073" i="18"/>
  <c r="Q1077" i="18"/>
  <c r="Q1081" i="18"/>
  <c r="Q1085" i="18"/>
  <c r="Q1089" i="18"/>
  <c r="Q1093" i="18"/>
  <c r="Q1097" i="18"/>
  <c r="Q1101" i="18"/>
  <c r="Q1105" i="18"/>
  <c r="Q1109" i="18"/>
  <c r="Q1113" i="18"/>
  <c r="Q1117" i="18"/>
  <c r="Q1121" i="18"/>
  <c r="Q1125" i="18"/>
  <c r="Q1129" i="18"/>
  <c r="Q1133" i="18"/>
  <c r="Q1137" i="18"/>
  <c r="Q1141" i="18"/>
  <c r="Q1145" i="18"/>
  <c r="Q1149" i="18"/>
  <c r="Q1153" i="18"/>
  <c r="Q1157" i="18"/>
  <c r="Q1161" i="18"/>
  <c r="Q1165" i="18"/>
  <c r="Q1169" i="18"/>
  <c r="Q1173" i="18"/>
  <c r="Q1177" i="18"/>
  <c r="Q1181" i="18"/>
  <c r="Q1185" i="18"/>
  <c r="Q1189" i="18"/>
  <c r="Q1193" i="18"/>
  <c r="Q1197" i="18"/>
  <c r="Q1201" i="18"/>
  <c r="Q1205" i="18"/>
  <c r="Q1209" i="18"/>
  <c r="Q1213" i="18"/>
  <c r="Q1217" i="18"/>
  <c r="Q1221" i="18"/>
  <c r="Q1225" i="18"/>
  <c r="Q1229" i="18"/>
  <c r="Q1233" i="18"/>
  <c r="Q1237" i="18"/>
  <c r="Q1241" i="18"/>
  <c r="Q1245" i="18"/>
  <c r="Q1249" i="18"/>
  <c r="Q1253" i="18"/>
  <c r="Q1257" i="18"/>
  <c r="Q1261" i="18"/>
  <c r="Q1265" i="18"/>
  <c r="Q1269" i="18"/>
  <c r="Q1273" i="18"/>
  <c r="Q1277" i="18"/>
  <c r="Q1281" i="18"/>
  <c r="Q1285" i="18"/>
  <c r="Q1289" i="18"/>
  <c r="Q1293" i="18"/>
  <c r="Q1297" i="18"/>
  <c r="Q1301" i="18"/>
  <c r="Q1305" i="18"/>
  <c r="Q1309" i="18"/>
  <c r="Q1313" i="18"/>
  <c r="Q1317" i="18"/>
  <c r="Q1321" i="18"/>
  <c r="Q1325" i="18"/>
  <c r="Q1329" i="18"/>
  <c r="Q1333" i="18"/>
  <c r="Q1337" i="18"/>
  <c r="Q1341" i="18"/>
  <c r="Q1345" i="18"/>
  <c r="Q1349" i="18"/>
  <c r="Q1353" i="18"/>
  <c r="Q1357" i="18"/>
  <c r="Q1361" i="18"/>
  <c r="Q1365" i="18"/>
  <c r="Q1369" i="18"/>
  <c r="Q1373" i="18"/>
  <c r="Q1377" i="18"/>
  <c r="Q1381" i="18"/>
  <c r="Q1385" i="18"/>
  <c r="Q1389" i="18"/>
  <c r="Q1393" i="18"/>
  <c r="Q1397" i="18"/>
  <c r="Q1401" i="18"/>
  <c r="Q1405" i="18"/>
  <c r="Q1409" i="18"/>
  <c r="Q1413" i="18"/>
  <c r="Q1417" i="18"/>
  <c r="Q1421" i="18"/>
  <c r="Q1425" i="18"/>
  <c r="Q1429" i="18"/>
  <c r="Q1433" i="18"/>
  <c r="Q1437" i="18"/>
  <c r="Q1441" i="18"/>
  <c r="Q1445" i="18"/>
  <c r="Q1449" i="18"/>
  <c r="Q1453" i="18"/>
  <c r="Q1457" i="18"/>
  <c r="Q1461" i="18"/>
  <c r="Q1465" i="18"/>
  <c r="Q1469" i="18"/>
  <c r="Q1473" i="18"/>
  <c r="Q1477" i="18"/>
  <c r="Q1481" i="18"/>
  <c r="Q1485" i="18"/>
  <c r="Q1489" i="18"/>
  <c r="Q1493" i="18"/>
  <c r="Q1497" i="18"/>
  <c r="Q1501" i="18"/>
  <c r="Q1505" i="18"/>
  <c r="Q1509" i="18"/>
  <c r="Q1513" i="18"/>
  <c r="Q1517" i="18"/>
  <c r="Q1521" i="18"/>
  <c r="Q1525" i="18"/>
  <c r="Q1529" i="18"/>
  <c r="Q1533" i="18"/>
  <c r="Q1537" i="18"/>
  <c r="Q1541" i="18"/>
  <c r="Q1545" i="18"/>
  <c r="Q1549" i="18"/>
  <c r="Q1553" i="18"/>
  <c r="Q1557" i="18"/>
  <c r="Q1561" i="18"/>
  <c r="Q1565" i="18"/>
  <c r="Q1569" i="18"/>
  <c r="Q1573" i="18"/>
  <c r="Q1577" i="18"/>
  <c r="Q1581" i="18"/>
  <c r="Q1585" i="18"/>
  <c r="Q1589" i="18"/>
  <c r="Q1593" i="18"/>
  <c r="Q1597" i="18"/>
  <c r="Q1601" i="18"/>
  <c r="Q1605" i="18"/>
  <c r="Q1609" i="18"/>
  <c r="Q1613" i="18"/>
  <c r="Q1617" i="18"/>
  <c r="Q1621" i="18"/>
  <c r="Q1625" i="18"/>
  <c r="Q1629" i="18"/>
  <c r="Q1633" i="18"/>
  <c r="Q1637" i="18"/>
  <c r="Q1641" i="18"/>
  <c r="Q1645" i="18"/>
  <c r="Q1649" i="18"/>
  <c r="Q1653" i="18"/>
  <c r="Q1657" i="18"/>
  <c r="Q1661" i="18"/>
  <c r="Q1665" i="18"/>
  <c r="Q1669" i="18"/>
  <c r="Q1673" i="18"/>
  <c r="Q1677" i="18"/>
  <c r="Q1681" i="18"/>
  <c r="Q1685" i="18"/>
  <c r="Q1689" i="18"/>
  <c r="Q1693" i="18"/>
  <c r="Q1697" i="18"/>
  <c r="Q1701" i="18"/>
  <c r="Q1705" i="18"/>
  <c r="Q1709" i="18"/>
  <c r="Q1713" i="18"/>
  <c r="Q1717" i="18"/>
  <c r="Q1721" i="18"/>
  <c r="Q1725" i="18"/>
  <c r="Q1729" i="18"/>
  <c r="Q1733" i="18"/>
  <c r="Q1737" i="18"/>
  <c r="Q1741" i="18"/>
  <c r="Q1745" i="18"/>
  <c r="Q1749" i="18"/>
  <c r="Q1753" i="18"/>
  <c r="Q1757" i="18"/>
  <c r="Q1761" i="18"/>
  <c r="Q1765" i="18"/>
  <c r="Q1769" i="18"/>
  <c r="Q1773" i="18"/>
  <c r="Q1777" i="18"/>
  <c r="Q1781" i="18"/>
  <c r="Q1785" i="18"/>
  <c r="Q1789" i="18"/>
  <c r="Q1793" i="18"/>
  <c r="Q1797" i="18"/>
  <c r="Q1801" i="18"/>
  <c r="Q1805" i="18"/>
  <c r="Q1809" i="18"/>
  <c r="Q1813" i="18"/>
  <c r="Q1817" i="18"/>
  <c r="Q1821" i="18"/>
  <c r="Q1825" i="18"/>
  <c r="Q1829" i="18"/>
  <c r="Q1833" i="18"/>
  <c r="Q1837" i="18"/>
  <c r="Q1841" i="18"/>
  <c r="Q1845" i="18"/>
  <c r="Q1849" i="18"/>
  <c r="Q1853" i="18"/>
  <c r="Q1857" i="18"/>
  <c r="Q1861" i="18"/>
  <c r="Q1865" i="18"/>
  <c r="Q1869" i="18"/>
  <c r="Q1873" i="18"/>
  <c r="Q1877" i="18"/>
  <c r="Q1881" i="18"/>
  <c r="Q1885" i="18"/>
  <c r="Q1889" i="18"/>
  <c r="Q1893" i="18"/>
  <c r="Q1897" i="18"/>
  <c r="Q1901" i="18"/>
  <c r="Q1905" i="18"/>
  <c r="Q1909" i="18"/>
  <c r="Q1913" i="18"/>
  <c r="Q1917" i="18"/>
  <c r="Q1921" i="18"/>
  <c r="Q1925" i="18"/>
  <c r="Q1929" i="18"/>
  <c r="Q1933" i="18"/>
  <c r="Q1937" i="18"/>
  <c r="Q1941" i="18"/>
  <c r="Q1945" i="18"/>
  <c r="Q1949" i="18"/>
  <c r="Q1953" i="18"/>
  <c r="Q1957" i="18"/>
  <c r="Q1961" i="18"/>
  <c r="Q1965" i="18"/>
  <c r="Q1969" i="18"/>
  <c r="Q1973" i="18"/>
  <c r="Q1977" i="18"/>
  <c r="Q1981" i="18"/>
  <c r="Q1985" i="18"/>
  <c r="Q1989" i="18"/>
  <c r="Q1993" i="18"/>
  <c r="Q1997" i="18"/>
  <c r="Q2001" i="18"/>
  <c r="Q2005" i="18"/>
  <c r="Q2009" i="18"/>
  <c r="Q2013" i="18"/>
  <c r="Q2017" i="18"/>
  <c r="Q2021" i="18"/>
  <c r="Q2025" i="18"/>
  <c r="Q2029" i="18"/>
  <c r="Q2033" i="18"/>
  <c r="Q2037" i="18"/>
  <c r="Q2041" i="18"/>
  <c r="Q2045" i="18"/>
  <c r="Q2049" i="18"/>
  <c r="Q2053" i="18"/>
  <c r="Q2057" i="18"/>
  <c r="Q2061" i="18"/>
  <c r="Q2065" i="18"/>
  <c r="Q2069" i="18"/>
  <c r="Q2073" i="18"/>
  <c r="Q2077" i="18"/>
  <c r="Q2081" i="18"/>
  <c r="Q2085" i="18"/>
  <c r="Q2089" i="18"/>
  <c r="Q2093" i="18"/>
  <c r="Q2097" i="18"/>
  <c r="Q2101" i="18"/>
  <c r="Q2105" i="18"/>
  <c r="Q2109" i="18"/>
  <c r="Q2113" i="18"/>
  <c r="Q2117" i="18"/>
  <c r="Q2121" i="18"/>
  <c r="Q2125" i="18"/>
  <c r="Q2129" i="18"/>
  <c r="Q2133" i="18"/>
  <c r="Q2137" i="18"/>
  <c r="Q2141" i="18"/>
  <c r="Q2145" i="18"/>
  <c r="Q2149" i="18"/>
  <c r="Q2153" i="18"/>
  <c r="Q2157" i="18"/>
  <c r="Q2161" i="18"/>
  <c r="Q2165" i="18"/>
  <c r="Q2169" i="18"/>
  <c r="Q2173" i="18"/>
  <c r="Q2177" i="18"/>
  <c r="Q2181" i="18"/>
  <c r="Q2185" i="18"/>
  <c r="Q2189" i="18"/>
  <c r="Q2193" i="18"/>
  <c r="Q2197" i="18"/>
  <c r="Q2201" i="18"/>
  <c r="Q2205" i="18"/>
  <c r="Q2209" i="18"/>
  <c r="Q2213" i="18"/>
  <c r="Q2217" i="18"/>
  <c r="Q2221" i="18"/>
  <c r="Q2225" i="18"/>
  <c r="Q2229" i="18"/>
  <c r="Q2233" i="18"/>
  <c r="Q2237" i="18"/>
  <c r="Q2241" i="18"/>
  <c r="Q2245" i="18"/>
  <c r="Q2249" i="18"/>
  <c r="Q2253" i="18"/>
  <c r="Q2257" i="18"/>
  <c r="Q2261" i="18"/>
  <c r="Q2265" i="18"/>
  <c r="Q2269" i="18"/>
  <c r="Q2273" i="18"/>
  <c r="Q2277" i="18"/>
  <c r="Q2281" i="18"/>
  <c r="Q2285" i="18"/>
  <c r="Q2289" i="18"/>
  <c r="Q2293" i="18"/>
  <c r="Q2297" i="18"/>
  <c r="Q2301" i="18"/>
  <c r="Q2305" i="18"/>
  <c r="Q2309" i="18"/>
  <c r="Q2313" i="18"/>
  <c r="Q2317" i="18"/>
  <c r="Q2321" i="18"/>
  <c r="Q2325" i="18"/>
  <c r="Q2329" i="18"/>
  <c r="Q2333" i="18"/>
  <c r="Q2337" i="18"/>
  <c r="Q2341" i="18"/>
  <c r="Q2345" i="18"/>
  <c r="Q2349" i="18"/>
  <c r="Q2353" i="18"/>
  <c r="Q2357" i="18"/>
  <c r="Q2361" i="18"/>
  <c r="Q2365" i="18"/>
  <c r="Q2369" i="18"/>
  <c r="Q2373" i="18"/>
  <c r="Q2377" i="18"/>
  <c r="Q2381" i="18"/>
  <c r="Q2385" i="18"/>
  <c r="Q2389" i="18"/>
  <c r="Q2393" i="18"/>
  <c r="Q2397" i="18"/>
  <c r="Q2401" i="18"/>
  <c r="Q2405" i="18"/>
  <c r="Q2409" i="18"/>
  <c r="Q2413" i="18"/>
  <c r="Q2417" i="18"/>
  <c r="Q2421" i="18"/>
  <c r="Q2425" i="18"/>
  <c r="Q2429" i="18"/>
  <c r="Q2433" i="18"/>
  <c r="Q2437" i="18"/>
  <c r="Q2441" i="18"/>
  <c r="Q2445" i="18"/>
  <c r="Q2449" i="18"/>
  <c r="Q2453" i="18"/>
  <c r="Q2457" i="18"/>
  <c r="Q2461" i="18"/>
  <c r="Q2465" i="18"/>
  <c r="Q2469" i="18"/>
  <c r="Q2473" i="18"/>
  <c r="Q2477" i="18"/>
  <c r="Q2481" i="18"/>
  <c r="Q2485" i="18"/>
  <c r="Q2489" i="18"/>
  <c r="Q2493" i="18"/>
  <c r="Q2497" i="18"/>
  <c r="Q2501" i="18"/>
  <c r="Q2505" i="18"/>
  <c r="Q2509" i="18"/>
  <c r="Q2513" i="18"/>
  <c r="Q2517" i="18"/>
  <c r="Q2521" i="18"/>
  <c r="Q2525" i="18"/>
  <c r="Q2529" i="18"/>
  <c r="Q2533" i="18"/>
  <c r="Q2537" i="18"/>
  <c r="Q2541" i="18"/>
  <c r="Q2545" i="18"/>
  <c r="Q2549" i="18"/>
  <c r="Q2553" i="18"/>
  <c r="Q2557" i="18"/>
  <c r="Q2561" i="18"/>
  <c r="Q2565" i="18"/>
  <c r="Q2569" i="18"/>
  <c r="Q2573" i="18"/>
  <c r="Q2577" i="18"/>
  <c r="Q2581" i="18"/>
  <c r="Q2585" i="18"/>
  <c r="Q2589" i="18"/>
  <c r="Q2593" i="18"/>
  <c r="Q2597" i="18"/>
  <c r="Q2601" i="18"/>
  <c r="Q2605" i="18"/>
  <c r="Q2609" i="18"/>
  <c r="Q2613" i="18"/>
  <c r="Q2617" i="18"/>
  <c r="Q2621" i="18"/>
  <c r="Q2625" i="18"/>
  <c r="Q2629" i="18"/>
  <c r="Q2633" i="18"/>
  <c r="Q2637" i="18"/>
  <c r="Q2641" i="18"/>
  <c r="Q2645" i="18"/>
  <c r="Q2649" i="18"/>
  <c r="Q2653" i="18"/>
  <c r="Q2657" i="18"/>
  <c r="Q2661" i="18"/>
  <c r="Q2665" i="18"/>
  <c r="Q2669" i="18"/>
  <c r="Q2673" i="18"/>
  <c r="Q2677" i="18"/>
  <c r="Q2681" i="18"/>
  <c r="Q2685" i="18"/>
  <c r="Q2689" i="18"/>
  <c r="Q2693" i="18"/>
  <c r="Q2697" i="18"/>
  <c r="Q2701" i="18"/>
  <c r="Q2705" i="18"/>
  <c r="Q2709" i="18"/>
  <c r="Q2713" i="18"/>
  <c r="Q2717" i="18"/>
  <c r="Q2721" i="18"/>
  <c r="Q2725" i="18"/>
  <c r="Q2729" i="18"/>
  <c r="Q2733" i="18"/>
  <c r="Q2737" i="18"/>
  <c r="Q2741" i="18"/>
  <c r="Q2745" i="18"/>
  <c r="Q2749" i="18"/>
  <c r="Q2753" i="18"/>
  <c r="Q2757" i="18"/>
  <c r="Q2761" i="18"/>
  <c r="Q2765" i="18"/>
  <c r="Q2769" i="18"/>
  <c r="Q2773" i="18"/>
  <c r="Q2777" i="18"/>
  <c r="Q2781" i="18"/>
  <c r="Q2785" i="18"/>
  <c r="Q2789" i="18"/>
  <c r="Q2793" i="18"/>
  <c r="Q2797" i="18"/>
  <c r="Q2801" i="18"/>
  <c r="Q2805" i="18"/>
  <c r="Q2809" i="18"/>
  <c r="Q2813" i="18"/>
  <c r="Q2817" i="18"/>
  <c r="Q2821" i="18"/>
  <c r="Q2825" i="18"/>
  <c r="Q2829" i="18"/>
  <c r="Q2833" i="18"/>
  <c r="Q2837" i="18"/>
  <c r="Q2841" i="18"/>
  <c r="Q2845" i="18"/>
  <c r="Q2849" i="18"/>
  <c r="Q2853" i="18"/>
  <c r="Q2857" i="18"/>
  <c r="Q2861" i="18"/>
  <c r="Q2865" i="18"/>
  <c r="Q2869" i="18"/>
  <c r="Q2873" i="18"/>
  <c r="Q2877" i="18"/>
  <c r="Q2881" i="18"/>
  <c r="Q2885" i="18"/>
  <c r="Q2889" i="18"/>
  <c r="Q2893" i="18"/>
  <c r="Q2897" i="18"/>
  <c r="Q2901" i="18"/>
  <c r="Q2905" i="18"/>
  <c r="Q2909" i="18"/>
  <c r="Q2913" i="18"/>
  <c r="Q2917" i="18"/>
  <c r="Q2921" i="18"/>
  <c r="Q2925" i="18"/>
  <c r="Q2929" i="18"/>
  <c r="Q2933" i="18"/>
  <c r="Q2937" i="18"/>
  <c r="Q2941" i="18"/>
  <c r="Q2945" i="18"/>
  <c r="Q2949" i="18"/>
  <c r="Q2953" i="18"/>
  <c r="Q2957" i="18"/>
  <c r="Q2961" i="18"/>
  <c r="Q2965" i="18"/>
  <c r="Q2969" i="18"/>
  <c r="Q2973" i="18"/>
  <c r="Q2977" i="18"/>
  <c r="Q2981" i="18"/>
  <c r="Q2985" i="18"/>
  <c r="Q2989" i="18"/>
  <c r="Q2993" i="18"/>
  <c r="Q2997" i="18"/>
  <c r="Q3001" i="18"/>
  <c r="Q3005" i="18"/>
  <c r="Q3009" i="18"/>
  <c r="Q3013" i="18"/>
  <c r="Q3017" i="18"/>
  <c r="Q3021" i="18"/>
  <c r="Q3025" i="18"/>
  <c r="Q3029" i="18"/>
  <c r="Q3033" i="18"/>
  <c r="Q3037" i="18"/>
  <c r="Q3041" i="18"/>
  <c r="Q3045" i="18"/>
  <c r="Q3049" i="18"/>
  <c r="Q3053" i="18"/>
  <c r="Q3057" i="18"/>
  <c r="Q3061" i="18"/>
  <c r="Q3065" i="18"/>
  <c r="Q3069" i="18"/>
  <c r="Q3073" i="18"/>
  <c r="Q3077" i="18"/>
  <c r="Q3081" i="18"/>
  <c r="Q3085" i="18"/>
  <c r="Q3089" i="18"/>
  <c r="Q3093" i="18"/>
  <c r="Q3097" i="18"/>
  <c r="Q3101" i="18"/>
  <c r="Q3105" i="18"/>
  <c r="Q3109" i="18"/>
  <c r="Q3113" i="18"/>
  <c r="Q3117" i="18"/>
  <c r="Q3121" i="18"/>
  <c r="Q3125" i="18"/>
  <c r="Q3129" i="18"/>
  <c r="Q3133" i="18"/>
  <c r="Q3137" i="18"/>
  <c r="Q3141" i="18"/>
  <c r="Q3145" i="18"/>
  <c r="Q3149" i="18"/>
  <c r="Q3153" i="18"/>
  <c r="Q3157" i="18"/>
  <c r="Q3161" i="18"/>
  <c r="Q3165" i="18"/>
  <c r="Q3169" i="18"/>
  <c r="Q3173" i="18"/>
  <c r="Q3177" i="18"/>
  <c r="Q3181" i="18"/>
  <c r="Q3185" i="18"/>
  <c r="Q3189" i="18"/>
  <c r="Q3193" i="18"/>
  <c r="Q3197" i="18"/>
  <c r="Q3201" i="18"/>
  <c r="Q3205" i="18"/>
  <c r="Q3209" i="18"/>
  <c r="Q3213" i="18"/>
  <c r="Q3217" i="18"/>
  <c r="Q3221" i="18"/>
  <c r="Q3225" i="18"/>
  <c r="Q3229" i="18"/>
  <c r="Q3233" i="18"/>
  <c r="Q3237" i="18"/>
  <c r="Q3241" i="18"/>
  <c r="Q3245" i="18"/>
  <c r="Q3249" i="18"/>
  <c r="Q3253" i="18"/>
  <c r="Q3257" i="18"/>
  <c r="Q3261" i="18"/>
  <c r="Q3265" i="18"/>
  <c r="Q3269" i="18"/>
  <c r="Q3273" i="18"/>
  <c r="Q3277" i="18"/>
  <c r="Q3281" i="18"/>
  <c r="Q3285" i="18"/>
  <c r="Q3289" i="18"/>
  <c r="Q3293" i="18"/>
  <c r="Q3297" i="18"/>
  <c r="Q3301" i="18"/>
  <c r="Q3305" i="18"/>
  <c r="Q3309" i="18"/>
  <c r="Q3313" i="18"/>
  <c r="Q3317" i="18"/>
  <c r="Q3321" i="18"/>
  <c r="Q3325" i="18"/>
  <c r="Q3329" i="18"/>
  <c r="Q3333" i="18"/>
  <c r="Q3337" i="18"/>
  <c r="Q3341" i="18"/>
  <c r="Q3345" i="18"/>
  <c r="Q3349" i="18"/>
  <c r="Q3353" i="18"/>
  <c r="Q3357" i="18"/>
  <c r="Q3361" i="18"/>
  <c r="Q3365" i="18"/>
  <c r="Q3369" i="18"/>
  <c r="Q3373" i="18"/>
  <c r="Q3377" i="18"/>
  <c r="Q3381" i="18"/>
  <c r="Q3385" i="18"/>
  <c r="Q3389" i="18"/>
  <c r="Q3393" i="18"/>
  <c r="Q3397" i="18"/>
  <c r="Q3401" i="18"/>
  <c r="Q3405" i="18"/>
  <c r="Q3409" i="18"/>
  <c r="Q3413" i="18"/>
  <c r="Q3417" i="18"/>
  <c r="Q3421" i="18"/>
  <c r="Q3425" i="18"/>
  <c r="Q3429" i="18"/>
  <c r="Q3433" i="18"/>
  <c r="Q3437" i="18"/>
  <c r="Q3441" i="18"/>
  <c r="L3486" i="18"/>
  <c r="Q3462" i="18"/>
  <c r="K751" i="18"/>
  <c r="P727" i="18"/>
  <c r="J752" i="18"/>
  <c r="O728" i="18"/>
  <c r="I753" i="18"/>
  <c r="N729" i="18"/>
  <c r="L3466" i="18"/>
  <c r="Q3442" i="18"/>
  <c r="K755" i="18"/>
  <c r="P731" i="18"/>
  <c r="J756" i="18"/>
  <c r="O732" i="18"/>
  <c r="I757" i="18"/>
  <c r="N733" i="18"/>
  <c r="R733" i="18" s="1"/>
  <c r="U733" i="18" s="1"/>
  <c r="L3470" i="18"/>
  <c r="Q3446" i="18"/>
  <c r="K759" i="18"/>
  <c r="P735" i="18"/>
  <c r="J760" i="18"/>
  <c r="O736" i="18"/>
  <c r="I737" i="18"/>
  <c r="N713" i="18"/>
  <c r="L3474" i="18"/>
  <c r="Q3450" i="18"/>
  <c r="K739" i="18"/>
  <c r="P715" i="18"/>
  <c r="J740" i="18"/>
  <c r="O716" i="18"/>
  <c r="I741" i="18"/>
  <c r="N717" i="18"/>
  <c r="R717" i="18" s="1"/>
  <c r="U717" i="18" s="1"/>
  <c r="L3478" i="18"/>
  <c r="Q3454" i="18"/>
  <c r="K743" i="18"/>
  <c r="P719" i="18"/>
  <c r="J744" i="18"/>
  <c r="O720" i="18"/>
  <c r="I745" i="18"/>
  <c r="N721" i="18"/>
  <c r="R721" i="18" s="1"/>
  <c r="U721" i="18" s="1"/>
  <c r="L3482" i="18"/>
  <c r="Q3458" i="18"/>
  <c r="K747" i="18"/>
  <c r="P723" i="18"/>
  <c r="O28" i="18"/>
  <c r="O29" i="18"/>
  <c r="O30" i="18"/>
  <c r="O31" i="18"/>
  <c r="O32" i="18"/>
  <c r="O33" i="18"/>
  <c r="O34" i="18"/>
  <c r="O35" i="18"/>
  <c r="O36" i="18"/>
  <c r="O37" i="18"/>
  <c r="O38" i="18"/>
  <c r="O39" i="18"/>
  <c r="O40" i="18"/>
  <c r="O41" i="18"/>
  <c r="O42" i="18"/>
  <c r="O43" i="18"/>
  <c r="O44" i="18"/>
  <c r="O45" i="18"/>
  <c r="O46" i="18"/>
  <c r="O47" i="18"/>
  <c r="O48" i="18"/>
  <c r="O49" i="18"/>
  <c r="O50" i="18"/>
  <c r="O51" i="18"/>
  <c r="R51" i="18" s="1"/>
  <c r="U51" i="18" s="1"/>
  <c r="O52" i="18"/>
  <c r="O53" i="18"/>
  <c r="O54" i="18"/>
  <c r="O55" i="18"/>
  <c r="O56" i="18"/>
  <c r="O57" i="18"/>
  <c r="O58" i="18"/>
  <c r="O59" i="18"/>
  <c r="O60" i="18"/>
  <c r="O61" i="18"/>
  <c r="O62" i="18"/>
  <c r="O63" i="18"/>
  <c r="O64" i="18"/>
  <c r="O65" i="18"/>
  <c r="O66" i="18"/>
  <c r="O67" i="18"/>
  <c r="O68" i="18"/>
  <c r="O69" i="18"/>
  <c r="O70" i="18"/>
  <c r="O71" i="18"/>
  <c r="O72" i="18"/>
  <c r="O73" i="18"/>
  <c r="O74" i="18"/>
  <c r="O75" i="18"/>
  <c r="R75" i="18" s="1"/>
  <c r="U75" i="18" s="1"/>
  <c r="O76" i="18"/>
  <c r="O77" i="18"/>
  <c r="O78" i="18"/>
  <c r="O79" i="18"/>
  <c r="O80" i="18"/>
  <c r="O81" i="18"/>
  <c r="O82" i="18"/>
  <c r="O83" i="18"/>
  <c r="O84" i="18"/>
  <c r="O85" i="18"/>
  <c r="O86" i="18"/>
  <c r="O87" i="18"/>
  <c r="O88" i="18"/>
  <c r="O89" i="18"/>
  <c r="O90" i="18"/>
  <c r="O91" i="18"/>
  <c r="O92" i="18"/>
  <c r="O93" i="18"/>
  <c r="O94" i="18"/>
  <c r="O95" i="18"/>
  <c r="O96" i="18"/>
  <c r="O97" i="18"/>
  <c r="O98" i="18"/>
  <c r="O99" i="18"/>
  <c r="R99" i="18" s="1"/>
  <c r="U99" i="18" s="1"/>
  <c r="O100" i="18"/>
  <c r="O101" i="18"/>
  <c r="O102" i="18"/>
  <c r="O103" i="18"/>
  <c r="O104" i="18"/>
  <c r="O105" i="18"/>
  <c r="O106" i="18"/>
  <c r="O107" i="18"/>
  <c r="O108" i="18"/>
  <c r="O109" i="18"/>
  <c r="O110" i="18"/>
  <c r="O111" i="18"/>
  <c r="O112" i="18"/>
  <c r="O113" i="18"/>
  <c r="O114" i="18"/>
  <c r="O115" i="18"/>
  <c r="O116" i="18"/>
  <c r="O117" i="18"/>
  <c r="O118" i="18"/>
  <c r="O119" i="18"/>
  <c r="O120" i="18"/>
  <c r="O121" i="18"/>
  <c r="O122" i="18"/>
  <c r="O123" i="18"/>
  <c r="R123" i="18" s="1"/>
  <c r="U123" i="18" s="1"/>
  <c r="O124" i="18"/>
  <c r="O125" i="18"/>
  <c r="O126" i="18"/>
  <c r="O127" i="18"/>
  <c r="O128" i="18"/>
  <c r="O129" i="18"/>
  <c r="O130" i="18"/>
  <c r="O131" i="18"/>
  <c r="O132" i="18"/>
  <c r="O133" i="18"/>
  <c r="O134" i="18"/>
  <c r="O135" i="18"/>
  <c r="O136" i="18"/>
  <c r="O137" i="18"/>
  <c r="O138" i="18"/>
  <c r="O139" i="18"/>
  <c r="O140" i="18"/>
  <c r="O141" i="18"/>
  <c r="O142" i="18"/>
  <c r="O143" i="18"/>
  <c r="O144" i="18"/>
  <c r="O145" i="18"/>
  <c r="O146" i="18"/>
  <c r="O147" i="18"/>
  <c r="O148" i="18"/>
  <c r="O149" i="18"/>
  <c r="O150" i="18"/>
  <c r="O151" i="18"/>
  <c r="O152" i="18"/>
  <c r="O153" i="18"/>
  <c r="O154" i="18"/>
  <c r="O155" i="18"/>
  <c r="O156" i="18"/>
  <c r="O157" i="18"/>
  <c r="O158" i="18"/>
  <c r="O159" i="18"/>
  <c r="O160" i="18"/>
  <c r="O161" i="18"/>
  <c r="O162" i="18"/>
  <c r="O163" i="18"/>
  <c r="O164" i="18"/>
  <c r="O165" i="18"/>
  <c r="O166" i="18"/>
  <c r="O167" i="18"/>
  <c r="O168" i="18"/>
  <c r="O169" i="18"/>
  <c r="O170" i="18"/>
  <c r="O171" i="18"/>
  <c r="R171" i="18" s="1"/>
  <c r="U171" i="18" s="1"/>
  <c r="O172" i="18"/>
  <c r="O173" i="18"/>
  <c r="O174" i="18"/>
  <c r="O175" i="18"/>
  <c r="O176" i="18"/>
  <c r="O177" i="18"/>
  <c r="O178" i="18"/>
  <c r="O179" i="18"/>
  <c r="O180" i="18"/>
  <c r="O181" i="18"/>
  <c r="O182" i="18"/>
  <c r="O183" i="18"/>
  <c r="O184" i="18"/>
  <c r="O185" i="18"/>
  <c r="O186" i="18"/>
  <c r="O187" i="18"/>
  <c r="O188" i="18"/>
  <c r="O189" i="18"/>
  <c r="O190" i="18"/>
  <c r="O191" i="18"/>
  <c r="O192" i="18"/>
  <c r="O193" i="18"/>
  <c r="O194" i="18"/>
  <c r="O195" i="18"/>
  <c r="O196" i="18"/>
  <c r="O197" i="18"/>
  <c r="O198" i="18"/>
  <c r="O199" i="18"/>
  <c r="O200" i="18"/>
  <c r="O201" i="18"/>
  <c r="O202" i="18"/>
  <c r="O203" i="18"/>
  <c r="O204" i="18"/>
  <c r="O205" i="18"/>
  <c r="O206" i="18"/>
  <c r="O207" i="18"/>
  <c r="O208" i="18"/>
  <c r="O209" i="18"/>
  <c r="O210" i="18"/>
  <c r="O211" i="18"/>
  <c r="O212" i="18"/>
  <c r="O213" i="18"/>
  <c r="O214" i="18"/>
  <c r="O215" i="18"/>
  <c r="O216" i="18"/>
  <c r="O217" i="18"/>
  <c r="O218" i="18"/>
  <c r="O219" i="18"/>
  <c r="R219" i="18" s="1"/>
  <c r="U219" i="18" s="1"/>
  <c r="O220" i="18"/>
  <c r="O221" i="18"/>
  <c r="O222" i="18"/>
  <c r="O223" i="18"/>
  <c r="O224" i="18"/>
  <c r="O225" i="18"/>
  <c r="O226" i="18"/>
  <c r="O227" i="18"/>
  <c r="O228" i="18"/>
  <c r="O229" i="18"/>
  <c r="O230" i="18"/>
  <c r="O231" i="18"/>
  <c r="O232" i="18"/>
  <c r="O233" i="18"/>
  <c r="O234" i="18"/>
  <c r="O235" i="18"/>
  <c r="O236" i="18"/>
  <c r="O237" i="18"/>
  <c r="O238" i="18"/>
  <c r="O239" i="18"/>
  <c r="O240" i="18"/>
  <c r="O241" i="18"/>
  <c r="O242" i="18"/>
  <c r="O243" i="18"/>
  <c r="O244" i="18"/>
  <c r="O245" i="18"/>
  <c r="O246" i="18"/>
  <c r="O247" i="18"/>
  <c r="O248" i="18"/>
  <c r="O249" i="18"/>
  <c r="O250" i="18"/>
  <c r="O251" i="18"/>
  <c r="O252" i="18"/>
  <c r="O253" i="18"/>
  <c r="O254" i="18"/>
  <c r="O255" i="18"/>
  <c r="O256" i="18"/>
  <c r="O257" i="18"/>
  <c r="O258" i="18"/>
  <c r="O259" i="18"/>
  <c r="O260" i="18"/>
  <c r="O261" i="18"/>
  <c r="O262" i="18"/>
  <c r="O263" i="18"/>
  <c r="O264" i="18"/>
  <c r="O265" i="18"/>
  <c r="O266" i="18"/>
  <c r="O267" i="18"/>
  <c r="O268" i="18"/>
  <c r="O269" i="18"/>
  <c r="O270" i="18"/>
  <c r="O271" i="18"/>
  <c r="O272" i="18"/>
  <c r="O273" i="18"/>
  <c r="O274" i="18"/>
  <c r="O275" i="18"/>
  <c r="O276" i="18"/>
  <c r="O277" i="18"/>
  <c r="O278" i="18"/>
  <c r="O279" i="18"/>
  <c r="O280" i="18"/>
  <c r="O281" i="18"/>
  <c r="O282" i="18"/>
  <c r="O283" i="18"/>
  <c r="O284" i="18"/>
  <c r="O285" i="18"/>
  <c r="O286" i="18"/>
  <c r="O287" i="18"/>
  <c r="O288" i="18"/>
  <c r="O289" i="18"/>
  <c r="O290" i="18"/>
  <c r="O291" i="18"/>
  <c r="O292" i="18"/>
  <c r="O293" i="18"/>
  <c r="O294" i="18"/>
  <c r="O295" i="18"/>
  <c r="O296" i="18"/>
  <c r="O297" i="18"/>
  <c r="O298" i="18"/>
  <c r="O299" i="18"/>
  <c r="O300" i="18"/>
  <c r="O301" i="18"/>
  <c r="O302" i="18"/>
  <c r="O303" i="18"/>
  <c r="O304" i="18"/>
  <c r="O305" i="18"/>
  <c r="O306" i="18"/>
  <c r="O307" i="18"/>
  <c r="O308" i="18"/>
  <c r="O309" i="18"/>
  <c r="O310" i="18"/>
  <c r="O311" i="18"/>
  <c r="O312" i="18"/>
  <c r="O313" i="18"/>
  <c r="O314" i="18"/>
  <c r="O315" i="18"/>
  <c r="O316" i="18"/>
  <c r="O317" i="18"/>
  <c r="O318" i="18"/>
  <c r="O319" i="18"/>
  <c r="O320" i="18"/>
  <c r="O321" i="18"/>
  <c r="O322" i="18"/>
  <c r="O323" i="18"/>
  <c r="O324" i="18"/>
  <c r="O325" i="18"/>
  <c r="O326" i="18"/>
  <c r="O327" i="18"/>
  <c r="O328" i="18"/>
  <c r="O329" i="18"/>
  <c r="O330" i="18"/>
  <c r="O331" i="18"/>
  <c r="O332" i="18"/>
  <c r="O333" i="18"/>
  <c r="O334" i="18"/>
  <c r="O335" i="18"/>
  <c r="O336" i="18"/>
  <c r="O337" i="18"/>
  <c r="O338" i="18"/>
  <c r="O339" i="18"/>
  <c r="R339" i="18" s="1"/>
  <c r="U339" i="18" s="1"/>
  <c r="O340" i="18"/>
  <c r="O341" i="18"/>
  <c r="O342" i="18"/>
  <c r="O343" i="18"/>
  <c r="O344" i="18"/>
  <c r="O345" i="18"/>
  <c r="O346" i="18"/>
  <c r="O347" i="18"/>
  <c r="O348" i="18"/>
  <c r="O349" i="18"/>
  <c r="O350" i="18"/>
  <c r="O351" i="18"/>
  <c r="O352" i="18"/>
  <c r="O353" i="18"/>
  <c r="O354" i="18"/>
  <c r="O355" i="18"/>
  <c r="O356" i="18"/>
  <c r="O357" i="18"/>
  <c r="O358" i="18"/>
  <c r="O359" i="18"/>
  <c r="O360" i="18"/>
  <c r="O361" i="18"/>
  <c r="O362" i="18"/>
  <c r="O363" i="18"/>
  <c r="O364" i="18"/>
  <c r="O365" i="18"/>
  <c r="O366" i="18"/>
  <c r="O367" i="18"/>
  <c r="O368" i="18"/>
  <c r="O369" i="18"/>
  <c r="O370" i="18"/>
  <c r="O371" i="18"/>
  <c r="O372" i="18"/>
  <c r="O373" i="18"/>
  <c r="O374" i="18"/>
  <c r="O375" i="18"/>
  <c r="O376" i="18"/>
  <c r="O377" i="18"/>
  <c r="O378" i="18"/>
  <c r="O379" i="18"/>
  <c r="O380" i="18"/>
  <c r="O381" i="18"/>
  <c r="O382" i="18"/>
  <c r="O383" i="18"/>
  <c r="O384" i="18"/>
  <c r="O385" i="18"/>
  <c r="O386" i="18"/>
  <c r="O387" i="18"/>
  <c r="R387" i="18" s="1"/>
  <c r="U387" i="18" s="1"/>
  <c r="O388" i="18"/>
  <c r="O389" i="18"/>
  <c r="O390" i="18"/>
  <c r="O391" i="18"/>
  <c r="O392" i="18"/>
  <c r="O393" i="18"/>
  <c r="O394" i="18"/>
  <c r="O395" i="18"/>
  <c r="O396" i="18"/>
  <c r="O397" i="18"/>
  <c r="O398" i="18"/>
  <c r="O399" i="18"/>
  <c r="O400" i="18"/>
  <c r="O401" i="18"/>
  <c r="O402" i="18"/>
  <c r="O403" i="18"/>
  <c r="O404" i="18"/>
  <c r="O405" i="18"/>
  <c r="O406" i="18"/>
  <c r="O407" i="18"/>
  <c r="O408" i="18"/>
  <c r="O409" i="18"/>
  <c r="O410" i="18"/>
  <c r="O411" i="18"/>
  <c r="O412" i="18"/>
  <c r="O413" i="18"/>
  <c r="O414" i="18"/>
  <c r="O415" i="18"/>
  <c r="O416" i="18"/>
  <c r="O417" i="18"/>
  <c r="O418" i="18"/>
  <c r="O419" i="18"/>
  <c r="O420" i="18"/>
  <c r="O421" i="18"/>
  <c r="O422" i="18"/>
  <c r="O423" i="18"/>
  <c r="O424" i="18"/>
  <c r="O425" i="18"/>
  <c r="O426" i="18"/>
  <c r="O427" i="18"/>
  <c r="O428" i="18"/>
  <c r="O429" i="18"/>
  <c r="O430" i="18"/>
  <c r="O431" i="18"/>
  <c r="O432" i="18"/>
  <c r="O433" i="18"/>
  <c r="O434" i="18"/>
  <c r="O435" i="18"/>
  <c r="R435" i="18" s="1"/>
  <c r="U435" i="18" s="1"/>
  <c r="O436" i="18"/>
  <c r="O437" i="18"/>
  <c r="O438" i="18"/>
  <c r="O439" i="18"/>
  <c r="O440" i="18"/>
  <c r="O441" i="18"/>
  <c r="O442" i="18"/>
  <c r="O443" i="18"/>
  <c r="O444" i="18"/>
  <c r="O445" i="18"/>
  <c r="O446" i="18"/>
  <c r="O447" i="18"/>
  <c r="O448" i="18"/>
  <c r="O449" i="18"/>
  <c r="O450" i="18"/>
  <c r="O451" i="18"/>
  <c r="O452" i="18"/>
  <c r="O453" i="18"/>
  <c r="O454" i="18"/>
  <c r="O455" i="18"/>
  <c r="O456" i="18"/>
  <c r="O457" i="18"/>
  <c r="O458" i="18"/>
  <c r="O459" i="18"/>
  <c r="R459" i="18" s="1"/>
  <c r="U459" i="18" s="1"/>
  <c r="O460" i="18"/>
  <c r="O461" i="18"/>
  <c r="O462" i="18"/>
  <c r="O463" i="18"/>
  <c r="O464" i="18"/>
  <c r="O465" i="18"/>
  <c r="O466" i="18"/>
  <c r="O467" i="18"/>
  <c r="O468" i="18"/>
  <c r="O469" i="18"/>
  <c r="O470" i="18"/>
  <c r="O471" i="18"/>
  <c r="O472" i="18"/>
  <c r="O473" i="18"/>
  <c r="O474" i="18"/>
  <c r="O475" i="18"/>
  <c r="O476" i="18"/>
  <c r="O477" i="18"/>
  <c r="O478" i="18"/>
  <c r="O479" i="18"/>
  <c r="O480" i="18"/>
  <c r="O481" i="18"/>
  <c r="O482" i="18"/>
  <c r="O483" i="18"/>
  <c r="R483" i="18" s="1"/>
  <c r="U483" i="18" s="1"/>
  <c r="O484" i="18"/>
  <c r="O485" i="18"/>
  <c r="O486" i="18"/>
  <c r="O487" i="18"/>
  <c r="O488" i="18"/>
  <c r="O489" i="18"/>
  <c r="O490" i="18"/>
  <c r="O491" i="18"/>
  <c r="O492" i="18"/>
  <c r="O493" i="18"/>
  <c r="O494" i="18"/>
  <c r="O495" i="18"/>
  <c r="O496" i="18"/>
  <c r="O497" i="18"/>
  <c r="O498" i="18"/>
  <c r="O499" i="18"/>
  <c r="O500" i="18"/>
  <c r="O501" i="18"/>
  <c r="O502" i="18"/>
  <c r="O503" i="18"/>
  <c r="O504" i="18"/>
  <c r="O505" i="18"/>
  <c r="O506" i="18"/>
  <c r="O507" i="18"/>
  <c r="O508" i="18"/>
  <c r="O509" i="18"/>
  <c r="O510" i="18"/>
  <c r="O511" i="18"/>
  <c r="O512" i="18"/>
  <c r="O513" i="18"/>
  <c r="O514" i="18"/>
  <c r="O515" i="18"/>
  <c r="O516" i="18"/>
  <c r="O517" i="18"/>
  <c r="O518" i="18"/>
  <c r="O519" i="18"/>
  <c r="O520" i="18"/>
  <c r="O521" i="18"/>
  <c r="O522" i="18"/>
  <c r="O523" i="18"/>
  <c r="O524" i="18"/>
  <c r="O525" i="18"/>
  <c r="O526" i="18"/>
  <c r="O527" i="18"/>
  <c r="O528" i="18"/>
  <c r="O529" i="18"/>
  <c r="O530" i="18"/>
  <c r="O531" i="18"/>
  <c r="O532" i="18"/>
  <c r="O533" i="18"/>
  <c r="O534" i="18"/>
  <c r="O535" i="18"/>
  <c r="O536" i="18"/>
  <c r="O537" i="18"/>
  <c r="O538" i="18"/>
  <c r="O539" i="18"/>
  <c r="O540" i="18"/>
  <c r="O541" i="18"/>
  <c r="O542" i="18"/>
  <c r="O543" i="18"/>
  <c r="O544" i="18"/>
  <c r="O545" i="18"/>
  <c r="O546" i="18"/>
  <c r="O547" i="18"/>
  <c r="O548" i="18"/>
  <c r="O549" i="18"/>
  <c r="O550" i="18"/>
  <c r="O551" i="18"/>
  <c r="O552" i="18"/>
  <c r="O553" i="18"/>
  <c r="O554" i="18"/>
  <c r="O555" i="18"/>
  <c r="O556" i="18"/>
  <c r="O557" i="18"/>
  <c r="O558" i="18"/>
  <c r="O559" i="18"/>
  <c r="O560" i="18"/>
  <c r="O561" i="18"/>
  <c r="O562" i="18"/>
  <c r="O563" i="18"/>
  <c r="O564" i="18"/>
  <c r="O565" i="18"/>
  <c r="O566" i="18"/>
  <c r="O567" i="18"/>
  <c r="O568" i="18"/>
  <c r="O569" i="18"/>
  <c r="O570" i="18"/>
  <c r="O571" i="18"/>
  <c r="O572" i="18"/>
  <c r="O573" i="18"/>
  <c r="O574" i="18"/>
  <c r="O575" i="18"/>
  <c r="O576" i="18"/>
  <c r="O577" i="18"/>
  <c r="O578" i="18"/>
  <c r="O579" i="18"/>
  <c r="O580" i="18"/>
  <c r="O581" i="18"/>
  <c r="O582" i="18"/>
  <c r="O583" i="18"/>
  <c r="O584" i="18"/>
  <c r="O585" i="18"/>
  <c r="O586" i="18"/>
  <c r="O587" i="18"/>
  <c r="O588" i="18"/>
  <c r="O589" i="18"/>
  <c r="O590" i="18"/>
  <c r="O591" i="18"/>
  <c r="O592" i="18"/>
  <c r="O593" i="18"/>
  <c r="O594" i="18"/>
  <c r="O595" i="18"/>
  <c r="O596" i="18"/>
  <c r="O597" i="18"/>
  <c r="O598" i="18"/>
  <c r="O599" i="18"/>
  <c r="O600" i="18"/>
  <c r="O601" i="18"/>
  <c r="O602" i="18"/>
  <c r="O603" i="18"/>
  <c r="O604" i="18"/>
  <c r="O605" i="18"/>
  <c r="O606" i="18"/>
  <c r="O607" i="18"/>
  <c r="O608" i="18"/>
  <c r="O609" i="18"/>
  <c r="O610" i="18"/>
  <c r="O611" i="18"/>
  <c r="O612" i="18"/>
  <c r="O613" i="18"/>
  <c r="O614" i="18"/>
  <c r="O615" i="18"/>
  <c r="O616" i="18"/>
  <c r="O617" i="18"/>
  <c r="O618" i="18"/>
  <c r="O619" i="18"/>
  <c r="O620" i="18"/>
  <c r="O621" i="18"/>
  <c r="O622" i="18"/>
  <c r="O623" i="18"/>
  <c r="O624" i="18"/>
  <c r="O625" i="18"/>
  <c r="O626" i="18"/>
  <c r="O627" i="18"/>
  <c r="O628" i="18"/>
  <c r="O629" i="18"/>
  <c r="O630" i="18"/>
  <c r="O631" i="18"/>
  <c r="O632" i="18"/>
  <c r="O633" i="18"/>
  <c r="O634" i="18"/>
  <c r="O635" i="18"/>
  <c r="O636" i="18"/>
  <c r="O637" i="18"/>
  <c r="O638" i="18"/>
  <c r="O639" i="18"/>
  <c r="O640" i="18"/>
  <c r="O641" i="18"/>
  <c r="O642" i="18"/>
  <c r="O643" i="18"/>
  <c r="O644" i="18"/>
  <c r="O645" i="18"/>
  <c r="O646" i="18"/>
  <c r="O647" i="18"/>
  <c r="O648" i="18"/>
  <c r="O649" i="18"/>
  <c r="O650" i="18"/>
  <c r="O651" i="18"/>
  <c r="O652" i="18"/>
  <c r="O653" i="18"/>
  <c r="O654" i="18"/>
  <c r="O655" i="18"/>
  <c r="O656" i="18"/>
  <c r="O657" i="18"/>
  <c r="O658" i="18"/>
  <c r="O659" i="18"/>
  <c r="O660" i="18"/>
  <c r="O661" i="18"/>
  <c r="O662" i="18"/>
  <c r="O663" i="18"/>
  <c r="O664" i="18"/>
  <c r="O665" i="18"/>
  <c r="O666" i="18"/>
  <c r="O667" i="18"/>
  <c r="O668" i="18"/>
  <c r="O669" i="18"/>
  <c r="O670" i="18"/>
  <c r="O671" i="18"/>
  <c r="O672" i="18"/>
  <c r="O673" i="18"/>
  <c r="O674" i="18"/>
  <c r="O675" i="18"/>
  <c r="O676" i="18"/>
  <c r="O677" i="18"/>
  <c r="O678" i="18"/>
  <c r="O679" i="18"/>
  <c r="O680" i="18"/>
  <c r="O681" i="18"/>
  <c r="O682" i="18"/>
  <c r="O683" i="18"/>
  <c r="O684" i="18"/>
  <c r="O685" i="18"/>
  <c r="O686" i="18"/>
  <c r="O687" i="18"/>
  <c r="O688" i="18"/>
  <c r="O689" i="18"/>
  <c r="O690" i="18"/>
  <c r="O691" i="18"/>
  <c r="O692" i="18"/>
  <c r="O693" i="18"/>
  <c r="O694" i="18"/>
  <c r="O695" i="18"/>
  <c r="O696" i="18"/>
  <c r="O697" i="18"/>
  <c r="O698" i="18"/>
  <c r="O699" i="18"/>
  <c r="O700" i="18"/>
  <c r="O701" i="18"/>
  <c r="O702" i="18"/>
  <c r="O703" i="18"/>
  <c r="O704" i="18"/>
  <c r="O705" i="18"/>
  <c r="O706" i="18"/>
  <c r="O707" i="18"/>
  <c r="O708" i="18"/>
  <c r="O709" i="18"/>
  <c r="O710" i="18"/>
  <c r="O711" i="18"/>
  <c r="O712" i="18"/>
  <c r="Q714" i="18"/>
  <c r="Q718" i="18"/>
  <c r="Q722" i="18"/>
  <c r="Q726" i="18"/>
  <c r="Q730" i="18"/>
  <c r="Q734" i="18"/>
  <c r="Q738" i="18"/>
  <c r="Q742" i="18"/>
  <c r="Q746" i="18"/>
  <c r="Q750" i="18"/>
  <c r="Q754" i="18"/>
  <c r="Q758" i="18"/>
  <c r="Q762" i="18"/>
  <c r="Q766" i="18"/>
  <c r="Q770" i="18"/>
  <c r="Q774" i="18"/>
  <c r="Q778" i="18"/>
  <c r="Q782" i="18"/>
  <c r="Q786" i="18"/>
  <c r="Q790" i="18"/>
  <c r="Q794" i="18"/>
  <c r="Q798" i="18"/>
  <c r="Q802" i="18"/>
  <c r="Q806" i="18"/>
  <c r="Q810" i="18"/>
  <c r="Q814" i="18"/>
  <c r="Q818" i="18"/>
  <c r="Q822" i="18"/>
  <c r="Q826" i="18"/>
  <c r="Q830" i="18"/>
  <c r="Q834" i="18"/>
  <c r="Q838" i="18"/>
  <c r="Q842" i="18"/>
  <c r="Q846" i="18"/>
  <c r="Q850" i="18"/>
  <c r="Q854" i="18"/>
  <c r="Q858" i="18"/>
  <c r="Q862" i="18"/>
  <c r="Q866" i="18"/>
  <c r="Q870" i="18"/>
  <c r="Q874" i="18"/>
  <c r="Q878" i="18"/>
  <c r="Q882" i="18"/>
  <c r="Q886" i="18"/>
  <c r="Q890" i="18"/>
  <c r="Q894" i="18"/>
  <c r="Q898" i="18"/>
  <c r="Q902" i="18"/>
  <c r="Q906" i="18"/>
  <c r="Q910" i="18"/>
  <c r="Q914" i="18"/>
  <c r="Q918" i="18"/>
  <c r="Q922" i="18"/>
  <c r="Q926" i="18"/>
  <c r="Q930" i="18"/>
  <c r="Q934" i="18"/>
  <c r="Q938" i="18"/>
  <c r="Q942" i="18"/>
  <c r="Q946" i="18"/>
  <c r="Q950" i="18"/>
  <c r="Q954" i="18"/>
  <c r="Q958" i="18"/>
  <c r="Q962" i="18"/>
  <c r="Q966" i="18"/>
  <c r="Q970" i="18"/>
  <c r="Q974" i="18"/>
  <c r="Q978" i="18"/>
  <c r="Q982" i="18"/>
  <c r="Q986" i="18"/>
  <c r="Q990" i="18"/>
  <c r="Q994" i="18"/>
  <c r="Q998" i="18"/>
  <c r="Q1002" i="18"/>
  <c r="Q1006" i="18"/>
  <c r="Q1010" i="18"/>
  <c r="Q1014" i="18"/>
  <c r="Q1018" i="18"/>
  <c r="Q1022" i="18"/>
  <c r="Q1026" i="18"/>
  <c r="Q1030" i="18"/>
  <c r="Q1034" i="18"/>
  <c r="Q1038" i="18"/>
  <c r="Q1042" i="18"/>
  <c r="Q1046" i="18"/>
  <c r="Q1050" i="18"/>
  <c r="Q1054" i="18"/>
  <c r="Q1058" i="18"/>
  <c r="Q1062" i="18"/>
  <c r="Q1066" i="18"/>
  <c r="Q1070" i="18"/>
  <c r="Q1074" i="18"/>
  <c r="Q1078" i="18"/>
  <c r="Q1082" i="18"/>
  <c r="Q1086" i="18"/>
  <c r="Q1090" i="18"/>
  <c r="Q1094" i="18"/>
  <c r="Q1098" i="18"/>
  <c r="Q1102" i="18"/>
  <c r="Q1106" i="18"/>
  <c r="Q1110" i="18"/>
  <c r="Q1114" i="18"/>
  <c r="Q1118" i="18"/>
  <c r="Q1122" i="18"/>
  <c r="Q1126" i="18"/>
  <c r="Q1130" i="18"/>
  <c r="Q1134" i="18"/>
  <c r="Q1138" i="18"/>
  <c r="Q1142" i="18"/>
  <c r="Q1146" i="18"/>
  <c r="Q1150" i="18"/>
  <c r="Q1154" i="18"/>
  <c r="Q1158" i="18"/>
  <c r="Q1162" i="18"/>
  <c r="Q1166" i="18"/>
  <c r="Q1170" i="18"/>
  <c r="Q1174" i="18"/>
  <c r="Q1178" i="18"/>
  <c r="Q1182" i="18"/>
  <c r="Q1186" i="18"/>
  <c r="Q1190" i="18"/>
  <c r="Q1194" i="18"/>
  <c r="Q1198" i="18"/>
  <c r="Q1202" i="18"/>
  <c r="Q1206" i="18"/>
  <c r="Q1210" i="18"/>
  <c r="Q1214" i="18"/>
  <c r="Q1218" i="18"/>
  <c r="Q1222" i="18"/>
  <c r="Q1226" i="18"/>
  <c r="Q1230" i="18"/>
  <c r="Q1234" i="18"/>
  <c r="Q1238" i="18"/>
  <c r="Q1242" i="18"/>
  <c r="Q1246" i="18"/>
  <c r="Q1250" i="18"/>
  <c r="Q1254" i="18"/>
  <c r="Q1258" i="18"/>
  <c r="Q1262" i="18"/>
  <c r="Q1266" i="18"/>
  <c r="Q1270" i="18"/>
  <c r="Q1274" i="18"/>
  <c r="Q1278" i="18"/>
  <c r="Q1282" i="18"/>
  <c r="Q1286" i="18"/>
  <c r="Q1290" i="18"/>
  <c r="Q1294" i="18"/>
  <c r="Q1298" i="18"/>
  <c r="Q1302" i="18"/>
  <c r="Q1306" i="18"/>
  <c r="Q1310" i="18"/>
  <c r="Q1314" i="18"/>
  <c r="Q1318" i="18"/>
  <c r="Q1322" i="18"/>
  <c r="Q1326" i="18"/>
  <c r="Q1330" i="18"/>
  <c r="Q1334" i="18"/>
  <c r="Q1338" i="18"/>
  <c r="Q1342" i="18"/>
  <c r="Q1346" i="18"/>
  <c r="Q1350" i="18"/>
  <c r="Q1354" i="18"/>
  <c r="Q1358" i="18"/>
  <c r="Q1362" i="18"/>
  <c r="Q1366" i="18"/>
  <c r="Q1370" i="18"/>
  <c r="Q1374" i="18"/>
  <c r="Q1378" i="18"/>
  <c r="Q1382" i="18"/>
  <c r="Q1386" i="18"/>
  <c r="Q1390" i="18"/>
  <c r="Q1394" i="18"/>
  <c r="Q1398" i="18"/>
  <c r="Q1402" i="18"/>
  <c r="Q1406" i="18"/>
  <c r="Q1410" i="18"/>
  <c r="Q1414" i="18"/>
  <c r="Q1418" i="18"/>
  <c r="Q1422" i="18"/>
  <c r="Q1426" i="18"/>
  <c r="Q1430" i="18"/>
  <c r="Q1434" i="18"/>
  <c r="Q1438" i="18"/>
  <c r="Q1442" i="18"/>
  <c r="Q1446" i="18"/>
  <c r="Q1450" i="18"/>
  <c r="Q1454" i="18"/>
  <c r="Q1458" i="18"/>
  <c r="Q1462" i="18"/>
  <c r="Q1466" i="18"/>
  <c r="Q1470" i="18"/>
  <c r="Q1474" i="18"/>
  <c r="Q1478" i="18"/>
  <c r="Q1482" i="18"/>
  <c r="Q1486" i="18"/>
  <c r="Q1490" i="18"/>
  <c r="Q1494" i="18"/>
  <c r="Q1498" i="18"/>
  <c r="Q1502" i="18"/>
  <c r="Q1506" i="18"/>
  <c r="Q1510" i="18"/>
  <c r="Q1514" i="18"/>
  <c r="Q1518" i="18"/>
  <c r="Q1522" i="18"/>
  <c r="Q1526" i="18"/>
  <c r="Q1530" i="18"/>
  <c r="Q1534" i="18"/>
  <c r="Q1538" i="18"/>
  <c r="Q1542" i="18"/>
  <c r="Q1546" i="18"/>
  <c r="Q1550" i="18"/>
  <c r="Q1554" i="18"/>
  <c r="Q1558" i="18"/>
  <c r="Q1562" i="18"/>
  <c r="Q1566" i="18"/>
  <c r="Q1570" i="18"/>
  <c r="Q1574" i="18"/>
  <c r="Q1578" i="18"/>
  <c r="Q1582" i="18"/>
  <c r="Q1586" i="18"/>
  <c r="Q1590" i="18"/>
  <c r="Q1594" i="18"/>
  <c r="Q1598" i="18"/>
  <c r="Q1602" i="18"/>
  <c r="Q1606" i="18"/>
  <c r="Q1610" i="18"/>
  <c r="Q1614" i="18"/>
  <c r="Q1618" i="18"/>
  <c r="Q1622" i="18"/>
  <c r="Q1626" i="18"/>
  <c r="Q1630" i="18"/>
  <c r="Q1634" i="18"/>
  <c r="Q1638" i="18"/>
  <c r="Q1642" i="18"/>
  <c r="Q1646" i="18"/>
  <c r="Q1650" i="18"/>
  <c r="Q1654" i="18"/>
  <c r="Q1658" i="18"/>
  <c r="Q1662" i="18"/>
  <c r="Q1666" i="18"/>
  <c r="Q1670" i="18"/>
  <c r="Q1674" i="18"/>
  <c r="Q1678" i="18"/>
  <c r="Q1682" i="18"/>
  <c r="Q1686" i="18"/>
  <c r="Q1690" i="18"/>
  <c r="Q1694" i="18"/>
  <c r="Q1698" i="18"/>
  <c r="Q1702" i="18"/>
  <c r="Q1706" i="18"/>
  <c r="Q1710" i="18"/>
  <c r="Q1714" i="18"/>
  <c r="Q1718" i="18"/>
  <c r="Q1722" i="18"/>
  <c r="Q1726" i="18"/>
  <c r="Q1730" i="18"/>
  <c r="Q1734" i="18"/>
  <c r="Q1738" i="18"/>
  <c r="Q1742" i="18"/>
  <c r="Q1746" i="18"/>
  <c r="Q1750" i="18"/>
  <c r="Q1754" i="18"/>
  <c r="Q1758" i="18"/>
  <c r="Q1762" i="18"/>
  <c r="Q1766" i="18"/>
  <c r="Q1770" i="18"/>
  <c r="Q1774" i="18"/>
  <c r="Q1778" i="18"/>
  <c r="Q1782" i="18"/>
  <c r="Q1786" i="18"/>
  <c r="Q1790" i="18"/>
  <c r="Q1794" i="18"/>
  <c r="Q1798" i="18"/>
  <c r="Q1802" i="18"/>
  <c r="Q1806" i="18"/>
  <c r="Q1810" i="18"/>
  <c r="Q1814" i="18"/>
  <c r="Q1818" i="18"/>
  <c r="Q1822" i="18"/>
  <c r="Q1826" i="18"/>
  <c r="Q1830" i="18"/>
  <c r="Q1834" i="18"/>
  <c r="Q1838" i="18"/>
  <c r="Q1842" i="18"/>
  <c r="Q1846" i="18"/>
  <c r="Q1850" i="18"/>
  <c r="Q1854" i="18"/>
  <c r="Q1858" i="18"/>
  <c r="Q1862" i="18"/>
  <c r="Q1866" i="18"/>
  <c r="Q1870" i="18"/>
  <c r="Q1874" i="18"/>
  <c r="Q1878" i="18"/>
  <c r="Q1882" i="18"/>
  <c r="Q1886" i="18"/>
  <c r="Q1890" i="18"/>
  <c r="Q1894" i="18"/>
  <c r="Q1898" i="18"/>
  <c r="Q1902" i="18"/>
  <c r="Q1906" i="18"/>
  <c r="Q1910" i="18"/>
  <c r="Q1914" i="18"/>
  <c r="Q1918" i="18"/>
  <c r="Q1922" i="18"/>
  <c r="Q1926" i="18"/>
  <c r="Q1930" i="18"/>
  <c r="Q1934" i="18"/>
  <c r="Q1938" i="18"/>
  <c r="Q1942" i="18"/>
  <c r="Q1946" i="18"/>
  <c r="Q1950" i="18"/>
  <c r="Q1954" i="18"/>
  <c r="Q1958" i="18"/>
  <c r="Q1962" i="18"/>
  <c r="Q1966" i="18"/>
  <c r="Q1970" i="18"/>
  <c r="Q1974" i="18"/>
  <c r="Q1978" i="18"/>
  <c r="Q1982" i="18"/>
  <c r="Q1986" i="18"/>
  <c r="Q1990" i="18"/>
  <c r="Q1994" i="18"/>
  <c r="Q1998" i="18"/>
  <c r="Q2002" i="18"/>
  <c r="Q2006" i="18"/>
  <c r="Q2010" i="18"/>
  <c r="Q2014" i="18"/>
  <c r="Q2018" i="18"/>
  <c r="Q2022" i="18"/>
  <c r="Q2026" i="18"/>
  <c r="Q2030" i="18"/>
  <c r="Q2034" i="18"/>
  <c r="Q2038" i="18"/>
  <c r="Q2042" i="18"/>
  <c r="Q2046" i="18"/>
  <c r="Q2050" i="18"/>
  <c r="Q2054" i="18"/>
  <c r="Q2058" i="18"/>
  <c r="Q2062" i="18"/>
  <c r="Q2066" i="18"/>
  <c r="Q2070" i="18"/>
  <c r="Q2074" i="18"/>
  <c r="Q2078" i="18"/>
  <c r="Q2082" i="18"/>
  <c r="Q2086" i="18"/>
  <c r="Q2090" i="18"/>
  <c r="Q2094" i="18"/>
  <c r="Q2098" i="18"/>
  <c r="Q2102" i="18"/>
  <c r="Q2106" i="18"/>
  <c r="Q2110" i="18"/>
  <c r="Q2114" i="18"/>
  <c r="Q2118" i="18"/>
  <c r="Q2122" i="18"/>
  <c r="Q2126" i="18"/>
  <c r="Q2130" i="18"/>
  <c r="Q2134" i="18"/>
  <c r="Q2138" i="18"/>
  <c r="Q2142" i="18"/>
  <c r="Q2146" i="18"/>
  <c r="Q2150" i="18"/>
  <c r="Q2154" i="18"/>
  <c r="Q2158" i="18"/>
  <c r="Q2162" i="18"/>
  <c r="Q2166" i="18"/>
  <c r="Q2170" i="18"/>
  <c r="Q2174" i="18"/>
  <c r="Q2178" i="18"/>
  <c r="Q2182" i="18"/>
  <c r="Q2186" i="18"/>
  <c r="Q2190" i="18"/>
  <c r="Q2194" i="18"/>
  <c r="Q2198" i="18"/>
  <c r="Q2202" i="18"/>
  <c r="Q2206" i="18"/>
  <c r="Q2210" i="18"/>
  <c r="Q2214" i="18"/>
  <c r="Q2218" i="18"/>
  <c r="Q2222" i="18"/>
  <c r="Q2226" i="18"/>
  <c r="Q2230" i="18"/>
  <c r="Q2234" i="18"/>
  <c r="Q2238" i="18"/>
  <c r="Q2242" i="18"/>
  <c r="Q2246" i="18"/>
  <c r="Q2250" i="18"/>
  <c r="Q2254" i="18"/>
  <c r="Q2258" i="18"/>
  <c r="Q2262" i="18"/>
  <c r="Q2266" i="18"/>
  <c r="Q2270" i="18"/>
  <c r="Q2274" i="18"/>
  <c r="Q2278" i="18"/>
  <c r="Q2282" i="18"/>
  <c r="Q2286" i="18"/>
  <c r="Q2290" i="18"/>
  <c r="Q2294" i="18"/>
  <c r="Q2298" i="18"/>
  <c r="Q2302" i="18"/>
  <c r="Q2306" i="18"/>
  <c r="Q2310" i="18"/>
  <c r="Q2314" i="18"/>
  <c r="Q2318" i="18"/>
  <c r="Q2322" i="18"/>
  <c r="Q2326" i="18"/>
  <c r="Q2330" i="18"/>
  <c r="Q2334" i="18"/>
  <c r="Q2338" i="18"/>
  <c r="Q2342" i="18"/>
  <c r="Q2346" i="18"/>
  <c r="Q2350" i="18"/>
  <c r="Q2354" i="18"/>
  <c r="Q2358" i="18"/>
  <c r="Q2362" i="18"/>
  <c r="Q2366" i="18"/>
  <c r="Q2370" i="18"/>
  <c r="Q2374" i="18"/>
  <c r="Q2378" i="18"/>
  <c r="Q2382" i="18"/>
  <c r="Q2386" i="18"/>
  <c r="Q2390" i="18"/>
  <c r="Q2394" i="18"/>
  <c r="Q2398" i="18"/>
  <c r="Q2402" i="18"/>
  <c r="Q2406" i="18"/>
  <c r="Q2410" i="18"/>
  <c r="Q2414" i="18"/>
  <c r="Q2418" i="18"/>
  <c r="Q2422" i="18"/>
  <c r="Q2426" i="18"/>
  <c r="Q2430" i="18"/>
  <c r="Q2434" i="18"/>
  <c r="Q2438" i="18"/>
  <c r="Q2442" i="18"/>
  <c r="Q2446" i="18"/>
  <c r="Q2450" i="18"/>
  <c r="Q2454" i="18"/>
  <c r="Q2458" i="18"/>
  <c r="Q2462" i="18"/>
  <c r="Q2466" i="18"/>
  <c r="Q2470" i="18"/>
  <c r="Q2474" i="18"/>
  <c r="Q2478" i="18"/>
  <c r="Q2482" i="18"/>
  <c r="Q2486" i="18"/>
  <c r="Q2490" i="18"/>
  <c r="Q2494" i="18"/>
  <c r="Q2498" i="18"/>
  <c r="Q2502" i="18"/>
  <c r="Q2506" i="18"/>
  <c r="Q2510" i="18"/>
  <c r="Q2514" i="18"/>
  <c r="Q2518" i="18"/>
  <c r="Q2522" i="18"/>
  <c r="Q2526" i="18"/>
  <c r="Q2530" i="18"/>
  <c r="Q2534" i="18"/>
  <c r="Q2538" i="18"/>
  <c r="Q2542" i="18"/>
  <c r="Q2546" i="18"/>
  <c r="Q2550" i="18"/>
  <c r="Q2554" i="18"/>
  <c r="Q2558" i="18"/>
  <c r="Q2562" i="18"/>
  <c r="Q2566" i="18"/>
  <c r="Q2570" i="18"/>
  <c r="Q2574" i="18"/>
  <c r="Q2578" i="18"/>
  <c r="Q2582" i="18"/>
  <c r="Q2586" i="18"/>
  <c r="Q2590" i="18"/>
  <c r="Q2594" i="18"/>
  <c r="Q2598" i="18"/>
  <c r="Q2602" i="18"/>
  <c r="Q2606" i="18"/>
  <c r="Q2610" i="18"/>
  <c r="Q2614" i="18"/>
  <c r="Q2618" i="18"/>
  <c r="Q2622" i="18"/>
  <c r="Q2626" i="18"/>
  <c r="Q2630" i="18"/>
  <c r="Q2634" i="18"/>
  <c r="Q2638" i="18"/>
  <c r="Q2642" i="18"/>
  <c r="Q2646" i="18"/>
  <c r="Q2650" i="18"/>
  <c r="Q2654" i="18"/>
  <c r="Q2658" i="18"/>
  <c r="Q2662" i="18"/>
  <c r="Q2666" i="18"/>
  <c r="Q2670" i="18"/>
  <c r="Q2674" i="18"/>
  <c r="Q2678" i="18"/>
  <c r="Q2682" i="18"/>
  <c r="Q2686" i="18"/>
  <c r="Q2690" i="18"/>
  <c r="Q2694" i="18"/>
  <c r="Q2698" i="18"/>
  <c r="Q2702" i="18"/>
  <c r="Q2706" i="18"/>
  <c r="Q2710" i="18"/>
  <c r="Q2714" i="18"/>
  <c r="Q2718" i="18"/>
  <c r="Q2722" i="18"/>
  <c r="Q2726" i="18"/>
  <c r="Q2730" i="18"/>
  <c r="Q2734" i="18"/>
  <c r="Q2738" i="18"/>
  <c r="Q2742" i="18"/>
  <c r="Q2746" i="18"/>
  <c r="Q2750" i="18"/>
  <c r="Q2754" i="18"/>
  <c r="Q2758" i="18"/>
  <c r="Q2762" i="18"/>
  <c r="Q2766" i="18"/>
  <c r="Q2770" i="18"/>
  <c r="Q2774" i="18"/>
  <c r="Q2778" i="18"/>
  <c r="Q2782" i="18"/>
  <c r="Q2786" i="18"/>
  <c r="Q2790" i="18"/>
  <c r="Q2794" i="18"/>
  <c r="Q2798" i="18"/>
  <c r="Q2802" i="18"/>
  <c r="Q2806" i="18"/>
  <c r="Q2810" i="18"/>
  <c r="Q2814" i="18"/>
  <c r="Q2818" i="18"/>
  <c r="Q2822" i="18"/>
  <c r="Q2826" i="18"/>
  <c r="Q2830" i="18"/>
  <c r="Q2834" i="18"/>
  <c r="Q2838" i="18"/>
  <c r="Q2842" i="18"/>
  <c r="Q2846" i="18"/>
  <c r="Q2850" i="18"/>
  <c r="Q2854" i="18"/>
  <c r="Q2858" i="18"/>
  <c r="Q2862" i="18"/>
  <c r="Q2866" i="18"/>
  <c r="Q2870" i="18"/>
  <c r="Q2874" i="18"/>
  <c r="Q2878" i="18"/>
  <c r="Q2882" i="18"/>
  <c r="Q2886" i="18"/>
  <c r="Q2890" i="18"/>
  <c r="Q2894" i="18"/>
  <c r="Q2898" i="18"/>
  <c r="Q2902" i="18"/>
  <c r="Q2906" i="18"/>
  <c r="Q2910" i="18"/>
  <c r="Q2914" i="18"/>
  <c r="Q2918" i="18"/>
  <c r="Q2922" i="18"/>
  <c r="Q2926" i="18"/>
  <c r="Q2930" i="18"/>
  <c r="Q2934" i="18"/>
  <c r="Q2938" i="18"/>
  <c r="Q2942" i="18"/>
  <c r="Q2946" i="18"/>
  <c r="Q2950" i="18"/>
  <c r="Q2954" i="18"/>
  <c r="Q2958" i="18"/>
  <c r="Q2962" i="18"/>
  <c r="Q2966" i="18"/>
  <c r="Q2970" i="18"/>
  <c r="Q2974" i="18"/>
  <c r="Q2978" i="18"/>
  <c r="Q2982" i="18"/>
  <c r="Q2986" i="18"/>
  <c r="Q2990" i="18"/>
  <c r="Q2994" i="18"/>
  <c r="Q2998" i="18"/>
  <c r="Q3002" i="18"/>
  <c r="Q3006" i="18"/>
  <c r="Q3010" i="18"/>
  <c r="Q3014" i="18"/>
  <c r="Q3018" i="18"/>
  <c r="Q3022" i="18"/>
  <c r="Q3026" i="18"/>
  <c r="Q3030" i="18"/>
  <c r="Q3034" i="18"/>
  <c r="Q3038" i="18"/>
  <c r="Q3042" i="18"/>
  <c r="Q3046" i="18"/>
  <c r="Q3050" i="18"/>
  <c r="Q3054" i="18"/>
  <c r="Q3058" i="18"/>
  <c r="Q3062" i="18"/>
  <c r="Q3066" i="18"/>
  <c r="Q3070" i="18"/>
  <c r="Q3074" i="18"/>
  <c r="Q3078" i="18"/>
  <c r="Q3082" i="18"/>
  <c r="Q3086" i="18"/>
  <c r="Q3090" i="18"/>
  <c r="Q3094" i="18"/>
  <c r="Q3098" i="18"/>
  <c r="Q3102" i="18"/>
  <c r="Q3106" i="18"/>
  <c r="Q3110" i="18"/>
  <c r="Q3114" i="18"/>
  <c r="Q3118" i="18"/>
  <c r="Q3122" i="18"/>
  <c r="Q3126" i="18"/>
  <c r="Q3130" i="18"/>
  <c r="Q3134" i="18"/>
  <c r="Q3138" i="18"/>
  <c r="Q3142" i="18"/>
  <c r="Q3146" i="18"/>
  <c r="Q3150" i="18"/>
  <c r="Q3154" i="18"/>
  <c r="Q3158" i="18"/>
  <c r="Q3162" i="18"/>
  <c r="Q3166" i="18"/>
  <c r="Q3170" i="18"/>
  <c r="Q3174" i="18"/>
  <c r="Q3178" i="18"/>
  <c r="Q3182" i="18"/>
  <c r="Q3186" i="18"/>
  <c r="Q3190" i="18"/>
  <c r="Q3194" i="18"/>
  <c r="Q3198" i="18"/>
  <c r="Q3202" i="18"/>
  <c r="Q3206" i="18"/>
  <c r="Q3210" i="18"/>
  <c r="Q3214" i="18"/>
  <c r="Q3218" i="18"/>
  <c r="Q3222" i="18"/>
  <c r="Q3226" i="18"/>
  <c r="Q3230" i="18"/>
  <c r="Q3234" i="18"/>
  <c r="Q3238" i="18"/>
  <c r="Q3242" i="18"/>
  <c r="Q3246" i="18"/>
  <c r="Q3250" i="18"/>
  <c r="Q3254" i="18"/>
  <c r="Q3258" i="18"/>
  <c r="Q3262" i="18"/>
  <c r="Q3266" i="18"/>
  <c r="Q3270" i="18"/>
  <c r="Q3274" i="18"/>
  <c r="Q3278" i="18"/>
  <c r="Q3282" i="18"/>
  <c r="Q3286" i="18"/>
  <c r="Q3290" i="18"/>
  <c r="Q3294" i="18"/>
  <c r="Q3298" i="18"/>
  <c r="Q3302" i="18"/>
  <c r="Q3306" i="18"/>
  <c r="Q3310" i="18"/>
  <c r="Q3314" i="18"/>
  <c r="Q3318" i="18"/>
  <c r="Q3322" i="18"/>
  <c r="Q3326" i="18"/>
  <c r="Q3330" i="18"/>
  <c r="Q3334" i="18"/>
  <c r="Q3338" i="18"/>
  <c r="Q3342" i="18"/>
  <c r="Q3346" i="18"/>
  <c r="Q3350" i="18"/>
  <c r="Q3354" i="18"/>
  <c r="Q3358" i="18"/>
  <c r="Q3362" i="18"/>
  <c r="Q3366" i="18"/>
  <c r="Q3370" i="18"/>
  <c r="Q3374" i="18"/>
  <c r="Q3378" i="18"/>
  <c r="Q3382" i="18"/>
  <c r="Q3386" i="18"/>
  <c r="Q3390" i="18"/>
  <c r="Q3394" i="18"/>
  <c r="Q3398" i="18"/>
  <c r="Q3402" i="18"/>
  <c r="Q3406" i="18"/>
  <c r="Q3410" i="18"/>
  <c r="Q3414" i="18"/>
  <c r="Q3418" i="18"/>
  <c r="Q3422" i="18"/>
  <c r="Q3426" i="18"/>
  <c r="Q3430" i="18"/>
  <c r="Q3434" i="18"/>
  <c r="Q3438" i="18"/>
  <c r="R713" i="18" l="1"/>
  <c r="U713" i="18" s="1"/>
  <c r="R28" i="18"/>
  <c r="U28" i="18" s="1"/>
  <c r="R411" i="18"/>
  <c r="U411" i="18" s="1"/>
  <c r="R363" i="18"/>
  <c r="U363" i="18" s="1"/>
  <c r="R291" i="18"/>
  <c r="U291" i="18" s="1"/>
  <c r="R729" i="18"/>
  <c r="U729" i="18" s="1"/>
  <c r="R315" i="18"/>
  <c r="U315" i="18" s="1"/>
  <c r="R267" i="18"/>
  <c r="U267" i="18" s="1"/>
  <c r="R243" i="18"/>
  <c r="U243" i="18" s="1"/>
  <c r="R195" i="18"/>
  <c r="U195" i="18" s="1"/>
  <c r="R147" i="18"/>
  <c r="U147" i="18" s="1"/>
  <c r="R709" i="18"/>
  <c r="U709" i="18" s="1"/>
  <c r="R705" i="18"/>
  <c r="U705" i="18" s="1"/>
  <c r="R701" i="18"/>
  <c r="U701" i="18" s="1"/>
  <c r="R697" i="18"/>
  <c r="U697" i="18" s="1"/>
  <c r="R693" i="18"/>
  <c r="U693" i="18" s="1"/>
  <c r="R689" i="18"/>
  <c r="U689" i="18" s="1"/>
  <c r="R685" i="18"/>
  <c r="U685" i="18" s="1"/>
  <c r="R681" i="18"/>
  <c r="U681" i="18" s="1"/>
  <c r="R677" i="18"/>
  <c r="U677" i="18" s="1"/>
  <c r="R673" i="18"/>
  <c r="U673" i="18" s="1"/>
  <c r="R669" i="18"/>
  <c r="U669" i="18" s="1"/>
  <c r="R665" i="18"/>
  <c r="U665" i="18" s="1"/>
  <c r="R661" i="18"/>
  <c r="U661" i="18" s="1"/>
  <c r="R657" i="18"/>
  <c r="U657" i="18" s="1"/>
  <c r="R653" i="18"/>
  <c r="U653" i="18" s="1"/>
  <c r="R649" i="18"/>
  <c r="U649" i="18" s="1"/>
  <c r="R645" i="18"/>
  <c r="U645" i="18" s="1"/>
  <c r="R641" i="18"/>
  <c r="U641" i="18" s="1"/>
  <c r="R637" i="18"/>
  <c r="U637" i="18" s="1"/>
  <c r="R633" i="18"/>
  <c r="U633" i="18" s="1"/>
  <c r="R629" i="18"/>
  <c r="U629" i="18" s="1"/>
  <c r="R625" i="18"/>
  <c r="U625" i="18" s="1"/>
  <c r="R621" i="18"/>
  <c r="U621" i="18" s="1"/>
  <c r="R617" i="18"/>
  <c r="U617" i="18" s="1"/>
  <c r="R613" i="18"/>
  <c r="U613" i="18" s="1"/>
  <c r="R609" i="18"/>
  <c r="U609" i="18" s="1"/>
  <c r="R605" i="18"/>
  <c r="U605" i="18" s="1"/>
  <c r="R601" i="18"/>
  <c r="U601" i="18" s="1"/>
  <c r="R597" i="18"/>
  <c r="U597" i="18" s="1"/>
  <c r="R593" i="18"/>
  <c r="U593" i="18" s="1"/>
  <c r="R589" i="18"/>
  <c r="U589" i="18" s="1"/>
  <c r="R585" i="18"/>
  <c r="U585" i="18" s="1"/>
  <c r="R581" i="18"/>
  <c r="U581" i="18" s="1"/>
  <c r="R577" i="18"/>
  <c r="U577" i="18" s="1"/>
  <c r="R573" i="18"/>
  <c r="U573" i="18" s="1"/>
  <c r="R569" i="18"/>
  <c r="U569" i="18" s="1"/>
  <c r="R565" i="18"/>
  <c r="U565" i="18" s="1"/>
  <c r="R561" i="18"/>
  <c r="U561" i="18" s="1"/>
  <c r="R557" i="18"/>
  <c r="U557" i="18" s="1"/>
  <c r="R553" i="18"/>
  <c r="U553" i="18" s="1"/>
  <c r="R549" i="18"/>
  <c r="U549" i="18" s="1"/>
  <c r="R545" i="18"/>
  <c r="U545" i="18" s="1"/>
  <c r="R541" i="18"/>
  <c r="U541" i="18" s="1"/>
  <c r="R537" i="18"/>
  <c r="U537" i="18" s="1"/>
  <c r="R533" i="18"/>
  <c r="U533" i="18" s="1"/>
  <c r="R529" i="18"/>
  <c r="U529" i="18" s="1"/>
  <c r="R525" i="18"/>
  <c r="U525" i="18" s="1"/>
  <c r="R521" i="18"/>
  <c r="U521" i="18" s="1"/>
  <c r="R517" i="18"/>
  <c r="U517" i="18" s="1"/>
  <c r="R513" i="18"/>
  <c r="U513" i="18" s="1"/>
  <c r="R509" i="18"/>
  <c r="U509" i="18" s="1"/>
  <c r="R505" i="18"/>
  <c r="U505" i="18" s="1"/>
  <c r="R501" i="18"/>
  <c r="U501" i="18" s="1"/>
  <c r="R497" i="18"/>
  <c r="U497" i="18" s="1"/>
  <c r="R493" i="18"/>
  <c r="U493" i="18" s="1"/>
  <c r="R489" i="18"/>
  <c r="U489" i="18" s="1"/>
  <c r="R485" i="18"/>
  <c r="U485" i="18" s="1"/>
  <c r="R481" i="18"/>
  <c r="U481" i="18" s="1"/>
  <c r="R477" i="18"/>
  <c r="U477" i="18" s="1"/>
  <c r="R473" i="18"/>
  <c r="U473" i="18" s="1"/>
  <c r="R469" i="18"/>
  <c r="U469" i="18" s="1"/>
  <c r="R465" i="18"/>
  <c r="U465" i="18" s="1"/>
  <c r="R461" i="18"/>
  <c r="U461" i="18" s="1"/>
  <c r="R457" i="18"/>
  <c r="U457" i="18" s="1"/>
  <c r="R453" i="18"/>
  <c r="U453" i="18" s="1"/>
  <c r="R449" i="18"/>
  <c r="U449" i="18" s="1"/>
  <c r="R445" i="18"/>
  <c r="U445" i="18" s="1"/>
  <c r="R441" i="18"/>
  <c r="U441" i="18" s="1"/>
  <c r="R437" i="18"/>
  <c r="U437" i="18" s="1"/>
  <c r="R433" i="18"/>
  <c r="U433" i="18" s="1"/>
  <c r="R429" i="18"/>
  <c r="U429" i="18" s="1"/>
  <c r="R425" i="18"/>
  <c r="U425" i="18" s="1"/>
  <c r="R421" i="18"/>
  <c r="U421" i="18" s="1"/>
  <c r="R417" i="18"/>
  <c r="U417" i="18" s="1"/>
  <c r="R413" i="18"/>
  <c r="U413" i="18" s="1"/>
  <c r="R409" i="18"/>
  <c r="U409" i="18" s="1"/>
  <c r="R405" i="18"/>
  <c r="U405" i="18" s="1"/>
  <c r="R401" i="18"/>
  <c r="U401" i="18" s="1"/>
  <c r="R397" i="18"/>
  <c r="U397" i="18" s="1"/>
  <c r="R393" i="18"/>
  <c r="U393" i="18" s="1"/>
  <c r="R389" i="18"/>
  <c r="U389" i="18" s="1"/>
  <c r="R385" i="18"/>
  <c r="U385" i="18" s="1"/>
  <c r="R381" i="18"/>
  <c r="U381" i="18" s="1"/>
  <c r="R377" i="18"/>
  <c r="U377" i="18" s="1"/>
  <c r="R373" i="18"/>
  <c r="U373" i="18" s="1"/>
  <c r="R369" i="18"/>
  <c r="U369" i="18" s="1"/>
  <c r="R365" i="18"/>
  <c r="U365" i="18" s="1"/>
  <c r="R361" i="18"/>
  <c r="U361" i="18" s="1"/>
  <c r="R357" i="18"/>
  <c r="U357" i="18" s="1"/>
  <c r="R353" i="18"/>
  <c r="U353" i="18" s="1"/>
  <c r="R349" i="18"/>
  <c r="U349" i="18" s="1"/>
  <c r="R345" i="18"/>
  <c r="U345" i="18" s="1"/>
  <c r="R341" i="18"/>
  <c r="U341" i="18" s="1"/>
  <c r="R337" i="18"/>
  <c r="U337" i="18" s="1"/>
  <c r="R333" i="18"/>
  <c r="U333" i="18" s="1"/>
  <c r="R329" i="18"/>
  <c r="U329" i="18" s="1"/>
  <c r="R325" i="18"/>
  <c r="U325" i="18" s="1"/>
  <c r="R321" i="18"/>
  <c r="U321" i="18" s="1"/>
  <c r="R317" i="18"/>
  <c r="U317" i="18" s="1"/>
  <c r="R313" i="18"/>
  <c r="U313" i="18" s="1"/>
  <c r="R309" i="18"/>
  <c r="U309" i="18" s="1"/>
  <c r="R305" i="18"/>
  <c r="U305" i="18" s="1"/>
  <c r="R301" i="18"/>
  <c r="U301" i="18" s="1"/>
  <c r="R297" i="18"/>
  <c r="U297" i="18" s="1"/>
  <c r="R293" i="18"/>
  <c r="U293" i="18" s="1"/>
  <c r="R289" i="18"/>
  <c r="U289" i="18" s="1"/>
  <c r="R285" i="18"/>
  <c r="U285" i="18" s="1"/>
  <c r="R281" i="18"/>
  <c r="U281" i="18" s="1"/>
  <c r="R277" i="18"/>
  <c r="U277" i="18" s="1"/>
  <c r="R273" i="18"/>
  <c r="U273" i="18" s="1"/>
  <c r="R269" i="18"/>
  <c r="U269" i="18" s="1"/>
  <c r="R265" i="18"/>
  <c r="U265" i="18" s="1"/>
  <c r="R261" i="18"/>
  <c r="U261" i="18" s="1"/>
  <c r="R257" i="18"/>
  <c r="U257" i="18" s="1"/>
  <c r="R253" i="18"/>
  <c r="U253" i="18" s="1"/>
  <c r="R249" i="18"/>
  <c r="U249" i="18" s="1"/>
  <c r="R245" i="18"/>
  <c r="U245" i="18" s="1"/>
  <c r="R241" i="18"/>
  <c r="U241" i="18" s="1"/>
  <c r="R237" i="18"/>
  <c r="U237" i="18" s="1"/>
  <c r="R233" i="18"/>
  <c r="U233" i="18" s="1"/>
  <c r="R229" i="18"/>
  <c r="U229" i="18" s="1"/>
  <c r="R225" i="18"/>
  <c r="U225" i="18" s="1"/>
  <c r="R221" i="18"/>
  <c r="U221" i="18" s="1"/>
  <c r="R217" i="18"/>
  <c r="U217" i="18" s="1"/>
  <c r="R213" i="18"/>
  <c r="U213" i="18" s="1"/>
  <c r="R209" i="18"/>
  <c r="U209" i="18" s="1"/>
  <c r="R205" i="18"/>
  <c r="U205" i="18" s="1"/>
  <c r="R201" i="18"/>
  <c r="U201" i="18" s="1"/>
  <c r="R197" i="18"/>
  <c r="U197" i="18" s="1"/>
  <c r="R193" i="18"/>
  <c r="U193" i="18" s="1"/>
  <c r="R189" i="18"/>
  <c r="U189" i="18" s="1"/>
  <c r="R185" i="18"/>
  <c r="U185" i="18" s="1"/>
  <c r="R181" i="18"/>
  <c r="U181" i="18" s="1"/>
  <c r="R177" i="18"/>
  <c r="U177" i="18" s="1"/>
  <c r="R173" i="18"/>
  <c r="U173" i="18" s="1"/>
  <c r="R169" i="18"/>
  <c r="U169" i="18" s="1"/>
  <c r="R165" i="18"/>
  <c r="U165" i="18" s="1"/>
  <c r="R161" i="18"/>
  <c r="U161" i="18" s="1"/>
  <c r="R157" i="18"/>
  <c r="U157" i="18" s="1"/>
  <c r="R153" i="18"/>
  <c r="U153" i="18" s="1"/>
  <c r="R149" i="18"/>
  <c r="U149" i="18" s="1"/>
  <c r="R145" i="18"/>
  <c r="U145" i="18" s="1"/>
  <c r="R141" i="18"/>
  <c r="U141" i="18" s="1"/>
  <c r="R137" i="18"/>
  <c r="U137" i="18" s="1"/>
  <c r="R133" i="18"/>
  <c r="U133" i="18" s="1"/>
  <c r="R129" i="18"/>
  <c r="U129" i="18" s="1"/>
  <c r="R125" i="18"/>
  <c r="U125" i="18" s="1"/>
  <c r="R121" i="18"/>
  <c r="U121" i="18" s="1"/>
  <c r="R117" i="18"/>
  <c r="U117" i="18" s="1"/>
  <c r="R113" i="18"/>
  <c r="U113" i="18" s="1"/>
  <c r="R109" i="18"/>
  <c r="U109" i="18" s="1"/>
  <c r="R105" i="18"/>
  <c r="U105" i="18" s="1"/>
  <c r="R101" i="18"/>
  <c r="U101" i="18" s="1"/>
  <c r="R97" i="18"/>
  <c r="U97" i="18" s="1"/>
  <c r="R93" i="18"/>
  <c r="U93" i="18" s="1"/>
  <c r="R89" i="18"/>
  <c r="U89" i="18" s="1"/>
  <c r="R85" i="18"/>
  <c r="U85" i="18" s="1"/>
  <c r="R81" i="18"/>
  <c r="U81" i="18" s="1"/>
  <c r="R77" i="18"/>
  <c r="U77" i="18" s="1"/>
  <c r="R73" i="18"/>
  <c r="U73" i="18" s="1"/>
  <c r="R69" i="18"/>
  <c r="U69" i="18" s="1"/>
  <c r="R65" i="18"/>
  <c r="U65" i="18" s="1"/>
  <c r="R61" i="18"/>
  <c r="U61" i="18" s="1"/>
  <c r="R57" i="18"/>
  <c r="U57" i="18" s="1"/>
  <c r="R53" i="18"/>
  <c r="U53" i="18" s="1"/>
  <c r="R49" i="18"/>
  <c r="U49" i="18" s="1"/>
  <c r="R45" i="18"/>
  <c r="U45" i="18" s="1"/>
  <c r="R41" i="18"/>
  <c r="U41" i="18" s="1"/>
  <c r="R37" i="18"/>
  <c r="U37" i="18" s="1"/>
  <c r="R33" i="18"/>
  <c r="U33" i="18" s="1"/>
  <c r="R29" i="18"/>
  <c r="U29" i="18" s="1"/>
  <c r="K770" i="18"/>
  <c r="P746" i="18"/>
  <c r="I768" i="18"/>
  <c r="N744" i="18"/>
  <c r="K766" i="18"/>
  <c r="P742" i="18"/>
  <c r="I764" i="18"/>
  <c r="N740" i="18"/>
  <c r="K762" i="18"/>
  <c r="P738" i="18"/>
  <c r="I784" i="18"/>
  <c r="N760" i="18"/>
  <c r="K782" i="18"/>
  <c r="P758" i="18"/>
  <c r="I780" i="18"/>
  <c r="N756" i="18"/>
  <c r="K778" i="18"/>
  <c r="P754" i="18"/>
  <c r="I776" i="18"/>
  <c r="N752" i="18"/>
  <c r="K774" i="18"/>
  <c r="P750" i="18"/>
  <c r="R725" i="18"/>
  <c r="U725" i="18" s="1"/>
  <c r="R724" i="18"/>
  <c r="U724" i="18" s="1"/>
  <c r="I770" i="18"/>
  <c r="N746" i="18"/>
  <c r="K768" i="18"/>
  <c r="P744" i="18"/>
  <c r="I766" i="18"/>
  <c r="N742" i="18"/>
  <c r="K764" i="18"/>
  <c r="P740" i="18"/>
  <c r="I762" i="18"/>
  <c r="N738" i="18"/>
  <c r="K784" i="18"/>
  <c r="P760" i="18"/>
  <c r="I782" i="18"/>
  <c r="N758" i="18"/>
  <c r="K780" i="18"/>
  <c r="P756" i="18"/>
  <c r="I778" i="18"/>
  <c r="N754" i="18"/>
  <c r="K776" i="18"/>
  <c r="P752" i="18"/>
  <c r="L3506" i="18"/>
  <c r="Q3482" i="18"/>
  <c r="J768" i="18"/>
  <c r="O744" i="18"/>
  <c r="L3502" i="18"/>
  <c r="Q3478" i="18"/>
  <c r="J764" i="18"/>
  <c r="O740" i="18"/>
  <c r="L3498" i="18"/>
  <c r="Q3474" i="18"/>
  <c r="J784" i="18"/>
  <c r="O760" i="18"/>
  <c r="L3494" i="18"/>
  <c r="Q3470" i="18"/>
  <c r="J780" i="18"/>
  <c r="O756" i="18"/>
  <c r="L3490" i="18"/>
  <c r="Q3466" i="18"/>
  <c r="J776" i="18"/>
  <c r="O752" i="18"/>
  <c r="L3510" i="18"/>
  <c r="Q3486" i="18"/>
  <c r="R712" i="18"/>
  <c r="U712" i="18" s="1"/>
  <c r="R708" i="18"/>
  <c r="U708" i="18" s="1"/>
  <c r="R704" i="18"/>
  <c r="U704" i="18" s="1"/>
  <c r="R700" i="18"/>
  <c r="U700" i="18" s="1"/>
  <c r="R696" i="18"/>
  <c r="U696" i="18" s="1"/>
  <c r="R692" i="18"/>
  <c r="U692" i="18" s="1"/>
  <c r="R688" i="18"/>
  <c r="U688" i="18" s="1"/>
  <c r="R684" i="18"/>
  <c r="U684" i="18" s="1"/>
  <c r="R680" i="18"/>
  <c r="U680" i="18" s="1"/>
  <c r="R676" i="18"/>
  <c r="U676" i="18" s="1"/>
  <c r="R672" i="18"/>
  <c r="U672" i="18" s="1"/>
  <c r="R668" i="18"/>
  <c r="U668" i="18" s="1"/>
  <c r="R664" i="18"/>
  <c r="U664" i="18" s="1"/>
  <c r="R660" i="18"/>
  <c r="U660" i="18" s="1"/>
  <c r="R656" i="18"/>
  <c r="U656" i="18" s="1"/>
  <c r="R652" i="18"/>
  <c r="U652" i="18" s="1"/>
  <c r="R648" i="18"/>
  <c r="U648" i="18" s="1"/>
  <c r="R644" i="18"/>
  <c r="U644" i="18" s="1"/>
  <c r="R640" i="18"/>
  <c r="U640" i="18" s="1"/>
  <c r="R636" i="18"/>
  <c r="U636" i="18" s="1"/>
  <c r="R632" i="18"/>
  <c r="U632" i="18" s="1"/>
  <c r="R628" i="18"/>
  <c r="U628" i="18" s="1"/>
  <c r="R624" i="18"/>
  <c r="U624" i="18" s="1"/>
  <c r="R620" i="18"/>
  <c r="U620" i="18" s="1"/>
  <c r="R616" i="18"/>
  <c r="U616" i="18" s="1"/>
  <c r="R612" i="18"/>
  <c r="U612" i="18" s="1"/>
  <c r="R608" i="18"/>
  <c r="U608" i="18" s="1"/>
  <c r="R604" i="18"/>
  <c r="U604" i="18" s="1"/>
  <c r="R600" i="18"/>
  <c r="U600" i="18" s="1"/>
  <c r="R596" i="18"/>
  <c r="U596" i="18" s="1"/>
  <c r="R592" i="18"/>
  <c r="U592" i="18" s="1"/>
  <c r="R588" i="18"/>
  <c r="U588" i="18" s="1"/>
  <c r="R584" i="18"/>
  <c r="U584" i="18" s="1"/>
  <c r="R580" i="18"/>
  <c r="U580" i="18" s="1"/>
  <c r="R576" i="18"/>
  <c r="U576" i="18" s="1"/>
  <c r="R572" i="18"/>
  <c r="U572" i="18" s="1"/>
  <c r="R568" i="18"/>
  <c r="U568" i="18" s="1"/>
  <c r="R564" i="18"/>
  <c r="U564" i="18" s="1"/>
  <c r="R560" i="18"/>
  <c r="U560" i="18" s="1"/>
  <c r="R556" i="18"/>
  <c r="U556" i="18" s="1"/>
  <c r="R552" i="18"/>
  <c r="U552" i="18" s="1"/>
  <c r="R548" i="18"/>
  <c r="U548" i="18" s="1"/>
  <c r="R544" i="18"/>
  <c r="U544" i="18" s="1"/>
  <c r="R540" i="18"/>
  <c r="U540" i="18" s="1"/>
  <c r="R536" i="18"/>
  <c r="U536" i="18" s="1"/>
  <c r="R532" i="18"/>
  <c r="U532" i="18" s="1"/>
  <c r="R528" i="18"/>
  <c r="U528" i="18" s="1"/>
  <c r="R524" i="18"/>
  <c r="U524" i="18" s="1"/>
  <c r="R520" i="18"/>
  <c r="U520" i="18" s="1"/>
  <c r="R516" i="18"/>
  <c r="U516" i="18" s="1"/>
  <c r="R512" i="18"/>
  <c r="U512" i="18" s="1"/>
  <c r="R508" i="18"/>
  <c r="U508" i="18" s="1"/>
  <c r="R504" i="18"/>
  <c r="U504" i="18" s="1"/>
  <c r="R500" i="18"/>
  <c r="U500" i="18" s="1"/>
  <c r="R496" i="18"/>
  <c r="U496" i="18" s="1"/>
  <c r="R492" i="18"/>
  <c r="U492" i="18" s="1"/>
  <c r="R488" i="18"/>
  <c r="U488" i="18" s="1"/>
  <c r="R484" i="18"/>
  <c r="U484" i="18" s="1"/>
  <c r="R480" i="18"/>
  <c r="U480" i="18" s="1"/>
  <c r="R476" i="18"/>
  <c r="U476" i="18" s="1"/>
  <c r="R472" i="18"/>
  <c r="U472" i="18" s="1"/>
  <c r="R468" i="18"/>
  <c r="U468" i="18" s="1"/>
  <c r="R464" i="18"/>
  <c r="U464" i="18" s="1"/>
  <c r="R460" i="18"/>
  <c r="U460" i="18" s="1"/>
  <c r="R456" i="18"/>
  <c r="U456" i="18" s="1"/>
  <c r="R452" i="18"/>
  <c r="U452" i="18" s="1"/>
  <c r="R448" i="18"/>
  <c r="U448" i="18" s="1"/>
  <c r="R444" i="18"/>
  <c r="U444" i="18" s="1"/>
  <c r="R440" i="18"/>
  <c r="U440" i="18" s="1"/>
  <c r="R436" i="18"/>
  <c r="U436" i="18" s="1"/>
  <c r="R432" i="18"/>
  <c r="U432" i="18" s="1"/>
  <c r="R428" i="18"/>
  <c r="U428" i="18" s="1"/>
  <c r="R424" i="18"/>
  <c r="U424" i="18" s="1"/>
  <c r="R420" i="18"/>
  <c r="U420" i="18" s="1"/>
  <c r="R416" i="18"/>
  <c r="U416" i="18" s="1"/>
  <c r="R412" i="18"/>
  <c r="U412" i="18" s="1"/>
  <c r="R408" i="18"/>
  <c r="U408" i="18" s="1"/>
  <c r="R404" i="18"/>
  <c r="U404" i="18" s="1"/>
  <c r="R400" i="18"/>
  <c r="U400" i="18" s="1"/>
  <c r="R396" i="18"/>
  <c r="U396" i="18" s="1"/>
  <c r="R392" i="18"/>
  <c r="U392" i="18" s="1"/>
  <c r="R388" i="18"/>
  <c r="U388" i="18" s="1"/>
  <c r="R384" i="18"/>
  <c r="U384" i="18" s="1"/>
  <c r="R380" i="18"/>
  <c r="U380" i="18" s="1"/>
  <c r="R376" i="18"/>
  <c r="U376" i="18" s="1"/>
  <c r="R372" i="18"/>
  <c r="U372" i="18" s="1"/>
  <c r="R368" i="18"/>
  <c r="U368" i="18" s="1"/>
  <c r="R364" i="18"/>
  <c r="U364" i="18" s="1"/>
  <c r="R360" i="18"/>
  <c r="U360" i="18" s="1"/>
  <c r="R356" i="18"/>
  <c r="U356" i="18" s="1"/>
  <c r="R352" i="18"/>
  <c r="U352" i="18" s="1"/>
  <c r="R348" i="18"/>
  <c r="U348" i="18" s="1"/>
  <c r="R344" i="18"/>
  <c r="U344" i="18" s="1"/>
  <c r="R340" i="18"/>
  <c r="U340" i="18" s="1"/>
  <c r="R336" i="18"/>
  <c r="U336" i="18" s="1"/>
  <c r="R332" i="18"/>
  <c r="U332" i="18" s="1"/>
  <c r="R328" i="18"/>
  <c r="U328" i="18" s="1"/>
  <c r="R324" i="18"/>
  <c r="U324" i="18" s="1"/>
  <c r="R320" i="18"/>
  <c r="U320" i="18" s="1"/>
  <c r="R316" i="18"/>
  <c r="U316" i="18" s="1"/>
  <c r="R312" i="18"/>
  <c r="U312" i="18" s="1"/>
  <c r="R308" i="18"/>
  <c r="U308" i="18" s="1"/>
  <c r="R304" i="18"/>
  <c r="U304" i="18" s="1"/>
  <c r="R300" i="18"/>
  <c r="U300" i="18" s="1"/>
  <c r="R296" i="18"/>
  <c r="U296" i="18" s="1"/>
  <c r="R292" i="18"/>
  <c r="U292" i="18" s="1"/>
  <c r="R288" i="18"/>
  <c r="U288" i="18" s="1"/>
  <c r="R284" i="18"/>
  <c r="U284" i="18" s="1"/>
  <c r="R280" i="18"/>
  <c r="U280" i="18" s="1"/>
  <c r="R276" i="18"/>
  <c r="U276" i="18" s="1"/>
  <c r="R272" i="18"/>
  <c r="U272" i="18" s="1"/>
  <c r="R268" i="18"/>
  <c r="U268" i="18" s="1"/>
  <c r="R264" i="18"/>
  <c r="U264" i="18" s="1"/>
  <c r="R260" i="18"/>
  <c r="U260" i="18" s="1"/>
  <c r="R256" i="18"/>
  <c r="U256" i="18" s="1"/>
  <c r="R252" i="18"/>
  <c r="U252" i="18" s="1"/>
  <c r="R248" i="18"/>
  <c r="U248" i="18" s="1"/>
  <c r="R244" i="18"/>
  <c r="U244" i="18" s="1"/>
  <c r="R240" i="18"/>
  <c r="U240" i="18" s="1"/>
  <c r="R236" i="18"/>
  <c r="U236" i="18" s="1"/>
  <c r="R232" i="18"/>
  <c r="U232" i="18" s="1"/>
  <c r="R228" i="18"/>
  <c r="U228" i="18" s="1"/>
  <c r="R224" i="18"/>
  <c r="U224" i="18" s="1"/>
  <c r="R220" i="18"/>
  <c r="U220" i="18" s="1"/>
  <c r="R216" i="18"/>
  <c r="U216" i="18" s="1"/>
  <c r="R212" i="18"/>
  <c r="U212" i="18" s="1"/>
  <c r="R208" i="18"/>
  <c r="U208" i="18" s="1"/>
  <c r="R204" i="18"/>
  <c r="U204" i="18" s="1"/>
  <c r="R200" i="18"/>
  <c r="U200" i="18" s="1"/>
  <c r="R196" i="18"/>
  <c r="U196" i="18" s="1"/>
  <c r="R192" i="18"/>
  <c r="U192" i="18" s="1"/>
  <c r="R188" i="18"/>
  <c r="U188" i="18" s="1"/>
  <c r="R184" i="18"/>
  <c r="U184" i="18" s="1"/>
  <c r="R180" i="18"/>
  <c r="U180" i="18" s="1"/>
  <c r="R176" i="18"/>
  <c r="U176" i="18" s="1"/>
  <c r="R172" i="18"/>
  <c r="U172" i="18" s="1"/>
  <c r="R168" i="18"/>
  <c r="U168" i="18" s="1"/>
  <c r="R164" i="18"/>
  <c r="U164" i="18" s="1"/>
  <c r="R160" i="18"/>
  <c r="U160" i="18" s="1"/>
  <c r="R156" i="18"/>
  <c r="U156" i="18" s="1"/>
  <c r="R152" i="18"/>
  <c r="U152" i="18" s="1"/>
  <c r="R148" i="18"/>
  <c r="U148" i="18" s="1"/>
  <c r="R144" i="18"/>
  <c r="U144" i="18" s="1"/>
  <c r="R140" i="18"/>
  <c r="U140" i="18" s="1"/>
  <c r="R136" i="18"/>
  <c r="U136" i="18" s="1"/>
  <c r="R132" i="18"/>
  <c r="U132" i="18" s="1"/>
  <c r="R128" i="18"/>
  <c r="U128" i="18" s="1"/>
  <c r="R124" i="18"/>
  <c r="U124" i="18" s="1"/>
  <c r="R120" i="18"/>
  <c r="U120" i="18" s="1"/>
  <c r="R116" i="18"/>
  <c r="U116" i="18" s="1"/>
  <c r="R112" i="18"/>
  <c r="U112" i="18" s="1"/>
  <c r="R108" i="18"/>
  <c r="U108" i="18" s="1"/>
  <c r="R104" i="18"/>
  <c r="U104" i="18" s="1"/>
  <c r="R100" i="18"/>
  <c r="U100" i="18" s="1"/>
  <c r="R96" i="18"/>
  <c r="U96" i="18" s="1"/>
  <c r="R92" i="18"/>
  <c r="U92" i="18" s="1"/>
  <c r="R88" i="18"/>
  <c r="U88" i="18" s="1"/>
  <c r="R84" i="18"/>
  <c r="U84" i="18" s="1"/>
  <c r="R80" i="18"/>
  <c r="U80" i="18" s="1"/>
  <c r="R76" i="18"/>
  <c r="U76" i="18" s="1"/>
  <c r="R72" i="18"/>
  <c r="U72" i="18" s="1"/>
  <c r="R68" i="18"/>
  <c r="U68" i="18" s="1"/>
  <c r="R64" i="18"/>
  <c r="U64" i="18" s="1"/>
  <c r="R60" i="18"/>
  <c r="U60" i="18" s="1"/>
  <c r="R56" i="18"/>
  <c r="U56" i="18" s="1"/>
  <c r="R52" i="18"/>
  <c r="U52" i="18" s="1"/>
  <c r="R48" i="18"/>
  <c r="U48" i="18" s="1"/>
  <c r="R44" i="18"/>
  <c r="U44" i="18" s="1"/>
  <c r="R40" i="18"/>
  <c r="U40" i="18" s="1"/>
  <c r="R36" i="18"/>
  <c r="U36" i="18" s="1"/>
  <c r="R32" i="18"/>
  <c r="U32" i="18" s="1"/>
  <c r="J770" i="18"/>
  <c r="O746" i="18"/>
  <c r="L3504" i="18"/>
  <c r="Q3480" i="18"/>
  <c r="J766" i="18"/>
  <c r="O742" i="18"/>
  <c r="L3500" i="18"/>
  <c r="Q3476" i="18"/>
  <c r="J762" i="18"/>
  <c r="O738" i="18"/>
  <c r="L3496" i="18"/>
  <c r="Q3472" i="18"/>
  <c r="J782" i="18"/>
  <c r="O758" i="18"/>
  <c r="L3492" i="18"/>
  <c r="Q3468" i="18"/>
  <c r="J778" i="18"/>
  <c r="O754" i="18"/>
  <c r="L3512" i="18"/>
  <c r="Q3488" i="18"/>
  <c r="J774" i="18"/>
  <c r="O750" i="18"/>
  <c r="L3508" i="18"/>
  <c r="Q3484" i="18"/>
  <c r="J773" i="18"/>
  <c r="O749" i="18"/>
  <c r="I773" i="18"/>
  <c r="N749" i="18"/>
  <c r="I772" i="18"/>
  <c r="N748" i="18"/>
  <c r="R711" i="18"/>
  <c r="U711" i="18" s="1"/>
  <c r="R707" i="18"/>
  <c r="U707" i="18" s="1"/>
  <c r="R703" i="18"/>
  <c r="U703" i="18" s="1"/>
  <c r="R699" i="18"/>
  <c r="U699" i="18" s="1"/>
  <c r="R695" i="18"/>
  <c r="U695" i="18" s="1"/>
  <c r="R691" i="18"/>
  <c r="U691" i="18" s="1"/>
  <c r="R687" i="18"/>
  <c r="U687" i="18" s="1"/>
  <c r="R683" i="18"/>
  <c r="U683" i="18" s="1"/>
  <c r="R679" i="18"/>
  <c r="U679" i="18" s="1"/>
  <c r="R675" i="18"/>
  <c r="U675" i="18" s="1"/>
  <c r="R671" i="18"/>
  <c r="U671" i="18" s="1"/>
  <c r="R667" i="18"/>
  <c r="U667" i="18" s="1"/>
  <c r="R663" i="18"/>
  <c r="U663" i="18" s="1"/>
  <c r="R659" i="18"/>
  <c r="U659" i="18" s="1"/>
  <c r="R655" i="18"/>
  <c r="U655" i="18" s="1"/>
  <c r="R651" i="18"/>
  <c r="U651" i="18" s="1"/>
  <c r="R647" i="18"/>
  <c r="U647" i="18" s="1"/>
  <c r="R643" i="18"/>
  <c r="U643" i="18" s="1"/>
  <c r="R639" i="18"/>
  <c r="U639" i="18" s="1"/>
  <c r="R635" i="18"/>
  <c r="U635" i="18" s="1"/>
  <c r="R631" i="18"/>
  <c r="U631" i="18" s="1"/>
  <c r="R627" i="18"/>
  <c r="U627" i="18" s="1"/>
  <c r="R623" i="18"/>
  <c r="U623" i="18" s="1"/>
  <c r="R619" i="18"/>
  <c r="U619" i="18" s="1"/>
  <c r="R615" i="18"/>
  <c r="U615" i="18" s="1"/>
  <c r="R611" i="18"/>
  <c r="U611" i="18" s="1"/>
  <c r="R607" i="18"/>
  <c r="U607" i="18" s="1"/>
  <c r="R603" i="18"/>
  <c r="U603" i="18" s="1"/>
  <c r="R599" i="18"/>
  <c r="U599" i="18" s="1"/>
  <c r="R595" i="18"/>
  <c r="U595" i="18" s="1"/>
  <c r="R591" i="18"/>
  <c r="U591" i="18" s="1"/>
  <c r="R587" i="18"/>
  <c r="U587" i="18" s="1"/>
  <c r="R583" i="18"/>
  <c r="U583" i="18" s="1"/>
  <c r="R579" i="18"/>
  <c r="U579" i="18" s="1"/>
  <c r="R575" i="18"/>
  <c r="U575" i="18" s="1"/>
  <c r="R571" i="18"/>
  <c r="U571" i="18" s="1"/>
  <c r="R567" i="18"/>
  <c r="U567" i="18" s="1"/>
  <c r="R563" i="18"/>
  <c r="U563" i="18" s="1"/>
  <c r="R559" i="18"/>
  <c r="U559" i="18" s="1"/>
  <c r="R555" i="18"/>
  <c r="U555" i="18" s="1"/>
  <c r="R551" i="18"/>
  <c r="U551" i="18" s="1"/>
  <c r="R547" i="18"/>
  <c r="U547" i="18" s="1"/>
  <c r="R543" i="18"/>
  <c r="U543" i="18" s="1"/>
  <c r="R539" i="18"/>
  <c r="U539" i="18" s="1"/>
  <c r="R535" i="18"/>
  <c r="U535" i="18" s="1"/>
  <c r="R531" i="18"/>
  <c r="U531" i="18" s="1"/>
  <c r="R527" i="18"/>
  <c r="U527" i="18" s="1"/>
  <c r="R523" i="18"/>
  <c r="U523" i="18" s="1"/>
  <c r="R519" i="18"/>
  <c r="U519" i="18" s="1"/>
  <c r="R515" i="18"/>
  <c r="U515" i="18" s="1"/>
  <c r="R511" i="18"/>
  <c r="U511" i="18" s="1"/>
  <c r="R507" i="18"/>
  <c r="U507" i="18" s="1"/>
  <c r="R503" i="18"/>
  <c r="U503" i="18" s="1"/>
  <c r="R499" i="18"/>
  <c r="U499" i="18" s="1"/>
  <c r="R495" i="18"/>
  <c r="U495" i="18" s="1"/>
  <c r="R491" i="18"/>
  <c r="U491" i="18" s="1"/>
  <c r="R487" i="18"/>
  <c r="U487" i="18" s="1"/>
  <c r="R479" i="18"/>
  <c r="U479" i="18" s="1"/>
  <c r="R475" i="18"/>
  <c r="U475" i="18" s="1"/>
  <c r="R471" i="18"/>
  <c r="U471" i="18" s="1"/>
  <c r="R467" i="18"/>
  <c r="U467" i="18" s="1"/>
  <c r="R463" i="18"/>
  <c r="U463" i="18" s="1"/>
  <c r="R455" i="18"/>
  <c r="U455" i="18" s="1"/>
  <c r="R451" i="18"/>
  <c r="U451" i="18" s="1"/>
  <c r="R447" i="18"/>
  <c r="U447" i="18" s="1"/>
  <c r="R443" i="18"/>
  <c r="U443" i="18" s="1"/>
  <c r="R439" i="18"/>
  <c r="U439" i="18" s="1"/>
  <c r="R431" i="18"/>
  <c r="U431" i="18" s="1"/>
  <c r="R427" i="18"/>
  <c r="U427" i="18" s="1"/>
  <c r="R423" i="18"/>
  <c r="U423" i="18" s="1"/>
  <c r="R419" i="18"/>
  <c r="U419" i="18" s="1"/>
  <c r="R415" i="18"/>
  <c r="U415" i="18" s="1"/>
  <c r="R407" i="18"/>
  <c r="U407" i="18" s="1"/>
  <c r="R403" i="18"/>
  <c r="U403" i="18" s="1"/>
  <c r="R399" i="18"/>
  <c r="U399" i="18" s="1"/>
  <c r="R395" i="18"/>
  <c r="U395" i="18" s="1"/>
  <c r="R391" i="18"/>
  <c r="U391" i="18" s="1"/>
  <c r="R383" i="18"/>
  <c r="U383" i="18" s="1"/>
  <c r="R379" i="18"/>
  <c r="U379" i="18" s="1"/>
  <c r="R375" i="18"/>
  <c r="U375" i="18" s="1"/>
  <c r="R371" i="18"/>
  <c r="U371" i="18" s="1"/>
  <c r="R367" i="18"/>
  <c r="U367" i="18" s="1"/>
  <c r="R359" i="18"/>
  <c r="U359" i="18" s="1"/>
  <c r="R355" i="18"/>
  <c r="U355" i="18" s="1"/>
  <c r="R351" i="18"/>
  <c r="U351" i="18" s="1"/>
  <c r="R347" i="18"/>
  <c r="U347" i="18" s="1"/>
  <c r="R343" i="18"/>
  <c r="U343" i="18" s="1"/>
  <c r="R335" i="18"/>
  <c r="U335" i="18" s="1"/>
  <c r="R331" i="18"/>
  <c r="U331" i="18" s="1"/>
  <c r="R327" i="18"/>
  <c r="U327" i="18" s="1"/>
  <c r="R323" i="18"/>
  <c r="U323" i="18" s="1"/>
  <c r="R319" i="18"/>
  <c r="U319" i="18" s="1"/>
  <c r="R311" i="18"/>
  <c r="U311" i="18" s="1"/>
  <c r="R307" i="18"/>
  <c r="U307" i="18" s="1"/>
  <c r="R303" i="18"/>
  <c r="U303" i="18" s="1"/>
  <c r="R299" i="18"/>
  <c r="U299" i="18" s="1"/>
  <c r="R295" i="18"/>
  <c r="U295" i="18" s="1"/>
  <c r="R287" i="18"/>
  <c r="U287" i="18" s="1"/>
  <c r="R283" i="18"/>
  <c r="U283" i="18" s="1"/>
  <c r="R279" i="18"/>
  <c r="U279" i="18" s="1"/>
  <c r="R275" i="18"/>
  <c r="U275" i="18" s="1"/>
  <c r="R271" i="18"/>
  <c r="U271" i="18" s="1"/>
  <c r="R263" i="18"/>
  <c r="U263" i="18" s="1"/>
  <c r="R259" i="18"/>
  <c r="U259" i="18" s="1"/>
  <c r="R255" i="18"/>
  <c r="U255" i="18" s="1"/>
  <c r="R251" i="18"/>
  <c r="U251" i="18" s="1"/>
  <c r="R247" i="18"/>
  <c r="U247" i="18" s="1"/>
  <c r="R239" i="18"/>
  <c r="U239" i="18" s="1"/>
  <c r="R235" i="18"/>
  <c r="U235" i="18" s="1"/>
  <c r="R231" i="18"/>
  <c r="U231" i="18" s="1"/>
  <c r="R227" i="18"/>
  <c r="U227" i="18" s="1"/>
  <c r="R223" i="18"/>
  <c r="U223" i="18" s="1"/>
  <c r="R215" i="18"/>
  <c r="U215" i="18" s="1"/>
  <c r="R211" i="18"/>
  <c r="U211" i="18" s="1"/>
  <c r="R207" i="18"/>
  <c r="U207" i="18" s="1"/>
  <c r="R203" i="18"/>
  <c r="U203" i="18" s="1"/>
  <c r="R199" i="18"/>
  <c r="U199" i="18" s="1"/>
  <c r="R191" i="18"/>
  <c r="U191" i="18" s="1"/>
  <c r="R187" i="18"/>
  <c r="U187" i="18" s="1"/>
  <c r="R183" i="18"/>
  <c r="U183" i="18" s="1"/>
  <c r="R179" i="18"/>
  <c r="U179" i="18" s="1"/>
  <c r="R175" i="18"/>
  <c r="U175" i="18" s="1"/>
  <c r="R167" i="18"/>
  <c r="U167" i="18" s="1"/>
  <c r="R163" i="18"/>
  <c r="U163" i="18" s="1"/>
  <c r="R159" i="18"/>
  <c r="U159" i="18" s="1"/>
  <c r="R155" i="18"/>
  <c r="U155" i="18" s="1"/>
  <c r="R151" i="18"/>
  <c r="U151" i="18" s="1"/>
  <c r="R143" i="18"/>
  <c r="U143" i="18" s="1"/>
  <c r="R139" i="18"/>
  <c r="U139" i="18" s="1"/>
  <c r="R135" i="18"/>
  <c r="U135" i="18" s="1"/>
  <c r="R131" i="18"/>
  <c r="U131" i="18" s="1"/>
  <c r="R127" i="18"/>
  <c r="U127" i="18" s="1"/>
  <c r="R119" i="18"/>
  <c r="U119" i="18" s="1"/>
  <c r="R115" i="18"/>
  <c r="U115" i="18" s="1"/>
  <c r="R111" i="18"/>
  <c r="U111" i="18" s="1"/>
  <c r="R107" i="18"/>
  <c r="U107" i="18" s="1"/>
  <c r="R103" i="18"/>
  <c r="U103" i="18" s="1"/>
  <c r="R95" i="18"/>
  <c r="U95" i="18" s="1"/>
  <c r="R91" i="18"/>
  <c r="U91" i="18" s="1"/>
  <c r="R87" i="18"/>
  <c r="U87" i="18" s="1"/>
  <c r="R83" i="18"/>
  <c r="U83" i="18" s="1"/>
  <c r="R79" i="18"/>
  <c r="U79" i="18" s="1"/>
  <c r="R71" i="18"/>
  <c r="U71" i="18" s="1"/>
  <c r="R67" i="18"/>
  <c r="U67" i="18" s="1"/>
  <c r="R63" i="18"/>
  <c r="U63" i="18" s="1"/>
  <c r="R59" i="18"/>
  <c r="U59" i="18" s="1"/>
  <c r="R55" i="18"/>
  <c r="U55" i="18" s="1"/>
  <c r="R47" i="18"/>
  <c r="U47" i="18" s="1"/>
  <c r="R43" i="18"/>
  <c r="U43" i="18" s="1"/>
  <c r="R39" i="18"/>
  <c r="U39" i="18" s="1"/>
  <c r="R35" i="18"/>
  <c r="U35" i="18" s="1"/>
  <c r="R31" i="18"/>
  <c r="U31" i="18" s="1"/>
  <c r="J771" i="18"/>
  <c r="O747" i="18"/>
  <c r="L3505" i="18"/>
  <c r="Q3481" i="18"/>
  <c r="J767" i="18"/>
  <c r="O743" i="18"/>
  <c r="L3501" i="18"/>
  <c r="Q3477" i="18"/>
  <c r="J763" i="18"/>
  <c r="O739" i="18"/>
  <c r="L3497" i="18"/>
  <c r="Q3473" i="18"/>
  <c r="J783" i="18"/>
  <c r="O759" i="18"/>
  <c r="L3493" i="18"/>
  <c r="Q3469" i="18"/>
  <c r="J779" i="18"/>
  <c r="O755" i="18"/>
  <c r="L3513" i="18"/>
  <c r="Q3489" i="18"/>
  <c r="J775" i="18"/>
  <c r="O751" i="18"/>
  <c r="L3509" i="18"/>
  <c r="Q3485" i="18"/>
  <c r="R723" i="18"/>
  <c r="U723" i="18" s="1"/>
  <c r="R719" i="18"/>
  <c r="U719" i="18" s="1"/>
  <c r="R715" i="18"/>
  <c r="U715" i="18" s="1"/>
  <c r="R735" i="18"/>
  <c r="U735" i="18" s="1"/>
  <c r="R731" i="18"/>
  <c r="U731" i="18" s="1"/>
  <c r="R727" i="18"/>
  <c r="U727" i="18" s="1"/>
  <c r="R726" i="18"/>
  <c r="U726" i="18" s="1"/>
  <c r="L3507" i="18"/>
  <c r="Q3483" i="18"/>
  <c r="J769" i="18"/>
  <c r="O745" i="18"/>
  <c r="L3503" i="18"/>
  <c r="Q3479" i="18"/>
  <c r="J765" i="18"/>
  <c r="O741" i="18"/>
  <c r="L3499" i="18"/>
  <c r="Q3475" i="18"/>
  <c r="J761" i="18"/>
  <c r="O737" i="18"/>
  <c r="L3495" i="18"/>
  <c r="Q3471" i="18"/>
  <c r="J781" i="18"/>
  <c r="O757" i="18"/>
  <c r="L3491" i="18"/>
  <c r="Q3467" i="18"/>
  <c r="J777" i="18"/>
  <c r="O753" i="18"/>
  <c r="L3511" i="18"/>
  <c r="Q3487" i="18"/>
  <c r="K771" i="18"/>
  <c r="P747" i="18"/>
  <c r="I769" i="18"/>
  <c r="N745" i="18"/>
  <c r="K767" i="18"/>
  <c r="P743" i="18"/>
  <c r="I765" i="18"/>
  <c r="N741" i="18"/>
  <c r="K763" i="18"/>
  <c r="P739" i="18"/>
  <c r="I761" i="18"/>
  <c r="N737" i="18"/>
  <c r="K783" i="18"/>
  <c r="P759" i="18"/>
  <c r="I781" i="18"/>
  <c r="N757" i="18"/>
  <c r="K779" i="18"/>
  <c r="P755" i="18"/>
  <c r="I777" i="18"/>
  <c r="N753" i="18"/>
  <c r="K775" i="18"/>
  <c r="P751" i="18"/>
  <c r="R710" i="18"/>
  <c r="U710" i="18" s="1"/>
  <c r="R706" i="18"/>
  <c r="U706" i="18" s="1"/>
  <c r="R702" i="18"/>
  <c r="U702" i="18" s="1"/>
  <c r="R698" i="18"/>
  <c r="U698" i="18" s="1"/>
  <c r="R694" i="18"/>
  <c r="U694" i="18" s="1"/>
  <c r="R690" i="18"/>
  <c r="U690" i="18" s="1"/>
  <c r="R686" i="18"/>
  <c r="U686" i="18" s="1"/>
  <c r="R682" i="18"/>
  <c r="U682" i="18" s="1"/>
  <c r="R678" i="18"/>
  <c r="U678" i="18" s="1"/>
  <c r="R674" i="18"/>
  <c r="U674" i="18" s="1"/>
  <c r="R670" i="18"/>
  <c r="U670" i="18" s="1"/>
  <c r="R666" i="18"/>
  <c r="U666" i="18" s="1"/>
  <c r="R662" i="18"/>
  <c r="U662" i="18" s="1"/>
  <c r="R658" i="18"/>
  <c r="U658" i="18" s="1"/>
  <c r="R654" i="18"/>
  <c r="U654" i="18" s="1"/>
  <c r="R650" i="18"/>
  <c r="U650" i="18" s="1"/>
  <c r="R646" i="18"/>
  <c r="U646" i="18" s="1"/>
  <c r="R642" i="18"/>
  <c r="U642" i="18" s="1"/>
  <c r="R638" i="18"/>
  <c r="U638" i="18" s="1"/>
  <c r="R634" i="18"/>
  <c r="U634" i="18" s="1"/>
  <c r="R630" i="18"/>
  <c r="U630" i="18" s="1"/>
  <c r="R626" i="18"/>
  <c r="U626" i="18" s="1"/>
  <c r="R622" i="18"/>
  <c r="U622" i="18" s="1"/>
  <c r="R618" i="18"/>
  <c r="U618" i="18" s="1"/>
  <c r="R614" i="18"/>
  <c r="U614" i="18" s="1"/>
  <c r="R610" i="18"/>
  <c r="U610" i="18" s="1"/>
  <c r="R606" i="18"/>
  <c r="U606" i="18" s="1"/>
  <c r="R602" i="18"/>
  <c r="U602" i="18" s="1"/>
  <c r="R598" i="18"/>
  <c r="U598" i="18" s="1"/>
  <c r="R594" i="18"/>
  <c r="U594" i="18" s="1"/>
  <c r="R590" i="18"/>
  <c r="U590" i="18" s="1"/>
  <c r="R586" i="18"/>
  <c r="U586" i="18" s="1"/>
  <c r="R582" i="18"/>
  <c r="U582" i="18" s="1"/>
  <c r="R578" i="18"/>
  <c r="U578" i="18" s="1"/>
  <c r="R574" i="18"/>
  <c r="U574" i="18" s="1"/>
  <c r="R570" i="18"/>
  <c r="U570" i="18" s="1"/>
  <c r="R566" i="18"/>
  <c r="U566" i="18" s="1"/>
  <c r="R562" i="18"/>
  <c r="U562" i="18" s="1"/>
  <c r="R558" i="18"/>
  <c r="U558" i="18" s="1"/>
  <c r="R554" i="18"/>
  <c r="U554" i="18" s="1"/>
  <c r="R550" i="18"/>
  <c r="U550" i="18" s="1"/>
  <c r="R546" i="18"/>
  <c r="U546" i="18" s="1"/>
  <c r="R542" i="18"/>
  <c r="U542" i="18" s="1"/>
  <c r="R538" i="18"/>
  <c r="U538" i="18" s="1"/>
  <c r="R534" i="18"/>
  <c r="U534" i="18" s="1"/>
  <c r="R530" i="18"/>
  <c r="U530" i="18" s="1"/>
  <c r="R526" i="18"/>
  <c r="U526" i="18" s="1"/>
  <c r="R522" i="18"/>
  <c r="U522" i="18" s="1"/>
  <c r="R518" i="18"/>
  <c r="U518" i="18" s="1"/>
  <c r="R514" i="18"/>
  <c r="U514" i="18" s="1"/>
  <c r="R510" i="18"/>
  <c r="U510" i="18" s="1"/>
  <c r="R506" i="18"/>
  <c r="U506" i="18" s="1"/>
  <c r="R502" i="18"/>
  <c r="U502" i="18" s="1"/>
  <c r="R498" i="18"/>
  <c r="U498" i="18" s="1"/>
  <c r="R494" i="18"/>
  <c r="U494" i="18" s="1"/>
  <c r="R490" i="18"/>
  <c r="U490" i="18" s="1"/>
  <c r="R486" i="18"/>
  <c r="U486" i="18" s="1"/>
  <c r="R482" i="18"/>
  <c r="U482" i="18" s="1"/>
  <c r="R478" i="18"/>
  <c r="U478" i="18" s="1"/>
  <c r="R474" i="18"/>
  <c r="U474" i="18" s="1"/>
  <c r="R470" i="18"/>
  <c r="U470" i="18" s="1"/>
  <c r="R466" i="18"/>
  <c r="U466" i="18" s="1"/>
  <c r="R462" i="18"/>
  <c r="U462" i="18" s="1"/>
  <c r="R458" i="18"/>
  <c r="U458" i="18" s="1"/>
  <c r="R454" i="18"/>
  <c r="U454" i="18" s="1"/>
  <c r="R450" i="18"/>
  <c r="U450" i="18" s="1"/>
  <c r="R446" i="18"/>
  <c r="U446" i="18" s="1"/>
  <c r="R442" i="18"/>
  <c r="U442" i="18" s="1"/>
  <c r="R438" i="18"/>
  <c r="U438" i="18" s="1"/>
  <c r="R434" i="18"/>
  <c r="U434" i="18" s="1"/>
  <c r="R430" i="18"/>
  <c r="U430" i="18" s="1"/>
  <c r="R426" i="18"/>
  <c r="U426" i="18" s="1"/>
  <c r="R422" i="18"/>
  <c r="U422" i="18" s="1"/>
  <c r="R418" i="18"/>
  <c r="U418" i="18" s="1"/>
  <c r="R414" i="18"/>
  <c r="U414" i="18" s="1"/>
  <c r="R410" i="18"/>
  <c r="U410" i="18" s="1"/>
  <c r="R406" i="18"/>
  <c r="U406" i="18" s="1"/>
  <c r="R402" i="18"/>
  <c r="U402" i="18" s="1"/>
  <c r="R398" i="18"/>
  <c r="U398" i="18" s="1"/>
  <c r="R394" i="18"/>
  <c r="U394" i="18" s="1"/>
  <c r="R390" i="18"/>
  <c r="U390" i="18" s="1"/>
  <c r="R386" i="18"/>
  <c r="U386" i="18" s="1"/>
  <c r="R382" i="18"/>
  <c r="U382" i="18" s="1"/>
  <c r="R378" i="18"/>
  <c r="U378" i="18" s="1"/>
  <c r="R374" i="18"/>
  <c r="U374" i="18" s="1"/>
  <c r="R370" i="18"/>
  <c r="U370" i="18" s="1"/>
  <c r="R366" i="18"/>
  <c r="U366" i="18" s="1"/>
  <c r="R362" i="18"/>
  <c r="U362" i="18" s="1"/>
  <c r="R358" i="18"/>
  <c r="U358" i="18" s="1"/>
  <c r="R354" i="18"/>
  <c r="U354" i="18" s="1"/>
  <c r="R350" i="18"/>
  <c r="U350" i="18" s="1"/>
  <c r="R346" i="18"/>
  <c r="U346" i="18" s="1"/>
  <c r="R342" i="18"/>
  <c r="U342" i="18" s="1"/>
  <c r="R338" i="18"/>
  <c r="U338" i="18" s="1"/>
  <c r="R334" i="18"/>
  <c r="U334" i="18" s="1"/>
  <c r="R330" i="18"/>
  <c r="U330" i="18" s="1"/>
  <c r="R326" i="18"/>
  <c r="U326" i="18" s="1"/>
  <c r="R322" i="18"/>
  <c r="U322" i="18" s="1"/>
  <c r="R318" i="18"/>
  <c r="U318" i="18" s="1"/>
  <c r="R314" i="18"/>
  <c r="U314" i="18" s="1"/>
  <c r="R310" i="18"/>
  <c r="U310" i="18" s="1"/>
  <c r="R306" i="18"/>
  <c r="U306" i="18" s="1"/>
  <c r="R302" i="18"/>
  <c r="U302" i="18" s="1"/>
  <c r="R298" i="18"/>
  <c r="U298" i="18" s="1"/>
  <c r="R294" i="18"/>
  <c r="U294" i="18" s="1"/>
  <c r="R290" i="18"/>
  <c r="U290" i="18" s="1"/>
  <c r="R286" i="18"/>
  <c r="U286" i="18" s="1"/>
  <c r="R282" i="18"/>
  <c r="U282" i="18" s="1"/>
  <c r="R278" i="18"/>
  <c r="U278" i="18" s="1"/>
  <c r="R274" i="18"/>
  <c r="U274" i="18" s="1"/>
  <c r="R270" i="18"/>
  <c r="U270" i="18" s="1"/>
  <c r="R266" i="18"/>
  <c r="U266" i="18" s="1"/>
  <c r="R262" i="18"/>
  <c r="U262" i="18" s="1"/>
  <c r="R258" i="18"/>
  <c r="U258" i="18" s="1"/>
  <c r="R254" i="18"/>
  <c r="U254" i="18" s="1"/>
  <c r="R250" i="18"/>
  <c r="U250" i="18" s="1"/>
  <c r="R246" i="18"/>
  <c r="U246" i="18" s="1"/>
  <c r="R242" i="18"/>
  <c r="U242" i="18" s="1"/>
  <c r="R238" i="18"/>
  <c r="U238" i="18" s="1"/>
  <c r="R234" i="18"/>
  <c r="U234" i="18" s="1"/>
  <c r="R230" i="18"/>
  <c r="U230" i="18" s="1"/>
  <c r="R226" i="18"/>
  <c r="U226" i="18" s="1"/>
  <c r="R222" i="18"/>
  <c r="U222" i="18" s="1"/>
  <c r="R218" i="18"/>
  <c r="U218" i="18" s="1"/>
  <c r="R214" i="18"/>
  <c r="U214" i="18" s="1"/>
  <c r="R210" i="18"/>
  <c r="U210" i="18" s="1"/>
  <c r="R206" i="18"/>
  <c r="U206" i="18" s="1"/>
  <c r="R202" i="18"/>
  <c r="U202" i="18" s="1"/>
  <c r="R198" i="18"/>
  <c r="U198" i="18" s="1"/>
  <c r="R194" i="18"/>
  <c r="U194" i="18" s="1"/>
  <c r="R190" i="18"/>
  <c r="U190" i="18" s="1"/>
  <c r="R186" i="18"/>
  <c r="U186" i="18" s="1"/>
  <c r="R182" i="18"/>
  <c r="U182" i="18" s="1"/>
  <c r="R178" i="18"/>
  <c r="U178" i="18" s="1"/>
  <c r="R174" i="18"/>
  <c r="U174" i="18" s="1"/>
  <c r="R170" i="18"/>
  <c r="U170" i="18" s="1"/>
  <c r="R166" i="18"/>
  <c r="U166" i="18" s="1"/>
  <c r="R162" i="18"/>
  <c r="U162" i="18" s="1"/>
  <c r="R158" i="18"/>
  <c r="U158" i="18" s="1"/>
  <c r="R154" i="18"/>
  <c r="U154" i="18" s="1"/>
  <c r="R150" i="18"/>
  <c r="U150" i="18" s="1"/>
  <c r="R146" i="18"/>
  <c r="U146" i="18" s="1"/>
  <c r="R142" i="18"/>
  <c r="U142" i="18" s="1"/>
  <c r="R138" i="18"/>
  <c r="U138" i="18" s="1"/>
  <c r="R134" i="18"/>
  <c r="U134" i="18" s="1"/>
  <c r="R130" i="18"/>
  <c r="U130" i="18" s="1"/>
  <c r="R126" i="18"/>
  <c r="U126" i="18" s="1"/>
  <c r="R122" i="18"/>
  <c r="U122" i="18" s="1"/>
  <c r="R118" i="18"/>
  <c r="U118" i="18" s="1"/>
  <c r="R114" i="18"/>
  <c r="U114" i="18" s="1"/>
  <c r="R110" i="18"/>
  <c r="U110" i="18" s="1"/>
  <c r="R106" i="18"/>
  <c r="U106" i="18" s="1"/>
  <c r="R102" i="18"/>
  <c r="U102" i="18" s="1"/>
  <c r="R98" i="18"/>
  <c r="U98" i="18" s="1"/>
  <c r="R94" i="18"/>
  <c r="U94" i="18" s="1"/>
  <c r="R90" i="18"/>
  <c r="U90" i="18" s="1"/>
  <c r="R86" i="18"/>
  <c r="U86" i="18" s="1"/>
  <c r="R82" i="18"/>
  <c r="U82" i="18" s="1"/>
  <c r="R78" i="18"/>
  <c r="U78" i="18" s="1"/>
  <c r="R74" i="18"/>
  <c r="U74" i="18" s="1"/>
  <c r="R70" i="18"/>
  <c r="U70" i="18" s="1"/>
  <c r="R66" i="18"/>
  <c r="U66" i="18" s="1"/>
  <c r="R62" i="18"/>
  <c r="U62" i="18" s="1"/>
  <c r="R58" i="18"/>
  <c r="U58" i="18" s="1"/>
  <c r="R54" i="18"/>
  <c r="U54" i="18" s="1"/>
  <c r="R50" i="18"/>
  <c r="U50" i="18" s="1"/>
  <c r="R46" i="18"/>
  <c r="U46" i="18" s="1"/>
  <c r="R42" i="18"/>
  <c r="U42" i="18" s="1"/>
  <c r="R38" i="18"/>
  <c r="U38" i="18" s="1"/>
  <c r="R34" i="18"/>
  <c r="U34" i="18" s="1"/>
  <c r="R30" i="18"/>
  <c r="U30" i="18" s="1"/>
  <c r="R720" i="18"/>
  <c r="U720" i="18" s="1"/>
  <c r="R716" i="18"/>
  <c r="U716" i="18" s="1"/>
  <c r="R736" i="18"/>
  <c r="U736" i="18" s="1"/>
  <c r="R732" i="18"/>
  <c r="U732" i="18" s="1"/>
  <c r="R728" i="18"/>
  <c r="U728" i="18" s="1"/>
  <c r="I771" i="18"/>
  <c r="N747" i="18"/>
  <c r="K769" i="18"/>
  <c r="P745" i="18"/>
  <c r="I767" i="18"/>
  <c r="N743" i="18"/>
  <c r="K765" i="18"/>
  <c r="P741" i="18"/>
  <c r="I763" i="18"/>
  <c r="N739" i="18"/>
  <c r="K761" i="18"/>
  <c r="P737" i="18"/>
  <c r="I783" i="18"/>
  <c r="N759" i="18"/>
  <c r="K781" i="18"/>
  <c r="P757" i="18"/>
  <c r="I779" i="18"/>
  <c r="N755" i="18"/>
  <c r="K777" i="18"/>
  <c r="P753" i="18"/>
  <c r="I775" i="18"/>
  <c r="N751" i="18"/>
  <c r="K773" i="18"/>
  <c r="P749" i="18"/>
  <c r="I774" i="18"/>
  <c r="N750" i="18"/>
  <c r="K772" i="18"/>
  <c r="P748" i="18"/>
  <c r="J772" i="18"/>
  <c r="O748" i="18"/>
  <c r="R722" i="18"/>
  <c r="U722" i="18" s="1"/>
  <c r="R718" i="18"/>
  <c r="U718" i="18" s="1"/>
  <c r="R714" i="18"/>
  <c r="U714" i="18" s="1"/>
  <c r="R734" i="18"/>
  <c r="U734" i="18" s="1"/>
  <c r="R730" i="18"/>
  <c r="U730" i="18" s="1"/>
  <c r="R750" i="18" l="1"/>
  <c r="U750" i="18" s="1"/>
  <c r="R755" i="18"/>
  <c r="U755" i="18" s="1"/>
  <c r="R759" i="18"/>
  <c r="U759" i="18" s="1"/>
  <c r="R739" i="18"/>
  <c r="U739" i="18" s="1"/>
  <c r="R743" i="18"/>
  <c r="U743" i="18" s="1"/>
  <c r="R747" i="18"/>
  <c r="U747" i="18" s="1"/>
  <c r="R751" i="18"/>
  <c r="U751" i="18" s="1"/>
  <c r="K796" i="18"/>
  <c r="P772" i="18"/>
  <c r="K797" i="18"/>
  <c r="P773" i="18"/>
  <c r="K801" i="18"/>
  <c r="P777" i="18"/>
  <c r="K805" i="18"/>
  <c r="P781" i="18"/>
  <c r="K785" i="18"/>
  <c r="P761" i="18"/>
  <c r="K789" i="18"/>
  <c r="P765" i="18"/>
  <c r="K793" i="18"/>
  <c r="P769" i="18"/>
  <c r="K799" i="18"/>
  <c r="P775" i="18"/>
  <c r="K803" i="18"/>
  <c r="P779" i="18"/>
  <c r="K807" i="18"/>
  <c r="P783" i="18"/>
  <c r="K787" i="18"/>
  <c r="P763" i="18"/>
  <c r="K791" i="18"/>
  <c r="P767" i="18"/>
  <c r="K795" i="18"/>
  <c r="P771" i="18"/>
  <c r="J801" i="18"/>
  <c r="O777" i="18"/>
  <c r="J805" i="18"/>
  <c r="O781" i="18"/>
  <c r="J785" i="18"/>
  <c r="O761" i="18"/>
  <c r="J789" i="18"/>
  <c r="O765" i="18"/>
  <c r="J793" i="18"/>
  <c r="O769" i="18"/>
  <c r="R749" i="18"/>
  <c r="U749" i="18" s="1"/>
  <c r="L3534" i="18"/>
  <c r="Q3510" i="18"/>
  <c r="L3514" i="18"/>
  <c r="Q3490" i="18"/>
  <c r="L3518" i="18"/>
  <c r="Q3494" i="18"/>
  <c r="L3522" i="18"/>
  <c r="Q3498" i="18"/>
  <c r="L3526" i="18"/>
  <c r="Q3502" i="18"/>
  <c r="L3530" i="18"/>
  <c r="Q3506" i="18"/>
  <c r="I802" i="18"/>
  <c r="N778" i="18"/>
  <c r="I806" i="18"/>
  <c r="N782" i="18"/>
  <c r="I786" i="18"/>
  <c r="N762" i="18"/>
  <c r="I790" i="18"/>
  <c r="N766" i="18"/>
  <c r="I794" i="18"/>
  <c r="N770" i="18"/>
  <c r="K798" i="18"/>
  <c r="P774" i="18"/>
  <c r="K802" i="18"/>
  <c r="P778" i="18"/>
  <c r="K806" i="18"/>
  <c r="P782" i="18"/>
  <c r="K786" i="18"/>
  <c r="P762" i="18"/>
  <c r="K790" i="18"/>
  <c r="P766" i="18"/>
  <c r="K794" i="18"/>
  <c r="P770" i="18"/>
  <c r="J796" i="18"/>
  <c r="O772" i="18"/>
  <c r="R753" i="18"/>
  <c r="U753" i="18" s="1"/>
  <c r="R757" i="18"/>
  <c r="U757" i="18" s="1"/>
  <c r="R737" i="18"/>
  <c r="U737" i="18" s="1"/>
  <c r="R741" i="18"/>
  <c r="U741" i="18" s="1"/>
  <c r="R745" i="18"/>
  <c r="U745" i="18" s="1"/>
  <c r="J799" i="18"/>
  <c r="O775" i="18"/>
  <c r="J803" i="18"/>
  <c r="O779" i="18"/>
  <c r="J807" i="18"/>
  <c r="O783" i="18"/>
  <c r="J787" i="18"/>
  <c r="O763" i="18"/>
  <c r="J791" i="18"/>
  <c r="O767" i="18"/>
  <c r="J795" i="18"/>
  <c r="O771" i="18"/>
  <c r="I797" i="18"/>
  <c r="N773" i="18"/>
  <c r="L3532" i="18"/>
  <c r="Q3508" i="18"/>
  <c r="L3536" i="18"/>
  <c r="Q3512" i="18"/>
  <c r="L3516" i="18"/>
  <c r="Q3492" i="18"/>
  <c r="L3520" i="18"/>
  <c r="Q3496" i="18"/>
  <c r="L3524" i="18"/>
  <c r="Q3500" i="18"/>
  <c r="L3528" i="18"/>
  <c r="Q3504" i="18"/>
  <c r="R752" i="18"/>
  <c r="U752" i="18" s="1"/>
  <c r="R756" i="18"/>
  <c r="U756" i="18" s="1"/>
  <c r="R760" i="18"/>
  <c r="U760" i="18" s="1"/>
  <c r="R740" i="18"/>
  <c r="U740" i="18" s="1"/>
  <c r="R744" i="18"/>
  <c r="U744" i="18" s="1"/>
  <c r="I798" i="18"/>
  <c r="N774" i="18"/>
  <c r="I799" i="18"/>
  <c r="N775" i="18"/>
  <c r="I803" i="18"/>
  <c r="N779" i="18"/>
  <c r="I807" i="18"/>
  <c r="N783" i="18"/>
  <c r="I787" i="18"/>
  <c r="N763" i="18"/>
  <c r="I791" i="18"/>
  <c r="N767" i="18"/>
  <c r="I795" i="18"/>
  <c r="N771" i="18"/>
  <c r="I801" i="18"/>
  <c r="N777" i="18"/>
  <c r="I805" i="18"/>
  <c r="N781" i="18"/>
  <c r="I785" i="18"/>
  <c r="N761" i="18"/>
  <c r="I789" i="18"/>
  <c r="N765" i="18"/>
  <c r="I793" i="18"/>
  <c r="N769" i="18"/>
  <c r="L3535" i="18"/>
  <c r="Q3511" i="18"/>
  <c r="L3515" i="18"/>
  <c r="Q3491" i="18"/>
  <c r="L3519" i="18"/>
  <c r="Q3495" i="18"/>
  <c r="L3523" i="18"/>
  <c r="Q3499" i="18"/>
  <c r="L3527" i="18"/>
  <c r="Q3503" i="18"/>
  <c r="L3531" i="18"/>
  <c r="Q3507" i="18"/>
  <c r="R748" i="18"/>
  <c r="U748" i="18" s="1"/>
  <c r="J800" i="18"/>
  <c r="O776" i="18"/>
  <c r="J804" i="18"/>
  <c r="O780" i="18"/>
  <c r="J808" i="18"/>
  <c r="O784" i="18"/>
  <c r="J788" i="18"/>
  <c r="O764" i="18"/>
  <c r="J792" i="18"/>
  <c r="O768" i="18"/>
  <c r="K800" i="18"/>
  <c r="P776" i="18"/>
  <c r="K804" i="18"/>
  <c r="P780" i="18"/>
  <c r="K808" i="18"/>
  <c r="P784" i="18"/>
  <c r="K788" i="18"/>
  <c r="P764" i="18"/>
  <c r="K792" i="18"/>
  <c r="P768" i="18"/>
  <c r="I800" i="18"/>
  <c r="N776" i="18"/>
  <c r="I804" i="18"/>
  <c r="N780" i="18"/>
  <c r="I808" i="18"/>
  <c r="N784" i="18"/>
  <c r="I788" i="18"/>
  <c r="N764" i="18"/>
  <c r="I792" i="18"/>
  <c r="N768" i="18"/>
  <c r="L3533" i="18"/>
  <c r="Q3509" i="18"/>
  <c r="L3537" i="18"/>
  <c r="Q3513" i="18"/>
  <c r="L3517" i="18"/>
  <c r="Q3493" i="18"/>
  <c r="L3521" i="18"/>
  <c r="Q3497" i="18"/>
  <c r="L3525" i="18"/>
  <c r="Q3501" i="18"/>
  <c r="L3529" i="18"/>
  <c r="Q3505" i="18"/>
  <c r="I796" i="18"/>
  <c r="N772" i="18"/>
  <c r="J797" i="18"/>
  <c r="O773" i="18"/>
  <c r="J798" i="18"/>
  <c r="O774" i="18"/>
  <c r="J802" i="18"/>
  <c r="O778" i="18"/>
  <c r="J806" i="18"/>
  <c r="O782" i="18"/>
  <c r="J786" i="18"/>
  <c r="O762" i="18"/>
  <c r="J790" i="18"/>
  <c r="O766" i="18"/>
  <c r="J794" i="18"/>
  <c r="O770" i="18"/>
  <c r="R754" i="18"/>
  <c r="U754" i="18" s="1"/>
  <c r="R758" i="18"/>
  <c r="U758" i="18" s="1"/>
  <c r="R738" i="18"/>
  <c r="U738" i="18" s="1"/>
  <c r="R742" i="18"/>
  <c r="U742" i="18" s="1"/>
  <c r="R746" i="18"/>
  <c r="U746" i="18" s="1"/>
  <c r="R772" i="18" l="1"/>
  <c r="U772" i="18" s="1"/>
  <c r="R768" i="18"/>
  <c r="U768" i="18" s="1"/>
  <c r="R784" i="18"/>
  <c r="U784" i="18" s="1"/>
  <c r="R776" i="18"/>
  <c r="U776" i="18" s="1"/>
  <c r="R771" i="18"/>
  <c r="U771" i="18" s="1"/>
  <c r="R763" i="18"/>
  <c r="U763" i="18" s="1"/>
  <c r="R779" i="18"/>
  <c r="U779" i="18" s="1"/>
  <c r="R774" i="18"/>
  <c r="U774" i="18" s="1"/>
  <c r="L3555" i="18"/>
  <c r="Q3531" i="18"/>
  <c r="L3539" i="18"/>
  <c r="Q3515" i="18"/>
  <c r="I825" i="18"/>
  <c r="N801" i="18"/>
  <c r="I815" i="18"/>
  <c r="N791" i="18"/>
  <c r="I823" i="18"/>
  <c r="N799" i="18"/>
  <c r="R773" i="18"/>
  <c r="U773" i="18" s="1"/>
  <c r="K814" i="18"/>
  <c r="P790" i="18"/>
  <c r="K830" i="18"/>
  <c r="P806" i="18"/>
  <c r="I830" i="18"/>
  <c r="N806" i="18"/>
  <c r="L3554" i="18"/>
  <c r="Q3530" i="18"/>
  <c r="J826" i="18"/>
  <c r="O802" i="18"/>
  <c r="J821" i="18"/>
  <c r="O797" i="18"/>
  <c r="L3553" i="18"/>
  <c r="Q3529" i="18"/>
  <c r="I816" i="18"/>
  <c r="N792" i="18"/>
  <c r="I832" i="18"/>
  <c r="N808" i="18"/>
  <c r="I824" i="18"/>
  <c r="N800" i="18"/>
  <c r="K812" i="18"/>
  <c r="P788" i="18"/>
  <c r="K828" i="18"/>
  <c r="P804" i="18"/>
  <c r="J816" i="18"/>
  <c r="O792" i="18"/>
  <c r="J832" i="18"/>
  <c r="O808" i="18"/>
  <c r="J824" i="18"/>
  <c r="O800" i="18"/>
  <c r="R765" i="18"/>
  <c r="U765" i="18" s="1"/>
  <c r="R781" i="18"/>
  <c r="U781" i="18" s="1"/>
  <c r="L3552" i="18"/>
  <c r="Q3528" i="18"/>
  <c r="L3544" i="18"/>
  <c r="Q3520" i="18"/>
  <c r="L3560" i="18"/>
  <c r="Q3536" i="18"/>
  <c r="I821" i="18"/>
  <c r="N797" i="18"/>
  <c r="J815" i="18"/>
  <c r="O791" i="18"/>
  <c r="J831" i="18"/>
  <c r="O807" i="18"/>
  <c r="J823" i="18"/>
  <c r="O799" i="18"/>
  <c r="R770" i="18"/>
  <c r="U770" i="18" s="1"/>
  <c r="R762" i="18"/>
  <c r="U762" i="18" s="1"/>
  <c r="R778" i="18"/>
  <c r="U778" i="18" s="1"/>
  <c r="J817" i="18"/>
  <c r="O793" i="18"/>
  <c r="J809" i="18"/>
  <c r="O785" i="18"/>
  <c r="J825" i="18"/>
  <c r="O801" i="18"/>
  <c r="K815" i="18"/>
  <c r="P791" i="18"/>
  <c r="K831" i="18"/>
  <c r="P807" i="18"/>
  <c r="K823" i="18"/>
  <c r="P799" i="18"/>
  <c r="K813" i="18"/>
  <c r="P789" i="18"/>
  <c r="K829" i="18"/>
  <c r="P805" i="18"/>
  <c r="K821" i="18"/>
  <c r="P797" i="18"/>
  <c r="L3547" i="18"/>
  <c r="Q3523" i="18"/>
  <c r="I809" i="18"/>
  <c r="N785" i="18"/>
  <c r="J820" i="18"/>
  <c r="O796" i="18"/>
  <c r="I814" i="18"/>
  <c r="N790" i="18"/>
  <c r="L3538" i="18"/>
  <c r="Q3514" i="18"/>
  <c r="J810" i="18"/>
  <c r="O786" i="18"/>
  <c r="L3545" i="18"/>
  <c r="Q3521" i="18"/>
  <c r="R764" i="18"/>
  <c r="U764" i="18" s="1"/>
  <c r="R780" i="18"/>
  <c r="U780" i="18" s="1"/>
  <c r="L3551" i="18"/>
  <c r="Q3527" i="18"/>
  <c r="L3543" i="18"/>
  <c r="Q3519" i="18"/>
  <c r="L3559" i="18"/>
  <c r="Q3535" i="18"/>
  <c r="I813" i="18"/>
  <c r="N789" i="18"/>
  <c r="I829" i="18"/>
  <c r="N805" i="18"/>
  <c r="I819" i="18"/>
  <c r="N795" i="18"/>
  <c r="I811" i="18"/>
  <c r="N787" i="18"/>
  <c r="I827" i="18"/>
  <c r="N803" i="18"/>
  <c r="I822" i="18"/>
  <c r="N798" i="18"/>
  <c r="K818" i="18"/>
  <c r="P794" i="18"/>
  <c r="K810" i="18"/>
  <c r="P786" i="18"/>
  <c r="K826" i="18"/>
  <c r="P802" i="18"/>
  <c r="I818" i="18"/>
  <c r="N794" i="18"/>
  <c r="I810" i="18"/>
  <c r="N786" i="18"/>
  <c r="I826" i="18"/>
  <c r="N802" i="18"/>
  <c r="L3550" i="18"/>
  <c r="Q3526" i="18"/>
  <c r="L3542" i="18"/>
  <c r="Q3518" i="18"/>
  <c r="L3558" i="18"/>
  <c r="Q3534" i="18"/>
  <c r="I817" i="18"/>
  <c r="N793" i="18"/>
  <c r="I831" i="18"/>
  <c r="N807" i="18"/>
  <c r="K822" i="18"/>
  <c r="P798" i="18"/>
  <c r="L3546" i="18"/>
  <c r="Q3522" i="18"/>
  <c r="J818" i="18"/>
  <c r="O794" i="18"/>
  <c r="L3561" i="18"/>
  <c r="Q3537" i="18"/>
  <c r="J814" i="18"/>
  <c r="O790" i="18"/>
  <c r="J830" i="18"/>
  <c r="O806" i="18"/>
  <c r="J822" i="18"/>
  <c r="O798" i="18"/>
  <c r="I820" i="18"/>
  <c r="N796" i="18"/>
  <c r="L3549" i="18"/>
  <c r="Q3525" i="18"/>
  <c r="L3541" i="18"/>
  <c r="Q3517" i="18"/>
  <c r="L3557" i="18"/>
  <c r="Q3533" i="18"/>
  <c r="I812" i="18"/>
  <c r="N788" i="18"/>
  <c r="I828" i="18"/>
  <c r="N804" i="18"/>
  <c r="K816" i="18"/>
  <c r="P792" i="18"/>
  <c r="K832" i="18"/>
  <c r="P808" i="18"/>
  <c r="K824" i="18"/>
  <c r="P800" i="18"/>
  <c r="J812" i="18"/>
  <c r="O788" i="18"/>
  <c r="J828" i="18"/>
  <c r="O804" i="18"/>
  <c r="R769" i="18"/>
  <c r="U769" i="18" s="1"/>
  <c r="R761" i="18"/>
  <c r="U761" i="18" s="1"/>
  <c r="R777" i="18"/>
  <c r="U777" i="18" s="1"/>
  <c r="R767" i="18"/>
  <c r="U767" i="18" s="1"/>
  <c r="R783" i="18"/>
  <c r="U783" i="18" s="1"/>
  <c r="R775" i="18"/>
  <c r="U775" i="18" s="1"/>
  <c r="L3548" i="18"/>
  <c r="Q3524" i="18"/>
  <c r="L3540" i="18"/>
  <c r="Q3516" i="18"/>
  <c r="L3556" i="18"/>
  <c r="Q3532" i="18"/>
  <c r="J819" i="18"/>
  <c r="O795" i="18"/>
  <c r="J811" i="18"/>
  <c r="O787" i="18"/>
  <c r="J827" i="18"/>
  <c r="O803" i="18"/>
  <c r="R766" i="18"/>
  <c r="U766" i="18" s="1"/>
  <c r="R782" i="18"/>
  <c r="U782" i="18" s="1"/>
  <c r="J813" i="18"/>
  <c r="O789" i="18"/>
  <c r="J829" i="18"/>
  <c r="O805" i="18"/>
  <c r="K819" i="18"/>
  <c r="P795" i="18"/>
  <c r="K811" i="18"/>
  <c r="P787" i="18"/>
  <c r="K827" i="18"/>
  <c r="P803" i="18"/>
  <c r="K817" i="18"/>
  <c r="P793" i="18"/>
  <c r="K809" i="18"/>
  <c r="P785" i="18"/>
  <c r="K825" i="18"/>
  <c r="P801" i="18"/>
  <c r="K820" i="18"/>
  <c r="P796" i="18"/>
  <c r="C8808" i="8"/>
  <c r="C8807" i="8"/>
  <c r="C8806" i="8"/>
  <c r="C8805" i="8"/>
  <c r="C8804" i="8"/>
  <c r="C8803" i="8"/>
  <c r="C8802" i="8"/>
  <c r="C8801" i="8"/>
  <c r="C8800" i="8"/>
  <c r="C8799" i="8"/>
  <c r="C8798" i="8"/>
  <c r="C8797" i="8"/>
  <c r="C8796" i="8"/>
  <c r="C8795" i="8"/>
  <c r="C8794" i="8"/>
  <c r="C8793" i="8"/>
  <c r="C8792" i="8"/>
  <c r="C8791" i="8"/>
  <c r="C8790" i="8"/>
  <c r="C8789" i="8"/>
  <c r="C8788" i="8"/>
  <c r="C8787" i="8"/>
  <c r="C8786" i="8"/>
  <c r="C8785" i="8"/>
  <c r="C8784" i="8"/>
  <c r="C8783" i="8"/>
  <c r="C8782" i="8"/>
  <c r="C8781" i="8"/>
  <c r="C8780" i="8"/>
  <c r="C8779" i="8"/>
  <c r="C8778" i="8"/>
  <c r="C8777" i="8"/>
  <c r="C8776" i="8"/>
  <c r="C8775" i="8"/>
  <c r="C8774" i="8"/>
  <c r="C8773" i="8"/>
  <c r="C8772" i="8"/>
  <c r="C8771" i="8"/>
  <c r="C8770" i="8"/>
  <c r="C8769" i="8"/>
  <c r="C8768" i="8"/>
  <c r="C8767" i="8"/>
  <c r="C8766" i="8"/>
  <c r="C8765" i="8"/>
  <c r="C8764" i="8"/>
  <c r="C8763" i="8"/>
  <c r="C8762" i="8"/>
  <c r="C8761" i="8"/>
  <c r="C8760" i="8"/>
  <c r="C8759" i="8"/>
  <c r="C8758" i="8"/>
  <c r="C8757" i="8"/>
  <c r="C8756" i="8"/>
  <c r="C8755" i="8"/>
  <c r="C8754" i="8"/>
  <c r="C8753" i="8"/>
  <c r="C8752" i="8"/>
  <c r="C8751" i="8"/>
  <c r="C8750" i="8"/>
  <c r="C8749" i="8"/>
  <c r="C8748" i="8"/>
  <c r="C8747" i="8"/>
  <c r="C8746" i="8"/>
  <c r="C8745" i="8"/>
  <c r="C8744" i="8"/>
  <c r="C8743" i="8"/>
  <c r="C8742" i="8"/>
  <c r="C8741" i="8"/>
  <c r="C8740" i="8"/>
  <c r="C8739" i="8"/>
  <c r="C8738" i="8"/>
  <c r="C8737" i="8"/>
  <c r="C8736" i="8"/>
  <c r="C8735" i="8"/>
  <c r="C8734" i="8"/>
  <c r="C8733" i="8"/>
  <c r="C8732" i="8"/>
  <c r="C8731" i="8"/>
  <c r="C8730" i="8"/>
  <c r="C8729" i="8"/>
  <c r="C8728" i="8"/>
  <c r="C8727" i="8"/>
  <c r="C8726" i="8"/>
  <c r="C8725" i="8"/>
  <c r="C8724" i="8"/>
  <c r="C8723" i="8"/>
  <c r="C8722" i="8"/>
  <c r="C8721" i="8"/>
  <c r="C8720" i="8"/>
  <c r="C8719" i="8"/>
  <c r="C8718" i="8"/>
  <c r="C8717" i="8"/>
  <c r="C8716" i="8"/>
  <c r="C8715" i="8"/>
  <c r="C8714" i="8"/>
  <c r="C8713" i="8"/>
  <c r="C8712" i="8"/>
  <c r="C8711" i="8"/>
  <c r="C8710" i="8"/>
  <c r="C8709" i="8"/>
  <c r="C8708" i="8"/>
  <c r="C8707" i="8"/>
  <c r="C8706" i="8"/>
  <c r="C8705" i="8"/>
  <c r="C8704" i="8"/>
  <c r="C8703" i="8"/>
  <c r="C8702" i="8"/>
  <c r="C8701" i="8"/>
  <c r="C8700" i="8"/>
  <c r="C8699" i="8"/>
  <c r="C8698" i="8"/>
  <c r="C8697" i="8"/>
  <c r="C8696" i="8"/>
  <c r="C8695" i="8"/>
  <c r="C8694" i="8"/>
  <c r="C8693" i="8"/>
  <c r="C8692" i="8"/>
  <c r="C8691" i="8"/>
  <c r="C8690" i="8"/>
  <c r="C8689" i="8"/>
  <c r="C8688" i="8"/>
  <c r="C8687" i="8"/>
  <c r="C8686" i="8"/>
  <c r="C8685" i="8"/>
  <c r="C8684" i="8"/>
  <c r="C8683" i="8"/>
  <c r="C8682" i="8"/>
  <c r="C8681" i="8"/>
  <c r="C8680" i="8"/>
  <c r="C8679" i="8"/>
  <c r="C8678" i="8"/>
  <c r="C8677" i="8"/>
  <c r="C8676" i="8"/>
  <c r="C8675" i="8"/>
  <c r="C8674" i="8"/>
  <c r="C8673" i="8"/>
  <c r="C8672" i="8"/>
  <c r="C8671" i="8"/>
  <c r="C8670" i="8"/>
  <c r="C8669" i="8"/>
  <c r="C8668" i="8"/>
  <c r="C8667" i="8"/>
  <c r="C8666" i="8"/>
  <c r="C8665" i="8"/>
  <c r="C8664" i="8"/>
  <c r="C8663" i="8"/>
  <c r="C8662" i="8"/>
  <c r="C8661" i="8"/>
  <c r="C8660" i="8"/>
  <c r="C8659" i="8"/>
  <c r="C8658" i="8"/>
  <c r="C8657" i="8"/>
  <c r="C8656" i="8"/>
  <c r="C8655" i="8"/>
  <c r="C8654" i="8"/>
  <c r="C8653" i="8"/>
  <c r="C8652" i="8"/>
  <c r="C8651" i="8"/>
  <c r="C8650" i="8"/>
  <c r="C8649" i="8"/>
  <c r="C8648" i="8"/>
  <c r="C8647" i="8"/>
  <c r="C8646" i="8"/>
  <c r="C8645" i="8"/>
  <c r="C8644" i="8"/>
  <c r="C8643" i="8"/>
  <c r="C8642" i="8"/>
  <c r="C8641" i="8"/>
  <c r="C8640" i="8"/>
  <c r="C8639" i="8"/>
  <c r="C8638" i="8"/>
  <c r="C8637" i="8"/>
  <c r="C8636" i="8"/>
  <c r="C8635" i="8"/>
  <c r="C8634" i="8"/>
  <c r="C8633" i="8"/>
  <c r="C8632" i="8"/>
  <c r="C8631" i="8"/>
  <c r="C8630" i="8"/>
  <c r="C8629" i="8"/>
  <c r="C8628" i="8"/>
  <c r="C8627" i="8"/>
  <c r="C8626" i="8"/>
  <c r="C8625" i="8"/>
  <c r="C8624" i="8"/>
  <c r="C8623" i="8"/>
  <c r="C8622" i="8"/>
  <c r="C8621" i="8"/>
  <c r="C8620" i="8"/>
  <c r="C8619" i="8"/>
  <c r="C8618" i="8"/>
  <c r="C8617" i="8"/>
  <c r="C8616" i="8"/>
  <c r="C8615" i="8"/>
  <c r="C8614" i="8"/>
  <c r="C8613" i="8"/>
  <c r="C8612" i="8"/>
  <c r="C8611" i="8"/>
  <c r="C8610" i="8"/>
  <c r="C8609" i="8"/>
  <c r="C8608" i="8"/>
  <c r="C8607" i="8"/>
  <c r="C8606" i="8"/>
  <c r="C8605" i="8"/>
  <c r="C8604" i="8"/>
  <c r="C8603" i="8"/>
  <c r="C8602" i="8"/>
  <c r="C8601" i="8"/>
  <c r="C8600" i="8"/>
  <c r="C8599" i="8"/>
  <c r="C8598" i="8"/>
  <c r="C8597" i="8"/>
  <c r="C8596" i="8"/>
  <c r="C8595" i="8"/>
  <c r="C8594" i="8"/>
  <c r="C8593" i="8"/>
  <c r="C8592" i="8"/>
  <c r="C8591" i="8"/>
  <c r="C8590" i="8"/>
  <c r="C8589" i="8"/>
  <c r="C8588" i="8"/>
  <c r="C8587" i="8"/>
  <c r="C8586" i="8"/>
  <c r="C8585" i="8"/>
  <c r="C8584" i="8"/>
  <c r="C8583" i="8"/>
  <c r="C8582" i="8"/>
  <c r="C8581" i="8"/>
  <c r="C8580" i="8"/>
  <c r="C8579" i="8"/>
  <c r="C8578" i="8"/>
  <c r="C8577" i="8"/>
  <c r="C8576" i="8"/>
  <c r="C8575" i="8"/>
  <c r="C8574" i="8"/>
  <c r="C8573" i="8"/>
  <c r="C8572" i="8"/>
  <c r="C8571" i="8"/>
  <c r="C8570" i="8"/>
  <c r="C8569" i="8"/>
  <c r="C8568" i="8"/>
  <c r="C8567" i="8"/>
  <c r="C8566" i="8"/>
  <c r="C8565" i="8"/>
  <c r="C8564" i="8"/>
  <c r="C8563" i="8"/>
  <c r="C8562" i="8"/>
  <c r="C8561" i="8"/>
  <c r="C8560" i="8"/>
  <c r="C8559" i="8"/>
  <c r="C8558" i="8"/>
  <c r="C8557" i="8"/>
  <c r="C8556" i="8"/>
  <c r="C8555" i="8"/>
  <c r="C8554" i="8"/>
  <c r="C8553" i="8"/>
  <c r="C8552" i="8"/>
  <c r="C8551" i="8"/>
  <c r="C8550" i="8"/>
  <c r="C8549" i="8"/>
  <c r="C8548" i="8"/>
  <c r="C8547" i="8"/>
  <c r="C8546" i="8"/>
  <c r="C8545" i="8"/>
  <c r="C8544" i="8"/>
  <c r="C8543" i="8"/>
  <c r="C8542" i="8"/>
  <c r="C8541" i="8"/>
  <c r="C8540" i="8"/>
  <c r="C8539" i="8"/>
  <c r="C8538" i="8"/>
  <c r="C8537" i="8"/>
  <c r="C8536" i="8"/>
  <c r="C8535" i="8"/>
  <c r="C8534" i="8"/>
  <c r="C8533" i="8"/>
  <c r="C8532" i="8"/>
  <c r="C8531" i="8"/>
  <c r="C8530" i="8"/>
  <c r="C8529" i="8"/>
  <c r="C8528" i="8"/>
  <c r="C8527" i="8"/>
  <c r="C8526" i="8"/>
  <c r="C8525" i="8"/>
  <c r="C8524" i="8"/>
  <c r="C8523" i="8"/>
  <c r="C8522" i="8"/>
  <c r="C8521" i="8"/>
  <c r="C8520" i="8"/>
  <c r="C8519" i="8"/>
  <c r="C8518" i="8"/>
  <c r="C8517" i="8"/>
  <c r="C8516" i="8"/>
  <c r="C8515" i="8"/>
  <c r="C8514" i="8"/>
  <c r="C8513" i="8"/>
  <c r="C8512" i="8"/>
  <c r="C8511" i="8"/>
  <c r="C8510" i="8"/>
  <c r="C8509" i="8"/>
  <c r="C8508" i="8"/>
  <c r="C8507" i="8"/>
  <c r="C8506" i="8"/>
  <c r="C8505" i="8"/>
  <c r="C8504" i="8"/>
  <c r="C8503" i="8"/>
  <c r="C8502" i="8"/>
  <c r="C8501" i="8"/>
  <c r="C8500" i="8"/>
  <c r="C8499" i="8"/>
  <c r="C8498" i="8"/>
  <c r="C8497" i="8"/>
  <c r="C8496" i="8"/>
  <c r="C8495" i="8"/>
  <c r="C8494" i="8"/>
  <c r="C8493" i="8"/>
  <c r="C8492" i="8"/>
  <c r="C8491" i="8"/>
  <c r="C8490" i="8"/>
  <c r="C8489" i="8"/>
  <c r="C8488" i="8"/>
  <c r="C8487" i="8"/>
  <c r="C8486" i="8"/>
  <c r="C8485" i="8"/>
  <c r="C8484" i="8"/>
  <c r="C8483" i="8"/>
  <c r="C8482" i="8"/>
  <c r="C8481" i="8"/>
  <c r="C8480" i="8"/>
  <c r="C8479" i="8"/>
  <c r="C8478" i="8"/>
  <c r="C8477" i="8"/>
  <c r="C8476" i="8"/>
  <c r="C8475" i="8"/>
  <c r="C8474" i="8"/>
  <c r="C8473" i="8"/>
  <c r="C8472" i="8"/>
  <c r="C8471" i="8"/>
  <c r="C8470" i="8"/>
  <c r="C8469" i="8"/>
  <c r="C8468" i="8"/>
  <c r="C8467" i="8"/>
  <c r="C8466" i="8"/>
  <c r="C8465" i="8"/>
  <c r="C8464" i="8"/>
  <c r="C8463" i="8"/>
  <c r="C8462" i="8"/>
  <c r="C8461" i="8"/>
  <c r="C8460" i="8"/>
  <c r="C8459" i="8"/>
  <c r="C8458" i="8"/>
  <c r="C8457" i="8"/>
  <c r="C8456" i="8"/>
  <c r="C8455" i="8"/>
  <c r="C8454" i="8"/>
  <c r="C8453" i="8"/>
  <c r="C8452" i="8"/>
  <c r="C8451" i="8"/>
  <c r="C8450" i="8"/>
  <c r="C8449" i="8"/>
  <c r="C8448" i="8"/>
  <c r="C8447" i="8"/>
  <c r="C8446" i="8"/>
  <c r="C8445" i="8"/>
  <c r="C8444" i="8"/>
  <c r="C8443" i="8"/>
  <c r="C8442" i="8"/>
  <c r="C8441" i="8"/>
  <c r="C8440" i="8"/>
  <c r="C8439" i="8"/>
  <c r="C8438" i="8"/>
  <c r="C8437" i="8"/>
  <c r="C8436" i="8"/>
  <c r="C8435" i="8"/>
  <c r="C8434" i="8"/>
  <c r="C8433" i="8"/>
  <c r="C8432" i="8"/>
  <c r="C8431" i="8"/>
  <c r="C8430" i="8"/>
  <c r="C8429" i="8"/>
  <c r="C8428" i="8"/>
  <c r="C8427" i="8"/>
  <c r="C8426" i="8"/>
  <c r="C8425" i="8"/>
  <c r="C8424" i="8"/>
  <c r="C8423" i="8"/>
  <c r="C8422" i="8"/>
  <c r="C8421" i="8"/>
  <c r="C8420" i="8"/>
  <c r="C8419" i="8"/>
  <c r="C8418" i="8"/>
  <c r="C8417" i="8"/>
  <c r="C8416" i="8"/>
  <c r="C8415" i="8"/>
  <c r="C8414" i="8"/>
  <c r="C8413" i="8"/>
  <c r="C8412" i="8"/>
  <c r="C8411" i="8"/>
  <c r="C8410" i="8"/>
  <c r="C8409" i="8"/>
  <c r="C8408" i="8"/>
  <c r="C8407" i="8"/>
  <c r="C8406" i="8"/>
  <c r="C8405" i="8"/>
  <c r="C8404" i="8"/>
  <c r="C8403" i="8"/>
  <c r="C8402" i="8"/>
  <c r="C8401" i="8"/>
  <c r="C8400" i="8"/>
  <c r="C8399" i="8"/>
  <c r="C8398" i="8"/>
  <c r="C8397" i="8"/>
  <c r="C8396" i="8"/>
  <c r="C8395" i="8"/>
  <c r="C8394" i="8"/>
  <c r="C8393" i="8"/>
  <c r="C8392" i="8"/>
  <c r="C8391" i="8"/>
  <c r="C8390" i="8"/>
  <c r="C8389" i="8"/>
  <c r="C8388" i="8"/>
  <c r="C8387" i="8"/>
  <c r="C8386" i="8"/>
  <c r="C8385" i="8"/>
  <c r="C8384" i="8"/>
  <c r="C8383" i="8"/>
  <c r="C8382" i="8"/>
  <c r="C8381" i="8"/>
  <c r="C8380" i="8"/>
  <c r="C8379" i="8"/>
  <c r="C8378" i="8"/>
  <c r="C8377" i="8"/>
  <c r="C8376" i="8"/>
  <c r="C8375" i="8"/>
  <c r="C8374" i="8"/>
  <c r="C8373" i="8"/>
  <c r="C8372" i="8"/>
  <c r="C8371" i="8"/>
  <c r="C8370" i="8"/>
  <c r="C8369" i="8"/>
  <c r="C8368" i="8"/>
  <c r="C8367" i="8"/>
  <c r="C8366" i="8"/>
  <c r="C8365" i="8"/>
  <c r="C8364" i="8"/>
  <c r="C8363" i="8"/>
  <c r="C8362" i="8"/>
  <c r="C8361" i="8"/>
  <c r="C8360" i="8"/>
  <c r="C8359" i="8"/>
  <c r="C8358" i="8"/>
  <c r="C8357" i="8"/>
  <c r="C8356" i="8"/>
  <c r="C8355" i="8"/>
  <c r="C8354" i="8"/>
  <c r="C8353" i="8"/>
  <c r="C8352" i="8"/>
  <c r="C8351" i="8"/>
  <c r="C8350" i="8"/>
  <c r="C8349" i="8"/>
  <c r="C8348" i="8"/>
  <c r="C8347" i="8"/>
  <c r="C8346" i="8"/>
  <c r="C8345" i="8"/>
  <c r="C8344" i="8"/>
  <c r="C8343" i="8"/>
  <c r="C8342" i="8"/>
  <c r="C8341" i="8"/>
  <c r="C8340" i="8"/>
  <c r="C8339" i="8"/>
  <c r="C8338" i="8"/>
  <c r="C8337" i="8"/>
  <c r="C8336" i="8"/>
  <c r="C8335" i="8"/>
  <c r="C8334" i="8"/>
  <c r="C8333" i="8"/>
  <c r="C8332" i="8"/>
  <c r="C8331" i="8"/>
  <c r="C8330" i="8"/>
  <c r="C8329" i="8"/>
  <c r="C8328" i="8"/>
  <c r="C8327" i="8"/>
  <c r="C8326" i="8"/>
  <c r="C8325" i="8"/>
  <c r="C8324" i="8"/>
  <c r="C8323" i="8"/>
  <c r="C8322" i="8"/>
  <c r="C8321" i="8"/>
  <c r="C8320" i="8"/>
  <c r="C8319" i="8"/>
  <c r="C8318" i="8"/>
  <c r="C8317" i="8"/>
  <c r="C8316" i="8"/>
  <c r="C8315" i="8"/>
  <c r="C8314" i="8"/>
  <c r="C8313" i="8"/>
  <c r="C8312" i="8"/>
  <c r="C8311" i="8"/>
  <c r="C8310" i="8"/>
  <c r="C8309" i="8"/>
  <c r="C8308" i="8"/>
  <c r="C8307" i="8"/>
  <c r="C8306" i="8"/>
  <c r="C8305" i="8"/>
  <c r="C8304" i="8"/>
  <c r="C8303" i="8"/>
  <c r="C8302" i="8"/>
  <c r="C8301" i="8"/>
  <c r="C8300" i="8"/>
  <c r="C8299" i="8"/>
  <c r="C8298" i="8"/>
  <c r="C8297" i="8"/>
  <c r="C8296" i="8"/>
  <c r="C8295" i="8"/>
  <c r="C8294" i="8"/>
  <c r="C8293" i="8"/>
  <c r="C8292" i="8"/>
  <c r="C8291" i="8"/>
  <c r="C8290" i="8"/>
  <c r="C8289" i="8"/>
  <c r="C8288" i="8"/>
  <c r="C8287" i="8"/>
  <c r="C8286" i="8"/>
  <c r="C8285" i="8"/>
  <c r="C8284" i="8"/>
  <c r="C8283" i="8"/>
  <c r="C8282" i="8"/>
  <c r="C8281" i="8"/>
  <c r="C8280" i="8"/>
  <c r="C8279" i="8"/>
  <c r="C8278" i="8"/>
  <c r="C8277" i="8"/>
  <c r="C8276" i="8"/>
  <c r="C8275" i="8"/>
  <c r="C8274" i="8"/>
  <c r="C8273" i="8"/>
  <c r="C8272" i="8"/>
  <c r="C8271" i="8"/>
  <c r="C8270" i="8"/>
  <c r="C8269" i="8"/>
  <c r="C8268" i="8"/>
  <c r="C8267" i="8"/>
  <c r="C8266" i="8"/>
  <c r="C8265" i="8"/>
  <c r="C8264" i="8"/>
  <c r="C8263" i="8"/>
  <c r="C8262" i="8"/>
  <c r="C8261" i="8"/>
  <c r="C8260" i="8"/>
  <c r="C8259" i="8"/>
  <c r="C8258" i="8"/>
  <c r="C8257" i="8"/>
  <c r="C8256" i="8"/>
  <c r="C8255" i="8"/>
  <c r="C8254" i="8"/>
  <c r="C8253" i="8"/>
  <c r="C8252" i="8"/>
  <c r="C8251" i="8"/>
  <c r="C8250" i="8"/>
  <c r="C8249" i="8"/>
  <c r="C8248" i="8"/>
  <c r="C8247" i="8"/>
  <c r="C8246" i="8"/>
  <c r="C8245" i="8"/>
  <c r="C8244" i="8"/>
  <c r="C8243" i="8"/>
  <c r="C8242" i="8"/>
  <c r="C8241" i="8"/>
  <c r="C8240" i="8"/>
  <c r="C8239" i="8"/>
  <c r="C8238" i="8"/>
  <c r="C8237" i="8"/>
  <c r="C8236" i="8"/>
  <c r="C8235" i="8"/>
  <c r="C8234" i="8"/>
  <c r="C8233" i="8"/>
  <c r="C8232" i="8"/>
  <c r="C8231" i="8"/>
  <c r="C8230" i="8"/>
  <c r="C8229" i="8"/>
  <c r="C8228" i="8"/>
  <c r="C8227" i="8"/>
  <c r="C8226" i="8"/>
  <c r="C8225" i="8"/>
  <c r="C8224" i="8"/>
  <c r="C8223" i="8"/>
  <c r="C8222" i="8"/>
  <c r="C8221" i="8"/>
  <c r="C8220" i="8"/>
  <c r="C8219" i="8"/>
  <c r="C8218" i="8"/>
  <c r="C8217" i="8"/>
  <c r="C8216" i="8"/>
  <c r="C8215" i="8"/>
  <c r="C8214" i="8"/>
  <c r="C8213" i="8"/>
  <c r="C8212" i="8"/>
  <c r="C8211" i="8"/>
  <c r="C8210" i="8"/>
  <c r="C8209" i="8"/>
  <c r="C8208" i="8"/>
  <c r="C8207" i="8"/>
  <c r="C8206" i="8"/>
  <c r="C8205" i="8"/>
  <c r="C8204" i="8"/>
  <c r="C8203" i="8"/>
  <c r="C8202" i="8"/>
  <c r="C8201" i="8"/>
  <c r="C8200" i="8"/>
  <c r="C8199" i="8"/>
  <c r="C8198" i="8"/>
  <c r="C8197" i="8"/>
  <c r="C8196" i="8"/>
  <c r="C8195" i="8"/>
  <c r="C8194" i="8"/>
  <c r="C8193" i="8"/>
  <c r="C8192" i="8"/>
  <c r="C8191" i="8"/>
  <c r="C8190" i="8"/>
  <c r="C8189" i="8"/>
  <c r="C8188" i="8"/>
  <c r="C8187" i="8"/>
  <c r="C8186" i="8"/>
  <c r="C8185" i="8"/>
  <c r="C8184" i="8"/>
  <c r="C8183" i="8"/>
  <c r="C8182" i="8"/>
  <c r="C8181" i="8"/>
  <c r="C8180" i="8"/>
  <c r="C8179" i="8"/>
  <c r="C8178" i="8"/>
  <c r="C8177" i="8"/>
  <c r="C8176" i="8"/>
  <c r="C8175" i="8"/>
  <c r="C8174" i="8"/>
  <c r="C8173" i="8"/>
  <c r="C8172" i="8"/>
  <c r="C8171" i="8"/>
  <c r="C8170" i="8"/>
  <c r="C8169" i="8"/>
  <c r="C8168" i="8"/>
  <c r="C8167" i="8"/>
  <c r="C8166" i="8"/>
  <c r="C8165" i="8"/>
  <c r="C8164" i="8"/>
  <c r="C8163" i="8"/>
  <c r="C8162" i="8"/>
  <c r="C8161" i="8"/>
  <c r="C8160" i="8"/>
  <c r="C8159" i="8"/>
  <c r="C8158" i="8"/>
  <c r="C8157" i="8"/>
  <c r="C8156" i="8"/>
  <c r="C8155" i="8"/>
  <c r="C8154" i="8"/>
  <c r="C8153" i="8"/>
  <c r="C8152" i="8"/>
  <c r="C8151" i="8"/>
  <c r="C8150" i="8"/>
  <c r="C8149" i="8"/>
  <c r="C8148" i="8"/>
  <c r="C8147" i="8"/>
  <c r="C8146" i="8"/>
  <c r="C8145" i="8"/>
  <c r="C8144" i="8"/>
  <c r="C8143" i="8"/>
  <c r="C8142" i="8"/>
  <c r="C8141" i="8"/>
  <c r="C8140" i="8"/>
  <c r="C8139" i="8"/>
  <c r="C8138" i="8"/>
  <c r="C8137" i="8"/>
  <c r="C8136" i="8"/>
  <c r="C8135" i="8"/>
  <c r="C8134" i="8"/>
  <c r="C8133" i="8"/>
  <c r="C8132" i="8"/>
  <c r="C8131" i="8"/>
  <c r="C8130" i="8"/>
  <c r="C8129" i="8"/>
  <c r="C8128" i="8"/>
  <c r="C8127" i="8"/>
  <c r="C8126" i="8"/>
  <c r="C8125" i="8"/>
  <c r="C8124" i="8"/>
  <c r="C8123" i="8"/>
  <c r="C8122" i="8"/>
  <c r="C8121" i="8"/>
  <c r="C8120" i="8"/>
  <c r="C8119" i="8"/>
  <c r="C8118" i="8"/>
  <c r="C8117" i="8"/>
  <c r="C8116" i="8"/>
  <c r="C8115" i="8"/>
  <c r="C8114" i="8"/>
  <c r="C8113" i="8"/>
  <c r="C8112" i="8"/>
  <c r="C8111" i="8"/>
  <c r="C8110" i="8"/>
  <c r="C8109" i="8"/>
  <c r="C8108" i="8"/>
  <c r="C8107" i="8"/>
  <c r="C8106" i="8"/>
  <c r="C8105" i="8"/>
  <c r="C8104" i="8"/>
  <c r="C8103" i="8"/>
  <c r="C8102" i="8"/>
  <c r="C8101" i="8"/>
  <c r="C8100" i="8"/>
  <c r="C8099" i="8"/>
  <c r="C8098" i="8"/>
  <c r="C8097" i="8"/>
  <c r="C8096" i="8"/>
  <c r="C8095" i="8"/>
  <c r="C8094" i="8"/>
  <c r="C8093" i="8"/>
  <c r="C8092" i="8"/>
  <c r="C8091" i="8"/>
  <c r="C8090" i="8"/>
  <c r="C8089" i="8"/>
  <c r="C8088" i="8"/>
  <c r="C8087" i="8"/>
  <c r="C8086" i="8"/>
  <c r="C8085" i="8"/>
  <c r="C8084" i="8"/>
  <c r="C8083" i="8"/>
  <c r="C8082" i="8"/>
  <c r="C8081" i="8"/>
  <c r="C8080" i="8"/>
  <c r="C8079" i="8"/>
  <c r="C8078" i="8"/>
  <c r="C8077" i="8"/>
  <c r="C8076" i="8"/>
  <c r="C8075" i="8"/>
  <c r="C8074" i="8"/>
  <c r="C8073" i="8"/>
  <c r="C8072" i="8"/>
  <c r="C8071" i="8"/>
  <c r="C8070" i="8"/>
  <c r="C8069" i="8"/>
  <c r="C8068" i="8"/>
  <c r="C8067" i="8"/>
  <c r="C8066" i="8"/>
  <c r="C8065" i="8"/>
  <c r="C8064" i="8"/>
  <c r="C8063" i="8"/>
  <c r="C8062" i="8"/>
  <c r="C8061" i="8"/>
  <c r="C8060" i="8"/>
  <c r="C8059" i="8"/>
  <c r="C8058" i="8"/>
  <c r="C8057" i="8"/>
  <c r="C8056" i="8"/>
  <c r="C8055" i="8"/>
  <c r="C8054" i="8"/>
  <c r="C8053" i="8"/>
  <c r="C8052" i="8"/>
  <c r="C8051" i="8"/>
  <c r="C8050" i="8"/>
  <c r="C8049" i="8"/>
  <c r="C8048" i="8"/>
  <c r="C8047" i="8"/>
  <c r="C8046" i="8"/>
  <c r="C8045" i="8"/>
  <c r="C8044" i="8"/>
  <c r="C8043" i="8"/>
  <c r="C8042" i="8"/>
  <c r="C8041" i="8"/>
  <c r="C8040" i="8"/>
  <c r="C8039" i="8"/>
  <c r="C8038" i="8"/>
  <c r="C8037" i="8"/>
  <c r="C8036" i="8"/>
  <c r="C8035" i="8"/>
  <c r="C8034" i="8"/>
  <c r="C8033" i="8"/>
  <c r="C8032" i="8"/>
  <c r="C8031" i="8"/>
  <c r="C8030" i="8"/>
  <c r="C8029" i="8"/>
  <c r="C8028" i="8"/>
  <c r="C8027" i="8"/>
  <c r="C8026" i="8"/>
  <c r="C8025" i="8"/>
  <c r="C8024" i="8"/>
  <c r="C8023" i="8"/>
  <c r="C8022" i="8"/>
  <c r="C8021" i="8"/>
  <c r="C8020" i="8"/>
  <c r="C8019" i="8"/>
  <c r="C8018" i="8"/>
  <c r="C8017" i="8"/>
  <c r="C8016" i="8"/>
  <c r="C8015" i="8"/>
  <c r="C8014" i="8"/>
  <c r="C8013" i="8"/>
  <c r="C8012" i="8"/>
  <c r="C8011" i="8"/>
  <c r="C8010" i="8"/>
  <c r="C8009" i="8"/>
  <c r="C8008" i="8"/>
  <c r="C8007" i="8"/>
  <c r="C8006" i="8"/>
  <c r="C8005" i="8"/>
  <c r="C8004" i="8"/>
  <c r="C8003" i="8"/>
  <c r="C8002" i="8"/>
  <c r="C8001" i="8"/>
  <c r="C8000" i="8"/>
  <c r="C7999" i="8"/>
  <c r="C7998" i="8"/>
  <c r="C7997" i="8"/>
  <c r="C7996" i="8"/>
  <c r="C7995" i="8"/>
  <c r="C7994" i="8"/>
  <c r="C7993" i="8"/>
  <c r="C7992" i="8"/>
  <c r="C7991" i="8"/>
  <c r="C7990" i="8"/>
  <c r="C7989" i="8"/>
  <c r="C7988" i="8"/>
  <c r="C7987" i="8"/>
  <c r="C7986" i="8"/>
  <c r="C7985" i="8"/>
  <c r="C7984" i="8"/>
  <c r="C7983" i="8"/>
  <c r="C7982" i="8"/>
  <c r="C7981" i="8"/>
  <c r="C7980" i="8"/>
  <c r="C7979" i="8"/>
  <c r="C7978" i="8"/>
  <c r="C7977" i="8"/>
  <c r="C7976" i="8"/>
  <c r="C7975" i="8"/>
  <c r="C7974" i="8"/>
  <c r="C7973" i="8"/>
  <c r="C7972" i="8"/>
  <c r="C7971" i="8"/>
  <c r="C7970" i="8"/>
  <c r="C7969" i="8"/>
  <c r="C7968" i="8"/>
  <c r="C7967" i="8"/>
  <c r="C7966" i="8"/>
  <c r="C7965" i="8"/>
  <c r="C7964" i="8"/>
  <c r="C7963" i="8"/>
  <c r="C7962" i="8"/>
  <c r="C7961" i="8"/>
  <c r="C7960" i="8"/>
  <c r="C7959" i="8"/>
  <c r="C7958" i="8"/>
  <c r="C7957" i="8"/>
  <c r="C7956" i="8"/>
  <c r="C7955" i="8"/>
  <c r="C7954" i="8"/>
  <c r="C7953" i="8"/>
  <c r="C7952" i="8"/>
  <c r="C7951" i="8"/>
  <c r="C7950" i="8"/>
  <c r="C7949" i="8"/>
  <c r="C7948" i="8"/>
  <c r="C7947" i="8"/>
  <c r="C7946" i="8"/>
  <c r="C7945" i="8"/>
  <c r="C7944" i="8"/>
  <c r="C7943" i="8"/>
  <c r="C7942" i="8"/>
  <c r="C7941" i="8"/>
  <c r="C7940" i="8"/>
  <c r="C7939" i="8"/>
  <c r="C7938" i="8"/>
  <c r="C7937" i="8"/>
  <c r="C7936" i="8"/>
  <c r="C7935" i="8"/>
  <c r="C7934" i="8"/>
  <c r="C7933" i="8"/>
  <c r="C7932" i="8"/>
  <c r="C7931" i="8"/>
  <c r="C7930" i="8"/>
  <c r="C7929" i="8"/>
  <c r="C7928" i="8"/>
  <c r="C7927" i="8"/>
  <c r="C7926" i="8"/>
  <c r="C7925" i="8"/>
  <c r="C7924" i="8"/>
  <c r="C7923" i="8"/>
  <c r="C7922" i="8"/>
  <c r="C7921" i="8"/>
  <c r="C7920" i="8"/>
  <c r="C7919" i="8"/>
  <c r="C7918" i="8"/>
  <c r="C7917" i="8"/>
  <c r="C7916" i="8"/>
  <c r="C7915" i="8"/>
  <c r="C7914" i="8"/>
  <c r="C7913" i="8"/>
  <c r="C7912" i="8"/>
  <c r="C7911" i="8"/>
  <c r="C7910" i="8"/>
  <c r="C7909" i="8"/>
  <c r="C7908" i="8"/>
  <c r="C7907" i="8"/>
  <c r="C7906" i="8"/>
  <c r="C7905" i="8"/>
  <c r="C7904" i="8"/>
  <c r="C7903" i="8"/>
  <c r="C7902" i="8"/>
  <c r="C7901" i="8"/>
  <c r="C7900" i="8"/>
  <c r="C7899" i="8"/>
  <c r="C7898" i="8"/>
  <c r="C7897" i="8"/>
  <c r="C7896" i="8"/>
  <c r="C7895" i="8"/>
  <c r="C7894" i="8"/>
  <c r="C7893" i="8"/>
  <c r="C7892" i="8"/>
  <c r="C7891" i="8"/>
  <c r="C7890" i="8"/>
  <c r="C7889" i="8"/>
  <c r="C7888" i="8"/>
  <c r="C7887" i="8"/>
  <c r="C7886" i="8"/>
  <c r="C7885" i="8"/>
  <c r="C7884" i="8"/>
  <c r="C7883" i="8"/>
  <c r="C7882" i="8"/>
  <c r="C7881" i="8"/>
  <c r="C7880" i="8"/>
  <c r="C7879" i="8"/>
  <c r="C7878" i="8"/>
  <c r="C7877" i="8"/>
  <c r="C7876" i="8"/>
  <c r="C7875" i="8"/>
  <c r="C7874" i="8"/>
  <c r="C7873" i="8"/>
  <c r="C7872" i="8"/>
  <c r="C7871" i="8"/>
  <c r="C7870" i="8"/>
  <c r="C7869" i="8"/>
  <c r="C7868" i="8"/>
  <c r="C7867" i="8"/>
  <c r="C7866" i="8"/>
  <c r="C7865" i="8"/>
  <c r="C7864" i="8"/>
  <c r="C7863" i="8"/>
  <c r="C7862" i="8"/>
  <c r="C7861" i="8"/>
  <c r="C7860" i="8"/>
  <c r="C7859" i="8"/>
  <c r="C7858" i="8"/>
  <c r="C7857" i="8"/>
  <c r="C7856" i="8"/>
  <c r="C7855" i="8"/>
  <c r="C7854" i="8"/>
  <c r="C7853" i="8"/>
  <c r="C7852" i="8"/>
  <c r="C7851" i="8"/>
  <c r="C7850" i="8"/>
  <c r="C7849" i="8"/>
  <c r="C7848" i="8"/>
  <c r="C7847" i="8"/>
  <c r="C7846" i="8"/>
  <c r="C7845" i="8"/>
  <c r="C7844" i="8"/>
  <c r="C7843" i="8"/>
  <c r="C7842" i="8"/>
  <c r="C7841" i="8"/>
  <c r="C7840" i="8"/>
  <c r="C7839" i="8"/>
  <c r="C7838" i="8"/>
  <c r="C7837" i="8"/>
  <c r="C7836" i="8"/>
  <c r="C7835" i="8"/>
  <c r="C7834" i="8"/>
  <c r="C7833" i="8"/>
  <c r="C7832" i="8"/>
  <c r="C7831" i="8"/>
  <c r="C7830" i="8"/>
  <c r="C7829" i="8"/>
  <c r="C7828" i="8"/>
  <c r="C7827" i="8"/>
  <c r="C7826" i="8"/>
  <c r="C7825" i="8"/>
  <c r="C7824" i="8"/>
  <c r="C7823" i="8"/>
  <c r="C7822" i="8"/>
  <c r="C7821" i="8"/>
  <c r="C7820" i="8"/>
  <c r="C7819" i="8"/>
  <c r="C7818" i="8"/>
  <c r="C7817" i="8"/>
  <c r="C7816" i="8"/>
  <c r="C7815" i="8"/>
  <c r="C7814" i="8"/>
  <c r="C7813" i="8"/>
  <c r="C7812" i="8"/>
  <c r="C7811" i="8"/>
  <c r="C7810" i="8"/>
  <c r="C7809" i="8"/>
  <c r="C7808" i="8"/>
  <c r="C7807" i="8"/>
  <c r="C7806" i="8"/>
  <c r="C7805" i="8"/>
  <c r="C7804" i="8"/>
  <c r="C7803" i="8"/>
  <c r="C7802" i="8"/>
  <c r="C7801" i="8"/>
  <c r="C7800" i="8"/>
  <c r="C7799" i="8"/>
  <c r="C7798" i="8"/>
  <c r="C7797" i="8"/>
  <c r="C7796" i="8"/>
  <c r="C7795" i="8"/>
  <c r="C7794" i="8"/>
  <c r="C7793" i="8"/>
  <c r="C7792" i="8"/>
  <c r="C7791" i="8"/>
  <c r="C7790" i="8"/>
  <c r="C7789" i="8"/>
  <c r="C7788" i="8"/>
  <c r="C7787" i="8"/>
  <c r="C7786" i="8"/>
  <c r="C7785" i="8"/>
  <c r="C7784" i="8"/>
  <c r="C7783" i="8"/>
  <c r="C7782" i="8"/>
  <c r="C7781" i="8"/>
  <c r="C7780" i="8"/>
  <c r="C7779" i="8"/>
  <c r="C7778" i="8"/>
  <c r="C7777" i="8"/>
  <c r="C7776" i="8"/>
  <c r="C7775" i="8"/>
  <c r="C7774" i="8"/>
  <c r="C7773" i="8"/>
  <c r="C7772" i="8"/>
  <c r="C7771" i="8"/>
  <c r="C7770" i="8"/>
  <c r="C7769" i="8"/>
  <c r="C7768" i="8"/>
  <c r="C7767" i="8"/>
  <c r="C7766" i="8"/>
  <c r="C7765" i="8"/>
  <c r="C7764" i="8"/>
  <c r="C7763" i="8"/>
  <c r="C7762" i="8"/>
  <c r="C7761" i="8"/>
  <c r="C7760" i="8"/>
  <c r="C7759" i="8"/>
  <c r="C7758" i="8"/>
  <c r="C7757" i="8"/>
  <c r="C7756" i="8"/>
  <c r="C7755" i="8"/>
  <c r="C7754" i="8"/>
  <c r="C7753" i="8"/>
  <c r="C7752" i="8"/>
  <c r="C7751" i="8"/>
  <c r="C7750" i="8"/>
  <c r="C7749" i="8"/>
  <c r="C7748" i="8"/>
  <c r="C7747" i="8"/>
  <c r="C7746" i="8"/>
  <c r="C7745" i="8"/>
  <c r="C7744" i="8"/>
  <c r="C7743" i="8"/>
  <c r="C7742" i="8"/>
  <c r="C7741" i="8"/>
  <c r="C7740" i="8"/>
  <c r="C7739" i="8"/>
  <c r="C7738" i="8"/>
  <c r="C7737" i="8"/>
  <c r="C7736" i="8"/>
  <c r="C7735" i="8"/>
  <c r="C7734" i="8"/>
  <c r="C7733" i="8"/>
  <c r="C7732" i="8"/>
  <c r="C7731" i="8"/>
  <c r="C7730" i="8"/>
  <c r="C7729" i="8"/>
  <c r="C7728" i="8"/>
  <c r="C7727" i="8"/>
  <c r="C7726" i="8"/>
  <c r="C7725" i="8"/>
  <c r="C7724" i="8"/>
  <c r="C7723" i="8"/>
  <c r="C7722" i="8"/>
  <c r="C7721" i="8"/>
  <c r="C7720" i="8"/>
  <c r="C7719" i="8"/>
  <c r="C7718" i="8"/>
  <c r="C7717" i="8"/>
  <c r="C7716" i="8"/>
  <c r="C7715" i="8"/>
  <c r="C7714" i="8"/>
  <c r="C7713" i="8"/>
  <c r="C7712" i="8"/>
  <c r="C7711" i="8"/>
  <c r="C7710" i="8"/>
  <c r="C7709" i="8"/>
  <c r="C7708" i="8"/>
  <c r="C7707" i="8"/>
  <c r="C7706" i="8"/>
  <c r="C7705" i="8"/>
  <c r="C7704" i="8"/>
  <c r="C7703" i="8"/>
  <c r="C7702" i="8"/>
  <c r="C7701" i="8"/>
  <c r="C7700" i="8"/>
  <c r="C7699" i="8"/>
  <c r="C7698" i="8"/>
  <c r="C7697" i="8"/>
  <c r="C7696" i="8"/>
  <c r="C7695" i="8"/>
  <c r="C7694" i="8"/>
  <c r="C7693" i="8"/>
  <c r="C7692" i="8"/>
  <c r="C7691" i="8"/>
  <c r="C7690" i="8"/>
  <c r="C7689" i="8"/>
  <c r="C7688" i="8"/>
  <c r="C7687" i="8"/>
  <c r="C7686" i="8"/>
  <c r="C7685" i="8"/>
  <c r="C7684" i="8"/>
  <c r="C7683" i="8"/>
  <c r="C7682" i="8"/>
  <c r="C7681" i="8"/>
  <c r="C7680" i="8"/>
  <c r="C7679" i="8"/>
  <c r="C7678" i="8"/>
  <c r="C7677" i="8"/>
  <c r="C7676" i="8"/>
  <c r="C7675" i="8"/>
  <c r="C7674" i="8"/>
  <c r="C7673" i="8"/>
  <c r="C7672" i="8"/>
  <c r="C7671" i="8"/>
  <c r="C7670" i="8"/>
  <c r="C7669" i="8"/>
  <c r="C7668" i="8"/>
  <c r="C7667" i="8"/>
  <c r="C7666" i="8"/>
  <c r="C7665" i="8"/>
  <c r="C7664" i="8"/>
  <c r="C7663" i="8"/>
  <c r="C7662" i="8"/>
  <c r="C7661" i="8"/>
  <c r="C7660" i="8"/>
  <c r="C7659" i="8"/>
  <c r="C7658" i="8"/>
  <c r="C7657" i="8"/>
  <c r="C7656" i="8"/>
  <c r="C7655" i="8"/>
  <c r="C7654" i="8"/>
  <c r="C7653" i="8"/>
  <c r="C7652" i="8"/>
  <c r="C7651" i="8"/>
  <c r="C7650" i="8"/>
  <c r="C7649" i="8"/>
  <c r="C7648" i="8"/>
  <c r="C7647" i="8"/>
  <c r="C7646" i="8"/>
  <c r="C7645" i="8"/>
  <c r="C7644" i="8"/>
  <c r="C7643" i="8"/>
  <c r="C7642" i="8"/>
  <c r="C7641" i="8"/>
  <c r="C7640" i="8"/>
  <c r="C7639" i="8"/>
  <c r="C7638" i="8"/>
  <c r="C7637" i="8"/>
  <c r="C7636" i="8"/>
  <c r="C7635" i="8"/>
  <c r="C7634" i="8"/>
  <c r="C7633" i="8"/>
  <c r="C7632" i="8"/>
  <c r="C7631" i="8"/>
  <c r="C7630" i="8"/>
  <c r="C7629" i="8"/>
  <c r="C7628" i="8"/>
  <c r="C7627" i="8"/>
  <c r="C7626" i="8"/>
  <c r="C7625" i="8"/>
  <c r="C7624" i="8"/>
  <c r="C7623" i="8"/>
  <c r="C7622" i="8"/>
  <c r="C7621" i="8"/>
  <c r="C7620" i="8"/>
  <c r="C7619" i="8"/>
  <c r="C7618" i="8"/>
  <c r="C7617" i="8"/>
  <c r="C7616" i="8"/>
  <c r="C7615" i="8"/>
  <c r="C7614" i="8"/>
  <c r="C7613" i="8"/>
  <c r="C7612" i="8"/>
  <c r="C7611" i="8"/>
  <c r="C7610" i="8"/>
  <c r="C7609" i="8"/>
  <c r="C7608" i="8"/>
  <c r="C7607" i="8"/>
  <c r="C7606" i="8"/>
  <c r="C7605" i="8"/>
  <c r="C7604" i="8"/>
  <c r="C7603" i="8"/>
  <c r="C7602" i="8"/>
  <c r="C7601" i="8"/>
  <c r="C7600" i="8"/>
  <c r="C7599" i="8"/>
  <c r="C7598" i="8"/>
  <c r="C7597" i="8"/>
  <c r="C7596" i="8"/>
  <c r="C7595" i="8"/>
  <c r="C7594" i="8"/>
  <c r="C7593" i="8"/>
  <c r="C7592" i="8"/>
  <c r="C7591" i="8"/>
  <c r="C7590" i="8"/>
  <c r="C7589" i="8"/>
  <c r="C7588" i="8"/>
  <c r="C7587" i="8"/>
  <c r="C7586" i="8"/>
  <c r="C7585" i="8"/>
  <c r="C7584" i="8"/>
  <c r="C7583" i="8"/>
  <c r="C7582" i="8"/>
  <c r="C7581" i="8"/>
  <c r="C7580" i="8"/>
  <c r="C7579" i="8"/>
  <c r="C7578" i="8"/>
  <c r="C7577" i="8"/>
  <c r="C7576" i="8"/>
  <c r="C7575" i="8"/>
  <c r="C7574" i="8"/>
  <c r="C7573" i="8"/>
  <c r="C7572" i="8"/>
  <c r="C7571" i="8"/>
  <c r="C7570" i="8"/>
  <c r="C7569" i="8"/>
  <c r="C7568" i="8"/>
  <c r="C7567" i="8"/>
  <c r="C7566" i="8"/>
  <c r="C7565" i="8"/>
  <c r="C7564" i="8"/>
  <c r="C7563" i="8"/>
  <c r="C7562" i="8"/>
  <c r="C7561" i="8"/>
  <c r="C7560" i="8"/>
  <c r="C7559" i="8"/>
  <c r="C7558" i="8"/>
  <c r="C7557" i="8"/>
  <c r="C7556" i="8"/>
  <c r="C7555" i="8"/>
  <c r="C7554" i="8"/>
  <c r="C7553" i="8"/>
  <c r="C7552" i="8"/>
  <c r="C7551" i="8"/>
  <c r="C7550" i="8"/>
  <c r="C7549" i="8"/>
  <c r="C7548" i="8"/>
  <c r="C7547" i="8"/>
  <c r="C7546" i="8"/>
  <c r="C7545" i="8"/>
  <c r="C7544" i="8"/>
  <c r="C7543" i="8"/>
  <c r="C7542" i="8"/>
  <c r="C7541" i="8"/>
  <c r="C7540" i="8"/>
  <c r="C7539" i="8"/>
  <c r="C7538" i="8"/>
  <c r="C7537" i="8"/>
  <c r="C7536" i="8"/>
  <c r="C7535" i="8"/>
  <c r="C7534" i="8"/>
  <c r="C7533" i="8"/>
  <c r="C7532" i="8"/>
  <c r="C7531" i="8"/>
  <c r="C7530" i="8"/>
  <c r="C7529" i="8"/>
  <c r="C7528" i="8"/>
  <c r="C7527" i="8"/>
  <c r="C7526" i="8"/>
  <c r="C7525" i="8"/>
  <c r="C7524" i="8"/>
  <c r="C7523" i="8"/>
  <c r="C7522" i="8"/>
  <c r="C7521" i="8"/>
  <c r="C7520" i="8"/>
  <c r="C7519" i="8"/>
  <c r="C7518" i="8"/>
  <c r="C7517" i="8"/>
  <c r="C7516" i="8"/>
  <c r="C7515" i="8"/>
  <c r="C7514" i="8"/>
  <c r="C7513" i="8"/>
  <c r="C7512" i="8"/>
  <c r="C7511" i="8"/>
  <c r="C7510" i="8"/>
  <c r="C7509" i="8"/>
  <c r="C7508" i="8"/>
  <c r="C7507" i="8"/>
  <c r="C7506" i="8"/>
  <c r="C7505" i="8"/>
  <c r="C7504" i="8"/>
  <c r="C7503" i="8"/>
  <c r="C7502" i="8"/>
  <c r="C7501" i="8"/>
  <c r="C7500" i="8"/>
  <c r="C7499" i="8"/>
  <c r="C7498" i="8"/>
  <c r="C7497" i="8"/>
  <c r="C7496" i="8"/>
  <c r="C7495" i="8"/>
  <c r="C7494" i="8"/>
  <c r="C7493" i="8"/>
  <c r="C7492" i="8"/>
  <c r="C7491" i="8"/>
  <c r="C7490" i="8"/>
  <c r="C7489" i="8"/>
  <c r="C7488" i="8"/>
  <c r="C7487" i="8"/>
  <c r="C7486" i="8"/>
  <c r="C7485" i="8"/>
  <c r="C7484" i="8"/>
  <c r="C7483" i="8"/>
  <c r="C7482" i="8"/>
  <c r="C7481" i="8"/>
  <c r="C7480" i="8"/>
  <c r="C7479" i="8"/>
  <c r="C7478" i="8"/>
  <c r="C7477" i="8"/>
  <c r="C7476" i="8"/>
  <c r="C7475" i="8"/>
  <c r="C7474" i="8"/>
  <c r="C7473" i="8"/>
  <c r="C7472" i="8"/>
  <c r="C7471" i="8"/>
  <c r="C7470" i="8"/>
  <c r="C7469" i="8"/>
  <c r="C7468" i="8"/>
  <c r="C7467" i="8"/>
  <c r="C7466" i="8"/>
  <c r="C7465" i="8"/>
  <c r="C7464" i="8"/>
  <c r="C7463" i="8"/>
  <c r="C7462" i="8"/>
  <c r="C7461" i="8"/>
  <c r="C7460" i="8"/>
  <c r="C7459" i="8"/>
  <c r="C7458" i="8"/>
  <c r="C7457" i="8"/>
  <c r="C7456" i="8"/>
  <c r="C7455" i="8"/>
  <c r="C7454" i="8"/>
  <c r="C7453" i="8"/>
  <c r="C7452" i="8"/>
  <c r="C7451" i="8"/>
  <c r="C7450" i="8"/>
  <c r="C7449" i="8"/>
  <c r="C7448" i="8"/>
  <c r="C7447" i="8"/>
  <c r="C7446" i="8"/>
  <c r="C7445" i="8"/>
  <c r="C7444" i="8"/>
  <c r="C7443" i="8"/>
  <c r="C7442" i="8"/>
  <c r="C7441" i="8"/>
  <c r="C7440" i="8"/>
  <c r="C7439" i="8"/>
  <c r="C7438" i="8"/>
  <c r="C7437" i="8"/>
  <c r="C7436" i="8"/>
  <c r="C7435" i="8"/>
  <c r="C7434" i="8"/>
  <c r="C7433" i="8"/>
  <c r="C7432" i="8"/>
  <c r="C7431" i="8"/>
  <c r="C7430" i="8"/>
  <c r="C7429" i="8"/>
  <c r="C7428" i="8"/>
  <c r="C7427" i="8"/>
  <c r="C7426" i="8"/>
  <c r="C7425" i="8"/>
  <c r="C7424" i="8"/>
  <c r="C7423" i="8"/>
  <c r="C7422" i="8"/>
  <c r="C7421" i="8"/>
  <c r="C7420" i="8"/>
  <c r="C7419" i="8"/>
  <c r="C7418" i="8"/>
  <c r="C7417" i="8"/>
  <c r="C7416" i="8"/>
  <c r="C7415" i="8"/>
  <c r="C7414" i="8"/>
  <c r="C7413" i="8"/>
  <c r="C7412" i="8"/>
  <c r="C7411" i="8"/>
  <c r="C7410" i="8"/>
  <c r="C7409" i="8"/>
  <c r="C7408" i="8"/>
  <c r="C7407" i="8"/>
  <c r="C7406" i="8"/>
  <c r="C7405" i="8"/>
  <c r="C7404" i="8"/>
  <c r="C7403" i="8"/>
  <c r="C7402" i="8"/>
  <c r="C7401" i="8"/>
  <c r="C7400" i="8"/>
  <c r="C7399" i="8"/>
  <c r="C7398" i="8"/>
  <c r="C7397" i="8"/>
  <c r="C7396" i="8"/>
  <c r="C7395" i="8"/>
  <c r="C7394" i="8"/>
  <c r="C7393" i="8"/>
  <c r="C7392" i="8"/>
  <c r="C7391" i="8"/>
  <c r="C7390" i="8"/>
  <c r="C7389" i="8"/>
  <c r="C7388" i="8"/>
  <c r="C7387" i="8"/>
  <c r="C7386" i="8"/>
  <c r="C7385" i="8"/>
  <c r="C7384" i="8"/>
  <c r="C7383" i="8"/>
  <c r="C7382" i="8"/>
  <c r="C7381" i="8"/>
  <c r="C7380" i="8"/>
  <c r="C7379" i="8"/>
  <c r="C7378" i="8"/>
  <c r="C7377" i="8"/>
  <c r="C7376" i="8"/>
  <c r="C7375" i="8"/>
  <c r="C7374" i="8"/>
  <c r="C7373" i="8"/>
  <c r="C7372" i="8"/>
  <c r="C7371" i="8"/>
  <c r="C7370" i="8"/>
  <c r="C7369" i="8"/>
  <c r="C7368" i="8"/>
  <c r="C7367" i="8"/>
  <c r="C7366" i="8"/>
  <c r="C7365" i="8"/>
  <c r="C7364" i="8"/>
  <c r="C7363" i="8"/>
  <c r="C7362" i="8"/>
  <c r="C7361" i="8"/>
  <c r="C7360" i="8"/>
  <c r="C7359" i="8"/>
  <c r="C7358" i="8"/>
  <c r="C7357" i="8"/>
  <c r="C7356" i="8"/>
  <c r="C7355" i="8"/>
  <c r="C7354" i="8"/>
  <c r="C7353" i="8"/>
  <c r="C7352" i="8"/>
  <c r="C7351" i="8"/>
  <c r="C7350" i="8"/>
  <c r="C7349" i="8"/>
  <c r="C7348" i="8"/>
  <c r="C7347" i="8"/>
  <c r="C7346" i="8"/>
  <c r="C7345" i="8"/>
  <c r="C7344" i="8"/>
  <c r="C7343" i="8"/>
  <c r="C7342" i="8"/>
  <c r="C7341" i="8"/>
  <c r="C7340" i="8"/>
  <c r="C7339" i="8"/>
  <c r="C7338" i="8"/>
  <c r="C7337" i="8"/>
  <c r="C7336" i="8"/>
  <c r="C7335" i="8"/>
  <c r="C7334" i="8"/>
  <c r="C7333" i="8"/>
  <c r="C7332" i="8"/>
  <c r="C7331" i="8"/>
  <c r="C7330" i="8"/>
  <c r="C7329" i="8"/>
  <c r="C7328" i="8"/>
  <c r="C7327" i="8"/>
  <c r="C7326" i="8"/>
  <c r="C7325" i="8"/>
  <c r="C7324" i="8"/>
  <c r="C7323" i="8"/>
  <c r="C7322" i="8"/>
  <c r="C7321" i="8"/>
  <c r="C7320" i="8"/>
  <c r="C7319" i="8"/>
  <c r="C7318" i="8"/>
  <c r="C7317" i="8"/>
  <c r="C7316" i="8"/>
  <c r="C7315" i="8"/>
  <c r="C7314" i="8"/>
  <c r="C7313" i="8"/>
  <c r="C7312" i="8"/>
  <c r="C7311" i="8"/>
  <c r="C7310" i="8"/>
  <c r="C7309" i="8"/>
  <c r="C7308" i="8"/>
  <c r="C7307" i="8"/>
  <c r="C7306" i="8"/>
  <c r="C7305" i="8"/>
  <c r="C7304" i="8"/>
  <c r="C7303" i="8"/>
  <c r="C7302" i="8"/>
  <c r="C7301" i="8"/>
  <c r="C7300" i="8"/>
  <c r="C7299" i="8"/>
  <c r="C7298" i="8"/>
  <c r="C7297" i="8"/>
  <c r="C7296" i="8"/>
  <c r="C7295" i="8"/>
  <c r="C7294" i="8"/>
  <c r="C7293" i="8"/>
  <c r="C7292" i="8"/>
  <c r="C7291" i="8"/>
  <c r="C7290" i="8"/>
  <c r="C7289" i="8"/>
  <c r="C7288" i="8"/>
  <c r="C7287" i="8"/>
  <c r="C7286" i="8"/>
  <c r="C7285" i="8"/>
  <c r="C7284" i="8"/>
  <c r="C7283" i="8"/>
  <c r="C7282" i="8"/>
  <c r="C7281" i="8"/>
  <c r="C7280" i="8"/>
  <c r="C7279" i="8"/>
  <c r="C7278" i="8"/>
  <c r="C7277" i="8"/>
  <c r="C7276" i="8"/>
  <c r="C7275" i="8"/>
  <c r="C7274" i="8"/>
  <c r="C7273" i="8"/>
  <c r="C7272" i="8"/>
  <c r="C7271" i="8"/>
  <c r="C7270" i="8"/>
  <c r="C7269" i="8"/>
  <c r="C7268" i="8"/>
  <c r="C7267" i="8"/>
  <c r="C7266" i="8"/>
  <c r="C7265" i="8"/>
  <c r="C7264" i="8"/>
  <c r="C7263" i="8"/>
  <c r="C7262" i="8"/>
  <c r="C7261" i="8"/>
  <c r="C7260" i="8"/>
  <c r="C7259" i="8"/>
  <c r="C7258" i="8"/>
  <c r="C7257" i="8"/>
  <c r="C7256" i="8"/>
  <c r="C7255" i="8"/>
  <c r="C7254" i="8"/>
  <c r="C7253" i="8"/>
  <c r="C7252" i="8"/>
  <c r="C7251" i="8"/>
  <c r="C7250" i="8"/>
  <c r="C7249" i="8"/>
  <c r="C7248" i="8"/>
  <c r="C7247" i="8"/>
  <c r="C7246" i="8"/>
  <c r="C7245" i="8"/>
  <c r="C7244" i="8"/>
  <c r="C7243" i="8"/>
  <c r="C7242" i="8"/>
  <c r="C7241" i="8"/>
  <c r="C7240" i="8"/>
  <c r="C7239" i="8"/>
  <c r="C7238" i="8"/>
  <c r="C7237" i="8"/>
  <c r="C7236" i="8"/>
  <c r="C7235" i="8"/>
  <c r="C7234" i="8"/>
  <c r="C7233" i="8"/>
  <c r="C7232" i="8"/>
  <c r="C7231" i="8"/>
  <c r="C7230" i="8"/>
  <c r="C7229" i="8"/>
  <c r="C7228" i="8"/>
  <c r="C7227" i="8"/>
  <c r="C7226" i="8"/>
  <c r="C7225" i="8"/>
  <c r="C7224" i="8"/>
  <c r="C7223" i="8"/>
  <c r="C7222" i="8"/>
  <c r="C7221" i="8"/>
  <c r="C7220" i="8"/>
  <c r="C7219" i="8"/>
  <c r="C7218" i="8"/>
  <c r="C7217" i="8"/>
  <c r="C7216" i="8"/>
  <c r="C7215" i="8"/>
  <c r="C7214" i="8"/>
  <c r="C7213" i="8"/>
  <c r="C7212" i="8"/>
  <c r="C7211" i="8"/>
  <c r="C7210" i="8"/>
  <c r="C7209" i="8"/>
  <c r="C7208" i="8"/>
  <c r="C7207" i="8"/>
  <c r="C7206" i="8"/>
  <c r="C7205" i="8"/>
  <c r="C7204" i="8"/>
  <c r="C7203" i="8"/>
  <c r="C7202" i="8"/>
  <c r="C7201" i="8"/>
  <c r="C7200" i="8"/>
  <c r="C7199" i="8"/>
  <c r="C7198" i="8"/>
  <c r="C7197" i="8"/>
  <c r="C7196" i="8"/>
  <c r="C7195" i="8"/>
  <c r="C7194" i="8"/>
  <c r="C7193" i="8"/>
  <c r="C7192" i="8"/>
  <c r="C7191" i="8"/>
  <c r="C7190" i="8"/>
  <c r="C7189" i="8"/>
  <c r="C7188" i="8"/>
  <c r="C7187" i="8"/>
  <c r="C7186" i="8"/>
  <c r="C7185" i="8"/>
  <c r="C7184" i="8"/>
  <c r="C7183" i="8"/>
  <c r="C7182" i="8"/>
  <c r="C7181" i="8"/>
  <c r="C7180" i="8"/>
  <c r="C7179" i="8"/>
  <c r="C7178" i="8"/>
  <c r="C7177" i="8"/>
  <c r="C7176" i="8"/>
  <c r="C7175" i="8"/>
  <c r="C7174" i="8"/>
  <c r="C7173" i="8"/>
  <c r="C7172" i="8"/>
  <c r="C7171" i="8"/>
  <c r="C7170" i="8"/>
  <c r="C7169" i="8"/>
  <c r="C7168" i="8"/>
  <c r="C7167" i="8"/>
  <c r="C7166" i="8"/>
  <c r="C7165" i="8"/>
  <c r="C7164" i="8"/>
  <c r="C7163" i="8"/>
  <c r="C7162" i="8"/>
  <c r="C7161" i="8"/>
  <c r="C7160" i="8"/>
  <c r="C7159" i="8"/>
  <c r="C7158" i="8"/>
  <c r="C7157" i="8"/>
  <c r="C7156" i="8"/>
  <c r="C7155" i="8"/>
  <c r="C7154" i="8"/>
  <c r="C7153" i="8"/>
  <c r="C7152" i="8"/>
  <c r="C7151" i="8"/>
  <c r="C7150" i="8"/>
  <c r="C7149" i="8"/>
  <c r="C7148" i="8"/>
  <c r="C7147" i="8"/>
  <c r="C7146" i="8"/>
  <c r="C7145" i="8"/>
  <c r="C7144" i="8"/>
  <c r="C7143" i="8"/>
  <c r="C7142" i="8"/>
  <c r="C7141" i="8"/>
  <c r="C7140" i="8"/>
  <c r="C7139" i="8"/>
  <c r="C7138" i="8"/>
  <c r="C7137" i="8"/>
  <c r="C7136" i="8"/>
  <c r="C7135" i="8"/>
  <c r="C7134" i="8"/>
  <c r="C7133" i="8"/>
  <c r="C7132" i="8"/>
  <c r="C7131" i="8"/>
  <c r="C7130" i="8"/>
  <c r="C7129" i="8"/>
  <c r="C7128" i="8"/>
  <c r="C7127" i="8"/>
  <c r="C7126" i="8"/>
  <c r="C7125" i="8"/>
  <c r="C7124" i="8"/>
  <c r="C7123" i="8"/>
  <c r="C7122" i="8"/>
  <c r="C7121" i="8"/>
  <c r="C7120" i="8"/>
  <c r="C7119" i="8"/>
  <c r="C7118" i="8"/>
  <c r="C7117" i="8"/>
  <c r="C7116" i="8"/>
  <c r="C7115" i="8"/>
  <c r="C7114" i="8"/>
  <c r="C7113" i="8"/>
  <c r="C7112" i="8"/>
  <c r="C7111" i="8"/>
  <c r="C7110" i="8"/>
  <c r="C7109" i="8"/>
  <c r="C7108" i="8"/>
  <c r="C7107" i="8"/>
  <c r="C7106" i="8"/>
  <c r="C7105" i="8"/>
  <c r="C7104" i="8"/>
  <c r="C7103" i="8"/>
  <c r="C7102" i="8"/>
  <c r="C7101" i="8"/>
  <c r="C7100" i="8"/>
  <c r="C7099" i="8"/>
  <c r="C7098" i="8"/>
  <c r="C7097" i="8"/>
  <c r="C7096" i="8"/>
  <c r="C7095" i="8"/>
  <c r="C7094" i="8"/>
  <c r="C7093" i="8"/>
  <c r="C7092" i="8"/>
  <c r="C7091" i="8"/>
  <c r="C7090" i="8"/>
  <c r="C7089" i="8"/>
  <c r="C7088" i="8"/>
  <c r="C7087" i="8"/>
  <c r="C7086" i="8"/>
  <c r="C7085" i="8"/>
  <c r="C7084" i="8"/>
  <c r="C7083" i="8"/>
  <c r="C7082" i="8"/>
  <c r="C7081" i="8"/>
  <c r="C7080" i="8"/>
  <c r="C7079" i="8"/>
  <c r="C7078" i="8"/>
  <c r="C7077" i="8"/>
  <c r="C7076" i="8"/>
  <c r="C7075" i="8"/>
  <c r="C7074" i="8"/>
  <c r="C7073" i="8"/>
  <c r="C7072" i="8"/>
  <c r="C7071" i="8"/>
  <c r="C7070" i="8"/>
  <c r="C7069" i="8"/>
  <c r="C7068" i="8"/>
  <c r="C7067" i="8"/>
  <c r="C7066" i="8"/>
  <c r="C7065" i="8"/>
  <c r="C7064" i="8"/>
  <c r="C7063" i="8"/>
  <c r="C7062" i="8"/>
  <c r="C7061" i="8"/>
  <c r="C7060" i="8"/>
  <c r="C7059" i="8"/>
  <c r="C7058" i="8"/>
  <c r="C7057" i="8"/>
  <c r="C7056" i="8"/>
  <c r="C7055" i="8"/>
  <c r="C7054" i="8"/>
  <c r="C7053" i="8"/>
  <c r="C7052" i="8"/>
  <c r="C7051" i="8"/>
  <c r="C7050" i="8"/>
  <c r="C7049" i="8"/>
  <c r="C7048" i="8"/>
  <c r="C7047" i="8"/>
  <c r="C7046" i="8"/>
  <c r="C7045" i="8"/>
  <c r="C7044" i="8"/>
  <c r="C7043" i="8"/>
  <c r="C7042" i="8"/>
  <c r="C7041" i="8"/>
  <c r="C7040" i="8"/>
  <c r="C7039" i="8"/>
  <c r="C7038" i="8"/>
  <c r="C7037" i="8"/>
  <c r="C7036" i="8"/>
  <c r="C7035" i="8"/>
  <c r="C7034" i="8"/>
  <c r="C7033" i="8"/>
  <c r="C7032" i="8"/>
  <c r="C7031" i="8"/>
  <c r="C7030" i="8"/>
  <c r="C7029" i="8"/>
  <c r="C7028" i="8"/>
  <c r="C7027" i="8"/>
  <c r="C7026" i="8"/>
  <c r="C7025" i="8"/>
  <c r="C7024" i="8"/>
  <c r="C7023" i="8"/>
  <c r="C7022" i="8"/>
  <c r="C7021" i="8"/>
  <c r="C7020" i="8"/>
  <c r="C7019" i="8"/>
  <c r="C7018" i="8"/>
  <c r="C7017" i="8"/>
  <c r="C7016" i="8"/>
  <c r="C7015" i="8"/>
  <c r="C7014" i="8"/>
  <c r="C7013" i="8"/>
  <c r="C7012" i="8"/>
  <c r="C7011" i="8"/>
  <c r="C7010" i="8"/>
  <c r="C7009" i="8"/>
  <c r="C7008" i="8"/>
  <c r="C7007" i="8"/>
  <c r="C7006" i="8"/>
  <c r="C7005" i="8"/>
  <c r="C7004" i="8"/>
  <c r="C7003" i="8"/>
  <c r="C7002" i="8"/>
  <c r="C7001" i="8"/>
  <c r="C7000" i="8"/>
  <c r="C6999" i="8"/>
  <c r="C6998" i="8"/>
  <c r="C6997" i="8"/>
  <c r="C6996" i="8"/>
  <c r="C6995" i="8"/>
  <c r="C6994" i="8"/>
  <c r="C6993" i="8"/>
  <c r="C6992" i="8"/>
  <c r="C6991" i="8"/>
  <c r="C6990" i="8"/>
  <c r="C6989" i="8"/>
  <c r="C6988" i="8"/>
  <c r="C6987" i="8"/>
  <c r="C6986" i="8"/>
  <c r="C6985" i="8"/>
  <c r="C6984" i="8"/>
  <c r="C6983" i="8"/>
  <c r="C6982" i="8"/>
  <c r="C6981" i="8"/>
  <c r="C6980" i="8"/>
  <c r="C6979" i="8"/>
  <c r="C6978" i="8"/>
  <c r="C6977" i="8"/>
  <c r="C6976" i="8"/>
  <c r="C6975" i="8"/>
  <c r="C6974" i="8"/>
  <c r="C6973" i="8"/>
  <c r="C6972" i="8"/>
  <c r="C6971" i="8"/>
  <c r="C6970" i="8"/>
  <c r="C6969" i="8"/>
  <c r="C6968" i="8"/>
  <c r="C6967" i="8"/>
  <c r="C6966" i="8"/>
  <c r="C6965" i="8"/>
  <c r="C6964" i="8"/>
  <c r="C6963" i="8"/>
  <c r="C6962" i="8"/>
  <c r="C6961" i="8"/>
  <c r="C6960" i="8"/>
  <c r="C6959" i="8"/>
  <c r="C6958" i="8"/>
  <c r="C6957" i="8"/>
  <c r="C6956" i="8"/>
  <c r="C6955" i="8"/>
  <c r="C6954" i="8"/>
  <c r="C6953" i="8"/>
  <c r="C6952" i="8"/>
  <c r="C6951" i="8"/>
  <c r="C6950" i="8"/>
  <c r="C6949" i="8"/>
  <c r="C6948" i="8"/>
  <c r="C6947" i="8"/>
  <c r="C6946" i="8"/>
  <c r="C6945" i="8"/>
  <c r="C6944" i="8"/>
  <c r="C6943" i="8"/>
  <c r="C6942" i="8"/>
  <c r="C6941" i="8"/>
  <c r="C6940" i="8"/>
  <c r="C6939" i="8"/>
  <c r="C6938" i="8"/>
  <c r="C6937" i="8"/>
  <c r="C6936" i="8"/>
  <c r="C6935" i="8"/>
  <c r="C6934" i="8"/>
  <c r="C6933" i="8"/>
  <c r="C6932" i="8"/>
  <c r="C6931" i="8"/>
  <c r="C6930" i="8"/>
  <c r="C6929" i="8"/>
  <c r="C6928" i="8"/>
  <c r="C6927" i="8"/>
  <c r="C6926" i="8"/>
  <c r="C6925" i="8"/>
  <c r="C6924" i="8"/>
  <c r="C6923" i="8"/>
  <c r="C6922" i="8"/>
  <c r="C6921" i="8"/>
  <c r="C6920" i="8"/>
  <c r="C6919" i="8"/>
  <c r="C6918" i="8"/>
  <c r="C6917" i="8"/>
  <c r="C6916" i="8"/>
  <c r="C6915" i="8"/>
  <c r="C6914" i="8"/>
  <c r="C6913" i="8"/>
  <c r="C6912" i="8"/>
  <c r="C6911" i="8"/>
  <c r="C6910" i="8"/>
  <c r="C6909" i="8"/>
  <c r="C6908" i="8"/>
  <c r="C6907" i="8"/>
  <c r="C6906" i="8"/>
  <c r="C6905" i="8"/>
  <c r="C6904" i="8"/>
  <c r="C6903" i="8"/>
  <c r="C6902" i="8"/>
  <c r="C6901" i="8"/>
  <c r="C6900" i="8"/>
  <c r="C6899" i="8"/>
  <c r="C6898" i="8"/>
  <c r="C6897" i="8"/>
  <c r="C6896" i="8"/>
  <c r="C6895" i="8"/>
  <c r="C6894" i="8"/>
  <c r="C6893" i="8"/>
  <c r="C6892" i="8"/>
  <c r="C6891" i="8"/>
  <c r="C6890" i="8"/>
  <c r="C6889" i="8"/>
  <c r="C6888" i="8"/>
  <c r="C6887" i="8"/>
  <c r="C6886" i="8"/>
  <c r="C6885" i="8"/>
  <c r="C6884" i="8"/>
  <c r="C6883" i="8"/>
  <c r="C6882" i="8"/>
  <c r="C6881" i="8"/>
  <c r="C6880" i="8"/>
  <c r="C6879" i="8"/>
  <c r="C6878" i="8"/>
  <c r="C6877" i="8"/>
  <c r="C6876" i="8"/>
  <c r="C6875" i="8"/>
  <c r="C6874" i="8"/>
  <c r="C6873" i="8"/>
  <c r="C6872" i="8"/>
  <c r="C6871" i="8"/>
  <c r="C6870" i="8"/>
  <c r="C6869" i="8"/>
  <c r="C6868" i="8"/>
  <c r="C6867" i="8"/>
  <c r="C6866" i="8"/>
  <c r="C6865" i="8"/>
  <c r="C6864" i="8"/>
  <c r="C6863" i="8"/>
  <c r="C6862" i="8"/>
  <c r="C6861" i="8"/>
  <c r="C6860" i="8"/>
  <c r="C6859" i="8"/>
  <c r="C6858" i="8"/>
  <c r="C6857" i="8"/>
  <c r="C6856" i="8"/>
  <c r="C6855" i="8"/>
  <c r="C6854" i="8"/>
  <c r="C6853" i="8"/>
  <c r="C6852" i="8"/>
  <c r="C6851" i="8"/>
  <c r="C6850" i="8"/>
  <c r="C6849" i="8"/>
  <c r="C6848" i="8"/>
  <c r="C6847" i="8"/>
  <c r="C6846" i="8"/>
  <c r="C6845" i="8"/>
  <c r="C6844" i="8"/>
  <c r="C6843" i="8"/>
  <c r="C6842" i="8"/>
  <c r="C6841" i="8"/>
  <c r="C6840" i="8"/>
  <c r="C6839" i="8"/>
  <c r="C6838" i="8"/>
  <c r="C6837" i="8"/>
  <c r="C6836" i="8"/>
  <c r="C6835" i="8"/>
  <c r="C6834" i="8"/>
  <c r="C6833" i="8"/>
  <c r="C6832" i="8"/>
  <c r="C6831" i="8"/>
  <c r="C6830" i="8"/>
  <c r="C6829" i="8"/>
  <c r="C6828" i="8"/>
  <c r="C6827" i="8"/>
  <c r="C6826" i="8"/>
  <c r="C6825" i="8"/>
  <c r="C6824" i="8"/>
  <c r="C6823" i="8"/>
  <c r="C6822" i="8"/>
  <c r="C6821" i="8"/>
  <c r="C6820" i="8"/>
  <c r="C6819" i="8"/>
  <c r="C6818" i="8"/>
  <c r="C6817" i="8"/>
  <c r="C6816" i="8"/>
  <c r="C6815" i="8"/>
  <c r="C6814" i="8"/>
  <c r="C6813" i="8"/>
  <c r="C6812" i="8"/>
  <c r="C6811" i="8"/>
  <c r="C6810" i="8"/>
  <c r="C6809" i="8"/>
  <c r="C6808" i="8"/>
  <c r="C6807" i="8"/>
  <c r="C6806" i="8"/>
  <c r="C6805" i="8"/>
  <c r="C6804" i="8"/>
  <c r="C6803" i="8"/>
  <c r="C6802" i="8"/>
  <c r="C6801" i="8"/>
  <c r="C6800" i="8"/>
  <c r="C6799" i="8"/>
  <c r="C6798" i="8"/>
  <c r="C6797" i="8"/>
  <c r="C6796" i="8"/>
  <c r="C6795" i="8"/>
  <c r="C6794" i="8"/>
  <c r="C6793" i="8"/>
  <c r="C6792" i="8"/>
  <c r="C6791" i="8"/>
  <c r="C6790" i="8"/>
  <c r="C6789" i="8"/>
  <c r="C6788" i="8"/>
  <c r="C6787" i="8"/>
  <c r="C6786" i="8"/>
  <c r="C6785" i="8"/>
  <c r="C6784" i="8"/>
  <c r="C6783" i="8"/>
  <c r="C6782" i="8"/>
  <c r="C6781" i="8"/>
  <c r="C6780" i="8"/>
  <c r="C6779" i="8"/>
  <c r="C6778" i="8"/>
  <c r="C6777" i="8"/>
  <c r="C6776" i="8"/>
  <c r="C6775" i="8"/>
  <c r="C6774" i="8"/>
  <c r="C6773" i="8"/>
  <c r="C6772" i="8"/>
  <c r="C6771" i="8"/>
  <c r="C6770" i="8"/>
  <c r="C6769" i="8"/>
  <c r="C6768" i="8"/>
  <c r="C6767" i="8"/>
  <c r="C6766" i="8"/>
  <c r="C6765" i="8"/>
  <c r="C6764" i="8"/>
  <c r="C6763" i="8"/>
  <c r="C6762" i="8"/>
  <c r="C6761" i="8"/>
  <c r="C6760" i="8"/>
  <c r="C6759" i="8"/>
  <c r="C6758" i="8"/>
  <c r="C6757" i="8"/>
  <c r="C6756" i="8"/>
  <c r="C6755" i="8"/>
  <c r="C6754" i="8"/>
  <c r="C6753" i="8"/>
  <c r="C6752" i="8"/>
  <c r="C6751" i="8"/>
  <c r="C6750" i="8"/>
  <c r="C6749" i="8"/>
  <c r="C6748" i="8"/>
  <c r="C6747" i="8"/>
  <c r="C6746" i="8"/>
  <c r="C6745" i="8"/>
  <c r="C6744" i="8"/>
  <c r="C6743" i="8"/>
  <c r="C6742" i="8"/>
  <c r="C6741" i="8"/>
  <c r="C6740" i="8"/>
  <c r="C6739" i="8"/>
  <c r="C6738" i="8"/>
  <c r="C6737" i="8"/>
  <c r="C6736" i="8"/>
  <c r="C6735" i="8"/>
  <c r="C6734" i="8"/>
  <c r="C6733" i="8"/>
  <c r="C6732" i="8"/>
  <c r="C6731" i="8"/>
  <c r="C6730" i="8"/>
  <c r="C6729" i="8"/>
  <c r="C6728" i="8"/>
  <c r="C6727" i="8"/>
  <c r="C6726" i="8"/>
  <c r="C6725" i="8"/>
  <c r="C6724" i="8"/>
  <c r="C6723" i="8"/>
  <c r="C6722" i="8"/>
  <c r="C6721" i="8"/>
  <c r="C6720" i="8"/>
  <c r="C6719" i="8"/>
  <c r="C6718" i="8"/>
  <c r="C6717" i="8"/>
  <c r="C6716" i="8"/>
  <c r="C6715" i="8"/>
  <c r="C6714" i="8"/>
  <c r="C6713" i="8"/>
  <c r="C6712" i="8"/>
  <c r="C6711" i="8"/>
  <c r="C6710" i="8"/>
  <c r="C6709" i="8"/>
  <c r="C6708" i="8"/>
  <c r="C6707" i="8"/>
  <c r="C6706" i="8"/>
  <c r="C6705" i="8"/>
  <c r="C6704" i="8"/>
  <c r="C6703" i="8"/>
  <c r="C6702" i="8"/>
  <c r="C6701" i="8"/>
  <c r="C6700" i="8"/>
  <c r="C6699" i="8"/>
  <c r="C6698" i="8"/>
  <c r="C6697" i="8"/>
  <c r="C6696" i="8"/>
  <c r="C6695" i="8"/>
  <c r="C6694" i="8"/>
  <c r="C6693" i="8"/>
  <c r="C6692" i="8"/>
  <c r="C6691" i="8"/>
  <c r="C6690" i="8"/>
  <c r="C6689" i="8"/>
  <c r="C6688" i="8"/>
  <c r="C6687" i="8"/>
  <c r="C6686" i="8"/>
  <c r="C6685" i="8"/>
  <c r="C6684" i="8"/>
  <c r="C6683" i="8"/>
  <c r="C6682" i="8"/>
  <c r="C6681" i="8"/>
  <c r="C6680" i="8"/>
  <c r="C6679" i="8"/>
  <c r="C6678" i="8"/>
  <c r="C6677" i="8"/>
  <c r="C6676" i="8"/>
  <c r="C6675" i="8"/>
  <c r="C6674" i="8"/>
  <c r="C6673" i="8"/>
  <c r="C6672" i="8"/>
  <c r="C6671" i="8"/>
  <c r="C6670" i="8"/>
  <c r="C6669" i="8"/>
  <c r="C6668" i="8"/>
  <c r="C6667" i="8"/>
  <c r="C6666" i="8"/>
  <c r="C6665" i="8"/>
  <c r="C6664" i="8"/>
  <c r="C6663" i="8"/>
  <c r="C6662" i="8"/>
  <c r="C6661" i="8"/>
  <c r="C6660" i="8"/>
  <c r="C6659" i="8"/>
  <c r="C6658" i="8"/>
  <c r="C6657" i="8"/>
  <c r="C6656" i="8"/>
  <c r="C6655" i="8"/>
  <c r="C6654" i="8"/>
  <c r="C6653" i="8"/>
  <c r="C6652" i="8"/>
  <c r="C6651" i="8"/>
  <c r="C6650" i="8"/>
  <c r="C6649" i="8"/>
  <c r="C6648" i="8"/>
  <c r="C6647" i="8"/>
  <c r="C6646" i="8"/>
  <c r="C6645" i="8"/>
  <c r="C6644" i="8"/>
  <c r="C6643" i="8"/>
  <c r="C6642" i="8"/>
  <c r="C6641" i="8"/>
  <c r="C6640" i="8"/>
  <c r="C6639" i="8"/>
  <c r="C6638" i="8"/>
  <c r="C6637" i="8"/>
  <c r="C6636" i="8"/>
  <c r="C6635" i="8"/>
  <c r="C6634" i="8"/>
  <c r="C6633" i="8"/>
  <c r="C6632" i="8"/>
  <c r="C6631" i="8"/>
  <c r="C6630" i="8"/>
  <c r="C6629" i="8"/>
  <c r="C6628" i="8"/>
  <c r="C6627" i="8"/>
  <c r="C6626" i="8"/>
  <c r="C6625" i="8"/>
  <c r="C6624" i="8"/>
  <c r="C6623" i="8"/>
  <c r="C6622" i="8"/>
  <c r="C6621" i="8"/>
  <c r="C6620" i="8"/>
  <c r="C6619" i="8"/>
  <c r="C6618" i="8"/>
  <c r="C6617" i="8"/>
  <c r="C6616" i="8"/>
  <c r="C6615" i="8"/>
  <c r="C6614" i="8"/>
  <c r="C6613" i="8"/>
  <c r="C6612" i="8"/>
  <c r="C6611" i="8"/>
  <c r="C6610" i="8"/>
  <c r="C6609" i="8"/>
  <c r="C6608" i="8"/>
  <c r="C6607" i="8"/>
  <c r="C6606" i="8"/>
  <c r="C6605" i="8"/>
  <c r="C6604" i="8"/>
  <c r="C6603" i="8"/>
  <c r="C6602" i="8"/>
  <c r="C6601" i="8"/>
  <c r="C6600" i="8"/>
  <c r="C6599" i="8"/>
  <c r="C6598" i="8"/>
  <c r="C6597" i="8"/>
  <c r="C6596" i="8"/>
  <c r="C6595" i="8"/>
  <c r="C6594" i="8"/>
  <c r="C6593" i="8"/>
  <c r="C6592" i="8"/>
  <c r="C6591" i="8"/>
  <c r="C6590" i="8"/>
  <c r="C6589" i="8"/>
  <c r="C6588" i="8"/>
  <c r="C6587" i="8"/>
  <c r="C6586" i="8"/>
  <c r="C6585" i="8"/>
  <c r="C6584" i="8"/>
  <c r="C6583" i="8"/>
  <c r="C6582" i="8"/>
  <c r="C6581" i="8"/>
  <c r="C6580" i="8"/>
  <c r="C6579" i="8"/>
  <c r="C6578" i="8"/>
  <c r="C6577" i="8"/>
  <c r="C6576" i="8"/>
  <c r="C6575" i="8"/>
  <c r="C6574" i="8"/>
  <c r="C6573" i="8"/>
  <c r="C6572" i="8"/>
  <c r="C6571" i="8"/>
  <c r="C6570" i="8"/>
  <c r="C6569" i="8"/>
  <c r="C6568" i="8"/>
  <c r="C6567" i="8"/>
  <c r="C6566" i="8"/>
  <c r="C6565" i="8"/>
  <c r="C6564" i="8"/>
  <c r="C6563" i="8"/>
  <c r="C6562" i="8"/>
  <c r="C6561" i="8"/>
  <c r="C6560" i="8"/>
  <c r="C6559" i="8"/>
  <c r="C6558" i="8"/>
  <c r="C6557" i="8"/>
  <c r="C6556" i="8"/>
  <c r="C6555" i="8"/>
  <c r="C6554" i="8"/>
  <c r="C6553" i="8"/>
  <c r="C6552" i="8"/>
  <c r="C6551" i="8"/>
  <c r="C6550" i="8"/>
  <c r="C6549" i="8"/>
  <c r="C6548" i="8"/>
  <c r="C6547" i="8"/>
  <c r="C6546" i="8"/>
  <c r="C6545" i="8"/>
  <c r="C6544" i="8"/>
  <c r="C6543" i="8"/>
  <c r="C6542" i="8"/>
  <c r="C6541" i="8"/>
  <c r="C6540" i="8"/>
  <c r="C6539" i="8"/>
  <c r="C6538" i="8"/>
  <c r="C6537" i="8"/>
  <c r="C6536" i="8"/>
  <c r="C6535" i="8"/>
  <c r="C6534" i="8"/>
  <c r="C6533" i="8"/>
  <c r="C6532" i="8"/>
  <c r="C6531" i="8"/>
  <c r="C6530" i="8"/>
  <c r="C6529" i="8"/>
  <c r="C6528" i="8"/>
  <c r="C6527" i="8"/>
  <c r="C6526" i="8"/>
  <c r="C6525" i="8"/>
  <c r="C6524" i="8"/>
  <c r="C6523" i="8"/>
  <c r="C6522" i="8"/>
  <c r="C6521" i="8"/>
  <c r="C6520" i="8"/>
  <c r="C6519" i="8"/>
  <c r="C6518" i="8"/>
  <c r="C6517" i="8"/>
  <c r="C6516" i="8"/>
  <c r="C6515" i="8"/>
  <c r="C6514" i="8"/>
  <c r="C6513" i="8"/>
  <c r="C6512" i="8"/>
  <c r="C6511" i="8"/>
  <c r="C6510" i="8"/>
  <c r="C6509" i="8"/>
  <c r="C6508" i="8"/>
  <c r="C6507" i="8"/>
  <c r="C6506" i="8"/>
  <c r="C6505" i="8"/>
  <c r="C6504" i="8"/>
  <c r="C6503" i="8"/>
  <c r="C6502" i="8"/>
  <c r="C6501" i="8"/>
  <c r="C6500" i="8"/>
  <c r="C6499" i="8"/>
  <c r="C6498" i="8"/>
  <c r="C6497" i="8"/>
  <c r="C6496" i="8"/>
  <c r="C6495" i="8"/>
  <c r="C6494" i="8"/>
  <c r="C6493" i="8"/>
  <c r="C6492" i="8"/>
  <c r="C6491" i="8"/>
  <c r="C6490" i="8"/>
  <c r="C6489" i="8"/>
  <c r="C6488" i="8"/>
  <c r="C6487" i="8"/>
  <c r="C6486" i="8"/>
  <c r="C6485" i="8"/>
  <c r="C6484" i="8"/>
  <c r="C6483" i="8"/>
  <c r="C6482" i="8"/>
  <c r="C6481" i="8"/>
  <c r="C6480" i="8"/>
  <c r="C6479" i="8"/>
  <c r="C6478" i="8"/>
  <c r="C6477" i="8"/>
  <c r="C6476" i="8"/>
  <c r="C6475" i="8"/>
  <c r="C6474" i="8"/>
  <c r="C6473" i="8"/>
  <c r="C6472" i="8"/>
  <c r="C6471" i="8"/>
  <c r="C6470" i="8"/>
  <c r="C6469" i="8"/>
  <c r="C6468" i="8"/>
  <c r="C6467" i="8"/>
  <c r="C6466" i="8"/>
  <c r="C6465" i="8"/>
  <c r="C6464" i="8"/>
  <c r="C6463" i="8"/>
  <c r="C6462" i="8"/>
  <c r="C6461" i="8"/>
  <c r="C6460" i="8"/>
  <c r="C6459" i="8"/>
  <c r="C6458" i="8"/>
  <c r="C6457" i="8"/>
  <c r="C6456" i="8"/>
  <c r="C6455" i="8"/>
  <c r="C6454" i="8"/>
  <c r="C6453" i="8"/>
  <c r="C6452" i="8"/>
  <c r="C6451" i="8"/>
  <c r="C6450" i="8"/>
  <c r="C6449" i="8"/>
  <c r="C6448" i="8"/>
  <c r="C6447" i="8"/>
  <c r="C6446" i="8"/>
  <c r="C6445" i="8"/>
  <c r="C6444" i="8"/>
  <c r="C6443" i="8"/>
  <c r="C6442" i="8"/>
  <c r="C6441" i="8"/>
  <c r="C6440" i="8"/>
  <c r="C6439" i="8"/>
  <c r="C6438" i="8"/>
  <c r="C6437" i="8"/>
  <c r="C6436" i="8"/>
  <c r="C6435" i="8"/>
  <c r="C6434" i="8"/>
  <c r="C6433" i="8"/>
  <c r="C6432" i="8"/>
  <c r="C6431" i="8"/>
  <c r="C6430" i="8"/>
  <c r="C6429" i="8"/>
  <c r="C6428" i="8"/>
  <c r="C6427" i="8"/>
  <c r="C6426" i="8"/>
  <c r="C6425" i="8"/>
  <c r="C6424" i="8"/>
  <c r="C6423" i="8"/>
  <c r="C6422" i="8"/>
  <c r="C6421" i="8"/>
  <c r="C6420" i="8"/>
  <c r="C6419" i="8"/>
  <c r="C6418" i="8"/>
  <c r="C6417" i="8"/>
  <c r="C6416" i="8"/>
  <c r="C6415" i="8"/>
  <c r="C6414" i="8"/>
  <c r="C6413" i="8"/>
  <c r="C6412" i="8"/>
  <c r="C6411" i="8"/>
  <c r="C6410" i="8"/>
  <c r="C6409" i="8"/>
  <c r="C6408" i="8"/>
  <c r="C6407" i="8"/>
  <c r="C6406" i="8"/>
  <c r="C6405" i="8"/>
  <c r="C6404" i="8"/>
  <c r="C6403" i="8"/>
  <c r="C6402" i="8"/>
  <c r="C6401" i="8"/>
  <c r="C6400" i="8"/>
  <c r="C6399" i="8"/>
  <c r="C6398" i="8"/>
  <c r="C6397" i="8"/>
  <c r="C6396" i="8"/>
  <c r="C6395" i="8"/>
  <c r="C6394" i="8"/>
  <c r="C6393" i="8"/>
  <c r="C6392" i="8"/>
  <c r="C6391" i="8"/>
  <c r="C6390" i="8"/>
  <c r="C6389" i="8"/>
  <c r="C6388" i="8"/>
  <c r="C6387" i="8"/>
  <c r="C6386" i="8"/>
  <c r="C6385" i="8"/>
  <c r="C6384" i="8"/>
  <c r="C6383" i="8"/>
  <c r="C6382" i="8"/>
  <c r="C6381" i="8"/>
  <c r="C6380" i="8"/>
  <c r="C6379" i="8"/>
  <c r="C6378" i="8"/>
  <c r="C6377" i="8"/>
  <c r="C6376" i="8"/>
  <c r="C6375" i="8"/>
  <c r="C6374" i="8"/>
  <c r="C6373" i="8"/>
  <c r="C6372" i="8"/>
  <c r="C6371" i="8"/>
  <c r="C6370" i="8"/>
  <c r="C6369" i="8"/>
  <c r="C6368" i="8"/>
  <c r="C6367" i="8"/>
  <c r="C6366" i="8"/>
  <c r="C6365" i="8"/>
  <c r="C6364" i="8"/>
  <c r="C6363" i="8"/>
  <c r="C6362" i="8"/>
  <c r="C6361" i="8"/>
  <c r="C6360" i="8"/>
  <c r="C6359" i="8"/>
  <c r="C6358" i="8"/>
  <c r="C6357" i="8"/>
  <c r="C6356" i="8"/>
  <c r="C6355" i="8"/>
  <c r="C6354" i="8"/>
  <c r="C6353" i="8"/>
  <c r="C6352" i="8"/>
  <c r="C6351" i="8"/>
  <c r="C6350" i="8"/>
  <c r="C6349" i="8"/>
  <c r="C6348" i="8"/>
  <c r="C6347" i="8"/>
  <c r="C6346" i="8"/>
  <c r="C6345" i="8"/>
  <c r="C6344" i="8"/>
  <c r="C6343" i="8"/>
  <c r="C6342" i="8"/>
  <c r="C6341" i="8"/>
  <c r="C6340" i="8"/>
  <c r="C6339" i="8"/>
  <c r="C6338" i="8"/>
  <c r="C6337" i="8"/>
  <c r="C6336" i="8"/>
  <c r="C6335" i="8"/>
  <c r="C6334" i="8"/>
  <c r="C6333" i="8"/>
  <c r="C6332" i="8"/>
  <c r="C6331" i="8"/>
  <c r="C6330" i="8"/>
  <c r="C6329" i="8"/>
  <c r="C6328" i="8"/>
  <c r="C6327" i="8"/>
  <c r="C6326" i="8"/>
  <c r="C6325" i="8"/>
  <c r="C6324" i="8"/>
  <c r="C6323" i="8"/>
  <c r="C6322" i="8"/>
  <c r="C6321" i="8"/>
  <c r="C6320" i="8"/>
  <c r="C6319" i="8"/>
  <c r="C6318" i="8"/>
  <c r="C6317" i="8"/>
  <c r="C6316" i="8"/>
  <c r="C6315" i="8"/>
  <c r="C6314" i="8"/>
  <c r="C6313" i="8"/>
  <c r="C6312" i="8"/>
  <c r="C6311" i="8"/>
  <c r="C6310" i="8"/>
  <c r="C6309" i="8"/>
  <c r="C6308" i="8"/>
  <c r="C6307" i="8"/>
  <c r="C6306" i="8"/>
  <c r="C6305" i="8"/>
  <c r="C6304" i="8"/>
  <c r="C6303" i="8"/>
  <c r="C6302" i="8"/>
  <c r="C6301" i="8"/>
  <c r="C6300" i="8"/>
  <c r="C6299" i="8"/>
  <c r="C6298" i="8"/>
  <c r="C6297" i="8"/>
  <c r="C6296" i="8"/>
  <c r="C6295" i="8"/>
  <c r="C6294" i="8"/>
  <c r="C6293" i="8"/>
  <c r="C6292" i="8"/>
  <c r="C6291" i="8"/>
  <c r="C6290" i="8"/>
  <c r="C6289" i="8"/>
  <c r="C6288" i="8"/>
  <c r="C6287" i="8"/>
  <c r="C6286" i="8"/>
  <c r="C6285" i="8"/>
  <c r="C6284" i="8"/>
  <c r="C6283" i="8"/>
  <c r="C6282" i="8"/>
  <c r="C6281" i="8"/>
  <c r="C6280" i="8"/>
  <c r="C6279" i="8"/>
  <c r="C6278" i="8"/>
  <c r="C6277" i="8"/>
  <c r="C6276" i="8"/>
  <c r="C6275" i="8"/>
  <c r="C6274" i="8"/>
  <c r="C6273" i="8"/>
  <c r="C6272" i="8"/>
  <c r="C6271" i="8"/>
  <c r="C6270" i="8"/>
  <c r="C6269" i="8"/>
  <c r="C6268" i="8"/>
  <c r="C6267" i="8"/>
  <c r="C6266" i="8"/>
  <c r="C6265" i="8"/>
  <c r="C6264" i="8"/>
  <c r="C6263" i="8"/>
  <c r="C6262" i="8"/>
  <c r="C6261" i="8"/>
  <c r="C6260" i="8"/>
  <c r="C6259" i="8"/>
  <c r="C6258" i="8"/>
  <c r="C6257" i="8"/>
  <c r="C6256" i="8"/>
  <c r="C6255" i="8"/>
  <c r="C6254" i="8"/>
  <c r="C6253" i="8"/>
  <c r="C6252" i="8"/>
  <c r="C6251" i="8"/>
  <c r="C6250" i="8"/>
  <c r="C6249" i="8"/>
  <c r="C6248" i="8"/>
  <c r="C6247" i="8"/>
  <c r="C6246" i="8"/>
  <c r="C6245" i="8"/>
  <c r="C6244" i="8"/>
  <c r="C6243" i="8"/>
  <c r="C6242" i="8"/>
  <c r="C6241" i="8"/>
  <c r="C6240" i="8"/>
  <c r="C6239" i="8"/>
  <c r="C6238" i="8"/>
  <c r="C6237" i="8"/>
  <c r="C6236" i="8"/>
  <c r="C6235" i="8"/>
  <c r="C6234" i="8"/>
  <c r="C6233" i="8"/>
  <c r="C6232" i="8"/>
  <c r="C6231" i="8"/>
  <c r="C6230" i="8"/>
  <c r="C6229" i="8"/>
  <c r="C6228" i="8"/>
  <c r="C6227" i="8"/>
  <c r="C6226" i="8"/>
  <c r="C6225" i="8"/>
  <c r="C6224" i="8"/>
  <c r="C6223" i="8"/>
  <c r="C6222" i="8"/>
  <c r="C6221" i="8"/>
  <c r="C6220" i="8"/>
  <c r="C6219" i="8"/>
  <c r="C6218" i="8"/>
  <c r="C6217" i="8"/>
  <c r="C6216" i="8"/>
  <c r="C6215" i="8"/>
  <c r="C6214" i="8"/>
  <c r="C6213" i="8"/>
  <c r="C6212" i="8"/>
  <c r="C6211" i="8"/>
  <c r="C6210" i="8"/>
  <c r="C6209" i="8"/>
  <c r="C6208" i="8"/>
  <c r="C6207" i="8"/>
  <c r="C6206" i="8"/>
  <c r="C6205" i="8"/>
  <c r="C6204" i="8"/>
  <c r="C6203" i="8"/>
  <c r="C6202" i="8"/>
  <c r="C6201" i="8"/>
  <c r="C6200" i="8"/>
  <c r="C6199" i="8"/>
  <c r="C6198" i="8"/>
  <c r="C6197" i="8"/>
  <c r="C6196" i="8"/>
  <c r="C6195" i="8"/>
  <c r="C6194" i="8"/>
  <c r="C6193" i="8"/>
  <c r="C6192" i="8"/>
  <c r="C6191" i="8"/>
  <c r="C6190" i="8"/>
  <c r="C6189" i="8"/>
  <c r="C6188" i="8"/>
  <c r="C6187" i="8"/>
  <c r="C6186" i="8"/>
  <c r="C6185" i="8"/>
  <c r="C6184" i="8"/>
  <c r="C6183" i="8"/>
  <c r="C6182" i="8"/>
  <c r="C6181" i="8"/>
  <c r="C6180" i="8"/>
  <c r="C6179" i="8"/>
  <c r="C6178" i="8"/>
  <c r="C6177" i="8"/>
  <c r="C6176" i="8"/>
  <c r="C6175" i="8"/>
  <c r="C6174" i="8"/>
  <c r="C6173" i="8"/>
  <c r="C6172" i="8"/>
  <c r="C6171" i="8"/>
  <c r="C6170" i="8"/>
  <c r="C6169" i="8"/>
  <c r="C6168" i="8"/>
  <c r="C6167" i="8"/>
  <c r="C6166" i="8"/>
  <c r="C6165" i="8"/>
  <c r="C6164" i="8"/>
  <c r="C6163" i="8"/>
  <c r="C6162" i="8"/>
  <c r="C6161" i="8"/>
  <c r="C6160" i="8"/>
  <c r="C6159" i="8"/>
  <c r="C6158" i="8"/>
  <c r="C6157" i="8"/>
  <c r="C6156" i="8"/>
  <c r="C6155" i="8"/>
  <c r="C6154" i="8"/>
  <c r="C6153" i="8"/>
  <c r="C6152" i="8"/>
  <c r="C6151" i="8"/>
  <c r="C6150" i="8"/>
  <c r="C6149" i="8"/>
  <c r="C6148" i="8"/>
  <c r="C6147" i="8"/>
  <c r="C6146" i="8"/>
  <c r="C6145" i="8"/>
  <c r="C6144" i="8"/>
  <c r="C6143" i="8"/>
  <c r="C6142" i="8"/>
  <c r="C6141" i="8"/>
  <c r="C6140" i="8"/>
  <c r="C6139" i="8"/>
  <c r="C6138" i="8"/>
  <c r="C6137" i="8"/>
  <c r="C6136" i="8"/>
  <c r="C6135" i="8"/>
  <c r="C6134" i="8"/>
  <c r="C6133" i="8"/>
  <c r="C6132" i="8"/>
  <c r="C6131" i="8"/>
  <c r="C6130" i="8"/>
  <c r="C6129" i="8"/>
  <c r="C6128" i="8"/>
  <c r="C6127" i="8"/>
  <c r="C6126" i="8"/>
  <c r="C6125" i="8"/>
  <c r="C6124" i="8"/>
  <c r="C6123" i="8"/>
  <c r="C6122" i="8"/>
  <c r="C6121" i="8"/>
  <c r="C6120" i="8"/>
  <c r="C6119" i="8"/>
  <c r="C6118" i="8"/>
  <c r="C6117" i="8"/>
  <c r="C6116" i="8"/>
  <c r="C6115" i="8"/>
  <c r="C6114" i="8"/>
  <c r="C6113" i="8"/>
  <c r="C6112" i="8"/>
  <c r="C6111" i="8"/>
  <c r="C6110" i="8"/>
  <c r="C6109" i="8"/>
  <c r="C6108" i="8"/>
  <c r="C6107" i="8"/>
  <c r="C6106" i="8"/>
  <c r="C6105" i="8"/>
  <c r="C6104" i="8"/>
  <c r="C6103" i="8"/>
  <c r="C6102" i="8"/>
  <c r="C6101" i="8"/>
  <c r="C6100" i="8"/>
  <c r="C6099" i="8"/>
  <c r="C6098" i="8"/>
  <c r="C6097" i="8"/>
  <c r="C6096" i="8"/>
  <c r="C6095" i="8"/>
  <c r="C6094" i="8"/>
  <c r="C6093" i="8"/>
  <c r="C6092" i="8"/>
  <c r="C6091" i="8"/>
  <c r="C6090" i="8"/>
  <c r="C6089" i="8"/>
  <c r="C6088" i="8"/>
  <c r="C6087" i="8"/>
  <c r="C6086" i="8"/>
  <c r="C6085" i="8"/>
  <c r="C6084" i="8"/>
  <c r="C6083" i="8"/>
  <c r="C6082" i="8"/>
  <c r="C6081" i="8"/>
  <c r="C6080" i="8"/>
  <c r="C6079" i="8"/>
  <c r="C6078" i="8"/>
  <c r="C6077" i="8"/>
  <c r="C6076" i="8"/>
  <c r="C6075" i="8"/>
  <c r="C6074" i="8"/>
  <c r="C6073" i="8"/>
  <c r="C6072" i="8"/>
  <c r="C6071" i="8"/>
  <c r="C6070" i="8"/>
  <c r="C6069" i="8"/>
  <c r="C6068" i="8"/>
  <c r="C6067" i="8"/>
  <c r="C6066" i="8"/>
  <c r="C6065" i="8"/>
  <c r="C6064" i="8"/>
  <c r="C6063" i="8"/>
  <c r="C6062" i="8"/>
  <c r="C6061" i="8"/>
  <c r="C6060" i="8"/>
  <c r="C6059" i="8"/>
  <c r="C6058" i="8"/>
  <c r="C6057" i="8"/>
  <c r="C6056" i="8"/>
  <c r="C6055" i="8"/>
  <c r="C6054" i="8"/>
  <c r="C6053" i="8"/>
  <c r="C6052" i="8"/>
  <c r="C6051" i="8"/>
  <c r="C6050" i="8"/>
  <c r="C6049" i="8"/>
  <c r="C6048" i="8"/>
  <c r="C6047" i="8"/>
  <c r="C6046" i="8"/>
  <c r="C6045" i="8"/>
  <c r="C6044" i="8"/>
  <c r="C6043" i="8"/>
  <c r="C6042" i="8"/>
  <c r="C6041" i="8"/>
  <c r="C6040" i="8"/>
  <c r="C6039" i="8"/>
  <c r="C6038" i="8"/>
  <c r="C6037" i="8"/>
  <c r="C6036" i="8"/>
  <c r="C6035" i="8"/>
  <c r="C6034" i="8"/>
  <c r="C6033" i="8"/>
  <c r="C6032" i="8"/>
  <c r="C6031" i="8"/>
  <c r="C6030" i="8"/>
  <c r="C6029" i="8"/>
  <c r="C6028" i="8"/>
  <c r="C6027" i="8"/>
  <c r="C6026" i="8"/>
  <c r="C6025" i="8"/>
  <c r="C6024" i="8"/>
  <c r="C6023" i="8"/>
  <c r="C6022" i="8"/>
  <c r="C6021" i="8"/>
  <c r="C6020" i="8"/>
  <c r="C6019" i="8"/>
  <c r="C6018" i="8"/>
  <c r="C6017" i="8"/>
  <c r="C6016" i="8"/>
  <c r="C6015" i="8"/>
  <c r="C6014" i="8"/>
  <c r="C6013" i="8"/>
  <c r="C6012" i="8"/>
  <c r="C6011" i="8"/>
  <c r="C6010" i="8"/>
  <c r="C6009" i="8"/>
  <c r="C6008" i="8"/>
  <c r="C6007" i="8"/>
  <c r="C6006" i="8"/>
  <c r="C6005" i="8"/>
  <c r="C6004" i="8"/>
  <c r="C6003" i="8"/>
  <c r="C6002" i="8"/>
  <c r="C6001" i="8"/>
  <c r="C6000" i="8"/>
  <c r="C5999" i="8"/>
  <c r="C5998" i="8"/>
  <c r="C5997" i="8"/>
  <c r="C5996" i="8"/>
  <c r="C5995" i="8"/>
  <c r="C5994" i="8"/>
  <c r="C5993" i="8"/>
  <c r="C5992" i="8"/>
  <c r="C5991" i="8"/>
  <c r="C5990" i="8"/>
  <c r="C5989" i="8"/>
  <c r="C5988" i="8"/>
  <c r="C5987" i="8"/>
  <c r="C5986" i="8"/>
  <c r="C5985" i="8"/>
  <c r="C5984" i="8"/>
  <c r="C5983" i="8"/>
  <c r="C5982" i="8"/>
  <c r="C5981" i="8"/>
  <c r="C5980" i="8"/>
  <c r="C5979" i="8"/>
  <c r="C5978" i="8"/>
  <c r="C5977" i="8"/>
  <c r="C5976" i="8"/>
  <c r="C5975" i="8"/>
  <c r="C5974" i="8"/>
  <c r="C5973" i="8"/>
  <c r="C5972" i="8"/>
  <c r="C5971" i="8"/>
  <c r="C5970" i="8"/>
  <c r="C5969" i="8"/>
  <c r="C5968" i="8"/>
  <c r="C5967" i="8"/>
  <c r="C5966" i="8"/>
  <c r="C5965" i="8"/>
  <c r="C5964" i="8"/>
  <c r="C5963" i="8"/>
  <c r="C5962" i="8"/>
  <c r="C5961" i="8"/>
  <c r="C5960" i="8"/>
  <c r="C5959" i="8"/>
  <c r="C5958" i="8"/>
  <c r="C5957" i="8"/>
  <c r="C5956" i="8"/>
  <c r="C5955" i="8"/>
  <c r="C5954" i="8"/>
  <c r="C5953" i="8"/>
  <c r="C5952" i="8"/>
  <c r="C5951" i="8"/>
  <c r="C5950" i="8"/>
  <c r="C5949" i="8"/>
  <c r="C5948" i="8"/>
  <c r="C5947" i="8"/>
  <c r="C5946" i="8"/>
  <c r="C5945" i="8"/>
  <c r="C5944" i="8"/>
  <c r="C5943" i="8"/>
  <c r="C5942" i="8"/>
  <c r="C5941" i="8"/>
  <c r="C5940" i="8"/>
  <c r="C5939" i="8"/>
  <c r="C5938" i="8"/>
  <c r="C5937" i="8"/>
  <c r="C5936" i="8"/>
  <c r="C5935" i="8"/>
  <c r="C5934" i="8"/>
  <c r="C5933" i="8"/>
  <c r="C5932" i="8"/>
  <c r="C5931" i="8"/>
  <c r="C5930" i="8"/>
  <c r="C5929" i="8"/>
  <c r="C5928" i="8"/>
  <c r="C5927" i="8"/>
  <c r="C5926" i="8"/>
  <c r="C5925" i="8"/>
  <c r="C5924" i="8"/>
  <c r="C5923" i="8"/>
  <c r="C5922" i="8"/>
  <c r="C5921" i="8"/>
  <c r="C5920" i="8"/>
  <c r="C5919" i="8"/>
  <c r="C5918" i="8"/>
  <c r="C5917" i="8"/>
  <c r="C5916" i="8"/>
  <c r="C5915" i="8"/>
  <c r="C5914" i="8"/>
  <c r="C5913" i="8"/>
  <c r="C5912" i="8"/>
  <c r="C5911" i="8"/>
  <c r="C5910" i="8"/>
  <c r="C5909" i="8"/>
  <c r="C5908" i="8"/>
  <c r="C5907" i="8"/>
  <c r="C5906" i="8"/>
  <c r="C5905" i="8"/>
  <c r="C5904" i="8"/>
  <c r="C5903" i="8"/>
  <c r="C5902" i="8"/>
  <c r="C5901" i="8"/>
  <c r="C5900" i="8"/>
  <c r="C5899" i="8"/>
  <c r="C5898" i="8"/>
  <c r="C5897" i="8"/>
  <c r="C5896" i="8"/>
  <c r="C5895" i="8"/>
  <c r="C5894" i="8"/>
  <c r="C5893" i="8"/>
  <c r="C5892" i="8"/>
  <c r="C5891" i="8"/>
  <c r="C5890" i="8"/>
  <c r="C5889" i="8"/>
  <c r="C5888" i="8"/>
  <c r="C5887" i="8"/>
  <c r="C5886" i="8"/>
  <c r="C5885" i="8"/>
  <c r="C5884" i="8"/>
  <c r="C5883" i="8"/>
  <c r="C5882" i="8"/>
  <c r="C5881" i="8"/>
  <c r="C5880" i="8"/>
  <c r="C5879" i="8"/>
  <c r="C5878" i="8"/>
  <c r="C5877" i="8"/>
  <c r="C5876" i="8"/>
  <c r="C5875" i="8"/>
  <c r="C5874" i="8"/>
  <c r="C5873" i="8"/>
  <c r="C5872" i="8"/>
  <c r="C5871" i="8"/>
  <c r="C5870" i="8"/>
  <c r="C5869" i="8"/>
  <c r="C5868" i="8"/>
  <c r="C5867" i="8"/>
  <c r="C5866" i="8"/>
  <c r="C5865" i="8"/>
  <c r="C5864" i="8"/>
  <c r="C5863" i="8"/>
  <c r="C5862" i="8"/>
  <c r="C5861" i="8"/>
  <c r="C5860" i="8"/>
  <c r="C5859" i="8"/>
  <c r="C5858" i="8"/>
  <c r="C5857" i="8"/>
  <c r="C5856" i="8"/>
  <c r="C5855" i="8"/>
  <c r="C5854" i="8"/>
  <c r="C5853" i="8"/>
  <c r="C5852" i="8"/>
  <c r="C5851" i="8"/>
  <c r="C5850" i="8"/>
  <c r="C5849" i="8"/>
  <c r="C5848" i="8"/>
  <c r="C5847" i="8"/>
  <c r="C5846" i="8"/>
  <c r="C5845" i="8"/>
  <c r="C5844" i="8"/>
  <c r="C5843" i="8"/>
  <c r="C5842" i="8"/>
  <c r="C5841" i="8"/>
  <c r="C5840" i="8"/>
  <c r="C5839" i="8"/>
  <c r="C5838" i="8"/>
  <c r="C5837" i="8"/>
  <c r="C5836" i="8"/>
  <c r="C5835" i="8"/>
  <c r="C5834" i="8"/>
  <c r="C5833" i="8"/>
  <c r="C5832" i="8"/>
  <c r="C5831" i="8"/>
  <c r="C5830" i="8"/>
  <c r="C5829" i="8"/>
  <c r="C5828" i="8"/>
  <c r="C5827" i="8"/>
  <c r="C5826" i="8"/>
  <c r="C5825" i="8"/>
  <c r="C5824" i="8"/>
  <c r="C5823" i="8"/>
  <c r="C5822" i="8"/>
  <c r="C5821" i="8"/>
  <c r="C5820" i="8"/>
  <c r="C5819" i="8"/>
  <c r="C5818" i="8"/>
  <c r="C5817" i="8"/>
  <c r="C5816" i="8"/>
  <c r="C5815" i="8"/>
  <c r="C5814" i="8"/>
  <c r="C5813" i="8"/>
  <c r="C5812" i="8"/>
  <c r="C5811" i="8"/>
  <c r="C5810" i="8"/>
  <c r="C5809" i="8"/>
  <c r="C5808" i="8"/>
  <c r="C5807" i="8"/>
  <c r="C5806" i="8"/>
  <c r="C5805" i="8"/>
  <c r="C5804" i="8"/>
  <c r="C5803" i="8"/>
  <c r="C5802" i="8"/>
  <c r="C5801" i="8"/>
  <c r="C5800" i="8"/>
  <c r="C5799" i="8"/>
  <c r="C5798" i="8"/>
  <c r="C5797" i="8"/>
  <c r="C5796" i="8"/>
  <c r="C5795" i="8"/>
  <c r="C5794" i="8"/>
  <c r="C5793" i="8"/>
  <c r="C5792" i="8"/>
  <c r="C5791" i="8"/>
  <c r="C5790" i="8"/>
  <c r="C5789" i="8"/>
  <c r="C5788" i="8"/>
  <c r="C5787" i="8"/>
  <c r="C5786" i="8"/>
  <c r="C5785" i="8"/>
  <c r="C5784" i="8"/>
  <c r="C5783" i="8"/>
  <c r="C5782" i="8"/>
  <c r="C5781" i="8"/>
  <c r="C5780" i="8"/>
  <c r="C5779" i="8"/>
  <c r="C5778" i="8"/>
  <c r="C5777" i="8"/>
  <c r="C5776" i="8"/>
  <c r="C5775" i="8"/>
  <c r="C5774" i="8"/>
  <c r="C5773" i="8"/>
  <c r="C5772" i="8"/>
  <c r="C5771" i="8"/>
  <c r="C5770" i="8"/>
  <c r="C5769" i="8"/>
  <c r="C5768" i="8"/>
  <c r="C5767" i="8"/>
  <c r="C5766" i="8"/>
  <c r="C5765" i="8"/>
  <c r="C5764" i="8"/>
  <c r="C5763" i="8"/>
  <c r="C5762" i="8"/>
  <c r="C5761" i="8"/>
  <c r="C5760" i="8"/>
  <c r="C5759" i="8"/>
  <c r="C5758" i="8"/>
  <c r="C5757" i="8"/>
  <c r="C5756" i="8"/>
  <c r="C5755" i="8"/>
  <c r="C5754" i="8"/>
  <c r="C5753" i="8"/>
  <c r="C5752" i="8"/>
  <c r="C5751" i="8"/>
  <c r="C5750" i="8"/>
  <c r="C5749" i="8"/>
  <c r="C5748" i="8"/>
  <c r="C5747" i="8"/>
  <c r="C5746" i="8"/>
  <c r="C5745" i="8"/>
  <c r="C5744" i="8"/>
  <c r="C5743" i="8"/>
  <c r="C5742" i="8"/>
  <c r="C5741" i="8"/>
  <c r="C5740" i="8"/>
  <c r="C5739" i="8"/>
  <c r="C5738" i="8"/>
  <c r="C5737" i="8"/>
  <c r="C5736" i="8"/>
  <c r="C5735" i="8"/>
  <c r="C5734" i="8"/>
  <c r="C5733" i="8"/>
  <c r="C5732" i="8"/>
  <c r="C5731" i="8"/>
  <c r="C5730" i="8"/>
  <c r="C5729" i="8"/>
  <c r="C5728" i="8"/>
  <c r="C5727" i="8"/>
  <c r="C5726" i="8"/>
  <c r="C5725" i="8"/>
  <c r="C5724" i="8"/>
  <c r="C5723" i="8"/>
  <c r="C5722" i="8"/>
  <c r="C5721" i="8"/>
  <c r="C5720" i="8"/>
  <c r="C5719" i="8"/>
  <c r="C5718" i="8"/>
  <c r="C5717" i="8"/>
  <c r="C5716" i="8"/>
  <c r="C5715" i="8"/>
  <c r="C5714" i="8"/>
  <c r="C5713" i="8"/>
  <c r="C5712" i="8"/>
  <c r="C5711" i="8"/>
  <c r="C5710" i="8"/>
  <c r="C5709" i="8"/>
  <c r="C5708" i="8"/>
  <c r="C5707" i="8"/>
  <c r="C5706" i="8"/>
  <c r="C5705" i="8"/>
  <c r="C5704" i="8"/>
  <c r="C5703" i="8"/>
  <c r="C5702" i="8"/>
  <c r="C5701" i="8"/>
  <c r="C5700" i="8"/>
  <c r="C5699" i="8"/>
  <c r="C5698" i="8"/>
  <c r="C5697" i="8"/>
  <c r="C5696" i="8"/>
  <c r="C5695" i="8"/>
  <c r="C5694" i="8"/>
  <c r="C5693" i="8"/>
  <c r="C5692" i="8"/>
  <c r="C5691" i="8"/>
  <c r="C5690" i="8"/>
  <c r="C5689" i="8"/>
  <c r="C5688" i="8"/>
  <c r="C5687" i="8"/>
  <c r="C5686" i="8"/>
  <c r="C5685" i="8"/>
  <c r="C5684" i="8"/>
  <c r="C5683" i="8"/>
  <c r="C5682" i="8"/>
  <c r="C5681" i="8"/>
  <c r="C5680" i="8"/>
  <c r="C5679" i="8"/>
  <c r="C5678" i="8"/>
  <c r="C5677" i="8"/>
  <c r="C5676" i="8"/>
  <c r="C5675" i="8"/>
  <c r="C5674" i="8"/>
  <c r="C5673" i="8"/>
  <c r="C5672" i="8"/>
  <c r="C5671" i="8"/>
  <c r="C5670" i="8"/>
  <c r="C5669" i="8"/>
  <c r="C5668" i="8"/>
  <c r="C5667" i="8"/>
  <c r="C5666" i="8"/>
  <c r="C5665" i="8"/>
  <c r="C5664" i="8"/>
  <c r="C5663" i="8"/>
  <c r="C5662" i="8"/>
  <c r="C5661" i="8"/>
  <c r="C5660" i="8"/>
  <c r="C5659" i="8"/>
  <c r="C5658" i="8"/>
  <c r="C5657" i="8"/>
  <c r="C5656" i="8"/>
  <c r="C5655" i="8"/>
  <c r="C5654" i="8"/>
  <c r="C5653" i="8"/>
  <c r="C5652" i="8"/>
  <c r="C5651" i="8"/>
  <c r="C5650" i="8"/>
  <c r="C5649" i="8"/>
  <c r="C5648" i="8"/>
  <c r="C5647" i="8"/>
  <c r="C5646" i="8"/>
  <c r="C5645" i="8"/>
  <c r="C5644" i="8"/>
  <c r="C5643" i="8"/>
  <c r="C5642" i="8"/>
  <c r="C5641" i="8"/>
  <c r="C5640" i="8"/>
  <c r="C5639" i="8"/>
  <c r="C5638" i="8"/>
  <c r="C5637" i="8"/>
  <c r="C5636" i="8"/>
  <c r="C5635" i="8"/>
  <c r="C5634" i="8"/>
  <c r="C5633" i="8"/>
  <c r="C5632" i="8"/>
  <c r="C5631" i="8"/>
  <c r="C5630" i="8"/>
  <c r="C5629" i="8"/>
  <c r="C5628" i="8"/>
  <c r="C5627" i="8"/>
  <c r="C5626" i="8"/>
  <c r="C5625" i="8"/>
  <c r="C5624" i="8"/>
  <c r="C5623" i="8"/>
  <c r="C5622" i="8"/>
  <c r="C5621" i="8"/>
  <c r="C5620" i="8"/>
  <c r="C5619" i="8"/>
  <c r="C5618" i="8"/>
  <c r="C5617" i="8"/>
  <c r="C5616" i="8"/>
  <c r="C5615" i="8"/>
  <c r="C5614" i="8"/>
  <c r="C5613" i="8"/>
  <c r="C5612" i="8"/>
  <c r="C5611" i="8"/>
  <c r="C5610" i="8"/>
  <c r="C5609" i="8"/>
  <c r="C5608" i="8"/>
  <c r="C5607" i="8"/>
  <c r="C5606" i="8"/>
  <c r="C5605" i="8"/>
  <c r="C5604" i="8"/>
  <c r="C5603" i="8"/>
  <c r="C5602" i="8"/>
  <c r="C5601" i="8"/>
  <c r="C5600" i="8"/>
  <c r="C5599" i="8"/>
  <c r="C5598" i="8"/>
  <c r="C5597" i="8"/>
  <c r="C5596" i="8"/>
  <c r="C5595" i="8"/>
  <c r="C5594" i="8"/>
  <c r="C5593" i="8"/>
  <c r="C5592" i="8"/>
  <c r="C5591" i="8"/>
  <c r="C5590" i="8"/>
  <c r="C5589" i="8"/>
  <c r="C5588" i="8"/>
  <c r="C5587" i="8"/>
  <c r="C5586" i="8"/>
  <c r="C5585" i="8"/>
  <c r="C5584" i="8"/>
  <c r="C5583" i="8"/>
  <c r="C5582" i="8"/>
  <c r="C5581" i="8"/>
  <c r="C5580" i="8"/>
  <c r="C5579" i="8"/>
  <c r="C5578" i="8"/>
  <c r="C5577" i="8"/>
  <c r="C5576" i="8"/>
  <c r="C5575" i="8"/>
  <c r="C5574" i="8"/>
  <c r="C5573" i="8"/>
  <c r="C5572" i="8"/>
  <c r="C5571" i="8"/>
  <c r="C5570" i="8"/>
  <c r="C5569" i="8"/>
  <c r="C5568" i="8"/>
  <c r="C5567" i="8"/>
  <c r="C5566" i="8"/>
  <c r="C5565" i="8"/>
  <c r="C5564" i="8"/>
  <c r="C5563" i="8"/>
  <c r="C5562" i="8"/>
  <c r="C5561" i="8"/>
  <c r="C5560" i="8"/>
  <c r="C5559" i="8"/>
  <c r="C5558" i="8"/>
  <c r="C5557" i="8"/>
  <c r="C5556" i="8"/>
  <c r="C5555" i="8"/>
  <c r="C5554" i="8"/>
  <c r="C5553" i="8"/>
  <c r="C5552" i="8"/>
  <c r="C5551" i="8"/>
  <c r="C5550" i="8"/>
  <c r="C5549" i="8"/>
  <c r="C5548" i="8"/>
  <c r="C5547" i="8"/>
  <c r="C5546" i="8"/>
  <c r="C5545" i="8"/>
  <c r="C5544" i="8"/>
  <c r="C5543" i="8"/>
  <c r="C5542" i="8"/>
  <c r="C5541" i="8"/>
  <c r="C5540" i="8"/>
  <c r="C5539" i="8"/>
  <c r="C5538" i="8"/>
  <c r="C5537" i="8"/>
  <c r="C5536" i="8"/>
  <c r="C5535" i="8"/>
  <c r="C5534" i="8"/>
  <c r="C5533" i="8"/>
  <c r="C5532" i="8"/>
  <c r="C5531" i="8"/>
  <c r="C5530" i="8"/>
  <c r="C5529" i="8"/>
  <c r="C5528" i="8"/>
  <c r="C5527" i="8"/>
  <c r="C5526" i="8"/>
  <c r="C5525" i="8"/>
  <c r="C5524" i="8"/>
  <c r="C5523" i="8"/>
  <c r="C5522" i="8"/>
  <c r="C5521" i="8"/>
  <c r="C5520" i="8"/>
  <c r="C5519" i="8"/>
  <c r="C5518" i="8"/>
  <c r="C5517" i="8"/>
  <c r="C5516" i="8"/>
  <c r="C5515" i="8"/>
  <c r="C5514" i="8"/>
  <c r="C5513" i="8"/>
  <c r="C5512" i="8"/>
  <c r="C5511" i="8"/>
  <c r="C5510" i="8"/>
  <c r="C5509" i="8"/>
  <c r="C5508" i="8"/>
  <c r="C5507" i="8"/>
  <c r="C5506" i="8"/>
  <c r="C5505" i="8"/>
  <c r="C5504" i="8"/>
  <c r="C5503" i="8"/>
  <c r="C5502" i="8"/>
  <c r="C5501" i="8"/>
  <c r="C5500" i="8"/>
  <c r="C5499" i="8"/>
  <c r="C5498" i="8"/>
  <c r="C5497" i="8"/>
  <c r="C5496" i="8"/>
  <c r="C5495" i="8"/>
  <c r="C5494" i="8"/>
  <c r="C5493" i="8"/>
  <c r="C5492" i="8"/>
  <c r="C5491" i="8"/>
  <c r="C5490" i="8"/>
  <c r="C5489" i="8"/>
  <c r="C5488" i="8"/>
  <c r="C5487" i="8"/>
  <c r="C5486" i="8"/>
  <c r="C5485" i="8"/>
  <c r="C5484" i="8"/>
  <c r="C5483" i="8"/>
  <c r="C5482" i="8"/>
  <c r="C5481" i="8"/>
  <c r="C5480" i="8"/>
  <c r="C5479" i="8"/>
  <c r="C5478" i="8"/>
  <c r="C5477" i="8"/>
  <c r="C5476" i="8"/>
  <c r="C5475" i="8"/>
  <c r="C5474" i="8"/>
  <c r="C5473" i="8"/>
  <c r="C5472" i="8"/>
  <c r="C5471" i="8"/>
  <c r="C5470" i="8"/>
  <c r="C5469" i="8"/>
  <c r="C5468" i="8"/>
  <c r="C5467" i="8"/>
  <c r="C5466" i="8"/>
  <c r="C5465" i="8"/>
  <c r="C5464" i="8"/>
  <c r="C5463" i="8"/>
  <c r="C5462" i="8"/>
  <c r="C5461" i="8"/>
  <c r="C5460" i="8"/>
  <c r="C5459" i="8"/>
  <c r="C5458" i="8"/>
  <c r="C5457" i="8"/>
  <c r="C5456" i="8"/>
  <c r="C5455" i="8"/>
  <c r="C5454" i="8"/>
  <c r="C5453" i="8"/>
  <c r="C5452" i="8"/>
  <c r="C5451" i="8"/>
  <c r="C5450" i="8"/>
  <c r="C5449" i="8"/>
  <c r="C5448" i="8"/>
  <c r="C5447" i="8"/>
  <c r="C5446" i="8"/>
  <c r="C5445" i="8"/>
  <c r="C5444" i="8"/>
  <c r="C5443" i="8"/>
  <c r="C5442" i="8"/>
  <c r="C5441" i="8"/>
  <c r="C5440" i="8"/>
  <c r="C5439" i="8"/>
  <c r="C5438" i="8"/>
  <c r="C5437" i="8"/>
  <c r="C5436" i="8"/>
  <c r="C5435" i="8"/>
  <c r="C5434" i="8"/>
  <c r="C5433" i="8"/>
  <c r="C5432" i="8"/>
  <c r="C5431" i="8"/>
  <c r="C5430" i="8"/>
  <c r="C5429" i="8"/>
  <c r="C5428" i="8"/>
  <c r="C5427" i="8"/>
  <c r="C5426" i="8"/>
  <c r="C5425" i="8"/>
  <c r="C5424" i="8"/>
  <c r="C5423" i="8"/>
  <c r="C5422" i="8"/>
  <c r="C5421" i="8"/>
  <c r="C5420" i="8"/>
  <c r="C5419" i="8"/>
  <c r="C5418" i="8"/>
  <c r="C5417" i="8"/>
  <c r="C5416" i="8"/>
  <c r="C5415" i="8"/>
  <c r="C5414" i="8"/>
  <c r="C5413" i="8"/>
  <c r="C5412" i="8"/>
  <c r="C5411" i="8"/>
  <c r="C5410" i="8"/>
  <c r="C5409" i="8"/>
  <c r="C5408" i="8"/>
  <c r="C5407" i="8"/>
  <c r="C5406" i="8"/>
  <c r="C5405" i="8"/>
  <c r="C5404" i="8"/>
  <c r="C5403" i="8"/>
  <c r="C5402" i="8"/>
  <c r="C5401" i="8"/>
  <c r="C5400" i="8"/>
  <c r="C5399" i="8"/>
  <c r="C5398" i="8"/>
  <c r="C5397" i="8"/>
  <c r="C5396" i="8"/>
  <c r="C5395" i="8"/>
  <c r="C5394" i="8"/>
  <c r="C5393" i="8"/>
  <c r="C5392" i="8"/>
  <c r="C5391" i="8"/>
  <c r="C5390" i="8"/>
  <c r="C5389" i="8"/>
  <c r="C5388" i="8"/>
  <c r="C5387" i="8"/>
  <c r="C5386" i="8"/>
  <c r="C5385" i="8"/>
  <c r="C5384" i="8"/>
  <c r="C5383" i="8"/>
  <c r="C5382" i="8"/>
  <c r="C5381" i="8"/>
  <c r="C5380" i="8"/>
  <c r="C5379" i="8"/>
  <c r="C5378" i="8"/>
  <c r="C5377" i="8"/>
  <c r="C5376" i="8"/>
  <c r="C5375" i="8"/>
  <c r="C5374" i="8"/>
  <c r="C5373" i="8"/>
  <c r="C5372" i="8"/>
  <c r="C5371" i="8"/>
  <c r="C5370" i="8"/>
  <c r="C5369" i="8"/>
  <c r="C5368" i="8"/>
  <c r="C5367" i="8"/>
  <c r="C5366" i="8"/>
  <c r="C5365" i="8"/>
  <c r="C5364" i="8"/>
  <c r="C5363" i="8"/>
  <c r="C5362" i="8"/>
  <c r="C5361" i="8"/>
  <c r="C5360" i="8"/>
  <c r="C5359" i="8"/>
  <c r="C5358" i="8"/>
  <c r="C5357" i="8"/>
  <c r="C5356" i="8"/>
  <c r="C5355" i="8"/>
  <c r="C5354" i="8"/>
  <c r="C5353" i="8"/>
  <c r="C5352" i="8"/>
  <c r="C5351" i="8"/>
  <c r="C5350" i="8"/>
  <c r="C5349" i="8"/>
  <c r="C5348" i="8"/>
  <c r="C5347" i="8"/>
  <c r="C5346" i="8"/>
  <c r="C5345" i="8"/>
  <c r="C5344" i="8"/>
  <c r="C5343" i="8"/>
  <c r="C5342" i="8"/>
  <c r="C5341" i="8"/>
  <c r="C5340" i="8"/>
  <c r="C5339" i="8"/>
  <c r="C5338" i="8"/>
  <c r="C5337" i="8"/>
  <c r="C5336" i="8"/>
  <c r="C5335" i="8"/>
  <c r="C5334" i="8"/>
  <c r="C5333" i="8"/>
  <c r="C5332" i="8"/>
  <c r="C5331" i="8"/>
  <c r="C5330" i="8"/>
  <c r="C5329" i="8"/>
  <c r="C5328" i="8"/>
  <c r="C5327" i="8"/>
  <c r="C5326" i="8"/>
  <c r="C5325" i="8"/>
  <c r="C5324" i="8"/>
  <c r="C5323" i="8"/>
  <c r="C5322" i="8"/>
  <c r="C5321" i="8"/>
  <c r="C5320" i="8"/>
  <c r="C5319" i="8"/>
  <c r="C5318" i="8"/>
  <c r="C5317" i="8"/>
  <c r="C5316" i="8"/>
  <c r="C5315" i="8"/>
  <c r="C5314" i="8"/>
  <c r="C5313" i="8"/>
  <c r="C5312" i="8"/>
  <c r="C5311" i="8"/>
  <c r="C5310" i="8"/>
  <c r="C5309" i="8"/>
  <c r="C5308" i="8"/>
  <c r="C5307" i="8"/>
  <c r="C5306" i="8"/>
  <c r="C5305" i="8"/>
  <c r="C5304" i="8"/>
  <c r="C5303" i="8"/>
  <c r="C5302" i="8"/>
  <c r="C5301" i="8"/>
  <c r="C5300" i="8"/>
  <c r="C5299" i="8"/>
  <c r="C5298" i="8"/>
  <c r="C5297" i="8"/>
  <c r="C5296" i="8"/>
  <c r="C5295" i="8"/>
  <c r="C5294" i="8"/>
  <c r="C5293" i="8"/>
  <c r="C5292" i="8"/>
  <c r="C5291" i="8"/>
  <c r="C5290" i="8"/>
  <c r="C5289" i="8"/>
  <c r="C5288" i="8"/>
  <c r="C5287" i="8"/>
  <c r="C5286" i="8"/>
  <c r="C5285" i="8"/>
  <c r="C5284" i="8"/>
  <c r="C5283" i="8"/>
  <c r="C5282" i="8"/>
  <c r="C5281" i="8"/>
  <c r="C5280" i="8"/>
  <c r="C5279" i="8"/>
  <c r="C5278" i="8"/>
  <c r="C5277" i="8"/>
  <c r="C5276" i="8"/>
  <c r="C5275" i="8"/>
  <c r="C5274" i="8"/>
  <c r="C5273" i="8"/>
  <c r="C5272" i="8"/>
  <c r="C5271" i="8"/>
  <c r="C5270" i="8"/>
  <c r="C5269" i="8"/>
  <c r="C5268" i="8"/>
  <c r="C5267" i="8"/>
  <c r="C5266" i="8"/>
  <c r="C5265" i="8"/>
  <c r="C5264" i="8"/>
  <c r="C5263" i="8"/>
  <c r="C5262" i="8"/>
  <c r="C5261" i="8"/>
  <c r="C5260" i="8"/>
  <c r="C5259" i="8"/>
  <c r="C5258" i="8"/>
  <c r="C5257" i="8"/>
  <c r="C5256" i="8"/>
  <c r="C5255" i="8"/>
  <c r="C5254" i="8"/>
  <c r="C5253" i="8"/>
  <c r="C5252" i="8"/>
  <c r="C5251" i="8"/>
  <c r="C5250" i="8"/>
  <c r="C5249" i="8"/>
  <c r="C5248" i="8"/>
  <c r="C5247" i="8"/>
  <c r="C5246" i="8"/>
  <c r="C5245" i="8"/>
  <c r="C5244" i="8"/>
  <c r="C5243" i="8"/>
  <c r="C5242" i="8"/>
  <c r="C5241" i="8"/>
  <c r="C5240" i="8"/>
  <c r="C5239" i="8"/>
  <c r="C5238" i="8"/>
  <c r="C5237" i="8"/>
  <c r="C5236" i="8"/>
  <c r="C5235" i="8"/>
  <c r="C5234" i="8"/>
  <c r="C5233" i="8"/>
  <c r="C5232" i="8"/>
  <c r="C5231" i="8"/>
  <c r="C5230" i="8"/>
  <c r="C5229" i="8"/>
  <c r="C5228" i="8"/>
  <c r="C5227" i="8"/>
  <c r="C5226" i="8"/>
  <c r="C5225" i="8"/>
  <c r="C5224" i="8"/>
  <c r="C5223" i="8"/>
  <c r="C5222" i="8"/>
  <c r="C5221" i="8"/>
  <c r="C5220" i="8"/>
  <c r="C5219" i="8"/>
  <c r="C5218" i="8"/>
  <c r="C5217" i="8"/>
  <c r="C5216" i="8"/>
  <c r="C5215" i="8"/>
  <c r="C5214" i="8"/>
  <c r="C5213" i="8"/>
  <c r="C5212" i="8"/>
  <c r="C5211" i="8"/>
  <c r="C5210" i="8"/>
  <c r="C5209" i="8"/>
  <c r="C5208" i="8"/>
  <c r="C5207" i="8"/>
  <c r="C5206" i="8"/>
  <c r="C5205" i="8"/>
  <c r="C5204" i="8"/>
  <c r="C5203" i="8"/>
  <c r="C5202" i="8"/>
  <c r="C5201" i="8"/>
  <c r="C5200" i="8"/>
  <c r="C5199" i="8"/>
  <c r="C5198" i="8"/>
  <c r="C5197" i="8"/>
  <c r="C5196" i="8"/>
  <c r="C5195" i="8"/>
  <c r="C5194" i="8"/>
  <c r="C5193" i="8"/>
  <c r="C5192" i="8"/>
  <c r="C5191" i="8"/>
  <c r="C5190" i="8"/>
  <c r="C5189" i="8"/>
  <c r="C5188" i="8"/>
  <c r="C5187" i="8"/>
  <c r="C5186" i="8"/>
  <c r="C5185" i="8"/>
  <c r="C5184" i="8"/>
  <c r="C5183" i="8"/>
  <c r="C5182" i="8"/>
  <c r="C5181" i="8"/>
  <c r="C5180" i="8"/>
  <c r="C5179" i="8"/>
  <c r="C5178" i="8"/>
  <c r="C5177" i="8"/>
  <c r="C5176" i="8"/>
  <c r="C5175" i="8"/>
  <c r="C5174" i="8"/>
  <c r="C5173" i="8"/>
  <c r="C5172" i="8"/>
  <c r="C5171" i="8"/>
  <c r="C5170" i="8"/>
  <c r="C5169" i="8"/>
  <c r="C5168" i="8"/>
  <c r="C5167" i="8"/>
  <c r="C5166" i="8"/>
  <c r="C5165" i="8"/>
  <c r="C5164" i="8"/>
  <c r="C5163" i="8"/>
  <c r="C5162" i="8"/>
  <c r="C5161" i="8"/>
  <c r="C5160" i="8"/>
  <c r="C5159" i="8"/>
  <c r="C5158" i="8"/>
  <c r="C5157" i="8"/>
  <c r="C5156" i="8"/>
  <c r="C5155" i="8"/>
  <c r="C5154" i="8"/>
  <c r="C5153" i="8"/>
  <c r="C5152" i="8"/>
  <c r="C5151" i="8"/>
  <c r="C5150" i="8"/>
  <c r="C5149" i="8"/>
  <c r="C5148" i="8"/>
  <c r="C5147" i="8"/>
  <c r="C5146" i="8"/>
  <c r="C5145" i="8"/>
  <c r="C5144" i="8"/>
  <c r="C5143" i="8"/>
  <c r="C5142" i="8"/>
  <c r="C5141" i="8"/>
  <c r="C5140" i="8"/>
  <c r="C5139" i="8"/>
  <c r="C5138" i="8"/>
  <c r="C5137" i="8"/>
  <c r="C5136" i="8"/>
  <c r="C5135" i="8"/>
  <c r="C5134" i="8"/>
  <c r="C5133" i="8"/>
  <c r="C5132" i="8"/>
  <c r="C5131" i="8"/>
  <c r="C5130" i="8"/>
  <c r="C5129" i="8"/>
  <c r="C5128" i="8"/>
  <c r="C5127" i="8"/>
  <c r="C5126" i="8"/>
  <c r="C5125" i="8"/>
  <c r="C5124" i="8"/>
  <c r="C5123" i="8"/>
  <c r="C5122" i="8"/>
  <c r="C5121" i="8"/>
  <c r="C5120" i="8"/>
  <c r="C5119" i="8"/>
  <c r="C5118" i="8"/>
  <c r="C5117" i="8"/>
  <c r="C5116" i="8"/>
  <c r="C5115" i="8"/>
  <c r="C5114" i="8"/>
  <c r="C5113" i="8"/>
  <c r="C5112" i="8"/>
  <c r="C5111" i="8"/>
  <c r="C5110" i="8"/>
  <c r="C5109" i="8"/>
  <c r="C5108" i="8"/>
  <c r="C5107" i="8"/>
  <c r="C5106" i="8"/>
  <c r="C5105" i="8"/>
  <c r="C5104" i="8"/>
  <c r="C5103" i="8"/>
  <c r="C5102" i="8"/>
  <c r="C5101" i="8"/>
  <c r="C5100" i="8"/>
  <c r="C5099" i="8"/>
  <c r="C5098" i="8"/>
  <c r="C5097" i="8"/>
  <c r="C5096" i="8"/>
  <c r="C5095" i="8"/>
  <c r="C5094" i="8"/>
  <c r="C5093" i="8"/>
  <c r="C5092" i="8"/>
  <c r="C5091" i="8"/>
  <c r="C5090" i="8"/>
  <c r="C5089" i="8"/>
  <c r="C5088" i="8"/>
  <c r="C5087" i="8"/>
  <c r="C5086" i="8"/>
  <c r="C5085" i="8"/>
  <c r="C5084" i="8"/>
  <c r="C5083" i="8"/>
  <c r="C5082" i="8"/>
  <c r="C5081" i="8"/>
  <c r="C5080" i="8"/>
  <c r="C5079" i="8"/>
  <c r="C5078" i="8"/>
  <c r="C5077" i="8"/>
  <c r="C5076" i="8"/>
  <c r="C5075" i="8"/>
  <c r="C5074" i="8"/>
  <c r="C5073" i="8"/>
  <c r="C5072" i="8"/>
  <c r="C5071" i="8"/>
  <c r="C5070" i="8"/>
  <c r="C5069" i="8"/>
  <c r="C5068" i="8"/>
  <c r="C5067" i="8"/>
  <c r="C5066" i="8"/>
  <c r="C5065" i="8"/>
  <c r="C5064" i="8"/>
  <c r="C5063" i="8"/>
  <c r="C5062" i="8"/>
  <c r="C5061" i="8"/>
  <c r="C5060" i="8"/>
  <c r="C5059" i="8"/>
  <c r="C5058" i="8"/>
  <c r="C5057" i="8"/>
  <c r="C5056" i="8"/>
  <c r="C5055" i="8"/>
  <c r="C5054" i="8"/>
  <c r="C5053" i="8"/>
  <c r="C5052" i="8"/>
  <c r="C5051" i="8"/>
  <c r="C5050" i="8"/>
  <c r="C5049" i="8"/>
  <c r="C5048" i="8"/>
  <c r="C5047" i="8"/>
  <c r="C5046" i="8"/>
  <c r="C5045" i="8"/>
  <c r="C5044" i="8"/>
  <c r="C5043" i="8"/>
  <c r="C5042" i="8"/>
  <c r="C5041" i="8"/>
  <c r="C5040" i="8"/>
  <c r="C5039" i="8"/>
  <c r="C5038" i="8"/>
  <c r="C5037" i="8"/>
  <c r="C5036" i="8"/>
  <c r="C5035" i="8"/>
  <c r="C5034" i="8"/>
  <c r="C5033" i="8"/>
  <c r="C5032" i="8"/>
  <c r="C5031" i="8"/>
  <c r="C5030" i="8"/>
  <c r="C5029" i="8"/>
  <c r="C5028" i="8"/>
  <c r="C5027" i="8"/>
  <c r="C5026" i="8"/>
  <c r="C5025" i="8"/>
  <c r="C5024" i="8"/>
  <c r="C5023" i="8"/>
  <c r="C5022" i="8"/>
  <c r="C5021" i="8"/>
  <c r="C5020" i="8"/>
  <c r="C5019" i="8"/>
  <c r="C5018" i="8"/>
  <c r="C5017" i="8"/>
  <c r="C5016" i="8"/>
  <c r="C5015" i="8"/>
  <c r="C5014" i="8"/>
  <c r="C5013" i="8"/>
  <c r="C5012" i="8"/>
  <c r="C5011" i="8"/>
  <c r="C5010" i="8"/>
  <c r="C5009" i="8"/>
  <c r="C5008" i="8"/>
  <c r="C5007" i="8"/>
  <c r="C5006" i="8"/>
  <c r="C5005" i="8"/>
  <c r="C5004" i="8"/>
  <c r="C5003" i="8"/>
  <c r="C5002" i="8"/>
  <c r="C5001" i="8"/>
  <c r="C5000" i="8"/>
  <c r="C4999" i="8"/>
  <c r="C4998" i="8"/>
  <c r="C4997" i="8"/>
  <c r="C4996" i="8"/>
  <c r="C4995" i="8"/>
  <c r="C4994" i="8"/>
  <c r="C4993" i="8"/>
  <c r="C4992" i="8"/>
  <c r="C4991" i="8"/>
  <c r="C4990" i="8"/>
  <c r="C4989" i="8"/>
  <c r="C4988" i="8"/>
  <c r="C4987" i="8"/>
  <c r="C4986" i="8"/>
  <c r="C4985" i="8"/>
  <c r="C4984" i="8"/>
  <c r="C4983" i="8"/>
  <c r="C4982" i="8"/>
  <c r="C4981" i="8"/>
  <c r="C4980" i="8"/>
  <c r="C4979" i="8"/>
  <c r="C4978" i="8"/>
  <c r="C4977" i="8"/>
  <c r="C4976" i="8"/>
  <c r="C4975" i="8"/>
  <c r="C4974" i="8"/>
  <c r="C4973" i="8"/>
  <c r="C4972" i="8"/>
  <c r="C4971" i="8"/>
  <c r="C4970" i="8"/>
  <c r="C4969" i="8"/>
  <c r="C4968" i="8"/>
  <c r="C4967" i="8"/>
  <c r="C4966" i="8"/>
  <c r="C4965" i="8"/>
  <c r="C4964" i="8"/>
  <c r="C4963" i="8"/>
  <c r="C4962" i="8"/>
  <c r="C4961" i="8"/>
  <c r="C4960" i="8"/>
  <c r="C4959" i="8"/>
  <c r="C4958" i="8"/>
  <c r="C4957" i="8"/>
  <c r="C4956" i="8"/>
  <c r="C4955" i="8"/>
  <c r="C4954" i="8"/>
  <c r="C4953" i="8"/>
  <c r="C4952" i="8"/>
  <c r="C4951" i="8"/>
  <c r="C4950" i="8"/>
  <c r="C4949" i="8"/>
  <c r="C4948" i="8"/>
  <c r="C4947" i="8"/>
  <c r="C4946" i="8"/>
  <c r="C4945" i="8"/>
  <c r="C4944" i="8"/>
  <c r="C4943" i="8"/>
  <c r="C4942" i="8"/>
  <c r="C4941" i="8"/>
  <c r="C4940" i="8"/>
  <c r="C4939" i="8"/>
  <c r="C4938" i="8"/>
  <c r="C4937" i="8"/>
  <c r="C4936" i="8"/>
  <c r="C4935" i="8"/>
  <c r="C4934" i="8"/>
  <c r="C4933" i="8"/>
  <c r="C4932" i="8"/>
  <c r="C4931" i="8"/>
  <c r="C4930" i="8"/>
  <c r="C4929" i="8"/>
  <c r="C4928" i="8"/>
  <c r="C4927" i="8"/>
  <c r="C4926" i="8"/>
  <c r="C4925" i="8"/>
  <c r="C4924" i="8"/>
  <c r="C4923" i="8"/>
  <c r="C4922" i="8"/>
  <c r="C4921" i="8"/>
  <c r="C4920" i="8"/>
  <c r="C4919" i="8"/>
  <c r="C4918" i="8"/>
  <c r="C4917" i="8"/>
  <c r="C4916" i="8"/>
  <c r="C4915" i="8"/>
  <c r="C4914" i="8"/>
  <c r="C4913" i="8"/>
  <c r="C4912" i="8"/>
  <c r="C4911" i="8"/>
  <c r="C4910" i="8"/>
  <c r="C4909" i="8"/>
  <c r="C4908" i="8"/>
  <c r="C4907" i="8"/>
  <c r="C4906" i="8"/>
  <c r="C4905" i="8"/>
  <c r="C4904" i="8"/>
  <c r="C4903" i="8"/>
  <c r="C4902" i="8"/>
  <c r="C4901" i="8"/>
  <c r="C4900" i="8"/>
  <c r="C4899" i="8"/>
  <c r="C4898" i="8"/>
  <c r="C4897" i="8"/>
  <c r="C4896" i="8"/>
  <c r="C4895" i="8"/>
  <c r="C4894" i="8"/>
  <c r="C4893" i="8"/>
  <c r="C4892" i="8"/>
  <c r="C4891" i="8"/>
  <c r="C4890" i="8"/>
  <c r="C4889" i="8"/>
  <c r="C4888" i="8"/>
  <c r="C4887" i="8"/>
  <c r="C4886" i="8"/>
  <c r="C4885" i="8"/>
  <c r="C4884" i="8"/>
  <c r="C4883" i="8"/>
  <c r="C4882" i="8"/>
  <c r="C4881" i="8"/>
  <c r="C4880" i="8"/>
  <c r="C4879" i="8"/>
  <c r="C4878" i="8"/>
  <c r="C4877" i="8"/>
  <c r="C4876" i="8"/>
  <c r="C4875" i="8"/>
  <c r="C4874" i="8"/>
  <c r="C4873" i="8"/>
  <c r="C4872" i="8"/>
  <c r="C4871" i="8"/>
  <c r="C4870" i="8"/>
  <c r="C4869" i="8"/>
  <c r="C4868" i="8"/>
  <c r="C4867" i="8"/>
  <c r="C4866" i="8"/>
  <c r="C4865" i="8"/>
  <c r="C4864" i="8"/>
  <c r="C4863" i="8"/>
  <c r="C4862" i="8"/>
  <c r="C4861" i="8"/>
  <c r="C4860" i="8"/>
  <c r="C4859" i="8"/>
  <c r="C4858" i="8"/>
  <c r="C4857" i="8"/>
  <c r="C4856" i="8"/>
  <c r="C4855" i="8"/>
  <c r="C4854" i="8"/>
  <c r="C4853" i="8"/>
  <c r="C4852" i="8"/>
  <c r="C4851" i="8"/>
  <c r="C4850" i="8"/>
  <c r="C4849" i="8"/>
  <c r="C4848" i="8"/>
  <c r="C4847" i="8"/>
  <c r="C4846" i="8"/>
  <c r="C4845" i="8"/>
  <c r="C4844" i="8"/>
  <c r="C4843" i="8"/>
  <c r="C4842" i="8"/>
  <c r="C4841" i="8"/>
  <c r="C4840" i="8"/>
  <c r="C4839" i="8"/>
  <c r="C4838" i="8"/>
  <c r="C4837" i="8"/>
  <c r="C4836" i="8"/>
  <c r="C4835" i="8"/>
  <c r="C4834" i="8"/>
  <c r="C4833" i="8"/>
  <c r="C4832" i="8"/>
  <c r="C4831" i="8"/>
  <c r="C4830" i="8"/>
  <c r="C4829" i="8"/>
  <c r="C4828" i="8"/>
  <c r="C4827" i="8"/>
  <c r="C4826" i="8"/>
  <c r="C4825" i="8"/>
  <c r="C4824" i="8"/>
  <c r="C4823" i="8"/>
  <c r="C4822" i="8"/>
  <c r="C4821" i="8"/>
  <c r="C4820" i="8"/>
  <c r="C4819" i="8"/>
  <c r="C4818" i="8"/>
  <c r="C4817" i="8"/>
  <c r="C4816" i="8"/>
  <c r="C4815" i="8"/>
  <c r="C4814" i="8"/>
  <c r="C4813" i="8"/>
  <c r="C4812" i="8"/>
  <c r="C4811" i="8"/>
  <c r="C4810" i="8"/>
  <c r="C4809" i="8"/>
  <c r="C4808" i="8"/>
  <c r="C4807" i="8"/>
  <c r="C4806" i="8"/>
  <c r="C4805" i="8"/>
  <c r="C4804" i="8"/>
  <c r="C4803" i="8"/>
  <c r="C4802" i="8"/>
  <c r="C4801" i="8"/>
  <c r="C4800" i="8"/>
  <c r="C4799" i="8"/>
  <c r="C4798" i="8"/>
  <c r="C4797" i="8"/>
  <c r="C4796" i="8"/>
  <c r="C4795" i="8"/>
  <c r="C4794" i="8"/>
  <c r="C4793" i="8"/>
  <c r="C4792" i="8"/>
  <c r="C4791" i="8"/>
  <c r="C4790" i="8"/>
  <c r="C4789" i="8"/>
  <c r="C4788" i="8"/>
  <c r="C4787" i="8"/>
  <c r="C4786" i="8"/>
  <c r="C4785" i="8"/>
  <c r="C4784" i="8"/>
  <c r="C4783" i="8"/>
  <c r="C4782" i="8"/>
  <c r="C4781" i="8"/>
  <c r="C4780" i="8"/>
  <c r="C4779" i="8"/>
  <c r="C4778" i="8"/>
  <c r="C4777" i="8"/>
  <c r="C4776" i="8"/>
  <c r="C4775" i="8"/>
  <c r="C4774" i="8"/>
  <c r="C4773" i="8"/>
  <c r="C4772" i="8"/>
  <c r="C4771" i="8"/>
  <c r="C4770" i="8"/>
  <c r="C4769" i="8"/>
  <c r="C4768" i="8"/>
  <c r="C4767" i="8"/>
  <c r="C4766" i="8"/>
  <c r="C4765" i="8"/>
  <c r="C4764" i="8"/>
  <c r="C4763" i="8"/>
  <c r="C4762" i="8"/>
  <c r="C4761" i="8"/>
  <c r="C4760" i="8"/>
  <c r="C4759" i="8"/>
  <c r="C4758" i="8"/>
  <c r="C4757" i="8"/>
  <c r="C4756" i="8"/>
  <c r="C4755" i="8"/>
  <c r="C4754" i="8"/>
  <c r="C4753" i="8"/>
  <c r="C4752" i="8"/>
  <c r="C4751" i="8"/>
  <c r="C4750" i="8"/>
  <c r="C4749" i="8"/>
  <c r="C4748" i="8"/>
  <c r="C4747" i="8"/>
  <c r="C4746" i="8"/>
  <c r="C4745" i="8"/>
  <c r="C4744" i="8"/>
  <c r="C4743" i="8"/>
  <c r="C4742" i="8"/>
  <c r="C4741" i="8"/>
  <c r="C4740" i="8"/>
  <c r="C4739" i="8"/>
  <c r="C4738" i="8"/>
  <c r="C4737" i="8"/>
  <c r="C4736" i="8"/>
  <c r="C4735" i="8"/>
  <c r="C4734" i="8"/>
  <c r="C4733" i="8"/>
  <c r="C4732" i="8"/>
  <c r="C4731" i="8"/>
  <c r="C4730" i="8"/>
  <c r="C4729" i="8"/>
  <c r="C4728" i="8"/>
  <c r="C4727" i="8"/>
  <c r="C4726" i="8"/>
  <c r="C4725" i="8"/>
  <c r="C4724" i="8"/>
  <c r="C4723" i="8"/>
  <c r="C4722" i="8"/>
  <c r="C4721" i="8"/>
  <c r="C4720" i="8"/>
  <c r="C4719" i="8"/>
  <c r="C4718" i="8"/>
  <c r="C4717" i="8"/>
  <c r="C4716" i="8"/>
  <c r="C4715" i="8"/>
  <c r="C4714" i="8"/>
  <c r="C4713" i="8"/>
  <c r="C4712" i="8"/>
  <c r="C4711" i="8"/>
  <c r="C4710" i="8"/>
  <c r="C4709" i="8"/>
  <c r="C4708" i="8"/>
  <c r="C4707" i="8"/>
  <c r="C4706" i="8"/>
  <c r="C4705" i="8"/>
  <c r="C4704" i="8"/>
  <c r="C4703" i="8"/>
  <c r="C4702" i="8"/>
  <c r="C4701" i="8"/>
  <c r="C4700" i="8"/>
  <c r="C4699" i="8"/>
  <c r="C4698" i="8"/>
  <c r="C4697" i="8"/>
  <c r="C4696" i="8"/>
  <c r="C4695" i="8"/>
  <c r="C4694" i="8"/>
  <c r="C4693" i="8"/>
  <c r="C4692" i="8"/>
  <c r="C4691" i="8"/>
  <c r="C4690" i="8"/>
  <c r="C4689" i="8"/>
  <c r="C4688" i="8"/>
  <c r="C4687" i="8"/>
  <c r="C4686" i="8"/>
  <c r="C4685" i="8"/>
  <c r="C4684" i="8"/>
  <c r="C4683" i="8"/>
  <c r="C4682" i="8"/>
  <c r="C4681" i="8"/>
  <c r="C4680" i="8"/>
  <c r="C4679" i="8"/>
  <c r="C4678" i="8"/>
  <c r="C4677" i="8"/>
  <c r="C4676" i="8"/>
  <c r="C4675" i="8"/>
  <c r="C4674" i="8"/>
  <c r="C4673" i="8"/>
  <c r="C4672" i="8"/>
  <c r="C4671" i="8"/>
  <c r="C4670" i="8"/>
  <c r="C4669" i="8"/>
  <c r="C4668" i="8"/>
  <c r="C4667" i="8"/>
  <c r="C4666" i="8"/>
  <c r="C4665" i="8"/>
  <c r="C4664" i="8"/>
  <c r="C4663" i="8"/>
  <c r="C4662" i="8"/>
  <c r="C4661" i="8"/>
  <c r="C4660" i="8"/>
  <c r="C4659" i="8"/>
  <c r="C4658" i="8"/>
  <c r="C4657" i="8"/>
  <c r="C4656" i="8"/>
  <c r="C4655" i="8"/>
  <c r="C4654" i="8"/>
  <c r="C4653" i="8"/>
  <c r="C4652" i="8"/>
  <c r="C4651" i="8"/>
  <c r="C4650" i="8"/>
  <c r="C4649" i="8"/>
  <c r="C4648" i="8"/>
  <c r="C4647" i="8"/>
  <c r="C4646" i="8"/>
  <c r="C4645" i="8"/>
  <c r="C4644" i="8"/>
  <c r="C4643" i="8"/>
  <c r="C4642" i="8"/>
  <c r="C4641" i="8"/>
  <c r="C4640" i="8"/>
  <c r="C4639" i="8"/>
  <c r="C4638" i="8"/>
  <c r="C4637" i="8"/>
  <c r="C4636" i="8"/>
  <c r="C4635" i="8"/>
  <c r="C4634" i="8"/>
  <c r="C4633" i="8"/>
  <c r="C4632" i="8"/>
  <c r="C4631" i="8"/>
  <c r="C4630" i="8"/>
  <c r="C4629" i="8"/>
  <c r="C4628" i="8"/>
  <c r="C4627" i="8"/>
  <c r="C4626" i="8"/>
  <c r="C4625" i="8"/>
  <c r="C4624" i="8"/>
  <c r="C4623" i="8"/>
  <c r="C4622" i="8"/>
  <c r="C4621" i="8"/>
  <c r="C4620" i="8"/>
  <c r="C4619" i="8"/>
  <c r="C4618" i="8"/>
  <c r="C4617" i="8"/>
  <c r="C4616" i="8"/>
  <c r="C4615" i="8"/>
  <c r="C4614" i="8"/>
  <c r="C4613" i="8"/>
  <c r="C4612" i="8"/>
  <c r="C4611" i="8"/>
  <c r="C4610" i="8"/>
  <c r="C4609" i="8"/>
  <c r="C4608" i="8"/>
  <c r="C4607" i="8"/>
  <c r="C4606" i="8"/>
  <c r="C4605" i="8"/>
  <c r="C4604" i="8"/>
  <c r="C4603" i="8"/>
  <c r="C4602" i="8"/>
  <c r="C4601" i="8"/>
  <c r="C4600" i="8"/>
  <c r="C4599" i="8"/>
  <c r="C4598" i="8"/>
  <c r="C4597" i="8"/>
  <c r="C4596" i="8"/>
  <c r="C4595" i="8"/>
  <c r="C4594" i="8"/>
  <c r="C4593" i="8"/>
  <c r="C4592" i="8"/>
  <c r="C4591" i="8"/>
  <c r="C4590" i="8"/>
  <c r="C4589" i="8"/>
  <c r="C4588" i="8"/>
  <c r="C4587" i="8"/>
  <c r="C4586" i="8"/>
  <c r="C4585" i="8"/>
  <c r="C4584" i="8"/>
  <c r="C4583" i="8"/>
  <c r="C4582" i="8"/>
  <c r="C4581" i="8"/>
  <c r="C4580" i="8"/>
  <c r="C4579" i="8"/>
  <c r="C4578" i="8"/>
  <c r="C4577" i="8"/>
  <c r="C4576" i="8"/>
  <c r="C4575" i="8"/>
  <c r="C4574" i="8"/>
  <c r="C4573" i="8"/>
  <c r="C4572" i="8"/>
  <c r="C4571" i="8"/>
  <c r="C4570" i="8"/>
  <c r="C4569" i="8"/>
  <c r="C4568" i="8"/>
  <c r="C4567" i="8"/>
  <c r="C4566" i="8"/>
  <c r="C4565" i="8"/>
  <c r="C4564" i="8"/>
  <c r="C4563" i="8"/>
  <c r="C4562" i="8"/>
  <c r="C4561" i="8"/>
  <c r="C4560" i="8"/>
  <c r="C4559" i="8"/>
  <c r="C4558" i="8"/>
  <c r="C4557" i="8"/>
  <c r="C4556" i="8"/>
  <c r="C4555" i="8"/>
  <c r="C4554" i="8"/>
  <c r="C4553" i="8"/>
  <c r="C4552" i="8"/>
  <c r="C4551" i="8"/>
  <c r="C4550" i="8"/>
  <c r="C4549" i="8"/>
  <c r="C4548" i="8"/>
  <c r="C4547" i="8"/>
  <c r="C4546" i="8"/>
  <c r="C4545" i="8"/>
  <c r="C4544" i="8"/>
  <c r="C4543" i="8"/>
  <c r="C4542" i="8"/>
  <c r="C4541" i="8"/>
  <c r="C4540" i="8"/>
  <c r="C4539" i="8"/>
  <c r="C4538" i="8"/>
  <c r="C4537" i="8"/>
  <c r="C4536" i="8"/>
  <c r="C4535" i="8"/>
  <c r="C4534" i="8"/>
  <c r="C4533" i="8"/>
  <c r="C4532" i="8"/>
  <c r="C4531" i="8"/>
  <c r="C4530" i="8"/>
  <c r="C4529" i="8"/>
  <c r="C4528" i="8"/>
  <c r="C4527" i="8"/>
  <c r="C4526" i="8"/>
  <c r="C4525" i="8"/>
  <c r="C4524" i="8"/>
  <c r="C4523" i="8"/>
  <c r="C4522" i="8"/>
  <c r="C4521" i="8"/>
  <c r="C4520" i="8"/>
  <c r="C4519" i="8"/>
  <c r="C4518" i="8"/>
  <c r="C4517" i="8"/>
  <c r="C4516" i="8"/>
  <c r="C4515" i="8"/>
  <c r="C4514" i="8"/>
  <c r="C4513" i="8"/>
  <c r="C4512" i="8"/>
  <c r="C4511" i="8"/>
  <c r="C4510" i="8"/>
  <c r="C4509" i="8"/>
  <c r="C4508" i="8"/>
  <c r="C4507" i="8"/>
  <c r="C4506" i="8"/>
  <c r="C4505" i="8"/>
  <c r="C4504" i="8"/>
  <c r="C4503" i="8"/>
  <c r="C4502" i="8"/>
  <c r="C4501" i="8"/>
  <c r="C4500" i="8"/>
  <c r="C4499" i="8"/>
  <c r="C4498" i="8"/>
  <c r="C4497" i="8"/>
  <c r="C4496" i="8"/>
  <c r="C4495" i="8"/>
  <c r="C4494" i="8"/>
  <c r="C4493" i="8"/>
  <c r="C4492" i="8"/>
  <c r="C4491" i="8"/>
  <c r="C4490" i="8"/>
  <c r="C4489" i="8"/>
  <c r="C4488" i="8"/>
  <c r="C4487" i="8"/>
  <c r="C4486" i="8"/>
  <c r="C4485" i="8"/>
  <c r="C4484" i="8"/>
  <c r="C4483" i="8"/>
  <c r="C4482" i="8"/>
  <c r="C4481" i="8"/>
  <c r="C4480" i="8"/>
  <c r="C4479" i="8"/>
  <c r="C4478" i="8"/>
  <c r="C4477" i="8"/>
  <c r="C4476" i="8"/>
  <c r="C4475" i="8"/>
  <c r="C4474" i="8"/>
  <c r="C4473" i="8"/>
  <c r="C4472" i="8"/>
  <c r="C4471" i="8"/>
  <c r="C4470" i="8"/>
  <c r="C4469" i="8"/>
  <c r="C4468" i="8"/>
  <c r="C4467" i="8"/>
  <c r="C4466" i="8"/>
  <c r="C4465" i="8"/>
  <c r="C4464" i="8"/>
  <c r="C4463" i="8"/>
  <c r="C4462" i="8"/>
  <c r="C4461" i="8"/>
  <c r="C4460" i="8"/>
  <c r="C4459" i="8"/>
  <c r="C4458" i="8"/>
  <c r="C4457" i="8"/>
  <c r="C4456" i="8"/>
  <c r="C4455" i="8"/>
  <c r="C4454" i="8"/>
  <c r="C4453" i="8"/>
  <c r="C4452" i="8"/>
  <c r="C4451" i="8"/>
  <c r="C4450" i="8"/>
  <c r="C4449" i="8"/>
  <c r="C4448" i="8"/>
  <c r="C4447" i="8"/>
  <c r="C4446" i="8"/>
  <c r="C4445" i="8"/>
  <c r="C4444" i="8"/>
  <c r="C4443" i="8"/>
  <c r="C4442" i="8"/>
  <c r="C4441" i="8"/>
  <c r="C4440" i="8"/>
  <c r="C4439" i="8"/>
  <c r="C4438" i="8"/>
  <c r="C4437" i="8"/>
  <c r="C4436" i="8"/>
  <c r="C4435" i="8"/>
  <c r="C4434" i="8"/>
  <c r="C4433" i="8"/>
  <c r="C4432" i="8"/>
  <c r="C4431" i="8"/>
  <c r="C4430" i="8"/>
  <c r="C4429" i="8"/>
  <c r="C4428" i="8"/>
  <c r="C4427" i="8"/>
  <c r="C4426" i="8"/>
  <c r="C4425" i="8"/>
  <c r="C4424" i="8"/>
  <c r="C4423" i="8"/>
  <c r="C4422" i="8"/>
  <c r="C4421" i="8"/>
  <c r="C4420" i="8"/>
  <c r="C4419" i="8"/>
  <c r="C4418" i="8"/>
  <c r="C4417" i="8"/>
  <c r="C4416" i="8"/>
  <c r="C4415" i="8"/>
  <c r="C4414" i="8"/>
  <c r="C4413" i="8"/>
  <c r="C4412" i="8"/>
  <c r="C4411" i="8"/>
  <c r="C4410" i="8"/>
  <c r="C4409" i="8"/>
  <c r="C4408" i="8"/>
  <c r="C4407" i="8"/>
  <c r="C4406" i="8"/>
  <c r="C4405" i="8"/>
  <c r="C4404" i="8"/>
  <c r="C4403" i="8"/>
  <c r="C4402" i="8"/>
  <c r="C4401" i="8"/>
  <c r="C4400" i="8"/>
  <c r="C4399" i="8"/>
  <c r="C4398" i="8"/>
  <c r="C4397" i="8"/>
  <c r="C4396" i="8"/>
  <c r="C4395" i="8"/>
  <c r="C4394" i="8"/>
  <c r="C4393" i="8"/>
  <c r="C4392" i="8"/>
  <c r="C4391" i="8"/>
  <c r="C4390" i="8"/>
  <c r="C4389" i="8"/>
  <c r="C4388" i="8"/>
  <c r="C4387" i="8"/>
  <c r="C4386" i="8"/>
  <c r="C4385" i="8"/>
  <c r="C4384" i="8"/>
  <c r="C4383" i="8"/>
  <c r="C4382" i="8"/>
  <c r="C4381" i="8"/>
  <c r="C4380" i="8"/>
  <c r="C4379" i="8"/>
  <c r="C4378" i="8"/>
  <c r="C4377" i="8"/>
  <c r="C4376" i="8"/>
  <c r="C4375" i="8"/>
  <c r="C4374" i="8"/>
  <c r="C4373" i="8"/>
  <c r="C4372" i="8"/>
  <c r="C4371" i="8"/>
  <c r="C4370" i="8"/>
  <c r="C4369" i="8"/>
  <c r="C4368" i="8"/>
  <c r="C4367" i="8"/>
  <c r="C4366" i="8"/>
  <c r="C4365" i="8"/>
  <c r="C4364" i="8"/>
  <c r="C4363" i="8"/>
  <c r="C4362" i="8"/>
  <c r="C4361" i="8"/>
  <c r="C4360" i="8"/>
  <c r="C4359" i="8"/>
  <c r="C4358" i="8"/>
  <c r="C4357" i="8"/>
  <c r="C4356" i="8"/>
  <c r="C4355" i="8"/>
  <c r="C4354" i="8"/>
  <c r="C4353" i="8"/>
  <c r="C4352" i="8"/>
  <c r="C4351" i="8"/>
  <c r="C4350" i="8"/>
  <c r="C4349" i="8"/>
  <c r="C4348" i="8"/>
  <c r="C4347" i="8"/>
  <c r="C4346" i="8"/>
  <c r="C4345" i="8"/>
  <c r="C4344" i="8"/>
  <c r="C4343" i="8"/>
  <c r="C4342" i="8"/>
  <c r="C4341" i="8"/>
  <c r="C4340" i="8"/>
  <c r="C4339" i="8"/>
  <c r="C4338" i="8"/>
  <c r="C4337" i="8"/>
  <c r="C4336" i="8"/>
  <c r="C4335" i="8"/>
  <c r="C4334" i="8"/>
  <c r="C4333" i="8"/>
  <c r="C4332" i="8"/>
  <c r="C4331" i="8"/>
  <c r="C4330" i="8"/>
  <c r="C4329" i="8"/>
  <c r="C4328" i="8"/>
  <c r="C4327" i="8"/>
  <c r="C4326" i="8"/>
  <c r="C4325" i="8"/>
  <c r="C4324" i="8"/>
  <c r="C4323" i="8"/>
  <c r="C4322" i="8"/>
  <c r="C4321" i="8"/>
  <c r="C4320" i="8"/>
  <c r="C4319" i="8"/>
  <c r="C4318" i="8"/>
  <c r="C4317" i="8"/>
  <c r="C4316" i="8"/>
  <c r="C4315" i="8"/>
  <c r="C4314" i="8"/>
  <c r="C4313" i="8"/>
  <c r="C4312" i="8"/>
  <c r="C4311" i="8"/>
  <c r="C4310" i="8"/>
  <c r="C4309" i="8"/>
  <c r="C4308" i="8"/>
  <c r="C4307" i="8"/>
  <c r="C4306" i="8"/>
  <c r="C4305" i="8"/>
  <c r="C4304" i="8"/>
  <c r="C4303" i="8"/>
  <c r="C4302" i="8"/>
  <c r="C4301" i="8"/>
  <c r="C4300" i="8"/>
  <c r="C4299" i="8"/>
  <c r="C4298" i="8"/>
  <c r="C4297" i="8"/>
  <c r="C4296" i="8"/>
  <c r="C4295" i="8"/>
  <c r="C4294" i="8"/>
  <c r="C4293" i="8"/>
  <c r="C4292" i="8"/>
  <c r="C4291" i="8"/>
  <c r="C4290" i="8"/>
  <c r="C4289" i="8"/>
  <c r="C4288" i="8"/>
  <c r="C4287" i="8"/>
  <c r="C4286" i="8"/>
  <c r="C4285" i="8"/>
  <c r="C4284" i="8"/>
  <c r="C4283" i="8"/>
  <c r="C4282" i="8"/>
  <c r="C4281" i="8"/>
  <c r="C4280" i="8"/>
  <c r="C4279" i="8"/>
  <c r="C4278" i="8"/>
  <c r="C4277" i="8"/>
  <c r="C4276" i="8"/>
  <c r="C4275" i="8"/>
  <c r="C4274" i="8"/>
  <c r="C4273" i="8"/>
  <c r="C4272" i="8"/>
  <c r="C4271" i="8"/>
  <c r="C4270" i="8"/>
  <c r="C4269" i="8"/>
  <c r="C4268" i="8"/>
  <c r="C4267" i="8"/>
  <c r="C4266" i="8"/>
  <c r="C4265" i="8"/>
  <c r="C4264" i="8"/>
  <c r="C4263" i="8"/>
  <c r="C4262" i="8"/>
  <c r="C4261" i="8"/>
  <c r="C4260" i="8"/>
  <c r="C4259" i="8"/>
  <c r="C4258" i="8"/>
  <c r="C4257" i="8"/>
  <c r="C4256" i="8"/>
  <c r="C4255" i="8"/>
  <c r="C4254" i="8"/>
  <c r="C4253" i="8"/>
  <c r="C4252" i="8"/>
  <c r="C4251" i="8"/>
  <c r="C4250" i="8"/>
  <c r="C4249" i="8"/>
  <c r="C4248" i="8"/>
  <c r="C4247" i="8"/>
  <c r="C4246" i="8"/>
  <c r="C4245" i="8"/>
  <c r="C4244" i="8"/>
  <c r="C4243" i="8"/>
  <c r="C4242" i="8"/>
  <c r="C4241" i="8"/>
  <c r="C4240" i="8"/>
  <c r="C4239" i="8"/>
  <c r="C4238" i="8"/>
  <c r="C4237" i="8"/>
  <c r="C4236" i="8"/>
  <c r="C4235" i="8"/>
  <c r="C4234" i="8"/>
  <c r="C4233" i="8"/>
  <c r="C4232" i="8"/>
  <c r="C4231" i="8"/>
  <c r="C4230" i="8"/>
  <c r="C4229" i="8"/>
  <c r="C4228" i="8"/>
  <c r="C4227" i="8"/>
  <c r="C4226" i="8"/>
  <c r="C4225" i="8"/>
  <c r="C4224" i="8"/>
  <c r="C4223" i="8"/>
  <c r="C4222" i="8"/>
  <c r="C4221" i="8"/>
  <c r="C4220" i="8"/>
  <c r="C4219" i="8"/>
  <c r="C4218" i="8"/>
  <c r="C4217" i="8"/>
  <c r="C4216" i="8"/>
  <c r="C4215" i="8"/>
  <c r="C4214" i="8"/>
  <c r="C4213" i="8"/>
  <c r="C4212" i="8"/>
  <c r="C4211" i="8"/>
  <c r="C4210" i="8"/>
  <c r="C4209" i="8"/>
  <c r="C4208" i="8"/>
  <c r="C4207" i="8"/>
  <c r="C4206" i="8"/>
  <c r="C4205" i="8"/>
  <c r="C4204" i="8"/>
  <c r="C4203" i="8"/>
  <c r="C4202" i="8"/>
  <c r="C4201" i="8"/>
  <c r="C4200" i="8"/>
  <c r="C4199" i="8"/>
  <c r="C4198" i="8"/>
  <c r="C4197" i="8"/>
  <c r="C4196" i="8"/>
  <c r="C4195" i="8"/>
  <c r="C4194" i="8"/>
  <c r="C4193" i="8"/>
  <c r="C4192" i="8"/>
  <c r="C4191" i="8"/>
  <c r="C4190" i="8"/>
  <c r="C4189" i="8"/>
  <c r="C4188" i="8"/>
  <c r="C4187" i="8"/>
  <c r="C4186" i="8"/>
  <c r="C4185" i="8"/>
  <c r="C4184" i="8"/>
  <c r="C4183" i="8"/>
  <c r="C4182" i="8"/>
  <c r="C4181" i="8"/>
  <c r="C4180" i="8"/>
  <c r="C4179" i="8"/>
  <c r="C4178" i="8"/>
  <c r="C4177" i="8"/>
  <c r="C4176" i="8"/>
  <c r="C4175" i="8"/>
  <c r="C4174" i="8"/>
  <c r="C4173" i="8"/>
  <c r="C4172" i="8"/>
  <c r="C4171" i="8"/>
  <c r="C4170" i="8"/>
  <c r="C4169" i="8"/>
  <c r="C4168" i="8"/>
  <c r="C4167" i="8"/>
  <c r="C4166" i="8"/>
  <c r="C4165" i="8"/>
  <c r="C4164" i="8"/>
  <c r="C4163" i="8"/>
  <c r="C4162" i="8"/>
  <c r="C4161" i="8"/>
  <c r="C4160" i="8"/>
  <c r="C4159" i="8"/>
  <c r="C4158" i="8"/>
  <c r="C4157" i="8"/>
  <c r="C4156" i="8"/>
  <c r="C4155" i="8"/>
  <c r="C4154" i="8"/>
  <c r="C4153" i="8"/>
  <c r="C4152" i="8"/>
  <c r="C4151" i="8"/>
  <c r="C4150" i="8"/>
  <c r="C4149" i="8"/>
  <c r="C4148" i="8"/>
  <c r="C4147" i="8"/>
  <c r="C4146" i="8"/>
  <c r="C4145" i="8"/>
  <c r="C4144" i="8"/>
  <c r="C4143" i="8"/>
  <c r="C4142" i="8"/>
  <c r="C4141" i="8"/>
  <c r="C4140" i="8"/>
  <c r="C4139" i="8"/>
  <c r="C4138" i="8"/>
  <c r="C4137" i="8"/>
  <c r="C4136" i="8"/>
  <c r="C4135" i="8"/>
  <c r="C4134" i="8"/>
  <c r="C4133" i="8"/>
  <c r="C4132" i="8"/>
  <c r="C4131" i="8"/>
  <c r="C4130" i="8"/>
  <c r="C4129" i="8"/>
  <c r="C4128" i="8"/>
  <c r="C4127" i="8"/>
  <c r="C4126" i="8"/>
  <c r="C4125" i="8"/>
  <c r="C4124" i="8"/>
  <c r="C4123" i="8"/>
  <c r="C4122" i="8"/>
  <c r="C4121" i="8"/>
  <c r="C4120" i="8"/>
  <c r="C4119" i="8"/>
  <c r="C4118" i="8"/>
  <c r="C4117" i="8"/>
  <c r="C4116" i="8"/>
  <c r="C4115" i="8"/>
  <c r="C4114" i="8"/>
  <c r="C4113" i="8"/>
  <c r="C4112" i="8"/>
  <c r="C4111" i="8"/>
  <c r="C4110" i="8"/>
  <c r="C4109" i="8"/>
  <c r="C4108" i="8"/>
  <c r="C4107" i="8"/>
  <c r="C4106" i="8"/>
  <c r="C4105" i="8"/>
  <c r="C4104" i="8"/>
  <c r="C4103" i="8"/>
  <c r="C4102" i="8"/>
  <c r="C4101" i="8"/>
  <c r="C4100" i="8"/>
  <c r="C4099" i="8"/>
  <c r="C4098" i="8"/>
  <c r="C4097" i="8"/>
  <c r="C4096" i="8"/>
  <c r="C4095" i="8"/>
  <c r="C4094" i="8"/>
  <c r="C4093" i="8"/>
  <c r="C4092" i="8"/>
  <c r="C4091" i="8"/>
  <c r="C4090" i="8"/>
  <c r="C4089" i="8"/>
  <c r="C4088" i="8"/>
  <c r="C4087" i="8"/>
  <c r="C4086" i="8"/>
  <c r="C4085" i="8"/>
  <c r="C4084" i="8"/>
  <c r="C4083" i="8"/>
  <c r="C4082" i="8"/>
  <c r="C4081" i="8"/>
  <c r="C4080" i="8"/>
  <c r="C4079" i="8"/>
  <c r="C4078" i="8"/>
  <c r="C4077" i="8"/>
  <c r="C4076" i="8"/>
  <c r="C4075" i="8"/>
  <c r="C4074" i="8"/>
  <c r="C4073" i="8"/>
  <c r="C4072" i="8"/>
  <c r="C4071" i="8"/>
  <c r="C4070" i="8"/>
  <c r="C4069" i="8"/>
  <c r="C4068" i="8"/>
  <c r="C4067" i="8"/>
  <c r="C4066" i="8"/>
  <c r="C4065" i="8"/>
  <c r="C4064" i="8"/>
  <c r="C4063" i="8"/>
  <c r="C4062" i="8"/>
  <c r="C4061" i="8"/>
  <c r="C4060" i="8"/>
  <c r="C4059" i="8"/>
  <c r="C4058" i="8"/>
  <c r="C4057" i="8"/>
  <c r="C4056" i="8"/>
  <c r="C4055" i="8"/>
  <c r="C4054" i="8"/>
  <c r="C4053" i="8"/>
  <c r="C4052" i="8"/>
  <c r="C4051" i="8"/>
  <c r="C4050" i="8"/>
  <c r="C4049" i="8"/>
  <c r="C4048" i="8"/>
  <c r="C4047" i="8"/>
  <c r="C4046" i="8"/>
  <c r="C4045" i="8"/>
  <c r="C4044" i="8"/>
  <c r="C4043" i="8"/>
  <c r="C4042" i="8"/>
  <c r="C4041" i="8"/>
  <c r="C4040" i="8"/>
  <c r="C4039" i="8"/>
  <c r="C4038" i="8"/>
  <c r="C4037" i="8"/>
  <c r="C4036" i="8"/>
  <c r="C4035" i="8"/>
  <c r="C4034" i="8"/>
  <c r="C4033" i="8"/>
  <c r="C4032" i="8"/>
  <c r="C4031" i="8"/>
  <c r="C4030" i="8"/>
  <c r="C4029" i="8"/>
  <c r="C4028" i="8"/>
  <c r="C4027" i="8"/>
  <c r="C4026" i="8"/>
  <c r="C4025" i="8"/>
  <c r="C4024" i="8"/>
  <c r="C4023" i="8"/>
  <c r="C4022" i="8"/>
  <c r="C4021" i="8"/>
  <c r="C4020" i="8"/>
  <c r="C4019" i="8"/>
  <c r="C4018" i="8"/>
  <c r="C4017" i="8"/>
  <c r="C4016" i="8"/>
  <c r="C4015" i="8"/>
  <c r="C4014" i="8"/>
  <c r="C4013" i="8"/>
  <c r="C4012" i="8"/>
  <c r="C4011" i="8"/>
  <c r="C4010" i="8"/>
  <c r="C4009" i="8"/>
  <c r="C4008" i="8"/>
  <c r="C4007" i="8"/>
  <c r="C4006" i="8"/>
  <c r="C4005" i="8"/>
  <c r="C4004" i="8"/>
  <c r="C4003" i="8"/>
  <c r="C4002" i="8"/>
  <c r="C4001" i="8"/>
  <c r="C4000" i="8"/>
  <c r="C3999" i="8"/>
  <c r="C3998" i="8"/>
  <c r="C3997" i="8"/>
  <c r="C3996" i="8"/>
  <c r="C3995" i="8"/>
  <c r="C3994" i="8"/>
  <c r="C3993" i="8"/>
  <c r="C3992" i="8"/>
  <c r="C3991" i="8"/>
  <c r="C3990" i="8"/>
  <c r="C3989" i="8"/>
  <c r="C3988" i="8"/>
  <c r="C3987" i="8"/>
  <c r="C3986" i="8"/>
  <c r="C3985" i="8"/>
  <c r="C3984" i="8"/>
  <c r="C3983" i="8"/>
  <c r="C3982" i="8"/>
  <c r="C3981" i="8"/>
  <c r="C3980" i="8"/>
  <c r="C3979" i="8"/>
  <c r="C3978" i="8"/>
  <c r="C3977" i="8"/>
  <c r="C3976" i="8"/>
  <c r="C3975" i="8"/>
  <c r="C3974" i="8"/>
  <c r="C3973" i="8"/>
  <c r="C3972" i="8"/>
  <c r="C3971" i="8"/>
  <c r="C3970" i="8"/>
  <c r="C3969" i="8"/>
  <c r="C3968" i="8"/>
  <c r="C3967" i="8"/>
  <c r="C3966" i="8"/>
  <c r="C3965" i="8"/>
  <c r="C3964" i="8"/>
  <c r="C3963" i="8"/>
  <c r="C3962" i="8"/>
  <c r="C3961" i="8"/>
  <c r="C3960" i="8"/>
  <c r="C3959" i="8"/>
  <c r="C3958" i="8"/>
  <c r="C3957" i="8"/>
  <c r="C3956" i="8"/>
  <c r="C3955" i="8"/>
  <c r="C3954" i="8"/>
  <c r="C3953" i="8"/>
  <c r="C3952" i="8"/>
  <c r="C3951" i="8"/>
  <c r="C3950" i="8"/>
  <c r="C3949" i="8"/>
  <c r="C3948" i="8"/>
  <c r="C3947" i="8"/>
  <c r="C3946" i="8"/>
  <c r="C3945" i="8"/>
  <c r="C3944" i="8"/>
  <c r="C3943" i="8"/>
  <c r="C3942" i="8"/>
  <c r="C3941" i="8"/>
  <c r="C3940" i="8"/>
  <c r="C3939" i="8"/>
  <c r="C3938" i="8"/>
  <c r="C3937" i="8"/>
  <c r="C3936" i="8"/>
  <c r="C3935" i="8"/>
  <c r="C3934" i="8"/>
  <c r="C3933" i="8"/>
  <c r="C3932" i="8"/>
  <c r="C3931" i="8"/>
  <c r="C3930" i="8"/>
  <c r="C3929" i="8"/>
  <c r="C3928" i="8"/>
  <c r="C3927" i="8"/>
  <c r="C3926" i="8"/>
  <c r="C3925" i="8"/>
  <c r="C3924" i="8"/>
  <c r="C3923" i="8"/>
  <c r="C3922" i="8"/>
  <c r="C3921" i="8"/>
  <c r="C3920" i="8"/>
  <c r="C3919" i="8"/>
  <c r="C3918" i="8"/>
  <c r="C3917" i="8"/>
  <c r="C3916" i="8"/>
  <c r="C3915" i="8"/>
  <c r="C3914" i="8"/>
  <c r="C3913" i="8"/>
  <c r="C3912" i="8"/>
  <c r="C3911" i="8"/>
  <c r="C3910" i="8"/>
  <c r="C3909" i="8"/>
  <c r="C3908" i="8"/>
  <c r="C3907" i="8"/>
  <c r="C3906" i="8"/>
  <c r="C3905" i="8"/>
  <c r="C3904" i="8"/>
  <c r="C3903" i="8"/>
  <c r="C3902" i="8"/>
  <c r="C3901" i="8"/>
  <c r="C3900" i="8"/>
  <c r="C3899" i="8"/>
  <c r="C3898" i="8"/>
  <c r="C3897" i="8"/>
  <c r="C3896" i="8"/>
  <c r="C3895" i="8"/>
  <c r="C3894" i="8"/>
  <c r="C3893" i="8"/>
  <c r="C3892" i="8"/>
  <c r="C3891" i="8"/>
  <c r="C3890" i="8"/>
  <c r="C3889" i="8"/>
  <c r="C3888" i="8"/>
  <c r="C3887" i="8"/>
  <c r="C3886" i="8"/>
  <c r="C3885" i="8"/>
  <c r="C3884" i="8"/>
  <c r="C3883" i="8"/>
  <c r="C3882" i="8"/>
  <c r="C3881" i="8"/>
  <c r="C3880" i="8"/>
  <c r="C3879" i="8"/>
  <c r="C3878" i="8"/>
  <c r="C3877" i="8"/>
  <c r="C3876" i="8"/>
  <c r="C3875" i="8"/>
  <c r="C3874" i="8"/>
  <c r="C3873" i="8"/>
  <c r="C3872" i="8"/>
  <c r="C3871" i="8"/>
  <c r="C3870" i="8"/>
  <c r="C3869" i="8"/>
  <c r="C3868" i="8"/>
  <c r="C3867" i="8"/>
  <c r="C3866" i="8"/>
  <c r="C3865" i="8"/>
  <c r="C3864" i="8"/>
  <c r="C3863" i="8"/>
  <c r="C3862" i="8"/>
  <c r="C3861" i="8"/>
  <c r="C3860" i="8"/>
  <c r="C3859" i="8"/>
  <c r="C3858" i="8"/>
  <c r="C3857" i="8"/>
  <c r="C3856" i="8"/>
  <c r="C3855" i="8"/>
  <c r="C3854" i="8"/>
  <c r="C3853" i="8"/>
  <c r="C3852" i="8"/>
  <c r="C3851" i="8"/>
  <c r="C3850" i="8"/>
  <c r="C3849" i="8"/>
  <c r="C3848" i="8"/>
  <c r="C3847" i="8"/>
  <c r="C3846" i="8"/>
  <c r="C3845" i="8"/>
  <c r="C3844" i="8"/>
  <c r="C3843" i="8"/>
  <c r="C3842" i="8"/>
  <c r="C3841" i="8"/>
  <c r="C3840" i="8"/>
  <c r="C3839" i="8"/>
  <c r="C3838" i="8"/>
  <c r="C3837" i="8"/>
  <c r="C3836" i="8"/>
  <c r="C3835" i="8"/>
  <c r="C3834" i="8"/>
  <c r="C3833" i="8"/>
  <c r="C3832" i="8"/>
  <c r="C3831" i="8"/>
  <c r="C3830" i="8"/>
  <c r="C3829" i="8"/>
  <c r="C3828" i="8"/>
  <c r="C3827" i="8"/>
  <c r="C3826" i="8"/>
  <c r="C3825" i="8"/>
  <c r="C3824" i="8"/>
  <c r="C3823" i="8"/>
  <c r="C3822" i="8"/>
  <c r="C3821" i="8"/>
  <c r="C3820" i="8"/>
  <c r="C3819" i="8"/>
  <c r="C3818" i="8"/>
  <c r="C3817" i="8"/>
  <c r="C3816" i="8"/>
  <c r="C3815" i="8"/>
  <c r="C3814" i="8"/>
  <c r="C3813" i="8"/>
  <c r="C3812" i="8"/>
  <c r="C3811" i="8"/>
  <c r="C3810" i="8"/>
  <c r="C3809" i="8"/>
  <c r="C3808" i="8"/>
  <c r="C3807" i="8"/>
  <c r="C3806" i="8"/>
  <c r="C3805" i="8"/>
  <c r="C3804" i="8"/>
  <c r="C3803" i="8"/>
  <c r="C3802" i="8"/>
  <c r="C3801" i="8"/>
  <c r="C3800" i="8"/>
  <c r="C3799" i="8"/>
  <c r="C3798" i="8"/>
  <c r="C3797" i="8"/>
  <c r="C3796" i="8"/>
  <c r="C3795" i="8"/>
  <c r="C3794" i="8"/>
  <c r="C3793" i="8"/>
  <c r="C3792" i="8"/>
  <c r="C3791" i="8"/>
  <c r="C3790" i="8"/>
  <c r="C3789" i="8"/>
  <c r="C3788" i="8"/>
  <c r="C3787" i="8"/>
  <c r="C3786" i="8"/>
  <c r="C3785" i="8"/>
  <c r="C3784" i="8"/>
  <c r="C3783" i="8"/>
  <c r="C3782" i="8"/>
  <c r="C3781" i="8"/>
  <c r="C3780" i="8"/>
  <c r="C3779" i="8"/>
  <c r="C3778" i="8"/>
  <c r="C3777" i="8"/>
  <c r="C3776" i="8"/>
  <c r="C3775" i="8"/>
  <c r="C3774" i="8"/>
  <c r="C3773" i="8"/>
  <c r="C3772" i="8"/>
  <c r="C3771" i="8"/>
  <c r="C3770" i="8"/>
  <c r="C3769" i="8"/>
  <c r="C3768" i="8"/>
  <c r="C3767" i="8"/>
  <c r="C3766" i="8"/>
  <c r="C3765" i="8"/>
  <c r="C3764" i="8"/>
  <c r="C3763" i="8"/>
  <c r="C3762" i="8"/>
  <c r="C3761" i="8"/>
  <c r="C3760" i="8"/>
  <c r="C3759" i="8"/>
  <c r="C3758" i="8"/>
  <c r="C3757" i="8"/>
  <c r="C3756" i="8"/>
  <c r="C3755" i="8"/>
  <c r="C3754" i="8"/>
  <c r="C3753" i="8"/>
  <c r="C3752" i="8"/>
  <c r="C3751" i="8"/>
  <c r="C3750" i="8"/>
  <c r="C3749" i="8"/>
  <c r="C3748" i="8"/>
  <c r="C3747" i="8"/>
  <c r="C3746" i="8"/>
  <c r="C3745" i="8"/>
  <c r="C3744" i="8"/>
  <c r="C3743" i="8"/>
  <c r="C3742" i="8"/>
  <c r="C3741" i="8"/>
  <c r="C3740" i="8"/>
  <c r="C3739" i="8"/>
  <c r="C3738" i="8"/>
  <c r="C3737" i="8"/>
  <c r="C3736" i="8"/>
  <c r="C3735" i="8"/>
  <c r="C3734" i="8"/>
  <c r="C3733" i="8"/>
  <c r="C3732" i="8"/>
  <c r="C3731" i="8"/>
  <c r="C3730" i="8"/>
  <c r="C3729" i="8"/>
  <c r="C3728" i="8"/>
  <c r="C3727" i="8"/>
  <c r="C3726" i="8"/>
  <c r="C3725" i="8"/>
  <c r="C3724" i="8"/>
  <c r="C3723" i="8"/>
  <c r="C3722" i="8"/>
  <c r="C3721" i="8"/>
  <c r="C3720" i="8"/>
  <c r="C3719" i="8"/>
  <c r="C3718" i="8"/>
  <c r="C3717" i="8"/>
  <c r="C3716" i="8"/>
  <c r="C3715" i="8"/>
  <c r="C3714" i="8"/>
  <c r="C3713" i="8"/>
  <c r="C3712" i="8"/>
  <c r="C3711" i="8"/>
  <c r="C3710" i="8"/>
  <c r="C3709" i="8"/>
  <c r="C3708" i="8"/>
  <c r="C3707" i="8"/>
  <c r="C3706" i="8"/>
  <c r="C3705" i="8"/>
  <c r="C3704" i="8"/>
  <c r="C3703" i="8"/>
  <c r="C3702" i="8"/>
  <c r="C3701" i="8"/>
  <c r="C3700" i="8"/>
  <c r="C3699" i="8"/>
  <c r="C3698" i="8"/>
  <c r="C3697" i="8"/>
  <c r="C3696" i="8"/>
  <c r="C3695" i="8"/>
  <c r="C3694" i="8"/>
  <c r="C3693" i="8"/>
  <c r="C3692" i="8"/>
  <c r="C3691" i="8"/>
  <c r="C3690" i="8"/>
  <c r="C3689" i="8"/>
  <c r="C3688" i="8"/>
  <c r="C3687" i="8"/>
  <c r="C3686" i="8"/>
  <c r="C3685" i="8"/>
  <c r="C3684" i="8"/>
  <c r="C3683" i="8"/>
  <c r="C3682" i="8"/>
  <c r="C3681" i="8"/>
  <c r="C3680" i="8"/>
  <c r="C3679" i="8"/>
  <c r="C3678" i="8"/>
  <c r="C3677" i="8"/>
  <c r="C3676" i="8"/>
  <c r="C3675" i="8"/>
  <c r="C3674" i="8"/>
  <c r="C3673" i="8"/>
  <c r="C3672" i="8"/>
  <c r="C3671" i="8"/>
  <c r="C3670" i="8"/>
  <c r="C3669" i="8"/>
  <c r="C3668" i="8"/>
  <c r="C3667" i="8"/>
  <c r="C3666" i="8"/>
  <c r="C3665" i="8"/>
  <c r="C3664" i="8"/>
  <c r="C3663" i="8"/>
  <c r="C3662" i="8"/>
  <c r="C3661" i="8"/>
  <c r="C3660" i="8"/>
  <c r="C3659" i="8"/>
  <c r="C3658" i="8"/>
  <c r="C3657" i="8"/>
  <c r="C3656" i="8"/>
  <c r="C3655" i="8"/>
  <c r="C3654" i="8"/>
  <c r="C3653" i="8"/>
  <c r="C3652" i="8"/>
  <c r="C3651" i="8"/>
  <c r="C3650" i="8"/>
  <c r="C3649" i="8"/>
  <c r="C3648" i="8"/>
  <c r="C3647" i="8"/>
  <c r="C3646" i="8"/>
  <c r="C3645" i="8"/>
  <c r="C3644" i="8"/>
  <c r="C3643" i="8"/>
  <c r="C3642" i="8"/>
  <c r="C3641" i="8"/>
  <c r="C3640" i="8"/>
  <c r="C3639" i="8"/>
  <c r="C3638" i="8"/>
  <c r="C3637" i="8"/>
  <c r="C3636" i="8"/>
  <c r="C3635" i="8"/>
  <c r="C3634" i="8"/>
  <c r="C3633" i="8"/>
  <c r="C3632" i="8"/>
  <c r="C3631" i="8"/>
  <c r="C3630" i="8"/>
  <c r="C3629" i="8"/>
  <c r="C3628" i="8"/>
  <c r="C3627" i="8"/>
  <c r="C3626" i="8"/>
  <c r="C3625" i="8"/>
  <c r="C3624" i="8"/>
  <c r="C3623" i="8"/>
  <c r="C3622" i="8"/>
  <c r="C3621" i="8"/>
  <c r="C3620" i="8"/>
  <c r="C3619" i="8"/>
  <c r="C3618" i="8"/>
  <c r="C3617" i="8"/>
  <c r="C3616" i="8"/>
  <c r="C3615" i="8"/>
  <c r="C3614" i="8"/>
  <c r="C3613" i="8"/>
  <c r="C3612" i="8"/>
  <c r="C3611" i="8"/>
  <c r="C3610" i="8"/>
  <c r="C3609" i="8"/>
  <c r="C3608" i="8"/>
  <c r="C3607" i="8"/>
  <c r="C3606" i="8"/>
  <c r="C3605" i="8"/>
  <c r="C3604" i="8"/>
  <c r="C3603" i="8"/>
  <c r="C3602" i="8"/>
  <c r="C3601" i="8"/>
  <c r="C3600" i="8"/>
  <c r="C3599" i="8"/>
  <c r="C3598" i="8"/>
  <c r="C3597" i="8"/>
  <c r="C3596" i="8"/>
  <c r="C3595" i="8"/>
  <c r="C3594" i="8"/>
  <c r="C3593" i="8"/>
  <c r="C3592" i="8"/>
  <c r="C3591" i="8"/>
  <c r="C3590" i="8"/>
  <c r="C3589" i="8"/>
  <c r="C3588" i="8"/>
  <c r="C3587" i="8"/>
  <c r="C3586" i="8"/>
  <c r="C3585" i="8"/>
  <c r="C3584" i="8"/>
  <c r="C3583" i="8"/>
  <c r="C3582" i="8"/>
  <c r="C3581" i="8"/>
  <c r="C3580" i="8"/>
  <c r="C3579" i="8"/>
  <c r="C3578" i="8"/>
  <c r="C3577" i="8"/>
  <c r="C3576" i="8"/>
  <c r="C3575" i="8"/>
  <c r="C3574" i="8"/>
  <c r="C3573" i="8"/>
  <c r="C3572" i="8"/>
  <c r="C3571" i="8"/>
  <c r="C3570" i="8"/>
  <c r="C3569" i="8"/>
  <c r="C3568" i="8"/>
  <c r="C3567" i="8"/>
  <c r="C3566" i="8"/>
  <c r="C3565" i="8"/>
  <c r="C3564" i="8"/>
  <c r="C3563" i="8"/>
  <c r="C3562" i="8"/>
  <c r="C3561" i="8"/>
  <c r="C3560" i="8"/>
  <c r="C3559" i="8"/>
  <c r="C3558" i="8"/>
  <c r="C3557" i="8"/>
  <c r="C3556" i="8"/>
  <c r="C3555" i="8"/>
  <c r="C3554" i="8"/>
  <c r="C3553" i="8"/>
  <c r="C3552" i="8"/>
  <c r="C3551" i="8"/>
  <c r="C3550" i="8"/>
  <c r="C3549" i="8"/>
  <c r="C3548" i="8"/>
  <c r="C3547" i="8"/>
  <c r="C3546" i="8"/>
  <c r="C3545" i="8"/>
  <c r="C3544" i="8"/>
  <c r="C3543" i="8"/>
  <c r="C3542" i="8"/>
  <c r="C3541" i="8"/>
  <c r="C3540" i="8"/>
  <c r="C3539" i="8"/>
  <c r="C3538" i="8"/>
  <c r="C3537" i="8"/>
  <c r="C3536" i="8"/>
  <c r="C3535" i="8"/>
  <c r="C3534" i="8"/>
  <c r="C3533" i="8"/>
  <c r="C3532" i="8"/>
  <c r="C3531" i="8"/>
  <c r="C3530" i="8"/>
  <c r="C3529" i="8"/>
  <c r="C3528" i="8"/>
  <c r="C3527" i="8"/>
  <c r="C3526" i="8"/>
  <c r="C3525" i="8"/>
  <c r="C3524" i="8"/>
  <c r="C3523" i="8"/>
  <c r="C3522" i="8"/>
  <c r="C3521" i="8"/>
  <c r="C3520" i="8"/>
  <c r="C3519" i="8"/>
  <c r="C3518" i="8"/>
  <c r="C3517" i="8"/>
  <c r="C3516" i="8"/>
  <c r="C3515" i="8"/>
  <c r="C3514" i="8"/>
  <c r="C3513" i="8"/>
  <c r="C3512" i="8"/>
  <c r="C3511" i="8"/>
  <c r="C3510" i="8"/>
  <c r="C3509" i="8"/>
  <c r="C3508" i="8"/>
  <c r="C3507" i="8"/>
  <c r="C3506" i="8"/>
  <c r="C3505" i="8"/>
  <c r="C3504" i="8"/>
  <c r="C3503" i="8"/>
  <c r="C3502" i="8"/>
  <c r="C3501" i="8"/>
  <c r="C3500" i="8"/>
  <c r="C3499" i="8"/>
  <c r="C3498" i="8"/>
  <c r="C3497" i="8"/>
  <c r="C3496" i="8"/>
  <c r="C3495" i="8"/>
  <c r="C3494" i="8"/>
  <c r="C3493" i="8"/>
  <c r="C3492" i="8"/>
  <c r="C3491" i="8"/>
  <c r="C3490" i="8"/>
  <c r="C3489" i="8"/>
  <c r="C3488" i="8"/>
  <c r="C3487" i="8"/>
  <c r="C3486" i="8"/>
  <c r="C3485" i="8"/>
  <c r="C3484" i="8"/>
  <c r="C3483" i="8"/>
  <c r="C3482" i="8"/>
  <c r="C3481" i="8"/>
  <c r="C3480" i="8"/>
  <c r="C3479" i="8"/>
  <c r="C3478" i="8"/>
  <c r="C3477" i="8"/>
  <c r="C3476" i="8"/>
  <c r="C3475" i="8"/>
  <c r="C3474" i="8"/>
  <c r="C3473" i="8"/>
  <c r="C3472" i="8"/>
  <c r="C3471" i="8"/>
  <c r="C3470" i="8"/>
  <c r="C3469" i="8"/>
  <c r="C3468" i="8"/>
  <c r="C3467" i="8"/>
  <c r="C3466" i="8"/>
  <c r="C3465" i="8"/>
  <c r="C3464" i="8"/>
  <c r="C3463" i="8"/>
  <c r="C3462" i="8"/>
  <c r="C3461" i="8"/>
  <c r="C3460" i="8"/>
  <c r="C3459" i="8"/>
  <c r="C3458" i="8"/>
  <c r="C3457" i="8"/>
  <c r="C3456" i="8"/>
  <c r="C3455" i="8"/>
  <c r="C3454" i="8"/>
  <c r="C3453" i="8"/>
  <c r="C3452" i="8"/>
  <c r="C3451" i="8"/>
  <c r="C3450" i="8"/>
  <c r="C3449" i="8"/>
  <c r="C3448" i="8"/>
  <c r="C3447" i="8"/>
  <c r="C3446" i="8"/>
  <c r="C3445" i="8"/>
  <c r="C3444" i="8"/>
  <c r="C3443" i="8"/>
  <c r="C3442" i="8"/>
  <c r="C3441" i="8"/>
  <c r="C3440" i="8"/>
  <c r="C3439" i="8"/>
  <c r="C3438" i="8"/>
  <c r="C3437" i="8"/>
  <c r="C3436" i="8"/>
  <c r="C3435" i="8"/>
  <c r="C3434" i="8"/>
  <c r="C3433" i="8"/>
  <c r="C3432" i="8"/>
  <c r="C3431" i="8"/>
  <c r="C3430" i="8"/>
  <c r="C3429" i="8"/>
  <c r="C3428" i="8"/>
  <c r="C3427" i="8"/>
  <c r="C3426" i="8"/>
  <c r="C3425" i="8"/>
  <c r="C3424" i="8"/>
  <c r="C3423" i="8"/>
  <c r="C3422" i="8"/>
  <c r="C3421" i="8"/>
  <c r="C3420" i="8"/>
  <c r="C3419" i="8"/>
  <c r="C3418" i="8"/>
  <c r="C3417" i="8"/>
  <c r="C3416" i="8"/>
  <c r="C3415" i="8"/>
  <c r="C3414" i="8"/>
  <c r="C3413" i="8"/>
  <c r="C3412" i="8"/>
  <c r="C3411" i="8"/>
  <c r="C3410" i="8"/>
  <c r="C3409" i="8"/>
  <c r="C3408" i="8"/>
  <c r="C3407" i="8"/>
  <c r="C3406" i="8"/>
  <c r="C3405" i="8"/>
  <c r="C3404" i="8"/>
  <c r="C3403" i="8"/>
  <c r="C3402" i="8"/>
  <c r="C3401" i="8"/>
  <c r="C3400" i="8"/>
  <c r="C3399" i="8"/>
  <c r="C3398" i="8"/>
  <c r="C3397" i="8"/>
  <c r="C3396" i="8"/>
  <c r="C3395" i="8"/>
  <c r="C3394" i="8"/>
  <c r="C3393" i="8"/>
  <c r="C3392" i="8"/>
  <c r="C3391" i="8"/>
  <c r="C3390" i="8"/>
  <c r="C3389" i="8"/>
  <c r="C3388" i="8"/>
  <c r="C3387" i="8"/>
  <c r="C3386" i="8"/>
  <c r="C3385" i="8"/>
  <c r="C3384" i="8"/>
  <c r="C3383" i="8"/>
  <c r="C3382" i="8"/>
  <c r="C3381" i="8"/>
  <c r="C3380" i="8"/>
  <c r="C3379" i="8"/>
  <c r="C3378" i="8"/>
  <c r="C3377" i="8"/>
  <c r="C3376" i="8"/>
  <c r="C3375" i="8"/>
  <c r="C3374" i="8"/>
  <c r="C3373" i="8"/>
  <c r="C3372" i="8"/>
  <c r="C3371" i="8"/>
  <c r="C3370" i="8"/>
  <c r="C3369" i="8"/>
  <c r="C3368" i="8"/>
  <c r="C3367" i="8"/>
  <c r="C3366" i="8"/>
  <c r="C3365" i="8"/>
  <c r="C3364" i="8"/>
  <c r="C3363" i="8"/>
  <c r="C3362" i="8"/>
  <c r="C3361" i="8"/>
  <c r="C3360" i="8"/>
  <c r="C3359" i="8"/>
  <c r="C3358" i="8"/>
  <c r="C3357" i="8"/>
  <c r="C3356" i="8"/>
  <c r="C3355" i="8"/>
  <c r="C3354" i="8"/>
  <c r="C3353" i="8"/>
  <c r="C3352" i="8"/>
  <c r="C3351" i="8"/>
  <c r="C3350" i="8"/>
  <c r="C3349" i="8"/>
  <c r="C3348" i="8"/>
  <c r="C3347" i="8"/>
  <c r="C3346" i="8"/>
  <c r="C3345" i="8"/>
  <c r="C3344" i="8"/>
  <c r="C3343" i="8"/>
  <c r="C3342" i="8"/>
  <c r="C3341" i="8"/>
  <c r="C3340" i="8"/>
  <c r="C3339" i="8"/>
  <c r="C3338" i="8"/>
  <c r="C3337" i="8"/>
  <c r="C3336" i="8"/>
  <c r="C3335" i="8"/>
  <c r="C3334" i="8"/>
  <c r="C3333" i="8"/>
  <c r="C3332" i="8"/>
  <c r="C3331" i="8"/>
  <c r="C3330" i="8"/>
  <c r="C3329" i="8"/>
  <c r="C3328" i="8"/>
  <c r="C3327" i="8"/>
  <c r="C3326" i="8"/>
  <c r="C3325" i="8"/>
  <c r="C3324" i="8"/>
  <c r="C3323" i="8"/>
  <c r="C3322" i="8"/>
  <c r="C3321" i="8"/>
  <c r="C3320" i="8"/>
  <c r="C3319" i="8"/>
  <c r="C3318" i="8"/>
  <c r="C3317" i="8"/>
  <c r="C3316" i="8"/>
  <c r="C3315" i="8"/>
  <c r="C3314" i="8"/>
  <c r="C3313" i="8"/>
  <c r="C3312" i="8"/>
  <c r="C3311" i="8"/>
  <c r="C3310" i="8"/>
  <c r="C3309" i="8"/>
  <c r="C3308" i="8"/>
  <c r="C3307" i="8"/>
  <c r="C3306" i="8"/>
  <c r="C3305" i="8"/>
  <c r="C3304" i="8"/>
  <c r="C3303" i="8"/>
  <c r="C3302" i="8"/>
  <c r="C3301" i="8"/>
  <c r="C3300" i="8"/>
  <c r="C3299" i="8"/>
  <c r="C3298" i="8"/>
  <c r="C3297" i="8"/>
  <c r="C3296" i="8"/>
  <c r="C3295" i="8"/>
  <c r="C3294" i="8"/>
  <c r="C3293" i="8"/>
  <c r="C3292" i="8"/>
  <c r="C3291" i="8"/>
  <c r="C3290" i="8"/>
  <c r="C3289" i="8"/>
  <c r="C3288" i="8"/>
  <c r="C3287" i="8"/>
  <c r="C3286" i="8"/>
  <c r="C3285" i="8"/>
  <c r="C3284" i="8"/>
  <c r="C3283" i="8"/>
  <c r="C3282" i="8"/>
  <c r="C3281" i="8"/>
  <c r="C3280" i="8"/>
  <c r="C3279" i="8"/>
  <c r="C3278" i="8"/>
  <c r="C3277" i="8"/>
  <c r="C3276" i="8"/>
  <c r="C3275" i="8"/>
  <c r="C3274" i="8"/>
  <c r="C3273" i="8"/>
  <c r="C3272" i="8"/>
  <c r="C3271" i="8"/>
  <c r="C3270" i="8"/>
  <c r="C3269" i="8"/>
  <c r="C3268" i="8"/>
  <c r="C3267" i="8"/>
  <c r="C3266" i="8"/>
  <c r="C3265" i="8"/>
  <c r="C3264" i="8"/>
  <c r="C3263" i="8"/>
  <c r="C3262" i="8"/>
  <c r="C3261" i="8"/>
  <c r="C3260" i="8"/>
  <c r="C3259" i="8"/>
  <c r="C3258" i="8"/>
  <c r="C3257" i="8"/>
  <c r="C3256" i="8"/>
  <c r="C3255" i="8"/>
  <c r="C3254" i="8"/>
  <c r="C3253" i="8"/>
  <c r="C3252" i="8"/>
  <c r="C3251" i="8"/>
  <c r="C3250" i="8"/>
  <c r="C3249" i="8"/>
  <c r="C3248" i="8"/>
  <c r="C3247" i="8"/>
  <c r="C3246" i="8"/>
  <c r="C3245" i="8"/>
  <c r="C3244" i="8"/>
  <c r="C3243" i="8"/>
  <c r="C3242" i="8"/>
  <c r="C3241" i="8"/>
  <c r="C3240" i="8"/>
  <c r="C3239" i="8"/>
  <c r="C3238" i="8"/>
  <c r="C3237" i="8"/>
  <c r="C3236" i="8"/>
  <c r="C3235" i="8"/>
  <c r="C3234" i="8"/>
  <c r="C3233" i="8"/>
  <c r="C3232" i="8"/>
  <c r="C3231" i="8"/>
  <c r="C3230" i="8"/>
  <c r="C3229" i="8"/>
  <c r="C3228" i="8"/>
  <c r="C3227" i="8"/>
  <c r="C3226" i="8"/>
  <c r="C3225" i="8"/>
  <c r="C3224" i="8"/>
  <c r="C3223" i="8"/>
  <c r="C3222" i="8"/>
  <c r="C3221" i="8"/>
  <c r="C3220" i="8"/>
  <c r="C3219" i="8"/>
  <c r="C3218" i="8"/>
  <c r="C3217" i="8"/>
  <c r="C3216" i="8"/>
  <c r="C3215" i="8"/>
  <c r="C3214" i="8"/>
  <c r="C3213" i="8"/>
  <c r="C3212" i="8"/>
  <c r="C3211" i="8"/>
  <c r="C3210" i="8"/>
  <c r="C3209" i="8"/>
  <c r="C3208" i="8"/>
  <c r="C3207" i="8"/>
  <c r="C3206" i="8"/>
  <c r="C3205" i="8"/>
  <c r="C3204" i="8"/>
  <c r="C3203" i="8"/>
  <c r="C3202" i="8"/>
  <c r="C3201" i="8"/>
  <c r="C3200" i="8"/>
  <c r="C3199" i="8"/>
  <c r="C3198" i="8"/>
  <c r="C3197" i="8"/>
  <c r="C3196" i="8"/>
  <c r="C3195" i="8"/>
  <c r="C3194" i="8"/>
  <c r="C3193" i="8"/>
  <c r="C3192" i="8"/>
  <c r="C3191" i="8"/>
  <c r="C3190" i="8"/>
  <c r="C3189" i="8"/>
  <c r="C3188" i="8"/>
  <c r="C3187" i="8"/>
  <c r="C3186" i="8"/>
  <c r="C3185" i="8"/>
  <c r="C3184" i="8"/>
  <c r="C3183" i="8"/>
  <c r="C3182" i="8"/>
  <c r="C3181" i="8"/>
  <c r="C3180" i="8"/>
  <c r="C3179" i="8"/>
  <c r="C3178" i="8"/>
  <c r="C3177" i="8"/>
  <c r="C3176" i="8"/>
  <c r="C3175" i="8"/>
  <c r="C3174" i="8"/>
  <c r="C3173" i="8"/>
  <c r="C3172" i="8"/>
  <c r="C3171" i="8"/>
  <c r="C3170" i="8"/>
  <c r="C3169" i="8"/>
  <c r="C3168" i="8"/>
  <c r="C3167" i="8"/>
  <c r="C3166" i="8"/>
  <c r="C3165" i="8"/>
  <c r="C3164" i="8"/>
  <c r="C3163" i="8"/>
  <c r="C3162" i="8"/>
  <c r="C3161" i="8"/>
  <c r="C3160" i="8"/>
  <c r="C3159" i="8"/>
  <c r="C3158" i="8"/>
  <c r="C3157" i="8"/>
  <c r="C3156" i="8"/>
  <c r="C3155" i="8"/>
  <c r="C3154" i="8"/>
  <c r="C3153" i="8"/>
  <c r="C3152" i="8"/>
  <c r="C3151" i="8"/>
  <c r="C3150" i="8"/>
  <c r="C3149" i="8"/>
  <c r="C3148" i="8"/>
  <c r="C3147" i="8"/>
  <c r="C3146" i="8"/>
  <c r="C3145" i="8"/>
  <c r="C3144" i="8"/>
  <c r="C3143" i="8"/>
  <c r="C3142" i="8"/>
  <c r="C3141" i="8"/>
  <c r="C3140" i="8"/>
  <c r="C3139" i="8"/>
  <c r="C3138" i="8"/>
  <c r="C3137" i="8"/>
  <c r="C3136" i="8"/>
  <c r="C3135" i="8"/>
  <c r="C3134" i="8"/>
  <c r="C3133" i="8"/>
  <c r="C3132" i="8"/>
  <c r="C3131" i="8"/>
  <c r="C3130" i="8"/>
  <c r="C3129" i="8"/>
  <c r="C3128" i="8"/>
  <c r="C3127" i="8"/>
  <c r="C3126" i="8"/>
  <c r="C3125" i="8"/>
  <c r="C3124" i="8"/>
  <c r="C3123" i="8"/>
  <c r="C3122" i="8"/>
  <c r="C3121" i="8"/>
  <c r="C3120" i="8"/>
  <c r="C3119" i="8"/>
  <c r="C3118" i="8"/>
  <c r="C3117" i="8"/>
  <c r="C3116" i="8"/>
  <c r="C3115" i="8"/>
  <c r="C3114" i="8"/>
  <c r="C3113" i="8"/>
  <c r="C3112" i="8"/>
  <c r="C3111" i="8"/>
  <c r="C3110" i="8"/>
  <c r="C3109" i="8"/>
  <c r="C3108" i="8"/>
  <c r="C3107" i="8"/>
  <c r="C3106" i="8"/>
  <c r="C3105" i="8"/>
  <c r="C3104" i="8"/>
  <c r="C3103" i="8"/>
  <c r="C3102" i="8"/>
  <c r="C3101" i="8"/>
  <c r="C3100" i="8"/>
  <c r="C3099" i="8"/>
  <c r="C3098" i="8"/>
  <c r="C3097" i="8"/>
  <c r="C3096" i="8"/>
  <c r="C3095" i="8"/>
  <c r="C3094" i="8"/>
  <c r="C3093" i="8"/>
  <c r="C3092" i="8"/>
  <c r="C3091" i="8"/>
  <c r="C3090" i="8"/>
  <c r="C3089" i="8"/>
  <c r="C3088" i="8"/>
  <c r="C3087" i="8"/>
  <c r="C3086" i="8"/>
  <c r="C3085" i="8"/>
  <c r="C3084" i="8"/>
  <c r="C3083" i="8"/>
  <c r="C3082" i="8"/>
  <c r="C3081" i="8"/>
  <c r="C3080" i="8"/>
  <c r="C3079" i="8"/>
  <c r="C3078" i="8"/>
  <c r="C3077" i="8"/>
  <c r="C3076" i="8"/>
  <c r="C3075" i="8"/>
  <c r="C3074" i="8"/>
  <c r="C3073" i="8"/>
  <c r="C3072" i="8"/>
  <c r="C3071" i="8"/>
  <c r="C3070" i="8"/>
  <c r="C3069" i="8"/>
  <c r="C3068" i="8"/>
  <c r="C3067" i="8"/>
  <c r="C3066" i="8"/>
  <c r="C3065" i="8"/>
  <c r="C3064" i="8"/>
  <c r="C3063" i="8"/>
  <c r="C3062" i="8"/>
  <c r="C3061" i="8"/>
  <c r="C3060" i="8"/>
  <c r="C3059" i="8"/>
  <c r="C3058" i="8"/>
  <c r="C3057" i="8"/>
  <c r="C3056" i="8"/>
  <c r="C3055" i="8"/>
  <c r="C3054" i="8"/>
  <c r="C3053" i="8"/>
  <c r="C3052" i="8"/>
  <c r="C3051" i="8"/>
  <c r="C3050" i="8"/>
  <c r="C3049" i="8"/>
  <c r="C3048" i="8"/>
  <c r="C3047" i="8"/>
  <c r="C3046" i="8"/>
  <c r="C3045" i="8"/>
  <c r="C3044" i="8"/>
  <c r="C3043" i="8"/>
  <c r="C3042" i="8"/>
  <c r="C3041" i="8"/>
  <c r="C3040" i="8"/>
  <c r="C3039" i="8"/>
  <c r="C3038" i="8"/>
  <c r="C3037" i="8"/>
  <c r="C3036" i="8"/>
  <c r="C3035" i="8"/>
  <c r="C3034" i="8"/>
  <c r="C3033" i="8"/>
  <c r="C3032" i="8"/>
  <c r="C3031" i="8"/>
  <c r="C3030" i="8"/>
  <c r="C3029" i="8"/>
  <c r="C3028" i="8"/>
  <c r="C3027" i="8"/>
  <c r="C3026" i="8"/>
  <c r="C3025" i="8"/>
  <c r="C3024" i="8"/>
  <c r="C3023" i="8"/>
  <c r="C3022" i="8"/>
  <c r="C3021" i="8"/>
  <c r="C3020" i="8"/>
  <c r="C3019" i="8"/>
  <c r="C3018" i="8"/>
  <c r="C3017" i="8"/>
  <c r="C3016" i="8"/>
  <c r="C3015" i="8"/>
  <c r="C3014" i="8"/>
  <c r="C3013" i="8"/>
  <c r="C3012" i="8"/>
  <c r="C3011" i="8"/>
  <c r="C3010" i="8"/>
  <c r="C3009" i="8"/>
  <c r="C3008" i="8"/>
  <c r="C3007" i="8"/>
  <c r="C3006" i="8"/>
  <c r="C3005" i="8"/>
  <c r="C3004" i="8"/>
  <c r="C3003" i="8"/>
  <c r="C3002" i="8"/>
  <c r="C3001" i="8"/>
  <c r="C3000" i="8"/>
  <c r="C2999" i="8"/>
  <c r="C2998" i="8"/>
  <c r="C2997" i="8"/>
  <c r="C2996" i="8"/>
  <c r="C2995" i="8"/>
  <c r="C2994" i="8"/>
  <c r="C2993" i="8"/>
  <c r="C2992" i="8"/>
  <c r="C2991" i="8"/>
  <c r="C2990" i="8"/>
  <c r="C2989" i="8"/>
  <c r="C2988" i="8"/>
  <c r="C2987" i="8"/>
  <c r="C2986" i="8"/>
  <c r="C2985" i="8"/>
  <c r="C2984" i="8"/>
  <c r="C2983" i="8"/>
  <c r="C2982" i="8"/>
  <c r="C2981" i="8"/>
  <c r="C2980" i="8"/>
  <c r="C2979" i="8"/>
  <c r="C2978" i="8"/>
  <c r="C2977" i="8"/>
  <c r="C2976" i="8"/>
  <c r="C2975" i="8"/>
  <c r="C2974" i="8"/>
  <c r="C2973" i="8"/>
  <c r="C2972" i="8"/>
  <c r="C2971" i="8"/>
  <c r="C2970" i="8"/>
  <c r="C2969" i="8"/>
  <c r="C2968" i="8"/>
  <c r="C2967" i="8"/>
  <c r="C2966" i="8"/>
  <c r="C2965" i="8"/>
  <c r="C2964" i="8"/>
  <c r="C2963" i="8"/>
  <c r="C2962" i="8"/>
  <c r="C2961" i="8"/>
  <c r="C2960" i="8"/>
  <c r="C2959" i="8"/>
  <c r="C2958" i="8"/>
  <c r="C2957" i="8"/>
  <c r="C2956" i="8"/>
  <c r="C2955" i="8"/>
  <c r="C2954" i="8"/>
  <c r="C2953" i="8"/>
  <c r="C2952" i="8"/>
  <c r="C2951" i="8"/>
  <c r="C2950" i="8"/>
  <c r="C2949" i="8"/>
  <c r="C2948" i="8"/>
  <c r="C2947" i="8"/>
  <c r="C2946" i="8"/>
  <c r="C2945" i="8"/>
  <c r="C2944" i="8"/>
  <c r="C2943" i="8"/>
  <c r="C2942" i="8"/>
  <c r="C2941" i="8"/>
  <c r="C2940" i="8"/>
  <c r="C2939" i="8"/>
  <c r="C2938" i="8"/>
  <c r="C2937" i="8"/>
  <c r="C2936" i="8"/>
  <c r="C2935" i="8"/>
  <c r="C2934" i="8"/>
  <c r="C2933" i="8"/>
  <c r="C2932" i="8"/>
  <c r="C2931" i="8"/>
  <c r="C2930" i="8"/>
  <c r="C2929" i="8"/>
  <c r="C2928" i="8"/>
  <c r="C2927" i="8"/>
  <c r="C2926" i="8"/>
  <c r="C2925" i="8"/>
  <c r="C2924" i="8"/>
  <c r="C2923" i="8"/>
  <c r="C2922" i="8"/>
  <c r="C2921" i="8"/>
  <c r="C2920" i="8"/>
  <c r="C2919" i="8"/>
  <c r="C2918" i="8"/>
  <c r="C2917" i="8"/>
  <c r="C2916" i="8"/>
  <c r="C2915" i="8"/>
  <c r="C2914" i="8"/>
  <c r="C2913" i="8"/>
  <c r="C2912" i="8"/>
  <c r="C2911" i="8"/>
  <c r="C2910" i="8"/>
  <c r="C2909" i="8"/>
  <c r="C2908" i="8"/>
  <c r="C2907" i="8"/>
  <c r="C2906" i="8"/>
  <c r="C2905" i="8"/>
  <c r="C2904" i="8"/>
  <c r="C2903" i="8"/>
  <c r="C2902" i="8"/>
  <c r="C2901" i="8"/>
  <c r="C2900" i="8"/>
  <c r="C2899" i="8"/>
  <c r="C2898" i="8"/>
  <c r="C2897" i="8"/>
  <c r="C2896" i="8"/>
  <c r="C2895" i="8"/>
  <c r="C2894" i="8"/>
  <c r="C2893" i="8"/>
  <c r="C2892" i="8"/>
  <c r="C2891" i="8"/>
  <c r="C2890" i="8"/>
  <c r="C2889" i="8"/>
  <c r="C2888" i="8"/>
  <c r="C2887" i="8"/>
  <c r="C2886" i="8"/>
  <c r="C2885" i="8"/>
  <c r="C2884" i="8"/>
  <c r="C2883" i="8"/>
  <c r="C2882" i="8"/>
  <c r="C2881" i="8"/>
  <c r="C2880" i="8"/>
  <c r="C2879" i="8"/>
  <c r="C2878" i="8"/>
  <c r="C2877" i="8"/>
  <c r="C2876" i="8"/>
  <c r="C2875" i="8"/>
  <c r="C2874" i="8"/>
  <c r="C2873" i="8"/>
  <c r="C2872" i="8"/>
  <c r="C2871" i="8"/>
  <c r="C2870" i="8"/>
  <c r="C2869" i="8"/>
  <c r="C2868" i="8"/>
  <c r="C2867" i="8"/>
  <c r="C2866" i="8"/>
  <c r="C2865" i="8"/>
  <c r="C2864" i="8"/>
  <c r="C2863" i="8"/>
  <c r="C2862" i="8"/>
  <c r="C2861" i="8"/>
  <c r="C2860" i="8"/>
  <c r="C2859" i="8"/>
  <c r="C2858" i="8"/>
  <c r="C2857" i="8"/>
  <c r="C2856" i="8"/>
  <c r="C2855" i="8"/>
  <c r="C2854" i="8"/>
  <c r="C2853" i="8"/>
  <c r="C2852" i="8"/>
  <c r="C2851" i="8"/>
  <c r="C2850" i="8"/>
  <c r="C2849" i="8"/>
  <c r="C2848" i="8"/>
  <c r="C2847" i="8"/>
  <c r="C2846" i="8"/>
  <c r="C2845" i="8"/>
  <c r="C2844" i="8"/>
  <c r="C2843" i="8"/>
  <c r="C2842" i="8"/>
  <c r="C2841" i="8"/>
  <c r="C2840" i="8"/>
  <c r="C2839" i="8"/>
  <c r="C2838" i="8"/>
  <c r="C2837" i="8"/>
  <c r="C2836" i="8"/>
  <c r="C2835" i="8"/>
  <c r="C2834" i="8"/>
  <c r="C2833" i="8"/>
  <c r="C2832" i="8"/>
  <c r="C2831" i="8"/>
  <c r="C2830" i="8"/>
  <c r="C2829" i="8"/>
  <c r="C2828" i="8"/>
  <c r="C2827" i="8"/>
  <c r="C2826" i="8"/>
  <c r="C2825" i="8"/>
  <c r="C2824" i="8"/>
  <c r="C2823" i="8"/>
  <c r="C2822" i="8"/>
  <c r="C2821" i="8"/>
  <c r="C2820" i="8"/>
  <c r="C2819" i="8"/>
  <c r="C2818" i="8"/>
  <c r="C2817" i="8"/>
  <c r="C2816" i="8"/>
  <c r="C2815" i="8"/>
  <c r="C2814" i="8"/>
  <c r="C2813" i="8"/>
  <c r="C2812" i="8"/>
  <c r="C2811" i="8"/>
  <c r="C2810" i="8"/>
  <c r="C2809" i="8"/>
  <c r="C2808" i="8"/>
  <c r="C2807" i="8"/>
  <c r="C2806" i="8"/>
  <c r="C2805" i="8"/>
  <c r="C2804" i="8"/>
  <c r="C2803" i="8"/>
  <c r="C2802" i="8"/>
  <c r="C2801" i="8"/>
  <c r="C2800" i="8"/>
  <c r="C2799" i="8"/>
  <c r="C2798" i="8"/>
  <c r="C2797" i="8"/>
  <c r="C2796" i="8"/>
  <c r="C2795" i="8"/>
  <c r="C2794" i="8"/>
  <c r="C2793" i="8"/>
  <c r="C2792" i="8"/>
  <c r="C2791" i="8"/>
  <c r="C2790" i="8"/>
  <c r="C2789" i="8"/>
  <c r="C2788" i="8"/>
  <c r="C2787" i="8"/>
  <c r="C2786" i="8"/>
  <c r="C2785" i="8"/>
  <c r="C2784" i="8"/>
  <c r="C2783" i="8"/>
  <c r="C2782" i="8"/>
  <c r="C2781" i="8"/>
  <c r="C2780" i="8"/>
  <c r="C2779" i="8"/>
  <c r="C2778" i="8"/>
  <c r="C2777" i="8"/>
  <c r="C2776" i="8"/>
  <c r="C2775" i="8"/>
  <c r="C2774" i="8"/>
  <c r="C2773" i="8"/>
  <c r="C2772" i="8"/>
  <c r="C2771" i="8"/>
  <c r="C2770" i="8"/>
  <c r="C2769" i="8"/>
  <c r="C2768" i="8"/>
  <c r="C2767" i="8"/>
  <c r="C2766" i="8"/>
  <c r="C2765" i="8"/>
  <c r="C2764" i="8"/>
  <c r="C2763" i="8"/>
  <c r="C2762" i="8"/>
  <c r="C2761" i="8"/>
  <c r="C2760" i="8"/>
  <c r="C2759" i="8"/>
  <c r="C2758" i="8"/>
  <c r="C2757" i="8"/>
  <c r="C2756" i="8"/>
  <c r="C2755" i="8"/>
  <c r="C2754" i="8"/>
  <c r="C2753" i="8"/>
  <c r="C2752" i="8"/>
  <c r="C2751" i="8"/>
  <c r="C2750" i="8"/>
  <c r="C2749" i="8"/>
  <c r="C2748" i="8"/>
  <c r="C2747" i="8"/>
  <c r="C2746" i="8"/>
  <c r="C2745" i="8"/>
  <c r="C2744" i="8"/>
  <c r="C2743" i="8"/>
  <c r="C2742" i="8"/>
  <c r="C2741" i="8"/>
  <c r="C2740" i="8"/>
  <c r="C2739" i="8"/>
  <c r="C2738" i="8"/>
  <c r="C2737" i="8"/>
  <c r="C2736" i="8"/>
  <c r="C2735" i="8"/>
  <c r="C2734" i="8"/>
  <c r="C2733" i="8"/>
  <c r="C2732" i="8"/>
  <c r="C2731" i="8"/>
  <c r="C2730" i="8"/>
  <c r="C2729" i="8"/>
  <c r="C2728" i="8"/>
  <c r="C2727" i="8"/>
  <c r="C2726" i="8"/>
  <c r="C2725" i="8"/>
  <c r="C2724" i="8"/>
  <c r="C2723" i="8"/>
  <c r="C2722" i="8"/>
  <c r="C2721" i="8"/>
  <c r="C2720" i="8"/>
  <c r="C2719" i="8"/>
  <c r="C2718" i="8"/>
  <c r="C2717" i="8"/>
  <c r="C2716" i="8"/>
  <c r="C2715" i="8"/>
  <c r="C2714" i="8"/>
  <c r="C2713" i="8"/>
  <c r="C2712" i="8"/>
  <c r="C2711" i="8"/>
  <c r="C2710" i="8"/>
  <c r="C2709" i="8"/>
  <c r="C2708" i="8"/>
  <c r="C2707" i="8"/>
  <c r="C2706" i="8"/>
  <c r="C2705" i="8"/>
  <c r="C2704" i="8"/>
  <c r="C2703" i="8"/>
  <c r="C2702" i="8"/>
  <c r="C2701" i="8"/>
  <c r="C2700" i="8"/>
  <c r="C2699" i="8"/>
  <c r="C2698" i="8"/>
  <c r="C2697" i="8"/>
  <c r="C2696" i="8"/>
  <c r="C2695" i="8"/>
  <c r="C2694" i="8"/>
  <c r="C2693" i="8"/>
  <c r="C2692" i="8"/>
  <c r="C2691" i="8"/>
  <c r="C2690" i="8"/>
  <c r="C2689" i="8"/>
  <c r="C2688" i="8"/>
  <c r="C2687" i="8"/>
  <c r="C2686" i="8"/>
  <c r="C2685" i="8"/>
  <c r="C2684" i="8"/>
  <c r="C2683" i="8"/>
  <c r="C2682" i="8"/>
  <c r="C2681" i="8"/>
  <c r="C2680" i="8"/>
  <c r="C2679" i="8"/>
  <c r="C2678" i="8"/>
  <c r="C2677" i="8"/>
  <c r="C2676" i="8"/>
  <c r="C2675" i="8"/>
  <c r="C2674" i="8"/>
  <c r="C2673" i="8"/>
  <c r="C2672" i="8"/>
  <c r="C2671" i="8"/>
  <c r="C2670" i="8"/>
  <c r="C2669" i="8"/>
  <c r="C2668" i="8"/>
  <c r="C2667" i="8"/>
  <c r="C2666" i="8"/>
  <c r="C2665" i="8"/>
  <c r="C2664" i="8"/>
  <c r="C2663" i="8"/>
  <c r="C2662" i="8"/>
  <c r="C2661" i="8"/>
  <c r="C2660" i="8"/>
  <c r="C2659" i="8"/>
  <c r="C2658" i="8"/>
  <c r="C2657" i="8"/>
  <c r="C2656" i="8"/>
  <c r="C2655" i="8"/>
  <c r="C2654" i="8"/>
  <c r="C2653" i="8"/>
  <c r="C2652" i="8"/>
  <c r="C2651" i="8"/>
  <c r="C2650" i="8"/>
  <c r="C2649" i="8"/>
  <c r="C2648" i="8"/>
  <c r="C2647" i="8"/>
  <c r="C2646" i="8"/>
  <c r="C2645" i="8"/>
  <c r="C2644" i="8"/>
  <c r="C2643" i="8"/>
  <c r="C2642" i="8"/>
  <c r="C2641" i="8"/>
  <c r="C2640" i="8"/>
  <c r="C2639" i="8"/>
  <c r="C2638" i="8"/>
  <c r="C2637" i="8"/>
  <c r="C2636" i="8"/>
  <c r="C2635" i="8"/>
  <c r="C2634" i="8"/>
  <c r="C2633" i="8"/>
  <c r="C2632" i="8"/>
  <c r="C2631" i="8"/>
  <c r="C2630" i="8"/>
  <c r="C2629" i="8"/>
  <c r="C2628" i="8"/>
  <c r="C2627" i="8"/>
  <c r="C2626" i="8"/>
  <c r="C2625" i="8"/>
  <c r="C2624" i="8"/>
  <c r="C2623" i="8"/>
  <c r="C2622" i="8"/>
  <c r="C2621" i="8"/>
  <c r="C2620" i="8"/>
  <c r="C2619" i="8"/>
  <c r="C2618" i="8"/>
  <c r="C2617" i="8"/>
  <c r="C2616" i="8"/>
  <c r="C2615" i="8"/>
  <c r="C2614" i="8"/>
  <c r="C2613" i="8"/>
  <c r="C2612" i="8"/>
  <c r="C2611" i="8"/>
  <c r="C2610" i="8"/>
  <c r="C2609" i="8"/>
  <c r="C2608" i="8"/>
  <c r="C2607" i="8"/>
  <c r="C2606" i="8"/>
  <c r="C2605" i="8"/>
  <c r="C2604" i="8"/>
  <c r="C2603" i="8"/>
  <c r="C2602" i="8"/>
  <c r="C2601" i="8"/>
  <c r="C2600" i="8"/>
  <c r="C2599" i="8"/>
  <c r="C2598" i="8"/>
  <c r="C2597" i="8"/>
  <c r="C2596" i="8"/>
  <c r="C2595" i="8"/>
  <c r="C2594" i="8"/>
  <c r="C2593" i="8"/>
  <c r="C2592" i="8"/>
  <c r="C2591" i="8"/>
  <c r="C2590" i="8"/>
  <c r="C2589" i="8"/>
  <c r="C2588" i="8"/>
  <c r="C2587" i="8"/>
  <c r="C2586" i="8"/>
  <c r="C2585" i="8"/>
  <c r="C2584" i="8"/>
  <c r="C2583" i="8"/>
  <c r="C2582" i="8"/>
  <c r="C2581" i="8"/>
  <c r="C2580" i="8"/>
  <c r="C2579" i="8"/>
  <c r="C2578" i="8"/>
  <c r="C2577" i="8"/>
  <c r="C2576" i="8"/>
  <c r="C2575" i="8"/>
  <c r="C2574" i="8"/>
  <c r="C2573" i="8"/>
  <c r="C2572" i="8"/>
  <c r="C2571" i="8"/>
  <c r="C2570" i="8"/>
  <c r="C2569" i="8"/>
  <c r="C2568" i="8"/>
  <c r="C2567" i="8"/>
  <c r="C2566" i="8"/>
  <c r="C2565" i="8"/>
  <c r="C2564" i="8"/>
  <c r="C2563" i="8"/>
  <c r="C2562" i="8"/>
  <c r="C2561" i="8"/>
  <c r="C2560" i="8"/>
  <c r="C2559" i="8"/>
  <c r="C2558" i="8"/>
  <c r="C2557" i="8"/>
  <c r="C2556" i="8"/>
  <c r="C2555" i="8"/>
  <c r="C2554" i="8"/>
  <c r="C2553" i="8"/>
  <c r="C2552" i="8"/>
  <c r="C2551" i="8"/>
  <c r="C2550" i="8"/>
  <c r="C2549" i="8"/>
  <c r="C2548" i="8"/>
  <c r="C2547" i="8"/>
  <c r="C2546" i="8"/>
  <c r="C2545" i="8"/>
  <c r="C2544" i="8"/>
  <c r="C2543" i="8"/>
  <c r="C2542" i="8"/>
  <c r="C2541" i="8"/>
  <c r="C2540" i="8"/>
  <c r="C2539" i="8"/>
  <c r="C2538" i="8"/>
  <c r="C2537" i="8"/>
  <c r="C2536" i="8"/>
  <c r="C2535" i="8"/>
  <c r="C2534" i="8"/>
  <c r="C2533" i="8"/>
  <c r="C2532" i="8"/>
  <c r="C2531" i="8"/>
  <c r="C2530" i="8"/>
  <c r="C2529" i="8"/>
  <c r="C2528" i="8"/>
  <c r="C2527" i="8"/>
  <c r="C2526" i="8"/>
  <c r="C2525" i="8"/>
  <c r="C2524" i="8"/>
  <c r="C2523" i="8"/>
  <c r="C2522" i="8"/>
  <c r="C2521" i="8"/>
  <c r="C2520" i="8"/>
  <c r="C2519" i="8"/>
  <c r="C2518" i="8"/>
  <c r="C2517" i="8"/>
  <c r="C2516" i="8"/>
  <c r="C2515" i="8"/>
  <c r="C2514" i="8"/>
  <c r="C2513" i="8"/>
  <c r="C2512" i="8"/>
  <c r="C2511" i="8"/>
  <c r="C2510" i="8"/>
  <c r="C2509" i="8"/>
  <c r="C2508" i="8"/>
  <c r="C2507" i="8"/>
  <c r="C2506" i="8"/>
  <c r="C2505" i="8"/>
  <c r="C2504" i="8"/>
  <c r="C2503" i="8"/>
  <c r="C2502" i="8"/>
  <c r="C2501" i="8"/>
  <c r="C2500" i="8"/>
  <c r="C2499" i="8"/>
  <c r="C2498" i="8"/>
  <c r="C2497" i="8"/>
  <c r="C2496" i="8"/>
  <c r="C2495" i="8"/>
  <c r="C2494" i="8"/>
  <c r="C2493" i="8"/>
  <c r="C2492" i="8"/>
  <c r="C2491" i="8"/>
  <c r="C2490" i="8"/>
  <c r="C2489" i="8"/>
  <c r="C2488" i="8"/>
  <c r="C2487" i="8"/>
  <c r="C2486" i="8"/>
  <c r="C2485" i="8"/>
  <c r="C2484" i="8"/>
  <c r="C2483" i="8"/>
  <c r="C2482" i="8"/>
  <c r="C2481" i="8"/>
  <c r="C2480" i="8"/>
  <c r="C2479" i="8"/>
  <c r="C2478" i="8"/>
  <c r="C2477" i="8"/>
  <c r="C2476" i="8"/>
  <c r="C2475" i="8"/>
  <c r="C2474" i="8"/>
  <c r="C2473" i="8"/>
  <c r="C2472" i="8"/>
  <c r="C2471" i="8"/>
  <c r="C2470" i="8"/>
  <c r="C2469" i="8"/>
  <c r="C2468" i="8"/>
  <c r="C2467" i="8"/>
  <c r="C2466" i="8"/>
  <c r="C2465" i="8"/>
  <c r="C2464" i="8"/>
  <c r="C2463" i="8"/>
  <c r="C2462" i="8"/>
  <c r="C2461" i="8"/>
  <c r="C2460" i="8"/>
  <c r="C2459" i="8"/>
  <c r="C2458" i="8"/>
  <c r="C2457" i="8"/>
  <c r="C2456" i="8"/>
  <c r="C2455" i="8"/>
  <c r="C2454" i="8"/>
  <c r="C2453" i="8"/>
  <c r="C2452" i="8"/>
  <c r="C2451" i="8"/>
  <c r="C2450" i="8"/>
  <c r="C2449" i="8"/>
  <c r="C2448" i="8"/>
  <c r="C2447" i="8"/>
  <c r="C2446" i="8"/>
  <c r="C2445" i="8"/>
  <c r="C2444" i="8"/>
  <c r="C2443" i="8"/>
  <c r="C2442" i="8"/>
  <c r="C2441" i="8"/>
  <c r="C2440" i="8"/>
  <c r="C2439" i="8"/>
  <c r="C2438" i="8"/>
  <c r="C2437" i="8"/>
  <c r="C2436" i="8"/>
  <c r="C2435" i="8"/>
  <c r="C2434" i="8"/>
  <c r="C2433" i="8"/>
  <c r="C2432" i="8"/>
  <c r="C2431" i="8"/>
  <c r="C2430" i="8"/>
  <c r="C2429" i="8"/>
  <c r="C2428" i="8"/>
  <c r="C2427" i="8"/>
  <c r="C2426" i="8"/>
  <c r="C2425" i="8"/>
  <c r="C2424" i="8"/>
  <c r="C2423" i="8"/>
  <c r="C2422" i="8"/>
  <c r="C2421" i="8"/>
  <c r="C2420" i="8"/>
  <c r="C2419" i="8"/>
  <c r="C2418" i="8"/>
  <c r="C2417" i="8"/>
  <c r="C2416" i="8"/>
  <c r="C2415" i="8"/>
  <c r="C2414" i="8"/>
  <c r="C2413" i="8"/>
  <c r="C2412" i="8"/>
  <c r="C2411" i="8"/>
  <c r="C2410" i="8"/>
  <c r="C2409" i="8"/>
  <c r="C2408" i="8"/>
  <c r="C2407" i="8"/>
  <c r="C2406" i="8"/>
  <c r="C2405" i="8"/>
  <c r="C2404" i="8"/>
  <c r="C2403" i="8"/>
  <c r="C2402" i="8"/>
  <c r="C2401" i="8"/>
  <c r="C2400" i="8"/>
  <c r="C2399" i="8"/>
  <c r="C2398" i="8"/>
  <c r="C2397" i="8"/>
  <c r="C2396" i="8"/>
  <c r="C2395" i="8"/>
  <c r="C2394" i="8"/>
  <c r="C2393" i="8"/>
  <c r="C2392" i="8"/>
  <c r="C2391" i="8"/>
  <c r="C2390" i="8"/>
  <c r="C2389" i="8"/>
  <c r="C2388" i="8"/>
  <c r="C2387" i="8"/>
  <c r="C2386" i="8"/>
  <c r="C2385" i="8"/>
  <c r="C2384" i="8"/>
  <c r="C2383" i="8"/>
  <c r="C2382" i="8"/>
  <c r="C2381" i="8"/>
  <c r="C2380" i="8"/>
  <c r="C2379" i="8"/>
  <c r="C2378" i="8"/>
  <c r="C2377" i="8"/>
  <c r="C2376" i="8"/>
  <c r="C2375" i="8"/>
  <c r="C2374" i="8"/>
  <c r="C2373" i="8"/>
  <c r="C2372" i="8"/>
  <c r="C2371" i="8"/>
  <c r="C2370" i="8"/>
  <c r="C2369" i="8"/>
  <c r="C2368" i="8"/>
  <c r="C2367" i="8"/>
  <c r="C2366" i="8"/>
  <c r="C2365" i="8"/>
  <c r="C2364" i="8"/>
  <c r="C2363" i="8"/>
  <c r="C2362" i="8"/>
  <c r="C2361" i="8"/>
  <c r="C2360" i="8"/>
  <c r="C2359" i="8"/>
  <c r="C2358" i="8"/>
  <c r="C2357" i="8"/>
  <c r="C2356" i="8"/>
  <c r="C2355" i="8"/>
  <c r="C2354" i="8"/>
  <c r="C2353" i="8"/>
  <c r="C2352" i="8"/>
  <c r="C2351" i="8"/>
  <c r="C2350" i="8"/>
  <c r="C2349" i="8"/>
  <c r="C2348" i="8"/>
  <c r="C2347" i="8"/>
  <c r="C2346" i="8"/>
  <c r="C2345" i="8"/>
  <c r="C2344" i="8"/>
  <c r="C2343" i="8"/>
  <c r="C2342" i="8"/>
  <c r="C2341" i="8"/>
  <c r="C2340" i="8"/>
  <c r="C2339" i="8"/>
  <c r="C2338" i="8"/>
  <c r="C2337" i="8"/>
  <c r="C2336" i="8"/>
  <c r="C2335" i="8"/>
  <c r="C2334" i="8"/>
  <c r="C2333" i="8"/>
  <c r="C2332" i="8"/>
  <c r="C2331" i="8"/>
  <c r="C2330" i="8"/>
  <c r="C2329" i="8"/>
  <c r="C2328" i="8"/>
  <c r="C2327" i="8"/>
  <c r="C2326" i="8"/>
  <c r="C2325" i="8"/>
  <c r="C2324" i="8"/>
  <c r="C2323" i="8"/>
  <c r="C2322" i="8"/>
  <c r="C2321" i="8"/>
  <c r="C2320" i="8"/>
  <c r="C2319" i="8"/>
  <c r="C2318" i="8"/>
  <c r="C2317" i="8"/>
  <c r="C2316" i="8"/>
  <c r="C2315" i="8"/>
  <c r="C2314" i="8"/>
  <c r="C2313" i="8"/>
  <c r="C2312" i="8"/>
  <c r="C2311" i="8"/>
  <c r="C2310" i="8"/>
  <c r="C2309" i="8"/>
  <c r="C2308" i="8"/>
  <c r="C2307" i="8"/>
  <c r="C2306" i="8"/>
  <c r="C2305" i="8"/>
  <c r="C2304" i="8"/>
  <c r="C2303" i="8"/>
  <c r="C2302" i="8"/>
  <c r="C2301" i="8"/>
  <c r="C2300" i="8"/>
  <c r="C2299" i="8"/>
  <c r="C2298" i="8"/>
  <c r="C2297" i="8"/>
  <c r="C2296" i="8"/>
  <c r="C2295" i="8"/>
  <c r="C2294" i="8"/>
  <c r="C2293" i="8"/>
  <c r="C2292" i="8"/>
  <c r="C2291" i="8"/>
  <c r="C2290" i="8"/>
  <c r="C2289" i="8"/>
  <c r="C2288" i="8"/>
  <c r="C2287" i="8"/>
  <c r="C2286" i="8"/>
  <c r="C2285" i="8"/>
  <c r="C2284" i="8"/>
  <c r="C2283" i="8"/>
  <c r="C2282" i="8"/>
  <c r="C2281" i="8"/>
  <c r="C2280" i="8"/>
  <c r="C2279" i="8"/>
  <c r="C2278" i="8"/>
  <c r="C2277" i="8"/>
  <c r="C2276" i="8"/>
  <c r="C2275" i="8"/>
  <c r="C2274" i="8"/>
  <c r="C2273" i="8"/>
  <c r="C2272" i="8"/>
  <c r="C2271" i="8"/>
  <c r="C2270" i="8"/>
  <c r="C2269" i="8"/>
  <c r="C2268" i="8"/>
  <c r="C2267" i="8"/>
  <c r="C2266" i="8"/>
  <c r="C2265" i="8"/>
  <c r="C2264" i="8"/>
  <c r="C2263" i="8"/>
  <c r="C2262" i="8"/>
  <c r="C2261" i="8"/>
  <c r="C2260" i="8"/>
  <c r="C2259" i="8"/>
  <c r="C2258" i="8"/>
  <c r="C2257" i="8"/>
  <c r="C2256" i="8"/>
  <c r="C2255" i="8"/>
  <c r="C2254" i="8"/>
  <c r="C2253" i="8"/>
  <c r="C2252" i="8"/>
  <c r="C2251" i="8"/>
  <c r="C2250" i="8"/>
  <c r="C2249" i="8"/>
  <c r="C2248" i="8"/>
  <c r="C2247" i="8"/>
  <c r="C2246" i="8"/>
  <c r="C2245" i="8"/>
  <c r="C2244" i="8"/>
  <c r="C2243" i="8"/>
  <c r="C2242" i="8"/>
  <c r="C2241" i="8"/>
  <c r="C2240" i="8"/>
  <c r="C2239" i="8"/>
  <c r="C2238" i="8"/>
  <c r="C2237" i="8"/>
  <c r="C2236" i="8"/>
  <c r="C2235" i="8"/>
  <c r="C2234" i="8"/>
  <c r="C2233" i="8"/>
  <c r="C2232" i="8"/>
  <c r="C2231" i="8"/>
  <c r="C2230" i="8"/>
  <c r="C2229" i="8"/>
  <c r="C2228" i="8"/>
  <c r="C2227" i="8"/>
  <c r="C2226" i="8"/>
  <c r="C2225" i="8"/>
  <c r="C2224" i="8"/>
  <c r="C2223" i="8"/>
  <c r="C2222" i="8"/>
  <c r="C2221" i="8"/>
  <c r="C2220" i="8"/>
  <c r="C2219" i="8"/>
  <c r="C2218" i="8"/>
  <c r="C2217" i="8"/>
  <c r="C2216" i="8"/>
  <c r="C2215" i="8"/>
  <c r="C2214" i="8"/>
  <c r="C2213" i="8"/>
  <c r="C2212" i="8"/>
  <c r="C2211" i="8"/>
  <c r="C2210" i="8"/>
  <c r="C2209" i="8"/>
  <c r="C2208" i="8"/>
  <c r="C2207" i="8"/>
  <c r="C2206" i="8"/>
  <c r="C2205" i="8"/>
  <c r="C2204" i="8"/>
  <c r="C2203" i="8"/>
  <c r="C2202" i="8"/>
  <c r="C2201" i="8"/>
  <c r="C2200" i="8"/>
  <c r="C2199" i="8"/>
  <c r="C2198" i="8"/>
  <c r="C2197" i="8"/>
  <c r="C2196" i="8"/>
  <c r="C2195" i="8"/>
  <c r="C2194" i="8"/>
  <c r="C2193" i="8"/>
  <c r="C2192" i="8"/>
  <c r="C2191" i="8"/>
  <c r="C2190" i="8"/>
  <c r="C2189" i="8"/>
  <c r="C2188" i="8"/>
  <c r="C2187" i="8"/>
  <c r="C2186" i="8"/>
  <c r="C2185" i="8"/>
  <c r="C2184" i="8"/>
  <c r="C2183" i="8"/>
  <c r="C2182" i="8"/>
  <c r="C2181" i="8"/>
  <c r="C2180" i="8"/>
  <c r="C2179" i="8"/>
  <c r="C2178" i="8"/>
  <c r="C2177" i="8"/>
  <c r="C2176" i="8"/>
  <c r="C2175" i="8"/>
  <c r="C2174" i="8"/>
  <c r="C2173" i="8"/>
  <c r="C2172" i="8"/>
  <c r="C2171" i="8"/>
  <c r="C2170" i="8"/>
  <c r="C2169" i="8"/>
  <c r="C2168" i="8"/>
  <c r="C2167" i="8"/>
  <c r="C2166" i="8"/>
  <c r="C2165" i="8"/>
  <c r="C2164" i="8"/>
  <c r="C2163" i="8"/>
  <c r="C2162" i="8"/>
  <c r="C2161" i="8"/>
  <c r="C2160" i="8"/>
  <c r="C2159" i="8"/>
  <c r="C2158" i="8"/>
  <c r="C2157" i="8"/>
  <c r="C2156" i="8"/>
  <c r="C2155" i="8"/>
  <c r="C2154" i="8"/>
  <c r="C2153" i="8"/>
  <c r="C2152" i="8"/>
  <c r="C2151" i="8"/>
  <c r="C2150" i="8"/>
  <c r="C2149" i="8"/>
  <c r="C2148" i="8"/>
  <c r="C2147" i="8"/>
  <c r="C2146" i="8"/>
  <c r="C2145" i="8"/>
  <c r="C2144" i="8"/>
  <c r="C2143" i="8"/>
  <c r="C2142" i="8"/>
  <c r="C2141" i="8"/>
  <c r="C2140" i="8"/>
  <c r="C2139" i="8"/>
  <c r="C2138" i="8"/>
  <c r="C2137" i="8"/>
  <c r="C2136" i="8"/>
  <c r="C2135" i="8"/>
  <c r="C2134" i="8"/>
  <c r="C2133" i="8"/>
  <c r="C2132" i="8"/>
  <c r="C2131" i="8"/>
  <c r="C2130" i="8"/>
  <c r="C2129" i="8"/>
  <c r="C2128" i="8"/>
  <c r="C2127" i="8"/>
  <c r="C2126" i="8"/>
  <c r="C2125" i="8"/>
  <c r="C2124" i="8"/>
  <c r="C2123" i="8"/>
  <c r="C2122" i="8"/>
  <c r="C2121" i="8"/>
  <c r="C2120" i="8"/>
  <c r="C2119" i="8"/>
  <c r="C2118" i="8"/>
  <c r="C2117" i="8"/>
  <c r="C2116" i="8"/>
  <c r="C2115" i="8"/>
  <c r="C2114" i="8"/>
  <c r="C2113" i="8"/>
  <c r="C2112" i="8"/>
  <c r="C2111" i="8"/>
  <c r="C2110" i="8"/>
  <c r="C2109" i="8"/>
  <c r="C2108" i="8"/>
  <c r="C2107" i="8"/>
  <c r="C2106" i="8"/>
  <c r="C2105" i="8"/>
  <c r="C2104" i="8"/>
  <c r="C2103" i="8"/>
  <c r="C2102" i="8"/>
  <c r="C2101" i="8"/>
  <c r="C2100" i="8"/>
  <c r="C2099" i="8"/>
  <c r="C2098" i="8"/>
  <c r="C2097" i="8"/>
  <c r="C2096" i="8"/>
  <c r="C2095" i="8"/>
  <c r="C2094" i="8"/>
  <c r="C2093" i="8"/>
  <c r="C2092" i="8"/>
  <c r="C2091" i="8"/>
  <c r="C2090" i="8"/>
  <c r="C2089" i="8"/>
  <c r="C2088" i="8"/>
  <c r="C2087" i="8"/>
  <c r="C2086" i="8"/>
  <c r="C2085" i="8"/>
  <c r="C2084" i="8"/>
  <c r="C2083" i="8"/>
  <c r="C2082" i="8"/>
  <c r="C2081" i="8"/>
  <c r="C2080" i="8"/>
  <c r="C2079" i="8"/>
  <c r="C2078" i="8"/>
  <c r="C2077" i="8"/>
  <c r="C2076" i="8"/>
  <c r="C2075" i="8"/>
  <c r="C2074" i="8"/>
  <c r="C2073" i="8"/>
  <c r="C2072" i="8"/>
  <c r="C2071" i="8"/>
  <c r="C2070" i="8"/>
  <c r="C2069" i="8"/>
  <c r="C2068" i="8"/>
  <c r="C2067" i="8"/>
  <c r="C2066" i="8"/>
  <c r="C2065" i="8"/>
  <c r="C2064" i="8"/>
  <c r="C2063" i="8"/>
  <c r="C2062" i="8"/>
  <c r="C2061" i="8"/>
  <c r="C2060" i="8"/>
  <c r="C2059" i="8"/>
  <c r="C2058" i="8"/>
  <c r="C2057" i="8"/>
  <c r="C2056" i="8"/>
  <c r="C2055" i="8"/>
  <c r="C2054" i="8"/>
  <c r="C2053" i="8"/>
  <c r="C2052" i="8"/>
  <c r="C2051" i="8"/>
  <c r="C2050" i="8"/>
  <c r="C2049" i="8"/>
  <c r="C2048" i="8"/>
  <c r="C2047" i="8"/>
  <c r="C2046" i="8"/>
  <c r="C2045" i="8"/>
  <c r="C2044" i="8"/>
  <c r="C2043" i="8"/>
  <c r="C2042" i="8"/>
  <c r="C2041" i="8"/>
  <c r="C2040" i="8"/>
  <c r="C2039" i="8"/>
  <c r="C2038" i="8"/>
  <c r="C2037" i="8"/>
  <c r="C2036" i="8"/>
  <c r="C2035" i="8"/>
  <c r="C2034" i="8"/>
  <c r="C2033" i="8"/>
  <c r="C2032" i="8"/>
  <c r="C2031" i="8"/>
  <c r="C2030" i="8"/>
  <c r="C2029" i="8"/>
  <c r="C2028" i="8"/>
  <c r="C2027" i="8"/>
  <c r="C2026" i="8"/>
  <c r="C2025" i="8"/>
  <c r="C2024" i="8"/>
  <c r="C2023" i="8"/>
  <c r="C2022" i="8"/>
  <c r="C2021" i="8"/>
  <c r="C2020" i="8"/>
  <c r="C2019" i="8"/>
  <c r="C2018" i="8"/>
  <c r="C2017" i="8"/>
  <c r="C2016" i="8"/>
  <c r="C2015" i="8"/>
  <c r="C2014" i="8"/>
  <c r="C2013" i="8"/>
  <c r="C2012" i="8"/>
  <c r="C2011" i="8"/>
  <c r="C2010" i="8"/>
  <c r="C2009" i="8"/>
  <c r="C2008" i="8"/>
  <c r="C2007" i="8"/>
  <c r="C2006" i="8"/>
  <c r="C2005" i="8"/>
  <c r="C2004" i="8"/>
  <c r="C2003" i="8"/>
  <c r="C2002" i="8"/>
  <c r="C2001" i="8"/>
  <c r="C2000" i="8"/>
  <c r="C1999" i="8"/>
  <c r="C1998" i="8"/>
  <c r="C1997" i="8"/>
  <c r="C1996" i="8"/>
  <c r="C1995" i="8"/>
  <c r="C1994" i="8"/>
  <c r="C1993" i="8"/>
  <c r="C1992" i="8"/>
  <c r="C1991" i="8"/>
  <c r="C1990" i="8"/>
  <c r="C1989" i="8"/>
  <c r="C1988" i="8"/>
  <c r="C1987" i="8"/>
  <c r="C1986" i="8"/>
  <c r="C1985" i="8"/>
  <c r="C1984" i="8"/>
  <c r="C1983" i="8"/>
  <c r="C1982" i="8"/>
  <c r="C1981" i="8"/>
  <c r="C1980" i="8"/>
  <c r="C1979" i="8"/>
  <c r="C1978" i="8"/>
  <c r="C1977" i="8"/>
  <c r="C1976" i="8"/>
  <c r="C1975" i="8"/>
  <c r="C1974" i="8"/>
  <c r="C1973" i="8"/>
  <c r="C1972" i="8"/>
  <c r="C1971" i="8"/>
  <c r="C1970" i="8"/>
  <c r="C1969" i="8"/>
  <c r="C1968" i="8"/>
  <c r="C1967" i="8"/>
  <c r="C1966" i="8"/>
  <c r="C1965" i="8"/>
  <c r="C1964" i="8"/>
  <c r="C1963" i="8"/>
  <c r="C1962" i="8"/>
  <c r="C1961" i="8"/>
  <c r="C1960" i="8"/>
  <c r="C1959" i="8"/>
  <c r="C1958" i="8"/>
  <c r="C1957" i="8"/>
  <c r="C1956" i="8"/>
  <c r="C1955" i="8"/>
  <c r="C1954" i="8"/>
  <c r="C1953" i="8"/>
  <c r="C1952" i="8"/>
  <c r="C1951" i="8"/>
  <c r="C1950" i="8"/>
  <c r="C1949" i="8"/>
  <c r="C1948" i="8"/>
  <c r="C1947" i="8"/>
  <c r="C1946" i="8"/>
  <c r="C1945" i="8"/>
  <c r="C1944" i="8"/>
  <c r="C1943" i="8"/>
  <c r="C1942" i="8"/>
  <c r="C1941" i="8"/>
  <c r="C1940" i="8"/>
  <c r="C1939" i="8"/>
  <c r="C1938" i="8"/>
  <c r="C1937" i="8"/>
  <c r="C1936" i="8"/>
  <c r="C1935" i="8"/>
  <c r="C1934" i="8"/>
  <c r="C1933" i="8"/>
  <c r="C1932" i="8"/>
  <c r="C1931" i="8"/>
  <c r="C1930" i="8"/>
  <c r="C1929" i="8"/>
  <c r="C1928" i="8"/>
  <c r="C1927" i="8"/>
  <c r="C1926" i="8"/>
  <c r="C1925" i="8"/>
  <c r="C1924" i="8"/>
  <c r="C1923" i="8"/>
  <c r="C1922" i="8"/>
  <c r="C1921" i="8"/>
  <c r="C1920" i="8"/>
  <c r="C1919" i="8"/>
  <c r="C1918" i="8"/>
  <c r="C1917" i="8"/>
  <c r="C1916" i="8"/>
  <c r="C1915" i="8"/>
  <c r="C1914" i="8"/>
  <c r="C1913" i="8"/>
  <c r="C1912" i="8"/>
  <c r="C1911" i="8"/>
  <c r="C1910" i="8"/>
  <c r="C1909" i="8"/>
  <c r="C1908" i="8"/>
  <c r="C1907" i="8"/>
  <c r="C1906" i="8"/>
  <c r="C1905" i="8"/>
  <c r="C1904" i="8"/>
  <c r="C1903" i="8"/>
  <c r="C1902" i="8"/>
  <c r="C1901" i="8"/>
  <c r="C1900" i="8"/>
  <c r="C1899" i="8"/>
  <c r="C1898" i="8"/>
  <c r="C1897" i="8"/>
  <c r="C1896" i="8"/>
  <c r="C1895" i="8"/>
  <c r="C1894" i="8"/>
  <c r="C1893" i="8"/>
  <c r="C1892" i="8"/>
  <c r="C1891" i="8"/>
  <c r="C1890" i="8"/>
  <c r="C1889" i="8"/>
  <c r="C1888" i="8"/>
  <c r="C1887" i="8"/>
  <c r="C1886" i="8"/>
  <c r="C1885" i="8"/>
  <c r="C1884" i="8"/>
  <c r="C1883" i="8"/>
  <c r="C1882" i="8"/>
  <c r="C1881" i="8"/>
  <c r="C1880" i="8"/>
  <c r="C1879" i="8"/>
  <c r="C1878" i="8"/>
  <c r="C1877" i="8"/>
  <c r="C1876" i="8"/>
  <c r="C1875" i="8"/>
  <c r="C1874" i="8"/>
  <c r="C1873" i="8"/>
  <c r="C1872" i="8"/>
  <c r="C1871" i="8"/>
  <c r="C1870" i="8"/>
  <c r="C1869" i="8"/>
  <c r="C1868" i="8"/>
  <c r="C1867" i="8"/>
  <c r="C1866" i="8"/>
  <c r="C1865" i="8"/>
  <c r="C1864" i="8"/>
  <c r="C1863" i="8"/>
  <c r="C1862" i="8"/>
  <c r="C1861" i="8"/>
  <c r="C1860" i="8"/>
  <c r="C1859" i="8"/>
  <c r="C1858" i="8"/>
  <c r="C1857" i="8"/>
  <c r="C1856" i="8"/>
  <c r="C1855" i="8"/>
  <c r="C1854" i="8"/>
  <c r="C1853" i="8"/>
  <c r="C1852" i="8"/>
  <c r="C1851" i="8"/>
  <c r="C1850" i="8"/>
  <c r="C1849" i="8"/>
  <c r="C1848" i="8"/>
  <c r="C1847" i="8"/>
  <c r="C1846" i="8"/>
  <c r="C1845" i="8"/>
  <c r="C1844" i="8"/>
  <c r="C1843" i="8"/>
  <c r="C1842" i="8"/>
  <c r="C1841" i="8"/>
  <c r="C1840" i="8"/>
  <c r="C1839" i="8"/>
  <c r="C1838" i="8"/>
  <c r="C1837" i="8"/>
  <c r="C1836" i="8"/>
  <c r="C1835" i="8"/>
  <c r="C1834" i="8"/>
  <c r="C1833" i="8"/>
  <c r="C1832" i="8"/>
  <c r="C1831" i="8"/>
  <c r="C1830" i="8"/>
  <c r="C1829" i="8"/>
  <c r="C1828" i="8"/>
  <c r="C1827" i="8"/>
  <c r="C1826" i="8"/>
  <c r="C1825" i="8"/>
  <c r="C1824" i="8"/>
  <c r="C1823" i="8"/>
  <c r="C1822" i="8"/>
  <c r="C1821" i="8"/>
  <c r="C1820" i="8"/>
  <c r="C1819" i="8"/>
  <c r="C1818" i="8"/>
  <c r="C1817" i="8"/>
  <c r="C1816" i="8"/>
  <c r="C1815" i="8"/>
  <c r="C1814" i="8"/>
  <c r="C1813" i="8"/>
  <c r="C1812" i="8"/>
  <c r="C1811" i="8"/>
  <c r="C1810" i="8"/>
  <c r="C1809" i="8"/>
  <c r="C1808" i="8"/>
  <c r="C1807" i="8"/>
  <c r="C1806" i="8"/>
  <c r="C1805" i="8"/>
  <c r="C1804" i="8"/>
  <c r="C1803" i="8"/>
  <c r="C1802" i="8"/>
  <c r="C1801" i="8"/>
  <c r="C1800" i="8"/>
  <c r="C1799" i="8"/>
  <c r="C1798" i="8"/>
  <c r="C1797" i="8"/>
  <c r="C1796" i="8"/>
  <c r="C1795" i="8"/>
  <c r="C1794" i="8"/>
  <c r="C1793" i="8"/>
  <c r="C1792" i="8"/>
  <c r="C1791" i="8"/>
  <c r="C1790" i="8"/>
  <c r="C1789" i="8"/>
  <c r="C1788" i="8"/>
  <c r="C1787" i="8"/>
  <c r="C1786" i="8"/>
  <c r="C1785" i="8"/>
  <c r="C1784" i="8"/>
  <c r="C1783" i="8"/>
  <c r="C1782" i="8"/>
  <c r="C1781" i="8"/>
  <c r="C1780" i="8"/>
  <c r="C1779" i="8"/>
  <c r="C1778" i="8"/>
  <c r="C1777" i="8"/>
  <c r="C1776" i="8"/>
  <c r="C1775" i="8"/>
  <c r="C1774" i="8"/>
  <c r="C1773" i="8"/>
  <c r="C1772" i="8"/>
  <c r="C1771" i="8"/>
  <c r="C1770" i="8"/>
  <c r="C1769" i="8"/>
  <c r="C1768" i="8"/>
  <c r="C1767" i="8"/>
  <c r="C1766" i="8"/>
  <c r="C1765" i="8"/>
  <c r="C1764" i="8"/>
  <c r="C1763" i="8"/>
  <c r="C1762" i="8"/>
  <c r="C1761" i="8"/>
  <c r="C1760" i="8"/>
  <c r="C1759" i="8"/>
  <c r="C1758" i="8"/>
  <c r="C1757" i="8"/>
  <c r="C1756" i="8"/>
  <c r="C1755" i="8"/>
  <c r="C1754" i="8"/>
  <c r="C1753" i="8"/>
  <c r="C1752" i="8"/>
  <c r="C1751" i="8"/>
  <c r="C1750" i="8"/>
  <c r="C1749" i="8"/>
  <c r="C1748" i="8"/>
  <c r="C1747" i="8"/>
  <c r="C1746" i="8"/>
  <c r="C1745" i="8"/>
  <c r="C1744" i="8"/>
  <c r="C1743" i="8"/>
  <c r="C1742" i="8"/>
  <c r="C1741" i="8"/>
  <c r="C1740" i="8"/>
  <c r="C1739" i="8"/>
  <c r="C1738" i="8"/>
  <c r="C1737" i="8"/>
  <c r="C1736" i="8"/>
  <c r="C1735" i="8"/>
  <c r="C1734" i="8"/>
  <c r="C1733" i="8"/>
  <c r="C1732" i="8"/>
  <c r="C1731" i="8"/>
  <c r="C1730" i="8"/>
  <c r="C1729" i="8"/>
  <c r="C1728" i="8"/>
  <c r="C1727" i="8"/>
  <c r="C1726" i="8"/>
  <c r="C1725" i="8"/>
  <c r="C1724" i="8"/>
  <c r="C1723" i="8"/>
  <c r="C1722" i="8"/>
  <c r="C1721" i="8"/>
  <c r="C1720" i="8"/>
  <c r="C1719" i="8"/>
  <c r="C1718" i="8"/>
  <c r="C1717" i="8"/>
  <c r="C1716" i="8"/>
  <c r="C1715" i="8"/>
  <c r="C1714" i="8"/>
  <c r="C1713" i="8"/>
  <c r="C1712" i="8"/>
  <c r="C1711" i="8"/>
  <c r="C1710" i="8"/>
  <c r="C1709" i="8"/>
  <c r="C1708" i="8"/>
  <c r="C1707" i="8"/>
  <c r="C1706" i="8"/>
  <c r="C1705" i="8"/>
  <c r="C1704" i="8"/>
  <c r="C1703" i="8"/>
  <c r="C1702" i="8"/>
  <c r="C1701" i="8"/>
  <c r="C1700" i="8"/>
  <c r="C1699" i="8"/>
  <c r="C1698" i="8"/>
  <c r="C1697" i="8"/>
  <c r="C1696" i="8"/>
  <c r="C1695" i="8"/>
  <c r="C1694" i="8"/>
  <c r="C1693" i="8"/>
  <c r="C1692" i="8"/>
  <c r="C1691" i="8"/>
  <c r="C1690" i="8"/>
  <c r="C1689" i="8"/>
  <c r="C1688" i="8"/>
  <c r="C1687" i="8"/>
  <c r="C1686" i="8"/>
  <c r="C1685" i="8"/>
  <c r="C1684" i="8"/>
  <c r="C1683" i="8"/>
  <c r="C1682" i="8"/>
  <c r="C1681" i="8"/>
  <c r="C1680" i="8"/>
  <c r="C1679" i="8"/>
  <c r="C1678" i="8"/>
  <c r="C1677" i="8"/>
  <c r="C1676" i="8"/>
  <c r="C1675" i="8"/>
  <c r="C1674" i="8"/>
  <c r="C1673" i="8"/>
  <c r="C1672" i="8"/>
  <c r="C1671" i="8"/>
  <c r="C1670" i="8"/>
  <c r="C1669" i="8"/>
  <c r="C1668" i="8"/>
  <c r="C1667" i="8"/>
  <c r="C1666" i="8"/>
  <c r="C1665" i="8"/>
  <c r="C1664" i="8"/>
  <c r="C1663" i="8"/>
  <c r="C1662" i="8"/>
  <c r="C1661" i="8"/>
  <c r="C1660" i="8"/>
  <c r="C1659" i="8"/>
  <c r="C1658" i="8"/>
  <c r="C1657" i="8"/>
  <c r="C1656" i="8"/>
  <c r="C1655" i="8"/>
  <c r="C1654" i="8"/>
  <c r="C1653" i="8"/>
  <c r="C1652" i="8"/>
  <c r="C1651" i="8"/>
  <c r="C1650" i="8"/>
  <c r="C1649" i="8"/>
  <c r="C1648" i="8"/>
  <c r="C1647" i="8"/>
  <c r="C1646" i="8"/>
  <c r="C1645" i="8"/>
  <c r="C1644" i="8"/>
  <c r="C1643" i="8"/>
  <c r="C1642" i="8"/>
  <c r="C1641" i="8"/>
  <c r="C1640" i="8"/>
  <c r="C1639" i="8"/>
  <c r="C1638" i="8"/>
  <c r="C1637" i="8"/>
  <c r="C1636" i="8"/>
  <c r="C1635" i="8"/>
  <c r="C1634" i="8"/>
  <c r="C1633" i="8"/>
  <c r="C1632" i="8"/>
  <c r="C1631" i="8"/>
  <c r="C1630" i="8"/>
  <c r="C1629" i="8"/>
  <c r="C1628" i="8"/>
  <c r="C1627" i="8"/>
  <c r="C1626" i="8"/>
  <c r="C1625" i="8"/>
  <c r="C1624" i="8"/>
  <c r="C1623" i="8"/>
  <c r="C1622" i="8"/>
  <c r="C1621" i="8"/>
  <c r="C1620" i="8"/>
  <c r="C1619" i="8"/>
  <c r="C1618" i="8"/>
  <c r="C1617" i="8"/>
  <c r="C1616" i="8"/>
  <c r="C1615" i="8"/>
  <c r="C1614" i="8"/>
  <c r="C1613" i="8"/>
  <c r="C1612" i="8"/>
  <c r="C1611" i="8"/>
  <c r="C1610" i="8"/>
  <c r="C1609" i="8"/>
  <c r="C1608" i="8"/>
  <c r="C1607" i="8"/>
  <c r="C1606" i="8"/>
  <c r="C1605" i="8"/>
  <c r="C1604" i="8"/>
  <c r="C1603" i="8"/>
  <c r="C1602" i="8"/>
  <c r="C1601" i="8"/>
  <c r="C1600" i="8"/>
  <c r="C1599" i="8"/>
  <c r="C1598" i="8"/>
  <c r="C1597" i="8"/>
  <c r="C1596" i="8"/>
  <c r="C1595" i="8"/>
  <c r="C1594" i="8"/>
  <c r="C1593" i="8"/>
  <c r="C1592" i="8"/>
  <c r="C1591" i="8"/>
  <c r="C1590" i="8"/>
  <c r="C1589" i="8"/>
  <c r="C1588" i="8"/>
  <c r="C1587" i="8"/>
  <c r="C1586" i="8"/>
  <c r="C1585" i="8"/>
  <c r="C1584" i="8"/>
  <c r="C1583" i="8"/>
  <c r="C1582" i="8"/>
  <c r="C1581" i="8"/>
  <c r="C1580" i="8"/>
  <c r="C1579" i="8"/>
  <c r="C1578" i="8"/>
  <c r="C1577" i="8"/>
  <c r="C1576" i="8"/>
  <c r="C1575" i="8"/>
  <c r="C1574" i="8"/>
  <c r="C1573" i="8"/>
  <c r="C1572" i="8"/>
  <c r="C1571" i="8"/>
  <c r="C1570" i="8"/>
  <c r="C1569" i="8"/>
  <c r="C1568" i="8"/>
  <c r="C1567" i="8"/>
  <c r="C1566" i="8"/>
  <c r="C1565" i="8"/>
  <c r="C1564" i="8"/>
  <c r="C1563" i="8"/>
  <c r="C1562" i="8"/>
  <c r="C1561" i="8"/>
  <c r="C1560" i="8"/>
  <c r="C1559" i="8"/>
  <c r="C1558" i="8"/>
  <c r="C1557" i="8"/>
  <c r="C1556" i="8"/>
  <c r="C1555" i="8"/>
  <c r="C1554" i="8"/>
  <c r="C1553" i="8"/>
  <c r="C1552" i="8"/>
  <c r="C1551" i="8"/>
  <c r="C1550" i="8"/>
  <c r="C1549" i="8"/>
  <c r="C1548" i="8"/>
  <c r="C1547" i="8"/>
  <c r="C1546" i="8"/>
  <c r="C1545" i="8"/>
  <c r="C1544" i="8"/>
  <c r="C1543" i="8"/>
  <c r="C1542" i="8"/>
  <c r="C1541" i="8"/>
  <c r="C1540" i="8"/>
  <c r="C1539" i="8"/>
  <c r="C1538" i="8"/>
  <c r="C1537" i="8"/>
  <c r="C1536" i="8"/>
  <c r="C1535" i="8"/>
  <c r="C1534" i="8"/>
  <c r="C1533" i="8"/>
  <c r="C1532" i="8"/>
  <c r="C1531" i="8"/>
  <c r="C1530" i="8"/>
  <c r="C1529" i="8"/>
  <c r="C1528" i="8"/>
  <c r="C1527" i="8"/>
  <c r="C1526" i="8"/>
  <c r="C1525" i="8"/>
  <c r="C1524" i="8"/>
  <c r="C1523" i="8"/>
  <c r="C1522" i="8"/>
  <c r="C1521" i="8"/>
  <c r="C1520" i="8"/>
  <c r="C1519" i="8"/>
  <c r="C1518" i="8"/>
  <c r="C1517" i="8"/>
  <c r="C1516" i="8"/>
  <c r="C1515" i="8"/>
  <c r="C1514" i="8"/>
  <c r="C1513" i="8"/>
  <c r="C1512" i="8"/>
  <c r="C1511" i="8"/>
  <c r="C1510" i="8"/>
  <c r="C1509" i="8"/>
  <c r="C1508" i="8"/>
  <c r="C1507" i="8"/>
  <c r="C1506" i="8"/>
  <c r="C1505" i="8"/>
  <c r="C1504" i="8"/>
  <c r="C1503" i="8"/>
  <c r="C1502" i="8"/>
  <c r="C1501" i="8"/>
  <c r="C1500" i="8"/>
  <c r="C1499" i="8"/>
  <c r="C1498" i="8"/>
  <c r="C1497" i="8"/>
  <c r="C1496" i="8"/>
  <c r="C1495" i="8"/>
  <c r="C1494" i="8"/>
  <c r="C1493" i="8"/>
  <c r="C1492" i="8"/>
  <c r="C1491" i="8"/>
  <c r="C1490" i="8"/>
  <c r="C1489" i="8"/>
  <c r="C1488" i="8"/>
  <c r="C1487" i="8"/>
  <c r="C1486" i="8"/>
  <c r="C1485" i="8"/>
  <c r="C1484" i="8"/>
  <c r="C1483" i="8"/>
  <c r="C1482" i="8"/>
  <c r="C1481" i="8"/>
  <c r="C1480" i="8"/>
  <c r="C1479" i="8"/>
  <c r="C1478" i="8"/>
  <c r="C1477" i="8"/>
  <c r="C1476" i="8"/>
  <c r="C1475" i="8"/>
  <c r="C1474" i="8"/>
  <c r="C1473" i="8"/>
  <c r="C1472" i="8"/>
  <c r="C1471" i="8"/>
  <c r="C1470" i="8"/>
  <c r="C1469" i="8"/>
  <c r="C1468" i="8"/>
  <c r="C1467" i="8"/>
  <c r="C1466" i="8"/>
  <c r="C1465" i="8"/>
  <c r="C1464" i="8"/>
  <c r="C1463" i="8"/>
  <c r="C1462" i="8"/>
  <c r="C1461" i="8"/>
  <c r="C1460" i="8"/>
  <c r="C1459" i="8"/>
  <c r="C1458" i="8"/>
  <c r="C1457" i="8"/>
  <c r="C1456" i="8"/>
  <c r="C1455" i="8"/>
  <c r="C1454" i="8"/>
  <c r="C1453" i="8"/>
  <c r="C1452" i="8"/>
  <c r="C1451" i="8"/>
  <c r="C1450" i="8"/>
  <c r="C1449" i="8"/>
  <c r="C1448" i="8"/>
  <c r="C1447" i="8"/>
  <c r="C1446" i="8"/>
  <c r="C1445" i="8"/>
  <c r="C1444" i="8"/>
  <c r="C1443" i="8"/>
  <c r="C1442" i="8"/>
  <c r="C1441" i="8"/>
  <c r="C1440" i="8"/>
  <c r="C1439" i="8"/>
  <c r="C1438" i="8"/>
  <c r="C1437" i="8"/>
  <c r="C1436" i="8"/>
  <c r="C1435" i="8"/>
  <c r="C1434" i="8"/>
  <c r="C1433" i="8"/>
  <c r="C1432" i="8"/>
  <c r="C1431" i="8"/>
  <c r="C1430" i="8"/>
  <c r="C1429" i="8"/>
  <c r="C1428" i="8"/>
  <c r="C1427" i="8"/>
  <c r="C1426" i="8"/>
  <c r="C1425" i="8"/>
  <c r="C1424" i="8"/>
  <c r="C1423" i="8"/>
  <c r="C1422" i="8"/>
  <c r="C1421" i="8"/>
  <c r="C1420" i="8"/>
  <c r="C1419" i="8"/>
  <c r="C1418" i="8"/>
  <c r="C1417" i="8"/>
  <c r="C1416" i="8"/>
  <c r="C1415" i="8"/>
  <c r="C1414" i="8"/>
  <c r="C1413" i="8"/>
  <c r="C1412" i="8"/>
  <c r="C1411" i="8"/>
  <c r="C1410" i="8"/>
  <c r="C1409" i="8"/>
  <c r="C1408" i="8"/>
  <c r="C1407" i="8"/>
  <c r="C1406" i="8"/>
  <c r="C1405" i="8"/>
  <c r="C1404" i="8"/>
  <c r="C1403" i="8"/>
  <c r="C1402" i="8"/>
  <c r="C1401" i="8"/>
  <c r="C1400" i="8"/>
  <c r="C1399" i="8"/>
  <c r="C1398" i="8"/>
  <c r="C1397" i="8"/>
  <c r="C1396" i="8"/>
  <c r="C1395" i="8"/>
  <c r="C1394" i="8"/>
  <c r="C1393" i="8"/>
  <c r="C1392" i="8"/>
  <c r="C1391" i="8"/>
  <c r="C1390" i="8"/>
  <c r="C1389" i="8"/>
  <c r="C1388" i="8"/>
  <c r="C1387" i="8"/>
  <c r="C1386" i="8"/>
  <c r="C1385" i="8"/>
  <c r="C1384" i="8"/>
  <c r="C1383" i="8"/>
  <c r="C1382" i="8"/>
  <c r="C1381" i="8"/>
  <c r="C1380" i="8"/>
  <c r="C1379" i="8"/>
  <c r="C1378" i="8"/>
  <c r="C1377" i="8"/>
  <c r="C1376" i="8"/>
  <c r="C1375" i="8"/>
  <c r="C1374" i="8"/>
  <c r="C1373" i="8"/>
  <c r="C1372" i="8"/>
  <c r="C1371" i="8"/>
  <c r="C1370" i="8"/>
  <c r="C1369" i="8"/>
  <c r="C1368" i="8"/>
  <c r="C1367" i="8"/>
  <c r="C1366" i="8"/>
  <c r="C1365" i="8"/>
  <c r="C1364" i="8"/>
  <c r="C1363" i="8"/>
  <c r="C1362" i="8"/>
  <c r="C1361" i="8"/>
  <c r="C1360" i="8"/>
  <c r="C1359" i="8"/>
  <c r="C1358" i="8"/>
  <c r="C1357" i="8"/>
  <c r="C1356" i="8"/>
  <c r="C1355" i="8"/>
  <c r="C1354" i="8"/>
  <c r="C1353" i="8"/>
  <c r="C1352" i="8"/>
  <c r="C1351" i="8"/>
  <c r="C1350" i="8"/>
  <c r="C1349" i="8"/>
  <c r="C1348" i="8"/>
  <c r="C1347" i="8"/>
  <c r="C1346" i="8"/>
  <c r="C1345" i="8"/>
  <c r="C1344" i="8"/>
  <c r="C1343" i="8"/>
  <c r="C1342" i="8"/>
  <c r="C1341" i="8"/>
  <c r="C1340" i="8"/>
  <c r="C1339" i="8"/>
  <c r="C1338" i="8"/>
  <c r="C1337" i="8"/>
  <c r="C1336" i="8"/>
  <c r="C1335" i="8"/>
  <c r="C1334" i="8"/>
  <c r="C1333" i="8"/>
  <c r="C1332" i="8"/>
  <c r="C1331" i="8"/>
  <c r="C1330" i="8"/>
  <c r="C1329" i="8"/>
  <c r="C1328" i="8"/>
  <c r="C1327" i="8"/>
  <c r="C1326" i="8"/>
  <c r="C1325" i="8"/>
  <c r="C1324" i="8"/>
  <c r="C1323" i="8"/>
  <c r="C1322" i="8"/>
  <c r="C1321" i="8"/>
  <c r="C1320" i="8"/>
  <c r="C1319" i="8"/>
  <c r="C1318" i="8"/>
  <c r="C1317" i="8"/>
  <c r="C1316" i="8"/>
  <c r="C1315" i="8"/>
  <c r="C1314" i="8"/>
  <c r="C1313" i="8"/>
  <c r="C1312" i="8"/>
  <c r="C1311" i="8"/>
  <c r="C1310" i="8"/>
  <c r="C1309" i="8"/>
  <c r="C1308" i="8"/>
  <c r="C1307" i="8"/>
  <c r="C1306" i="8"/>
  <c r="C1305" i="8"/>
  <c r="C1304" i="8"/>
  <c r="C1303" i="8"/>
  <c r="C1302" i="8"/>
  <c r="C1301" i="8"/>
  <c r="C1300" i="8"/>
  <c r="C1299" i="8"/>
  <c r="C1298" i="8"/>
  <c r="C1297" i="8"/>
  <c r="C1296" i="8"/>
  <c r="C1295" i="8"/>
  <c r="C1294" i="8"/>
  <c r="C1293" i="8"/>
  <c r="C1292" i="8"/>
  <c r="C1291" i="8"/>
  <c r="C1290" i="8"/>
  <c r="C1289" i="8"/>
  <c r="C1288" i="8"/>
  <c r="C1287" i="8"/>
  <c r="C1286" i="8"/>
  <c r="C1285" i="8"/>
  <c r="C1284" i="8"/>
  <c r="C1283" i="8"/>
  <c r="C1282" i="8"/>
  <c r="C1281" i="8"/>
  <c r="C1280" i="8"/>
  <c r="C1279" i="8"/>
  <c r="C1278" i="8"/>
  <c r="C1277" i="8"/>
  <c r="C1276" i="8"/>
  <c r="C1275" i="8"/>
  <c r="C1274" i="8"/>
  <c r="C1273" i="8"/>
  <c r="C1272" i="8"/>
  <c r="C1271" i="8"/>
  <c r="C1270" i="8"/>
  <c r="C1269" i="8"/>
  <c r="C1268" i="8"/>
  <c r="C1267" i="8"/>
  <c r="C1266" i="8"/>
  <c r="C1265" i="8"/>
  <c r="C1264" i="8"/>
  <c r="C1263" i="8"/>
  <c r="C1262" i="8"/>
  <c r="C1261" i="8"/>
  <c r="C1260" i="8"/>
  <c r="C1259" i="8"/>
  <c r="C1258" i="8"/>
  <c r="C1257" i="8"/>
  <c r="C1256" i="8"/>
  <c r="C1255" i="8"/>
  <c r="C1254" i="8"/>
  <c r="C1253" i="8"/>
  <c r="C1252" i="8"/>
  <c r="C1251" i="8"/>
  <c r="C1250" i="8"/>
  <c r="C1249" i="8"/>
  <c r="C1248" i="8"/>
  <c r="C1247" i="8"/>
  <c r="C1246" i="8"/>
  <c r="C1245" i="8"/>
  <c r="C1244" i="8"/>
  <c r="C1243" i="8"/>
  <c r="C1242" i="8"/>
  <c r="C1241" i="8"/>
  <c r="C1240" i="8"/>
  <c r="C1239" i="8"/>
  <c r="C1238" i="8"/>
  <c r="C1237" i="8"/>
  <c r="C1236" i="8"/>
  <c r="C1235" i="8"/>
  <c r="C1234" i="8"/>
  <c r="C1233" i="8"/>
  <c r="C1232" i="8"/>
  <c r="C1231" i="8"/>
  <c r="C1230" i="8"/>
  <c r="C1229" i="8"/>
  <c r="C1228" i="8"/>
  <c r="C1227" i="8"/>
  <c r="C1226" i="8"/>
  <c r="C1225" i="8"/>
  <c r="C1224" i="8"/>
  <c r="C1223" i="8"/>
  <c r="C1222" i="8"/>
  <c r="C1221" i="8"/>
  <c r="C1220" i="8"/>
  <c r="C1219" i="8"/>
  <c r="C1218" i="8"/>
  <c r="C1217" i="8"/>
  <c r="C1216" i="8"/>
  <c r="C1215" i="8"/>
  <c r="C1214" i="8"/>
  <c r="C1213" i="8"/>
  <c r="C1212" i="8"/>
  <c r="C1211" i="8"/>
  <c r="C1210" i="8"/>
  <c r="C1209" i="8"/>
  <c r="C1208" i="8"/>
  <c r="C1207" i="8"/>
  <c r="C1206" i="8"/>
  <c r="C1205" i="8"/>
  <c r="C1204" i="8"/>
  <c r="C1203" i="8"/>
  <c r="C1202" i="8"/>
  <c r="C1201" i="8"/>
  <c r="C1200" i="8"/>
  <c r="C1199" i="8"/>
  <c r="C1198" i="8"/>
  <c r="C1197" i="8"/>
  <c r="C1196" i="8"/>
  <c r="C1195" i="8"/>
  <c r="C1194" i="8"/>
  <c r="C1193" i="8"/>
  <c r="C1192" i="8"/>
  <c r="C1191" i="8"/>
  <c r="C1190" i="8"/>
  <c r="C1189" i="8"/>
  <c r="C1188" i="8"/>
  <c r="C1187" i="8"/>
  <c r="C1186" i="8"/>
  <c r="C1185" i="8"/>
  <c r="C1184" i="8"/>
  <c r="C1183" i="8"/>
  <c r="C1182" i="8"/>
  <c r="C1181" i="8"/>
  <c r="C1180" i="8"/>
  <c r="C1179" i="8"/>
  <c r="C1178" i="8"/>
  <c r="C1177" i="8"/>
  <c r="C1176" i="8"/>
  <c r="C1175" i="8"/>
  <c r="C1174" i="8"/>
  <c r="C1173" i="8"/>
  <c r="C1172" i="8"/>
  <c r="C1171" i="8"/>
  <c r="C1170" i="8"/>
  <c r="C1169" i="8"/>
  <c r="C1168" i="8"/>
  <c r="C1167" i="8"/>
  <c r="C1166" i="8"/>
  <c r="C1165" i="8"/>
  <c r="C1164" i="8"/>
  <c r="C1163" i="8"/>
  <c r="C1162" i="8"/>
  <c r="C1161" i="8"/>
  <c r="C1160" i="8"/>
  <c r="C1159" i="8"/>
  <c r="C1158" i="8"/>
  <c r="C1157" i="8"/>
  <c r="C1156" i="8"/>
  <c r="C1155" i="8"/>
  <c r="C1154" i="8"/>
  <c r="C1153" i="8"/>
  <c r="C1152" i="8"/>
  <c r="C1151" i="8"/>
  <c r="C1150" i="8"/>
  <c r="C1149" i="8"/>
  <c r="C1148" i="8"/>
  <c r="C1147" i="8"/>
  <c r="C1146" i="8"/>
  <c r="C1145" i="8"/>
  <c r="C1144" i="8"/>
  <c r="C1143" i="8"/>
  <c r="C1142" i="8"/>
  <c r="C1141" i="8"/>
  <c r="C1140" i="8"/>
  <c r="C1139" i="8"/>
  <c r="C1138" i="8"/>
  <c r="C1137" i="8"/>
  <c r="C1136" i="8"/>
  <c r="C1135" i="8"/>
  <c r="C1134" i="8"/>
  <c r="C1133" i="8"/>
  <c r="C1132" i="8"/>
  <c r="C1131" i="8"/>
  <c r="C1130" i="8"/>
  <c r="C1129" i="8"/>
  <c r="C1128" i="8"/>
  <c r="C1127" i="8"/>
  <c r="C1126" i="8"/>
  <c r="C1125" i="8"/>
  <c r="C1124" i="8"/>
  <c r="C1123" i="8"/>
  <c r="C1122" i="8"/>
  <c r="C1121" i="8"/>
  <c r="C1120" i="8"/>
  <c r="C1119" i="8"/>
  <c r="C1118" i="8"/>
  <c r="C1117" i="8"/>
  <c r="C1116" i="8"/>
  <c r="C1115" i="8"/>
  <c r="C1114" i="8"/>
  <c r="C1113" i="8"/>
  <c r="C1112" i="8"/>
  <c r="C1111" i="8"/>
  <c r="C1110" i="8"/>
  <c r="C1109" i="8"/>
  <c r="C1108" i="8"/>
  <c r="C1107" i="8"/>
  <c r="C1106" i="8"/>
  <c r="C1105" i="8"/>
  <c r="C1104" i="8"/>
  <c r="C1103" i="8"/>
  <c r="C1102" i="8"/>
  <c r="C1101" i="8"/>
  <c r="C1100" i="8"/>
  <c r="C1099" i="8"/>
  <c r="C1098" i="8"/>
  <c r="C1097" i="8"/>
  <c r="C1096" i="8"/>
  <c r="C1095" i="8"/>
  <c r="C1094" i="8"/>
  <c r="C1093" i="8"/>
  <c r="C1092" i="8"/>
  <c r="C1091" i="8"/>
  <c r="C1090" i="8"/>
  <c r="C1089" i="8"/>
  <c r="C1088" i="8"/>
  <c r="C1087" i="8"/>
  <c r="C1086" i="8"/>
  <c r="C1085" i="8"/>
  <c r="C1084" i="8"/>
  <c r="C1083" i="8"/>
  <c r="C1082" i="8"/>
  <c r="C1081" i="8"/>
  <c r="C1080" i="8"/>
  <c r="C1079" i="8"/>
  <c r="C1078" i="8"/>
  <c r="C1077" i="8"/>
  <c r="C1076" i="8"/>
  <c r="C1075" i="8"/>
  <c r="C1074" i="8"/>
  <c r="C1073" i="8"/>
  <c r="C1072" i="8"/>
  <c r="C1071" i="8"/>
  <c r="C1070" i="8"/>
  <c r="C1069" i="8"/>
  <c r="C1068" i="8"/>
  <c r="C1067" i="8"/>
  <c r="C1066" i="8"/>
  <c r="C1065" i="8"/>
  <c r="C1064" i="8"/>
  <c r="C1063" i="8"/>
  <c r="C1062" i="8"/>
  <c r="C1061" i="8"/>
  <c r="C1060" i="8"/>
  <c r="C1059" i="8"/>
  <c r="C1058" i="8"/>
  <c r="C1057" i="8"/>
  <c r="C1056" i="8"/>
  <c r="C1055" i="8"/>
  <c r="C1054" i="8"/>
  <c r="C1053" i="8"/>
  <c r="C1052" i="8"/>
  <c r="C1051" i="8"/>
  <c r="C1050" i="8"/>
  <c r="C1049" i="8"/>
  <c r="C1048" i="8"/>
  <c r="C1047" i="8"/>
  <c r="C1046" i="8"/>
  <c r="C1045" i="8"/>
  <c r="C1044" i="8"/>
  <c r="C1043" i="8"/>
  <c r="C1042" i="8"/>
  <c r="C1041" i="8"/>
  <c r="C1040" i="8"/>
  <c r="C1039" i="8"/>
  <c r="C1038" i="8"/>
  <c r="C1037" i="8"/>
  <c r="C1036" i="8"/>
  <c r="C1035" i="8"/>
  <c r="C1034" i="8"/>
  <c r="C1033" i="8"/>
  <c r="C1032" i="8"/>
  <c r="C1031" i="8"/>
  <c r="C1030" i="8"/>
  <c r="C1029" i="8"/>
  <c r="C1028" i="8"/>
  <c r="C1027" i="8"/>
  <c r="C1026" i="8"/>
  <c r="C1025" i="8"/>
  <c r="C1024" i="8"/>
  <c r="C1023" i="8"/>
  <c r="C1022" i="8"/>
  <c r="C1021" i="8"/>
  <c r="C1020" i="8"/>
  <c r="C1019" i="8"/>
  <c r="C1018" i="8"/>
  <c r="C1017" i="8"/>
  <c r="C1016" i="8"/>
  <c r="C1015" i="8"/>
  <c r="C1014" i="8"/>
  <c r="C1013" i="8"/>
  <c r="C1012" i="8"/>
  <c r="C1011" i="8"/>
  <c r="C1010" i="8"/>
  <c r="C1009" i="8"/>
  <c r="C1008" i="8"/>
  <c r="C1007" i="8"/>
  <c r="C1006" i="8"/>
  <c r="C1005" i="8"/>
  <c r="C1004" i="8"/>
  <c r="C1003" i="8"/>
  <c r="C1002" i="8"/>
  <c r="C1001" i="8"/>
  <c r="C1000" i="8"/>
  <c r="C999" i="8"/>
  <c r="C998" i="8"/>
  <c r="C997" i="8"/>
  <c r="C996" i="8"/>
  <c r="C995" i="8"/>
  <c r="C994" i="8"/>
  <c r="C993" i="8"/>
  <c r="C992" i="8"/>
  <c r="C991" i="8"/>
  <c r="C990" i="8"/>
  <c r="C989" i="8"/>
  <c r="C988" i="8"/>
  <c r="C987" i="8"/>
  <c r="C986" i="8"/>
  <c r="C985" i="8"/>
  <c r="C984" i="8"/>
  <c r="C983" i="8"/>
  <c r="C982" i="8"/>
  <c r="C981" i="8"/>
  <c r="C980" i="8"/>
  <c r="C979" i="8"/>
  <c r="C978" i="8"/>
  <c r="C977" i="8"/>
  <c r="C976" i="8"/>
  <c r="C975" i="8"/>
  <c r="C974" i="8"/>
  <c r="C973" i="8"/>
  <c r="C972" i="8"/>
  <c r="C971" i="8"/>
  <c r="C970" i="8"/>
  <c r="C969" i="8"/>
  <c r="C968" i="8"/>
  <c r="C967" i="8"/>
  <c r="C966" i="8"/>
  <c r="C965" i="8"/>
  <c r="C964" i="8"/>
  <c r="C963" i="8"/>
  <c r="C962" i="8"/>
  <c r="C961" i="8"/>
  <c r="C960" i="8"/>
  <c r="C959" i="8"/>
  <c r="C958" i="8"/>
  <c r="C957" i="8"/>
  <c r="C956" i="8"/>
  <c r="C955" i="8"/>
  <c r="C954" i="8"/>
  <c r="C953" i="8"/>
  <c r="C952" i="8"/>
  <c r="C951" i="8"/>
  <c r="C950" i="8"/>
  <c r="C949" i="8"/>
  <c r="C948" i="8"/>
  <c r="C947" i="8"/>
  <c r="C946" i="8"/>
  <c r="C945" i="8"/>
  <c r="C944" i="8"/>
  <c r="C943" i="8"/>
  <c r="C942" i="8"/>
  <c r="C941" i="8"/>
  <c r="C940" i="8"/>
  <c r="C939" i="8"/>
  <c r="C938" i="8"/>
  <c r="C937" i="8"/>
  <c r="C936" i="8"/>
  <c r="C935" i="8"/>
  <c r="C934" i="8"/>
  <c r="C933" i="8"/>
  <c r="C932" i="8"/>
  <c r="C931" i="8"/>
  <c r="C930" i="8"/>
  <c r="C929" i="8"/>
  <c r="C928" i="8"/>
  <c r="C927" i="8"/>
  <c r="C926" i="8"/>
  <c r="C925" i="8"/>
  <c r="C924" i="8"/>
  <c r="C923" i="8"/>
  <c r="C922" i="8"/>
  <c r="C921" i="8"/>
  <c r="C920" i="8"/>
  <c r="C919" i="8"/>
  <c r="C918" i="8"/>
  <c r="C917" i="8"/>
  <c r="C916" i="8"/>
  <c r="C915" i="8"/>
  <c r="C914" i="8"/>
  <c r="C913" i="8"/>
  <c r="C912" i="8"/>
  <c r="C911" i="8"/>
  <c r="C910" i="8"/>
  <c r="C909" i="8"/>
  <c r="C908" i="8"/>
  <c r="C907" i="8"/>
  <c r="C906" i="8"/>
  <c r="C905" i="8"/>
  <c r="C904" i="8"/>
  <c r="C903" i="8"/>
  <c r="C902" i="8"/>
  <c r="C901" i="8"/>
  <c r="C900" i="8"/>
  <c r="C899" i="8"/>
  <c r="C898" i="8"/>
  <c r="C897" i="8"/>
  <c r="C896" i="8"/>
  <c r="C895" i="8"/>
  <c r="C894" i="8"/>
  <c r="C893" i="8"/>
  <c r="C892" i="8"/>
  <c r="C891" i="8"/>
  <c r="C890" i="8"/>
  <c r="C889" i="8"/>
  <c r="C888" i="8"/>
  <c r="C887" i="8"/>
  <c r="C886" i="8"/>
  <c r="C885" i="8"/>
  <c r="C884" i="8"/>
  <c r="C883" i="8"/>
  <c r="C882" i="8"/>
  <c r="C881" i="8"/>
  <c r="C880" i="8"/>
  <c r="C879" i="8"/>
  <c r="C878" i="8"/>
  <c r="C877" i="8"/>
  <c r="C876" i="8"/>
  <c r="C875" i="8"/>
  <c r="C874" i="8"/>
  <c r="C873" i="8"/>
  <c r="C872" i="8"/>
  <c r="C871" i="8"/>
  <c r="C870" i="8"/>
  <c r="C869" i="8"/>
  <c r="C868" i="8"/>
  <c r="C867" i="8"/>
  <c r="C866" i="8"/>
  <c r="C865" i="8"/>
  <c r="C864" i="8"/>
  <c r="C863" i="8"/>
  <c r="C862" i="8"/>
  <c r="C861" i="8"/>
  <c r="C860" i="8"/>
  <c r="C859" i="8"/>
  <c r="C858" i="8"/>
  <c r="C857" i="8"/>
  <c r="C856" i="8"/>
  <c r="C855" i="8"/>
  <c r="C854" i="8"/>
  <c r="C853" i="8"/>
  <c r="C852" i="8"/>
  <c r="C851" i="8"/>
  <c r="C850" i="8"/>
  <c r="C849" i="8"/>
  <c r="C848" i="8"/>
  <c r="C847" i="8"/>
  <c r="C846" i="8"/>
  <c r="C845" i="8"/>
  <c r="C844" i="8"/>
  <c r="C843" i="8"/>
  <c r="C842" i="8"/>
  <c r="C841" i="8"/>
  <c r="C840" i="8"/>
  <c r="C839" i="8"/>
  <c r="C838" i="8"/>
  <c r="C837" i="8"/>
  <c r="C836" i="8"/>
  <c r="C835" i="8"/>
  <c r="C834" i="8"/>
  <c r="C833" i="8"/>
  <c r="C832" i="8"/>
  <c r="C831" i="8"/>
  <c r="C830" i="8"/>
  <c r="C829" i="8"/>
  <c r="C828" i="8"/>
  <c r="C827" i="8"/>
  <c r="C826" i="8"/>
  <c r="C825" i="8"/>
  <c r="C824" i="8"/>
  <c r="C823" i="8"/>
  <c r="C822" i="8"/>
  <c r="C821" i="8"/>
  <c r="C820" i="8"/>
  <c r="C819" i="8"/>
  <c r="C818" i="8"/>
  <c r="C817" i="8"/>
  <c r="C816" i="8"/>
  <c r="C815" i="8"/>
  <c r="C814" i="8"/>
  <c r="C813" i="8"/>
  <c r="C812" i="8"/>
  <c r="C811" i="8"/>
  <c r="C810" i="8"/>
  <c r="C809" i="8"/>
  <c r="C808" i="8"/>
  <c r="C807" i="8"/>
  <c r="C806" i="8"/>
  <c r="C805" i="8"/>
  <c r="C804" i="8"/>
  <c r="C803" i="8"/>
  <c r="C802" i="8"/>
  <c r="C801" i="8"/>
  <c r="C800" i="8"/>
  <c r="C799" i="8"/>
  <c r="C798" i="8"/>
  <c r="C797" i="8"/>
  <c r="C796" i="8"/>
  <c r="C795" i="8"/>
  <c r="C794" i="8"/>
  <c r="C793" i="8"/>
  <c r="C792" i="8"/>
  <c r="C791" i="8"/>
  <c r="C790" i="8"/>
  <c r="C789" i="8"/>
  <c r="C788" i="8"/>
  <c r="C787" i="8"/>
  <c r="C786" i="8"/>
  <c r="C785" i="8"/>
  <c r="C784" i="8"/>
  <c r="C783" i="8"/>
  <c r="C782" i="8"/>
  <c r="C781" i="8"/>
  <c r="C780" i="8"/>
  <c r="C779" i="8"/>
  <c r="C778" i="8"/>
  <c r="C777" i="8"/>
  <c r="C776" i="8"/>
  <c r="C775" i="8"/>
  <c r="C774" i="8"/>
  <c r="C773" i="8"/>
  <c r="C772" i="8"/>
  <c r="C771" i="8"/>
  <c r="C770" i="8"/>
  <c r="C769" i="8"/>
  <c r="C768" i="8"/>
  <c r="C767" i="8"/>
  <c r="C766" i="8"/>
  <c r="C765" i="8"/>
  <c r="C764" i="8"/>
  <c r="C763" i="8"/>
  <c r="C762" i="8"/>
  <c r="C761" i="8"/>
  <c r="C760" i="8"/>
  <c r="C759" i="8"/>
  <c r="C758" i="8"/>
  <c r="C757" i="8"/>
  <c r="C756" i="8"/>
  <c r="C755" i="8"/>
  <c r="C754" i="8"/>
  <c r="C753" i="8"/>
  <c r="C752" i="8"/>
  <c r="C751" i="8"/>
  <c r="C750" i="8"/>
  <c r="C749" i="8"/>
  <c r="C748" i="8"/>
  <c r="C747" i="8"/>
  <c r="C746" i="8"/>
  <c r="C745" i="8"/>
  <c r="C744" i="8"/>
  <c r="C743" i="8"/>
  <c r="C742" i="8"/>
  <c r="C741" i="8"/>
  <c r="C740" i="8"/>
  <c r="C739" i="8"/>
  <c r="C738" i="8"/>
  <c r="C737" i="8"/>
  <c r="C736" i="8"/>
  <c r="C735" i="8"/>
  <c r="C734" i="8"/>
  <c r="C733" i="8"/>
  <c r="C732" i="8"/>
  <c r="C731" i="8"/>
  <c r="C730" i="8"/>
  <c r="C729" i="8"/>
  <c r="C728" i="8"/>
  <c r="C727" i="8"/>
  <c r="C726" i="8"/>
  <c r="C725" i="8"/>
  <c r="C724" i="8"/>
  <c r="C723" i="8"/>
  <c r="C722" i="8"/>
  <c r="C721" i="8"/>
  <c r="C720" i="8"/>
  <c r="C719" i="8"/>
  <c r="C718" i="8"/>
  <c r="C717" i="8"/>
  <c r="C716" i="8"/>
  <c r="C715" i="8"/>
  <c r="C714" i="8"/>
  <c r="C713" i="8"/>
  <c r="C712" i="8"/>
  <c r="C711" i="8"/>
  <c r="C710" i="8"/>
  <c r="C709" i="8"/>
  <c r="C708" i="8"/>
  <c r="C707" i="8"/>
  <c r="C706" i="8"/>
  <c r="C705" i="8"/>
  <c r="C704" i="8"/>
  <c r="C703" i="8"/>
  <c r="C702" i="8"/>
  <c r="C701" i="8"/>
  <c r="C700" i="8"/>
  <c r="C699" i="8"/>
  <c r="C698" i="8"/>
  <c r="C697" i="8"/>
  <c r="C696" i="8"/>
  <c r="C695" i="8"/>
  <c r="C694" i="8"/>
  <c r="C693" i="8"/>
  <c r="C692" i="8"/>
  <c r="C691" i="8"/>
  <c r="C690" i="8"/>
  <c r="C689" i="8"/>
  <c r="C688" i="8"/>
  <c r="C687" i="8"/>
  <c r="C686" i="8"/>
  <c r="C685" i="8"/>
  <c r="C684" i="8"/>
  <c r="C683" i="8"/>
  <c r="C682" i="8"/>
  <c r="C681" i="8"/>
  <c r="C680" i="8"/>
  <c r="C679" i="8"/>
  <c r="C678" i="8"/>
  <c r="C677" i="8"/>
  <c r="C676" i="8"/>
  <c r="C675" i="8"/>
  <c r="C674" i="8"/>
  <c r="C673" i="8"/>
  <c r="C672" i="8"/>
  <c r="C671" i="8"/>
  <c r="C670" i="8"/>
  <c r="C669" i="8"/>
  <c r="C668" i="8"/>
  <c r="C667" i="8"/>
  <c r="C666" i="8"/>
  <c r="C665" i="8"/>
  <c r="C664" i="8"/>
  <c r="C663" i="8"/>
  <c r="C662" i="8"/>
  <c r="C661" i="8"/>
  <c r="C660" i="8"/>
  <c r="C659" i="8"/>
  <c r="C658" i="8"/>
  <c r="C657" i="8"/>
  <c r="C656" i="8"/>
  <c r="C655" i="8"/>
  <c r="C654" i="8"/>
  <c r="C653" i="8"/>
  <c r="C652" i="8"/>
  <c r="C651" i="8"/>
  <c r="C650" i="8"/>
  <c r="C649" i="8"/>
  <c r="C648" i="8"/>
  <c r="C647" i="8"/>
  <c r="C646" i="8"/>
  <c r="C645" i="8"/>
  <c r="C644" i="8"/>
  <c r="C643" i="8"/>
  <c r="C642" i="8"/>
  <c r="C641" i="8"/>
  <c r="C640" i="8"/>
  <c r="C639" i="8"/>
  <c r="C638" i="8"/>
  <c r="C637" i="8"/>
  <c r="C636" i="8"/>
  <c r="C635" i="8"/>
  <c r="C634" i="8"/>
  <c r="C633" i="8"/>
  <c r="C632" i="8"/>
  <c r="C631" i="8"/>
  <c r="C630" i="8"/>
  <c r="C629" i="8"/>
  <c r="C628" i="8"/>
  <c r="C627" i="8"/>
  <c r="C626" i="8"/>
  <c r="C625" i="8"/>
  <c r="C624" i="8"/>
  <c r="C623" i="8"/>
  <c r="C622" i="8"/>
  <c r="C621" i="8"/>
  <c r="C620" i="8"/>
  <c r="C619" i="8"/>
  <c r="C618" i="8"/>
  <c r="C617" i="8"/>
  <c r="C616" i="8"/>
  <c r="C615" i="8"/>
  <c r="C614" i="8"/>
  <c r="C613" i="8"/>
  <c r="C612" i="8"/>
  <c r="C611" i="8"/>
  <c r="C610" i="8"/>
  <c r="C609" i="8"/>
  <c r="C608" i="8"/>
  <c r="C607" i="8"/>
  <c r="C606" i="8"/>
  <c r="C605" i="8"/>
  <c r="C604" i="8"/>
  <c r="C603" i="8"/>
  <c r="C602" i="8"/>
  <c r="C601" i="8"/>
  <c r="C600" i="8"/>
  <c r="C599" i="8"/>
  <c r="C598" i="8"/>
  <c r="C597" i="8"/>
  <c r="C596" i="8"/>
  <c r="C595" i="8"/>
  <c r="C594" i="8"/>
  <c r="C593" i="8"/>
  <c r="C592" i="8"/>
  <c r="C591" i="8"/>
  <c r="C590" i="8"/>
  <c r="C589" i="8"/>
  <c r="C588" i="8"/>
  <c r="C587" i="8"/>
  <c r="C586" i="8"/>
  <c r="C585" i="8"/>
  <c r="C584" i="8"/>
  <c r="C583" i="8"/>
  <c r="C582" i="8"/>
  <c r="C581" i="8"/>
  <c r="C580" i="8"/>
  <c r="C579" i="8"/>
  <c r="C578" i="8"/>
  <c r="C577" i="8"/>
  <c r="C576" i="8"/>
  <c r="C575" i="8"/>
  <c r="C574" i="8"/>
  <c r="C573" i="8"/>
  <c r="C572" i="8"/>
  <c r="C571" i="8"/>
  <c r="C570" i="8"/>
  <c r="C569" i="8"/>
  <c r="C568" i="8"/>
  <c r="C567" i="8"/>
  <c r="C566" i="8"/>
  <c r="C565" i="8"/>
  <c r="C564" i="8"/>
  <c r="C563" i="8"/>
  <c r="C562" i="8"/>
  <c r="C561" i="8"/>
  <c r="C560" i="8"/>
  <c r="C559" i="8"/>
  <c r="C558" i="8"/>
  <c r="C557" i="8"/>
  <c r="C556" i="8"/>
  <c r="C555" i="8"/>
  <c r="C554" i="8"/>
  <c r="C553" i="8"/>
  <c r="C552" i="8"/>
  <c r="C551" i="8"/>
  <c r="C550" i="8"/>
  <c r="C549" i="8"/>
  <c r="C548" i="8"/>
  <c r="C547" i="8"/>
  <c r="C546" i="8"/>
  <c r="C545" i="8"/>
  <c r="C544" i="8"/>
  <c r="C543" i="8"/>
  <c r="C542" i="8"/>
  <c r="C541" i="8"/>
  <c r="C540" i="8"/>
  <c r="C539" i="8"/>
  <c r="C538" i="8"/>
  <c r="C537" i="8"/>
  <c r="C536" i="8"/>
  <c r="C535" i="8"/>
  <c r="C534" i="8"/>
  <c r="C533" i="8"/>
  <c r="C532" i="8"/>
  <c r="C531" i="8"/>
  <c r="C530" i="8"/>
  <c r="C529" i="8"/>
  <c r="C528" i="8"/>
  <c r="C527" i="8"/>
  <c r="C526" i="8"/>
  <c r="C525" i="8"/>
  <c r="C524" i="8"/>
  <c r="C523" i="8"/>
  <c r="C522" i="8"/>
  <c r="C521" i="8"/>
  <c r="C520" i="8"/>
  <c r="C519" i="8"/>
  <c r="C518" i="8"/>
  <c r="C517" i="8"/>
  <c r="C516" i="8"/>
  <c r="C515" i="8"/>
  <c r="C514" i="8"/>
  <c r="C513" i="8"/>
  <c r="C512" i="8"/>
  <c r="C511" i="8"/>
  <c r="C510" i="8"/>
  <c r="C509" i="8"/>
  <c r="C508" i="8"/>
  <c r="C507" i="8"/>
  <c r="C506" i="8"/>
  <c r="C505" i="8"/>
  <c r="C504" i="8"/>
  <c r="C503" i="8"/>
  <c r="C502" i="8"/>
  <c r="C501" i="8"/>
  <c r="C500" i="8"/>
  <c r="C499" i="8"/>
  <c r="C498" i="8"/>
  <c r="C497" i="8"/>
  <c r="C496" i="8"/>
  <c r="C495" i="8"/>
  <c r="C494" i="8"/>
  <c r="C493" i="8"/>
  <c r="C492" i="8"/>
  <c r="C491" i="8"/>
  <c r="C490" i="8"/>
  <c r="C489" i="8"/>
  <c r="C488" i="8"/>
  <c r="C487" i="8"/>
  <c r="C486" i="8"/>
  <c r="C485" i="8"/>
  <c r="C484" i="8"/>
  <c r="C483" i="8"/>
  <c r="C482" i="8"/>
  <c r="C481" i="8"/>
  <c r="C480" i="8"/>
  <c r="C479" i="8"/>
  <c r="C478" i="8"/>
  <c r="C477" i="8"/>
  <c r="C476" i="8"/>
  <c r="C475" i="8"/>
  <c r="C474" i="8"/>
  <c r="C473" i="8"/>
  <c r="C472" i="8"/>
  <c r="C471" i="8"/>
  <c r="C470" i="8"/>
  <c r="C469" i="8"/>
  <c r="C468" i="8"/>
  <c r="C467" i="8"/>
  <c r="C466" i="8"/>
  <c r="C465" i="8"/>
  <c r="C464" i="8"/>
  <c r="C463" i="8"/>
  <c r="C462" i="8"/>
  <c r="C461" i="8"/>
  <c r="C460" i="8"/>
  <c r="C459" i="8"/>
  <c r="C458" i="8"/>
  <c r="C457" i="8"/>
  <c r="C456" i="8"/>
  <c r="C455" i="8"/>
  <c r="C454" i="8"/>
  <c r="C453" i="8"/>
  <c r="C452" i="8"/>
  <c r="C451" i="8"/>
  <c r="C450" i="8"/>
  <c r="C449" i="8"/>
  <c r="C448" i="8"/>
  <c r="C447" i="8"/>
  <c r="C446" i="8"/>
  <c r="C445" i="8"/>
  <c r="C444" i="8"/>
  <c r="C443" i="8"/>
  <c r="C442" i="8"/>
  <c r="C441" i="8"/>
  <c r="C440" i="8"/>
  <c r="C439" i="8"/>
  <c r="C438" i="8"/>
  <c r="C437" i="8"/>
  <c r="C436" i="8"/>
  <c r="C435" i="8"/>
  <c r="C434" i="8"/>
  <c r="C433" i="8"/>
  <c r="C432" i="8"/>
  <c r="C431" i="8"/>
  <c r="C430" i="8"/>
  <c r="C429" i="8"/>
  <c r="C428" i="8"/>
  <c r="C427" i="8"/>
  <c r="C426" i="8"/>
  <c r="C425" i="8"/>
  <c r="C424" i="8"/>
  <c r="C423" i="8"/>
  <c r="C422" i="8"/>
  <c r="C421" i="8"/>
  <c r="C420" i="8"/>
  <c r="C419" i="8"/>
  <c r="C418" i="8"/>
  <c r="C417" i="8"/>
  <c r="C416" i="8"/>
  <c r="C415" i="8"/>
  <c r="C414" i="8"/>
  <c r="C413" i="8"/>
  <c r="C412" i="8"/>
  <c r="C411" i="8"/>
  <c r="C410" i="8"/>
  <c r="C409" i="8"/>
  <c r="C408" i="8"/>
  <c r="C407" i="8"/>
  <c r="C406" i="8"/>
  <c r="C405" i="8"/>
  <c r="C404" i="8"/>
  <c r="C403" i="8"/>
  <c r="C402" i="8"/>
  <c r="C401" i="8"/>
  <c r="C400" i="8"/>
  <c r="C399" i="8"/>
  <c r="C398" i="8"/>
  <c r="C397" i="8"/>
  <c r="C396" i="8"/>
  <c r="C395" i="8"/>
  <c r="C394" i="8"/>
  <c r="C393" i="8"/>
  <c r="C392" i="8"/>
  <c r="C391" i="8"/>
  <c r="C390" i="8"/>
  <c r="C389" i="8"/>
  <c r="C388" i="8"/>
  <c r="C387" i="8"/>
  <c r="C386" i="8"/>
  <c r="C385" i="8"/>
  <c r="C384" i="8"/>
  <c r="C383" i="8"/>
  <c r="C382" i="8"/>
  <c r="C381" i="8"/>
  <c r="C380" i="8"/>
  <c r="C379" i="8"/>
  <c r="C378" i="8"/>
  <c r="C377" i="8"/>
  <c r="C376" i="8"/>
  <c r="C375" i="8"/>
  <c r="C374" i="8"/>
  <c r="C373" i="8"/>
  <c r="C372" i="8"/>
  <c r="C371" i="8"/>
  <c r="C370" i="8"/>
  <c r="C369" i="8"/>
  <c r="C368" i="8"/>
  <c r="C367" i="8"/>
  <c r="C366" i="8"/>
  <c r="C365" i="8"/>
  <c r="C364" i="8"/>
  <c r="C363" i="8"/>
  <c r="C362" i="8"/>
  <c r="C361" i="8"/>
  <c r="C360" i="8"/>
  <c r="C359" i="8"/>
  <c r="C358" i="8"/>
  <c r="C357" i="8"/>
  <c r="C356" i="8"/>
  <c r="C355" i="8"/>
  <c r="C354" i="8"/>
  <c r="C353" i="8"/>
  <c r="C352" i="8"/>
  <c r="C351" i="8"/>
  <c r="C350" i="8"/>
  <c r="C349" i="8"/>
  <c r="C348" i="8"/>
  <c r="C347" i="8"/>
  <c r="C346" i="8"/>
  <c r="C345" i="8"/>
  <c r="C344" i="8"/>
  <c r="C343" i="8"/>
  <c r="C342" i="8"/>
  <c r="C341" i="8"/>
  <c r="C340" i="8"/>
  <c r="C339" i="8"/>
  <c r="C338" i="8"/>
  <c r="C337" i="8"/>
  <c r="C336" i="8"/>
  <c r="C335" i="8"/>
  <c r="C334" i="8"/>
  <c r="C333" i="8"/>
  <c r="C332" i="8"/>
  <c r="C331" i="8"/>
  <c r="C330" i="8"/>
  <c r="C329" i="8"/>
  <c r="C328" i="8"/>
  <c r="C327" i="8"/>
  <c r="C326" i="8"/>
  <c r="C325" i="8"/>
  <c r="C324" i="8"/>
  <c r="C323" i="8"/>
  <c r="C322" i="8"/>
  <c r="C321" i="8"/>
  <c r="C320" i="8"/>
  <c r="C319" i="8"/>
  <c r="C318" i="8"/>
  <c r="C317" i="8"/>
  <c r="C316" i="8"/>
  <c r="C315" i="8"/>
  <c r="C314" i="8"/>
  <c r="C313" i="8"/>
  <c r="C312" i="8"/>
  <c r="C311" i="8"/>
  <c r="C310" i="8"/>
  <c r="C309" i="8"/>
  <c r="C308" i="8"/>
  <c r="C307" i="8"/>
  <c r="C306" i="8"/>
  <c r="C305" i="8"/>
  <c r="C304" i="8"/>
  <c r="C303" i="8"/>
  <c r="C302" i="8"/>
  <c r="C301" i="8"/>
  <c r="C300" i="8"/>
  <c r="C299" i="8"/>
  <c r="C298" i="8"/>
  <c r="C297" i="8"/>
  <c r="C296" i="8"/>
  <c r="C295" i="8"/>
  <c r="C294" i="8"/>
  <c r="C293" i="8"/>
  <c r="C292" i="8"/>
  <c r="C291" i="8"/>
  <c r="C290" i="8"/>
  <c r="C289" i="8"/>
  <c r="C288" i="8"/>
  <c r="C287" i="8"/>
  <c r="C286" i="8"/>
  <c r="C285" i="8"/>
  <c r="C284" i="8"/>
  <c r="C283" i="8"/>
  <c r="C282" i="8"/>
  <c r="C281" i="8"/>
  <c r="C280" i="8"/>
  <c r="C279" i="8"/>
  <c r="C278" i="8"/>
  <c r="C277" i="8"/>
  <c r="C276" i="8"/>
  <c r="C275" i="8"/>
  <c r="C274" i="8"/>
  <c r="C273" i="8"/>
  <c r="C272" i="8"/>
  <c r="C271" i="8"/>
  <c r="C270" i="8"/>
  <c r="C269" i="8"/>
  <c r="C268" i="8"/>
  <c r="C267" i="8"/>
  <c r="C266" i="8"/>
  <c r="C265" i="8"/>
  <c r="C264" i="8"/>
  <c r="C263" i="8"/>
  <c r="C262" i="8"/>
  <c r="C261" i="8"/>
  <c r="C260" i="8"/>
  <c r="C259" i="8"/>
  <c r="C258" i="8"/>
  <c r="C257" i="8"/>
  <c r="C256" i="8"/>
  <c r="C255" i="8"/>
  <c r="C254" i="8"/>
  <c r="C253" i="8"/>
  <c r="C252" i="8"/>
  <c r="C251" i="8"/>
  <c r="C250" i="8"/>
  <c r="C249" i="8"/>
  <c r="C248" i="8"/>
  <c r="C247" i="8"/>
  <c r="C246" i="8"/>
  <c r="C245" i="8"/>
  <c r="C244" i="8"/>
  <c r="C243" i="8"/>
  <c r="C242" i="8"/>
  <c r="C241" i="8"/>
  <c r="C240" i="8"/>
  <c r="C239" i="8"/>
  <c r="C238" i="8"/>
  <c r="C237" i="8"/>
  <c r="C236" i="8"/>
  <c r="C235" i="8"/>
  <c r="C234" i="8"/>
  <c r="C233" i="8"/>
  <c r="C232" i="8"/>
  <c r="C231" i="8"/>
  <c r="C230" i="8"/>
  <c r="C229" i="8"/>
  <c r="C228" i="8"/>
  <c r="C227" i="8"/>
  <c r="C226" i="8"/>
  <c r="C225" i="8"/>
  <c r="C224" i="8"/>
  <c r="C223" i="8"/>
  <c r="C222" i="8"/>
  <c r="C221" i="8"/>
  <c r="C220" i="8"/>
  <c r="C219" i="8"/>
  <c r="C218" i="8"/>
  <c r="C217" i="8"/>
  <c r="C216" i="8"/>
  <c r="C215" i="8"/>
  <c r="C214" i="8"/>
  <c r="C213" i="8"/>
  <c r="C212" i="8"/>
  <c r="C211" i="8"/>
  <c r="C210" i="8"/>
  <c r="C209" i="8"/>
  <c r="C208" i="8"/>
  <c r="C207" i="8"/>
  <c r="C206" i="8"/>
  <c r="C205" i="8"/>
  <c r="C204" i="8"/>
  <c r="C203" i="8"/>
  <c r="C202" i="8"/>
  <c r="C201" i="8"/>
  <c r="C200" i="8"/>
  <c r="C199" i="8"/>
  <c r="C198" i="8"/>
  <c r="C197" i="8"/>
  <c r="C196" i="8"/>
  <c r="C195" i="8"/>
  <c r="C194" i="8"/>
  <c r="C193" i="8"/>
  <c r="C192" i="8"/>
  <c r="C191" i="8"/>
  <c r="C190" i="8"/>
  <c r="C189" i="8"/>
  <c r="C188" i="8"/>
  <c r="C187" i="8"/>
  <c r="C186" i="8"/>
  <c r="C185" i="8"/>
  <c r="C184" i="8"/>
  <c r="C183" i="8"/>
  <c r="C182" i="8"/>
  <c r="C181" i="8"/>
  <c r="C180" i="8"/>
  <c r="C179" i="8"/>
  <c r="C178" i="8"/>
  <c r="C177" i="8"/>
  <c r="C176" i="8"/>
  <c r="C175" i="8"/>
  <c r="C174" i="8"/>
  <c r="C173" i="8"/>
  <c r="C172" i="8"/>
  <c r="C171" i="8"/>
  <c r="C170" i="8"/>
  <c r="C169" i="8"/>
  <c r="C168" i="8"/>
  <c r="C167" i="8"/>
  <c r="C166" i="8"/>
  <c r="C165" i="8"/>
  <c r="C164" i="8"/>
  <c r="C163" i="8"/>
  <c r="C162" i="8"/>
  <c r="C161" i="8"/>
  <c r="C160" i="8"/>
  <c r="C159" i="8"/>
  <c r="C158" i="8"/>
  <c r="C157" i="8"/>
  <c r="C156" i="8"/>
  <c r="C155" i="8"/>
  <c r="C154" i="8"/>
  <c r="C153" i="8"/>
  <c r="C152" i="8"/>
  <c r="C151" i="8"/>
  <c r="C150" i="8"/>
  <c r="C149" i="8"/>
  <c r="C148" i="8"/>
  <c r="C147" i="8"/>
  <c r="C146" i="8"/>
  <c r="C145" i="8"/>
  <c r="C144" i="8"/>
  <c r="C143" i="8"/>
  <c r="C142" i="8"/>
  <c r="C141" i="8"/>
  <c r="C140" i="8"/>
  <c r="C139" i="8"/>
  <c r="C138" i="8"/>
  <c r="C137" i="8"/>
  <c r="C136" i="8"/>
  <c r="C135" i="8"/>
  <c r="C134" i="8"/>
  <c r="C133" i="8"/>
  <c r="C132" i="8"/>
  <c r="C131" i="8"/>
  <c r="C130" i="8"/>
  <c r="C129" i="8"/>
  <c r="C128" i="8"/>
  <c r="C127" i="8"/>
  <c r="C126" i="8"/>
  <c r="C125" i="8"/>
  <c r="C124" i="8"/>
  <c r="C123" i="8"/>
  <c r="C122" i="8"/>
  <c r="C121" i="8"/>
  <c r="C120" i="8"/>
  <c r="C119" i="8"/>
  <c r="C118" i="8"/>
  <c r="C117" i="8"/>
  <c r="C116" i="8"/>
  <c r="C115" i="8"/>
  <c r="C114" i="8"/>
  <c r="C113" i="8"/>
  <c r="C112" i="8"/>
  <c r="C111" i="8"/>
  <c r="C110" i="8"/>
  <c r="C109" i="8"/>
  <c r="C108" i="8"/>
  <c r="C107" i="8"/>
  <c r="C106" i="8"/>
  <c r="C105" i="8"/>
  <c r="C104" i="8"/>
  <c r="C103" i="8"/>
  <c r="C102" i="8"/>
  <c r="C101" i="8"/>
  <c r="C100" i="8"/>
  <c r="C99" i="8"/>
  <c r="C98" i="8"/>
  <c r="C97" i="8"/>
  <c r="C96" i="8"/>
  <c r="C95" i="8"/>
  <c r="C94" i="8"/>
  <c r="C93" i="8"/>
  <c r="C92" i="8"/>
  <c r="C91" i="8"/>
  <c r="C90" i="8"/>
  <c r="C89" i="8"/>
  <c r="C88" i="8"/>
  <c r="C87" i="8"/>
  <c r="C86" i="8"/>
  <c r="C85" i="8"/>
  <c r="C84" i="8"/>
  <c r="C83" i="8"/>
  <c r="C82" i="8"/>
  <c r="C81" i="8"/>
  <c r="C80" i="8"/>
  <c r="C79" i="8"/>
  <c r="C78" i="8"/>
  <c r="C77" i="8"/>
  <c r="C76" i="8"/>
  <c r="C75" i="8"/>
  <c r="C74" i="8"/>
  <c r="C73" i="8"/>
  <c r="C72" i="8"/>
  <c r="C71" i="8"/>
  <c r="C70" i="8"/>
  <c r="C69" i="8"/>
  <c r="C68" i="8"/>
  <c r="C67" i="8"/>
  <c r="C66" i="8"/>
  <c r="C65" i="8"/>
  <c r="C64" i="8"/>
  <c r="C63" i="8"/>
  <c r="C62" i="8"/>
  <c r="C61" i="8"/>
  <c r="C60" i="8"/>
  <c r="C59" i="8"/>
  <c r="C58" i="8"/>
  <c r="C57" i="8"/>
  <c r="C56" i="8"/>
  <c r="C55" i="8"/>
  <c r="C54" i="8"/>
  <c r="C53" i="8"/>
  <c r="C52" i="8"/>
  <c r="C51" i="8"/>
  <c r="C50" i="8"/>
  <c r="C49" i="8"/>
  <c r="R807" i="18" l="1"/>
  <c r="U807" i="18" s="1"/>
  <c r="R786" i="18"/>
  <c r="U786" i="18" s="1"/>
  <c r="R802" i="18"/>
  <c r="U802" i="18" s="1"/>
  <c r="R797" i="18"/>
  <c r="U797" i="18" s="1"/>
  <c r="R788" i="18"/>
  <c r="U788" i="18" s="1"/>
  <c r="C41" i="8"/>
  <c r="C37" i="8"/>
  <c r="C33" i="8"/>
  <c r="C34" i="8"/>
  <c r="C40" i="8"/>
  <c r="C36" i="8"/>
  <c r="C32" i="8"/>
  <c r="C39" i="8"/>
  <c r="C31" i="8"/>
  <c r="C38" i="8"/>
  <c r="C35" i="8"/>
  <c r="C30" i="8"/>
  <c r="R804" i="18"/>
  <c r="U804" i="18" s="1"/>
  <c r="R793" i="18"/>
  <c r="U793" i="18" s="1"/>
  <c r="R794" i="18"/>
  <c r="U794" i="18" s="1"/>
  <c r="R798" i="18"/>
  <c r="U798" i="18" s="1"/>
  <c r="R787" i="18"/>
  <c r="U787" i="18" s="1"/>
  <c r="R805" i="18"/>
  <c r="U805" i="18" s="1"/>
  <c r="J847" i="18"/>
  <c r="O823" i="18"/>
  <c r="J839" i="18"/>
  <c r="O815" i="18"/>
  <c r="L3584" i="18"/>
  <c r="Q3560" i="18"/>
  <c r="L3576" i="18"/>
  <c r="Q3552" i="18"/>
  <c r="J848" i="18"/>
  <c r="O824" i="18"/>
  <c r="J840" i="18"/>
  <c r="O816" i="18"/>
  <c r="K836" i="18"/>
  <c r="P812" i="18"/>
  <c r="I856" i="18"/>
  <c r="N832" i="18"/>
  <c r="L3577" i="18"/>
  <c r="Q3553" i="18"/>
  <c r="J850" i="18"/>
  <c r="O826" i="18"/>
  <c r="I854" i="18"/>
  <c r="N830" i="18"/>
  <c r="K838" i="18"/>
  <c r="P814" i="18"/>
  <c r="R791" i="18"/>
  <c r="U791" i="18" s="1"/>
  <c r="K844" i="18"/>
  <c r="P820" i="18"/>
  <c r="K833" i="18"/>
  <c r="P809" i="18"/>
  <c r="K851" i="18"/>
  <c r="P827" i="18"/>
  <c r="K843" i="18"/>
  <c r="P819" i="18"/>
  <c r="J837" i="18"/>
  <c r="O813" i="18"/>
  <c r="J851" i="18"/>
  <c r="O827" i="18"/>
  <c r="J843" i="18"/>
  <c r="O819" i="18"/>
  <c r="L3564" i="18"/>
  <c r="Q3540" i="18"/>
  <c r="J836" i="18"/>
  <c r="O812" i="18"/>
  <c r="K856" i="18"/>
  <c r="P832" i="18"/>
  <c r="I852" i="18"/>
  <c r="N828" i="18"/>
  <c r="L3581" i="18"/>
  <c r="Q3557" i="18"/>
  <c r="L3573" i="18"/>
  <c r="Q3549" i="18"/>
  <c r="J846" i="18"/>
  <c r="O822" i="18"/>
  <c r="J838" i="18"/>
  <c r="O814" i="18"/>
  <c r="J842" i="18"/>
  <c r="O818" i="18"/>
  <c r="K846" i="18"/>
  <c r="P822" i="18"/>
  <c r="I841" i="18"/>
  <c r="N817" i="18"/>
  <c r="L3566" i="18"/>
  <c r="Q3542" i="18"/>
  <c r="I850" i="18"/>
  <c r="N826" i="18"/>
  <c r="I842" i="18"/>
  <c r="N818" i="18"/>
  <c r="K834" i="18"/>
  <c r="P810" i="18"/>
  <c r="I846" i="18"/>
  <c r="N822" i="18"/>
  <c r="I835" i="18"/>
  <c r="N811" i="18"/>
  <c r="I853" i="18"/>
  <c r="N829" i="18"/>
  <c r="L3583" i="18"/>
  <c r="Q3559" i="18"/>
  <c r="L3575" i="18"/>
  <c r="Q3551" i="18"/>
  <c r="L3569" i="18"/>
  <c r="Q3545" i="18"/>
  <c r="L3562" i="18"/>
  <c r="Q3538" i="18"/>
  <c r="J844" i="18"/>
  <c r="O820" i="18"/>
  <c r="L3571" i="18"/>
  <c r="Q3547" i="18"/>
  <c r="K853" i="18"/>
  <c r="P829" i="18"/>
  <c r="K847" i="18"/>
  <c r="P823" i="18"/>
  <c r="K839" i="18"/>
  <c r="P815" i="18"/>
  <c r="J833" i="18"/>
  <c r="O809" i="18"/>
  <c r="R800" i="18"/>
  <c r="U800" i="18" s="1"/>
  <c r="R792" i="18"/>
  <c r="U792" i="18" s="1"/>
  <c r="I839" i="18"/>
  <c r="N815" i="18"/>
  <c r="L3563" i="18"/>
  <c r="Q3539" i="18"/>
  <c r="R796" i="18"/>
  <c r="U796" i="18" s="1"/>
  <c r="R803" i="18"/>
  <c r="U803" i="18" s="1"/>
  <c r="R795" i="18"/>
  <c r="U795" i="18" s="1"/>
  <c r="R789" i="18"/>
  <c r="U789" i="18" s="1"/>
  <c r="R790" i="18"/>
  <c r="U790" i="18" s="1"/>
  <c r="R785" i="18"/>
  <c r="U785" i="18" s="1"/>
  <c r="J855" i="18"/>
  <c r="O831" i="18"/>
  <c r="I845" i="18"/>
  <c r="N821" i="18"/>
  <c r="L3568" i="18"/>
  <c r="Q3544" i="18"/>
  <c r="J856" i="18"/>
  <c r="O832" i="18"/>
  <c r="K852" i="18"/>
  <c r="P828" i="18"/>
  <c r="I848" i="18"/>
  <c r="N824" i="18"/>
  <c r="I840" i="18"/>
  <c r="N816" i="18"/>
  <c r="J845" i="18"/>
  <c r="O821" i="18"/>
  <c r="L3578" i="18"/>
  <c r="Q3554" i="18"/>
  <c r="K854" i="18"/>
  <c r="P830" i="18"/>
  <c r="R799" i="18"/>
  <c r="U799" i="18" s="1"/>
  <c r="R801" i="18"/>
  <c r="U801" i="18" s="1"/>
  <c r="K849" i="18"/>
  <c r="P825" i="18"/>
  <c r="K841" i="18"/>
  <c r="P817" i="18"/>
  <c r="K835" i="18"/>
  <c r="P811" i="18"/>
  <c r="J853" i="18"/>
  <c r="O829" i="18"/>
  <c r="J835" i="18"/>
  <c r="O811" i="18"/>
  <c r="L3580" i="18"/>
  <c r="Q3556" i="18"/>
  <c r="L3572" i="18"/>
  <c r="Q3548" i="18"/>
  <c r="J852" i="18"/>
  <c r="O828" i="18"/>
  <c r="K848" i="18"/>
  <c r="P824" i="18"/>
  <c r="K840" i="18"/>
  <c r="P816" i="18"/>
  <c r="I836" i="18"/>
  <c r="N812" i="18"/>
  <c r="L3565" i="18"/>
  <c r="Q3541" i="18"/>
  <c r="I844" i="18"/>
  <c r="N820" i="18"/>
  <c r="J854" i="18"/>
  <c r="O830" i="18"/>
  <c r="L3585" i="18"/>
  <c r="Q3561" i="18"/>
  <c r="L3570" i="18"/>
  <c r="Q3546" i="18"/>
  <c r="I855" i="18"/>
  <c r="N831" i="18"/>
  <c r="L3582" i="18"/>
  <c r="Q3558" i="18"/>
  <c r="L3574" i="18"/>
  <c r="Q3550" i="18"/>
  <c r="I834" i="18"/>
  <c r="N810" i="18"/>
  <c r="K850" i="18"/>
  <c r="P826" i="18"/>
  <c r="K842" i="18"/>
  <c r="P818" i="18"/>
  <c r="I851" i="18"/>
  <c r="N827" i="18"/>
  <c r="I843" i="18"/>
  <c r="N819" i="18"/>
  <c r="I837" i="18"/>
  <c r="N813" i="18"/>
  <c r="L3567" i="18"/>
  <c r="Q3543" i="18"/>
  <c r="J834" i="18"/>
  <c r="O810" i="18"/>
  <c r="I838" i="18"/>
  <c r="N814" i="18"/>
  <c r="I833" i="18"/>
  <c r="N809" i="18"/>
  <c r="K845" i="18"/>
  <c r="P821" i="18"/>
  <c r="K837" i="18"/>
  <c r="P813" i="18"/>
  <c r="K855" i="18"/>
  <c r="P831" i="18"/>
  <c r="J849" i="18"/>
  <c r="O825" i="18"/>
  <c r="J841" i="18"/>
  <c r="O817" i="18"/>
  <c r="R808" i="18"/>
  <c r="U808" i="18" s="1"/>
  <c r="R806" i="18"/>
  <c r="U806" i="18" s="1"/>
  <c r="I847" i="18"/>
  <c r="N823" i="18"/>
  <c r="I849" i="18"/>
  <c r="N825" i="18"/>
  <c r="R825" i="18" s="1"/>
  <c r="U825" i="18" s="1"/>
  <c r="L3579" i="18"/>
  <c r="Q3555" i="18"/>
  <c r="K52" i="1"/>
  <c r="R827" i="18" l="1"/>
  <c r="U827" i="18" s="1"/>
  <c r="R822" i="18"/>
  <c r="U822" i="18" s="1"/>
  <c r="R828" i="18"/>
  <c r="U828" i="18" s="1"/>
  <c r="R809" i="18"/>
  <c r="U809" i="18" s="1"/>
  <c r="R831" i="18"/>
  <c r="U831" i="18" s="1"/>
  <c r="R820" i="18"/>
  <c r="U820" i="18" s="1"/>
  <c r="R815" i="18"/>
  <c r="U815" i="18" s="1"/>
  <c r="R829" i="18"/>
  <c r="U829" i="18" s="1"/>
  <c r="R818" i="18"/>
  <c r="U818" i="18" s="1"/>
  <c r="R830" i="18"/>
  <c r="U830" i="18" s="1"/>
  <c r="I873" i="18"/>
  <c r="N849" i="18"/>
  <c r="J873" i="18"/>
  <c r="O849" i="18"/>
  <c r="K861" i="18"/>
  <c r="P837" i="18"/>
  <c r="I857" i="18"/>
  <c r="N833" i="18"/>
  <c r="J858" i="18"/>
  <c r="O834" i="18"/>
  <c r="I861" i="18"/>
  <c r="N837" i="18"/>
  <c r="I875" i="18"/>
  <c r="N851" i="18"/>
  <c r="K874" i="18"/>
  <c r="P850" i="18"/>
  <c r="L3598" i="18"/>
  <c r="Q3574" i="18"/>
  <c r="I879" i="18"/>
  <c r="N855" i="18"/>
  <c r="L3609" i="18"/>
  <c r="Q3585" i="18"/>
  <c r="I868" i="18"/>
  <c r="N844" i="18"/>
  <c r="I860" i="18"/>
  <c r="N836" i="18"/>
  <c r="K872" i="18"/>
  <c r="P848" i="18"/>
  <c r="L3596" i="18"/>
  <c r="Q3572" i="18"/>
  <c r="J859" i="18"/>
  <c r="O835" i="18"/>
  <c r="K859" i="18"/>
  <c r="P835" i="18"/>
  <c r="K873" i="18"/>
  <c r="P849" i="18"/>
  <c r="K878" i="18"/>
  <c r="P854" i="18"/>
  <c r="J869" i="18"/>
  <c r="O845" i="18"/>
  <c r="I872" i="18"/>
  <c r="N848" i="18"/>
  <c r="J880" i="18"/>
  <c r="O856" i="18"/>
  <c r="I869" i="18"/>
  <c r="N845" i="18"/>
  <c r="I863" i="18"/>
  <c r="N839" i="18"/>
  <c r="J857" i="18"/>
  <c r="O833" i="18"/>
  <c r="K871" i="18"/>
  <c r="P847" i="18"/>
  <c r="L3595" i="18"/>
  <c r="Q3571" i="18"/>
  <c r="L3586" i="18"/>
  <c r="Q3562" i="18"/>
  <c r="L3599" i="18"/>
  <c r="Q3575" i="18"/>
  <c r="I877" i="18"/>
  <c r="N853" i="18"/>
  <c r="I870" i="18"/>
  <c r="N846" i="18"/>
  <c r="I866" i="18"/>
  <c r="N842" i="18"/>
  <c r="L3590" i="18"/>
  <c r="Q3566" i="18"/>
  <c r="K870" i="18"/>
  <c r="P846" i="18"/>
  <c r="J862" i="18"/>
  <c r="O838" i="18"/>
  <c r="L3597" i="18"/>
  <c r="Q3573" i="18"/>
  <c r="I876" i="18"/>
  <c r="N852" i="18"/>
  <c r="J860" i="18"/>
  <c r="O836" i="18"/>
  <c r="J867" i="18"/>
  <c r="O843" i="18"/>
  <c r="J861" i="18"/>
  <c r="O837" i="18"/>
  <c r="K875" i="18"/>
  <c r="P851" i="18"/>
  <c r="K868" i="18"/>
  <c r="P844" i="18"/>
  <c r="R823" i="18"/>
  <c r="U823" i="18" s="1"/>
  <c r="R814" i="18"/>
  <c r="U814" i="18" s="1"/>
  <c r="R819" i="18"/>
  <c r="U819" i="18" s="1"/>
  <c r="R810" i="18"/>
  <c r="U810" i="18" s="1"/>
  <c r="R816" i="18"/>
  <c r="U816" i="18" s="1"/>
  <c r="R811" i="18"/>
  <c r="U811" i="18" s="1"/>
  <c r="R826" i="18"/>
  <c r="U826" i="18" s="1"/>
  <c r="R817" i="18"/>
  <c r="U817" i="18" s="1"/>
  <c r="I878" i="18"/>
  <c r="N854" i="18"/>
  <c r="L3601" i="18"/>
  <c r="Q3577" i="18"/>
  <c r="K860" i="18"/>
  <c r="P836" i="18"/>
  <c r="J872" i="18"/>
  <c r="O848" i="18"/>
  <c r="L3608" i="18"/>
  <c r="Q3584" i="18"/>
  <c r="J871" i="18"/>
  <c r="O847" i="18"/>
  <c r="L3603" i="18"/>
  <c r="Q3579" i="18"/>
  <c r="I871" i="18"/>
  <c r="N847" i="18"/>
  <c r="J865" i="18"/>
  <c r="O841" i="18"/>
  <c r="K879" i="18"/>
  <c r="P855" i="18"/>
  <c r="K869" i="18"/>
  <c r="P845" i="18"/>
  <c r="I862" i="18"/>
  <c r="N838" i="18"/>
  <c r="L3591" i="18"/>
  <c r="Q3567" i="18"/>
  <c r="I867" i="18"/>
  <c r="N843" i="18"/>
  <c r="K866" i="18"/>
  <c r="P842" i="18"/>
  <c r="I858" i="18"/>
  <c r="N834" i="18"/>
  <c r="L3606" i="18"/>
  <c r="Q3582" i="18"/>
  <c r="L3594" i="18"/>
  <c r="Q3570" i="18"/>
  <c r="J878" i="18"/>
  <c r="O854" i="18"/>
  <c r="L3589" i="18"/>
  <c r="Q3565" i="18"/>
  <c r="K864" i="18"/>
  <c r="P840" i="18"/>
  <c r="J876" i="18"/>
  <c r="O852" i="18"/>
  <c r="L3604" i="18"/>
  <c r="Q3580" i="18"/>
  <c r="J877" i="18"/>
  <c r="O853" i="18"/>
  <c r="K865" i="18"/>
  <c r="P841" i="18"/>
  <c r="L3602" i="18"/>
  <c r="Q3578" i="18"/>
  <c r="I864" i="18"/>
  <c r="N840" i="18"/>
  <c r="K876" i="18"/>
  <c r="P852" i="18"/>
  <c r="L3592" i="18"/>
  <c r="Q3568" i="18"/>
  <c r="J879" i="18"/>
  <c r="O855" i="18"/>
  <c r="L3587" i="18"/>
  <c r="Q3563" i="18"/>
  <c r="K863" i="18"/>
  <c r="P839" i="18"/>
  <c r="K877" i="18"/>
  <c r="P853" i="18"/>
  <c r="J868" i="18"/>
  <c r="O844" i="18"/>
  <c r="L3593" i="18"/>
  <c r="Q3569" i="18"/>
  <c r="L3607" i="18"/>
  <c r="Q3583" i="18"/>
  <c r="I859" i="18"/>
  <c r="N835" i="18"/>
  <c r="K858" i="18"/>
  <c r="P834" i="18"/>
  <c r="I874" i="18"/>
  <c r="N850" i="18"/>
  <c r="I865" i="18"/>
  <c r="N841" i="18"/>
  <c r="J866" i="18"/>
  <c r="O842" i="18"/>
  <c r="J870" i="18"/>
  <c r="O846" i="18"/>
  <c r="L3605" i="18"/>
  <c r="Q3581" i="18"/>
  <c r="K880" i="18"/>
  <c r="P856" i="18"/>
  <c r="L3588" i="18"/>
  <c r="Q3564" i="18"/>
  <c r="J875" i="18"/>
  <c r="O851" i="18"/>
  <c r="K867" i="18"/>
  <c r="P843" i="18"/>
  <c r="K857" i="18"/>
  <c r="P833" i="18"/>
  <c r="R832" i="18"/>
  <c r="U832" i="18" s="1"/>
  <c r="R813" i="18"/>
  <c r="U813" i="18" s="1"/>
  <c r="R812" i="18"/>
  <c r="U812" i="18" s="1"/>
  <c r="R824" i="18"/>
  <c r="U824" i="18" s="1"/>
  <c r="R821" i="18"/>
  <c r="U821" i="18" s="1"/>
  <c r="K862" i="18"/>
  <c r="P838" i="18"/>
  <c r="J874" i="18"/>
  <c r="O850" i="18"/>
  <c r="I880" i="18"/>
  <c r="N856" i="18"/>
  <c r="J864" i="18"/>
  <c r="O840" i="18"/>
  <c r="L3600" i="18"/>
  <c r="Q3576" i="18"/>
  <c r="J863" i="18"/>
  <c r="O839" i="18"/>
  <c r="B28" i="13"/>
  <c r="R850" i="18" l="1"/>
  <c r="U850" i="18" s="1"/>
  <c r="R840" i="18"/>
  <c r="U840" i="18" s="1"/>
  <c r="R847" i="18"/>
  <c r="U847" i="18" s="1"/>
  <c r="R841" i="18"/>
  <c r="U841" i="18" s="1"/>
  <c r="R843" i="18"/>
  <c r="U843" i="18" s="1"/>
  <c r="R842" i="18"/>
  <c r="U842" i="18" s="1"/>
  <c r="R856" i="18"/>
  <c r="U856" i="18" s="1"/>
  <c r="K881" i="18"/>
  <c r="P857" i="18"/>
  <c r="K904" i="18"/>
  <c r="P880" i="18"/>
  <c r="I889" i="18"/>
  <c r="N865" i="18"/>
  <c r="L3631" i="18"/>
  <c r="Q3607" i="18"/>
  <c r="K887" i="18"/>
  <c r="P863" i="18"/>
  <c r="K900" i="18"/>
  <c r="P876" i="18"/>
  <c r="J900" i="18"/>
  <c r="O876" i="18"/>
  <c r="L3618" i="18"/>
  <c r="Q3594" i="18"/>
  <c r="I891" i="18"/>
  <c r="N867" i="18"/>
  <c r="K903" i="18"/>
  <c r="P879" i="18"/>
  <c r="I895" i="18"/>
  <c r="N871" i="18"/>
  <c r="J896" i="18"/>
  <c r="O872" i="18"/>
  <c r="L3621" i="18"/>
  <c r="Q3597" i="18"/>
  <c r="I890" i="18"/>
  <c r="N866" i="18"/>
  <c r="I901" i="18"/>
  <c r="N877" i="18"/>
  <c r="K895" i="18"/>
  <c r="P871" i="18"/>
  <c r="J904" i="18"/>
  <c r="O880" i="18"/>
  <c r="K897" i="18"/>
  <c r="P873" i="18"/>
  <c r="K896" i="18"/>
  <c r="P872" i="18"/>
  <c r="I892" i="18"/>
  <c r="N868" i="18"/>
  <c r="K898" i="18"/>
  <c r="P874" i="18"/>
  <c r="I885" i="18"/>
  <c r="N861" i="18"/>
  <c r="I881" i="18"/>
  <c r="N857" i="18"/>
  <c r="J899" i="18"/>
  <c r="O875" i="18"/>
  <c r="J894" i="18"/>
  <c r="O870" i="18"/>
  <c r="K882" i="18"/>
  <c r="P858" i="18"/>
  <c r="J892" i="18"/>
  <c r="O868" i="18"/>
  <c r="J903" i="18"/>
  <c r="O879" i="18"/>
  <c r="L3626" i="18"/>
  <c r="Q3602" i="18"/>
  <c r="J901" i="18"/>
  <c r="O877" i="18"/>
  <c r="L3613" i="18"/>
  <c r="Q3589" i="18"/>
  <c r="I882" i="18"/>
  <c r="N858" i="18"/>
  <c r="I886" i="18"/>
  <c r="N862" i="18"/>
  <c r="J895" i="18"/>
  <c r="O871" i="18"/>
  <c r="L3625" i="18"/>
  <c r="Q3601" i="18"/>
  <c r="K892" i="18"/>
  <c r="P868" i="18"/>
  <c r="J885" i="18"/>
  <c r="O861" i="18"/>
  <c r="J884" i="18"/>
  <c r="O860" i="18"/>
  <c r="K894" i="18"/>
  <c r="P870" i="18"/>
  <c r="L3610" i="18"/>
  <c r="Q3586" i="18"/>
  <c r="I887" i="18"/>
  <c r="N863" i="18"/>
  <c r="J893" i="18"/>
  <c r="O869" i="18"/>
  <c r="J883" i="18"/>
  <c r="O859" i="18"/>
  <c r="I903" i="18"/>
  <c r="N879" i="18"/>
  <c r="J897" i="18"/>
  <c r="O873" i="18"/>
  <c r="L3624" i="18"/>
  <c r="Q3600" i="18"/>
  <c r="I904" i="18"/>
  <c r="N880" i="18"/>
  <c r="K886" i="18"/>
  <c r="P862" i="18"/>
  <c r="R835" i="18"/>
  <c r="U835" i="18" s="1"/>
  <c r="R854" i="18"/>
  <c r="U854" i="18" s="1"/>
  <c r="R852" i="18"/>
  <c r="U852" i="18" s="1"/>
  <c r="R846" i="18"/>
  <c r="U846" i="18" s="1"/>
  <c r="R845" i="18"/>
  <c r="U845" i="18" s="1"/>
  <c r="R848" i="18"/>
  <c r="U848" i="18" s="1"/>
  <c r="R836" i="18"/>
  <c r="U836" i="18" s="1"/>
  <c r="R851" i="18"/>
  <c r="U851" i="18" s="1"/>
  <c r="R849" i="18"/>
  <c r="U849" i="18" s="1"/>
  <c r="K891" i="18"/>
  <c r="P867" i="18"/>
  <c r="L3612" i="18"/>
  <c r="Q3588" i="18"/>
  <c r="L3629" i="18"/>
  <c r="Q3605" i="18"/>
  <c r="J890" i="18"/>
  <c r="O866" i="18"/>
  <c r="I898" i="18"/>
  <c r="N874" i="18"/>
  <c r="I883" i="18"/>
  <c r="N859" i="18"/>
  <c r="L3617" i="18"/>
  <c r="Q3593" i="18"/>
  <c r="K901" i="18"/>
  <c r="P877" i="18"/>
  <c r="L3611" i="18"/>
  <c r="Q3587" i="18"/>
  <c r="L3616" i="18"/>
  <c r="Q3592" i="18"/>
  <c r="I888" i="18"/>
  <c r="N864" i="18"/>
  <c r="K889" i="18"/>
  <c r="P865" i="18"/>
  <c r="L3628" i="18"/>
  <c r="Q3604" i="18"/>
  <c r="K888" i="18"/>
  <c r="P864" i="18"/>
  <c r="J902" i="18"/>
  <c r="O878" i="18"/>
  <c r="L3630" i="18"/>
  <c r="Q3606" i="18"/>
  <c r="K890" i="18"/>
  <c r="P866" i="18"/>
  <c r="L3615" i="18"/>
  <c r="Q3591" i="18"/>
  <c r="K893" i="18"/>
  <c r="P869" i="18"/>
  <c r="J889" i="18"/>
  <c r="O865" i="18"/>
  <c r="L3627" i="18"/>
  <c r="Q3603" i="18"/>
  <c r="L3632" i="18"/>
  <c r="Q3608" i="18"/>
  <c r="K884" i="18"/>
  <c r="P860" i="18"/>
  <c r="I902" i="18"/>
  <c r="N878" i="18"/>
  <c r="K899" i="18"/>
  <c r="P875" i="18"/>
  <c r="J891" i="18"/>
  <c r="O867" i="18"/>
  <c r="I900" i="18"/>
  <c r="N876" i="18"/>
  <c r="J886" i="18"/>
  <c r="O862" i="18"/>
  <c r="L3614" i="18"/>
  <c r="Q3590" i="18"/>
  <c r="I894" i="18"/>
  <c r="N870" i="18"/>
  <c r="L3623" i="18"/>
  <c r="Q3599" i="18"/>
  <c r="L3619" i="18"/>
  <c r="Q3595" i="18"/>
  <c r="J881" i="18"/>
  <c r="O857" i="18"/>
  <c r="I893" i="18"/>
  <c r="N869" i="18"/>
  <c r="I896" i="18"/>
  <c r="N872" i="18"/>
  <c r="K902" i="18"/>
  <c r="P878" i="18"/>
  <c r="K883" i="18"/>
  <c r="P859" i="18"/>
  <c r="L3620" i="18"/>
  <c r="Q3596" i="18"/>
  <c r="I884" i="18"/>
  <c r="N860" i="18"/>
  <c r="L3633" i="18"/>
  <c r="Q3609" i="18"/>
  <c r="L3622" i="18"/>
  <c r="Q3598" i="18"/>
  <c r="I899" i="18"/>
  <c r="N875" i="18"/>
  <c r="J882" i="18"/>
  <c r="O858" i="18"/>
  <c r="K885" i="18"/>
  <c r="P861" i="18"/>
  <c r="I897" i="18"/>
  <c r="N873" i="18"/>
  <c r="J887" i="18"/>
  <c r="O863" i="18"/>
  <c r="J888" i="18"/>
  <c r="O864" i="18"/>
  <c r="J898" i="18"/>
  <c r="O874" i="18"/>
  <c r="R834" i="18"/>
  <c r="U834" i="18" s="1"/>
  <c r="R838" i="18"/>
  <c r="U838" i="18" s="1"/>
  <c r="R853" i="18"/>
  <c r="U853" i="18" s="1"/>
  <c r="R839" i="18"/>
  <c r="U839" i="18" s="1"/>
  <c r="R844" i="18"/>
  <c r="U844" i="18" s="1"/>
  <c r="R855" i="18"/>
  <c r="U855" i="18" s="1"/>
  <c r="R837" i="18"/>
  <c r="U837" i="18" s="1"/>
  <c r="R833" i="18"/>
  <c r="U833" i="18" s="1"/>
  <c r="R870" i="18" l="1"/>
  <c r="U870" i="18" s="1"/>
  <c r="R879" i="18"/>
  <c r="U879" i="18" s="1"/>
  <c r="R873" i="18"/>
  <c r="U873" i="18" s="1"/>
  <c r="R860" i="18"/>
  <c r="U860" i="18" s="1"/>
  <c r="R872" i="18"/>
  <c r="U872" i="18" s="1"/>
  <c r="R876" i="18"/>
  <c r="U876" i="18" s="1"/>
  <c r="R880" i="18"/>
  <c r="U880" i="18" s="1"/>
  <c r="R875" i="18"/>
  <c r="U875" i="18" s="1"/>
  <c r="R869" i="18"/>
  <c r="U869" i="18" s="1"/>
  <c r="J922" i="18"/>
  <c r="O898" i="18"/>
  <c r="J911" i="18"/>
  <c r="O887" i="18"/>
  <c r="K909" i="18"/>
  <c r="P885" i="18"/>
  <c r="I923" i="18"/>
  <c r="N899" i="18"/>
  <c r="L3657" i="18"/>
  <c r="Q3633" i="18"/>
  <c r="L3644" i="18"/>
  <c r="Q3620" i="18"/>
  <c r="K926" i="18"/>
  <c r="P902" i="18"/>
  <c r="I917" i="18"/>
  <c r="N893" i="18"/>
  <c r="L3643" i="18"/>
  <c r="Q3619" i="18"/>
  <c r="I918" i="18"/>
  <c r="N894" i="18"/>
  <c r="J910" i="18"/>
  <c r="O886" i="18"/>
  <c r="J915" i="18"/>
  <c r="O891" i="18"/>
  <c r="I926" i="18"/>
  <c r="N902" i="18"/>
  <c r="L3656" i="18"/>
  <c r="Q3632" i="18"/>
  <c r="J913" i="18"/>
  <c r="O889" i="18"/>
  <c r="L3639" i="18"/>
  <c r="Q3615" i="18"/>
  <c r="L3654" i="18"/>
  <c r="Q3630" i="18"/>
  <c r="K912" i="18"/>
  <c r="P888" i="18"/>
  <c r="K913" i="18"/>
  <c r="P889" i="18"/>
  <c r="L3640" i="18"/>
  <c r="Q3616" i="18"/>
  <c r="K925" i="18"/>
  <c r="P901" i="18"/>
  <c r="I907" i="18"/>
  <c r="N883" i="18"/>
  <c r="J914" i="18"/>
  <c r="O890" i="18"/>
  <c r="L3636" i="18"/>
  <c r="Q3612" i="18"/>
  <c r="R858" i="18"/>
  <c r="U858" i="18" s="1"/>
  <c r="R861" i="18"/>
  <c r="U861" i="18" s="1"/>
  <c r="R868" i="18"/>
  <c r="U868" i="18" s="1"/>
  <c r="R866" i="18"/>
  <c r="U866" i="18" s="1"/>
  <c r="R864" i="18"/>
  <c r="U864" i="18" s="1"/>
  <c r="R874" i="18"/>
  <c r="U874" i="18" s="1"/>
  <c r="K910" i="18"/>
  <c r="P886" i="18"/>
  <c r="L3648" i="18"/>
  <c r="Q3624" i="18"/>
  <c r="I927" i="18"/>
  <c r="N903" i="18"/>
  <c r="J917" i="18"/>
  <c r="O893" i="18"/>
  <c r="L3634" i="18"/>
  <c r="Q3610" i="18"/>
  <c r="J908" i="18"/>
  <c r="O884" i="18"/>
  <c r="K916" i="18"/>
  <c r="P892" i="18"/>
  <c r="J919" i="18"/>
  <c r="O895" i="18"/>
  <c r="I906" i="18"/>
  <c r="N882" i="18"/>
  <c r="J925" i="18"/>
  <c r="O901" i="18"/>
  <c r="J927" i="18"/>
  <c r="O903" i="18"/>
  <c r="K906" i="18"/>
  <c r="P882" i="18"/>
  <c r="J923" i="18"/>
  <c r="O899" i="18"/>
  <c r="I909" i="18"/>
  <c r="N885" i="18"/>
  <c r="I916" i="18"/>
  <c r="N892" i="18"/>
  <c r="K921" i="18"/>
  <c r="P897" i="18"/>
  <c r="K919" i="18"/>
  <c r="P895" i="18"/>
  <c r="I914" i="18"/>
  <c r="N890" i="18"/>
  <c r="J920" i="18"/>
  <c r="O896" i="18"/>
  <c r="K927" i="18"/>
  <c r="P903" i="18"/>
  <c r="L3642" i="18"/>
  <c r="Q3618" i="18"/>
  <c r="K924" i="18"/>
  <c r="P900" i="18"/>
  <c r="L3655" i="18"/>
  <c r="Q3631" i="18"/>
  <c r="K928" i="18"/>
  <c r="P904" i="18"/>
  <c r="J912" i="18"/>
  <c r="O888" i="18"/>
  <c r="I921" i="18"/>
  <c r="N897" i="18"/>
  <c r="J906" i="18"/>
  <c r="O882" i="18"/>
  <c r="L3646" i="18"/>
  <c r="Q3622" i="18"/>
  <c r="I908" i="18"/>
  <c r="N884" i="18"/>
  <c r="K907" i="18"/>
  <c r="P883" i="18"/>
  <c r="I920" i="18"/>
  <c r="N896" i="18"/>
  <c r="J905" i="18"/>
  <c r="O881" i="18"/>
  <c r="L3647" i="18"/>
  <c r="Q3623" i="18"/>
  <c r="L3638" i="18"/>
  <c r="Q3614" i="18"/>
  <c r="I924" i="18"/>
  <c r="N900" i="18"/>
  <c r="K923" i="18"/>
  <c r="P899" i="18"/>
  <c r="K908" i="18"/>
  <c r="P884" i="18"/>
  <c r="L3651" i="18"/>
  <c r="Q3627" i="18"/>
  <c r="K917" i="18"/>
  <c r="P893" i="18"/>
  <c r="K914" i="18"/>
  <c r="P890" i="18"/>
  <c r="J926" i="18"/>
  <c r="O902" i="18"/>
  <c r="L3652" i="18"/>
  <c r="Q3628" i="18"/>
  <c r="I912" i="18"/>
  <c r="N888" i="18"/>
  <c r="L3635" i="18"/>
  <c r="Q3611" i="18"/>
  <c r="L3641" i="18"/>
  <c r="Q3617" i="18"/>
  <c r="I922" i="18"/>
  <c r="N898" i="18"/>
  <c r="L3653" i="18"/>
  <c r="Q3629" i="18"/>
  <c r="K915" i="18"/>
  <c r="P891" i="18"/>
  <c r="R863" i="18"/>
  <c r="U863" i="18" s="1"/>
  <c r="R862" i="18"/>
  <c r="U862" i="18" s="1"/>
  <c r="R857" i="18"/>
  <c r="U857" i="18" s="1"/>
  <c r="R877" i="18"/>
  <c r="U877" i="18" s="1"/>
  <c r="R871" i="18"/>
  <c r="U871" i="18" s="1"/>
  <c r="R867" i="18"/>
  <c r="U867" i="18" s="1"/>
  <c r="R865" i="18"/>
  <c r="U865" i="18" s="1"/>
  <c r="R878" i="18"/>
  <c r="U878" i="18" s="1"/>
  <c r="R859" i="18"/>
  <c r="U859" i="18" s="1"/>
  <c r="I928" i="18"/>
  <c r="N904" i="18"/>
  <c r="J921" i="18"/>
  <c r="O897" i="18"/>
  <c r="J907" i="18"/>
  <c r="O883" i="18"/>
  <c r="I911" i="18"/>
  <c r="N887" i="18"/>
  <c r="K918" i="18"/>
  <c r="P894" i="18"/>
  <c r="J909" i="18"/>
  <c r="O885" i="18"/>
  <c r="L3649" i="18"/>
  <c r="Q3625" i="18"/>
  <c r="I910" i="18"/>
  <c r="N886" i="18"/>
  <c r="R886" i="18" s="1"/>
  <c r="U886" i="18" s="1"/>
  <c r="L3637" i="18"/>
  <c r="Q3613" i="18"/>
  <c r="L3650" i="18"/>
  <c r="Q3626" i="18"/>
  <c r="J916" i="18"/>
  <c r="O892" i="18"/>
  <c r="J918" i="18"/>
  <c r="O894" i="18"/>
  <c r="I905" i="18"/>
  <c r="N881" i="18"/>
  <c r="K922" i="18"/>
  <c r="P898" i="18"/>
  <c r="K920" i="18"/>
  <c r="P896" i="18"/>
  <c r="J928" i="18"/>
  <c r="O904" i="18"/>
  <c r="I925" i="18"/>
  <c r="N901" i="18"/>
  <c r="R901" i="18" s="1"/>
  <c r="U901" i="18" s="1"/>
  <c r="L3645" i="18"/>
  <c r="Q3621" i="18"/>
  <c r="I919" i="18"/>
  <c r="N895" i="18"/>
  <c r="I915" i="18"/>
  <c r="N891" i="18"/>
  <c r="R891" i="18" s="1"/>
  <c r="U891" i="18" s="1"/>
  <c r="J924" i="18"/>
  <c r="O900" i="18"/>
  <c r="K911" i="18"/>
  <c r="P887" i="18"/>
  <c r="I913" i="18"/>
  <c r="N889" i="18"/>
  <c r="R889" i="18" s="1"/>
  <c r="U889" i="18" s="1"/>
  <c r="K905" i="18"/>
  <c r="P881" i="18"/>
  <c r="R893" i="18" l="1"/>
  <c r="U893" i="18" s="1"/>
  <c r="R899" i="18"/>
  <c r="U899" i="18" s="1"/>
  <c r="R895" i="18"/>
  <c r="U895" i="18" s="1"/>
  <c r="R883" i="18"/>
  <c r="U883" i="18" s="1"/>
  <c r="L3665" i="18"/>
  <c r="Q3641" i="18"/>
  <c r="K941" i="18"/>
  <c r="P917" i="18"/>
  <c r="I948" i="18"/>
  <c r="N924" i="18"/>
  <c r="I944" i="18"/>
  <c r="N920" i="18"/>
  <c r="J930" i="18"/>
  <c r="O906" i="18"/>
  <c r="L3666" i="18"/>
  <c r="Q3642" i="18"/>
  <c r="J944" i="18"/>
  <c r="O920" i="18"/>
  <c r="J947" i="18"/>
  <c r="O923" i="18"/>
  <c r="J951" i="18"/>
  <c r="O927" i="18"/>
  <c r="L3658" i="18"/>
  <c r="Q3634" i="18"/>
  <c r="K934" i="18"/>
  <c r="P910" i="18"/>
  <c r="K946" i="18"/>
  <c r="P922" i="18"/>
  <c r="J933" i="18"/>
  <c r="O909" i="18"/>
  <c r="R897" i="18"/>
  <c r="U897" i="18" s="1"/>
  <c r="R890" i="18"/>
  <c r="U890" i="18" s="1"/>
  <c r="R885" i="18"/>
  <c r="U885" i="18" s="1"/>
  <c r="L3660" i="18"/>
  <c r="Q3636" i="18"/>
  <c r="I931" i="18"/>
  <c r="N907" i="18"/>
  <c r="L3664" i="18"/>
  <c r="Q3640" i="18"/>
  <c r="K936" i="18"/>
  <c r="P912" i="18"/>
  <c r="L3663" i="18"/>
  <c r="Q3639" i="18"/>
  <c r="L3680" i="18"/>
  <c r="Q3656" i="18"/>
  <c r="J939" i="18"/>
  <c r="O915" i="18"/>
  <c r="I942" i="18"/>
  <c r="N918" i="18"/>
  <c r="I941" i="18"/>
  <c r="N917" i="18"/>
  <c r="L3668" i="18"/>
  <c r="Q3644" i="18"/>
  <c r="I947" i="18"/>
  <c r="N923" i="18"/>
  <c r="J935" i="18"/>
  <c r="O911" i="18"/>
  <c r="R887" i="18"/>
  <c r="U887" i="18" s="1"/>
  <c r="I936" i="18"/>
  <c r="N912" i="18"/>
  <c r="K932" i="18"/>
  <c r="P908" i="18"/>
  <c r="I932" i="18"/>
  <c r="N908" i="18"/>
  <c r="L3679" i="18"/>
  <c r="Q3655" i="18"/>
  <c r="K943" i="18"/>
  <c r="P919" i="18"/>
  <c r="I930" i="18"/>
  <c r="N906" i="18"/>
  <c r="I951" i="18"/>
  <c r="N927" i="18"/>
  <c r="R894" i="18"/>
  <c r="U894" i="18" s="1"/>
  <c r="K935" i="18"/>
  <c r="P911" i="18"/>
  <c r="L3669" i="18"/>
  <c r="Q3645" i="18"/>
  <c r="J942" i="18"/>
  <c r="O918" i="18"/>
  <c r="I934" i="18"/>
  <c r="N910" i="18"/>
  <c r="I935" i="18"/>
  <c r="N911" i="18"/>
  <c r="R881" i="18"/>
  <c r="U881" i="18" s="1"/>
  <c r="R904" i="18"/>
  <c r="U904" i="18" s="1"/>
  <c r="K939" i="18"/>
  <c r="P915" i="18"/>
  <c r="I946" i="18"/>
  <c r="N922" i="18"/>
  <c r="L3659" i="18"/>
  <c r="Q3635" i="18"/>
  <c r="L3676" i="18"/>
  <c r="Q3652" i="18"/>
  <c r="K938" i="18"/>
  <c r="P914" i="18"/>
  <c r="L3675" i="18"/>
  <c r="Q3651" i="18"/>
  <c r="K947" i="18"/>
  <c r="P923" i="18"/>
  <c r="L3662" i="18"/>
  <c r="Q3638" i="18"/>
  <c r="J929" i="18"/>
  <c r="O905" i="18"/>
  <c r="K931" i="18"/>
  <c r="P907" i="18"/>
  <c r="L3670" i="18"/>
  <c r="Q3646" i="18"/>
  <c r="I945" i="18"/>
  <c r="N921" i="18"/>
  <c r="K952" i="18"/>
  <c r="P928" i="18"/>
  <c r="K948" i="18"/>
  <c r="P924" i="18"/>
  <c r="K951" i="18"/>
  <c r="P927" i="18"/>
  <c r="I938" i="18"/>
  <c r="N914" i="18"/>
  <c r="K945" i="18"/>
  <c r="P921" i="18"/>
  <c r="I933" i="18"/>
  <c r="N909" i="18"/>
  <c r="K930" i="18"/>
  <c r="P906" i="18"/>
  <c r="J949" i="18"/>
  <c r="O925" i="18"/>
  <c r="J943" i="18"/>
  <c r="O919" i="18"/>
  <c r="J932" i="18"/>
  <c r="O908" i="18"/>
  <c r="J941" i="18"/>
  <c r="O917" i="18"/>
  <c r="L3672" i="18"/>
  <c r="Q3648" i="18"/>
  <c r="R902" i="18"/>
  <c r="U902" i="18" s="1"/>
  <c r="L3677" i="18"/>
  <c r="Q3653" i="18"/>
  <c r="J950" i="18"/>
  <c r="O926" i="18"/>
  <c r="L3671" i="18"/>
  <c r="Q3647" i="18"/>
  <c r="J936" i="18"/>
  <c r="O912" i="18"/>
  <c r="I940" i="18"/>
  <c r="N916" i="18"/>
  <c r="K940" i="18"/>
  <c r="P916" i="18"/>
  <c r="K929" i="18"/>
  <c r="P905" i="18"/>
  <c r="I939" i="18"/>
  <c r="N915" i="18"/>
  <c r="J952" i="18"/>
  <c r="O928" i="18"/>
  <c r="L3674" i="18"/>
  <c r="Q3650" i="18"/>
  <c r="J945" i="18"/>
  <c r="O921" i="18"/>
  <c r="R898" i="18"/>
  <c r="U898" i="18" s="1"/>
  <c r="I937" i="18"/>
  <c r="N913" i="18"/>
  <c r="J948" i="18"/>
  <c r="O924" i="18"/>
  <c r="I943" i="18"/>
  <c r="N919" i="18"/>
  <c r="I949" i="18"/>
  <c r="N925" i="18"/>
  <c r="K944" i="18"/>
  <c r="P920" i="18"/>
  <c r="I929" i="18"/>
  <c r="N905" i="18"/>
  <c r="J940" i="18"/>
  <c r="O916" i="18"/>
  <c r="L3661" i="18"/>
  <c r="Q3637" i="18"/>
  <c r="L3673" i="18"/>
  <c r="Q3649" i="18"/>
  <c r="K942" i="18"/>
  <c r="P918" i="18"/>
  <c r="J931" i="18"/>
  <c r="O907" i="18"/>
  <c r="I952" i="18"/>
  <c r="N928" i="18"/>
  <c r="R888" i="18"/>
  <c r="U888" i="18" s="1"/>
  <c r="R900" i="18"/>
  <c r="U900" i="18" s="1"/>
  <c r="R896" i="18"/>
  <c r="U896" i="18" s="1"/>
  <c r="R884" i="18"/>
  <c r="U884" i="18" s="1"/>
  <c r="R892" i="18"/>
  <c r="U892" i="18" s="1"/>
  <c r="R882" i="18"/>
  <c r="U882" i="18" s="1"/>
  <c r="R903" i="18"/>
  <c r="U903" i="18" s="1"/>
  <c r="J938" i="18"/>
  <c r="O914" i="18"/>
  <c r="K949" i="18"/>
  <c r="P925" i="18"/>
  <c r="K937" i="18"/>
  <c r="P913" i="18"/>
  <c r="L3678" i="18"/>
  <c r="Q3654" i="18"/>
  <c r="J937" i="18"/>
  <c r="O913" i="18"/>
  <c r="I950" i="18"/>
  <c r="N926" i="18"/>
  <c r="J934" i="18"/>
  <c r="O910" i="18"/>
  <c r="L3667" i="18"/>
  <c r="Q3643" i="18"/>
  <c r="K950" i="18"/>
  <c r="P926" i="18"/>
  <c r="L3681" i="18"/>
  <c r="Q3657" i="18"/>
  <c r="K933" i="18"/>
  <c r="P909" i="18"/>
  <c r="J946" i="18"/>
  <c r="O922" i="18"/>
  <c r="R926" i="18" l="1"/>
  <c r="U926" i="18" s="1"/>
  <c r="R916" i="18"/>
  <c r="U916" i="18" s="1"/>
  <c r="R927" i="18"/>
  <c r="U927" i="18" s="1"/>
  <c r="R908" i="18"/>
  <c r="U908" i="18" s="1"/>
  <c r="R912" i="18"/>
  <c r="U912" i="18" s="1"/>
  <c r="R920" i="18"/>
  <c r="U920" i="18" s="1"/>
  <c r="R911" i="18"/>
  <c r="U911" i="18" s="1"/>
  <c r="R913" i="18"/>
  <c r="U913" i="18" s="1"/>
  <c r="I976" i="18"/>
  <c r="N952" i="18"/>
  <c r="I953" i="18"/>
  <c r="N929" i="18"/>
  <c r="L3696" i="18"/>
  <c r="Q3672" i="18"/>
  <c r="I957" i="18"/>
  <c r="N933" i="18"/>
  <c r="I962" i="18"/>
  <c r="N938" i="18"/>
  <c r="K955" i="18"/>
  <c r="P931" i="18"/>
  <c r="L3700" i="18"/>
  <c r="Q3676" i="18"/>
  <c r="L3693" i="18"/>
  <c r="Q3669" i="18"/>
  <c r="J959" i="18"/>
  <c r="O935" i="18"/>
  <c r="L3704" i="18"/>
  <c r="Q3680" i="18"/>
  <c r="J970" i="18"/>
  <c r="O946" i="18"/>
  <c r="L3702" i="18"/>
  <c r="Q3678" i="18"/>
  <c r="J976" i="18"/>
  <c r="O952" i="18"/>
  <c r="L3701" i="18"/>
  <c r="Q3677" i="18"/>
  <c r="I975" i="18"/>
  <c r="N951" i="18"/>
  <c r="K967" i="18"/>
  <c r="P943" i="18"/>
  <c r="I956" i="18"/>
  <c r="N932" i="18"/>
  <c r="I960" i="18"/>
  <c r="N936" i="18"/>
  <c r="R923" i="18"/>
  <c r="U923" i="18" s="1"/>
  <c r="R917" i="18"/>
  <c r="U917" i="18" s="1"/>
  <c r="K970" i="18"/>
  <c r="P946" i="18"/>
  <c r="L3682" i="18"/>
  <c r="Q3658" i="18"/>
  <c r="J971" i="18"/>
  <c r="O947" i="18"/>
  <c r="L3690" i="18"/>
  <c r="Q3666" i="18"/>
  <c r="I968" i="18"/>
  <c r="N944" i="18"/>
  <c r="K965" i="18"/>
  <c r="P941" i="18"/>
  <c r="L3685" i="18"/>
  <c r="Q3661" i="18"/>
  <c r="I973" i="18"/>
  <c r="N949" i="18"/>
  <c r="J956" i="18"/>
  <c r="O932" i="18"/>
  <c r="K972" i="18"/>
  <c r="P948" i="18"/>
  <c r="L3686" i="18"/>
  <c r="Q3662" i="18"/>
  <c r="I970" i="18"/>
  <c r="N946" i="18"/>
  <c r="I958" i="18"/>
  <c r="N934" i="18"/>
  <c r="I966" i="18"/>
  <c r="N942" i="18"/>
  <c r="I955" i="18"/>
  <c r="N931" i="18"/>
  <c r="L3691" i="18"/>
  <c r="Q3667" i="18"/>
  <c r="I974" i="18"/>
  <c r="N950" i="18"/>
  <c r="K973" i="18"/>
  <c r="P949" i="18"/>
  <c r="K953" i="18"/>
  <c r="P929" i="18"/>
  <c r="I964" i="18"/>
  <c r="N940" i="18"/>
  <c r="J955" i="18"/>
  <c r="O931" i="18"/>
  <c r="L3697" i="18"/>
  <c r="Q3673" i="18"/>
  <c r="J964" i="18"/>
  <c r="O940" i="18"/>
  <c r="K968" i="18"/>
  <c r="P944" i="18"/>
  <c r="I967" i="18"/>
  <c r="N943" i="18"/>
  <c r="I961" i="18"/>
  <c r="N937" i="18"/>
  <c r="R915" i="18"/>
  <c r="U915" i="18" s="1"/>
  <c r="J965" i="18"/>
  <c r="O941" i="18"/>
  <c r="J967" i="18"/>
  <c r="O943" i="18"/>
  <c r="K954" i="18"/>
  <c r="P930" i="18"/>
  <c r="K969" i="18"/>
  <c r="P945" i="18"/>
  <c r="K975" i="18"/>
  <c r="P951" i="18"/>
  <c r="K976" i="18"/>
  <c r="P952" i="18"/>
  <c r="L3694" i="18"/>
  <c r="Q3670" i="18"/>
  <c r="J953" i="18"/>
  <c r="O929" i="18"/>
  <c r="K971" i="18"/>
  <c r="P947" i="18"/>
  <c r="K962" i="18"/>
  <c r="P938" i="18"/>
  <c r="L3683" i="18"/>
  <c r="Q3659" i="18"/>
  <c r="K963" i="18"/>
  <c r="P939" i="18"/>
  <c r="I959" i="18"/>
  <c r="N935" i="18"/>
  <c r="J966" i="18"/>
  <c r="O942" i="18"/>
  <c r="K959" i="18"/>
  <c r="P935" i="18"/>
  <c r="R906" i="18"/>
  <c r="U906" i="18" s="1"/>
  <c r="I971" i="18"/>
  <c r="N947" i="18"/>
  <c r="I965" i="18"/>
  <c r="N941" i="18"/>
  <c r="J963" i="18"/>
  <c r="O939" i="18"/>
  <c r="L3687" i="18"/>
  <c r="Q3663" i="18"/>
  <c r="L3688" i="18"/>
  <c r="Q3664" i="18"/>
  <c r="L3684" i="18"/>
  <c r="Q3660" i="18"/>
  <c r="R924" i="18"/>
  <c r="U924" i="18" s="1"/>
  <c r="K966" i="18"/>
  <c r="P942" i="18"/>
  <c r="J972" i="18"/>
  <c r="O948" i="18"/>
  <c r="J973" i="18"/>
  <c r="O949" i="18"/>
  <c r="I969" i="18"/>
  <c r="N945" i="18"/>
  <c r="L3699" i="18"/>
  <c r="Q3675" i="18"/>
  <c r="L3692" i="18"/>
  <c r="Q3668" i="18"/>
  <c r="K960" i="18"/>
  <c r="P936" i="18"/>
  <c r="L3705" i="18"/>
  <c r="Q3681" i="18"/>
  <c r="R919" i="18"/>
  <c r="U919" i="18" s="1"/>
  <c r="J969" i="18"/>
  <c r="O945" i="18"/>
  <c r="L3695" i="18"/>
  <c r="Q3671" i="18"/>
  <c r="K957" i="18"/>
  <c r="P933" i="18"/>
  <c r="K974" i="18"/>
  <c r="P950" i="18"/>
  <c r="J958" i="18"/>
  <c r="O934" i="18"/>
  <c r="J961" i="18"/>
  <c r="O937" i="18"/>
  <c r="K961" i="18"/>
  <c r="P937" i="18"/>
  <c r="J962" i="18"/>
  <c r="O938" i="18"/>
  <c r="R928" i="18"/>
  <c r="U928" i="18" s="1"/>
  <c r="R905" i="18"/>
  <c r="U905" i="18" s="1"/>
  <c r="R925" i="18"/>
  <c r="U925" i="18" s="1"/>
  <c r="L3698" i="18"/>
  <c r="Q3674" i="18"/>
  <c r="I963" i="18"/>
  <c r="N939" i="18"/>
  <c r="K964" i="18"/>
  <c r="P940" i="18"/>
  <c r="J960" i="18"/>
  <c r="O936" i="18"/>
  <c r="J974" i="18"/>
  <c r="O950" i="18"/>
  <c r="R909" i="18"/>
  <c r="U909" i="18" s="1"/>
  <c r="R914" i="18"/>
  <c r="U914" i="18" s="1"/>
  <c r="R921" i="18"/>
  <c r="U921" i="18" s="1"/>
  <c r="R922" i="18"/>
  <c r="U922" i="18" s="1"/>
  <c r="R910" i="18"/>
  <c r="U910" i="18" s="1"/>
  <c r="I954" i="18"/>
  <c r="N930" i="18"/>
  <c r="L3703" i="18"/>
  <c r="Q3679" i="18"/>
  <c r="K956" i="18"/>
  <c r="P932" i="18"/>
  <c r="R918" i="18"/>
  <c r="U918" i="18" s="1"/>
  <c r="R907" i="18"/>
  <c r="U907" i="18" s="1"/>
  <c r="J957" i="18"/>
  <c r="O933" i="18"/>
  <c r="K958" i="18"/>
  <c r="P934" i="18"/>
  <c r="J975" i="18"/>
  <c r="O951" i="18"/>
  <c r="J968" i="18"/>
  <c r="O944" i="18"/>
  <c r="J954" i="18"/>
  <c r="O930" i="18"/>
  <c r="I972" i="18"/>
  <c r="N948" i="18"/>
  <c r="L3689" i="18"/>
  <c r="Q3665" i="18"/>
  <c r="R941" i="18" l="1"/>
  <c r="U941" i="18" s="1"/>
  <c r="R947" i="18"/>
  <c r="U947" i="18" s="1"/>
  <c r="R939" i="18"/>
  <c r="U939" i="18" s="1"/>
  <c r="R945" i="18"/>
  <c r="U945" i="18" s="1"/>
  <c r="R948" i="18"/>
  <c r="U948" i="18" s="1"/>
  <c r="R943" i="18"/>
  <c r="U943" i="18" s="1"/>
  <c r="J998" i="18"/>
  <c r="O974" i="18"/>
  <c r="K988" i="18"/>
  <c r="P964" i="18"/>
  <c r="L3722" i="18"/>
  <c r="Q3698" i="18"/>
  <c r="K984" i="18"/>
  <c r="P960" i="18"/>
  <c r="L3723" i="18"/>
  <c r="Q3699" i="18"/>
  <c r="J997" i="18"/>
  <c r="O973" i="18"/>
  <c r="K990" i="18"/>
  <c r="P966" i="18"/>
  <c r="K983" i="18"/>
  <c r="P959" i="18"/>
  <c r="I983" i="18"/>
  <c r="N959" i="18"/>
  <c r="L3707" i="18"/>
  <c r="Q3683" i="18"/>
  <c r="K995" i="18"/>
  <c r="P971" i="18"/>
  <c r="L3718" i="18"/>
  <c r="Q3694" i="18"/>
  <c r="K999" i="18"/>
  <c r="P975" i="18"/>
  <c r="K978" i="18"/>
  <c r="P954" i="18"/>
  <c r="J989" i="18"/>
  <c r="O965" i="18"/>
  <c r="R950" i="18"/>
  <c r="U950" i="18" s="1"/>
  <c r="R931" i="18"/>
  <c r="U931" i="18" s="1"/>
  <c r="R934" i="18"/>
  <c r="U934" i="18" s="1"/>
  <c r="R944" i="18"/>
  <c r="U944" i="18" s="1"/>
  <c r="R936" i="18"/>
  <c r="U936" i="18" s="1"/>
  <c r="R933" i="18"/>
  <c r="U933" i="18" s="1"/>
  <c r="R929" i="18"/>
  <c r="U929" i="18" s="1"/>
  <c r="J978" i="18"/>
  <c r="O954" i="18"/>
  <c r="I978" i="18"/>
  <c r="N954" i="18"/>
  <c r="K998" i="18"/>
  <c r="P974" i="18"/>
  <c r="L3719" i="18"/>
  <c r="Q3695" i="18"/>
  <c r="L3712" i="18"/>
  <c r="Q3688" i="18"/>
  <c r="J987" i="18"/>
  <c r="O963" i="18"/>
  <c r="I995" i="18"/>
  <c r="N971" i="18"/>
  <c r="I991" i="18"/>
  <c r="N967" i="18"/>
  <c r="J988" i="18"/>
  <c r="O964" i="18"/>
  <c r="J979" i="18"/>
  <c r="O955" i="18"/>
  <c r="K977" i="18"/>
  <c r="P953" i="18"/>
  <c r="I998" i="18"/>
  <c r="N974" i="18"/>
  <c r="I979" i="18"/>
  <c r="N955" i="18"/>
  <c r="I982" i="18"/>
  <c r="N958" i="18"/>
  <c r="L3710" i="18"/>
  <c r="Q3686" i="18"/>
  <c r="J980" i="18"/>
  <c r="O956" i="18"/>
  <c r="L3709" i="18"/>
  <c r="Q3685" i="18"/>
  <c r="I992" i="18"/>
  <c r="N968" i="18"/>
  <c r="J995" i="18"/>
  <c r="O971" i="18"/>
  <c r="K994" i="18"/>
  <c r="P970" i="18"/>
  <c r="I984" i="18"/>
  <c r="N960" i="18"/>
  <c r="K991" i="18"/>
  <c r="P967" i="18"/>
  <c r="L3725" i="18"/>
  <c r="Q3701" i="18"/>
  <c r="L3726" i="18"/>
  <c r="Q3702" i="18"/>
  <c r="L3728" i="18"/>
  <c r="Q3704" i="18"/>
  <c r="L3717" i="18"/>
  <c r="Q3693" i="18"/>
  <c r="K979" i="18"/>
  <c r="P955" i="18"/>
  <c r="I981" i="18"/>
  <c r="N957" i="18"/>
  <c r="I977" i="18"/>
  <c r="N953" i="18"/>
  <c r="R930" i="18"/>
  <c r="U930" i="18" s="1"/>
  <c r="L3713" i="18"/>
  <c r="Q3689" i="18"/>
  <c r="J981" i="18"/>
  <c r="O957" i="18"/>
  <c r="J985" i="18"/>
  <c r="O961" i="18"/>
  <c r="J984" i="18"/>
  <c r="O960" i="18"/>
  <c r="I987" i="18"/>
  <c r="N963" i="18"/>
  <c r="L3729" i="18"/>
  <c r="Q3705" i="18"/>
  <c r="L3716" i="18"/>
  <c r="Q3692" i="18"/>
  <c r="I993" i="18"/>
  <c r="N969" i="18"/>
  <c r="J996" i="18"/>
  <c r="O972" i="18"/>
  <c r="J990" i="18"/>
  <c r="O966" i="18"/>
  <c r="K987" i="18"/>
  <c r="P963" i="18"/>
  <c r="K986" i="18"/>
  <c r="P962" i="18"/>
  <c r="J977" i="18"/>
  <c r="O953" i="18"/>
  <c r="K1000" i="18"/>
  <c r="P976" i="18"/>
  <c r="K993" i="18"/>
  <c r="P969" i="18"/>
  <c r="J991" i="18"/>
  <c r="O967" i="18"/>
  <c r="R937" i="18"/>
  <c r="U937" i="18" s="1"/>
  <c r="R940" i="18"/>
  <c r="U940" i="18" s="1"/>
  <c r="R942" i="18"/>
  <c r="U942" i="18" s="1"/>
  <c r="R946" i="18"/>
  <c r="U946" i="18" s="1"/>
  <c r="R949" i="18"/>
  <c r="U949" i="18" s="1"/>
  <c r="R932" i="18"/>
  <c r="U932" i="18" s="1"/>
  <c r="R951" i="18"/>
  <c r="U951" i="18" s="1"/>
  <c r="R938" i="18"/>
  <c r="U938" i="18" s="1"/>
  <c r="R952" i="18"/>
  <c r="U952" i="18" s="1"/>
  <c r="J999" i="18"/>
  <c r="O975" i="18"/>
  <c r="K980" i="18"/>
  <c r="P956" i="18"/>
  <c r="J986" i="18"/>
  <c r="O962" i="18"/>
  <c r="I996" i="18"/>
  <c r="N972" i="18"/>
  <c r="J992" i="18"/>
  <c r="O968" i="18"/>
  <c r="K982" i="18"/>
  <c r="P958" i="18"/>
  <c r="L3727" i="18"/>
  <c r="Q3703" i="18"/>
  <c r="K985" i="18"/>
  <c r="P961" i="18"/>
  <c r="J982" i="18"/>
  <c r="O958" i="18"/>
  <c r="K981" i="18"/>
  <c r="P957" i="18"/>
  <c r="J993" i="18"/>
  <c r="O969" i="18"/>
  <c r="L3708" i="18"/>
  <c r="Q3684" i="18"/>
  <c r="L3711" i="18"/>
  <c r="Q3687" i="18"/>
  <c r="I989" i="18"/>
  <c r="N965" i="18"/>
  <c r="R935" i="18"/>
  <c r="U935" i="18" s="1"/>
  <c r="I985" i="18"/>
  <c r="N961" i="18"/>
  <c r="K992" i="18"/>
  <c r="P968" i="18"/>
  <c r="L3721" i="18"/>
  <c r="Q3697" i="18"/>
  <c r="I988" i="18"/>
  <c r="N964" i="18"/>
  <c r="K997" i="18"/>
  <c r="P973" i="18"/>
  <c r="L3715" i="18"/>
  <c r="Q3691" i="18"/>
  <c r="I990" i="18"/>
  <c r="N966" i="18"/>
  <c r="I994" i="18"/>
  <c r="N970" i="18"/>
  <c r="K996" i="18"/>
  <c r="P972" i="18"/>
  <c r="I997" i="18"/>
  <c r="N973" i="18"/>
  <c r="K989" i="18"/>
  <c r="P965" i="18"/>
  <c r="L3714" i="18"/>
  <c r="Q3690" i="18"/>
  <c r="L3706" i="18"/>
  <c r="Q3682" i="18"/>
  <c r="I980" i="18"/>
  <c r="N956" i="18"/>
  <c r="R956" i="18" s="1"/>
  <c r="U956" i="18" s="1"/>
  <c r="I999" i="18"/>
  <c r="N975" i="18"/>
  <c r="J1000" i="18"/>
  <c r="O976" i="18"/>
  <c r="J994" i="18"/>
  <c r="O970" i="18"/>
  <c r="J983" i="18"/>
  <c r="O959" i="18"/>
  <c r="L3724" i="18"/>
  <c r="Q3700" i="18"/>
  <c r="I986" i="18"/>
  <c r="N962" i="18"/>
  <c r="L3720" i="18"/>
  <c r="Q3696" i="18"/>
  <c r="I1000" i="18"/>
  <c r="N976" i="18"/>
  <c r="R976" i="18" s="1"/>
  <c r="U976" i="18" s="1"/>
  <c r="R962" i="18" l="1"/>
  <c r="U962" i="18" s="1"/>
  <c r="R964" i="18"/>
  <c r="U964" i="18" s="1"/>
  <c r="R973" i="18"/>
  <c r="U973" i="18" s="1"/>
  <c r="R975" i="18"/>
  <c r="U975" i="18" s="1"/>
  <c r="R966" i="18"/>
  <c r="U966" i="18" s="1"/>
  <c r="R961" i="18"/>
  <c r="U961" i="18" s="1"/>
  <c r="I1013" i="18"/>
  <c r="N989" i="18"/>
  <c r="L3732" i="18"/>
  <c r="Q3708" i="18"/>
  <c r="K1005" i="18"/>
  <c r="P981" i="18"/>
  <c r="K1009" i="18"/>
  <c r="P985" i="18"/>
  <c r="K1006" i="18"/>
  <c r="P982" i="18"/>
  <c r="I1020" i="18"/>
  <c r="N996" i="18"/>
  <c r="K1004" i="18"/>
  <c r="P980" i="18"/>
  <c r="R969" i="18"/>
  <c r="U969" i="18" s="1"/>
  <c r="I1005" i="18"/>
  <c r="N981" i="18"/>
  <c r="L3741" i="18"/>
  <c r="Q3717" i="18"/>
  <c r="L3750" i="18"/>
  <c r="Q3726" i="18"/>
  <c r="K1015" i="18"/>
  <c r="P991" i="18"/>
  <c r="K1018" i="18"/>
  <c r="P994" i="18"/>
  <c r="I1016" i="18"/>
  <c r="N992" i="18"/>
  <c r="J1004" i="18"/>
  <c r="O980" i="18"/>
  <c r="I1006" i="18"/>
  <c r="N982" i="18"/>
  <c r="I1022" i="18"/>
  <c r="N998" i="18"/>
  <c r="J1003" i="18"/>
  <c r="O979" i="18"/>
  <c r="I1015" i="18"/>
  <c r="N991" i="18"/>
  <c r="J1011" i="18"/>
  <c r="O987" i="18"/>
  <c r="L3743" i="18"/>
  <c r="Q3719" i="18"/>
  <c r="I1002" i="18"/>
  <c r="N978" i="18"/>
  <c r="L3744" i="18"/>
  <c r="Q3720" i="18"/>
  <c r="L3748" i="18"/>
  <c r="Q3724" i="18"/>
  <c r="J1018" i="18"/>
  <c r="O994" i="18"/>
  <c r="I1023" i="18"/>
  <c r="N999" i="18"/>
  <c r="L3730" i="18"/>
  <c r="Q3706" i="18"/>
  <c r="K1013" i="18"/>
  <c r="P989" i="18"/>
  <c r="K1020" i="18"/>
  <c r="P996" i="18"/>
  <c r="I1014" i="18"/>
  <c r="N990" i="18"/>
  <c r="K1021" i="18"/>
  <c r="P997" i="18"/>
  <c r="L3745" i="18"/>
  <c r="Q3721" i="18"/>
  <c r="I1009" i="18"/>
  <c r="N985" i="18"/>
  <c r="J1015" i="18"/>
  <c r="O991" i="18"/>
  <c r="K1024" i="18"/>
  <c r="P1000" i="18"/>
  <c r="K1010" i="18"/>
  <c r="P986" i="18"/>
  <c r="J1014" i="18"/>
  <c r="O990" i="18"/>
  <c r="I1017" i="18"/>
  <c r="N993" i="18"/>
  <c r="L3753" i="18"/>
  <c r="Q3729" i="18"/>
  <c r="J1008" i="18"/>
  <c r="O984" i="18"/>
  <c r="J1005" i="18"/>
  <c r="O981" i="18"/>
  <c r="R953" i="18"/>
  <c r="U953" i="18" s="1"/>
  <c r="R960" i="18"/>
  <c r="U960" i="18" s="1"/>
  <c r="R955" i="18"/>
  <c r="U955" i="18" s="1"/>
  <c r="R971" i="18"/>
  <c r="U971" i="18" s="1"/>
  <c r="K1002" i="18"/>
  <c r="P978" i="18"/>
  <c r="L3742" i="18"/>
  <c r="Q3718" i="18"/>
  <c r="L3731" i="18"/>
  <c r="Q3707" i="18"/>
  <c r="K1007" i="18"/>
  <c r="P983" i="18"/>
  <c r="J1021" i="18"/>
  <c r="O997" i="18"/>
  <c r="K1008" i="18"/>
  <c r="P984" i="18"/>
  <c r="K1012" i="18"/>
  <c r="P988" i="18"/>
  <c r="L3735" i="18"/>
  <c r="Q3711" i="18"/>
  <c r="J1017" i="18"/>
  <c r="O993" i="18"/>
  <c r="J1006" i="18"/>
  <c r="O982" i="18"/>
  <c r="J1016" i="18"/>
  <c r="O992" i="18"/>
  <c r="J1010" i="18"/>
  <c r="O986" i="18"/>
  <c r="J1023" i="18"/>
  <c r="O999" i="18"/>
  <c r="R963" i="18"/>
  <c r="U963" i="18" s="1"/>
  <c r="I1001" i="18"/>
  <c r="N977" i="18"/>
  <c r="K1003" i="18"/>
  <c r="P979" i="18"/>
  <c r="L3752" i="18"/>
  <c r="Q3728" i="18"/>
  <c r="L3749" i="18"/>
  <c r="Q3725" i="18"/>
  <c r="I1008" i="18"/>
  <c r="N984" i="18"/>
  <c r="J1019" i="18"/>
  <c r="O995" i="18"/>
  <c r="L3733" i="18"/>
  <c r="Q3709" i="18"/>
  <c r="L3734" i="18"/>
  <c r="Q3710" i="18"/>
  <c r="I1003" i="18"/>
  <c r="N979" i="18"/>
  <c r="K1001" i="18"/>
  <c r="P977" i="18"/>
  <c r="J1012" i="18"/>
  <c r="O988" i="18"/>
  <c r="I1019" i="18"/>
  <c r="N995" i="18"/>
  <c r="L3736" i="18"/>
  <c r="Q3712" i="18"/>
  <c r="K1022" i="18"/>
  <c r="P998" i="18"/>
  <c r="J1002" i="18"/>
  <c r="O978" i="18"/>
  <c r="R959" i="18"/>
  <c r="U959" i="18" s="1"/>
  <c r="R970" i="18"/>
  <c r="U970" i="18" s="1"/>
  <c r="L3751" i="18"/>
  <c r="Q3727" i="18"/>
  <c r="I1024" i="18"/>
  <c r="N1000" i="18"/>
  <c r="I1010" i="18"/>
  <c r="N986" i="18"/>
  <c r="J1007" i="18"/>
  <c r="O983" i="18"/>
  <c r="J1024" i="18"/>
  <c r="O1000" i="18"/>
  <c r="I1004" i="18"/>
  <c r="N980" i="18"/>
  <c r="L3738" i="18"/>
  <c r="Q3714" i="18"/>
  <c r="I1021" i="18"/>
  <c r="N997" i="18"/>
  <c r="I1018" i="18"/>
  <c r="N994" i="18"/>
  <c r="L3739" i="18"/>
  <c r="Q3715" i="18"/>
  <c r="I1012" i="18"/>
  <c r="N988" i="18"/>
  <c r="K1016" i="18"/>
  <c r="P992" i="18"/>
  <c r="R965" i="18"/>
  <c r="U965" i="18" s="1"/>
  <c r="R972" i="18"/>
  <c r="U972" i="18" s="1"/>
  <c r="K1017" i="18"/>
  <c r="P993" i="18"/>
  <c r="J1001" i="18"/>
  <c r="O977" i="18"/>
  <c r="K1011" i="18"/>
  <c r="P987" i="18"/>
  <c r="J1020" i="18"/>
  <c r="O996" i="18"/>
  <c r="L3740" i="18"/>
  <c r="Q3716" i="18"/>
  <c r="I1011" i="18"/>
  <c r="N987" i="18"/>
  <c r="J1009" i="18"/>
  <c r="O985" i="18"/>
  <c r="L3737" i="18"/>
  <c r="Q3713" i="18"/>
  <c r="R957" i="18"/>
  <c r="U957" i="18" s="1"/>
  <c r="R968" i="18"/>
  <c r="U968" i="18" s="1"/>
  <c r="R958" i="18"/>
  <c r="U958" i="18" s="1"/>
  <c r="R974" i="18"/>
  <c r="U974" i="18" s="1"/>
  <c r="R967" i="18"/>
  <c r="U967" i="18" s="1"/>
  <c r="R954" i="18"/>
  <c r="U954" i="18" s="1"/>
  <c r="J1013" i="18"/>
  <c r="O989" i="18"/>
  <c r="K1023" i="18"/>
  <c r="P999" i="18"/>
  <c r="K1019" i="18"/>
  <c r="P995" i="18"/>
  <c r="I1007" i="18"/>
  <c r="N983" i="18"/>
  <c r="K1014" i="18"/>
  <c r="P990" i="18"/>
  <c r="L3747" i="18"/>
  <c r="Q3723" i="18"/>
  <c r="L3746" i="18"/>
  <c r="Q3722" i="18"/>
  <c r="J1022" i="18"/>
  <c r="O998" i="18"/>
  <c r="C101" i="1"/>
  <c r="R997" i="18" l="1"/>
  <c r="U997" i="18" s="1"/>
  <c r="R980" i="18"/>
  <c r="U980" i="18" s="1"/>
  <c r="R1000" i="18"/>
  <c r="U1000" i="18" s="1"/>
  <c r="R995" i="18"/>
  <c r="U995" i="18" s="1"/>
  <c r="R996" i="18"/>
  <c r="U996" i="18" s="1"/>
  <c r="R982" i="18"/>
  <c r="U982" i="18" s="1"/>
  <c r="R983" i="18"/>
  <c r="U983" i="18" s="1"/>
  <c r="R994" i="18"/>
  <c r="U994" i="18" s="1"/>
  <c r="J1030" i="18"/>
  <c r="O1006" i="18"/>
  <c r="K1032" i="18"/>
  <c r="P1008" i="18"/>
  <c r="K1031" i="18"/>
  <c r="P1007" i="18"/>
  <c r="J1029" i="18"/>
  <c r="O1005" i="18"/>
  <c r="K1048" i="18"/>
  <c r="P1024" i="18"/>
  <c r="K1045" i="18"/>
  <c r="P1021" i="18"/>
  <c r="L3767" i="18"/>
  <c r="Q3743" i="18"/>
  <c r="J1046" i="18"/>
  <c r="O1022" i="18"/>
  <c r="K1047" i="18"/>
  <c r="P1023" i="18"/>
  <c r="J1033" i="18"/>
  <c r="O1009" i="18"/>
  <c r="K1040" i="18"/>
  <c r="P1016" i="18"/>
  <c r="J1031" i="18"/>
  <c r="O1007" i="18"/>
  <c r="I1043" i="18"/>
  <c r="N1019" i="18"/>
  <c r="J1043" i="18"/>
  <c r="O1019" i="18"/>
  <c r="R993" i="18"/>
  <c r="U993" i="18" s="1"/>
  <c r="R990" i="18"/>
  <c r="U990" i="18" s="1"/>
  <c r="R999" i="18"/>
  <c r="U999" i="18" s="1"/>
  <c r="R978" i="18"/>
  <c r="U978" i="18" s="1"/>
  <c r="R992" i="18"/>
  <c r="U992" i="18" s="1"/>
  <c r="I1044" i="18"/>
  <c r="N1020" i="18"/>
  <c r="K1033" i="18"/>
  <c r="P1009" i="18"/>
  <c r="L3756" i="18"/>
  <c r="Q3732" i="18"/>
  <c r="J1034" i="18"/>
  <c r="O1010" i="18"/>
  <c r="J1038" i="18"/>
  <c r="O1014" i="18"/>
  <c r="L3754" i="18"/>
  <c r="Q3730" i="18"/>
  <c r="L3768" i="18"/>
  <c r="Q3744" i="18"/>
  <c r="I1046" i="18"/>
  <c r="N1022" i="18"/>
  <c r="K1042" i="18"/>
  <c r="P1018" i="18"/>
  <c r="I1029" i="18"/>
  <c r="N1005" i="18"/>
  <c r="L3771" i="18"/>
  <c r="Q3747" i="18"/>
  <c r="L3764" i="18"/>
  <c r="Q3740" i="18"/>
  <c r="K1041" i="18"/>
  <c r="P1017" i="18"/>
  <c r="I1045" i="18"/>
  <c r="N1021" i="18"/>
  <c r="K1025" i="18"/>
  <c r="P1001" i="18"/>
  <c r="L3773" i="18"/>
  <c r="Q3749" i="18"/>
  <c r="R987" i="18"/>
  <c r="U987" i="18" s="1"/>
  <c r="R988" i="18"/>
  <c r="U988" i="18" s="1"/>
  <c r="R986" i="18"/>
  <c r="U986" i="18" s="1"/>
  <c r="R979" i="18"/>
  <c r="U979" i="18" s="1"/>
  <c r="R984" i="18"/>
  <c r="U984" i="18" s="1"/>
  <c r="R977" i="18"/>
  <c r="U977" i="18" s="1"/>
  <c r="J1047" i="18"/>
  <c r="O1023" i="18"/>
  <c r="J1040" i="18"/>
  <c r="O1016" i="18"/>
  <c r="J1041" i="18"/>
  <c r="O1017" i="18"/>
  <c r="K1036" i="18"/>
  <c r="P1012" i="18"/>
  <c r="J1045" i="18"/>
  <c r="O1021" i="18"/>
  <c r="L3755" i="18"/>
  <c r="Q3731" i="18"/>
  <c r="K1026" i="18"/>
  <c r="P1002" i="18"/>
  <c r="J1032" i="18"/>
  <c r="O1008" i="18"/>
  <c r="I1041" i="18"/>
  <c r="N1017" i="18"/>
  <c r="K1034" i="18"/>
  <c r="P1010" i="18"/>
  <c r="J1039" i="18"/>
  <c r="O1015" i="18"/>
  <c r="L3769" i="18"/>
  <c r="Q3745" i="18"/>
  <c r="I1038" i="18"/>
  <c r="N1014" i="18"/>
  <c r="K1037" i="18"/>
  <c r="P1013" i="18"/>
  <c r="I1047" i="18"/>
  <c r="N1023" i="18"/>
  <c r="R1023" i="18" s="1"/>
  <c r="U1023" i="18" s="1"/>
  <c r="L3772" i="18"/>
  <c r="Q3748" i="18"/>
  <c r="I1026" i="18"/>
  <c r="N1002" i="18"/>
  <c r="J1035" i="18"/>
  <c r="O1011" i="18"/>
  <c r="J1027" i="18"/>
  <c r="O1003" i="18"/>
  <c r="I1030" i="18"/>
  <c r="N1006" i="18"/>
  <c r="I1040" i="18"/>
  <c r="N1016" i="18"/>
  <c r="K1039" i="18"/>
  <c r="P1015" i="18"/>
  <c r="L3765" i="18"/>
  <c r="Q3741" i="18"/>
  <c r="R989" i="18"/>
  <c r="U989" i="18" s="1"/>
  <c r="L3759" i="18"/>
  <c r="Q3735" i="18"/>
  <c r="L3766" i="18"/>
  <c r="Q3742" i="18"/>
  <c r="L3777" i="18"/>
  <c r="Q3753" i="18"/>
  <c r="I1033" i="18"/>
  <c r="N1009" i="18"/>
  <c r="K1044" i="18"/>
  <c r="P1020" i="18"/>
  <c r="J1042" i="18"/>
  <c r="O1018" i="18"/>
  <c r="I1039" i="18"/>
  <c r="N1015" i="18"/>
  <c r="J1028" i="18"/>
  <c r="O1004" i="18"/>
  <c r="L3774" i="18"/>
  <c r="Q3750" i="18"/>
  <c r="I1031" i="18"/>
  <c r="N1007" i="18"/>
  <c r="K1035" i="18"/>
  <c r="P1011" i="18"/>
  <c r="L3763" i="18"/>
  <c r="Q3739" i="18"/>
  <c r="I1028" i="18"/>
  <c r="N1004" i="18"/>
  <c r="R1004" i="18" s="1"/>
  <c r="U1004" i="18" s="1"/>
  <c r="I1048" i="18"/>
  <c r="N1024" i="18"/>
  <c r="K1046" i="18"/>
  <c r="P1022" i="18"/>
  <c r="L3758" i="18"/>
  <c r="Q3734" i="18"/>
  <c r="K1027" i="18"/>
  <c r="P1003" i="18"/>
  <c r="L3770" i="18"/>
  <c r="Q3746" i="18"/>
  <c r="K1038" i="18"/>
  <c r="P1014" i="18"/>
  <c r="K1043" i="18"/>
  <c r="P1019" i="18"/>
  <c r="J1037" i="18"/>
  <c r="O1013" i="18"/>
  <c r="L3761" i="18"/>
  <c r="Q3737" i="18"/>
  <c r="I1035" i="18"/>
  <c r="N1011" i="18"/>
  <c r="R1011" i="18" s="1"/>
  <c r="U1011" i="18" s="1"/>
  <c r="J1044" i="18"/>
  <c r="O1020" i="18"/>
  <c r="J1025" i="18"/>
  <c r="O1001" i="18"/>
  <c r="I1036" i="18"/>
  <c r="N1012" i="18"/>
  <c r="I1042" i="18"/>
  <c r="N1018" i="18"/>
  <c r="L3762" i="18"/>
  <c r="Q3738" i="18"/>
  <c r="J1048" i="18"/>
  <c r="O1024" i="18"/>
  <c r="I1034" i="18"/>
  <c r="N1010" i="18"/>
  <c r="L3775" i="18"/>
  <c r="Q3751" i="18"/>
  <c r="J1026" i="18"/>
  <c r="O1002" i="18"/>
  <c r="L3760" i="18"/>
  <c r="Q3736" i="18"/>
  <c r="J1036" i="18"/>
  <c r="O1012" i="18"/>
  <c r="I1027" i="18"/>
  <c r="N1003" i="18"/>
  <c r="L3757" i="18"/>
  <c r="Q3733" i="18"/>
  <c r="I1032" i="18"/>
  <c r="N1008" i="18"/>
  <c r="R1008" i="18" s="1"/>
  <c r="U1008" i="18" s="1"/>
  <c r="L3776" i="18"/>
  <c r="Q3752" i="18"/>
  <c r="I1025" i="18"/>
  <c r="N1001" i="18"/>
  <c r="R985" i="18"/>
  <c r="U985" i="18" s="1"/>
  <c r="R991" i="18"/>
  <c r="U991" i="18" s="1"/>
  <c r="R998" i="18"/>
  <c r="U998" i="18" s="1"/>
  <c r="R981" i="18"/>
  <c r="U981" i="18" s="1"/>
  <c r="K1028" i="18"/>
  <c r="P1004" i="18"/>
  <c r="K1030" i="18"/>
  <c r="P1006" i="18"/>
  <c r="K1029" i="18"/>
  <c r="P1005" i="18"/>
  <c r="I1037" i="18"/>
  <c r="N1013" i="18"/>
  <c r="R1013" i="18" s="1"/>
  <c r="U1013" i="18" s="1"/>
  <c r="D38" i="10"/>
  <c r="D46" i="10"/>
  <c r="D45" i="10"/>
  <c r="D37" i="10"/>
  <c r="D43" i="10"/>
  <c r="D40" i="10"/>
  <c r="D44" i="10"/>
  <c r="D39" i="10"/>
  <c r="D36" i="10"/>
  <c r="R1001" i="18" l="1"/>
  <c r="U1001" i="18" s="1"/>
  <c r="R1003" i="18"/>
  <c r="U1003" i="18" s="1"/>
  <c r="R1018" i="18"/>
  <c r="U1018" i="18" s="1"/>
  <c r="R1015" i="18"/>
  <c r="U1015" i="18" s="1"/>
  <c r="D41" i="10"/>
  <c r="D47" i="10"/>
  <c r="I1064" i="18"/>
  <c r="N1040" i="18"/>
  <c r="I1071" i="18"/>
  <c r="N1047" i="18"/>
  <c r="I1065" i="18"/>
  <c r="N1041" i="18"/>
  <c r="I1069" i="18"/>
  <c r="N1045" i="18"/>
  <c r="I1070" i="18"/>
  <c r="N1046" i="18"/>
  <c r="I1049" i="18"/>
  <c r="N1025" i="18"/>
  <c r="J1072" i="18"/>
  <c r="O1048" i="18"/>
  <c r="K1062" i="18"/>
  <c r="P1038" i="18"/>
  <c r="I1052" i="18"/>
  <c r="N1028" i="18"/>
  <c r="I1063" i="18"/>
  <c r="N1039" i="18"/>
  <c r="K1068" i="18"/>
  <c r="P1044" i="18"/>
  <c r="L3801" i="18"/>
  <c r="Q3777" i="18"/>
  <c r="R1006" i="18"/>
  <c r="U1006" i="18" s="1"/>
  <c r="R1020" i="18"/>
  <c r="U1020" i="18" s="1"/>
  <c r="J1067" i="18"/>
  <c r="O1043" i="18"/>
  <c r="J1055" i="18"/>
  <c r="O1031" i="18"/>
  <c r="J1057" i="18"/>
  <c r="O1033" i="18"/>
  <c r="J1070" i="18"/>
  <c r="O1046" i="18"/>
  <c r="K1069" i="18"/>
  <c r="P1045" i="18"/>
  <c r="J1053" i="18"/>
  <c r="O1029" i="18"/>
  <c r="K1056" i="18"/>
  <c r="P1032" i="18"/>
  <c r="J1051" i="18"/>
  <c r="O1027" i="18"/>
  <c r="I1062" i="18"/>
  <c r="N1038" i="18"/>
  <c r="K1050" i="18"/>
  <c r="P1026" i="18"/>
  <c r="J1065" i="18"/>
  <c r="O1041" i="18"/>
  <c r="L3797" i="18"/>
  <c r="Q3773" i="18"/>
  <c r="I1053" i="18"/>
  <c r="N1029" i="18"/>
  <c r="I1061" i="18"/>
  <c r="N1037" i="18"/>
  <c r="K1054" i="18"/>
  <c r="P1030" i="18"/>
  <c r="I1056" i="18"/>
  <c r="N1032" i="18"/>
  <c r="L3784" i="18"/>
  <c r="Q3760" i="18"/>
  <c r="I1066" i="18"/>
  <c r="N1042" i="18"/>
  <c r="J1061" i="18"/>
  <c r="O1037" i="18"/>
  <c r="K1070" i="18"/>
  <c r="P1046" i="18"/>
  <c r="K1059" i="18"/>
  <c r="P1035" i="18"/>
  <c r="R1010" i="18"/>
  <c r="U1010" i="18" s="1"/>
  <c r="R1012" i="18"/>
  <c r="U1012" i="18" s="1"/>
  <c r="R1024" i="18"/>
  <c r="U1024" i="18" s="1"/>
  <c r="R1007" i="18"/>
  <c r="U1007" i="18" s="1"/>
  <c r="R1009" i="18"/>
  <c r="U1009" i="18" s="1"/>
  <c r="K1063" i="18"/>
  <c r="P1039" i="18"/>
  <c r="I1054" i="18"/>
  <c r="N1030" i="18"/>
  <c r="J1059" i="18"/>
  <c r="O1035" i="18"/>
  <c r="L3796" i="18"/>
  <c r="Q3772" i="18"/>
  <c r="K1061" i="18"/>
  <c r="P1037" i="18"/>
  <c r="L3793" i="18"/>
  <c r="Q3769" i="18"/>
  <c r="K1058" i="18"/>
  <c r="P1034" i="18"/>
  <c r="J1056" i="18"/>
  <c r="O1032" i="18"/>
  <c r="L3779" i="18"/>
  <c r="Q3755" i="18"/>
  <c r="K1060" i="18"/>
  <c r="P1036" i="18"/>
  <c r="J1064" i="18"/>
  <c r="O1040" i="18"/>
  <c r="K1049" i="18"/>
  <c r="P1025" i="18"/>
  <c r="K1065" i="18"/>
  <c r="P1041" i="18"/>
  <c r="L3795" i="18"/>
  <c r="Q3771" i="18"/>
  <c r="K1066" i="18"/>
  <c r="P1042" i="18"/>
  <c r="L3792" i="18"/>
  <c r="Q3768" i="18"/>
  <c r="J1062" i="18"/>
  <c r="O1038" i="18"/>
  <c r="L3780" i="18"/>
  <c r="Q3756" i="18"/>
  <c r="I1068" i="18"/>
  <c r="N1044" i="18"/>
  <c r="R1019" i="18"/>
  <c r="U1019" i="18" s="1"/>
  <c r="L3789" i="18"/>
  <c r="Q3765" i="18"/>
  <c r="I1050" i="18"/>
  <c r="N1026" i="18"/>
  <c r="J1063" i="18"/>
  <c r="O1039" i="18"/>
  <c r="J1069" i="18"/>
  <c r="O1045" i="18"/>
  <c r="J1071" i="18"/>
  <c r="O1047" i="18"/>
  <c r="L3788" i="18"/>
  <c r="Q3764" i="18"/>
  <c r="L3778" i="18"/>
  <c r="Q3754" i="18"/>
  <c r="J1058" i="18"/>
  <c r="O1034" i="18"/>
  <c r="K1057" i="18"/>
  <c r="P1033" i="18"/>
  <c r="I1051" i="18"/>
  <c r="N1027" i="18"/>
  <c r="L3799" i="18"/>
  <c r="Q3775" i="18"/>
  <c r="J1049" i="18"/>
  <c r="O1025" i="18"/>
  <c r="I1059" i="18"/>
  <c r="N1035" i="18"/>
  <c r="K1051" i="18"/>
  <c r="P1027" i="18"/>
  <c r="L3798" i="18"/>
  <c r="Q3774" i="18"/>
  <c r="L3783" i="18"/>
  <c r="Q3759" i="18"/>
  <c r="K1053" i="18"/>
  <c r="P1029" i="18"/>
  <c r="K1052" i="18"/>
  <c r="P1028" i="18"/>
  <c r="L3800" i="18"/>
  <c r="Q3776" i="18"/>
  <c r="L3781" i="18"/>
  <c r="Q3757" i="18"/>
  <c r="J1060" i="18"/>
  <c r="O1036" i="18"/>
  <c r="J1050" i="18"/>
  <c r="O1026" i="18"/>
  <c r="I1058" i="18"/>
  <c r="N1034" i="18"/>
  <c r="L3786" i="18"/>
  <c r="Q3762" i="18"/>
  <c r="I1060" i="18"/>
  <c r="N1036" i="18"/>
  <c r="R1036" i="18" s="1"/>
  <c r="U1036" i="18" s="1"/>
  <c r="J1068" i="18"/>
  <c r="O1044" i="18"/>
  <c r="L3785" i="18"/>
  <c r="Q3761" i="18"/>
  <c r="K1067" i="18"/>
  <c r="P1043" i="18"/>
  <c r="L3794" i="18"/>
  <c r="Q3770" i="18"/>
  <c r="L3782" i="18"/>
  <c r="Q3758" i="18"/>
  <c r="I1072" i="18"/>
  <c r="N1048" i="18"/>
  <c r="L3787" i="18"/>
  <c r="Q3763" i="18"/>
  <c r="I1055" i="18"/>
  <c r="N1031" i="18"/>
  <c r="J1052" i="18"/>
  <c r="O1028" i="18"/>
  <c r="J1066" i="18"/>
  <c r="O1042" i="18"/>
  <c r="I1057" i="18"/>
  <c r="N1033" i="18"/>
  <c r="L3790" i="18"/>
  <c r="Q3766" i="18"/>
  <c r="R1016" i="18"/>
  <c r="U1016" i="18" s="1"/>
  <c r="R1002" i="18"/>
  <c r="U1002" i="18" s="1"/>
  <c r="R1014" i="18"/>
  <c r="U1014" i="18" s="1"/>
  <c r="R1017" i="18"/>
  <c r="U1017" i="18" s="1"/>
  <c r="R1021" i="18"/>
  <c r="U1021" i="18" s="1"/>
  <c r="R1005" i="18"/>
  <c r="U1005" i="18" s="1"/>
  <c r="R1022" i="18"/>
  <c r="U1022" i="18" s="1"/>
  <c r="I1067" i="18"/>
  <c r="N1043" i="18"/>
  <c r="K1064" i="18"/>
  <c r="P1040" i="18"/>
  <c r="K1071" i="18"/>
  <c r="P1047" i="18"/>
  <c r="L3791" i="18"/>
  <c r="Q3767" i="18"/>
  <c r="K1072" i="18"/>
  <c r="P1048" i="18"/>
  <c r="K1055" i="18"/>
  <c r="P1031" i="18"/>
  <c r="J1054" i="18"/>
  <c r="O1030" i="18"/>
  <c r="G68" i="13"/>
  <c r="F68" i="13"/>
  <c r="R44" i="13"/>
  <c r="S44" i="13" s="1"/>
  <c r="R28" i="13"/>
  <c r="N44" i="13"/>
  <c r="O44" i="13" s="1"/>
  <c r="J44" i="13"/>
  <c r="K44" i="13" s="1"/>
  <c r="F44" i="13"/>
  <c r="G44" i="13" s="1"/>
  <c r="F36" i="13"/>
  <c r="F28" i="13"/>
  <c r="B44" i="13"/>
  <c r="C44" i="13" s="1"/>
  <c r="B36" i="13"/>
  <c r="R1033" i="18" l="1"/>
  <c r="U1033" i="18" s="1"/>
  <c r="R1043" i="18"/>
  <c r="U1043" i="18" s="1"/>
  <c r="R1035" i="18"/>
  <c r="U1035" i="18" s="1"/>
  <c r="K1079" i="18"/>
  <c r="P1055" i="18"/>
  <c r="L3815" i="18"/>
  <c r="Q3791" i="18"/>
  <c r="K1088" i="18"/>
  <c r="P1064" i="18"/>
  <c r="R1027" i="18"/>
  <c r="U1027" i="18" s="1"/>
  <c r="R1026" i="18"/>
  <c r="U1026" i="18" s="1"/>
  <c r="L3804" i="18"/>
  <c r="Q3780" i="18"/>
  <c r="L3816" i="18"/>
  <c r="Q3792" i="18"/>
  <c r="L3819" i="18"/>
  <c r="Q3795" i="18"/>
  <c r="K1073" i="18"/>
  <c r="P1049" i="18"/>
  <c r="K1084" i="18"/>
  <c r="P1060" i="18"/>
  <c r="J1080" i="18"/>
  <c r="O1056" i="18"/>
  <c r="L3817" i="18"/>
  <c r="Q3793" i="18"/>
  <c r="L3820" i="18"/>
  <c r="Q3796" i="18"/>
  <c r="I1078" i="18"/>
  <c r="N1054" i="18"/>
  <c r="R1029" i="18"/>
  <c r="U1029" i="18" s="1"/>
  <c r="R1038" i="18"/>
  <c r="U1038" i="18" s="1"/>
  <c r="R1039" i="18"/>
  <c r="U1039" i="18" s="1"/>
  <c r="R1025" i="18"/>
  <c r="U1025" i="18" s="1"/>
  <c r="R1045" i="18"/>
  <c r="U1045" i="18" s="1"/>
  <c r="R1047" i="18"/>
  <c r="U1047" i="18" s="1"/>
  <c r="I1081" i="18"/>
  <c r="N1057" i="18"/>
  <c r="J1076" i="18"/>
  <c r="O1052" i="18"/>
  <c r="L3811" i="18"/>
  <c r="Q3787" i="18"/>
  <c r="L3806" i="18"/>
  <c r="Q3782" i="18"/>
  <c r="K1091" i="18"/>
  <c r="P1067" i="18"/>
  <c r="J1092" i="18"/>
  <c r="O1068" i="18"/>
  <c r="L3810" i="18"/>
  <c r="Q3786" i="18"/>
  <c r="J1074" i="18"/>
  <c r="O1050" i="18"/>
  <c r="L3805" i="18"/>
  <c r="Q3781" i="18"/>
  <c r="K1076" i="18"/>
  <c r="P1052" i="18"/>
  <c r="L3807" i="18"/>
  <c r="Q3783" i="18"/>
  <c r="K1075" i="18"/>
  <c r="P1051" i="18"/>
  <c r="J1073" i="18"/>
  <c r="O1049" i="18"/>
  <c r="I1075" i="18"/>
  <c r="N1051" i="18"/>
  <c r="J1082" i="18"/>
  <c r="O1058" i="18"/>
  <c r="L3812" i="18"/>
  <c r="Q3788" i="18"/>
  <c r="J1093" i="18"/>
  <c r="O1069" i="18"/>
  <c r="I1074" i="18"/>
  <c r="N1050" i="18"/>
  <c r="R1044" i="18"/>
  <c r="U1044" i="18" s="1"/>
  <c r="K1083" i="18"/>
  <c r="P1059" i="18"/>
  <c r="J1085" i="18"/>
  <c r="O1061" i="18"/>
  <c r="L3808" i="18"/>
  <c r="Q3784" i="18"/>
  <c r="K1078" i="18"/>
  <c r="P1054" i="18"/>
  <c r="I1077" i="18"/>
  <c r="N1053" i="18"/>
  <c r="J1089" i="18"/>
  <c r="O1065" i="18"/>
  <c r="I1086" i="18"/>
  <c r="N1062" i="18"/>
  <c r="K1080" i="18"/>
  <c r="P1056" i="18"/>
  <c r="K1093" i="18"/>
  <c r="P1069" i="18"/>
  <c r="J1081" i="18"/>
  <c r="O1057" i="18"/>
  <c r="J1091" i="18"/>
  <c r="O1067" i="18"/>
  <c r="L3825" i="18"/>
  <c r="Q3801" i="18"/>
  <c r="I1087" i="18"/>
  <c r="N1063" i="18"/>
  <c r="K1086" i="18"/>
  <c r="P1062" i="18"/>
  <c r="I1073" i="18"/>
  <c r="N1049" i="18"/>
  <c r="I1093" i="18"/>
  <c r="N1069" i="18"/>
  <c r="I1095" i="18"/>
  <c r="N1071" i="18"/>
  <c r="J1078" i="18"/>
  <c r="O1054" i="18"/>
  <c r="K1096" i="18"/>
  <c r="P1072" i="18"/>
  <c r="K1095" i="18"/>
  <c r="P1071" i="18"/>
  <c r="I1091" i="18"/>
  <c r="N1067" i="18"/>
  <c r="R1031" i="18"/>
  <c r="U1031" i="18" s="1"/>
  <c r="R1048" i="18"/>
  <c r="U1048" i="18" s="1"/>
  <c r="R1034" i="18"/>
  <c r="U1034" i="18" s="1"/>
  <c r="I1092" i="18"/>
  <c r="N1068" i="18"/>
  <c r="J1086" i="18"/>
  <c r="O1062" i="18"/>
  <c r="K1090" i="18"/>
  <c r="P1066" i="18"/>
  <c r="K1089" i="18"/>
  <c r="P1065" i="18"/>
  <c r="J1088" i="18"/>
  <c r="O1064" i="18"/>
  <c r="L3803" i="18"/>
  <c r="Q3779" i="18"/>
  <c r="K1082" i="18"/>
  <c r="P1058" i="18"/>
  <c r="K1085" i="18"/>
  <c r="P1061" i="18"/>
  <c r="J1083" i="18"/>
  <c r="O1059" i="18"/>
  <c r="K1087" i="18"/>
  <c r="P1063" i="18"/>
  <c r="R1042" i="18"/>
  <c r="U1042" i="18" s="1"/>
  <c r="R1032" i="18"/>
  <c r="U1032" i="18" s="1"/>
  <c r="R1037" i="18"/>
  <c r="U1037" i="18" s="1"/>
  <c r="R1028" i="18"/>
  <c r="U1028" i="18" s="1"/>
  <c r="R1046" i="18"/>
  <c r="U1046" i="18" s="1"/>
  <c r="R1041" i="18"/>
  <c r="U1041" i="18" s="1"/>
  <c r="R1040" i="18"/>
  <c r="U1040" i="18" s="1"/>
  <c r="L3814" i="18"/>
  <c r="Q3790" i="18"/>
  <c r="J1090" i="18"/>
  <c r="O1066" i="18"/>
  <c r="I1079" i="18"/>
  <c r="N1055" i="18"/>
  <c r="I1096" i="18"/>
  <c r="N1072" i="18"/>
  <c r="L3818" i="18"/>
  <c r="Q3794" i="18"/>
  <c r="L3809" i="18"/>
  <c r="Q3785" i="18"/>
  <c r="I1084" i="18"/>
  <c r="N1060" i="18"/>
  <c r="I1082" i="18"/>
  <c r="N1058" i="18"/>
  <c r="J1084" i="18"/>
  <c r="O1060" i="18"/>
  <c r="L3824" i="18"/>
  <c r="Q3800" i="18"/>
  <c r="K1077" i="18"/>
  <c r="P1053" i="18"/>
  <c r="L3822" i="18"/>
  <c r="Q3798" i="18"/>
  <c r="I1083" i="18"/>
  <c r="N1059" i="18"/>
  <c r="L3823" i="18"/>
  <c r="Q3799" i="18"/>
  <c r="K1081" i="18"/>
  <c r="P1057" i="18"/>
  <c r="L3802" i="18"/>
  <c r="Q3778" i="18"/>
  <c r="J1095" i="18"/>
  <c r="O1071" i="18"/>
  <c r="J1087" i="18"/>
  <c r="O1063" i="18"/>
  <c r="L3813" i="18"/>
  <c r="Q3789" i="18"/>
  <c r="R1030" i="18"/>
  <c r="U1030" i="18" s="1"/>
  <c r="K1094" i="18"/>
  <c r="P1070" i="18"/>
  <c r="I1090" i="18"/>
  <c r="N1066" i="18"/>
  <c r="I1080" i="18"/>
  <c r="N1056" i="18"/>
  <c r="I1085" i="18"/>
  <c r="N1061" i="18"/>
  <c r="L3821" i="18"/>
  <c r="Q3797" i="18"/>
  <c r="K1074" i="18"/>
  <c r="P1050" i="18"/>
  <c r="J1075" i="18"/>
  <c r="O1051" i="18"/>
  <c r="J1077" i="18"/>
  <c r="O1053" i="18"/>
  <c r="J1094" i="18"/>
  <c r="O1070" i="18"/>
  <c r="J1079" i="18"/>
  <c r="O1055" i="18"/>
  <c r="K1092" i="18"/>
  <c r="P1068" i="18"/>
  <c r="I1076" i="18"/>
  <c r="N1052" i="18"/>
  <c r="R1052" i="18" s="1"/>
  <c r="U1052" i="18" s="1"/>
  <c r="J1096" i="18"/>
  <c r="O1072" i="18"/>
  <c r="I1094" i="18"/>
  <c r="N1070" i="18"/>
  <c r="I1089" i="18"/>
  <c r="N1065" i="18"/>
  <c r="I1088" i="18"/>
  <c r="N1064" i="18"/>
  <c r="R1064" i="18" s="1"/>
  <c r="U1064" i="18" s="1"/>
  <c r="S28" i="13"/>
  <c r="G28" i="13"/>
  <c r="C28" i="13"/>
  <c r="G36" i="13"/>
  <c r="C36" i="13"/>
  <c r="J76" i="13"/>
  <c r="J77" i="13" s="1"/>
  <c r="K76" i="13"/>
  <c r="K79" i="13" s="1"/>
  <c r="K82" i="13" s="1"/>
  <c r="K77" i="13"/>
  <c r="K80" i="13" s="1"/>
  <c r="K83" i="13" s="1"/>
  <c r="K78" i="13"/>
  <c r="K81" i="13" s="1"/>
  <c r="K84" i="13" s="1"/>
  <c r="C18" i="13"/>
  <c r="C16" i="13"/>
  <c r="C15" i="13"/>
  <c r="C11" i="13"/>
  <c r="C7" i="13"/>
  <c r="O106" i="13"/>
  <c r="K106" i="13"/>
  <c r="C105" i="13"/>
  <c r="O101" i="13"/>
  <c r="N101" i="13"/>
  <c r="N106" i="13" s="1"/>
  <c r="K101" i="13"/>
  <c r="J101" i="13"/>
  <c r="J106" i="13" s="1"/>
  <c r="O100" i="13"/>
  <c r="N100" i="13"/>
  <c r="N105" i="13" s="1"/>
  <c r="J100" i="13"/>
  <c r="J105" i="13" s="1"/>
  <c r="G100" i="13"/>
  <c r="F100" i="13"/>
  <c r="F105" i="13" s="1"/>
  <c r="C100" i="13"/>
  <c r="B100" i="13"/>
  <c r="B105" i="13" s="1"/>
  <c r="K99" i="13"/>
  <c r="K104" i="13" s="1"/>
  <c r="J99" i="13"/>
  <c r="J104" i="13" s="1"/>
  <c r="G98" i="13"/>
  <c r="G103" i="13" s="1"/>
  <c r="F98" i="13"/>
  <c r="F103" i="13" s="1"/>
  <c r="C99" i="13"/>
  <c r="C104" i="13" s="1"/>
  <c r="B99" i="13"/>
  <c r="B104" i="13" s="1"/>
  <c r="C98" i="13"/>
  <c r="C103" i="13" s="1"/>
  <c r="B98" i="13"/>
  <c r="B103" i="13" s="1"/>
  <c r="S99" i="13"/>
  <c r="S104" i="13" s="1"/>
  <c r="R99" i="13"/>
  <c r="R104" i="13" s="1"/>
  <c r="O98" i="13"/>
  <c r="N98" i="13"/>
  <c r="K98" i="13"/>
  <c r="J98" i="13"/>
  <c r="S98" i="13"/>
  <c r="S103" i="13" s="1"/>
  <c r="R98" i="13"/>
  <c r="R103" i="13" s="1"/>
  <c r="S97" i="13"/>
  <c r="R97" i="13"/>
  <c r="R102" i="13" s="1"/>
  <c r="O97" i="13"/>
  <c r="N97" i="13"/>
  <c r="N102" i="13" s="1"/>
  <c r="K97" i="13"/>
  <c r="J97" i="13"/>
  <c r="J102" i="13" s="1"/>
  <c r="G97" i="13"/>
  <c r="F97" i="13"/>
  <c r="F102" i="13" s="1"/>
  <c r="C97" i="13"/>
  <c r="B97" i="13"/>
  <c r="B102" i="13" s="1"/>
  <c r="G89" i="13"/>
  <c r="G91" i="13" s="1"/>
  <c r="F89" i="13"/>
  <c r="F91" i="13" s="1"/>
  <c r="G88" i="13"/>
  <c r="G90" i="13" s="1"/>
  <c r="F88" i="13"/>
  <c r="F90" i="13" s="1"/>
  <c r="F79" i="13"/>
  <c r="F82" i="13" s="1"/>
  <c r="G79" i="13"/>
  <c r="G82" i="13" s="1"/>
  <c r="G73" i="13"/>
  <c r="G74" i="13" s="1"/>
  <c r="C73" i="13"/>
  <c r="C74" i="13" s="1"/>
  <c r="S70" i="13"/>
  <c r="R70" i="13"/>
  <c r="O70" i="13"/>
  <c r="N70" i="13"/>
  <c r="K70" i="13"/>
  <c r="J70" i="13"/>
  <c r="G70" i="13"/>
  <c r="F45" i="13" s="1"/>
  <c r="G45" i="13" s="1"/>
  <c r="F70" i="13"/>
  <c r="C70" i="13"/>
  <c r="B70" i="13"/>
  <c r="S69" i="13"/>
  <c r="R35" i="13" s="1"/>
  <c r="S35" i="13" s="1"/>
  <c r="R69" i="13"/>
  <c r="O69" i="13"/>
  <c r="N69" i="13"/>
  <c r="K69" i="13"/>
  <c r="J69" i="13"/>
  <c r="G69" i="13"/>
  <c r="F35" i="13" s="1"/>
  <c r="G35" i="13" s="1"/>
  <c r="F69" i="13"/>
  <c r="C69" i="13"/>
  <c r="B69" i="13"/>
  <c r="S66" i="13"/>
  <c r="R66" i="13"/>
  <c r="S65" i="13"/>
  <c r="R65" i="13"/>
  <c r="S64" i="13"/>
  <c r="R64" i="13"/>
  <c r="S63" i="13"/>
  <c r="R63" i="13"/>
  <c r="O66" i="13"/>
  <c r="O65" i="13"/>
  <c r="O64" i="13"/>
  <c r="O63" i="13"/>
  <c r="K66" i="13"/>
  <c r="K65" i="13"/>
  <c r="K64" i="13"/>
  <c r="K63" i="13"/>
  <c r="J66" i="13"/>
  <c r="N66" i="13" s="1"/>
  <c r="J65" i="13"/>
  <c r="N65" i="13" s="1"/>
  <c r="J64" i="13"/>
  <c r="N64" i="13" s="1"/>
  <c r="J63" i="13"/>
  <c r="N63" i="13" s="1"/>
  <c r="G66" i="13"/>
  <c r="F66" i="13"/>
  <c r="G65" i="13"/>
  <c r="F65" i="13"/>
  <c r="G64" i="13"/>
  <c r="F64" i="13"/>
  <c r="G63" i="13"/>
  <c r="F63" i="13"/>
  <c r="C66" i="13"/>
  <c r="C65" i="13"/>
  <c r="C64" i="13"/>
  <c r="C63" i="13"/>
  <c r="B66" i="13"/>
  <c r="B65" i="13"/>
  <c r="B64" i="13"/>
  <c r="B63" i="13"/>
  <c r="S62" i="13"/>
  <c r="R36" i="13" s="1"/>
  <c r="S36" i="13" s="1"/>
  <c r="S61" i="13"/>
  <c r="S60" i="13"/>
  <c r="S59" i="13"/>
  <c r="R62" i="13"/>
  <c r="R61" i="13"/>
  <c r="R60" i="13"/>
  <c r="R59" i="13"/>
  <c r="O62" i="13"/>
  <c r="N36" i="13" s="1"/>
  <c r="O36" i="13" s="1"/>
  <c r="O61" i="13"/>
  <c r="O60" i="13"/>
  <c r="O59" i="13"/>
  <c r="J60" i="13"/>
  <c r="N60" i="13" s="1"/>
  <c r="J61" i="13"/>
  <c r="N61" i="13" s="1"/>
  <c r="J62" i="13"/>
  <c r="N62" i="13" s="1"/>
  <c r="K62" i="13"/>
  <c r="J36" i="13" s="1"/>
  <c r="K36" i="13" s="1"/>
  <c r="K61" i="13"/>
  <c r="K60" i="13"/>
  <c r="K59" i="13"/>
  <c r="J59" i="13"/>
  <c r="N59" i="13" s="1"/>
  <c r="G62" i="13"/>
  <c r="F62" i="13"/>
  <c r="G61" i="13"/>
  <c r="F61" i="13"/>
  <c r="G60" i="13"/>
  <c r="F60" i="13"/>
  <c r="G59" i="13"/>
  <c r="F59" i="13"/>
  <c r="C62" i="13"/>
  <c r="B62" i="13"/>
  <c r="C61" i="13"/>
  <c r="B61" i="13"/>
  <c r="C60" i="13"/>
  <c r="B59" i="13"/>
  <c r="B60" i="13"/>
  <c r="C59" i="13"/>
  <c r="O95" i="13"/>
  <c r="N95" i="13"/>
  <c r="K96" i="13"/>
  <c r="J96" i="13"/>
  <c r="O94" i="13"/>
  <c r="N26" i="13" s="1"/>
  <c r="O26" i="13" s="1"/>
  <c r="N94" i="13"/>
  <c r="J95" i="13"/>
  <c r="K95" i="13"/>
  <c r="G95" i="13"/>
  <c r="F95" i="13"/>
  <c r="C96" i="13"/>
  <c r="B96" i="13"/>
  <c r="S94" i="13"/>
  <c r="R25" i="13" s="1"/>
  <c r="R94" i="13"/>
  <c r="K94" i="13"/>
  <c r="J94" i="13"/>
  <c r="G94" i="13"/>
  <c r="F94" i="13"/>
  <c r="C95" i="13"/>
  <c r="B95" i="13"/>
  <c r="C94" i="13"/>
  <c r="B94" i="13"/>
  <c r="S93" i="13"/>
  <c r="R26" i="13" s="1"/>
  <c r="S26" i="13" s="1"/>
  <c r="R93" i="13"/>
  <c r="O93" i="13"/>
  <c r="N25" i="13" s="1"/>
  <c r="N93" i="13"/>
  <c r="K93" i="13"/>
  <c r="J93" i="13"/>
  <c r="G93" i="13"/>
  <c r="F25" i="13" s="1"/>
  <c r="C47" i="1" s="1"/>
  <c r="F93" i="13"/>
  <c r="C93" i="13"/>
  <c r="B93" i="13"/>
  <c r="G87" i="13"/>
  <c r="F26" i="13" s="1"/>
  <c r="C48" i="1" s="1"/>
  <c r="F87" i="13"/>
  <c r="F86" i="13"/>
  <c r="G86" i="13"/>
  <c r="C78" i="13"/>
  <c r="C81" i="13" s="1"/>
  <c r="C84" i="13" s="1"/>
  <c r="C77" i="13"/>
  <c r="C80" i="13" s="1"/>
  <c r="C83" i="13" s="1"/>
  <c r="C76" i="13"/>
  <c r="B76" i="13"/>
  <c r="B77" i="13" s="1"/>
  <c r="B78" i="13" s="1"/>
  <c r="B81" i="13" s="1"/>
  <c r="B84" i="13" s="1"/>
  <c r="G76" i="13"/>
  <c r="F76" i="13"/>
  <c r="S72" i="13"/>
  <c r="O72" i="13"/>
  <c r="K72" i="13"/>
  <c r="G72" i="13"/>
  <c r="C72" i="13"/>
  <c r="S68" i="13"/>
  <c r="R68" i="13"/>
  <c r="O68" i="13"/>
  <c r="N68" i="13"/>
  <c r="K68" i="13"/>
  <c r="J68" i="13"/>
  <c r="C68" i="13"/>
  <c r="B68" i="13"/>
  <c r="N58" i="13"/>
  <c r="N57" i="13"/>
  <c r="N56" i="13"/>
  <c r="N55" i="13"/>
  <c r="S58" i="13"/>
  <c r="R58" i="13"/>
  <c r="O58" i="13"/>
  <c r="N28" i="13" s="1"/>
  <c r="O28" i="13" s="1"/>
  <c r="K58" i="13"/>
  <c r="J28" i="13" s="1"/>
  <c r="K28" i="13" s="1"/>
  <c r="J58" i="13"/>
  <c r="G58" i="13"/>
  <c r="F58" i="13"/>
  <c r="C58" i="13"/>
  <c r="S57" i="13"/>
  <c r="R27" i="13" s="1"/>
  <c r="S27" i="13" s="1"/>
  <c r="R57" i="13"/>
  <c r="O57" i="13"/>
  <c r="N27" i="13" s="1"/>
  <c r="O27" i="13" s="1"/>
  <c r="K57" i="13"/>
  <c r="J57" i="13"/>
  <c r="G57" i="13"/>
  <c r="F57" i="13"/>
  <c r="C57" i="13"/>
  <c r="S56" i="13"/>
  <c r="R56" i="13"/>
  <c r="O56" i="13"/>
  <c r="K56" i="13"/>
  <c r="J56" i="13"/>
  <c r="G56" i="13"/>
  <c r="F56" i="13"/>
  <c r="C56" i="13"/>
  <c r="S55" i="13"/>
  <c r="R55" i="13"/>
  <c r="O55" i="13"/>
  <c r="K55" i="13"/>
  <c r="J55" i="13"/>
  <c r="G55" i="13"/>
  <c r="F55" i="13"/>
  <c r="B58" i="13"/>
  <c r="B57" i="13"/>
  <c r="B56" i="13"/>
  <c r="C55" i="13"/>
  <c r="B55" i="13"/>
  <c r="R1061" i="18" l="1"/>
  <c r="U1061" i="18" s="1"/>
  <c r="J35" i="13"/>
  <c r="K35" i="13" s="1"/>
  <c r="R1065" i="18"/>
  <c r="U1065" i="18" s="1"/>
  <c r="R1066" i="18"/>
  <c r="U1066" i="18" s="1"/>
  <c r="B35" i="13"/>
  <c r="C35" i="13" s="1"/>
  <c r="R1056" i="18"/>
  <c r="U1056" i="18" s="1"/>
  <c r="R45" i="13"/>
  <c r="S45" i="13" s="1"/>
  <c r="R1070" i="18"/>
  <c r="U1070" i="18" s="1"/>
  <c r="R1059" i="18"/>
  <c r="U1059" i="18" s="1"/>
  <c r="R1067" i="18"/>
  <c r="U1067" i="18" s="1"/>
  <c r="J79" i="13"/>
  <c r="J82" i="13" s="1"/>
  <c r="R24" i="13"/>
  <c r="S24" i="13" s="1"/>
  <c r="R43" i="13"/>
  <c r="S43" i="13" s="1"/>
  <c r="J24" i="13"/>
  <c r="K24" i="13" s="1"/>
  <c r="B24" i="13"/>
  <c r="C24" i="13" s="1"/>
  <c r="N35" i="13"/>
  <c r="O35" i="13" s="1"/>
  <c r="G102" i="13"/>
  <c r="F33" i="13" s="1"/>
  <c r="F42" i="13"/>
  <c r="O102" i="13"/>
  <c r="N33" i="13" s="1"/>
  <c r="N42" i="13"/>
  <c r="J1111" i="18"/>
  <c r="O1087" i="18"/>
  <c r="L3826" i="18"/>
  <c r="Q3802" i="18"/>
  <c r="L3847" i="18"/>
  <c r="Q3823" i="18"/>
  <c r="L3846" i="18"/>
  <c r="Q3822" i="18"/>
  <c r="L3848" i="18"/>
  <c r="Q3824" i="18"/>
  <c r="I1106" i="18"/>
  <c r="N1082" i="18"/>
  <c r="L3833" i="18"/>
  <c r="Q3809" i="18"/>
  <c r="I1120" i="18"/>
  <c r="N1096" i="18"/>
  <c r="J1114" i="18"/>
  <c r="O1090" i="18"/>
  <c r="R1068" i="18"/>
  <c r="U1068" i="18" s="1"/>
  <c r="K1119" i="18"/>
  <c r="P1095" i="18"/>
  <c r="J1102" i="18"/>
  <c r="O1078" i="18"/>
  <c r="I1117" i="18"/>
  <c r="N1093" i="18"/>
  <c r="K1110" i="18"/>
  <c r="P1086" i="18"/>
  <c r="L3849" i="18"/>
  <c r="Q3825" i="18"/>
  <c r="J1105" i="18"/>
  <c r="O1081" i="18"/>
  <c r="K1104" i="18"/>
  <c r="P1080" i="18"/>
  <c r="J1113" i="18"/>
  <c r="O1089" i="18"/>
  <c r="K1102" i="18"/>
  <c r="P1078" i="18"/>
  <c r="J1109" i="18"/>
  <c r="O1085" i="18"/>
  <c r="R1050" i="18"/>
  <c r="U1050" i="18" s="1"/>
  <c r="R1051" i="18"/>
  <c r="U1051" i="18" s="1"/>
  <c r="B27" i="13"/>
  <c r="C27" i="13" s="1"/>
  <c r="J27" i="13"/>
  <c r="K27" i="13" s="1"/>
  <c r="J26" i="13"/>
  <c r="K26" i="13" s="1"/>
  <c r="B32" i="13"/>
  <c r="C32" i="13" s="1"/>
  <c r="N32" i="13"/>
  <c r="O32" i="13" s="1"/>
  <c r="R32" i="13"/>
  <c r="S32" i="13" s="1"/>
  <c r="B41" i="13"/>
  <c r="C41" i="13" s="1"/>
  <c r="J41" i="13"/>
  <c r="K41" i="13" s="1"/>
  <c r="N41" i="13"/>
  <c r="O41" i="13" s="1"/>
  <c r="O105" i="13"/>
  <c r="N34" i="13" s="1"/>
  <c r="O34" i="13" s="1"/>
  <c r="N43" i="13"/>
  <c r="O43" i="13" s="1"/>
  <c r="I1112" i="18"/>
  <c r="N1088" i="18"/>
  <c r="I1118" i="18"/>
  <c r="N1094" i="18"/>
  <c r="I1100" i="18"/>
  <c r="N1076" i="18"/>
  <c r="J1103" i="18"/>
  <c r="O1079" i="18"/>
  <c r="J1101" i="18"/>
  <c r="O1077" i="18"/>
  <c r="K1098" i="18"/>
  <c r="P1074" i="18"/>
  <c r="I1109" i="18"/>
  <c r="N1085" i="18"/>
  <c r="I1114" i="18"/>
  <c r="N1090" i="18"/>
  <c r="R1090" i="18" s="1"/>
  <c r="U1090" i="18" s="1"/>
  <c r="R1060" i="18"/>
  <c r="U1060" i="18" s="1"/>
  <c r="R1055" i="18"/>
  <c r="U1055" i="18" s="1"/>
  <c r="J1107" i="18"/>
  <c r="O1083" i="18"/>
  <c r="K1106" i="18"/>
  <c r="P1082" i="18"/>
  <c r="J1112" i="18"/>
  <c r="O1088" i="18"/>
  <c r="K1114" i="18"/>
  <c r="P1090" i="18"/>
  <c r="I1116" i="18"/>
  <c r="N1092" i="18"/>
  <c r="R1071" i="18"/>
  <c r="U1071" i="18" s="1"/>
  <c r="R1049" i="18"/>
  <c r="U1049" i="18" s="1"/>
  <c r="R1063" i="18"/>
  <c r="U1063" i="18" s="1"/>
  <c r="R1062" i="18"/>
  <c r="U1062" i="18" s="1"/>
  <c r="R1053" i="18"/>
  <c r="U1053" i="18" s="1"/>
  <c r="I1098" i="18"/>
  <c r="N1074" i="18"/>
  <c r="L3836" i="18"/>
  <c r="Q3812" i="18"/>
  <c r="I1099" i="18"/>
  <c r="N1075" i="18"/>
  <c r="K1099" i="18"/>
  <c r="P1075" i="18"/>
  <c r="K1100" i="18"/>
  <c r="P1076" i="18"/>
  <c r="J1098" i="18"/>
  <c r="O1074" i="18"/>
  <c r="J1116" i="18"/>
  <c r="O1092" i="18"/>
  <c r="L3830" i="18"/>
  <c r="Q3806" i="18"/>
  <c r="J1100" i="18"/>
  <c r="O1076" i="18"/>
  <c r="L3844" i="18"/>
  <c r="Q3820" i="18"/>
  <c r="J1104" i="18"/>
  <c r="O1080" i="18"/>
  <c r="K1097" i="18"/>
  <c r="P1073" i="18"/>
  <c r="L3840" i="18"/>
  <c r="Q3816" i="18"/>
  <c r="L3839" i="18"/>
  <c r="Q3815" i="18"/>
  <c r="F32" i="13"/>
  <c r="G32" i="13" s="1"/>
  <c r="J32" i="13"/>
  <c r="K32" i="13" s="1"/>
  <c r="F41" i="13"/>
  <c r="G41" i="13" s="1"/>
  <c r="R41" i="13"/>
  <c r="S41" i="13" s="1"/>
  <c r="C102" i="13"/>
  <c r="B33" i="13" s="1"/>
  <c r="B42" i="13"/>
  <c r="K102" i="13"/>
  <c r="J33" i="13" s="1"/>
  <c r="J42" i="13"/>
  <c r="S102" i="13"/>
  <c r="R33" i="13" s="1"/>
  <c r="R42" i="13"/>
  <c r="G105" i="13"/>
  <c r="F34" i="13" s="1"/>
  <c r="G34" i="13" s="1"/>
  <c r="F43" i="13"/>
  <c r="G43" i="13" s="1"/>
  <c r="G26" i="13"/>
  <c r="L3837" i="18"/>
  <c r="Q3813" i="18"/>
  <c r="J1119" i="18"/>
  <c r="O1095" i="18"/>
  <c r="K1105" i="18"/>
  <c r="P1081" i="18"/>
  <c r="I1107" i="18"/>
  <c r="N1083" i="18"/>
  <c r="K1101" i="18"/>
  <c r="P1077" i="18"/>
  <c r="J1108" i="18"/>
  <c r="O1084" i="18"/>
  <c r="I1108" i="18"/>
  <c r="N1084" i="18"/>
  <c r="L3842" i="18"/>
  <c r="Q3818" i="18"/>
  <c r="I1103" i="18"/>
  <c r="N1079" i="18"/>
  <c r="L3838" i="18"/>
  <c r="Q3814" i="18"/>
  <c r="I1115" i="18"/>
  <c r="N1091" i="18"/>
  <c r="K1120" i="18"/>
  <c r="P1096" i="18"/>
  <c r="I1119" i="18"/>
  <c r="N1095" i="18"/>
  <c r="I1097" i="18"/>
  <c r="N1073" i="18"/>
  <c r="I1111" i="18"/>
  <c r="N1087" i="18"/>
  <c r="J1115" i="18"/>
  <c r="O1091" i="18"/>
  <c r="K1117" i="18"/>
  <c r="P1093" i="18"/>
  <c r="I1110" i="18"/>
  <c r="N1086" i="18"/>
  <c r="I1101" i="18"/>
  <c r="N1077" i="18"/>
  <c r="R1077" i="18" s="1"/>
  <c r="U1077" i="18" s="1"/>
  <c r="L3832" i="18"/>
  <c r="Q3808" i="18"/>
  <c r="K1107" i="18"/>
  <c r="P1083" i="18"/>
  <c r="R1057" i="18"/>
  <c r="U1057" i="18" s="1"/>
  <c r="R1054" i="18"/>
  <c r="U1054" i="18" s="1"/>
  <c r="N24" i="13"/>
  <c r="O24" i="13" s="1"/>
  <c r="C79" i="13"/>
  <c r="C82" i="13" s="1"/>
  <c r="B43" i="13" s="1"/>
  <c r="C43" i="13" s="1"/>
  <c r="B26" i="13"/>
  <c r="C26" i="13" s="1"/>
  <c r="B25" i="13"/>
  <c r="F24" i="13"/>
  <c r="G24" i="13" s="1"/>
  <c r="C46" i="1" s="1"/>
  <c r="F27" i="13"/>
  <c r="R34" i="13"/>
  <c r="S34" i="13" s="1"/>
  <c r="B45" i="13"/>
  <c r="C45" i="13" s="1"/>
  <c r="J45" i="13"/>
  <c r="K45" i="13" s="1"/>
  <c r="N45" i="13"/>
  <c r="O45" i="13" s="1"/>
  <c r="I1113" i="18"/>
  <c r="N1089" i="18"/>
  <c r="J1120" i="18"/>
  <c r="O1096" i="18"/>
  <c r="K1116" i="18"/>
  <c r="P1092" i="18"/>
  <c r="J1118" i="18"/>
  <c r="O1094" i="18"/>
  <c r="J1099" i="18"/>
  <c r="O1075" i="18"/>
  <c r="L3845" i="18"/>
  <c r="Q3821" i="18"/>
  <c r="I1104" i="18"/>
  <c r="N1080" i="18"/>
  <c r="K1118" i="18"/>
  <c r="P1094" i="18"/>
  <c r="R1058" i="18"/>
  <c r="U1058" i="18" s="1"/>
  <c r="R1072" i="18"/>
  <c r="U1072" i="18" s="1"/>
  <c r="K1111" i="18"/>
  <c r="P1087" i="18"/>
  <c r="K1109" i="18"/>
  <c r="P1085" i="18"/>
  <c r="L3827" i="18"/>
  <c r="Q3803" i="18"/>
  <c r="K1113" i="18"/>
  <c r="P1089" i="18"/>
  <c r="J1110" i="18"/>
  <c r="O1086" i="18"/>
  <c r="R1069" i="18"/>
  <c r="U1069" i="18" s="1"/>
  <c r="J1117" i="18"/>
  <c r="O1093" i="18"/>
  <c r="J1106" i="18"/>
  <c r="O1082" i="18"/>
  <c r="J1097" i="18"/>
  <c r="O1073" i="18"/>
  <c r="L3831" i="18"/>
  <c r="Q3807" i="18"/>
  <c r="L3829" i="18"/>
  <c r="Q3805" i="18"/>
  <c r="L3834" i="18"/>
  <c r="Q3810" i="18"/>
  <c r="K1115" i="18"/>
  <c r="P1091" i="18"/>
  <c r="L3835" i="18"/>
  <c r="Q3811" i="18"/>
  <c r="I1105" i="18"/>
  <c r="N1081" i="18"/>
  <c r="I1102" i="18"/>
  <c r="N1078" i="18"/>
  <c r="L3841" i="18"/>
  <c r="Q3817" i="18"/>
  <c r="K1108" i="18"/>
  <c r="P1084" i="18"/>
  <c r="L3843" i="18"/>
  <c r="Q3819" i="18"/>
  <c r="L3828" i="18"/>
  <c r="Q3804" i="18"/>
  <c r="K1112" i="18"/>
  <c r="P1088" i="18"/>
  <c r="K1103" i="18"/>
  <c r="P1079" i="18"/>
  <c r="J78" i="13"/>
  <c r="J81" i="13" s="1"/>
  <c r="J84" i="13" s="1"/>
  <c r="J80" i="13"/>
  <c r="J83" i="13" s="1"/>
  <c r="K100" i="13"/>
  <c r="B79" i="13"/>
  <c r="B82" i="13" s="1"/>
  <c r="B80" i="13"/>
  <c r="B83" i="13" s="1"/>
  <c r="R1074" i="18" l="1"/>
  <c r="U1074" i="18" s="1"/>
  <c r="R1095" i="18"/>
  <c r="U1095" i="18" s="1"/>
  <c r="R1081" i="18"/>
  <c r="U1081" i="18" s="1"/>
  <c r="R1080" i="18"/>
  <c r="U1080" i="18" s="1"/>
  <c r="R1078" i="18"/>
  <c r="U1078" i="18" s="1"/>
  <c r="R1091" i="18"/>
  <c r="U1091" i="18" s="1"/>
  <c r="R1079" i="18"/>
  <c r="U1079" i="18" s="1"/>
  <c r="R1084" i="18"/>
  <c r="U1084" i="18" s="1"/>
  <c r="K1136" i="18"/>
  <c r="P1112" i="18"/>
  <c r="L3867" i="18"/>
  <c r="Q3843" i="18"/>
  <c r="L3865" i="18"/>
  <c r="Q3841" i="18"/>
  <c r="I1129" i="18"/>
  <c r="N1105" i="18"/>
  <c r="K1139" i="18"/>
  <c r="P1115" i="18"/>
  <c r="L3853" i="18"/>
  <c r="Q3829" i="18"/>
  <c r="J1121" i="18"/>
  <c r="O1097" i="18"/>
  <c r="J1141" i="18"/>
  <c r="O1117" i="18"/>
  <c r="R1089" i="18"/>
  <c r="U1089" i="18" s="1"/>
  <c r="R1086" i="18"/>
  <c r="U1086" i="18" s="1"/>
  <c r="R1073" i="18"/>
  <c r="U1073" i="18" s="1"/>
  <c r="R1083" i="18"/>
  <c r="U1083" i="18" s="1"/>
  <c r="L3864" i="18"/>
  <c r="Q3840" i="18"/>
  <c r="J1128" i="18"/>
  <c r="O1104" i="18"/>
  <c r="J1124" i="18"/>
  <c r="O1100" i="18"/>
  <c r="J1140" i="18"/>
  <c r="O1116" i="18"/>
  <c r="K1124" i="18"/>
  <c r="P1100" i="18"/>
  <c r="I1123" i="18"/>
  <c r="N1099" i="18"/>
  <c r="I1122" i="18"/>
  <c r="N1098" i="18"/>
  <c r="R1085" i="18"/>
  <c r="U1085" i="18" s="1"/>
  <c r="R1076" i="18"/>
  <c r="U1076" i="18" s="1"/>
  <c r="R1088" i="18"/>
  <c r="U1088" i="18" s="1"/>
  <c r="J1133" i="18"/>
  <c r="O1109" i="18"/>
  <c r="J1137" i="18"/>
  <c r="O1113" i="18"/>
  <c r="J1129" i="18"/>
  <c r="O1105" i="18"/>
  <c r="K1134" i="18"/>
  <c r="P1110" i="18"/>
  <c r="J1126" i="18"/>
  <c r="O1102" i="18"/>
  <c r="K105" i="13"/>
  <c r="J34" i="13" s="1"/>
  <c r="K34" i="13" s="1"/>
  <c r="J43" i="13"/>
  <c r="K43" i="13" s="1"/>
  <c r="K1127" i="18"/>
  <c r="P1103" i="18"/>
  <c r="L3852" i="18"/>
  <c r="Q3828" i="18"/>
  <c r="K1132" i="18"/>
  <c r="P1108" i="18"/>
  <c r="I1126" i="18"/>
  <c r="N1102" i="18"/>
  <c r="R1102" i="18" s="1"/>
  <c r="U1102" i="18" s="1"/>
  <c r="L3859" i="18"/>
  <c r="Q3835" i="18"/>
  <c r="L3858" i="18"/>
  <c r="Q3834" i="18"/>
  <c r="L3855" i="18"/>
  <c r="Q3831" i="18"/>
  <c r="J1130" i="18"/>
  <c r="O1106" i="18"/>
  <c r="R1087" i="18"/>
  <c r="U1087" i="18" s="1"/>
  <c r="J1134" i="18"/>
  <c r="O1110" i="18"/>
  <c r="L3851" i="18"/>
  <c r="Q3827" i="18"/>
  <c r="K1135" i="18"/>
  <c r="P1111" i="18"/>
  <c r="K1142" i="18"/>
  <c r="P1118" i="18"/>
  <c r="L3869" i="18"/>
  <c r="Q3845" i="18"/>
  <c r="J1142" i="18"/>
  <c r="O1118" i="18"/>
  <c r="J1144" i="18"/>
  <c r="O1120" i="18"/>
  <c r="K1137" i="18"/>
  <c r="P1113" i="18"/>
  <c r="K1133" i="18"/>
  <c r="P1109" i="18"/>
  <c r="I1128" i="18"/>
  <c r="N1104" i="18"/>
  <c r="J1123" i="18"/>
  <c r="O1099" i="18"/>
  <c r="K1140" i="18"/>
  <c r="P1116" i="18"/>
  <c r="I1137" i="18"/>
  <c r="N1113" i="18"/>
  <c r="L3856" i="18"/>
  <c r="Q3832" i="18"/>
  <c r="I1134" i="18"/>
  <c r="N1110" i="18"/>
  <c r="R1110" i="18" s="1"/>
  <c r="U1110" i="18" s="1"/>
  <c r="J1139" i="18"/>
  <c r="O1115" i="18"/>
  <c r="I1121" i="18"/>
  <c r="N1097" i="18"/>
  <c r="K1144" i="18"/>
  <c r="P1120" i="18"/>
  <c r="L3862" i="18"/>
  <c r="Q3838" i="18"/>
  <c r="L3866" i="18"/>
  <c r="Q3842" i="18"/>
  <c r="J1132" i="18"/>
  <c r="O1108" i="18"/>
  <c r="I1131" i="18"/>
  <c r="N1107" i="18"/>
  <c r="J1143" i="18"/>
  <c r="O1119" i="18"/>
  <c r="K1138" i="18"/>
  <c r="P1114" i="18"/>
  <c r="K1130" i="18"/>
  <c r="P1106" i="18"/>
  <c r="I1133" i="18"/>
  <c r="N1109" i="18"/>
  <c r="J1125" i="18"/>
  <c r="O1101" i="18"/>
  <c r="I1124" i="18"/>
  <c r="N1100" i="18"/>
  <c r="I1136" i="18"/>
  <c r="N1112" i="18"/>
  <c r="R1093" i="18"/>
  <c r="U1093" i="18" s="1"/>
  <c r="J1138" i="18"/>
  <c r="O1114" i="18"/>
  <c r="L3857" i="18"/>
  <c r="Q3833" i="18"/>
  <c r="L3872" i="18"/>
  <c r="Q3848" i="18"/>
  <c r="L3871" i="18"/>
  <c r="Q3847" i="18"/>
  <c r="J1135" i="18"/>
  <c r="O1111" i="18"/>
  <c r="C49" i="1"/>
  <c r="G27" i="13"/>
  <c r="L3863" i="18"/>
  <c r="Q3839" i="18"/>
  <c r="K1121" i="18"/>
  <c r="P1097" i="18"/>
  <c r="L3868" i="18"/>
  <c r="Q3844" i="18"/>
  <c r="L3854" i="18"/>
  <c r="Q3830" i="18"/>
  <c r="J1122" i="18"/>
  <c r="O1098" i="18"/>
  <c r="K1123" i="18"/>
  <c r="P1099" i="18"/>
  <c r="L3860" i="18"/>
  <c r="Q3836" i="18"/>
  <c r="R1092" i="18"/>
  <c r="U1092" i="18" s="1"/>
  <c r="R1094" i="18"/>
  <c r="U1094" i="18" s="1"/>
  <c r="K1126" i="18"/>
  <c r="P1102" i="18"/>
  <c r="K1128" i="18"/>
  <c r="P1104" i="18"/>
  <c r="L3873" i="18"/>
  <c r="Q3849" i="18"/>
  <c r="I1141" i="18"/>
  <c r="N1117" i="18"/>
  <c r="K1143" i="18"/>
  <c r="P1119" i="18"/>
  <c r="R1096" i="18"/>
  <c r="U1096" i="18" s="1"/>
  <c r="R1082" i="18"/>
  <c r="U1082" i="18" s="1"/>
  <c r="B34" i="13"/>
  <c r="C34" i="13" s="1"/>
  <c r="K1131" i="18"/>
  <c r="P1107" i="18"/>
  <c r="I1125" i="18"/>
  <c r="N1101" i="18"/>
  <c r="K1141" i="18"/>
  <c r="P1117" i="18"/>
  <c r="I1135" i="18"/>
  <c r="N1111" i="18"/>
  <c r="I1143" i="18"/>
  <c r="N1119" i="18"/>
  <c r="R1119" i="18" s="1"/>
  <c r="U1119" i="18" s="1"/>
  <c r="I1139" i="18"/>
  <c r="N1115" i="18"/>
  <c r="R1115" i="18" s="1"/>
  <c r="U1115" i="18" s="1"/>
  <c r="I1127" i="18"/>
  <c r="N1103" i="18"/>
  <c r="I1132" i="18"/>
  <c r="N1108" i="18"/>
  <c r="K1125" i="18"/>
  <c r="P1101" i="18"/>
  <c r="K1129" i="18"/>
  <c r="P1105" i="18"/>
  <c r="L3861" i="18"/>
  <c r="Q3837" i="18"/>
  <c r="R1075" i="18"/>
  <c r="U1075" i="18" s="1"/>
  <c r="I1140" i="18"/>
  <c r="N1116" i="18"/>
  <c r="J1136" i="18"/>
  <c r="O1112" i="18"/>
  <c r="J1131" i="18"/>
  <c r="O1107" i="18"/>
  <c r="I1138" i="18"/>
  <c r="N1114" i="18"/>
  <c r="K1122" i="18"/>
  <c r="P1098" i="18"/>
  <c r="J1127" i="18"/>
  <c r="O1103" i="18"/>
  <c r="I1142" i="18"/>
  <c r="N1118" i="18"/>
  <c r="I1144" i="18"/>
  <c r="N1120" i="18"/>
  <c r="I1130" i="18"/>
  <c r="N1106" i="18"/>
  <c r="L3870" i="18"/>
  <c r="Q3846" i="18"/>
  <c r="L3850" i="18"/>
  <c r="Q3826" i="18"/>
  <c r="C99" i="1"/>
  <c r="F7" i="5"/>
  <c r="R1100" i="18" l="1"/>
  <c r="U1100" i="18" s="1"/>
  <c r="K46" i="1"/>
  <c r="C57" i="1"/>
  <c r="R1114" i="18"/>
  <c r="U1114" i="18" s="1"/>
  <c r="R1103" i="18"/>
  <c r="U1103" i="18" s="1"/>
  <c r="R1112" i="18"/>
  <c r="U1112" i="18" s="1"/>
  <c r="R1097" i="18"/>
  <c r="U1097" i="18" s="1"/>
  <c r="R1113" i="18"/>
  <c r="U1113" i="18" s="1"/>
  <c r="R1118" i="18"/>
  <c r="U1118" i="18" s="1"/>
  <c r="I1168" i="18"/>
  <c r="N1144" i="18"/>
  <c r="J1160" i="18"/>
  <c r="O1136" i="18"/>
  <c r="I1165" i="18"/>
  <c r="N1141" i="18"/>
  <c r="K1152" i="18"/>
  <c r="P1128" i="18"/>
  <c r="K1147" i="18"/>
  <c r="P1123" i="18"/>
  <c r="K1145" i="18"/>
  <c r="P1121" i="18"/>
  <c r="L3881" i="18"/>
  <c r="Q3857" i="18"/>
  <c r="K1158" i="18"/>
  <c r="P1134" i="18"/>
  <c r="J1161" i="18"/>
  <c r="O1137" i="18"/>
  <c r="R1099" i="18"/>
  <c r="U1099" i="18" s="1"/>
  <c r="R1105" i="18"/>
  <c r="U1105" i="18" s="1"/>
  <c r="R1106" i="18"/>
  <c r="U1106" i="18" s="1"/>
  <c r="R1116" i="18"/>
  <c r="U1116" i="18" s="1"/>
  <c r="L3885" i="18"/>
  <c r="Q3861" i="18"/>
  <c r="K1149" i="18"/>
  <c r="P1125" i="18"/>
  <c r="I1151" i="18"/>
  <c r="N1127" i="18"/>
  <c r="I1167" i="18"/>
  <c r="N1143" i="18"/>
  <c r="K1165" i="18"/>
  <c r="P1141" i="18"/>
  <c r="K1155" i="18"/>
  <c r="P1131" i="18"/>
  <c r="I1160" i="18"/>
  <c r="N1136" i="18"/>
  <c r="J1149" i="18"/>
  <c r="O1125" i="18"/>
  <c r="K1154" i="18"/>
  <c r="P1130" i="18"/>
  <c r="J1167" i="18"/>
  <c r="O1143" i="18"/>
  <c r="J1156" i="18"/>
  <c r="O1132" i="18"/>
  <c r="L3886" i="18"/>
  <c r="Q3862" i="18"/>
  <c r="I1145" i="18"/>
  <c r="N1121" i="18"/>
  <c r="I1158" i="18"/>
  <c r="N1134" i="18"/>
  <c r="R1134" i="18" s="1"/>
  <c r="U1134" i="18" s="1"/>
  <c r="I1161" i="18"/>
  <c r="N1137" i="18"/>
  <c r="J1147" i="18"/>
  <c r="O1123" i="18"/>
  <c r="K1157" i="18"/>
  <c r="P1133" i="18"/>
  <c r="J1168" i="18"/>
  <c r="O1144" i="18"/>
  <c r="L3893" i="18"/>
  <c r="Q3869" i="18"/>
  <c r="K1159" i="18"/>
  <c r="P1135" i="18"/>
  <c r="J1158" i="18"/>
  <c r="O1134" i="18"/>
  <c r="I1147" i="18"/>
  <c r="N1123" i="18"/>
  <c r="J1164" i="18"/>
  <c r="O1140" i="18"/>
  <c r="J1152" i="18"/>
  <c r="O1128" i="18"/>
  <c r="J1165" i="18"/>
  <c r="O1141" i="18"/>
  <c r="L3877" i="18"/>
  <c r="Q3853" i="18"/>
  <c r="I1153" i="18"/>
  <c r="N1129" i="18"/>
  <c r="L3891" i="18"/>
  <c r="Q3867" i="18"/>
  <c r="J1151" i="18"/>
  <c r="O1127" i="18"/>
  <c r="I1150" i="18"/>
  <c r="N1126" i="18"/>
  <c r="I1154" i="18"/>
  <c r="N1130" i="18"/>
  <c r="K1146" i="18"/>
  <c r="P1122" i="18"/>
  <c r="I1164" i="18"/>
  <c r="N1140" i="18"/>
  <c r="R1108" i="18"/>
  <c r="U1108" i="18" s="1"/>
  <c r="R1111" i="18"/>
  <c r="U1111" i="18" s="1"/>
  <c r="K1167" i="18"/>
  <c r="P1143" i="18"/>
  <c r="L3897" i="18"/>
  <c r="Q3873" i="18"/>
  <c r="K1150" i="18"/>
  <c r="P1126" i="18"/>
  <c r="L3884" i="18"/>
  <c r="Q3860" i="18"/>
  <c r="J1146" i="18"/>
  <c r="O1122" i="18"/>
  <c r="L3892" i="18"/>
  <c r="Q3868" i="18"/>
  <c r="L3887" i="18"/>
  <c r="Q3863" i="18"/>
  <c r="J1159" i="18"/>
  <c r="O1135" i="18"/>
  <c r="L3896" i="18"/>
  <c r="Q3872" i="18"/>
  <c r="J1162" i="18"/>
  <c r="O1138" i="18"/>
  <c r="R1109" i="18"/>
  <c r="U1109" i="18" s="1"/>
  <c r="R1107" i="18"/>
  <c r="U1107" i="18" s="1"/>
  <c r="R1104" i="18"/>
  <c r="U1104" i="18" s="1"/>
  <c r="L3879" i="18"/>
  <c r="Q3855" i="18"/>
  <c r="L3883" i="18"/>
  <c r="Q3859" i="18"/>
  <c r="K1156" i="18"/>
  <c r="P1132" i="18"/>
  <c r="K1151" i="18"/>
  <c r="P1127" i="18"/>
  <c r="J1150" i="18"/>
  <c r="O1126" i="18"/>
  <c r="J1153" i="18"/>
  <c r="O1129" i="18"/>
  <c r="J1157" i="18"/>
  <c r="O1133" i="18"/>
  <c r="R1098" i="18"/>
  <c r="U1098" i="18" s="1"/>
  <c r="L3894" i="18"/>
  <c r="Q3870" i="18"/>
  <c r="I1162" i="18"/>
  <c r="N1138" i="18"/>
  <c r="L3878" i="18"/>
  <c r="Q3854" i="18"/>
  <c r="L3895" i="18"/>
  <c r="Q3871" i="18"/>
  <c r="J1154" i="18"/>
  <c r="O1130" i="18"/>
  <c r="L3882" i="18"/>
  <c r="Q3858" i="18"/>
  <c r="L3876" i="18"/>
  <c r="Q3852" i="18"/>
  <c r="L3874" i="18"/>
  <c r="Q3850" i="18"/>
  <c r="I1166" i="18"/>
  <c r="N1142" i="18"/>
  <c r="J1155" i="18"/>
  <c r="O1131" i="18"/>
  <c r="R1101" i="18"/>
  <c r="U1101" i="18" s="1"/>
  <c r="R1120" i="18"/>
  <c r="U1120" i="18" s="1"/>
  <c r="K1153" i="18"/>
  <c r="P1129" i="18"/>
  <c r="I1156" i="18"/>
  <c r="N1132" i="18"/>
  <c r="I1163" i="18"/>
  <c r="N1139" i="18"/>
  <c r="I1159" i="18"/>
  <c r="N1135" i="18"/>
  <c r="R1135" i="18" s="1"/>
  <c r="U1135" i="18" s="1"/>
  <c r="I1149" i="18"/>
  <c r="N1125" i="18"/>
  <c r="R1117" i="18"/>
  <c r="U1117" i="18" s="1"/>
  <c r="I1148" i="18"/>
  <c r="N1124" i="18"/>
  <c r="I1157" i="18"/>
  <c r="N1133" i="18"/>
  <c r="K1162" i="18"/>
  <c r="P1138" i="18"/>
  <c r="I1155" i="18"/>
  <c r="N1131" i="18"/>
  <c r="L3890" i="18"/>
  <c r="Q3866" i="18"/>
  <c r="K1168" i="18"/>
  <c r="P1144" i="18"/>
  <c r="J1163" i="18"/>
  <c r="O1139" i="18"/>
  <c r="L3880" i="18"/>
  <c r="Q3856" i="18"/>
  <c r="K1164" i="18"/>
  <c r="P1140" i="18"/>
  <c r="I1152" i="18"/>
  <c r="N1128" i="18"/>
  <c r="K1161" i="18"/>
  <c r="P1137" i="18"/>
  <c r="J1166" i="18"/>
  <c r="O1142" i="18"/>
  <c r="K1166" i="18"/>
  <c r="P1142" i="18"/>
  <c r="L3875" i="18"/>
  <c r="Q3851" i="18"/>
  <c r="I1146" i="18"/>
  <c r="N1122" i="18"/>
  <c r="K1148" i="18"/>
  <c r="P1124" i="18"/>
  <c r="J1148" i="18"/>
  <c r="O1124" i="18"/>
  <c r="L3888" i="18"/>
  <c r="Q3864" i="18"/>
  <c r="J1145" i="18"/>
  <c r="O1121" i="18"/>
  <c r="K1163" i="18"/>
  <c r="P1139" i="18"/>
  <c r="L3889" i="18"/>
  <c r="Q3865" i="18"/>
  <c r="K1160" i="18"/>
  <c r="P1136" i="18"/>
  <c r="R1142" i="18" l="1"/>
  <c r="U1142" i="18" s="1"/>
  <c r="R1126" i="18"/>
  <c r="U1126" i="18" s="1"/>
  <c r="D8" i="21"/>
  <c r="R1123" i="18"/>
  <c r="U1123" i="18" s="1"/>
  <c r="R1132" i="18"/>
  <c r="U1132" i="18" s="1"/>
  <c r="K47" i="1"/>
  <c r="J8" i="21" s="1"/>
  <c r="R1125" i="18"/>
  <c r="U1125" i="18" s="1"/>
  <c r="R1139" i="18"/>
  <c r="U1139" i="18" s="1"/>
  <c r="R1122" i="18"/>
  <c r="U1122" i="18" s="1"/>
  <c r="K1184" i="18"/>
  <c r="P1160" i="18"/>
  <c r="K1187" i="18"/>
  <c r="P1163" i="18"/>
  <c r="L3912" i="18"/>
  <c r="Q3888" i="18"/>
  <c r="K1172" i="18"/>
  <c r="P1148" i="18"/>
  <c r="L3899" i="18"/>
  <c r="Q3875" i="18"/>
  <c r="J1190" i="18"/>
  <c r="O1166" i="18"/>
  <c r="I1176" i="18"/>
  <c r="N1152" i="18"/>
  <c r="L3904" i="18"/>
  <c r="Q3880" i="18"/>
  <c r="K1192" i="18"/>
  <c r="P1168" i="18"/>
  <c r="I1179" i="18"/>
  <c r="N1155" i="18"/>
  <c r="I1181" i="18"/>
  <c r="N1157" i="18"/>
  <c r="R1138" i="18"/>
  <c r="U1138" i="18" s="1"/>
  <c r="J1177" i="18"/>
  <c r="O1153" i="18"/>
  <c r="K1175" i="18"/>
  <c r="P1151" i="18"/>
  <c r="L3907" i="18"/>
  <c r="Q3883" i="18"/>
  <c r="R1140" i="18"/>
  <c r="U1140" i="18" s="1"/>
  <c r="R1130" i="18"/>
  <c r="U1130" i="18" s="1"/>
  <c r="R1129" i="18"/>
  <c r="U1129" i="18" s="1"/>
  <c r="R1137" i="18"/>
  <c r="U1137" i="18" s="1"/>
  <c r="R1121" i="18"/>
  <c r="U1121" i="18" s="1"/>
  <c r="R1136" i="18"/>
  <c r="U1136" i="18" s="1"/>
  <c r="R1127" i="18"/>
  <c r="U1127" i="18" s="1"/>
  <c r="L3913" i="18"/>
  <c r="Q3889" i="18"/>
  <c r="R1124" i="18"/>
  <c r="U1124" i="18" s="1"/>
  <c r="I1173" i="18"/>
  <c r="N1149" i="18"/>
  <c r="I1187" i="18"/>
  <c r="N1163" i="18"/>
  <c r="K1177" i="18"/>
  <c r="P1153" i="18"/>
  <c r="J1179" i="18"/>
  <c r="O1155" i="18"/>
  <c r="L3898" i="18"/>
  <c r="Q3874" i="18"/>
  <c r="L3906" i="18"/>
  <c r="Q3882" i="18"/>
  <c r="L3919" i="18"/>
  <c r="Q3895" i="18"/>
  <c r="I1186" i="18"/>
  <c r="N1162" i="18"/>
  <c r="L3920" i="18"/>
  <c r="Q3896" i="18"/>
  <c r="L3911" i="18"/>
  <c r="Q3887" i="18"/>
  <c r="J1170" i="18"/>
  <c r="O1146" i="18"/>
  <c r="K1174" i="18"/>
  <c r="P1150" i="18"/>
  <c r="K1191" i="18"/>
  <c r="P1167" i="18"/>
  <c r="I1188" i="18"/>
  <c r="N1164" i="18"/>
  <c r="I1178" i="18"/>
  <c r="N1154" i="18"/>
  <c r="J1175" i="18"/>
  <c r="O1151" i="18"/>
  <c r="I1177" i="18"/>
  <c r="N1153" i="18"/>
  <c r="J1189" i="18"/>
  <c r="O1165" i="18"/>
  <c r="J1188" i="18"/>
  <c r="O1164" i="18"/>
  <c r="J1182" i="18"/>
  <c r="O1158" i="18"/>
  <c r="L3917" i="18"/>
  <c r="Q3893" i="18"/>
  <c r="K1181" i="18"/>
  <c r="P1157" i="18"/>
  <c r="I1185" i="18"/>
  <c r="N1161" i="18"/>
  <c r="I1169" i="18"/>
  <c r="N1145" i="18"/>
  <c r="J1180" i="18"/>
  <c r="O1156" i="18"/>
  <c r="K1178" i="18"/>
  <c r="P1154" i="18"/>
  <c r="I1184" i="18"/>
  <c r="N1160" i="18"/>
  <c r="K1189" i="18"/>
  <c r="P1165" i="18"/>
  <c r="I1175" i="18"/>
  <c r="N1151" i="18"/>
  <c r="L3909" i="18"/>
  <c r="Q3885" i="18"/>
  <c r="K1182" i="18"/>
  <c r="P1158" i="18"/>
  <c r="K1169" i="18"/>
  <c r="P1145" i="18"/>
  <c r="K1176" i="18"/>
  <c r="P1152" i="18"/>
  <c r="J1184" i="18"/>
  <c r="O1160" i="18"/>
  <c r="J1172" i="18"/>
  <c r="O1148" i="18"/>
  <c r="K1185" i="18"/>
  <c r="P1161" i="18"/>
  <c r="J1187" i="18"/>
  <c r="O1163" i="18"/>
  <c r="K1186" i="18"/>
  <c r="P1162" i="18"/>
  <c r="J1181" i="18"/>
  <c r="O1157" i="18"/>
  <c r="K1180" i="18"/>
  <c r="P1156" i="18"/>
  <c r="R1143" i="18"/>
  <c r="U1143" i="18" s="1"/>
  <c r="R1141" i="18"/>
  <c r="U1141" i="18" s="1"/>
  <c r="R1144" i="18"/>
  <c r="U1144" i="18" s="1"/>
  <c r="J1169" i="18"/>
  <c r="O1145" i="18"/>
  <c r="I1170" i="18"/>
  <c r="N1146" i="18"/>
  <c r="K1190" i="18"/>
  <c r="P1166" i="18"/>
  <c r="K1188" i="18"/>
  <c r="P1164" i="18"/>
  <c r="L3914" i="18"/>
  <c r="Q3890" i="18"/>
  <c r="I1172" i="18"/>
  <c r="N1148" i="18"/>
  <c r="J1174" i="18"/>
  <c r="O1150" i="18"/>
  <c r="L3903" i="18"/>
  <c r="Q3879" i="18"/>
  <c r="R1128" i="18"/>
  <c r="U1128" i="18" s="1"/>
  <c r="R1131" i="18"/>
  <c r="U1131" i="18" s="1"/>
  <c r="R1133" i="18"/>
  <c r="U1133" i="18" s="1"/>
  <c r="I1183" i="18"/>
  <c r="N1159" i="18"/>
  <c r="I1180" i="18"/>
  <c r="N1156" i="18"/>
  <c r="I1190" i="18"/>
  <c r="N1166" i="18"/>
  <c r="L3900" i="18"/>
  <c r="Q3876" i="18"/>
  <c r="J1178" i="18"/>
  <c r="O1154" i="18"/>
  <c r="L3902" i="18"/>
  <c r="Q3878" i="18"/>
  <c r="L3918" i="18"/>
  <c r="Q3894" i="18"/>
  <c r="J1186" i="18"/>
  <c r="O1162" i="18"/>
  <c r="J1183" i="18"/>
  <c r="O1159" i="18"/>
  <c r="L3916" i="18"/>
  <c r="Q3892" i="18"/>
  <c r="L3908" i="18"/>
  <c r="Q3884" i="18"/>
  <c r="L3921" i="18"/>
  <c r="Q3897" i="18"/>
  <c r="K1170" i="18"/>
  <c r="P1146" i="18"/>
  <c r="I1174" i="18"/>
  <c r="N1150" i="18"/>
  <c r="L3915" i="18"/>
  <c r="Q3891" i="18"/>
  <c r="L3901" i="18"/>
  <c r="Q3877" i="18"/>
  <c r="J1176" i="18"/>
  <c r="O1152" i="18"/>
  <c r="I1171" i="18"/>
  <c r="N1147" i="18"/>
  <c r="K1183" i="18"/>
  <c r="P1159" i="18"/>
  <c r="J1192" i="18"/>
  <c r="O1168" i="18"/>
  <c r="J1171" i="18"/>
  <c r="O1147" i="18"/>
  <c r="I1182" i="18"/>
  <c r="N1158" i="18"/>
  <c r="L3910" i="18"/>
  <c r="Q3886" i="18"/>
  <c r="J1191" i="18"/>
  <c r="O1167" i="18"/>
  <c r="J1173" i="18"/>
  <c r="O1149" i="18"/>
  <c r="K1179" i="18"/>
  <c r="P1155" i="18"/>
  <c r="I1191" i="18"/>
  <c r="N1167" i="18"/>
  <c r="K1173" i="18"/>
  <c r="P1149" i="18"/>
  <c r="J1185" i="18"/>
  <c r="O1161" i="18"/>
  <c r="L3905" i="18"/>
  <c r="Q3881" i="18"/>
  <c r="K1171" i="18"/>
  <c r="P1147" i="18"/>
  <c r="I1189" i="18"/>
  <c r="N1165" i="18"/>
  <c r="I1192" i="18"/>
  <c r="N1168" i="18"/>
  <c r="R1168" i="18" s="1"/>
  <c r="U1168" i="18" s="1"/>
  <c r="C52" i="1"/>
  <c r="C58" i="1" s="1"/>
  <c r="C29" i="1"/>
  <c r="F16" i="13"/>
  <c r="C25" i="13" s="1"/>
  <c r="C29" i="13" s="1"/>
  <c r="F29" i="10"/>
  <c r="F28" i="10"/>
  <c r="F27" i="10"/>
  <c r="F26" i="10"/>
  <c r="F25" i="10"/>
  <c r="F24" i="10"/>
  <c r="C6" i="5"/>
  <c r="F6" i="5" s="1"/>
  <c r="C5" i="5"/>
  <c r="F5" i="5" s="1"/>
  <c r="C4" i="5"/>
  <c r="F4" i="5" s="1"/>
  <c r="D3" i="5"/>
  <c r="C3" i="5"/>
  <c r="C2" i="5"/>
  <c r="F2" i="5" s="1"/>
  <c r="C75" i="1"/>
  <c r="C76" i="1" s="1"/>
  <c r="D14" i="4"/>
  <c r="C14" i="4"/>
  <c r="D13" i="4"/>
  <c r="C13" i="4"/>
  <c r="D12" i="4"/>
  <c r="C12" i="4"/>
  <c r="D11" i="4"/>
  <c r="C11" i="4"/>
  <c r="C124" i="1" s="1"/>
  <c r="D10" i="4"/>
  <c r="C10" i="4"/>
  <c r="D9" i="4"/>
  <c r="C9" i="4"/>
  <c r="C123" i="1" s="1"/>
  <c r="D8" i="4"/>
  <c r="C8" i="4"/>
  <c r="C122" i="1" s="1"/>
  <c r="D7" i="4"/>
  <c r="C7" i="4"/>
  <c r="D6" i="4"/>
  <c r="C6" i="4"/>
  <c r="D5" i="4"/>
  <c r="C5" i="4"/>
  <c r="D4" i="4"/>
  <c r="C4" i="4"/>
  <c r="F10" i="5" l="1"/>
  <c r="F3" i="5"/>
  <c r="F9" i="5" s="1"/>
  <c r="C36" i="1"/>
  <c r="R1167" i="18"/>
  <c r="U1167" i="18" s="1"/>
  <c r="R1164" i="18"/>
  <c r="U1164" i="18" s="1"/>
  <c r="R1153" i="18"/>
  <c r="U1153" i="18" s="1"/>
  <c r="K48" i="1"/>
  <c r="C59" i="1"/>
  <c r="C61" i="1"/>
  <c r="R1165" i="18"/>
  <c r="U1165" i="18" s="1"/>
  <c r="R1158" i="18"/>
  <c r="U1158" i="18" s="1"/>
  <c r="R1155" i="18"/>
  <c r="U1155" i="18" s="1"/>
  <c r="I1213" i="18"/>
  <c r="N1189" i="18"/>
  <c r="R1166" i="18"/>
  <c r="U1166" i="18" s="1"/>
  <c r="R1159" i="18"/>
  <c r="U1159" i="18" s="1"/>
  <c r="J1198" i="18"/>
  <c r="O1174" i="18"/>
  <c r="L3938" i="18"/>
  <c r="Q3914" i="18"/>
  <c r="K1214" i="18"/>
  <c r="P1190" i="18"/>
  <c r="J1193" i="18"/>
  <c r="O1169" i="18"/>
  <c r="R1145" i="18"/>
  <c r="U1145" i="18" s="1"/>
  <c r="R1162" i="18"/>
  <c r="U1162" i="18" s="1"/>
  <c r="R1163" i="18"/>
  <c r="U1163" i="18" s="1"/>
  <c r="I1203" i="18"/>
  <c r="N1179" i="18"/>
  <c r="L3928" i="18"/>
  <c r="Q3904" i="18"/>
  <c r="J1214" i="18"/>
  <c r="O1190" i="18"/>
  <c r="K1196" i="18"/>
  <c r="P1172" i="18"/>
  <c r="K1211" i="18"/>
  <c r="P1187" i="18"/>
  <c r="L3929" i="18"/>
  <c r="Q3905" i="18"/>
  <c r="K1203" i="18"/>
  <c r="P1179" i="18"/>
  <c r="I1206" i="18"/>
  <c r="N1182" i="18"/>
  <c r="I1195" i="18"/>
  <c r="N1171" i="18"/>
  <c r="I1198" i="18"/>
  <c r="N1174" i="18"/>
  <c r="L3940" i="18"/>
  <c r="Q3916" i="18"/>
  <c r="L3926" i="18"/>
  <c r="Q3902" i="18"/>
  <c r="J1211" i="18"/>
  <c r="O1187" i="18"/>
  <c r="K1200" i="18"/>
  <c r="P1176" i="18"/>
  <c r="I1208" i="18"/>
  <c r="N1184" i="18"/>
  <c r="L3941" i="18"/>
  <c r="Q3917" i="18"/>
  <c r="I1201" i="18"/>
  <c r="N1177" i="18"/>
  <c r="K1215" i="18"/>
  <c r="P1191" i="18"/>
  <c r="L3944" i="18"/>
  <c r="Q3920" i="18"/>
  <c r="L3922" i="18"/>
  <c r="Q3898" i="18"/>
  <c r="I1216" i="18"/>
  <c r="N1192" i="18"/>
  <c r="K1195" i="18"/>
  <c r="P1171" i="18"/>
  <c r="J1209" i="18"/>
  <c r="O1185" i="18"/>
  <c r="I1215" i="18"/>
  <c r="N1191" i="18"/>
  <c r="J1197" i="18"/>
  <c r="O1173" i="18"/>
  <c r="L3934" i="18"/>
  <c r="Q3910" i="18"/>
  <c r="J1195" i="18"/>
  <c r="O1171" i="18"/>
  <c r="K1207" i="18"/>
  <c r="P1183" i="18"/>
  <c r="J1200" i="18"/>
  <c r="O1176" i="18"/>
  <c r="L3939" i="18"/>
  <c r="Q3915" i="18"/>
  <c r="K1194" i="18"/>
  <c r="P1170" i="18"/>
  <c r="L3932" i="18"/>
  <c r="Q3908" i="18"/>
  <c r="J1207" i="18"/>
  <c r="O1183" i="18"/>
  <c r="L3942" i="18"/>
  <c r="Q3918" i="18"/>
  <c r="J1202" i="18"/>
  <c r="O1178" i="18"/>
  <c r="I1214" i="18"/>
  <c r="N1190" i="18"/>
  <c r="I1207" i="18"/>
  <c r="N1183" i="18"/>
  <c r="R1148" i="18"/>
  <c r="U1148" i="18" s="1"/>
  <c r="R1146" i="18"/>
  <c r="U1146" i="18" s="1"/>
  <c r="K1204" i="18"/>
  <c r="P1180" i="18"/>
  <c r="K1210" i="18"/>
  <c r="P1186" i="18"/>
  <c r="K1209" i="18"/>
  <c r="P1185" i="18"/>
  <c r="J1208" i="18"/>
  <c r="O1184" i="18"/>
  <c r="K1193" i="18"/>
  <c r="P1169" i="18"/>
  <c r="L3933" i="18"/>
  <c r="Q3909" i="18"/>
  <c r="K1213" i="18"/>
  <c r="P1189" i="18"/>
  <c r="K1202" i="18"/>
  <c r="P1178" i="18"/>
  <c r="I1193" i="18"/>
  <c r="N1169" i="18"/>
  <c r="K1205" i="18"/>
  <c r="P1181" i="18"/>
  <c r="J1206" i="18"/>
  <c r="O1182" i="18"/>
  <c r="J1213" i="18"/>
  <c r="O1189" i="18"/>
  <c r="J1199" i="18"/>
  <c r="O1175" i="18"/>
  <c r="I1212" i="18"/>
  <c r="N1188" i="18"/>
  <c r="K1198" i="18"/>
  <c r="P1174" i="18"/>
  <c r="L3935" i="18"/>
  <c r="Q3911" i="18"/>
  <c r="I1210" i="18"/>
  <c r="N1186" i="18"/>
  <c r="L3930" i="18"/>
  <c r="Q3906" i="18"/>
  <c r="J1203" i="18"/>
  <c r="O1179" i="18"/>
  <c r="I1211" i="18"/>
  <c r="N1187" i="18"/>
  <c r="K1199" i="18"/>
  <c r="P1175" i="18"/>
  <c r="R1157" i="18"/>
  <c r="U1157" i="18" s="1"/>
  <c r="R1152" i="18"/>
  <c r="U1152" i="18" s="1"/>
  <c r="K1197" i="18"/>
  <c r="P1173" i="18"/>
  <c r="J1215" i="18"/>
  <c r="O1191" i="18"/>
  <c r="J1216" i="18"/>
  <c r="O1192" i="18"/>
  <c r="L3925" i="18"/>
  <c r="Q3901" i="18"/>
  <c r="L3945" i="18"/>
  <c r="Q3921" i="18"/>
  <c r="J1210" i="18"/>
  <c r="O1186" i="18"/>
  <c r="L3924" i="18"/>
  <c r="Q3900" i="18"/>
  <c r="I1204" i="18"/>
  <c r="N1180" i="18"/>
  <c r="J1205" i="18"/>
  <c r="O1181" i="18"/>
  <c r="J1196" i="18"/>
  <c r="O1172" i="18"/>
  <c r="K1206" i="18"/>
  <c r="P1182" i="18"/>
  <c r="I1199" i="18"/>
  <c r="N1175" i="18"/>
  <c r="J1204" i="18"/>
  <c r="O1180" i="18"/>
  <c r="I1209" i="18"/>
  <c r="N1185" i="18"/>
  <c r="J1212" i="18"/>
  <c r="O1188" i="18"/>
  <c r="I1202" i="18"/>
  <c r="N1178" i="18"/>
  <c r="J1194" i="18"/>
  <c r="O1170" i="18"/>
  <c r="L3943" i="18"/>
  <c r="Q3919" i="18"/>
  <c r="K1201" i="18"/>
  <c r="P1177" i="18"/>
  <c r="I1197" i="18"/>
  <c r="N1173" i="18"/>
  <c r="L3931" i="18"/>
  <c r="Q3907" i="18"/>
  <c r="J1201" i="18"/>
  <c r="O1177" i="18"/>
  <c r="C68" i="1"/>
  <c r="C69" i="1" s="1"/>
  <c r="R1147" i="18"/>
  <c r="U1147" i="18" s="1"/>
  <c r="R1150" i="18"/>
  <c r="U1150" i="18" s="1"/>
  <c r="R1156" i="18"/>
  <c r="U1156" i="18" s="1"/>
  <c r="L3927" i="18"/>
  <c r="Q3903" i="18"/>
  <c r="I1196" i="18"/>
  <c r="N1172" i="18"/>
  <c r="R1172" i="18" s="1"/>
  <c r="U1172" i="18" s="1"/>
  <c r="K1212" i="18"/>
  <c r="P1188" i="18"/>
  <c r="I1194" i="18"/>
  <c r="N1170" i="18"/>
  <c r="R1151" i="18"/>
  <c r="U1151" i="18" s="1"/>
  <c r="R1160" i="18"/>
  <c r="U1160" i="18" s="1"/>
  <c r="R1161" i="18"/>
  <c r="U1161" i="18" s="1"/>
  <c r="R1154" i="18"/>
  <c r="U1154" i="18" s="1"/>
  <c r="R1149" i="18"/>
  <c r="U1149" i="18" s="1"/>
  <c r="L3937" i="18"/>
  <c r="Q3913" i="18"/>
  <c r="I1205" i="18"/>
  <c r="N1181" i="18"/>
  <c r="K1216" i="18"/>
  <c r="P1192" i="18"/>
  <c r="I1200" i="18"/>
  <c r="N1176" i="18"/>
  <c r="L3923" i="18"/>
  <c r="Q3899" i="18"/>
  <c r="L3936" i="18"/>
  <c r="Q3912" i="18"/>
  <c r="K1208" i="18"/>
  <c r="P1184" i="18"/>
  <c r="S33" i="13"/>
  <c r="S37" i="13" s="1"/>
  <c r="K25" i="13"/>
  <c r="K29" i="13" s="1"/>
  <c r="G33" i="13"/>
  <c r="G37" i="13" s="1"/>
  <c r="K33" i="13"/>
  <c r="K37" i="13" s="1"/>
  <c r="O42" i="13"/>
  <c r="O46" i="13" s="1"/>
  <c r="S25" i="13"/>
  <c r="S29" i="13" s="1"/>
  <c r="G42" i="13"/>
  <c r="G46" i="13" s="1"/>
  <c r="O33" i="13"/>
  <c r="O37" i="13" s="1"/>
  <c r="O25" i="13"/>
  <c r="O29" i="13" s="1"/>
  <c r="C42" i="13"/>
  <c r="C46" i="13" s="1"/>
  <c r="C33" i="13"/>
  <c r="C37" i="13" s="1"/>
  <c r="S42" i="13"/>
  <c r="S46" i="13" s="1"/>
  <c r="G25" i="13"/>
  <c r="G29" i="13" s="1"/>
  <c r="K42" i="13"/>
  <c r="K46" i="13" s="1"/>
  <c r="C77" i="1"/>
  <c r="AK2" i="8"/>
  <c r="F30" i="10"/>
  <c r="C125" i="1"/>
  <c r="R1185" i="18" l="1"/>
  <c r="U1185" i="18" s="1"/>
  <c r="R1175" i="18"/>
  <c r="U1175" i="18" s="1"/>
  <c r="R1187" i="18"/>
  <c r="U1187" i="18" s="1"/>
  <c r="C126" i="1"/>
  <c r="F11" i="5"/>
  <c r="F13" i="5" s="1"/>
  <c r="C79" i="1" s="1"/>
  <c r="C80" i="1" s="1"/>
  <c r="C81" i="1" s="1"/>
  <c r="C82" i="1" s="1"/>
  <c r="C37" i="1"/>
  <c r="D7" i="21"/>
  <c r="C70" i="1"/>
  <c r="C71" i="1" s="1"/>
  <c r="R1173" i="18"/>
  <c r="U1173" i="18" s="1"/>
  <c r="R1178" i="18"/>
  <c r="U1178" i="18" s="1"/>
  <c r="R1180" i="18"/>
  <c r="U1180" i="18" s="1"/>
  <c r="R1190" i="18"/>
  <c r="U1190" i="18" s="1"/>
  <c r="R1170" i="18"/>
  <c r="U1170" i="18" s="1"/>
  <c r="R1176" i="18"/>
  <c r="U1176" i="18" s="1"/>
  <c r="C62" i="1"/>
  <c r="K49" i="1"/>
  <c r="J7" i="21" s="1"/>
  <c r="R1188" i="18"/>
  <c r="U1188" i="18" s="1"/>
  <c r="R1174" i="18"/>
  <c r="U1174" i="18" s="1"/>
  <c r="R1182" i="18"/>
  <c r="U1182" i="18" s="1"/>
  <c r="I1224" i="18"/>
  <c r="N1200" i="18"/>
  <c r="I1229" i="18"/>
  <c r="N1205" i="18"/>
  <c r="K1225" i="18"/>
  <c r="P1201" i="18"/>
  <c r="J1218" i="18"/>
  <c r="O1194" i="18"/>
  <c r="K1230" i="18"/>
  <c r="P1206" i="18"/>
  <c r="L3969" i="18"/>
  <c r="Q3945" i="18"/>
  <c r="K1221" i="18"/>
  <c r="P1197" i="18"/>
  <c r="I1234" i="18"/>
  <c r="N1210" i="18"/>
  <c r="I1217" i="18"/>
  <c r="N1193" i="18"/>
  <c r="K1228" i="18"/>
  <c r="P1204" i="18"/>
  <c r="L3964" i="18"/>
  <c r="Q3940" i="18"/>
  <c r="I1218" i="18"/>
  <c r="N1194" i="18"/>
  <c r="R1191" i="18"/>
  <c r="U1191" i="18" s="1"/>
  <c r="J1217" i="18"/>
  <c r="O1193" i="18"/>
  <c r="L3962" i="18"/>
  <c r="Q3938" i="18"/>
  <c r="J1236" i="18"/>
  <c r="O1212" i="18"/>
  <c r="J1229" i="18"/>
  <c r="O1205" i="18"/>
  <c r="J1240" i="18"/>
  <c r="O1216" i="18"/>
  <c r="J1227" i="18"/>
  <c r="O1203" i="18"/>
  <c r="J1223" i="18"/>
  <c r="O1199" i="18"/>
  <c r="K1217" i="18"/>
  <c r="P1193" i="18"/>
  <c r="I1231" i="18"/>
  <c r="N1207" i="18"/>
  <c r="J1231" i="18"/>
  <c r="O1207" i="18"/>
  <c r="J1224" i="18"/>
  <c r="O1200" i="18"/>
  <c r="J1221" i="18"/>
  <c r="O1197" i="18"/>
  <c r="I1240" i="18"/>
  <c r="N1216" i="18"/>
  <c r="I1225" i="18"/>
  <c r="N1201" i="18"/>
  <c r="J1235" i="18"/>
  <c r="O1211" i="18"/>
  <c r="K1227" i="18"/>
  <c r="P1203" i="18"/>
  <c r="J1238" i="18"/>
  <c r="O1214" i="18"/>
  <c r="I1220" i="18"/>
  <c r="N1196" i="18"/>
  <c r="K1232" i="18"/>
  <c r="P1208" i="18"/>
  <c r="L3947" i="18"/>
  <c r="Q3923" i="18"/>
  <c r="K1240" i="18"/>
  <c r="P1216" i="18"/>
  <c r="L3961" i="18"/>
  <c r="Q3937" i="18"/>
  <c r="J1225" i="18"/>
  <c r="O1201" i="18"/>
  <c r="I1221" i="18"/>
  <c r="N1197" i="18"/>
  <c r="L3967" i="18"/>
  <c r="Q3943" i="18"/>
  <c r="I1226" i="18"/>
  <c r="N1202" i="18"/>
  <c r="I1233" i="18"/>
  <c r="N1209" i="18"/>
  <c r="I1223" i="18"/>
  <c r="N1199" i="18"/>
  <c r="J1220" i="18"/>
  <c r="O1196" i="18"/>
  <c r="I1228" i="18"/>
  <c r="N1204" i="18"/>
  <c r="J1234" i="18"/>
  <c r="O1210" i="18"/>
  <c r="L3949" i="18"/>
  <c r="Q3925" i="18"/>
  <c r="J1239" i="18"/>
  <c r="O1215" i="18"/>
  <c r="I1235" i="18"/>
  <c r="N1211" i="18"/>
  <c r="L3954" i="18"/>
  <c r="Q3930" i="18"/>
  <c r="L3959" i="18"/>
  <c r="Q3935" i="18"/>
  <c r="I1236" i="18"/>
  <c r="N1212" i="18"/>
  <c r="J1237" i="18"/>
  <c r="O1213" i="18"/>
  <c r="K1229" i="18"/>
  <c r="P1205" i="18"/>
  <c r="K1226" i="18"/>
  <c r="P1202" i="18"/>
  <c r="L3957" i="18"/>
  <c r="Q3933" i="18"/>
  <c r="J1232" i="18"/>
  <c r="O1208" i="18"/>
  <c r="K1234" i="18"/>
  <c r="P1210" i="18"/>
  <c r="I1238" i="18"/>
  <c r="N1214" i="18"/>
  <c r="L3966" i="18"/>
  <c r="Q3942" i="18"/>
  <c r="L3956" i="18"/>
  <c r="Q3932" i="18"/>
  <c r="L3963" i="18"/>
  <c r="Q3939" i="18"/>
  <c r="K1231" i="18"/>
  <c r="P1207" i="18"/>
  <c r="L3958" i="18"/>
  <c r="Q3934" i="18"/>
  <c r="I1239" i="18"/>
  <c r="N1215" i="18"/>
  <c r="K1219" i="18"/>
  <c r="P1195" i="18"/>
  <c r="L3946" i="18"/>
  <c r="Q3922" i="18"/>
  <c r="K1239" i="18"/>
  <c r="P1215" i="18"/>
  <c r="L3965" i="18"/>
  <c r="Q3941" i="18"/>
  <c r="K1224" i="18"/>
  <c r="P1200" i="18"/>
  <c r="L3950" i="18"/>
  <c r="Q3926" i="18"/>
  <c r="I1222" i="18"/>
  <c r="N1198" i="18"/>
  <c r="I1230" i="18"/>
  <c r="N1206" i="18"/>
  <c r="L3953" i="18"/>
  <c r="Q3929" i="18"/>
  <c r="K1220" i="18"/>
  <c r="P1196" i="18"/>
  <c r="L3952" i="18"/>
  <c r="Q3928" i="18"/>
  <c r="R1189" i="18"/>
  <c r="U1189" i="18" s="1"/>
  <c r="L3960" i="18"/>
  <c r="Q3936" i="18"/>
  <c r="L3955" i="18"/>
  <c r="Q3931" i="18"/>
  <c r="J1228" i="18"/>
  <c r="O1204" i="18"/>
  <c r="L3948" i="18"/>
  <c r="Q3924" i="18"/>
  <c r="K1223" i="18"/>
  <c r="P1199" i="18"/>
  <c r="K1222" i="18"/>
  <c r="P1198" i="18"/>
  <c r="J1230" i="18"/>
  <c r="O1206" i="18"/>
  <c r="K1237" i="18"/>
  <c r="P1213" i="18"/>
  <c r="K1233" i="18"/>
  <c r="P1209" i="18"/>
  <c r="J1226" i="18"/>
  <c r="O1202" i="18"/>
  <c r="K1218" i="18"/>
  <c r="P1194" i="18"/>
  <c r="J1219" i="18"/>
  <c r="O1195" i="18"/>
  <c r="J1233" i="18"/>
  <c r="O1209" i="18"/>
  <c r="L3968" i="18"/>
  <c r="Q3944" i="18"/>
  <c r="I1232" i="18"/>
  <c r="N1208" i="18"/>
  <c r="I1219" i="18"/>
  <c r="N1195" i="18"/>
  <c r="K1235" i="18"/>
  <c r="P1211" i="18"/>
  <c r="I1227" i="18"/>
  <c r="N1203" i="18"/>
  <c r="R1181" i="18"/>
  <c r="U1181" i="18" s="1"/>
  <c r="K1236" i="18"/>
  <c r="P1212" i="18"/>
  <c r="L3951" i="18"/>
  <c r="Q3927" i="18"/>
  <c r="R1186" i="18"/>
  <c r="U1186" i="18" s="1"/>
  <c r="R1169" i="18"/>
  <c r="U1169" i="18" s="1"/>
  <c r="R1183" i="18"/>
  <c r="U1183" i="18" s="1"/>
  <c r="R1192" i="18"/>
  <c r="U1192" i="18" s="1"/>
  <c r="R1177" i="18"/>
  <c r="U1177" i="18" s="1"/>
  <c r="R1184" i="18"/>
  <c r="U1184" i="18" s="1"/>
  <c r="R1171" i="18"/>
  <c r="U1171" i="18" s="1"/>
  <c r="R1179" i="18"/>
  <c r="U1179" i="18" s="1"/>
  <c r="K1238" i="18"/>
  <c r="P1214" i="18"/>
  <c r="J1222" i="18"/>
  <c r="O1198" i="18"/>
  <c r="I1237" i="18"/>
  <c r="N1213" i="18"/>
  <c r="C83" i="1" l="1"/>
  <c r="C127" i="1"/>
  <c r="C128" i="1" s="1"/>
  <c r="D6" i="21"/>
  <c r="C63" i="1"/>
  <c r="R1208" i="18"/>
  <c r="U1208" i="18" s="1"/>
  <c r="R1213" i="18"/>
  <c r="U1213" i="18" s="1"/>
  <c r="R1197" i="18"/>
  <c r="U1197" i="18" s="1"/>
  <c r="R1203" i="18"/>
  <c r="U1203" i="18" s="1"/>
  <c r="I1251" i="18"/>
  <c r="N1227" i="18"/>
  <c r="I1243" i="18"/>
  <c r="N1219" i="18"/>
  <c r="L3992" i="18"/>
  <c r="Q3968" i="18"/>
  <c r="J1243" i="18"/>
  <c r="O1219" i="18"/>
  <c r="J1250" i="18"/>
  <c r="O1226" i="18"/>
  <c r="K1261" i="18"/>
  <c r="P1237" i="18"/>
  <c r="K1246" i="18"/>
  <c r="P1222" i="18"/>
  <c r="L3972" i="18"/>
  <c r="Q3948" i="18"/>
  <c r="L3979" i="18"/>
  <c r="Q3955" i="18"/>
  <c r="R1198" i="18"/>
  <c r="U1198" i="18" s="1"/>
  <c r="R1212" i="18"/>
  <c r="U1212" i="18" s="1"/>
  <c r="R1209" i="18"/>
  <c r="U1209" i="18" s="1"/>
  <c r="I1244" i="18"/>
  <c r="N1220" i="18"/>
  <c r="K1251" i="18"/>
  <c r="P1227" i="18"/>
  <c r="I1249" i="18"/>
  <c r="N1225" i="18"/>
  <c r="J1245" i="18"/>
  <c r="O1221" i="18"/>
  <c r="J1255" i="18"/>
  <c r="O1231" i="18"/>
  <c r="K1241" i="18"/>
  <c r="P1217" i="18"/>
  <c r="J1251" i="18"/>
  <c r="O1227" i="18"/>
  <c r="J1253" i="18"/>
  <c r="O1229" i="18"/>
  <c r="L3986" i="18"/>
  <c r="Q3962" i="18"/>
  <c r="R1194" i="18"/>
  <c r="U1194" i="18" s="1"/>
  <c r="R1210" i="18"/>
  <c r="U1210" i="18" s="1"/>
  <c r="R1205" i="18"/>
  <c r="U1205" i="18" s="1"/>
  <c r="I1261" i="18"/>
  <c r="N1237" i="18"/>
  <c r="K1262" i="18"/>
  <c r="P1238" i="18"/>
  <c r="K1260" i="18"/>
  <c r="P1236" i="18"/>
  <c r="L3976" i="18"/>
  <c r="Q3952" i="18"/>
  <c r="L3977" i="18"/>
  <c r="Q3953" i="18"/>
  <c r="I1246" i="18"/>
  <c r="N1222" i="18"/>
  <c r="K1248" i="18"/>
  <c r="P1224" i="18"/>
  <c r="K1263" i="18"/>
  <c r="P1239" i="18"/>
  <c r="K1243" i="18"/>
  <c r="P1219" i="18"/>
  <c r="L3982" i="18"/>
  <c r="Q3958" i="18"/>
  <c r="L3987" i="18"/>
  <c r="Q3963" i="18"/>
  <c r="L3990" i="18"/>
  <c r="Q3966" i="18"/>
  <c r="K1258" i="18"/>
  <c r="P1234" i="18"/>
  <c r="L3981" i="18"/>
  <c r="Q3957" i="18"/>
  <c r="K1253" i="18"/>
  <c r="P1229" i="18"/>
  <c r="I1260" i="18"/>
  <c r="N1236" i="18"/>
  <c r="L3978" i="18"/>
  <c r="Q3954" i="18"/>
  <c r="J1263" i="18"/>
  <c r="O1239" i="18"/>
  <c r="J1258" i="18"/>
  <c r="O1234" i="18"/>
  <c r="J1244" i="18"/>
  <c r="O1220" i="18"/>
  <c r="I1257" i="18"/>
  <c r="N1233" i="18"/>
  <c r="L3991" i="18"/>
  <c r="Q3967" i="18"/>
  <c r="J1249" i="18"/>
  <c r="O1225" i="18"/>
  <c r="K1264" i="18"/>
  <c r="P1240" i="18"/>
  <c r="K1256" i="18"/>
  <c r="P1232" i="18"/>
  <c r="R1216" i="18"/>
  <c r="U1216" i="18" s="1"/>
  <c r="R1207" i="18"/>
  <c r="U1207" i="18" s="1"/>
  <c r="I1242" i="18"/>
  <c r="N1218" i="18"/>
  <c r="K1252" i="18"/>
  <c r="P1228" i="18"/>
  <c r="I1258" i="18"/>
  <c r="N1234" i="18"/>
  <c r="L3993" i="18"/>
  <c r="Q3969" i="18"/>
  <c r="J1242" i="18"/>
  <c r="O1218" i="18"/>
  <c r="I1253" i="18"/>
  <c r="N1229" i="18"/>
  <c r="K1259" i="18"/>
  <c r="P1235" i="18"/>
  <c r="I1256" i="18"/>
  <c r="N1232" i="18"/>
  <c r="J1257" i="18"/>
  <c r="O1233" i="18"/>
  <c r="K1242" i="18"/>
  <c r="P1218" i="18"/>
  <c r="K1257" i="18"/>
  <c r="P1233" i="18"/>
  <c r="J1254" i="18"/>
  <c r="O1230" i="18"/>
  <c r="K1247" i="18"/>
  <c r="P1223" i="18"/>
  <c r="J1252" i="18"/>
  <c r="O1228" i="18"/>
  <c r="L3984" i="18"/>
  <c r="Q3960" i="18"/>
  <c r="R1206" i="18"/>
  <c r="U1206" i="18" s="1"/>
  <c r="R1215" i="18"/>
  <c r="U1215" i="18" s="1"/>
  <c r="R1214" i="18"/>
  <c r="U1214" i="18" s="1"/>
  <c r="R1211" i="18"/>
  <c r="U1211" i="18" s="1"/>
  <c r="R1204" i="18"/>
  <c r="U1204" i="18" s="1"/>
  <c r="R1199" i="18"/>
  <c r="U1199" i="18" s="1"/>
  <c r="R1202" i="18"/>
  <c r="U1202" i="18" s="1"/>
  <c r="J1262" i="18"/>
  <c r="O1238" i="18"/>
  <c r="J1259" i="18"/>
  <c r="O1235" i="18"/>
  <c r="I1264" i="18"/>
  <c r="N1240" i="18"/>
  <c r="J1248" i="18"/>
  <c r="O1224" i="18"/>
  <c r="I1255" i="18"/>
  <c r="N1231" i="18"/>
  <c r="J1247" i="18"/>
  <c r="O1223" i="18"/>
  <c r="J1264" i="18"/>
  <c r="O1240" i="18"/>
  <c r="J1260" i="18"/>
  <c r="O1236" i="18"/>
  <c r="J1241" i="18"/>
  <c r="O1217" i="18"/>
  <c r="R1193" i="18"/>
  <c r="U1193" i="18" s="1"/>
  <c r="R1200" i="18"/>
  <c r="U1200" i="18" s="1"/>
  <c r="J1246" i="18"/>
  <c r="O1222" i="18"/>
  <c r="L3975" i="18"/>
  <c r="Q3951" i="18"/>
  <c r="R1195" i="18"/>
  <c r="U1195" i="18" s="1"/>
  <c r="K1244" i="18"/>
  <c r="P1220" i="18"/>
  <c r="I1254" i="18"/>
  <c r="N1230" i="18"/>
  <c r="L3974" i="18"/>
  <c r="Q3950" i="18"/>
  <c r="L3989" i="18"/>
  <c r="Q3965" i="18"/>
  <c r="L3970" i="18"/>
  <c r="Q3946" i="18"/>
  <c r="I1263" i="18"/>
  <c r="N1239" i="18"/>
  <c r="K1255" i="18"/>
  <c r="P1231" i="18"/>
  <c r="L3980" i="18"/>
  <c r="Q3956" i="18"/>
  <c r="I1262" i="18"/>
  <c r="N1238" i="18"/>
  <c r="J1256" i="18"/>
  <c r="O1232" i="18"/>
  <c r="K1250" i="18"/>
  <c r="P1226" i="18"/>
  <c r="J1261" i="18"/>
  <c r="O1237" i="18"/>
  <c r="L3983" i="18"/>
  <c r="Q3959" i="18"/>
  <c r="I1259" i="18"/>
  <c r="N1235" i="18"/>
  <c r="L3973" i="18"/>
  <c r="Q3949" i="18"/>
  <c r="I1252" i="18"/>
  <c r="N1228" i="18"/>
  <c r="I1247" i="18"/>
  <c r="N1223" i="18"/>
  <c r="I1250" i="18"/>
  <c r="N1226" i="18"/>
  <c r="I1245" i="18"/>
  <c r="N1221" i="18"/>
  <c r="L3985" i="18"/>
  <c r="Q3961" i="18"/>
  <c r="L3971" i="18"/>
  <c r="Q3947" i="18"/>
  <c r="R1196" i="18"/>
  <c r="U1196" i="18" s="1"/>
  <c r="R1201" i="18"/>
  <c r="U1201" i="18" s="1"/>
  <c r="L3988" i="18"/>
  <c r="Q3964" i="18"/>
  <c r="I1241" i="18"/>
  <c r="N1217" i="18"/>
  <c r="K1245" i="18"/>
  <c r="P1221" i="18"/>
  <c r="K1254" i="18"/>
  <c r="P1230" i="18"/>
  <c r="K1249" i="18"/>
  <c r="P1225" i="18"/>
  <c r="I1248" i="18"/>
  <c r="N1224" i="18"/>
  <c r="R1224" i="18" s="1"/>
  <c r="U1224" i="18" s="1"/>
  <c r="R1238" i="18" l="1"/>
  <c r="U1238" i="18" s="1"/>
  <c r="R1234" i="18"/>
  <c r="U1234" i="18" s="1"/>
  <c r="K51" i="1"/>
  <c r="K53" i="1" s="1"/>
  <c r="R1217" i="18"/>
  <c r="U1217" i="18" s="1"/>
  <c r="R1235" i="18"/>
  <c r="U1235" i="18" s="1"/>
  <c r="R1226" i="18"/>
  <c r="U1226" i="18" s="1"/>
  <c r="R1228" i="18"/>
  <c r="U1228" i="18" s="1"/>
  <c r="R1239" i="18"/>
  <c r="U1239" i="18" s="1"/>
  <c r="J1270" i="18"/>
  <c r="O1246" i="18"/>
  <c r="I1279" i="18"/>
  <c r="N1255" i="18"/>
  <c r="R1218" i="18"/>
  <c r="U1218" i="18" s="1"/>
  <c r="K1265" i="18"/>
  <c r="P1241" i="18"/>
  <c r="J1269" i="18"/>
  <c r="O1245" i="18"/>
  <c r="I1265" i="18"/>
  <c r="N1241" i="18"/>
  <c r="I1283" i="18"/>
  <c r="N1259" i="18"/>
  <c r="L4013" i="18"/>
  <c r="Q3989" i="18"/>
  <c r="L4008" i="18"/>
  <c r="Q3984" i="18"/>
  <c r="K1271" i="18"/>
  <c r="P1247" i="18"/>
  <c r="K1281" i="18"/>
  <c r="P1257" i="18"/>
  <c r="J1281" i="18"/>
  <c r="O1257" i="18"/>
  <c r="K1283" i="18"/>
  <c r="P1259" i="18"/>
  <c r="J1266" i="18"/>
  <c r="O1242" i="18"/>
  <c r="I1282" i="18"/>
  <c r="N1258" i="18"/>
  <c r="I1266" i="18"/>
  <c r="N1242" i="18"/>
  <c r="K1280" i="18"/>
  <c r="P1256" i="18"/>
  <c r="J1273" i="18"/>
  <c r="O1249" i="18"/>
  <c r="I1281" i="18"/>
  <c r="N1257" i="18"/>
  <c r="J1282" i="18"/>
  <c r="O1258" i="18"/>
  <c r="L4002" i="18"/>
  <c r="Q3978" i="18"/>
  <c r="K1277" i="18"/>
  <c r="P1253" i="18"/>
  <c r="K1282" i="18"/>
  <c r="P1258" i="18"/>
  <c r="L4011" i="18"/>
  <c r="Q3987" i="18"/>
  <c r="K1267" i="18"/>
  <c r="P1243" i="18"/>
  <c r="K1272" i="18"/>
  <c r="P1248" i="18"/>
  <c r="L4001" i="18"/>
  <c r="Q3977" i="18"/>
  <c r="K1284" i="18"/>
  <c r="P1260" i="18"/>
  <c r="I1285" i="18"/>
  <c r="N1261" i="18"/>
  <c r="R1225" i="18"/>
  <c r="U1225" i="18" s="1"/>
  <c r="R1220" i="18"/>
  <c r="U1220" i="18" s="1"/>
  <c r="L3996" i="18"/>
  <c r="Q3972" i="18"/>
  <c r="K1285" i="18"/>
  <c r="P1261" i="18"/>
  <c r="J1267" i="18"/>
  <c r="O1243" i="18"/>
  <c r="I1267" i="18"/>
  <c r="N1243" i="18"/>
  <c r="R1243" i="18" s="1"/>
  <c r="U1243" i="18" s="1"/>
  <c r="J1288" i="18"/>
  <c r="O1264" i="18"/>
  <c r="J1286" i="18"/>
  <c r="O1262" i="18"/>
  <c r="R1233" i="18"/>
  <c r="U1233" i="18" s="1"/>
  <c r="R1237" i="18"/>
  <c r="U1237" i="18" s="1"/>
  <c r="R1219" i="18"/>
  <c r="U1219" i="18" s="1"/>
  <c r="I1272" i="18"/>
  <c r="N1248" i="18"/>
  <c r="K1278" i="18"/>
  <c r="P1254" i="18"/>
  <c r="L4009" i="18"/>
  <c r="Q3985" i="18"/>
  <c r="I1276" i="18"/>
  <c r="N1252" i="18"/>
  <c r="J1280" i="18"/>
  <c r="O1256" i="18"/>
  <c r="I1287" i="18"/>
  <c r="N1263" i="18"/>
  <c r="R1221" i="18"/>
  <c r="U1221" i="18" s="1"/>
  <c r="R1223" i="18"/>
  <c r="U1223" i="18" s="1"/>
  <c r="L3999" i="18"/>
  <c r="Q3975" i="18"/>
  <c r="J1284" i="18"/>
  <c r="O1260" i="18"/>
  <c r="J1271" i="18"/>
  <c r="O1247" i="18"/>
  <c r="J1272" i="18"/>
  <c r="O1248" i="18"/>
  <c r="J1283" i="18"/>
  <c r="O1259" i="18"/>
  <c r="R1232" i="18"/>
  <c r="U1232" i="18" s="1"/>
  <c r="R1229" i="18"/>
  <c r="U1229" i="18" s="1"/>
  <c r="R1236" i="18"/>
  <c r="U1236" i="18" s="1"/>
  <c r="R1222" i="18"/>
  <c r="U1222" i="18" s="1"/>
  <c r="L4010" i="18"/>
  <c r="Q3986" i="18"/>
  <c r="J1275" i="18"/>
  <c r="O1251" i="18"/>
  <c r="J1279" i="18"/>
  <c r="O1255" i="18"/>
  <c r="I1273" i="18"/>
  <c r="N1249" i="18"/>
  <c r="I1268" i="18"/>
  <c r="N1244" i="18"/>
  <c r="R1227" i="18"/>
  <c r="U1227" i="18" s="1"/>
  <c r="R1230" i="18"/>
  <c r="U1230" i="18" s="1"/>
  <c r="J1265" i="18"/>
  <c r="O1241" i="18"/>
  <c r="I1288" i="18"/>
  <c r="N1264" i="18"/>
  <c r="J1277" i="18"/>
  <c r="O1253" i="18"/>
  <c r="K1275" i="18"/>
  <c r="P1251" i="18"/>
  <c r="I1274" i="18"/>
  <c r="N1250" i="18"/>
  <c r="J1285" i="18"/>
  <c r="O1261" i="18"/>
  <c r="L4004" i="18"/>
  <c r="Q3980" i="18"/>
  <c r="I1278" i="18"/>
  <c r="N1254" i="18"/>
  <c r="K1273" i="18"/>
  <c r="P1249" i="18"/>
  <c r="K1269" i="18"/>
  <c r="P1245" i="18"/>
  <c r="L4012" i="18"/>
  <c r="Q3988" i="18"/>
  <c r="L3995" i="18"/>
  <c r="Q3971" i="18"/>
  <c r="I1269" i="18"/>
  <c r="N1245" i="18"/>
  <c r="I1271" i="18"/>
  <c r="N1247" i="18"/>
  <c r="L3997" i="18"/>
  <c r="Q3973" i="18"/>
  <c r="L4007" i="18"/>
  <c r="Q3983" i="18"/>
  <c r="K1274" i="18"/>
  <c r="P1250" i="18"/>
  <c r="I1286" i="18"/>
  <c r="N1262" i="18"/>
  <c r="K1279" i="18"/>
  <c r="P1255" i="18"/>
  <c r="L3994" i="18"/>
  <c r="Q3970" i="18"/>
  <c r="L3998" i="18"/>
  <c r="Q3974" i="18"/>
  <c r="K1268" i="18"/>
  <c r="P1244" i="18"/>
  <c r="R1231" i="18"/>
  <c r="U1231" i="18" s="1"/>
  <c r="R1240" i="18"/>
  <c r="U1240" i="18" s="1"/>
  <c r="J1276" i="18"/>
  <c r="O1252" i="18"/>
  <c r="J1278" i="18"/>
  <c r="O1254" i="18"/>
  <c r="K1266" i="18"/>
  <c r="P1242" i="18"/>
  <c r="I1280" i="18"/>
  <c r="N1256" i="18"/>
  <c r="I1277" i="18"/>
  <c r="N1253" i="18"/>
  <c r="L4017" i="18"/>
  <c r="Q3993" i="18"/>
  <c r="K1276" i="18"/>
  <c r="P1252" i="18"/>
  <c r="K1288" i="18"/>
  <c r="P1264" i="18"/>
  <c r="L4015" i="18"/>
  <c r="Q3991" i="18"/>
  <c r="J1268" i="18"/>
  <c r="O1244" i="18"/>
  <c r="J1287" i="18"/>
  <c r="O1263" i="18"/>
  <c r="I1284" i="18"/>
  <c r="N1260" i="18"/>
  <c r="L4005" i="18"/>
  <c r="Q3981" i="18"/>
  <c r="L4014" i="18"/>
  <c r="Q3990" i="18"/>
  <c r="L4006" i="18"/>
  <c r="Q3982" i="18"/>
  <c r="K1287" i="18"/>
  <c r="P1263" i="18"/>
  <c r="I1270" i="18"/>
  <c r="N1246" i="18"/>
  <c r="L4000" i="18"/>
  <c r="Q3976" i="18"/>
  <c r="K1286" i="18"/>
  <c r="P1262" i="18"/>
  <c r="L4003" i="18"/>
  <c r="Q3979" i="18"/>
  <c r="K1270" i="18"/>
  <c r="P1246" i="18"/>
  <c r="J1274" i="18"/>
  <c r="O1250" i="18"/>
  <c r="L4016" i="18"/>
  <c r="Q3992" i="18"/>
  <c r="I1275" i="18"/>
  <c r="N1251" i="18"/>
  <c r="R1247" i="18" l="1"/>
  <c r="U1247" i="18" s="1"/>
  <c r="R1260" i="18"/>
  <c r="U1260" i="18" s="1"/>
  <c r="R1256" i="18"/>
  <c r="U1256" i="18" s="1"/>
  <c r="R1245" i="18"/>
  <c r="U1245" i="18" s="1"/>
  <c r="R1251" i="18"/>
  <c r="U1251" i="18" s="1"/>
  <c r="R1244" i="18"/>
  <c r="U1244" i="18" s="1"/>
  <c r="J1312" i="18"/>
  <c r="O1288" i="18"/>
  <c r="J1291" i="18"/>
  <c r="O1267" i="18"/>
  <c r="L4025" i="18"/>
  <c r="Q4001" i="18"/>
  <c r="L4026" i="18"/>
  <c r="Q4002" i="18"/>
  <c r="I1306" i="18"/>
  <c r="N1282" i="18"/>
  <c r="K1307" i="18"/>
  <c r="P1283" i="18"/>
  <c r="L4032" i="18"/>
  <c r="Q4008" i="18"/>
  <c r="J1293" i="18"/>
  <c r="O1269" i="18"/>
  <c r="I1299" i="18"/>
  <c r="N1275" i="18"/>
  <c r="L4038" i="18"/>
  <c r="Q4014" i="18"/>
  <c r="I1304" i="18"/>
  <c r="N1280" i="18"/>
  <c r="L4021" i="18"/>
  <c r="Q3997" i="18"/>
  <c r="L4028" i="18"/>
  <c r="Q4004" i="18"/>
  <c r="I1292" i="18"/>
  <c r="N1268" i="18"/>
  <c r="J1304" i="18"/>
  <c r="O1280" i="18"/>
  <c r="L4033" i="18"/>
  <c r="Q4009" i="18"/>
  <c r="I1296" i="18"/>
  <c r="N1272" i="18"/>
  <c r="R1242" i="18"/>
  <c r="U1242" i="18" s="1"/>
  <c r="R1241" i="18"/>
  <c r="U1241" i="18" s="1"/>
  <c r="I1303" i="18"/>
  <c r="N1279" i="18"/>
  <c r="I1309" i="18"/>
  <c r="N1285" i="18"/>
  <c r="K1306" i="18"/>
  <c r="P1282" i="18"/>
  <c r="I1305" i="18"/>
  <c r="N1281" i="18"/>
  <c r="I1307" i="18"/>
  <c r="N1283" i="18"/>
  <c r="L4027" i="18"/>
  <c r="Q4003" i="18"/>
  <c r="K1311" i="18"/>
  <c r="P1287" i="18"/>
  <c r="J1292" i="18"/>
  <c r="O1268" i="18"/>
  <c r="L4041" i="18"/>
  <c r="Q4017" i="18"/>
  <c r="J1302" i="18"/>
  <c r="O1278" i="18"/>
  <c r="L4022" i="18"/>
  <c r="Q3998" i="18"/>
  <c r="K1298" i="18"/>
  <c r="P1274" i="18"/>
  <c r="I1293" i="18"/>
  <c r="N1269" i="18"/>
  <c r="I1298" i="18"/>
  <c r="N1274" i="18"/>
  <c r="J1289" i="18"/>
  <c r="O1265" i="18"/>
  <c r="L4034" i="18"/>
  <c r="Q4010" i="18"/>
  <c r="J1308" i="18"/>
  <c r="O1284" i="18"/>
  <c r="R1246" i="18"/>
  <c r="U1246" i="18" s="1"/>
  <c r="R1253" i="18"/>
  <c r="U1253" i="18" s="1"/>
  <c r="R1262" i="18"/>
  <c r="U1262" i="18" s="1"/>
  <c r="R1254" i="18"/>
  <c r="U1254" i="18" s="1"/>
  <c r="R1264" i="18"/>
  <c r="U1264" i="18" s="1"/>
  <c r="R1249" i="18"/>
  <c r="U1249" i="18" s="1"/>
  <c r="R1263" i="18"/>
  <c r="U1263" i="18" s="1"/>
  <c r="R1252" i="18"/>
  <c r="U1252" i="18" s="1"/>
  <c r="J1310" i="18"/>
  <c r="O1286" i="18"/>
  <c r="I1291" i="18"/>
  <c r="N1267" i="18"/>
  <c r="K1309" i="18"/>
  <c r="P1285" i="18"/>
  <c r="K1308" i="18"/>
  <c r="P1284" i="18"/>
  <c r="K1296" i="18"/>
  <c r="P1272" i="18"/>
  <c r="L4035" i="18"/>
  <c r="Q4011" i="18"/>
  <c r="K1301" i="18"/>
  <c r="P1277" i="18"/>
  <c r="J1306" i="18"/>
  <c r="O1282" i="18"/>
  <c r="J1297" i="18"/>
  <c r="O1273" i="18"/>
  <c r="I1290" i="18"/>
  <c r="N1266" i="18"/>
  <c r="J1290" i="18"/>
  <c r="O1266" i="18"/>
  <c r="J1305" i="18"/>
  <c r="O1281" i="18"/>
  <c r="K1295" i="18"/>
  <c r="P1271" i="18"/>
  <c r="L4037" i="18"/>
  <c r="Q4013" i="18"/>
  <c r="I1289" i="18"/>
  <c r="N1265" i="18"/>
  <c r="K1289" i="18"/>
  <c r="P1265" i="18"/>
  <c r="R1250" i="18"/>
  <c r="U1250" i="18" s="1"/>
  <c r="R1248" i="18"/>
  <c r="U1248" i="18" s="1"/>
  <c r="L4020" i="18"/>
  <c r="Q3996" i="18"/>
  <c r="K1291" i="18"/>
  <c r="P1267" i="18"/>
  <c r="K1304" i="18"/>
  <c r="P1280" i="18"/>
  <c r="K1305" i="18"/>
  <c r="P1281" i="18"/>
  <c r="R1255" i="18"/>
  <c r="U1255" i="18" s="1"/>
  <c r="J1298" i="18"/>
  <c r="O1274" i="18"/>
  <c r="L4024" i="18"/>
  <c r="Q4000" i="18"/>
  <c r="I1308" i="18"/>
  <c r="N1284" i="18"/>
  <c r="K1312" i="18"/>
  <c r="P1288" i="18"/>
  <c r="K1303" i="18"/>
  <c r="P1279" i="18"/>
  <c r="L4036" i="18"/>
  <c r="Q4012" i="18"/>
  <c r="K1297" i="18"/>
  <c r="P1273" i="18"/>
  <c r="J1301" i="18"/>
  <c r="O1277" i="18"/>
  <c r="J1303" i="18"/>
  <c r="O1279" i="18"/>
  <c r="J1296" i="18"/>
  <c r="O1272" i="18"/>
  <c r="L4040" i="18"/>
  <c r="Q4016" i="18"/>
  <c r="K1294" i="18"/>
  <c r="P1270" i="18"/>
  <c r="K1310" i="18"/>
  <c r="P1286" i="18"/>
  <c r="I1294" i="18"/>
  <c r="N1270" i="18"/>
  <c r="L4030" i="18"/>
  <c r="Q4006" i="18"/>
  <c r="L4029" i="18"/>
  <c r="Q4005" i="18"/>
  <c r="J1311" i="18"/>
  <c r="O1287" i="18"/>
  <c r="L4039" i="18"/>
  <c r="Q4015" i="18"/>
  <c r="K1300" i="18"/>
  <c r="P1276" i="18"/>
  <c r="I1301" i="18"/>
  <c r="N1277" i="18"/>
  <c r="K1290" i="18"/>
  <c r="P1266" i="18"/>
  <c r="J1300" i="18"/>
  <c r="O1276" i="18"/>
  <c r="K1292" i="18"/>
  <c r="P1268" i="18"/>
  <c r="L4018" i="18"/>
  <c r="Q3994" i="18"/>
  <c r="I1310" i="18"/>
  <c r="N1286" i="18"/>
  <c r="L4031" i="18"/>
  <c r="Q4007" i="18"/>
  <c r="I1295" i="18"/>
  <c r="N1271" i="18"/>
  <c r="L4019" i="18"/>
  <c r="Q3995" i="18"/>
  <c r="K1293" i="18"/>
  <c r="P1269" i="18"/>
  <c r="I1302" i="18"/>
  <c r="N1278" i="18"/>
  <c r="J1309" i="18"/>
  <c r="O1285" i="18"/>
  <c r="K1299" i="18"/>
  <c r="P1275" i="18"/>
  <c r="I1312" i="18"/>
  <c r="N1288" i="18"/>
  <c r="I1297" i="18"/>
  <c r="N1273" i="18"/>
  <c r="J1299" i="18"/>
  <c r="O1275" i="18"/>
  <c r="J1307" i="18"/>
  <c r="O1283" i="18"/>
  <c r="J1295" i="18"/>
  <c r="O1271" i="18"/>
  <c r="L4023" i="18"/>
  <c r="Q3999" i="18"/>
  <c r="I1311" i="18"/>
  <c r="N1287" i="18"/>
  <c r="I1300" i="18"/>
  <c r="N1276" i="18"/>
  <c r="K1302" i="18"/>
  <c r="P1278" i="18"/>
  <c r="R1261" i="18"/>
  <c r="U1261" i="18" s="1"/>
  <c r="R1257" i="18"/>
  <c r="U1257" i="18" s="1"/>
  <c r="R1258" i="18"/>
  <c r="U1258" i="18" s="1"/>
  <c r="R1259" i="18"/>
  <c r="U1259" i="18" s="1"/>
  <c r="J1294" i="18"/>
  <c r="O1270" i="18"/>
  <c r="D30" i="8"/>
  <c r="D36" i="8"/>
  <c r="D41" i="8"/>
  <c r="D34" i="8"/>
  <c r="D33" i="8"/>
  <c r="D35" i="8"/>
  <c r="D32" i="8"/>
  <c r="D39" i="8"/>
  <c r="D40" i="8"/>
  <c r="D31" i="8"/>
  <c r="D38" i="8"/>
  <c r="D37" i="8"/>
  <c r="R1287" i="18" l="1"/>
  <c r="U1287" i="18" s="1"/>
  <c r="R1286" i="18"/>
  <c r="U1286" i="18" s="1"/>
  <c r="D42" i="8"/>
  <c r="K41" i="1" s="1"/>
  <c r="K42" i="1" s="1"/>
  <c r="R1277" i="18"/>
  <c r="U1277" i="18" s="1"/>
  <c r="R1284" i="18"/>
  <c r="U1284" i="18" s="1"/>
  <c r="R1288" i="18"/>
  <c r="U1288" i="18" s="1"/>
  <c r="R1267" i="18"/>
  <c r="U1267" i="18" s="1"/>
  <c r="R1272" i="18"/>
  <c r="U1272" i="18" s="1"/>
  <c r="K1319" i="18"/>
  <c r="P1295" i="18"/>
  <c r="K1325" i="18"/>
  <c r="P1301" i="18"/>
  <c r="K1333" i="18"/>
  <c r="P1309" i="18"/>
  <c r="I1322" i="18"/>
  <c r="N1298" i="18"/>
  <c r="J1316" i="18"/>
  <c r="O1292" i="18"/>
  <c r="I1329" i="18"/>
  <c r="N1305" i="18"/>
  <c r="L4057" i="18"/>
  <c r="Q4033" i="18"/>
  <c r="I1316" i="18"/>
  <c r="N1292" i="18"/>
  <c r="R1292" i="18" s="1"/>
  <c r="U1292" i="18" s="1"/>
  <c r="J1317" i="18"/>
  <c r="O1293" i="18"/>
  <c r="K1331" i="18"/>
  <c r="P1307" i="18"/>
  <c r="K1326" i="18"/>
  <c r="P1302" i="18"/>
  <c r="I1319" i="18"/>
  <c r="N1295" i="18"/>
  <c r="R1295" i="18" s="1"/>
  <c r="U1295" i="18" s="1"/>
  <c r="L4054" i="18"/>
  <c r="Q4030" i="18"/>
  <c r="K1327" i="18"/>
  <c r="P1303" i="18"/>
  <c r="R1266" i="18"/>
  <c r="U1266" i="18" s="1"/>
  <c r="R1269" i="18"/>
  <c r="U1269" i="18" s="1"/>
  <c r="R1283" i="18"/>
  <c r="U1283" i="18" s="1"/>
  <c r="R1279" i="18"/>
  <c r="U1279" i="18" s="1"/>
  <c r="R1280" i="18"/>
  <c r="U1280" i="18" s="1"/>
  <c r="R1275" i="18"/>
  <c r="U1275" i="18" s="1"/>
  <c r="R1282" i="18"/>
  <c r="U1282" i="18" s="1"/>
  <c r="K1329" i="18"/>
  <c r="P1305" i="18"/>
  <c r="I1313" i="18"/>
  <c r="N1289" i="18"/>
  <c r="J1314" i="18"/>
  <c r="O1290" i="18"/>
  <c r="K1320" i="18"/>
  <c r="P1296" i="18"/>
  <c r="J1334" i="18"/>
  <c r="O1310" i="18"/>
  <c r="L4058" i="18"/>
  <c r="Q4034" i="18"/>
  <c r="J1326" i="18"/>
  <c r="O1302" i="18"/>
  <c r="L4051" i="18"/>
  <c r="Q4027" i="18"/>
  <c r="I1333" i="18"/>
  <c r="N1309" i="18"/>
  <c r="L4045" i="18"/>
  <c r="Q4021" i="18"/>
  <c r="J1315" i="18"/>
  <c r="O1291" i="18"/>
  <c r="J1319" i="18"/>
  <c r="O1295" i="18"/>
  <c r="I1336" i="18"/>
  <c r="N1312" i="18"/>
  <c r="K1317" i="18"/>
  <c r="P1293" i="18"/>
  <c r="K1316" i="18"/>
  <c r="P1292" i="18"/>
  <c r="K1324" i="18"/>
  <c r="P1300" i="18"/>
  <c r="K1334" i="18"/>
  <c r="P1310" i="18"/>
  <c r="J1327" i="18"/>
  <c r="O1303" i="18"/>
  <c r="I1332" i="18"/>
  <c r="N1308" i="18"/>
  <c r="R1276" i="18"/>
  <c r="U1276" i="18" s="1"/>
  <c r="R1273" i="18"/>
  <c r="U1273" i="18" s="1"/>
  <c r="R1278" i="18"/>
  <c r="U1278" i="18" s="1"/>
  <c r="R1270" i="18"/>
  <c r="U1270" i="18" s="1"/>
  <c r="K1328" i="18"/>
  <c r="P1304" i="18"/>
  <c r="L4044" i="18"/>
  <c r="Q4020" i="18"/>
  <c r="K1313" i="18"/>
  <c r="P1289" i="18"/>
  <c r="L4061" i="18"/>
  <c r="Q4037" i="18"/>
  <c r="J1329" i="18"/>
  <c r="O1305" i="18"/>
  <c r="I1314" i="18"/>
  <c r="N1290" i="18"/>
  <c r="J1330" i="18"/>
  <c r="O1306" i="18"/>
  <c r="L4059" i="18"/>
  <c r="Q4035" i="18"/>
  <c r="K1332" i="18"/>
  <c r="P1308" i="18"/>
  <c r="I1315" i="18"/>
  <c r="N1291" i="18"/>
  <c r="J1332" i="18"/>
  <c r="O1308" i="18"/>
  <c r="J1313" i="18"/>
  <c r="O1289" i="18"/>
  <c r="I1317" i="18"/>
  <c r="N1293" i="18"/>
  <c r="R1293" i="18" s="1"/>
  <c r="U1293" i="18" s="1"/>
  <c r="L4046" i="18"/>
  <c r="Q4022" i="18"/>
  <c r="L4065" i="18"/>
  <c r="Q4041" i="18"/>
  <c r="K1335" i="18"/>
  <c r="P1311" i="18"/>
  <c r="I1331" i="18"/>
  <c r="N1307" i="18"/>
  <c r="K1330" i="18"/>
  <c r="P1306" i="18"/>
  <c r="I1327" i="18"/>
  <c r="N1303" i="18"/>
  <c r="I1320" i="18"/>
  <c r="N1296" i="18"/>
  <c r="J1328" i="18"/>
  <c r="O1304" i="18"/>
  <c r="L4052" i="18"/>
  <c r="Q4028" i="18"/>
  <c r="I1328" i="18"/>
  <c r="N1304" i="18"/>
  <c r="I1323" i="18"/>
  <c r="N1299" i="18"/>
  <c r="L4056" i="18"/>
  <c r="Q4032" i="18"/>
  <c r="I1330" i="18"/>
  <c r="N1306" i="18"/>
  <c r="L4049" i="18"/>
  <c r="Q4025" i="18"/>
  <c r="J1336" i="18"/>
  <c r="O1312" i="18"/>
  <c r="R1271" i="18"/>
  <c r="U1271" i="18" s="1"/>
  <c r="K1315" i="18"/>
  <c r="P1291" i="18"/>
  <c r="J1321" i="18"/>
  <c r="O1297" i="18"/>
  <c r="K1322" i="18"/>
  <c r="P1298" i="18"/>
  <c r="L4062" i="18"/>
  <c r="Q4038" i="18"/>
  <c r="L4050" i="18"/>
  <c r="Q4026" i="18"/>
  <c r="I1335" i="18"/>
  <c r="N1311" i="18"/>
  <c r="J1323" i="18"/>
  <c r="O1299" i="18"/>
  <c r="J1333" i="18"/>
  <c r="O1309" i="18"/>
  <c r="I1334" i="18"/>
  <c r="N1310" i="18"/>
  <c r="R1310" i="18" s="1"/>
  <c r="U1310" i="18" s="1"/>
  <c r="K1314" i="18"/>
  <c r="P1290" i="18"/>
  <c r="J1335" i="18"/>
  <c r="O1311" i="18"/>
  <c r="L4064" i="18"/>
  <c r="Q4040" i="18"/>
  <c r="K1321" i="18"/>
  <c r="P1297" i="18"/>
  <c r="J1322" i="18"/>
  <c r="O1298" i="18"/>
  <c r="J1318" i="18"/>
  <c r="O1294" i="18"/>
  <c r="I1324" i="18"/>
  <c r="N1300" i="18"/>
  <c r="L4047" i="18"/>
  <c r="Q4023" i="18"/>
  <c r="J1331" i="18"/>
  <c r="O1307" i="18"/>
  <c r="I1321" i="18"/>
  <c r="N1297" i="18"/>
  <c r="K1323" i="18"/>
  <c r="P1299" i="18"/>
  <c r="I1326" i="18"/>
  <c r="N1302" i="18"/>
  <c r="R1302" i="18" s="1"/>
  <c r="U1302" i="18" s="1"/>
  <c r="L4043" i="18"/>
  <c r="Q4019" i="18"/>
  <c r="L4055" i="18"/>
  <c r="Q4031" i="18"/>
  <c r="L4042" i="18"/>
  <c r="Q4018" i="18"/>
  <c r="J1324" i="18"/>
  <c r="O1300" i="18"/>
  <c r="I1325" i="18"/>
  <c r="N1301" i="18"/>
  <c r="L4063" i="18"/>
  <c r="Q4039" i="18"/>
  <c r="L4053" i="18"/>
  <c r="Q4029" i="18"/>
  <c r="I1318" i="18"/>
  <c r="N1294" i="18"/>
  <c r="K1318" i="18"/>
  <c r="P1294" i="18"/>
  <c r="J1320" i="18"/>
  <c r="O1296" i="18"/>
  <c r="J1325" i="18"/>
  <c r="O1301" i="18"/>
  <c r="L4060" i="18"/>
  <c r="Q4036" i="18"/>
  <c r="K1336" i="18"/>
  <c r="P1312" i="18"/>
  <c r="L4048" i="18"/>
  <c r="Q4024" i="18"/>
  <c r="R1265" i="18"/>
  <c r="U1265" i="18" s="1"/>
  <c r="R1274" i="18"/>
  <c r="U1274" i="18" s="1"/>
  <c r="R1281" i="18"/>
  <c r="U1281" i="18" s="1"/>
  <c r="R1285" i="18"/>
  <c r="U1285" i="18" s="1"/>
  <c r="R1268" i="18"/>
  <c r="U1268" i="18" s="1"/>
  <c r="R1304" i="18" l="1"/>
  <c r="U1304" i="18" s="1"/>
  <c r="R1306" i="18"/>
  <c r="U1306" i="18" s="1"/>
  <c r="K43" i="1"/>
  <c r="R1297" i="18"/>
  <c r="U1297" i="18" s="1"/>
  <c r="R1305" i="18"/>
  <c r="U1305" i="18" s="1"/>
  <c r="R1294" i="18"/>
  <c r="U1294" i="18" s="1"/>
  <c r="I1354" i="18"/>
  <c r="N1330" i="18"/>
  <c r="K1354" i="18"/>
  <c r="P1330" i="18"/>
  <c r="I1339" i="18"/>
  <c r="N1315" i="18"/>
  <c r="L4068" i="18"/>
  <c r="Q4044" i="18"/>
  <c r="K1358" i="18"/>
  <c r="P1334" i="18"/>
  <c r="I1357" i="18"/>
  <c r="N1333" i="18"/>
  <c r="R1298" i="18"/>
  <c r="U1298" i="18" s="1"/>
  <c r="L4072" i="18"/>
  <c r="Q4048" i="18"/>
  <c r="L4084" i="18"/>
  <c r="Q4060" i="18"/>
  <c r="J1344" i="18"/>
  <c r="O1320" i="18"/>
  <c r="I1342" i="18"/>
  <c r="N1318" i="18"/>
  <c r="L4087" i="18"/>
  <c r="Q4063" i="18"/>
  <c r="J1348" i="18"/>
  <c r="O1324" i="18"/>
  <c r="L4079" i="18"/>
  <c r="Q4055" i="18"/>
  <c r="I1350" i="18"/>
  <c r="N1326" i="18"/>
  <c r="I1345" i="18"/>
  <c r="N1321" i="18"/>
  <c r="L4071" i="18"/>
  <c r="Q4047" i="18"/>
  <c r="J1342" i="18"/>
  <c r="O1318" i="18"/>
  <c r="K1345" i="18"/>
  <c r="P1321" i="18"/>
  <c r="J1359" i="18"/>
  <c r="O1335" i="18"/>
  <c r="I1358" i="18"/>
  <c r="N1334" i="18"/>
  <c r="J1347" i="18"/>
  <c r="O1323" i="18"/>
  <c r="L4074" i="18"/>
  <c r="Q4050" i="18"/>
  <c r="K1346" i="18"/>
  <c r="P1322" i="18"/>
  <c r="K1339" i="18"/>
  <c r="P1315" i="18"/>
  <c r="R1303" i="18"/>
  <c r="U1303" i="18" s="1"/>
  <c r="R1307" i="18"/>
  <c r="U1307" i="18" s="1"/>
  <c r="R1289" i="18"/>
  <c r="U1289" i="18" s="1"/>
  <c r="K1351" i="18"/>
  <c r="P1327" i="18"/>
  <c r="I1343" i="18"/>
  <c r="N1319" i="18"/>
  <c r="K1355" i="18"/>
  <c r="P1331" i="18"/>
  <c r="I1340" i="18"/>
  <c r="N1316" i="18"/>
  <c r="I1353" i="18"/>
  <c r="N1329" i="18"/>
  <c r="I1346" i="18"/>
  <c r="N1322" i="18"/>
  <c r="K1349" i="18"/>
  <c r="P1325" i="18"/>
  <c r="J1360" i="18"/>
  <c r="O1336" i="18"/>
  <c r="I1347" i="18"/>
  <c r="N1323" i="18"/>
  <c r="I1344" i="18"/>
  <c r="N1320" i="18"/>
  <c r="K1359" i="18"/>
  <c r="P1335" i="18"/>
  <c r="J1337" i="18"/>
  <c r="O1313" i="18"/>
  <c r="I1338" i="18"/>
  <c r="N1314" i="18"/>
  <c r="K1340" i="18"/>
  <c r="P1316" i="18"/>
  <c r="J1339" i="18"/>
  <c r="O1315" i="18"/>
  <c r="J1350" i="18"/>
  <c r="O1326" i="18"/>
  <c r="J1338" i="18"/>
  <c r="O1314" i="18"/>
  <c r="R1301" i="18"/>
  <c r="U1301" i="18" s="1"/>
  <c r="R1300" i="18"/>
  <c r="U1300" i="18" s="1"/>
  <c r="R1311" i="18"/>
  <c r="U1311" i="18" s="1"/>
  <c r="L4073" i="18"/>
  <c r="Q4049" i="18"/>
  <c r="L4080" i="18"/>
  <c r="Q4056" i="18"/>
  <c r="I1352" i="18"/>
  <c r="N1328" i="18"/>
  <c r="J1352" i="18"/>
  <c r="O1328" i="18"/>
  <c r="I1351" i="18"/>
  <c r="N1327" i="18"/>
  <c r="I1355" i="18"/>
  <c r="N1331" i="18"/>
  <c r="L4089" i="18"/>
  <c r="Q4065" i="18"/>
  <c r="I1341" i="18"/>
  <c r="N1317" i="18"/>
  <c r="J1356" i="18"/>
  <c r="O1332" i="18"/>
  <c r="K1356" i="18"/>
  <c r="P1332" i="18"/>
  <c r="J1354" i="18"/>
  <c r="O1330" i="18"/>
  <c r="J1353" i="18"/>
  <c r="O1329" i="18"/>
  <c r="K1337" i="18"/>
  <c r="P1313" i="18"/>
  <c r="K1352" i="18"/>
  <c r="P1328" i="18"/>
  <c r="J1351" i="18"/>
  <c r="O1327" i="18"/>
  <c r="K1348" i="18"/>
  <c r="P1324" i="18"/>
  <c r="K1341" i="18"/>
  <c r="P1317" i="18"/>
  <c r="J1343" i="18"/>
  <c r="O1319" i="18"/>
  <c r="L4069" i="18"/>
  <c r="Q4045" i="18"/>
  <c r="L4075" i="18"/>
  <c r="Q4051" i="18"/>
  <c r="L4082" i="18"/>
  <c r="Q4058" i="18"/>
  <c r="K1344" i="18"/>
  <c r="P1320" i="18"/>
  <c r="I1337" i="18"/>
  <c r="N1313" i="18"/>
  <c r="L4076" i="18"/>
  <c r="Q4052" i="18"/>
  <c r="L4070" i="18"/>
  <c r="Q4046" i="18"/>
  <c r="L4083" i="18"/>
  <c r="Q4059" i="18"/>
  <c r="L4085" i="18"/>
  <c r="Q4061" i="18"/>
  <c r="I1356" i="18"/>
  <c r="N1332" i="18"/>
  <c r="R1332" i="18" s="1"/>
  <c r="U1332" i="18" s="1"/>
  <c r="I1360" i="18"/>
  <c r="N1336" i="18"/>
  <c r="J1358" i="18"/>
  <c r="O1334" i="18"/>
  <c r="K1353" i="18"/>
  <c r="P1329" i="18"/>
  <c r="K1360" i="18"/>
  <c r="P1336" i="18"/>
  <c r="J1349" i="18"/>
  <c r="O1325" i="18"/>
  <c r="K1342" i="18"/>
  <c r="P1318" i="18"/>
  <c r="L4077" i="18"/>
  <c r="Q4053" i="18"/>
  <c r="I1349" i="18"/>
  <c r="N1325" i="18"/>
  <c r="L4066" i="18"/>
  <c r="Q4042" i="18"/>
  <c r="L4067" i="18"/>
  <c r="Q4043" i="18"/>
  <c r="K1347" i="18"/>
  <c r="P1323" i="18"/>
  <c r="J1355" i="18"/>
  <c r="O1331" i="18"/>
  <c r="I1348" i="18"/>
  <c r="N1324" i="18"/>
  <c r="J1346" i="18"/>
  <c r="O1322" i="18"/>
  <c r="L4088" i="18"/>
  <c r="Q4064" i="18"/>
  <c r="K1338" i="18"/>
  <c r="P1314" i="18"/>
  <c r="J1357" i="18"/>
  <c r="O1333" i="18"/>
  <c r="I1359" i="18"/>
  <c r="N1335" i="18"/>
  <c r="L4086" i="18"/>
  <c r="Q4062" i="18"/>
  <c r="J1345" i="18"/>
  <c r="O1321" i="18"/>
  <c r="R1299" i="18"/>
  <c r="U1299" i="18" s="1"/>
  <c r="R1296" i="18"/>
  <c r="U1296" i="18" s="1"/>
  <c r="R1291" i="18"/>
  <c r="U1291" i="18" s="1"/>
  <c r="R1290" i="18"/>
  <c r="U1290" i="18" s="1"/>
  <c r="R1308" i="18"/>
  <c r="U1308" i="18" s="1"/>
  <c r="R1312" i="18"/>
  <c r="U1312" i="18" s="1"/>
  <c r="R1309" i="18"/>
  <c r="U1309" i="18" s="1"/>
  <c r="L4078" i="18"/>
  <c r="Q4054" i="18"/>
  <c r="K1350" i="18"/>
  <c r="P1326" i="18"/>
  <c r="J1341" i="18"/>
  <c r="O1317" i="18"/>
  <c r="L4081" i="18"/>
  <c r="Q4057" i="18"/>
  <c r="J1340" i="18"/>
  <c r="O1316" i="18"/>
  <c r="K1357" i="18"/>
  <c r="P1333" i="18"/>
  <c r="K1343" i="18"/>
  <c r="P1319" i="18"/>
  <c r="J6" i="21" l="1"/>
  <c r="R1324" i="18"/>
  <c r="U1324" i="18" s="1"/>
  <c r="R1335" i="18"/>
  <c r="U1335" i="18" s="1"/>
  <c r="R1313" i="18"/>
  <c r="U1313" i="18" s="1"/>
  <c r="R1325" i="18"/>
  <c r="U1325" i="18" s="1"/>
  <c r="J1364" i="18"/>
  <c r="O1340" i="18"/>
  <c r="J1369" i="18"/>
  <c r="O1345" i="18"/>
  <c r="I1383" i="18"/>
  <c r="N1359" i="18"/>
  <c r="K1362" i="18"/>
  <c r="P1338" i="18"/>
  <c r="J1370" i="18"/>
  <c r="O1346" i="18"/>
  <c r="J1379" i="18"/>
  <c r="O1355" i="18"/>
  <c r="L4091" i="18"/>
  <c r="Q4067" i="18"/>
  <c r="I1373" i="18"/>
  <c r="N1349" i="18"/>
  <c r="K1366" i="18"/>
  <c r="P1342" i="18"/>
  <c r="K1384" i="18"/>
  <c r="P1360" i="18"/>
  <c r="J1382" i="18"/>
  <c r="O1358" i="18"/>
  <c r="I1380" i="18"/>
  <c r="N1356" i="18"/>
  <c r="L4107" i="18"/>
  <c r="Q4083" i="18"/>
  <c r="L4100" i="18"/>
  <c r="Q4076" i="18"/>
  <c r="K1368" i="18"/>
  <c r="P1344" i="18"/>
  <c r="L4099" i="18"/>
  <c r="Q4075" i="18"/>
  <c r="J1367" i="18"/>
  <c r="O1343" i="18"/>
  <c r="K1372" i="18"/>
  <c r="P1348" i="18"/>
  <c r="K1376" i="18"/>
  <c r="P1352" i="18"/>
  <c r="J1377" i="18"/>
  <c r="O1353" i="18"/>
  <c r="K1380" i="18"/>
  <c r="P1356" i="18"/>
  <c r="I1365" i="18"/>
  <c r="N1341" i="18"/>
  <c r="I1379" i="18"/>
  <c r="N1355" i="18"/>
  <c r="J1376" i="18"/>
  <c r="O1352" i="18"/>
  <c r="L4104" i="18"/>
  <c r="Q4080" i="18"/>
  <c r="R1320" i="18"/>
  <c r="U1320" i="18" s="1"/>
  <c r="R1322" i="18"/>
  <c r="U1322" i="18" s="1"/>
  <c r="R1316" i="18"/>
  <c r="U1316" i="18" s="1"/>
  <c r="R1319" i="18"/>
  <c r="U1319" i="18" s="1"/>
  <c r="K1363" i="18"/>
  <c r="P1339" i="18"/>
  <c r="L4098" i="18"/>
  <c r="Q4074" i="18"/>
  <c r="I1382" i="18"/>
  <c r="N1358" i="18"/>
  <c r="K1369" i="18"/>
  <c r="P1345" i="18"/>
  <c r="L4095" i="18"/>
  <c r="Q4071" i="18"/>
  <c r="I1374" i="18"/>
  <c r="N1350" i="18"/>
  <c r="J1372" i="18"/>
  <c r="O1348" i="18"/>
  <c r="I1366" i="18"/>
  <c r="N1342" i="18"/>
  <c r="L4108" i="18"/>
  <c r="Q4084" i="18"/>
  <c r="R1333" i="18"/>
  <c r="U1333" i="18" s="1"/>
  <c r="K1367" i="18"/>
  <c r="P1343" i="18"/>
  <c r="L4102" i="18"/>
  <c r="Q4078" i="18"/>
  <c r="K1381" i="18"/>
  <c r="P1357" i="18"/>
  <c r="L4105" i="18"/>
  <c r="Q4081" i="18"/>
  <c r="K1374" i="18"/>
  <c r="P1350" i="18"/>
  <c r="R1336" i="18"/>
  <c r="U1336" i="18" s="1"/>
  <c r="R1327" i="18"/>
  <c r="U1327" i="18" s="1"/>
  <c r="R1328" i="18"/>
  <c r="U1328" i="18" s="1"/>
  <c r="J1374" i="18"/>
  <c r="O1350" i="18"/>
  <c r="K1364" i="18"/>
  <c r="P1340" i="18"/>
  <c r="J1361" i="18"/>
  <c r="O1337" i="18"/>
  <c r="I1368" i="18"/>
  <c r="N1344" i="18"/>
  <c r="J1384" i="18"/>
  <c r="O1360" i="18"/>
  <c r="I1370" i="18"/>
  <c r="N1346" i="18"/>
  <c r="I1364" i="18"/>
  <c r="N1340" i="18"/>
  <c r="I1367" i="18"/>
  <c r="N1343" i="18"/>
  <c r="R1321" i="18"/>
  <c r="U1321" i="18" s="1"/>
  <c r="I1381" i="18"/>
  <c r="N1357" i="18"/>
  <c r="L4092" i="18"/>
  <c r="Q4068" i="18"/>
  <c r="K1378" i="18"/>
  <c r="P1354" i="18"/>
  <c r="L4110" i="18"/>
  <c r="Q4086" i="18"/>
  <c r="J1381" i="18"/>
  <c r="O1357" i="18"/>
  <c r="L4112" i="18"/>
  <c r="Q4088" i="18"/>
  <c r="I1372" i="18"/>
  <c r="N1348" i="18"/>
  <c r="K1371" i="18"/>
  <c r="P1347" i="18"/>
  <c r="L4090" i="18"/>
  <c r="Q4066" i="18"/>
  <c r="L4101" i="18"/>
  <c r="Q4077" i="18"/>
  <c r="J1373" i="18"/>
  <c r="O1349" i="18"/>
  <c r="K1377" i="18"/>
  <c r="P1353" i="18"/>
  <c r="I1384" i="18"/>
  <c r="N1360" i="18"/>
  <c r="L4109" i="18"/>
  <c r="Q4085" i="18"/>
  <c r="L4094" i="18"/>
  <c r="Q4070" i="18"/>
  <c r="I1361" i="18"/>
  <c r="N1337" i="18"/>
  <c r="L4106" i="18"/>
  <c r="Q4082" i="18"/>
  <c r="L4093" i="18"/>
  <c r="Q4069" i="18"/>
  <c r="K1365" i="18"/>
  <c r="P1341" i="18"/>
  <c r="J1375" i="18"/>
  <c r="O1351" i="18"/>
  <c r="K1361" i="18"/>
  <c r="P1337" i="18"/>
  <c r="J1378" i="18"/>
  <c r="O1354" i="18"/>
  <c r="J1380" i="18"/>
  <c r="O1356" i="18"/>
  <c r="L4113" i="18"/>
  <c r="Q4089" i="18"/>
  <c r="I1375" i="18"/>
  <c r="N1351" i="18"/>
  <c r="I1376" i="18"/>
  <c r="N1352" i="18"/>
  <c r="L4097" i="18"/>
  <c r="Q4073" i="18"/>
  <c r="R1314" i="18"/>
  <c r="U1314" i="18" s="1"/>
  <c r="R1323" i="18"/>
  <c r="U1323" i="18" s="1"/>
  <c r="R1329" i="18"/>
  <c r="U1329" i="18" s="1"/>
  <c r="K1370" i="18"/>
  <c r="P1346" i="18"/>
  <c r="J1371" i="18"/>
  <c r="O1347" i="18"/>
  <c r="J1383" i="18"/>
  <c r="O1359" i="18"/>
  <c r="J1366" i="18"/>
  <c r="O1342" i="18"/>
  <c r="I1369" i="18"/>
  <c r="N1345" i="18"/>
  <c r="L4103" i="18"/>
  <c r="Q4079" i="18"/>
  <c r="L4111" i="18"/>
  <c r="Q4087" i="18"/>
  <c r="J1368" i="18"/>
  <c r="O1344" i="18"/>
  <c r="L4096" i="18"/>
  <c r="Q4072" i="18"/>
  <c r="R1315" i="18"/>
  <c r="U1315" i="18" s="1"/>
  <c r="R1330" i="18"/>
  <c r="U1330" i="18" s="1"/>
  <c r="J1365" i="18"/>
  <c r="O1341" i="18"/>
  <c r="R1317" i="18"/>
  <c r="U1317" i="18" s="1"/>
  <c r="R1331" i="18"/>
  <c r="U1331" i="18" s="1"/>
  <c r="J1362" i="18"/>
  <c r="O1338" i="18"/>
  <c r="J1363" i="18"/>
  <c r="O1339" i="18"/>
  <c r="I1362" i="18"/>
  <c r="N1338" i="18"/>
  <c r="K1383" i="18"/>
  <c r="P1359" i="18"/>
  <c r="I1371" i="18"/>
  <c r="N1347" i="18"/>
  <c r="K1373" i="18"/>
  <c r="P1349" i="18"/>
  <c r="I1377" i="18"/>
  <c r="N1353" i="18"/>
  <c r="K1379" i="18"/>
  <c r="P1355" i="18"/>
  <c r="K1375" i="18"/>
  <c r="P1351" i="18"/>
  <c r="R1334" i="18"/>
  <c r="U1334" i="18" s="1"/>
  <c r="R1326" i="18"/>
  <c r="U1326" i="18" s="1"/>
  <c r="R1318" i="18"/>
  <c r="U1318" i="18" s="1"/>
  <c r="K1382" i="18"/>
  <c r="P1358" i="18"/>
  <c r="I1363" i="18"/>
  <c r="N1339" i="18"/>
  <c r="I1378" i="18"/>
  <c r="N1354" i="18"/>
  <c r="R1354" i="18" s="1"/>
  <c r="U1354" i="18" s="1"/>
  <c r="R1343" i="18" l="1"/>
  <c r="U1343" i="18" s="1"/>
  <c r="R1352" i="18"/>
  <c r="U1352" i="18" s="1"/>
  <c r="R1353" i="18"/>
  <c r="U1353" i="18" s="1"/>
  <c r="R1347" i="18"/>
  <c r="U1347" i="18" s="1"/>
  <c r="R1338" i="18"/>
  <c r="U1338" i="18" s="1"/>
  <c r="R1345" i="18"/>
  <c r="U1345" i="18" s="1"/>
  <c r="R1350" i="18"/>
  <c r="U1350" i="18" s="1"/>
  <c r="K1406" i="18"/>
  <c r="P1382" i="18"/>
  <c r="I1387" i="18"/>
  <c r="N1363" i="18"/>
  <c r="L4121" i="18"/>
  <c r="Q4097" i="18"/>
  <c r="I1399" i="18"/>
  <c r="N1375" i="18"/>
  <c r="J1404" i="18"/>
  <c r="O1380" i="18"/>
  <c r="K1385" i="18"/>
  <c r="P1361" i="18"/>
  <c r="K1389" i="18"/>
  <c r="P1365" i="18"/>
  <c r="L4130" i="18"/>
  <c r="Q4106" i="18"/>
  <c r="L4118" i="18"/>
  <c r="Q4094" i="18"/>
  <c r="I1408" i="18"/>
  <c r="N1384" i="18"/>
  <c r="J1397" i="18"/>
  <c r="O1373" i="18"/>
  <c r="L4114" i="18"/>
  <c r="Q4090" i="18"/>
  <c r="I1396" i="18"/>
  <c r="N1372" i="18"/>
  <c r="J1405" i="18"/>
  <c r="O1381" i="18"/>
  <c r="K1402" i="18"/>
  <c r="P1378" i="18"/>
  <c r="I1405" i="18"/>
  <c r="N1381" i="18"/>
  <c r="R1340" i="18"/>
  <c r="U1340" i="18" s="1"/>
  <c r="L4129" i="18"/>
  <c r="Q4105" i="18"/>
  <c r="L4126" i="18"/>
  <c r="Q4102" i="18"/>
  <c r="R1358" i="18"/>
  <c r="U1358" i="18" s="1"/>
  <c r="R1341" i="18"/>
  <c r="U1341" i="18" s="1"/>
  <c r="R1356" i="18"/>
  <c r="U1356" i="18" s="1"/>
  <c r="R1349" i="18"/>
  <c r="U1349" i="18" s="1"/>
  <c r="I1402" i="18"/>
  <c r="N1378" i="18"/>
  <c r="K1403" i="18"/>
  <c r="P1379" i="18"/>
  <c r="K1397" i="18"/>
  <c r="P1373" i="18"/>
  <c r="K1407" i="18"/>
  <c r="P1383" i="18"/>
  <c r="J1387" i="18"/>
  <c r="O1363" i="18"/>
  <c r="J1392" i="18"/>
  <c r="O1368" i="18"/>
  <c r="L4127" i="18"/>
  <c r="Q4103" i="18"/>
  <c r="J1390" i="18"/>
  <c r="O1366" i="18"/>
  <c r="J1395" i="18"/>
  <c r="O1371" i="18"/>
  <c r="R1337" i="18"/>
  <c r="U1337" i="18" s="1"/>
  <c r="I1388" i="18"/>
  <c r="N1364" i="18"/>
  <c r="J1408" i="18"/>
  <c r="O1384" i="18"/>
  <c r="J1385" i="18"/>
  <c r="O1361" i="18"/>
  <c r="J1398" i="18"/>
  <c r="O1374" i="18"/>
  <c r="L4132" i="18"/>
  <c r="Q4108" i="18"/>
  <c r="J1396" i="18"/>
  <c r="O1372" i="18"/>
  <c r="L4119" i="18"/>
  <c r="Q4095" i="18"/>
  <c r="I1406" i="18"/>
  <c r="N1382" i="18"/>
  <c r="K1387" i="18"/>
  <c r="P1363" i="18"/>
  <c r="J1400" i="18"/>
  <c r="O1376" i="18"/>
  <c r="I1389" i="18"/>
  <c r="N1365" i="18"/>
  <c r="J1401" i="18"/>
  <c r="O1377" i="18"/>
  <c r="K1396" i="18"/>
  <c r="P1372" i="18"/>
  <c r="L4123" i="18"/>
  <c r="Q4099" i="18"/>
  <c r="L4124" i="18"/>
  <c r="Q4100" i="18"/>
  <c r="I1404" i="18"/>
  <c r="N1380" i="18"/>
  <c r="K1408" i="18"/>
  <c r="P1384" i="18"/>
  <c r="I1397" i="18"/>
  <c r="N1373" i="18"/>
  <c r="J1403" i="18"/>
  <c r="O1379" i="18"/>
  <c r="K1386" i="18"/>
  <c r="P1362" i="18"/>
  <c r="J1393" i="18"/>
  <c r="O1369" i="18"/>
  <c r="I1400" i="18"/>
  <c r="N1376" i="18"/>
  <c r="J1402" i="18"/>
  <c r="O1378" i="18"/>
  <c r="L4117" i="18"/>
  <c r="Q4093" i="18"/>
  <c r="L4133" i="18"/>
  <c r="Q4109" i="18"/>
  <c r="K1401" i="18"/>
  <c r="P1377" i="18"/>
  <c r="L4125" i="18"/>
  <c r="Q4101" i="18"/>
  <c r="K1395" i="18"/>
  <c r="P1371" i="18"/>
  <c r="L4134" i="18"/>
  <c r="Q4110" i="18"/>
  <c r="L4116" i="18"/>
  <c r="Q4092" i="18"/>
  <c r="R1346" i="18"/>
  <c r="U1346" i="18" s="1"/>
  <c r="R1344" i="18"/>
  <c r="U1344" i="18" s="1"/>
  <c r="K1398" i="18"/>
  <c r="P1374" i="18"/>
  <c r="K1405" i="18"/>
  <c r="P1381" i="18"/>
  <c r="K1391" i="18"/>
  <c r="P1367" i="18"/>
  <c r="R1342" i="18"/>
  <c r="U1342" i="18" s="1"/>
  <c r="R1355" i="18"/>
  <c r="U1355" i="18" s="1"/>
  <c r="R1359" i="18"/>
  <c r="U1359" i="18" s="1"/>
  <c r="L4137" i="18"/>
  <c r="Q4113" i="18"/>
  <c r="J1399" i="18"/>
  <c r="O1375" i="18"/>
  <c r="I1385" i="18"/>
  <c r="N1361" i="18"/>
  <c r="L4136" i="18"/>
  <c r="Q4112" i="18"/>
  <c r="R1339" i="18"/>
  <c r="U1339" i="18" s="1"/>
  <c r="K1399" i="18"/>
  <c r="P1375" i="18"/>
  <c r="I1401" i="18"/>
  <c r="N1377" i="18"/>
  <c r="I1395" i="18"/>
  <c r="N1371" i="18"/>
  <c r="I1386" i="18"/>
  <c r="N1362" i="18"/>
  <c r="J1386" i="18"/>
  <c r="O1362" i="18"/>
  <c r="J1389" i="18"/>
  <c r="O1365" i="18"/>
  <c r="L4120" i="18"/>
  <c r="Q4096" i="18"/>
  <c r="L4135" i="18"/>
  <c r="Q4111" i="18"/>
  <c r="I1393" i="18"/>
  <c r="N1369" i="18"/>
  <c r="J1407" i="18"/>
  <c r="O1383" i="18"/>
  <c r="K1394" i="18"/>
  <c r="P1370" i="18"/>
  <c r="R1351" i="18"/>
  <c r="U1351" i="18" s="1"/>
  <c r="R1360" i="18"/>
  <c r="U1360" i="18" s="1"/>
  <c r="R1348" i="18"/>
  <c r="U1348" i="18" s="1"/>
  <c r="R1357" i="18"/>
  <c r="U1357" i="18" s="1"/>
  <c r="I1391" i="18"/>
  <c r="N1367" i="18"/>
  <c r="I1394" i="18"/>
  <c r="N1370" i="18"/>
  <c r="I1392" i="18"/>
  <c r="N1368" i="18"/>
  <c r="K1388" i="18"/>
  <c r="P1364" i="18"/>
  <c r="I1390" i="18"/>
  <c r="N1366" i="18"/>
  <c r="I1398" i="18"/>
  <c r="N1374" i="18"/>
  <c r="K1393" i="18"/>
  <c r="P1369" i="18"/>
  <c r="L4122" i="18"/>
  <c r="Q4098" i="18"/>
  <c r="L4128" i="18"/>
  <c r="Q4104" i="18"/>
  <c r="I1403" i="18"/>
  <c r="N1379" i="18"/>
  <c r="R1379" i="18" s="1"/>
  <c r="U1379" i="18" s="1"/>
  <c r="K1404" i="18"/>
  <c r="P1380" i="18"/>
  <c r="K1400" i="18"/>
  <c r="P1376" i="18"/>
  <c r="J1391" i="18"/>
  <c r="O1367" i="18"/>
  <c r="K1392" i="18"/>
  <c r="P1368" i="18"/>
  <c r="L4131" i="18"/>
  <c r="Q4107" i="18"/>
  <c r="J1406" i="18"/>
  <c r="O1382" i="18"/>
  <c r="K1390" i="18"/>
  <c r="P1366" i="18"/>
  <c r="L4115" i="18"/>
  <c r="Q4091" i="18"/>
  <c r="J1394" i="18"/>
  <c r="O1370" i="18"/>
  <c r="I1407" i="18"/>
  <c r="N1383" i="18"/>
  <c r="J1388" i="18"/>
  <c r="O1364" i="18"/>
  <c r="R1377" i="18" l="1"/>
  <c r="U1377" i="18" s="1"/>
  <c r="R1383" i="18"/>
  <c r="U1383" i="18" s="1"/>
  <c r="R1374" i="18"/>
  <c r="U1374" i="18" s="1"/>
  <c r="R1361" i="18"/>
  <c r="U1361" i="18" s="1"/>
  <c r="R1368" i="18"/>
  <c r="U1368" i="18" s="1"/>
  <c r="R1362" i="18"/>
  <c r="U1362" i="18" s="1"/>
  <c r="R1373" i="18"/>
  <c r="U1373" i="18" s="1"/>
  <c r="I1409" i="18"/>
  <c r="N1385" i="18"/>
  <c r="L4161" i="18"/>
  <c r="Q4137" i="18"/>
  <c r="R1376" i="18"/>
  <c r="U1376" i="18" s="1"/>
  <c r="R1380" i="18"/>
  <c r="U1380" i="18" s="1"/>
  <c r="R1382" i="18"/>
  <c r="U1382" i="18" s="1"/>
  <c r="J1414" i="18"/>
  <c r="O1390" i="18"/>
  <c r="J1416" i="18"/>
  <c r="O1392" i="18"/>
  <c r="K1431" i="18"/>
  <c r="P1407" i="18"/>
  <c r="K1427" i="18"/>
  <c r="P1403" i="18"/>
  <c r="L4150" i="18"/>
  <c r="Q4126" i="18"/>
  <c r="R1381" i="18"/>
  <c r="U1381" i="18" s="1"/>
  <c r="R1384" i="18"/>
  <c r="U1384" i="18" s="1"/>
  <c r="R1375" i="18"/>
  <c r="U1375" i="18" s="1"/>
  <c r="R1363" i="18"/>
  <c r="U1363" i="18" s="1"/>
  <c r="R1366" i="18"/>
  <c r="U1366" i="18" s="1"/>
  <c r="R1367" i="18"/>
  <c r="U1367" i="18" s="1"/>
  <c r="J1412" i="18"/>
  <c r="O1388" i="18"/>
  <c r="J1418" i="18"/>
  <c r="O1394" i="18"/>
  <c r="K1414" i="18"/>
  <c r="P1390" i="18"/>
  <c r="L4155" i="18"/>
  <c r="Q4131" i="18"/>
  <c r="J1415" i="18"/>
  <c r="O1391" i="18"/>
  <c r="K1428" i="18"/>
  <c r="P1404" i="18"/>
  <c r="L4152" i="18"/>
  <c r="Q4128" i="18"/>
  <c r="K1417" i="18"/>
  <c r="P1393" i="18"/>
  <c r="I1414" i="18"/>
  <c r="N1390" i="18"/>
  <c r="R1390" i="18" s="1"/>
  <c r="U1390" i="18" s="1"/>
  <c r="I1416" i="18"/>
  <c r="N1392" i="18"/>
  <c r="I1415" i="18"/>
  <c r="N1391" i="18"/>
  <c r="J1431" i="18"/>
  <c r="O1407" i="18"/>
  <c r="L4159" i="18"/>
  <c r="Q4135" i="18"/>
  <c r="J1413" i="18"/>
  <c r="O1389" i="18"/>
  <c r="I1410" i="18"/>
  <c r="N1386" i="18"/>
  <c r="I1425" i="18"/>
  <c r="N1401" i="18"/>
  <c r="K1415" i="18"/>
  <c r="P1391" i="18"/>
  <c r="K1422" i="18"/>
  <c r="P1398" i="18"/>
  <c r="L4140" i="18"/>
  <c r="Q4116" i="18"/>
  <c r="K1419" i="18"/>
  <c r="P1395" i="18"/>
  <c r="K1425" i="18"/>
  <c r="P1401" i="18"/>
  <c r="L4141" i="18"/>
  <c r="Q4117" i="18"/>
  <c r="I1424" i="18"/>
  <c r="N1400" i="18"/>
  <c r="K1410" i="18"/>
  <c r="P1386" i="18"/>
  <c r="I1421" i="18"/>
  <c r="N1397" i="18"/>
  <c r="I1428" i="18"/>
  <c r="N1404" i="18"/>
  <c r="L4147" i="18"/>
  <c r="Q4123" i="18"/>
  <c r="J1425" i="18"/>
  <c r="O1401" i="18"/>
  <c r="J1424" i="18"/>
  <c r="O1400" i="18"/>
  <c r="I1430" i="18"/>
  <c r="N1406" i="18"/>
  <c r="J1420" i="18"/>
  <c r="O1396" i="18"/>
  <c r="J1422" i="18"/>
  <c r="O1398" i="18"/>
  <c r="J1432" i="18"/>
  <c r="O1408" i="18"/>
  <c r="R1378" i="18"/>
  <c r="U1378" i="18" s="1"/>
  <c r="I1429" i="18"/>
  <c r="N1405" i="18"/>
  <c r="J1429" i="18"/>
  <c r="O1405" i="18"/>
  <c r="L4138" i="18"/>
  <c r="Q4114" i="18"/>
  <c r="I1432" i="18"/>
  <c r="N1408" i="18"/>
  <c r="L4154" i="18"/>
  <c r="Q4130" i="18"/>
  <c r="K1409" i="18"/>
  <c r="P1385" i="18"/>
  <c r="I1423" i="18"/>
  <c r="N1399" i="18"/>
  <c r="I1411" i="18"/>
  <c r="N1387" i="18"/>
  <c r="L4139" i="18"/>
  <c r="Q4115" i="18"/>
  <c r="R1370" i="18"/>
  <c r="U1370" i="18" s="1"/>
  <c r="R1369" i="18"/>
  <c r="U1369" i="18" s="1"/>
  <c r="R1371" i="18"/>
  <c r="U1371" i="18" s="1"/>
  <c r="L4160" i="18"/>
  <c r="Q4136" i="18"/>
  <c r="J1423" i="18"/>
  <c r="O1399" i="18"/>
  <c r="R1365" i="18"/>
  <c r="U1365" i="18" s="1"/>
  <c r="R1364" i="18"/>
  <c r="U1364" i="18" s="1"/>
  <c r="J1419" i="18"/>
  <c r="O1395" i="18"/>
  <c r="L4151" i="18"/>
  <c r="Q4127" i="18"/>
  <c r="J1411" i="18"/>
  <c r="O1387" i="18"/>
  <c r="K1421" i="18"/>
  <c r="P1397" i="18"/>
  <c r="I1426" i="18"/>
  <c r="N1402" i="18"/>
  <c r="L4153" i="18"/>
  <c r="Q4129" i="18"/>
  <c r="R1372" i="18"/>
  <c r="U1372" i="18" s="1"/>
  <c r="I1431" i="18"/>
  <c r="N1407" i="18"/>
  <c r="J1430" i="18"/>
  <c r="O1406" i="18"/>
  <c r="K1416" i="18"/>
  <c r="P1392" i="18"/>
  <c r="K1424" i="18"/>
  <c r="P1400" i="18"/>
  <c r="I1427" i="18"/>
  <c r="N1403" i="18"/>
  <c r="L4146" i="18"/>
  <c r="Q4122" i="18"/>
  <c r="I1422" i="18"/>
  <c r="N1398" i="18"/>
  <c r="R1398" i="18" s="1"/>
  <c r="U1398" i="18" s="1"/>
  <c r="K1412" i="18"/>
  <c r="P1388" i="18"/>
  <c r="I1418" i="18"/>
  <c r="N1394" i="18"/>
  <c r="K1418" i="18"/>
  <c r="P1394" i="18"/>
  <c r="I1417" i="18"/>
  <c r="N1393" i="18"/>
  <c r="L4144" i="18"/>
  <c r="Q4120" i="18"/>
  <c r="J1410" i="18"/>
  <c r="O1386" i="18"/>
  <c r="I1419" i="18"/>
  <c r="N1395" i="18"/>
  <c r="K1423" i="18"/>
  <c r="P1399" i="18"/>
  <c r="K1429" i="18"/>
  <c r="P1405" i="18"/>
  <c r="L4158" i="18"/>
  <c r="Q4134" i="18"/>
  <c r="L4149" i="18"/>
  <c r="Q4125" i="18"/>
  <c r="L4157" i="18"/>
  <c r="Q4133" i="18"/>
  <c r="J1426" i="18"/>
  <c r="O1402" i="18"/>
  <c r="J1417" i="18"/>
  <c r="O1393" i="18"/>
  <c r="J1427" i="18"/>
  <c r="O1403" i="18"/>
  <c r="K1432" i="18"/>
  <c r="P1408" i="18"/>
  <c r="L4148" i="18"/>
  <c r="Q4124" i="18"/>
  <c r="K1420" i="18"/>
  <c r="P1396" i="18"/>
  <c r="I1413" i="18"/>
  <c r="N1389" i="18"/>
  <c r="K1411" i="18"/>
  <c r="P1387" i="18"/>
  <c r="L4143" i="18"/>
  <c r="Q4119" i="18"/>
  <c r="L4156" i="18"/>
  <c r="Q4132" i="18"/>
  <c r="J1409" i="18"/>
  <c r="O1385" i="18"/>
  <c r="I1412" i="18"/>
  <c r="N1388" i="18"/>
  <c r="K1426" i="18"/>
  <c r="P1402" i="18"/>
  <c r="I1420" i="18"/>
  <c r="N1396" i="18"/>
  <c r="J1421" i="18"/>
  <c r="O1397" i="18"/>
  <c r="L4142" i="18"/>
  <c r="Q4118" i="18"/>
  <c r="K1413" i="18"/>
  <c r="P1389" i="18"/>
  <c r="J1428" i="18"/>
  <c r="O1404" i="18"/>
  <c r="L4145" i="18"/>
  <c r="Q4121" i="18"/>
  <c r="K1430" i="18"/>
  <c r="P1406" i="18"/>
  <c r="R1396" i="18" l="1"/>
  <c r="U1396" i="18" s="1"/>
  <c r="R1407" i="18"/>
  <c r="U1407" i="18" s="1"/>
  <c r="R1388" i="18"/>
  <c r="U1388" i="18" s="1"/>
  <c r="R1394" i="18"/>
  <c r="U1394" i="18" s="1"/>
  <c r="R1403" i="18"/>
  <c r="U1403" i="18" s="1"/>
  <c r="R1405" i="18"/>
  <c r="U1405" i="18" s="1"/>
  <c r="R1402" i="18"/>
  <c r="U1402" i="18" s="1"/>
  <c r="K1445" i="18"/>
  <c r="P1421" i="18"/>
  <c r="L4184" i="18"/>
  <c r="Q4160" i="18"/>
  <c r="R1399" i="18"/>
  <c r="U1399" i="18" s="1"/>
  <c r="J1444" i="18"/>
  <c r="O1420" i="18"/>
  <c r="I1445" i="18"/>
  <c r="N1421" i="18"/>
  <c r="L4164" i="18"/>
  <c r="Q4140" i="18"/>
  <c r="L4183" i="18"/>
  <c r="Q4159" i="18"/>
  <c r="L4176" i="18"/>
  <c r="Q4152" i="18"/>
  <c r="K1438" i="18"/>
  <c r="P1414" i="18"/>
  <c r="L4174" i="18"/>
  <c r="Q4150" i="18"/>
  <c r="K1455" i="18"/>
  <c r="P1431" i="18"/>
  <c r="I1444" i="18"/>
  <c r="N1420" i="18"/>
  <c r="K1435" i="18"/>
  <c r="P1411" i="18"/>
  <c r="J1441" i="18"/>
  <c r="O1417" i="18"/>
  <c r="K1447" i="18"/>
  <c r="P1423" i="18"/>
  <c r="I1442" i="18"/>
  <c r="N1418" i="18"/>
  <c r="K1440" i="18"/>
  <c r="P1416" i="18"/>
  <c r="I1447" i="18"/>
  <c r="N1423" i="18"/>
  <c r="I1453" i="18"/>
  <c r="N1429" i="18"/>
  <c r="R1404" i="18"/>
  <c r="U1404" i="18" s="1"/>
  <c r="R1401" i="18"/>
  <c r="U1401" i="18" s="1"/>
  <c r="R1392" i="18"/>
  <c r="U1392" i="18" s="1"/>
  <c r="L4185" i="18"/>
  <c r="Q4161" i="18"/>
  <c r="L4177" i="18"/>
  <c r="Q4153" i="18"/>
  <c r="L4175" i="18"/>
  <c r="Q4151" i="18"/>
  <c r="J1456" i="18"/>
  <c r="O1432" i="18"/>
  <c r="L4171" i="18"/>
  <c r="Q4147" i="18"/>
  <c r="I1448" i="18"/>
  <c r="N1424" i="18"/>
  <c r="K1439" i="18"/>
  <c r="P1415" i="18"/>
  <c r="I1438" i="18"/>
  <c r="N1414" i="18"/>
  <c r="J1438" i="18"/>
  <c r="O1414" i="18"/>
  <c r="L4166" i="18"/>
  <c r="Q4142" i="18"/>
  <c r="I1436" i="18"/>
  <c r="N1412" i="18"/>
  <c r="K1444" i="18"/>
  <c r="P1420" i="18"/>
  <c r="L4181" i="18"/>
  <c r="Q4157" i="18"/>
  <c r="J1434" i="18"/>
  <c r="O1410" i="18"/>
  <c r="L4163" i="18"/>
  <c r="Q4139" i="18"/>
  <c r="R1406" i="18"/>
  <c r="U1406" i="18" s="1"/>
  <c r="R1395" i="18"/>
  <c r="U1395" i="18" s="1"/>
  <c r="I1450" i="18"/>
  <c r="N1426" i="18"/>
  <c r="J1435" i="18"/>
  <c r="O1411" i="18"/>
  <c r="J1443" i="18"/>
  <c r="O1419" i="18"/>
  <c r="J1447" i="18"/>
  <c r="O1423" i="18"/>
  <c r="R1387" i="18"/>
  <c r="U1387" i="18" s="1"/>
  <c r="R1408" i="18"/>
  <c r="U1408" i="18" s="1"/>
  <c r="J1446" i="18"/>
  <c r="O1422" i="18"/>
  <c r="I1454" i="18"/>
  <c r="N1430" i="18"/>
  <c r="J1449" i="18"/>
  <c r="O1425" i="18"/>
  <c r="I1452" i="18"/>
  <c r="N1428" i="18"/>
  <c r="K1434" i="18"/>
  <c r="P1410" i="18"/>
  <c r="L4165" i="18"/>
  <c r="Q4141" i="18"/>
  <c r="K1443" i="18"/>
  <c r="P1419" i="18"/>
  <c r="K1446" i="18"/>
  <c r="P1422" i="18"/>
  <c r="I1449" i="18"/>
  <c r="N1425" i="18"/>
  <c r="J1437" i="18"/>
  <c r="O1413" i="18"/>
  <c r="J1455" i="18"/>
  <c r="O1431" i="18"/>
  <c r="I1440" i="18"/>
  <c r="N1416" i="18"/>
  <c r="K1441" i="18"/>
  <c r="P1417" i="18"/>
  <c r="K1452" i="18"/>
  <c r="P1428" i="18"/>
  <c r="L4179" i="18"/>
  <c r="Q4155" i="18"/>
  <c r="J1442" i="18"/>
  <c r="O1418" i="18"/>
  <c r="K1451" i="18"/>
  <c r="P1427" i="18"/>
  <c r="J1440" i="18"/>
  <c r="O1416" i="18"/>
  <c r="R1385" i="18"/>
  <c r="U1385" i="18" s="1"/>
  <c r="R1393" i="18"/>
  <c r="U1393" i="18" s="1"/>
  <c r="J1448" i="18"/>
  <c r="O1424" i="18"/>
  <c r="K1449" i="18"/>
  <c r="P1425" i="18"/>
  <c r="I1434" i="18"/>
  <c r="N1410" i="18"/>
  <c r="I1439" i="18"/>
  <c r="N1415" i="18"/>
  <c r="J1439" i="18"/>
  <c r="O1415" i="18"/>
  <c r="J1436" i="18"/>
  <c r="O1412" i="18"/>
  <c r="K1454" i="18"/>
  <c r="P1430" i="18"/>
  <c r="J1452" i="18"/>
  <c r="O1428" i="18"/>
  <c r="L4180" i="18"/>
  <c r="Q4156" i="18"/>
  <c r="K1456" i="18"/>
  <c r="P1432" i="18"/>
  <c r="L4182" i="18"/>
  <c r="Q4158" i="18"/>
  <c r="I1441" i="18"/>
  <c r="N1417" i="18"/>
  <c r="I1446" i="18"/>
  <c r="N1422" i="18"/>
  <c r="I1451" i="18"/>
  <c r="N1427" i="18"/>
  <c r="I1455" i="18"/>
  <c r="N1431" i="18"/>
  <c r="L4178" i="18"/>
  <c r="Q4154" i="18"/>
  <c r="L4162" i="18"/>
  <c r="Q4138" i="18"/>
  <c r="R1389" i="18"/>
  <c r="U1389" i="18" s="1"/>
  <c r="L4169" i="18"/>
  <c r="Q4145" i="18"/>
  <c r="K1437" i="18"/>
  <c r="P1413" i="18"/>
  <c r="J1445" i="18"/>
  <c r="O1421" i="18"/>
  <c r="K1450" i="18"/>
  <c r="P1426" i="18"/>
  <c r="J1433" i="18"/>
  <c r="O1409" i="18"/>
  <c r="L4167" i="18"/>
  <c r="Q4143" i="18"/>
  <c r="I1437" i="18"/>
  <c r="N1413" i="18"/>
  <c r="L4172" i="18"/>
  <c r="Q4148" i="18"/>
  <c r="J1451" i="18"/>
  <c r="O1427" i="18"/>
  <c r="J1450" i="18"/>
  <c r="O1426" i="18"/>
  <c r="L4173" i="18"/>
  <c r="Q4149" i="18"/>
  <c r="K1453" i="18"/>
  <c r="P1429" i="18"/>
  <c r="I1443" i="18"/>
  <c r="N1419" i="18"/>
  <c r="L4168" i="18"/>
  <c r="Q4144" i="18"/>
  <c r="K1442" i="18"/>
  <c r="P1418" i="18"/>
  <c r="K1436" i="18"/>
  <c r="P1412" i="18"/>
  <c r="L4170" i="18"/>
  <c r="Q4146" i="18"/>
  <c r="K1448" i="18"/>
  <c r="P1424" i="18"/>
  <c r="J1454" i="18"/>
  <c r="O1430" i="18"/>
  <c r="I1435" i="18"/>
  <c r="N1411" i="18"/>
  <c r="K1433" i="18"/>
  <c r="P1409" i="18"/>
  <c r="I1456" i="18"/>
  <c r="N1432" i="18"/>
  <c r="J1453" i="18"/>
  <c r="O1429" i="18"/>
  <c r="R1397" i="18"/>
  <c r="U1397" i="18" s="1"/>
  <c r="R1400" i="18"/>
  <c r="U1400" i="18" s="1"/>
  <c r="R1386" i="18"/>
  <c r="U1386" i="18" s="1"/>
  <c r="R1391" i="18"/>
  <c r="U1391" i="18" s="1"/>
  <c r="I1433" i="18"/>
  <c r="N1409" i="18"/>
  <c r="R1409" i="18" l="1"/>
  <c r="U1409" i="18" s="1"/>
  <c r="R1415" i="18"/>
  <c r="U1415" i="18" s="1"/>
  <c r="R1414" i="18"/>
  <c r="U1414" i="18" s="1"/>
  <c r="R1418" i="18"/>
  <c r="U1418" i="18" s="1"/>
  <c r="R1427" i="18"/>
  <c r="U1427" i="18" s="1"/>
  <c r="R1417" i="18"/>
  <c r="U1417" i="18" s="1"/>
  <c r="R1424" i="18"/>
  <c r="U1424" i="18" s="1"/>
  <c r="J1477" i="18"/>
  <c r="O1453" i="18"/>
  <c r="L4194" i="18"/>
  <c r="Q4170" i="18"/>
  <c r="I1467" i="18"/>
  <c r="N1443" i="18"/>
  <c r="J1475" i="18"/>
  <c r="O1451" i="18"/>
  <c r="J1457" i="18"/>
  <c r="O1433" i="18"/>
  <c r="L4193" i="18"/>
  <c r="Q4169" i="18"/>
  <c r="R1425" i="18"/>
  <c r="U1425" i="18" s="1"/>
  <c r="I1477" i="18"/>
  <c r="N1453" i="18"/>
  <c r="K1471" i="18"/>
  <c r="P1447" i="18"/>
  <c r="K1479" i="18"/>
  <c r="P1455" i="18"/>
  <c r="I1469" i="18"/>
  <c r="N1445" i="18"/>
  <c r="L4202" i="18"/>
  <c r="Q4178" i="18"/>
  <c r="J1460" i="18"/>
  <c r="O1436" i="18"/>
  <c r="K1475" i="18"/>
  <c r="P1451" i="18"/>
  <c r="K1467" i="18"/>
  <c r="P1443" i="18"/>
  <c r="J1459" i="18"/>
  <c r="O1435" i="18"/>
  <c r="I1462" i="18"/>
  <c r="N1438" i="18"/>
  <c r="J1480" i="18"/>
  <c r="O1456" i="18"/>
  <c r="R1423" i="18"/>
  <c r="U1423" i="18" s="1"/>
  <c r="R1420" i="18"/>
  <c r="U1420" i="18" s="1"/>
  <c r="L4208" i="18"/>
  <c r="Q4184" i="18"/>
  <c r="J1478" i="18"/>
  <c r="O1454" i="18"/>
  <c r="L4197" i="18"/>
  <c r="Q4173" i="18"/>
  <c r="K1459" i="18"/>
  <c r="P1435" i="18"/>
  <c r="K1462" i="18"/>
  <c r="P1438" i="18"/>
  <c r="L4207" i="18"/>
  <c r="Q4183" i="18"/>
  <c r="R1411" i="18"/>
  <c r="U1411" i="18" s="1"/>
  <c r="I1465" i="18"/>
  <c r="N1441" i="18"/>
  <c r="K1480" i="18"/>
  <c r="P1456" i="18"/>
  <c r="I1463" i="18"/>
  <c r="N1439" i="18"/>
  <c r="K1473" i="18"/>
  <c r="P1449" i="18"/>
  <c r="L4203" i="18"/>
  <c r="Q4179" i="18"/>
  <c r="J1479" i="18"/>
  <c r="O1455" i="18"/>
  <c r="K1458" i="18"/>
  <c r="P1434" i="18"/>
  <c r="J1470" i="18"/>
  <c r="O1446" i="18"/>
  <c r="J1471" i="18"/>
  <c r="O1447" i="18"/>
  <c r="J1458" i="18"/>
  <c r="O1434" i="18"/>
  <c r="L4190" i="18"/>
  <c r="Q4166" i="18"/>
  <c r="I1472" i="18"/>
  <c r="N1448" i="18"/>
  <c r="I1459" i="18"/>
  <c r="N1435" i="18"/>
  <c r="K1460" i="18"/>
  <c r="P1436" i="18"/>
  <c r="K1477" i="18"/>
  <c r="P1453" i="18"/>
  <c r="J1474" i="18"/>
  <c r="O1450" i="18"/>
  <c r="L4196" i="18"/>
  <c r="Q4172" i="18"/>
  <c r="L4191" i="18"/>
  <c r="Q4167" i="18"/>
  <c r="K1474" i="18"/>
  <c r="P1450" i="18"/>
  <c r="K1461" i="18"/>
  <c r="P1437" i="18"/>
  <c r="R1431" i="18"/>
  <c r="U1431" i="18" s="1"/>
  <c r="R1422" i="18"/>
  <c r="U1422" i="18" s="1"/>
  <c r="R1410" i="18"/>
  <c r="U1410" i="18" s="1"/>
  <c r="R1416" i="18"/>
  <c r="U1416" i="18" s="1"/>
  <c r="R1428" i="18"/>
  <c r="U1428" i="18" s="1"/>
  <c r="R1430" i="18"/>
  <c r="U1430" i="18" s="1"/>
  <c r="R1426" i="18"/>
  <c r="U1426" i="18" s="1"/>
  <c r="R1412" i="18"/>
  <c r="U1412" i="18" s="1"/>
  <c r="I1471" i="18"/>
  <c r="N1447" i="18"/>
  <c r="I1466" i="18"/>
  <c r="N1442" i="18"/>
  <c r="J1465" i="18"/>
  <c r="O1441" i="18"/>
  <c r="I1468" i="18"/>
  <c r="N1444" i="18"/>
  <c r="L4198" i="18"/>
  <c r="Q4174" i="18"/>
  <c r="L4200" i="18"/>
  <c r="Q4176" i="18"/>
  <c r="L4188" i="18"/>
  <c r="Q4164" i="18"/>
  <c r="J1468" i="18"/>
  <c r="O1444" i="18"/>
  <c r="K1457" i="18"/>
  <c r="P1433" i="18"/>
  <c r="K1466" i="18"/>
  <c r="P1442" i="18"/>
  <c r="I1461" i="18"/>
  <c r="N1437" i="18"/>
  <c r="J1469" i="18"/>
  <c r="O1445" i="18"/>
  <c r="K1464" i="18"/>
  <c r="P1440" i="18"/>
  <c r="R1432" i="18"/>
  <c r="U1432" i="18" s="1"/>
  <c r="I1475" i="18"/>
  <c r="N1451" i="18"/>
  <c r="R1451" i="18" s="1"/>
  <c r="U1451" i="18" s="1"/>
  <c r="J1476" i="18"/>
  <c r="O1452" i="18"/>
  <c r="K1465" i="18"/>
  <c r="P1441" i="18"/>
  <c r="I1473" i="18"/>
  <c r="N1449" i="18"/>
  <c r="J1473" i="18"/>
  <c r="O1449" i="18"/>
  <c r="K1468" i="18"/>
  <c r="P1444" i="18"/>
  <c r="L4201" i="18"/>
  <c r="Q4177" i="18"/>
  <c r="I1457" i="18"/>
  <c r="N1433" i="18"/>
  <c r="I1480" i="18"/>
  <c r="N1456" i="18"/>
  <c r="R1456" i="18" s="1"/>
  <c r="U1456" i="18" s="1"/>
  <c r="K1472" i="18"/>
  <c r="P1448" i="18"/>
  <c r="L4192" i="18"/>
  <c r="Q4168" i="18"/>
  <c r="R1419" i="18"/>
  <c r="U1419" i="18" s="1"/>
  <c r="R1413" i="18"/>
  <c r="U1413" i="18" s="1"/>
  <c r="L4186" i="18"/>
  <c r="Q4162" i="18"/>
  <c r="I1479" i="18"/>
  <c r="N1455" i="18"/>
  <c r="R1455" i="18" s="1"/>
  <c r="U1455" i="18" s="1"/>
  <c r="I1470" i="18"/>
  <c r="N1446" i="18"/>
  <c r="L4206" i="18"/>
  <c r="Q4182" i="18"/>
  <c r="L4204" i="18"/>
  <c r="Q4180" i="18"/>
  <c r="K1478" i="18"/>
  <c r="P1454" i="18"/>
  <c r="J1463" i="18"/>
  <c r="O1439" i="18"/>
  <c r="I1458" i="18"/>
  <c r="N1434" i="18"/>
  <c r="J1472" i="18"/>
  <c r="O1448" i="18"/>
  <c r="J1464" i="18"/>
  <c r="O1440" i="18"/>
  <c r="J1466" i="18"/>
  <c r="O1442" i="18"/>
  <c r="K1476" i="18"/>
  <c r="P1452" i="18"/>
  <c r="I1464" i="18"/>
  <c r="N1440" i="18"/>
  <c r="J1461" i="18"/>
  <c r="O1437" i="18"/>
  <c r="K1470" i="18"/>
  <c r="P1446" i="18"/>
  <c r="L4189" i="18"/>
  <c r="Q4165" i="18"/>
  <c r="I1476" i="18"/>
  <c r="N1452" i="18"/>
  <c r="I1478" i="18"/>
  <c r="N1454" i="18"/>
  <c r="R1454" i="18" s="1"/>
  <c r="U1454" i="18" s="1"/>
  <c r="J1467" i="18"/>
  <c r="O1443" i="18"/>
  <c r="I1474" i="18"/>
  <c r="N1450" i="18"/>
  <c r="L4187" i="18"/>
  <c r="Q4163" i="18"/>
  <c r="L4205" i="18"/>
  <c r="Q4181" i="18"/>
  <c r="I1460" i="18"/>
  <c r="N1436" i="18"/>
  <c r="J1462" i="18"/>
  <c r="O1438" i="18"/>
  <c r="K1463" i="18"/>
  <c r="P1439" i="18"/>
  <c r="L4195" i="18"/>
  <c r="Q4171" i="18"/>
  <c r="L4199" i="18"/>
  <c r="Q4175" i="18"/>
  <c r="L4209" i="18"/>
  <c r="Q4185" i="18"/>
  <c r="R1429" i="18"/>
  <c r="U1429" i="18" s="1"/>
  <c r="R1421" i="18"/>
  <c r="U1421" i="18" s="1"/>
  <c r="K1469" i="18"/>
  <c r="P1445" i="18"/>
  <c r="R1434" i="18" l="1"/>
  <c r="U1434" i="18" s="1"/>
  <c r="R1450" i="18"/>
  <c r="U1450" i="18" s="1"/>
  <c r="R1447" i="18"/>
  <c r="U1447" i="18" s="1"/>
  <c r="R1435" i="18"/>
  <c r="U1435" i="18" s="1"/>
  <c r="R1436" i="18"/>
  <c r="U1436" i="18" s="1"/>
  <c r="R1452" i="18"/>
  <c r="U1452" i="18" s="1"/>
  <c r="R1440" i="18"/>
  <c r="U1440" i="18" s="1"/>
  <c r="L4223" i="18"/>
  <c r="Q4199" i="18"/>
  <c r="K1493" i="18"/>
  <c r="P1469" i="18"/>
  <c r="L4233" i="18"/>
  <c r="Q4209" i="18"/>
  <c r="L4219" i="18"/>
  <c r="Q4195" i="18"/>
  <c r="J1486" i="18"/>
  <c r="O1462" i="18"/>
  <c r="L4229" i="18"/>
  <c r="Q4205" i="18"/>
  <c r="I1498" i="18"/>
  <c r="N1474" i="18"/>
  <c r="I1502" i="18"/>
  <c r="N1478" i="18"/>
  <c r="L4213" i="18"/>
  <c r="Q4189" i="18"/>
  <c r="J1485" i="18"/>
  <c r="O1461" i="18"/>
  <c r="K1500" i="18"/>
  <c r="P1476" i="18"/>
  <c r="J1488" i="18"/>
  <c r="O1464" i="18"/>
  <c r="I1482" i="18"/>
  <c r="N1458" i="18"/>
  <c r="K1502" i="18"/>
  <c r="P1478" i="18"/>
  <c r="L4230" i="18"/>
  <c r="Q4206" i="18"/>
  <c r="I1503" i="18"/>
  <c r="N1479" i="18"/>
  <c r="K1496" i="18"/>
  <c r="P1472" i="18"/>
  <c r="I1481" i="18"/>
  <c r="N1457" i="18"/>
  <c r="K1492" i="18"/>
  <c r="P1468" i="18"/>
  <c r="I1497" i="18"/>
  <c r="N1473" i="18"/>
  <c r="J1500" i="18"/>
  <c r="O1476" i="18"/>
  <c r="R1437" i="18"/>
  <c r="U1437" i="18" s="1"/>
  <c r="R1439" i="18"/>
  <c r="U1439" i="18" s="1"/>
  <c r="R1441" i="18"/>
  <c r="U1441" i="18" s="1"/>
  <c r="L4231" i="18"/>
  <c r="Q4207" i="18"/>
  <c r="K1483" i="18"/>
  <c r="P1459" i="18"/>
  <c r="J1502" i="18"/>
  <c r="O1478" i="18"/>
  <c r="I1486" i="18"/>
  <c r="N1462" i="18"/>
  <c r="K1491" i="18"/>
  <c r="P1467" i="18"/>
  <c r="J1484" i="18"/>
  <c r="O1460" i="18"/>
  <c r="I1493" i="18"/>
  <c r="N1469" i="18"/>
  <c r="K1495" i="18"/>
  <c r="P1471" i="18"/>
  <c r="R1446" i="18"/>
  <c r="U1446" i="18" s="1"/>
  <c r="K1488" i="18"/>
  <c r="P1464" i="18"/>
  <c r="I1485" i="18"/>
  <c r="N1461" i="18"/>
  <c r="K1481" i="18"/>
  <c r="P1457" i="18"/>
  <c r="L4212" i="18"/>
  <c r="Q4188" i="18"/>
  <c r="L4222" i="18"/>
  <c r="Q4198" i="18"/>
  <c r="J1489" i="18"/>
  <c r="O1465" i="18"/>
  <c r="I1495" i="18"/>
  <c r="N1471" i="18"/>
  <c r="K1498" i="18"/>
  <c r="P1474" i="18"/>
  <c r="L4220" i="18"/>
  <c r="Q4196" i="18"/>
  <c r="K1501" i="18"/>
  <c r="P1477" i="18"/>
  <c r="I1483" i="18"/>
  <c r="N1459" i="18"/>
  <c r="L4214" i="18"/>
  <c r="Q4190" i="18"/>
  <c r="J1495" i="18"/>
  <c r="O1471" i="18"/>
  <c r="K1482" i="18"/>
  <c r="P1458" i="18"/>
  <c r="L4227" i="18"/>
  <c r="Q4203" i="18"/>
  <c r="I1487" i="18"/>
  <c r="N1463" i="18"/>
  <c r="I1489" i="18"/>
  <c r="N1465" i="18"/>
  <c r="R1453" i="18"/>
  <c r="U1453" i="18" s="1"/>
  <c r="L4217" i="18"/>
  <c r="Q4193" i="18"/>
  <c r="J1499" i="18"/>
  <c r="O1475" i="18"/>
  <c r="L4218" i="18"/>
  <c r="Q4194" i="18"/>
  <c r="I1484" i="18"/>
  <c r="N1460" i="18"/>
  <c r="L4211" i="18"/>
  <c r="Q4187" i="18"/>
  <c r="J1491" i="18"/>
  <c r="O1467" i="18"/>
  <c r="I1500" i="18"/>
  <c r="N1476" i="18"/>
  <c r="K1494" i="18"/>
  <c r="P1470" i="18"/>
  <c r="I1488" i="18"/>
  <c r="N1464" i="18"/>
  <c r="J1490" i="18"/>
  <c r="O1466" i="18"/>
  <c r="J1496" i="18"/>
  <c r="O1472" i="18"/>
  <c r="J1487" i="18"/>
  <c r="O1463" i="18"/>
  <c r="L4228" i="18"/>
  <c r="Q4204" i="18"/>
  <c r="I1494" i="18"/>
  <c r="N1470" i="18"/>
  <c r="L4210" i="18"/>
  <c r="Q4186" i="18"/>
  <c r="L4216" i="18"/>
  <c r="Q4192" i="18"/>
  <c r="I1504" i="18"/>
  <c r="N1480" i="18"/>
  <c r="L4225" i="18"/>
  <c r="Q4201" i="18"/>
  <c r="J1497" i="18"/>
  <c r="O1473" i="18"/>
  <c r="K1489" i="18"/>
  <c r="P1465" i="18"/>
  <c r="I1499" i="18"/>
  <c r="N1475" i="18"/>
  <c r="R1444" i="18"/>
  <c r="U1444" i="18" s="1"/>
  <c r="R1442" i="18"/>
  <c r="U1442" i="18" s="1"/>
  <c r="R1448" i="18"/>
  <c r="U1448" i="18" s="1"/>
  <c r="K1486" i="18"/>
  <c r="P1462" i="18"/>
  <c r="L4221" i="18"/>
  <c r="Q4197" i="18"/>
  <c r="L4232" i="18"/>
  <c r="Q4208" i="18"/>
  <c r="J1504" i="18"/>
  <c r="O1480" i="18"/>
  <c r="J1483" i="18"/>
  <c r="O1459" i="18"/>
  <c r="K1499" i="18"/>
  <c r="P1475" i="18"/>
  <c r="L4226" i="18"/>
  <c r="Q4202" i="18"/>
  <c r="K1503" i="18"/>
  <c r="P1479" i="18"/>
  <c r="I1501" i="18"/>
  <c r="N1477" i="18"/>
  <c r="R1443" i="18"/>
  <c r="U1443" i="18" s="1"/>
  <c r="K1487" i="18"/>
  <c r="P1463" i="18"/>
  <c r="R1433" i="18"/>
  <c r="U1433" i="18" s="1"/>
  <c r="R1449" i="18"/>
  <c r="U1449" i="18" s="1"/>
  <c r="J1493" i="18"/>
  <c r="O1469" i="18"/>
  <c r="K1490" i="18"/>
  <c r="P1466" i="18"/>
  <c r="J1492" i="18"/>
  <c r="O1468" i="18"/>
  <c r="L4224" i="18"/>
  <c r="Q4200" i="18"/>
  <c r="I1492" i="18"/>
  <c r="N1468" i="18"/>
  <c r="R1468" i="18" s="1"/>
  <c r="U1468" i="18" s="1"/>
  <c r="I1490" i="18"/>
  <c r="N1466" i="18"/>
  <c r="R1466" i="18" s="1"/>
  <c r="U1466" i="18" s="1"/>
  <c r="K1485" i="18"/>
  <c r="P1461" i="18"/>
  <c r="L4215" i="18"/>
  <c r="Q4191" i="18"/>
  <c r="J1498" i="18"/>
  <c r="O1474" i="18"/>
  <c r="K1484" i="18"/>
  <c r="P1460" i="18"/>
  <c r="I1496" i="18"/>
  <c r="N1472" i="18"/>
  <c r="J1482" i="18"/>
  <c r="O1458" i="18"/>
  <c r="J1494" i="18"/>
  <c r="O1470" i="18"/>
  <c r="J1503" i="18"/>
  <c r="O1479" i="18"/>
  <c r="K1497" i="18"/>
  <c r="P1473" i="18"/>
  <c r="K1504" i="18"/>
  <c r="P1480" i="18"/>
  <c r="R1438" i="18"/>
  <c r="U1438" i="18" s="1"/>
  <c r="R1445" i="18"/>
  <c r="U1445" i="18" s="1"/>
  <c r="J1481" i="18"/>
  <c r="O1457" i="18"/>
  <c r="I1491" i="18"/>
  <c r="N1467" i="18"/>
  <c r="J1501" i="18"/>
  <c r="O1477" i="18"/>
  <c r="R1476" i="18" l="1"/>
  <c r="U1476" i="18" s="1"/>
  <c r="R1467" i="18"/>
  <c r="U1467" i="18" s="1"/>
  <c r="R1472" i="18"/>
  <c r="U1472" i="18" s="1"/>
  <c r="R1475" i="18"/>
  <c r="U1475" i="18" s="1"/>
  <c r="R1477" i="18"/>
  <c r="U1477" i="18" s="1"/>
  <c r="R1465" i="18"/>
  <c r="U1465" i="18" s="1"/>
  <c r="R1473" i="18"/>
  <c r="U1473" i="18" s="1"/>
  <c r="R1479" i="18"/>
  <c r="U1479" i="18" s="1"/>
  <c r="J1505" i="18"/>
  <c r="O1481" i="18"/>
  <c r="J1506" i="18"/>
  <c r="O1482" i="18"/>
  <c r="I1514" i="18"/>
  <c r="N1490" i="18"/>
  <c r="K1514" i="18"/>
  <c r="P1490" i="18"/>
  <c r="L4240" i="18"/>
  <c r="Q4216" i="18"/>
  <c r="J1514" i="18"/>
  <c r="O1490" i="18"/>
  <c r="J1515" i="18"/>
  <c r="O1491" i="18"/>
  <c r="R1459" i="18"/>
  <c r="U1459" i="18" s="1"/>
  <c r="K1519" i="18"/>
  <c r="P1495" i="18"/>
  <c r="K1507" i="18"/>
  <c r="P1483" i="18"/>
  <c r="I1525" i="18"/>
  <c r="N1501" i="18"/>
  <c r="L4250" i="18"/>
  <c r="Q4226" i="18"/>
  <c r="J1507" i="18"/>
  <c r="O1483" i="18"/>
  <c r="L4256" i="18"/>
  <c r="Q4232" i="18"/>
  <c r="K1510" i="18"/>
  <c r="P1486" i="18"/>
  <c r="R1480" i="18"/>
  <c r="U1480" i="18" s="1"/>
  <c r="R1464" i="18"/>
  <c r="U1464" i="18" s="1"/>
  <c r="I1513" i="18"/>
  <c r="N1489" i="18"/>
  <c r="L4251" i="18"/>
  <c r="Q4227" i="18"/>
  <c r="J1519" i="18"/>
  <c r="O1495" i="18"/>
  <c r="I1507" i="18"/>
  <c r="N1483" i="18"/>
  <c r="R1483" i="18" s="1"/>
  <c r="U1483" i="18" s="1"/>
  <c r="L4244" i="18"/>
  <c r="Q4220" i="18"/>
  <c r="I1519" i="18"/>
  <c r="N1495" i="18"/>
  <c r="L4246" i="18"/>
  <c r="Q4222" i="18"/>
  <c r="K1505" i="18"/>
  <c r="P1481" i="18"/>
  <c r="K1512" i="18"/>
  <c r="P1488" i="18"/>
  <c r="R1469" i="18"/>
  <c r="U1469" i="18" s="1"/>
  <c r="I1521" i="18"/>
  <c r="N1497" i="18"/>
  <c r="I1505" i="18"/>
  <c r="N1481" i="18"/>
  <c r="I1527" i="18"/>
  <c r="N1503" i="18"/>
  <c r="K1526" i="18"/>
  <c r="P1502" i="18"/>
  <c r="J1512" i="18"/>
  <c r="O1488" i="18"/>
  <c r="J1509" i="18"/>
  <c r="O1485" i="18"/>
  <c r="I1526" i="18"/>
  <c r="N1502" i="18"/>
  <c r="L4253" i="18"/>
  <c r="Q4229" i="18"/>
  <c r="L4243" i="18"/>
  <c r="Q4219" i="18"/>
  <c r="K1517" i="18"/>
  <c r="P1493" i="18"/>
  <c r="J1525" i="18"/>
  <c r="O1501" i="18"/>
  <c r="K1508" i="18"/>
  <c r="P1484" i="18"/>
  <c r="L4249" i="18"/>
  <c r="Q4225" i="18"/>
  <c r="R1457" i="18"/>
  <c r="U1457" i="18" s="1"/>
  <c r="R1478" i="18"/>
  <c r="U1478" i="18" s="1"/>
  <c r="I1515" i="18"/>
  <c r="N1491" i="18"/>
  <c r="R1491" i="18" s="1"/>
  <c r="U1491" i="18" s="1"/>
  <c r="K1521" i="18"/>
  <c r="P1497" i="18"/>
  <c r="J1518" i="18"/>
  <c r="O1494" i="18"/>
  <c r="I1520" i="18"/>
  <c r="N1496" i="18"/>
  <c r="J1522" i="18"/>
  <c r="O1498" i="18"/>
  <c r="K1509" i="18"/>
  <c r="P1485" i="18"/>
  <c r="I1516" i="18"/>
  <c r="N1492" i="18"/>
  <c r="J1516" i="18"/>
  <c r="O1492" i="18"/>
  <c r="J1517" i="18"/>
  <c r="O1493" i="18"/>
  <c r="K1511" i="18"/>
  <c r="P1487" i="18"/>
  <c r="I1523" i="18"/>
  <c r="N1499" i="18"/>
  <c r="J1521" i="18"/>
  <c r="O1497" i="18"/>
  <c r="I1528" i="18"/>
  <c r="N1504" i="18"/>
  <c r="R1504" i="18" s="1"/>
  <c r="U1504" i="18" s="1"/>
  <c r="L4234" i="18"/>
  <c r="Q4210" i="18"/>
  <c r="L4252" i="18"/>
  <c r="Q4228" i="18"/>
  <c r="J1520" i="18"/>
  <c r="O1496" i="18"/>
  <c r="I1512" i="18"/>
  <c r="N1488" i="18"/>
  <c r="R1488" i="18" s="1"/>
  <c r="U1488" i="18" s="1"/>
  <c r="I1524" i="18"/>
  <c r="N1500" i="18"/>
  <c r="L4235" i="18"/>
  <c r="Q4211" i="18"/>
  <c r="L4242" i="18"/>
  <c r="Q4218" i="18"/>
  <c r="L4241" i="18"/>
  <c r="Q4217" i="18"/>
  <c r="R1463" i="18"/>
  <c r="U1463" i="18" s="1"/>
  <c r="R1461" i="18"/>
  <c r="U1461" i="18" s="1"/>
  <c r="I1517" i="18"/>
  <c r="N1493" i="18"/>
  <c r="K1515" i="18"/>
  <c r="P1491" i="18"/>
  <c r="J1526" i="18"/>
  <c r="O1502" i="18"/>
  <c r="L4255" i="18"/>
  <c r="Q4231" i="18"/>
  <c r="R1458" i="18"/>
  <c r="U1458" i="18" s="1"/>
  <c r="R1474" i="18"/>
  <c r="U1474" i="18" s="1"/>
  <c r="K1528" i="18"/>
  <c r="P1504" i="18"/>
  <c r="J1527" i="18"/>
  <c r="O1503" i="18"/>
  <c r="L4239" i="18"/>
  <c r="Q4215" i="18"/>
  <c r="L4248" i="18"/>
  <c r="Q4224" i="18"/>
  <c r="K1513" i="18"/>
  <c r="P1489" i="18"/>
  <c r="I1518" i="18"/>
  <c r="N1494" i="18"/>
  <c r="J1511" i="18"/>
  <c r="O1487" i="18"/>
  <c r="K1518" i="18"/>
  <c r="P1494" i="18"/>
  <c r="I1508" i="18"/>
  <c r="N1484" i="18"/>
  <c r="J1523" i="18"/>
  <c r="O1499" i="18"/>
  <c r="R1471" i="18"/>
  <c r="U1471" i="18" s="1"/>
  <c r="J1508" i="18"/>
  <c r="O1484" i="18"/>
  <c r="I1510" i="18"/>
  <c r="N1486" i="18"/>
  <c r="K1527" i="18"/>
  <c r="P1503" i="18"/>
  <c r="K1523" i="18"/>
  <c r="P1499" i="18"/>
  <c r="J1528" i="18"/>
  <c r="O1504" i="18"/>
  <c r="L4245" i="18"/>
  <c r="Q4221" i="18"/>
  <c r="R1470" i="18"/>
  <c r="U1470" i="18" s="1"/>
  <c r="R1460" i="18"/>
  <c r="U1460" i="18" s="1"/>
  <c r="I1511" i="18"/>
  <c r="N1487" i="18"/>
  <c r="K1506" i="18"/>
  <c r="P1482" i="18"/>
  <c r="L4238" i="18"/>
  <c r="Q4214" i="18"/>
  <c r="K1525" i="18"/>
  <c r="P1501" i="18"/>
  <c r="K1522" i="18"/>
  <c r="P1498" i="18"/>
  <c r="J1513" i="18"/>
  <c r="O1489" i="18"/>
  <c r="L4236" i="18"/>
  <c r="Q4212" i="18"/>
  <c r="I1509" i="18"/>
  <c r="N1485" i="18"/>
  <c r="R1485" i="18" s="1"/>
  <c r="U1485" i="18" s="1"/>
  <c r="R1462" i="18"/>
  <c r="U1462" i="18" s="1"/>
  <c r="J1524" i="18"/>
  <c r="O1500" i="18"/>
  <c r="K1516" i="18"/>
  <c r="P1492" i="18"/>
  <c r="K1520" i="18"/>
  <c r="P1496" i="18"/>
  <c r="L4254" i="18"/>
  <c r="Q4230" i="18"/>
  <c r="I1506" i="18"/>
  <c r="N1482" i="18"/>
  <c r="K1524" i="18"/>
  <c r="P1500" i="18"/>
  <c r="L4237" i="18"/>
  <c r="Q4213" i="18"/>
  <c r="I1522" i="18"/>
  <c r="N1498" i="18"/>
  <c r="R1498" i="18" s="1"/>
  <c r="U1498" i="18" s="1"/>
  <c r="J1510" i="18"/>
  <c r="O1486" i="18"/>
  <c r="L4257" i="18"/>
  <c r="Q4233" i="18"/>
  <c r="L4247" i="18"/>
  <c r="Q4223" i="18"/>
  <c r="R1493" i="18" l="1"/>
  <c r="U1493" i="18" s="1"/>
  <c r="R1497" i="18"/>
  <c r="U1497" i="18" s="1"/>
  <c r="R1495" i="18"/>
  <c r="U1495" i="18" s="1"/>
  <c r="L4260" i="18"/>
  <c r="Q4236" i="18"/>
  <c r="I1535" i="18"/>
  <c r="N1511" i="18"/>
  <c r="I1534" i="18"/>
  <c r="N1510" i="18"/>
  <c r="R1494" i="18"/>
  <c r="U1494" i="18" s="1"/>
  <c r="R1492" i="18"/>
  <c r="U1492" i="18" s="1"/>
  <c r="R1503" i="18"/>
  <c r="U1503" i="18" s="1"/>
  <c r="L4270" i="18"/>
  <c r="Q4246" i="18"/>
  <c r="I1537" i="18"/>
  <c r="N1513" i="18"/>
  <c r="I1549" i="18"/>
  <c r="N1525" i="18"/>
  <c r="K1543" i="18"/>
  <c r="P1519" i="18"/>
  <c r="L4281" i="18"/>
  <c r="Q4257" i="18"/>
  <c r="K1548" i="18"/>
  <c r="P1524" i="18"/>
  <c r="L4272" i="18"/>
  <c r="Q4248" i="18"/>
  <c r="L4259" i="18"/>
  <c r="Q4235" i="18"/>
  <c r="J1541" i="18"/>
  <c r="O1517" i="18"/>
  <c r="I1539" i="18"/>
  <c r="N1515" i="18"/>
  <c r="L4267" i="18"/>
  <c r="Q4243" i="18"/>
  <c r="I1551" i="18"/>
  <c r="N1527" i="18"/>
  <c r="I1545" i="18"/>
  <c r="N1521" i="18"/>
  <c r="J1538" i="18"/>
  <c r="O1514" i="18"/>
  <c r="K1538" i="18"/>
  <c r="P1514" i="18"/>
  <c r="J1530" i="18"/>
  <c r="O1506" i="18"/>
  <c r="K1546" i="18"/>
  <c r="P1522" i="18"/>
  <c r="L4269" i="18"/>
  <c r="Q4245" i="18"/>
  <c r="R1499" i="18"/>
  <c r="U1499" i="18" s="1"/>
  <c r="R1502" i="18"/>
  <c r="U1502" i="18" s="1"/>
  <c r="K1536" i="18"/>
  <c r="P1512" i="18"/>
  <c r="J1543" i="18"/>
  <c r="O1519" i="18"/>
  <c r="K1534" i="18"/>
  <c r="P1510" i="18"/>
  <c r="J1547" i="18"/>
  <c r="O1523" i="18"/>
  <c r="L4265" i="18"/>
  <c r="Q4241" i="18"/>
  <c r="I1536" i="18"/>
  <c r="N1512" i="18"/>
  <c r="I1552" i="18"/>
  <c r="N1528" i="18"/>
  <c r="I1540" i="18"/>
  <c r="N1516" i="18"/>
  <c r="J1542" i="18"/>
  <c r="O1518" i="18"/>
  <c r="J1549" i="18"/>
  <c r="O1525" i="18"/>
  <c r="I1550" i="18"/>
  <c r="N1526" i="18"/>
  <c r="R1482" i="18"/>
  <c r="U1482" i="18" s="1"/>
  <c r="J1537" i="18"/>
  <c r="O1513" i="18"/>
  <c r="K1530" i="18"/>
  <c r="P1506" i="18"/>
  <c r="J1552" i="18"/>
  <c r="O1528" i="18"/>
  <c r="K1551" i="18"/>
  <c r="P1527" i="18"/>
  <c r="J1532" i="18"/>
  <c r="O1508" i="18"/>
  <c r="R1484" i="18"/>
  <c r="U1484" i="18" s="1"/>
  <c r="R1500" i="18"/>
  <c r="U1500" i="18" s="1"/>
  <c r="R1496" i="18"/>
  <c r="U1496" i="18" s="1"/>
  <c r="R1481" i="18"/>
  <c r="U1481" i="18" s="1"/>
  <c r="K1529" i="18"/>
  <c r="P1505" i="18"/>
  <c r="I1543" i="18"/>
  <c r="N1519" i="18"/>
  <c r="I1531" i="18"/>
  <c r="N1507" i="18"/>
  <c r="L4275" i="18"/>
  <c r="Q4251" i="18"/>
  <c r="L4280" i="18"/>
  <c r="Q4256" i="18"/>
  <c r="L4274" i="18"/>
  <c r="Q4250" i="18"/>
  <c r="K1531" i="18"/>
  <c r="P1507" i="18"/>
  <c r="R1490" i="18"/>
  <c r="U1490" i="18" s="1"/>
  <c r="L4262" i="18"/>
  <c r="Q4238" i="18"/>
  <c r="K1547" i="18"/>
  <c r="P1523" i="18"/>
  <c r="L4268" i="18"/>
  <c r="Q4244" i="18"/>
  <c r="J1531" i="18"/>
  <c r="O1507" i="18"/>
  <c r="I1546" i="18"/>
  <c r="N1522" i="18"/>
  <c r="L4278" i="18"/>
  <c r="Q4254" i="18"/>
  <c r="K1540" i="18"/>
  <c r="P1516" i="18"/>
  <c r="K1542" i="18"/>
  <c r="P1518" i="18"/>
  <c r="I1542" i="18"/>
  <c r="N1518" i="18"/>
  <c r="J1551" i="18"/>
  <c r="O1527" i="18"/>
  <c r="J1550" i="18"/>
  <c r="O1526" i="18"/>
  <c r="I1541" i="18"/>
  <c r="N1517" i="18"/>
  <c r="L4276" i="18"/>
  <c r="Q4252" i="18"/>
  <c r="I1547" i="18"/>
  <c r="N1523" i="18"/>
  <c r="R1523" i="18" s="1"/>
  <c r="U1523" i="18" s="1"/>
  <c r="J1546" i="18"/>
  <c r="O1522" i="18"/>
  <c r="L4273" i="18"/>
  <c r="Q4249" i="18"/>
  <c r="J1536" i="18"/>
  <c r="O1512" i="18"/>
  <c r="I1533" i="18"/>
  <c r="N1509" i="18"/>
  <c r="K1549" i="18"/>
  <c r="P1525" i="18"/>
  <c r="L4271" i="18"/>
  <c r="Q4247" i="18"/>
  <c r="J1534" i="18"/>
  <c r="O1510" i="18"/>
  <c r="L4261" i="18"/>
  <c r="Q4237" i="18"/>
  <c r="I1530" i="18"/>
  <c r="N1506" i="18"/>
  <c r="R1506" i="18" s="1"/>
  <c r="U1506" i="18" s="1"/>
  <c r="K1544" i="18"/>
  <c r="P1520" i="18"/>
  <c r="J1548" i="18"/>
  <c r="O1524" i="18"/>
  <c r="R1487" i="18"/>
  <c r="U1487" i="18" s="1"/>
  <c r="R1486" i="18"/>
  <c r="U1486" i="18" s="1"/>
  <c r="I1532" i="18"/>
  <c r="N1508" i="18"/>
  <c r="J1535" i="18"/>
  <c r="O1511" i="18"/>
  <c r="K1537" i="18"/>
  <c r="P1513" i="18"/>
  <c r="L4263" i="18"/>
  <c r="Q4239" i="18"/>
  <c r="K1552" i="18"/>
  <c r="P1528" i="18"/>
  <c r="L4279" i="18"/>
  <c r="Q4255" i="18"/>
  <c r="K1539" i="18"/>
  <c r="P1515" i="18"/>
  <c r="L4266" i="18"/>
  <c r="Q4242" i="18"/>
  <c r="I1548" i="18"/>
  <c r="N1524" i="18"/>
  <c r="J1544" i="18"/>
  <c r="O1520" i="18"/>
  <c r="L4258" i="18"/>
  <c r="Q4234" i="18"/>
  <c r="J1545" i="18"/>
  <c r="O1521" i="18"/>
  <c r="K1535" i="18"/>
  <c r="P1511" i="18"/>
  <c r="J1540" i="18"/>
  <c r="O1516" i="18"/>
  <c r="K1533" i="18"/>
  <c r="P1509" i="18"/>
  <c r="I1544" i="18"/>
  <c r="N1520" i="18"/>
  <c r="K1545" i="18"/>
  <c r="P1521" i="18"/>
  <c r="K1532" i="18"/>
  <c r="P1508" i="18"/>
  <c r="K1541" i="18"/>
  <c r="P1517" i="18"/>
  <c r="L4277" i="18"/>
  <c r="Q4253" i="18"/>
  <c r="J1533" i="18"/>
  <c r="O1509" i="18"/>
  <c r="K1550" i="18"/>
  <c r="P1526" i="18"/>
  <c r="I1529" i="18"/>
  <c r="N1505" i="18"/>
  <c r="R1489" i="18"/>
  <c r="U1489" i="18" s="1"/>
  <c r="R1501" i="18"/>
  <c r="U1501" i="18" s="1"/>
  <c r="J1539" i="18"/>
  <c r="O1515" i="18"/>
  <c r="L4264" i="18"/>
  <c r="Q4240" i="18"/>
  <c r="I1538" i="18"/>
  <c r="N1514" i="18"/>
  <c r="R1514" i="18" s="1"/>
  <c r="U1514" i="18" s="1"/>
  <c r="J1529" i="18"/>
  <c r="O1505" i="18"/>
  <c r="R1524" i="18" l="1"/>
  <c r="U1524" i="18" s="1"/>
  <c r="R1520" i="18"/>
  <c r="U1520" i="18" s="1"/>
  <c r="R1509" i="18"/>
  <c r="U1509" i="18" s="1"/>
  <c r="R1517" i="18"/>
  <c r="U1517" i="18" s="1"/>
  <c r="J1553" i="18"/>
  <c r="O1529" i="18"/>
  <c r="K1574" i="18"/>
  <c r="P1550" i="18"/>
  <c r="K1556" i="18"/>
  <c r="P1532" i="18"/>
  <c r="J1564" i="18"/>
  <c r="O1540" i="18"/>
  <c r="L4290" i="18"/>
  <c r="Q4266" i="18"/>
  <c r="I1562" i="18"/>
  <c r="N1538" i="18"/>
  <c r="J1563" i="18"/>
  <c r="O1539" i="18"/>
  <c r="I1553" i="18"/>
  <c r="N1529" i="18"/>
  <c r="J1557" i="18"/>
  <c r="O1533" i="18"/>
  <c r="K1565" i="18"/>
  <c r="P1541" i="18"/>
  <c r="K1569" i="18"/>
  <c r="P1545" i="18"/>
  <c r="K1557" i="18"/>
  <c r="P1533" i="18"/>
  <c r="K1559" i="18"/>
  <c r="P1535" i="18"/>
  <c r="L4282" i="18"/>
  <c r="Q4258" i="18"/>
  <c r="I1572" i="18"/>
  <c r="N1548" i="18"/>
  <c r="K1563" i="18"/>
  <c r="P1539" i="18"/>
  <c r="K1576" i="18"/>
  <c r="P1552" i="18"/>
  <c r="K1561" i="18"/>
  <c r="P1537" i="18"/>
  <c r="I1556" i="18"/>
  <c r="N1532" i="18"/>
  <c r="J1572" i="18"/>
  <c r="O1548" i="18"/>
  <c r="I1554" i="18"/>
  <c r="N1530" i="18"/>
  <c r="J1558" i="18"/>
  <c r="O1534" i="18"/>
  <c r="K1573" i="18"/>
  <c r="P1549" i="18"/>
  <c r="J1560" i="18"/>
  <c r="O1536" i="18"/>
  <c r="J1570" i="18"/>
  <c r="O1546" i="18"/>
  <c r="L4300" i="18"/>
  <c r="Q4276" i="18"/>
  <c r="J1574" i="18"/>
  <c r="O1550" i="18"/>
  <c r="I1566" i="18"/>
  <c r="N1542" i="18"/>
  <c r="K1564" i="18"/>
  <c r="P1540" i="18"/>
  <c r="I1570" i="18"/>
  <c r="N1546" i="18"/>
  <c r="L4292" i="18"/>
  <c r="Q4268" i="18"/>
  <c r="L4286" i="18"/>
  <c r="Q4262" i="18"/>
  <c r="R1519" i="18"/>
  <c r="U1519" i="18" s="1"/>
  <c r="I1574" i="18"/>
  <c r="N1550" i="18"/>
  <c r="J1566" i="18"/>
  <c r="O1542" i="18"/>
  <c r="I1576" i="18"/>
  <c r="N1552" i="18"/>
  <c r="L4289" i="18"/>
  <c r="Q4265" i="18"/>
  <c r="K1558" i="18"/>
  <c r="P1534" i="18"/>
  <c r="K1560" i="18"/>
  <c r="P1536" i="18"/>
  <c r="L4293" i="18"/>
  <c r="Q4269" i="18"/>
  <c r="J1554" i="18"/>
  <c r="O1530" i="18"/>
  <c r="J1562" i="18"/>
  <c r="O1538" i="18"/>
  <c r="I1575" i="18"/>
  <c r="N1551" i="18"/>
  <c r="I1563" i="18"/>
  <c r="N1539" i="18"/>
  <c r="L4283" i="18"/>
  <c r="Q4259" i="18"/>
  <c r="K1572" i="18"/>
  <c r="P1548" i="18"/>
  <c r="K1567" i="18"/>
  <c r="P1543" i="18"/>
  <c r="I1561" i="18"/>
  <c r="N1537" i="18"/>
  <c r="R1511" i="18"/>
  <c r="U1511" i="18" s="1"/>
  <c r="L4298" i="18"/>
  <c r="Q4274" i="18"/>
  <c r="L4299" i="18"/>
  <c r="Q4275" i="18"/>
  <c r="I1567" i="18"/>
  <c r="N1543" i="18"/>
  <c r="J1556" i="18"/>
  <c r="O1532" i="18"/>
  <c r="J1576" i="18"/>
  <c r="O1552" i="18"/>
  <c r="J1561" i="18"/>
  <c r="O1537" i="18"/>
  <c r="R1516" i="18"/>
  <c r="U1516" i="18" s="1"/>
  <c r="R1512" i="18"/>
  <c r="U1512" i="18" s="1"/>
  <c r="R1521" i="18"/>
  <c r="U1521" i="18" s="1"/>
  <c r="R1525" i="18"/>
  <c r="U1525" i="18" s="1"/>
  <c r="I1559" i="18"/>
  <c r="N1535" i="18"/>
  <c r="J1569" i="18"/>
  <c r="O1545" i="18"/>
  <c r="L4287" i="18"/>
  <c r="Q4263" i="18"/>
  <c r="L4285" i="18"/>
  <c r="Q4261" i="18"/>
  <c r="I1557" i="18"/>
  <c r="N1533" i="18"/>
  <c r="L4297" i="18"/>
  <c r="Q4273" i="18"/>
  <c r="I1571" i="18"/>
  <c r="N1547" i="18"/>
  <c r="I1565" i="18"/>
  <c r="N1541" i="18"/>
  <c r="J1575" i="18"/>
  <c r="O1551" i="18"/>
  <c r="K1566" i="18"/>
  <c r="P1542" i="18"/>
  <c r="L4302" i="18"/>
  <c r="Q4278" i="18"/>
  <c r="J1555" i="18"/>
  <c r="O1531" i="18"/>
  <c r="K1571" i="18"/>
  <c r="P1547" i="18"/>
  <c r="R1507" i="18"/>
  <c r="U1507" i="18" s="1"/>
  <c r="J1573" i="18"/>
  <c r="O1549" i="18"/>
  <c r="I1564" i="18"/>
  <c r="N1540" i="18"/>
  <c r="I1560" i="18"/>
  <c r="N1536" i="18"/>
  <c r="J1571" i="18"/>
  <c r="O1547" i="18"/>
  <c r="J1567" i="18"/>
  <c r="O1543" i="18"/>
  <c r="K1570" i="18"/>
  <c r="P1546" i="18"/>
  <c r="K1562" i="18"/>
  <c r="P1538" i="18"/>
  <c r="I1569" i="18"/>
  <c r="N1545" i="18"/>
  <c r="L4291" i="18"/>
  <c r="Q4267" i="18"/>
  <c r="J1565" i="18"/>
  <c r="O1541" i="18"/>
  <c r="L4296" i="18"/>
  <c r="Q4272" i="18"/>
  <c r="L4305" i="18"/>
  <c r="Q4281" i="18"/>
  <c r="I1573" i="18"/>
  <c r="N1549" i="18"/>
  <c r="L4294" i="18"/>
  <c r="Q4270" i="18"/>
  <c r="R1510" i="18"/>
  <c r="U1510" i="18" s="1"/>
  <c r="L4288" i="18"/>
  <c r="Q4264" i="18"/>
  <c r="L4301" i="18"/>
  <c r="Q4277" i="18"/>
  <c r="I1568" i="18"/>
  <c r="N1544" i="18"/>
  <c r="J1568" i="18"/>
  <c r="O1544" i="18"/>
  <c r="L4303" i="18"/>
  <c r="Q4279" i="18"/>
  <c r="J1559" i="18"/>
  <c r="O1535" i="18"/>
  <c r="K1568" i="18"/>
  <c r="P1544" i="18"/>
  <c r="L4295" i="18"/>
  <c r="Q4271" i="18"/>
  <c r="R1505" i="18"/>
  <c r="U1505" i="18" s="1"/>
  <c r="R1508" i="18"/>
  <c r="U1508" i="18" s="1"/>
  <c r="R1518" i="18"/>
  <c r="U1518" i="18" s="1"/>
  <c r="R1522" i="18"/>
  <c r="U1522" i="18" s="1"/>
  <c r="K1555" i="18"/>
  <c r="P1531" i="18"/>
  <c r="L4304" i="18"/>
  <c r="Q4280" i="18"/>
  <c r="I1555" i="18"/>
  <c r="N1531" i="18"/>
  <c r="K1553" i="18"/>
  <c r="P1529" i="18"/>
  <c r="K1575" i="18"/>
  <c r="P1551" i="18"/>
  <c r="K1554" i="18"/>
  <c r="P1530" i="18"/>
  <c r="R1526" i="18"/>
  <c r="U1526" i="18" s="1"/>
  <c r="R1528" i="18"/>
  <c r="U1528" i="18" s="1"/>
  <c r="R1527" i="18"/>
  <c r="U1527" i="18" s="1"/>
  <c r="R1515" i="18"/>
  <c r="U1515" i="18" s="1"/>
  <c r="R1513" i="18"/>
  <c r="U1513" i="18" s="1"/>
  <c r="I1558" i="18"/>
  <c r="N1534" i="18"/>
  <c r="L4284" i="18"/>
  <c r="Q4260" i="18"/>
  <c r="R1531" i="18" l="1"/>
  <c r="U1531" i="18" s="1"/>
  <c r="R1533" i="18"/>
  <c r="U1533" i="18" s="1"/>
  <c r="R1536" i="18"/>
  <c r="U1536" i="18" s="1"/>
  <c r="R1543" i="18"/>
  <c r="U1543" i="18" s="1"/>
  <c r="R1534" i="18"/>
  <c r="U1534" i="18" s="1"/>
  <c r="R1549" i="18"/>
  <c r="U1549" i="18" s="1"/>
  <c r="R1544" i="18"/>
  <c r="U1544" i="18" s="1"/>
  <c r="R1545" i="18"/>
  <c r="U1545" i="18" s="1"/>
  <c r="R1540" i="18"/>
  <c r="U1540" i="18" s="1"/>
  <c r="R1537" i="18"/>
  <c r="U1537" i="18" s="1"/>
  <c r="R1539" i="18"/>
  <c r="U1539" i="18" s="1"/>
  <c r="L4308" i="18"/>
  <c r="Q4284" i="18"/>
  <c r="I1597" i="18"/>
  <c r="N1573" i="18"/>
  <c r="L4320" i="18"/>
  <c r="Q4296" i="18"/>
  <c r="L4315" i="18"/>
  <c r="Q4291" i="18"/>
  <c r="K1586" i="18"/>
  <c r="P1562" i="18"/>
  <c r="J1591" i="18"/>
  <c r="O1567" i="18"/>
  <c r="I1584" i="18"/>
  <c r="N1560" i="18"/>
  <c r="J1597" i="18"/>
  <c r="O1573" i="18"/>
  <c r="R1541" i="18"/>
  <c r="U1541" i="18" s="1"/>
  <c r="K1591" i="18"/>
  <c r="P1567" i="18"/>
  <c r="L4307" i="18"/>
  <c r="Q4283" i="18"/>
  <c r="I1599" i="18"/>
  <c r="N1575" i="18"/>
  <c r="J1578" i="18"/>
  <c r="O1554" i="18"/>
  <c r="K1584" i="18"/>
  <c r="P1560" i="18"/>
  <c r="L4313" i="18"/>
  <c r="Q4289" i="18"/>
  <c r="J1590" i="18"/>
  <c r="O1566" i="18"/>
  <c r="R1546" i="18"/>
  <c r="U1546" i="18" s="1"/>
  <c r="R1542" i="18"/>
  <c r="U1542" i="18" s="1"/>
  <c r="R1529" i="18"/>
  <c r="U1529" i="18" s="1"/>
  <c r="R1538" i="18"/>
  <c r="U1538" i="18" s="1"/>
  <c r="K1578" i="18"/>
  <c r="P1554" i="18"/>
  <c r="K1577" i="18"/>
  <c r="P1553" i="18"/>
  <c r="L4319" i="18"/>
  <c r="Q4295" i="18"/>
  <c r="J1592" i="18"/>
  <c r="O1568" i="18"/>
  <c r="L4325" i="18"/>
  <c r="Q4301" i="18"/>
  <c r="J1579" i="18"/>
  <c r="O1555" i="18"/>
  <c r="K1590" i="18"/>
  <c r="P1566" i="18"/>
  <c r="I1589" i="18"/>
  <c r="N1565" i="18"/>
  <c r="L4321" i="18"/>
  <c r="Q4297" i="18"/>
  <c r="L4309" i="18"/>
  <c r="Q4285" i="18"/>
  <c r="J1593" i="18"/>
  <c r="O1569" i="18"/>
  <c r="J1585" i="18"/>
  <c r="O1561" i="18"/>
  <c r="J1580" i="18"/>
  <c r="O1556" i="18"/>
  <c r="L4323" i="18"/>
  <c r="Q4299" i="18"/>
  <c r="R1552" i="18"/>
  <c r="U1552" i="18" s="1"/>
  <c r="R1550" i="18"/>
  <c r="U1550" i="18" s="1"/>
  <c r="L4310" i="18"/>
  <c r="Q4286" i="18"/>
  <c r="I1594" i="18"/>
  <c r="N1570" i="18"/>
  <c r="I1590" i="18"/>
  <c r="N1566" i="18"/>
  <c r="L4324" i="18"/>
  <c r="Q4300" i="18"/>
  <c r="J1584" i="18"/>
  <c r="O1560" i="18"/>
  <c r="J1582" i="18"/>
  <c r="O1558" i="18"/>
  <c r="J1596" i="18"/>
  <c r="O1572" i="18"/>
  <c r="K1585" i="18"/>
  <c r="P1561" i="18"/>
  <c r="K1587" i="18"/>
  <c r="P1563" i="18"/>
  <c r="L4306" i="18"/>
  <c r="Q4282" i="18"/>
  <c r="K1581" i="18"/>
  <c r="P1557" i="18"/>
  <c r="K1589" i="18"/>
  <c r="P1565" i="18"/>
  <c r="I1577" i="18"/>
  <c r="N1553" i="18"/>
  <c r="I1586" i="18"/>
  <c r="N1562" i="18"/>
  <c r="J1588" i="18"/>
  <c r="O1564" i="18"/>
  <c r="K1598" i="18"/>
  <c r="P1574" i="18"/>
  <c r="L4329" i="18"/>
  <c r="Q4305" i="18"/>
  <c r="I1593" i="18"/>
  <c r="N1569" i="18"/>
  <c r="J1595" i="18"/>
  <c r="O1571" i="18"/>
  <c r="I1588" i="18"/>
  <c r="N1564" i="18"/>
  <c r="R1547" i="18"/>
  <c r="U1547" i="18" s="1"/>
  <c r="R1535" i="18"/>
  <c r="U1535" i="18" s="1"/>
  <c r="I1585" i="18"/>
  <c r="N1561" i="18"/>
  <c r="K1596" i="18"/>
  <c r="P1572" i="18"/>
  <c r="I1587" i="18"/>
  <c r="N1563" i="18"/>
  <c r="J1586" i="18"/>
  <c r="O1562" i="18"/>
  <c r="L4317" i="18"/>
  <c r="Q4293" i="18"/>
  <c r="K1582" i="18"/>
  <c r="P1558" i="18"/>
  <c r="I1600" i="18"/>
  <c r="N1576" i="18"/>
  <c r="I1598" i="18"/>
  <c r="N1574" i="18"/>
  <c r="R1530" i="18"/>
  <c r="U1530" i="18" s="1"/>
  <c r="R1532" i="18"/>
  <c r="U1532" i="18" s="1"/>
  <c r="R1548" i="18"/>
  <c r="U1548" i="18" s="1"/>
  <c r="L4328" i="18"/>
  <c r="Q4304" i="18"/>
  <c r="J1583" i="18"/>
  <c r="O1559" i="18"/>
  <c r="I1582" i="18"/>
  <c r="N1558" i="18"/>
  <c r="L4318" i="18"/>
  <c r="Q4294" i="18"/>
  <c r="J1589" i="18"/>
  <c r="O1565" i="18"/>
  <c r="K1594" i="18"/>
  <c r="P1570" i="18"/>
  <c r="K1599" i="18"/>
  <c r="P1575" i="18"/>
  <c r="I1579" i="18"/>
  <c r="N1555" i="18"/>
  <c r="K1579" i="18"/>
  <c r="P1555" i="18"/>
  <c r="K1592" i="18"/>
  <c r="P1568" i="18"/>
  <c r="L4327" i="18"/>
  <c r="Q4303" i="18"/>
  <c r="I1592" i="18"/>
  <c r="N1568" i="18"/>
  <c r="R1568" i="18" s="1"/>
  <c r="U1568" i="18" s="1"/>
  <c r="L4312" i="18"/>
  <c r="Q4288" i="18"/>
  <c r="K1595" i="18"/>
  <c r="P1571" i="18"/>
  <c r="L4326" i="18"/>
  <c r="Q4302" i="18"/>
  <c r="J1599" i="18"/>
  <c r="O1575" i="18"/>
  <c r="I1595" i="18"/>
  <c r="N1571" i="18"/>
  <c r="I1581" i="18"/>
  <c r="N1557" i="18"/>
  <c r="L4311" i="18"/>
  <c r="Q4287" i="18"/>
  <c r="I1583" i="18"/>
  <c r="N1559" i="18"/>
  <c r="J1600" i="18"/>
  <c r="O1576" i="18"/>
  <c r="I1591" i="18"/>
  <c r="N1567" i="18"/>
  <c r="L4322" i="18"/>
  <c r="Q4298" i="18"/>
  <c r="R1551" i="18"/>
  <c r="U1551" i="18" s="1"/>
  <c r="L4316" i="18"/>
  <c r="Q4292" i="18"/>
  <c r="K1588" i="18"/>
  <c r="P1564" i="18"/>
  <c r="J1598" i="18"/>
  <c r="O1574" i="18"/>
  <c r="J1594" i="18"/>
  <c r="O1570" i="18"/>
  <c r="K1597" i="18"/>
  <c r="P1573" i="18"/>
  <c r="I1578" i="18"/>
  <c r="N1554" i="18"/>
  <c r="R1554" i="18" s="1"/>
  <c r="U1554" i="18" s="1"/>
  <c r="I1580" i="18"/>
  <c r="N1556" i="18"/>
  <c r="K1600" i="18"/>
  <c r="P1576" i="18"/>
  <c r="I1596" i="18"/>
  <c r="N1572" i="18"/>
  <c r="R1572" i="18" s="1"/>
  <c r="U1572" i="18" s="1"/>
  <c r="K1583" i="18"/>
  <c r="P1559" i="18"/>
  <c r="K1593" i="18"/>
  <c r="P1569" i="18"/>
  <c r="J1581" i="18"/>
  <c r="O1557" i="18"/>
  <c r="J1587" i="18"/>
  <c r="O1563" i="18"/>
  <c r="L4314" i="18"/>
  <c r="Q4290" i="18"/>
  <c r="K1580" i="18"/>
  <c r="P1556" i="18"/>
  <c r="J1577" i="18"/>
  <c r="O1553" i="18"/>
  <c r="R1566" i="18" l="1"/>
  <c r="U1566" i="18" s="1"/>
  <c r="R1558" i="18"/>
  <c r="U1558" i="18" s="1"/>
  <c r="R1571" i="18"/>
  <c r="U1571" i="18" s="1"/>
  <c r="R1573" i="18"/>
  <c r="U1573" i="18" s="1"/>
  <c r="J1601" i="18"/>
  <c r="O1577" i="18"/>
  <c r="L4338" i="18"/>
  <c r="Q4314" i="18"/>
  <c r="K1624" i="18"/>
  <c r="P1600" i="18"/>
  <c r="K1612" i="18"/>
  <c r="P1588" i="18"/>
  <c r="I1611" i="18"/>
  <c r="N1587" i="18"/>
  <c r="K1622" i="18"/>
  <c r="P1598" i="18"/>
  <c r="L4330" i="18"/>
  <c r="Q4306" i="18"/>
  <c r="L4345" i="18"/>
  <c r="Q4321" i="18"/>
  <c r="L4349" i="18"/>
  <c r="Q4325" i="18"/>
  <c r="K1602" i="18"/>
  <c r="P1578" i="18"/>
  <c r="L4337" i="18"/>
  <c r="Q4313" i="18"/>
  <c r="L4331" i="18"/>
  <c r="Q4307" i="18"/>
  <c r="R1556" i="18"/>
  <c r="U1556" i="18" s="1"/>
  <c r="J1624" i="18"/>
  <c r="O1600" i="18"/>
  <c r="K1603" i="18"/>
  <c r="P1579" i="18"/>
  <c r="R1574" i="18"/>
  <c r="U1574" i="18" s="1"/>
  <c r="R1553" i="18"/>
  <c r="U1553" i="18" s="1"/>
  <c r="R1565" i="18"/>
  <c r="U1565" i="18" s="1"/>
  <c r="R1575" i="18"/>
  <c r="U1575" i="18" s="1"/>
  <c r="J1621" i="18"/>
  <c r="O1597" i="18"/>
  <c r="J1615" i="18"/>
  <c r="O1591" i="18"/>
  <c r="L4339" i="18"/>
  <c r="Q4315" i="18"/>
  <c r="I1621" i="18"/>
  <c r="N1597" i="18"/>
  <c r="J1605" i="18"/>
  <c r="O1581" i="18"/>
  <c r="I1602" i="18"/>
  <c r="N1578" i="18"/>
  <c r="L4341" i="18"/>
  <c r="Q4317" i="18"/>
  <c r="I1612" i="18"/>
  <c r="N1588" i="18"/>
  <c r="I1610" i="18"/>
  <c r="N1586" i="18"/>
  <c r="K1609" i="18"/>
  <c r="P1585" i="18"/>
  <c r="L4348" i="18"/>
  <c r="Q4324" i="18"/>
  <c r="J1604" i="18"/>
  <c r="O1580" i="18"/>
  <c r="K1614" i="18"/>
  <c r="P1590" i="18"/>
  <c r="L4343" i="18"/>
  <c r="Q4319" i="18"/>
  <c r="L4335" i="18"/>
  <c r="Q4311" i="18"/>
  <c r="I1619" i="18"/>
  <c r="N1595" i="18"/>
  <c r="L4336" i="18"/>
  <c r="Q4312" i="18"/>
  <c r="K1623" i="18"/>
  <c r="P1599" i="18"/>
  <c r="L4352" i="18"/>
  <c r="Q4328" i="18"/>
  <c r="J1611" i="18"/>
  <c r="O1587" i="18"/>
  <c r="I1620" i="18"/>
  <c r="N1596" i="18"/>
  <c r="K1621" i="18"/>
  <c r="P1597" i="18"/>
  <c r="J1622" i="18"/>
  <c r="O1598" i="18"/>
  <c r="L4340" i="18"/>
  <c r="Q4316" i="18"/>
  <c r="R1567" i="18"/>
  <c r="U1567" i="18" s="1"/>
  <c r="R1559" i="18"/>
  <c r="U1559" i="18" s="1"/>
  <c r="R1557" i="18"/>
  <c r="U1557" i="18" s="1"/>
  <c r="R1555" i="18"/>
  <c r="U1555" i="18" s="1"/>
  <c r="I1622" i="18"/>
  <c r="N1598" i="18"/>
  <c r="K1606" i="18"/>
  <c r="P1582" i="18"/>
  <c r="J1610" i="18"/>
  <c r="O1586" i="18"/>
  <c r="K1620" i="18"/>
  <c r="P1596" i="18"/>
  <c r="J1619" i="18"/>
  <c r="O1595" i="18"/>
  <c r="L4353" i="18"/>
  <c r="Q4329" i="18"/>
  <c r="J1612" i="18"/>
  <c r="O1588" i="18"/>
  <c r="I1601" i="18"/>
  <c r="N1577" i="18"/>
  <c r="K1605" i="18"/>
  <c r="P1581" i="18"/>
  <c r="K1611" i="18"/>
  <c r="P1587" i="18"/>
  <c r="J1620" i="18"/>
  <c r="O1596" i="18"/>
  <c r="J1608" i="18"/>
  <c r="O1584" i="18"/>
  <c r="I1614" i="18"/>
  <c r="N1590" i="18"/>
  <c r="L4334" i="18"/>
  <c r="Q4310" i="18"/>
  <c r="L4347" i="18"/>
  <c r="Q4323" i="18"/>
  <c r="J1609" i="18"/>
  <c r="O1585" i="18"/>
  <c r="L4333" i="18"/>
  <c r="Q4309" i="18"/>
  <c r="I1613" i="18"/>
  <c r="N1589" i="18"/>
  <c r="J1603" i="18"/>
  <c r="O1579" i="18"/>
  <c r="J1616" i="18"/>
  <c r="O1592" i="18"/>
  <c r="K1601" i="18"/>
  <c r="P1577" i="18"/>
  <c r="J1614" i="18"/>
  <c r="O1590" i="18"/>
  <c r="K1608" i="18"/>
  <c r="P1584" i="18"/>
  <c r="I1623" i="18"/>
  <c r="N1599" i="18"/>
  <c r="K1615" i="18"/>
  <c r="P1591" i="18"/>
  <c r="R1560" i="18"/>
  <c r="U1560" i="18" s="1"/>
  <c r="K1607" i="18"/>
  <c r="P1583" i="18"/>
  <c r="J1618" i="18"/>
  <c r="O1594" i="18"/>
  <c r="I1624" i="18"/>
  <c r="N1600" i="18"/>
  <c r="I1609" i="18"/>
  <c r="N1585" i="18"/>
  <c r="I1617" i="18"/>
  <c r="N1593" i="18"/>
  <c r="K1613" i="18"/>
  <c r="P1589" i="18"/>
  <c r="J1606" i="18"/>
  <c r="O1582" i="18"/>
  <c r="I1618" i="18"/>
  <c r="N1594" i="18"/>
  <c r="J1617" i="18"/>
  <c r="O1593" i="18"/>
  <c r="J1602" i="18"/>
  <c r="O1578" i="18"/>
  <c r="L4346" i="18"/>
  <c r="Q4322" i="18"/>
  <c r="L4350" i="18"/>
  <c r="Q4326" i="18"/>
  <c r="L4351" i="18"/>
  <c r="Q4327" i="18"/>
  <c r="J1613" i="18"/>
  <c r="O1589" i="18"/>
  <c r="I1606" i="18"/>
  <c r="N1582" i="18"/>
  <c r="K1604" i="18"/>
  <c r="P1580" i="18"/>
  <c r="K1617" i="18"/>
  <c r="P1593" i="18"/>
  <c r="I1604" i="18"/>
  <c r="N1580" i="18"/>
  <c r="R1580" i="18" s="1"/>
  <c r="U1580" i="18" s="1"/>
  <c r="I1615" i="18"/>
  <c r="N1591" i="18"/>
  <c r="I1607" i="18"/>
  <c r="N1583" i="18"/>
  <c r="I1605" i="18"/>
  <c r="N1581" i="18"/>
  <c r="R1581" i="18" s="1"/>
  <c r="U1581" i="18" s="1"/>
  <c r="J1623" i="18"/>
  <c r="O1599" i="18"/>
  <c r="K1619" i="18"/>
  <c r="P1595" i="18"/>
  <c r="I1616" i="18"/>
  <c r="N1592" i="18"/>
  <c r="K1616" i="18"/>
  <c r="P1592" i="18"/>
  <c r="I1603" i="18"/>
  <c r="N1579" i="18"/>
  <c r="K1618" i="18"/>
  <c r="P1594" i="18"/>
  <c r="L4342" i="18"/>
  <c r="Q4318" i="18"/>
  <c r="J1607" i="18"/>
  <c r="O1583" i="18"/>
  <c r="R1576" i="18"/>
  <c r="U1576" i="18" s="1"/>
  <c r="R1563" i="18"/>
  <c r="U1563" i="18" s="1"/>
  <c r="R1561" i="18"/>
  <c r="U1561" i="18" s="1"/>
  <c r="R1564" i="18"/>
  <c r="U1564" i="18" s="1"/>
  <c r="R1569" i="18"/>
  <c r="U1569" i="18" s="1"/>
  <c r="R1562" i="18"/>
  <c r="U1562" i="18" s="1"/>
  <c r="R1570" i="18"/>
  <c r="U1570" i="18" s="1"/>
  <c r="I1608" i="18"/>
  <c r="N1584" i="18"/>
  <c r="K1610" i="18"/>
  <c r="P1586" i="18"/>
  <c r="L4344" i="18"/>
  <c r="Q4320" i="18"/>
  <c r="L4332" i="18"/>
  <c r="Q4308" i="18"/>
  <c r="R1584" i="18" l="1"/>
  <c r="U1584" i="18" s="1"/>
  <c r="R1598" i="18"/>
  <c r="U1598" i="18" s="1"/>
  <c r="R1579" i="18"/>
  <c r="U1579" i="18" s="1"/>
  <c r="R1585" i="18"/>
  <c r="U1585" i="18" s="1"/>
  <c r="R1591" i="18"/>
  <c r="U1591" i="18" s="1"/>
  <c r="R1582" i="18"/>
  <c r="U1582" i="18" s="1"/>
  <c r="R1600" i="18"/>
  <c r="U1600" i="18" s="1"/>
  <c r="R1592" i="18"/>
  <c r="U1592" i="18" s="1"/>
  <c r="R1583" i="18"/>
  <c r="U1583" i="18" s="1"/>
  <c r="R1594" i="18"/>
  <c r="U1594" i="18" s="1"/>
  <c r="I1647" i="18"/>
  <c r="N1623" i="18"/>
  <c r="J1638" i="18"/>
  <c r="O1614" i="18"/>
  <c r="J1640" i="18"/>
  <c r="O1616" i="18"/>
  <c r="I1637" i="18"/>
  <c r="N1613" i="18"/>
  <c r="J1633" i="18"/>
  <c r="O1609" i="18"/>
  <c r="L4358" i="18"/>
  <c r="Q4334" i="18"/>
  <c r="J1632" i="18"/>
  <c r="O1608" i="18"/>
  <c r="K1635" i="18"/>
  <c r="P1611" i="18"/>
  <c r="I1625" i="18"/>
  <c r="N1601" i="18"/>
  <c r="L4377" i="18"/>
  <c r="Q4353" i="18"/>
  <c r="K1644" i="18"/>
  <c r="P1620" i="18"/>
  <c r="K1630" i="18"/>
  <c r="P1606" i="18"/>
  <c r="L4364" i="18"/>
  <c r="Q4340" i="18"/>
  <c r="K1645" i="18"/>
  <c r="P1621" i="18"/>
  <c r="J1635" i="18"/>
  <c r="O1611" i="18"/>
  <c r="K1647" i="18"/>
  <c r="P1623" i="18"/>
  <c r="I1643" i="18"/>
  <c r="N1619" i="18"/>
  <c r="L4367" i="18"/>
  <c r="Q4343" i="18"/>
  <c r="J1628" i="18"/>
  <c r="O1604" i="18"/>
  <c r="K1633" i="18"/>
  <c r="P1609" i="18"/>
  <c r="I1636" i="18"/>
  <c r="N1612" i="18"/>
  <c r="I1626" i="18"/>
  <c r="N1602" i="18"/>
  <c r="I1645" i="18"/>
  <c r="N1621" i="18"/>
  <c r="J1639" i="18"/>
  <c r="O1615" i="18"/>
  <c r="K1627" i="18"/>
  <c r="P1603" i="18"/>
  <c r="L4356" i="18"/>
  <c r="Q4332" i="18"/>
  <c r="L4366" i="18"/>
  <c r="Q4342" i="18"/>
  <c r="I1627" i="18"/>
  <c r="N1603" i="18"/>
  <c r="I1640" i="18"/>
  <c r="N1616" i="18"/>
  <c r="J1647" i="18"/>
  <c r="O1623" i="18"/>
  <c r="I1631" i="18"/>
  <c r="N1607" i="18"/>
  <c r="I1628" i="18"/>
  <c r="N1604" i="18"/>
  <c r="K1628" i="18"/>
  <c r="P1604" i="18"/>
  <c r="J1637" i="18"/>
  <c r="O1613" i="18"/>
  <c r="L4374" i="18"/>
  <c r="Q4350" i="18"/>
  <c r="J1626" i="18"/>
  <c r="O1602" i="18"/>
  <c r="I1642" i="18"/>
  <c r="N1618" i="18"/>
  <c r="K1637" i="18"/>
  <c r="P1613" i="18"/>
  <c r="I1633" i="18"/>
  <c r="N1609" i="18"/>
  <c r="J1642" i="18"/>
  <c r="O1618" i="18"/>
  <c r="R1590" i="18"/>
  <c r="U1590" i="18" s="1"/>
  <c r="R1596" i="18"/>
  <c r="U1596" i="18" s="1"/>
  <c r="R1586" i="18"/>
  <c r="U1586" i="18" s="1"/>
  <c r="L4355" i="18"/>
  <c r="Q4331" i="18"/>
  <c r="K1626" i="18"/>
  <c r="P1602" i="18"/>
  <c r="L4369" i="18"/>
  <c r="Q4345" i="18"/>
  <c r="K1646" i="18"/>
  <c r="P1622" i="18"/>
  <c r="K1636" i="18"/>
  <c r="P1612" i="18"/>
  <c r="L4362" i="18"/>
  <c r="Q4338" i="18"/>
  <c r="L4368" i="18"/>
  <c r="Q4344" i="18"/>
  <c r="I1632" i="18"/>
  <c r="N1608" i="18"/>
  <c r="R1593" i="18"/>
  <c r="U1593" i="18" s="1"/>
  <c r="K1639" i="18"/>
  <c r="P1615" i="18"/>
  <c r="K1632" i="18"/>
  <c r="P1608" i="18"/>
  <c r="K1625" i="18"/>
  <c r="P1601" i="18"/>
  <c r="J1627" i="18"/>
  <c r="O1603" i="18"/>
  <c r="L4357" i="18"/>
  <c r="Q4333" i="18"/>
  <c r="L4371" i="18"/>
  <c r="Q4347" i="18"/>
  <c r="I1638" i="18"/>
  <c r="N1614" i="18"/>
  <c r="J1644" i="18"/>
  <c r="O1620" i="18"/>
  <c r="K1629" i="18"/>
  <c r="P1605" i="18"/>
  <c r="J1636" i="18"/>
  <c r="O1612" i="18"/>
  <c r="J1643" i="18"/>
  <c r="O1619" i="18"/>
  <c r="J1634" i="18"/>
  <c r="O1610" i="18"/>
  <c r="I1646" i="18"/>
  <c r="N1622" i="18"/>
  <c r="J1646" i="18"/>
  <c r="O1622" i="18"/>
  <c r="I1644" i="18"/>
  <c r="N1620" i="18"/>
  <c r="L4376" i="18"/>
  <c r="Q4352" i="18"/>
  <c r="L4360" i="18"/>
  <c r="Q4336" i="18"/>
  <c r="L4359" i="18"/>
  <c r="Q4335" i="18"/>
  <c r="K1638" i="18"/>
  <c r="P1614" i="18"/>
  <c r="L4372" i="18"/>
  <c r="Q4348" i="18"/>
  <c r="I1634" i="18"/>
  <c r="N1610" i="18"/>
  <c r="L4365" i="18"/>
  <c r="Q4341" i="18"/>
  <c r="J1629" i="18"/>
  <c r="O1605" i="18"/>
  <c r="L4363" i="18"/>
  <c r="Q4339" i="18"/>
  <c r="J1645" i="18"/>
  <c r="O1621" i="18"/>
  <c r="J1648" i="18"/>
  <c r="O1624" i="18"/>
  <c r="R1587" i="18"/>
  <c r="U1587" i="18" s="1"/>
  <c r="K1634" i="18"/>
  <c r="P1610" i="18"/>
  <c r="J1631" i="18"/>
  <c r="O1607" i="18"/>
  <c r="K1642" i="18"/>
  <c r="P1618" i="18"/>
  <c r="K1640" i="18"/>
  <c r="P1616" i="18"/>
  <c r="K1643" i="18"/>
  <c r="P1619" i="18"/>
  <c r="I1629" i="18"/>
  <c r="N1605" i="18"/>
  <c r="I1639" i="18"/>
  <c r="N1615" i="18"/>
  <c r="K1641" i="18"/>
  <c r="P1617" i="18"/>
  <c r="I1630" i="18"/>
  <c r="N1606" i="18"/>
  <c r="L4375" i="18"/>
  <c r="Q4351" i="18"/>
  <c r="L4370" i="18"/>
  <c r="Q4346" i="18"/>
  <c r="J1641" i="18"/>
  <c r="O1617" i="18"/>
  <c r="J1630" i="18"/>
  <c r="O1606" i="18"/>
  <c r="I1641" i="18"/>
  <c r="N1617" i="18"/>
  <c r="R1617" i="18" s="1"/>
  <c r="U1617" i="18" s="1"/>
  <c r="I1648" i="18"/>
  <c r="N1624" i="18"/>
  <c r="K1631" i="18"/>
  <c r="P1607" i="18"/>
  <c r="R1599" i="18"/>
  <c r="U1599" i="18" s="1"/>
  <c r="R1589" i="18"/>
  <c r="U1589" i="18" s="1"/>
  <c r="R1577" i="18"/>
  <c r="U1577" i="18" s="1"/>
  <c r="R1595" i="18"/>
  <c r="U1595" i="18" s="1"/>
  <c r="R1588" i="18"/>
  <c r="U1588" i="18" s="1"/>
  <c r="R1578" i="18"/>
  <c r="U1578" i="18" s="1"/>
  <c r="R1597" i="18"/>
  <c r="U1597" i="18" s="1"/>
  <c r="L4361" i="18"/>
  <c r="Q4337" i="18"/>
  <c r="L4373" i="18"/>
  <c r="Q4349" i="18"/>
  <c r="L4354" i="18"/>
  <c r="Q4330" i="18"/>
  <c r="I1635" i="18"/>
  <c r="N1611" i="18"/>
  <c r="K1648" i="18"/>
  <c r="P1624" i="18"/>
  <c r="J1625" i="18"/>
  <c r="O1601" i="18"/>
  <c r="R1605" i="18" l="1"/>
  <c r="U1605" i="18" s="1"/>
  <c r="R1611" i="18"/>
  <c r="U1611" i="18" s="1"/>
  <c r="R1604" i="18"/>
  <c r="U1604" i="18" s="1"/>
  <c r="K1672" i="18"/>
  <c r="P1648" i="18"/>
  <c r="J1653" i="18"/>
  <c r="O1629" i="18"/>
  <c r="K1662" i="18"/>
  <c r="P1638" i="18"/>
  <c r="I1668" i="18"/>
  <c r="N1644" i="18"/>
  <c r="K1653" i="18"/>
  <c r="P1629" i="18"/>
  <c r="L4381" i="18"/>
  <c r="Q4357" i="18"/>
  <c r="K1663" i="18"/>
  <c r="P1639" i="18"/>
  <c r="I1657" i="18"/>
  <c r="N1633" i="18"/>
  <c r="K1652" i="18"/>
  <c r="P1628" i="18"/>
  <c r="I1664" i="18"/>
  <c r="N1640" i="18"/>
  <c r="K1651" i="18"/>
  <c r="P1627" i="18"/>
  <c r="J1652" i="18"/>
  <c r="O1628" i="18"/>
  <c r="L4388" i="18"/>
  <c r="Q4364" i="18"/>
  <c r="I1649" i="18"/>
  <c r="N1625" i="18"/>
  <c r="J1656" i="18"/>
  <c r="O1632" i="18"/>
  <c r="J1664" i="18"/>
  <c r="O1640" i="18"/>
  <c r="I1665" i="18"/>
  <c r="N1641" i="18"/>
  <c r="K1664" i="18"/>
  <c r="P1640" i="18"/>
  <c r="L4392" i="18"/>
  <c r="Q4368" i="18"/>
  <c r="K1660" i="18"/>
  <c r="P1636" i="18"/>
  <c r="L4379" i="18"/>
  <c r="Q4355" i="18"/>
  <c r="R1603" i="18"/>
  <c r="U1603" i="18" s="1"/>
  <c r="R1602" i="18"/>
  <c r="U1602" i="18" s="1"/>
  <c r="R1613" i="18"/>
  <c r="U1613" i="18" s="1"/>
  <c r="L4378" i="18"/>
  <c r="Q4354" i="18"/>
  <c r="L4385" i="18"/>
  <c r="Q4361" i="18"/>
  <c r="J1669" i="18"/>
  <c r="O1645" i="18"/>
  <c r="L4384" i="18"/>
  <c r="Q4360" i="18"/>
  <c r="J1667" i="18"/>
  <c r="O1643" i="18"/>
  <c r="K1649" i="18"/>
  <c r="P1625" i="18"/>
  <c r="L4398" i="18"/>
  <c r="Q4374" i="18"/>
  <c r="L4390" i="18"/>
  <c r="Q4366" i="18"/>
  <c r="I1660" i="18"/>
  <c r="N1636" i="18"/>
  <c r="J1659" i="18"/>
  <c r="O1635" i="18"/>
  <c r="I1671" i="18"/>
  <c r="N1647" i="18"/>
  <c r="K1655" i="18"/>
  <c r="P1631" i="18"/>
  <c r="J1665" i="18"/>
  <c r="O1641" i="18"/>
  <c r="K1665" i="18"/>
  <c r="P1641" i="18"/>
  <c r="L4393" i="18"/>
  <c r="Q4369" i="18"/>
  <c r="J1649" i="18"/>
  <c r="O1625" i="18"/>
  <c r="I1659" i="18"/>
  <c r="N1635" i="18"/>
  <c r="L4397" i="18"/>
  <c r="Q4373" i="18"/>
  <c r="R1624" i="18"/>
  <c r="U1624" i="18" s="1"/>
  <c r="R1606" i="18"/>
  <c r="U1606" i="18" s="1"/>
  <c r="R1615" i="18"/>
  <c r="U1615" i="18" s="1"/>
  <c r="J1672" i="18"/>
  <c r="O1648" i="18"/>
  <c r="L4387" i="18"/>
  <c r="Q4363" i="18"/>
  <c r="L4389" i="18"/>
  <c r="Q4365" i="18"/>
  <c r="L4396" i="18"/>
  <c r="Q4372" i="18"/>
  <c r="L4383" i="18"/>
  <c r="Q4359" i="18"/>
  <c r="L4400" i="18"/>
  <c r="Q4376" i="18"/>
  <c r="J1670" i="18"/>
  <c r="O1646" i="18"/>
  <c r="J1658" i="18"/>
  <c r="O1634" i="18"/>
  <c r="J1660" i="18"/>
  <c r="O1636" i="18"/>
  <c r="J1668" i="18"/>
  <c r="O1644" i="18"/>
  <c r="L4395" i="18"/>
  <c r="Q4371" i="18"/>
  <c r="J1651" i="18"/>
  <c r="O1627" i="18"/>
  <c r="K1656" i="18"/>
  <c r="P1632" i="18"/>
  <c r="R1608" i="18"/>
  <c r="U1608" i="18" s="1"/>
  <c r="J1666" i="18"/>
  <c r="O1642" i="18"/>
  <c r="K1661" i="18"/>
  <c r="P1637" i="18"/>
  <c r="J1650" i="18"/>
  <c r="O1626" i="18"/>
  <c r="J1661" i="18"/>
  <c r="O1637" i="18"/>
  <c r="I1652" i="18"/>
  <c r="N1628" i="18"/>
  <c r="J1671" i="18"/>
  <c r="O1647" i="18"/>
  <c r="I1651" i="18"/>
  <c r="N1627" i="18"/>
  <c r="L4380" i="18"/>
  <c r="Q4356" i="18"/>
  <c r="J1663" i="18"/>
  <c r="O1639" i="18"/>
  <c r="I1650" i="18"/>
  <c r="N1626" i="18"/>
  <c r="K1657" i="18"/>
  <c r="P1633" i="18"/>
  <c r="L4391" i="18"/>
  <c r="Q4367" i="18"/>
  <c r="K1671" i="18"/>
  <c r="P1647" i="18"/>
  <c r="K1669" i="18"/>
  <c r="P1645" i="18"/>
  <c r="K1654" i="18"/>
  <c r="P1630" i="18"/>
  <c r="L4401" i="18"/>
  <c r="Q4377" i="18"/>
  <c r="K1659" i="18"/>
  <c r="P1635" i="18"/>
  <c r="L4382" i="18"/>
  <c r="Q4358" i="18"/>
  <c r="I1661" i="18"/>
  <c r="N1637" i="18"/>
  <c r="J1662" i="18"/>
  <c r="O1638" i="18"/>
  <c r="I1658" i="18"/>
  <c r="N1634" i="18"/>
  <c r="I1670" i="18"/>
  <c r="N1646" i="18"/>
  <c r="I1662" i="18"/>
  <c r="N1638" i="18"/>
  <c r="I1666" i="18"/>
  <c r="N1642" i="18"/>
  <c r="I1655" i="18"/>
  <c r="N1631" i="18"/>
  <c r="I1669" i="18"/>
  <c r="N1645" i="18"/>
  <c r="R1645" i="18" s="1"/>
  <c r="U1645" i="18" s="1"/>
  <c r="I1667" i="18"/>
  <c r="N1643" i="18"/>
  <c r="K1668" i="18"/>
  <c r="P1644" i="18"/>
  <c r="J1657" i="18"/>
  <c r="O1633" i="18"/>
  <c r="L4399" i="18"/>
  <c r="Q4375" i="18"/>
  <c r="I1653" i="18"/>
  <c r="N1629" i="18"/>
  <c r="J1655" i="18"/>
  <c r="O1631" i="18"/>
  <c r="I1672" i="18"/>
  <c r="N1648" i="18"/>
  <c r="R1648" i="18" s="1"/>
  <c r="U1648" i="18" s="1"/>
  <c r="J1654" i="18"/>
  <c r="O1630" i="18"/>
  <c r="L4394" i="18"/>
  <c r="Q4370" i="18"/>
  <c r="I1654" i="18"/>
  <c r="N1630" i="18"/>
  <c r="I1663" i="18"/>
  <c r="N1639" i="18"/>
  <c r="R1639" i="18" s="1"/>
  <c r="U1639" i="18" s="1"/>
  <c r="K1667" i="18"/>
  <c r="P1643" i="18"/>
  <c r="K1666" i="18"/>
  <c r="P1642" i="18"/>
  <c r="K1658" i="18"/>
  <c r="P1634" i="18"/>
  <c r="R1610" i="18"/>
  <c r="U1610" i="18" s="1"/>
  <c r="R1620" i="18"/>
  <c r="U1620" i="18" s="1"/>
  <c r="R1622" i="18"/>
  <c r="U1622" i="18" s="1"/>
  <c r="R1614" i="18"/>
  <c r="U1614" i="18" s="1"/>
  <c r="I1656" i="18"/>
  <c r="N1632" i="18"/>
  <c r="R1632" i="18" s="1"/>
  <c r="U1632" i="18" s="1"/>
  <c r="L4386" i="18"/>
  <c r="Q4362" i="18"/>
  <c r="K1670" i="18"/>
  <c r="P1646" i="18"/>
  <c r="K1650" i="18"/>
  <c r="P1626" i="18"/>
  <c r="R1609" i="18"/>
  <c r="U1609" i="18" s="1"/>
  <c r="R1618" i="18"/>
  <c r="U1618" i="18" s="1"/>
  <c r="R1607" i="18"/>
  <c r="U1607" i="18" s="1"/>
  <c r="R1616" i="18"/>
  <c r="U1616" i="18" s="1"/>
  <c r="R1621" i="18"/>
  <c r="U1621" i="18" s="1"/>
  <c r="R1612" i="18"/>
  <c r="U1612" i="18" s="1"/>
  <c r="R1619" i="18"/>
  <c r="U1619" i="18" s="1"/>
  <c r="R1601" i="18"/>
  <c r="U1601" i="18" s="1"/>
  <c r="R1623" i="18"/>
  <c r="U1623" i="18" s="1"/>
  <c r="R1630" i="18" l="1"/>
  <c r="U1630" i="18" s="1"/>
  <c r="R1642" i="18"/>
  <c r="U1642" i="18" s="1"/>
  <c r="R1646" i="18"/>
  <c r="U1646" i="18" s="1"/>
  <c r="R1635" i="18"/>
  <c r="U1635" i="18" s="1"/>
  <c r="R1629" i="18"/>
  <c r="U1629" i="18" s="1"/>
  <c r="R1628" i="18"/>
  <c r="U1628" i="18" s="1"/>
  <c r="L4410" i="18"/>
  <c r="Q4386" i="18"/>
  <c r="K1691" i="18"/>
  <c r="P1667" i="18"/>
  <c r="J1678" i="18"/>
  <c r="O1654" i="18"/>
  <c r="K1694" i="18"/>
  <c r="P1670" i="18"/>
  <c r="I1680" i="18"/>
  <c r="N1656" i="18"/>
  <c r="K1690" i="18"/>
  <c r="P1666" i="18"/>
  <c r="I1687" i="18"/>
  <c r="N1663" i="18"/>
  <c r="L4418" i="18"/>
  <c r="Q4394" i="18"/>
  <c r="I1696" i="18"/>
  <c r="N1672" i="18"/>
  <c r="I1677" i="18"/>
  <c r="N1653" i="18"/>
  <c r="J1681" i="18"/>
  <c r="O1657" i="18"/>
  <c r="I1691" i="18"/>
  <c r="N1667" i="18"/>
  <c r="I1679" i="18"/>
  <c r="N1655" i="18"/>
  <c r="I1686" i="18"/>
  <c r="N1662" i="18"/>
  <c r="I1682" i="18"/>
  <c r="N1658" i="18"/>
  <c r="I1685" i="18"/>
  <c r="N1661" i="18"/>
  <c r="K1683" i="18"/>
  <c r="P1659" i="18"/>
  <c r="K1678" i="18"/>
  <c r="P1654" i="18"/>
  <c r="K1695" i="18"/>
  <c r="P1671" i="18"/>
  <c r="K1681" i="18"/>
  <c r="P1657" i="18"/>
  <c r="J1687" i="18"/>
  <c r="O1663" i="18"/>
  <c r="I1675" i="18"/>
  <c r="N1651" i="18"/>
  <c r="I1676" i="18"/>
  <c r="N1652" i="18"/>
  <c r="J1674" i="18"/>
  <c r="O1650" i="18"/>
  <c r="J1690" i="18"/>
  <c r="O1666" i="18"/>
  <c r="L4421" i="18"/>
  <c r="Q4397" i="18"/>
  <c r="J1673" i="18"/>
  <c r="O1649" i="18"/>
  <c r="K1689" i="18"/>
  <c r="P1665" i="18"/>
  <c r="K1679" i="18"/>
  <c r="P1655" i="18"/>
  <c r="J1683" i="18"/>
  <c r="O1659" i="18"/>
  <c r="L4414" i="18"/>
  <c r="Q4390" i="18"/>
  <c r="K1673" i="18"/>
  <c r="P1649" i="18"/>
  <c r="L4408" i="18"/>
  <c r="Q4384" i="18"/>
  <c r="L4409" i="18"/>
  <c r="Q4385" i="18"/>
  <c r="R1625" i="18"/>
  <c r="U1625" i="18" s="1"/>
  <c r="R1640" i="18"/>
  <c r="U1640" i="18" s="1"/>
  <c r="R1633" i="18"/>
  <c r="U1633" i="18" s="1"/>
  <c r="R1644" i="18"/>
  <c r="U1644" i="18" s="1"/>
  <c r="R1626" i="18"/>
  <c r="U1626" i="18" s="1"/>
  <c r="J1675" i="18"/>
  <c r="O1651" i="18"/>
  <c r="J1692" i="18"/>
  <c r="O1668" i="18"/>
  <c r="J1682" i="18"/>
  <c r="O1658" i="18"/>
  <c r="L4424" i="18"/>
  <c r="Q4400" i="18"/>
  <c r="L4420" i="18"/>
  <c r="Q4396" i="18"/>
  <c r="L4411" i="18"/>
  <c r="Q4387" i="18"/>
  <c r="R1647" i="18"/>
  <c r="U1647" i="18" s="1"/>
  <c r="R1636" i="18"/>
  <c r="U1636" i="18" s="1"/>
  <c r="K1684" i="18"/>
  <c r="P1660" i="18"/>
  <c r="K1688" i="18"/>
  <c r="P1664" i="18"/>
  <c r="J1688" i="18"/>
  <c r="O1664" i="18"/>
  <c r="I1673" i="18"/>
  <c r="N1649" i="18"/>
  <c r="J1676" i="18"/>
  <c r="O1652" i="18"/>
  <c r="I1688" i="18"/>
  <c r="N1664" i="18"/>
  <c r="I1681" i="18"/>
  <c r="N1657" i="18"/>
  <c r="L4405" i="18"/>
  <c r="Q4381" i="18"/>
  <c r="I1692" i="18"/>
  <c r="N1668" i="18"/>
  <c r="J1677" i="18"/>
  <c r="O1653" i="18"/>
  <c r="I1678" i="18"/>
  <c r="N1654" i="18"/>
  <c r="J1679" i="18"/>
  <c r="O1655" i="18"/>
  <c r="L4423" i="18"/>
  <c r="Q4399" i="18"/>
  <c r="K1692" i="18"/>
  <c r="P1668" i="18"/>
  <c r="I1693" i="18"/>
  <c r="N1669" i="18"/>
  <c r="I1690" i="18"/>
  <c r="N1666" i="18"/>
  <c r="I1694" i="18"/>
  <c r="N1670" i="18"/>
  <c r="J1686" i="18"/>
  <c r="O1662" i="18"/>
  <c r="L4406" i="18"/>
  <c r="Q4382" i="18"/>
  <c r="L4425" i="18"/>
  <c r="Q4401" i="18"/>
  <c r="K1693" i="18"/>
  <c r="P1669" i="18"/>
  <c r="L4415" i="18"/>
  <c r="Q4391" i="18"/>
  <c r="I1674" i="18"/>
  <c r="N1650" i="18"/>
  <c r="L4404" i="18"/>
  <c r="Q4380" i="18"/>
  <c r="J1695" i="18"/>
  <c r="O1671" i="18"/>
  <c r="J1685" i="18"/>
  <c r="O1661" i="18"/>
  <c r="K1685" i="18"/>
  <c r="P1661" i="18"/>
  <c r="I1683" i="18"/>
  <c r="N1659" i="18"/>
  <c r="L4417" i="18"/>
  <c r="Q4393" i="18"/>
  <c r="J1689" i="18"/>
  <c r="O1665" i="18"/>
  <c r="I1695" i="18"/>
  <c r="N1671" i="18"/>
  <c r="I1684" i="18"/>
  <c r="N1660" i="18"/>
  <c r="L4422" i="18"/>
  <c r="Q4398" i="18"/>
  <c r="J1691" i="18"/>
  <c r="O1667" i="18"/>
  <c r="J1693" i="18"/>
  <c r="O1669" i="18"/>
  <c r="L4402" i="18"/>
  <c r="Q4378" i="18"/>
  <c r="R1641" i="18"/>
  <c r="U1641" i="18" s="1"/>
  <c r="K1674" i="18"/>
  <c r="P1650" i="18"/>
  <c r="K1682" i="18"/>
  <c r="P1658" i="18"/>
  <c r="R1643" i="18"/>
  <c r="U1643" i="18" s="1"/>
  <c r="R1631" i="18"/>
  <c r="U1631" i="18" s="1"/>
  <c r="R1638" i="18"/>
  <c r="U1638" i="18" s="1"/>
  <c r="R1634" i="18"/>
  <c r="U1634" i="18" s="1"/>
  <c r="R1637" i="18"/>
  <c r="U1637" i="18" s="1"/>
  <c r="R1627" i="18"/>
  <c r="U1627" i="18" s="1"/>
  <c r="K1680" i="18"/>
  <c r="P1656" i="18"/>
  <c r="L4419" i="18"/>
  <c r="Q4395" i="18"/>
  <c r="J1684" i="18"/>
  <c r="O1660" i="18"/>
  <c r="J1694" i="18"/>
  <c r="O1670" i="18"/>
  <c r="L4407" i="18"/>
  <c r="Q4383" i="18"/>
  <c r="L4413" i="18"/>
  <c r="Q4389" i="18"/>
  <c r="J1696" i="18"/>
  <c r="O1672" i="18"/>
  <c r="L4403" i="18"/>
  <c r="Q4379" i="18"/>
  <c r="L4416" i="18"/>
  <c r="Q4392" i="18"/>
  <c r="I1689" i="18"/>
  <c r="N1665" i="18"/>
  <c r="J1680" i="18"/>
  <c r="O1656" i="18"/>
  <c r="L4412" i="18"/>
  <c r="Q4388" i="18"/>
  <c r="K1675" i="18"/>
  <c r="P1651" i="18"/>
  <c r="K1676" i="18"/>
  <c r="P1652" i="18"/>
  <c r="K1687" i="18"/>
  <c r="P1663" i="18"/>
  <c r="K1677" i="18"/>
  <c r="P1653" i="18"/>
  <c r="K1686" i="18"/>
  <c r="P1662" i="18"/>
  <c r="K1696" i="18"/>
  <c r="P1672" i="18"/>
  <c r="R1671" i="18" l="1"/>
  <c r="U1671" i="18" s="1"/>
  <c r="R1664" i="18"/>
  <c r="U1664" i="18" s="1"/>
  <c r="R1661" i="18"/>
  <c r="U1661" i="18" s="1"/>
  <c r="R1667" i="18"/>
  <c r="U1667" i="18" s="1"/>
  <c r="R1653" i="18"/>
  <c r="U1653" i="18" s="1"/>
  <c r="L4446" i="18"/>
  <c r="Q4422" i="18"/>
  <c r="K1709" i="18"/>
  <c r="P1685" i="18"/>
  <c r="L4430" i="18"/>
  <c r="Q4406" i="18"/>
  <c r="I1702" i="18"/>
  <c r="N1678" i="18"/>
  <c r="J1700" i="18"/>
  <c r="O1676" i="18"/>
  <c r="L4435" i="18"/>
  <c r="Q4411" i="18"/>
  <c r="R1651" i="18"/>
  <c r="U1651" i="18" s="1"/>
  <c r="J1704" i="18"/>
  <c r="O1680" i="18"/>
  <c r="R1660" i="18"/>
  <c r="U1660" i="18" s="1"/>
  <c r="R1666" i="18"/>
  <c r="U1666" i="18" s="1"/>
  <c r="R1649" i="18"/>
  <c r="U1649" i="18" s="1"/>
  <c r="L4433" i="18"/>
  <c r="Q4409" i="18"/>
  <c r="K1697" i="18"/>
  <c r="P1673" i="18"/>
  <c r="J1707" i="18"/>
  <c r="O1683" i="18"/>
  <c r="K1713" i="18"/>
  <c r="P1689" i="18"/>
  <c r="L4445" i="18"/>
  <c r="Q4421" i="18"/>
  <c r="J1698" i="18"/>
  <c r="O1674" i="18"/>
  <c r="I1699" i="18"/>
  <c r="N1675" i="18"/>
  <c r="K1705" i="18"/>
  <c r="P1681" i="18"/>
  <c r="K1702" i="18"/>
  <c r="P1678" i="18"/>
  <c r="I1709" i="18"/>
  <c r="N1685" i="18"/>
  <c r="I1710" i="18"/>
  <c r="N1686" i="18"/>
  <c r="I1715" i="18"/>
  <c r="N1691" i="18"/>
  <c r="I1701" i="18"/>
  <c r="N1677" i="18"/>
  <c r="L4442" i="18"/>
  <c r="Q4418" i="18"/>
  <c r="K1714" i="18"/>
  <c r="P1690" i="18"/>
  <c r="K1718" i="18"/>
  <c r="P1694" i="18"/>
  <c r="K1715" i="18"/>
  <c r="P1691" i="18"/>
  <c r="I1719" i="18"/>
  <c r="N1695" i="18"/>
  <c r="J1719" i="18"/>
  <c r="O1695" i="18"/>
  <c r="K1717" i="18"/>
  <c r="P1693" i="18"/>
  <c r="L4447" i="18"/>
  <c r="Q4423" i="18"/>
  <c r="I1716" i="18"/>
  <c r="N1692" i="18"/>
  <c r="J1712" i="18"/>
  <c r="O1688" i="18"/>
  <c r="L4448" i="18"/>
  <c r="Q4424" i="18"/>
  <c r="K1711" i="18"/>
  <c r="P1687" i="18"/>
  <c r="L4440" i="18"/>
  <c r="Q4416" i="18"/>
  <c r="J1720" i="18"/>
  <c r="O1696" i="18"/>
  <c r="J1708" i="18"/>
  <c r="O1684" i="18"/>
  <c r="K1706" i="18"/>
  <c r="P1682" i="18"/>
  <c r="R1665" i="18"/>
  <c r="U1665" i="18" s="1"/>
  <c r="L4426" i="18"/>
  <c r="Q4402" i="18"/>
  <c r="J1715" i="18"/>
  <c r="O1691" i="18"/>
  <c r="I1708" i="18"/>
  <c r="N1684" i="18"/>
  <c r="J1713" i="18"/>
  <c r="O1689" i="18"/>
  <c r="I1707" i="18"/>
  <c r="N1683" i="18"/>
  <c r="J1709" i="18"/>
  <c r="O1685" i="18"/>
  <c r="L4428" i="18"/>
  <c r="Q4404" i="18"/>
  <c r="L4439" i="18"/>
  <c r="Q4415" i="18"/>
  <c r="L4449" i="18"/>
  <c r="Q4425" i="18"/>
  <c r="J1710" i="18"/>
  <c r="O1686" i="18"/>
  <c r="I1714" i="18"/>
  <c r="N1690" i="18"/>
  <c r="K1716" i="18"/>
  <c r="P1692" i="18"/>
  <c r="J1703" i="18"/>
  <c r="O1679" i="18"/>
  <c r="J1701" i="18"/>
  <c r="O1677" i="18"/>
  <c r="L4429" i="18"/>
  <c r="Q4405" i="18"/>
  <c r="I1712" i="18"/>
  <c r="N1688" i="18"/>
  <c r="I1697" i="18"/>
  <c r="N1673" i="18"/>
  <c r="K1712" i="18"/>
  <c r="P1688" i="18"/>
  <c r="L4444" i="18"/>
  <c r="Q4420" i="18"/>
  <c r="J1706" i="18"/>
  <c r="O1682" i="18"/>
  <c r="J1699" i="18"/>
  <c r="O1675" i="18"/>
  <c r="R1652" i="18"/>
  <c r="U1652" i="18" s="1"/>
  <c r="R1658" i="18"/>
  <c r="U1658" i="18" s="1"/>
  <c r="R1655" i="18"/>
  <c r="U1655" i="18" s="1"/>
  <c r="R1672" i="18"/>
  <c r="U1672" i="18" s="1"/>
  <c r="R1663" i="18"/>
  <c r="U1663" i="18" s="1"/>
  <c r="R1656" i="18"/>
  <c r="U1656" i="18" s="1"/>
  <c r="J1717" i="18"/>
  <c r="O1693" i="18"/>
  <c r="L4441" i="18"/>
  <c r="Q4417" i="18"/>
  <c r="I1698" i="18"/>
  <c r="N1674" i="18"/>
  <c r="I1718" i="18"/>
  <c r="N1694" i="18"/>
  <c r="I1717" i="18"/>
  <c r="N1693" i="18"/>
  <c r="I1705" i="18"/>
  <c r="N1681" i="18"/>
  <c r="K1708" i="18"/>
  <c r="P1684" i="18"/>
  <c r="J1716" i="18"/>
  <c r="O1692" i="18"/>
  <c r="R1662" i="18"/>
  <c r="U1662" i="18" s="1"/>
  <c r="K1710" i="18"/>
  <c r="P1686" i="18"/>
  <c r="K1699" i="18"/>
  <c r="P1675" i="18"/>
  <c r="L4431" i="18"/>
  <c r="Q4407" i="18"/>
  <c r="K1704" i="18"/>
  <c r="P1680" i="18"/>
  <c r="R1659" i="18"/>
  <c r="U1659" i="18" s="1"/>
  <c r="K1720" i="18"/>
  <c r="P1696" i="18"/>
  <c r="K1701" i="18"/>
  <c r="P1677" i="18"/>
  <c r="K1700" i="18"/>
  <c r="P1676" i="18"/>
  <c r="L4436" i="18"/>
  <c r="Q4412" i="18"/>
  <c r="I1713" i="18"/>
  <c r="N1689" i="18"/>
  <c r="L4427" i="18"/>
  <c r="Q4403" i="18"/>
  <c r="L4437" i="18"/>
  <c r="Q4413" i="18"/>
  <c r="J1718" i="18"/>
  <c r="O1694" i="18"/>
  <c r="L4443" i="18"/>
  <c r="Q4419" i="18"/>
  <c r="K1698" i="18"/>
  <c r="P1674" i="18"/>
  <c r="R1650" i="18"/>
  <c r="U1650" i="18" s="1"/>
  <c r="R1670" i="18"/>
  <c r="U1670" i="18" s="1"/>
  <c r="R1669" i="18"/>
  <c r="U1669" i="18" s="1"/>
  <c r="R1654" i="18"/>
  <c r="U1654" i="18" s="1"/>
  <c r="R1668" i="18"/>
  <c r="U1668" i="18" s="1"/>
  <c r="R1657" i="18"/>
  <c r="U1657" i="18" s="1"/>
  <c r="L4432" i="18"/>
  <c r="Q4408" i="18"/>
  <c r="L4438" i="18"/>
  <c r="Q4414" i="18"/>
  <c r="K1703" i="18"/>
  <c r="P1679" i="18"/>
  <c r="J1697" i="18"/>
  <c r="O1673" i="18"/>
  <c r="J1714" i="18"/>
  <c r="O1690" i="18"/>
  <c r="I1700" i="18"/>
  <c r="N1676" i="18"/>
  <c r="R1676" i="18" s="1"/>
  <c r="U1676" i="18" s="1"/>
  <c r="J1711" i="18"/>
  <c r="O1687" i="18"/>
  <c r="K1719" i="18"/>
  <c r="P1695" i="18"/>
  <c r="K1707" i="18"/>
  <c r="P1683" i="18"/>
  <c r="I1706" i="18"/>
  <c r="N1682" i="18"/>
  <c r="I1703" i="18"/>
  <c r="N1679" i="18"/>
  <c r="R1679" i="18" s="1"/>
  <c r="U1679" i="18" s="1"/>
  <c r="J1705" i="18"/>
  <c r="O1681" i="18"/>
  <c r="I1720" i="18"/>
  <c r="N1696" i="18"/>
  <c r="I1711" i="18"/>
  <c r="N1687" i="18"/>
  <c r="I1704" i="18"/>
  <c r="N1680" i="18"/>
  <c r="J1702" i="18"/>
  <c r="O1678" i="18"/>
  <c r="L4434" i="18"/>
  <c r="Q4410" i="18"/>
  <c r="R1680" i="18" l="1"/>
  <c r="U1680" i="18" s="1"/>
  <c r="R1693" i="18"/>
  <c r="U1693" i="18" s="1"/>
  <c r="R1689" i="18"/>
  <c r="U1689" i="18" s="1"/>
  <c r="R1677" i="18"/>
  <c r="U1677" i="18" s="1"/>
  <c r="R1675" i="18"/>
  <c r="U1675" i="18" s="1"/>
  <c r="J1729" i="18"/>
  <c r="O1705" i="18"/>
  <c r="I1724" i="18"/>
  <c r="N1700" i="18"/>
  <c r="L4461" i="18"/>
  <c r="Q4437" i="18"/>
  <c r="K1724" i="18"/>
  <c r="P1700" i="18"/>
  <c r="I1729" i="18"/>
  <c r="N1705" i="18"/>
  <c r="K1736" i="18"/>
  <c r="P1712" i="18"/>
  <c r="K1740" i="18"/>
  <c r="P1716" i="18"/>
  <c r="J1733" i="18"/>
  <c r="O1709" i="18"/>
  <c r="R1678" i="18"/>
  <c r="U1678" i="18" s="1"/>
  <c r="R1696" i="18"/>
  <c r="U1696" i="18" s="1"/>
  <c r="L4455" i="18"/>
  <c r="Q4431" i="18"/>
  <c r="K1734" i="18"/>
  <c r="P1710" i="18"/>
  <c r="R1674" i="18"/>
  <c r="U1674" i="18" s="1"/>
  <c r="R1673" i="18"/>
  <c r="U1673" i="18" s="1"/>
  <c r="R1690" i="18"/>
  <c r="U1690" i="18" s="1"/>
  <c r="R1683" i="18"/>
  <c r="U1683" i="18" s="1"/>
  <c r="R1684" i="18"/>
  <c r="U1684" i="18" s="1"/>
  <c r="K1730" i="18"/>
  <c r="P1706" i="18"/>
  <c r="J1744" i="18"/>
  <c r="O1720" i="18"/>
  <c r="K1735" i="18"/>
  <c r="P1711" i="18"/>
  <c r="J1736" i="18"/>
  <c r="O1712" i="18"/>
  <c r="L4471" i="18"/>
  <c r="Q4447" i="18"/>
  <c r="J1743" i="18"/>
  <c r="O1719" i="18"/>
  <c r="K1739" i="18"/>
  <c r="P1715" i="18"/>
  <c r="K1738" i="18"/>
  <c r="P1714" i="18"/>
  <c r="I1725" i="18"/>
  <c r="N1701" i="18"/>
  <c r="I1734" i="18"/>
  <c r="N1710" i="18"/>
  <c r="K1726" i="18"/>
  <c r="P1702" i="18"/>
  <c r="I1723" i="18"/>
  <c r="N1699" i="18"/>
  <c r="L4469" i="18"/>
  <c r="Q4445" i="18"/>
  <c r="J1731" i="18"/>
  <c r="O1707" i="18"/>
  <c r="L4457" i="18"/>
  <c r="Q4433" i="18"/>
  <c r="L4459" i="18"/>
  <c r="Q4435" i="18"/>
  <c r="I1726" i="18"/>
  <c r="N1702" i="18"/>
  <c r="K1733" i="18"/>
  <c r="P1709" i="18"/>
  <c r="J1726" i="18"/>
  <c r="O1702" i="18"/>
  <c r="I1730" i="18"/>
  <c r="N1706" i="18"/>
  <c r="J1721" i="18"/>
  <c r="O1697" i="18"/>
  <c r="L4462" i="18"/>
  <c r="Q4438" i="18"/>
  <c r="L4467" i="18"/>
  <c r="Q4443" i="18"/>
  <c r="K1744" i="18"/>
  <c r="P1720" i="18"/>
  <c r="J1740" i="18"/>
  <c r="O1716" i="18"/>
  <c r="I1742" i="18"/>
  <c r="N1718" i="18"/>
  <c r="L4465" i="18"/>
  <c r="Q4441" i="18"/>
  <c r="J1730" i="18"/>
  <c r="O1706" i="18"/>
  <c r="J1725" i="18"/>
  <c r="O1701" i="18"/>
  <c r="J1734" i="18"/>
  <c r="O1710" i="18"/>
  <c r="J1737" i="18"/>
  <c r="O1713" i="18"/>
  <c r="R1686" i="18"/>
  <c r="U1686" i="18" s="1"/>
  <c r="L4458" i="18"/>
  <c r="Q4434" i="18"/>
  <c r="I1728" i="18"/>
  <c r="N1704" i="18"/>
  <c r="I1744" i="18"/>
  <c r="N1720" i="18"/>
  <c r="I1727" i="18"/>
  <c r="N1703" i="18"/>
  <c r="K1731" i="18"/>
  <c r="P1707" i="18"/>
  <c r="J1735" i="18"/>
  <c r="O1711" i="18"/>
  <c r="J1738" i="18"/>
  <c r="O1714" i="18"/>
  <c r="K1727" i="18"/>
  <c r="P1703" i="18"/>
  <c r="L4456" i="18"/>
  <c r="Q4432" i="18"/>
  <c r="K1722" i="18"/>
  <c r="P1698" i="18"/>
  <c r="J1742" i="18"/>
  <c r="O1718" i="18"/>
  <c r="L4451" i="18"/>
  <c r="Q4427" i="18"/>
  <c r="L4460" i="18"/>
  <c r="Q4436" i="18"/>
  <c r="K1725" i="18"/>
  <c r="P1701" i="18"/>
  <c r="K1732" i="18"/>
  <c r="P1708" i="18"/>
  <c r="I1741" i="18"/>
  <c r="N1717" i="18"/>
  <c r="I1722" i="18"/>
  <c r="N1698" i="18"/>
  <c r="J1741" i="18"/>
  <c r="O1717" i="18"/>
  <c r="J1723" i="18"/>
  <c r="O1699" i="18"/>
  <c r="L4468" i="18"/>
  <c r="Q4444" i="18"/>
  <c r="I1721" i="18"/>
  <c r="N1697" i="18"/>
  <c r="L4453" i="18"/>
  <c r="Q4429" i="18"/>
  <c r="J1727" i="18"/>
  <c r="O1703" i="18"/>
  <c r="I1738" i="18"/>
  <c r="N1714" i="18"/>
  <c r="L4473" i="18"/>
  <c r="Q4449" i="18"/>
  <c r="L4452" i="18"/>
  <c r="Q4428" i="18"/>
  <c r="I1731" i="18"/>
  <c r="N1707" i="18"/>
  <c r="I1732" i="18"/>
  <c r="N1708" i="18"/>
  <c r="L4450" i="18"/>
  <c r="Q4426" i="18"/>
  <c r="R1692" i="18"/>
  <c r="U1692" i="18" s="1"/>
  <c r="R1695" i="18"/>
  <c r="U1695" i="18" s="1"/>
  <c r="R1691" i="18"/>
  <c r="U1691" i="18" s="1"/>
  <c r="R1685" i="18"/>
  <c r="U1685" i="18" s="1"/>
  <c r="J1728" i="18"/>
  <c r="O1704" i="18"/>
  <c r="I1735" i="18"/>
  <c r="N1711" i="18"/>
  <c r="K1743" i="18"/>
  <c r="P1719" i="18"/>
  <c r="I1737" i="18"/>
  <c r="N1713" i="18"/>
  <c r="I1736" i="18"/>
  <c r="N1712" i="18"/>
  <c r="L4463" i="18"/>
  <c r="Q4439" i="18"/>
  <c r="J1739" i="18"/>
  <c r="O1715" i="18"/>
  <c r="R1687" i="18"/>
  <c r="U1687" i="18" s="1"/>
  <c r="R1682" i="18"/>
  <c r="U1682" i="18" s="1"/>
  <c r="K1728" i="18"/>
  <c r="P1704" i="18"/>
  <c r="K1723" i="18"/>
  <c r="P1699" i="18"/>
  <c r="R1681" i="18"/>
  <c r="U1681" i="18" s="1"/>
  <c r="R1694" i="18"/>
  <c r="U1694" i="18" s="1"/>
  <c r="R1688" i="18"/>
  <c r="U1688" i="18" s="1"/>
  <c r="J1732" i="18"/>
  <c r="O1708" i="18"/>
  <c r="L4464" i="18"/>
  <c r="Q4440" i="18"/>
  <c r="L4472" i="18"/>
  <c r="Q4448" i="18"/>
  <c r="I1740" i="18"/>
  <c r="N1716" i="18"/>
  <c r="K1741" i="18"/>
  <c r="P1717" i="18"/>
  <c r="I1743" i="18"/>
  <c r="N1719" i="18"/>
  <c r="K1742" i="18"/>
  <c r="P1718" i="18"/>
  <c r="L4466" i="18"/>
  <c r="Q4442" i="18"/>
  <c r="I1739" i="18"/>
  <c r="N1715" i="18"/>
  <c r="I1733" i="18"/>
  <c r="N1709" i="18"/>
  <c r="K1729" i="18"/>
  <c r="P1705" i="18"/>
  <c r="J1722" i="18"/>
  <c r="O1698" i="18"/>
  <c r="K1737" i="18"/>
  <c r="P1713" i="18"/>
  <c r="K1721" i="18"/>
  <c r="P1697" i="18"/>
  <c r="J1724" i="18"/>
  <c r="O1700" i="18"/>
  <c r="L4454" i="18"/>
  <c r="Q4430" i="18"/>
  <c r="L4470" i="18"/>
  <c r="Q4446" i="18"/>
  <c r="R1707" i="18" l="1"/>
  <c r="U1707" i="18" s="1"/>
  <c r="R1720" i="18"/>
  <c r="U1720" i="18" s="1"/>
  <c r="R1715" i="18"/>
  <c r="U1715" i="18" s="1"/>
  <c r="R1713" i="18"/>
  <c r="U1713" i="18" s="1"/>
  <c r="R1711" i="18"/>
  <c r="U1711" i="18" s="1"/>
  <c r="R1697" i="18"/>
  <c r="U1697" i="18" s="1"/>
  <c r="R1698" i="18"/>
  <c r="U1698" i="18" s="1"/>
  <c r="R1700" i="18"/>
  <c r="U1700" i="18" s="1"/>
  <c r="R1719" i="18"/>
  <c r="U1719" i="18" s="1"/>
  <c r="R1716" i="18"/>
  <c r="U1716" i="18" s="1"/>
  <c r="L4494" i="18"/>
  <c r="Q4470" i="18"/>
  <c r="K1753" i="18"/>
  <c r="P1729" i="18"/>
  <c r="K1765" i="18"/>
  <c r="P1741" i="18"/>
  <c r="J1749" i="18"/>
  <c r="O1725" i="18"/>
  <c r="J1745" i="18"/>
  <c r="O1721" i="18"/>
  <c r="L4493" i="18"/>
  <c r="Q4469" i="18"/>
  <c r="K1763" i="18"/>
  <c r="P1739" i="18"/>
  <c r="K1759" i="18"/>
  <c r="P1735" i="18"/>
  <c r="K1754" i="18"/>
  <c r="P1730" i="18"/>
  <c r="K1747" i="18"/>
  <c r="P1723" i="18"/>
  <c r="L4487" i="18"/>
  <c r="Q4463" i="18"/>
  <c r="I1761" i="18"/>
  <c r="N1737" i="18"/>
  <c r="I1759" i="18"/>
  <c r="N1735" i="18"/>
  <c r="L4474" i="18"/>
  <c r="Q4450" i="18"/>
  <c r="I1755" i="18"/>
  <c r="N1731" i="18"/>
  <c r="L4497" i="18"/>
  <c r="Q4473" i="18"/>
  <c r="J1751" i="18"/>
  <c r="O1727" i="18"/>
  <c r="I1745" i="18"/>
  <c r="N1721" i="18"/>
  <c r="J1747" i="18"/>
  <c r="O1723" i="18"/>
  <c r="I1746" i="18"/>
  <c r="N1722" i="18"/>
  <c r="K1756" i="18"/>
  <c r="P1732" i="18"/>
  <c r="L4484" i="18"/>
  <c r="Q4460" i="18"/>
  <c r="J1766" i="18"/>
  <c r="O1742" i="18"/>
  <c r="L4480" i="18"/>
  <c r="Q4456" i="18"/>
  <c r="J1762" i="18"/>
  <c r="O1738" i="18"/>
  <c r="K1755" i="18"/>
  <c r="P1731" i="18"/>
  <c r="I1768" i="18"/>
  <c r="N1744" i="18"/>
  <c r="L4482" i="18"/>
  <c r="Q4458" i="18"/>
  <c r="R1718" i="18"/>
  <c r="U1718" i="18" s="1"/>
  <c r="R1706" i="18"/>
  <c r="U1706" i="18" s="1"/>
  <c r="R1699" i="18"/>
  <c r="U1699" i="18" s="1"/>
  <c r="R1710" i="18"/>
  <c r="U1710" i="18" s="1"/>
  <c r="L4479" i="18"/>
  <c r="Q4455" i="18"/>
  <c r="J1757" i="18"/>
  <c r="O1733" i="18"/>
  <c r="K1760" i="18"/>
  <c r="P1736" i="18"/>
  <c r="K1748" i="18"/>
  <c r="P1724" i="18"/>
  <c r="I1748" i="18"/>
  <c r="N1724" i="18"/>
  <c r="K1761" i="18"/>
  <c r="P1737" i="18"/>
  <c r="K1766" i="18"/>
  <c r="P1742" i="18"/>
  <c r="J1756" i="18"/>
  <c r="O1732" i="18"/>
  <c r="L4489" i="18"/>
  <c r="Q4465" i="18"/>
  <c r="L4491" i="18"/>
  <c r="Q4467" i="18"/>
  <c r="L4481" i="18"/>
  <c r="Q4457" i="18"/>
  <c r="I1749" i="18"/>
  <c r="N1725" i="18"/>
  <c r="R1709" i="18"/>
  <c r="U1709" i="18" s="1"/>
  <c r="L4478" i="18"/>
  <c r="Q4454" i="18"/>
  <c r="K1745" i="18"/>
  <c r="P1721" i="18"/>
  <c r="J1746" i="18"/>
  <c r="O1722" i="18"/>
  <c r="I1757" i="18"/>
  <c r="N1733" i="18"/>
  <c r="L4490" i="18"/>
  <c r="Q4466" i="18"/>
  <c r="I1767" i="18"/>
  <c r="N1743" i="18"/>
  <c r="I1764" i="18"/>
  <c r="N1740" i="18"/>
  <c r="L4488" i="18"/>
  <c r="Q4464" i="18"/>
  <c r="R1712" i="18"/>
  <c r="U1712" i="18" s="1"/>
  <c r="R1708" i="18"/>
  <c r="U1708" i="18" s="1"/>
  <c r="R1714" i="18"/>
  <c r="U1714" i="18" s="1"/>
  <c r="R1717" i="18"/>
  <c r="U1717" i="18" s="1"/>
  <c r="R1703" i="18"/>
  <c r="U1703" i="18" s="1"/>
  <c r="R1704" i="18"/>
  <c r="U1704" i="18" s="1"/>
  <c r="J1758" i="18"/>
  <c r="O1734" i="18"/>
  <c r="J1754" i="18"/>
  <c r="O1730" i="18"/>
  <c r="I1766" i="18"/>
  <c r="N1742" i="18"/>
  <c r="K1768" i="18"/>
  <c r="P1744" i="18"/>
  <c r="L4486" i="18"/>
  <c r="Q4462" i="18"/>
  <c r="I1754" i="18"/>
  <c r="N1730" i="18"/>
  <c r="R1730" i="18" s="1"/>
  <c r="U1730" i="18" s="1"/>
  <c r="K1757" i="18"/>
  <c r="P1733" i="18"/>
  <c r="L4483" i="18"/>
  <c r="Q4459" i="18"/>
  <c r="J1755" i="18"/>
  <c r="O1731" i="18"/>
  <c r="I1747" i="18"/>
  <c r="N1723" i="18"/>
  <c r="I1758" i="18"/>
  <c r="N1734" i="18"/>
  <c r="K1762" i="18"/>
  <c r="P1738" i="18"/>
  <c r="J1767" i="18"/>
  <c r="O1743" i="18"/>
  <c r="J1760" i="18"/>
  <c r="O1736" i="18"/>
  <c r="J1768" i="18"/>
  <c r="O1744" i="18"/>
  <c r="R1705" i="18"/>
  <c r="U1705" i="18" s="1"/>
  <c r="J1748" i="18"/>
  <c r="O1724" i="18"/>
  <c r="I1763" i="18"/>
  <c r="N1739" i="18"/>
  <c r="L4496" i="18"/>
  <c r="Q4472" i="18"/>
  <c r="J1761" i="18"/>
  <c r="O1737" i="18"/>
  <c r="J1764" i="18"/>
  <c r="O1740" i="18"/>
  <c r="J1750" i="18"/>
  <c r="O1726" i="18"/>
  <c r="I1750" i="18"/>
  <c r="N1726" i="18"/>
  <c r="K1750" i="18"/>
  <c r="P1726" i="18"/>
  <c r="L4495" i="18"/>
  <c r="Q4471" i="18"/>
  <c r="K1752" i="18"/>
  <c r="P1728" i="18"/>
  <c r="J1763" i="18"/>
  <c r="O1739" i="18"/>
  <c r="I1760" i="18"/>
  <c r="N1736" i="18"/>
  <c r="K1767" i="18"/>
  <c r="P1743" i="18"/>
  <c r="J1752" i="18"/>
  <c r="O1728" i="18"/>
  <c r="I1756" i="18"/>
  <c r="N1732" i="18"/>
  <c r="L4476" i="18"/>
  <c r="Q4452" i="18"/>
  <c r="I1762" i="18"/>
  <c r="N1738" i="18"/>
  <c r="L4477" i="18"/>
  <c r="Q4453" i="18"/>
  <c r="L4492" i="18"/>
  <c r="Q4468" i="18"/>
  <c r="J1765" i="18"/>
  <c r="O1741" i="18"/>
  <c r="I1765" i="18"/>
  <c r="N1741" i="18"/>
  <c r="K1749" i="18"/>
  <c r="P1725" i="18"/>
  <c r="L4475" i="18"/>
  <c r="Q4451" i="18"/>
  <c r="K1746" i="18"/>
  <c r="P1722" i="18"/>
  <c r="K1751" i="18"/>
  <c r="P1727" i="18"/>
  <c r="J1759" i="18"/>
  <c r="O1735" i="18"/>
  <c r="I1751" i="18"/>
  <c r="N1727" i="18"/>
  <c r="I1752" i="18"/>
  <c r="N1728" i="18"/>
  <c r="R1702" i="18"/>
  <c r="U1702" i="18" s="1"/>
  <c r="R1701" i="18"/>
  <c r="U1701" i="18" s="1"/>
  <c r="K1758" i="18"/>
  <c r="P1734" i="18"/>
  <c r="K1764" i="18"/>
  <c r="P1740" i="18"/>
  <c r="I1753" i="18"/>
  <c r="N1729" i="18"/>
  <c r="L4485" i="18"/>
  <c r="Q4461" i="18"/>
  <c r="J1753" i="18"/>
  <c r="O1729" i="18"/>
  <c r="R1738" i="18" l="1"/>
  <c r="U1738" i="18" s="1"/>
  <c r="R1725" i="18"/>
  <c r="U1725" i="18" s="1"/>
  <c r="R1721" i="18"/>
  <c r="U1721" i="18" s="1"/>
  <c r="R1741" i="18"/>
  <c r="U1741" i="18" s="1"/>
  <c r="R1742" i="18"/>
  <c r="U1742" i="18" s="1"/>
  <c r="R1727" i="18"/>
  <c r="U1727" i="18" s="1"/>
  <c r="R1732" i="18"/>
  <c r="U1732" i="18" s="1"/>
  <c r="R1726" i="18"/>
  <c r="U1726" i="18" s="1"/>
  <c r="R1722" i="18"/>
  <c r="U1722" i="18" s="1"/>
  <c r="R1728" i="18"/>
  <c r="U1728" i="18" s="1"/>
  <c r="J1792" i="18"/>
  <c r="O1768" i="18"/>
  <c r="I1782" i="18"/>
  <c r="N1758" i="18"/>
  <c r="L4510" i="18"/>
  <c r="Q4486" i="18"/>
  <c r="J1782" i="18"/>
  <c r="O1758" i="18"/>
  <c r="I1791" i="18"/>
  <c r="N1767" i="18"/>
  <c r="K1775" i="18"/>
  <c r="P1751" i="18"/>
  <c r="K1791" i="18"/>
  <c r="P1767" i="18"/>
  <c r="L4520" i="18"/>
  <c r="Q4496" i="18"/>
  <c r="I1773" i="18"/>
  <c r="N1749" i="18"/>
  <c r="L4515" i="18"/>
  <c r="Q4491" i="18"/>
  <c r="J1780" i="18"/>
  <c r="O1756" i="18"/>
  <c r="K1785" i="18"/>
  <c r="P1761" i="18"/>
  <c r="K1772" i="18"/>
  <c r="P1748" i="18"/>
  <c r="J1781" i="18"/>
  <c r="O1757" i="18"/>
  <c r="L4506" i="18"/>
  <c r="Q4482" i="18"/>
  <c r="K1779" i="18"/>
  <c r="P1755" i="18"/>
  <c r="L4504" i="18"/>
  <c r="Q4480" i="18"/>
  <c r="L4508" i="18"/>
  <c r="Q4484" i="18"/>
  <c r="I1770" i="18"/>
  <c r="N1746" i="18"/>
  <c r="I1769" i="18"/>
  <c r="N1745" i="18"/>
  <c r="L4521" i="18"/>
  <c r="Q4497" i="18"/>
  <c r="L4498" i="18"/>
  <c r="Q4474" i="18"/>
  <c r="I1785" i="18"/>
  <c r="N1761" i="18"/>
  <c r="K1771" i="18"/>
  <c r="P1747" i="18"/>
  <c r="K1783" i="18"/>
  <c r="P1759" i="18"/>
  <c r="L4517" i="18"/>
  <c r="Q4493" i="18"/>
  <c r="J1773" i="18"/>
  <c r="O1749" i="18"/>
  <c r="K1777" i="18"/>
  <c r="P1753" i="18"/>
  <c r="J1779" i="18"/>
  <c r="O1755" i="18"/>
  <c r="I1781" i="18"/>
  <c r="N1757" i="18"/>
  <c r="L4499" i="18"/>
  <c r="Q4475" i="18"/>
  <c r="L4516" i="18"/>
  <c r="Q4492" i="18"/>
  <c r="I1780" i="18"/>
  <c r="N1756" i="18"/>
  <c r="L4519" i="18"/>
  <c r="Q4495" i="18"/>
  <c r="J1788" i="18"/>
  <c r="O1764" i="18"/>
  <c r="R1729" i="18"/>
  <c r="U1729" i="18" s="1"/>
  <c r="R1736" i="18"/>
  <c r="U1736" i="18" s="1"/>
  <c r="R1739" i="18"/>
  <c r="U1739" i="18" s="1"/>
  <c r="J1784" i="18"/>
  <c r="O1760" i="18"/>
  <c r="K1786" i="18"/>
  <c r="P1762" i="18"/>
  <c r="I1771" i="18"/>
  <c r="N1747" i="18"/>
  <c r="L4507" i="18"/>
  <c r="Q4483" i="18"/>
  <c r="I1778" i="18"/>
  <c r="N1754" i="18"/>
  <c r="K1792" i="18"/>
  <c r="P1768" i="18"/>
  <c r="J1778" i="18"/>
  <c r="O1754" i="18"/>
  <c r="I1788" i="18"/>
  <c r="N1764" i="18"/>
  <c r="L4514" i="18"/>
  <c r="Q4490" i="18"/>
  <c r="J1770" i="18"/>
  <c r="O1746" i="18"/>
  <c r="L4502" i="18"/>
  <c r="Q4478" i="18"/>
  <c r="R1724" i="18"/>
  <c r="U1724" i="18" s="1"/>
  <c r="R1744" i="18"/>
  <c r="U1744" i="18" s="1"/>
  <c r="R1731" i="18"/>
  <c r="U1731" i="18" s="1"/>
  <c r="R1735" i="18"/>
  <c r="U1735" i="18" s="1"/>
  <c r="J1791" i="18"/>
  <c r="O1767" i="18"/>
  <c r="K1781" i="18"/>
  <c r="P1757" i="18"/>
  <c r="I1790" i="18"/>
  <c r="N1766" i="18"/>
  <c r="L4512" i="18"/>
  <c r="Q4488" i="18"/>
  <c r="K1769" i="18"/>
  <c r="P1745" i="18"/>
  <c r="R1737" i="18"/>
  <c r="U1737" i="18" s="1"/>
  <c r="L4509" i="18"/>
  <c r="Q4485" i="18"/>
  <c r="K1788" i="18"/>
  <c r="P1764" i="18"/>
  <c r="I1775" i="18"/>
  <c r="N1751" i="18"/>
  <c r="I1789" i="18"/>
  <c r="N1765" i="18"/>
  <c r="I1786" i="18"/>
  <c r="N1762" i="18"/>
  <c r="J1787" i="18"/>
  <c r="O1763" i="18"/>
  <c r="I1774" i="18"/>
  <c r="N1750" i="18"/>
  <c r="J1772" i="18"/>
  <c r="O1748" i="18"/>
  <c r="R1723" i="18"/>
  <c r="U1723" i="18" s="1"/>
  <c r="R1740" i="18"/>
  <c r="U1740" i="18" s="1"/>
  <c r="J1777" i="18"/>
  <c r="O1753" i="18"/>
  <c r="I1777" i="18"/>
  <c r="N1753" i="18"/>
  <c r="K1782" i="18"/>
  <c r="P1758" i="18"/>
  <c r="I1776" i="18"/>
  <c r="N1752" i="18"/>
  <c r="J1783" i="18"/>
  <c r="O1759" i="18"/>
  <c r="K1770" i="18"/>
  <c r="P1746" i="18"/>
  <c r="K1773" i="18"/>
  <c r="P1749" i="18"/>
  <c r="J1789" i="18"/>
  <c r="O1765" i="18"/>
  <c r="L4501" i="18"/>
  <c r="Q4477" i="18"/>
  <c r="L4500" i="18"/>
  <c r="Q4476" i="18"/>
  <c r="J1776" i="18"/>
  <c r="O1752" i="18"/>
  <c r="I1784" i="18"/>
  <c r="N1760" i="18"/>
  <c r="K1776" i="18"/>
  <c r="P1752" i="18"/>
  <c r="K1774" i="18"/>
  <c r="P1750" i="18"/>
  <c r="J1774" i="18"/>
  <c r="O1750" i="18"/>
  <c r="J1785" i="18"/>
  <c r="O1761" i="18"/>
  <c r="I1787" i="18"/>
  <c r="N1763" i="18"/>
  <c r="R1734" i="18"/>
  <c r="U1734" i="18" s="1"/>
  <c r="R1743" i="18"/>
  <c r="U1743" i="18" s="1"/>
  <c r="R1733" i="18"/>
  <c r="U1733" i="18" s="1"/>
  <c r="L4505" i="18"/>
  <c r="Q4481" i="18"/>
  <c r="L4513" i="18"/>
  <c r="Q4489" i="18"/>
  <c r="K1790" i="18"/>
  <c r="P1766" i="18"/>
  <c r="I1772" i="18"/>
  <c r="N1748" i="18"/>
  <c r="K1784" i="18"/>
  <c r="P1760" i="18"/>
  <c r="L4503" i="18"/>
  <c r="Q4479" i="18"/>
  <c r="I1792" i="18"/>
  <c r="N1768" i="18"/>
  <c r="J1786" i="18"/>
  <c r="O1762" i="18"/>
  <c r="J1790" i="18"/>
  <c r="O1766" i="18"/>
  <c r="K1780" i="18"/>
  <c r="P1756" i="18"/>
  <c r="J1771" i="18"/>
  <c r="O1747" i="18"/>
  <c r="J1775" i="18"/>
  <c r="O1751" i="18"/>
  <c r="I1779" i="18"/>
  <c r="N1755" i="18"/>
  <c r="I1783" i="18"/>
  <c r="N1759" i="18"/>
  <c r="L4511" i="18"/>
  <c r="Q4487" i="18"/>
  <c r="K1778" i="18"/>
  <c r="P1754" i="18"/>
  <c r="K1787" i="18"/>
  <c r="P1763" i="18"/>
  <c r="J1769" i="18"/>
  <c r="O1745" i="18"/>
  <c r="K1789" i="18"/>
  <c r="P1765" i="18"/>
  <c r="L4518" i="18"/>
  <c r="Q4494" i="18"/>
  <c r="R1759" i="18" l="1"/>
  <c r="U1759" i="18" s="1"/>
  <c r="R1768" i="18"/>
  <c r="U1768" i="18" s="1"/>
  <c r="R1748" i="18"/>
  <c r="U1748" i="18" s="1"/>
  <c r="R1760" i="18"/>
  <c r="U1760" i="18" s="1"/>
  <c r="R1755" i="18"/>
  <c r="U1755" i="18" s="1"/>
  <c r="R1763" i="18"/>
  <c r="U1763" i="18" s="1"/>
  <c r="K1811" i="18"/>
  <c r="P1787" i="18"/>
  <c r="L4542" i="18"/>
  <c r="Q4518" i="18"/>
  <c r="K1802" i="18"/>
  <c r="P1778" i="18"/>
  <c r="J1799" i="18"/>
  <c r="O1775" i="18"/>
  <c r="L4527" i="18"/>
  <c r="Q4503" i="18"/>
  <c r="I1796" i="18"/>
  <c r="N1772" i="18"/>
  <c r="L4537" i="18"/>
  <c r="Q4513" i="18"/>
  <c r="R1752" i="18"/>
  <c r="U1752" i="18" s="1"/>
  <c r="R1753" i="18"/>
  <c r="U1753" i="18" s="1"/>
  <c r="R1750" i="18"/>
  <c r="U1750" i="18" s="1"/>
  <c r="R1762" i="18"/>
  <c r="U1762" i="18" s="1"/>
  <c r="R1751" i="18"/>
  <c r="U1751" i="18" s="1"/>
  <c r="K1793" i="18"/>
  <c r="P1769" i="18"/>
  <c r="I1814" i="18"/>
  <c r="N1790" i="18"/>
  <c r="J1815" i="18"/>
  <c r="O1791" i="18"/>
  <c r="J1794" i="18"/>
  <c r="O1770" i="18"/>
  <c r="I1812" i="18"/>
  <c r="N1788" i="18"/>
  <c r="K1816" i="18"/>
  <c r="P1792" i="18"/>
  <c r="L4531" i="18"/>
  <c r="Q4507" i="18"/>
  <c r="K1810" i="18"/>
  <c r="P1786" i="18"/>
  <c r="R1757" i="18"/>
  <c r="U1757" i="18" s="1"/>
  <c r="R1745" i="18"/>
  <c r="U1745" i="18" s="1"/>
  <c r="R1758" i="18"/>
  <c r="U1758" i="18" s="1"/>
  <c r="J1793" i="18"/>
  <c r="O1769" i="18"/>
  <c r="I1807" i="18"/>
  <c r="N1783" i="18"/>
  <c r="K1804" i="18"/>
  <c r="P1780" i="18"/>
  <c r="J1810" i="18"/>
  <c r="O1786" i="18"/>
  <c r="J1809" i="18"/>
  <c r="O1785" i="18"/>
  <c r="K1798" i="18"/>
  <c r="P1774" i="18"/>
  <c r="I1808" i="18"/>
  <c r="N1784" i="18"/>
  <c r="L4524" i="18"/>
  <c r="Q4500" i="18"/>
  <c r="J1813" i="18"/>
  <c r="O1789" i="18"/>
  <c r="K1794" i="18"/>
  <c r="P1770" i="18"/>
  <c r="I1800" i="18"/>
  <c r="N1776" i="18"/>
  <c r="I1801" i="18"/>
  <c r="N1777" i="18"/>
  <c r="I1798" i="18"/>
  <c r="N1774" i="18"/>
  <c r="I1810" i="18"/>
  <c r="N1786" i="18"/>
  <c r="I1799" i="18"/>
  <c r="N1775" i="18"/>
  <c r="L4533" i="18"/>
  <c r="Q4509" i="18"/>
  <c r="R1754" i="18"/>
  <c r="U1754" i="18" s="1"/>
  <c r="R1747" i="18"/>
  <c r="U1747" i="18" s="1"/>
  <c r="L4543" i="18"/>
  <c r="Q4519" i="18"/>
  <c r="L4540" i="18"/>
  <c r="Q4516" i="18"/>
  <c r="I1805" i="18"/>
  <c r="N1781" i="18"/>
  <c r="K1801" i="18"/>
  <c r="P1777" i="18"/>
  <c r="L4541" i="18"/>
  <c r="Q4517" i="18"/>
  <c r="K1795" i="18"/>
  <c r="P1771" i="18"/>
  <c r="L4522" i="18"/>
  <c r="Q4498" i="18"/>
  <c r="I1793" i="18"/>
  <c r="N1769" i="18"/>
  <c r="R1769" i="18" s="1"/>
  <c r="U1769" i="18" s="1"/>
  <c r="L4532" i="18"/>
  <c r="Q4508" i="18"/>
  <c r="K1803" i="18"/>
  <c r="P1779" i="18"/>
  <c r="J1805" i="18"/>
  <c r="O1781" i="18"/>
  <c r="K1809" i="18"/>
  <c r="P1785" i="18"/>
  <c r="L4539" i="18"/>
  <c r="Q4515" i="18"/>
  <c r="L4544" i="18"/>
  <c r="Q4520" i="18"/>
  <c r="K1799" i="18"/>
  <c r="P1775" i="18"/>
  <c r="J1806" i="18"/>
  <c r="O1782" i="18"/>
  <c r="I1806" i="18"/>
  <c r="N1782" i="18"/>
  <c r="K1813" i="18"/>
  <c r="P1789" i="18"/>
  <c r="L4535" i="18"/>
  <c r="Q4511" i="18"/>
  <c r="I1803" i="18"/>
  <c r="N1779" i="18"/>
  <c r="J1795" i="18"/>
  <c r="O1771" i="18"/>
  <c r="J1814" i="18"/>
  <c r="O1790" i="18"/>
  <c r="I1816" i="18"/>
  <c r="N1792" i="18"/>
  <c r="K1808" i="18"/>
  <c r="P1784" i="18"/>
  <c r="K1814" i="18"/>
  <c r="P1790" i="18"/>
  <c r="L4529" i="18"/>
  <c r="Q4505" i="18"/>
  <c r="R1765" i="18"/>
  <c r="U1765" i="18" s="1"/>
  <c r="L4536" i="18"/>
  <c r="Q4512" i="18"/>
  <c r="K1805" i="18"/>
  <c r="P1781" i="18"/>
  <c r="L4526" i="18"/>
  <c r="Q4502" i="18"/>
  <c r="L4538" i="18"/>
  <c r="Q4514" i="18"/>
  <c r="J1802" i="18"/>
  <c r="O1778" i="18"/>
  <c r="I1802" i="18"/>
  <c r="N1778" i="18"/>
  <c r="I1795" i="18"/>
  <c r="N1771" i="18"/>
  <c r="J1808" i="18"/>
  <c r="O1784" i="18"/>
  <c r="R1756" i="18"/>
  <c r="U1756" i="18" s="1"/>
  <c r="R1761" i="18"/>
  <c r="U1761" i="18" s="1"/>
  <c r="R1746" i="18"/>
  <c r="U1746" i="18" s="1"/>
  <c r="R1749" i="18"/>
  <c r="U1749" i="18" s="1"/>
  <c r="R1767" i="18"/>
  <c r="U1767" i="18" s="1"/>
  <c r="I1811" i="18"/>
  <c r="N1787" i="18"/>
  <c r="J1798" i="18"/>
  <c r="O1774" i="18"/>
  <c r="K1800" i="18"/>
  <c r="P1776" i="18"/>
  <c r="J1800" i="18"/>
  <c r="O1776" i="18"/>
  <c r="L4525" i="18"/>
  <c r="Q4501" i="18"/>
  <c r="K1797" i="18"/>
  <c r="P1773" i="18"/>
  <c r="J1807" i="18"/>
  <c r="O1783" i="18"/>
  <c r="K1806" i="18"/>
  <c r="P1782" i="18"/>
  <c r="J1801" i="18"/>
  <c r="O1777" i="18"/>
  <c r="J1796" i="18"/>
  <c r="O1772" i="18"/>
  <c r="J1811" i="18"/>
  <c r="O1787" i="18"/>
  <c r="I1813" i="18"/>
  <c r="N1789" i="18"/>
  <c r="R1789" i="18" s="1"/>
  <c r="U1789" i="18" s="1"/>
  <c r="K1812" i="18"/>
  <c r="P1788" i="18"/>
  <c r="R1766" i="18"/>
  <c r="U1766" i="18" s="1"/>
  <c r="R1764" i="18"/>
  <c r="U1764" i="18" s="1"/>
  <c r="J1812" i="18"/>
  <c r="O1788" i="18"/>
  <c r="I1804" i="18"/>
  <c r="N1780" i="18"/>
  <c r="L4523" i="18"/>
  <c r="Q4499" i="18"/>
  <c r="J1803" i="18"/>
  <c r="O1779" i="18"/>
  <c r="J1797" i="18"/>
  <c r="O1773" i="18"/>
  <c r="K1807" i="18"/>
  <c r="P1783" i="18"/>
  <c r="I1809" i="18"/>
  <c r="N1785" i="18"/>
  <c r="L4545" i="18"/>
  <c r="Q4521" i="18"/>
  <c r="I1794" i="18"/>
  <c r="N1770" i="18"/>
  <c r="L4528" i="18"/>
  <c r="Q4504" i="18"/>
  <c r="L4530" i="18"/>
  <c r="Q4506" i="18"/>
  <c r="K1796" i="18"/>
  <c r="P1772" i="18"/>
  <c r="J1804" i="18"/>
  <c r="O1780" i="18"/>
  <c r="I1797" i="18"/>
  <c r="N1773" i="18"/>
  <c r="R1773" i="18" s="1"/>
  <c r="U1773" i="18" s="1"/>
  <c r="K1815" i="18"/>
  <c r="P1791" i="18"/>
  <c r="I1815" i="18"/>
  <c r="N1791" i="18"/>
  <c r="L4534" i="18"/>
  <c r="Q4510" i="18"/>
  <c r="J1816" i="18"/>
  <c r="O1792" i="18"/>
  <c r="R1786" i="18" l="1"/>
  <c r="U1786" i="18" s="1"/>
  <c r="R1791" i="18"/>
  <c r="U1791" i="18" s="1"/>
  <c r="R1785" i="18"/>
  <c r="U1785" i="18" s="1"/>
  <c r="R1770" i="18"/>
  <c r="U1770" i="18" s="1"/>
  <c r="R1787" i="18"/>
  <c r="U1787" i="18" s="1"/>
  <c r="J1832" i="18"/>
  <c r="O1808" i="18"/>
  <c r="I1826" i="18"/>
  <c r="N1802" i="18"/>
  <c r="L4562" i="18"/>
  <c r="Q4538" i="18"/>
  <c r="K1829" i="18"/>
  <c r="P1805" i="18"/>
  <c r="R1779" i="18"/>
  <c r="U1779" i="18" s="1"/>
  <c r="R1775" i="18"/>
  <c r="U1775" i="18" s="1"/>
  <c r="R1774" i="18"/>
  <c r="U1774" i="18" s="1"/>
  <c r="R1776" i="18"/>
  <c r="U1776" i="18" s="1"/>
  <c r="R1784" i="18"/>
  <c r="U1784" i="18" s="1"/>
  <c r="L4555" i="18"/>
  <c r="Q4531" i="18"/>
  <c r="I1836" i="18"/>
  <c r="N1812" i="18"/>
  <c r="J1839" i="18"/>
  <c r="O1815" i="18"/>
  <c r="K1817" i="18"/>
  <c r="P1793" i="18"/>
  <c r="R1772" i="18"/>
  <c r="U1772" i="18" s="1"/>
  <c r="L4558" i="18"/>
  <c r="Q4534" i="18"/>
  <c r="K1839" i="18"/>
  <c r="P1815" i="18"/>
  <c r="J1828" i="18"/>
  <c r="O1804" i="18"/>
  <c r="L4554" i="18"/>
  <c r="Q4530" i="18"/>
  <c r="I1818" i="18"/>
  <c r="N1794" i="18"/>
  <c r="I1833" i="18"/>
  <c r="N1809" i="18"/>
  <c r="J1821" i="18"/>
  <c r="O1797" i="18"/>
  <c r="L4547" i="18"/>
  <c r="Q4523" i="18"/>
  <c r="J1836" i="18"/>
  <c r="O1812" i="18"/>
  <c r="K1836" i="18"/>
  <c r="P1812" i="18"/>
  <c r="J1835" i="18"/>
  <c r="O1811" i="18"/>
  <c r="J1825" i="18"/>
  <c r="O1801" i="18"/>
  <c r="J1831" i="18"/>
  <c r="O1807" i="18"/>
  <c r="L4549" i="18"/>
  <c r="Q4525" i="18"/>
  <c r="K1824" i="18"/>
  <c r="P1800" i="18"/>
  <c r="I1835" i="18"/>
  <c r="N1811" i="18"/>
  <c r="R1771" i="18"/>
  <c r="U1771" i="18" s="1"/>
  <c r="L4553" i="18"/>
  <c r="Q4529" i="18"/>
  <c r="K1832" i="18"/>
  <c r="P1808" i="18"/>
  <c r="J1838" i="18"/>
  <c r="O1814" i="18"/>
  <c r="I1827" i="18"/>
  <c r="N1803" i="18"/>
  <c r="K1837" i="18"/>
  <c r="P1813" i="18"/>
  <c r="J1830" i="18"/>
  <c r="O1806" i="18"/>
  <c r="L4568" i="18"/>
  <c r="Q4544" i="18"/>
  <c r="K1833" i="18"/>
  <c r="P1809" i="18"/>
  <c r="K1827" i="18"/>
  <c r="P1803" i="18"/>
  <c r="I1817" i="18"/>
  <c r="N1793" i="18"/>
  <c r="K1819" i="18"/>
  <c r="P1795" i="18"/>
  <c r="K1825" i="18"/>
  <c r="P1801" i="18"/>
  <c r="L4564" i="18"/>
  <c r="Q4540" i="18"/>
  <c r="I1823" i="18"/>
  <c r="N1799" i="18"/>
  <c r="I1822" i="18"/>
  <c r="N1798" i="18"/>
  <c r="I1824" i="18"/>
  <c r="N1800" i="18"/>
  <c r="J1837" i="18"/>
  <c r="O1813" i="18"/>
  <c r="I1832" i="18"/>
  <c r="N1808" i="18"/>
  <c r="J1833" i="18"/>
  <c r="O1809" i="18"/>
  <c r="K1828" i="18"/>
  <c r="P1804" i="18"/>
  <c r="J1817" i="18"/>
  <c r="O1793" i="18"/>
  <c r="R1790" i="18"/>
  <c r="U1790" i="18" s="1"/>
  <c r="I1820" i="18"/>
  <c r="N1796" i="18"/>
  <c r="J1823" i="18"/>
  <c r="O1799" i="18"/>
  <c r="L4566" i="18"/>
  <c r="Q4542" i="18"/>
  <c r="I1819" i="18"/>
  <c r="N1795" i="18"/>
  <c r="L4560" i="18"/>
  <c r="Q4536" i="18"/>
  <c r="R1792" i="18"/>
  <c r="U1792" i="18" s="1"/>
  <c r="R1781" i="18"/>
  <c r="U1781" i="18" s="1"/>
  <c r="R1777" i="18"/>
  <c r="U1777" i="18" s="1"/>
  <c r="R1783" i="18"/>
  <c r="U1783" i="18" s="1"/>
  <c r="K1834" i="18"/>
  <c r="P1810" i="18"/>
  <c r="K1840" i="18"/>
  <c r="P1816" i="18"/>
  <c r="J1818" i="18"/>
  <c r="O1794" i="18"/>
  <c r="I1838" i="18"/>
  <c r="N1814" i="18"/>
  <c r="R1780" i="18"/>
  <c r="U1780" i="18" s="1"/>
  <c r="J1826" i="18"/>
  <c r="O1802" i="18"/>
  <c r="L4550" i="18"/>
  <c r="Q4526" i="18"/>
  <c r="R1782" i="18"/>
  <c r="U1782" i="18" s="1"/>
  <c r="J1840" i="18"/>
  <c r="O1816" i="18"/>
  <c r="I1839" i="18"/>
  <c r="N1815" i="18"/>
  <c r="I1821" i="18"/>
  <c r="N1797" i="18"/>
  <c r="K1820" i="18"/>
  <c r="P1796" i="18"/>
  <c r="L4552" i="18"/>
  <c r="Q4528" i="18"/>
  <c r="L4569" i="18"/>
  <c r="Q4545" i="18"/>
  <c r="K1831" i="18"/>
  <c r="P1807" i="18"/>
  <c r="J1827" i="18"/>
  <c r="O1803" i="18"/>
  <c r="I1828" i="18"/>
  <c r="N1804" i="18"/>
  <c r="I1837" i="18"/>
  <c r="N1813" i="18"/>
  <c r="R1813" i="18" s="1"/>
  <c r="U1813" i="18" s="1"/>
  <c r="J1820" i="18"/>
  <c r="O1796" i="18"/>
  <c r="K1830" i="18"/>
  <c r="P1806" i="18"/>
  <c r="K1821" i="18"/>
  <c r="P1797" i="18"/>
  <c r="J1824" i="18"/>
  <c r="O1800" i="18"/>
  <c r="J1822" i="18"/>
  <c r="O1798" i="18"/>
  <c r="R1778" i="18"/>
  <c r="U1778" i="18" s="1"/>
  <c r="K1838" i="18"/>
  <c r="P1814" i="18"/>
  <c r="I1840" i="18"/>
  <c r="N1816" i="18"/>
  <c r="R1816" i="18" s="1"/>
  <c r="U1816" i="18" s="1"/>
  <c r="J1819" i="18"/>
  <c r="O1795" i="18"/>
  <c r="L4559" i="18"/>
  <c r="Q4535" i="18"/>
  <c r="I1830" i="18"/>
  <c r="N1806" i="18"/>
  <c r="K1823" i="18"/>
  <c r="P1799" i="18"/>
  <c r="L4563" i="18"/>
  <c r="Q4539" i="18"/>
  <c r="J1829" i="18"/>
  <c r="O1805" i="18"/>
  <c r="L4556" i="18"/>
  <c r="Q4532" i="18"/>
  <c r="L4546" i="18"/>
  <c r="Q4522" i="18"/>
  <c r="L4565" i="18"/>
  <c r="Q4541" i="18"/>
  <c r="I1829" i="18"/>
  <c r="N1805" i="18"/>
  <c r="R1805" i="18" s="1"/>
  <c r="U1805" i="18" s="1"/>
  <c r="L4567" i="18"/>
  <c r="Q4543" i="18"/>
  <c r="L4557" i="18"/>
  <c r="Q4533" i="18"/>
  <c r="I1834" i="18"/>
  <c r="N1810" i="18"/>
  <c r="I1825" i="18"/>
  <c r="N1801" i="18"/>
  <c r="K1818" i="18"/>
  <c r="P1794" i="18"/>
  <c r="L4548" i="18"/>
  <c r="Q4524" i="18"/>
  <c r="K1822" i="18"/>
  <c r="P1798" i="18"/>
  <c r="J1834" i="18"/>
  <c r="O1810" i="18"/>
  <c r="I1831" i="18"/>
  <c r="N1807" i="18"/>
  <c r="R1807" i="18" s="1"/>
  <c r="U1807" i="18" s="1"/>
  <c r="R1788" i="18"/>
  <c r="U1788" i="18" s="1"/>
  <c r="L4561" i="18"/>
  <c r="Q4537" i="18"/>
  <c r="L4551" i="18"/>
  <c r="Q4527" i="18"/>
  <c r="K1826" i="18"/>
  <c r="P1802" i="18"/>
  <c r="K1835" i="18"/>
  <c r="P1811" i="18"/>
  <c r="R1812" i="18" l="1"/>
  <c r="U1812" i="18" s="1"/>
  <c r="R1810" i="18"/>
  <c r="U1810" i="18" s="1"/>
  <c r="R1806" i="18"/>
  <c r="U1806" i="18" s="1"/>
  <c r="R1808" i="18"/>
  <c r="U1808" i="18" s="1"/>
  <c r="R1800" i="18"/>
  <c r="U1800" i="18" s="1"/>
  <c r="R1799" i="18"/>
  <c r="U1799" i="18" s="1"/>
  <c r="R1793" i="18"/>
  <c r="U1793" i="18" s="1"/>
  <c r="R1803" i="18"/>
  <c r="U1803" i="18" s="1"/>
  <c r="L4575" i="18"/>
  <c r="Q4551" i="18"/>
  <c r="K1845" i="18"/>
  <c r="P1821" i="18"/>
  <c r="K1855" i="18"/>
  <c r="P1831" i="18"/>
  <c r="J1864" i="18"/>
  <c r="O1840" i="18"/>
  <c r="K1864" i="18"/>
  <c r="P1840" i="18"/>
  <c r="L4590" i="18"/>
  <c r="Q4566" i="18"/>
  <c r="K1848" i="18"/>
  <c r="P1824" i="18"/>
  <c r="J1860" i="18"/>
  <c r="O1836" i="18"/>
  <c r="I1842" i="18"/>
  <c r="N1818" i="18"/>
  <c r="J1852" i="18"/>
  <c r="O1828" i="18"/>
  <c r="I1850" i="18"/>
  <c r="N1826" i="18"/>
  <c r="I1855" i="18"/>
  <c r="N1831" i="18"/>
  <c r="K1846" i="18"/>
  <c r="P1822" i="18"/>
  <c r="K1842" i="18"/>
  <c r="P1818" i="18"/>
  <c r="I1858" i="18"/>
  <c r="N1834" i="18"/>
  <c r="L4591" i="18"/>
  <c r="Q4567" i="18"/>
  <c r="L4589" i="18"/>
  <c r="Q4565" i="18"/>
  <c r="L4580" i="18"/>
  <c r="Q4556" i="18"/>
  <c r="L4587" i="18"/>
  <c r="Q4563" i="18"/>
  <c r="I1854" i="18"/>
  <c r="N1830" i="18"/>
  <c r="J1843" i="18"/>
  <c r="O1819" i="18"/>
  <c r="K1862" i="18"/>
  <c r="P1838" i="18"/>
  <c r="R1815" i="18"/>
  <c r="U1815" i="18" s="1"/>
  <c r="J1850" i="18"/>
  <c r="O1826" i="18"/>
  <c r="R1795" i="18"/>
  <c r="U1795" i="18" s="1"/>
  <c r="K1852" i="18"/>
  <c r="P1828" i="18"/>
  <c r="I1856" i="18"/>
  <c r="N1832" i="18"/>
  <c r="I1848" i="18"/>
  <c r="N1824" i="18"/>
  <c r="I1847" i="18"/>
  <c r="N1823" i="18"/>
  <c r="K1849" i="18"/>
  <c r="P1825" i="18"/>
  <c r="I1841" i="18"/>
  <c r="N1817" i="18"/>
  <c r="K1857" i="18"/>
  <c r="P1833" i="18"/>
  <c r="J1854" i="18"/>
  <c r="O1830" i="18"/>
  <c r="I1851" i="18"/>
  <c r="N1827" i="18"/>
  <c r="K1856" i="18"/>
  <c r="P1832" i="18"/>
  <c r="R1811" i="18"/>
  <c r="U1811" i="18" s="1"/>
  <c r="R1809" i="18"/>
  <c r="U1809" i="18" s="1"/>
  <c r="J1863" i="18"/>
  <c r="O1839" i="18"/>
  <c r="L4579" i="18"/>
  <c r="Q4555" i="18"/>
  <c r="K1859" i="18"/>
  <c r="P1835" i="18"/>
  <c r="J1844" i="18"/>
  <c r="O1820" i="18"/>
  <c r="L4576" i="18"/>
  <c r="Q4552" i="18"/>
  <c r="I1862" i="18"/>
  <c r="N1838" i="18"/>
  <c r="L4584" i="18"/>
  <c r="Q4560" i="18"/>
  <c r="J1859" i="18"/>
  <c r="O1835" i="18"/>
  <c r="L4585" i="18"/>
  <c r="Q4561" i="18"/>
  <c r="J1848" i="18"/>
  <c r="O1824" i="18"/>
  <c r="K1854" i="18"/>
  <c r="P1830" i="18"/>
  <c r="I1861" i="18"/>
  <c r="N1837" i="18"/>
  <c r="J1851" i="18"/>
  <c r="O1827" i="18"/>
  <c r="L4593" i="18"/>
  <c r="Q4569" i="18"/>
  <c r="K1844" i="18"/>
  <c r="P1820" i="18"/>
  <c r="I1863" i="18"/>
  <c r="N1839" i="18"/>
  <c r="J1842" i="18"/>
  <c r="O1818" i="18"/>
  <c r="K1858" i="18"/>
  <c r="P1834" i="18"/>
  <c r="I1843" i="18"/>
  <c r="N1819" i="18"/>
  <c r="J1847" i="18"/>
  <c r="O1823" i="18"/>
  <c r="R1798" i="18"/>
  <c r="U1798" i="18" s="1"/>
  <c r="I1859" i="18"/>
  <c r="N1835" i="18"/>
  <c r="L4573" i="18"/>
  <c r="Q4549" i="18"/>
  <c r="J1849" i="18"/>
  <c r="O1825" i="18"/>
  <c r="K1860" i="18"/>
  <c r="P1836" i="18"/>
  <c r="L4571" i="18"/>
  <c r="Q4547" i="18"/>
  <c r="I1857" i="18"/>
  <c r="N1833" i="18"/>
  <c r="L4578" i="18"/>
  <c r="Q4554" i="18"/>
  <c r="K1863" i="18"/>
  <c r="P1839" i="18"/>
  <c r="L4586" i="18"/>
  <c r="Q4562" i="18"/>
  <c r="J1856" i="18"/>
  <c r="O1832" i="18"/>
  <c r="J1846" i="18"/>
  <c r="O1822" i="18"/>
  <c r="I1852" i="18"/>
  <c r="N1828" i="18"/>
  <c r="I1845" i="18"/>
  <c r="N1821" i="18"/>
  <c r="I1844" i="18"/>
  <c r="N1820" i="18"/>
  <c r="J1855" i="18"/>
  <c r="O1831" i="18"/>
  <c r="J1845" i="18"/>
  <c r="O1821" i="18"/>
  <c r="L4582" i="18"/>
  <c r="Q4558" i="18"/>
  <c r="K1853" i="18"/>
  <c r="P1829" i="18"/>
  <c r="K1850" i="18"/>
  <c r="P1826" i="18"/>
  <c r="R1801" i="18"/>
  <c r="U1801" i="18" s="1"/>
  <c r="J1858" i="18"/>
  <c r="O1834" i="18"/>
  <c r="L4572" i="18"/>
  <c r="Q4548" i="18"/>
  <c r="I1849" i="18"/>
  <c r="N1825" i="18"/>
  <c r="L4581" i="18"/>
  <c r="Q4557" i="18"/>
  <c r="I1853" i="18"/>
  <c r="N1829" i="18"/>
  <c r="L4570" i="18"/>
  <c r="Q4546" i="18"/>
  <c r="J1853" i="18"/>
  <c r="O1829" i="18"/>
  <c r="K1847" i="18"/>
  <c r="P1823" i="18"/>
  <c r="L4583" i="18"/>
  <c r="Q4559" i="18"/>
  <c r="I1864" i="18"/>
  <c r="N1840" i="18"/>
  <c r="R1804" i="18"/>
  <c r="U1804" i="18" s="1"/>
  <c r="R1797" i="18"/>
  <c r="U1797" i="18" s="1"/>
  <c r="L4574" i="18"/>
  <c r="Q4550" i="18"/>
  <c r="R1814" i="18"/>
  <c r="U1814" i="18" s="1"/>
  <c r="R1796" i="18"/>
  <c r="U1796" i="18" s="1"/>
  <c r="J1841" i="18"/>
  <c r="O1817" i="18"/>
  <c r="J1857" i="18"/>
  <c r="O1833" i="18"/>
  <c r="J1861" i="18"/>
  <c r="O1837" i="18"/>
  <c r="I1846" i="18"/>
  <c r="N1822" i="18"/>
  <c r="L4588" i="18"/>
  <c r="Q4564" i="18"/>
  <c r="K1843" i="18"/>
  <c r="P1819" i="18"/>
  <c r="K1851" i="18"/>
  <c r="P1827" i="18"/>
  <c r="L4592" i="18"/>
  <c r="Q4568" i="18"/>
  <c r="K1861" i="18"/>
  <c r="P1837" i="18"/>
  <c r="J1862" i="18"/>
  <c r="O1838" i="18"/>
  <c r="L4577" i="18"/>
  <c r="Q4553" i="18"/>
  <c r="R1794" i="18"/>
  <c r="U1794" i="18" s="1"/>
  <c r="K1841" i="18"/>
  <c r="P1817" i="18"/>
  <c r="I1860" i="18"/>
  <c r="N1836" i="18"/>
  <c r="R1802" i="18"/>
  <c r="U1802" i="18" s="1"/>
  <c r="R1822" i="18" l="1"/>
  <c r="U1822" i="18" s="1"/>
  <c r="R1829" i="18"/>
  <c r="U1829" i="18" s="1"/>
  <c r="R1825" i="18"/>
  <c r="U1825" i="18" s="1"/>
  <c r="R1823" i="18"/>
  <c r="U1823" i="18" s="1"/>
  <c r="R1831" i="18"/>
  <c r="U1831" i="18" s="1"/>
  <c r="L4606" i="18"/>
  <c r="Q4582" i="18"/>
  <c r="I1869" i="18"/>
  <c r="N1845" i="18"/>
  <c r="L4602" i="18"/>
  <c r="Q4578" i="18"/>
  <c r="R1819" i="18"/>
  <c r="U1819" i="18" s="1"/>
  <c r="R1836" i="18"/>
  <c r="U1836" i="18" s="1"/>
  <c r="J1886" i="18"/>
  <c r="O1862" i="18"/>
  <c r="L4616" i="18"/>
  <c r="Q4592" i="18"/>
  <c r="K1867" i="18"/>
  <c r="P1843" i="18"/>
  <c r="I1870" i="18"/>
  <c r="N1846" i="18"/>
  <c r="J1881" i="18"/>
  <c r="O1857" i="18"/>
  <c r="L4607" i="18"/>
  <c r="Q4583" i="18"/>
  <c r="J1877" i="18"/>
  <c r="O1853" i="18"/>
  <c r="I1877" i="18"/>
  <c r="N1853" i="18"/>
  <c r="I1873" i="18"/>
  <c r="N1849" i="18"/>
  <c r="J1882" i="18"/>
  <c r="O1858" i="18"/>
  <c r="R1820" i="18"/>
  <c r="U1820" i="18" s="1"/>
  <c r="R1828" i="18"/>
  <c r="U1828" i="18" s="1"/>
  <c r="R1833" i="18"/>
  <c r="U1833" i="18" s="1"/>
  <c r="I1867" i="18"/>
  <c r="N1843" i="18"/>
  <c r="J1866" i="18"/>
  <c r="O1842" i="18"/>
  <c r="K1868" i="18"/>
  <c r="P1844" i="18"/>
  <c r="J1875" i="18"/>
  <c r="O1851" i="18"/>
  <c r="K1878" i="18"/>
  <c r="P1854" i="18"/>
  <c r="L4609" i="18"/>
  <c r="Q4585" i="18"/>
  <c r="L4608" i="18"/>
  <c r="Q4584" i="18"/>
  <c r="L4600" i="18"/>
  <c r="Q4576" i="18"/>
  <c r="K1883" i="18"/>
  <c r="P1859" i="18"/>
  <c r="J1887" i="18"/>
  <c r="O1863" i="18"/>
  <c r="K1880" i="18"/>
  <c r="P1856" i="18"/>
  <c r="J1878" i="18"/>
  <c r="O1854" i="18"/>
  <c r="I1865" i="18"/>
  <c r="N1841" i="18"/>
  <c r="I1871" i="18"/>
  <c r="N1847" i="18"/>
  <c r="I1880" i="18"/>
  <c r="N1856" i="18"/>
  <c r="K1886" i="18"/>
  <c r="P1862" i="18"/>
  <c r="I1878" i="18"/>
  <c r="N1854" i="18"/>
  <c r="L4604" i="18"/>
  <c r="Q4580" i="18"/>
  <c r="L4615" i="18"/>
  <c r="Q4591" i="18"/>
  <c r="K1866" i="18"/>
  <c r="P1842" i="18"/>
  <c r="I1879" i="18"/>
  <c r="N1855" i="18"/>
  <c r="J1876" i="18"/>
  <c r="O1852" i="18"/>
  <c r="J1884" i="18"/>
  <c r="O1860" i="18"/>
  <c r="L4614" i="18"/>
  <c r="Q4590" i="18"/>
  <c r="J1888" i="18"/>
  <c r="O1864" i="18"/>
  <c r="K1869" i="18"/>
  <c r="P1845" i="18"/>
  <c r="J1879" i="18"/>
  <c r="O1855" i="18"/>
  <c r="J1870" i="18"/>
  <c r="O1846" i="18"/>
  <c r="L4595" i="18"/>
  <c r="Q4571" i="18"/>
  <c r="J1873" i="18"/>
  <c r="O1849" i="18"/>
  <c r="I1883" i="18"/>
  <c r="N1859" i="18"/>
  <c r="R1817" i="18"/>
  <c r="U1817" i="18" s="1"/>
  <c r="R1832" i="18"/>
  <c r="U1832" i="18" s="1"/>
  <c r="R1830" i="18"/>
  <c r="U1830" i="18" s="1"/>
  <c r="I1884" i="18"/>
  <c r="N1860" i="18"/>
  <c r="R1840" i="18"/>
  <c r="U1840" i="18" s="1"/>
  <c r="K1877" i="18"/>
  <c r="P1853" i="18"/>
  <c r="J1869" i="18"/>
  <c r="O1845" i="18"/>
  <c r="I1868" i="18"/>
  <c r="N1844" i="18"/>
  <c r="I1876" i="18"/>
  <c r="N1852" i="18"/>
  <c r="J1880" i="18"/>
  <c r="O1856" i="18"/>
  <c r="K1887" i="18"/>
  <c r="P1863" i="18"/>
  <c r="I1881" i="18"/>
  <c r="N1857" i="18"/>
  <c r="K1884" i="18"/>
  <c r="P1860" i="18"/>
  <c r="L4597" i="18"/>
  <c r="Q4573" i="18"/>
  <c r="R1839" i="18"/>
  <c r="U1839" i="18" s="1"/>
  <c r="R1837" i="18"/>
  <c r="U1837" i="18" s="1"/>
  <c r="R1838" i="18"/>
  <c r="U1838" i="18" s="1"/>
  <c r="R1827" i="18"/>
  <c r="U1827" i="18" s="1"/>
  <c r="R1824" i="18"/>
  <c r="U1824" i="18" s="1"/>
  <c r="J1874" i="18"/>
  <c r="O1850" i="18"/>
  <c r="R1834" i="18"/>
  <c r="U1834" i="18" s="1"/>
  <c r="R1826" i="18"/>
  <c r="U1826" i="18" s="1"/>
  <c r="R1818" i="18"/>
  <c r="U1818" i="18" s="1"/>
  <c r="K1865" i="18"/>
  <c r="P1841" i="18"/>
  <c r="K1874" i="18"/>
  <c r="P1850" i="18"/>
  <c r="L4610" i="18"/>
  <c r="Q4586" i="18"/>
  <c r="L4601" i="18"/>
  <c r="Q4577" i="18"/>
  <c r="K1885" i="18"/>
  <c r="P1861" i="18"/>
  <c r="K1875" i="18"/>
  <c r="P1851" i="18"/>
  <c r="L4612" i="18"/>
  <c r="Q4588" i="18"/>
  <c r="J1885" i="18"/>
  <c r="O1861" i="18"/>
  <c r="J1865" i="18"/>
  <c r="O1841" i="18"/>
  <c r="L4598" i="18"/>
  <c r="Q4574" i="18"/>
  <c r="I1888" i="18"/>
  <c r="N1864" i="18"/>
  <c r="K1871" i="18"/>
  <c r="P1847" i="18"/>
  <c r="L4594" i="18"/>
  <c r="Q4570" i="18"/>
  <c r="L4605" i="18"/>
  <c r="Q4581" i="18"/>
  <c r="L4596" i="18"/>
  <c r="Q4572" i="18"/>
  <c r="R1821" i="18"/>
  <c r="U1821" i="18" s="1"/>
  <c r="R1835" i="18"/>
  <c r="U1835" i="18" s="1"/>
  <c r="J1871" i="18"/>
  <c r="O1847" i="18"/>
  <c r="K1882" i="18"/>
  <c r="P1858" i="18"/>
  <c r="I1887" i="18"/>
  <c r="N1863" i="18"/>
  <c r="L4617" i="18"/>
  <c r="Q4593" i="18"/>
  <c r="I1885" i="18"/>
  <c r="N1861" i="18"/>
  <c r="J1872" i="18"/>
  <c r="O1848" i="18"/>
  <c r="J1883" i="18"/>
  <c r="O1859" i="18"/>
  <c r="I1886" i="18"/>
  <c r="N1862" i="18"/>
  <c r="J1868" i="18"/>
  <c r="O1844" i="18"/>
  <c r="L4603" i="18"/>
  <c r="Q4579" i="18"/>
  <c r="I1875" i="18"/>
  <c r="N1851" i="18"/>
  <c r="K1881" i="18"/>
  <c r="P1857" i="18"/>
  <c r="K1873" i="18"/>
  <c r="P1849" i="18"/>
  <c r="I1872" i="18"/>
  <c r="N1848" i="18"/>
  <c r="K1876" i="18"/>
  <c r="P1852" i="18"/>
  <c r="J1867" i="18"/>
  <c r="O1843" i="18"/>
  <c r="L4611" i="18"/>
  <c r="Q4587" i="18"/>
  <c r="L4613" i="18"/>
  <c r="Q4589" i="18"/>
  <c r="I1882" i="18"/>
  <c r="N1858" i="18"/>
  <c r="K1870" i="18"/>
  <c r="P1846" i="18"/>
  <c r="I1874" i="18"/>
  <c r="N1850" i="18"/>
  <c r="I1866" i="18"/>
  <c r="N1842" i="18"/>
  <c r="K1872" i="18"/>
  <c r="P1848" i="18"/>
  <c r="K1888" i="18"/>
  <c r="P1864" i="18"/>
  <c r="K1879" i="18"/>
  <c r="P1855" i="18"/>
  <c r="L4599" i="18"/>
  <c r="Q4575" i="18"/>
  <c r="R1862" i="18" l="1"/>
  <c r="U1862" i="18" s="1"/>
  <c r="R1853" i="18"/>
  <c r="U1853" i="18" s="1"/>
  <c r="R1846" i="18"/>
  <c r="U1846" i="18" s="1"/>
  <c r="R1842" i="18"/>
  <c r="U1842" i="18" s="1"/>
  <c r="R1845" i="18"/>
  <c r="U1845" i="18" s="1"/>
  <c r="R1851" i="18"/>
  <c r="U1851" i="18" s="1"/>
  <c r="R1861" i="18"/>
  <c r="U1861" i="18" s="1"/>
  <c r="R1863" i="18"/>
  <c r="U1863" i="18" s="1"/>
  <c r="K1903" i="18"/>
  <c r="P1879" i="18"/>
  <c r="I1898" i="18"/>
  <c r="N1874" i="18"/>
  <c r="I1906" i="18"/>
  <c r="N1882" i="18"/>
  <c r="K1897" i="18"/>
  <c r="P1873" i="18"/>
  <c r="I1899" i="18"/>
  <c r="N1875" i="18"/>
  <c r="I1909" i="18"/>
  <c r="N1885" i="18"/>
  <c r="I1911" i="18"/>
  <c r="N1887" i="18"/>
  <c r="L4618" i="18"/>
  <c r="Q4594" i="18"/>
  <c r="I1912" i="18"/>
  <c r="N1888" i="18"/>
  <c r="K1909" i="18"/>
  <c r="P1885" i="18"/>
  <c r="K1889" i="18"/>
  <c r="P1865" i="18"/>
  <c r="I1905" i="18"/>
  <c r="N1881" i="18"/>
  <c r="J1904" i="18"/>
  <c r="O1880" i="18"/>
  <c r="K1901" i="18"/>
  <c r="P1877" i="18"/>
  <c r="L4619" i="18"/>
  <c r="Q4595" i="18"/>
  <c r="J1908" i="18"/>
  <c r="O1884" i="18"/>
  <c r="I1902" i="18"/>
  <c r="N1878" i="18"/>
  <c r="I1904" i="18"/>
  <c r="N1880" i="18"/>
  <c r="K1907" i="18"/>
  <c r="P1883" i="18"/>
  <c r="K1902" i="18"/>
  <c r="P1878" i="18"/>
  <c r="I1891" i="18"/>
  <c r="N1867" i="18"/>
  <c r="R1848" i="18"/>
  <c r="U1848" i="18" s="1"/>
  <c r="J1898" i="18"/>
  <c r="O1874" i="18"/>
  <c r="R1847" i="18"/>
  <c r="U1847" i="18" s="1"/>
  <c r="J1906" i="18"/>
  <c r="O1882" i="18"/>
  <c r="I1901" i="18"/>
  <c r="N1877" i="18"/>
  <c r="L4631" i="18"/>
  <c r="Q4607" i="18"/>
  <c r="I1894" i="18"/>
  <c r="N1870" i="18"/>
  <c r="L4640" i="18"/>
  <c r="Q4616" i="18"/>
  <c r="I1893" i="18"/>
  <c r="N1869" i="18"/>
  <c r="L4635" i="18"/>
  <c r="Q4611" i="18"/>
  <c r="J1907" i="18"/>
  <c r="O1883" i="18"/>
  <c r="L4620" i="18"/>
  <c r="Q4596" i="18"/>
  <c r="L4636" i="18"/>
  <c r="Q4612" i="18"/>
  <c r="J1912" i="18"/>
  <c r="O1888" i="18"/>
  <c r="L4639" i="18"/>
  <c r="Q4615" i="18"/>
  <c r="I1889" i="18"/>
  <c r="N1865" i="18"/>
  <c r="L4632" i="18"/>
  <c r="Q4608" i="18"/>
  <c r="K1892" i="18"/>
  <c r="P1868" i="18"/>
  <c r="R1852" i="18"/>
  <c r="U1852" i="18" s="1"/>
  <c r="L4623" i="18"/>
  <c r="Q4599" i="18"/>
  <c r="K1912" i="18"/>
  <c r="P1888" i="18"/>
  <c r="I1890" i="18"/>
  <c r="N1866" i="18"/>
  <c r="K1894" i="18"/>
  <c r="P1870" i="18"/>
  <c r="L4637" i="18"/>
  <c r="Q4613" i="18"/>
  <c r="J1891" i="18"/>
  <c r="O1867" i="18"/>
  <c r="I1896" i="18"/>
  <c r="N1872" i="18"/>
  <c r="K1905" i="18"/>
  <c r="P1881" i="18"/>
  <c r="L4627" i="18"/>
  <c r="Q4603" i="18"/>
  <c r="I1910" i="18"/>
  <c r="N1886" i="18"/>
  <c r="J1896" i="18"/>
  <c r="O1872" i="18"/>
  <c r="L4641" i="18"/>
  <c r="Q4617" i="18"/>
  <c r="K1906" i="18"/>
  <c r="P1882" i="18"/>
  <c r="L4629" i="18"/>
  <c r="Q4605" i="18"/>
  <c r="K1895" i="18"/>
  <c r="P1871" i="18"/>
  <c r="L4622" i="18"/>
  <c r="Q4598" i="18"/>
  <c r="J1909" i="18"/>
  <c r="O1885" i="18"/>
  <c r="K1899" i="18"/>
  <c r="P1875" i="18"/>
  <c r="L4625" i="18"/>
  <c r="Q4601" i="18"/>
  <c r="K1898" i="18"/>
  <c r="P1874" i="18"/>
  <c r="K1908" i="18"/>
  <c r="P1884" i="18"/>
  <c r="K1911" i="18"/>
  <c r="P1887" i="18"/>
  <c r="I1900" i="18"/>
  <c r="N1876" i="18"/>
  <c r="J1893" i="18"/>
  <c r="O1869" i="18"/>
  <c r="R1860" i="18"/>
  <c r="U1860" i="18" s="1"/>
  <c r="J1897" i="18"/>
  <c r="O1873" i="18"/>
  <c r="J1894" i="18"/>
  <c r="O1870" i="18"/>
  <c r="K1893" i="18"/>
  <c r="P1869" i="18"/>
  <c r="L4638" i="18"/>
  <c r="Q4614" i="18"/>
  <c r="J1900" i="18"/>
  <c r="O1876" i="18"/>
  <c r="K1890" i="18"/>
  <c r="P1866" i="18"/>
  <c r="L4628" i="18"/>
  <c r="Q4604" i="18"/>
  <c r="K1910" i="18"/>
  <c r="P1886" i="18"/>
  <c r="I1895" i="18"/>
  <c r="N1871" i="18"/>
  <c r="J1902" i="18"/>
  <c r="O1878" i="18"/>
  <c r="J1911" i="18"/>
  <c r="O1887" i="18"/>
  <c r="L4624" i="18"/>
  <c r="Q4600" i="18"/>
  <c r="L4633" i="18"/>
  <c r="Q4609" i="18"/>
  <c r="J1899" i="18"/>
  <c r="O1875" i="18"/>
  <c r="J1890" i="18"/>
  <c r="O1866" i="18"/>
  <c r="R1849" i="18"/>
  <c r="U1849" i="18" s="1"/>
  <c r="K1896" i="18"/>
  <c r="P1872" i="18"/>
  <c r="K1900" i="18"/>
  <c r="P1876" i="18"/>
  <c r="J1892" i="18"/>
  <c r="O1868" i="18"/>
  <c r="J1895" i="18"/>
  <c r="O1871" i="18"/>
  <c r="J1889" i="18"/>
  <c r="O1865" i="18"/>
  <c r="L4634" i="18"/>
  <c r="Q4610" i="18"/>
  <c r="L4621" i="18"/>
  <c r="Q4597" i="18"/>
  <c r="I1892" i="18"/>
  <c r="N1868" i="18"/>
  <c r="I1907" i="18"/>
  <c r="N1883" i="18"/>
  <c r="R1883" i="18" s="1"/>
  <c r="U1883" i="18" s="1"/>
  <c r="J1903" i="18"/>
  <c r="O1879" i="18"/>
  <c r="I1903" i="18"/>
  <c r="N1879" i="18"/>
  <c r="K1904" i="18"/>
  <c r="P1880" i="18"/>
  <c r="R1850" i="18"/>
  <c r="U1850" i="18" s="1"/>
  <c r="R1858" i="18"/>
  <c r="U1858" i="18" s="1"/>
  <c r="R1864" i="18"/>
  <c r="U1864" i="18" s="1"/>
  <c r="R1857" i="18"/>
  <c r="U1857" i="18" s="1"/>
  <c r="R1844" i="18"/>
  <c r="U1844" i="18" s="1"/>
  <c r="I1908" i="18"/>
  <c r="N1884" i="18"/>
  <c r="R1859" i="18"/>
  <c r="U1859" i="18" s="1"/>
  <c r="R1855" i="18"/>
  <c r="U1855" i="18" s="1"/>
  <c r="R1854" i="18"/>
  <c r="U1854" i="18" s="1"/>
  <c r="R1856" i="18"/>
  <c r="U1856" i="18" s="1"/>
  <c r="R1841" i="18"/>
  <c r="U1841" i="18" s="1"/>
  <c r="R1843" i="18"/>
  <c r="U1843" i="18" s="1"/>
  <c r="I1897" i="18"/>
  <c r="N1873" i="18"/>
  <c r="J1901" i="18"/>
  <c r="O1877" i="18"/>
  <c r="J1905" i="18"/>
  <c r="O1881" i="18"/>
  <c r="K1891" i="18"/>
  <c r="P1867" i="18"/>
  <c r="J1910" i="18"/>
  <c r="O1886" i="18"/>
  <c r="L4626" i="18"/>
  <c r="Q4602" i="18"/>
  <c r="L4630" i="18"/>
  <c r="Q4606" i="18"/>
  <c r="R1873" i="18" l="1"/>
  <c r="U1873" i="18" s="1"/>
  <c r="R1884" i="18"/>
  <c r="U1884" i="18" s="1"/>
  <c r="R1868" i="18"/>
  <c r="U1868" i="18" s="1"/>
  <c r="K1915" i="18"/>
  <c r="P1891" i="18"/>
  <c r="K1928" i="18"/>
  <c r="P1904" i="18"/>
  <c r="I1916" i="18"/>
  <c r="N1892" i="18"/>
  <c r="J1919" i="18"/>
  <c r="O1895" i="18"/>
  <c r="K1924" i="18"/>
  <c r="P1900" i="18"/>
  <c r="R1871" i="18"/>
  <c r="U1871" i="18" s="1"/>
  <c r="J1917" i="18"/>
  <c r="O1893" i="18"/>
  <c r="K1935" i="18"/>
  <c r="P1911" i="18"/>
  <c r="K1922" i="18"/>
  <c r="P1898" i="18"/>
  <c r="K1923" i="18"/>
  <c r="P1899" i="18"/>
  <c r="L4646" i="18"/>
  <c r="Q4622" i="18"/>
  <c r="L4653" i="18"/>
  <c r="Q4629" i="18"/>
  <c r="L4665" i="18"/>
  <c r="Q4641" i="18"/>
  <c r="I1934" i="18"/>
  <c r="N1910" i="18"/>
  <c r="K1929" i="18"/>
  <c r="P1905" i="18"/>
  <c r="J1915" i="18"/>
  <c r="O1891" i="18"/>
  <c r="K1918" i="18"/>
  <c r="P1894" i="18"/>
  <c r="K1936" i="18"/>
  <c r="P1912" i="18"/>
  <c r="R1865" i="18"/>
  <c r="U1865" i="18" s="1"/>
  <c r="J1922" i="18"/>
  <c r="O1898" i="18"/>
  <c r="R1880" i="18"/>
  <c r="U1880" i="18" s="1"/>
  <c r="R1881" i="18"/>
  <c r="U1881" i="18" s="1"/>
  <c r="R1885" i="18"/>
  <c r="U1885" i="18" s="1"/>
  <c r="R1874" i="18"/>
  <c r="U1874" i="18" s="1"/>
  <c r="L4650" i="18"/>
  <c r="Q4626" i="18"/>
  <c r="J1927" i="18"/>
  <c r="O1903" i="18"/>
  <c r="L4658" i="18"/>
  <c r="Q4634" i="18"/>
  <c r="L4654" i="18"/>
  <c r="Q4630" i="18"/>
  <c r="J1934" i="18"/>
  <c r="O1910" i="18"/>
  <c r="J1929" i="18"/>
  <c r="O1905" i="18"/>
  <c r="I1921" i="18"/>
  <c r="N1897" i="18"/>
  <c r="I1932" i="18"/>
  <c r="N1908" i="18"/>
  <c r="R1879" i="18"/>
  <c r="U1879" i="18" s="1"/>
  <c r="J1914" i="18"/>
  <c r="O1890" i="18"/>
  <c r="L4657" i="18"/>
  <c r="Q4633" i="18"/>
  <c r="J1935" i="18"/>
  <c r="O1911" i="18"/>
  <c r="I1919" i="18"/>
  <c r="N1895" i="18"/>
  <c r="L4652" i="18"/>
  <c r="Q4628" i="18"/>
  <c r="J1924" i="18"/>
  <c r="O1900" i="18"/>
  <c r="K1917" i="18"/>
  <c r="P1893" i="18"/>
  <c r="J1921" i="18"/>
  <c r="O1897" i="18"/>
  <c r="R1876" i="18"/>
  <c r="U1876" i="18" s="1"/>
  <c r="R1872" i="18"/>
  <c r="U1872" i="18" s="1"/>
  <c r="R1866" i="18"/>
  <c r="U1866" i="18" s="1"/>
  <c r="K1916" i="18"/>
  <c r="P1892" i="18"/>
  <c r="I1913" i="18"/>
  <c r="N1889" i="18"/>
  <c r="J1936" i="18"/>
  <c r="O1912" i="18"/>
  <c r="L4644" i="18"/>
  <c r="Q4620" i="18"/>
  <c r="L4659" i="18"/>
  <c r="Q4635" i="18"/>
  <c r="L4664" i="18"/>
  <c r="Q4640" i="18"/>
  <c r="L4655" i="18"/>
  <c r="Q4631" i="18"/>
  <c r="J1930" i="18"/>
  <c r="O1906" i="18"/>
  <c r="K1926" i="18"/>
  <c r="P1902" i="18"/>
  <c r="I1928" i="18"/>
  <c r="N1904" i="18"/>
  <c r="J1932" i="18"/>
  <c r="O1908" i="18"/>
  <c r="K1925" i="18"/>
  <c r="P1901" i="18"/>
  <c r="I1929" i="18"/>
  <c r="N1905" i="18"/>
  <c r="K1933" i="18"/>
  <c r="P1909" i="18"/>
  <c r="L4642" i="18"/>
  <c r="Q4618" i="18"/>
  <c r="I1933" i="18"/>
  <c r="N1909" i="18"/>
  <c r="K1921" i="18"/>
  <c r="P1897" i="18"/>
  <c r="I1922" i="18"/>
  <c r="N1898" i="18"/>
  <c r="I1927" i="18"/>
  <c r="N1903" i="18"/>
  <c r="I1931" i="18"/>
  <c r="N1907" i="18"/>
  <c r="L4645" i="18"/>
  <c r="Q4621" i="18"/>
  <c r="J1913" i="18"/>
  <c r="O1889" i="18"/>
  <c r="J1916" i="18"/>
  <c r="O1892" i="18"/>
  <c r="K1920" i="18"/>
  <c r="P1896" i="18"/>
  <c r="I1924" i="18"/>
  <c r="N1900" i="18"/>
  <c r="K1932" i="18"/>
  <c r="P1908" i="18"/>
  <c r="L4649" i="18"/>
  <c r="Q4625" i="18"/>
  <c r="J1933" i="18"/>
  <c r="O1909" i="18"/>
  <c r="K1919" i="18"/>
  <c r="P1895" i="18"/>
  <c r="K1930" i="18"/>
  <c r="P1906" i="18"/>
  <c r="J1920" i="18"/>
  <c r="O1896" i="18"/>
  <c r="L4651" i="18"/>
  <c r="Q4627" i="18"/>
  <c r="I1920" i="18"/>
  <c r="N1896" i="18"/>
  <c r="L4661" i="18"/>
  <c r="Q4637" i="18"/>
  <c r="I1914" i="18"/>
  <c r="N1890" i="18"/>
  <c r="L4647" i="18"/>
  <c r="Q4623" i="18"/>
  <c r="R1869" i="18"/>
  <c r="U1869" i="18" s="1"/>
  <c r="R1870" i="18"/>
  <c r="U1870" i="18" s="1"/>
  <c r="R1877" i="18"/>
  <c r="U1877" i="18" s="1"/>
  <c r="R1867" i="18"/>
  <c r="U1867" i="18" s="1"/>
  <c r="R1878" i="18"/>
  <c r="U1878" i="18" s="1"/>
  <c r="R1888" i="18"/>
  <c r="U1888" i="18" s="1"/>
  <c r="R1887" i="18"/>
  <c r="U1887" i="18" s="1"/>
  <c r="R1875" i="18"/>
  <c r="U1875" i="18" s="1"/>
  <c r="R1882" i="18"/>
  <c r="U1882" i="18" s="1"/>
  <c r="J1925" i="18"/>
  <c r="O1901" i="18"/>
  <c r="J1923" i="18"/>
  <c r="O1899" i="18"/>
  <c r="L4648" i="18"/>
  <c r="Q4624" i="18"/>
  <c r="J1926" i="18"/>
  <c r="O1902" i="18"/>
  <c r="K1934" i="18"/>
  <c r="P1910" i="18"/>
  <c r="K1914" i="18"/>
  <c r="P1890" i="18"/>
  <c r="L4662" i="18"/>
  <c r="Q4638" i="18"/>
  <c r="J1918" i="18"/>
  <c r="O1894" i="18"/>
  <c r="R1886" i="18"/>
  <c r="U1886" i="18" s="1"/>
  <c r="L4656" i="18"/>
  <c r="Q4632" i="18"/>
  <c r="L4663" i="18"/>
  <c r="Q4639" i="18"/>
  <c r="L4660" i="18"/>
  <c r="Q4636" i="18"/>
  <c r="J1931" i="18"/>
  <c r="O1907" i="18"/>
  <c r="I1917" i="18"/>
  <c r="N1893" i="18"/>
  <c r="I1918" i="18"/>
  <c r="N1894" i="18"/>
  <c r="I1925" i="18"/>
  <c r="N1901" i="18"/>
  <c r="I1915" i="18"/>
  <c r="N1891" i="18"/>
  <c r="K1931" i="18"/>
  <c r="P1907" i="18"/>
  <c r="I1926" i="18"/>
  <c r="N1902" i="18"/>
  <c r="L4643" i="18"/>
  <c r="Q4619" i="18"/>
  <c r="J1928" i="18"/>
  <c r="O1904" i="18"/>
  <c r="K1913" i="18"/>
  <c r="P1889" i="18"/>
  <c r="I1936" i="18"/>
  <c r="N1912" i="18"/>
  <c r="I1935" i="18"/>
  <c r="N1911" i="18"/>
  <c r="I1923" i="18"/>
  <c r="N1899" i="18"/>
  <c r="I1930" i="18"/>
  <c r="N1906" i="18"/>
  <c r="R1906" i="18" s="1"/>
  <c r="U1906" i="18" s="1"/>
  <c r="K1927" i="18"/>
  <c r="P1903" i="18"/>
  <c r="R1912" i="18" l="1"/>
  <c r="U1912" i="18" s="1"/>
  <c r="R1893" i="18"/>
  <c r="U1893" i="18" s="1"/>
  <c r="R1898" i="18"/>
  <c r="U1898" i="18" s="1"/>
  <c r="R1901" i="18"/>
  <c r="U1901" i="18" s="1"/>
  <c r="R1911" i="18"/>
  <c r="U1911" i="18" s="1"/>
  <c r="R1902" i="18"/>
  <c r="U1902" i="18" s="1"/>
  <c r="R1894" i="18"/>
  <c r="U1894" i="18" s="1"/>
  <c r="R1890" i="18"/>
  <c r="U1890" i="18" s="1"/>
  <c r="R1899" i="18"/>
  <c r="U1899" i="18" s="1"/>
  <c r="R1891" i="18"/>
  <c r="U1891" i="18" s="1"/>
  <c r="R1896" i="18"/>
  <c r="U1896" i="18" s="1"/>
  <c r="R1900" i="18"/>
  <c r="U1900" i="18" s="1"/>
  <c r="R1905" i="18"/>
  <c r="U1905" i="18" s="1"/>
  <c r="K1958" i="18"/>
  <c r="P1934" i="18"/>
  <c r="J1949" i="18"/>
  <c r="O1925" i="18"/>
  <c r="R1897" i="18"/>
  <c r="U1897" i="18" s="1"/>
  <c r="K1953" i="18"/>
  <c r="P1929" i="18"/>
  <c r="L4670" i="18"/>
  <c r="Q4646" i="18"/>
  <c r="I1947" i="18"/>
  <c r="N1923" i="18"/>
  <c r="I1939" i="18"/>
  <c r="N1915" i="18"/>
  <c r="L4687" i="18"/>
  <c r="Q4663" i="18"/>
  <c r="I1938" i="18"/>
  <c r="N1914" i="18"/>
  <c r="I1944" i="18"/>
  <c r="N1920" i="18"/>
  <c r="J1944" i="18"/>
  <c r="O1920" i="18"/>
  <c r="K1943" i="18"/>
  <c r="P1919" i="18"/>
  <c r="L4673" i="18"/>
  <c r="Q4649" i="18"/>
  <c r="I1948" i="18"/>
  <c r="N1924" i="18"/>
  <c r="J1940" i="18"/>
  <c r="O1916" i="18"/>
  <c r="L4669" i="18"/>
  <c r="Q4645" i="18"/>
  <c r="I1951" i="18"/>
  <c r="N1927" i="18"/>
  <c r="K1945" i="18"/>
  <c r="P1921" i="18"/>
  <c r="L4666" i="18"/>
  <c r="Q4642" i="18"/>
  <c r="I1953" i="18"/>
  <c r="N1929" i="18"/>
  <c r="J1956" i="18"/>
  <c r="O1932" i="18"/>
  <c r="K1950" i="18"/>
  <c r="P1926" i="18"/>
  <c r="L4679" i="18"/>
  <c r="Q4655" i="18"/>
  <c r="L4683" i="18"/>
  <c r="Q4659" i="18"/>
  <c r="J1960" i="18"/>
  <c r="O1936" i="18"/>
  <c r="K1940" i="18"/>
  <c r="P1916" i="18"/>
  <c r="R1895" i="18"/>
  <c r="U1895" i="18" s="1"/>
  <c r="I1945" i="18"/>
  <c r="N1921" i="18"/>
  <c r="J1958" i="18"/>
  <c r="O1934" i="18"/>
  <c r="L4682" i="18"/>
  <c r="Q4658" i="18"/>
  <c r="L4674" i="18"/>
  <c r="Q4650" i="18"/>
  <c r="R1910" i="18"/>
  <c r="U1910" i="18" s="1"/>
  <c r="J1943" i="18"/>
  <c r="O1919" i="18"/>
  <c r="K1952" i="18"/>
  <c r="P1928" i="18"/>
  <c r="L4672" i="18"/>
  <c r="Q4648" i="18"/>
  <c r="J1959" i="18"/>
  <c r="O1935" i="18"/>
  <c r="K1942" i="18"/>
  <c r="P1918" i="18"/>
  <c r="L4689" i="18"/>
  <c r="Q4665" i="18"/>
  <c r="K1946" i="18"/>
  <c r="P1922" i="18"/>
  <c r="J1941" i="18"/>
  <c r="O1917" i="18"/>
  <c r="I1960" i="18"/>
  <c r="N1936" i="18"/>
  <c r="I1942" i="18"/>
  <c r="N1918" i="18"/>
  <c r="K1938" i="18"/>
  <c r="P1914" i="18"/>
  <c r="J1947" i="18"/>
  <c r="O1923" i="18"/>
  <c r="R1907" i="18"/>
  <c r="U1907" i="18" s="1"/>
  <c r="R1909" i="18"/>
  <c r="U1909" i="18" s="1"/>
  <c r="R1904" i="18"/>
  <c r="U1904" i="18" s="1"/>
  <c r="R1889" i="18"/>
  <c r="U1889" i="18" s="1"/>
  <c r="J1945" i="18"/>
  <c r="O1921" i="18"/>
  <c r="J1948" i="18"/>
  <c r="O1924" i="18"/>
  <c r="I1943" i="18"/>
  <c r="N1919" i="18"/>
  <c r="R1919" i="18" s="1"/>
  <c r="U1919" i="18" s="1"/>
  <c r="L4681" i="18"/>
  <c r="Q4657" i="18"/>
  <c r="R1908" i="18"/>
  <c r="U1908" i="18" s="1"/>
  <c r="K1960" i="18"/>
  <c r="P1936" i="18"/>
  <c r="J1939" i="18"/>
  <c r="O1915" i="18"/>
  <c r="I1958" i="18"/>
  <c r="N1934" i="18"/>
  <c r="L4677" i="18"/>
  <c r="Q4653" i="18"/>
  <c r="K1947" i="18"/>
  <c r="P1923" i="18"/>
  <c r="K1959" i="18"/>
  <c r="P1935" i="18"/>
  <c r="R1892" i="18"/>
  <c r="U1892" i="18" s="1"/>
  <c r="L4686" i="18"/>
  <c r="Q4662" i="18"/>
  <c r="R1903" i="18"/>
  <c r="U1903" i="18" s="1"/>
  <c r="K1941" i="18"/>
  <c r="P1917" i="18"/>
  <c r="L4676" i="18"/>
  <c r="Q4652" i="18"/>
  <c r="J1938" i="18"/>
  <c r="O1914" i="18"/>
  <c r="K1951" i="18"/>
  <c r="P1927" i="18"/>
  <c r="J1952" i="18"/>
  <c r="O1928" i="18"/>
  <c r="I1950" i="18"/>
  <c r="N1926" i="18"/>
  <c r="J1955" i="18"/>
  <c r="O1931" i="18"/>
  <c r="J1942" i="18"/>
  <c r="O1918" i="18"/>
  <c r="J1950" i="18"/>
  <c r="O1926" i="18"/>
  <c r="I1954" i="18"/>
  <c r="N1930" i="18"/>
  <c r="I1959" i="18"/>
  <c r="N1935" i="18"/>
  <c r="K1937" i="18"/>
  <c r="P1913" i="18"/>
  <c r="L4667" i="18"/>
  <c r="Q4643" i="18"/>
  <c r="K1955" i="18"/>
  <c r="P1931" i="18"/>
  <c r="I1949" i="18"/>
  <c r="N1925" i="18"/>
  <c r="I1941" i="18"/>
  <c r="N1917" i="18"/>
  <c r="L4684" i="18"/>
  <c r="Q4660" i="18"/>
  <c r="L4680" i="18"/>
  <c r="Q4656" i="18"/>
  <c r="L4671" i="18"/>
  <c r="Q4647" i="18"/>
  <c r="L4685" i="18"/>
  <c r="Q4661" i="18"/>
  <c r="L4675" i="18"/>
  <c r="Q4651" i="18"/>
  <c r="K1954" i="18"/>
  <c r="P1930" i="18"/>
  <c r="J1957" i="18"/>
  <c r="O1933" i="18"/>
  <c r="K1956" i="18"/>
  <c r="P1932" i="18"/>
  <c r="K1944" i="18"/>
  <c r="P1920" i="18"/>
  <c r="J1937" i="18"/>
  <c r="O1913" i="18"/>
  <c r="I1955" i="18"/>
  <c r="N1931" i="18"/>
  <c r="I1946" i="18"/>
  <c r="N1922" i="18"/>
  <c r="I1957" i="18"/>
  <c r="N1933" i="18"/>
  <c r="K1957" i="18"/>
  <c r="P1933" i="18"/>
  <c r="K1949" i="18"/>
  <c r="P1925" i="18"/>
  <c r="I1952" i="18"/>
  <c r="N1928" i="18"/>
  <c r="J1954" i="18"/>
  <c r="O1930" i="18"/>
  <c r="L4688" i="18"/>
  <c r="Q4664" i="18"/>
  <c r="L4668" i="18"/>
  <c r="Q4644" i="18"/>
  <c r="I1937" i="18"/>
  <c r="N1913" i="18"/>
  <c r="I1956" i="18"/>
  <c r="N1932" i="18"/>
  <c r="J1953" i="18"/>
  <c r="O1929" i="18"/>
  <c r="L4678" i="18"/>
  <c r="Q4654" i="18"/>
  <c r="J1951" i="18"/>
  <c r="O1927" i="18"/>
  <c r="J1946" i="18"/>
  <c r="O1922" i="18"/>
  <c r="K1948" i="18"/>
  <c r="P1924" i="18"/>
  <c r="I1940" i="18"/>
  <c r="N1916" i="18"/>
  <c r="K1939" i="18"/>
  <c r="P1915" i="18"/>
  <c r="R1916" i="18" l="1"/>
  <c r="U1916" i="18" s="1"/>
  <c r="R1934" i="18"/>
  <c r="U1934" i="18" s="1"/>
  <c r="R1932" i="18"/>
  <c r="U1932" i="18" s="1"/>
  <c r="R1933" i="18"/>
  <c r="U1933" i="18" s="1"/>
  <c r="R1913" i="18"/>
  <c r="U1913" i="18" s="1"/>
  <c r="R1931" i="18"/>
  <c r="U1931" i="18" s="1"/>
  <c r="R1935" i="18"/>
  <c r="U1935" i="18" s="1"/>
  <c r="L4710" i="18"/>
  <c r="Q4686" i="18"/>
  <c r="J1972" i="18"/>
  <c r="O1948" i="18"/>
  <c r="J1971" i="18"/>
  <c r="O1947" i="18"/>
  <c r="I1966" i="18"/>
  <c r="N1942" i="18"/>
  <c r="J1983" i="18"/>
  <c r="O1959" i="18"/>
  <c r="K1976" i="18"/>
  <c r="P1952" i="18"/>
  <c r="L4703" i="18"/>
  <c r="Q4679" i="18"/>
  <c r="I1975" i="18"/>
  <c r="N1951" i="18"/>
  <c r="L4697" i="18"/>
  <c r="Q4673" i="18"/>
  <c r="I1963" i="18"/>
  <c r="N1939" i="18"/>
  <c r="L4692" i="18"/>
  <c r="Q4668" i="18"/>
  <c r="J1981" i="18"/>
  <c r="O1957" i="18"/>
  <c r="I1973" i="18"/>
  <c r="N1949" i="18"/>
  <c r="J1976" i="18"/>
  <c r="O1952" i="18"/>
  <c r="K1971" i="18"/>
  <c r="P1947" i="18"/>
  <c r="I1982" i="18"/>
  <c r="N1958" i="18"/>
  <c r="K1984" i="18"/>
  <c r="P1960" i="18"/>
  <c r="R1936" i="18"/>
  <c r="U1936" i="18" s="1"/>
  <c r="L4698" i="18"/>
  <c r="Q4674" i="18"/>
  <c r="J1982" i="18"/>
  <c r="O1958" i="18"/>
  <c r="R1929" i="18"/>
  <c r="U1929" i="18" s="1"/>
  <c r="R1924" i="18"/>
  <c r="U1924" i="18" s="1"/>
  <c r="R1920" i="18"/>
  <c r="U1920" i="18" s="1"/>
  <c r="R1923" i="18"/>
  <c r="U1923" i="18" s="1"/>
  <c r="J1973" i="18"/>
  <c r="O1949" i="18"/>
  <c r="R1925" i="18"/>
  <c r="U1925" i="18" s="1"/>
  <c r="L4705" i="18"/>
  <c r="Q4681" i="18"/>
  <c r="J1965" i="18"/>
  <c r="O1941" i="18"/>
  <c r="J1980" i="18"/>
  <c r="O1956" i="18"/>
  <c r="J1964" i="18"/>
  <c r="O1940" i="18"/>
  <c r="I1962" i="18"/>
  <c r="N1938" i="18"/>
  <c r="L4694" i="18"/>
  <c r="Q4670" i="18"/>
  <c r="I1964" i="18"/>
  <c r="N1940" i="18"/>
  <c r="J1970" i="18"/>
  <c r="O1946" i="18"/>
  <c r="I1980" i="18"/>
  <c r="N1956" i="18"/>
  <c r="K1973" i="18"/>
  <c r="P1949" i="18"/>
  <c r="I1979" i="18"/>
  <c r="N1955" i="18"/>
  <c r="L4699" i="18"/>
  <c r="Q4675" i="18"/>
  <c r="L4708" i="18"/>
  <c r="Q4684" i="18"/>
  <c r="I1983" i="18"/>
  <c r="N1959" i="18"/>
  <c r="J1979" i="18"/>
  <c r="O1955" i="18"/>
  <c r="K1965" i="18"/>
  <c r="P1941" i="18"/>
  <c r="R1928" i="18"/>
  <c r="U1928" i="18" s="1"/>
  <c r="R1922" i="18"/>
  <c r="U1922" i="18" s="1"/>
  <c r="R1917" i="18"/>
  <c r="U1917" i="18" s="1"/>
  <c r="R1930" i="18"/>
  <c r="U1930" i="18" s="1"/>
  <c r="R1926" i="18"/>
  <c r="U1926" i="18" s="1"/>
  <c r="I1967" i="18"/>
  <c r="N1943" i="18"/>
  <c r="J1969" i="18"/>
  <c r="O1945" i="18"/>
  <c r="K1962" i="18"/>
  <c r="P1938" i="18"/>
  <c r="I1984" i="18"/>
  <c r="N1960" i="18"/>
  <c r="K1970" i="18"/>
  <c r="P1946" i="18"/>
  <c r="K1966" i="18"/>
  <c r="P1942" i="18"/>
  <c r="L4696" i="18"/>
  <c r="Q4672" i="18"/>
  <c r="J1967" i="18"/>
  <c r="O1943" i="18"/>
  <c r="R1921" i="18"/>
  <c r="U1921" i="18" s="1"/>
  <c r="K1964" i="18"/>
  <c r="P1940" i="18"/>
  <c r="L4707" i="18"/>
  <c r="Q4683" i="18"/>
  <c r="K1974" i="18"/>
  <c r="P1950" i="18"/>
  <c r="I1977" i="18"/>
  <c r="N1953" i="18"/>
  <c r="K1969" i="18"/>
  <c r="P1945" i="18"/>
  <c r="L4693" i="18"/>
  <c r="Q4669" i="18"/>
  <c r="I1972" i="18"/>
  <c r="N1948" i="18"/>
  <c r="K1967" i="18"/>
  <c r="P1943" i="18"/>
  <c r="I1968" i="18"/>
  <c r="N1944" i="18"/>
  <c r="L4711" i="18"/>
  <c r="Q4687" i="18"/>
  <c r="I1971" i="18"/>
  <c r="N1947" i="18"/>
  <c r="R1947" i="18" s="1"/>
  <c r="U1947" i="18" s="1"/>
  <c r="K1977" i="18"/>
  <c r="P1953" i="18"/>
  <c r="L4713" i="18"/>
  <c r="Q4689" i="18"/>
  <c r="J1984" i="18"/>
  <c r="O1960" i="18"/>
  <c r="L4690" i="18"/>
  <c r="Q4666" i="18"/>
  <c r="J1968" i="18"/>
  <c r="O1944" i="18"/>
  <c r="L4702" i="18"/>
  <c r="Q4678" i="18"/>
  <c r="J1978" i="18"/>
  <c r="O1954" i="18"/>
  <c r="I1981" i="18"/>
  <c r="N1957" i="18"/>
  <c r="K1968" i="18"/>
  <c r="P1944" i="18"/>
  <c r="L4695" i="18"/>
  <c r="Q4671" i="18"/>
  <c r="L4691" i="18"/>
  <c r="Q4667" i="18"/>
  <c r="J1974" i="18"/>
  <c r="O1950" i="18"/>
  <c r="J1962" i="18"/>
  <c r="O1938" i="18"/>
  <c r="K1963" i="18"/>
  <c r="P1939" i="18"/>
  <c r="K1972" i="18"/>
  <c r="P1948" i="18"/>
  <c r="J1975" i="18"/>
  <c r="O1951" i="18"/>
  <c r="J1977" i="18"/>
  <c r="O1953" i="18"/>
  <c r="I1961" i="18"/>
  <c r="N1937" i="18"/>
  <c r="L4712" i="18"/>
  <c r="Q4688" i="18"/>
  <c r="I1976" i="18"/>
  <c r="N1952" i="18"/>
  <c r="K1981" i="18"/>
  <c r="P1957" i="18"/>
  <c r="I1970" i="18"/>
  <c r="N1946" i="18"/>
  <c r="J1961" i="18"/>
  <c r="O1937" i="18"/>
  <c r="K1980" i="18"/>
  <c r="P1956" i="18"/>
  <c r="K1978" i="18"/>
  <c r="P1954" i="18"/>
  <c r="L4709" i="18"/>
  <c r="Q4685" i="18"/>
  <c r="L4704" i="18"/>
  <c r="Q4680" i="18"/>
  <c r="I1965" i="18"/>
  <c r="N1941" i="18"/>
  <c r="R1941" i="18" s="1"/>
  <c r="U1941" i="18" s="1"/>
  <c r="K1979" i="18"/>
  <c r="P1955" i="18"/>
  <c r="K1961" i="18"/>
  <c r="P1937" i="18"/>
  <c r="I1978" i="18"/>
  <c r="N1954" i="18"/>
  <c r="R1954" i="18" s="1"/>
  <c r="U1954" i="18" s="1"/>
  <c r="J1966" i="18"/>
  <c r="O1942" i="18"/>
  <c r="I1974" i="18"/>
  <c r="N1950" i="18"/>
  <c r="K1975" i="18"/>
  <c r="P1951" i="18"/>
  <c r="L4700" i="18"/>
  <c r="Q4676" i="18"/>
  <c r="K1983" i="18"/>
  <c r="P1959" i="18"/>
  <c r="L4701" i="18"/>
  <c r="Q4677" i="18"/>
  <c r="J1963" i="18"/>
  <c r="O1939" i="18"/>
  <c r="R1918" i="18"/>
  <c r="U1918" i="18" s="1"/>
  <c r="L4706" i="18"/>
  <c r="Q4682" i="18"/>
  <c r="I1969" i="18"/>
  <c r="N1945" i="18"/>
  <c r="R1945" i="18" s="1"/>
  <c r="U1945" i="18" s="1"/>
  <c r="R1927" i="18"/>
  <c r="U1927" i="18" s="1"/>
  <c r="R1914" i="18"/>
  <c r="U1914" i="18" s="1"/>
  <c r="R1915" i="18"/>
  <c r="U1915" i="18" s="1"/>
  <c r="K1982" i="18"/>
  <c r="P1958" i="18"/>
  <c r="R1946" i="18" l="1"/>
  <c r="U1946" i="18" s="1"/>
  <c r="R1950" i="18"/>
  <c r="U1950" i="18" s="1"/>
  <c r="R1956" i="18"/>
  <c r="U1956" i="18" s="1"/>
  <c r="R1940" i="18"/>
  <c r="U1940" i="18" s="1"/>
  <c r="R1939" i="18"/>
  <c r="U1939" i="18" s="1"/>
  <c r="R1951" i="18"/>
  <c r="U1951" i="18" s="1"/>
  <c r="R1942" i="18"/>
  <c r="U1942" i="18" s="1"/>
  <c r="L4730" i="18"/>
  <c r="Q4706" i="18"/>
  <c r="R1953" i="18"/>
  <c r="U1953" i="18" s="1"/>
  <c r="L4720" i="18"/>
  <c r="Q4696" i="18"/>
  <c r="K1986" i="18"/>
  <c r="P1962" i="18"/>
  <c r="I1991" i="18"/>
  <c r="N1967" i="18"/>
  <c r="R1955" i="18"/>
  <c r="U1955" i="18" s="1"/>
  <c r="R1938" i="18"/>
  <c r="U1938" i="18" s="1"/>
  <c r="R1958" i="18"/>
  <c r="U1958" i="18" s="1"/>
  <c r="K2006" i="18"/>
  <c r="P1982" i="18"/>
  <c r="I2002" i="18"/>
  <c r="N1978" i="18"/>
  <c r="K1996" i="18"/>
  <c r="P1972" i="18"/>
  <c r="L4735" i="18"/>
  <c r="Q4711" i="18"/>
  <c r="R1960" i="18"/>
  <c r="U1960" i="18" s="1"/>
  <c r="J2003" i="18"/>
  <c r="O1979" i="18"/>
  <c r="L4732" i="18"/>
  <c r="Q4708" i="18"/>
  <c r="I2003" i="18"/>
  <c r="N1979" i="18"/>
  <c r="I2004" i="18"/>
  <c r="N1980" i="18"/>
  <c r="I1988" i="18"/>
  <c r="N1964" i="18"/>
  <c r="I1986" i="18"/>
  <c r="N1962" i="18"/>
  <c r="J2004" i="18"/>
  <c r="O1980" i="18"/>
  <c r="L4729" i="18"/>
  <c r="Q4705" i="18"/>
  <c r="I2006" i="18"/>
  <c r="N1982" i="18"/>
  <c r="J2000" i="18"/>
  <c r="O1976" i="18"/>
  <c r="J2005" i="18"/>
  <c r="O1981" i="18"/>
  <c r="I1987" i="18"/>
  <c r="N1963" i="18"/>
  <c r="I1999" i="18"/>
  <c r="N1975" i="18"/>
  <c r="K2000" i="18"/>
  <c r="P1976" i="18"/>
  <c r="I1990" i="18"/>
  <c r="N1966" i="18"/>
  <c r="J1996" i="18"/>
  <c r="O1972" i="18"/>
  <c r="L4724" i="18"/>
  <c r="Q4700" i="18"/>
  <c r="K2003" i="18"/>
  <c r="P1979" i="18"/>
  <c r="K2002" i="18"/>
  <c r="P1978" i="18"/>
  <c r="K2005" i="18"/>
  <c r="P1981" i="18"/>
  <c r="J2001" i="18"/>
  <c r="O1977" i="18"/>
  <c r="L4715" i="18"/>
  <c r="Q4691" i="18"/>
  <c r="J2002" i="18"/>
  <c r="O1978" i="18"/>
  <c r="J2008" i="18"/>
  <c r="O1984" i="18"/>
  <c r="L4717" i="18"/>
  <c r="Q4693" i="18"/>
  <c r="L4731" i="18"/>
  <c r="Q4707" i="18"/>
  <c r="I1993" i="18"/>
  <c r="N1969" i="18"/>
  <c r="R1937" i="18"/>
  <c r="U1937" i="18" s="1"/>
  <c r="R1957" i="18"/>
  <c r="U1957" i="18" s="1"/>
  <c r="R1944" i="18"/>
  <c r="U1944" i="18" s="1"/>
  <c r="R1948" i="18"/>
  <c r="U1948" i="18" s="1"/>
  <c r="J1991" i="18"/>
  <c r="O1967" i="18"/>
  <c r="K1990" i="18"/>
  <c r="P1966" i="18"/>
  <c r="I2008" i="18"/>
  <c r="N1984" i="18"/>
  <c r="J1993" i="18"/>
  <c r="O1969" i="18"/>
  <c r="R1959" i="18"/>
  <c r="U1959" i="18" s="1"/>
  <c r="J2006" i="18"/>
  <c r="O1982" i="18"/>
  <c r="R1949" i="18"/>
  <c r="U1949" i="18" s="1"/>
  <c r="K1994" i="18"/>
  <c r="P1970" i="18"/>
  <c r="J1997" i="18"/>
  <c r="O1973" i="18"/>
  <c r="L4722" i="18"/>
  <c r="Q4698" i="18"/>
  <c r="L4725" i="18"/>
  <c r="Q4701" i="18"/>
  <c r="I1998" i="18"/>
  <c r="N1974" i="18"/>
  <c r="L4728" i="18"/>
  <c r="Q4704" i="18"/>
  <c r="J1985" i="18"/>
  <c r="O1961" i="18"/>
  <c r="L4736" i="18"/>
  <c r="Q4712" i="18"/>
  <c r="J1986" i="18"/>
  <c r="O1962" i="18"/>
  <c r="K1992" i="18"/>
  <c r="P1968" i="18"/>
  <c r="J1992" i="18"/>
  <c r="O1968" i="18"/>
  <c r="K2001" i="18"/>
  <c r="P1977" i="18"/>
  <c r="K1991" i="18"/>
  <c r="P1967" i="18"/>
  <c r="I2001" i="18"/>
  <c r="N1977" i="18"/>
  <c r="R1977" i="18" s="1"/>
  <c r="U1977" i="18" s="1"/>
  <c r="R1952" i="18"/>
  <c r="U1952" i="18" s="1"/>
  <c r="J1987" i="18"/>
  <c r="O1963" i="18"/>
  <c r="K2007" i="18"/>
  <c r="P1983" i="18"/>
  <c r="K1999" i="18"/>
  <c r="P1975" i="18"/>
  <c r="J1990" i="18"/>
  <c r="O1966" i="18"/>
  <c r="K1985" i="18"/>
  <c r="P1961" i="18"/>
  <c r="I1989" i="18"/>
  <c r="N1965" i="18"/>
  <c r="L4733" i="18"/>
  <c r="Q4709" i="18"/>
  <c r="K2004" i="18"/>
  <c r="P1980" i="18"/>
  <c r="I1994" i="18"/>
  <c r="N1970" i="18"/>
  <c r="I2000" i="18"/>
  <c r="N1976" i="18"/>
  <c r="I1985" i="18"/>
  <c r="N1961" i="18"/>
  <c r="J1999" i="18"/>
  <c r="O1975" i="18"/>
  <c r="K1987" i="18"/>
  <c r="P1963" i="18"/>
  <c r="J1998" i="18"/>
  <c r="O1974" i="18"/>
  <c r="L4719" i="18"/>
  <c r="Q4695" i="18"/>
  <c r="I2005" i="18"/>
  <c r="N1981" i="18"/>
  <c r="L4726" i="18"/>
  <c r="Q4702" i="18"/>
  <c r="L4714" i="18"/>
  <c r="Q4690" i="18"/>
  <c r="L4737" i="18"/>
  <c r="Q4713" i="18"/>
  <c r="I1995" i="18"/>
  <c r="N1971" i="18"/>
  <c r="I1992" i="18"/>
  <c r="N1968" i="18"/>
  <c r="I1996" i="18"/>
  <c r="N1972" i="18"/>
  <c r="K1993" i="18"/>
  <c r="P1969" i="18"/>
  <c r="K1998" i="18"/>
  <c r="P1974" i="18"/>
  <c r="K1988" i="18"/>
  <c r="P1964" i="18"/>
  <c r="R1943" i="18"/>
  <c r="U1943" i="18" s="1"/>
  <c r="K1989" i="18"/>
  <c r="P1965" i="18"/>
  <c r="I2007" i="18"/>
  <c r="N1983" i="18"/>
  <c r="L4723" i="18"/>
  <c r="Q4699" i="18"/>
  <c r="K1997" i="18"/>
  <c r="P1973" i="18"/>
  <c r="J1994" i="18"/>
  <c r="O1970" i="18"/>
  <c r="L4718" i="18"/>
  <c r="Q4694" i="18"/>
  <c r="J1988" i="18"/>
  <c r="O1964" i="18"/>
  <c r="J1989" i="18"/>
  <c r="O1965" i="18"/>
  <c r="K2008" i="18"/>
  <c r="P1984" i="18"/>
  <c r="K1995" i="18"/>
  <c r="P1971" i="18"/>
  <c r="I1997" i="18"/>
  <c r="N1973" i="18"/>
  <c r="L4716" i="18"/>
  <c r="Q4692" i="18"/>
  <c r="L4721" i="18"/>
  <c r="Q4697" i="18"/>
  <c r="L4727" i="18"/>
  <c r="Q4703" i="18"/>
  <c r="J2007" i="18"/>
  <c r="O1983" i="18"/>
  <c r="J1995" i="18"/>
  <c r="O1971" i="18"/>
  <c r="L4734" i="18"/>
  <c r="Q4710" i="18"/>
  <c r="R1972" i="18" l="1"/>
  <c r="U1972" i="18" s="1"/>
  <c r="R1976" i="18"/>
  <c r="U1976" i="18" s="1"/>
  <c r="R1973" i="18"/>
  <c r="U1973" i="18" s="1"/>
  <c r="R1981" i="18"/>
  <c r="U1981" i="18" s="1"/>
  <c r="L4745" i="18"/>
  <c r="Q4721" i="18"/>
  <c r="J2012" i="18"/>
  <c r="O1988" i="18"/>
  <c r="K2013" i="18"/>
  <c r="P1989" i="18"/>
  <c r="R1971" i="18"/>
  <c r="U1971" i="18" s="1"/>
  <c r="R1965" i="18"/>
  <c r="U1965" i="18" s="1"/>
  <c r="K2015" i="18"/>
  <c r="P1991" i="18"/>
  <c r="J2016" i="18"/>
  <c r="O1992" i="18"/>
  <c r="J2010" i="18"/>
  <c r="O1986" i="18"/>
  <c r="J2009" i="18"/>
  <c r="O1985" i="18"/>
  <c r="I2022" i="18"/>
  <c r="N1998" i="18"/>
  <c r="L4746" i="18"/>
  <c r="Q4722" i="18"/>
  <c r="K2018" i="18"/>
  <c r="P1994" i="18"/>
  <c r="I2032" i="18"/>
  <c r="N2008" i="18"/>
  <c r="J2015" i="18"/>
  <c r="O1991" i="18"/>
  <c r="L4755" i="18"/>
  <c r="Q4731" i="18"/>
  <c r="J2032" i="18"/>
  <c r="O2008" i="18"/>
  <c r="L4739" i="18"/>
  <c r="Q4715" i="18"/>
  <c r="K2029" i="18"/>
  <c r="P2005" i="18"/>
  <c r="K2027" i="18"/>
  <c r="P2003" i="18"/>
  <c r="J2020" i="18"/>
  <c r="O1996" i="18"/>
  <c r="K2024" i="18"/>
  <c r="P2000" i="18"/>
  <c r="I2011" i="18"/>
  <c r="N1987" i="18"/>
  <c r="J2024" i="18"/>
  <c r="O2000" i="18"/>
  <c r="L4753" i="18"/>
  <c r="Q4729" i="18"/>
  <c r="I2010" i="18"/>
  <c r="N1986" i="18"/>
  <c r="I2028" i="18"/>
  <c r="N2004" i="18"/>
  <c r="L4756" i="18"/>
  <c r="Q4732" i="18"/>
  <c r="R1978" i="18"/>
  <c r="U1978" i="18" s="1"/>
  <c r="I2015" i="18"/>
  <c r="N1991" i="18"/>
  <c r="L4744" i="18"/>
  <c r="Q4720" i="18"/>
  <c r="L4758" i="18"/>
  <c r="Q4734" i="18"/>
  <c r="K2032" i="18"/>
  <c r="P2008" i="18"/>
  <c r="J2018" i="18"/>
  <c r="O1994" i="18"/>
  <c r="R1983" i="18"/>
  <c r="U1983" i="18" s="1"/>
  <c r="K2022" i="18"/>
  <c r="P1998" i="18"/>
  <c r="I2020" i="18"/>
  <c r="N1996" i="18"/>
  <c r="I2019" i="18"/>
  <c r="N1995" i="18"/>
  <c r="L4738" i="18"/>
  <c r="Q4714" i="18"/>
  <c r="I2029" i="18"/>
  <c r="N2005" i="18"/>
  <c r="J2022" i="18"/>
  <c r="O1998" i="18"/>
  <c r="J2023" i="18"/>
  <c r="O1999" i="18"/>
  <c r="I2024" i="18"/>
  <c r="N2000" i="18"/>
  <c r="K2028" i="18"/>
  <c r="P2004" i="18"/>
  <c r="I2013" i="18"/>
  <c r="N1989" i="18"/>
  <c r="J2014" i="18"/>
  <c r="O1990" i="18"/>
  <c r="K2031" i="18"/>
  <c r="P2007" i="18"/>
  <c r="R1969" i="18"/>
  <c r="U1969" i="18" s="1"/>
  <c r="R1966" i="18"/>
  <c r="U1966" i="18" s="1"/>
  <c r="R1975" i="18"/>
  <c r="U1975" i="18" s="1"/>
  <c r="R1982" i="18"/>
  <c r="U1982" i="18" s="1"/>
  <c r="R1964" i="18"/>
  <c r="U1964" i="18" s="1"/>
  <c r="R1979" i="18"/>
  <c r="U1979" i="18" s="1"/>
  <c r="L4759" i="18"/>
  <c r="Q4735" i="18"/>
  <c r="I2026" i="18"/>
  <c r="N2002" i="18"/>
  <c r="J2031" i="18"/>
  <c r="O2007" i="18"/>
  <c r="I2021" i="18"/>
  <c r="N1997" i="18"/>
  <c r="L4747" i="18"/>
  <c r="Q4723" i="18"/>
  <c r="J2019" i="18"/>
  <c r="O1995" i="18"/>
  <c r="L4751" i="18"/>
  <c r="Q4727" i="18"/>
  <c r="L4740" i="18"/>
  <c r="Q4716" i="18"/>
  <c r="K2019" i="18"/>
  <c r="P1995" i="18"/>
  <c r="J2013" i="18"/>
  <c r="O1989" i="18"/>
  <c r="L4742" i="18"/>
  <c r="Q4718" i="18"/>
  <c r="K2021" i="18"/>
  <c r="P1997" i="18"/>
  <c r="I2031" i="18"/>
  <c r="N2007" i="18"/>
  <c r="R1968" i="18"/>
  <c r="U1968" i="18" s="1"/>
  <c r="R1961" i="18"/>
  <c r="U1961" i="18" s="1"/>
  <c r="R1970" i="18"/>
  <c r="U1970" i="18" s="1"/>
  <c r="I2025" i="18"/>
  <c r="N2001" i="18"/>
  <c r="K2025" i="18"/>
  <c r="P2001" i="18"/>
  <c r="K2016" i="18"/>
  <c r="P1992" i="18"/>
  <c r="L4760" i="18"/>
  <c r="Q4736" i="18"/>
  <c r="L4752" i="18"/>
  <c r="Q4728" i="18"/>
  <c r="L4749" i="18"/>
  <c r="Q4725" i="18"/>
  <c r="J2021" i="18"/>
  <c r="O1997" i="18"/>
  <c r="J2017" i="18"/>
  <c r="O1993" i="18"/>
  <c r="K2014" i="18"/>
  <c r="P1990" i="18"/>
  <c r="I2017" i="18"/>
  <c r="N1993" i="18"/>
  <c r="L4741" i="18"/>
  <c r="Q4717" i="18"/>
  <c r="J2026" i="18"/>
  <c r="O2002" i="18"/>
  <c r="J2025" i="18"/>
  <c r="O2001" i="18"/>
  <c r="K2026" i="18"/>
  <c r="P2002" i="18"/>
  <c r="L4748" i="18"/>
  <c r="Q4724" i="18"/>
  <c r="I2014" i="18"/>
  <c r="N1990" i="18"/>
  <c r="I2023" i="18"/>
  <c r="N1999" i="18"/>
  <c r="J2029" i="18"/>
  <c r="O2005" i="18"/>
  <c r="I2030" i="18"/>
  <c r="N2006" i="18"/>
  <c r="J2028" i="18"/>
  <c r="O2004" i="18"/>
  <c r="I2012" i="18"/>
  <c r="N1988" i="18"/>
  <c r="I2027" i="18"/>
  <c r="N2003" i="18"/>
  <c r="J2027" i="18"/>
  <c r="O2003" i="18"/>
  <c r="K2010" i="18"/>
  <c r="P1986" i="18"/>
  <c r="K2012" i="18"/>
  <c r="P1988" i="18"/>
  <c r="K2017" i="18"/>
  <c r="P1993" i="18"/>
  <c r="I2016" i="18"/>
  <c r="N1992" i="18"/>
  <c r="L4761" i="18"/>
  <c r="Q4737" i="18"/>
  <c r="L4750" i="18"/>
  <c r="Q4726" i="18"/>
  <c r="L4743" i="18"/>
  <c r="Q4719" i="18"/>
  <c r="K2011" i="18"/>
  <c r="P1987" i="18"/>
  <c r="I2009" i="18"/>
  <c r="N1985" i="18"/>
  <c r="I2018" i="18"/>
  <c r="N1994" i="18"/>
  <c r="L4757" i="18"/>
  <c r="Q4733" i="18"/>
  <c r="K2009" i="18"/>
  <c r="P1985" i="18"/>
  <c r="K2023" i="18"/>
  <c r="P1999" i="18"/>
  <c r="J2011" i="18"/>
  <c r="O1987" i="18"/>
  <c r="R1974" i="18"/>
  <c r="U1974" i="18" s="1"/>
  <c r="J2030" i="18"/>
  <c r="O2006" i="18"/>
  <c r="R1984" i="18"/>
  <c r="U1984" i="18" s="1"/>
  <c r="R1963" i="18"/>
  <c r="U1963" i="18" s="1"/>
  <c r="R1962" i="18"/>
  <c r="U1962" i="18" s="1"/>
  <c r="R1980" i="18"/>
  <c r="U1980" i="18" s="1"/>
  <c r="K2020" i="18"/>
  <c r="P1996" i="18"/>
  <c r="K2030" i="18"/>
  <c r="P2006" i="18"/>
  <c r="R1967" i="18"/>
  <c r="U1967" i="18" s="1"/>
  <c r="L4754" i="18"/>
  <c r="Q4730" i="18"/>
  <c r="R1992" i="18" l="1"/>
  <c r="U1992" i="18" s="1"/>
  <c r="R2007" i="18"/>
  <c r="U2007" i="18" s="1"/>
  <c r="R2000" i="18"/>
  <c r="U2000" i="18" s="1"/>
  <c r="R1994" i="18"/>
  <c r="U1994" i="18" s="1"/>
  <c r="R1989" i="18"/>
  <c r="U1989" i="18" s="1"/>
  <c r="R2008" i="18"/>
  <c r="U2008" i="18" s="1"/>
  <c r="R1990" i="18"/>
  <c r="U1990" i="18" s="1"/>
  <c r="R1991" i="18"/>
  <c r="U1991" i="18" s="1"/>
  <c r="I2042" i="18"/>
  <c r="N2018" i="18"/>
  <c r="L4774" i="18"/>
  <c r="Q4750" i="18"/>
  <c r="K2036" i="18"/>
  <c r="P2012" i="18"/>
  <c r="I2036" i="18"/>
  <c r="N2012" i="18"/>
  <c r="I2054" i="18"/>
  <c r="N2030" i="18"/>
  <c r="I2047" i="18"/>
  <c r="N2023" i="18"/>
  <c r="L4772" i="18"/>
  <c r="Q4748" i="18"/>
  <c r="J2049" i="18"/>
  <c r="O2025" i="18"/>
  <c r="L4765" i="18"/>
  <c r="Q4741" i="18"/>
  <c r="K2038" i="18"/>
  <c r="P2014" i="18"/>
  <c r="J2045" i="18"/>
  <c r="O2021" i="18"/>
  <c r="L4776" i="18"/>
  <c r="Q4752" i="18"/>
  <c r="K2040" i="18"/>
  <c r="P2016" i="18"/>
  <c r="I2049" i="18"/>
  <c r="N2025" i="18"/>
  <c r="R1996" i="18"/>
  <c r="U1996" i="18" s="1"/>
  <c r="K2056" i="18"/>
  <c r="P2032" i="18"/>
  <c r="L4768" i="18"/>
  <c r="Q4744" i="18"/>
  <c r="R1986" i="18"/>
  <c r="U1986" i="18" s="1"/>
  <c r="K2033" i="18"/>
  <c r="P2009" i="18"/>
  <c r="I2040" i="18"/>
  <c r="N2016" i="18"/>
  <c r="J2054" i="18"/>
  <c r="O2030" i="18"/>
  <c r="R1985" i="18"/>
  <c r="U1985" i="18" s="1"/>
  <c r="R2003" i="18"/>
  <c r="U2003" i="18" s="1"/>
  <c r="R1993" i="18"/>
  <c r="U1993" i="18" s="1"/>
  <c r="I2055" i="18"/>
  <c r="N2031" i="18"/>
  <c r="L4766" i="18"/>
  <c r="Q4742" i="18"/>
  <c r="K2043" i="18"/>
  <c r="P2019" i="18"/>
  <c r="L4775" i="18"/>
  <c r="Q4751" i="18"/>
  <c r="L4771" i="18"/>
  <c r="Q4747" i="18"/>
  <c r="J2055" i="18"/>
  <c r="O2031" i="18"/>
  <c r="L4783" i="18"/>
  <c r="Q4759" i="18"/>
  <c r="K2055" i="18"/>
  <c r="P2031" i="18"/>
  <c r="I2037" i="18"/>
  <c r="N2013" i="18"/>
  <c r="I2048" i="18"/>
  <c r="N2024" i="18"/>
  <c r="J2046" i="18"/>
  <c r="O2022" i="18"/>
  <c r="L4762" i="18"/>
  <c r="Q4738" i="18"/>
  <c r="I2044" i="18"/>
  <c r="N2020" i="18"/>
  <c r="L4780" i="18"/>
  <c r="Q4756" i="18"/>
  <c r="I2034" i="18"/>
  <c r="N2010" i="18"/>
  <c r="J2048" i="18"/>
  <c r="O2024" i="18"/>
  <c r="K2048" i="18"/>
  <c r="P2024" i="18"/>
  <c r="K2051" i="18"/>
  <c r="P2027" i="18"/>
  <c r="L4763" i="18"/>
  <c r="Q4739" i="18"/>
  <c r="L4779" i="18"/>
  <c r="Q4755" i="18"/>
  <c r="I2056" i="18"/>
  <c r="N2032" i="18"/>
  <c r="L4770" i="18"/>
  <c r="Q4746" i="18"/>
  <c r="J2033" i="18"/>
  <c r="O2009" i="18"/>
  <c r="J2040" i="18"/>
  <c r="O2016" i="18"/>
  <c r="J2036" i="18"/>
  <c r="O2012" i="18"/>
  <c r="J2035" i="18"/>
  <c r="O2011" i="18"/>
  <c r="K2035" i="18"/>
  <c r="P2011" i="18"/>
  <c r="J2051" i="18"/>
  <c r="O2027" i="18"/>
  <c r="K2054" i="18"/>
  <c r="P2030" i="18"/>
  <c r="L4778" i="18"/>
  <c r="Q4754" i="18"/>
  <c r="K2047" i="18"/>
  <c r="P2023" i="18"/>
  <c r="L4781" i="18"/>
  <c r="Q4757" i="18"/>
  <c r="I2033" i="18"/>
  <c r="N2009" i="18"/>
  <c r="L4767" i="18"/>
  <c r="Q4743" i="18"/>
  <c r="L4785" i="18"/>
  <c r="Q4761" i="18"/>
  <c r="K2041" i="18"/>
  <c r="P2017" i="18"/>
  <c r="K2034" i="18"/>
  <c r="P2010" i="18"/>
  <c r="I2051" i="18"/>
  <c r="N2027" i="18"/>
  <c r="R2027" i="18" s="1"/>
  <c r="U2027" i="18" s="1"/>
  <c r="J2052" i="18"/>
  <c r="O2028" i="18"/>
  <c r="J2053" i="18"/>
  <c r="O2029" i="18"/>
  <c r="I2038" i="18"/>
  <c r="N2014" i="18"/>
  <c r="K2050" i="18"/>
  <c r="P2026" i="18"/>
  <c r="J2050" i="18"/>
  <c r="O2026" i="18"/>
  <c r="I2041" i="18"/>
  <c r="N2017" i="18"/>
  <c r="J2041" i="18"/>
  <c r="O2017" i="18"/>
  <c r="L4773" i="18"/>
  <c r="Q4749" i="18"/>
  <c r="L4784" i="18"/>
  <c r="Q4760" i="18"/>
  <c r="K2049" i="18"/>
  <c r="P2025" i="18"/>
  <c r="R1997" i="18"/>
  <c r="U1997" i="18" s="1"/>
  <c r="R2002" i="18"/>
  <c r="U2002" i="18" s="1"/>
  <c r="R2005" i="18"/>
  <c r="U2005" i="18" s="1"/>
  <c r="R1995" i="18"/>
  <c r="U1995" i="18" s="1"/>
  <c r="J2042" i="18"/>
  <c r="O2018" i="18"/>
  <c r="L4782" i="18"/>
  <c r="Q4758" i="18"/>
  <c r="I2039" i="18"/>
  <c r="N2015" i="18"/>
  <c r="R2004" i="18"/>
  <c r="U2004" i="18" s="1"/>
  <c r="R1987" i="18"/>
  <c r="U1987" i="18" s="1"/>
  <c r="R1998" i="18"/>
  <c r="U1998" i="18" s="1"/>
  <c r="K2044" i="18"/>
  <c r="P2020" i="18"/>
  <c r="R1988" i="18"/>
  <c r="U1988" i="18" s="1"/>
  <c r="R2006" i="18"/>
  <c r="U2006" i="18" s="1"/>
  <c r="R1999" i="18"/>
  <c r="U1999" i="18" s="1"/>
  <c r="R2001" i="18"/>
  <c r="U2001" i="18" s="1"/>
  <c r="K2045" i="18"/>
  <c r="P2021" i="18"/>
  <c r="J2037" i="18"/>
  <c r="O2013" i="18"/>
  <c r="L4764" i="18"/>
  <c r="Q4740" i="18"/>
  <c r="J2043" i="18"/>
  <c r="O2019" i="18"/>
  <c r="I2045" i="18"/>
  <c r="N2021" i="18"/>
  <c r="R2021" i="18" s="1"/>
  <c r="U2021" i="18" s="1"/>
  <c r="I2050" i="18"/>
  <c r="N2026" i="18"/>
  <c r="J2038" i="18"/>
  <c r="O2014" i="18"/>
  <c r="K2052" i="18"/>
  <c r="P2028" i="18"/>
  <c r="J2047" i="18"/>
  <c r="O2023" i="18"/>
  <c r="I2053" i="18"/>
  <c r="N2029" i="18"/>
  <c r="I2043" i="18"/>
  <c r="N2019" i="18"/>
  <c r="K2046" i="18"/>
  <c r="P2022" i="18"/>
  <c r="I2052" i="18"/>
  <c r="N2028" i="18"/>
  <c r="R2028" i="18" s="1"/>
  <c r="U2028" i="18" s="1"/>
  <c r="L4777" i="18"/>
  <c r="Q4753" i="18"/>
  <c r="I2035" i="18"/>
  <c r="N2011" i="18"/>
  <c r="J2044" i="18"/>
  <c r="O2020" i="18"/>
  <c r="K2053" i="18"/>
  <c r="P2029" i="18"/>
  <c r="J2056" i="18"/>
  <c r="O2032" i="18"/>
  <c r="J2039" i="18"/>
  <c r="O2015" i="18"/>
  <c r="K2042" i="18"/>
  <c r="P2018" i="18"/>
  <c r="I2046" i="18"/>
  <c r="N2022" i="18"/>
  <c r="R2022" i="18" s="1"/>
  <c r="U2022" i="18" s="1"/>
  <c r="J2034" i="18"/>
  <c r="O2010" i="18"/>
  <c r="K2039" i="18"/>
  <c r="P2015" i="18"/>
  <c r="K2037" i="18"/>
  <c r="P2013" i="18"/>
  <c r="L4769" i="18"/>
  <c r="Q4745" i="18"/>
  <c r="R2017" i="18" l="1"/>
  <c r="U2017" i="18" s="1"/>
  <c r="R2019" i="18"/>
  <c r="U2019" i="18" s="1"/>
  <c r="R2011" i="18"/>
  <c r="U2011" i="18" s="1"/>
  <c r="R2025" i="18"/>
  <c r="U2025" i="18" s="1"/>
  <c r="R2012" i="18"/>
  <c r="U2012" i="18" s="1"/>
  <c r="J2065" i="18"/>
  <c r="O2041" i="18"/>
  <c r="I2062" i="18"/>
  <c r="N2038" i="18"/>
  <c r="L4809" i="18"/>
  <c r="Q4785" i="18"/>
  <c r="K2071" i="18"/>
  <c r="P2047" i="18"/>
  <c r="K2059" i="18"/>
  <c r="P2035" i="18"/>
  <c r="I2080" i="18"/>
  <c r="N2056" i="18"/>
  <c r="K2072" i="18"/>
  <c r="P2048" i="18"/>
  <c r="I2068" i="18"/>
  <c r="N2044" i="18"/>
  <c r="L4807" i="18"/>
  <c r="Q4783" i="18"/>
  <c r="K2067" i="18"/>
  <c r="P2043" i="18"/>
  <c r="R2023" i="18"/>
  <c r="U2023" i="18" s="1"/>
  <c r="L4793" i="18"/>
  <c r="Q4769" i="18"/>
  <c r="I2059" i="18"/>
  <c r="N2035" i="18"/>
  <c r="I2069" i="18"/>
  <c r="N2045" i="18"/>
  <c r="R2024" i="18"/>
  <c r="U2024" i="18" s="1"/>
  <c r="J2078" i="18"/>
  <c r="O2054" i="18"/>
  <c r="K2057" i="18"/>
  <c r="P2033" i="18"/>
  <c r="I2073" i="18"/>
  <c r="N2049" i="18"/>
  <c r="L4800" i="18"/>
  <c r="Q4776" i="18"/>
  <c r="K2062" i="18"/>
  <c r="P2038" i="18"/>
  <c r="J2073" i="18"/>
  <c r="O2049" i="18"/>
  <c r="I2071" i="18"/>
  <c r="N2047" i="18"/>
  <c r="I2060" i="18"/>
  <c r="N2036" i="18"/>
  <c r="L4798" i="18"/>
  <c r="Q4774" i="18"/>
  <c r="I2063" i="18"/>
  <c r="N2039" i="18"/>
  <c r="L4808" i="18"/>
  <c r="Q4784" i="18"/>
  <c r="J2076" i="18"/>
  <c r="O2052" i="18"/>
  <c r="I2057" i="18"/>
  <c r="N2033" i="18"/>
  <c r="J2060" i="18"/>
  <c r="O2036" i="18"/>
  <c r="L4787" i="18"/>
  <c r="Q4763" i="18"/>
  <c r="J2070" i="18"/>
  <c r="O2046" i="18"/>
  <c r="L4795" i="18"/>
  <c r="Q4771" i="18"/>
  <c r="I2079" i="18"/>
  <c r="N2055" i="18"/>
  <c r="L4792" i="18"/>
  <c r="Q4768" i="18"/>
  <c r="I2070" i="18"/>
  <c r="N2046" i="18"/>
  <c r="K2077" i="18"/>
  <c r="P2053" i="18"/>
  <c r="I2067" i="18"/>
  <c r="N2043" i="18"/>
  <c r="L4788" i="18"/>
  <c r="Q4764" i="18"/>
  <c r="R2029" i="18"/>
  <c r="U2029" i="18" s="1"/>
  <c r="R2026" i="18"/>
  <c r="U2026" i="18" s="1"/>
  <c r="L4806" i="18"/>
  <c r="Q4782" i="18"/>
  <c r="K2073" i="18"/>
  <c r="P2049" i="18"/>
  <c r="L4797" i="18"/>
  <c r="Q4773" i="18"/>
  <c r="I2065" i="18"/>
  <c r="N2041" i="18"/>
  <c r="K2074" i="18"/>
  <c r="P2050" i="18"/>
  <c r="J2077" i="18"/>
  <c r="O2053" i="18"/>
  <c r="I2075" i="18"/>
  <c r="N2051" i="18"/>
  <c r="K2065" i="18"/>
  <c r="P2041" i="18"/>
  <c r="L4791" i="18"/>
  <c r="Q4767" i="18"/>
  <c r="L4805" i="18"/>
  <c r="Q4781" i="18"/>
  <c r="L4802" i="18"/>
  <c r="Q4778" i="18"/>
  <c r="J2075" i="18"/>
  <c r="O2051" i="18"/>
  <c r="J2059" i="18"/>
  <c r="O2035" i="18"/>
  <c r="J2064" i="18"/>
  <c r="O2040" i="18"/>
  <c r="L4794" i="18"/>
  <c r="Q4770" i="18"/>
  <c r="L4803" i="18"/>
  <c r="Q4779" i="18"/>
  <c r="K2075" i="18"/>
  <c r="P2051" i="18"/>
  <c r="J2072" i="18"/>
  <c r="O2048" i="18"/>
  <c r="L4804" i="18"/>
  <c r="Q4780" i="18"/>
  <c r="L4786" i="18"/>
  <c r="Q4762" i="18"/>
  <c r="I2072" i="18"/>
  <c r="N2048" i="18"/>
  <c r="K2079" i="18"/>
  <c r="P2055" i="18"/>
  <c r="J2079" i="18"/>
  <c r="O2055" i="18"/>
  <c r="L4799" i="18"/>
  <c r="Q4775" i="18"/>
  <c r="L4790" i="18"/>
  <c r="Q4766" i="18"/>
  <c r="R2016" i="18"/>
  <c r="U2016" i="18" s="1"/>
  <c r="K2080" i="18"/>
  <c r="P2056" i="18"/>
  <c r="R2030" i="18"/>
  <c r="U2030" i="18" s="1"/>
  <c r="R2018" i="18"/>
  <c r="U2018" i="18" s="1"/>
  <c r="J2066" i="18"/>
  <c r="O2042" i="18"/>
  <c r="J2074" i="18"/>
  <c r="O2050" i="18"/>
  <c r="K2058" i="18"/>
  <c r="P2034" i="18"/>
  <c r="K2078" i="18"/>
  <c r="P2054" i="18"/>
  <c r="J2057" i="18"/>
  <c r="O2033" i="18"/>
  <c r="I2058" i="18"/>
  <c r="N2034" i="18"/>
  <c r="I2061" i="18"/>
  <c r="N2037" i="18"/>
  <c r="K2063" i="18"/>
  <c r="P2039" i="18"/>
  <c r="J2063" i="18"/>
  <c r="O2039" i="18"/>
  <c r="I2076" i="18"/>
  <c r="N2052" i="18"/>
  <c r="J2071" i="18"/>
  <c r="O2047" i="18"/>
  <c r="J2062" i="18"/>
  <c r="O2038" i="18"/>
  <c r="K2069" i="18"/>
  <c r="P2045" i="18"/>
  <c r="K2061" i="18"/>
  <c r="P2037" i="18"/>
  <c r="J2058" i="18"/>
  <c r="O2034" i="18"/>
  <c r="K2066" i="18"/>
  <c r="P2042" i="18"/>
  <c r="J2080" i="18"/>
  <c r="O2056" i="18"/>
  <c r="J2068" i="18"/>
  <c r="O2044" i="18"/>
  <c r="L4801" i="18"/>
  <c r="Q4777" i="18"/>
  <c r="K2070" i="18"/>
  <c r="P2046" i="18"/>
  <c r="I2077" i="18"/>
  <c r="N2053" i="18"/>
  <c r="K2076" i="18"/>
  <c r="P2052" i="18"/>
  <c r="I2074" i="18"/>
  <c r="N2050" i="18"/>
  <c r="J2067" i="18"/>
  <c r="O2043" i="18"/>
  <c r="J2061" i="18"/>
  <c r="O2037" i="18"/>
  <c r="K2068" i="18"/>
  <c r="P2044" i="18"/>
  <c r="R2015" i="18"/>
  <c r="U2015" i="18" s="1"/>
  <c r="R2014" i="18"/>
  <c r="U2014" i="18" s="1"/>
  <c r="R2009" i="18"/>
  <c r="U2009" i="18" s="1"/>
  <c r="R2032" i="18"/>
  <c r="U2032" i="18" s="1"/>
  <c r="R2010" i="18"/>
  <c r="U2010" i="18" s="1"/>
  <c r="R2020" i="18"/>
  <c r="U2020" i="18" s="1"/>
  <c r="R2013" i="18"/>
  <c r="U2013" i="18" s="1"/>
  <c r="R2031" i="18"/>
  <c r="U2031" i="18" s="1"/>
  <c r="I2064" i="18"/>
  <c r="N2040" i="18"/>
  <c r="K2064" i="18"/>
  <c r="P2040" i="18"/>
  <c r="J2069" i="18"/>
  <c r="O2045" i="18"/>
  <c r="L4789" i="18"/>
  <c r="Q4765" i="18"/>
  <c r="L4796" i="18"/>
  <c r="Q4772" i="18"/>
  <c r="I2078" i="18"/>
  <c r="N2054" i="18"/>
  <c r="R2054" i="18" s="1"/>
  <c r="U2054" i="18" s="1"/>
  <c r="K2060" i="18"/>
  <c r="P2036" i="18"/>
  <c r="I2066" i="18"/>
  <c r="N2042" i="18"/>
  <c r="R2050" i="18" l="1"/>
  <c r="U2050" i="18" s="1"/>
  <c r="R2041" i="18"/>
  <c r="U2041" i="18" s="1"/>
  <c r="R2043" i="18"/>
  <c r="U2043" i="18" s="1"/>
  <c r="R2046" i="18"/>
  <c r="U2046" i="18" s="1"/>
  <c r="R2039" i="18"/>
  <c r="U2039" i="18" s="1"/>
  <c r="R2044" i="18"/>
  <c r="U2044" i="18" s="1"/>
  <c r="R2056" i="18"/>
  <c r="U2056" i="18" s="1"/>
  <c r="R2038" i="18"/>
  <c r="U2038" i="18" s="1"/>
  <c r="R2034" i="18"/>
  <c r="U2034" i="18" s="1"/>
  <c r="R2042" i="18"/>
  <c r="U2042" i="18" s="1"/>
  <c r="K2084" i="18"/>
  <c r="P2060" i="18"/>
  <c r="L4825" i="18"/>
  <c r="Q4801" i="18"/>
  <c r="J2095" i="18"/>
  <c r="O2071" i="18"/>
  <c r="K2082" i="18"/>
  <c r="P2058" i="18"/>
  <c r="R2052" i="18"/>
  <c r="U2052" i="18" s="1"/>
  <c r="L4823" i="18"/>
  <c r="Q4799" i="18"/>
  <c r="K2103" i="18"/>
  <c r="P2079" i="18"/>
  <c r="L4810" i="18"/>
  <c r="Q4786" i="18"/>
  <c r="J2096" i="18"/>
  <c r="O2072" i="18"/>
  <c r="L4827" i="18"/>
  <c r="Q4803" i="18"/>
  <c r="J2088" i="18"/>
  <c r="O2064" i="18"/>
  <c r="J2099" i="18"/>
  <c r="O2075" i="18"/>
  <c r="L4829" i="18"/>
  <c r="Q4805" i="18"/>
  <c r="K2089" i="18"/>
  <c r="P2065" i="18"/>
  <c r="J2101" i="18"/>
  <c r="O2077" i="18"/>
  <c r="I2089" i="18"/>
  <c r="N2065" i="18"/>
  <c r="K2097" i="18"/>
  <c r="P2073" i="18"/>
  <c r="I2091" i="18"/>
  <c r="N2067" i="18"/>
  <c r="I2094" i="18"/>
  <c r="N2070" i="18"/>
  <c r="I2103" i="18"/>
  <c r="N2079" i="18"/>
  <c r="J2094" i="18"/>
  <c r="O2070" i="18"/>
  <c r="J2084" i="18"/>
  <c r="O2060" i="18"/>
  <c r="J2100" i="18"/>
  <c r="O2076" i="18"/>
  <c r="I2087" i="18"/>
  <c r="N2063" i="18"/>
  <c r="I2084" i="18"/>
  <c r="N2060" i="18"/>
  <c r="J2097" i="18"/>
  <c r="O2073" i="18"/>
  <c r="L4824" i="18"/>
  <c r="Q4800" i="18"/>
  <c r="K2081" i="18"/>
  <c r="P2057" i="18"/>
  <c r="R2045" i="18"/>
  <c r="U2045" i="18" s="1"/>
  <c r="K2091" i="18"/>
  <c r="P2067" i="18"/>
  <c r="I2092" i="18"/>
  <c r="N2068" i="18"/>
  <c r="I2104" i="18"/>
  <c r="N2080" i="18"/>
  <c r="K2095" i="18"/>
  <c r="P2071" i="18"/>
  <c r="I2086" i="18"/>
  <c r="N2062" i="18"/>
  <c r="J2093" i="18"/>
  <c r="O2069" i="18"/>
  <c r="I2098" i="18"/>
  <c r="N2074" i="18"/>
  <c r="I2101" i="18"/>
  <c r="N2077" i="18"/>
  <c r="J2082" i="18"/>
  <c r="O2058" i="18"/>
  <c r="K2093" i="18"/>
  <c r="P2069" i="18"/>
  <c r="I2085" i="18"/>
  <c r="N2061" i="18"/>
  <c r="J2081" i="18"/>
  <c r="O2057" i="18"/>
  <c r="K2104" i="18"/>
  <c r="P2080" i="18"/>
  <c r="I2083" i="18"/>
  <c r="N2059" i="18"/>
  <c r="I2102" i="18"/>
  <c r="N2078" i="18"/>
  <c r="L4813" i="18"/>
  <c r="Q4789" i="18"/>
  <c r="K2088" i="18"/>
  <c r="P2064" i="18"/>
  <c r="K2092" i="18"/>
  <c r="P2068" i="18"/>
  <c r="J2091" i="18"/>
  <c r="O2067" i="18"/>
  <c r="K2100" i="18"/>
  <c r="P2076" i="18"/>
  <c r="K2094" i="18"/>
  <c r="P2070" i="18"/>
  <c r="J2092" i="18"/>
  <c r="O2068" i="18"/>
  <c r="K2090" i="18"/>
  <c r="P2066" i="18"/>
  <c r="K2085" i="18"/>
  <c r="P2061" i="18"/>
  <c r="J2086" i="18"/>
  <c r="O2062" i="18"/>
  <c r="I2100" i="18"/>
  <c r="N2076" i="18"/>
  <c r="R2076" i="18" s="1"/>
  <c r="U2076" i="18" s="1"/>
  <c r="K2087" i="18"/>
  <c r="P2063" i="18"/>
  <c r="I2082" i="18"/>
  <c r="N2058" i="18"/>
  <c r="K2102" i="18"/>
  <c r="P2078" i="18"/>
  <c r="J2098" i="18"/>
  <c r="O2074" i="18"/>
  <c r="R2048" i="18"/>
  <c r="U2048" i="18" s="1"/>
  <c r="R2051" i="18"/>
  <c r="U2051" i="18" s="1"/>
  <c r="R2033" i="18"/>
  <c r="U2033" i="18" s="1"/>
  <c r="R2047" i="18"/>
  <c r="U2047" i="18" s="1"/>
  <c r="R2049" i="18"/>
  <c r="U2049" i="18" s="1"/>
  <c r="I2093" i="18"/>
  <c r="N2069" i="18"/>
  <c r="L4817" i="18"/>
  <c r="Q4793" i="18"/>
  <c r="L4820" i="18"/>
  <c r="Q4796" i="18"/>
  <c r="I2088" i="18"/>
  <c r="N2064" i="18"/>
  <c r="J2085" i="18"/>
  <c r="O2061" i="18"/>
  <c r="J2104" i="18"/>
  <c r="O2080" i="18"/>
  <c r="J2087" i="18"/>
  <c r="O2063" i="18"/>
  <c r="J2090" i="18"/>
  <c r="O2066" i="18"/>
  <c r="R2055" i="18"/>
  <c r="U2055" i="18" s="1"/>
  <c r="R2036" i="18"/>
  <c r="U2036" i="18" s="1"/>
  <c r="I2090" i="18"/>
  <c r="N2066" i="18"/>
  <c r="R2040" i="18"/>
  <c r="U2040" i="18" s="1"/>
  <c r="R2053" i="18"/>
  <c r="U2053" i="18" s="1"/>
  <c r="R2037" i="18"/>
  <c r="U2037" i="18" s="1"/>
  <c r="L4814" i="18"/>
  <c r="Q4790" i="18"/>
  <c r="J2103" i="18"/>
  <c r="O2079" i="18"/>
  <c r="I2096" i="18"/>
  <c r="N2072" i="18"/>
  <c r="L4828" i="18"/>
  <c r="Q4804" i="18"/>
  <c r="K2099" i="18"/>
  <c r="P2075" i="18"/>
  <c r="L4818" i="18"/>
  <c r="Q4794" i="18"/>
  <c r="J2083" i="18"/>
  <c r="O2059" i="18"/>
  <c r="L4826" i="18"/>
  <c r="Q4802" i="18"/>
  <c r="L4815" i="18"/>
  <c r="Q4791" i="18"/>
  <c r="I2099" i="18"/>
  <c r="N2075" i="18"/>
  <c r="K2098" i="18"/>
  <c r="P2074" i="18"/>
  <c r="L4821" i="18"/>
  <c r="Q4797" i="18"/>
  <c r="L4830" i="18"/>
  <c r="Q4806" i="18"/>
  <c r="L4812" i="18"/>
  <c r="Q4788" i="18"/>
  <c r="K2101" i="18"/>
  <c r="P2077" i="18"/>
  <c r="L4816" i="18"/>
  <c r="Q4792" i="18"/>
  <c r="L4819" i="18"/>
  <c r="Q4795" i="18"/>
  <c r="L4811" i="18"/>
  <c r="Q4787" i="18"/>
  <c r="I2081" i="18"/>
  <c r="N2057" i="18"/>
  <c r="L4832" i="18"/>
  <c r="Q4808" i="18"/>
  <c r="L4822" i="18"/>
  <c r="Q4798" i="18"/>
  <c r="I2095" i="18"/>
  <c r="N2071" i="18"/>
  <c r="R2071" i="18" s="1"/>
  <c r="U2071" i="18" s="1"/>
  <c r="K2086" i="18"/>
  <c r="P2062" i="18"/>
  <c r="I2097" i="18"/>
  <c r="N2073" i="18"/>
  <c r="J2102" i="18"/>
  <c r="O2078" i="18"/>
  <c r="R2035" i="18"/>
  <c r="U2035" i="18" s="1"/>
  <c r="L4831" i="18"/>
  <c r="Q4807" i="18"/>
  <c r="K2096" i="18"/>
  <c r="P2072" i="18"/>
  <c r="K2083" i="18"/>
  <c r="P2059" i="18"/>
  <c r="L4833" i="18"/>
  <c r="Q4809" i="18"/>
  <c r="J2089" i="18"/>
  <c r="O2065" i="18"/>
  <c r="R2058" i="18" l="1"/>
  <c r="U2058" i="18" s="1"/>
  <c r="R2066" i="18"/>
  <c r="U2066" i="18" s="1"/>
  <c r="R2064" i="18"/>
  <c r="U2064" i="18" s="1"/>
  <c r="R2060" i="18"/>
  <c r="U2060" i="18" s="1"/>
  <c r="R2073" i="18"/>
  <c r="U2073" i="18" s="1"/>
  <c r="R2075" i="18"/>
  <c r="U2075" i="18" s="1"/>
  <c r="R2059" i="18"/>
  <c r="U2059" i="18" s="1"/>
  <c r="R2077" i="18"/>
  <c r="U2077" i="18" s="1"/>
  <c r="K2107" i="18"/>
  <c r="P2083" i="18"/>
  <c r="I2114" i="18"/>
  <c r="N2090" i="18"/>
  <c r="J2128" i="18"/>
  <c r="O2104" i="18"/>
  <c r="L4841" i="18"/>
  <c r="Q4817" i="18"/>
  <c r="L4848" i="18"/>
  <c r="Q4824" i="18"/>
  <c r="I2108" i="18"/>
  <c r="N2084" i="18"/>
  <c r="J2118" i="18"/>
  <c r="O2094" i="18"/>
  <c r="I2118" i="18"/>
  <c r="N2094" i="18"/>
  <c r="K2121" i="18"/>
  <c r="P2097" i="18"/>
  <c r="J2125" i="18"/>
  <c r="O2101" i="18"/>
  <c r="L4853" i="18"/>
  <c r="Q4829" i="18"/>
  <c r="J2112" i="18"/>
  <c r="O2088" i="18"/>
  <c r="J2120" i="18"/>
  <c r="O2096" i="18"/>
  <c r="K2127" i="18"/>
  <c r="P2103" i="18"/>
  <c r="I2121" i="18"/>
  <c r="N2097" i="18"/>
  <c r="I2119" i="18"/>
  <c r="N2095" i="18"/>
  <c r="L4856" i="18"/>
  <c r="Q4832" i="18"/>
  <c r="L4835" i="18"/>
  <c r="Q4811" i="18"/>
  <c r="L4840" i="18"/>
  <c r="Q4816" i="18"/>
  <c r="L4836" i="18"/>
  <c r="Q4812" i="18"/>
  <c r="L4845" i="18"/>
  <c r="Q4821" i="18"/>
  <c r="I2123" i="18"/>
  <c r="N2099" i="18"/>
  <c r="L4850" i="18"/>
  <c r="Q4826" i="18"/>
  <c r="L4842" i="18"/>
  <c r="Q4818" i="18"/>
  <c r="L4852" i="18"/>
  <c r="Q4828" i="18"/>
  <c r="J2127" i="18"/>
  <c r="O2103" i="18"/>
  <c r="R2069" i="18"/>
  <c r="U2069" i="18" s="1"/>
  <c r="J2122" i="18"/>
  <c r="O2098" i="18"/>
  <c r="I2106" i="18"/>
  <c r="N2082" i="18"/>
  <c r="I2124" i="18"/>
  <c r="N2100" i="18"/>
  <c r="K2109" i="18"/>
  <c r="P2085" i="18"/>
  <c r="J2116" i="18"/>
  <c r="O2092" i="18"/>
  <c r="K2124" i="18"/>
  <c r="P2100" i="18"/>
  <c r="K2116" i="18"/>
  <c r="P2092" i="18"/>
  <c r="L4837" i="18"/>
  <c r="Q4813" i="18"/>
  <c r="I2107" i="18"/>
  <c r="N2083" i="18"/>
  <c r="J2105" i="18"/>
  <c r="O2081" i="18"/>
  <c r="K2117" i="18"/>
  <c r="P2093" i="18"/>
  <c r="I2125" i="18"/>
  <c r="N2101" i="18"/>
  <c r="J2117" i="18"/>
  <c r="O2093" i="18"/>
  <c r="K2119" i="18"/>
  <c r="P2095" i="18"/>
  <c r="I2116" i="18"/>
  <c r="N2092" i="18"/>
  <c r="R2063" i="18"/>
  <c r="U2063" i="18" s="1"/>
  <c r="R2079" i="18"/>
  <c r="U2079" i="18" s="1"/>
  <c r="R2067" i="18"/>
  <c r="U2067" i="18" s="1"/>
  <c r="R2065" i="18"/>
  <c r="U2065" i="18" s="1"/>
  <c r="K2106" i="18"/>
  <c r="P2082" i="18"/>
  <c r="L4849" i="18"/>
  <c r="Q4825" i="18"/>
  <c r="J2114" i="18"/>
  <c r="O2090" i="18"/>
  <c r="R2068" i="18"/>
  <c r="U2068" i="18" s="1"/>
  <c r="J2124" i="18"/>
  <c r="O2100" i="18"/>
  <c r="L4857" i="18"/>
  <c r="Q4833" i="18"/>
  <c r="K2120" i="18"/>
  <c r="P2096" i="18"/>
  <c r="R2057" i="18"/>
  <c r="U2057" i="18" s="1"/>
  <c r="R2072" i="18"/>
  <c r="U2072" i="18" s="1"/>
  <c r="J2111" i="18"/>
  <c r="O2087" i="18"/>
  <c r="J2109" i="18"/>
  <c r="O2085" i="18"/>
  <c r="L4844" i="18"/>
  <c r="Q4820" i="18"/>
  <c r="I2117" i="18"/>
  <c r="N2093" i="18"/>
  <c r="R2078" i="18"/>
  <c r="U2078" i="18" s="1"/>
  <c r="R2061" i="18"/>
  <c r="U2061" i="18" s="1"/>
  <c r="R2074" i="18"/>
  <c r="U2074" i="18" s="1"/>
  <c r="R2062" i="18"/>
  <c r="U2062" i="18" s="1"/>
  <c r="R2080" i="18"/>
  <c r="U2080" i="18" s="1"/>
  <c r="K2105" i="18"/>
  <c r="P2081" i="18"/>
  <c r="J2121" i="18"/>
  <c r="O2097" i="18"/>
  <c r="I2111" i="18"/>
  <c r="N2087" i="18"/>
  <c r="J2108" i="18"/>
  <c r="O2084" i="18"/>
  <c r="I2127" i="18"/>
  <c r="N2103" i="18"/>
  <c r="I2115" i="18"/>
  <c r="N2091" i="18"/>
  <c r="I2113" i="18"/>
  <c r="N2089" i="18"/>
  <c r="K2113" i="18"/>
  <c r="P2089" i="18"/>
  <c r="J2123" i="18"/>
  <c r="O2099" i="18"/>
  <c r="L4851" i="18"/>
  <c r="Q4827" i="18"/>
  <c r="L4834" i="18"/>
  <c r="Q4810" i="18"/>
  <c r="L4847" i="18"/>
  <c r="Q4823" i="18"/>
  <c r="J2113" i="18"/>
  <c r="O2089" i="18"/>
  <c r="L4855" i="18"/>
  <c r="Q4831" i="18"/>
  <c r="I2112" i="18"/>
  <c r="N2088" i="18"/>
  <c r="J2126" i="18"/>
  <c r="O2102" i="18"/>
  <c r="K2110" i="18"/>
  <c r="P2086" i="18"/>
  <c r="L4846" i="18"/>
  <c r="Q4822" i="18"/>
  <c r="I2105" i="18"/>
  <c r="N2081" i="18"/>
  <c r="R2081" i="18" s="1"/>
  <c r="U2081" i="18" s="1"/>
  <c r="L4843" i="18"/>
  <c r="Q4819" i="18"/>
  <c r="K2125" i="18"/>
  <c r="P2101" i="18"/>
  <c r="L4854" i="18"/>
  <c r="Q4830" i="18"/>
  <c r="K2122" i="18"/>
  <c r="P2098" i="18"/>
  <c r="L4839" i="18"/>
  <c r="Q4815" i="18"/>
  <c r="J2107" i="18"/>
  <c r="O2083" i="18"/>
  <c r="K2123" i="18"/>
  <c r="P2099" i="18"/>
  <c r="I2120" i="18"/>
  <c r="N2096" i="18"/>
  <c r="L4838" i="18"/>
  <c r="Q4814" i="18"/>
  <c r="K2126" i="18"/>
  <c r="P2102" i="18"/>
  <c r="K2111" i="18"/>
  <c r="P2087" i="18"/>
  <c r="J2110" i="18"/>
  <c r="O2086" i="18"/>
  <c r="K2114" i="18"/>
  <c r="P2090" i="18"/>
  <c r="K2118" i="18"/>
  <c r="P2094" i="18"/>
  <c r="J2115" i="18"/>
  <c r="O2091" i="18"/>
  <c r="K2112" i="18"/>
  <c r="P2088" i="18"/>
  <c r="I2126" i="18"/>
  <c r="N2102" i="18"/>
  <c r="K2128" i="18"/>
  <c r="P2104" i="18"/>
  <c r="I2109" i="18"/>
  <c r="N2085" i="18"/>
  <c r="J2106" i="18"/>
  <c r="O2082" i="18"/>
  <c r="I2122" i="18"/>
  <c r="N2098" i="18"/>
  <c r="I2110" i="18"/>
  <c r="N2086" i="18"/>
  <c r="I2128" i="18"/>
  <c r="N2104" i="18"/>
  <c r="R2104" i="18" s="1"/>
  <c r="U2104" i="18" s="1"/>
  <c r="K2115" i="18"/>
  <c r="P2091" i="18"/>
  <c r="R2070" i="18"/>
  <c r="U2070" i="18" s="1"/>
  <c r="J2119" i="18"/>
  <c r="O2095" i="18"/>
  <c r="K2108" i="18"/>
  <c r="P2084" i="18"/>
  <c r="R2085" i="18" l="1"/>
  <c r="U2085" i="18" s="1"/>
  <c r="R2086" i="18"/>
  <c r="U2086" i="18" s="1"/>
  <c r="R2098" i="18"/>
  <c r="U2098" i="18" s="1"/>
  <c r="R2102" i="18"/>
  <c r="U2102" i="18" s="1"/>
  <c r="R2092" i="18"/>
  <c r="U2092" i="18" s="1"/>
  <c r="R2093" i="18"/>
  <c r="U2093" i="18" s="1"/>
  <c r="R2099" i="18"/>
  <c r="U2099" i="18" s="1"/>
  <c r="R2094" i="18"/>
  <c r="U2094" i="18" s="1"/>
  <c r="R2084" i="18"/>
  <c r="U2084" i="18" s="1"/>
  <c r="R2090" i="18"/>
  <c r="U2090" i="18" s="1"/>
  <c r="J2130" i="18"/>
  <c r="O2106" i="18"/>
  <c r="J2134" i="18"/>
  <c r="O2110" i="18"/>
  <c r="K2146" i="18"/>
  <c r="P2122" i="18"/>
  <c r="I2136" i="18"/>
  <c r="N2112" i="18"/>
  <c r="I2137" i="18"/>
  <c r="N2113" i="18"/>
  <c r="J2129" i="18"/>
  <c r="O2105" i="18"/>
  <c r="K2133" i="18"/>
  <c r="P2109" i="18"/>
  <c r="R2091" i="18"/>
  <c r="U2091" i="18" s="1"/>
  <c r="L4868" i="18"/>
  <c r="Q4844" i="18"/>
  <c r="J2135" i="18"/>
  <c r="O2111" i="18"/>
  <c r="K2144" i="18"/>
  <c r="P2120" i="18"/>
  <c r="J2148" i="18"/>
  <c r="O2124" i="18"/>
  <c r="R2083" i="18"/>
  <c r="U2083" i="18" s="1"/>
  <c r="R2100" i="18"/>
  <c r="U2100" i="18" s="1"/>
  <c r="J2151" i="18"/>
  <c r="O2127" i="18"/>
  <c r="L4866" i="18"/>
  <c r="Q4842" i="18"/>
  <c r="I2147" i="18"/>
  <c r="N2123" i="18"/>
  <c r="L4860" i="18"/>
  <c r="Q4836" i="18"/>
  <c r="L4859" i="18"/>
  <c r="Q4835" i="18"/>
  <c r="I2143" i="18"/>
  <c r="N2119" i="18"/>
  <c r="K2151" i="18"/>
  <c r="P2127" i="18"/>
  <c r="J2136" i="18"/>
  <c r="O2112" i="18"/>
  <c r="J2149" i="18"/>
  <c r="O2125" i="18"/>
  <c r="I2142" i="18"/>
  <c r="N2118" i="18"/>
  <c r="I2132" i="18"/>
  <c r="N2108" i="18"/>
  <c r="L4865" i="18"/>
  <c r="Q4841" i="18"/>
  <c r="I2138" i="18"/>
  <c r="N2114" i="18"/>
  <c r="I2134" i="18"/>
  <c r="N2110" i="18"/>
  <c r="K2152" i="18"/>
  <c r="P2128" i="18"/>
  <c r="K2142" i="18"/>
  <c r="P2118" i="18"/>
  <c r="K2150" i="18"/>
  <c r="P2126" i="18"/>
  <c r="J2131" i="18"/>
  <c r="O2107" i="18"/>
  <c r="K2149" i="18"/>
  <c r="P2125" i="18"/>
  <c r="K2134" i="18"/>
  <c r="P2110" i="18"/>
  <c r="J2137" i="18"/>
  <c r="O2113" i="18"/>
  <c r="J2147" i="18"/>
  <c r="O2123" i="18"/>
  <c r="I2151" i="18"/>
  <c r="N2127" i="18"/>
  <c r="I2135" i="18"/>
  <c r="N2111" i="18"/>
  <c r="K2129" i="18"/>
  <c r="P2105" i="18"/>
  <c r="J2138" i="18"/>
  <c r="O2114" i="18"/>
  <c r="K2143" i="18"/>
  <c r="P2119" i="18"/>
  <c r="L4861" i="18"/>
  <c r="Q4837" i="18"/>
  <c r="I2130" i="18"/>
  <c r="N2106" i="18"/>
  <c r="J2143" i="18"/>
  <c r="O2119" i="18"/>
  <c r="I2152" i="18"/>
  <c r="N2128" i="18"/>
  <c r="I2146" i="18"/>
  <c r="N2122" i="18"/>
  <c r="I2133" i="18"/>
  <c r="N2109" i="18"/>
  <c r="I2150" i="18"/>
  <c r="N2126" i="18"/>
  <c r="J2139" i="18"/>
  <c r="O2115" i="18"/>
  <c r="K2138" i="18"/>
  <c r="P2114" i="18"/>
  <c r="K2135" i="18"/>
  <c r="P2111" i="18"/>
  <c r="L4862" i="18"/>
  <c r="Q4838" i="18"/>
  <c r="K2147" i="18"/>
  <c r="P2123" i="18"/>
  <c r="L4863" i="18"/>
  <c r="Q4839" i="18"/>
  <c r="L4878" i="18"/>
  <c r="Q4854" i="18"/>
  <c r="L4867" i="18"/>
  <c r="Q4843" i="18"/>
  <c r="L4870" i="18"/>
  <c r="Q4846" i="18"/>
  <c r="J2150" i="18"/>
  <c r="O2126" i="18"/>
  <c r="L4879" i="18"/>
  <c r="Q4855" i="18"/>
  <c r="L4871" i="18"/>
  <c r="Q4847" i="18"/>
  <c r="L4875" i="18"/>
  <c r="Q4851" i="18"/>
  <c r="K2137" i="18"/>
  <c r="P2113" i="18"/>
  <c r="I2139" i="18"/>
  <c r="N2115" i="18"/>
  <c r="J2132" i="18"/>
  <c r="O2108" i="18"/>
  <c r="J2145" i="18"/>
  <c r="O2121" i="18"/>
  <c r="L4873" i="18"/>
  <c r="Q4849" i="18"/>
  <c r="I2140" i="18"/>
  <c r="N2116" i="18"/>
  <c r="J2141" i="18"/>
  <c r="O2117" i="18"/>
  <c r="K2141" i="18"/>
  <c r="P2117" i="18"/>
  <c r="I2131" i="18"/>
  <c r="N2107" i="18"/>
  <c r="K2140" i="18"/>
  <c r="P2116" i="18"/>
  <c r="J2140" i="18"/>
  <c r="O2116" i="18"/>
  <c r="I2148" i="18"/>
  <c r="N2124" i="18"/>
  <c r="J2146" i="18"/>
  <c r="O2122" i="18"/>
  <c r="R2097" i="18"/>
  <c r="U2097" i="18" s="1"/>
  <c r="K2139" i="18"/>
  <c r="P2115" i="18"/>
  <c r="K2136" i="18"/>
  <c r="P2112" i="18"/>
  <c r="I2144" i="18"/>
  <c r="N2120" i="18"/>
  <c r="I2129" i="18"/>
  <c r="N2105" i="18"/>
  <c r="L4858" i="18"/>
  <c r="Q4834" i="18"/>
  <c r="K2130" i="18"/>
  <c r="P2106" i="18"/>
  <c r="I2149" i="18"/>
  <c r="N2125" i="18"/>
  <c r="K2148" i="18"/>
  <c r="P2124" i="18"/>
  <c r="R2095" i="18"/>
  <c r="U2095" i="18" s="1"/>
  <c r="K2132" i="18"/>
  <c r="P2108" i="18"/>
  <c r="R2096" i="18"/>
  <c r="U2096" i="18" s="1"/>
  <c r="R2088" i="18"/>
  <c r="U2088" i="18" s="1"/>
  <c r="R2089" i="18"/>
  <c r="U2089" i="18" s="1"/>
  <c r="R2103" i="18"/>
  <c r="U2103" i="18" s="1"/>
  <c r="R2087" i="18"/>
  <c r="U2087" i="18" s="1"/>
  <c r="I2141" i="18"/>
  <c r="N2117" i="18"/>
  <c r="J2133" i="18"/>
  <c r="O2109" i="18"/>
  <c r="L4881" i="18"/>
  <c r="Q4857" i="18"/>
  <c r="R2101" i="18"/>
  <c r="U2101" i="18" s="1"/>
  <c r="R2082" i="18"/>
  <c r="U2082" i="18" s="1"/>
  <c r="L4876" i="18"/>
  <c r="Q4852" i="18"/>
  <c r="L4874" i="18"/>
  <c r="Q4850" i="18"/>
  <c r="L4869" i="18"/>
  <c r="Q4845" i="18"/>
  <c r="L4864" i="18"/>
  <c r="Q4840" i="18"/>
  <c r="L4880" i="18"/>
  <c r="Q4856" i="18"/>
  <c r="I2145" i="18"/>
  <c r="N2121" i="18"/>
  <c r="J2144" i="18"/>
  <c r="O2120" i="18"/>
  <c r="L4877" i="18"/>
  <c r="Q4853" i="18"/>
  <c r="K2145" i="18"/>
  <c r="P2121" i="18"/>
  <c r="J2142" i="18"/>
  <c r="O2118" i="18"/>
  <c r="L4872" i="18"/>
  <c r="Q4848" i="18"/>
  <c r="J2152" i="18"/>
  <c r="O2128" i="18"/>
  <c r="K2131" i="18"/>
  <c r="P2107" i="18"/>
  <c r="R2124" i="18" l="1"/>
  <c r="U2124" i="18" s="1"/>
  <c r="R2127" i="18"/>
  <c r="U2127" i="18" s="1"/>
  <c r="R2105" i="18"/>
  <c r="U2105" i="18" s="1"/>
  <c r="R2117" i="18"/>
  <c r="U2117" i="18" s="1"/>
  <c r="R2125" i="18"/>
  <c r="U2125" i="18" s="1"/>
  <c r="K2156" i="18"/>
  <c r="P2132" i="18"/>
  <c r="R2120" i="18"/>
  <c r="U2120" i="18" s="1"/>
  <c r="J2170" i="18"/>
  <c r="O2146" i="18"/>
  <c r="J2164" i="18"/>
  <c r="O2140" i="18"/>
  <c r="I2155" i="18"/>
  <c r="N2131" i="18"/>
  <c r="J2165" i="18"/>
  <c r="O2141" i="18"/>
  <c r="L4897" i="18"/>
  <c r="Q4873" i="18"/>
  <c r="J2156" i="18"/>
  <c r="O2132" i="18"/>
  <c r="K2161" i="18"/>
  <c r="P2137" i="18"/>
  <c r="L4895" i="18"/>
  <c r="Q4871" i="18"/>
  <c r="J2174" i="18"/>
  <c r="O2150" i="18"/>
  <c r="L4891" i="18"/>
  <c r="Q4867" i="18"/>
  <c r="L4887" i="18"/>
  <c r="Q4863" i="18"/>
  <c r="L4886" i="18"/>
  <c r="Q4862" i="18"/>
  <c r="K2162" i="18"/>
  <c r="P2138" i="18"/>
  <c r="I2174" i="18"/>
  <c r="N2150" i="18"/>
  <c r="I2170" i="18"/>
  <c r="N2146" i="18"/>
  <c r="J2167" i="18"/>
  <c r="O2143" i="18"/>
  <c r="L4885" i="18"/>
  <c r="Q4861" i="18"/>
  <c r="J2162" i="18"/>
  <c r="O2138" i="18"/>
  <c r="I2159" i="18"/>
  <c r="N2135" i="18"/>
  <c r="J2171" i="18"/>
  <c r="O2147" i="18"/>
  <c r="K2158" i="18"/>
  <c r="P2134" i="18"/>
  <c r="J2155" i="18"/>
  <c r="O2131" i="18"/>
  <c r="K2166" i="18"/>
  <c r="P2142" i="18"/>
  <c r="I2158" i="18"/>
  <c r="N2134" i="18"/>
  <c r="L4889" i="18"/>
  <c r="Q4865" i="18"/>
  <c r="I2166" i="18"/>
  <c r="N2142" i="18"/>
  <c r="J2160" i="18"/>
  <c r="O2136" i="18"/>
  <c r="I2167" i="18"/>
  <c r="N2143" i="18"/>
  <c r="L4884" i="18"/>
  <c r="Q4860" i="18"/>
  <c r="L4890" i="18"/>
  <c r="Q4866" i="18"/>
  <c r="K2168" i="18"/>
  <c r="P2144" i="18"/>
  <c r="L4892" i="18"/>
  <c r="Q4868" i="18"/>
  <c r="R2112" i="18"/>
  <c r="U2112" i="18" s="1"/>
  <c r="J2166" i="18"/>
  <c r="O2142" i="18"/>
  <c r="K2155" i="18"/>
  <c r="P2131" i="18"/>
  <c r="J2168" i="18"/>
  <c r="O2144" i="18"/>
  <c r="L4900" i="18"/>
  <c r="Q4876" i="18"/>
  <c r="I2173" i="18"/>
  <c r="N2149" i="18"/>
  <c r="R2116" i="18"/>
  <c r="U2116" i="18" s="1"/>
  <c r="R2115" i="18"/>
  <c r="U2115" i="18" s="1"/>
  <c r="R2109" i="18"/>
  <c r="U2109" i="18" s="1"/>
  <c r="R2128" i="18"/>
  <c r="U2128" i="18" s="1"/>
  <c r="R2106" i="18"/>
  <c r="U2106" i="18" s="1"/>
  <c r="R2114" i="18"/>
  <c r="U2114" i="18" s="1"/>
  <c r="R2108" i="18"/>
  <c r="U2108" i="18" s="1"/>
  <c r="R2123" i="18"/>
  <c r="U2123" i="18" s="1"/>
  <c r="J2153" i="18"/>
  <c r="O2129" i="18"/>
  <c r="I2160" i="18"/>
  <c r="N2136" i="18"/>
  <c r="J2158" i="18"/>
  <c r="O2134" i="18"/>
  <c r="J2176" i="18"/>
  <c r="O2152" i="18"/>
  <c r="L4896" i="18"/>
  <c r="Q4872" i="18"/>
  <c r="K2169" i="18"/>
  <c r="P2145" i="18"/>
  <c r="L4904" i="18"/>
  <c r="Q4880" i="18"/>
  <c r="L4893" i="18"/>
  <c r="Q4869" i="18"/>
  <c r="L4905" i="18"/>
  <c r="Q4881" i="18"/>
  <c r="I2165" i="18"/>
  <c r="N2141" i="18"/>
  <c r="L4882" i="18"/>
  <c r="Q4858" i="18"/>
  <c r="I2168" i="18"/>
  <c r="N2144" i="18"/>
  <c r="K2163" i="18"/>
  <c r="P2139" i="18"/>
  <c r="R2121" i="18"/>
  <c r="U2121" i="18" s="1"/>
  <c r="I2172" i="18"/>
  <c r="N2148" i="18"/>
  <c r="K2164" i="18"/>
  <c r="P2140" i="18"/>
  <c r="K2165" i="18"/>
  <c r="P2141" i="18"/>
  <c r="I2164" i="18"/>
  <c r="N2140" i="18"/>
  <c r="R2140" i="18" s="1"/>
  <c r="U2140" i="18" s="1"/>
  <c r="J2169" i="18"/>
  <c r="O2145" i="18"/>
  <c r="I2163" i="18"/>
  <c r="N2139" i="18"/>
  <c r="L4899" i="18"/>
  <c r="Q4875" i="18"/>
  <c r="L4903" i="18"/>
  <c r="Q4879" i="18"/>
  <c r="L4894" i="18"/>
  <c r="Q4870" i="18"/>
  <c r="L4902" i="18"/>
  <c r="Q4878" i="18"/>
  <c r="K2171" i="18"/>
  <c r="P2147" i="18"/>
  <c r="K2159" i="18"/>
  <c r="P2135" i="18"/>
  <c r="J2163" i="18"/>
  <c r="O2139" i="18"/>
  <c r="I2157" i="18"/>
  <c r="N2133" i="18"/>
  <c r="I2176" i="18"/>
  <c r="N2152" i="18"/>
  <c r="I2154" i="18"/>
  <c r="N2130" i="18"/>
  <c r="K2167" i="18"/>
  <c r="P2143" i="18"/>
  <c r="K2153" i="18"/>
  <c r="P2129" i="18"/>
  <c r="I2175" i="18"/>
  <c r="N2151" i="18"/>
  <c r="J2161" i="18"/>
  <c r="O2137" i="18"/>
  <c r="K2173" i="18"/>
  <c r="P2149" i="18"/>
  <c r="K2174" i="18"/>
  <c r="P2150" i="18"/>
  <c r="K2176" i="18"/>
  <c r="P2152" i="18"/>
  <c r="I2162" i="18"/>
  <c r="N2138" i="18"/>
  <c r="R2138" i="18" s="1"/>
  <c r="U2138" i="18" s="1"/>
  <c r="I2156" i="18"/>
  <c r="N2132" i="18"/>
  <c r="J2173" i="18"/>
  <c r="O2149" i="18"/>
  <c r="K2175" i="18"/>
  <c r="P2151" i="18"/>
  <c r="L4883" i="18"/>
  <c r="Q4859" i="18"/>
  <c r="I2171" i="18"/>
  <c r="N2147" i="18"/>
  <c r="R2147" i="18" s="1"/>
  <c r="U2147" i="18" s="1"/>
  <c r="J2175" i="18"/>
  <c r="O2151" i="18"/>
  <c r="J2172" i="18"/>
  <c r="O2148" i="18"/>
  <c r="J2159" i="18"/>
  <c r="O2135" i="18"/>
  <c r="R2113" i="18"/>
  <c r="U2113" i="18" s="1"/>
  <c r="L4901" i="18"/>
  <c r="Q4877" i="18"/>
  <c r="I2169" i="18"/>
  <c r="N2145" i="18"/>
  <c r="L4888" i="18"/>
  <c r="Q4864" i="18"/>
  <c r="L4898" i="18"/>
  <c r="Q4874" i="18"/>
  <c r="J2157" i="18"/>
  <c r="O2133" i="18"/>
  <c r="K2172" i="18"/>
  <c r="P2148" i="18"/>
  <c r="K2154" i="18"/>
  <c r="P2130" i="18"/>
  <c r="I2153" i="18"/>
  <c r="N2129" i="18"/>
  <c r="K2160" i="18"/>
  <c r="P2136" i="18"/>
  <c r="R2107" i="18"/>
  <c r="U2107" i="18" s="1"/>
  <c r="R2126" i="18"/>
  <c r="U2126" i="18" s="1"/>
  <c r="R2122" i="18"/>
  <c r="U2122" i="18" s="1"/>
  <c r="R2111" i="18"/>
  <c r="U2111" i="18" s="1"/>
  <c r="R2110" i="18"/>
  <c r="U2110" i="18" s="1"/>
  <c r="R2118" i="18"/>
  <c r="U2118" i="18" s="1"/>
  <c r="R2119" i="18"/>
  <c r="U2119" i="18" s="1"/>
  <c r="K2157" i="18"/>
  <c r="P2133" i="18"/>
  <c r="I2161" i="18"/>
  <c r="N2137" i="18"/>
  <c r="K2170" i="18"/>
  <c r="P2146" i="18"/>
  <c r="J2154" i="18"/>
  <c r="O2130" i="18"/>
  <c r="R2132" i="18" l="1"/>
  <c r="U2132" i="18" s="1"/>
  <c r="R2145" i="18"/>
  <c r="U2145" i="18" s="1"/>
  <c r="R2137" i="18"/>
  <c r="U2137" i="18" s="1"/>
  <c r="R2142" i="18"/>
  <c r="U2142" i="18" s="1"/>
  <c r="R2144" i="18"/>
  <c r="U2144" i="18" s="1"/>
  <c r="L4907" i="18"/>
  <c r="Q4883" i="18"/>
  <c r="K2198" i="18"/>
  <c r="P2174" i="18"/>
  <c r="I2181" i="18"/>
  <c r="N2157" i="18"/>
  <c r="L4927" i="18"/>
  <c r="Q4903" i="18"/>
  <c r="L4913" i="18"/>
  <c r="Q4889" i="18"/>
  <c r="K2182" i="18"/>
  <c r="P2158" i="18"/>
  <c r="I2194" i="18"/>
  <c r="N2170" i="18"/>
  <c r="K2186" i="18"/>
  <c r="P2162" i="18"/>
  <c r="J2198" i="18"/>
  <c r="O2174" i="18"/>
  <c r="L4921" i="18"/>
  <c r="Q4897" i="18"/>
  <c r="K2178" i="18"/>
  <c r="P2154" i="18"/>
  <c r="L4925" i="18"/>
  <c r="Q4901" i="18"/>
  <c r="R2151" i="18"/>
  <c r="U2151" i="18" s="1"/>
  <c r="R2152" i="18"/>
  <c r="U2152" i="18" s="1"/>
  <c r="R2148" i="18"/>
  <c r="U2148" i="18" s="1"/>
  <c r="K2187" i="18"/>
  <c r="P2163" i="18"/>
  <c r="L4906" i="18"/>
  <c r="Q4882" i="18"/>
  <c r="L4929" i="18"/>
  <c r="Q4905" i="18"/>
  <c r="L4928" i="18"/>
  <c r="Q4904" i="18"/>
  <c r="L4920" i="18"/>
  <c r="Q4896" i="18"/>
  <c r="J2182" i="18"/>
  <c r="O2158" i="18"/>
  <c r="J2177" i="18"/>
  <c r="O2153" i="18"/>
  <c r="L4924" i="18"/>
  <c r="Q4900" i="18"/>
  <c r="K2179" i="18"/>
  <c r="P2155" i="18"/>
  <c r="R2143" i="18"/>
  <c r="U2143" i="18" s="1"/>
  <c r="R2134" i="18"/>
  <c r="U2134" i="18" s="1"/>
  <c r="R2150" i="18"/>
  <c r="U2150" i="18" s="1"/>
  <c r="K2194" i="18"/>
  <c r="P2170" i="18"/>
  <c r="K2181" i="18"/>
  <c r="P2157" i="18"/>
  <c r="J2183" i="18"/>
  <c r="O2159" i="18"/>
  <c r="J2199" i="18"/>
  <c r="O2175" i="18"/>
  <c r="I2186" i="18"/>
  <c r="N2162" i="18"/>
  <c r="J2185" i="18"/>
  <c r="O2161" i="18"/>
  <c r="I2178" i="18"/>
  <c r="N2154" i="18"/>
  <c r="L4926" i="18"/>
  <c r="Q4902" i="18"/>
  <c r="I2188" i="18"/>
  <c r="N2164" i="18"/>
  <c r="K2188" i="18"/>
  <c r="P2164" i="18"/>
  <c r="K2192" i="18"/>
  <c r="P2168" i="18"/>
  <c r="J2184" i="18"/>
  <c r="O2160" i="18"/>
  <c r="I2183" i="18"/>
  <c r="N2159" i="18"/>
  <c r="J2194" i="18"/>
  <c r="O2170" i="18"/>
  <c r="K2184" i="18"/>
  <c r="P2160" i="18"/>
  <c r="L4912" i="18"/>
  <c r="Q4888" i="18"/>
  <c r="J2178" i="18"/>
  <c r="O2154" i="18"/>
  <c r="I2185" i="18"/>
  <c r="N2161" i="18"/>
  <c r="R2129" i="18"/>
  <c r="U2129" i="18" s="1"/>
  <c r="J2196" i="18"/>
  <c r="O2172" i="18"/>
  <c r="I2195" i="18"/>
  <c r="N2171" i="18"/>
  <c r="K2199" i="18"/>
  <c r="P2175" i="18"/>
  <c r="I2180" i="18"/>
  <c r="N2156" i="18"/>
  <c r="K2200" i="18"/>
  <c r="P2176" i="18"/>
  <c r="K2197" i="18"/>
  <c r="P2173" i="18"/>
  <c r="I2199" i="18"/>
  <c r="N2175" i="18"/>
  <c r="K2191" i="18"/>
  <c r="P2167" i="18"/>
  <c r="I2200" i="18"/>
  <c r="N2176" i="18"/>
  <c r="J2187" i="18"/>
  <c r="O2163" i="18"/>
  <c r="K2195" i="18"/>
  <c r="P2171" i="18"/>
  <c r="L4918" i="18"/>
  <c r="Q4894" i="18"/>
  <c r="L4923" i="18"/>
  <c r="Q4899" i="18"/>
  <c r="J2193" i="18"/>
  <c r="O2169" i="18"/>
  <c r="K2189" i="18"/>
  <c r="P2165" i="18"/>
  <c r="I2196" i="18"/>
  <c r="N2172" i="18"/>
  <c r="R2141" i="18"/>
  <c r="U2141" i="18" s="1"/>
  <c r="R2136" i="18"/>
  <c r="U2136" i="18" s="1"/>
  <c r="R2149" i="18"/>
  <c r="U2149" i="18" s="1"/>
  <c r="L4916" i="18"/>
  <c r="Q4892" i="18"/>
  <c r="L4914" i="18"/>
  <c r="Q4890" i="18"/>
  <c r="I2191" i="18"/>
  <c r="N2167" i="18"/>
  <c r="I2190" i="18"/>
  <c r="N2166" i="18"/>
  <c r="I2182" i="18"/>
  <c r="N2158" i="18"/>
  <c r="J2179" i="18"/>
  <c r="O2155" i="18"/>
  <c r="J2195" i="18"/>
  <c r="O2171" i="18"/>
  <c r="J2186" i="18"/>
  <c r="O2162" i="18"/>
  <c r="J2191" i="18"/>
  <c r="O2167" i="18"/>
  <c r="I2198" i="18"/>
  <c r="N2174" i="18"/>
  <c r="R2174" i="18" s="1"/>
  <c r="U2174" i="18" s="1"/>
  <c r="L4910" i="18"/>
  <c r="Q4886" i="18"/>
  <c r="L4915" i="18"/>
  <c r="Q4891" i="18"/>
  <c r="L4919" i="18"/>
  <c r="Q4895" i="18"/>
  <c r="J2180" i="18"/>
  <c r="O2156" i="18"/>
  <c r="J2189" i="18"/>
  <c r="O2165" i="18"/>
  <c r="J2188" i="18"/>
  <c r="O2164" i="18"/>
  <c r="J2197" i="18"/>
  <c r="O2173" i="18"/>
  <c r="K2177" i="18"/>
  <c r="P2153" i="18"/>
  <c r="K2183" i="18"/>
  <c r="P2159" i="18"/>
  <c r="I2187" i="18"/>
  <c r="N2163" i="18"/>
  <c r="L4908" i="18"/>
  <c r="Q4884" i="18"/>
  <c r="K2190" i="18"/>
  <c r="P2166" i="18"/>
  <c r="L4909" i="18"/>
  <c r="Q4885" i="18"/>
  <c r="L4911" i="18"/>
  <c r="Q4887" i="18"/>
  <c r="K2185" i="18"/>
  <c r="P2161" i="18"/>
  <c r="I2179" i="18"/>
  <c r="N2155" i="18"/>
  <c r="J2181" i="18"/>
  <c r="O2157" i="18"/>
  <c r="I2177" i="18"/>
  <c r="N2153" i="18"/>
  <c r="K2196" i="18"/>
  <c r="P2172" i="18"/>
  <c r="L4922" i="18"/>
  <c r="Q4898" i="18"/>
  <c r="I2193" i="18"/>
  <c r="N2169" i="18"/>
  <c r="R2130" i="18"/>
  <c r="U2130" i="18" s="1"/>
  <c r="R2133" i="18"/>
  <c r="U2133" i="18" s="1"/>
  <c r="R2139" i="18"/>
  <c r="U2139" i="18" s="1"/>
  <c r="I2192" i="18"/>
  <c r="N2168" i="18"/>
  <c r="I2189" i="18"/>
  <c r="N2165" i="18"/>
  <c r="L4917" i="18"/>
  <c r="Q4893" i="18"/>
  <c r="K2193" i="18"/>
  <c r="P2169" i="18"/>
  <c r="J2200" i="18"/>
  <c r="O2176" i="18"/>
  <c r="I2184" i="18"/>
  <c r="N2160" i="18"/>
  <c r="I2197" i="18"/>
  <c r="N2173" i="18"/>
  <c r="J2192" i="18"/>
  <c r="O2168" i="18"/>
  <c r="J2190" i="18"/>
  <c r="O2166" i="18"/>
  <c r="R2135" i="18"/>
  <c r="U2135" i="18" s="1"/>
  <c r="R2146" i="18"/>
  <c r="U2146" i="18" s="1"/>
  <c r="R2131" i="18"/>
  <c r="U2131" i="18" s="1"/>
  <c r="K2180" i="18"/>
  <c r="P2156" i="18"/>
  <c r="R2165" i="18" l="1"/>
  <c r="U2165" i="18" s="1"/>
  <c r="R2153" i="18"/>
  <c r="U2153" i="18" s="1"/>
  <c r="R2155" i="18"/>
  <c r="U2155" i="18" s="1"/>
  <c r="R2163" i="18"/>
  <c r="U2163" i="18" s="1"/>
  <c r="R2161" i="18"/>
  <c r="U2161" i="18" s="1"/>
  <c r="R2173" i="18"/>
  <c r="U2173" i="18" s="1"/>
  <c r="R2168" i="18"/>
  <c r="U2168" i="18" s="1"/>
  <c r="R2169" i="18"/>
  <c r="U2169" i="18" s="1"/>
  <c r="J2216" i="18"/>
  <c r="O2192" i="18"/>
  <c r="J2217" i="18"/>
  <c r="O2193" i="18"/>
  <c r="K2215" i="18"/>
  <c r="P2191" i="18"/>
  <c r="I2204" i="18"/>
  <c r="N2180" i="18"/>
  <c r="K2203" i="18"/>
  <c r="P2179" i="18"/>
  <c r="J2201" i="18"/>
  <c r="O2177" i="18"/>
  <c r="K2211" i="18"/>
  <c r="P2187" i="18"/>
  <c r="K2204" i="18"/>
  <c r="P2180" i="18"/>
  <c r="L4946" i="18"/>
  <c r="Q4922" i="18"/>
  <c r="I2201" i="18"/>
  <c r="N2177" i="18"/>
  <c r="I2203" i="18"/>
  <c r="N2179" i="18"/>
  <c r="L4935" i="18"/>
  <c r="Q4911" i="18"/>
  <c r="K2214" i="18"/>
  <c r="P2190" i="18"/>
  <c r="I2211" i="18"/>
  <c r="N2187" i="18"/>
  <c r="K2201" i="18"/>
  <c r="P2177" i="18"/>
  <c r="J2212" i="18"/>
  <c r="O2188" i="18"/>
  <c r="J2204" i="18"/>
  <c r="O2180" i="18"/>
  <c r="L4939" i="18"/>
  <c r="Q4915" i="18"/>
  <c r="I2222" i="18"/>
  <c r="N2198" i="18"/>
  <c r="J2210" i="18"/>
  <c r="O2186" i="18"/>
  <c r="J2203" i="18"/>
  <c r="O2179" i="18"/>
  <c r="I2214" i="18"/>
  <c r="N2190" i="18"/>
  <c r="L4938" i="18"/>
  <c r="Q4914" i="18"/>
  <c r="R2176" i="18"/>
  <c r="U2176" i="18" s="1"/>
  <c r="R2175" i="18"/>
  <c r="U2175" i="18" s="1"/>
  <c r="I2209" i="18"/>
  <c r="N2185" i="18"/>
  <c r="L4936" i="18"/>
  <c r="Q4912" i="18"/>
  <c r="J2218" i="18"/>
  <c r="O2194" i="18"/>
  <c r="J2208" i="18"/>
  <c r="O2184" i="18"/>
  <c r="K2212" i="18"/>
  <c r="P2188" i="18"/>
  <c r="L4950" i="18"/>
  <c r="Q4926" i="18"/>
  <c r="J2209" i="18"/>
  <c r="O2185" i="18"/>
  <c r="J2223" i="18"/>
  <c r="O2199" i="18"/>
  <c r="K2205" i="18"/>
  <c r="P2181" i="18"/>
  <c r="L4949" i="18"/>
  <c r="Q4925" i="18"/>
  <c r="L4945" i="18"/>
  <c r="Q4921" i="18"/>
  <c r="K2210" i="18"/>
  <c r="P2186" i="18"/>
  <c r="K2206" i="18"/>
  <c r="P2182" i="18"/>
  <c r="L4951" i="18"/>
  <c r="Q4927" i="18"/>
  <c r="K2222" i="18"/>
  <c r="P2198" i="18"/>
  <c r="I2208" i="18"/>
  <c r="N2184" i="18"/>
  <c r="R2166" i="18"/>
  <c r="U2166" i="18" s="1"/>
  <c r="I2220" i="18"/>
  <c r="N2196" i="18"/>
  <c r="J2211" i="18"/>
  <c r="O2187" i="18"/>
  <c r="L4953" i="18"/>
  <c r="Q4929" i="18"/>
  <c r="J2214" i="18"/>
  <c r="O2190" i="18"/>
  <c r="I2221" i="18"/>
  <c r="N2197" i="18"/>
  <c r="J2224" i="18"/>
  <c r="O2200" i="18"/>
  <c r="L4941" i="18"/>
  <c r="Q4917" i="18"/>
  <c r="I2216" i="18"/>
  <c r="N2192" i="18"/>
  <c r="R2158" i="18"/>
  <c r="U2158" i="18" s="1"/>
  <c r="R2167" i="18"/>
  <c r="U2167" i="18" s="1"/>
  <c r="K2213" i="18"/>
  <c r="P2189" i="18"/>
  <c r="L4947" i="18"/>
  <c r="Q4923" i="18"/>
  <c r="K2219" i="18"/>
  <c r="P2195" i="18"/>
  <c r="I2224" i="18"/>
  <c r="N2200" i="18"/>
  <c r="I2223" i="18"/>
  <c r="N2199" i="18"/>
  <c r="K2224" i="18"/>
  <c r="P2200" i="18"/>
  <c r="K2223" i="18"/>
  <c r="P2199" i="18"/>
  <c r="J2220" i="18"/>
  <c r="O2196" i="18"/>
  <c r="R2159" i="18"/>
  <c r="U2159" i="18" s="1"/>
  <c r="R2164" i="18"/>
  <c r="U2164" i="18" s="1"/>
  <c r="R2154" i="18"/>
  <c r="U2154" i="18" s="1"/>
  <c r="R2162" i="18"/>
  <c r="U2162" i="18" s="1"/>
  <c r="L4948" i="18"/>
  <c r="Q4924" i="18"/>
  <c r="J2206" i="18"/>
  <c r="O2182" i="18"/>
  <c r="L4952" i="18"/>
  <c r="Q4928" i="18"/>
  <c r="L4930" i="18"/>
  <c r="Q4906" i="18"/>
  <c r="R2170" i="18"/>
  <c r="U2170" i="18" s="1"/>
  <c r="R2157" i="18"/>
  <c r="U2157" i="18" s="1"/>
  <c r="K2217" i="18"/>
  <c r="P2193" i="18"/>
  <c r="I2213" i="18"/>
  <c r="N2189" i="18"/>
  <c r="L4942" i="18"/>
  <c r="Q4918" i="18"/>
  <c r="K2221" i="18"/>
  <c r="P2197" i="18"/>
  <c r="I2219" i="18"/>
  <c r="N2195" i="18"/>
  <c r="L4944" i="18"/>
  <c r="Q4920" i="18"/>
  <c r="R2160" i="18"/>
  <c r="U2160" i="18" s="1"/>
  <c r="I2217" i="18"/>
  <c r="N2193" i="18"/>
  <c r="R2193" i="18" s="1"/>
  <c r="U2193" i="18" s="1"/>
  <c r="K2220" i="18"/>
  <c r="P2196" i="18"/>
  <c r="J2205" i="18"/>
  <c r="O2181" i="18"/>
  <c r="K2209" i="18"/>
  <c r="P2185" i="18"/>
  <c r="L4933" i="18"/>
  <c r="Q4909" i="18"/>
  <c r="L4932" i="18"/>
  <c r="Q4908" i="18"/>
  <c r="K2207" i="18"/>
  <c r="P2183" i="18"/>
  <c r="J2221" i="18"/>
  <c r="O2197" i="18"/>
  <c r="J2213" i="18"/>
  <c r="O2189" i="18"/>
  <c r="L4943" i="18"/>
  <c r="Q4919" i="18"/>
  <c r="L4934" i="18"/>
  <c r="Q4910" i="18"/>
  <c r="J2215" i="18"/>
  <c r="O2191" i="18"/>
  <c r="J2219" i="18"/>
  <c r="O2195" i="18"/>
  <c r="I2206" i="18"/>
  <c r="N2182" i="18"/>
  <c r="I2215" i="18"/>
  <c r="N2191" i="18"/>
  <c r="L4940" i="18"/>
  <c r="Q4916" i="18"/>
  <c r="R2172" i="18"/>
  <c r="U2172" i="18" s="1"/>
  <c r="R2156" i="18"/>
  <c r="U2156" i="18" s="1"/>
  <c r="R2171" i="18"/>
  <c r="U2171" i="18" s="1"/>
  <c r="J2202" i="18"/>
  <c r="O2178" i="18"/>
  <c r="K2208" i="18"/>
  <c r="P2184" i="18"/>
  <c r="I2207" i="18"/>
  <c r="N2183" i="18"/>
  <c r="K2216" i="18"/>
  <c r="P2192" i="18"/>
  <c r="I2212" i="18"/>
  <c r="N2188" i="18"/>
  <c r="I2202" i="18"/>
  <c r="N2178" i="18"/>
  <c r="I2210" i="18"/>
  <c r="N2186" i="18"/>
  <c r="J2207" i="18"/>
  <c r="O2183" i="18"/>
  <c r="K2218" i="18"/>
  <c r="P2194" i="18"/>
  <c r="K2202" i="18"/>
  <c r="P2178" i="18"/>
  <c r="J2222" i="18"/>
  <c r="O2198" i="18"/>
  <c r="I2218" i="18"/>
  <c r="N2194" i="18"/>
  <c r="L4937" i="18"/>
  <c r="Q4913" i="18"/>
  <c r="I2205" i="18"/>
  <c r="N2181" i="18"/>
  <c r="L4931" i="18"/>
  <c r="Q4907" i="18"/>
  <c r="R2191" i="18" l="1"/>
  <c r="U2191" i="18" s="1"/>
  <c r="R2182" i="18"/>
  <c r="U2182" i="18" s="1"/>
  <c r="R2184" i="18"/>
  <c r="U2184" i="18" s="1"/>
  <c r="R2190" i="18"/>
  <c r="U2190" i="18" s="1"/>
  <c r="R2187" i="18"/>
  <c r="U2187" i="18" s="1"/>
  <c r="R2177" i="18"/>
  <c r="U2177" i="18" s="1"/>
  <c r="R2180" i="18"/>
  <c r="U2180" i="18" s="1"/>
  <c r="I2229" i="18"/>
  <c r="N2205" i="18"/>
  <c r="K2245" i="18"/>
  <c r="P2221" i="18"/>
  <c r="L4976" i="18"/>
  <c r="Q4952" i="18"/>
  <c r="K2247" i="18"/>
  <c r="P2223" i="18"/>
  <c r="K2243" i="18"/>
  <c r="P2219" i="18"/>
  <c r="J2248" i="18"/>
  <c r="O2224" i="18"/>
  <c r="J2235" i="18"/>
  <c r="O2211" i="18"/>
  <c r="R2183" i="18"/>
  <c r="U2183" i="18" s="1"/>
  <c r="I2239" i="18"/>
  <c r="N2215" i="18"/>
  <c r="J2243" i="18"/>
  <c r="O2219" i="18"/>
  <c r="L4958" i="18"/>
  <c r="Q4934" i="18"/>
  <c r="J2237" i="18"/>
  <c r="O2213" i="18"/>
  <c r="K2231" i="18"/>
  <c r="P2207" i="18"/>
  <c r="L4957" i="18"/>
  <c r="Q4933" i="18"/>
  <c r="J2229" i="18"/>
  <c r="O2205" i="18"/>
  <c r="I2241" i="18"/>
  <c r="N2217" i="18"/>
  <c r="R2195" i="18"/>
  <c r="U2195" i="18" s="1"/>
  <c r="R2200" i="18"/>
  <c r="U2200" i="18" s="1"/>
  <c r="R2197" i="18"/>
  <c r="U2197" i="18" s="1"/>
  <c r="R2196" i="18"/>
  <c r="U2196" i="18" s="1"/>
  <c r="I2232" i="18"/>
  <c r="N2208" i="18"/>
  <c r="L4975" i="18"/>
  <c r="Q4951" i="18"/>
  <c r="K2234" i="18"/>
  <c r="P2210" i="18"/>
  <c r="L4973" i="18"/>
  <c r="Q4949" i="18"/>
  <c r="J2247" i="18"/>
  <c r="O2223" i="18"/>
  <c r="L4974" i="18"/>
  <c r="Q4950" i="18"/>
  <c r="J2232" i="18"/>
  <c r="O2208" i="18"/>
  <c r="L4960" i="18"/>
  <c r="Q4936" i="18"/>
  <c r="I2238" i="18"/>
  <c r="N2214" i="18"/>
  <c r="J2234" i="18"/>
  <c r="O2210" i="18"/>
  <c r="L4963" i="18"/>
  <c r="Q4939" i="18"/>
  <c r="J2236" i="18"/>
  <c r="O2212" i="18"/>
  <c r="I2235" i="18"/>
  <c r="N2211" i="18"/>
  <c r="L4959" i="18"/>
  <c r="Q4935" i="18"/>
  <c r="I2225" i="18"/>
  <c r="N2201" i="18"/>
  <c r="K2228" i="18"/>
  <c r="P2204" i="18"/>
  <c r="J2225" i="18"/>
  <c r="O2201" i="18"/>
  <c r="I2228" i="18"/>
  <c r="N2204" i="18"/>
  <c r="J2241" i="18"/>
  <c r="O2217" i="18"/>
  <c r="I2242" i="18"/>
  <c r="N2218" i="18"/>
  <c r="J2231" i="18"/>
  <c r="O2207" i="18"/>
  <c r="K2240" i="18"/>
  <c r="P2216" i="18"/>
  <c r="L4968" i="18"/>
  <c r="Q4944" i="18"/>
  <c r="I2237" i="18"/>
  <c r="N2213" i="18"/>
  <c r="K2237" i="18"/>
  <c r="P2213" i="18"/>
  <c r="R2186" i="18"/>
  <c r="U2186" i="18" s="1"/>
  <c r="R2188" i="18"/>
  <c r="U2188" i="18" s="1"/>
  <c r="L4955" i="18"/>
  <c r="Q4931" i="18"/>
  <c r="L4961" i="18"/>
  <c r="Q4937" i="18"/>
  <c r="J2246" i="18"/>
  <c r="O2222" i="18"/>
  <c r="K2242" i="18"/>
  <c r="P2218" i="18"/>
  <c r="I2234" i="18"/>
  <c r="N2210" i="18"/>
  <c r="I2236" i="18"/>
  <c r="N2212" i="18"/>
  <c r="I2231" i="18"/>
  <c r="N2207" i="18"/>
  <c r="J2226" i="18"/>
  <c r="O2202" i="18"/>
  <c r="I2243" i="18"/>
  <c r="N2219" i="18"/>
  <c r="L4966" i="18"/>
  <c r="Q4942" i="18"/>
  <c r="K2241" i="18"/>
  <c r="P2217" i="18"/>
  <c r="L4954" i="18"/>
  <c r="Q4930" i="18"/>
  <c r="J2230" i="18"/>
  <c r="O2206" i="18"/>
  <c r="J2244" i="18"/>
  <c r="O2220" i="18"/>
  <c r="K2248" i="18"/>
  <c r="P2224" i="18"/>
  <c r="I2248" i="18"/>
  <c r="N2224" i="18"/>
  <c r="L4971" i="18"/>
  <c r="Q4947" i="18"/>
  <c r="L4965" i="18"/>
  <c r="Q4941" i="18"/>
  <c r="I2245" i="18"/>
  <c r="N2221" i="18"/>
  <c r="L4977" i="18"/>
  <c r="Q4953" i="18"/>
  <c r="I2244" i="18"/>
  <c r="N2220" i="18"/>
  <c r="R2185" i="18"/>
  <c r="U2185" i="18" s="1"/>
  <c r="R2198" i="18"/>
  <c r="U2198" i="18" s="1"/>
  <c r="R2179" i="18"/>
  <c r="U2179" i="18" s="1"/>
  <c r="K2226" i="18"/>
  <c r="P2202" i="18"/>
  <c r="I2226" i="18"/>
  <c r="N2202" i="18"/>
  <c r="K2232" i="18"/>
  <c r="P2208" i="18"/>
  <c r="L4972" i="18"/>
  <c r="Q4948" i="18"/>
  <c r="I2247" i="18"/>
  <c r="N2223" i="18"/>
  <c r="I2240" i="18"/>
  <c r="N2216" i="18"/>
  <c r="J2238" i="18"/>
  <c r="O2214" i="18"/>
  <c r="R2181" i="18"/>
  <c r="U2181" i="18" s="1"/>
  <c r="R2194" i="18"/>
  <c r="U2194" i="18" s="1"/>
  <c r="R2178" i="18"/>
  <c r="U2178" i="18" s="1"/>
  <c r="L4964" i="18"/>
  <c r="Q4940" i="18"/>
  <c r="I2230" i="18"/>
  <c r="N2206" i="18"/>
  <c r="J2239" i="18"/>
  <c r="O2215" i="18"/>
  <c r="L4967" i="18"/>
  <c r="Q4943" i="18"/>
  <c r="J2245" i="18"/>
  <c r="O2221" i="18"/>
  <c r="L4956" i="18"/>
  <c r="Q4932" i="18"/>
  <c r="K2233" i="18"/>
  <c r="P2209" i="18"/>
  <c r="K2244" i="18"/>
  <c r="P2220" i="18"/>
  <c r="R2189" i="18"/>
  <c r="U2189" i="18" s="1"/>
  <c r="R2199" i="18"/>
  <c r="U2199" i="18" s="1"/>
  <c r="R2192" i="18"/>
  <c r="U2192" i="18" s="1"/>
  <c r="K2246" i="18"/>
  <c r="P2222" i="18"/>
  <c r="K2230" i="18"/>
  <c r="P2206" i="18"/>
  <c r="L4969" i="18"/>
  <c r="Q4945" i="18"/>
  <c r="K2229" i="18"/>
  <c r="P2205" i="18"/>
  <c r="J2233" i="18"/>
  <c r="O2209" i="18"/>
  <c r="K2236" i="18"/>
  <c r="P2212" i="18"/>
  <c r="J2242" i="18"/>
  <c r="O2218" i="18"/>
  <c r="I2233" i="18"/>
  <c r="N2209" i="18"/>
  <c r="L4962" i="18"/>
  <c r="Q4938" i="18"/>
  <c r="J2227" i="18"/>
  <c r="O2203" i="18"/>
  <c r="I2246" i="18"/>
  <c r="N2222" i="18"/>
  <c r="J2228" i="18"/>
  <c r="O2204" i="18"/>
  <c r="K2225" i="18"/>
  <c r="P2201" i="18"/>
  <c r="K2238" i="18"/>
  <c r="P2214" i="18"/>
  <c r="I2227" i="18"/>
  <c r="N2203" i="18"/>
  <c r="L4970" i="18"/>
  <c r="Q4946" i="18"/>
  <c r="K2235" i="18"/>
  <c r="P2211" i="18"/>
  <c r="K2227" i="18"/>
  <c r="P2203" i="18"/>
  <c r="K2239" i="18"/>
  <c r="P2215" i="18"/>
  <c r="J2240" i="18"/>
  <c r="O2216" i="18"/>
  <c r="R2223" i="18" l="1"/>
  <c r="U2223" i="18" s="1"/>
  <c r="R2207" i="18"/>
  <c r="U2207" i="18" s="1"/>
  <c r="R2222" i="18"/>
  <c r="U2222" i="18" s="1"/>
  <c r="R2219" i="18"/>
  <c r="U2219" i="18" s="1"/>
  <c r="R2210" i="18"/>
  <c r="U2210" i="18" s="1"/>
  <c r="R2209" i="18"/>
  <c r="U2209" i="18" s="1"/>
  <c r="R2202" i="18"/>
  <c r="U2202" i="18" s="1"/>
  <c r="K2263" i="18"/>
  <c r="P2239" i="18"/>
  <c r="K2268" i="18"/>
  <c r="P2244" i="18"/>
  <c r="L4980" i="18"/>
  <c r="Q4956" i="18"/>
  <c r="L4991" i="18"/>
  <c r="Q4967" i="18"/>
  <c r="I2254" i="18"/>
  <c r="N2230" i="18"/>
  <c r="R2216" i="18"/>
  <c r="U2216" i="18" s="1"/>
  <c r="I2268" i="18"/>
  <c r="N2244" i="18"/>
  <c r="I2269" i="18"/>
  <c r="N2245" i="18"/>
  <c r="L4995" i="18"/>
  <c r="Q4971" i="18"/>
  <c r="K2272" i="18"/>
  <c r="P2248" i="18"/>
  <c r="J2254" i="18"/>
  <c r="O2230" i="18"/>
  <c r="K2265" i="18"/>
  <c r="P2241" i="18"/>
  <c r="I2267" i="18"/>
  <c r="N2243" i="18"/>
  <c r="I2255" i="18"/>
  <c r="N2231" i="18"/>
  <c r="I2258" i="18"/>
  <c r="N2234" i="18"/>
  <c r="J2270" i="18"/>
  <c r="O2246" i="18"/>
  <c r="L4979" i="18"/>
  <c r="Q4955" i="18"/>
  <c r="K2261" i="18"/>
  <c r="P2237" i="18"/>
  <c r="L4992" i="18"/>
  <c r="Q4968" i="18"/>
  <c r="J2255" i="18"/>
  <c r="O2231" i="18"/>
  <c r="J2265" i="18"/>
  <c r="O2241" i="18"/>
  <c r="J2249" i="18"/>
  <c r="O2225" i="18"/>
  <c r="I2249" i="18"/>
  <c r="N2225" i="18"/>
  <c r="I2259" i="18"/>
  <c r="N2235" i="18"/>
  <c r="L4987" i="18"/>
  <c r="Q4963" i="18"/>
  <c r="I2262" i="18"/>
  <c r="N2238" i="18"/>
  <c r="J2256" i="18"/>
  <c r="O2232" i="18"/>
  <c r="J2271" i="18"/>
  <c r="O2247" i="18"/>
  <c r="K2258" i="18"/>
  <c r="P2234" i="18"/>
  <c r="I2256" i="18"/>
  <c r="N2232" i="18"/>
  <c r="J2253" i="18"/>
  <c r="O2229" i="18"/>
  <c r="K2255" i="18"/>
  <c r="P2231" i="18"/>
  <c r="L4982" i="18"/>
  <c r="Q4958" i="18"/>
  <c r="I2263" i="18"/>
  <c r="N2239" i="18"/>
  <c r="J2264" i="18"/>
  <c r="O2240" i="18"/>
  <c r="K2251" i="18"/>
  <c r="P2227" i="18"/>
  <c r="L4994" i="18"/>
  <c r="Q4970" i="18"/>
  <c r="K2262" i="18"/>
  <c r="P2238" i="18"/>
  <c r="J2252" i="18"/>
  <c r="O2228" i="18"/>
  <c r="J2251" i="18"/>
  <c r="O2227" i="18"/>
  <c r="I2257" i="18"/>
  <c r="N2233" i="18"/>
  <c r="K2260" i="18"/>
  <c r="P2236" i="18"/>
  <c r="K2253" i="18"/>
  <c r="P2229" i="18"/>
  <c r="K2254" i="18"/>
  <c r="P2230" i="18"/>
  <c r="I2264" i="18"/>
  <c r="N2240" i="18"/>
  <c r="L4996" i="18"/>
  <c r="Q4972" i="18"/>
  <c r="I2250" i="18"/>
  <c r="N2226" i="18"/>
  <c r="R2224" i="18"/>
  <c r="U2224" i="18" s="1"/>
  <c r="R2212" i="18"/>
  <c r="U2212" i="18" s="1"/>
  <c r="R2213" i="18"/>
  <c r="U2213" i="18" s="1"/>
  <c r="R2218" i="18"/>
  <c r="U2218" i="18" s="1"/>
  <c r="R2204" i="18"/>
  <c r="U2204" i="18" s="1"/>
  <c r="R2217" i="18"/>
  <c r="U2217" i="18" s="1"/>
  <c r="J2272" i="18"/>
  <c r="O2248" i="18"/>
  <c r="K2271" i="18"/>
  <c r="P2247" i="18"/>
  <c r="K2269" i="18"/>
  <c r="P2245" i="18"/>
  <c r="R2203" i="18"/>
  <c r="U2203" i="18" s="1"/>
  <c r="K2257" i="18"/>
  <c r="P2233" i="18"/>
  <c r="J2269" i="18"/>
  <c r="O2245" i="18"/>
  <c r="J2263" i="18"/>
  <c r="O2239" i="18"/>
  <c r="L4988" i="18"/>
  <c r="Q4964" i="18"/>
  <c r="L5001" i="18"/>
  <c r="Q4977" i="18"/>
  <c r="L4989" i="18"/>
  <c r="Q4965" i="18"/>
  <c r="I2272" i="18"/>
  <c r="N2248" i="18"/>
  <c r="J2268" i="18"/>
  <c r="O2244" i="18"/>
  <c r="L4978" i="18"/>
  <c r="Q4954" i="18"/>
  <c r="L4990" i="18"/>
  <c r="Q4966" i="18"/>
  <c r="J2250" i="18"/>
  <c r="O2226" i="18"/>
  <c r="I2260" i="18"/>
  <c r="N2236" i="18"/>
  <c r="K2266" i="18"/>
  <c r="P2242" i="18"/>
  <c r="L4985" i="18"/>
  <c r="Q4961" i="18"/>
  <c r="I2261" i="18"/>
  <c r="N2237" i="18"/>
  <c r="K2264" i="18"/>
  <c r="P2240" i="18"/>
  <c r="I2266" i="18"/>
  <c r="N2242" i="18"/>
  <c r="I2252" i="18"/>
  <c r="N2228" i="18"/>
  <c r="K2252" i="18"/>
  <c r="P2228" i="18"/>
  <c r="L4983" i="18"/>
  <c r="Q4959" i="18"/>
  <c r="J2260" i="18"/>
  <c r="O2236" i="18"/>
  <c r="J2258" i="18"/>
  <c r="O2234" i="18"/>
  <c r="L4984" i="18"/>
  <c r="Q4960" i="18"/>
  <c r="L4998" i="18"/>
  <c r="Q4974" i="18"/>
  <c r="L4997" i="18"/>
  <c r="Q4973" i="18"/>
  <c r="L4999" i="18"/>
  <c r="Q4975" i="18"/>
  <c r="I2265" i="18"/>
  <c r="N2241" i="18"/>
  <c r="L4981" i="18"/>
  <c r="Q4957" i="18"/>
  <c r="J2261" i="18"/>
  <c r="O2237" i="18"/>
  <c r="J2267" i="18"/>
  <c r="O2243" i="18"/>
  <c r="R2205" i="18"/>
  <c r="U2205" i="18" s="1"/>
  <c r="K2259" i="18"/>
  <c r="P2235" i="18"/>
  <c r="I2251" i="18"/>
  <c r="N2227" i="18"/>
  <c r="K2249" i="18"/>
  <c r="P2225" i="18"/>
  <c r="I2270" i="18"/>
  <c r="N2246" i="18"/>
  <c r="L4986" i="18"/>
  <c r="Q4962" i="18"/>
  <c r="J2266" i="18"/>
  <c r="O2242" i="18"/>
  <c r="J2257" i="18"/>
  <c r="O2233" i="18"/>
  <c r="L4993" i="18"/>
  <c r="Q4969" i="18"/>
  <c r="K2270" i="18"/>
  <c r="P2246" i="18"/>
  <c r="R2206" i="18"/>
  <c r="U2206" i="18" s="1"/>
  <c r="J2262" i="18"/>
  <c r="O2238" i="18"/>
  <c r="I2271" i="18"/>
  <c r="N2247" i="18"/>
  <c r="K2256" i="18"/>
  <c r="P2232" i="18"/>
  <c r="K2250" i="18"/>
  <c r="P2226" i="18"/>
  <c r="R2220" i="18"/>
  <c r="U2220" i="18" s="1"/>
  <c r="R2221" i="18"/>
  <c r="U2221" i="18" s="1"/>
  <c r="R2201" i="18"/>
  <c r="U2201" i="18" s="1"/>
  <c r="R2211" i="18"/>
  <c r="U2211" i="18" s="1"/>
  <c r="R2214" i="18"/>
  <c r="U2214" i="18" s="1"/>
  <c r="R2208" i="18"/>
  <c r="U2208" i="18" s="1"/>
  <c r="R2215" i="18"/>
  <c r="U2215" i="18" s="1"/>
  <c r="J2259" i="18"/>
  <c r="O2235" i="18"/>
  <c r="K2267" i="18"/>
  <c r="P2243" i="18"/>
  <c r="L5000" i="18"/>
  <c r="Q4976" i="18"/>
  <c r="I2253" i="18"/>
  <c r="N2229" i="18"/>
  <c r="R2229" i="18" s="1"/>
  <c r="U2229" i="18" s="1"/>
  <c r="R2241" i="18" l="1"/>
  <c r="U2241" i="18" s="1"/>
  <c r="R2227" i="18"/>
  <c r="U2227" i="18" s="1"/>
  <c r="R2248" i="18"/>
  <c r="U2248" i="18" s="1"/>
  <c r="R2246" i="18"/>
  <c r="U2246" i="18" s="1"/>
  <c r="R2247" i="18"/>
  <c r="U2247" i="18" s="1"/>
  <c r="R2242" i="18"/>
  <c r="U2242" i="18" s="1"/>
  <c r="K2291" i="18"/>
  <c r="P2267" i="18"/>
  <c r="L5010" i="18"/>
  <c r="Q4986" i="18"/>
  <c r="K2293" i="18"/>
  <c r="P2269" i="18"/>
  <c r="I2274" i="18"/>
  <c r="N2250" i="18"/>
  <c r="I2281" i="18"/>
  <c r="N2257" i="18"/>
  <c r="L5006" i="18"/>
  <c r="Q4982" i="18"/>
  <c r="J2280" i="18"/>
  <c r="O2256" i="18"/>
  <c r="J2289" i="18"/>
  <c r="O2265" i="18"/>
  <c r="I2282" i="18"/>
  <c r="N2258" i="18"/>
  <c r="J2278" i="18"/>
  <c r="O2254" i="18"/>
  <c r="J2285" i="18"/>
  <c r="O2261" i="18"/>
  <c r="I2289" i="18"/>
  <c r="N2265" i="18"/>
  <c r="L5021" i="18"/>
  <c r="Q4997" i="18"/>
  <c r="L5008" i="18"/>
  <c r="Q4984" i="18"/>
  <c r="J2284" i="18"/>
  <c r="O2260" i="18"/>
  <c r="K2276" i="18"/>
  <c r="P2252" i="18"/>
  <c r="I2290" i="18"/>
  <c r="N2266" i="18"/>
  <c r="I2285" i="18"/>
  <c r="N2261" i="18"/>
  <c r="K2290" i="18"/>
  <c r="P2266" i="18"/>
  <c r="J2274" i="18"/>
  <c r="O2250" i="18"/>
  <c r="L5002" i="18"/>
  <c r="Q4978" i="18"/>
  <c r="I2296" i="18"/>
  <c r="N2272" i="18"/>
  <c r="L5025" i="18"/>
  <c r="Q5001" i="18"/>
  <c r="J2287" i="18"/>
  <c r="O2263" i="18"/>
  <c r="K2281" i="18"/>
  <c r="P2257" i="18"/>
  <c r="R2239" i="18"/>
  <c r="U2239" i="18" s="1"/>
  <c r="R2232" i="18"/>
  <c r="U2232" i="18" s="1"/>
  <c r="R2238" i="18"/>
  <c r="U2238" i="18" s="1"/>
  <c r="R2235" i="18"/>
  <c r="U2235" i="18" s="1"/>
  <c r="R2231" i="18"/>
  <c r="U2231" i="18" s="1"/>
  <c r="R2245" i="18"/>
  <c r="U2245" i="18" s="1"/>
  <c r="L5015" i="18"/>
  <c r="Q4991" i="18"/>
  <c r="K2292" i="18"/>
  <c r="P2268" i="18"/>
  <c r="I2277" i="18"/>
  <c r="N2253" i="18"/>
  <c r="J2281" i="18"/>
  <c r="O2257" i="18"/>
  <c r="K2273" i="18"/>
  <c r="P2249" i="18"/>
  <c r="K2283" i="18"/>
  <c r="P2259" i="18"/>
  <c r="R2237" i="18"/>
  <c r="U2237" i="18" s="1"/>
  <c r="I2288" i="18"/>
  <c r="N2264" i="18"/>
  <c r="J2276" i="18"/>
  <c r="O2252" i="18"/>
  <c r="J2288" i="18"/>
  <c r="O2264" i="18"/>
  <c r="J2277" i="18"/>
  <c r="O2253" i="18"/>
  <c r="L5011" i="18"/>
  <c r="Q4987" i="18"/>
  <c r="L5003" i="18"/>
  <c r="Q4979" i="18"/>
  <c r="K2280" i="18"/>
  <c r="P2256" i="18"/>
  <c r="J2286" i="18"/>
  <c r="O2262" i="18"/>
  <c r="L5024" i="18"/>
  <c r="Q5000" i="18"/>
  <c r="L5017" i="18"/>
  <c r="Q4993" i="18"/>
  <c r="J2290" i="18"/>
  <c r="O2266" i="18"/>
  <c r="I2294" i="18"/>
  <c r="N2270" i="18"/>
  <c r="I2275" i="18"/>
  <c r="N2251" i="18"/>
  <c r="R2228" i="18"/>
  <c r="U2228" i="18" s="1"/>
  <c r="R2236" i="18"/>
  <c r="U2236" i="18" s="1"/>
  <c r="K2295" i="18"/>
  <c r="P2271" i="18"/>
  <c r="L5020" i="18"/>
  <c r="Q4996" i="18"/>
  <c r="K2278" i="18"/>
  <c r="P2254" i="18"/>
  <c r="K2284" i="18"/>
  <c r="P2260" i="18"/>
  <c r="J2275" i="18"/>
  <c r="O2251" i="18"/>
  <c r="K2286" i="18"/>
  <c r="P2262" i="18"/>
  <c r="K2275" i="18"/>
  <c r="P2251" i="18"/>
  <c r="I2287" i="18"/>
  <c r="N2263" i="18"/>
  <c r="K2279" i="18"/>
  <c r="P2255" i="18"/>
  <c r="I2280" i="18"/>
  <c r="N2256" i="18"/>
  <c r="J2295" i="18"/>
  <c r="O2271" i="18"/>
  <c r="I2286" i="18"/>
  <c r="N2262" i="18"/>
  <c r="R2262" i="18" s="1"/>
  <c r="U2262" i="18" s="1"/>
  <c r="I2283" i="18"/>
  <c r="N2259" i="18"/>
  <c r="J2273" i="18"/>
  <c r="O2249" i="18"/>
  <c r="J2279" i="18"/>
  <c r="O2255" i="18"/>
  <c r="K2285" i="18"/>
  <c r="P2261" i="18"/>
  <c r="J2294" i="18"/>
  <c r="O2270" i="18"/>
  <c r="I2279" i="18"/>
  <c r="N2255" i="18"/>
  <c r="K2289" i="18"/>
  <c r="P2265" i="18"/>
  <c r="K2296" i="18"/>
  <c r="P2272" i="18"/>
  <c r="I2293" i="18"/>
  <c r="N2269" i="18"/>
  <c r="R2230" i="18"/>
  <c r="U2230" i="18" s="1"/>
  <c r="K2294" i="18"/>
  <c r="P2270" i="18"/>
  <c r="J2296" i="18"/>
  <c r="O2272" i="18"/>
  <c r="K2277" i="18"/>
  <c r="P2253" i="18"/>
  <c r="L5018" i="18"/>
  <c r="Q4994" i="18"/>
  <c r="K2282" i="18"/>
  <c r="P2258" i="18"/>
  <c r="I2273" i="18"/>
  <c r="N2249" i="18"/>
  <c r="L5016" i="18"/>
  <c r="Q4992" i="18"/>
  <c r="I2291" i="18"/>
  <c r="N2267" i="18"/>
  <c r="L5019" i="18"/>
  <c r="Q4995" i="18"/>
  <c r="I2292" i="18"/>
  <c r="N2268" i="18"/>
  <c r="J2283" i="18"/>
  <c r="O2259" i="18"/>
  <c r="K2274" i="18"/>
  <c r="P2250" i="18"/>
  <c r="I2295" i="18"/>
  <c r="N2271" i="18"/>
  <c r="J2291" i="18"/>
  <c r="O2267" i="18"/>
  <c r="L5005" i="18"/>
  <c r="Q4981" i="18"/>
  <c r="L5023" i="18"/>
  <c r="Q4999" i="18"/>
  <c r="L5022" i="18"/>
  <c r="Q4998" i="18"/>
  <c r="J2282" i="18"/>
  <c r="O2258" i="18"/>
  <c r="L5007" i="18"/>
  <c r="Q4983" i="18"/>
  <c r="I2276" i="18"/>
  <c r="N2252" i="18"/>
  <c r="K2288" i="18"/>
  <c r="P2264" i="18"/>
  <c r="L5009" i="18"/>
  <c r="Q4985" i="18"/>
  <c r="I2284" i="18"/>
  <c r="N2260" i="18"/>
  <c r="R2260" i="18" s="1"/>
  <c r="U2260" i="18" s="1"/>
  <c r="L5014" i="18"/>
  <c r="Q4990" i="18"/>
  <c r="J2292" i="18"/>
  <c r="O2268" i="18"/>
  <c r="L5013" i="18"/>
  <c r="Q4989" i="18"/>
  <c r="L5012" i="18"/>
  <c r="Q4988" i="18"/>
  <c r="J2293" i="18"/>
  <c r="O2269" i="18"/>
  <c r="R2226" i="18"/>
  <c r="U2226" i="18" s="1"/>
  <c r="R2240" i="18"/>
  <c r="U2240" i="18" s="1"/>
  <c r="R2233" i="18"/>
  <c r="U2233" i="18" s="1"/>
  <c r="R2225" i="18"/>
  <c r="U2225" i="18" s="1"/>
  <c r="R2234" i="18"/>
  <c r="U2234" i="18" s="1"/>
  <c r="R2243" i="18"/>
  <c r="U2243" i="18" s="1"/>
  <c r="R2244" i="18"/>
  <c r="U2244" i="18" s="1"/>
  <c r="I2278" i="18"/>
  <c r="N2254" i="18"/>
  <c r="L5004" i="18"/>
  <c r="Q4980" i="18"/>
  <c r="K2287" i="18"/>
  <c r="P2263" i="18"/>
  <c r="R2249" i="18" l="1"/>
  <c r="U2249" i="18" s="1"/>
  <c r="R2252" i="18"/>
  <c r="U2252" i="18" s="1"/>
  <c r="R2261" i="18"/>
  <c r="U2261" i="18" s="1"/>
  <c r="R2265" i="18"/>
  <c r="U2265" i="18" s="1"/>
  <c r="R2268" i="18"/>
  <c r="U2268" i="18" s="1"/>
  <c r="R2271" i="18"/>
  <c r="U2271" i="18" s="1"/>
  <c r="R2256" i="18"/>
  <c r="U2256" i="18" s="1"/>
  <c r="R2267" i="18"/>
  <c r="U2267" i="18" s="1"/>
  <c r="I2303" i="18"/>
  <c r="N2279" i="18"/>
  <c r="I2304" i="18"/>
  <c r="N2280" i="18"/>
  <c r="K2308" i="18"/>
  <c r="P2284" i="18"/>
  <c r="L5041" i="18"/>
  <c r="Q5017" i="18"/>
  <c r="J2301" i="18"/>
  <c r="O2277" i="18"/>
  <c r="R2250" i="18"/>
  <c r="U2250" i="18" s="1"/>
  <c r="J2317" i="18"/>
  <c r="O2293" i="18"/>
  <c r="L5038" i="18"/>
  <c r="Q5014" i="18"/>
  <c r="I2300" i="18"/>
  <c r="N2276" i="18"/>
  <c r="J2306" i="18"/>
  <c r="O2282" i="18"/>
  <c r="L5047" i="18"/>
  <c r="Q5023" i="18"/>
  <c r="J2315" i="18"/>
  <c r="O2291" i="18"/>
  <c r="K2298" i="18"/>
  <c r="P2274" i="18"/>
  <c r="I2316" i="18"/>
  <c r="N2292" i="18"/>
  <c r="I2315" i="18"/>
  <c r="N2291" i="18"/>
  <c r="I2297" i="18"/>
  <c r="N2273" i="18"/>
  <c r="L5042" i="18"/>
  <c r="Q5018" i="18"/>
  <c r="J2320" i="18"/>
  <c r="O2296" i="18"/>
  <c r="R2269" i="18"/>
  <c r="U2269" i="18" s="1"/>
  <c r="R2259" i="18"/>
  <c r="U2259" i="18" s="1"/>
  <c r="R2251" i="18"/>
  <c r="U2251" i="18" s="1"/>
  <c r="R2264" i="18"/>
  <c r="U2264" i="18" s="1"/>
  <c r="K2307" i="18"/>
  <c r="P2283" i="18"/>
  <c r="J2305" i="18"/>
  <c r="O2281" i="18"/>
  <c r="K2316" i="18"/>
  <c r="P2292" i="18"/>
  <c r="J2311" i="18"/>
  <c r="O2287" i="18"/>
  <c r="I2320" i="18"/>
  <c r="N2296" i="18"/>
  <c r="J2298" i="18"/>
  <c r="O2274" i="18"/>
  <c r="I2309" i="18"/>
  <c r="N2285" i="18"/>
  <c r="K2300" i="18"/>
  <c r="P2276" i="18"/>
  <c r="L5032" i="18"/>
  <c r="Q5008" i="18"/>
  <c r="I2313" i="18"/>
  <c r="N2289" i="18"/>
  <c r="J2302" i="18"/>
  <c r="O2278" i="18"/>
  <c r="J2313" i="18"/>
  <c r="O2289" i="18"/>
  <c r="L5030" i="18"/>
  <c r="Q5006" i="18"/>
  <c r="I2298" i="18"/>
  <c r="N2274" i="18"/>
  <c r="L5034" i="18"/>
  <c r="Q5010" i="18"/>
  <c r="K2311" i="18"/>
  <c r="P2287" i="18"/>
  <c r="I2302" i="18"/>
  <c r="N2278" i="18"/>
  <c r="K2320" i="18"/>
  <c r="P2296" i="18"/>
  <c r="K2309" i="18"/>
  <c r="P2285" i="18"/>
  <c r="I2310" i="18"/>
  <c r="N2286" i="18"/>
  <c r="I2311" i="18"/>
  <c r="N2287" i="18"/>
  <c r="K2310" i="18"/>
  <c r="P2286" i="18"/>
  <c r="L5044" i="18"/>
  <c r="Q5020" i="18"/>
  <c r="I2318" i="18"/>
  <c r="N2294" i="18"/>
  <c r="J2310" i="18"/>
  <c r="O2286" i="18"/>
  <c r="J2300" i="18"/>
  <c r="O2276" i="18"/>
  <c r="L5037" i="18"/>
  <c r="Q5013" i="18"/>
  <c r="L5033" i="18"/>
  <c r="Q5009" i="18"/>
  <c r="L5028" i="18"/>
  <c r="Q5004" i="18"/>
  <c r="I2317" i="18"/>
  <c r="N2293" i="18"/>
  <c r="K2313" i="18"/>
  <c r="P2289" i="18"/>
  <c r="J2318" i="18"/>
  <c r="O2294" i="18"/>
  <c r="J2303" i="18"/>
  <c r="O2279" i="18"/>
  <c r="I2307" i="18"/>
  <c r="N2283" i="18"/>
  <c r="J2319" i="18"/>
  <c r="O2295" i="18"/>
  <c r="K2303" i="18"/>
  <c r="P2279" i="18"/>
  <c r="K2299" i="18"/>
  <c r="P2275" i="18"/>
  <c r="J2299" i="18"/>
  <c r="O2275" i="18"/>
  <c r="K2302" i="18"/>
  <c r="P2278" i="18"/>
  <c r="K2319" i="18"/>
  <c r="P2295" i="18"/>
  <c r="I2299" i="18"/>
  <c r="N2275" i="18"/>
  <c r="J2314" i="18"/>
  <c r="O2290" i="18"/>
  <c r="L5048" i="18"/>
  <c r="Q5024" i="18"/>
  <c r="K2304" i="18"/>
  <c r="P2280" i="18"/>
  <c r="L5035" i="18"/>
  <c r="Q5011" i="18"/>
  <c r="J2312" i="18"/>
  <c r="O2288" i="18"/>
  <c r="I2312" i="18"/>
  <c r="N2288" i="18"/>
  <c r="R2253" i="18"/>
  <c r="U2253" i="18" s="1"/>
  <c r="R2266" i="18"/>
  <c r="U2266" i="18" s="1"/>
  <c r="R2258" i="18"/>
  <c r="U2258" i="18" s="1"/>
  <c r="R2257" i="18"/>
  <c r="U2257" i="18" s="1"/>
  <c r="J2297" i="18"/>
  <c r="O2273" i="18"/>
  <c r="L5027" i="18"/>
  <c r="Q5003" i="18"/>
  <c r="R2272" i="18"/>
  <c r="U2272" i="18" s="1"/>
  <c r="R2254" i="18"/>
  <c r="U2254" i="18" s="1"/>
  <c r="L5036" i="18"/>
  <c r="Q5012" i="18"/>
  <c r="J2316" i="18"/>
  <c r="O2292" i="18"/>
  <c r="I2308" i="18"/>
  <c r="N2284" i="18"/>
  <c r="K2312" i="18"/>
  <c r="P2288" i="18"/>
  <c r="L5031" i="18"/>
  <c r="Q5007" i="18"/>
  <c r="L5046" i="18"/>
  <c r="Q5022" i="18"/>
  <c r="L5029" i="18"/>
  <c r="Q5005" i="18"/>
  <c r="I2319" i="18"/>
  <c r="N2295" i="18"/>
  <c r="R2295" i="18" s="1"/>
  <c r="U2295" i="18" s="1"/>
  <c r="J2307" i="18"/>
  <c r="O2283" i="18"/>
  <c r="L5043" i="18"/>
  <c r="Q5019" i="18"/>
  <c r="L5040" i="18"/>
  <c r="Q5016" i="18"/>
  <c r="K2306" i="18"/>
  <c r="P2282" i="18"/>
  <c r="K2301" i="18"/>
  <c r="P2277" i="18"/>
  <c r="K2318" i="18"/>
  <c r="P2294" i="18"/>
  <c r="R2255" i="18"/>
  <c r="U2255" i="18" s="1"/>
  <c r="R2263" i="18"/>
  <c r="U2263" i="18" s="1"/>
  <c r="R2270" i="18"/>
  <c r="U2270" i="18" s="1"/>
  <c r="K2297" i="18"/>
  <c r="P2273" i="18"/>
  <c r="I2301" i="18"/>
  <c r="N2277" i="18"/>
  <c r="L5039" i="18"/>
  <c r="Q5015" i="18"/>
  <c r="K2305" i="18"/>
  <c r="P2281" i="18"/>
  <c r="L5049" i="18"/>
  <c r="Q5025" i="18"/>
  <c r="L5026" i="18"/>
  <c r="Q5002" i="18"/>
  <c r="K2314" i="18"/>
  <c r="P2290" i="18"/>
  <c r="I2314" i="18"/>
  <c r="N2290" i="18"/>
  <c r="J2308" i="18"/>
  <c r="O2284" i="18"/>
  <c r="L5045" i="18"/>
  <c r="Q5021" i="18"/>
  <c r="J2309" i="18"/>
  <c r="O2285" i="18"/>
  <c r="I2306" i="18"/>
  <c r="N2282" i="18"/>
  <c r="J2304" i="18"/>
  <c r="O2280" i="18"/>
  <c r="I2305" i="18"/>
  <c r="N2281" i="18"/>
  <c r="K2317" i="18"/>
  <c r="P2293" i="18"/>
  <c r="K2315" i="18"/>
  <c r="P2291" i="18"/>
  <c r="R2283" i="18" l="1"/>
  <c r="U2283" i="18" s="1"/>
  <c r="R2293" i="18"/>
  <c r="U2293" i="18" s="1"/>
  <c r="R2274" i="18"/>
  <c r="U2274" i="18" s="1"/>
  <c r="R2277" i="18"/>
  <c r="U2277" i="18" s="1"/>
  <c r="K2341" i="18"/>
  <c r="P2317" i="18"/>
  <c r="J2332" i="18"/>
  <c r="O2308" i="18"/>
  <c r="L5063" i="18"/>
  <c r="Q5039" i="18"/>
  <c r="R2282" i="18"/>
  <c r="U2282" i="18" s="1"/>
  <c r="R2290" i="18"/>
  <c r="U2290" i="18" s="1"/>
  <c r="K2342" i="18"/>
  <c r="P2318" i="18"/>
  <c r="K2330" i="18"/>
  <c r="P2306" i="18"/>
  <c r="L5067" i="18"/>
  <c r="Q5043" i="18"/>
  <c r="I2343" i="18"/>
  <c r="N2319" i="18"/>
  <c r="L5070" i="18"/>
  <c r="Q5046" i="18"/>
  <c r="K2336" i="18"/>
  <c r="P2312" i="18"/>
  <c r="J2340" i="18"/>
  <c r="O2316" i="18"/>
  <c r="J2321" i="18"/>
  <c r="O2297" i="18"/>
  <c r="J2336" i="18"/>
  <c r="O2312" i="18"/>
  <c r="K2328" i="18"/>
  <c r="P2304" i="18"/>
  <c r="J2338" i="18"/>
  <c r="O2314" i="18"/>
  <c r="K2343" i="18"/>
  <c r="P2319" i="18"/>
  <c r="J2323" i="18"/>
  <c r="O2299" i="18"/>
  <c r="K2327" i="18"/>
  <c r="P2303" i="18"/>
  <c r="I2331" i="18"/>
  <c r="N2307" i="18"/>
  <c r="J2342" i="18"/>
  <c r="O2318" i="18"/>
  <c r="I2341" i="18"/>
  <c r="N2317" i="18"/>
  <c r="L5057" i="18"/>
  <c r="Q5033" i="18"/>
  <c r="J2324" i="18"/>
  <c r="O2300" i="18"/>
  <c r="I2342" i="18"/>
  <c r="N2318" i="18"/>
  <c r="K2334" i="18"/>
  <c r="P2310" i="18"/>
  <c r="I2334" i="18"/>
  <c r="N2310" i="18"/>
  <c r="K2344" i="18"/>
  <c r="P2320" i="18"/>
  <c r="K2335" i="18"/>
  <c r="P2311" i="18"/>
  <c r="I2322" i="18"/>
  <c r="N2298" i="18"/>
  <c r="J2337" i="18"/>
  <c r="O2313" i="18"/>
  <c r="I2337" i="18"/>
  <c r="N2313" i="18"/>
  <c r="K2324" i="18"/>
  <c r="P2300" i="18"/>
  <c r="J2322" i="18"/>
  <c r="O2298" i="18"/>
  <c r="J2335" i="18"/>
  <c r="O2311" i="18"/>
  <c r="J2329" i="18"/>
  <c r="O2305" i="18"/>
  <c r="J2344" i="18"/>
  <c r="O2320" i="18"/>
  <c r="I2321" i="18"/>
  <c r="N2297" i="18"/>
  <c r="I2340" i="18"/>
  <c r="N2316" i="18"/>
  <c r="J2339" i="18"/>
  <c r="O2315" i="18"/>
  <c r="J2330" i="18"/>
  <c r="O2306" i="18"/>
  <c r="L5062" i="18"/>
  <c r="Q5038" i="18"/>
  <c r="R2279" i="18"/>
  <c r="U2279" i="18" s="1"/>
  <c r="J2333" i="18"/>
  <c r="O2309" i="18"/>
  <c r="K2338" i="18"/>
  <c r="P2314" i="18"/>
  <c r="K2321" i="18"/>
  <c r="P2297" i="18"/>
  <c r="R2294" i="18"/>
  <c r="U2294" i="18" s="1"/>
  <c r="R2286" i="18"/>
  <c r="U2286" i="18" s="1"/>
  <c r="R2289" i="18"/>
  <c r="U2289" i="18" s="1"/>
  <c r="R2292" i="18"/>
  <c r="U2292" i="18" s="1"/>
  <c r="L5065" i="18"/>
  <c r="Q5041" i="18"/>
  <c r="R2281" i="18"/>
  <c r="U2281" i="18" s="1"/>
  <c r="K2339" i="18"/>
  <c r="P2315" i="18"/>
  <c r="I2329" i="18"/>
  <c r="N2305" i="18"/>
  <c r="R2305" i="18" s="1"/>
  <c r="U2305" i="18" s="1"/>
  <c r="I2330" i="18"/>
  <c r="N2306" i="18"/>
  <c r="L5069" i="18"/>
  <c r="Q5045" i="18"/>
  <c r="I2338" i="18"/>
  <c r="N2314" i="18"/>
  <c r="L5050" i="18"/>
  <c r="Q5026" i="18"/>
  <c r="K2329" i="18"/>
  <c r="P2305" i="18"/>
  <c r="I2325" i="18"/>
  <c r="N2301" i="18"/>
  <c r="R2284" i="18"/>
  <c r="U2284" i="18" s="1"/>
  <c r="R2288" i="18"/>
  <c r="U2288" i="18" s="1"/>
  <c r="R2275" i="18"/>
  <c r="U2275" i="18" s="1"/>
  <c r="R2287" i="18"/>
  <c r="U2287" i="18" s="1"/>
  <c r="R2278" i="18"/>
  <c r="U2278" i="18" s="1"/>
  <c r="R2285" i="18"/>
  <c r="U2285" i="18" s="1"/>
  <c r="R2296" i="18"/>
  <c r="U2296" i="18" s="1"/>
  <c r="R2291" i="18"/>
  <c r="U2291" i="18" s="1"/>
  <c r="R2276" i="18"/>
  <c r="U2276" i="18" s="1"/>
  <c r="J2325" i="18"/>
  <c r="O2301" i="18"/>
  <c r="K2332" i="18"/>
  <c r="P2308" i="18"/>
  <c r="I2327" i="18"/>
  <c r="N2303" i="18"/>
  <c r="J2328" i="18"/>
  <c r="O2304" i="18"/>
  <c r="L5073" i="18"/>
  <c r="Q5049" i="18"/>
  <c r="R2273" i="18"/>
  <c r="U2273" i="18" s="1"/>
  <c r="I2328" i="18"/>
  <c r="N2304" i="18"/>
  <c r="K2325" i="18"/>
  <c r="P2301" i="18"/>
  <c r="L5064" i="18"/>
  <c r="Q5040" i="18"/>
  <c r="J2331" i="18"/>
  <c r="O2307" i="18"/>
  <c r="L5053" i="18"/>
  <c r="Q5029" i="18"/>
  <c r="L5055" i="18"/>
  <c r="Q5031" i="18"/>
  <c r="I2332" i="18"/>
  <c r="N2308" i="18"/>
  <c r="L5060" i="18"/>
  <c r="Q5036" i="18"/>
  <c r="L5051" i="18"/>
  <c r="Q5027" i="18"/>
  <c r="I2336" i="18"/>
  <c r="N2312" i="18"/>
  <c r="R2312" i="18" s="1"/>
  <c r="U2312" i="18" s="1"/>
  <c r="L5059" i="18"/>
  <c r="Q5035" i="18"/>
  <c r="L5072" i="18"/>
  <c r="Q5048" i="18"/>
  <c r="I2323" i="18"/>
  <c r="N2299" i="18"/>
  <c r="K2326" i="18"/>
  <c r="P2302" i="18"/>
  <c r="K2323" i="18"/>
  <c r="P2299" i="18"/>
  <c r="J2343" i="18"/>
  <c r="O2319" i="18"/>
  <c r="J2327" i="18"/>
  <c r="O2303" i="18"/>
  <c r="K2337" i="18"/>
  <c r="P2313" i="18"/>
  <c r="L5052" i="18"/>
  <c r="Q5028" i="18"/>
  <c r="L5061" i="18"/>
  <c r="Q5037" i="18"/>
  <c r="J2334" i="18"/>
  <c r="O2310" i="18"/>
  <c r="L5068" i="18"/>
  <c r="Q5044" i="18"/>
  <c r="I2335" i="18"/>
  <c r="N2311" i="18"/>
  <c r="K2333" i="18"/>
  <c r="P2309" i="18"/>
  <c r="I2326" i="18"/>
  <c r="N2302" i="18"/>
  <c r="L5058" i="18"/>
  <c r="Q5034" i="18"/>
  <c r="L5054" i="18"/>
  <c r="Q5030" i="18"/>
  <c r="J2326" i="18"/>
  <c r="O2302" i="18"/>
  <c r="L5056" i="18"/>
  <c r="Q5032" i="18"/>
  <c r="I2333" i="18"/>
  <c r="N2309" i="18"/>
  <c r="I2344" i="18"/>
  <c r="N2320" i="18"/>
  <c r="K2340" i="18"/>
  <c r="P2316" i="18"/>
  <c r="K2331" i="18"/>
  <c r="P2307" i="18"/>
  <c r="L5066" i="18"/>
  <c r="Q5042" i="18"/>
  <c r="I2339" i="18"/>
  <c r="N2315" i="18"/>
  <c r="R2315" i="18" s="1"/>
  <c r="U2315" i="18" s="1"/>
  <c r="K2322" i="18"/>
  <c r="P2298" i="18"/>
  <c r="L5071" i="18"/>
  <c r="Q5047" i="18"/>
  <c r="I2324" i="18"/>
  <c r="N2300" i="18"/>
  <c r="R2300" i="18" s="1"/>
  <c r="U2300" i="18" s="1"/>
  <c r="J2341" i="18"/>
  <c r="O2317" i="18"/>
  <c r="R2280" i="18"/>
  <c r="U2280" i="18" s="1"/>
  <c r="R2309" i="18" l="1"/>
  <c r="U2309" i="18" s="1"/>
  <c r="R2318" i="18"/>
  <c r="U2318" i="18" s="1"/>
  <c r="R2310" i="18"/>
  <c r="U2310" i="18" s="1"/>
  <c r="R2314" i="18"/>
  <c r="U2314" i="18" s="1"/>
  <c r="J2357" i="18"/>
  <c r="O2333" i="18"/>
  <c r="K2364" i="18"/>
  <c r="P2340" i="18"/>
  <c r="L5082" i="18"/>
  <c r="Q5058" i="18"/>
  <c r="L5092" i="18"/>
  <c r="Q5068" i="18"/>
  <c r="L5085" i="18"/>
  <c r="Q5061" i="18"/>
  <c r="K2361" i="18"/>
  <c r="P2337" i="18"/>
  <c r="J2367" i="18"/>
  <c r="O2343" i="18"/>
  <c r="K2350" i="18"/>
  <c r="P2326" i="18"/>
  <c r="L5096" i="18"/>
  <c r="Q5072" i="18"/>
  <c r="I2360" i="18"/>
  <c r="N2336" i="18"/>
  <c r="L5084" i="18"/>
  <c r="Q5060" i="18"/>
  <c r="L5079" i="18"/>
  <c r="Q5055" i="18"/>
  <c r="J2355" i="18"/>
  <c r="O2331" i="18"/>
  <c r="K2349" i="18"/>
  <c r="P2325" i="18"/>
  <c r="R2303" i="18"/>
  <c r="U2303" i="18" s="1"/>
  <c r="I2349" i="18"/>
  <c r="N2325" i="18"/>
  <c r="L5074" i="18"/>
  <c r="Q5050" i="18"/>
  <c r="L5093" i="18"/>
  <c r="Q5069" i="18"/>
  <c r="I2353" i="18"/>
  <c r="N2329" i="18"/>
  <c r="J2354" i="18"/>
  <c r="O2330" i="18"/>
  <c r="I2364" i="18"/>
  <c r="N2340" i="18"/>
  <c r="J2368" i="18"/>
  <c r="O2344" i="18"/>
  <c r="J2359" i="18"/>
  <c r="O2335" i="18"/>
  <c r="K2348" i="18"/>
  <c r="P2324" i="18"/>
  <c r="J2361" i="18"/>
  <c r="O2337" i="18"/>
  <c r="K2359" i="18"/>
  <c r="P2335" i="18"/>
  <c r="I2358" i="18"/>
  <c r="N2334" i="18"/>
  <c r="I2366" i="18"/>
  <c r="N2342" i="18"/>
  <c r="L5081" i="18"/>
  <c r="Q5057" i="18"/>
  <c r="J2366" i="18"/>
  <c r="O2342" i="18"/>
  <c r="K2351" i="18"/>
  <c r="P2327" i="18"/>
  <c r="K2367" i="18"/>
  <c r="P2343" i="18"/>
  <c r="K2352" i="18"/>
  <c r="P2328" i="18"/>
  <c r="J2345" i="18"/>
  <c r="O2321" i="18"/>
  <c r="K2360" i="18"/>
  <c r="P2336" i="18"/>
  <c r="I2367" i="18"/>
  <c r="N2343" i="18"/>
  <c r="K2354" i="18"/>
  <c r="P2330" i="18"/>
  <c r="J2356" i="18"/>
  <c r="O2332" i="18"/>
  <c r="K2356" i="18"/>
  <c r="P2332" i="18"/>
  <c r="K2345" i="18"/>
  <c r="P2321" i="18"/>
  <c r="R2316" i="18"/>
  <c r="U2316" i="18" s="1"/>
  <c r="I2348" i="18"/>
  <c r="N2324" i="18"/>
  <c r="L5090" i="18"/>
  <c r="Q5066" i="18"/>
  <c r="I2357" i="18"/>
  <c r="N2333" i="18"/>
  <c r="K2357" i="18"/>
  <c r="P2333" i="18"/>
  <c r="R2320" i="18"/>
  <c r="U2320" i="18" s="1"/>
  <c r="R2302" i="18"/>
  <c r="U2302" i="18" s="1"/>
  <c r="R2311" i="18"/>
  <c r="U2311" i="18" s="1"/>
  <c r="R2299" i="18"/>
  <c r="U2299" i="18" s="1"/>
  <c r="R2308" i="18"/>
  <c r="U2308" i="18" s="1"/>
  <c r="R2304" i="18"/>
  <c r="U2304" i="18" s="1"/>
  <c r="L5097" i="18"/>
  <c r="Q5073" i="18"/>
  <c r="I2351" i="18"/>
  <c r="N2327" i="18"/>
  <c r="J2349" i="18"/>
  <c r="O2325" i="18"/>
  <c r="R2306" i="18"/>
  <c r="U2306" i="18" s="1"/>
  <c r="L5089" i="18"/>
  <c r="Q5065" i="18"/>
  <c r="K2362" i="18"/>
  <c r="P2338" i="18"/>
  <c r="R2297" i="18"/>
  <c r="U2297" i="18" s="1"/>
  <c r="R2313" i="18"/>
  <c r="U2313" i="18" s="1"/>
  <c r="R2298" i="18"/>
  <c r="U2298" i="18" s="1"/>
  <c r="R2317" i="18"/>
  <c r="U2317" i="18" s="1"/>
  <c r="R2307" i="18"/>
  <c r="U2307" i="18" s="1"/>
  <c r="J2352" i="18"/>
  <c r="O2328" i="18"/>
  <c r="R2301" i="18"/>
  <c r="U2301" i="18" s="1"/>
  <c r="R2319" i="18"/>
  <c r="U2319" i="18" s="1"/>
  <c r="K2346" i="18"/>
  <c r="P2322" i="18"/>
  <c r="J2350" i="18"/>
  <c r="O2326" i="18"/>
  <c r="J2365" i="18"/>
  <c r="O2341" i="18"/>
  <c r="L5095" i="18"/>
  <c r="Q5071" i="18"/>
  <c r="I2363" i="18"/>
  <c r="N2339" i="18"/>
  <c r="K2355" i="18"/>
  <c r="P2331" i="18"/>
  <c r="I2368" i="18"/>
  <c r="N2344" i="18"/>
  <c r="L5080" i="18"/>
  <c r="Q5056" i="18"/>
  <c r="L5078" i="18"/>
  <c r="Q5054" i="18"/>
  <c r="I2350" i="18"/>
  <c r="N2326" i="18"/>
  <c r="I2359" i="18"/>
  <c r="N2335" i="18"/>
  <c r="J2358" i="18"/>
  <c r="O2334" i="18"/>
  <c r="L5076" i="18"/>
  <c r="Q5052" i="18"/>
  <c r="J2351" i="18"/>
  <c r="O2327" i="18"/>
  <c r="K2347" i="18"/>
  <c r="P2323" i="18"/>
  <c r="I2347" i="18"/>
  <c r="N2323" i="18"/>
  <c r="L5083" i="18"/>
  <c r="Q5059" i="18"/>
  <c r="L5075" i="18"/>
  <c r="Q5051" i="18"/>
  <c r="I2356" i="18"/>
  <c r="N2332" i="18"/>
  <c r="L5077" i="18"/>
  <c r="Q5053" i="18"/>
  <c r="L5088" i="18"/>
  <c r="Q5064" i="18"/>
  <c r="I2352" i="18"/>
  <c r="N2328" i="18"/>
  <c r="K2353" i="18"/>
  <c r="P2329" i="18"/>
  <c r="I2362" i="18"/>
  <c r="N2338" i="18"/>
  <c r="I2354" i="18"/>
  <c r="N2330" i="18"/>
  <c r="K2363" i="18"/>
  <c r="P2339" i="18"/>
  <c r="L5086" i="18"/>
  <c r="Q5062" i="18"/>
  <c r="J2363" i="18"/>
  <c r="O2339" i="18"/>
  <c r="I2345" i="18"/>
  <c r="N2321" i="18"/>
  <c r="J2353" i="18"/>
  <c r="O2329" i="18"/>
  <c r="J2346" i="18"/>
  <c r="O2322" i="18"/>
  <c r="I2361" i="18"/>
  <c r="N2337" i="18"/>
  <c r="I2346" i="18"/>
  <c r="N2322" i="18"/>
  <c r="R2322" i="18" s="1"/>
  <c r="U2322" i="18" s="1"/>
  <c r="K2368" i="18"/>
  <c r="P2344" i="18"/>
  <c r="K2358" i="18"/>
  <c r="P2334" i="18"/>
  <c r="J2348" i="18"/>
  <c r="O2324" i="18"/>
  <c r="I2365" i="18"/>
  <c r="N2341" i="18"/>
  <c r="I2355" i="18"/>
  <c r="N2331" i="18"/>
  <c r="R2331" i="18" s="1"/>
  <c r="U2331" i="18" s="1"/>
  <c r="J2347" i="18"/>
  <c r="O2323" i="18"/>
  <c r="J2362" i="18"/>
  <c r="O2338" i="18"/>
  <c r="J2360" i="18"/>
  <c r="O2336" i="18"/>
  <c r="J2364" i="18"/>
  <c r="O2340" i="18"/>
  <c r="L5094" i="18"/>
  <c r="Q5070" i="18"/>
  <c r="L5091" i="18"/>
  <c r="Q5067" i="18"/>
  <c r="K2366" i="18"/>
  <c r="P2342" i="18"/>
  <c r="L5087" i="18"/>
  <c r="Q5063" i="18"/>
  <c r="K2365" i="18"/>
  <c r="P2341" i="18"/>
  <c r="R2321" i="18" l="1"/>
  <c r="U2321" i="18" s="1"/>
  <c r="R2330" i="18"/>
  <c r="U2330" i="18" s="1"/>
  <c r="R2332" i="18"/>
  <c r="U2332" i="18" s="1"/>
  <c r="R2335" i="18"/>
  <c r="U2335" i="18" s="1"/>
  <c r="R2343" i="18"/>
  <c r="U2343" i="18" s="1"/>
  <c r="R2337" i="18"/>
  <c r="U2337" i="18" s="1"/>
  <c r="R2328" i="18"/>
  <c r="U2328" i="18" s="1"/>
  <c r="R2326" i="18"/>
  <c r="U2326" i="18" s="1"/>
  <c r="R2333" i="18"/>
  <c r="U2333" i="18" s="1"/>
  <c r="R2341" i="18"/>
  <c r="U2341" i="18" s="1"/>
  <c r="R2344" i="18"/>
  <c r="U2344" i="18" s="1"/>
  <c r="R2339" i="18"/>
  <c r="U2339" i="18" s="1"/>
  <c r="K2386" i="18"/>
  <c r="P2362" i="18"/>
  <c r="K2380" i="18"/>
  <c r="P2356" i="18"/>
  <c r="K2378" i="18"/>
  <c r="P2354" i="18"/>
  <c r="K2384" i="18"/>
  <c r="P2360" i="18"/>
  <c r="K2376" i="18"/>
  <c r="P2352" i="18"/>
  <c r="K2375" i="18"/>
  <c r="P2351" i="18"/>
  <c r="L5105" i="18"/>
  <c r="Q5081" i="18"/>
  <c r="I2382" i="18"/>
  <c r="N2358" i="18"/>
  <c r="J2385" i="18"/>
  <c r="O2361" i="18"/>
  <c r="J2383" i="18"/>
  <c r="O2359" i="18"/>
  <c r="I2388" i="18"/>
  <c r="N2364" i="18"/>
  <c r="I2377" i="18"/>
  <c r="N2353" i="18"/>
  <c r="L5098" i="18"/>
  <c r="Q5074" i="18"/>
  <c r="R2336" i="18"/>
  <c r="U2336" i="18" s="1"/>
  <c r="K2389" i="18"/>
  <c r="P2365" i="18"/>
  <c r="K2390" i="18"/>
  <c r="P2366" i="18"/>
  <c r="L5118" i="18"/>
  <c r="Q5094" i="18"/>
  <c r="J2384" i="18"/>
  <c r="O2360" i="18"/>
  <c r="J2371" i="18"/>
  <c r="O2347" i="18"/>
  <c r="I2389" i="18"/>
  <c r="N2365" i="18"/>
  <c r="K2382" i="18"/>
  <c r="P2358" i="18"/>
  <c r="I2370" i="18"/>
  <c r="N2346" i="18"/>
  <c r="J2370" i="18"/>
  <c r="O2346" i="18"/>
  <c r="I2369" i="18"/>
  <c r="N2345" i="18"/>
  <c r="L5110" i="18"/>
  <c r="Q5086" i="18"/>
  <c r="I2378" i="18"/>
  <c r="N2354" i="18"/>
  <c r="K2377" i="18"/>
  <c r="P2353" i="18"/>
  <c r="L5112" i="18"/>
  <c r="Q5088" i="18"/>
  <c r="I2380" i="18"/>
  <c r="N2356" i="18"/>
  <c r="L5107" i="18"/>
  <c r="Q5083" i="18"/>
  <c r="K2371" i="18"/>
  <c r="P2347" i="18"/>
  <c r="L5100" i="18"/>
  <c r="Q5076" i="18"/>
  <c r="I2383" i="18"/>
  <c r="N2359" i="18"/>
  <c r="L5102" i="18"/>
  <c r="Q5078" i="18"/>
  <c r="I2392" i="18"/>
  <c r="N2368" i="18"/>
  <c r="I2387" i="18"/>
  <c r="N2363" i="18"/>
  <c r="J2389" i="18"/>
  <c r="O2365" i="18"/>
  <c r="K2370" i="18"/>
  <c r="P2346" i="18"/>
  <c r="J2376" i="18"/>
  <c r="O2352" i="18"/>
  <c r="J2373" i="18"/>
  <c r="O2349" i="18"/>
  <c r="L5121" i="18"/>
  <c r="Q5097" i="18"/>
  <c r="K2381" i="18"/>
  <c r="P2357" i="18"/>
  <c r="L5114" i="18"/>
  <c r="Q5090" i="18"/>
  <c r="R2342" i="18"/>
  <c r="U2342" i="18" s="1"/>
  <c r="R2325" i="18"/>
  <c r="U2325" i="18" s="1"/>
  <c r="K2373" i="18"/>
  <c r="P2349" i="18"/>
  <c r="L5103" i="18"/>
  <c r="Q5079" i="18"/>
  <c r="I2384" i="18"/>
  <c r="N2360" i="18"/>
  <c r="K2374" i="18"/>
  <c r="P2350" i="18"/>
  <c r="K2385" i="18"/>
  <c r="P2361" i="18"/>
  <c r="L5116" i="18"/>
  <c r="Q5092" i="18"/>
  <c r="K2388" i="18"/>
  <c r="P2364" i="18"/>
  <c r="R2323" i="18"/>
  <c r="U2323" i="18" s="1"/>
  <c r="L5113" i="18"/>
  <c r="Q5089" i="18"/>
  <c r="R2327" i="18"/>
  <c r="U2327" i="18" s="1"/>
  <c r="R2324" i="18"/>
  <c r="U2324" i="18" s="1"/>
  <c r="K2369" i="18"/>
  <c r="P2345" i="18"/>
  <c r="J2380" i="18"/>
  <c r="O2356" i="18"/>
  <c r="I2391" i="18"/>
  <c r="N2367" i="18"/>
  <c r="J2369" i="18"/>
  <c r="O2345" i="18"/>
  <c r="K2391" i="18"/>
  <c r="P2367" i="18"/>
  <c r="J2390" i="18"/>
  <c r="O2366" i="18"/>
  <c r="I2390" i="18"/>
  <c r="N2366" i="18"/>
  <c r="K2383" i="18"/>
  <c r="P2359" i="18"/>
  <c r="K2372" i="18"/>
  <c r="P2348" i="18"/>
  <c r="J2392" i="18"/>
  <c r="O2368" i="18"/>
  <c r="J2378" i="18"/>
  <c r="O2354" i="18"/>
  <c r="L5117" i="18"/>
  <c r="Q5093" i="18"/>
  <c r="I2373" i="18"/>
  <c r="N2349" i="18"/>
  <c r="R2338" i="18"/>
  <c r="U2338" i="18" s="1"/>
  <c r="L5111" i="18"/>
  <c r="Q5087" i="18"/>
  <c r="L5115" i="18"/>
  <c r="Q5091" i="18"/>
  <c r="J2388" i="18"/>
  <c r="O2364" i="18"/>
  <c r="J2386" i="18"/>
  <c r="O2362" i="18"/>
  <c r="I2379" i="18"/>
  <c r="N2355" i="18"/>
  <c r="J2372" i="18"/>
  <c r="O2348" i="18"/>
  <c r="K2392" i="18"/>
  <c r="P2368" i="18"/>
  <c r="I2385" i="18"/>
  <c r="N2361" i="18"/>
  <c r="R2361" i="18" s="1"/>
  <c r="U2361" i="18" s="1"/>
  <c r="J2377" i="18"/>
  <c r="O2353" i="18"/>
  <c r="J2387" i="18"/>
  <c r="O2363" i="18"/>
  <c r="K2387" i="18"/>
  <c r="P2363" i="18"/>
  <c r="I2386" i="18"/>
  <c r="N2362" i="18"/>
  <c r="R2362" i="18" s="1"/>
  <c r="U2362" i="18" s="1"/>
  <c r="I2376" i="18"/>
  <c r="N2352" i="18"/>
  <c r="L5101" i="18"/>
  <c r="Q5077" i="18"/>
  <c r="L5099" i="18"/>
  <c r="Q5075" i="18"/>
  <c r="I2371" i="18"/>
  <c r="N2347" i="18"/>
  <c r="R2347" i="18" s="1"/>
  <c r="U2347" i="18" s="1"/>
  <c r="J2375" i="18"/>
  <c r="O2351" i="18"/>
  <c r="J2382" i="18"/>
  <c r="O2358" i="18"/>
  <c r="I2374" i="18"/>
  <c r="N2350" i="18"/>
  <c r="L5104" i="18"/>
  <c r="Q5080" i="18"/>
  <c r="K2379" i="18"/>
  <c r="P2355" i="18"/>
  <c r="L5119" i="18"/>
  <c r="Q5095" i="18"/>
  <c r="J2374" i="18"/>
  <c r="O2350" i="18"/>
  <c r="I2375" i="18"/>
  <c r="N2351" i="18"/>
  <c r="I2381" i="18"/>
  <c r="N2357" i="18"/>
  <c r="I2372" i="18"/>
  <c r="N2348" i="18"/>
  <c r="R2334" i="18"/>
  <c r="U2334" i="18" s="1"/>
  <c r="R2340" i="18"/>
  <c r="U2340" i="18" s="1"/>
  <c r="R2329" i="18"/>
  <c r="U2329" i="18" s="1"/>
  <c r="J2379" i="18"/>
  <c r="O2355" i="18"/>
  <c r="L5108" i="18"/>
  <c r="Q5084" i="18"/>
  <c r="L5120" i="18"/>
  <c r="Q5096" i="18"/>
  <c r="J2391" i="18"/>
  <c r="O2367" i="18"/>
  <c r="L5109" i="18"/>
  <c r="Q5085" i="18"/>
  <c r="L5106" i="18"/>
  <c r="Q5082" i="18"/>
  <c r="J2381" i="18"/>
  <c r="O2357" i="18"/>
  <c r="R2360" i="18" l="1"/>
  <c r="U2360" i="18" s="1"/>
  <c r="R2348" i="18"/>
  <c r="U2348" i="18" s="1"/>
  <c r="R2366" i="18"/>
  <c r="U2366" i="18" s="1"/>
  <c r="R2357" i="18"/>
  <c r="U2357" i="18" s="1"/>
  <c r="R2352" i="18"/>
  <c r="U2352" i="18" s="1"/>
  <c r="R2354" i="18"/>
  <c r="U2354" i="18" s="1"/>
  <c r="R2345" i="18"/>
  <c r="U2345" i="18" s="1"/>
  <c r="R2365" i="18"/>
  <c r="U2365" i="18" s="1"/>
  <c r="J2415" i="18"/>
  <c r="O2391" i="18"/>
  <c r="L5133" i="18"/>
  <c r="Q5109" i="18"/>
  <c r="J2403" i="18"/>
  <c r="O2379" i="18"/>
  <c r="R2351" i="18"/>
  <c r="U2351" i="18" s="1"/>
  <c r="L5141" i="18"/>
  <c r="Q5117" i="18"/>
  <c r="J2416" i="18"/>
  <c r="O2392" i="18"/>
  <c r="K2407" i="18"/>
  <c r="P2383" i="18"/>
  <c r="J2414" i="18"/>
  <c r="O2390" i="18"/>
  <c r="J2393" i="18"/>
  <c r="O2369" i="18"/>
  <c r="J2404" i="18"/>
  <c r="O2380" i="18"/>
  <c r="R2368" i="18"/>
  <c r="U2368" i="18" s="1"/>
  <c r="R2359" i="18"/>
  <c r="U2359" i="18" s="1"/>
  <c r="R2356" i="18"/>
  <c r="U2356" i="18" s="1"/>
  <c r="L5122" i="18"/>
  <c r="Q5098" i="18"/>
  <c r="I2412" i="18"/>
  <c r="N2388" i="18"/>
  <c r="J2409" i="18"/>
  <c r="O2385" i="18"/>
  <c r="L5129" i="18"/>
  <c r="Q5105" i="18"/>
  <c r="K2400" i="18"/>
  <c r="P2376" i="18"/>
  <c r="K2402" i="18"/>
  <c r="P2378" i="18"/>
  <c r="K2410" i="18"/>
  <c r="P2386" i="18"/>
  <c r="J2405" i="18"/>
  <c r="O2381" i="18"/>
  <c r="L5144" i="18"/>
  <c r="Q5120" i="18"/>
  <c r="I2396" i="18"/>
  <c r="N2372" i="18"/>
  <c r="I2399" i="18"/>
  <c r="N2375" i="18"/>
  <c r="L5143" i="18"/>
  <c r="Q5119" i="18"/>
  <c r="L5128" i="18"/>
  <c r="Q5104" i="18"/>
  <c r="J2406" i="18"/>
  <c r="O2382" i="18"/>
  <c r="I2395" i="18"/>
  <c r="N2371" i="18"/>
  <c r="L5125" i="18"/>
  <c r="Q5101" i="18"/>
  <c r="I2410" i="18"/>
  <c r="N2386" i="18"/>
  <c r="J2411" i="18"/>
  <c r="O2387" i="18"/>
  <c r="I2409" i="18"/>
  <c r="N2385" i="18"/>
  <c r="J2396" i="18"/>
  <c r="O2372" i="18"/>
  <c r="J2410" i="18"/>
  <c r="O2386" i="18"/>
  <c r="L5139" i="18"/>
  <c r="Q5115" i="18"/>
  <c r="R2349" i="18"/>
  <c r="U2349" i="18" s="1"/>
  <c r="R2367" i="18"/>
  <c r="U2367" i="18" s="1"/>
  <c r="K2412" i="18"/>
  <c r="P2388" i="18"/>
  <c r="K2409" i="18"/>
  <c r="P2385" i="18"/>
  <c r="I2408" i="18"/>
  <c r="N2384" i="18"/>
  <c r="K2397" i="18"/>
  <c r="P2373" i="18"/>
  <c r="L5138" i="18"/>
  <c r="Q5114" i="18"/>
  <c r="L5145" i="18"/>
  <c r="Q5121" i="18"/>
  <c r="J2400" i="18"/>
  <c r="O2376" i="18"/>
  <c r="J2413" i="18"/>
  <c r="O2389" i="18"/>
  <c r="I2416" i="18"/>
  <c r="N2392" i="18"/>
  <c r="I2407" i="18"/>
  <c r="N2383" i="18"/>
  <c r="K2395" i="18"/>
  <c r="P2371" i="18"/>
  <c r="I2404" i="18"/>
  <c r="N2380" i="18"/>
  <c r="K2401" i="18"/>
  <c r="P2377" i="18"/>
  <c r="L5134" i="18"/>
  <c r="Q5110" i="18"/>
  <c r="J2394" i="18"/>
  <c r="O2370" i="18"/>
  <c r="K2406" i="18"/>
  <c r="P2382" i="18"/>
  <c r="J2395" i="18"/>
  <c r="O2371" i="18"/>
  <c r="L5142" i="18"/>
  <c r="Q5118" i="18"/>
  <c r="K2413" i="18"/>
  <c r="P2389" i="18"/>
  <c r="R2353" i="18"/>
  <c r="U2353" i="18" s="1"/>
  <c r="R2358" i="18"/>
  <c r="U2358" i="18" s="1"/>
  <c r="L5130" i="18"/>
  <c r="Q5106" i="18"/>
  <c r="L5132" i="18"/>
  <c r="Q5108" i="18"/>
  <c r="R2350" i="18"/>
  <c r="U2350" i="18" s="1"/>
  <c r="R2355" i="18"/>
  <c r="U2355" i="18" s="1"/>
  <c r="J2402" i="18"/>
  <c r="O2378" i="18"/>
  <c r="I2414" i="18"/>
  <c r="N2390" i="18"/>
  <c r="I2415" i="18"/>
  <c r="N2391" i="18"/>
  <c r="L5137" i="18"/>
  <c r="Q5113" i="18"/>
  <c r="R2363" i="18"/>
  <c r="U2363" i="18" s="1"/>
  <c r="R2346" i="18"/>
  <c r="U2346" i="18" s="1"/>
  <c r="I2401" i="18"/>
  <c r="N2377" i="18"/>
  <c r="J2407" i="18"/>
  <c r="O2383" i="18"/>
  <c r="I2406" i="18"/>
  <c r="N2382" i="18"/>
  <c r="K2399" i="18"/>
  <c r="P2375" i="18"/>
  <c r="K2408" i="18"/>
  <c r="P2384" i="18"/>
  <c r="K2404" i="18"/>
  <c r="P2380" i="18"/>
  <c r="I2397" i="18"/>
  <c r="N2373" i="18"/>
  <c r="K2396" i="18"/>
  <c r="P2372" i="18"/>
  <c r="K2415" i="18"/>
  <c r="P2391" i="18"/>
  <c r="K2393" i="18"/>
  <c r="P2369" i="18"/>
  <c r="I2405" i="18"/>
  <c r="N2381" i="18"/>
  <c r="J2398" i="18"/>
  <c r="O2374" i="18"/>
  <c r="K2403" i="18"/>
  <c r="P2379" i="18"/>
  <c r="I2398" i="18"/>
  <c r="N2374" i="18"/>
  <c r="J2399" i="18"/>
  <c r="O2375" i="18"/>
  <c r="L5123" i="18"/>
  <c r="Q5099" i="18"/>
  <c r="I2400" i="18"/>
  <c r="N2376" i="18"/>
  <c r="K2411" i="18"/>
  <c r="P2387" i="18"/>
  <c r="J2401" i="18"/>
  <c r="O2377" i="18"/>
  <c r="K2416" i="18"/>
  <c r="P2392" i="18"/>
  <c r="I2403" i="18"/>
  <c r="N2379" i="18"/>
  <c r="R2379" i="18" s="1"/>
  <c r="U2379" i="18" s="1"/>
  <c r="J2412" i="18"/>
  <c r="O2388" i="18"/>
  <c r="L5135" i="18"/>
  <c r="Q5111" i="18"/>
  <c r="L5140" i="18"/>
  <c r="Q5116" i="18"/>
  <c r="K2398" i="18"/>
  <c r="P2374" i="18"/>
  <c r="L5127" i="18"/>
  <c r="Q5103" i="18"/>
  <c r="K2405" i="18"/>
  <c r="P2381" i="18"/>
  <c r="J2397" i="18"/>
  <c r="O2373" i="18"/>
  <c r="K2394" i="18"/>
  <c r="P2370" i="18"/>
  <c r="I2411" i="18"/>
  <c r="N2387" i="18"/>
  <c r="L5126" i="18"/>
  <c r="Q5102" i="18"/>
  <c r="L5124" i="18"/>
  <c r="Q5100" i="18"/>
  <c r="L5131" i="18"/>
  <c r="Q5107" i="18"/>
  <c r="L5136" i="18"/>
  <c r="Q5112" i="18"/>
  <c r="I2402" i="18"/>
  <c r="N2378" i="18"/>
  <c r="I2393" i="18"/>
  <c r="N2369" i="18"/>
  <c r="I2394" i="18"/>
  <c r="N2370" i="18"/>
  <c r="I2413" i="18"/>
  <c r="N2389" i="18"/>
  <c r="J2408" i="18"/>
  <c r="O2384" i="18"/>
  <c r="K2414" i="18"/>
  <c r="P2390" i="18"/>
  <c r="R2364" i="18"/>
  <c r="U2364" i="18" s="1"/>
  <c r="R2378" i="18" l="1"/>
  <c r="U2378" i="18" s="1"/>
  <c r="R2382" i="18"/>
  <c r="U2382" i="18" s="1"/>
  <c r="R2370" i="18"/>
  <c r="U2370" i="18" s="1"/>
  <c r="R2376" i="18"/>
  <c r="U2376" i="18" s="1"/>
  <c r="R2369" i="18"/>
  <c r="U2369" i="18" s="1"/>
  <c r="R2389" i="18"/>
  <c r="U2389" i="18" s="1"/>
  <c r="R2387" i="18"/>
  <c r="U2387" i="18" s="1"/>
  <c r="R2391" i="18"/>
  <c r="U2391" i="18" s="1"/>
  <c r="R2380" i="18"/>
  <c r="U2380" i="18" s="1"/>
  <c r="R2383" i="18"/>
  <c r="U2383" i="18" s="1"/>
  <c r="R2385" i="18"/>
  <c r="U2385" i="18" s="1"/>
  <c r="R2386" i="18"/>
  <c r="U2386" i="18" s="1"/>
  <c r="R2371" i="18"/>
  <c r="U2371" i="18" s="1"/>
  <c r="R2375" i="18"/>
  <c r="U2375" i="18" s="1"/>
  <c r="J2417" i="18"/>
  <c r="O2393" i="18"/>
  <c r="K2431" i="18"/>
  <c r="P2407" i="18"/>
  <c r="L5165" i="18"/>
  <c r="Q5141" i="18"/>
  <c r="R2374" i="18"/>
  <c r="U2374" i="18" s="1"/>
  <c r="K2438" i="18"/>
  <c r="P2414" i="18"/>
  <c r="I2437" i="18"/>
  <c r="N2413" i="18"/>
  <c r="I2417" i="18"/>
  <c r="N2393" i="18"/>
  <c r="L5160" i="18"/>
  <c r="Q5136" i="18"/>
  <c r="L5148" i="18"/>
  <c r="Q5124" i="18"/>
  <c r="I2435" i="18"/>
  <c r="N2411" i="18"/>
  <c r="J2421" i="18"/>
  <c r="O2397" i="18"/>
  <c r="L5151" i="18"/>
  <c r="Q5127" i="18"/>
  <c r="L5164" i="18"/>
  <c r="Q5140" i="18"/>
  <c r="J2436" i="18"/>
  <c r="O2412" i="18"/>
  <c r="K2440" i="18"/>
  <c r="P2416" i="18"/>
  <c r="K2435" i="18"/>
  <c r="P2411" i="18"/>
  <c r="L5147" i="18"/>
  <c r="Q5123" i="18"/>
  <c r="I2422" i="18"/>
  <c r="N2398" i="18"/>
  <c r="J2422" i="18"/>
  <c r="O2398" i="18"/>
  <c r="K2417" i="18"/>
  <c r="P2393" i="18"/>
  <c r="K2420" i="18"/>
  <c r="P2396" i="18"/>
  <c r="K2428" i="18"/>
  <c r="P2404" i="18"/>
  <c r="K2423" i="18"/>
  <c r="P2399" i="18"/>
  <c r="J2431" i="18"/>
  <c r="O2407" i="18"/>
  <c r="I2439" i="18"/>
  <c r="N2415" i="18"/>
  <c r="J2426" i="18"/>
  <c r="O2402" i="18"/>
  <c r="L5156" i="18"/>
  <c r="Q5132" i="18"/>
  <c r="L5166" i="18"/>
  <c r="Q5142" i="18"/>
  <c r="K2430" i="18"/>
  <c r="P2406" i="18"/>
  <c r="L5158" i="18"/>
  <c r="Q5134" i="18"/>
  <c r="I2428" i="18"/>
  <c r="N2404" i="18"/>
  <c r="I2431" i="18"/>
  <c r="N2407" i="18"/>
  <c r="J2437" i="18"/>
  <c r="O2413" i="18"/>
  <c r="L5169" i="18"/>
  <c r="Q5145" i="18"/>
  <c r="K2421" i="18"/>
  <c r="P2397" i="18"/>
  <c r="K2433" i="18"/>
  <c r="P2409" i="18"/>
  <c r="J2434" i="18"/>
  <c r="O2410" i="18"/>
  <c r="I2433" i="18"/>
  <c r="N2409" i="18"/>
  <c r="I2434" i="18"/>
  <c r="N2410" i="18"/>
  <c r="I2419" i="18"/>
  <c r="N2395" i="18"/>
  <c r="L5152" i="18"/>
  <c r="Q5128" i="18"/>
  <c r="I2423" i="18"/>
  <c r="N2399" i="18"/>
  <c r="L5168" i="18"/>
  <c r="Q5144" i="18"/>
  <c r="K2434" i="18"/>
  <c r="P2410" i="18"/>
  <c r="K2424" i="18"/>
  <c r="P2400" i="18"/>
  <c r="J2433" i="18"/>
  <c r="O2409" i="18"/>
  <c r="L5146" i="18"/>
  <c r="Q5122" i="18"/>
  <c r="L5157" i="18"/>
  <c r="Q5133" i="18"/>
  <c r="R2390" i="18"/>
  <c r="U2390" i="18" s="1"/>
  <c r="R2392" i="18"/>
  <c r="U2392" i="18" s="1"/>
  <c r="R2384" i="18"/>
  <c r="U2384" i="18" s="1"/>
  <c r="R2372" i="18"/>
  <c r="U2372" i="18" s="1"/>
  <c r="R2388" i="18"/>
  <c r="U2388" i="18" s="1"/>
  <c r="J2428" i="18"/>
  <c r="O2404" i="18"/>
  <c r="J2438" i="18"/>
  <c r="O2414" i="18"/>
  <c r="J2440" i="18"/>
  <c r="O2416" i="18"/>
  <c r="R2381" i="18"/>
  <c r="U2381" i="18" s="1"/>
  <c r="R2373" i="18"/>
  <c r="U2373" i="18" s="1"/>
  <c r="R2377" i="18"/>
  <c r="U2377" i="18" s="1"/>
  <c r="J2432" i="18"/>
  <c r="O2408" i="18"/>
  <c r="I2418" i="18"/>
  <c r="N2394" i="18"/>
  <c r="I2426" i="18"/>
  <c r="N2402" i="18"/>
  <c r="L5155" i="18"/>
  <c r="Q5131" i="18"/>
  <c r="L5150" i="18"/>
  <c r="Q5126" i="18"/>
  <c r="K2418" i="18"/>
  <c r="P2394" i="18"/>
  <c r="K2429" i="18"/>
  <c r="P2405" i="18"/>
  <c r="K2422" i="18"/>
  <c r="P2398" i="18"/>
  <c r="L5159" i="18"/>
  <c r="Q5135" i="18"/>
  <c r="I2427" i="18"/>
  <c r="N2403" i="18"/>
  <c r="J2425" i="18"/>
  <c r="O2401" i="18"/>
  <c r="I2424" i="18"/>
  <c r="N2400" i="18"/>
  <c r="J2423" i="18"/>
  <c r="O2399" i="18"/>
  <c r="K2427" i="18"/>
  <c r="P2403" i="18"/>
  <c r="I2429" i="18"/>
  <c r="N2405" i="18"/>
  <c r="K2439" i="18"/>
  <c r="P2415" i="18"/>
  <c r="I2421" i="18"/>
  <c r="N2397" i="18"/>
  <c r="R2397" i="18" s="1"/>
  <c r="U2397" i="18" s="1"/>
  <c r="K2432" i="18"/>
  <c r="P2408" i="18"/>
  <c r="I2430" i="18"/>
  <c r="N2406" i="18"/>
  <c r="I2425" i="18"/>
  <c r="N2401" i="18"/>
  <c r="L5161" i="18"/>
  <c r="Q5137" i="18"/>
  <c r="I2438" i="18"/>
  <c r="N2414" i="18"/>
  <c r="L5154" i="18"/>
  <c r="Q5130" i="18"/>
  <c r="K2437" i="18"/>
  <c r="P2413" i="18"/>
  <c r="J2419" i="18"/>
  <c r="O2395" i="18"/>
  <c r="J2418" i="18"/>
  <c r="O2394" i="18"/>
  <c r="K2425" i="18"/>
  <c r="P2401" i="18"/>
  <c r="K2419" i="18"/>
  <c r="P2395" i="18"/>
  <c r="I2440" i="18"/>
  <c r="N2416" i="18"/>
  <c r="J2424" i="18"/>
  <c r="O2400" i="18"/>
  <c r="L5162" i="18"/>
  <c r="Q5138" i="18"/>
  <c r="I2432" i="18"/>
  <c r="N2408" i="18"/>
  <c r="K2436" i="18"/>
  <c r="P2412" i="18"/>
  <c r="L5163" i="18"/>
  <c r="Q5139" i="18"/>
  <c r="J2420" i="18"/>
  <c r="O2396" i="18"/>
  <c r="J2435" i="18"/>
  <c r="O2411" i="18"/>
  <c r="L5149" i="18"/>
  <c r="Q5125" i="18"/>
  <c r="J2430" i="18"/>
  <c r="O2406" i="18"/>
  <c r="L5167" i="18"/>
  <c r="Q5143" i="18"/>
  <c r="I2420" i="18"/>
  <c r="N2396" i="18"/>
  <c r="J2429" i="18"/>
  <c r="O2405" i="18"/>
  <c r="K2426" i="18"/>
  <c r="P2402" i="18"/>
  <c r="L5153" i="18"/>
  <c r="Q5129" i="18"/>
  <c r="I2436" i="18"/>
  <c r="N2412" i="18"/>
  <c r="J2427" i="18"/>
  <c r="O2403" i="18"/>
  <c r="J2439" i="18"/>
  <c r="O2415" i="18"/>
  <c r="R2406" i="18" l="1"/>
  <c r="U2406" i="18" s="1"/>
  <c r="R2416" i="18"/>
  <c r="U2416" i="18" s="1"/>
  <c r="R2414" i="18"/>
  <c r="U2414" i="18" s="1"/>
  <c r="R2407" i="18"/>
  <c r="U2407" i="18" s="1"/>
  <c r="R2408" i="18"/>
  <c r="U2408" i="18" s="1"/>
  <c r="R2396" i="18"/>
  <c r="U2396" i="18" s="1"/>
  <c r="R2401" i="18"/>
  <c r="U2401" i="18" s="1"/>
  <c r="R2400" i="18"/>
  <c r="U2400" i="18" s="1"/>
  <c r="R2403" i="18"/>
  <c r="U2403" i="18" s="1"/>
  <c r="R2394" i="18"/>
  <c r="U2394" i="18" s="1"/>
  <c r="J2464" i="18"/>
  <c r="O2440" i="18"/>
  <c r="J2452" i="18"/>
  <c r="O2428" i="18"/>
  <c r="R2410" i="18"/>
  <c r="U2410" i="18" s="1"/>
  <c r="R2404" i="18"/>
  <c r="U2404" i="18" s="1"/>
  <c r="R2415" i="18"/>
  <c r="U2415" i="18" s="1"/>
  <c r="R2393" i="18"/>
  <c r="U2393" i="18" s="1"/>
  <c r="L5189" i="18"/>
  <c r="Q5165" i="18"/>
  <c r="J2441" i="18"/>
  <c r="O2417" i="18"/>
  <c r="R2412" i="18"/>
  <c r="U2412" i="18" s="1"/>
  <c r="J2463" i="18"/>
  <c r="O2439" i="18"/>
  <c r="I2460" i="18"/>
  <c r="N2436" i="18"/>
  <c r="K2450" i="18"/>
  <c r="P2426" i="18"/>
  <c r="I2444" i="18"/>
  <c r="N2420" i="18"/>
  <c r="J2454" i="18"/>
  <c r="O2430" i="18"/>
  <c r="J2459" i="18"/>
  <c r="O2435" i="18"/>
  <c r="L5187" i="18"/>
  <c r="Q5163" i="18"/>
  <c r="I2456" i="18"/>
  <c r="N2432" i="18"/>
  <c r="J2448" i="18"/>
  <c r="O2424" i="18"/>
  <c r="K2443" i="18"/>
  <c r="P2419" i="18"/>
  <c r="J2442" i="18"/>
  <c r="O2418" i="18"/>
  <c r="K2461" i="18"/>
  <c r="P2437" i="18"/>
  <c r="I2462" i="18"/>
  <c r="N2438" i="18"/>
  <c r="I2449" i="18"/>
  <c r="N2425" i="18"/>
  <c r="K2456" i="18"/>
  <c r="P2432" i="18"/>
  <c r="K2463" i="18"/>
  <c r="P2439" i="18"/>
  <c r="K2451" i="18"/>
  <c r="P2427" i="18"/>
  <c r="I2448" i="18"/>
  <c r="N2424" i="18"/>
  <c r="I2451" i="18"/>
  <c r="N2427" i="18"/>
  <c r="K2446" i="18"/>
  <c r="P2422" i="18"/>
  <c r="K2442" i="18"/>
  <c r="P2418" i="18"/>
  <c r="L5179" i="18"/>
  <c r="Q5155" i="18"/>
  <c r="I2442" i="18"/>
  <c r="N2418" i="18"/>
  <c r="L5170" i="18"/>
  <c r="Q5146" i="18"/>
  <c r="K2448" i="18"/>
  <c r="P2424" i="18"/>
  <c r="L5192" i="18"/>
  <c r="Q5168" i="18"/>
  <c r="L5176" i="18"/>
  <c r="Q5152" i="18"/>
  <c r="I2458" i="18"/>
  <c r="N2434" i="18"/>
  <c r="J2458" i="18"/>
  <c r="O2434" i="18"/>
  <c r="K2445" i="18"/>
  <c r="P2421" i="18"/>
  <c r="J2461" i="18"/>
  <c r="O2437" i="18"/>
  <c r="I2452" i="18"/>
  <c r="N2428" i="18"/>
  <c r="K2454" i="18"/>
  <c r="P2430" i="18"/>
  <c r="L5180" i="18"/>
  <c r="Q5156" i="18"/>
  <c r="I2463" i="18"/>
  <c r="N2439" i="18"/>
  <c r="K2447" i="18"/>
  <c r="P2423" i="18"/>
  <c r="K2444" i="18"/>
  <c r="P2420" i="18"/>
  <c r="J2446" i="18"/>
  <c r="O2422" i="18"/>
  <c r="L5171" i="18"/>
  <c r="Q5147" i="18"/>
  <c r="K2464" i="18"/>
  <c r="P2440" i="18"/>
  <c r="L5188" i="18"/>
  <c r="Q5164" i="18"/>
  <c r="J2445" i="18"/>
  <c r="O2421" i="18"/>
  <c r="L5172" i="18"/>
  <c r="Q5148" i="18"/>
  <c r="I2441" i="18"/>
  <c r="N2417" i="18"/>
  <c r="K2462" i="18"/>
  <c r="P2438" i="18"/>
  <c r="R2405" i="18"/>
  <c r="U2405" i="18" s="1"/>
  <c r="R2402" i="18"/>
  <c r="U2402" i="18" s="1"/>
  <c r="R2395" i="18"/>
  <c r="U2395" i="18" s="1"/>
  <c r="R2409" i="18"/>
  <c r="U2409" i="18" s="1"/>
  <c r="R2398" i="18"/>
  <c r="U2398" i="18" s="1"/>
  <c r="R2411" i="18"/>
  <c r="U2411" i="18" s="1"/>
  <c r="R2413" i="18"/>
  <c r="U2413" i="18" s="1"/>
  <c r="K2455" i="18"/>
  <c r="P2431" i="18"/>
  <c r="J2462" i="18"/>
  <c r="O2438" i="18"/>
  <c r="R2399" i="18"/>
  <c r="U2399" i="18" s="1"/>
  <c r="J2451" i="18"/>
  <c r="O2427" i="18"/>
  <c r="L5177" i="18"/>
  <c r="Q5153" i="18"/>
  <c r="J2453" i="18"/>
  <c r="O2429" i="18"/>
  <c r="L5191" i="18"/>
  <c r="Q5167" i="18"/>
  <c r="L5173" i="18"/>
  <c r="Q5149" i="18"/>
  <c r="J2444" i="18"/>
  <c r="O2420" i="18"/>
  <c r="K2460" i="18"/>
  <c r="P2436" i="18"/>
  <c r="L5186" i="18"/>
  <c r="Q5162" i="18"/>
  <c r="I2464" i="18"/>
  <c r="N2440" i="18"/>
  <c r="K2449" i="18"/>
  <c r="P2425" i="18"/>
  <c r="J2443" i="18"/>
  <c r="O2419" i="18"/>
  <c r="L5178" i="18"/>
  <c r="Q5154" i="18"/>
  <c r="L5185" i="18"/>
  <c r="Q5161" i="18"/>
  <c r="I2454" i="18"/>
  <c r="N2430" i="18"/>
  <c r="R2430" i="18" s="1"/>
  <c r="U2430" i="18" s="1"/>
  <c r="I2445" i="18"/>
  <c r="N2421" i="18"/>
  <c r="R2421" i="18" s="1"/>
  <c r="U2421" i="18" s="1"/>
  <c r="I2453" i="18"/>
  <c r="N2429" i="18"/>
  <c r="J2447" i="18"/>
  <c r="O2423" i="18"/>
  <c r="J2449" i="18"/>
  <c r="O2425" i="18"/>
  <c r="L5183" i="18"/>
  <c r="Q5159" i="18"/>
  <c r="K2453" i="18"/>
  <c r="P2429" i="18"/>
  <c r="L5174" i="18"/>
  <c r="Q5150" i="18"/>
  <c r="I2450" i="18"/>
  <c r="N2426" i="18"/>
  <c r="J2456" i="18"/>
  <c r="O2432" i="18"/>
  <c r="L5181" i="18"/>
  <c r="Q5157" i="18"/>
  <c r="J2457" i="18"/>
  <c r="O2433" i="18"/>
  <c r="K2458" i="18"/>
  <c r="P2434" i="18"/>
  <c r="I2447" i="18"/>
  <c r="N2423" i="18"/>
  <c r="I2443" i="18"/>
  <c r="N2419" i="18"/>
  <c r="I2457" i="18"/>
  <c r="N2433" i="18"/>
  <c r="K2457" i="18"/>
  <c r="P2433" i="18"/>
  <c r="L5193" i="18"/>
  <c r="Q5169" i="18"/>
  <c r="I2455" i="18"/>
  <c r="N2431" i="18"/>
  <c r="L5182" i="18"/>
  <c r="Q5158" i="18"/>
  <c r="L5190" i="18"/>
  <c r="Q5166" i="18"/>
  <c r="J2450" i="18"/>
  <c r="O2426" i="18"/>
  <c r="J2455" i="18"/>
  <c r="O2431" i="18"/>
  <c r="K2452" i="18"/>
  <c r="P2428" i="18"/>
  <c r="K2441" i="18"/>
  <c r="P2417" i="18"/>
  <c r="I2446" i="18"/>
  <c r="N2422" i="18"/>
  <c r="R2422" i="18" s="1"/>
  <c r="U2422" i="18" s="1"/>
  <c r="K2459" i="18"/>
  <c r="P2435" i="18"/>
  <c r="J2460" i="18"/>
  <c r="O2436" i="18"/>
  <c r="L5175" i="18"/>
  <c r="Q5151" i="18"/>
  <c r="I2459" i="18"/>
  <c r="N2435" i="18"/>
  <c r="L5184" i="18"/>
  <c r="Q5160" i="18"/>
  <c r="I2461" i="18"/>
  <c r="N2437" i="18"/>
  <c r="R2437" i="18" s="1"/>
  <c r="U2437" i="18" s="1"/>
  <c r="R2433" i="18" l="1"/>
  <c r="U2433" i="18" s="1"/>
  <c r="R2418" i="18"/>
  <c r="U2418" i="18" s="1"/>
  <c r="R2435" i="18"/>
  <c r="U2435" i="18" s="1"/>
  <c r="R2423" i="18"/>
  <c r="U2423" i="18" s="1"/>
  <c r="R2440" i="18"/>
  <c r="U2440" i="18" s="1"/>
  <c r="R2424" i="18"/>
  <c r="U2424" i="18" s="1"/>
  <c r="R2431" i="18"/>
  <c r="U2431" i="18" s="1"/>
  <c r="R2426" i="18"/>
  <c r="U2426" i="18" s="1"/>
  <c r="K2479" i="18"/>
  <c r="P2455" i="18"/>
  <c r="R2439" i="18"/>
  <c r="U2439" i="18" s="1"/>
  <c r="R2427" i="18"/>
  <c r="U2427" i="18" s="1"/>
  <c r="R2438" i="18"/>
  <c r="U2438" i="18" s="1"/>
  <c r="J2465" i="18"/>
  <c r="O2441" i="18"/>
  <c r="J2476" i="18"/>
  <c r="O2452" i="18"/>
  <c r="R2419" i="18"/>
  <c r="U2419" i="18" s="1"/>
  <c r="R2429" i="18"/>
  <c r="U2429" i="18" s="1"/>
  <c r="L5208" i="18"/>
  <c r="Q5184" i="18"/>
  <c r="L5199" i="18"/>
  <c r="Q5175" i="18"/>
  <c r="K2483" i="18"/>
  <c r="P2459" i="18"/>
  <c r="K2465" i="18"/>
  <c r="P2441" i="18"/>
  <c r="J2479" i="18"/>
  <c r="O2455" i="18"/>
  <c r="L5214" i="18"/>
  <c r="Q5190" i="18"/>
  <c r="I2479" i="18"/>
  <c r="N2455" i="18"/>
  <c r="K2481" i="18"/>
  <c r="P2457" i="18"/>
  <c r="I2467" i="18"/>
  <c r="N2443" i="18"/>
  <c r="K2482" i="18"/>
  <c r="P2458" i="18"/>
  <c r="L5205" i="18"/>
  <c r="Q5181" i="18"/>
  <c r="I2474" i="18"/>
  <c r="N2450" i="18"/>
  <c r="K2477" i="18"/>
  <c r="P2453" i="18"/>
  <c r="J2473" i="18"/>
  <c r="O2449" i="18"/>
  <c r="I2477" i="18"/>
  <c r="N2453" i="18"/>
  <c r="I2478" i="18"/>
  <c r="N2454" i="18"/>
  <c r="L5202" i="18"/>
  <c r="Q5178" i="18"/>
  <c r="K2473" i="18"/>
  <c r="P2449" i="18"/>
  <c r="L5210" i="18"/>
  <c r="Q5186" i="18"/>
  <c r="J2468" i="18"/>
  <c r="O2444" i="18"/>
  <c r="L5215" i="18"/>
  <c r="Q5191" i="18"/>
  <c r="L5201" i="18"/>
  <c r="Q5177" i="18"/>
  <c r="K2486" i="18"/>
  <c r="P2462" i="18"/>
  <c r="L5196" i="18"/>
  <c r="Q5172" i="18"/>
  <c r="L5212" i="18"/>
  <c r="Q5188" i="18"/>
  <c r="L5195" i="18"/>
  <c r="Q5171" i="18"/>
  <c r="K2468" i="18"/>
  <c r="P2444" i="18"/>
  <c r="I2487" i="18"/>
  <c r="N2463" i="18"/>
  <c r="K2478" i="18"/>
  <c r="P2454" i="18"/>
  <c r="J2485" i="18"/>
  <c r="O2461" i="18"/>
  <c r="J2482" i="18"/>
  <c r="O2458" i="18"/>
  <c r="L5200" i="18"/>
  <c r="Q5176" i="18"/>
  <c r="K2472" i="18"/>
  <c r="P2448" i="18"/>
  <c r="I2466" i="18"/>
  <c r="N2442" i="18"/>
  <c r="K2466" i="18"/>
  <c r="P2442" i="18"/>
  <c r="I2475" i="18"/>
  <c r="N2451" i="18"/>
  <c r="K2475" i="18"/>
  <c r="P2451" i="18"/>
  <c r="K2480" i="18"/>
  <c r="P2456" i="18"/>
  <c r="I2486" i="18"/>
  <c r="N2462" i="18"/>
  <c r="J2466" i="18"/>
  <c r="O2442" i="18"/>
  <c r="J2472" i="18"/>
  <c r="O2448" i="18"/>
  <c r="L5211" i="18"/>
  <c r="Q5187" i="18"/>
  <c r="J2478" i="18"/>
  <c r="O2454" i="18"/>
  <c r="K2474" i="18"/>
  <c r="P2450" i="18"/>
  <c r="J2487" i="18"/>
  <c r="O2463" i="18"/>
  <c r="J2486" i="18"/>
  <c r="O2462" i="18"/>
  <c r="R2417" i="18"/>
  <c r="U2417" i="18" s="1"/>
  <c r="R2428" i="18"/>
  <c r="U2428" i="18" s="1"/>
  <c r="R2434" i="18"/>
  <c r="U2434" i="18" s="1"/>
  <c r="R2425" i="18"/>
  <c r="U2425" i="18" s="1"/>
  <c r="R2432" i="18"/>
  <c r="U2432" i="18" s="1"/>
  <c r="R2420" i="18"/>
  <c r="U2420" i="18" s="1"/>
  <c r="R2436" i="18"/>
  <c r="U2436" i="18" s="1"/>
  <c r="L5213" i="18"/>
  <c r="Q5189" i="18"/>
  <c r="J2488" i="18"/>
  <c r="O2464" i="18"/>
  <c r="I2485" i="18"/>
  <c r="N2461" i="18"/>
  <c r="I2483" i="18"/>
  <c r="N2459" i="18"/>
  <c r="J2484" i="18"/>
  <c r="O2460" i="18"/>
  <c r="I2470" i="18"/>
  <c r="N2446" i="18"/>
  <c r="K2476" i="18"/>
  <c r="P2452" i="18"/>
  <c r="J2474" i="18"/>
  <c r="O2450" i="18"/>
  <c r="L5206" i="18"/>
  <c r="Q5182" i="18"/>
  <c r="L5217" i="18"/>
  <c r="Q5193" i="18"/>
  <c r="I2481" i="18"/>
  <c r="N2457" i="18"/>
  <c r="I2471" i="18"/>
  <c r="N2447" i="18"/>
  <c r="J2481" i="18"/>
  <c r="O2457" i="18"/>
  <c r="J2480" i="18"/>
  <c r="O2456" i="18"/>
  <c r="L5198" i="18"/>
  <c r="Q5174" i="18"/>
  <c r="L5207" i="18"/>
  <c r="Q5183" i="18"/>
  <c r="J2471" i="18"/>
  <c r="O2447" i="18"/>
  <c r="I2469" i="18"/>
  <c r="N2445" i="18"/>
  <c r="L5209" i="18"/>
  <c r="Q5185" i="18"/>
  <c r="J2467" i="18"/>
  <c r="O2443" i="18"/>
  <c r="I2488" i="18"/>
  <c r="N2464" i="18"/>
  <c r="R2464" i="18" s="1"/>
  <c r="U2464" i="18" s="1"/>
  <c r="K2484" i="18"/>
  <c r="P2460" i="18"/>
  <c r="L5197" i="18"/>
  <c r="Q5173" i="18"/>
  <c r="J2477" i="18"/>
  <c r="O2453" i="18"/>
  <c r="J2475" i="18"/>
  <c r="O2451" i="18"/>
  <c r="I2465" i="18"/>
  <c r="N2441" i="18"/>
  <c r="J2469" i="18"/>
  <c r="O2445" i="18"/>
  <c r="K2488" i="18"/>
  <c r="P2464" i="18"/>
  <c r="J2470" i="18"/>
  <c r="O2446" i="18"/>
  <c r="K2471" i="18"/>
  <c r="P2447" i="18"/>
  <c r="L5204" i="18"/>
  <c r="Q5180" i="18"/>
  <c r="I2476" i="18"/>
  <c r="N2452" i="18"/>
  <c r="K2469" i="18"/>
  <c r="P2445" i="18"/>
  <c r="I2482" i="18"/>
  <c r="N2458" i="18"/>
  <c r="L5216" i="18"/>
  <c r="Q5192" i="18"/>
  <c r="L5194" i="18"/>
  <c r="Q5170" i="18"/>
  <c r="L5203" i="18"/>
  <c r="Q5179" i="18"/>
  <c r="K2470" i="18"/>
  <c r="P2446" i="18"/>
  <c r="I2472" i="18"/>
  <c r="N2448" i="18"/>
  <c r="R2448" i="18" s="1"/>
  <c r="U2448" i="18" s="1"/>
  <c r="K2487" i="18"/>
  <c r="P2463" i="18"/>
  <c r="I2473" i="18"/>
  <c r="N2449" i="18"/>
  <c r="R2449" i="18" s="1"/>
  <c r="U2449" i="18" s="1"/>
  <c r="K2485" i="18"/>
  <c r="P2461" i="18"/>
  <c r="K2467" i="18"/>
  <c r="P2443" i="18"/>
  <c r="I2480" i="18"/>
  <c r="N2456" i="18"/>
  <c r="R2456" i="18" s="1"/>
  <c r="U2456" i="18" s="1"/>
  <c r="J2483" i="18"/>
  <c r="O2459" i="18"/>
  <c r="I2468" i="18"/>
  <c r="N2444" i="18"/>
  <c r="R2444" i="18" s="1"/>
  <c r="U2444" i="18" s="1"/>
  <c r="I2484" i="18"/>
  <c r="N2460" i="18"/>
  <c r="R2460" i="18" l="1"/>
  <c r="U2460" i="18" s="1"/>
  <c r="R2458" i="18"/>
  <c r="U2458" i="18" s="1"/>
  <c r="R2441" i="18"/>
  <c r="U2441" i="18" s="1"/>
  <c r="R2455" i="18"/>
  <c r="U2455" i="18" s="1"/>
  <c r="R2452" i="18"/>
  <c r="U2452" i="18" s="1"/>
  <c r="R2462" i="18"/>
  <c r="U2462" i="18" s="1"/>
  <c r="R2445" i="18"/>
  <c r="U2445" i="18" s="1"/>
  <c r="R2447" i="18"/>
  <c r="U2447" i="18" s="1"/>
  <c r="R2446" i="18"/>
  <c r="U2446" i="18" s="1"/>
  <c r="R2459" i="18"/>
  <c r="U2459" i="18" s="1"/>
  <c r="J2510" i="18"/>
  <c r="O2486" i="18"/>
  <c r="K2498" i="18"/>
  <c r="P2474" i="18"/>
  <c r="L5235" i="18"/>
  <c r="Q5211" i="18"/>
  <c r="J2490" i="18"/>
  <c r="O2466" i="18"/>
  <c r="K2504" i="18"/>
  <c r="P2480" i="18"/>
  <c r="I2499" i="18"/>
  <c r="N2475" i="18"/>
  <c r="I2490" i="18"/>
  <c r="N2466" i="18"/>
  <c r="L5224" i="18"/>
  <c r="Q5200" i="18"/>
  <c r="J2509" i="18"/>
  <c r="O2485" i="18"/>
  <c r="I2511" i="18"/>
  <c r="N2487" i="18"/>
  <c r="L5219" i="18"/>
  <c r="Q5195" i="18"/>
  <c r="L5220" i="18"/>
  <c r="Q5196" i="18"/>
  <c r="L5225" i="18"/>
  <c r="Q5201" i="18"/>
  <c r="J2492" i="18"/>
  <c r="O2468" i="18"/>
  <c r="K2497" i="18"/>
  <c r="P2473" i="18"/>
  <c r="I2502" i="18"/>
  <c r="N2478" i="18"/>
  <c r="J2497" i="18"/>
  <c r="O2473" i="18"/>
  <c r="I2498" i="18"/>
  <c r="N2474" i="18"/>
  <c r="K2506" i="18"/>
  <c r="P2482" i="18"/>
  <c r="K2505" i="18"/>
  <c r="P2481" i="18"/>
  <c r="L5238" i="18"/>
  <c r="Q5214" i="18"/>
  <c r="K2489" i="18"/>
  <c r="P2465" i="18"/>
  <c r="L5223" i="18"/>
  <c r="Q5199" i="18"/>
  <c r="J2489" i="18"/>
  <c r="O2465" i="18"/>
  <c r="I2492" i="18"/>
  <c r="N2468" i="18"/>
  <c r="I2504" i="18"/>
  <c r="N2480" i="18"/>
  <c r="K2509" i="18"/>
  <c r="P2485" i="18"/>
  <c r="K2511" i="18"/>
  <c r="P2487" i="18"/>
  <c r="K2494" i="18"/>
  <c r="P2470" i="18"/>
  <c r="L5218" i="18"/>
  <c r="Q5194" i="18"/>
  <c r="I2506" i="18"/>
  <c r="N2482" i="18"/>
  <c r="I2500" i="18"/>
  <c r="N2476" i="18"/>
  <c r="K2495" i="18"/>
  <c r="P2471" i="18"/>
  <c r="K2512" i="18"/>
  <c r="P2488" i="18"/>
  <c r="I2489" i="18"/>
  <c r="N2465" i="18"/>
  <c r="J2501" i="18"/>
  <c r="O2477" i="18"/>
  <c r="K2508" i="18"/>
  <c r="P2484" i="18"/>
  <c r="J2491" i="18"/>
  <c r="O2467" i="18"/>
  <c r="I2493" i="18"/>
  <c r="N2469" i="18"/>
  <c r="L5231" i="18"/>
  <c r="Q5207" i="18"/>
  <c r="J2504" i="18"/>
  <c r="O2480" i="18"/>
  <c r="I2495" i="18"/>
  <c r="N2471" i="18"/>
  <c r="L5241" i="18"/>
  <c r="Q5217" i="18"/>
  <c r="J2498" i="18"/>
  <c r="O2474" i="18"/>
  <c r="I2494" i="18"/>
  <c r="N2470" i="18"/>
  <c r="I2507" i="18"/>
  <c r="N2483" i="18"/>
  <c r="J2512" i="18"/>
  <c r="O2488" i="18"/>
  <c r="R2453" i="18"/>
  <c r="U2453" i="18" s="1"/>
  <c r="R2443" i="18"/>
  <c r="U2443" i="18" s="1"/>
  <c r="K2503" i="18"/>
  <c r="P2479" i="18"/>
  <c r="R2457" i="18"/>
  <c r="U2457" i="18" s="1"/>
  <c r="R2461" i="18"/>
  <c r="U2461" i="18" s="1"/>
  <c r="J2511" i="18"/>
  <c r="O2487" i="18"/>
  <c r="J2502" i="18"/>
  <c r="O2478" i="18"/>
  <c r="J2496" i="18"/>
  <c r="O2472" i="18"/>
  <c r="I2510" i="18"/>
  <c r="N2486" i="18"/>
  <c r="K2499" i="18"/>
  <c r="P2475" i="18"/>
  <c r="K2490" i="18"/>
  <c r="P2466" i="18"/>
  <c r="K2496" i="18"/>
  <c r="P2472" i="18"/>
  <c r="J2506" i="18"/>
  <c r="O2482" i="18"/>
  <c r="K2502" i="18"/>
  <c r="P2478" i="18"/>
  <c r="K2492" i="18"/>
  <c r="P2468" i="18"/>
  <c r="L5236" i="18"/>
  <c r="Q5212" i="18"/>
  <c r="K2510" i="18"/>
  <c r="P2486" i="18"/>
  <c r="L5239" i="18"/>
  <c r="Q5215" i="18"/>
  <c r="L5234" i="18"/>
  <c r="Q5210" i="18"/>
  <c r="L5226" i="18"/>
  <c r="Q5202" i="18"/>
  <c r="I2501" i="18"/>
  <c r="N2477" i="18"/>
  <c r="K2501" i="18"/>
  <c r="P2477" i="18"/>
  <c r="L5229" i="18"/>
  <c r="Q5205" i="18"/>
  <c r="I2491" i="18"/>
  <c r="N2467" i="18"/>
  <c r="I2503" i="18"/>
  <c r="N2479" i="18"/>
  <c r="J2503" i="18"/>
  <c r="O2479" i="18"/>
  <c r="K2507" i="18"/>
  <c r="P2483" i="18"/>
  <c r="L5232" i="18"/>
  <c r="Q5208" i="18"/>
  <c r="J2500" i="18"/>
  <c r="O2476" i="18"/>
  <c r="I2508" i="18"/>
  <c r="N2484" i="18"/>
  <c r="J2507" i="18"/>
  <c r="O2483" i="18"/>
  <c r="K2491" i="18"/>
  <c r="P2467" i="18"/>
  <c r="I2497" i="18"/>
  <c r="N2473" i="18"/>
  <c r="I2496" i="18"/>
  <c r="N2472" i="18"/>
  <c r="R2472" i="18" s="1"/>
  <c r="U2472" i="18" s="1"/>
  <c r="L5227" i="18"/>
  <c r="Q5203" i="18"/>
  <c r="L5240" i="18"/>
  <c r="Q5216" i="18"/>
  <c r="K2493" i="18"/>
  <c r="P2469" i="18"/>
  <c r="L5228" i="18"/>
  <c r="Q5204" i="18"/>
  <c r="J2494" i="18"/>
  <c r="O2470" i="18"/>
  <c r="J2493" i="18"/>
  <c r="O2469" i="18"/>
  <c r="J2499" i="18"/>
  <c r="O2475" i="18"/>
  <c r="L5221" i="18"/>
  <c r="Q5197" i="18"/>
  <c r="I2512" i="18"/>
  <c r="N2488" i="18"/>
  <c r="L5233" i="18"/>
  <c r="Q5209" i="18"/>
  <c r="J2495" i="18"/>
  <c r="O2471" i="18"/>
  <c r="L5222" i="18"/>
  <c r="Q5198" i="18"/>
  <c r="J2505" i="18"/>
  <c r="O2481" i="18"/>
  <c r="I2505" i="18"/>
  <c r="N2481" i="18"/>
  <c r="L5230" i="18"/>
  <c r="Q5206" i="18"/>
  <c r="K2500" i="18"/>
  <c r="P2476" i="18"/>
  <c r="J2508" i="18"/>
  <c r="O2484" i="18"/>
  <c r="I2509" i="18"/>
  <c r="N2485" i="18"/>
  <c r="L5237" i="18"/>
  <c r="Q5213" i="18"/>
  <c r="R2451" i="18"/>
  <c r="U2451" i="18" s="1"/>
  <c r="R2442" i="18"/>
  <c r="U2442" i="18" s="1"/>
  <c r="R2463" i="18"/>
  <c r="U2463" i="18" s="1"/>
  <c r="R2454" i="18"/>
  <c r="U2454" i="18" s="1"/>
  <c r="R2450" i="18"/>
  <c r="U2450" i="18" s="1"/>
  <c r="R2485" i="18" l="1"/>
  <c r="U2485" i="18" s="1"/>
  <c r="R2488" i="18"/>
  <c r="U2488" i="18" s="1"/>
  <c r="R2473" i="18"/>
  <c r="U2473" i="18" s="1"/>
  <c r="R2479" i="18"/>
  <c r="U2479" i="18" s="1"/>
  <c r="R2477" i="18"/>
  <c r="U2477" i="18" s="1"/>
  <c r="R2480" i="18"/>
  <c r="U2480" i="18" s="1"/>
  <c r="R2474" i="18"/>
  <c r="U2474" i="18" s="1"/>
  <c r="R2478" i="18"/>
  <c r="U2478" i="18" s="1"/>
  <c r="R2487" i="18"/>
  <c r="U2487" i="18" s="1"/>
  <c r="L5261" i="18"/>
  <c r="Q5237" i="18"/>
  <c r="J2532" i="18"/>
  <c r="O2508" i="18"/>
  <c r="L5254" i="18"/>
  <c r="Q5230" i="18"/>
  <c r="J2529" i="18"/>
  <c r="O2505" i="18"/>
  <c r="J2519" i="18"/>
  <c r="O2495" i="18"/>
  <c r="I2536" i="18"/>
  <c r="N2512" i="18"/>
  <c r="J2523" i="18"/>
  <c r="O2499" i="18"/>
  <c r="J2518" i="18"/>
  <c r="O2494" i="18"/>
  <c r="K2517" i="18"/>
  <c r="P2493" i="18"/>
  <c r="L5251" i="18"/>
  <c r="Q5227" i="18"/>
  <c r="I2521" i="18"/>
  <c r="N2497" i="18"/>
  <c r="J2531" i="18"/>
  <c r="O2507" i="18"/>
  <c r="J2524" i="18"/>
  <c r="O2500" i="18"/>
  <c r="K2531" i="18"/>
  <c r="P2507" i="18"/>
  <c r="I2527" i="18"/>
  <c r="N2503" i="18"/>
  <c r="L5253" i="18"/>
  <c r="Q5229" i="18"/>
  <c r="I2525" i="18"/>
  <c r="N2501" i="18"/>
  <c r="L5258" i="18"/>
  <c r="Q5234" i="18"/>
  <c r="K2534" i="18"/>
  <c r="P2510" i="18"/>
  <c r="K2516" i="18"/>
  <c r="P2492" i="18"/>
  <c r="J2530" i="18"/>
  <c r="O2506" i="18"/>
  <c r="K2514" i="18"/>
  <c r="P2490" i="18"/>
  <c r="I2534" i="18"/>
  <c r="N2510" i="18"/>
  <c r="J2526" i="18"/>
  <c r="O2502" i="18"/>
  <c r="I2531" i="18"/>
  <c r="N2507" i="18"/>
  <c r="J2522" i="18"/>
  <c r="O2498" i="18"/>
  <c r="I2519" i="18"/>
  <c r="N2495" i="18"/>
  <c r="L5255" i="18"/>
  <c r="Q5231" i="18"/>
  <c r="J2515" i="18"/>
  <c r="O2491" i="18"/>
  <c r="J2525" i="18"/>
  <c r="O2501" i="18"/>
  <c r="K2536" i="18"/>
  <c r="P2512" i="18"/>
  <c r="I2524" i="18"/>
  <c r="N2500" i="18"/>
  <c r="L5242" i="18"/>
  <c r="Q5218" i="18"/>
  <c r="K2535" i="18"/>
  <c r="P2511" i="18"/>
  <c r="I2528" i="18"/>
  <c r="N2504" i="18"/>
  <c r="J2513" i="18"/>
  <c r="O2489" i="18"/>
  <c r="K2513" i="18"/>
  <c r="P2489" i="18"/>
  <c r="K2529" i="18"/>
  <c r="P2505" i="18"/>
  <c r="I2522" i="18"/>
  <c r="N2498" i="18"/>
  <c r="I2526" i="18"/>
  <c r="N2502" i="18"/>
  <c r="J2516" i="18"/>
  <c r="O2492" i="18"/>
  <c r="L5244" i="18"/>
  <c r="Q5220" i="18"/>
  <c r="I2535" i="18"/>
  <c r="N2511" i="18"/>
  <c r="L5248" i="18"/>
  <c r="Q5224" i="18"/>
  <c r="I2523" i="18"/>
  <c r="N2499" i="18"/>
  <c r="J2514" i="18"/>
  <c r="O2490" i="18"/>
  <c r="K2522" i="18"/>
  <c r="P2498" i="18"/>
  <c r="R2486" i="18"/>
  <c r="U2486" i="18" s="1"/>
  <c r="R2483" i="18"/>
  <c r="U2483" i="18" s="1"/>
  <c r="R2476" i="18"/>
  <c r="U2476" i="18" s="1"/>
  <c r="R2475" i="18"/>
  <c r="U2475" i="18" s="1"/>
  <c r="R2481" i="18"/>
  <c r="U2481" i="18" s="1"/>
  <c r="R2467" i="18"/>
  <c r="U2467" i="18" s="1"/>
  <c r="R2470" i="18"/>
  <c r="U2470" i="18" s="1"/>
  <c r="R2469" i="18"/>
  <c r="U2469" i="18" s="1"/>
  <c r="R2465" i="18"/>
  <c r="U2465" i="18" s="1"/>
  <c r="R2482" i="18"/>
  <c r="U2482" i="18" s="1"/>
  <c r="R2468" i="18"/>
  <c r="U2468" i="18" s="1"/>
  <c r="R2466" i="18"/>
  <c r="U2466" i="18" s="1"/>
  <c r="R2471" i="18"/>
  <c r="U2471" i="18" s="1"/>
  <c r="R2484" i="18"/>
  <c r="U2484" i="18" s="1"/>
  <c r="I2533" i="18"/>
  <c r="N2509" i="18"/>
  <c r="K2524" i="18"/>
  <c r="P2500" i="18"/>
  <c r="I2529" i="18"/>
  <c r="N2505" i="18"/>
  <c r="L5246" i="18"/>
  <c r="Q5222" i="18"/>
  <c r="L5257" i="18"/>
  <c r="Q5233" i="18"/>
  <c r="L5245" i="18"/>
  <c r="Q5221" i="18"/>
  <c r="J2517" i="18"/>
  <c r="O2493" i="18"/>
  <c r="L5252" i="18"/>
  <c r="Q5228" i="18"/>
  <c r="L5264" i="18"/>
  <c r="Q5240" i="18"/>
  <c r="I2520" i="18"/>
  <c r="N2496" i="18"/>
  <c r="K2515" i="18"/>
  <c r="P2491" i="18"/>
  <c r="I2532" i="18"/>
  <c r="N2508" i="18"/>
  <c r="L5256" i="18"/>
  <c r="Q5232" i="18"/>
  <c r="J2527" i="18"/>
  <c r="O2503" i="18"/>
  <c r="I2515" i="18"/>
  <c r="N2491" i="18"/>
  <c r="R2491" i="18" s="1"/>
  <c r="U2491" i="18" s="1"/>
  <c r="K2525" i="18"/>
  <c r="P2501" i="18"/>
  <c r="L5250" i="18"/>
  <c r="Q5226" i="18"/>
  <c r="L5263" i="18"/>
  <c r="Q5239" i="18"/>
  <c r="L5260" i="18"/>
  <c r="Q5236" i="18"/>
  <c r="K2526" i="18"/>
  <c r="P2502" i="18"/>
  <c r="K2520" i="18"/>
  <c r="P2496" i="18"/>
  <c r="K2523" i="18"/>
  <c r="P2499" i="18"/>
  <c r="J2520" i="18"/>
  <c r="O2496" i="18"/>
  <c r="J2535" i="18"/>
  <c r="O2511" i="18"/>
  <c r="K2527" i="18"/>
  <c r="P2503" i="18"/>
  <c r="J2536" i="18"/>
  <c r="O2512" i="18"/>
  <c r="I2518" i="18"/>
  <c r="N2494" i="18"/>
  <c r="L5265" i="18"/>
  <c r="Q5241" i="18"/>
  <c r="J2528" i="18"/>
  <c r="O2504" i="18"/>
  <c r="I2517" i="18"/>
  <c r="N2493" i="18"/>
  <c r="K2532" i="18"/>
  <c r="P2508" i="18"/>
  <c r="I2513" i="18"/>
  <c r="N2489" i="18"/>
  <c r="R2489" i="18" s="1"/>
  <c r="U2489" i="18" s="1"/>
  <c r="K2519" i="18"/>
  <c r="P2495" i="18"/>
  <c r="I2530" i="18"/>
  <c r="N2506" i="18"/>
  <c r="K2518" i="18"/>
  <c r="P2494" i="18"/>
  <c r="K2533" i="18"/>
  <c r="P2509" i="18"/>
  <c r="I2516" i="18"/>
  <c r="N2492" i="18"/>
  <c r="L5247" i="18"/>
  <c r="Q5223" i="18"/>
  <c r="L5262" i="18"/>
  <c r="Q5238" i="18"/>
  <c r="K2530" i="18"/>
  <c r="P2506" i="18"/>
  <c r="J2521" i="18"/>
  <c r="O2497" i="18"/>
  <c r="K2521" i="18"/>
  <c r="P2497" i="18"/>
  <c r="L5249" i="18"/>
  <c r="Q5225" i="18"/>
  <c r="L5243" i="18"/>
  <c r="Q5219" i="18"/>
  <c r="J2533" i="18"/>
  <c r="O2509" i="18"/>
  <c r="I2514" i="18"/>
  <c r="N2490" i="18"/>
  <c r="R2490" i="18" s="1"/>
  <c r="U2490" i="18" s="1"/>
  <c r="K2528" i="18"/>
  <c r="P2504" i="18"/>
  <c r="L5259" i="18"/>
  <c r="Q5235" i="18"/>
  <c r="J2534" i="18"/>
  <c r="O2510" i="18"/>
  <c r="R2493" i="18" l="1"/>
  <c r="U2493" i="18" s="1"/>
  <c r="R2492" i="18"/>
  <c r="U2492" i="18" s="1"/>
  <c r="R2505" i="18"/>
  <c r="U2505" i="18" s="1"/>
  <c r="J2557" i="18"/>
  <c r="O2533" i="18"/>
  <c r="L5286" i="18"/>
  <c r="Q5262" i="18"/>
  <c r="K2542" i="18"/>
  <c r="P2518" i="18"/>
  <c r="I2542" i="18"/>
  <c r="N2518" i="18"/>
  <c r="L5284" i="18"/>
  <c r="Q5260" i="18"/>
  <c r="L5280" i="18"/>
  <c r="Q5256" i="18"/>
  <c r="L5281" i="18"/>
  <c r="Q5257" i="18"/>
  <c r="J2540" i="18"/>
  <c r="O2516" i="18"/>
  <c r="I2552" i="18"/>
  <c r="N2528" i="18"/>
  <c r="J2539" i="18"/>
  <c r="O2515" i="18"/>
  <c r="K2558" i="18"/>
  <c r="P2534" i="18"/>
  <c r="I2551" i="18"/>
  <c r="N2527" i="18"/>
  <c r="I2545" i="18"/>
  <c r="N2521" i="18"/>
  <c r="J2547" i="18"/>
  <c r="O2523" i="18"/>
  <c r="J2543" i="18"/>
  <c r="O2519" i="18"/>
  <c r="L5278" i="18"/>
  <c r="Q5254" i="18"/>
  <c r="R2508" i="18"/>
  <c r="U2508" i="18" s="1"/>
  <c r="R2496" i="18"/>
  <c r="U2496" i="18" s="1"/>
  <c r="R2502" i="18"/>
  <c r="U2502" i="18" s="1"/>
  <c r="R2500" i="18"/>
  <c r="U2500" i="18" s="1"/>
  <c r="R2512" i="18"/>
  <c r="U2512" i="18" s="1"/>
  <c r="J2558" i="18"/>
  <c r="O2534" i="18"/>
  <c r="L5273" i="18"/>
  <c r="Q5249" i="18"/>
  <c r="I2540" i="18"/>
  <c r="N2516" i="18"/>
  <c r="K2556" i="18"/>
  <c r="P2532" i="18"/>
  <c r="J2552" i="18"/>
  <c r="O2528" i="18"/>
  <c r="J2544" i="18"/>
  <c r="O2520" i="18"/>
  <c r="K2544" i="18"/>
  <c r="P2520" i="18"/>
  <c r="I2539" i="18"/>
  <c r="N2515" i="18"/>
  <c r="L5288" i="18"/>
  <c r="Q5264" i="18"/>
  <c r="I2553" i="18"/>
  <c r="N2529" i="18"/>
  <c r="I2557" i="18"/>
  <c r="N2533" i="18"/>
  <c r="K2546" i="18"/>
  <c r="P2522" i="18"/>
  <c r="I2559" i="18"/>
  <c r="N2535" i="18"/>
  <c r="I2546" i="18"/>
  <c r="N2522" i="18"/>
  <c r="L5266" i="18"/>
  <c r="Q5242" i="18"/>
  <c r="K2560" i="18"/>
  <c r="P2536" i="18"/>
  <c r="I2543" i="18"/>
  <c r="N2519" i="18"/>
  <c r="I2555" i="18"/>
  <c r="N2531" i="18"/>
  <c r="J2554" i="18"/>
  <c r="O2530" i="18"/>
  <c r="I2549" i="18"/>
  <c r="N2525" i="18"/>
  <c r="J2548" i="18"/>
  <c r="O2524" i="18"/>
  <c r="K2541" i="18"/>
  <c r="P2517" i="18"/>
  <c r="L5285" i="18"/>
  <c r="Q5261" i="18"/>
  <c r="R2506" i="18"/>
  <c r="U2506" i="18" s="1"/>
  <c r="L5283" i="18"/>
  <c r="Q5259" i="18"/>
  <c r="I2538" i="18"/>
  <c r="N2514" i="18"/>
  <c r="L5267" i="18"/>
  <c r="Q5243" i="18"/>
  <c r="K2545" i="18"/>
  <c r="P2521" i="18"/>
  <c r="K2554" i="18"/>
  <c r="P2530" i="18"/>
  <c r="L5271" i="18"/>
  <c r="Q5247" i="18"/>
  <c r="K2557" i="18"/>
  <c r="P2533" i="18"/>
  <c r="I2554" i="18"/>
  <c r="N2530" i="18"/>
  <c r="I2537" i="18"/>
  <c r="N2513" i="18"/>
  <c r="I2541" i="18"/>
  <c r="N2517" i="18"/>
  <c r="L5289" i="18"/>
  <c r="Q5265" i="18"/>
  <c r="J2560" i="18"/>
  <c r="O2536" i="18"/>
  <c r="J2559" i="18"/>
  <c r="O2535" i="18"/>
  <c r="K2547" i="18"/>
  <c r="P2523" i="18"/>
  <c r="K2550" i="18"/>
  <c r="P2526" i="18"/>
  <c r="L5287" i="18"/>
  <c r="Q5263" i="18"/>
  <c r="K2549" i="18"/>
  <c r="P2525" i="18"/>
  <c r="J2551" i="18"/>
  <c r="O2527" i="18"/>
  <c r="I2556" i="18"/>
  <c r="N2532" i="18"/>
  <c r="I2544" i="18"/>
  <c r="N2520" i="18"/>
  <c r="L5276" i="18"/>
  <c r="Q5252" i="18"/>
  <c r="L5269" i="18"/>
  <c r="Q5245" i="18"/>
  <c r="L5270" i="18"/>
  <c r="Q5246" i="18"/>
  <c r="K2548" i="18"/>
  <c r="P2524" i="18"/>
  <c r="J2538" i="18"/>
  <c r="O2514" i="18"/>
  <c r="L5272" i="18"/>
  <c r="Q5248" i="18"/>
  <c r="L5268" i="18"/>
  <c r="Q5244" i="18"/>
  <c r="I2550" i="18"/>
  <c r="N2526" i="18"/>
  <c r="K2553" i="18"/>
  <c r="P2529" i="18"/>
  <c r="J2537" i="18"/>
  <c r="O2513" i="18"/>
  <c r="K2559" i="18"/>
  <c r="P2535" i="18"/>
  <c r="I2548" i="18"/>
  <c r="N2524" i="18"/>
  <c r="R2524" i="18" s="1"/>
  <c r="U2524" i="18" s="1"/>
  <c r="J2549" i="18"/>
  <c r="O2525" i="18"/>
  <c r="L5279" i="18"/>
  <c r="Q5255" i="18"/>
  <c r="J2546" i="18"/>
  <c r="O2522" i="18"/>
  <c r="J2550" i="18"/>
  <c r="O2526" i="18"/>
  <c r="K2538" i="18"/>
  <c r="P2514" i="18"/>
  <c r="K2540" i="18"/>
  <c r="P2516" i="18"/>
  <c r="L5282" i="18"/>
  <c r="Q5258" i="18"/>
  <c r="L5277" i="18"/>
  <c r="Q5253" i="18"/>
  <c r="K2555" i="18"/>
  <c r="P2531" i="18"/>
  <c r="J2555" i="18"/>
  <c r="O2531" i="18"/>
  <c r="L5275" i="18"/>
  <c r="Q5251" i="18"/>
  <c r="J2542" i="18"/>
  <c r="O2518" i="18"/>
  <c r="I2560" i="18"/>
  <c r="N2536" i="18"/>
  <c r="J2553" i="18"/>
  <c r="O2529" i="18"/>
  <c r="J2556" i="18"/>
  <c r="O2532" i="18"/>
  <c r="K2552" i="18"/>
  <c r="P2528" i="18"/>
  <c r="J2545" i="18"/>
  <c r="O2521" i="18"/>
  <c r="K2543" i="18"/>
  <c r="P2519" i="18"/>
  <c r="K2551" i="18"/>
  <c r="P2527" i="18"/>
  <c r="L5274" i="18"/>
  <c r="Q5250" i="18"/>
  <c r="K2539" i="18"/>
  <c r="P2515" i="18"/>
  <c r="J2541" i="18"/>
  <c r="O2517" i="18"/>
  <c r="I2547" i="18"/>
  <c r="N2523" i="18"/>
  <c r="K2537" i="18"/>
  <c r="P2513" i="18"/>
  <c r="I2558" i="18"/>
  <c r="N2534" i="18"/>
  <c r="R2534" i="18" s="1"/>
  <c r="U2534" i="18" s="1"/>
  <c r="R2494" i="18"/>
  <c r="U2494" i="18" s="1"/>
  <c r="R2509" i="18"/>
  <c r="U2509" i="18" s="1"/>
  <c r="R2499" i="18"/>
  <c r="U2499" i="18" s="1"/>
  <c r="R2511" i="18"/>
  <c r="U2511" i="18" s="1"/>
  <c r="R2498" i="18"/>
  <c r="U2498" i="18" s="1"/>
  <c r="R2504" i="18"/>
  <c r="U2504" i="18" s="1"/>
  <c r="R2495" i="18"/>
  <c r="U2495" i="18" s="1"/>
  <c r="R2507" i="18"/>
  <c r="U2507" i="18" s="1"/>
  <c r="R2510" i="18"/>
  <c r="U2510" i="18" s="1"/>
  <c r="R2501" i="18"/>
  <c r="U2501" i="18" s="1"/>
  <c r="R2503" i="18"/>
  <c r="U2503" i="18" s="1"/>
  <c r="R2497" i="18"/>
  <c r="U2497" i="18" s="1"/>
  <c r="R2520" i="18" l="1"/>
  <c r="U2520" i="18" s="1"/>
  <c r="R2530" i="18"/>
  <c r="U2530" i="18" s="1"/>
  <c r="R2514" i="18"/>
  <c r="U2514" i="18" s="1"/>
  <c r="K2565" i="18"/>
  <c r="P2541" i="18"/>
  <c r="I2570" i="18"/>
  <c r="N2546" i="18"/>
  <c r="I2563" i="18"/>
  <c r="N2539" i="18"/>
  <c r="L5297" i="18"/>
  <c r="Q5273" i="18"/>
  <c r="K2561" i="18"/>
  <c r="P2537" i="18"/>
  <c r="J2565" i="18"/>
  <c r="O2541" i="18"/>
  <c r="L5298" i="18"/>
  <c r="Q5274" i="18"/>
  <c r="K2567" i="18"/>
  <c r="P2543" i="18"/>
  <c r="K2576" i="18"/>
  <c r="P2552" i="18"/>
  <c r="J2577" i="18"/>
  <c r="O2553" i="18"/>
  <c r="J2566" i="18"/>
  <c r="O2542" i="18"/>
  <c r="J2579" i="18"/>
  <c r="O2555" i="18"/>
  <c r="L5301" i="18"/>
  <c r="Q5277" i="18"/>
  <c r="K2564" i="18"/>
  <c r="P2540" i="18"/>
  <c r="J2574" i="18"/>
  <c r="O2550" i="18"/>
  <c r="L5303" i="18"/>
  <c r="Q5279" i="18"/>
  <c r="I2572" i="18"/>
  <c r="N2548" i="18"/>
  <c r="J2561" i="18"/>
  <c r="O2537" i="18"/>
  <c r="I2574" i="18"/>
  <c r="N2550" i="18"/>
  <c r="L5296" i="18"/>
  <c r="Q5272" i="18"/>
  <c r="K2572" i="18"/>
  <c r="P2548" i="18"/>
  <c r="L5293" i="18"/>
  <c r="Q5269" i="18"/>
  <c r="I2568" i="18"/>
  <c r="N2544" i="18"/>
  <c r="J2575" i="18"/>
  <c r="O2551" i="18"/>
  <c r="L5311" i="18"/>
  <c r="Q5287" i="18"/>
  <c r="K2571" i="18"/>
  <c r="P2547" i="18"/>
  <c r="J2584" i="18"/>
  <c r="O2560" i="18"/>
  <c r="I2565" i="18"/>
  <c r="N2541" i="18"/>
  <c r="I2578" i="18"/>
  <c r="N2554" i="18"/>
  <c r="L5295" i="18"/>
  <c r="Q5271" i="18"/>
  <c r="K2569" i="18"/>
  <c r="P2545" i="18"/>
  <c r="I2562" i="18"/>
  <c r="N2538" i="18"/>
  <c r="R2519" i="18"/>
  <c r="U2519" i="18" s="1"/>
  <c r="R2535" i="18"/>
  <c r="U2535" i="18" s="1"/>
  <c r="R2533" i="18"/>
  <c r="U2533" i="18" s="1"/>
  <c r="R2516" i="18"/>
  <c r="U2516" i="18" s="1"/>
  <c r="L5302" i="18"/>
  <c r="Q5278" i="18"/>
  <c r="J2571" i="18"/>
  <c r="O2547" i="18"/>
  <c r="I2575" i="18"/>
  <c r="N2551" i="18"/>
  <c r="J2563" i="18"/>
  <c r="O2539" i="18"/>
  <c r="J2564" i="18"/>
  <c r="O2540" i="18"/>
  <c r="L5304" i="18"/>
  <c r="Q5280" i="18"/>
  <c r="I2566" i="18"/>
  <c r="N2542" i="18"/>
  <c r="L5310" i="18"/>
  <c r="Q5286" i="18"/>
  <c r="R2526" i="18"/>
  <c r="U2526" i="18" s="1"/>
  <c r="R2517" i="18"/>
  <c r="U2517" i="18" s="1"/>
  <c r="I2573" i="18"/>
  <c r="N2549" i="18"/>
  <c r="K2584" i="18"/>
  <c r="P2560" i="18"/>
  <c r="K2570" i="18"/>
  <c r="P2546" i="18"/>
  <c r="J2568" i="18"/>
  <c r="O2544" i="18"/>
  <c r="R2523" i="18"/>
  <c r="U2523" i="18" s="1"/>
  <c r="R2536" i="18"/>
  <c r="U2536" i="18" s="1"/>
  <c r="R2532" i="18"/>
  <c r="U2532" i="18" s="1"/>
  <c r="R2513" i="18"/>
  <c r="U2513" i="18" s="1"/>
  <c r="L5309" i="18"/>
  <c r="Q5285" i="18"/>
  <c r="J2572" i="18"/>
  <c r="O2548" i="18"/>
  <c r="J2578" i="18"/>
  <c r="O2554" i="18"/>
  <c r="I2567" i="18"/>
  <c r="N2543" i="18"/>
  <c r="L5290" i="18"/>
  <c r="Q5266" i="18"/>
  <c r="I2583" i="18"/>
  <c r="N2559" i="18"/>
  <c r="I2581" i="18"/>
  <c r="N2557" i="18"/>
  <c r="L5312" i="18"/>
  <c r="Q5288" i="18"/>
  <c r="K2568" i="18"/>
  <c r="P2544" i="18"/>
  <c r="J2576" i="18"/>
  <c r="O2552" i="18"/>
  <c r="I2564" i="18"/>
  <c r="N2540" i="18"/>
  <c r="J2582" i="18"/>
  <c r="O2558" i="18"/>
  <c r="R2521" i="18"/>
  <c r="U2521" i="18" s="1"/>
  <c r="R2528" i="18"/>
  <c r="U2528" i="18" s="1"/>
  <c r="I2579" i="18"/>
  <c r="N2555" i="18"/>
  <c r="I2577" i="18"/>
  <c r="N2553" i="18"/>
  <c r="K2580" i="18"/>
  <c r="P2556" i="18"/>
  <c r="R2527" i="18"/>
  <c r="U2527" i="18" s="1"/>
  <c r="R2518" i="18"/>
  <c r="U2518" i="18" s="1"/>
  <c r="I2582" i="18"/>
  <c r="N2558" i="18"/>
  <c r="I2571" i="18"/>
  <c r="N2547" i="18"/>
  <c r="K2563" i="18"/>
  <c r="P2539" i="18"/>
  <c r="K2575" i="18"/>
  <c r="P2551" i="18"/>
  <c r="J2569" i="18"/>
  <c r="O2545" i="18"/>
  <c r="J2580" i="18"/>
  <c r="O2556" i="18"/>
  <c r="I2584" i="18"/>
  <c r="N2560" i="18"/>
  <c r="L5299" i="18"/>
  <c r="Q5275" i="18"/>
  <c r="K2579" i="18"/>
  <c r="P2555" i="18"/>
  <c r="L5306" i="18"/>
  <c r="Q5282" i="18"/>
  <c r="K2562" i="18"/>
  <c r="P2538" i="18"/>
  <c r="J2570" i="18"/>
  <c r="O2546" i="18"/>
  <c r="J2573" i="18"/>
  <c r="O2549" i="18"/>
  <c r="K2583" i="18"/>
  <c r="P2559" i="18"/>
  <c r="K2577" i="18"/>
  <c r="P2553" i="18"/>
  <c r="L5292" i="18"/>
  <c r="Q5268" i="18"/>
  <c r="J2562" i="18"/>
  <c r="O2538" i="18"/>
  <c r="L5294" i="18"/>
  <c r="Q5270" i="18"/>
  <c r="L5300" i="18"/>
  <c r="Q5276" i="18"/>
  <c r="I2580" i="18"/>
  <c r="N2556" i="18"/>
  <c r="K2573" i="18"/>
  <c r="P2549" i="18"/>
  <c r="K2574" i="18"/>
  <c r="P2550" i="18"/>
  <c r="J2583" i="18"/>
  <c r="O2559" i="18"/>
  <c r="L5313" i="18"/>
  <c r="Q5289" i="18"/>
  <c r="I2561" i="18"/>
  <c r="N2537" i="18"/>
  <c r="K2581" i="18"/>
  <c r="P2557" i="18"/>
  <c r="K2578" i="18"/>
  <c r="P2554" i="18"/>
  <c r="L5291" i="18"/>
  <c r="Q5267" i="18"/>
  <c r="L5307" i="18"/>
  <c r="Q5283" i="18"/>
  <c r="R2525" i="18"/>
  <c r="U2525" i="18" s="1"/>
  <c r="R2531" i="18"/>
  <c r="U2531" i="18" s="1"/>
  <c r="R2522" i="18"/>
  <c r="U2522" i="18" s="1"/>
  <c r="R2529" i="18"/>
  <c r="U2529" i="18" s="1"/>
  <c r="R2515" i="18"/>
  <c r="U2515" i="18" s="1"/>
  <c r="J2567" i="18"/>
  <c r="O2543" i="18"/>
  <c r="I2569" i="18"/>
  <c r="N2545" i="18"/>
  <c r="K2582" i="18"/>
  <c r="P2558" i="18"/>
  <c r="I2576" i="18"/>
  <c r="N2552" i="18"/>
  <c r="L5305" i="18"/>
  <c r="Q5281" i="18"/>
  <c r="L5308" i="18"/>
  <c r="Q5284" i="18"/>
  <c r="K2566" i="18"/>
  <c r="P2542" i="18"/>
  <c r="J2581" i="18"/>
  <c r="O2557" i="18"/>
  <c r="R2558" i="18" l="1"/>
  <c r="U2558" i="18" s="1"/>
  <c r="R2560" i="18"/>
  <c r="U2560" i="18" s="1"/>
  <c r="R2547" i="18"/>
  <c r="U2547" i="18" s="1"/>
  <c r="R2556" i="18"/>
  <c r="U2556" i="18" s="1"/>
  <c r="R2553" i="18"/>
  <c r="U2553" i="18" s="1"/>
  <c r="R2540" i="18"/>
  <c r="U2540" i="18" s="1"/>
  <c r="R2549" i="18"/>
  <c r="U2549" i="18" s="1"/>
  <c r="R2538" i="18"/>
  <c r="U2538" i="18" s="1"/>
  <c r="R2541" i="18"/>
  <c r="U2541" i="18" s="1"/>
  <c r="R2552" i="18"/>
  <c r="U2552" i="18" s="1"/>
  <c r="R2545" i="18"/>
  <c r="U2545" i="18" s="1"/>
  <c r="L5315" i="18"/>
  <c r="Q5291" i="18"/>
  <c r="K2605" i="18"/>
  <c r="P2581" i="18"/>
  <c r="L5337" i="18"/>
  <c r="Q5313" i="18"/>
  <c r="K2598" i="18"/>
  <c r="P2574" i="18"/>
  <c r="I2604" i="18"/>
  <c r="N2580" i="18"/>
  <c r="L5318" i="18"/>
  <c r="Q5294" i="18"/>
  <c r="L5316" i="18"/>
  <c r="Q5292" i="18"/>
  <c r="K2607" i="18"/>
  <c r="P2583" i="18"/>
  <c r="J2594" i="18"/>
  <c r="O2570" i="18"/>
  <c r="L5330" i="18"/>
  <c r="Q5306" i="18"/>
  <c r="L5323" i="18"/>
  <c r="Q5299" i="18"/>
  <c r="J2604" i="18"/>
  <c r="O2580" i="18"/>
  <c r="K2599" i="18"/>
  <c r="P2575" i="18"/>
  <c r="I2595" i="18"/>
  <c r="N2571" i="18"/>
  <c r="I2601" i="18"/>
  <c r="N2577" i="18"/>
  <c r="I2588" i="18"/>
  <c r="N2564" i="18"/>
  <c r="K2592" i="18"/>
  <c r="P2568" i="18"/>
  <c r="I2605" i="18"/>
  <c r="N2581" i="18"/>
  <c r="L5314" i="18"/>
  <c r="Q5290" i="18"/>
  <c r="J2602" i="18"/>
  <c r="O2578" i="18"/>
  <c r="L5333" i="18"/>
  <c r="Q5309" i="18"/>
  <c r="K2594" i="18"/>
  <c r="P2570" i="18"/>
  <c r="I2597" i="18"/>
  <c r="N2573" i="18"/>
  <c r="L5334" i="18"/>
  <c r="Q5310" i="18"/>
  <c r="L5328" i="18"/>
  <c r="Q5304" i="18"/>
  <c r="J2587" i="18"/>
  <c r="O2563" i="18"/>
  <c r="J2595" i="18"/>
  <c r="O2571" i="18"/>
  <c r="I2586" i="18"/>
  <c r="N2562" i="18"/>
  <c r="L5319" i="18"/>
  <c r="Q5295" i="18"/>
  <c r="I2589" i="18"/>
  <c r="N2565" i="18"/>
  <c r="K2595" i="18"/>
  <c r="P2571" i="18"/>
  <c r="J2599" i="18"/>
  <c r="O2575" i="18"/>
  <c r="L5317" i="18"/>
  <c r="Q5293" i="18"/>
  <c r="L5320" i="18"/>
  <c r="Q5296" i="18"/>
  <c r="J2585" i="18"/>
  <c r="O2561" i="18"/>
  <c r="L5327" i="18"/>
  <c r="Q5303" i="18"/>
  <c r="K2588" i="18"/>
  <c r="P2564" i="18"/>
  <c r="J2603" i="18"/>
  <c r="O2579" i="18"/>
  <c r="J2601" i="18"/>
  <c r="O2577" i="18"/>
  <c r="K2591" i="18"/>
  <c r="P2567" i="18"/>
  <c r="J2589" i="18"/>
  <c r="O2565" i="18"/>
  <c r="L5321" i="18"/>
  <c r="Q5297" i="18"/>
  <c r="I2594" i="18"/>
  <c r="N2570" i="18"/>
  <c r="L5329" i="18"/>
  <c r="Q5305" i="18"/>
  <c r="K2606" i="18"/>
  <c r="P2582" i="18"/>
  <c r="R2557" i="18"/>
  <c r="U2557" i="18" s="1"/>
  <c r="R2546" i="18"/>
  <c r="U2546" i="18" s="1"/>
  <c r="L5332" i="18"/>
  <c r="Q5308" i="18"/>
  <c r="I2593" i="18"/>
  <c r="N2569" i="18"/>
  <c r="R2537" i="18"/>
  <c r="U2537" i="18" s="1"/>
  <c r="R2555" i="18"/>
  <c r="U2555" i="18" s="1"/>
  <c r="R2559" i="18"/>
  <c r="U2559" i="18" s="1"/>
  <c r="R2543" i="18"/>
  <c r="U2543" i="18" s="1"/>
  <c r="R2542" i="18"/>
  <c r="U2542" i="18" s="1"/>
  <c r="R2551" i="18"/>
  <c r="U2551" i="18" s="1"/>
  <c r="R2554" i="18"/>
  <c r="U2554" i="18" s="1"/>
  <c r="R2544" i="18"/>
  <c r="U2544" i="18" s="1"/>
  <c r="R2550" i="18"/>
  <c r="U2550" i="18" s="1"/>
  <c r="R2548" i="18"/>
  <c r="U2548" i="18" s="1"/>
  <c r="R2539" i="18"/>
  <c r="U2539" i="18" s="1"/>
  <c r="K2590" i="18"/>
  <c r="P2566" i="18"/>
  <c r="J2591" i="18"/>
  <c r="O2567" i="18"/>
  <c r="J2605" i="18"/>
  <c r="O2581" i="18"/>
  <c r="I2600" i="18"/>
  <c r="N2576" i="18"/>
  <c r="L5331" i="18"/>
  <c r="Q5307" i="18"/>
  <c r="K2602" i="18"/>
  <c r="P2578" i="18"/>
  <c r="I2585" i="18"/>
  <c r="N2561" i="18"/>
  <c r="J2607" i="18"/>
  <c r="O2583" i="18"/>
  <c r="K2597" i="18"/>
  <c r="P2573" i="18"/>
  <c r="L5324" i="18"/>
  <c r="Q5300" i="18"/>
  <c r="J2586" i="18"/>
  <c r="O2562" i="18"/>
  <c r="K2601" i="18"/>
  <c r="P2577" i="18"/>
  <c r="J2597" i="18"/>
  <c r="O2573" i="18"/>
  <c r="K2586" i="18"/>
  <c r="P2562" i="18"/>
  <c r="K2603" i="18"/>
  <c r="P2579" i="18"/>
  <c r="I2608" i="18"/>
  <c r="N2584" i="18"/>
  <c r="J2593" i="18"/>
  <c r="O2569" i="18"/>
  <c r="K2587" i="18"/>
  <c r="P2563" i="18"/>
  <c r="I2606" i="18"/>
  <c r="N2582" i="18"/>
  <c r="K2604" i="18"/>
  <c r="P2580" i="18"/>
  <c r="I2603" i="18"/>
  <c r="N2579" i="18"/>
  <c r="J2606" i="18"/>
  <c r="O2582" i="18"/>
  <c r="J2600" i="18"/>
  <c r="O2576" i="18"/>
  <c r="L5336" i="18"/>
  <c r="Q5312" i="18"/>
  <c r="I2607" i="18"/>
  <c r="N2583" i="18"/>
  <c r="I2591" i="18"/>
  <c r="N2567" i="18"/>
  <c r="J2596" i="18"/>
  <c r="O2572" i="18"/>
  <c r="J2592" i="18"/>
  <c r="O2568" i="18"/>
  <c r="K2608" i="18"/>
  <c r="P2584" i="18"/>
  <c r="I2590" i="18"/>
  <c r="N2566" i="18"/>
  <c r="J2588" i="18"/>
  <c r="O2564" i="18"/>
  <c r="I2599" i="18"/>
  <c r="N2575" i="18"/>
  <c r="L5326" i="18"/>
  <c r="Q5302" i="18"/>
  <c r="K2593" i="18"/>
  <c r="P2569" i="18"/>
  <c r="I2602" i="18"/>
  <c r="N2578" i="18"/>
  <c r="J2608" i="18"/>
  <c r="O2584" i="18"/>
  <c r="L5335" i="18"/>
  <c r="Q5311" i="18"/>
  <c r="I2592" i="18"/>
  <c r="N2568" i="18"/>
  <c r="K2596" i="18"/>
  <c r="P2572" i="18"/>
  <c r="I2598" i="18"/>
  <c r="N2574" i="18"/>
  <c r="I2596" i="18"/>
  <c r="N2572" i="18"/>
  <c r="R2572" i="18" s="1"/>
  <c r="U2572" i="18" s="1"/>
  <c r="J2598" i="18"/>
  <c r="O2574" i="18"/>
  <c r="L5325" i="18"/>
  <c r="Q5301" i="18"/>
  <c r="J2590" i="18"/>
  <c r="O2566" i="18"/>
  <c r="K2600" i="18"/>
  <c r="P2576" i="18"/>
  <c r="L5322" i="18"/>
  <c r="Q5298" i="18"/>
  <c r="K2585" i="18"/>
  <c r="P2561" i="18"/>
  <c r="I2587" i="18"/>
  <c r="N2563" i="18"/>
  <c r="K2589" i="18"/>
  <c r="P2565" i="18"/>
  <c r="R2565" i="18" l="1"/>
  <c r="U2565" i="18" s="1"/>
  <c r="R2581" i="18"/>
  <c r="U2581" i="18" s="1"/>
  <c r="R2571" i="18"/>
  <c r="U2571" i="18" s="1"/>
  <c r="R2569" i="18"/>
  <c r="U2569" i="18" s="1"/>
  <c r="R2562" i="18"/>
  <c r="U2562" i="18" s="1"/>
  <c r="R2564" i="18"/>
  <c r="U2564" i="18" s="1"/>
  <c r="R2568" i="18"/>
  <c r="U2568" i="18" s="1"/>
  <c r="K2613" i="18"/>
  <c r="P2589" i="18"/>
  <c r="I2620" i="18"/>
  <c r="N2596" i="18"/>
  <c r="I2626" i="18"/>
  <c r="N2602" i="18"/>
  <c r="J2620" i="18"/>
  <c r="O2596" i="18"/>
  <c r="I2627" i="18"/>
  <c r="N2603" i="18"/>
  <c r="J2617" i="18"/>
  <c r="O2593" i="18"/>
  <c r="K2621" i="18"/>
  <c r="P2597" i="18"/>
  <c r="J2629" i="18"/>
  <c r="O2605" i="18"/>
  <c r="R2563" i="18"/>
  <c r="U2563" i="18" s="1"/>
  <c r="R2567" i="18"/>
  <c r="U2567" i="18" s="1"/>
  <c r="R2584" i="18"/>
  <c r="U2584" i="18" s="1"/>
  <c r="R2576" i="18"/>
  <c r="U2576" i="18" s="1"/>
  <c r="I2617" i="18"/>
  <c r="N2593" i="18"/>
  <c r="L5353" i="18"/>
  <c r="Q5329" i="18"/>
  <c r="L5345" i="18"/>
  <c r="Q5321" i="18"/>
  <c r="K2615" i="18"/>
  <c r="P2591" i="18"/>
  <c r="J2627" i="18"/>
  <c r="O2603" i="18"/>
  <c r="L5351" i="18"/>
  <c r="Q5327" i="18"/>
  <c r="L5344" i="18"/>
  <c r="Q5320" i="18"/>
  <c r="J2623" i="18"/>
  <c r="O2599" i="18"/>
  <c r="I2613" i="18"/>
  <c r="N2589" i="18"/>
  <c r="I2610" i="18"/>
  <c r="N2586" i="18"/>
  <c r="J2611" i="18"/>
  <c r="O2587" i="18"/>
  <c r="L5358" i="18"/>
  <c r="Q5334" i="18"/>
  <c r="K2618" i="18"/>
  <c r="P2594" i="18"/>
  <c r="J2626" i="18"/>
  <c r="O2602" i="18"/>
  <c r="I2629" i="18"/>
  <c r="N2605" i="18"/>
  <c r="I2612" i="18"/>
  <c r="N2588" i="18"/>
  <c r="I2619" i="18"/>
  <c r="N2595" i="18"/>
  <c r="J2628" i="18"/>
  <c r="O2604" i="18"/>
  <c r="L5354" i="18"/>
  <c r="Q5330" i="18"/>
  <c r="K2631" i="18"/>
  <c r="P2607" i="18"/>
  <c r="L5342" i="18"/>
  <c r="Q5318" i="18"/>
  <c r="K2622" i="18"/>
  <c r="P2598" i="18"/>
  <c r="K2629" i="18"/>
  <c r="P2605" i="18"/>
  <c r="K2609" i="18"/>
  <c r="P2585" i="18"/>
  <c r="K2624" i="18"/>
  <c r="P2600" i="18"/>
  <c r="K2620" i="18"/>
  <c r="P2596" i="18"/>
  <c r="L5350" i="18"/>
  <c r="Q5326" i="18"/>
  <c r="K2632" i="18"/>
  <c r="P2608" i="18"/>
  <c r="I2631" i="18"/>
  <c r="N2607" i="18"/>
  <c r="I2630" i="18"/>
  <c r="N2606" i="18"/>
  <c r="J2621" i="18"/>
  <c r="O2597" i="18"/>
  <c r="J2610" i="18"/>
  <c r="O2586" i="18"/>
  <c r="L5355" i="18"/>
  <c r="Q5331" i="18"/>
  <c r="K2614" i="18"/>
  <c r="P2590" i="18"/>
  <c r="R2574" i="18"/>
  <c r="U2574" i="18" s="1"/>
  <c r="R2575" i="18"/>
  <c r="U2575" i="18" s="1"/>
  <c r="R2566" i="18"/>
  <c r="U2566" i="18" s="1"/>
  <c r="I2611" i="18"/>
  <c r="N2587" i="18"/>
  <c r="L5346" i="18"/>
  <c r="Q5322" i="18"/>
  <c r="J2614" i="18"/>
  <c r="O2590" i="18"/>
  <c r="J2622" i="18"/>
  <c r="O2598" i="18"/>
  <c r="I2622" i="18"/>
  <c r="N2598" i="18"/>
  <c r="I2616" i="18"/>
  <c r="N2592" i="18"/>
  <c r="J2632" i="18"/>
  <c r="O2608" i="18"/>
  <c r="K2617" i="18"/>
  <c r="P2593" i="18"/>
  <c r="I2623" i="18"/>
  <c r="N2599" i="18"/>
  <c r="I2614" i="18"/>
  <c r="N2590" i="18"/>
  <c r="J2616" i="18"/>
  <c r="O2592" i="18"/>
  <c r="I2615" i="18"/>
  <c r="N2591" i="18"/>
  <c r="L5360" i="18"/>
  <c r="Q5336" i="18"/>
  <c r="J2630" i="18"/>
  <c r="O2606" i="18"/>
  <c r="K2628" i="18"/>
  <c r="P2604" i="18"/>
  <c r="K2611" i="18"/>
  <c r="P2587" i="18"/>
  <c r="I2632" i="18"/>
  <c r="N2608" i="18"/>
  <c r="K2610" i="18"/>
  <c r="P2586" i="18"/>
  <c r="K2625" i="18"/>
  <c r="P2601" i="18"/>
  <c r="L5348" i="18"/>
  <c r="Q5324" i="18"/>
  <c r="J2631" i="18"/>
  <c r="O2607" i="18"/>
  <c r="K2626" i="18"/>
  <c r="P2602" i="18"/>
  <c r="I2624" i="18"/>
  <c r="N2600" i="18"/>
  <c r="J2615" i="18"/>
  <c r="O2591" i="18"/>
  <c r="R2570" i="18"/>
  <c r="U2570" i="18" s="1"/>
  <c r="R2573" i="18"/>
  <c r="U2573" i="18" s="1"/>
  <c r="R2577" i="18"/>
  <c r="U2577" i="18" s="1"/>
  <c r="R2580" i="18"/>
  <c r="U2580" i="18" s="1"/>
  <c r="L5349" i="18"/>
  <c r="Q5325" i="18"/>
  <c r="L5359" i="18"/>
  <c r="Q5335" i="18"/>
  <c r="J2612" i="18"/>
  <c r="O2588" i="18"/>
  <c r="J2624" i="18"/>
  <c r="O2600" i="18"/>
  <c r="K2627" i="18"/>
  <c r="P2603" i="18"/>
  <c r="I2609" i="18"/>
  <c r="N2585" i="18"/>
  <c r="R2578" i="18"/>
  <c r="U2578" i="18" s="1"/>
  <c r="R2583" i="18"/>
  <c r="U2583" i="18" s="1"/>
  <c r="R2579" i="18"/>
  <c r="U2579" i="18" s="1"/>
  <c r="R2582" i="18"/>
  <c r="U2582" i="18" s="1"/>
  <c r="R2561" i="18"/>
  <c r="U2561" i="18" s="1"/>
  <c r="L5356" i="18"/>
  <c r="Q5332" i="18"/>
  <c r="K2630" i="18"/>
  <c r="P2606" i="18"/>
  <c r="I2618" i="18"/>
  <c r="N2594" i="18"/>
  <c r="J2613" i="18"/>
  <c r="O2589" i="18"/>
  <c r="J2625" i="18"/>
  <c r="O2601" i="18"/>
  <c r="K2612" i="18"/>
  <c r="P2588" i="18"/>
  <c r="J2609" i="18"/>
  <c r="O2585" i="18"/>
  <c r="L5341" i="18"/>
  <c r="Q5317" i="18"/>
  <c r="K2619" i="18"/>
  <c r="P2595" i="18"/>
  <c r="L5343" i="18"/>
  <c r="Q5319" i="18"/>
  <c r="J2619" i="18"/>
  <c r="O2595" i="18"/>
  <c r="L5352" i="18"/>
  <c r="Q5328" i="18"/>
  <c r="I2621" i="18"/>
  <c r="N2597" i="18"/>
  <c r="R2597" i="18" s="1"/>
  <c r="U2597" i="18" s="1"/>
  <c r="L5357" i="18"/>
  <c r="Q5333" i="18"/>
  <c r="L5338" i="18"/>
  <c r="Q5314" i="18"/>
  <c r="K2616" i="18"/>
  <c r="P2592" i="18"/>
  <c r="I2625" i="18"/>
  <c r="N2601" i="18"/>
  <c r="K2623" i="18"/>
  <c r="P2599" i="18"/>
  <c r="L5347" i="18"/>
  <c r="Q5323" i="18"/>
  <c r="J2618" i="18"/>
  <c r="O2594" i="18"/>
  <c r="L5340" i="18"/>
  <c r="Q5316" i="18"/>
  <c r="I2628" i="18"/>
  <c r="N2604" i="18"/>
  <c r="L5361" i="18"/>
  <c r="Q5337" i="18"/>
  <c r="L5339" i="18"/>
  <c r="Q5315" i="18"/>
  <c r="R2604" i="18" l="1"/>
  <c r="U2604" i="18" s="1"/>
  <c r="R2601" i="18"/>
  <c r="U2601" i="18" s="1"/>
  <c r="R2590" i="18"/>
  <c r="U2590" i="18" s="1"/>
  <c r="R2608" i="18"/>
  <c r="U2608" i="18" s="1"/>
  <c r="R2598" i="18"/>
  <c r="U2598" i="18" s="1"/>
  <c r="L5371" i="18"/>
  <c r="Q5347" i="18"/>
  <c r="K2651" i="18"/>
  <c r="P2627" i="18"/>
  <c r="J2636" i="18"/>
  <c r="O2612" i="18"/>
  <c r="L5373" i="18"/>
  <c r="Q5349" i="18"/>
  <c r="I2648" i="18"/>
  <c r="N2624" i="18"/>
  <c r="J2655" i="18"/>
  <c r="O2631" i="18"/>
  <c r="K2649" i="18"/>
  <c r="P2625" i="18"/>
  <c r="I2656" i="18"/>
  <c r="N2632" i="18"/>
  <c r="K2652" i="18"/>
  <c r="P2628" i="18"/>
  <c r="L5384" i="18"/>
  <c r="Q5360" i="18"/>
  <c r="J2640" i="18"/>
  <c r="O2616" i="18"/>
  <c r="I2647" i="18"/>
  <c r="N2623" i="18"/>
  <c r="J2656" i="18"/>
  <c r="O2632" i="18"/>
  <c r="I2646" i="18"/>
  <c r="N2622" i="18"/>
  <c r="J2638" i="18"/>
  <c r="O2614" i="18"/>
  <c r="I2635" i="18"/>
  <c r="N2611" i="18"/>
  <c r="R2606" i="18"/>
  <c r="U2606" i="18" s="1"/>
  <c r="R2588" i="18"/>
  <c r="U2588" i="18" s="1"/>
  <c r="R2586" i="18"/>
  <c r="U2586" i="18" s="1"/>
  <c r="R2596" i="18"/>
  <c r="U2596" i="18" s="1"/>
  <c r="L5364" i="18"/>
  <c r="Q5340" i="18"/>
  <c r="L5363" i="18"/>
  <c r="Q5339" i="18"/>
  <c r="I2652" i="18"/>
  <c r="N2628" i="18"/>
  <c r="J2642" i="18"/>
  <c r="O2618" i="18"/>
  <c r="K2647" i="18"/>
  <c r="P2623" i="18"/>
  <c r="K2640" i="18"/>
  <c r="P2616" i="18"/>
  <c r="L5381" i="18"/>
  <c r="Q5357" i="18"/>
  <c r="L5376" i="18"/>
  <c r="Q5352" i="18"/>
  <c r="L5367" i="18"/>
  <c r="Q5343" i="18"/>
  <c r="L5365" i="18"/>
  <c r="Q5341" i="18"/>
  <c r="K2636" i="18"/>
  <c r="P2612" i="18"/>
  <c r="J2637" i="18"/>
  <c r="O2613" i="18"/>
  <c r="K2654" i="18"/>
  <c r="P2630" i="18"/>
  <c r="R2585" i="18"/>
  <c r="U2585" i="18" s="1"/>
  <c r="R2591" i="18"/>
  <c r="U2591" i="18" s="1"/>
  <c r="R2592" i="18"/>
  <c r="U2592" i="18" s="1"/>
  <c r="K2638" i="18"/>
  <c r="P2614" i="18"/>
  <c r="J2634" i="18"/>
  <c r="O2610" i="18"/>
  <c r="I2654" i="18"/>
  <c r="N2630" i="18"/>
  <c r="K2656" i="18"/>
  <c r="P2632" i="18"/>
  <c r="K2644" i="18"/>
  <c r="P2620" i="18"/>
  <c r="K2633" i="18"/>
  <c r="P2609" i="18"/>
  <c r="K2646" i="18"/>
  <c r="P2622" i="18"/>
  <c r="K2655" i="18"/>
  <c r="P2631" i="18"/>
  <c r="J2652" i="18"/>
  <c r="O2628" i="18"/>
  <c r="I2636" i="18"/>
  <c r="N2612" i="18"/>
  <c r="J2650" i="18"/>
  <c r="O2626" i="18"/>
  <c r="L5382" i="18"/>
  <c r="Q5358" i="18"/>
  <c r="I2634" i="18"/>
  <c r="N2610" i="18"/>
  <c r="J2647" i="18"/>
  <c r="O2623" i="18"/>
  <c r="L5375" i="18"/>
  <c r="Q5351" i="18"/>
  <c r="K2639" i="18"/>
  <c r="P2615" i="18"/>
  <c r="L5377" i="18"/>
  <c r="Q5353" i="18"/>
  <c r="J2653" i="18"/>
  <c r="O2629" i="18"/>
  <c r="J2641" i="18"/>
  <c r="O2617" i="18"/>
  <c r="J2644" i="18"/>
  <c r="O2620" i="18"/>
  <c r="I2644" i="18"/>
  <c r="N2620" i="18"/>
  <c r="R2594" i="18"/>
  <c r="U2594" i="18" s="1"/>
  <c r="I2633" i="18"/>
  <c r="N2609" i="18"/>
  <c r="J2648" i="18"/>
  <c r="O2624" i="18"/>
  <c r="L5383" i="18"/>
  <c r="Q5359" i="18"/>
  <c r="J2639" i="18"/>
  <c r="O2615" i="18"/>
  <c r="K2650" i="18"/>
  <c r="P2626" i="18"/>
  <c r="L5372" i="18"/>
  <c r="Q5348" i="18"/>
  <c r="K2634" i="18"/>
  <c r="P2610" i="18"/>
  <c r="K2635" i="18"/>
  <c r="P2611" i="18"/>
  <c r="J2654" i="18"/>
  <c r="O2630" i="18"/>
  <c r="I2639" i="18"/>
  <c r="N2615" i="18"/>
  <c r="I2638" i="18"/>
  <c r="N2614" i="18"/>
  <c r="K2641" i="18"/>
  <c r="P2617" i="18"/>
  <c r="I2640" i="18"/>
  <c r="N2616" i="18"/>
  <c r="R2616" i="18" s="1"/>
  <c r="U2616" i="18" s="1"/>
  <c r="J2646" i="18"/>
  <c r="O2622" i="18"/>
  <c r="L5370" i="18"/>
  <c r="Q5346" i="18"/>
  <c r="R2607" i="18"/>
  <c r="U2607" i="18" s="1"/>
  <c r="R2595" i="18"/>
  <c r="U2595" i="18" s="1"/>
  <c r="R2605" i="18"/>
  <c r="U2605" i="18" s="1"/>
  <c r="R2589" i="18"/>
  <c r="U2589" i="18" s="1"/>
  <c r="R2593" i="18"/>
  <c r="U2593" i="18" s="1"/>
  <c r="R2603" i="18"/>
  <c r="U2603" i="18" s="1"/>
  <c r="R2602" i="18"/>
  <c r="U2602" i="18" s="1"/>
  <c r="L5385" i="18"/>
  <c r="Q5361" i="18"/>
  <c r="I2649" i="18"/>
  <c r="N2625" i="18"/>
  <c r="L5362" i="18"/>
  <c r="Q5338" i="18"/>
  <c r="I2645" i="18"/>
  <c r="N2621" i="18"/>
  <c r="J2643" i="18"/>
  <c r="O2619" i="18"/>
  <c r="K2643" i="18"/>
  <c r="P2619" i="18"/>
  <c r="J2633" i="18"/>
  <c r="O2609" i="18"/>
  <c r="J2649" i="18"/>
  <c r="O2625" i="18"/>
  <c r="I2642" i="18"/>
  <c r="N2618" i="18"/>
  <c r="L5380" i="18"/>
  <c r="Q5356" i="18"/>
  <c r="R2600" i="18"/>
  <c r="U2600" i="18" s="1"/>
  <c r="R2599" i="18"/>
  <c r="U2599" i="18" s="1"/>
  <c r="R2587" i="18"/>
  <c r="U2587" i="18" s="1"/>
  <c r="L5379" i="18"/>
  <c r="Q5355" i="18"/>
  <c r="J2645" i="18"/>
  <c r="O2621" i="18"/>
  <c r="I2655" i="18"/>
  <c r="N2631" i="18"/>
  <c r="L5374" i="18"/>
  <c r="Q5350" i="18"/>
  <c r="K2648" i="18"/>
  <c r="P2624" i="18"/>
  <c r="K2653" i="18"/>
  <c r="P2629" i="18"/>
  <c r="L5366" i="18"/>
  <c r="Q5342" i="18"/>
  <c r="L5378" i="18"/>
  <c r="Q5354" i="18"/>
  <c r="I2643" i="18"/>
  <c r="N2619" i="18"/>
  <c r="I2653" i="18"/>
  <c r="N2629" i="18"/>
  <c r="K2642" i="18"/>
  <c r="P2618" i="18"/>
  <c r="J2635" i="18"/>
  <c r="O2611" i="18"/>
  <c r="I2637" i="18"/>
  <c r="N2613" i="18"/>
  <c r="L5368" i="18"/>
  <c r="Q5344" i="18"/>
  <c r="J2651" i="18"/>
  <c r="O2627" i="18"/>
  <c r="L5369" i="18"/>
  <c r="Q5345" i="18"/>
  <c r="I2641" i="18"/>
  <c r="N2617" i="18"/>
  <c r="K2645" i="18"/>
  <c r="P2621" i="18"/>
  <c r="I2651" i="18"/>
  <c r="N2627" i="18"/>
  <c r="R2627" i="18" s="1"/>
  <c r="U2627" i="18" s="1"/>
  <c r="I2650" i="18"/>
  <c r="N2626" i="18"/>
  <c r="K2637" i="18"/>
  <c r="P2613" i="18"/>
  <c r="R2617" i="18" l="1"/>
  <c r="U2617" i="18" s="1"/>
  <c r="R2626" i="18"/>
  <c r="U2626" i="18" s="1"/>
  <c r="R2614" i="18"/>
  <c r="U2614" i="18" s="1"/>
  <c r="R2629" i="18"/>
  <c r="U2629" i="18" s="1"/>
  <c r="R2615" i="18"/>
  <c r="U2615" i="18" s="1"/>
  <c r="R2620" i="18"/>
  <c r="U2620" i="18" s="1"/>
  <c r="R2619" i="18"/>
  <c r="U2619" i="18" s="1"/>
  <c r="R2631" i="18"/>
  <c r="U2631" i="18" s="1"/>
  <c r="L5404" i="18"/>
  <c r="Q5380" i="18"/>
  <c r="J2673" i="18"/>
  <c r="O2649" i="18"/>
  <c r="K2667" i="18"/>
  <c r="P2643" i="18"/>
  <c r="I2669" i="18"/>
  <c r="N2645" i="18"/>
  <c r="I2673" i="18"/>
  <c r="N2649" i="18"/>
  <c r="J2668" i="18"/>
  <c r="O2644" i="18"/>
  <c r="J2677" i="18"/>
  <c r="O2653" i="18"/>
  <c r="K2663" i="18"/>
  <c r="P2639" i="18"/>
  <c r="J2671" i="18"/>
  <c r="O2647" i="18"/>
  <c r="L5406" i="18"/>
  <c r="Q5382" i="18"/>
  <c r="I2660" i="18"/>
  <c r="N2636" i="18"/>
  <c r="K2679" i="18"/>
  <c r="P2655" i="18"/>
  <c r="K2657" i="18"/>
  <c r="P2633" i="18"/>
  <c r="K2680" i="18"/>
  <c r="P2656" i="18"/>
  <c r="J2658" i="18"/>
  <c r="O2634" i="18"/>
  <c r="R2611" i="18"/>
  <c r="U2611" i="18" s="1"/>
  <c r="R2622" i="18"/>
  <c r="U2622" i="18" s="1"/>
  <c r="R2623" i="18"/>
  <c r="U2623" i="18" s="1"/>
  <c r="R2632" i="18"/>
  <c r="U2632" i="18" s="1"/>
  <c r="I2674" i="18"/>
  <c r="N2650" i="18"/>
  <c r="K2669" i="18"/>
  <c r="P2645" i="18"/>
  <c r="L5393" i="18"/>
  <c r="Q5369" i="18"/>
  <c r="L5392" i="18"/>
  <c r="Q5368" i="18"/>
  <c r="J2659" i="18"/>
  <c r="O2635" i="18"/>
  <c r="I2677" i="18"/>
  <c r="N2653" i="18"/>
  <c r="L5402" i="18"/>
  <c r="Q5378" i="18"/>
  <c r="K2677" i="18"/>
  <c r="P2653" i="18"/>
  <c r="L5398" i="18"/>
  <c r="Q5374" i="18"/>
  <c r="J2669" i="18"/>
  <c r="O2645" i="18"/>
  <c r="R2618" i="18"/>
  <c r="U2618" i="18" s="1"/>
  <c r="J2670" i="18"/>
  <c r="O2646" i="18"/>
  <c r="K2665" i="18"/>
  <c r="P2641" i="18"/>
  <c r="I2663" i="18"/>
  <c r="N2639" i="18"/>
  <c r="K2659" i="18"/>
  <c r="P2635" i="18"/>
  <c r="L5396" i="18"/>
  <c r="Q5372" i="18"/>
  <c r="J2663" i="18"/>
  <c r="O2639" i="18"/>
  <c r="J2672" i="18"/>
  <c r="O2648" i="18"/>
  <c r="R2610" i="18"/>
  <c r="U2610" i="18" s="1"/>
  <c r="R2630" i="18"/>
  <c r="U2630" i="18" s="1"/>
  <c r="J2661" i="18"/>
  <c r="O2637" i="18"/>
  <c r="L5389" i="18"/>
  <c r="Q5365" i="18"/>
  <c r="L5400" i="18"/>
  <c r="Q5376" i="18"/>
  <c r="K2664" i="18"/>
  <c r="P2640" i="18"/>
  <c r="J2666" i="18"/>
  <c r="O2642" i="18"/>
  <c r="L5387" i="18"/>
  <c r="Q5363" i="18"/>
  <c r="I2659" i="18"/>
  <c r="N2635" i="18"/>
  <c r="I2670" i="18"/>
  <c r="N2646" i="18"/>
  <c r="I2671" i="18"/>
  <c r="N2647" i="18"/>
  <c r="L5408" i="18"/>
  <c r="Q5384" i="18"/>
  <c r="I2680" i="18"/>
  <c r="N2656" i="18"/>
  <c r="J2679" i="18"/>
  <c r="O2655" i="18"/>
  <c r="L5397" i="18"/>
  <c r="Q5373" i="18"/>
  <c r="K2675" i="18"/>
  <c r="P2651" i="18"/>
  <c r="R2613" i="18"/>
  <c r="U2613" i="18" s="1"/>
  <c r="J2657" i="18"/>
  <c r="O2633" i="18"/>
  <c r="J2667" i="18"/>
  <c r="O2643" i="18"/>
  <c r="L5386" i="18"/>
  <c r="Q5362" i="18"/>
  <c r="L5409" i="18"/>
  <c r="Q5385" i="18"/>
  <c r="R2609" i="18"/>
  <c r="U2609" i="18" s="1"/>
  <c r="I2668" i="18"/>
  <c r="N2644" i="18"/>
  <c r="J2665" i="18"/>
  <c r="O2641" i="18"/>
  <c r="L5401" i="18"/>
  <c r="Q5377" i="18"/>
  <c r="L5399" i="18"/>
  <c r="Q5375" i="18"/>
  <c r="I2658" i="18"/>
  <c r="N2634" i="18"/>
  <c r="J2674" i="18"/>
  <c r="O2650" i="18"/>
  <c r="J2676" i="18"/>
  <c r="O2652" i="18"/>
  <c r="K2670" i="18"/>
  <c r="P2646" i="18"/>
  <c r="K2668" i="18"/>
  <c r="P2644" i="18"/>
  <c r="I2678" i="18"/>
  <c r="N2654" i="18"/>
  <c r="K2662" i="18"/>
  <c r="P2638" i="18"/>
  <c r="R2628" i="18"/>
  <c r="U2628" i="18" s="1"/>
  <c r="R2624" i="18"/>
  <c r="U2624" i="18" s="1"/>
  <c r="I2666" i="18"/>
  <c r="N2642" i="18"/>
  <c r="K2661" i="18"/>
  <c r="P2637" i="18"/>
  <c r="I2675" i="18"/>
  <c r="N2651" i="18"/>
  <c r="I2665" i="18"/>
  <c r="N2641" i="18"/>
  <c r="J2675" i="18"/>
  <c r="O2651" i="18"/>
  <c r="I2661" i="18"/>
  <c r="N2637" i="18"/>
  <c r="R2637" i="18" s="1"/>
  <c r="U2637" i="18" s="1"/>
  <c r="K2666" i="18"/>
  <c r="P2642" i="18"/>
  <c r="I2667" i="18"/>
  <c r="N2643" i="18"/>
  <c r="L5390" i="18"/>
  <c r="Q5366" i="18"/>
  <c r="K2672" i="18"/>
  <c r="P2648" i="18"/>
  <c r="I2679" i="18"/>
  <c r="N2655" i="18"/>
  <c r="L5403" i="18"/>
  <c r="Q5379" i="18"/>
  <c r="R2621" i="18"/>
  <c r="U2621" i="18" s="1"/>
  <c r="R2625" i="18"/>
  <c r="U2625" i="18" s="1"/>
  <c r="L5394" i="18"/>
  <c r="Q5370" i="18"/>
  <c r="I2664" i="18"/>
  <c r="N2640" i="18"/>
  <c r="I2662" i="18"/>
  <c r="N2638" i="18"/>
  <c r="J2678" i="18"/>
  <c r="O2654" i="18"/>
  <c r="K2658" i="18"/>
  <c r="P2634" i="18"/>
  <c r="K2674" i="18"/>
  <c r="P2650" i="18"/>
  <c r="L5407" i="18"/>
  <c r="Q5383" i="18"/>
  <c r="I2657" i="18"/>
  <c r="N2633" i="18"/>
  <c r="R2612" i="18"/>
  <c r="U2612" i="18" s="1"/>
  <c r="K2678" i="18"/>
  <c r="P2654" i="18"/>
  <c r="K2660" i="18"/>
  <c r="P2636" i="18"/>
  <c r="L5391" i="18"/>
  <c r="Q5367" i="18"/>
  <c r="L5405" i="18"/>
  <c r="Q5381" i="18"/>
  <c r="K2671" i="18"/>
  <c r="P2647" i="18"/>
  <c r="I2676" i="18"/>
  <c r="N2652" i="18"/>
  <c r="L5388" i="18"/>
  <c r="Q5364" i="18"/>
  <c r="J2662" i="18"/>
  <c r="O2638" i="18"/>
  <c r="J2680" i="18"/>
  <c r="O2656" i="18"/>
  <c r="J2664" i="18"/>
  <c r="O2640" i="18"/>
  <c r="K2676" i="18"/>
  <c r="P2652" i="18"/>
  <c r="K2673" i="18"/>
  <c r="P2649" i="18"/>
  <c r="I2672" i="18"/>
  <c r="N2648" i="18"/>
  <c r="R2648" i="18" s="1"/>
  <c r="U2648" i="18" s="1"/>
  <c r="J2660" i="18"/>
  <c r="O2636" i="18"/>
  <c r="L5395" i="18"/>
  <c r="Q5371" i="18"/>
  <c r="R2643" i="18" l="1"/>
  <c r="U2643" i="18" s="1"/>
  <c r="R2633" i="18"/>
  <c r="U2633" i="18" s="1"/>
  <c r="R2655" i="18"/>
  <c r="U2655" i="18" s="1"/>
  <c r="R2641" i="18"/>
  <c r="U2641" i="18" s="1"/>
  <c r="J2702" i="18"/>
  <c r="O2678" i="18"/>
  <c r="R2652" i="18"/>
  <c r="U2652" i="18" s="1"/>
  <c r="L5431" i="18"/>
  <c r="Q5407" i="18"/>
  <c r="K2682" i="18"/>
  <c r="P2658" i="18"/>
  <c r="I2686" i="18"/>
  <c r="N2662" i="18"/>
  <c r="L5418" i="18"/>
  <c r="Q5394" i="18"/>
  <c r="L5427" i="18"/>
  <c r="Q5403" i="18"/>
  <c r="K2696" i="18"/>
  <c r="P2672" i="18"/>
  <c r="I2691" i="18"/>
  <c r="N2667" i="18"/>
  <c r="I2685" i="18"/>
  <c r="N2661" i="18"/>
  <c r="I2689" i="18"/>
  <c r="N2665" i="18"/>
  <c r="K2685" i="18"/>
  <c r="P2661" i="18"/>
  <c r="I2702" i="18"/>
  <c r="N2678" i="18"/>
  <c r="K2694" i="18"/>
  <c r="P2670" i="18"/>
  <c r="J2698" i="18"/>
  <c r="O2674" i="18"/>
  <c r="L5423" i="18"/>
  <c r="Q5399" i="18"/>
  <c r="J2689" i="18"/>
  <c r="O2665" i="18"/>
  <c r="L5421" i="18"/>
  <c r="Q5397" i="18"/>
  <c r="I2704" i="18"/>
  <c r="N2680" i="18"/>
  <c r="I2695" i="18"/>
  <c r="N2671" i="18"/>
  <c r="I2683" i="18"/>
  <c r="N2659" i="18"/>
  <c r="J2690" i="18"/>
  <c r="O2666" i="18"/>
  <c r="L5424" i="18"/>
  <c r="Q5400" i="18"/>
  <c r="J2685" i="18"/>
  <c r="O2661" i="18"/>
  <c r="J2696" i="18"/>
  <c r="O2672" i="18"/>
  <c r="L5420" i="18"/>
  <c r="Q5396" i="18"/>
  <c r="I2687" i="18"/>
  <c r="N2663" i="18"/>
  <c r="J2694" i="18"/>
  <c r="O2670" i="18"/>
  <c r="R2650" i="18"/>
  <c r="U2650" i="18" s="1"/>
  <c r="R2645" i="18"/>
  <c r="U2645" i="18" s="1"/>
  <c r="J2684" i="18"/>
  <c r="O2660" i="18"/>
  <c r="J2688" i="18"/>
  <c r="O2664" i="18"/>
  <c r="J2686" i="18"/>
  <c r="O2662" i="18"/>
  <c r="I2700" i="18"/>
  <c r="N2676" i="18"/>
  <c r="L5429" i="18"/>
  <c r="Q5405" i="18"/>
  <c r="K2684" i="18"/>
  <c r="P2660" i="18"/>
  <c r="R2640" i="18"/>
  <c r="U2640" i="18" s="1"/>
  <c r="R2651" i="18"/>
  <c r="U2651" i="18" s="1"/>
  <c r="R2642" i="18"/>
  <c r="U2642" i="18" s="1"/>
  <c r="R2634" i="18"/>
  <c r="U2634" i="18" s="1"/>
  <c r="R2644" i="18"/>
  <c r="U2644" i="18" s="1"/>
  <c r="L5433" i="18"/>
  <c r="Q5409" i="18"/>
  <c r="J2691" i="18"/>
  <c r="O2667" i="18"/>
  <c r="R2646" i="18"/>
  <c r="U2646" i="18" s="1"/>
  <c r="L5422" i="18"/>
  <c r="Q5398" i="18"/>
  <c r="L5426" i="18"/>
  <c r="Q5402" i="18"/>
  <c r="J2683" i="18"/>
  <c r="O2659" i="18"/>
  <c r="L5417" i="18"/>
  <c r="Q5393" i="18"/>
  <c r="I2698" i="18"/>
  <c r="N2674" i="18"/>
  <c r="K2704" i="18"/>
  <c r="P2680" i="18"/>
  <c r="K2703" i="18"/>
  <c r="P2679" i="18"/>
  <c r="L5430" i="18"/>
  <c r="Q5406" i="18"/>
  <c r="K2687" i="18"/>
  <c r="P2663" i="18"/>
  <c r="J2692" i="18"/>
  <c r="O2668" i="18"/>
  <c r="I2693" i="18"/>
  <c r="N2669" i="18"/>
  <c r="J2697" i="18"/>
  <c r="O2673" i="18"/>
  <c r="K2698" i="18"/>
  <c r="P2674" i="18"/>
  <c r="I2703" i="18"/>
  <c r="N2679" i="18"/>
  <c r="L5414" i="18"/>
  <c r="Q5390" i="18"/>
  <c r="K2690" i="18"/>
  <c r="P2666" i="18"/>
  <c r="J2699" i="18"/>
  <c r="O2675" i="18"/>
  <c r="I2699" i="18"/>
  <c r="N2675" i="18"/>
  <c r="I2690" i="18"/>
  <c r="N2666" i="18"/>
  <c r="K2686" i="18"/>
  <c r="P2662" i="18"/>
  <c r="K2692" i="18"/>
  <c r="P2668" i="18"/>
  <c r="J2700" i="18"/>
  <c r="O2676" i="18"/>
  <c r="I2682" i="18"/>
  <c r="N2658" i="18"/>
  <c r="L5425" i="18"/>
  <c r="Q5401" i="18"/>
  <c r="I2692" i="18"/>
  <c r="N2668" i="18"/>
  <c r="K2699" i="18"/>
  <c r="P2675" i="18"/>
  <c r="J2703" i="18"/>
  <c r="O2679" i="18"/>
  <c r="L5432" i="18"/>
  <c r="Q5408" i="18"/>
  <c r="I2694" i="18"/>
  <c r="N2670" i="18"/>
  <c r="L5411" i="18"/>
  <c r="Q5387" i="18"/>
  <c r="K2688" i="18"/>
  <c r="P2664" i="18"/>
  <c r="L5413" i="18"/>
  <c r="Q5389" i="18"/>
  <c r="J2687" i="18"/>
  <c r="O2663" i="18"/>
  <c r="K2683" i="18"/>
  <c r="P2659" i="18"/>
  <c r="K2689" i="18"/>
  <c r="P2665" i="18"/>
  <c r="R2653" i="18"/>
  <c r="U2653" i="18" s="1"/>
  <c r="R2636" i="18"/>
  <c r="U2636" i="18" s="1"/>
  <c r="R2649" i="18"/>
  <c r="U2649" i="18" s="1"/>
  <c r="K2697" i="18"/>
  <c r="P2673" i="18"/>
  <c r="I2681" i="18"/>
  <c r="N2657" i="18"/>
  <c r="I2688" i="18"/>
  <c r="N2664" i="18"/>
  <c r="L5419" i="18"/>
  <c r="Q5395" i="18"/>
  <c r="I2696" i="18"/>
  <c r="N2672" i="18"/>
  <c r="K2700" i="18"/>
  <c r="P2676" i="18"/>
  <c r="J2704" i="18"/>
  <c r="O2680" i="18"/>
  <c r="L5412" i="18"/>
  <c r="Q5388" i="18"/>
  <c r="K2695" i="18"/>
  <c r="P2671" i="18"/>
  <c r="L5415" i="18"/>
  <c r="Q5391" i="18"/>
  <c r="K2702" i="18"/>
  <c r="P2678" i="18"/>
  <c r="R2638" i="18"/>
  <c r="U2638" i="18" s="1"/>
  <c r="R2654" i="18"/>
  <c r="U2654" i="18" s="1"/>
  <c r="L5410" i="18"/>
  <c r="Q5386" i="18"/>
  <c r="J2681" i="18"/>
  <c r="O2657" i="18"/>
  <c r="R2656" i="18"/>
  <c r="U2656" i="18" s="1"/>
  <c r="R2647" i="18"/>
  <c r="U2647" i="18" s="1"/>
  <c r="R2635" i="18"/>
  <c r="U2635" i="18" s="1"/>
  <c r="R2639" i="18"/>
  <c r="U2639" i="18" s="1"/>
  <c r="J2693" i="18"/>
  <c r="O2669" i="18"/>
  <c r="K2701" i="18"/>
  <c r="P2677" i="18"/>
  <c r="I2701" i="18"/>
  <c r="N2677" i="18"/>
  <c r="L5416" i="18"/>
  <c r="Q5392" i="18"/>
  <c r="K2693" i="18"/>
  <c r="P2669" i="18"/>
  <c r="J2682" i="18"/>
  <c r="O2658" i="18"/>
  <c r="K2681" i="18"/>
  <c r="P2657" i="18"/>
  <c r="I2684" i="18"/>
  <c r="N2660" i="18"/>
  <c r="J2695" i="18"/>
  <c r="O2671" i="18"/>
  <c r="J2701" i="18"/>
  <c r="O2677" i="18"/>
  <c r="I2697" i="18"/>
  <c r="N2673" i="18"/>
  <c r="K2691" i="18"/>
  <c r="P2667" i="18"/>
  <c r="L5428" i="18"/>
  <c r="Q5404" i="18"/>
  <c r="R2672" i="18" l="1"/>
  <c r="U2672" i="18" s="1"/>
  <c r="R2673" i="18"/>
  <c r="U2673" i="18" s="1"/>
  <c r="R2670" i="18"/>
  <c r="U2670" i="18" s="1"/>
  <c r="R2668" i="18"/>
  <c r="U2668" i="18" s="1"/>
  <c r="R2660" i="18"/>
  <c r="U2660" i="18" s="1"/>
  <c r="J2711" i="18"/>
  <c r="O2687" i="18"/>
  <c r="I2716" i="18"/>
  <c r="N2692" i="18"/>
  <c r="L5438" i="18"/>
  <c r="Q5414" i="18"/>
  <c r="I2717" i="18"/>
  <c r="N2693" i="18"/>
  <c r="I2722" i="18"/>
  <c r="N2698" i="18"/>
  <c r="I2724" i="18"/>
  <c r="N2700" i="18"/>
  <c r="J2712" i="18"/>
  <c r="O2688" i="18"/>
  <c r="J2720" i="18"/>
  <c r="O2696" i="18"/>
  <c r="I2707" i="18"/>
  <c r="N2683" i="18"/>
  <c r="J2722" i="18"/>
  <c r="O2698" i="18"/>
  <c r="I2713" i="18"/>
  <c r="N2689" i="18"/>
  <c r="I2715" i="18"/>
  <c r="N2691" i="18"/>
  <c r="I2710" i="18"/>
  <c r="N2686" i="18"/>
  <c r="I2708" i="18"/>
  <c r="N2684" i="18"/>
  <c r="K2725" i="18"/>
  <c r="P2701" i="18"/>
  <c r="J2705" i="18"/>
  <c r="O2681" i="18"/>
  <c r="L5439" i="18"/>
  <c r="Q5415" i="18"/>
  <c r="L5436" i="18"/>
  <c r="Q5412" i="18"/>
  <c r="K2724" i="18"/>
  <c r="P2700" i="18"/>
  <c r="L5443" i="18"/>
  <c r="Q5419" i="18"/>
  <c r="I2705" i="18"/>
  <c r="N2681" i="18"/>
  <c r="R2675" i="18"/>
  <c r="U2675" i="18" s="1"/>
  <c r="R2679" i="18"/>
  <c r="U2679" i="18" s="1"/>
  <c r="L5457" i="18"/>
  <c r="Q5433" i="18"/>
  <c r="R2671" i="18"/>
  <c r="U2671" i="18" s="1"/>
  <c r="R2661" i="18"/>
  <c r="U2661" i="18" s="1"/>
  <c r="R2657" i="18"/>
  <c r="U2657" i="18" s="1"/>
  <c r="K2713" i="18"/>
  <c r="P2689" i="18"/>
  <c r="I2718" i="18"/>
  <c r="N2694" i="18"/>
  <c r="J2727" i="18"/>
  <c r="O2703" i="18"/>
  <c r="K2716" i="18"/>
  <c r="P2692" i="18"/>
  <c r="I2714" i="18"/>
  <c r="N2690" i="18"/>
  <c r="K2722" i="18"/>
  <c r="P2698" i="18"/>
  <c r="K2727" i="18"/>
  <c r="P2703" i="18"/>
  <c r="J2707" i="18"/>
  <c r="O2683" i="18"/>
  <c r="K2708" i="18"/>
  <c r="P2684" i="18"/>
  <c r="I2711" i="18"/>
  <c r="N2687" i="18"/>
  <c r="L5455" i="18"/>
  <c r="Q5431" i="18"/>
  <c r="K2715" i="18"/>
  <c r="P2691" i="18"/>
  <c r="J2725" i="18"/>
  <c r="O2701" i="18"/>
  <c r="J2706" i="18"/>
  <c r="O2682" i="18"/>
  <c r="L5440" i="18"/>
  <c r="Q5416" i="18"/>
  <c r="R2677" i="18"/>
  <c r="U2677" i="18" s="1"/>
  <c r="R2664" i="18"/>
  <c r="U2664" i="18" s="1"/>
  <c r="K2707" i="18"/>
  <c r="P2683" i="18"/>
  <c r="L5437" i="18"/>
  <c r="Q5413" i="18"/>
  <c r="L5435" i="18"/>
  <c r="Q5411" i="18"/>
  <c r="L5456" i="18"/>
  <c r="Q5432" i="18"/>
  <c r="K2723" i="18"/>
  <c r="P2699" i="18"/>
  <c r="L5449" i="18"/>
  <c r="Q5425" i="18"/>
  <c r="J2724" i="18"/>
  <c r="O2700" i="18"/>
  <c r="K2710" i="18"/>
  <c r="P2686" i="18"/>
  <c r="I2723" i="18"/>
  <c r="N2699" i="18"/>
  <c r="K2714" i="18"/>
  <c r="P2690" i="18"/>
  <c r="I2727" i="18"/>
  <c r="N2703" i="18"/>
  <c r="R2703" i="18" s="1"/>
  <c r="U2703" i="18" s="1"/>
  <c r="J2721" i="18"/>
  <c r="O2697" i="18"/>
  <c r="J2716" i="18"/>
  <c r="O2692" i="18"/>
  <c r="L5454" i="18"/>
  <c r="Q5430" i="18"/>
  <c r="K2728" i="18"/>
  <c r="P2704" i="18"/>
  <c r="L5441" i="18"/>
  <c r="Q5417" i="18"/>
  <c r="L5450" i="18"/>
  <c r="Q5426" i="18"/>
  <c r="L5453" i="18"/>
  <c r="Q5429" i="18"/>
  <c r="J2710" i="18"/>
  <c r="O2686" i="18"/>
  <c r="J2708" i="18"/>
  <c r="O2684" i="18"/>
  <c r="J2718" i="18"/>
  <c r="O2694" i="18"/>
  <c r="L5444" i="18"/>
  <c r="Q5420" i="18"/>
  <c r="J2709" i="18"/>
  <c r="O2685" i="18"/>
  <c r="J2714" i="18"/>
  <c r="O2690" i="18"/>
  <c r="I2719" i="18"/>
  <c r="N2695" i="18"/>
  <c r="L5445" i="18"/>
  <c r="Q5421" i="18"/>
  <c r="L5447" i="18"/>
  <c r="Q5423" i="18"/>
  <c r="K2718" i="18"/>
  <c r="P2694" i="18"/>
  <c r="K2709" i="18"/>
  <c r="P2685" i="18"/>
  <c r="I2709" i="18"/>
  <c r="N2685" i="18"/>
  <c r="K2720" i="18"/>
  <c r="P2696" i="18"/>
  <c r="L5442" i="18"/>
  <c r="Q5418" i="18"/>
  <c r="K2706" i="18"/>
  <c r="P2682" i="18"/>
  <c r="K2712" i="18"/>
  <c r="P2688" i="18"/>
  <c r="I2706" i="18"/>
  <c r="N2682" i="18"/>
  <c r="J2723" i="18"/>
  <c r="O2699" i="18"/>
  <c r="K2711" i="18"/>
  <c r="P2687" i="18"/>
  <c r="L5446" i="18"/>
  <c r="Q5422" i="18"/>
  <c r="L5448" i="18"/>
  <c r="Q5424" i="18"/>
  <c r="I2728" i="18"/>
  <c r="N2704" i="18"/>
  <c r="J2713" i="18"/>
  <c r="O2689" i="18"/>
  <c r="I2726" i="18"/>
  <c r="N2702" i="18"/>
  <c r="L5451" i="18"/>
  <c r="Q5427" i="18"/>
  <c r="L5452" i="18"/>
  <c r="Q5428" i="18"/>
  <c r="I2721" i="18"/>
  <c r="N2697" i="18"/>
  <c r="J2719" i="18"/>
  <c r="O2695" i="18"/>
  <c r="K2705" i="18"/>
  <c r="P2681" i="18"/>
  <c r="K2717" i="18"/>
  <c r="P2693" i="18"/>
  <c r="I2725" i="18"/>
  <c r="N2701" i="18"/>
  <c r="J2717" i="18"/>
  <c r="O2693" i="18"/>
  <c r="L5434" i="18"/>
  <c r="Q5410" i="18"/>
  <c r="K2726" i="18"/>
  <c r="P2702" i="18"/>
  <c r="K2719" i="18"/>
  <c r="P2695" i="18"/>
  <c r="J2728" i="18"/>
  <c r="O2704" i="18"/>
  <c r="I2720" i="18"/>
  <c r="N2696" i="18"/>
  <c r="I2712" i="18"/>
  <c r="N2688" i="18"/>
  <c r="K2721" i="18"/>
  <c r="P2697" i="18"/>
  <c r="R2658" i="18"/>
  <c r="U2658" i="18" s="1"/>
  <c r="R2666" i="18"/>
  <c r="U2666" i="18" s="1"/>
  <c r="R2669" i="18"/>
  <c r="U2669" i="18" s="1"/>
  <c r="R2674" i="18"/>
  <c r="U2674" i="18" s="1"/>
  <c r="J2715" i="18"/>
  <c r="O2691" i="18"/>
  <c r="R2676" i="18"/>
  <c r="U2676" i="18" s="1"/>
  <c r="R2663" i="18"/>
  <c r="U2663" i="18" s="1"/>
  <c r="R2659" i="18"/>
  <c r="U2659" i="18" s="1"/>
  <c r="R2680" i="18"/>
  <c r="U2680" i="18" s="1"/>
  <c r="R2678" i="18"/>
  <c r="U2678" i="18" s="1"/>
  <c r="R2665" i="18"/>
  <c r="U2665" i="18" s="1"/>
  <c r="R2667" i="18"/>
  <c r="U2667" i="18" s="1"/>
  <c r="R2662" i="18"/>
  <c r="U2662" i="18" s="1"/>
  <c r="J2726" i="18"/>
  <c r="O2702" i="18"/>
  <c r="R2701" i="18" l="1"/>
  <c r="U2701" i="18" s="1"/>
  <c r="R2688" i="18"/>
  <c r="U2688" i="18" s="1"/>
  <c r="R2682" i="18"/>
  <c r="U2682" i="18" s="1"/>
  <c r="R2684" i="18"/>
  <c r="U2684" i="18" s="1"/>
  <c r="R2691" i="18"/>
  <c r="U2691" i="18" s="1"/>
  <c r="R2700" i="18"/>
  <c r="U2700" i="18" s="1"/>
  <c r="R2693" i="18"/>
  <c r="U2693" i="18" s="1"/>
  <c r="R2692" i="18"/>
  <c r="U2692" i="18" s="1"/>
  <c r="I2736" i="18"/>
  <c r="N2712" i="18"/>
  <c r="K2741" i="18"/>
  <c r="P2717" i="18"/>
  <c r="I2752" i="18"/>
  <c r="N2728" i="18"/>
  <c r="K2736" i="18"/>
  <c r="P2712" i="18"/>
  <c r="L5469" i="18"/>
  <c r="Q5445" i="18"/>
  <c r="J2732" i="18"/>
  <c r="O2708" i="18"/>
  <c r="L5478" i="18"/>
  <c r="Q5454" i="18"/>
  <c r="L5473" i="18"/>
  <c r="Q5449" i="18"/>
  <c r="L5461" i="18"/>
  <c r="Q5437" i="18"/>
  <c r="I2735" i="18"/>
  <c r="N2711" i="18"/>
  <c r="R2695" i="18"/>
  <c r="U2695" i="18" s="1"/>
  <c r="R2699" i="18"/>
  <c r="U2699" i="18" s="1"/>
  <c r="R2690" i="18"/>
  <c r="U2690" i="18" s="1"/>
  <c r="L5467" i="18"/>
  <c r="Q5443" i="18"/>
  <c r="L5460" i="18"/>
  <c r="Q5436" i="18"/>
  <c r="J2729" i="18"/>
  <c r="O2705" i="18"/>
  <c r="I2732" i="18"/>
  <c r="N2708" i="18"/>
  <c r="I2739" i="18"/>
  <c r="N2715" i="18"/>
  <c r="J2746" i="18"/>
  <c r="O2722" i="18"/>
  <c r="J2744" i="18"/>
  <c r="O2720" i="18"/>
  <c r="I2748" i="18"/>
  <c r="N2724" i="18"/>
  <c r="I2741" i="18"/>
  <c r="N2717" i="18"/>
  <c r="I2740" i="18"/>
  <c r="N2716" i="18"/>
  <c r="J2739" i="18"/>
  <c r="O2715" i="18"/>
  <c r="J2752" i="18"/>
  <c r="O2728" i="18"/>
  <c r="J2741" i="18"/>
  <c r="O2717" i="18"/>
  <c r="J2743" i="18"/>
  <c r="O2719" i="18"/>
  <c r="I2750" i="18"/>
  <c r="N2726" i="18"/>
  <c r="L5470" i="18"/>
  <c r="Q5446" i="18"/>
  <c r="L5466" i="18"/>
  <c r="Q5442" i="18"/>
  <c r="K2742" i="18"/>
  <c r="P2718" i="18"/>
  <c r="J2738" i="18"/>
  <c r="O2714" i="18"/>
  <c r="L5477" i="18"/>
  <c r="Q5453" i="18"/>
  <c r="L5465" i="18"/>
  <c r="Q5441" i="18"/>
  <c r="K2738" i="18"/>
  <c r="P2714" i="18"/>
  <c r="K2734" i="18"/>
  <c r="P2710" i="18"/>
  <c r="L5480" i="18"/>
  <c r="Q5456" i="18"/>
  <c r="J2730" i="18"/>
  <c r="O2706" i="18"/>
  <c r="K2739" i="18"/>
  <c r="P2715" i="18"/>
  <c r="K2746" i="18"/>
  <c r="P2722" i="18"/>
  <c r="K2740" i="18"/>
  <c r="P2716" i="18"/>
  <c r="I2742" i="18"/>
  <c r="N2718" i="18"/>
  <c r="R2696" i="18"/>
  <c r="U2696" i="18" s="1"/>
  <c r="R2697" i="18"/>
  <c r="U2697" i="18" s="1"/>
  <c r="J2750" i="18"/>
  <c r="O2726" i="18"/>
  <c r="K2745" i="18"/>
  <c r="P2721" i="18"/>
  <c r="I2744" i="18"/>
  <c r="N2720" i="18"/>
  <c r="K2743" i="18"/>
  <c r="P2719" i="18"/>
  <c r="L5458" i="18"/>
  <c r="Q5434" i="18"/>
  <c r="I2749" i="18"/>
  <c r="N2725" i="18"/>
  <c r="K2729" i="18"/>
  <c r="P2705" i="18"/>
  <c r="I2745" i="18"/>
  <c r="N2721" i="18"/>
  <c r="L5475" i="18"/>
  <c r="Q5451" i="18"/>
  <c r="J2737" i="18"/>
  <c r="O2713" i="18"/>
  <c r="L5472" i="18"/>
  <c r="Q5448" i="18"/>
  <c r="K2735" i="18"/>
  <c r="P2711" i="18"/>
  <c r="I2730" i="18"/>
  <c r="N2706" i="18"/>
  <c r="K2730" i="18"/>
  <c r="P2706" i="18"/>
  <c r="K2744" i="18"/>
  <c r="P2720" i="18"/>
  <c r="K2733" i="18"/>
  <c r="P2709" i="18"/>
  <c r="L5471" i="18"/>
  <c r="Q5447" i="18"/>
  <c r="I2743" i="18"/>
  <c r="N2719" i="18"/>
  <c r="R2719" i="18" s="1"/>
  <c r="U2719" i="18" s="1"/>
  <c r="J2733" i="18"/>
  <c r="O2709" i="18"/>
  <c r="J2742" i="18"/>
  <c r="O2718" i="18"/>
  <c r="J2734" i="18"/>
  <c r="O2710" i="18"/>
  <c r="L5474" i="18"/>
  <c r="Q5450" i="18"/>
  <c r="K2752" i="18"/>
  <c r="P2728" i="18"/>
  <c r="J2740" i="18"/>
  <c r="O2716" i="18"/>
  <c r="I2751" i="18"/>
  <c r="N2727" i="18"/>
  <c r="I2747" i="18"/>
  <c r="N2723" i="18"/>
  <c r="J2748" i="18"/>
  <c r="O2724" i="18"/>
  <c r="K2747" i="18"/>
  <c r="P2723" i="18"/>
  <c r="L5459" i="18"/>
  <c r="Q5435" i="18"/>
  <c r="K2731" i="18"/>
  <c r="P2707" i="18"/>
  <c r="L5464" i="18"/>
  <c r="Q5440" i="18"/>
  <c r="J2749" i="18"/>
  <c r="O2725" i="18"/>
  <c r="L5479" i="18"/>
  <c r="Q5455" i="18"/>
  <c r="K2732" i="18"/>
  <c r="P2708" i="18"/>
  <c r="K2751" i="18"/>
  <c r="P2727" i="18"/>
  <c r="I2738" i="18"/>
  <c r="N2714" i="18"/>
  <c r="R2714" i="18" s="1"/>
  <c r="U2714" i="18" s="1"/>
  <c r="J2751" i="18"/>
  <c r="O2727" i="18"/>
  <c r="K2737" i="18"/>
  <c r="P2713" i="18"/>
  <c r="R2681" i="18"/>
  <c r="U2681" i="18" s="1"/>
  <c r="R2686" i="18"/>
  <c r="U2686" i="18" s="1"/>
  <c r="R2689" i="18"/>
  <c r="U2689" i="18" s="1"/>
  <c r="R2683" i="18"/>
  <c r="U2683" i="18" s="1"/>
  <c r="R2698" i="18"/>
  <c r="U2698" i="18" s="1"/>
  <c r="K2750" i="18"/>
  <c r="P2726" i="18"/>
  <c r="L5476" i="18"/>
  <c r="Q5452" i="18"/>
  <c r="J2747" i="18"/>
  <c r="O2723" i="18"/>
  <c r="I2733" i="18"/>
  <c r="N2709" i="18"/>
  <c r="L5468" i="18"/>
  <c r="Q5444" i="18"/>
  <c r="J2745" i="18"/>
  <c r="O2721" i="18"/>
  <c r="J2731" i="18"/>
  <c r="O2707" i="18"/>
  <c r="R2702" i="18"/>
  <c r="U2702" i="18" s="1"/>
  <c r="R2704" i="18"/>
  <c r="U2704" i="18" s="1"/>
  <c r="R2685" i="18"/>
  <c r="U2685" i="18" s="1"/>
  <c r="R2687" i="18"/>
  <c r="U2687" i="18" s="1"/>
  <c r="R2694" i="18"/>
  <c r="U2694" i="18" s="1"/>
  <c r="L5481" i="18"/>
  <c r="Q5457" i="18"/>
  <c r="I2729" i="18"/>
  <c r="N2705" i="18"/>
  <c r="K2748" i="18"/>
  <c r="P2724" i="18"/>
  <c r="L5463" i="18"/>
  <c r="Q5439" i="18"/>
  <c r="K2749" i="18"/>
  <c r="P2725" i="18"/>
  <c r="I2734" i="18"/>
  <c r="N2710" i="18"/>
  <c r="I2737" i="18"/>
  <c r="N2713" i="18"/>
  <c r="I2731" i="18"/>
  <c r="N2707" i="18"/>
  <c r="J2736" i="18"/>
  <c r="O2712" i="18"/>
  <c r="I2746" i="18"/>
  <c r="N2722" i="18"/>
  <c r="R2722" i="18" s="1"/>
  <c r="U2722" i="18" s="1"/>
  <c r="L5462" i="18"/>
  <c r="Q5438" i="18"/>
  <c r="J2735" i="18"/>
  <c r="O2711" i="18"/>
  <c r="R2707" i="18" l="1"/>
  <c r="U2707" i="18" s="1"/>
  <c r="R2710" i="18"/>
  <c r="U2710" i="18" s="1"/>
  <c r="R2705" i="18"/>
  <c r="U2705" i="18" s="1"/>
  <c r="R2713" i="18"/>
  <c r="U2713" i="18" s="1"/>
  <c r="R2709" i="18"/>
  <c r="U2709" i="18" s="1"/>
  <c r="R2711" i="18"/>
  <c r="U2711" i="18" s="1"/>
  <c r="I2761" i="18"/>
  <c r="N2737" i="18"/>
  <c r="K2775" i="18"/>
  <c r="P2751" i="18"/>
  <c r="L5483" i="18"/>
  <c r="Q5459" i="18"/>
  <c r="K2776" i="18"/>
  <c r="P2752" i="18"/>
  <c r="L5495" i="18"/>
  <c r="Q5471" i="18"/>
  <c r="I2754" i="18"/>
  <c r="N2730" i="18"/>
  <c r="L5482" i="18"/>
  <c r="Q5458" i="18"/>
  <c r="K2770" i="18"/>
  <c r="P2746" i="18"/>
  <c r="L5489" i="18"/>
  <c r="Q5465" i="18"/>
  <c r="J2765" i="18"/>
  <c r="O2741" i="18"/>
  <c r="J2768" i="18"/>
  <c r="O2744" i="18"/>
  <c r="L5491" i="18"/>
  <c r="Q5467" i="18"/>
  <c r="R2723" i="18"/>
  <c r="U2723" i="18" s="1"/>
  <c r="R2721" i="18"/>
  <c r="U2721" i="18" s="1"/>
  <c r="R2725" i="18"/>
  <c r="U2725" i="18" s="1"/>
  <c r="R2716" i="18"/>
  <c r="U2716" i="18" s="1"/>
  <c r="R2724" i="18"/>
  <c r="U2724" i="18" s="1"/>
  <c r="R2708" i="18"/>
  <c r="U2708" i="18" s="1"/>
  <c r="I2759" i="18"/>
  <c r="N2735" i="18"/>
  <c r="L5497" i="18"/>
  <c r="Q5473" i="18"/>
  <c r="J2756" i="18"/>
  <c r="O2732" i="18"/>
  <c r="K2760" i="18"/>
  <c r="P2736" i="18"/>
  <c r="K2765" i="18"/>
  <c r="P2741" i="18"/>
  <c r="J2760" i="18"/>
  <c r="O2736" i="18"/>
  <c r="K2772" i="18"/>
  <c r="P2748" i="18"/>
  <c r="J2775" i="18"/>
  <c r="O2751" i="18"/>
  <c r="L5488" i="18"/>
  <c r="Q5464" i="18"/>
  <c r="J2772" i="18"/>
  <c r="O2748" i="18"/>
  <c r="J2758" i="18"/>
  <c r="O2734" i="18"/>
  <c r="K2768" i="18"/>
  <c r="P2744" i="18"/>
  <c r="L5499" i="18"/>
  <c r="Q5475" i="18"/>
  <c r="K2753" i="18"/>
  <c r="P2729" i="18"/>
  <c r="J2774" i="18"/>
  <c r="O2750" i="18"/>
  <c r="I2766" i="18"/>
  <c r="N2742" i="18"/>
  <c r="K2758" i="18"/>
  <c r="P2734" i="18"/>
  <c r="J2762" i="18"/>
  <c r="O2738" i="18"/>
  <c r="I2774" i="18"/>
  <c r="N2750" i="18"/>
  <c r="J2763" i="18"/>
  <c r="O2739" i="18"/>
  <c r="I2765" i="18"/>
  <c r="N2741" i="18"/>
  <c r="R2741" i="18" s="1"/>
  <c r="U2741" i="18" s="1"/>
  <c r="I2763" i="18"/>
  <c r="N2739" i="18"/>
  <c r="J2753" i="18"/>
  <c r="O2729" i="18"/>
  <c r="J2769" i="18"/>
  <c r="O2745" i="18"/>
  <c r="I2757" i="18"/>
  <c r="N2733" i="18"/>
  <c r="L5500" i="18"/>
  <c r="Q5476" i="18"/>
  <c r="J2759" i="18"/>
  <c r="O2735" i="18"/>
  <c r="I2770" i="18"/>
  <c r="N2746" i="18"/>
  <c r="I2755" i="18"/>
  <c r="N2731" i="18"/>
  <c r="I2758" i="18"/>
  <c r="N2734" i="18"/>
  <c r="L5487" i="18"/>
  <c r="Q5463" i="18"/>
  <c r="I2753" i="18"/>
  <c r="N2729" i="18"/>
  <c r="K2761" i="18"/>
  <c r="P2737" i="18"/>
  <c r="I2762" i="18"/>
  <c r="N2738" i="18"/>
  <c r="K2756" i="18"/>
  <c r="P2732" i="18"/>
  <c r="J2773" i="18"/>
  <c r="O2749" i="18"/>
  <c r="K2755" i="18"/>
  <c r="P2731" i="18"/>
  <c r="K2771" i="18"/>
  <c r="P2747" i="18"/>
  <c r="I2771" i="18"/>
  <c r="N2747" i="18"/>
  <c r="J2764" i="18"/>
  <c r="O2740" i="18"/>
  <c r="L5498" i="18"/>
  <c r="Q5474" i="18"/>
  <c r="J2766" i="18"/>
  <c r="O2742" i="18"/>
  <c r="I2767" i="18"/>
  <c r="N2743" i="18"/>
  <c r="K2757" i="18"/>
  <c r="P2733" i="18"/>
  <c r="K2754" i="18"/>
  <c r="P2730" i="18"/>
  <c r="K2759" i="18"/>
  <c r="P2735" i="18"/>
  <c r="J2761" i="18"/>
  <c r="O2737" i="18"/>
  <c r="I2769" i="18"/>
  <c r="N2745" i="18"/>
  <c r="I2773" i="18"/>
  <c r="N2749" i="18"/>
  <c r="K2767" i="18"/>
  <c r="P2743" i="18"/>
  <c r="K2769" i="18"/>
  <c r="P2745" i="18"/>
  <c r="K2764" i="18"/>
  <c r="P2740" i="18"/>
  <c r="K2763" i="18"/>
  <c r="P2739" i="18"/>
  <c r="L5504" i="18"/>
  <c r="Q5480" i="18"/>
  <c r="K2762" i="18"/>
  <c r="P2738" i="18"/>
  <c r="L5501" i="18"/>
  <c r="Q5477" i="18"/>
  <c r="K2766" i="18"/>
  <c r="P2742" i="18"/>
  <c r="L5494" i="18"/>
  <c r="Q5470" i="18"/>
  <c r="J2767" i="18"/>
  <c r="O2743" i="18"/>
  <c r="J2776" i="18"/>
  <c r="O2752" i="18"/>
  <c r="I2764" i="18"/>
  <c r="N2740" i="18"/>
  <c r="I2772" i="18"/>
  <c r="N2748" i="18"/>
  <c r="J2770" i="18"/>
  <c r="O2746" i="18"/>
  <c r="I2756" i="18"/>
  <c r="N2732" i="18"/>
  <c r="L5484" i="18"/>
  <c r="Q5460" i="18"/>
  <c r="R2728" i="18"/>
  <c r="U2728" i="18" s="1"/>
  <c r="R2712" i="18"/>
  <c r="U2712" i="18" s="1"/>
  <c r="L5486" i="18"/>
  <c r="Q5462" i="18"/>
  <c r="K2773" i="18"/>
  <c r="P2749" i="18"/>
  <c r="L5505" i="18"/>
  <c r="Q5481" i="18"/>
  <c r="L5503" i="18"/>
  <c r="Q5479" i="18"/>
  <c r="I2775" i="18"/>
  <c r="N2751" i="18"/>
  <c r="R2751" i="18" s="1"/>
  <c r="U2751" i="18" s="1"/>
  <c r="J2757" i="18"/>
  <c r="O2733" i="18"/>
  <c r="L5496" i="18"/>
  <c r="Q5472" i="18"/>
  <c r="I2768" i="18"/>
  <c r="N2744" i="18"/>
  <c r="R2744" i="18" s="1"/>
  <c r="U2744" i="18" s="1"/>
  <c r="J2754" i="18"/>
  <c r="O2730" i="18"/>
  <c r="L5490" i="18"/>
  <c r="Q5466" i="18"/>
  <c r="J2755" i="18"/>
  <c r="O2731" i="18"/>
  <c r="L5492" i="18"/>
  <c r="Q5468" i="18"/>
  <c r="J2771" i="18"/>
  <c r="O2747" i="18"/>
  <c r="K2774" i="18"/>
  <c r="P2750" i="18"/>
  <c r="R2727" i="18"/>
  <c r="U2727" i="18" s="1"/>
  <c r="R2706" i="18"/>
  <c r="U2706" i="18" s="1"/>
  <c r="R2720" i="18"/>
  <c r="U2720" i="18" s="1"/>
  <c r="R2718" i="18"/>
  <c r="U2718" i="18" s="1"/>
  <c r="R2726" i="18"/>
  <c r="U2726" i="18" s="1"/>
  <c r="R2717" i="18"/>
  <c r="U2717" i="18" s="1"/>
  <c r="R2715" i="18"/>
  <c r="U2715" i="18" s="1"/>
  <c r="L5485" i="18"/>
  <c r="Q5461" i="18"/>
  <c r="L5502" i="18"/>
  <c r="Q5478" i="18"/>
  <c r="L5493" i="18"/>
  <c r="Q5469" i="18"/>
  <c r="I2776" i="18"/>
  <c r="N2752" i="18"/>
  <c r="I2760" i="18"/>
  <c r="N2736" i="18"/>
  <c r="R2740" i="18" l="1"/>
  <c r="U2740" i="18" s="1"/>
  <c r="R2736" i="18"/>
  <c r="U2736" i="18" s="1"/>
  <c r="R2749" i="18"/>
  <c r="U2749" i="18" s="1"/>
  <c r="R2733" i="18"/>
  <c r="U2733" i="18" s="1"/>
  <c r="R2750" i="18"/>
  <c r="U2750" i="18" s="1"/>
  <c r="R2747" i="18"/>
  <c r="U2747" i="18" s="1"/>
  <c r="R2735" i="18"/>
  <c r="U2735" i="18" s="1"/>
  <c r="J2795" i="18"/>
  <c r="O2771" i="18"/>
  <c r="J2779" i="18"/>
  <c r="O2755" i="18"/>
  <c r="J2778" i="18"/>
  <c r="O2754" i="18"/>
  <c r="L5520" i="18"/>
  <c r="Q5496" i="18"/>
  <c r="I2799" i="18"/>
  <c r="N2775" i="18"/>
  <c r="L5529" i="18"/>
  <c r="Q5505" i="18"/>
  <c r="L5510" i="18"/>
  <c r="Q5486" i="18"/>
  <c r="L5508" i="18"/>
  <c r="Q5484" i="18"/>
  <c r="J2794" i="18"/>
  <c r="O2770" i="18"/>
  <c r="I2788" i="18"/>
  <c r="N2764" i="18"/>
  <c r="J2791" i="18"/>
  <c r="O2767" i="18"/>
  <c r="K2790" i="18"/>
  <c r="P2766" i="18"/>
  <c r="K2786" i="18"/>
  <c r="P2762" i="18"/>
  <c r="K2787" i="18"/>
  <c r="P2763" i="18"/>
  <c r="K2793" i="18"/>
  <c r="P2769" i="18"/>
  <c r="I2797" i="18"/>
  <c r="N2773" i="18"/>
  <c r="J2785" i="18"/>
  <c r="O2761" i="18"/>
  <c r="K2778" i="18"/>
  <c r="P2754" i="18"/>
  <c r="I2791" i="18"/>
  <c r="N2767" i="18"/>
  <c r="L5522" i="18"/>
  <c r="Q5498" i="18"/>
  <c r="I2795" i="18"/>
  <c r="N2771" i="18"/>
  <c r="K2779" i="18"/>
  <c r="P2755" i="18"/>
  <c r="K2780" i="18"/>
  <c r="P2756" i="18"/>
  <c r="K2785" i="18"/>
  <c r="P2761" i="18"/>
  <c r="L5511" i="18"/>
  <c r="Q5487" i="18"/>
  <c r="I2779" i="18"/>
  <c r="N2755" i="18"/>
  <c r="R2755" i="18" s="1"/>
  <c r="U2755" i="18" s="1"/>
  <c r="J2783" i="18"/>
  <c r="O2759" i="18"/>
  <c r="I2781" i="18"/>
  <c r="N2757" i="18"/>
  <c r="J2777" i="18"/>
  <c r="O2753" i="18"/>
  <c r="I2789" i="18"/>
  <c r="N2765" i="18"/>
  <c r="I2798" i="18"/>
  <c r="N2774" i="18"/>
  <c r="K2782" i="18"/>
  <c r="P2758" i="18"/>
  <c r="J2798" i="18"/>
  <c r="O2774" i="18"/>
  <c r="L5523" i="18"/>
  <c r="Q5499" i="18"/>
  <c r="J2782" i="18"/>
  <c r="O2758" i="18"/>
  <c r="L5512" i="18"/>
  <c r="Q5488" i="18"/>
  <c r="K2796" i="18"/>
  <c r="P2772" i="18"/>
  <c r="K2789" i="18"/>
  <c r="P2765" i="18"/>
  <c r="J2780" i="18"/>
  <c r="O2756" i="18"/>
  <c r="I2783" i="18"/>
  <c r="N2759" i="18"/>
  <c r="L5515" i="18"/>
  <c r="Q5491" i="18"/>
  <c r="J2789" i="18"/>
  <c r="O2765" i="18"/>
  <c r="K2794" i="18"/>
  <c r="P2770" i="18"/>
  <c r="I2778" i="18"/>
  <c r="N2754" i="18"/>
  <c r="R2754" i="18" s="1"/>
  <c r="U2754" i="18" s="1"/>
  <c r="K2800" i="18"/>
  <c r="P2776" i="18"/>
  <c r="K2799" i="18"/>
  <c r="P2775" i="18"/>
  <c r="I2800" i="18"/>
  <c r="N2776" i="18"/>
  <c r="R2730" i="18"/>
  <c r="U2730" i="18" s="1"/>
  <c r="I2784" i="18"/>
  <c r="N2760" i="18"/>
  <c r="R2732" i="18"/>
  <c r="U2732" i="18" s="1"/>
  <c r="R2748" i="18"/>
  <c r="U2748" i="18" s="1"/>
  <c r="R2745" i="18"/>
  <c r="U2745" i="18" s="1"/>
  <c r="R2738" i="18"/>
  <c r="U2738" i="18" s="1"/>
  <c r="R2729" i="18"/>
  <c r="U2729" i="18" s="1"/>
  <c r="R2734" i="18"/>
  <c r="U2734" i="18" s="1"/>
  <c r="R2746" i="18"/>
  <c r="U2746" i="18" s="1"/>
  <c r="R2739" i="18"/>
  <c r="U2739" i="18" s="1"/>
  <c r="R2742" i="18"/>
  <c r="U2742" i="18" s="1"/>
  <c r="R2737" i="18"/>
  <c r="U2737" i="18" s="1"/>
  <c r="L5526" i="18"/>
  <c r="Q5502" i="18"/>
  <c r="R2743" i="18"/>
  <c r="U2743" i="18" s="1"/>
  <c r="R2731" i="18"/>
  <c r="U2731" i="18" s="1"/>
  <c r="L5517" i="18"/>
  <c r="Q5493" i="18"/>
  <c r="L5509" i="18"/>
  <c r="Q5485" i="18"/>
  <c r="R2752" i="18"/>
  <c r="U2752" i="18" s="1"/>
  <c r="K2798" i="18"/>
  <c r="P2774" i="18"/>
  <c r="L5516" i="18"/>
  <c r="Q5492" i="18"/>
  <c r="L5514" i="18"/>
  <c r="Q5490" i="18"/>
  <c r="I2792" i="18"/>
  <c r="N2768" i="18"/>
  <c r="J2781" i="18"/>
  <c r="O2757" i="18"/>
  <c r="L5527" i="18"/>
  <c r="Q5503" i="18"/>
  <c r="K2797" i="18"/>
  <c r="P2773" i="18"/>
  <c r="I2780" i="18"/>
  <c r="N2756" i="18"/>
  <c r="I2796" i="18"/>
  <c r="N2772" i="18"/>
  <c r="J2800" i="18"/>
  <c r="O2776" i="18"/>
  <c r="L5518" i="18"/>
  <c r="Q5494" i="18"/>
  <c r="L5525" i="18"/>
  <c r="Q5501" i="18"/>
  <c r="L5528" i="18"/>
  <c r="Q5504" i="18"/>
  <c r="K2788" i="18"/>
  <c r="P2764" i="18"/>
  <c r="K2791" i="18"/>
  <c r="P2767" i="18"/>
  <c r="I2793" i="18"/>
  <c r="N2769" i="18"/>
  <c r="K2783" i="18"/>
  <c r="P2759" i="18"/>
  <c r="K2781" i="18"/>
  <c r="P2757" i="18"/>
  <c r="J2790" i="18"/>
  <c r="O2766" i="18"/>
  <c r="J2788" i="18"/>
  <c r="O2764" i="18"/>
  <c r="K2795" i="18"/>
  <c r="P2771" i="18"/>
  <c r="J2797" i="18"/>
  <c r="O2773" i="18"/>
  <c r="I2786" i="18"/>
  <c r="N2762" i="18"/>
  <c r="I2777" i="18"/>
  <c r="N2753" i="18"/>
  <c r="I2782" i="18"/>
  <c r="N2758" i="18"/>
  <c r="R2758" i="18" s="1"/>
  <c r="U2758" i="18" s="1"/>
  <c r="I2794" i="18"/>
  <c r="N2770" i="18"/>
  <c r="R2770" i="18" s="1"/>
  <c r="U2770" i="18" s="1"/>
  <c r="L5524" i="18"/>
  <c r="Q5500" i="18"/>
  <c r="J2793" i="18"/>
  <c r="O2769" i="18"/>
  <c r="I2787" i="18"/>
  <c r="N2763" i="18"/>
  <c r="J2787" i="18"/>
  <c r="O2763" i="18"/>
  <c r="J2786" i="18"/>
  <c r="O2762" i="18"/>
  <c r="I2790" i="18"/>
  <c r="N2766" i="18"/>
  <c r="R2766" i="18" s="1"/>
  <c r="U2766" i="18" s="1"/>
  <c r="K2777" i="18"/>
  <c r="P2753" i="18"/>
  <c r="K2792" i="18"/>
  <c r="P2768" i="18"/>
  <c r="J2796" i="18"/>
  <c r="O2772" i="18"/>
  <c r="J2799" i="18"/>
  <c r="O2775" i="18"/>
  <c r="J2784" i="18"/>
  <c r="O2760" i="18"/>
  <c r="K2784" i="18"/>
  <c r="P2760" i="18"/>
  <c r="L5521" i="18"/>
  <c r="Q5497" i="18"/>
  <c r="J2792" i="18"/>
  <c r="O2768" i="18"/>
  <c r="L5513" i="18"/>
  <c r="Q5489" i="18"/>
  <c r="L5506" i="18"/>
  <c r="Q5482" i="18"/>
  <c r="L5519" i="18"/>
  <c r="Q5495" i="18"/>
  <c r="L5507" i="18"/>
  <c r="Q5483" i="18"/>
  <c r="I2785" i="18"/>
  <c r="N2761" i="18"/>
  <c r="R2761" i="18" s="1"/>
  <c r="U2761" i="18" s="1"/>
  <c r="R2756" i="18" l="1"/>
  <c r="U2756" i="18" s="1"/>
  <c r="R2762" i="18"/>
  <c r="U2762" i="18" s="1"/>
  <c r="R2772" i="18"/>
  <c r="U2772" i="18" s="1"/>
  <c r="L5533" i="18"/>
  <c r="Q5509" i="18"/>
  <c r="R2776" i="18"/>
  <c r="U2776" i="18" s="1"/>
  <c r="R2774" i="18"/>
  <c r="U2774" i="18" s="1"/>
  <c r="R2771" i="18"/>
  <c r="U2771" i="18" s="1"/>
  <c r="R2767" i="18"/>
  <c r="U2767" i="18" s="1"/>
  <c r="R2775" i="18"/>
  <c r="U2775" i="18" s="1"/>
  <c r="R2763" i="18"/>
  <c r="U2763" i="18" s="1"/>
  <c r="I2809" i="18"/>
  <c r="N2785" i="18"/>
  <c r="L5543" i="18"/>
  <c r="Q5519" i="18"/>
  <c r="L5537" i="18"/>
  <c r="Q5513" i="18"/>
  <c r="L5545" i="18"/>
  <c r="Q5521" i="18"/>
  <c r="J2808" i="18"/>
  <c r="O2784" i="18"/>
  <c r="J2820" i="18"/>
  <c r="O2796" i="18"/>
  <c r="K2801" i="18"/>
  <c r="P2777" i="18"/>
  <c r="J2810" i="18"/>
  <c r="O2786" i="18"/>
  <c r="I2811" i="18"/>
  <c r="N2787" i="18"/>
  <c r="L5548" i="18"/>
  <c r="Q5524" i="18"/>
  <c r="I2806" i="18"/>
  <c r="N2782" i="18"/>
  <c r="I2810" i="18"/>
  <c r="N2786" i="18"/>
  <c r="K2819" i="18"/>
  <c r="P2795" i="18"/>
  <c r="J2814" i="18"/>
  <c r="O2790" i="18"/>
  <c r="K2807" i="18"/>
  <c r="P2783" i="18"/>
  <c r="K2815" i="18"/>
  <c r="P2791" i="18"/>
  <c r="L5552" i="18"/>
  <c r="Q5528" i="18"/>
  <c r="L5542" i="18"/>
  <c r="Q5518" i="18"/>
  <c r="I2820" i="18"/>
  <c r="N2796" i="18"/>
  <c r="K2821" i="18"/>
  <c r="P2797" i="18"/>
  <c r="J2805" i="18"/>
  <c r="O2781" i="18"/>
  <c r="L5538" i="18"/>
  <c r="Q5514" i="18"/>
  <c r="K2822" i="18"/>
  <c r="P2798" i="18"/>
  <c r="R2760" i="18"/>
  <c r="U2760" i="18" s="1"/>
  <c r="I2824" i="18"/>
  <c r="N2800" i="18"/>
  <c r="K2824" i="18"/>
  <c r="P2800" i="18"/>
  <c r="K2818" i="18"/>
  <c r="P2794" i="18"/>
  <c r="L5539" i="18"/>
  <c r="Q5515" i="18"/>
  <c r="J2804" i="18"/>
  <c r="O2780" i="18"/>
  <c r="K2820" i="18"/>
  <c r="P2796" i="18"/>
  <c r="J2806" i="18"/>
  <c r="O2782" i="18"/>
  <c r="J2822" i="18"/>
  <c r="O2798" i="18"/>
  <c r="I2822" i="18"/>
  <c r="N2798" i="18"/>
  <c r="J2801" i="18"/>
  <c r="O2777" i="18"/>
  <c r="J2807" i="18"/>
  <c r="O2783" i="18"/>
  <c r="L5535" i="18"/>
  <c r="Q5511" i="18"/>
  <c r="K2804" i="18"/>
  <c r="P2780" i="18"/>
  <c r="I2819" i="18"/>
  <c r="N2795" i="18"/>
  <c r="I2815" i="18"/>
  <c r="N2791" i="18"/>
  <c r="J2809" i="18"/>
  <c r="O2785" i="18"/>
  <c r="K2817" i="18"/>
  <c r="P2793" i="18"/>
  <c r="K2810" i="18"/>
  <c r="P2786" i="18"/>
  <c r="J2815" i="18"/>
  <c r="O2791" i="18"/>
  <c r="J2818" i="18"/>
  <c r="O2794" i="18"/>
  <c r="L5534" i="18"/>
  <c r="Q5510" i="18"/>
  <c r="I2823" i="18"/>
  <c r="N2799" i="18"/>
  <c r="J2802" i="18"/>
  <c r="O2778" i="18"/>
  <c r="J2819" i="18"/>
  <c r="O2795" i="18"/>
  <c r="R2753" i="18"/>
  <c r="U2753" i="18" s="1"/>
  <c r="R2768" i="18"/>
  <c r="U2768" i="18" s="1"/>
  <c r="L5541" i="18"/>
  <c r="Q5517" i="18"/>
  <c r="L5550" i="18"/>
  <c r="Q5526" i="18"/>
  <c r="I2808" i="18"/>
  <c r="N2784" i="18"/>
  <c r="R2759" i="18"/>
  <c r="U2759" i="18" s="1"/>
  <c r="R2765" i="18"/>
  <c r="U2765" i="18" s="1"/>
  <c r="R2757" i="18"/>
  <c r="U2757" i="18" s="1"/>
  <c r="R2773" i="18"/>
  <c r="U2773" i="18" s="1"/>
  <c r="R2764" i="18"/>
  <c r="U2764" i="18" s="1"/>
  <c r="R2769" i="18"/>
  <c r="U2769" i="18" s="1"/>
  <c r="L5531" i="18"/>
  <c r="Q5507" i="18"/>
  <c r="L5530" i="18"/>
  <c r="Q5506" i="18"/>
  <c r="J2816" i="18"/>
  <c r="O2792" i="18"/>
  <c r="K2808" i="18"/>
  <c r="P2784" i="18"/>
  <c r="J2823" i="18"/>
  <c r="O2799" i="18"/>
  <c r="K2816" i="18"/>
  <c r="P2792" i="18"/>
  <c r="I2814" i="18"/>
  <c r="N2790" i="18"/>
  <c r="J2811" i="18"/>
  <c r="O2787" i="18"/>
  <c r="J2817" i="18"/>
  <c r="O2793" i="18"/>
  <c r="I2818" i="18"/>
  <c r="N2794" i="18"/>
  <c r="I2801" i="18"/>
  <c r="N2777" i="18"/>
  <c r="J2821" i="18"/>
  <c r="O2797" i="18"/>
  <c r="J2812" i="18"/>
  <c r="O2788" i="18"/>
  <c r="K2805" i="18"/>
  <c r="P2781" i="18"/>
  <c r="I2817" i="18"/>
  <c r="N2793" i="18"/>
  <c r="K2812" i="18"/>
  <c r="P2788" i="18"/>
  <c r="L5549" i="18"/>
  <c r="Q5525" i="18"/>
  <c r="J2824" i="18"/>
  <c r="O2800" i="18"/>
  <c r="I2804" i="18"/>
  <c r="N2780" i="18"/>
  <c r="L5551" i="18"/>
  <c r="Q5527" i="18"/>
  <c r="I2816" i="18"/>
  <c r="N2792" i="18"/>
  <c r="L5540" i="18"/>
  <c r="Q5516" i="18"/>
  <c r="K2823" i="18"/>
  <c r="P2799" i="18"/>
  <c r="I2802" i="18"/>
  <c r="N2778" i="18"/>
  <c r="J2813" i="18"/>
  <c r="O2789" i="18"/>
  <c r="I2807" i="18"/>
  <c r="N2783" i="18"/>
  <c r="K2813" i="18"/>
  <c r="P2789" i="18"/>
  <c r="L5536" i="18"/>
  <c r="Q5512" i="18"/>
  <c r="L5547" i="18"/>
  <c r="Q5523" i="18"/>
  <c r="K2806" i="18"/>
  <c r="P2782" i="18"/>
  <c r="I2813" i="18"/>
  <c r="N2789" i="18"/>
  <c r="R2789" i="18" s="1"/>
  <c r="U2789" i="18" s="1"/>
  <c r="I2805" i="18"/>
  <c r="N2781" i="18"/>
  <c r="I2803" i="18"/>
  <c r="N2779" i="18"/>
  <c r="K2809" i="18"/>
  <c r="P2785" i="18"/>
  <c r="K2803" i="18"/>
  <c r="P2779" i="18"/>
  <c r="L5546" i="18"/>
  <c r="Q5522" i="18"/>
  <c r="K2802" i="18"/>
  <c r="P2778" i="18"/>
  <c r="I2821" i="18"/>
  <c r="N2797" i="18"/>
  <c r="K2811" i="18"/>
  <c r="P2787" i="18"/>
  <c r="K2814" i="18"/>
  <c r="P2790" i="18"/>
  <c r="I2812" i="18"/>
  <c r="N2788" i="18"/>
  <c r="L5532" i="18"/>
  <c r="Q5508" i="18"/>
  <c r="L5553" i="18"/>
  <c r="Q5529" i="18"/>
  <c r="L5544" i="18"/>
  <c r="Q5520" i="18"/>
  <c r="J2803" i="18"/>
  <c r="O2779" i="18"/>
  <c r="R2780" i="18" l="1"/>
  <c r="U2780" i="18" s="1"/>
  <c r="R2793" i="18"/>
  <c r="U2793" i="18" s="1"/>
  <c r="R2794" i="18"/>
  <c r="U2794" i="18" s="1"/>
  <c r="R2796" i="18"/>
  <c r="U2796" i="18" s="1"/>
  <c r="R2797" i="18"/>
  <c r="U2797" i="18" s="1"/>
  <c r="R2788" i="18"/>
  <c r="U2788" i="18" s="1"/>
  <c r="R2792" i="18"/>
  <c r="U2792" i="18" s="1"/>
  <c r="R2781" i="18"/>
  <c r="U2781" i="18" s="1"/>
  <c r="R2783" i="18"/>
  <c r="U2783" i="18" s="1"/>
  <c r="R2786" i="18"/>
  <c r="U2786" i="18" s="1"/>
  <c r="R2777" i="18"/>
  <c r="U2777" i="18" s="1"/>
  <c r="K2838" i="18"/>
  <c r="P2814" i="18"/>
  <c r="K2833" i="18"/>
  <c r="P2809" i="18"/>
  <c r="J2827" i="18"/>
  <c r="O2803" i="18"/>
  <c r="L5577" i="18"/>
  <c r="Q5553" i="18"/>
  <c r="I2836" i="18"/>
  <c r="N2812" i="18"/>
  <c r="K2835" i="18"/>
  <c r="P2811" i="18"/>
  <c r="K2826" i="18"/>
  <c r="P2802" i="18"/>
  <c r="K2827" i="18"/>
  <c r="P2803" i="18"/>
  <c r="I2827" i="18"/>
  <c r="N2803" i="18"/>
  <c r="I2837" i="18"/>
  <c r="N2813" i="18"/>
  <c r="L5571" i="18"/>
  <c r="Q5547" i="18"/>
  <c r="K2837" i="18"/>
  <c r="P2813" i="18"/>
  <c r="J2837" i="18"/>
  <c r="O2813" i="18"/>
  <c r="K2847" i="18"/>
  <c r="P2823" i="18"/>
  <c r="I2840" i="18"/>
  <c r="N2816" i="18"/>
  <c r="I2828" i="18"/>
  <c r="N2804" i="18"/>
  <c r="L5573" i="18"/>
  <c r="Q5549" i="18"/>
  <c r="I2841" i="18"/>
  <c r="N2817" i="18"/>
  <c r="J2836" i="18"/>
  <c r="O2812" i="18"/>
  <c r="I2825" i="18"/>
  <c r="N2801" i="18"/>
  <c r="J2841" i="18"/>
  <c r="O2817" i="18"/>
  <c r="I2838" i="18"/>
  <c r="N2814" i="18"/>
  <c r="J2847" i="18"/>
  <c r="O2823" i="18"/>
  <c r="J2840" i="18"/>
  <c r="O2816" i="18"/>
  <c r="L5555" i="18"/>
  <c r="Q5531" i="18"/>
  <c r="I2832" i="18"/>
  <c r="N2808" i="18"/>
  <c r="L5565" i="18"/>
  <c r="Q5541" i="18"/>
  <c r="J2843" i="18"/>
  <c r="O2819" i="18"/>
  <c r="I2847" i="18"/>
  <c r="N2823" i="18"/>
  <c r="J2842" i="18"/>
  <c r="O2818" i="18"/>
  <c r="K2834" i="18"/>
  <c r="P2810" i="18"/>
  <c r="J2833" i="18"/>
  <c r="O2809" i="18"/>
  <c r="I2843" i="18"/>
  <c r="N2819" i="18"/>
  <c r="L5559" i="18"/>
  <c r="Q5535" i="18"/>
  <c r="J2825" i="18"/>
  <c r="O2801" i="18"/>
  <c r="J2846" i="18"/>
  <c r="O2822" i="18"/>
  <c r="K2844" i="18"/>
  <c r="P2820" i="18"/>
  <c r="L5563" i="18"/>
  <c r="Q5539" i="18"/>
  <c r="K2848" i="18"/>
  <c r="P2824" i="18"/>
  <c r="R2782" i="18"/>
  <c r="U2782" i="18" s="1"/>
  <c r="R2787" i="18"/>
  <c r="U2787" i="18" s="1"/>
  <c r="R2785" i="18"/>
  <c r="U2785" i="18" s="1"/>
  <c r="R2778" i="18"/>
  <c r="U2778" i="18" s="1"/>
  <c r="R2791" i="18"/>
  <c r="U2791" i="18" s="1"/>
  <c r="R2798" i="18"/>
  <c r="U2798" i="18" s="1"/>
  <c r="R2800" i="18"/>
  <c r="U2800" i="18" s="1"/>
  <c r="K2846" i="18"/>
  <c r="P2822" i="18"/>
  <c r="J2829" i="18"/>
  <c r="O2805" i="18"/>
  <c r="I2844" i="18"/>
  <c r="N2820" i="18"/>
  <c r="L5576" i="18"/>
  <c r="Q5552" i="18"/>
  <c r="K2831" i="18"/>
  <c r="P2807" i="18"/>
  <c r="K2843" i="18"/>
  <c r="P2819" i="18"/>
  <c r="I2830" i="18"/>
  <c r="N2806" i="18"/>
  <c r="I2835" i="18"/>
  <c r="N2811" i="18"/>
  <c r="K2825" i="18"/>
  <c r="P2801" i="18"/>
  <c r="J2832" i="18"/>
  <c r="O2808" i="18"/>
  <c r="L5561" i="18"/>
  <c r="Q5537" i="18"/>
  <c r="I2833" i="18"/>
  <c r="N2809" i="18"/>
  <c r="L5557" i="18"/>
  <c r="Q5533" i="18"/>
  <c r="L5568" i="18"/>
  <c r="Q5544" i="18"/>
  <c r="L5570" i="18"/>
  <c r="Q5546" i="18"/>
  <c r="K2830" i="18"/>
  <c r="P2806" i="18"/>
  <c r="L5560" i="18"/>
  <c r="Q5536" i="18"/>
  <c r="I2831" i="18"/>
  <c r="N2807" i="18"/>
  <c r="I2826" i="18"/>
  <c r="N2802" i="18"/>
  <c r="L5564" i="18"/>
  <c r="Q5540" i="18"/>
  <c r="L5575" i="18"/>
  <c r="Q5551" i="18"/>
  <c r="J2848" i="18"/>
  <c r="O2824" i="18"/>
  <c r="K2836" i="18"/>
  <c r="P2812" i="18"/>
  <c r="K2829" i="18"/>
  <c r="P2805" i="18"/>
  <c r="J2845" i="18"/>
  <c r="O2821" i="18"/>
  <c r="I2842" i="18"/>
  <c r="N2818" i="18"/>
  <c r="J2835" i="18"/>
  <c r="O2811" i="18"/>
  <c r="K2840" i="18"/>
  <c r="P2816" i="18"/>
  <c r="K2832" i="18"/>
  <c r="P2808" i="18"/>
  <c r="L5554" i="18"/>
  <c r="Q5530" i="18"/>
  <c r="L5574" i="18"/>
  <c r="Q5550" i="18"/>
  <c r="J2826" i="18"/>
  <c r="O2802" i="18"/>
  <c r="L5558" i="18"/>
  <c r="Q5534" i="18"/>
  <c r="J2839" i="18"/>
  <c r="O2815" i="18"/>
  <c r="K2841" i="18"/>
  <c r="P2817" i="18"/>
  <c r="I2839" i="18"/>
  <c r="N2815" i="18"/>
  <c r="K2828" i="18"/>
  <c r="P2804" i="18"/>
  <c r="J2831" i="18"/>
  <c r="O2807" i="18"/>
  <c r="I2846" i="18"/>
  <c r="N2822" i="18"/>
  <c r="J2830" i="18"/>
  <c r="O2806" i="18"/>
  <c r="J2828" i="18"/>
  <c r="O2804" i="18"/>
  <c r="K2842" i="18"/>
  <c r="P2818" i="18"/>
  <c r="I2848" i="18"/>
  <c r="N2824" i="18"/>
  <c r="L5556" i="18"/>
  <c r="Q5532" i="18"/>
  <c r="I2845" i="18"/>
  <c r="N2821" i="18"/>
  <c r="I2829" i="18"/>
  <c r="N2805" i="18"/>
  <c r="R2779" i="18"/>
  <c r="U2779" i="18" s="1"/>
  <c r="R2790" i="18"/>
  <c r="U2790" i="18" s="1"/>
  <c r="R2784" i="18"/>
  <c r="U2784" i="18" s="1"/>
  <c r="R2799" i="18"/>
  <c r="U2799" i="18" s="1"/>
  <c r="R2795" i="18"/>
  <c r="U2795" i="18" s="1"/>
  <c r="L5562" i="18"/>
  <c r="Q5538" i="18"/>
  <c r="K2845" i="18"/>
  <c r="P2821" i="18"/>
  <c r="L5566" i="18"/>
  <c r="Q5542" i="18"/>
  <c r="K2839" i="18"/>
  <c r="P2815" i="18"/>
  <c r="J2838" i="18"/>
  <c r="O2814" i="18"/>
  <c r="I2834" i="18"/>
  <c r="N2810" i="18"/>
  <c r="L5572" i="18"/>
  <c r="Q5548" i="18"/>
  <c r="J2834" i="18"/>
  <c r="O2810" i="18"/>
  <c r="J2844" i="18"/>
  <c r="O2820" i="18"/>
  <c r="L5569" i="18"/>
  <c r="Q5545" i="18"/>
  <c r="L5567" i="18"/>
  <c r="Q5543" i="18"/>
  <c r="R2805" i="18" l="1"/>
  <c r="U2805" i="18" s="1"/>
  <c r="R2824" i="18"/>
  <c r="U2824" i="18" s="1"/>
  <c r="R2822" i="18"/>
  <c r="U2822" i="18" s="1"/>
  <c r="R2819" i="18"/>
  <c r="U2819" i="18" s="1"/>
  <c r="R2823" i="18"/>
  <c r="U2823" i="18" s="1"/>
  <c r="R2803" i="18"/>
  <c r="U2803" i="18" s="1"/>
  <c r="I2853" i="18"/>
  <c r="N2829" i="18"/>
  <c r="L5580" i="18"/>
  <c r="Q5556" i="18"/>
  <c r="K2866" i="18"/>
  <c r="P2842" i="18"/>
  <c r="J2854" i="18"/>
  <c r="O2830" i="18"/>
  <c r="J2855" i="18"/>
  <c r="O2831" i="18"/>
  <c r="I2863" i="18"/>
  <c r="N2839" i="18"/>
  <c r="J2863" i="18"/>
  <c r="O2839" i="18"/>
  <c r="J2850" i="18"/>
  <c r="O2826" i="18"/>
  <c r="L5578" i="18"/>
  <c r="Q5554" i="18"/>
  <c r="K2864" i="18"/>
  <c r="P2840" i="18"/>
  <c r="I2866" i="18"/>
  <c r="N2842" i="18"/>
  <c r="K2853" i="18"/>
  <c r="P2829" i="18"/>
  <c r="J2872" i="18"/>
  <c r="O2848" i="18"/>
  <c r="L5588" i="18"/>
  <c r="Q5564" i="18"/>
  <c r="I2855" i="18"/>
  <c r="N2831" i="18"/>
  <c r="K2854" i="18"/>
  <c r="P2830" i="18"/>
  <c r="L5592" i="18"/>
  <c r="Q5568" i="18"/>
  <c r="I2857" i="18"/>
  <c r="N2833" i="18"/>
  <c r="J2856" i="18"/>
  <c r="O2832" i="18"/>
  <c r="I2859" i="18"/>
  <c r="N2835" i="18"/>
  <c r="K2867" i="18"/>
  <c r="P2843" i="18"/>
  <c r="L5600" i="18"/>
  <c r="Q5576" i="18"/>
  <c r="J2853" i="18"/>
  <c r="O2829" i="18"/>
  <c r="R2808" i="18"/>
  <c r="U2808" i="18" s="1"/>
  <c r="R2814" i="18"/>
  <c r="U2814" i="18" s="1"/>
  <c r="R2801" i="18"/>
  <c r="U2801" i="18" s="1"/>
  <c r="R2817" i="18"/>
  <c r="U2817" i="18" s="1"/>
  <c r="R2804" i="18"/>
  <c r="U2804" i="18" s="1"/>
  <c r="R2813" i="18"/>
  <c r="U2813" i="18" s="1"/>
  <c r="R2810" i="18"/>
  <c r="U2810" i="18" s="1"/>
  <c r="L5591" i="18"/>
  <c r="Q5567" i="18"/>
  <c r="J2868" i="18"/>
  <c r="O2844" i="18"/>
  <c r="L5596" i="18"/>
  <c r="Q5572" i="18"/>
  <c r="J2862" i="18"/>
  <c r="O2838" i="18"/>
  <c r="L5590" i="18"/>
  <c r="Q5566" i="18"/>
  <c r="L5586" i="18"/>
  <c r="Q5562" i="18"/>
  <c r="R2821" i="18"/>
  <c r="U2821" i="18" s="1"/>
  <c r="R2802" i="18"/>
  <c r="U2802" i="18" s="1"/>
  <c r="R2806" i="18"/>
  <c r="U2806" i="18" s="1"/>
  <c r="R2820" i="18"/>
  <c r="U2820" i="18" s="1"/>
  <c r="L5587" i="18"/>
  <c r="Q5563" i="18"/>
  <c r="J2870" i="18"/>
  <c r="O2846" i="18"/>
  <c r="L5583" i="18"/>
  <c r="Q5559" i="18"/>
  <c r="J2857" i="18"/>
  <c r="O2833" i="18"/>
  <c r="J2866" i="18"/>
  <c r="O2842" i="18"/>
  <c r="J2867" i="18"/>
  <c r="O2843" i="18"/>
  <c r="I2856" i="18"/>
  <c r="N2832" i="18"/>
  <c r="J2864" i="18"/>
  <c r="O2840" i="18"/>
  <c r="I2862" i="18"/>
  <c r="N2838" i="18"/>
  <c r="I2849" i="18"/>
  <c r="N2825" i="18"/>
  <c r="I2865" i="18"/>
  <c r="N2841" i="18"/>
  <c r="I2852" i="18"/>
  <c r="N2828" i="18"/>
  <c r="K2871" i="18"/>
  <c r="P2847" i="18"/>
  <c r="K2861" i="18"/>
  <c r="P2837" i="18"/>
  <c r="I2861" i="18"/>
  <c r="N2837" i="18"/>
  <c r="K2851" i="18"/>
  <c r="P2827" i="18"/>
  <c r="K2859" i="18"/>
  <c r="P2835" i="18"/>
  <c r="L5601" i="18"/>
  <c r="Q5577" i="18"/>
  <c r="K2857" i="18"/>
  <c r="P2833" i="18"/>
  <c r="I2872" i="18"/>
  <c r="N2848" i="18"/>
  <c r="K2852" i="18"/>
  <c r="P2828" i="18"/>
  <c r="L5582" i="18"/>
  <c r="Q5558" i="18"/>
  <c r="K2856" i="18"/>
  <c r="P2832" i="18"/>
  <c r="J2869" i="18"/>
  <c r="O2845" i="18"/>
  <c r="L5599" i="18"/>
  <c r="Q5575" i="18"/>
  <c r="I2850" i="18"/>
  <c r="N2826" i="18"/>
  <c r="L5584" i="18"/>
  <c r="Q5560" i="18"/>
  <c r="L5581" i="18"/>
  <c r="Q5557" i="18"/>
  <c r="L5585" i="18"/>
  <c r="Q5561" i="18"/>
  <c r="K2849" i="18"/>
  <c r="P2825" i="18"/>
  <c r="I2854" i="18"/>
  <c r="N2830" i="18"/>
  <c r="K2855" i="18"/>
  <c r="P2831" i="18"/>
  <c r="I2868" i="18"/>
  <c r="N2844" i="18"/>
  <c r="K2870" i="18"/>
  <c r="P2846" i="18"/>
  <c r="R2816" i="18"/>
  <c r="U2816" i="18" s="1"/>
  <c r="R2812" i="18"/>
  <c r="U2812" i="18" s="1"/>
  <c r="I2869" i="18"/>
  <c r="N2845" i="18"/>
  <c r="J2852" i="18"/>
  <c r="O2828" i="18"/>
  <c r="I2870" i="18"/>
  <c r="N2846" i="18"/>
  <c r="R2846" i="18" s="1"/>
  <c r="U2846" i="18" s="1"/>
  <c r="K2865" i="18"/>
  <c r="P2841" i="18"/>
  <c r="L5598" i="18"/>
  <c r="Q5574" i="18"/>
  <c r="J2859" i="18"/>
  <c r="O2835" i="18"/>
  <c r="K2860" i="18"/>
  <c r="P2836" i="18"/>
  <c r="L5594" i="18"/>
  <c r="Q5570" i="18"/>
  <c r="L5593" i="18"/>
  <c r="Q5569" i="18"/>
  <c r="J2858" i="18"/>
  <c r="O2834" i="18"/>
  <c r="I2858" i="18"/>
  <c r="N2834" i="18"/>
  <c r="K2863" i="18"/>
  <c r="P2839" i="18"/>
  <c r="K2869" i="18"/>
  <c r="P2845" i="18"/>
  <c r="R2815" i="18"/>
  <c r="U2815" i="18" s="1"/>
  <c r="R2818" i="18"/>
  <c r="U2818" i="18" s="1"/>
  <c r="R2807" i="18"/>
  <c r="U2807" i="18" s="1"/>
  <c r="R2809" i="18"/>
  <c r="U2809" i="18" s="1"/>
  <c r="R2811" i="18"/>
  <c r="U2811" i="18" s="1"/>
  <c r="K2872" i="18"/>
  <c r="P2848" i="18"/>
  <c r="K2868" i="18"/>
  <c r="P2844" i="18"/>
  <c r="J2849" i="18"/>
  <c r="O2825" i="18"/>
  <c r="I2867" i="18"/>
  <c r="N2843" i="18"/>
  <c r="R2843" i="18" s="1"/>
  <c r="U2843" i="18" s="1"/>
  <c r="K2858" i="18"/>
  <c r="P2834" i="18"/>
  <c r="I2871" i="18"/>
  <c r="N2847" i="18"/>
  <c r="L5589" i="18"/>
  <c r="Q5565" i="18"/>
  <c r="L5579" i="18"/>
  <c r="Q5555" i="18"/>
  <c r="J2871" i="18"/>
  <c r="O2847" i="18"/>
  <c r="J2865" i="18"/>
  <c r="O2841" i="18"/>
  <c r="J2860" i="18"/>
  <c r="O2836" i="18"/>
  <c r="L5597" i="18"/>
  <c r="Q5573" i="18"/>
  <c r="I2864" i="18"/>
  <c r="N2840" i="18"/>
  <c r="R2840" i="18" s="1"/>
  <c r="U2840" i="18" s="1"/>
  <c r="J2861" i="18"/>
  <c r="O2837" i="18"/>
  <c r="L5595" i="18"/>
  <c r="Q5571" i="18"/>
  <c r="I2851" i="18"/>
  <c r="N2827" i="18"/>
  <c r="K2850" i="18"/>
  <c r="P2826" i="18"/>
  <c r="I2860" i="18"/>
  <c r="N2836" i="18"/>
  <c r="J2851" i="18"/>
  <c r="O2827" i="18"/>
  <c r="K2862" i="18"/>
  <c r="P2838" i="18"/>
  <c r="R2830" i="18" l="1"/>
  <c r="U2830" i="18" s="1"/>
  <c r="R2827" i="18"/>
  <c r="U2827" i="18" s="1"/>
  <c r="R2847" i="18"/>
  <c r="U2847" i="18" s="1"/>
  <c r="R2842" i="18"/>
  <c r="U2842" i="18" s="1"/>
  <c r="R2836" i="18"/>
  <c r="U2836" i="18" s="1"/>
  <c r="K2893" i="18"/>
  <c r="P2869" i="18"/>
  <c r="I2882" i="18"/>
  <c r="N2858" i="18"/>
  <c r="L5617" i="18"/>
  <c r="Q5593" i="18"/>
  <c r="K2884" i="18"/>
  <c r="P2860" i="18"/>
  <c r="L5622" i="18"/>
  <c r="Q5598" i="18"/>
  <c r="I2894" i="18"/>
  <c r="N2870" i="18"/>
  <c r="I2893" i="18"/>
  <c r="N2869" i="18"/>
  <c r="K2894" i="18"/>
  <c r="P2870" i="18"/>
  <c r="K2879" i="18"/>
  <c r="P2855" i="18"/>
  <c r="K2873" i="18"/>
  <c r="P2849" i="18"/>
  <c r="L5605" i="18"/>
  <c r="Q5581" i="18"/>
  <c r="I2874" i="18"/>
  <c r="N2850" i="18"/>
  <c r="J2893" i="18"/>
  <c r="O2869" i="18"/>
  <c r="L5606" i="18"/>
  <c r="Q5582" i="18"/>
  <c r="I2896" i="18"/>
  <c r="N2872" i="18"/>
  <c r="L5625" i="18"/>
  <c r="Q5601" i="18"/>
  <c r="K2875" i="18"/>
  <c r="P2851" i="18"/>
  <c r="K2885" i="18"/>
  <c r="P2861" i="18"/>
  <c r="I2876" i="18"/>
  <c r="N2852" i="18"/>
  <c r="I2873" i="18"/>
  <c r="N2849" i="18"/>
  <c r="J2888" i="18"/>
  <c r="O2864" i="18"/>
  <c r="J2891" i="18"/>
  <c r="O2867" i="18"/>
  <c r="J2881" i="18"/>
  <c r="O2857" i="18"/>
  <c r="J2894" i="18"/>
  <c r="O2870" i="18"/>
  <c r="L5610" i="18"/>
  <c r="Q5586" i="18"/>
  <c r="J2886" i="18"/>
  <c r="O2862" i="18"/>
  <c r="J2892" i="18"/>
  <c r="O2868" i="18"/>
  <c r="R2835" i="18"/>
  <c r="U2835" i="18" s="1"/>
  <c r="R2833" i="18"/>
  <c r="U2833" i="18" s="1"/>
  <c r="R2839" i="18"/>
  <c r="U2839" i="18" s="1"/>
  <c r="J2875" i="18"/>
  <c r="O2851" i="18"/>
  <c r="K2874" i="18"/>
  <c r="P2850" i="18"/>
  <c r="L5619" i="18"/>
  <c r="Q5595" i="18"/>
  <c r="I2888" i="18"/>
  <c r="N2864" i="18"/>
  <c r="J2884" i="18"/>
  <c r="O2860" i="18"/>
  <c r="J2895" i="18"/>
  <c r="O2871" i="18"/>
  <c r="L5613" i="18"/>
  <c r="Q5589" i="18"/>
  <c r="K2882" i="18"/>
  <c r="P2858" i="18"/>
  <c r="J2873" i="18"/>
  <c r="O2849" i="18"/>
  <c r="K2896" i="18"/>
  <c r="P2872" i="18"/>
  <c r="R2844" i="18"/>
  <c r="U2844" i="18" s="1"/>
  <c r="R2837" i="18"/>
  <c r="U2837" i="18" s="1"/>
  <c r="R2841" i="18"/>
  <c r="U2841" i="18" s="1"/>
  <c r="R2838" i="18"/>
  <c r="U2838" i="18" s="1"/>
  <c r="R2832" i="18"/>
  <c r="U2832" i="18" s="1"/>
  <c r="L5624" i="18"/>
  <c r="Q5600" i="18"/>
  <c r="I2883" i="18"/>
  <c r="N2859" i="18"/>
  <c r="I2881" i="18"/>
  <c r="N2857" i="18"/>
  <c r="K2878" i="18"/>
  <c r="P2854" i="18"/>
  <c r="L5612" i="18"/>
  <c r="Q5588" i="18"/>
  <c r="K2877" i="18"/>
  <c r="P2853" i="18"/>
  <c r="K2888" i="18"/>
  <c r="P2864" i="18"/>
  <c r="J2874" i="18"/>
  <c r="O2850" i="18"/>
  <c r="I2887" i="18"/>
  <c r="N2863" i="18"/>
  <c r="J2878" i="18"/>
  <c r="O2854" i="18"/>
  <c r="L5604" i="18"/>
  <c r="Q5580" i="18"/>
  <c r="K2887" i="18"/>
  <c r="P2863" i="18"/>
  <c r="L5618" i="18"/>
  <c r="Q5594" i="18"/>
  <c r="J2883" i="18"/>
  <c r="O2859" i="18"/>
  <c r="J2876" i="18"/>
  <c r="O2852" i="18"/>
  <c r="I2892" i="18"/>
  <c r="N2868" i="18"/>
  <c r="I2878" i="18"/>
  <c r="N2854" i="18"/>
  <c r="L5609" i="18"/>
  <c r="Q5585" i="18"/>
  <c r="L5608" i="18"/>
  <c r="Q5584" i="18"/>
  <c r="L5623" i="18"/>
  <c r="Q5599" i="18"/>
  <c r="K2880" i="18"/>
  <c r="P2856" i="18"/>
  <c r="K2876" i="18"/>
  <c r="P2852" i="18"/>
  <c r="K2881" i="18"/>
  <c r="P2857" i="18"/>
  <c r="K2883" i="18"/>
  <c r="P2859" i="18"/>
  <c r="I2885" i="18"/>
  <c r="N2861" i="18"/>
  <c r="K2895" i="18"/>
  <c r="P2871" i="18"/>
  <c r="I2889" i="18"/>
  <c r="N2865" i="18"/>
  <c r="I2886" i="18"/>
  <c r="N2862" i="18"/>
  <c r="I2880" i="18"/>
  <c r="N2856" i="18"/>
  <c r="J2890" i="18"/>
  <c r="O2866" i="18"/>
  <c r="L5607" i="18"/>
  <c r="Q5583" i="18"/>
  <c r="L5611" i="18"/>
  <c r="Q5587" i="18"/>
  <c r="L5614" i="18"/>
  <c r="Q5590" i="18"/>
  <c r="L5620" i="18"/>
  <c r="Q5596" i="18"/>
  <c r="L5615" i="18"/>
  <c r="Q5591" i="18"/>
  <c r="R2831" i="18"/>
  <c r="U2831" i="18" s="1"/>
  <c r="R2829" i="18"/>
  <c r="U2829" i="18" s="1"/>
  <c r="J2882" i="18"/>
  <c r="O2858" i="18"/>
  <c r="K2889" i="18"/>
  <c r="P2865" i="18"/>
  <c r="K2886" i="18"/>
  <c r="P2862" i="18"/>
  <c r="I2884" i="18"/>
  <c r="N2860" i="18"/>
  <c r="I2875" i="18"/>
  <c r="N2851" i="18"/>
  <c r="J2885" i="18"/>
  <c r="O2861" i="18"/>
  <c r="L5621" i="18"/>
  <c r="Q5597" i="18"/>
  <c r="J2889" i="18"/>
  <c r="O2865" i="18"/>
  <c r="L5603" i="18"/>
  <c r="Q5579" i="18"/>
  <c r="I2895" i="18"/>
  <c r="N2871" i="18"/>
  <c r="R2871" i="18" s="1"/>
  <c r="U2871" i="18" s="1"/>
  <c r="I2891" i="18"/>
  <c r="N2867" i="18"/>
  <c r="K2892" i="18"/>
  <c r="P2868" i="18"/>
  <c r="R2834" i="18"/>
  <c r="U2834" i="18" s="1"/>
  <c r="R2845" i="18"/>
  <c r="U2845" i="18" s="1"/>
  <c r="R2826" i="18"/>
  <c r="U2826" i="18" s="1"/>
  <c r="R2848" i="18"/>
  <c r="U2848" i="18" s="1"/>
  <c r="R2828" i="18"/>
  <c r="U2828" i="18" s="1"/>
  <c r="R2825" i="18"/>
  <c r="U2825" i="18" s="1"/>
  <c r="J2877" i="18"/>
  <c r="O2853" i="18"/>
  <c r="K2891" i="18"/>
  <c r="P2867" i="18"/>
  <c r="J2880" i="18"/>
  <c r="O2856" i="18"/>
  <c r="L5616" i="18"/>
  <c r="Q5592" i="18"/>
  <c r="I2879" i="18"/>
  <c r="N2855" i="18"/>
  <c r="J2896" i="18"/>
  <c r="O2872" i="18"/>
  <c r="I2890" i="18"/>
  <c r="N2866" i="18"/>
  <c r="L5602" i="18"/>
  <c r="Q5578" i="18"/>
  <c r="J2887" i="18"/>
  <c r="O2863" i="18"/>
  <c r="J2879" i="18"/>
  <c r="O2855" i="18"/>
  <c r="K2890" i="18"/>
  <c r="P2866" i="18"/>
  <c r="I2877" i="18"/>
  <c r="N2853" i="18"/>
  <c r="R2853" i="18" l="1"/>
  <c r="U2853" i="18" s="1"/>
  <c r="R2860" i="18"/>
  <c r="U2860" i="18" s="1"/>
  <c r="R2851" i="18"/>
  <c r="U2851" i="18" s="1"/>
  <c r="R2849" i="18"/>
  <c r="U2849" i="18" s="1"/>
  <c r="R2856" i="18"/>
  <c r="U2856" i="18" s="1"/>
  <c r="R2865" i="18"/>
  <c r="U2865" i="18" s="1"/>
  <c r="R2861" i="18"/>
  <c r="U2861" i="18" s="1"/>
  <c r="R2854" i="18"/>
  <c r="U2854" i="18" s="1"/>
  <c r="R2863" i="18"/>
  <c r="U2863" i="18" s="1"/>
  <c r="R2857" i="18"/>
  <c r="U2857" i="18" s="1"/>
  <c r="K2920" i="18"/>
  <c r="P2896" i="18"/>
  <c r="K2906" i="18"/>
  <c r="P2882" i="18"/>
  <c r="J2919" i="18"/>
  <c r="O2895" i="18"/>
  <c r="I2912" i="18"/>
  <c r="N2888" i="18"/>
  <c r="K2898" i="18"/>
  <c r="P2874" i="18"/>
  <c r="R2850" i="18"/>
  <c r="U2850" i="18" s="1"/>
  <c r="R2870" i="18"/>
  <c r="U2870" i="18" s="1"/>
  <c r="R2858" i="18"/>
  <c r="U2858" i="18" s="1"/>
  <c r="R2867" i="18"/>
  <c r="U2867" i="18" s="1"/>
  <c r="I2901" i="18"/>
  <c r="N2877" i="18"/>
  <c r="J2903" i="18"/>
  <c r="O2879" i="18"/>
  <c r="L5626" i="18"/>
  <c r="Q5602" i="18"/>
  <c r="J2920" i="18"/>
  <c r="O2896" i="18"/>
  <c r="L5640" i="18"/>
  <c r="Q5616" i="18"/>
  <c r="K2915" i="18"/>
  <c r="P2891" i="18"/>
  <c r="I2915" i="18"/>
  <c r="N2891" i="18"/>
  <c r="L5627" i="18"/>
  <c r="Q5603" i="18"/>
  <c r="L5645" i="18"/>
  <c r="Q5621" i="18"/>
  <c r="I2899" i="18"/>
  <c r="N2875" i="18"/>
  <c r="K2910" i="18"/>
  <c r="P2886" i="18"/>
  <c r="J2906" i="18"/>
  <c r="O2882" i="18"/>
  <c r="L5639" i="18"/>
  <c r="Q5615" i="18"/>
  <c r="L5638" i="18"/>
  <c r="Q5614" i="18"/>
  <c r="L5631" i="18"/>
  <c r="Q5607" i="18"/>
  <c r="I2904" i="18"/>
  <c r="N2880" i="18"/>
  <c r="I2913" i="18"/>
  <c r="N2889" i="18"/>
  <c r="I2909" i="18"/>
  <c r="N2885" i="18"/>
  <c r="K2905" i="18"/>
  <c r="P2881" i="18"/>
  <c r="K2904" i="18"/>
  <c r="P2880" i="18"/>
  <c r="L5632" i="18"/>
  <c r="Q5608" i="18"/>
  <c r="I2902" i="18"/>
  <c r="N2878" i="18"/>
  <c r="J2900" i="18"/>
  <c r="O2876" i="18"/>
  <c r="L5642" i="18"/>
  <c r="Q5618" i="18"/>
  <c r="L5628" i="18"/>
  <c r="Q5604" i="18"/>
  <c r="I2911" i="18"/>
  <c r="N2887" i="18"/>
  <c r="K2912" i="18"/>
  <c r="P2888" i="18"/>
  <c r="L5636" i="18"/>
  <c r="Q5612" i="18"/>
  <c r="I2905" i="18"/>
  <c r="N2881" i="18"/>
  <c r="L5648" i="18"/>
  <c r="Q5624" i="18"/>
  <c r="J2910" i="18"/>
  <c r="O2886" i="18"/>
  <c r="J2918" i="18"/>
  <c r="O2894" i="18"/>
  <c r="J2915" i="18"/>
  <c r="O2891" i="18"/>
  <c r="I2897" i="18"/>
  <c r="N2873" i="18"/>
  <c r="K2909" i="18"/>
  <c r="P2885" i="18"/>
  <c r="L5649" i="18"/>
  <c r="Q5625" i="18"/>
  <c r="L5630" i="18"/>
  <c r="Q5606" i="18"/>
  <c r="I2898" i="18"/>
  <c r="N2874" i="18"/>
  <c r="K2897" i="18"/>
  <c r="P2873" i="18"/>
  <c r="K2918" i="18"/>
  <c r="P2894" i="18"/>
  <c r="I2918" i="18"/>
  <c r="N2894" i="18"/>
  <c r="K2908" i="18"/>
  <c r="P2884" i="18"/>
  <c r="I2906" i="18"/>
  <c r="N2882" i="18"/>
  <c r="R2855" i="18"/>
  <c r="U2855" i="18" s="1"/>
  <c r="R2859" i="18"/>
  <c r="U2859" i="18" s="1"/>
  <c r="J2897" i="18"/>
  <c r="O2873" i="18"/>
  <c r="L5637" i="18"/>
  <c r="Q5613" i="18"/>
  <c r="J2908" i="18"/>
  <c r="O2884" i="18"/>
  <c r="L5643" i="18"/>
  <c r="Q5619" i="18"/>
  <c r="J2899" i="18"/>
  <c r="O2875" i="18"/>
  <c r="R2852" i="18"/>
  <c r="U2852" i="18" s="1"/>
  <c r="R2872" i="18"/>
  <c r="U2872" i="18" s="1"/>
  <c r="R2869" i="18"/>
  <c r="U2869" i="18" s="1"/>
  <c r="R2866" i="18"/>
  <c r="U2866" i="18" s="1"/>
  <c r="R2862" i="18"/>
  <c r="U2862" i="18" s="1"/>
  <c r="R2868" i="18"/>
  <c r="U2868" i="18" s="1"/>
  <c r="K2914" i="18"/>
  <c r="P2890" i="18"/>
  <c r="J2911" i="18"/>
  <c r="O2887" i="18"/>
  <c r="I2914" i="18"/>
  <c r="N2890" i="18"/>
  <c r="I2903" i="18"/>
  <c r="N2879" i="18"/>
  <c r="J2904" i="18"/>
  <c r="O2880" i="18"/>
  <c r="J2901" i="18"/>
  <c r="O2877" i="18"/>
  <c r="K2916" i="18"/>
  <c r="P2892" i="18"/>
  <c r="I2919" i="18"/>
  <c r="N2895" i="18"/>
  <c r="J2913" i="18"/>
  <c r="O2889" i="18"/>
  <c r="J2909" i="18"/>
  <c r="O2885" i="18"/>
  <c r="I2908" i="18"/>
  <c r="N2884" i="18"/>
  <c r="K2913" i="18"/>
  <c r="P2889" i="18"/>
  <c r="L5644" i="18"/>
  <c r="Q5620" i="18"/>
  <c r="L5635" i="18"/>
  <c r="Q5611" i="18"/>
  <c r="J2914" i="18"/>
  <c r="O2890" i="18"/>
  <c r="I2910" i="18"/>
  <c r="N2886" i="18"/>
  <c r="R2886" i="18" s="1"/>
  <c r="U2886" i="18" s="1"/>
  <c r="K2919" i="18"/>
  <c r="P2895" i="18"/>
  <c r="K2907" i="18"/>
  <c r="P2883" i="18"/>
  <c r="K2900" i="18"/>
  <c r="P2876" i="18"/>
  <c r="L5647" i="18"/>
  <c r="Q5623" i="18"/>
  <c r="L5633" i="18"/>
  <c r="Q5609" i="18"/>
  <c r="I2916" i="18"/>
  <c r="N2892" i="18"/>
  <c r="J2907" i="18"/>
  <c r="O2883" i="18"/>
  <c r="K2911" i="18"/>
  <c r="P2887" i="18"/>
  <c r="J2902" i="18"/>
  <c r="O2878" i="18"/>
  <c r="J2898" i="18"/>
  <c r="O2874" i="18"/>
  <c r="K2901" i="18"/>
  <c r="P2877" i="18"/>
  <c r="K2902" i="18"/>
  <c r="P2878" i="18"/>
  <c r="I2907" i="18"/>
  <c r="N2883" i="18"/>
  <c r="R2864" i="18"/>
  <c r="U2864" i="18" s="1"/>
  <c r="J2916" i="18"/>
  <c r="O2892" i="18"/>
  <c r="L5634" i="18"/>
  <c r="Q5610" i="18"/>
  <c r="J2905" i="18"/>
  <c r="O2881" i="18"/>
  <c r="J2912" i="18"/>
  <c r="O2888" i="18"/>
  <c r="I2900" i="18"/>
  <c r="N2876" i="18"/>
  <c r="K2899" i="18"/>
  <c r="P2875" i="18"/>
  <c r="I2920" i="18"/>
  <c r="N2896" i="18"/>
  <c r="J2917" i="18"/>
  <c r="O2893" i="18"/>
  <c r="L5629" i="18"/>
  <c r="Q5605" i="18"/>
  <c r="K2903" i="18"/>
  <c r="P2879" i="18"/>
  <c r="I2917" i="18"/>
  <c r="N2893" i="18"/>
  <c r="L5646" i="18"/>
  <c r="Q5622" i="18"/>
  <c r="L5641" i="18"/>
  <c r="Q5617" i="18"/>
  <c r="K2917" i="18"/>
  <c r="P2893" i="18"/>
  <c r="R2884" i="18" l="1"/>
  <c r="U2884" i="18" s="1"/>
  <c r="R2882" i="18"/>
  <c r="U2882" i="18" s="1"/>
  <c r="R2883" i="18"/>
  <c r="U2883" i="18" s="1"/>
  <c r="R2894" i="18"/>
  <c r="U2894" i="18" s="1"/>
  <c r="R2896" i="18"/>
  <c r="U2896" i="18" s="1"/>
  <c r="R2879" i="18"/>
  <c r="U2879" i="18" s="1"/>
  <c r="R2881" i="18"/>
  <c r="U2881" i="18" s="1"/>
  <c r="K2941" i="18"/>
  <c r="P2917" i="18"/>
  <c r="K2923" i="18"/>
  <c r="P2899" i="18"/>
  <c r="I2941" i="18"/>
  <c r="N2917" i="18"/>
  <c r="I2924" i="18"/>
  <c r="N2900" i="18"/>
  <c r="J2940" i="18"/>
  <c r="O2916" i="18"/>
  <c r="R2874" i="18"/>
  <c r="U2874" i="18" s="1"/>
  <c r="R2873" i="18"/>
  <c r="U2873" i="18" s="1"/>
  <c r="R2887" i="18"/>
  <c r="U2887" i="18" s="1"/>
  <c r="R2878" i="18"/>
  <c r="U2878" i="18" s="1"/>
  <c r="R2885" i="18"/>
  <c r="U2885" i="18" s="1"/>
  <c r="R2880" i="18"/>
  <c r="U2880" i="18" s="1"/>
  <c r="R2875" i="18"/>
  <c r="U2875" i="18" s="1"/>
  <c r="L5670" i="18"/>
  <c r="Q5646" i="18"/>
  <c r="J2941" i="18"/>
  <c r="O2917" i="18"/>
  <c r="L5658" i="18"/>
  <c r="Q5634" i="18"/>
  <c r="L5665" i="18"/>
  <c r="Q5641" i="18"/>
  <c r="L5653" i="18"/>
  <c r="Q5629" i="18"/>
  <c r="I2944" i="18"/>
  <c r="N2920" i="18"/>
  <c r="J2929" i="18"/>
  <c r="O2905" i="18"/>
  <c r="R2892" i="18"/>
  <c r="U2892" i="18" s="1"/>
  <c r="R2895" i="18"/>
  <c r="U2895" i="18" s="1"/>
  <c r="K2926" i="18"/>
  <c r="P2902" i="18"/>
  <c r="J2922" i="18"/>
  <c r="O2898" i="18"/>
  <c r="K2935" i="18"/>
  <c r="P2911" i="18"/>
  <c r="I2940" i="18"/>
  <c r="N2916" i="18"/>
  <c r="L5671" i="18"/>
  <c r="Q5647" i="18"/>
  <c r="K2931" i="18"/>
  <c r="P2907" i="18"/>
  <c r="I2934" i="18"/>
  <c r="N2910" i="18"/>
  <c r="L5659" i="18"/>
  <c r="Q5635" i="18"/>
  <c r="K2937" i="18"/>
  <c r="P2913" i="18"/>
  <c r="J2933" i="18"/>
  <c r="O2909" i="18"/>
  <c r="I2943" i="18"/>
  <c r="N2919" i="18"/>
  <c r="J2925" i="18"/>
  <c r="O2901" i="18"/>
  <c r="I2927" i="18"/>
  <c r="N2903" i="18"/>
  <c r="J2935" i="18"/>
  <c r="O2911" i="18"/>
  <c r="L5667" i="18"/>
  <c r="Q5643" i="18"/>
  <c r="L5661" i="18"/>
  <c r="Q5637" i="18"/>
  <c r="K2932" i="18"/>
  <c r="P2908" i="18"/>
  <c r="K2942" i="18"/>
  <c r="P2918" i="18"/>
  <c r="I2922" i="18"/>
  <c r="N2898" i="18"/>
  <c r="L5673" i="18"/>
  <c r="Q5649" i="18"/>
  <c r="I2921" i="18"/>
  <c r="N2897" i="18"/>
  <c r="J2942" i="18"/>
  <c r="O2918" i="18"/>
  <c r="L5672" i="18"/>
  <c r="Q5648" i="18"/>
  <c r="L5660" i="18"/>
  <c r="Q5636" i="18"/>
  <c r="I2935" i="18"/>
  <c r="N2911" i="18"/>
  <c r="L5666" i="18"/>
  <c r="Q5642" i="18"/>
  <c r="I2926" i="18"/>
  <c r="N2902" i="18"/>
  <c r="K2928" i="18"/>
  <c r="P2904" i="18"/>
  <c r="I2933" i="18"/>
  <c r="N2909" i="18"/>
  <c r="I2928" i="18"/>
  <c r="N2904" i="18"/>
  <c r="L5662" i="18"/>
  <c r="Q5638" i="18"/>
  <c r="J2930" i="18"/>
  <c r="O2906" i="18"/>
  <c r="I2923" i="18"/>
  <c r="N2899" i="18"/>
  <c r="L5651" i="18"/>
  <c r="Q5627" i="18"/>
  <c r="K2939" i="18"/>
  <c r="P2915" i="18"/>
  <c r="J2944" i="18"/>
  <c r="O2920" i="18"/>
  <c r="J2927" i="18"/>
  <c r="O2903" i="18"/>
  <c r="K2922" i="18"/>
  <c r="P2898" i="18"/>
  <c r="J2943" i="18"/>
  <c r="O2919" i="18"/>
  <c r="K2944" i="18"/>
  <c r="P2920" i="18"/>
  <c r="R2890" i="18"/>
  <c r="U2890" i="18" s="1"/>
  <c r="R2889" i="18"/>
  <c r="U2889" i="18" s="1"/>
  <c r="R2891" i="18"/>
  <c r="U2891" i="18" s="1"/>
  <c r="R2877" i="18"/>
  <c r="U2877" i="18" s="1"/>
  <c r="R2888" i="18"/>
  <c r="U2888" i="18" s="1"/>
  <c r="K2927" i="18"/>
  <c r="P2903" i="18"/>
  <c r="J2936" i="18"/>
  <c r="O2912" i="18"/>
  <c r="R2893" i="18"/>
  <c r="U2893" i="18" s="1"/>
  <c r="R2876" i="18"/>
  <c r="U2876" i="18" s="1"/>
  <c r="I2931" i="18"/>
  <c r="N2907" i="18"/>
  <c r="K2925" i="18"/>
  <c r="P2901" i="18"/>
  <c r="J2926" i="18"/>
  <c r="O2902" i="18"/>
  <c r="J2931" i="18"/>
  <c r="O2907" i="18"/>
  <c r="L5657" i="18"/>
  <c r="Q5633" i="18"/>
  <c r="K2924" i="18"/>
  <c r="P2900" i="18"/>
  <c r="K2943" i="18"/>
  <c r="P2919" i="18"/>
  <c r="J2938" i="18"/>
  <c r="O2914" i="18"/>
  <c r="L5668" i="18"/>
  <c r="Q5644" i="18"/>
  <c r="I2932" i="18"/>
  <c r="N2908" i="18"/>
  <c r="J2937" i="18"/>
  <c r="O2913" i="18"/>
  <c r="K2940" i="18"/>
  <c r="P2916" i="18"/>
  <c r="J2928" i="18"/>
  <c r="O2904" i="18"/>
  <c r="I2938" i="18"/>
  <c r="N2914" i="18"/>
  <c r="K2938" i="18"/>
  <c r="P2914" i="18"/>
  <c r="J2923" i="18"/>
  <c r="O2899" i="18"/>
  <c r="J2932" i="18"/>
  <c r="O2908" i="18"/>
  <c r="J2921" i="18"/>
  <c r="O2897" i="18"/>
  <c r="I2930" i="18"/>
  <c r="N2906" i="18"/>
  <c r="I2942" i="18"/>
  <c r="N2918" i="18"/>
  <c r="R2918" i="18" s="1"/>
  <c r="U2918" i="18" s="1"/>
  <c r="K2921" i="18"/>
  <c r="P2897" i="18"/>
  <c r="L5654" i="18"/>
  <c r="Q5630" i="18"/>
  <c r="K2933" i="18"/>
  <c r="P2909" i="18"/>
  <c r="J2939" i="18"/>
  <c r="O2915" i="18"/>
  <c r="J2934" i="18"/>
  <c r="O2910" i="18"/>
  <c r="I2929" i="18"/>
  <c r="N2905" i="18"/>
  <c r="K2936" i="18"/>
  <c r="P2912" i="18"/>
  <c r="L5652" i="18"/>
  <c r="Q5628" i="18"/>
  <c r="J2924" i="18"/>
  <c r="O2900" i="18"/>
  <c r="L5656" i="18"/>
  <c r="Q5632" i="18"/>
  <c r="K2929" i="18"/>
  <c r="P2905" i="18"/>
  <c r="I2937" i="18"/>
  <c r="N2913" i="18"/>
  <c r="L5655" i="18"/>
  <c r="Q5631" i="18"/>
  <c r="L5663" i="18"/>
  <c r="Q5639" i="18"/>
  <c r="K2934" i="18"/>
  <c r="P2910" i="18"/>
  <c r="L5669" i="18"/>
  <c r="Q5645" i="18"/>
  <c r="I2939" i="18"/>
  <c r="N2915" i="18"/>
  <c r="L5664" i="18"/>
  <c r="Q5640" i="18"/>
  <c r="L5650" i="18"/>
  <c r="Q5626" i="18"/>
  <c r="I2925" i="18"/>
  <c r="N2901" i="18"/>
  <c r="I2936" i="18"/>
  <c r="N2912" i="18"/>
  <c r="R2912" i="18" s="1"/>
  <c r="U2912" i="18" s="1"/>
  <c r="K2930" i="18"/>
  <c r="P2906" i="18"/>
  <c r="R2901" i="18" l="1"/>
  <c r="U2901" i="18" s="1"/>
  <c r="R2911" i="18"/>
  <c r="U2911" i="18" s="1"/>
  <c r="R2917" i="18"/>
  <c r="U2917" i="18" s="1"/>
  <c r="R2913" i="18"/>
  <c r="U2913" i="18" s="1"/>
  <c r="R2905" i="18"/>
  <c r="U2905" i="18" s="1"/>
  <c r="R2914" i="18"/>
  <c r="U2914" i="18" s="1"/>
  <c r="R2908" i="18"/>
  <c r="U2908" i="18" s="1"/>
  <c r="R2899" i="18"/>
  <c r="U2899" i="18" s="1"/>
  <c r="R2909" i="18"/>
  <c r="U2909" i="18" s="1"/>
  <c r="R2902" i="18"/>
  <c r="U2902" i="18" s="1"/>
  <c r="R2898" i="18"/>
  <c r="U2898" i="18" s="1"/>
  <c r="K2968" i="18"/>
  <c r="P2944" i="18"/>
  <c r="K2946" i="18"/>
  <c r="P2922" i="18"/>
  <c r="J2968" i="18"/>
  <c r="O2944" i="18"/>
  <c r="L5675" i="18"/>
  <c r="Q5651" i="18"/>
  <c r="J2954" i="18"/>
  <c r="O2930" i="18"/>
  <c r="I2952" i="18"/>
  <c r="N2928" i="18"/>
  <c r="K2952" i="18"/>
  <c r="P2928" i="18"/>
  <c r="L5690" i="18"/>
  <c r="Q5666" i="18"/>
  <c r="L5684" i="18"/>
  <c r="Q5660" i="18"/>
  <c r="J2966" i="18"/>
  <c r="O2942" i="18"/>
  <c r="L5697" i="18"/>
  <c r="Q5673" i="18"/>
  <c r="K2966" i="18"/>
  <c r="P2942" i="18"/>
  <c r="L5685" i="18"/>
  <c r="Q5661" i="18"/>
  <c r="J2959" i="18"/>
  <c r="O2935" i="18"/>
  <c r="J2949" i="18"/>
  <c r="O2925" i="18"/>
  <c r="J2957" i="18"/>
  <c r="O2933" i="18"/>
  <c r="L5683" i="18"/>
  <c r="Q5659" i="18"/>
  <c r="K2955" i="18"/>
  <c r="P2931" i="18"/>
  <c r="I2964" i="18"/>
  <c r="N2940" i="18"/>
  <c r="J2946" i="18"/>
  <c r="O2922" i="18"/>
  <c r="I2968" i="18"/>
  <c r="N2944" i="18"/>
  <c r="R2944" i="18" s="1"/>
  <c r="U2944" i="18" s="1"/>
  <c r="L5689" i="18"/>
  <c r="Q5665" i="18"/>
  <c r="J2965" i="18"/>
  <c r="O2941" i="18"/>
  <c r="R2900" i="18"/>
  <c r="U2900" i="18" s="1"/>
  <c r="I2949" i="18"/>
  <c r="N2925" i="18"/>
  <c r="L5693" i="18"/>
  <c r="Q5669" i="18"/>
  <c r="L5680" i="18"/>
  <c r="Q5656" i="18"/>
  <c r="I2953" i="18"/>
  <c r="N2929" i="18"/>
  <c r="I2966" i="18"/>
  <c r="N2942" i="18"/>
  <c r="K2964" i="18"/>
  <c r="P2940" i="18"/>
  <c r="K2948" i="18"/>
  <c r="P2924" i="18"/>
  <c r="K2949" i="18"/>
  <c r="P2925" i="18"/>
  <c r="K2951" i="18"/>
  <c r="P2927" i="18"/>
  <c r="R2897" i="18"/>
  <c r="U2897" i="18" s="1"/>
  <c r="R2903" i="18"/>
  <c r="U2903" i="18" s="1"/>
  <c r="R2919" i="18"/>
  <c r="U2919" i="18" s="1"/>
  <c r="R2910" i="18"/>
  <c r="U2910" i="18" s="1"/>
  <c r="I2948" i="18"/>
  <c r="N2924" i="18"/>
  <c r="K2947" i="18"/>
  <c r="P2923" i="18"/>
  <c r="L5688" i="18"/>
  <c r="Q5664" i="18"/>
  <c r="I2961" i="18"/>
  <c r="N2937" i="18"/>
  <c r="J2963" i="18"/>
  <c r="O2939" i="18"/>
  <c r="J2947" i="18"/>
  <c r="O2923" i="18"/>
  <c r="I2956" i="18"/>
  <c r="N2932" i="18"/>
  <c r="J2955" i="18"/>
  <c r="O2931" i="18"/>
  <c r="R2915" i="18"/>
  <c r="U2915" i="18" s="1"/>
  <c r="R2907" i="18"/>
  <c r="U2907" i="18" s="1"/>
  <c r="J2967" i="18"/>
  <c r="O2943" i="18"/>
  <c r="J2951" i="18"/>
  <c r="O2927" i="18"/>
  <c r="K2963" i="18"/>
  <c r="P2939" i="18"/>
  <c r="I2947" i="18"/>
  <c r="N2923" i="18"/>
  <c r="L5686" i="18"/>
  <c r="Q5662" i="18"/>
  <c r="I2957" i="18"/>
  <c r="N2933" i="18"/>
  <c r="I2950" i="18"/>
  <c r="N2926" i="18"/>
  <c r="I2959" i="18"/>
  <c r="N2935" i="18"/>
  <c r="L5696" i="18"/>
  <c r="Q5672" i="18"/>
  <c r="I2945" i="18"/>
  <c r="N2921" i="18"/>
  <c r="I2946" i="18"/>
  <c r="N2922" i="18"/>
  <c r="R2922" i="18" s="1"/>
  <c r="U2922" i="18" s="1"/>
  <c r="K2956" i="18"/>
  <c r="P2932" i="18"/>
  <c r="L5691" i="18"/>
  <c r="Q5667" i="18"/>
  <c r="I2951" i="18"/>
  <c r="N2927" i="18"/>
  <c r="I2967" i="18"/>
  <c r="N2943" i="18"/>
  <c r="K2961" i="18"/>
  <c r="P2937" i="18"/>
  <c r="I2958" i="18"/>
  <c r="N2934" i="18"/>
  <c r="L5695" i="18"/>
  <c r="Q5671" i="18"/>
  <c r="K2959" i="18"/>
  <c r="P2935" i="18"/>
  <c r="K2950" i="18"/>
  <c r="P2926" i="18"/>
  <c r="J2953" i="18"/>
  <c r="O2929" i="18"/>
  <c r="L5677" i="18"/>
  <c r="Q5653" i="18"/>
  <c r="L5682" i="18"/>
  <c r="Q5658" i="18"/>
  <c r="L5694" i="18"/>
  <c r="Q5670" i="18"/>
  <c r="K2954" i="18"/>
  <c r="P2930" i="18"/>
  <c r="L5687" i="18"/>
  <c r="Q5663" i="18"/>
  <c r="L5676" i="18"/>
  <c r="Q5652" i="18"/>
  <c r="L5678" i="18"/>
  <c r="Q5654" i="18"/>
  <c r="J2945" i="18"/>
  <c r="O2921" i="18"/>
  <c r="I2962" i="18"/>
  <c r="N2938" i="18"/>
  <c r="J2962" i="18"/>
  <c r="O2938" i="18"/>
  <c r="R2906" i="18"/>
  <c r="U2906" i="18" s="1"/>
  <c r="I2960" i="18"/>
  <c r="N2936" i="18"/>
  <c r="L5674" i="18"/>
  <c r="Q5650" i="18"/>
  <c r="I2963" i="18"/>
  <c r="N2939" i="18"/>
  <c r="K2958" i="18"/>
  <c r="P2934" i="18"/>
  <c r="L5679" i="18"/>
  <c r="Q5655" i="18"/>
  <c r="K2953" i="18"/>
  <c r="P2929" i="18"/>
  <c r="J2948" i="18"/>
  <c r="O2924" i="18"/>
  <c r="K2960" i="18"/>
  <c r="P2936" i="18"/>
  <c r="J2958" i="18"/>
  <c r="O2934" i="18"/>
  <c r="K2957" i="18"/>
  <c r="P2933" i="18"/>
  <c r="K2945" i="18"/>
  <c r="P2921" i="18"/>
  <c r="I2954" i="18"/>
  <c r="N2930" i="18"/>
  <c r="J2956" i="18"/>
  <c r="O2932" i="18"/>
  <c r="K2962" i="18"/>
  <c r="P2938" i="18"/>
  <c r="J2952" i="18"/>
  <c r="O2928" i="18"/>
  <c r="J2961" i="18"/>
  <c r="O2937" i="18"/>
  <c r="L5692" i="18"/>
  <c r="Q5668" i="18"/>
  <c r="K2967" i="18"/>
  <c r="P2943" i="18"/>
  <c r="L5681" i="18"/>
  <c r="Q5657" i="18"/>
  <c r="J2950" i="18"/>
  <c r="O2926" i="18"/>
  <c r="I2955" i="18"/>
  <c r="N2931" i="18"/>
  <c r="J2960" i="18"/>
  <c r="O2936" i="18"/>
  <c r="R2904" i="18"/>
  <c r="U2904" i="18" s="1"/>
  <c r="R2916" i="18"/>
  <c r="U2916" i="18" s="1"/>
  <c r="R2920" i="18"/>
  <c r="U2920" i="18" s="1"/>
  <c r="J2964" i="18"/>
  <c r="O2940" i="18"/>
  <c r="I2965" i="18"/>
  <c r="N2941" i="18"/>
  <c r="K2965" i="18"/>
  <c r="P2941" i="18"/>
  <c r="R2927" i="18" l="1"/>
  <c r="U2927" i="18" s="1"/>
  <c r="R2931" i="18"/>
  <c r="U2931" i="18" s="1"/>
  <c r="R2935" i="18"/>
  <c r="U2935" i="18" s="1"/>
  <c r="R2923" i="18"/>
  <c r="U2923" i="18" s="1"/>
  <c r="R2930" i="18"/>
  <c r="U2930" i="18" s="1"/>
  <c r="R2939" i="18"/>
  <c r="U2939" i="18" s="1"/>
  <c r="J2988" i="18"/>
  <c r="O2964" i="18"/>
  <c r="I2989" i="18"/>
  <c r="N2965" i="18"/>
  <c r="R2936" i="18"/>
  <c r="U2936" i="18" s="1"/>
  <c r="J2986" i="18"/>
  <c r="O2962" i="18"/>
  <c r="J2969" i="18"/>
  <c r="O2945" i="18"/>
  <c r="L5700" i="18"/>
  <c r="Q5676" i="18"/>
  <c r="K2978" i="18"/>
  <c r="P2954" i="18"/>
  <c r="L5706" i="18"/>
  <c r="Q5682" i="18"/>
  <c r="J2977" i="18"/>
  <c r="O2953" i="18"/>
  <c r="K2983" i="18"/>
  <c r="P2959" i="18"/>
  <c r="I2982" i="18"/>
  <c r="N2958" i="18"/>
  <c r="I2991" i="18"/>
  <c r="N2967" i="18"/>
  <c r="L5715" i="18"/>
  <c r="Q5691" i="18"/>
  <c r="I2970" i="18"/>
  <c r="N2946" i="18"/>
  <c r="L5720" i="18"/>
  <c r="Q5696" i="18"/>
  <c r="I2974" i="18"/>
  <c r="N2950" i="18"/>
  <c r="L5710" i="18"/>
  <c r="Q5686" i="18"/>
  <c r="K2987" i="18"/>
  <c r="P2963" i="18"/>
  <c r="J2991" i="18"/>
  <c r="O2967" i="18"/>
  <c r="J2979" i="18"/>
  <c r="O2955" i="18"/>
  <c r="J2971" i="18"/>
  <c r="O2947" i="18"/>
  <c r="I2985" i="18"/>
  <c r="N2961" i="18"/>
  <c r="K2971" i="18"/>
  <c r="P2947" i="18"/>
  <c r="K2975" i="18"/>
  <c r="P2951" i="18"/>
  <c r="K2972" i="18"/>
  <c r="P2948" i="18"/>
  <c r="I2990" i="18"/>
  <c r="N2966" i="18"/>
  <c r="L5704" i="18"/>
  <c r="Q5680" i="18"/>
  <c r="I2973" i="18"/>
  <c r="N2949" i="18"/>
  <c r="R2928" i="18"/>
  <c r="U2928" i="18" s="1"/>
  <c r="I2979" i="18"/>
  <c r="N2955" i="18"/>
  <c r="L5705" i="18"/>
  <c r="Q5681" i="18"/>
  <c r="L5716" i="18"/>
  <c r="Q5692" i="18"/>
  <c r="J2976" i="18"/>
  <c r="O2952" i="18"/>
  <c r="J2980" i="18"/>
  <c r="O2956" i="18"/>
  <c r="K2969" i="18"/>
  <c r="P2945" i="18"/>
  <c r="J2982" i="18"/>
  <c r="O2958" i="18"/>
  <c r="J2972" i="18"/>
  <c r="O2948" i="18"/>
  <c r="L5703" i="18"/>
  <c r="Q5679" i="18"/>
  <c r="I2987" i="18"/>
  <c r="N2963" i="18"/>
  <c r="I2984" i="18"/>
  <c r="N2960" i="18"/>
  <c r="R2938" i="18"/>
  <c r="U2938" i="18" s="1"/>
  <c r="R2921" i="18"/>
  <c r="U2921" i="18" s="1"/>
  <c r="R2933" i="18"/>
  <c r="U2933" i="18" s="1"/>
  <c r="R2932" i="18"/>
  <c r="U2932" i="18" s="1"/>
  <c r="R2924" i="18"/>
  <c r="U2924" i="18" s="1"/>
  <c r="R2929" i="18"/>
  <c r="U2929" i="18" s="1"/>
  <c r="L5713" i="18"/>
  <c r="Q5689" i="18"/>
  <c r="J2970" i="18"/>
  <c r="O2946" i="18"/>
  <c r="K2979" i="18"/>
  <c r="P2955" i="18"/>
  <c r="J2981" i="18"/>
  <c r="O2957" i="18"/>
  <c r="J2983" i="18"/>
  <c r="O2959" i="18"/>
  <c r="K2990" i="18"/>
  <c r="P2966" i="18"/>
  <c r="J2990" i="18"/>
  <c r="O2966" i="18"/>
  <c r="L5714" i="18"/>
  <c r="Q5690" i="18"/>
  <c r="I2976" i="18"/>
  <c r="N2952" i="18"/>
  <c r="L5699" i="18"/>
  <c r="Q5675" i="18"/>
  <c r="K2970" i="18"/>
  <c r="P2946" i="18"/>
  <c r="I2986" i="18"/>
  <c r="N2962" i="18"/>
  <c r="L5702" i="18"/>
  <c r="Q5678" i="18"/>
  <c r="L5711" i="18"/>
  <c r="Q5687" i="18"/>
  <c r="L5718" i="18"/>
  <c r="Q5694" i="18"/>
  <c r="L5701" i="18"/>
  <c r="Q5677" i="18"/>
  <c r="K2974" i="18"/>
  <c r="P2950" i="18"/>
  <c r="L5719" i="18"/>
  <c r="Q5695" i="18"/>
  <c r="K2985" i="18"/>
  <c r="P2961" i="18"/>
  <c r="I2975" i="18"/>
  <c r="N2951" i="18"/>
  <c r="K2980" i="18"/>
  <c r="P2956" i="18"/>
  <c r="I2969" i="18"/>
  <c r="N2945" i="18"/>
  <c r="R2945" i="18" s="1"/>
  <c r="U2945" i="18" s="1"/>
  <c r="I2983" i="18"/>
  <c r="N2959" i="18"/>
  <c r="I2981" i="18"/>
  <c r="N2957" i="18"/>
  <c r="I2971" i="18"/>
  <c r="N2947" i="18"/>
  <c r="J2975" i="18"/>
  <c r="O2951" i="18"/>
  <c r="I2980" i="18"/>
  <c r="N2956" i="18"/>
  <c r="R2956" i="18" s="1"/>
  <c r="U2956" i="18" s="1"/>
  <c r="J2987" i="18"/>
  <c r="O2963" i="18"/>
  <c r="L5712" i="18"/>
  <c r="Q5688" i="18"/>
  <c r="I2972" i="18"/>
  <c r="N2948" i="18"/>
  <c r="R2948" i="18" s="1"/>
  <c r="U2948" i="18" s="1"/>
  <c r="K2973" i="18"/>
  <c r="P2949" i="18"/>
  <c r="K2988" i="18"/>
  <c r="P2964" i="18"/>
  <c r="I2977" i="18"/>
  <c r="N2953" i="18"/>
  <c r="L5717" i="18"/>
  <c r="Q5693" i="18"/>
  <c r="R2940" i="18"/>
  <c r="U2940" i="18" s="1"/>
  <c r="K2989" i="18"/>
  <c r="P2965" i="18"/>
  <c r="R2941" i="18"/>
  <c r="U2941" i="18" s="1"/>
  <c r="J2984" i="18"/>
  <c r="O2960" i="18"/>
  <c r="J2974" i="18"/>
  <c r="O2950" i="18"/>
  <c r="K2991" i="18"/>
  <c r="P2967" i="18"/>
  <c r="J2985" i="18"/>
  <c r="O2961" i="18"/>
  <c r="K2986" i="18"/>
  <c r="P2962" i="18"/>
  <c r="I2978" i="18"/>
  <c r="N2954" i="18"/>
  <c r="K2981" i="18"/>
  <c r="P2957" i="18"/>
  <c r="K2984" i="18"/>
  <c r="P2960" i="18"/>
  <c r="K2977" i="18"/>
  <c r="P2953" i="18"/>
  <c r="K2982" i="18"/>
  <c r="P2958" i="18"/>
  <c r="L5698" i="18"/>
  <c r="Q5674" i="18"/>
  <c r="R2934" i="18"/>
  <c r="U2934" i="18" s="1"/>
  <c r="R2943" i="18"/>
  <c r="U2943" i="18" s="1"/>
  <c r="R2926" i="18"/>
  <c r="U2926" i="18" s="1"/>
  <c r="R2937" i="18"/>
  <c r="U2937" i="18" s="1"/>
  <c r="R2942" i="18"/>
  <c r="U2942" i="18" s="1"/>
  <c r="R2925" i="18"/>
  <c r="U2925" i="18" s="1"/>
  <c r="J2989" i="18"/>
  <c r="O2965" i="18"/>
  <c r="I2992" i="18"/>
  <c r="N2968" i="18"/>
  <c r="I2988" i="18"/>
  <c r="N2964" i="18"/>
  <c r="L5707" i="18"/>
  <c r="Q5683" i="18"/>
  <c r="J2973" i="18"/>
  <c r="O2949" i="18"/>
  <c r="L5709" i="18"/>
  <c r="Q5685" i="18"/>
  <c r="L5721" i="18"/>
  <c r="Q5697" i="18"/>
  <c r="L5708" i="18"/>
  <c r="Q5684" i="18"/>
  <c r="K2976" i="18"/>
  <c r="P2952" i="18"/>
  <c r="J2978" i="18"/>
  <c r="O2954" i="18"/>
  <c r="J2992" i="18"/>
  <c r="O2968" i="18"/>
  <c r="K2992" i="18"/>
  <c r="P2968" i="18"/>
  <c r="R2966" i="18" l="1"/>
  <c r="U2966" i="18" s="1"/>
  <c r="R2947" i="18"/>
  <c r="U2947" i="18" s="1"/>
  <c r="R2959" i="18"/>
  <c r="U2959" i="18" s="1"/>
  <c r="R2957" i="18"/>
  <c r="U2957" i="18" s="1"/>
  <c r="R2954" i="18"/>
  <c r="U2954" i="18" s="1"/>
  <c r="R2951" i="18"/>
  <c r="U2951" i="18" s="1"/>
  <c r="R2962" i="18"/>
  <c r="U2962" i="18" s="1"/>
  <c r="R2963" i="18"/>
  <c r="U2963" i="18" s="1"/>
  <c r="L5728" i="18"/>
  <c r="Q5704" i="18"/>
  <c r="K2996" i="18"/>
  <c r="P2972" i="18"/>
  <c r="K2995" i="18"/>
  <c r="P2971" i="18"/>
  <c r="J2995" i="18"/>
  <c r="O2971" i="18"/>
  <c r="J3015" i="18"/>
  <c r="O2991" i="18"/>
  <c r="L5734" i="18"/>
  <c r="Q5710" i="18"/>
  <c r="L5744" i="18"/>
  <c r="Q5720" i="18"/>
  <c r="L5739" i="18"/>
  <c r="Q5715" i="18"/>
  <c r="I3006" i="18"/>
  <c r="N2982" i="18"/>
  <c r="J3001" i="18"/>
  <c r="O2977" i="18"/>
  <c r="K3002" i="18"/>
  <c r="P2978" i="18"/>
  <c r="J2993" i="18"/>
  <c r="O2969" i="18"/>
  <c r="R2965" i="18"/>
  <c r="U2965" i="18" s="1"/>
  <c r="L5732" i="18"/>
  <c r="Q5708" i="18"/>
  <c r="K3008" i="18"/>
  <c r="P2984" i="18"/>
  <c r="J3011" i="18"/>
  <c r="O2987" i="18"/>
  <c r="I2993" i="18"/>
  <c r="N2969" i="18"/>
  <c r="L5743" i="18"/>
  <c r="Q5719" i="18"/>
  <c r="L5725" i="18"/>
  <c r="Q5701" i="18"/>
  <c r="L5723" i="18"/>
  <c r="Q5699" i="18"/>
  <c r="L5738" i="18"/>
  <c r="Q5714" i="18"/>
  <c r="K3014" i="18"/>
  <c r="P2990" i="18"/>
  <c r="J3005" i="18"/>
  <c r="O2981" i="18"/>
  <c r="J2994" i="18"/>
  <c r="O2970" i="18"/>
  <c r="I3011" i="18"/>
  <c r="N2987" i="18"/>
  <c r="J2996" i="18"/>
  <c r="O2972" i="18"/>
  <c r="K2993" i="18"/>
  <c r="P2969" i="18"/>
  <c r="J3000" i="18"/>
  <c r="O2976" i="18"/>
  <c r="L5729" i="18"/>
  <c r="Q5705" i="18"/>
  <c r="R2949" i="18"/>
  <c r="U2949" i="18" s="1"/>
  <c r="R2961" i="18"/>
  <c r="U2961" i="18" s="1"/>
  <c r="R2950" i="18"/>
  <c r="U2950" i="18" s="1"/>
  <c r="R2946" i="18"/>
  <c r="U2946" i="18" s="1"/>
  <c r="R2967" i="18"/>
  <c r="U2967" i="18" s="1"/>
  <c r="I3013" i="18"/>
  <c r="N2989" i="18"/>
  <c r="R2968" i="18"/>
  <c r="U2968" i="18" s="1"/>
  <c r="K3016" i="18"/>
  <c r="P2992" i="18"/>
  <c r="L5733" i="18"/>
  <c r="Q5709" i="18"/>
  <c r="J3009" i="18"/>
  <c r="O2985" i="18"/>
  <c r="L5741" i="18"/>
  <c r="Q5717" i="18"/>
  <c r="I2996" i="18"/>
  <c r="N2972" i="18"/>
  <c r="R2972" i="18" s="1"/>
  <c r="U2972" i="18" s="1"/>
  <c r="I3005" i="18"/>
  <c r="N2981" i="18"/>
  <c r="L5735" i="18"/>
  <c r="Q5711" i="18"/>
  <c r="K3013" i="18"/>
  <c r="P2989" i="18"/>
  <c r="R2953" i="18"/>
  <c r="U2953" i="18" s="1"/>
  <c r="R2952" i="18"/>
  <c r="U2952" i="18" s="1"/>
  <c r="R2960" i="18"/>
  <c r="U2960" i="18" s="1"/>
  <c r="R2955" i="18"/>
  <c r="U2955" i="18" s="1"/>
  <c r="I2997" i="18"/>
  <c r="N2973" i="18"/>
  <c r="I3014" i="18"/>
  <c r="N2990" i="18"/>
  <c r="K2999" i="18"/>
  <c r="P2975" i="18"/>
  <c r="I3009" i="18"/>
  <c r="N2985" i="18"/>
  <c r="J3003" i="18"/>
  <c r="O2979" i="18"/>
  <c r="K3011" i="18"/>
  <c r="P2987" i="18"/>
  <c r="I2998" i="18"/>
  <c r="N2974" i="18"/>
  <c r="I2994" i="18"/>
  <c r="N2970" i="18"/>
  <c r="I3015" i="18"/>
  <c r="N2991" i="18"/>
  <c r="K3007" i="18"/>
  <c r="P2983" i="18"/>
  <c r="L5730" i="18"/>
  <c r="Q5706" i="18"/>
  <c r="L5724" i="18"/>
  <c r="Q5700" i="18"/>
  <c r="J3010" i="18"/>
  <c r="O2986" i="18"/>
  <c r="J3002" i="18"/>
  <c r="O2978" i="18"/>
  <c r="L5731" i="18"/>
  <c r="Q5707" i="18"/>
  <c r="I3016" i="18"/>
  <c r="N2992" i="18"/>
  <c r="K3006" i="18"/>
  <c r="P2982" i="18"/>
  <c r="I3002" i="18"/>
  <c r="N2978" i="18"/>
  <c r="J2998" i="18"/>
  <c r="O2974" i="18"/>
  <c r="K3012" i="18"/>
  <c r="P2988" i="18"/>
  <c r="J2999" i="18"/>
  <c r="O2975" i="18"/>
  <c r="I2999" i="18"/>
  <c r="N2975" i="18"/>
  <c r="I3010" i="18"/>
  <c r="N2986" i="18"/>
  <c r="R2964" i="18"/>
  <c r="U2964" i="18" s="1"/>
  <c r="J3016" i="18"/>
  <c r="O2992" i="18"/>
  <c r="K3000" i="18"/>
  <c r="P2976" i="18"/>
  <c r="L5745" i="18"/>
  <c r="Q5721" i="18"/>
  <c r="J2997" i="18"/>
  <c r="O2973" i="18"/>
  <c r="I3012" i="18"/>
  <c r="N2988" i="18"/>
  <c r="J3013" i="18"/>
  <c r="O2989" i="18"/>
  <c r="L5722" i="18"/>
  <c r="Q5698" i="18"/>
  <c r="K3001" i="18"/>
  <c r="P2977" i="18"/>
  <c r="K3005" i="18"/>
  <c r="P2981" i="18"/>
  <c r="K3010" i="18"/>
  <c r="P2986" i="18"/>
  <c r="K3015" i="18"/>
  <c r="P2991" i="18"/>
  <c r="J3008" i="18"/>
  <c r="O2984" i="18"/>
  <c r="I3001" i="18"/>
  <c r="N2977" i="18"/>
  <c r="K2997" i="18"/>
  <c r="P2973" i="18"/>
  <c r="L5736" i="18"/>
  <c r="Q5712" i="18"/>
  <c r="I3004" i="18"/>
  <c r="N2980" i="18"/>
  <c r="I2995" i="18"/>
  <c r="N2971" i="18"/>
  <c r="R2971" i="18" s="1"/>
  <c r="U2971" i="18" s="1"/>
  <c r="I3007" i="18"/>
  <c r="N2983" i="18"/>
  <c r="K3004" i="18"/>
  <c r="P2980" i="18"/>
  <c r="K3009" i="18"/>
  <c r="P2985" i="18"/>
  <c r="K2998" i="18"/>
  <c r="P2974" i="18"/>
  <c r="L5742" i="18"/>
  <c r="Q5718" i="18"/>
  <c r="L5726" i="18"/>
  <c r="Q5702" i="18"/>
  <c r="K2994" i="18"/>
  <c r="P2970" i="18"/>
  <c r="I3000" i="18"/>
  <c r="N2976" i="18"/>
  <c r="J3014" i="18"/>
  <c r="O2990" i="18"/>
  <c r="J3007" i="18"/>
  <c r="O2983" i="18"/>
  <c r="K3003" i="18"/>
  <c r="P2979" i="18"/>
  <c r="L5737" i="18"/>
  <c r="Q5713" i="18"/>
  <c r="I3008" i="18"/>
  <c r="N2984" i="18"/>
  <c r="R2984" i="18" s="1"/>
  <c r="U2984" i="18" s="1"/>
  <c r="L5727" i="18"/>
  <c r="Q5703" i="18"/>
  <c r="J3006" i="18"/>
  <c r="O2982" i="18"/>
  <c r="J3004" i="18"/>
  <c r="O2980" i="18"/>
  <c r="L5740" i="18"/>
  <c r="Q5716" i="18"/>
  <c r="I3003" i="18"/>
  <c r="N2979" i="18"/>
  <c r="R2958" i="18"/>
  <c r="U2958" i="18" s="1"/>
  <c r="J3012" i="18"/>
  <c r="O2988" i="18"/>
  <c r="R2975" i="18" l="1"/>
  <c r="U2975" i="18" s="1"/>
  <c r="R2979" i="18"/>
  <c r="U2979" i="18" s="1"/>
  <c r="R2976" i="18"/>
  <c r="U2976" i="18" s="1"/>
  <c r="R2977" i="18"/>
  <c r="U2977" i="18" s="1"/>
  <c r="R2978" i="18"/>
  <c r="U2978" i="18" s="1"/>
  <c r="R2983" i="18"/>
  <c r="U2983" i="18" s="1"/>
  <c r="R2980" i="18"/>
  <c r="U2980" i="18" s="1"/>
  <c r="I3023" i="18"/>
  <c r="N2999" i="18"/>
  <c r="K3036" i="18"/>
  <c r="P3012" i="18"/>
  <c r="I3026" i="18"/>
  <c r="N3002" i="18"/>
  <c r="I3040" i="18"/>
  <c r="N3016" i="18"/>
  <c r="J3026" i="18"/>
  <c r="O3002" i="18"/>
  <c r="L5748" i="18"/>
  <c r="Q5724" i="18"/>
  <c r="K3031" i="18"/>
  <c r="P3007" i="18"/>
  <c r="I3018" i="18"/>
  <c r="N2994" i="18"/>
  <c r="K3035" i="18"/>
  <c r="P3011" i="18"/>
  <c r="I3033" i="18"/>
  <c r="N3009" i="18"/>
  <c r="I3038" i="18"/>
  <c r="N3014" i="18"/>
  <c r="K3037" i="18"/>
  <c r="P3013" i="18"/>
  <c r="I3029" i="18"/>
  <c r="N3005" i="18"/>
  <c r="L5765" i="18"/>
  <c r="Q5741" i="18"/>
  <c r="L5757" i="18"/>
  <c r="Q5733" i="18"/>
  <c r="R2989" i="18"/>
  <c r="U2989" i="18" s="1"/>
  <c r="L5753" i="18"/>
  <c r="Q5729" i="18"/>
  <c r="K3017" i="18"/>
  <c r="P2993" i="18"/>
  <c r="I3035" i="18"/>
  <c r="N3011" i="18"/>
  <c r="J3029" i="18"/>
  <c r="O3005" i="18"/>
  <c r="L5762" i="18"/>
  <c r="Q5738" i="18"/>
  <c r="L5749" i="18"/>
  <c r="Q5725" i="18"/>
  <c r="I3017" i="18"/>
  <c r="N2993" i="18"/>
  <c r="K3032" i="18"/>
  <c r="P3008" i="18"/>
  <c r="J3036" i="18"/>
  <c r="O3012" i="18"/>
  <c r="L5764" i="18"/>
  <c r="Q5740" i="18"/>
  <c r="J3030" i="18"/>
  <c r="O3006" i="18"/>
  <c r="I3032" i="18"/>
  <c r="N3008" i="18"/>
  <c r="K3027" i="18"/>
  <c r="P3003" i="18"/>
  <c r="J3038" i="18"/>
  <c r="O3014" i="18"/>
  <c r="K3018" i="18"/>
  <c r="P2994" i="18"/>
  <c r="L5766" i="18"/>
  <c r="Q5742" i="18"/>
  <c r="K3033" i="18"/>
  <c r="P3009" i="18"/>
  <c r="I3031" i="18"/>
  <c r="N3007" i="18"/>
  <c r="I3028" i="18"/>
  <c r="N3004" i="18"/>
  <c r="K3021" i="18"/>
  <c r="P2997" i="18"/>
  <c r="J3032" i="18"/>
  <c r="O3008" i="18"/>
  <c r="K3034" i="18"/>
  <c r="P3010" i="18"/>
  <c r="K3025" i="18"/>
  <c r="P3001" i="18"/>
  <c r="J3037" i="18"/>
  <c r="O3013" i="18"/>
  <c r="J3021" i="18"/>
  <c r="O2997" i="18"/>
  <c r="K3024" i="18"/>
  <c r="P3000" i="18"/>
  <c r="R2986" i="18"/>
  <c r="U2986" i="18" s="1"/>
  <c r="R2991" i="18"/>
  <c r="U2991" i="18" s="1"/>
  <c r="R2974" i="18"/>
  <c r="U2974" i="18" s="1"/>
  <c r="R2973" i="18"/>
  <c r="U2973" i="18" s="1"/>
  <c r="I3037" i="18"/>
  <c r="N3013" i="18"/>
  <c r="J3017" i="18"/>
  <c r="O2993" i="18"/>
  <c r="J3025" i="18"/>
  <c r="O3001" i="18"/>
  <c r="L5763" i="18"/>
  <c r="Q5739" i="18"/>
  <c r="L5758" i="18"/>
  <c r="Q5734" i="18"/>
  <c r="J3019" i="18"/>
  <c r="O2995" i="18"/>
  <c r="K3020" i="18"/>
  <c r="P2996" i="18"/>
  <c r="R2988" i="18"/>
  <c r="U2988" i="18" s="1"/>
  <c r="I3034" i="18"/>
  <c r="N3010" i="18"/>
  <c r="J3023" i="18"/>
  <c r="O2999" i="18"/>
  <c r="J3022" i="18"/>
  <c r="O2998" i="18"/>
  <c r="K3030" i="18"/>
  <c r="P3006" i="18"/>
  <c r="L5755" i="18"/>
  <c r="Q5731" i="18"/>
  <c r="J3034" i="18"/>
  <c r="O3010" i="18"/>
  <c r="L5754" i="18"/>
  <c r="Q5730" i="18"/>
  <c r="I3039" i="18"/>
  <c r="N3015" i="18"/>
  <c r="I3022" i="18"/>
  <c r="N2998" i="18"/>
  <c r="J3027" i="18"/>
  <c r="O3003" i="18"/>
  <c r="K3023" i="18"/>
  <c r="P2999" i="18"/>
  <c r="I3021" i="18"/>
  <c r="N2997" i="18"/>
  <c r="L5759" i="18"/>
  <c r="Q5735" i="18"/>
  <c r="I3020" i="18"/>
  <c r="N2996" i="18"/>
  <c r="J3033" i="18"/>
  <c r="O3009" i="18"/>
  <c r="K3040" i="18"/>
  <c r="P3016" i="18"/>
  <c r="J3024" i="18"/>
  <c r="O3000" i="18"/>
  <c r="J3020" i="18"/>
  <c r="O2996" i="18"/>
  <c r="J3018" i="18"/>
  <c r="O2994" i="18"/>
  <c r="K3038" i="18"/>
  <c r="P3014" i="18"/>
  <c r="L5747" i="18"/>
  <c r="Q5723" i="18"/>
  <c r="L5767" i="18"/>
  <c r="Q5743" i="18"/>
  <c r="J3035" i="18"/>
  <c r="O3011" i="18"/>
  <c r="L5756" i="18"/>
  <c r="Q5732" i="18"/>
  <c r="R2982" i="18"/>
  <c r="U2982" i="18" s="1"/>
  <c r="I3027" i="18"/>
  <c r="N3003" i="18"/>
  <c r="J3028" i="18"/>
  <c r="O3004" i="18"/>
  <c r="L5751" i="18"/>
  <c r="Q5727" i="18"/>
  <c r="L5761" i="18"/>
  <c r="Q5737" i="18"/>
  <c r="J3031" i="18"/>
  <c r="O3007" i="18"/>
  <c r="I3024" i="18"/>
  <c r="N3000" i="18"/>
  <c r="L5750" i="18"/>
  <c r="Q5726" i="18"/>
  <c r="K3022" i="18"/>
  <c r="P2998" i="18"/>
  <c r="K3028" i="18"/>
  <c r="P3004" i="18"/>
  <c r="I3019" i="18"/>
  <c r="N2995" i="18"/>
  <c r="L5760" i="18"/>
  <c r="Q5736" i="18"/>
  <c r="I3025" i="18"/>
  <c r="N3001" i="18"/>
  <c r="K3039" i="18"/>
  <c r="P3015" i="18"/>
  <c r="K3029" i="18"/>
  <c r="P3005" i="18"/>
  <c r="L5746" i="18"/>
  <c r="Q5722" i="18"/>
  <c r="I3036" i="18"/>
  <c r="N3012" i="18"/>
  <c r="L5769" i="18"/>
  <c r="Q5745" i="18"/>
  <c r="J3040" i="18"/>
  <c r="O3016" i="18"/>
  <c r="R2992" i="18"/>
  <c r="U2992" i="18" s="1"/>
  <c r="R2970" i="18"/>
  <c r="U2970" i="18" s="1"/>
  <c r="R2985" i="18"/>
  <c r="U2985" i="18" s="1"/>
  <c r="R2990" i="18"/>
  <c r="U2990" i="18" s="1"/>
  <c r="R2981" i="18"/>
  <c r="U2981" i="18" s="1"/>
  <c r="R2987" i="18"/>
  <c r="U2987" i="18" s="1"/>
  <c r="R2969" i="18"/>
  <c r="U2969" i="18" s="1"/>
  <c r="K3026" i="18"/>
  <c r="P3002" i="18"/>
  <c r="I3030" i="18"/>
  <c r="N3006" i="18"/>
  <c r="L5768" i="18"/>
  <c r="Q5744" i="18"/>
  <c r="J3039" i="18"/>
  <c r="O3015" i="18"/>
  <c r="K3019" i="18"/>
  <c r="P2995" i="18"/>
  <c r="L5752" i="18"/>
  <c r="Q5728" i="18"/>
  <c r="R3003" i="18" l="1"/>
  <c r="U3003" i="18" s="1"/>
  <c r="R3013" i="18"/>
  <c r="U3013" i="18" s="1"/>
  <c r="R2998" i="18"/>
  <c r="U2998" i="18" s="1"/>
  <c r="R3010" i="18"/>
  <c r="U3010" i="18" s="1"/>
  <c r="R3012" i="18"/>
  <c r="U3012" i="18" s="1"/>
  <c r="R3001" i="18"/>
  <c r="U3001" i="18" s="1"/>
  <c r="R3006" i="18"/>
  <c r="U3006" i="18" s="1"/>
  <c r="R2997" i="18"/>
  <c r="U2997" i="18" s="1"/>
  <c r="J3064" i="18"/>
  <c r="O3040" i="18"/>
  <c r="I3060" i="18"/>
  <c r="N3036" i="18"/>
  <c r="K3053" i="18"/>
  <c r="P3029" i="18"/>
  <c r="I3049" i="18"/>
  <c r="N3025" i="18"/>
  <c r="I3043" i="18"/>
  <c r="N3019" i="18"/>
  <c r="K3046" i="18"/>
  <c r="P3022" i="18"/>
  <c r="I3048" i="18"/>
  <c r="N3024" i="18"/>
  <c r="L5785" i="18"/>
  <c r="Q5761" i="18"/>
  <c r="J3052" i="18"/>
  <c r="O3028" i="18"/>
  <c r="R2996" i="18"/>
  <c r="U2996" i="18" s="1"/>
  <c r="R3015" i="18"/>
  <c r="U3015" i="18" s="1"/>
  <c r="J3043" i="18"/>
  <c r="O3019" i="18"/>
  <c r="L5787" i="18"/>
  <c r="Q5763" i="18"/>
  <c r="J3041" i="18"/>
  <c r="O3017" i="18"/>
  <c r="K3048" i="18"/>
  <c r="P3024" i="18"/>
  <c r="J3061" i="18"/>
  <c r="O3037" i="18"/>
  <c r="K3058" i="18"/>
  <c r="P3034" i="18"/>
  <c r="K3045" i="18"/>
  <c r="P3021" i="18"/>
  <c r="I3055" i="18"/>
  <c r="N3031" i="18"/>
  <c r="L5790" i="18"/>
  <c r="Q5766" i="18"/>
  <c r="J3062" i="18"/>
  <c r="O3038" i="18"/>
  <c r="I3056" i="18"/>
  <c r="N3032" i="18"/>
  <c r="L5788" i="18"/>
  <c r="Q5764" i="18"/>
  <c r="K3056" i="18"/>
  <c r="P3032" i="18"/>
  <c r="L5773" i="18"/>
  <c r="Q5749" i="18"/>
  <c r="J3053" i="18"/>
  <c r="O3029" i="18"/>
  <c r="K3041" i="18"/>
  <c r="P3017" i="18"/>
  <c r="R3005" i="18"/>
  <c r="U3005" i="18" s="1"/>
  <c r="R3014" i="18"/>
  <c r="U3014" i="18" s="1"/>
  <c r="R3002" i="18"/>
  <c r="U3002" i="18" s="1"/>
  <c r="R2999" i="18"/>
  <c r="U2999" i="18" s="1"/>
  <c r="L5776" i="18"/>
  <c r="Q5752" i="18"/>
  <c r="J3063" i="18"/>
  <c r="O3039" i="18"/>
  <c r="I3054" i="18"/>
  <c r="N3030" i="18"/>
  <c r="L5780" i="18"/>
  <c r="Q5756" i="18"/>
  <c r="L5791" i="18"/>
  <c r="Q5767" i="18"/>
  <c r="K3062" i="18"/>
  <c r="P3038" i="18"/>
  <c r="J3044" i="18"/>
  <c r="O3020" i="18"/>
  <c r="K3064" i="18"/>
  <c r="P3040" i="18"/>
  <c r="I3044" i="18"/>
  <c r="N3020" i="18"/>
  <c r="I3045" i="18"/>
  <c r="N3021" i="18"/>
  <c r="J3051" i="18"/>
  <c r="O3027" i="18"/>
  <c r="I3063" i="18"/>
  <c r="N3039" i="18"/>
  <c r="J3058" i="18"/>
  <c r="O3034" i="18"/>
  <c r="K3054" i="18"/>
  <c r="P3030" i="18"/>
  <c r="J3047" i="18"/>
  <c r="O3023" i="18"/>
  <c r="R3004" i="18"/>
  <c r="U3004" i="18" s="1"/>
  <c r="R2993" i="18"/>
  <c r="U2993" i="18" s="1"/>
  <c r="R3011" i="18"/>
  <c r="U3011" i="18" s="1"/>
  <c r="L5781" i="18"/>
  <c r="Q5757" i="18"/>
  <c r="I3053" i="18"/>
  <c r="N3029" i="18"/>
  <c r="I3062" i="18"/>
  <c r="N3038" i="18"/>
  <c r="K3059" i="18"/>
  <c r="P3035" i="18"/>
  <c r="K3055" i="18"/>
  <c r="P3031" i="18"/>
  <c r="J3050" i="18"/>
  <c r="O3026" i="18"/>
  <c r="I3050" i="18"/>
  <c r="N3026" i="18"/>
  <c r="I3047" i="18"/>
  <c r="N3023" i="18"/>
  <c r="L5793" i="18"/>
  <c r="Q5769" i="18"/>
  <c r="K3063" i="18"/>
  <c r="P3039" i="18"/>
  <c r="K3052" i="18"/>
  <c r="P3028" i="18"/>
  <c r="J3055" i="18"/>
  <c r="O3031" i="18"/>
  <c r="I3051" i="18"/>
  <c r="N3027" i="18"/>
  <c r="K3044" i="18"/>
  <c r="P3020" i="18"/>
  <c r="L5782" i="18"/>
  <c r="Q5758" i="18"/>
  <c r="J3049" i="18"/>
  <c r="O3025" i="18"/>
  <c r="I3061" i="18"/>
  <c r="N3037" i="18"/>
  <c r="J3045" i="18"/>
  <c r="O3021" i="18"/>
  <c r="K3049" i="18"/>
  <c r="P3025" i="18"/>
  <c r="J3056" i="18"/>
  <c r="O3032" i="18"/>
  <c r="I3052" i="18"/>
  <c r="N3028" i="18"/>
  <c r="K3057" i="18"/>
  <c r="P3033" i="18"/>
  <c r="K3042" i="18"/>
  <c r="P3018" i="18"/>
  <c r="K3051" i="18"/>
  <c r="P3027" i="18"/>
  <c r="J3054" i="18"/>
  <c r="O3030" i="18"/>
  <c r="J3060" i="18"/>
  <c r="O3036" i="18"/>
  <c r="I3041" i="18"/>
  <c r="N3017" i="18"/>
  <c r="L5786" i="18"/>
  <c r="Q5762" i="18"/>
  <c r="I3059" i="18"/>
  <c r="N3035" i="18"/>
  <c r="L5777" i="18"/>
  <c r="Q5753" i="18"/>
  <c r="R3009" i="18"/>
  <c r="U3009" i="18" s="1"/>
  <c r="R2994" i="18"/>
  <c r="U2994" i="18" s="1"/>
  <c r="R3016" i="18"/>
  <c r="U3016" i="18" s="1"/>
  <c r="L5770" i="18"/>
  <c r="Q5746" i="18"/>
  <c r="L5784" i="18"/>
  <c r="Q5760" i="18"/>
  <c r="L5774" i="18"/>
  <c r="Q5750" i="18"/>
  <c r="L5775" i="18"/>
  <c r="Q5751" i="18"/>
  <c r="K3043" i="18"/>
  <c r="P3019" i="18"/>
  <c r="L5792" i="18"/>
  <c r="Q5768" i="18"/>
  <c r="K3050" i="18"/>
  <c r="P3026" i="18"/>
  <c r="R2995" i="18"/>
  <c r="U2995" i="18" s="1"/>
  <c r="R3000" i="18"/>
  <c r="U3000" i="18" s="1"/>
  <c r="J3059" i="18"/>
  <c r="O3035" i="18"/>
  <c r="L5771" i="18"/>
  <c r="Q5747" i="18"/>
  <c r="J3042" i="18"/>
  <c r="O3018" i="18"/>
  <c r="J3048" i="18"/>
  <c r="O3024" i="18"/>
  <c r="J3057" i="18"/>
  <c r="O3033" i="18"/>
  <c r="L5783" i="18"/>
  <c r="Q5759" i="18"/>
  <c r="K3047" i="18"/>
  <c r="P3023" i="18"/>
  <c r="I3046" i="18"/>
  <c r="N3022" i="18"/>
  <c r="L5778" i="18"/>
  <c r="Q5754" i="18"/>
  <c r="L5779" i="18"/>
  <c r="Q5755" i="18"/>
  <c r="J3046" i="18"/>
  <c r="O3022" i="18"/>
  <c r="I3058" i="18"/>
  <c r="N3034" i="18"/>
  <c r="R3007" i="18"/>
  <c r="U3007" i="18" s="1"/>
  <c r="R3008" i="18"/>
  <c r="U3008" i="18" s="1"/>
  <c r="L5789" i="18"/>
  <c r="Q5765" i="18"/>
  <c r="K3061" i="18"/>
  <c r="P3037" i="18"/>
  <c r="I3057" i="18"/>
  <c r="N3033" i="18"/>
  <c r="I3042" i="18"/>
  <c r="N3018" i="18"/>
  <c r="L5772" i="18"/>
  <c r="Q5748" i="18"/>
  <c r="I3064" i="18"/>
  <c r="N3040" i="18"/>
  <c r="K3060" i="18"/>
  <c r="P3036" i="18"/>
  <c r="R3040" i="18" l="1"/>
  <c r="U3040" i="18" s="1"/>
  <c r="R3018" i="18"/>
  <c r="U3018" i="18" s="1"/>
  <c r="R3020" i="18"/>
  <c r="U3020" i="18" s="1"/>
  <c r="R3033" i="18"/>
  <c r="U3033" i="18" s="1"/>
  <c r="R3034" i="18"/>
  <c r="U3034" i="18" s="1"/>
  <c r="R3022" i="18"/>
  <c r="U3022" i="18" s="1"/>
  <c r="R3039" i="18"/>
  <c r="U3039" i="18" s="1"/>
  <c r="R3021" i="18"/>
  <c r="U3021" i="18" s="1"/>
  <c r="R3017" i="18"/>
  <c r="U3017" i="18" s="1"/>
  <c r="R3028" i="18"/>
  <c r="U3028" i="18" s="1"/>
  <c r="L5801" i="18"/>
  <c r="Q5777" i="18"/>
  <c r="L5810" i="18"/>
  <c r="Q5786" i="18"/>
  <c r="J3084" i="18"/>
  <c r="O3060" i="18"/>
  <c r="K3075" i="18"/>
  <c r="P3051" i="18"/>
  <c r="K3081" i="18"/>
  <c r="P3057" i="18"/>
  <c r="J3080" i="18"/>
  <c r="O3056" i="18"/>
  <c r="J3069" i="18"/>
  <c r="O3045" i="18"/>
  <c r="J3073" i="18"/>
  <c r="O3049" i="18"/>
  <c r="K3068" i="18"/>
  <c r="P3044" i="18"/>
  <c r="J3079" i="18"/>
  <c r="O3055" i="18"/>
  <c r="K3087" i="18"/>
  <c r="P3063" i="18"/>
  <c r="I3071" i="18"/>
  <c r="N3047" i="18"/>
  <c r="J3074" i="18"/>
  <c r="O3050" i="18"/>
  <c r="K3083" i="18"/>
  <c r="P3059" i="18"/>
  <c r="I3077" i="18"/>
  <c r="N3053" i="18"/>
  <c r="R3031" i="18"/>
  <c r="U3031" i="18" s="1"/>
  <c r="R3025" i="18"/>
  <c r="U3025" i="18" s="1"/>
  <c r="R3036" i="18"/>
  <c r="U3036" i="18" s="1"/>
  <c r="K3084" i="18"/>
  <c r="P3060" i="18"/>
  <c r="L5796" i="18"/>
  <c r="Q5772" i="18"/>
  <c r="I3081" i="18"/>
  <c r="N3057" i="18"/>
  <c r="L5813" i="18"/>
  <c r="Q5789" i="18"/>
  <c r="I3082" i="18"/>
  <c r="N3058" i="18"/>
  <c r="L5803" i="18"/>
  <c r="Q5779" i="18"/>
  <c r="I3070" i="18"/>
  <c r="N3046" i="18"/>
  <c r="L5807" i="18"/>
  <c r="Q5783" i="18"/>
  <c r="J3072" i="18"/>
  <c r="O3048" i="18"/>
  <c r="L5795" i="18"/>
  <c r="Q5771" i="18"/>
  <c r="L5816" i="18"/>
  <c r="Q5792" i="18"/>
  <c r="L5799" i="18"/>
  <c r="Q5775" i="18"/>
  <c r="L5808" i="18"/>
  <c r="Q5784" i="18"/>
  <c r="R3035" i="18"/>
  <c r="U3035" i="18" s="1"/>
  <c r="R3037" i="18"/>
  <c r="U3037" i="18" s="1"/>
  <c r="R3027" i="18"/>
  <c r="U3027" i="18" s="1"/>
  <c r="R3026" i="18"/>
  <c r="U3026" i="18" s="1"/>
  <c r="R3038" i="18"/>
  <c r="U3038" i="18" s="1"/>
  <c r="K3078" i="18"/>
  <c r="P3054" i="18"/>
  <c r="I3087" i="18"/>
  <c r="N3063" i="18"/>
  <c r="I3069" i="18"/>
  <c r="N3045" i="18"/>
  <c r="K3088" i="18"/>
  <c r="P3064" i="18"/>
  <c r="K3086" i="18"/>
  <c r="P3062" i="18"/>
  <c r="L5804" i="18"/>
  <c r="Q5780" i="18"/>
  <c r="J3087" i="18"/>
  <c r="O3063" i="18"/>
  <c r="K3065" i="18"/>
  <c r="P3041" i="18"/>
  <c r="L5797" i="18"/>
  <c r="Q5773" i="18"/>
  <c r="L5812" i="18"/>
  <c r="Q5788" i="18"/>
  <c r="J3086" i="18"/>
  <c r="O3062" i="18"/>
  <c r="I3079" i="18"/>
  <c r="N3055" i="18"/>
  <c r="K3082" i="18"/>
  <c r="P3058" i="18"/>
  <c r="K3072" i="18"/>
  <c r="P3048" i="18"/>
  <c r="L5811" i="18"/>
  <c r="Q5787" i="18"/>
  <c r="L5809" i="18"/>
  <c r="Q5785" i="18"/>
  <c r="K3070" i="18"/>
  <c r="P3046" i="18"/>
  <c r="I3073" i="18"/>
  <c r="N3049" i="18"/>
  <c r="I3084" i="18"/>
  <c r="N3060" i="18"/>
  <c r="R3060" i="18" s="1"/>
  <c r="U3060" i="18" s="1"/>
  <c r="J3078" i="18"/>
  <c r="O3054" i="18"/>
  <c r="I3076" i="18"/>
  <c r="N3052" i="18"/>
  <c r="I3085" i="18"/>
  <c r="N3061" i="18"/>
  <c r="I3075" i="18"/>
  <c r="N3051" i="18"/>
  <c r="L5817" i="18"/>
  <c r="Q5793" i="18"/>
  <c r="I3074" i="18"/>
  <c r="N3050" i="18"/>
  <c r="K3079" i="18"/>
  <c r="P3055" i="18"/>
  <c r="L5805" i="18"/>
  <c r="Q5781" i="18"/>
  <c r="R3030" i="18"/>
  <c r="U3030" i="18" s="1"/>
  <c r="R3032" i="18"/>
  <c r="U3032" i="18" s="1"/>
  <c r="R3024" i="18"/>
  <c r="U3024" i="18" s="1"/>
  <c r="R3019" i="18"/>
  <c r="U3019" i="18" s="1"/>
  <c r="I3083" i="18"/>
  <c r="N3059" i="18"/>
  <c r="I3065" i="18"/>
  <c r="N3041" i="18"/>
  <c r="K3066" i="18"/>
  <c r="P3042" i="18"/>
  <c r="K3073" i="18"/>
  <c r="P3049" i="18"/>
  <c r="L5806" i="18"/>
  <c r="Q5782" i="18"/>
  <c r="K3076" i="18"/>
  <c r="P3052" i="18"/>
  <c r="I3086" i="18"/>
  <c r="N3062" i="18"/>
  <c r="I3088" i="18"/>
  <c r="N3064" i="18"/>
  <c r="I3066" i="18"/>
  <c r="N3042" i="18"/>
  <c r="K3085" i="18"/>
  <c r="P3061" i="18"/>
  <c r="J3070" i="18"/>
  <c r="O3046" i="18"/>
  <c r="L5802" i="18"/>
  <c r="Q5778" i="18"/>
  <c r="K3071" i="18"/>
  <c r="P3047" i="18"/>
  <c r="J3081" i="18"/>
  <c r="O3057" i="18"/>
  <c r="J3066" i="18"/>
  <c r="O3042" i="18"/>
  <c r="J3083" i="18"/>
  <c r="O3059" i="18"/>
  <c r="K3074" i="18"/>
  <c r="P3050" i="18"/>
  <c r="K3067" i="18"/>
  <c r="P3043" i="18"/>
  <c r="L5798" i="18"/>
  <c r="Q5774" i="18"/>
  <c r="L5794" i="18"/>
  <c r="Q5770" i="18"/>
  <c r="R3023" i="18"/>
  <c r="U3023" i="18" s="1"/>
  <c r="R3029" i="18"/>
  <c r="U3029" i="18" s="1"/>
  <c r="J3071" i="18"/>
  <c r="O3047" i="18"/>
  <c r="J3082" i="18"/>
  <c r="O3058" i="18"/>
  <c r="J3075" i="18"/>
  <c r="O3051" i="18"/>
  <c r="I3068" i="18"/>
  <c r="N3044" i="18"/>
  <c r="J3068" i="18"/>
  <c r="O3044" i="18"/>
  <c r="L5815" i="18"/>
  <c r="Q5791" i="18"/>
  <c r="I3078" i="18"/>
  <c r="N3054" i="18"/>
  <c r="R3054" i="18" s="1"/>
  <c r="U3054" i="18" s="1"/>
  <c r="L5800" i="18"/>
  <c r="Q5776" i="18"/>
  <c r="J3077" i="18"/>
  <c r="O3053" i="18"/>
  <c r="K3080" i="18"/>
  <c r="P3056" i="18"/>
  <c r="I3080" i="18"/>
  <c r="N3056" i="18"/>
  <c r="L5814" i="18"/>
  <c r="Q5790" i="18"/>
  <c r="K3069" i="18"/>
  <c r="P3045" i="18"/>
  <c r="J3085" i="18"/>
  <c r="O3061" i="18"/>
  <c r="J3065" i="18"/>
  <c r="O3041" i="18"/>
  <c r="J3067" i="18"/>
  <c r="O3043" i="18"/>
  <c r="J3076" i="18"/>
  <c r="O3052" i="18"/>
  <c r="I3072" i="18"/>
  <c r="N3048" i="18"/>
  <c r="I3067" i="18"/>
  <c r="N3043" i="18"/>
  <c r="K3077" i="18"/>
  <c r="P3053" i="18"/>
  <c r="J3088" i="18"/>
  <c r="O3064" i="18"/>
  <c r="R3048" i="18" l="1"/>
  <c r="U3048" i="18" s="1"/>
  <c r="R3043" i="18"/>
  <c r="U3043" i="18" s="1"/>
  <c r="R3062" i="18"/>
  <c r="U3062" i="18" s="1"/>
  <c r="R3044" i="18"/>
  <c r="U3044" i="18" s="1"/>
  <c r="R3042" i="18"/>
  <c r="U3042" i="18" s="1"/>
  <c r="R3059" i="18"/>
  <c r="U3059" i="18" s="1"/>
  <c r="R3061" i="18"/>
  <c r="U3061" i="18" s="1"/>
  <c r="R3049" i="18"/>
  <c r="U3049" i="18" s="1"/>
  <c r="R3055" i="18"/>
  <c r="U3055" i="18" s="1"/>
  <c r="R3063" i="18"/>
  <c r="U3063" i="18" s="1"/>
  <c r="L5823" i="18"/>
  <c r="Q5799" i="18"/>
  <c r="L5819" i="18"/>
  <c r="Q5795" i="18"/>
  <c r="L5831" i="18"/>
  <c r="Q5807" i="18"/>
  <c r="L5827" i="18"/>
  <c r="Q5803" i="18"/>
  <c r="L5837" i="18"/>
  <c r="Q5813" i="18"/>
  <c r="L5820" i="18"/>
  <c r="Q5796" i="18"/>
  <c r="R3047" i="18"/>
  <c r="U3047" i="18" s="1"/>
  <c r="K3101" i="18"/>
  <c r="P3077" i="18"/>
  <c r="I3096" i="18"/>
  <c r="N3072" i="18"/>
  <c r="J3091" i="18"/>
  <c r="O3067" i="18"/>
  <c r="J3109" i="18"/>
  <c r="O3085" i="18"/>
  <c r="L5838" i="18"/>
  <c r="Q5814" i="18"/>
  <c r="K3104" i="18"/>
  <c r="P3080" i="18"/>
  <c r="L5824" i="18"/>
  <c r="Q5800" i="18"/>
  <c r="L5839" i="18"/>
  <c r="Q5815" i="18"/>
  <c r="I3092" i="18"/>
  <c r="N3068" i="18"/>
  <c r="J3106" i="18"/>
  <c r="O3082" i="18"/>
  <c r="L5822" i="18"/>
  <c r="Q5798" i="18"/>
  <c r="K3098" i="18"/>
  <c r="P3074" i="18"/>
  <c r="J3090" i="18"/>
  <c r="O3066" i="18"/>
  <c r="K3095" i="18"/>
  <c r="P3071" i="18"/>
  <c r="J3094" i="18"/>
  <c r="O3070" i="18"/>
  <c r="I3090" i="18"/>
  <c r="N3066" i="18"/>
  <c r="I3110" i="18"/>
  <c r="N3086" i="18"/>
  <c r="L5830" i="18"/>
  <c r="Q5806" i="18"/>
  <c r="K3090" i="18"/>
  <c r="P3066" i="18"/>
  <c r="I3107" i="18"/>
  <c r="N3083" i="18"/>
  <c r="K3103" i="18"/>
  <c r="P3079" i="18"/>
  <c r="L5841" i="18"/>
  <c r="Q5817" i="18"/>
  <c r="I3109" i="18"/>
  <c r="N3085" i="18"/>
  <c r="J3102" i="18"/>
  <c r="O3078" i="18"/>
  <c r="I3097" i="18"/>
  <c r="N3073" i="18"/>
  <c r="L5833" i="18"/>
  <c r="Q5809" i="18"/>
  <c r="K3096" i="18"/>
  <c r="P3072" i="18"/>
  <c r="I3103" i="18"/>
  <c r="N3079" i="18"/>
  <c r="L5836" i="18"/>
  <c r="Q5812" i="18"/>
  <c r="K3089" i="18"/>
  <c r="P3065" i="18"/>
  <c r="L5828" i="18"/>
  <c r="Q5804" i="18"/>
  <c r="K3112" i="18"/>
  <c r="P3088" i="18"/>
  <c r="I3111" i="18"/>
  <c r="N3087" i="18"/>
  <c r="R3046" i="18"/>
  <c r="U3046" i="18" s="1"/>
  <c r="R3058" i="18"/>
  <c r="U3058" i="18" s="1"/>
  <c r="R3057" i="18"/>
  <c r="U3057" i="18" s="1"/>
  <c r="K3107" i="18"/>
  <c r="P3083" i="18"/>
  <c r="I3095" i="18"/>
  <c r="N3071" i="18"/>
  <c r="J3103" i="18"/>
  <c r="O3079" i="18"/>
  <c r="J3097" i="18"/>
  <c r="O3073" i="18"/>
  <c r="J3104" i="18"/>
  <c r="O3080" i="18"/>
  <c r="K3099" i="18"/>
  <c r="P3075" i="18"/>
  <c r="L5834" i="18"/>
  <c r="Q5810" i="18"/>
  <c r="R3064" i="18"/>
  <c r="U3064" i="18" s="1"/>
  <c r="R3051" i="18"/>
  <c r="U3051" i="18" s="1"/>
  <c r="R3052" i="18"/>
  <c r="U3052" i="18" s="1"/>
  <c r="R3045" i="18"/>
  <c r="U3045" i="18" s="1"/>
  <c r="L5832" i="18"/>
  <c r="Q5808" i="18"/>
  <c r="L5840" i="18"/>
  <c r="Q5816" i="18"/>
  <c r="J3096" i="18"/>
  <c r="O3072" i="18"/>
  <c r="I3094" i="18"/>
  <c r="N3070" i="18"/>
  <c r="I3106" i="18"/>
  <c r="N3082" i="18"/>
  <c r="I3105" i="18"/>
  <c r="N3081" i="18"/>
  <c r="K3108" i="18"/>
  <c r="P3084" i="18"/>
  <c r="R3053" i="18"/>
  <c r="U3053" i="18" s="1"/>
  <c r="R3056" i="18"/>
  <c r="U3056" i="18" s="1"/>
  <c r="R3041" i="18"/>
  <c r="U3041" i="18" s="1"/>
  <c r="R3050" i="18"/>
  <c r="U3050" i="18" s="1"/>
  <c r="J3112" i="18"/>
  <c r="O3088" i="18"/>
  <c r="I3091" i="18"/>
  <c r="N3067" i="18"/>
  <c r="J3100" i="18"/>
  <c r="O3076" i="18"/>
  <c r="J3089" i="18"/>
  <c r="O3065" i="18"/>
  <c r="K3093" i="18"/>
  <c r="P3069" i="18"/>
  <c r="I3104" i="18"/>
  <c r="N3080" i="18"/>
  <c r="J3101" i="18"/>
  <c r="O3077" i="18"/>
  <c r="I3102" i="18"/>
  <c r="N3078" i="18"/>
  <c r="J3092" i="18"/>
  <c r="O3068" i="18"/>
  <c r="J3099" i="18"/>
  <c r="O3075" i="18"/>
  <c r="J3095" i="18"/>
  <c r="O3071" i="18"/>
  <c r="L5818" i="18"/>
  <c r="Q5794" i="18"/>
  <c r="K3091" i="18"/>
  <c r="P3067" i="18"/>
  <c r="J3107" i="18"/>
  <c r="O3083" i="18"/>
  <c r="J3105" i="18"/>
  <c r="O3081" i="18"/>
  <c r="L5826" i="18"/>
  <c r="Q5802" i="18"/>
  <c r="K3109" i="18"/>
  <c r="P3085" i="18"/>
  <c r="I3112" i="18"/>
  <c r="N3088" i="18"/>
  <c r="K3100" i="18"/>
  <c r="P3076" i="18"/>
  <c r="K3097" i="18"/>
  <c r="P3073" i="18"/>
  <c r="I3089" i="18"/>
  <c r="N3065" i="18"/>
  <c r="L5829" i="18"/>
  <c r="Q5805" i="18"/>
  <c r="I3098" i="18"/>
  <c r="N3074" i="18"/>
  <c r="I3099" i="18"/>
  <c r="N3075" i="18"/>
  <c r="R3075" i="18" s="1"/>
  <c r="U3075" i="18" s="1"/>
  <c r="I3100" i="18"/>
  <c r="N3076" i="18"/>
  <c r="I3108" i="18"/>
  <c r="N3084" i="18"/>
  <c r="K3094" i="18"/>
  <c r="P3070" i="18"/>
  <c r="L5835" i="18"/>
  <c r="Q5811" i="18"/>
  <c r="K3106" i="18"/>
  <c r="P3082" i="18"/>
  <c r="J3110" i="18"/>
  <c r="O3086" i="18"/>
  <c r="L5821" i="18"/>
  <c r="Q5797" i="18"/>
  <c r="J3111" i="18"/>
  <c r="O3087" i="18"/>
  <c r="K3110" i="18"/>
  <c r="P3086" i="18"/>
  <c r="I3093" i="18"/>
  <c r="N3069" i="18"/>
  <c r="K3102" i="18"/>
  <c r="P3078" i="18"/>
  <c r="I3101" i="18"/>
  <c r="N3077" i="18"/>
  <c r="J3098" i="18"/>
  <c r="O3074" i="18"/>
  <c r="K3111" i="18"/>
  <c r="P3087" i="18"/>
  <c r="K3092" i="18"/>
  <c r="P3068" i="18"/>
  <c r="J3093" i="18"/>
  <c r="O3069" i="18"/>
  <c r="K3105" i="18"/>
  <c r="P3081" i="18"/>
  <c r="J3108" i="18"/>
  <c r="O3084" i="18"/>
  <c r="L5825" i="18"/>
  <c r="Q5801" i="18"/>
  <c r="R3079" i="18" l="1"/>
  <c r="U3079" i="18" s="1"/>
  <c r="R3066" i="18"/>
  <c r="U3066" i="18" s="1"/>
  <c r="R3077" i="18"/>
  <c r="U3077" i="18" s="1"/>
  <c r="R3076" i="18"/>
  <c r="U3076" i="18" s="1"/>
  <c r="R3088" i="18"/>
  <c r="U3088" i="18" s="1"/>
  <c r="R3080" i="18"/>
  <c r="U3080" i="18" s="1"/>
  <c r="R3067" i="18"/>
  <c r="U3067" i="18" s="1"/>
  <c r="R3084" i="18"/>
  <c r="U3084" i="18" s="1"/>
  <c r="R3078" i="18"/>
  <c r="U3078" i="18" s="1"/>
  <c r="R3082" i="18"/>
  <c r="U3082" i="18" s="1"/>
  <c r="R3071" i="18"/>
  <c r="U3071" i="18" s="1"/>
  <c r="I3135" i="18"/>
  <c r="N3111" i="18"/>
  <c r="L5852" i="18"/>
  <c r="Q5828" i="18"/>
  <c r="L5860" i="18"/>
  <c r="Q5836" i="18"/>
  <c r="K3120" i="18"/>
  <c r="P3096" i="18"/>
  <c r="I3121" i="18"/>
  <c r="N3097" i="18"/>
  <c r="I3133" i="18"/>
  <c r="N3109" i="18"/>
  <c r="K3127" i="18"/>
  <c r="P3103" i="18"/>
  <c r="K3114" i="18"/>
  <c r="P3090" i="18"/>
  <c r="I3134" i="18"/>
  <c r="N3110" i="18"/>
  <c r="J3118" i="18"/>
  <c r="O3094" i="18"/>
  <c r="J3114" i="18"/>
  <c r="O3090" i="18"/>
  <c r="L5846" i="18"/>
  <c r="Q5822" i="18"/>
  <c r="I3116" i="18"/>
  <c r="N3092" i="18"/>
  <c r="L5848" i="18"/>
  <c r="Q5824" i="18"/>
  <c r="L5862" i="18"/>
  <c r="Q5838" i="18"/>
  <c r="J3115" i="18"/>
  <c r="O3091" i="18"/>
  <c r="K3125" i="18"/>
  <c r="P3101" i="18"/>
  <c r="R3069" i="18"/>
  <c r="U3069" i="18" s="1"/>
  <c r="J3117" i="18"/>
  <c r="O3093" i="18"/>
  <c r="I3117" i="18"/>
  <c r="N3093" i="18"/>
  <c r="J3134" i="18"/>
  <c r="O3110" i="18"/>
  <c r="L5853" i="18"/>
  <c r="Q5829" i="18"/>
  <c r="L5850" i="18"/>
  <c r="Q5826" i="18"/>
  <c r="J3123" i="18"/>
  <c r="O3099" i="18"/>
  <c r="I3130" i="18"/>
  <c r="N3106" i="18"/>
  <c r="L5856" i="18"/>
  <c r="Q5832" i="18"/>
  <c r="K3123" i="18"/>
  <c r="P3099" i="18"/>
  <c r="I3119" i="18"/>
  <c r="N3095" i="18"/>
  <c r="R3083" i="18"/>
  <c r="U3083" i="18" s="1"/>
  <c r="R3072" i="18"/>
  <c r="U3072" i="18" s="1"/>
  <c r="L5861" i="18"/>
  <c r="Q5837" i="18"/>
  <c r="L5855" i="18"/>
  <c r="Q5831" i="18"/>
  <c r="L5847" i="18"/>
  <c r="Q5823" i="18"/>
  <c r="K3135" i="18"/>
  <c r="P3111" i="18"/>
  <c r="J3135" i="18"/>
  <c r="O3111" i="18"/>
  <c r="I3132" i="18"/>
  <c r="N3108" i="18"/>
  <c r="I3136" i="18"/>
  <c r="N3112" i="18"/>
  <c r="L5842" i="18"/>
  <c r="Q5818" i="18"/>
  <c r="I3128" i="18"/>
  <c r="N3104" i="18"/>
  <c r="J3113" i="18"/>
  <c r="O3089" i="18"/>
  <c r="K3132" i="18"/>
  <c r="P3108" i="18"/>
  <c r="J3120" i="18"/>
  <c r="O3096" i="18"/>
  <c r="J3121" i="18"/>
  <c r="O3097" i="18"/>
  <c r="R3065" i="18"/>
  <c r="U3065" i="18" s="1"/>
  <c r="R3081" i="18"/>
  <c r="U3081" i="18" s="1"/>
  <c r="R3070" i="18"/>
  <c r="U3070" i="18" s="1"/>
  <c r="K3136" i="18"/>
  <c r="P3112" i="18"/>
  <c r="K3113" i="18"/>
  <c r="P3089" i="18"/>
  <c r="I3127" i="18"/>
  <c r="N3103" i="18"/>
  <c r="L5857" i="18"/>
  <c r="Q5833" i="18"/>
  <c r="J3126" i="18"/>
  <c r="O3102" i="18"/>
  <c r="L5865" i="18"/>
  <c r="Q5841" i="18"/>
  <c r="I3131" i="18"/>
  <c r="N3107" i="18"/>
  <c r="L5854" i="18"/>
  <c r="Q5830" i="18"/>
  <c r="I3114" i="18"/>
  <c r="N3090" i="18"/>
  <c r="R3090" i="18" s="1"/>
  <c r="U3090" i="18" s="1"/>
  <c r="K3119" i="18"/>
  <c r="P3095" i="18"/>
  <c r="K3122" i="18"/>
  <c r="P3098" i="18"/>
  <c r="J3130" i="18"/>
  <c r="O3106" i="18"/>
  <c r="L5863" i="18"/>
  <c r="Q5839" i="18"/>
  <c r="K3128" i="18"/>
  <c r="P3104" i="18"/>
  <c r="J3133" i="18"/>
  <c r="O3109" i="18"/>
  <c r="I3120" i="18"/>
  <c r="N3096" i="18"/>
  <c r="J3132" i="18"/>
  <c r="O3108" i="18"/>
  <c r="I3125" i="18"/>
  <c r="N3101" i="18"/>
  <c r="L5859" i="18"/>
  <c r="Q5835" i="18"/>
  <c r="I3123" i="18"/>
  <c r="N3099" i="18"/>
  <c r="K3121" i="18"/>
  <c r="P3097" i="18"/>
  <c r="J3131" i="18"/>
  <c r="O3107" i="18"/>
  <c r="I3126" i="18"/>
  <c r="N3102" i="18"/>
  <c r="I3115" i="18"/>
  <c r="N3091" i="18"/>
  <c r="R3074" i="18"/>
  <c r="U3074" i="18" s="1"/>
  <c r="L5849" i="18"/>
  <c r="Q5825" i="18"/>
  <c r="K3129" i="18"/>
  <c r="P3105" i="18"/>
  <c r="K3116" i="18"/>
  <c r="P3092" i="18"/>
  <c r="J3122" i="18"/>
  <c r="O3098" i="18"/>
  <c r="K3126" i="18"/>
  <c r="P3102" i="18"/>
  <c r="K3134" i="18"/>
  <c r="P3110" i="18"/>
  <c r="L5845" i="18"/>
  <c r="Q5821" i="18"/>
  <c r="K3130" i="18"/>
  <c r="P3106" i="18"/>
  <c r="K3118" i="18"/>
  <c r="P3094" i="18"/>
  <c r="I3124" i="18"/>
  <c r="N3100" i="18"/>
  <c r="I3122" i="18"/>
  <c r="N3098" i="18"/>
  <c r="I3113" i="18"/>
  <c r="N3089" i="18"/>
  <c r="K3124" i="18"/>
  <c r="P3100" i="18"/>
  <c r="K3133" i="18"/>
  <c r="P3109" i="18"/>
  <c r="J3129" i="18"/>
  <c r="O3105" i="18"/>
  <c r="K3115" i="18"/>
  <c r="P3091" i="18"/>
  <c r="J3119" i="18"/>
  <c r="O3095" i="18"/>
  <c r="J3116" i="18"/>
  <c r="O3092" i="18"/>
  <c r="J3125" i="18"/>
  <c r="O3101" i="18"/>
  <c r="K3117" i="18"/>
  <c r="P3093" i="18"/>
  <c r="J3124" i="18"/>
  <c r="O3100" i="18"/>
  <c r="J3136" i="18"/>
  <c r="O3112" i="18"/>
  <c r="I3129" i="18"/>
  <c r="N3105" i="18"/>
  <c r="I3118" i="18"/>
  <c r="N3094" i="18"/>
  <c r="L5864" i="18"/>
  <c r="Q5840" i="18"/>
  <c r="L5858" i="18"/>
  <c r="Q5834" i="18"/>
  <c r="J3128" i="18"/>
  <c r="O3104" i="18"/>
  <c r="J3127" i="18"/>
  <c r="O3103" i="18"/>
  <c r="K3131" i="18"/>
  <c r="P3107" i="18"/>
  <c r="R3087" i="18"/>
  <c r="U3087" i="18" s="1"/>
  <c r="R3073" i="18"/>
  <c r="U3073" i="18" s="1"/>
  <c r="R3085" i="18"/>
  <c r="U3085" i="18" s="1"/>
  <c r="R3086" i="18"/>
  <c r="U3086" i="18" s="1"/>
  <c r="R3068" i="18"/>
  <c r="U3068" i="18" s="1"/>
  <c r="L5844" i="18"/>
  <c r="Q5820" i="18"/>
  <c r="L5851" i="18"/>
  <c r="Q5827" i="18"/>
  <c r="L5843" i="18"/>
  <c r="Q5819" i="18"/>
  <c r="R3102" i="18" l="1"/>
  <c r="U3102" i="18" s="1"/>
  <c r="R3094" i="18"/>
  <c r="U3094" i="18" s="1"/>
  <c r="R3089" i="18"/>
  <c r="U3089" i="18" s="1"/>
  <c r="R3100" i="18"/>
  <c r="U3100" i="18" s="1"/>
  <c r="R3104" i="18"/>
  <c r="U3104" i="18" s="1"/>
  <c r="R3095" i="18"/>
  <c r="U3095" i="18" s="1"/>
  <c r="R3099" i="18"/>
  <c r="U3099" i="18" s="1"/>
  <c r="R3101" i="18"/>
  <c r="U3101" i="18" s="1"/>
  <c r="R3096" i="18"/>
  <c r="U3096" i="18" s="1"/>
  <c r="K3155" i="18"/>
  <c r="P3131" i="18"/>
  <c r="J3152" i="18"/>
  <c r="O3128" i="18"/>
  <c r="L5888" i="18"/>
  <c r="Q5864" i="18"/>
  <c r="I3153" i="18"/>
  <c r="N3129" i="18"/>
  <c r="J3148" i="18"/>
  <c r="O3124" i="18"/>
  <c r="J3149" i="18"/>
  <c r="O3125" i="18"/>
  <c r="J3143" i="18"/>
  <c r="O3119" i="18"/>
  <c r="J3153" i="18"/>
  <c r="O3129" i="18"/>
  <c r="K3148" i="18"/>
  <c r="P3124" i="18"/>
  <c r="I3146" i="18"/>
  <c r="N3122" i="18"/>
  <c r="K3142" i="18"/>
  <c r="P3118" i="18"/>
  <c r="L5869" i="18"/>
  <c r="Q5845" i="18"/>
  <c r="K3150" i="18"/>
  <c r="P3126" i="18"/>
  <c r="K3140" i="18"/>
  <c r="P3116" i="18"/>
  <c r="L5873" i="18"/>
  <c r="Q5849" i="18"/>
  <c r="R3107" i="18"/>
  <c r="U3107" i="18" s="1"/>
  <c r="R3103" i="18"/>
  <c r="U3103" i="18" s="1"/>
  <c r="J3144" i="18"/>
  <c r="O3120" i="18"/>
  <c r="J3137" i="18"/>
  <c r="O3113" i="18"/>
  <c r="L5866" i="18"/>
  <c r="Q5842" i="18"/>
  <c r="I3156" i="18"/>
  <c r="N3132" i="18"/>
  <c r="K3159" i="18"/>
  <c r="P3135" i="18"/>
  <c r="L5879" i="18"/>
  <c r="Q5855" i="18"/>
  <c r="K3147" i="18"/>
  <c r="P3123" i="18"/>
  <c r="I3154" i="18"/>
  <c r="N3130" i="18"/>
  <c r="L5874" i="18"/>
  <c r="Q5850" i="18"/>
  <c r="J3158" i="18"/>
  <c r="O3134" i="18"/>
  <c r="J3141" i="18"/>
  <c r="O3117" i="18"/>
  <c r="R3109" i="18"/>
  <c r="U3109" i="18" s="1"/>
  <c r="L5867" i="18"/>
  <c r="Q5843" i="18"/>
  <c r="L5883" i="18"/>
  <c r="Q5859" i="18"/>
  <c r="J3156" i="18"/>
  <c r="O3132" i="18"/>
  <c r="J3157" i="18"/>
  <c r="O3133" i="18"/>
  <c r="I3138" i="18"/>
  <c r="N3114" i="18"/>
  <c r="I3155" i="18"/>
  <c r="N3131" i="18"/>
  <c r="J3150" i="18"/>
  <c r="O3126" i="18"/>
  <c r="I3151" i="18"/>
  <c r="N3127" i="18"/>
  <c r="K3160" i="18"/>
  <c r="P3136" i="18"/>
  <c r="R3112" i="18"/>
  <c r="U3112" i="18" s="1"/>
  <c r="R3093" i="18"/>
  <c r="U3093" i="18" s="1"/>
  <c r="J3139" i="18"/>
  <c r="O3115" i="18"/>
  <c r="L5872" i="18"/>
  <c r="Q5848" i="18"/>
  <c r="L5870" i="18"/>
  <c r="Q5846" i="18"/>
  <c r="J3142" i="18"/>
  <c r="O3118" i="18"/>
  <c r="K3138" i="18"/>
  <c r="P3114" i="18"/>
  <c r="I3157" i="18"/>
  <c r="N3133" i="18"/>
  <c r="K3144" i="18"/>
  <c r="P3120" i="18"/>
  <c r="L5876" i="18"/>
  <c r="Q5852" i="18"/>
  <c r="K3145" i="18"/>
  <c r="P3121" i="18"/>
  <c r="L5887" i="18"/>
  <c r="Q5863" i="18"/>
  <c r="L5882" i="18"/>
  <c r="Q5858" i="18"/>
  <c r="J3160" i="18"/>
  <c r="O3136" i="18"/>
  <c r="K3139" i="18"/>
  <c r="P3115" i="18"/>
  <c r="I3148" i="18"/>
  <c r="N3124" i="18"/>
  <c r="R3124" i="18" s="1"/>
  <c r="U3124" i="18" s="1"/>
  <c r="J3146" i="18"/>
  <c r="O3122" i="18"/>
  <c r="R3091" i="18"/>
  <c r="U3091" i="18" s="1"/>
  <c r="J3145" i="18"/>
  <c r="O3121" i="18"/>
  <c r="K3156" i="18"/>
  <c r="P3132" i="18"/>
  <c r="I3152" i="18"/>
  <c r="N3128" i="18"/>
  <c r="I3160" i="18"/>
  <c r="N3136" i="18"/>
  <c r="J3159" i="18"/>
  <c r="O3135" i="18"/>
  <c r="L5871" i="18"/>
  <c r="Q5847" i="18"/>
  <c r="L5885" i="18"/>
  <c r="Q5861" i="18"/>
  <c r="I3143" i="18"/>
  <c r="N3119" i="18"/>
  <c r="L5880" i="18"/>
  <c r="Q5856" i="18"/>
  <c r="J3147" i="18"/>
  <c r="O3123" i="18"/>
  <c r="L5877" i="18"/>
  <c r="Q5853" i="18"/>
  <c r="I3141" i="18"/>
  <c r="N3117" i="18"/>
  <c r="R3092" i="18"/>
  <c r="U3092" i="18" s="1"/>
  <c r="R3110" i="18"/>
  <c r="U3110" i="18" s="1"/>
  <c r="R3097" i="18"/>
  <c r="U3097" i="18" s="1"/>
  <c r="R3111" i="18"/>
  <c r="U3111" i="18" s="1"/>
  <c r="L5868" i="18"/>
  <c r="Q5844" i="18"/>
  <c r="I3150" i="18"/>
  <c r="N3126" i="18"/>
  <c r="K3146" i="18"/>
  <c r="P3122" i="18"/>
  <c r="J3151" i="18"/>
  <c r="O3127" i="18"/>
  <c r="I3142" i="18"/>
  <c r="N3118" i="18"/>
  <c r="K3141" i="18"/>
  <c r="P3117" i="18"/>
  <c r="J3140" i="18"/>
  <c r="O3116" i="18"/>
  <c r="K3157" i="18"/>
  <c r="P3133" i="18"/>
  <c r="I3137" i="18"/>
  <c r="N3113" i="18"/>
  <c r="K3154" i="18"/>
  <c r="P3130" i="18"/>
  <c r="K3158" i="18"/>
  <c r="P3134" i="18"/>
  <c r="K3153" i="18"/>
  <c r="P3129" i="18"/>
  <c r="L5875" i="18"/>
  <c r="Q5851" i="18"/>
  <c r="R3105" i="18"/>
  <c r="U3105" i="18" s="1"/>
  <c r="R3098" i="18"/>
  <c r="U3098" i="18" s="1"/>
  <c r="I3139" i="18"/>
  <c r="N3115" i="18"/>
  <c r="J3155" i="18"/>
  <c r="O3131" i="18"/>
  <c r="I3147" i="18"/>
  <c r="N3123" i="18"/>
  <c r="I3149" i="18"/>
  <c r="N3125" i="18"/>
  <c r="I3144" i="18"/>
  <c r="N3120" i="18"/>
  <c r="R3120" i="18" s="1"/>
  <c r="U3120" i="18" s="1"/>
  <c r="K3152" i="18"/>
  <c r="P3128" i="18"/>
  <c r="J3154" i="18"/>
  <c r="O3130" i="18"/>
  <c r="K3143" i="18"/>
  <c r="P3119" i="18"/>
  <c r="L5878" i="18"/>
  <c r="Q5854" i="18"/>
  <c r="L5889" i="18"/>
  <c r="Q5865" i="18"/>
  <c r="L5881" i="18"/>
  <c r="Q5857" i="18"/>
  <c r="K3137" i="18"/>
  <c r="P3113" i="18"/>
  <c r="R3108" i="18"/>
  <c r="U3108" i="18" s="1"/>
  <c r="R3106" i="18"/>
  <c r="U3106" i="18" s="1"/>
  <c r="K3149" i="18"/>
  <c r="P3125" i="18"/>
  <c r="L5886" i="18"/>
  <c r="Q5862" i="18"/>
  <c r="I3140" i="18"/>
  <c r="N3116" i="18"/>
  <c r="J3138" i="18"/>
  <c r="O3114" i="18"/>
  <c r="I3158" i="18"/>
  <c r="N3134" i="18"/>
  <c r="R3134" i="18" s="1"/>
  <c r="U3134" i="18" s="1"/>
  <c r="K3151" i="18"/>
  <c r="P3127" i="18"/>
  <c r="I3145" i="18"/>
  <c r="N3121" i="18"/>
  <c r="R3121" i="18" s="1"/>
  <c r="U3121" i="18" s="1"/>
  <c r="L5884" i="18"/>
  <c r="Q5860" i="18"/>
  <c r="I3159" i="18"/>
  <c r="N3135" i="18"/>
  <c r="R3135" i="18" s="1"/>
  <c r="U3135" i="18" s="1"/>
  <c r="R3126" i="18" l="1"/>
  <c r="U3126" i="18" s="1"/>
  <c r="R3116" i="18"/>
  <c r="U3116" i="18" s="1"/>
  <c r="R3115" i="18"/>
  <c r="U3115" i="18" s="1"/>
  <c r="R3123" i="18"/>
  <c r="U3123" i="18" s="1"/>
  <c r="R3136" i="18"/>
  <c r="U3136" i="18" s="1"/>
  <c r="R3118" i="18"/>
  <c r="U3118" i="18" s="1"/>
  <c r="R3113" i="18"/>
  <c r="U3113" i="18" s="1"/>
  <c r="R3128" i="18"/>
  <c r="U3128" i="18" s="1"/>
  <c r="J3170" i="18"/>
  <c r="O3146" i="18"/>
  <c r="K3163" i="18"/>
  <c r="P3139" i="18"/>
  <c r="L5906" i="18"/>
  <c r="Q5882" i="18"/>
  <c r="K3169" i="18"/>
  <c r="P3145" i="18"/>
  <c r="K3168" i="18"/>
  <c r="P3144" i="18"/>
  <c r="K3162" i="18"/>
  <c r="P3138" i="18"/>
  <c r="L5894" i="18"/>
  <c r="Q5870" i="18"/>
  <c r="J3163" i="18"/>
  <c r="O3139" i="18"/>
  <c r="K3184" i="18"/>
  <c r="P3160" i="18"/>
  <c r="J3174" i="18"/>
  <c r="O3150" i="18"/>
  <c r="I3162" i="18"/>
  <c r="N3138" i="18"/>
  <c r="J3180" i="18"/>
  <c r="O3156" i="18"/>
  <c r="L5891" i="18"/>
  <c r="Q5867" i="18"/>
  <c r="R3130" i="18"/>
  <c r="U3130" i="18" s="1"/>
  <c r="R3132" i="18"/>
  <c r="U3132" i="18" s="1"/>
  <c r="R3122" i="18"/>
  <c r="U3122" i="18" s="1"/>
  <c r="R3129" i="18"/>
  <c r="U3129" i="18" s="1"/>
  <c r="L5908" i="18"/>
  <c r="Q5884" i="18"/>
  <c r="K3175" i="18"/>
  <c r="P3151" i="18"/>
  <c r="J3162" i="18"/>
  <c r="O3138" i="18"/>
  <c r="L5910" i="18"/>
  <c r="Q5886" i="18"/>
  <c r="L5905" i="18"/>
  <c r="Q5881" i="18"/>
  <c r="L5902" i="18"/>
  <c r="Q5878" i="18"/>
  <c r="J3178" i="18"/>
  <c r="O3154" i="18"/>
  <c r="I3168" i="18"/>
  <c r="N3144" i="18"/>
  <c r="I3171" i="18"/>
  <c r="N3147" i="18"/>
  <c r="I3163" i="18"/>
  <c r="N3139" i="18"/>
  <c r="L5899" i="18"/>
  <c r="Q5875" i="18"/>
  <c r="K3182" i="18"/>
  <c r="P3158" i="18"/>
  <c r="I3161" i="18"/>
  <c r="N3137" i="18"/>
  <c r="J3164" i="18"/>
  <c r="O3140" i="18"/>
  <c r="I3166" i="18"/>
  <c r="N3142" i="18"/>
  <c r="K3170" i="18"/>
  <c r="P3146" i="18"/>
  <c r="L5892" i="18"/>
  <c r="Q5868" i="18"/>
  <c r="L5901" i="18"/>
  <c r="Q5877" i="18"/>
  <c r="L5904" i="18"/>
  <c r="Q5880" i="18"/>
  <c r="L5909" i="18"/>
  <c r="Q5885" i="18"/>
  <c r="J3183" i="18"/>
  <c r="O3159" i="18"/>
  <c r="I3176" i="18"/>
  <c r="N3152" i="18"/>
  <c r="J3169" i="18"/>
  <c r="O3145" i="18"/>
  <c r="R3133" i="18"/>
  <c r="U3133" i="18" s="1"/>
  <c r="R3127" i="18"/>
  <c r="U3127" i="18" s="1"/>
  <c r="R3131" i="18"/>
  <c r="U3131" i="18" s="1"/>
  <c r="J3182" i="18"/>
  <c r="O3158" i="18"/>
  <c r="I3178" i="18"/>
  <c r="N3154" i="18"/>
  <c r="L5903" i="18"/>
  <c r="Q5879" i="18"/>
  <c r="I3180" i="18"/>
  <c r="N3156" i="18"/>
  <c r="J3161" i="18"/>
  <c r="O3137" i="18"/>
  <c r="K3164" i="18"/>
  <c r="P3140" i="18"/>
  <c r="L5893" i="18"/>
  <c r="Q5869" i="18"/>
  <c r="I3170" i="18"/>
  <c r="N3146" i="18"/>
  <c r="J3177" i="18"/>
  <c r="O3153" i="18"/>
  <c r="J3173" i="18"/>
  <c r="O3149" i="18"/>
  <c r="I3177" i="18"/>
  <c r="N3153" i="18"/>
  <c r="J3176" i="18"/>
  <c r="O3152" i="18"/>
  <c r="R3125" i="18"/>
  <c r="U3125" i="18" s="1"/>
  <c r="R3119" i="18"/>
  <c r="U3119" i="18" s="1"/>
  <c r="I3172" i="18"/>
  <c r="N3148" i="18"/>
  <c r="J3184" i="18"/>
  <c r="O3160" i="18"/>
  <c r="L5911" i="18"/>
  <c r="Q5887" i="18"/>
  <c r="L5900" i="18"/>
  <c r="Q5876" i="18"/>
  <c r="I3181" i="18"/>
  <c r="N3157" i="18"/>
  <c r="J3166" i="18"/>
  <c r="O3142" i="18"/>
  <c r="L5896" i="18"/>
  <c r="Q5872" i="18"/>
  <c r="I3175" i="18"/>
  <c r="N3151" i="18"/>
  <c r="I3179" i="18"/>
  <c r="N3155" i="18"/>
  <c r="J3181" i="18"/>
  <c r="O3157" i="18"/>
  <c r="L5907" i="18"/>
  <c r="Q5883" i="18"/>
  <c r="R3117" i="18"/>
  <c r="U3117" i="18" s="1"/>
  <c r="I3183" i="18"/>
  <c r="N3159" i="18"/>
  <c r="I3169" i="18"/>
  <c r="N3145" i="18"/>
  <c r="I3182" i="18"/>
  <c r="N3158" i="18"/>
  <c r="R3158" i="18" s="1"/>
  <c r="U3158" i="18" s="1"/>
  <c r="I3164" i="18"/>
  <c r="N3140" i="18"/>
  <c r="K3173" i="18"/>
  <c r="P3149" i="18"/>
  <c r="K3161" i="18"/>
  <c r="P3137" i="18"/>
  <c r="L5913" i="18"/>
  <c r="Q5889" i="18"/>
  <c r="K3167" i="18"/>
  <c r="P3143" i="18"/>
  <c r="K3176" i="18"/>
  <c r="P3152" i="18"/>
  <c r="I3173" i="18"/>
  <c r="N3149" i="18"/>
  <c r="J3179" i="18"/>
  <c r="O3155" i="18"/>
  <c r="K3177" i="18"/>
  <c r="P3153" i="18"/>
  <c r="K3178" i="18"/>
  <c r="P3154" i="18"/>
  <c r="K3181" i="18"/>
  <c r="P3157" i="18"/>
  <c r="K3165" i="18"/>
  <c r="P3141" i="18"/>
  <c r="J3175" i="18"/>
  <c r="O3151" i="18"/>
  <c r="I3174" i="18"/>
  <c r="N3150" i="18"/>
  <c r="I3165" i="18"/>
  <c r="N3141" i="18"/>
  <c r="J3171" i="18"/>
  <c r="O3147" i="18"/>
  <c r="I3167" i="18"/>
  <c r="N3143" i="18"/>
  <c r="L5895" i="18"/>
  <c r="Q5871" i="18"/>
  <c r="I3184" i="18"/>
  <c r="N3160" i="18"/>
  <c r="K3180" i="18"/>
  <c r="P3156" i="18"/>
  <c r="R3114" i="18"/>
  <c r="U3114" i="18" s="1"/>
  <c r="J3165" i="18"/>
  <c r="O3141" i="18"/>
  <c r="L5898" i="18"/>
  <c r="Q5874" i="18"/>
  <c r="K3171" i="18"/>
  <c r="P3147" i="18"/>
  <c r="K3183" i="18"/>
  <c r="P3159" i="18"/>
  <c r="L5890" i="18"/>
  <c r="Q5866" i="18"/>
  <c r="J3168" i="18"/>
  <c r="O3144" i="18"/>
  <c r="L5897" i="18"/>
  <c r="Q5873" i="18"/>
  <c r="K3174" i="18"/>
  <c r="P3150" i="18"/>
  <c r="K3166" i="18"/>
  <c r="P3142" i="18"/>
  <c r="K3172" i="18"/>
  <c r="P3148" i="18"/>
  <c r="J3167" i="18"/>
  <c r="O3143" i="18"/>
  <c r="J3172" i="18"/>
  <c r="O3148" i="18"/>
  <c r="L5912" i="18"/>
  <c r="Q5888" i="18"/>
  <c r="K3179" i="18"/>
  <c r="P3155" i="18"/>
  <c r="R3145" i="18" l="1"/>
  <c r="U3145" i="18" s="1"/>
  <c r="R3140" i="18"/>
  <c r="U3140" i="18" s="1"/>
  <c r="R3150" i="18"/>
  <c r="U3150" i="18" s="1"/>
  <c r="R3159" i="18"/>
  <c r="U3159" i="18" s="1"/>
  <c r="R3139" i="18"/>
  <c r="U3139" i="18" s="1"/>
  <c r="R3138" i="18"/>
  <c r="U3138" i="18" s="1"/>
  <c r="R3151" i="18"/>
  <c r="U3151" i="18" s="1"/>
  <c r="R3153" i="18"/>
  <c r="U3153" i="18" s="1"/>
  <c r="K3198" i="18"/>
  <c r="P3174" i="18"/>
  <c r="K3207" i="18"/>
  <c r="P3183" i="18"/>
  <c r="L5922" i="18"/>
  <c r="Q5898" i="18"/>
  <c r="L5931" i="18"/>
  <c r="Q5907" i="18"/>
  <c r="I3203" i="18"/>
  <c r="N3179" i="18"/>
  <c r="L5920" i="18"/>
  <c r="Q5896" i="18"/>
  <c r="I3205" i="18"/>
  <c r="N3181" i="18"/>
  <c r="L5935" i="18"/>
  <c r="Q5911" i="18"/>
  <c r="I3196" i="18"/>
  <c r="N3172" i="18"/>
  <c r="J3200" i="18"/>
  <c r="O3176" i="18"/>
  <c r="J3197" i="18"/>
  <c r="O3173" i="18"/>
  <c r="I3194" i="18"/>
  <c r="N3170" i="18"/>
  <c r="K3188" i="18"/>
  <c r="P3164" i="18"/>
  <c r="I3204" i="18"/>
  <c r="N3180" i="18"/>
  <c r="I3202" i="18"/>
  <c r="N3178" i="18"/>
  <c r="R3152" i="18"/>
  <c r="U3152" i="18" s="1"/>
  <c r="R3144" i="18"/>
  <c r="U3144" i="18" s="1"/>
  <c r="K3203" i="18"/>
  <c r="P3179" i="18"/>
  <c r="J3192" i="18"/>
  <c r="O3168" i="18"/>
  <c r="J3195" i="18"/>
  <c r="O3171" i="18"/>
  <c r="K3202" i="18"/>
  <c r="P3178" i="18"/>
  <c r="K3200" i="18"/>
  <c r="P3176" i="18"/>
  <c r="I3206" i="18"/>
  <c r="N3182" i="18"/>
  <c r="I3200" i="18"/>
  <c r="N3176" i="18"/>
  <c r="L5933" i="18"/>
  <c r="Q5909" i="18"/>
  <c r="L5925" i="18"/>
  <c r="Q5901" i="18"/>
  <c r="K3194" i="18"/>
  <c r="P3170" i="18"/>
  <c r="J3188" i="18"/>
  <c r="O3164" i="18"/>
  <c r="K3206" i="18"/>
  <c r="P3182" i="18"/>
  <c r="I3187" i="18"/>
  <c r="N3163" i="18"/>
  <c r="I3192" i="18"/>
  <c r="N3168" i="18"/>
  <c r="L5926" i="18"/>
  <c r="Q5902" i="18"/>
  <c r="L5934" i="18"/>
  <c r="Q5910" i="18"/>
  <c r="K3199" i="18"/>
  <c r="P3175" i="18"/>
  <c r="L5915" i="18"/>
  <c r="Q5891" i="18"/>
  <c r="I3186" i="18"/>
  <c r="N3162" i="18"/>
  <c r="K3208" i="18"/>
  <c r="P3184" i="18"/>
  <c r="L5918" i="18"/>
  <c r="Q5894" i="18"/>
  <c r="K3192" i="18"/>
  <c r="P3168" i="18"/>
  <c r="L5930" i="18"/>
  <c r="Q5906" i="18"/>
  <c r="J3194" i="18"/>
  <c r="O3170" i="18"/>
  <c r="J3196" i="18"/>
  <c r="O3172" i="18"/>
  <c r="K3204" i="18"/>
  <c r="P3180" i="18"/>
  <c r="I3198" i="18"/>
  <c r="N3174" i="18"/>
  <c r="J3203" i="18"/>
  <c r="O3179" i="18"/>
  <c r="K3197" i="18"/>
  <c r="P3173" i="18"/>
  <c r="I3207" i="18"/>
  <c r="N3183" i="18"/>
  <c r="L5936" i="18"/>
  <c r="Q5912" i="18"/>
  <c r="L5921" i="18"/>
  <c r="Q5897" i="18"/>
  <c r="K3195" i="18"/>
  <c r="P3171" i="18"/>
  <c r="J3189" i="18"/>
  <c r="O3165" i="18"/>
  <c r="R3143" i="18"/>
  <c r="U3143" i="18" s="1"/>
  <c r="J3205" i="18"/>
  <c r="O3181" i="18"/>
  <c r="I3199" i="18"/>
  <c r="N3175" i="18"/>
  <c r="J3190" i="18"/>
  <c r="O3166" i="18"/>
  <c r="L5924" i="18"/>
  <c r="Q5900" i="18"/>
  <c r="J3208" i="18"/>
  <c r="O3184" i="18"/>
  <c r="I3201" i="18"/>
  <c r="N3177" i="18"/>
  <c r="J3201" i="18"/>
  <c r="O3177" i="18"/>
  <c r="L5917" i="18"/>
  <c r="Q5893" i="18"/>
  <c r="J3185" i="18"/>
  <c r="O3161" i="18"/>
  <c r="L5927" i="18"/>
  <c r="Q5903" i="18"/>
  <c r="J3206" i="18"/>
  <c r="O3182" i="18"/>
  <c r="R3142" i="18"/>
  <c r="U3142" i="18" s="1"/>
  <c r="R3137" i="18"/>
  <c r="U3137" i="18" s="1"/>
  <c r="R3147" i="18"/>
  <c r="U3147" i="18" s="1"/>
  <c r="K3196" i="18"/>
  <c r="P3172" i="18"/>
  <c r="L5919" i="18"/>
  <c r="Q5895" i="18"/>
  <c r="K3189" i="18"/>
  <c r="P3165" i="18"/>
  <c r="L5937" i="18"/>
  <c r="Q5913" i="18"/>
  <c r="J3191" i="18"/>
  <c r="O3167" i="18"/>
  <c r="K3190" i="18"/>
  <c r="P3166" i="18"/>
  <c r="L5914" i="18"/>
  <c r="Q5890" i="18"/>
  <c r="R3160" i="18"/>
  <c r="U3160" i="18" s="1"/>
  <c r="R3141" i="18"/>
  <c r="U3141" i="18" s="1"/>
  <c r="R3149" i="18"/>
  <c r="U3149" i="18" s="1"/>
  <c r="I3208" i="18"/>
  <c r="N3184" i="18"/>
  <c r="I3191" i="18"/>
  <c r="N3167" i="18"/>
  <c r="I3189" i="18"/>
  <c r="N3165" i="18"/>
  <c r="J3199" i="18"/>
  <c r="O3175" i="18"/>
  <c r="K3205" i="18"/>
  <c r="P3181" i="18"/>
  <c r="K3201" i="18"/>
  <c r="P3177" i="18"/>
  <c r="I3197" i="18"/>
  <c r="N3173" i="18"/>
  <c r="K3191" i="18"/>
  <c r="P3167" i="18"/>
  <c r="K3185" i="18"/>
  <c r="P3161" i="18"/>
  <c r="I3188" i="18"/>
  <c r="N3164" i="18"/>
  <c r="I3193" i="18"/>
  <c r="N3169" i="18"/>
  <c r="R3155" i="18"/>
  <c r="U3155" i="18" s="1"/>
  <c r="R3157" i="18"/>
  <c r="U3157" i="18" s="1"/>
  <c r="R3148" i="18"/>
  <c r="U3148" i="18" s="1"/>
  <c r="R3146" i="18"/>
  <c r="U3146" i="18" s="1"/>
  <c r="R3156" i="18"/>
  <c r="U3156" i="18" s="1"/>
  <c r="R3154" i="18"/>
  <c r="U3154" i="18" s="1"/>
  <c r="J3193" i="18"/>
  <c r="O3169" i="18"/>
  <c r="J3207" i="18"/>
  <c r="O3183" i="18"/>
  <c r="L5928" i="18"/>
  <c r="Q5904" i="18"/>
  <c r="L5916" i="18"/>
  <c r="Q5892" i="18"/>
  <c r="I3190" i="18"/>
  <c r="N3166" i="18"/>
  <c r="I3185" i="18"/>
  <c r="N3161" i="18"/>
  <c r="L5923" i="18"/>
  <c r="Q5899" i="18"/>
  <c r="I3195" i="18"/>
  <c r="N3171" i="18"/>
  <c r="J3202" i="18"/>
  <c r="O3178" i="18"/>
  <c r="L5929" i="18"/>
  <c r="Q5905" i="18"/>
  <c r="J3186" i="18"/>
  <c r="O3162" i="18"/>
  <c r="L5932" i="18"/>
  <c r="Q5908" i="18"/>
  <c r="J3204" i="18"/>
  <c r="O3180" i="18"/>
  <c r="J3198" i="18"/>
  <c r="O3174" i="18"/>
  <c r="J3187" i="18"/>
  <c r="O3163" i="18"/>
  <c r="K3186" i="18"/>
  <c r="P3162" i="18"/>
  <c r="K3193" i="18"/>
  <c r="P3169" i="18"/>
  <c r="K3187" i="18"/>
  <c r="P3163" i="18"/>
  <c r="R3161" i="18" l="1"/>
  <c r="U3161" i="18" s="1"/>
  <c r="R3166" i="18"/>
  <c r="U3166" i="18" s="1"/>
  <c r="R3173" i="18"/>
  <c r="U3173" i="18" s="1"/>
  <c r="R3171" i="18"/>
  <c r="U3171" i="18" s="1"/>
  <c r="R3164" i="18"/>
  <c r="U3164" i="18" s="1"/>
  <c r="K3217" i="18"/>
  <c r="P3193" i="18"/>
  <c r="J3211" i="18"/>
  <c r="O3187" i="18"/>
  <c r="J3228" i="18"/>
  <c r="O3204" i="18"/>
  <c r="J3210" i="18"/>
  <c r="O3186" i="18"/>
  <c r="J3226" i="18"/>
  <c r="O3202" i="18"/>
  <c r="L5947" i="18"/>
  <c r="Q5923" i="18"/>
  <c r="I3214" i="18"/>
  <c r="N3190" i="18"/>
  <c r="L5952" i="18"/>
  <c r="Q5928" i="18"/>
  <c r="J3217" i="18"/>
  <c r="O3193" i="18"/>
  <c r="I3217" i="18"/>
  <c r="N3193" i="18"/>
  <c r="K3209" i="18"/>
  <c r="P3185" i="18"/>
  <c r="I3221" i="18"/>
  <c r="N3197" i="18"/>
  <c r="K3229" i="18"/>
  <c r="P3205" i="18"/>
  <c r="I3213" i="18"/>
  <c r="N3189" i="18"/>
  <c r="I3232" i="18"/>
  <c r="N3208" i="18"/>
  <c r="L5951" i="18"/>
  <c r="Q5927" i="18"/>
  <c r="L5941" i="18"/>
  <c r="Q5917" i="18"/>
  <c r="I3225" i="18"/>
  <c r="N3201" i="18"/>
  <c r="L5948" i="18"/>
  <c r="Q5924" i="18"/>
  <c r="I3223" i="18"/>
  <c r="N3199" i="18"/>
  <c r="R3183" i="18"/>
  <c r="U3183" i="18" s="1"/>
  <c r="R3168" i="18"/>
  <c r="U3168" i="18" s="1"/>
  <c r="R3182" i="18"/>
  <c r="U3182" i="18" s="1"/>
  <c r="R3180" i="18"/>
  <c r="U3180" i="18" s="1"/>
  <c r="R3170" i="18"/>
  <c r="U3170" i="18" s="1"/>
  <c r="L5938" i="18"/>
  <c r="Q5914" i="18"/>
  <c r="J3215" i="18"/>
  <c r="O3191" i="18"/>
  <c r="K3213" i="18"/>
  <c r="P3189" i="18"/>
  <c r="K3220" i="18"/>
  <c r="P3196" i="18"/>
  <c r="J3213" i="18"/>
  <c r="O3189" i="18"/>
  <c r="L5945" i="18"/>
  <c r="Q5921" i="18"/>
  <c r="I3231" i="18"/>
  <c r="N3207" i="18"/>
  <c r="J3227" i="18"/>
  <c r="O3203" i="18"/>
  <c r="K3228" i="18"/>
  <c r="P3204" i="18"/>
  <c r="J3218" i="18"/>
  <c r="O3194" i="18"/>
  <c r="K3216" i="18"/>
  <c r="P3192" i="18"/>
  <c r="K3232" i="18"/>
  <c r="P3208" i="18"/>
  <c r="L5939" i="18"/>
  <c r="Q5915" i="18"/>
  <c r="L5958" i="18"/>
  <c r="Q5934" i="18"/>
  <c r="I3216" i="18"/>
  <c r="N3192" i="18"/>
  <c r="K3230" i="18"/>
  <c r="P3206" i="18"/>
  <c r="K3218" i="18"/>
  <c r="P3194" i="18"/>
  <c r="L5957" i="18"/>
  <c r="Q5933" i="18"/>
  <c r="I3230" i="18"/>
  <c r="N3206" i="18"/>
  <c r="K3226" i="18"/>
  <c r="P3202" i="18"/>
  <c r="J3216" i="18"/>
  <c r="O3192" i="18"/>
  <c r="I3228" i="18"/>
  <c r="N3204" i="18"/>
  <c r="I3218" i="18"/>
  <c r="N3194" i="18"/>
  <c r="R3194" i="18" s="1"/>
  <c r="U3194" i="18" s="1"/>
  <c r="J3224" i="18"/>
  <c r="O3200" i="18"/>
  <c r="L5959" i="18"/>
  <c r="Q5935" i="18"/>
  <c r="L5944" i="18"/>
  <c r="Q5920" i="18"/>
  <c r="L5955" i="18"/>
  <c r="Q5931" i="18"/>
  <c r="K3231" i="18"/>
  <c r="P3207" i="18"/>
  <c r="R3167" i="18"/>
  <c r="U3167" i="18" s="1"/>
  <c r="K3211" i="18"/>
  <c r="P3187" i="18"/>
  <c r="K3210" i="18"/>
  <c r="P3186" i="18"/>
  <c r="J3222" i="18"/>
  <c r="O3198" i="18"/>
  <c r="L5956" i="18"/>
  <c r="Q5932" i="18"/>
  <c r="L5953" i="18"/>
  <c r="Q5929" i="18"/>
  <c r="I3219" i="18"/>
  <c r="N3195" i="18"/>
  <c r="I3209" i="18"/>
  <c r="N3185" i="18"/>
  <c r="L5940" i="18"/>
  <c r="Q5916" i="18"/>
  <c r="J3231" i="18"/>
  <c r="O3207" i="18"/>
  <c r="I3212" i="18"/>
  <c r="N3188" i="18"/>
  <c r="K3215" i="18"/>
  <c r="P3191" i="18"/>
  <c r="K3225" i="18"/>
  <c r="P3201" i="18"/>
  <c r="J3223" i="18"/>
  <c r="O3199" i="18"/>
  <c r="I3215" i="18"/>
  <c r="N3191" i="18"/>
  <c r="J3230" i="18"/>
  <c r="O3206" i="18"/>
  <c r="J3209" i="18"/>
  <c r="O3185" i="18"/>
  <c r="J3225" i="18"/>
  <c r="O3201" i="18"/>
  <c r="J3232" i="18"/>
  <c r="O3208" i="18"/>
  <c r="J3214" i="18"/>
  <c r="O3190" i="18"/>
  <c r="J3229" i="18"/>
  <c r="O3205" i="18"/>
  <c r="R3174" i="18"/>
  <c r="U3174" i="18" s="1"/>
  <c r="R3162" i="18"/>
  <c r="U3162" i="18" s="1"/>
  <c r="R3163" i="18"/>
  <c r="U3163" i="18" s="1"/>
  <c r="R3176" i="18"/>
  <c r="U3176" i="18" s="1"/>
  <c r="R3178" i="18"/>
  <c r="U3178" i="18" s="1"/>
  <c r="R3172" i="18"/>
  <c r="U3172" i="18" s="1"/>
  <c r="R3181" i="18"/>
  <c r="U3181" i="18" s="1"/>
  <c r="R3179" i="18"/>
  <c r="U3179" i="18" s="1"/>
  <c r="R3169" i="18"/>
  <c r="U3169" i="18" s="1"/>
  <c r="R3165" i="18"/>
  <c r="U3165" i="18" s="1"/>
  <c r="R3184" i="18"/>
  <c r="U3184" i="18" s="1"/>
  <c r="K3214" i="18"/>
  <c r="P3190" i="18"/>
  <c r="L5961" i="18"/>
  <c r="Q5937" i="18"/>
  <c r="L5943" i="18"/>
  <c r="Q5919" i="18"/>
  <c r="R3177" i="18"/>
  <c r="U3177" i="18" s="1"/>
  <c r="R3175" i="18"/>
  <c r="U3175" i="18" s="1"/>
  <c r="K3219" i="18"/>
  <c r="P3195" i="18"/>
  <c r="L5960" i="18"/>
  <c r="Q5936" i="18"/>
  <c r="K3221" i="18"/>
  <c r="P3197" i="18"/>
  <c r="I3222" i="18"/>
  <c r="N3198" i="18"/>
  <c r="J3220" i="18"/>
  <c r="O3196" i="18"/>
  <c r="L5954" i="18"/>
  <c r="Q5930" i="18"/>
  <c r="L5942" i="18"/>
  <c r="Q5918" i="18"/>
  <c r="I3210" i="18"/>
  <c r="N3186" i="18"/>
  <c r="R3186" i="18" s="1"/>
  <c r="U3186" i="18" s="1"/>
  <c r="K3223" i="18"/>
  <c r="P3199" i="18"/>
  <c r="L5950" i="18"/>
  <c r="Q5926" i="18"/>
  <c r="I3211" i="18"/>
  <c r="N3187" i="18"/>
  <c r="R3187" i="18" s="1"/>
  <c r="U3187" i="18" s="1"/>
  <c r="J3212" i="18"/>
  <c r="O3188" i="18"/>
  <c r="L5949" i="18"/>
  <c r="Q5925" i="18"/>
  <c r="I3224" i="18"/>
  <c r="N3200" i="18"/>
  <c r="K3224" i="18"/>
  <c r="P3200" i="18"/>
  <c r="J3219" i="18"/>
  <c r="O3195" i="18"/>
  <c r="K3227" i="18"/>
  <c r="P3203" i="18"/>
  <c r="I3226" i="18"/>
  <c r="N3202" i="18"/>
  <c r="R3202" i="18" s="1"/>
  <c r="U3202" i="18" s="1"/>
  <c r="K3212" i="18"/>
  <c r="P3188" i="18"/>
  <c r="J3221" i="18"/>
  <c r="O3197" i="18"/>
  <c r="I3220" i="18"/>
  <c r="N3196" i="18"/>
  <c r="R3196" i="18" s="1"/>
  <c r="U3196" i="18" s="1"/>
  <c r="I3229" i="18"/>
  <c r="N3205" i="18"/>
  <c r="I3227" i="18"/>
  <c r="N3203" i="18"/>
  <c r="L5946" i="18"/>
  <c r="Q5922" i="18"/>
  <c r="K3222" i="18"/>
  <c r="P3198" i="18"/>
  <c r="R3203" i="18" l="1"/>
  <c r="U3203" i="18" s="1"/>
  <c r="R3205" i="18"/>
  <c r="U3205" i="18" s="1"/>
  <c r="R3193" i="18"/>
  <c r="U3193" i="18" s="1"/>
  <c r="R3185" i="18"/>
  <c r="U3185" i="18" s="1"/>
  <c r="L5970" i="18"/>
  <c r="Q5946" i="18"/>
  <c r="J3245" i="18"/>
  <c r="O3221" i="18"/>
  <c r="I3250" i="18"/>
  <c r="N3226" i="18"/>
  <c r="J3243" i="18"/>
  <c r="O3219" i="18"/>
  <c r="I3248" i="18"/>
  <c r="N3224" i="18"/>
  <c r="J3236" i="18"/>
  <c r="O3212" i="18"/>
  <c r="L5974" i="18"/>
  <c r="Q5950" i="18"/>
  <c r="I3234" i="18"/>
  <c r="N3210" i="18"/>
  <c r="L5978" i="18"/>
  <c r="Q5954" i="18"/>
  <c r="I3246" i="18"/>
  <c r="N3222" i="18"/>
  <c r="L5984" i="18"/>
  <c r="Q5960" i="18"/>
  <c r="L5985" i="18"/>
  <c r="Q5961" i="18"/>
  <c r="K3255" i="18"/>
  <c r="P3231" i="18"/>
  <c r="L5968" i="18"/>
  <c r="Q5944" i="18"/>
  <c r="J3248" i="18"/>
  <c r="O3224" i="18"/>
  <c r="I3252" i="18"/>
  <c r="N3228" i="18"/>
  <c r="K3250" i="18"/>
  <c r="P3226" i="18"/>
  <c r="L5981" i="18"/>
  <c r="Q5957" i="18"/>
  <c r="K3254" i="18"/>
  <c r="P3230" i="18"/>
  <c r="L5982" i="18"/>
  <c r="Q5958" i="18"/>
  <c r="K3256" i="18"/>
  <c r="P3232" i="18"/>
  <c r="J3242" i="18"/>
  <c r="O3218" i="18"/>
  <c r="J3251" i="18"/>
  <c r="O3227" i="18"/>
  <c r="L5969" i="18"/>
  <c r="Q5945" i="18"/>
  <c r="K3244" i="18"/>
  <c r="P3220" i="18"/>
  <c r="J3239" i="18"/>
  <c r="O3215" i="18"/>
  <c r="R3199" i="18"/>
  <c r="U3199" i="18" s="1"/>
  <c r="R3201" i="18"/>
  <c r="U3201" i="18" s="1"/>
  <c r="R3189" i="18"/>
  <c r="U3189" i="18" s="1"/>
  <c r="R3197" i="18"/>
  <c r="U3197" i="18" s="1"/>
  <c r="J3238" i="18"/>
  <c r="O3214" i="18"/>
  <c r="J3254" i="18"/>
  <c r="O3230" i="18"/>
  <c r="J3247" i="18"/>
  <c r="O3223" i="18"/>
  <c r="K3239" i="18"/>
  <c r="P3215" i="18"/>
  <c r="J3255" i="18"/>
  <c r="O3231" i="18"/>
  <c r="I3233" i="18"/>
  <c r="N3209" i="18"/>
  <c r="L5977" i="18"/>
  <c r="Q5953" i="18"/>
  <c r="J3246" i="18"/>
  <c r="O3222" i="18"/>
  <c r="K3235" i="18"/>
  <c r="P3211" i="18"/>
  <c r="R3206" i="18"/>
  <c r="U3206" i="18" s="1"/>
  <c r="R3192" i="18"/>
  <c r="U3192" i="18" s="1"/>
  <c r="R3207" i="18"/>
  <c r="U3207" i="18" s="1"/>
  <c r="I3247" i="18"/>
  <c r="N3223" i="18"/>
  <c r="I3249" i="18"/>
  <c r="N3225" i="18"/>
  <c r="L5975" i="18"/>
  <c r="Q5951" i="18"/>
  <c r="I3237" i="18"/>
  <c r="N3213" i="18"/>
  <c r="I3245" i="18"/>
  <c r="N3221" i="18"/>
  <c r="I3241" i="18"/>
  <c r="N3217" i="18"/>
  <c r="L5976" i="18"/>
  <c r="Q5952" i="18"/>
  <c r="L5971" i="18"/>
  <c r="Q5947" i="18"/>
  <c r="J3234" i="18"/>
  <c r="O3210" i="18"/>
  <c r="J3235" i="18"/>
  <c r="O3211" i="18"/>
  <c r="J3249" i="18"/>
  <c r="O3225" i="18"/>
  <c r="K3246" i="18"/>
  <c r="P3222" i="18"/>
  <c r="I3251" i="18"/>
  <c r="N3227" i="18"/>
  <c r="R3227" i="18" s="1"/>
  <c r="U3227" i="18" s="1"/>
  <c r="I3244" i="18"/>
  <c r="N3220" i="18"/>
  <c r="K3236" i="18"/>
  <c r="P3212" i="18"/>
  <c r="K3251" i="18"/>
  <c r="P3227" i="18"/>
  <c r="K3248" i="18"/>
  <c r="P3224" i="18"/>
  <c r="L5973" i="18"/>
  <c r="Q5949" i="18"/>
  <c r="I3235" i="18"/>
  <c r="N3211" i="18"/>
  <c r="R3211" i="18" s="1"/>
  <c r="U3211" i="18" s="1"/>
  <c r="K3247" i="18"/>
  <c r="P3223" i="18"/>
  <c r="L5966" i="18"/>
  <c r="Q5942" i="18"/>
  <c r="J3244" i="18"/>
  <c r="O3220" i="18"/>
  <c r="K3245" i="18"/>
  <c r="P3221" i="18"/>
  <c r="K3243" i="18"/>
  <c r="P3219" i="18"/>
  <c r="L5967" i="18"/>
  <c r="Q5943" i="18"/>
  <c r="K3238" i="18"/>
  <c r="P3214" i="18"/>
  <c r="R3191" i="18"/>
  <c r="U3191" i="18" s="1"/>
  <c r="R3188" i="18"/>
  <c r="U3188" i="18" s="1"/>
  <c r="R3195" i="18"/>
  <c r="U3195" i="18" s="1"/>
  <c r="L5979" i="18"/>
  <c r="Q5955" i="18"/>
  <c r="L5983" i="18"/>
  <c r="Q5959" i="18"/>
  <c r="I3242" i="18"/>
  <c r="N3218" i="18"/>
  <c r="J3240" i="18"/>
  <c r="O3216" i="18"/>
  <c r="I3254" i="18"/>
  <c r="N3230" i="18"/>
  <c r="K3242" i="18"/>
  <c r="P3218" i="18"/>
  <c r="I3240" i="18"/>
  <c r="N3216" i="18"/>
  <c r="L5963" i="18"/>
  <c r="Q5939" i="18"/>
  <c r="K3240" i="18"/>
  <c r="P3216" i="18"/>
  <c r="K3252" i="18"/>
  <c r="P3228" i="18"/>
  <c r="I3255" i="18"/>
  <c r="N3231" i="18"/>
  <c r="R3231" i="18" s="1"/>
  <c r="U3231" i="18" s="1"/>
  <c r="J3237" i="18"/>
  <c r="O3213" i="18"/>
  <c r="K3237" i="18"/>
  <c r="P3213" i="18"/>
  <c r="L5962" i="18"/>
  <c r="Q5938" i="18"/>
  <c r="R3208" i="18"/>
  <c r="U3208" i="18" s="1"/>
  <c r="R3190" i="18"/>
  <c r="U3190" i="18" s="1"/>
  <c r="I3253" i="18"/>
  <c r="N3229" i="18"/>
  <c r="R3200" i="18"/>
  <c r="U3200" i="18" s="1"/>
  <c r="R3198" i="18"/>
  <c r="U3198" i="18" s="1"/>
  <c r="J3253" i="18"/>
  <c r="O3229" i="18"/>
  <c r="J3256" i="18"/>
  <c r="O3232" i="18"/>
  <c r="J3233" i="18"/>
  <c r="O3209" i="18"/>
  <c r="I3239" i="18"/>
  <c r="N3215" i="18"/>
  <c r="K3249" i="18"/>
  <c r="P3225" i="18"/>
  <c r="I3236" i="18"/>
  <c r="N3212" i="18"/>
  <c r="L5964" i="18"/>
  <c r="Q5940" i="18"/>
  <c r="I3243" i="18"/>
  <c r="N3219" i="18"/>
  <c r="R3219" i="18" s="1"/>
  <c r="U3219" i="18" s="1"/>
  <c r="L5980" i="18"/>
  <c r="Q5956" i="18"/>
  <c r="K3234" i="18"/>
  <c r="P3210" i="18"/>
  <c r="R3204" i="18"/>
  <c r="U3204" i="18" s="1"/>
  <c r="L5972" i="18"/>
  <c r="Q5948" i="18"/>
  <c r="L5965" i="18"/>
  <c r="Q5941" i="18"/>
  <c r="I3256" i="18"/>
  <c r="N3232" i="18"/>
  <c r="K3253" i="18"/>
  <c r="P3229" i="18"/>
  <c r="K3233" i="18"/>
  <c r="P3209" i="18"/>
  <c r="J3241" i="18"/>
  <c r="O3217" i="18"/>
  <c r="I3238" i="18"/>
  <c r="N3214" i="18"/>
  <c r="R3214" i="18" s="1"/>
  <c r="U3214" i="18" s="1"/>
  <c r="J3250" i="18"/>
  <c r="O3226" i="18"/>
  <c r="J3252" i="18"/>
  <c r="O3228" i="18"/>
  <c r="K3241" i="18"/>
  <c r="P3217" i="18"/>
  <c r="R3223" i="18" l="1"/>
  <c r="U3223" i="18" s="1"/>
  <c r="R3215" i="18"/>
  <c r="U3215" i="18" s="1"/>
  <c r="R3230" i="18"/>
  <c r="U3230" i="18" s="1"/>
  <c r="L6004" i="18"/>
  <c r="Q5980" i="18"/>
  <c r="L5986" i="18"/>
  <c r="Q5962" i="18"/>
  <c r="J3276" i="18"/>
  <c r="O3252" i="18"/>
  <c r="I3262" i="18"/>
  <c r="N3238" i="18"/>
  <c r="K3257" i="18"/>
  <c r="P3233" i="18"/>
  <c r="I3280" i="18"/>
  <c r="N3256" i="18"/>
  <c r="L5996" i="18"/>
  <c r="Q5972" i="18"/>
  <c r="R3229" i="18"/>
  <c r="U3229" i="18" s="1"/>
  <c r="K3262" i="18"/>
  <c r="P3238" i="18"/>
  <c r="K3267" i="18"/>
  <c r="P3243" i="18"/>
  <c r="J3268" i="18"/>
  <c r="O3244" i="18"/>
  <c r="K3271" i="18"/>
  <c r="P3247" i="18"/>
  <c r="L5997" i="18"/>
  <c r="Q5973" i="18"/>
  <c r="K3275" i="18"/>
  <c r="P3251" i="18"/>
  <c r="I3268" i="18"/>
  <c r="N3244" i="18"/>
  <c r="K3270" i="18"/>
  <c r="P3246" i="18"/>
  <c r="J3259" i="18"/>
  <c r="O3235" i="18"/>
  <c r="L5995" i="18"/>
  <c r="Q5971" i="18"/>
  <c r="I3265" i="18"/>
  <c r="N3241" i="18"/>
  <c r="I3261" i="18"/>
  <c r="N3237" i="18"/>
  <c r="I3273" i="18"/>
  <c r="N3249" i="18"/>
  <c r="R3209" i="18"/>
  <c r="U3209" i="18" s="1"/>
  <c r="R3228" i="18"/>
  <c r="U3228" i="18" s="1"/>
  <c r="R3222" i="18"/>
  <c r="U3222" i="18" s="1"/>
  <c r="R3210" i="18"/>
  <c r="U3210" i="18" s="1"/>
  <c r="L5988" i="18"/>
  <c r="Q5964" i="18"/>
  <c r="I3277" i="18"/>
  <c r="N3253" i="18"/>
  <c r="K3276" i="18"/>
  <c r="P3252" i="18"/>
  <c r="L6007" i="18"/>
  <c r="Q5983" i="18"/>
  <c r="R3221" i="18"/>
  <c r="U3221" i="18" s="1"/>
  <c r="J3270" i="18"/>
  <c r="O3246" i="18"/>
  <c r="I3257" i="18"/>
  <c r="N3233" i="18"/>
  <c r="K3263" i="18"/>
  <c r="P3239" i="18"/>
  <c r="J3278" i="18"/>
  <c r="O3254" i="18"/>
  <c r="J3263" i="18"/>
  <c r="O3239" i="18"/>
  <c r="L5993" i="18"/>
  <c r="Q5969" i="18"/>
  <c r="J3266" i="18"/>
  <c r="O3242" i="18"/>
  <c r="L6006" i="18"/>
  <c r="Q5982" i="18"/>
  <c r="L6005" i="18"/>
  <c r="Q5981" i="18"/>
  <c r="I3276" i="18"/>
  <c r="N3252" i="18"/>
  <c r="L5992" i="18"/>
  <c r="Q5968" i="18"/>
  <c r="L6009" i="18"/>
  <c r="Q5985" i="18"/>
  <c r="I3270" i="18"/>
  <c r="N3246" i="18"/>
  <c r="I3258" i="18"/>
  <c r="N3234" i="18"/>
  <c r="J3260" i="18"/>
  <c r="O3236" i="18"/>
  <c r="J3267" i="18"/>
  <c r="O3243" i="18"/>
  <c r="J3269" i="18"/>
  <c r="O3245" i="18"/>
  <c r="J3277" i="18"/>
  <c r="O3253" i="18"/>
  <c r="L5987" i="18"/>
  <c r="Q5963" i="18"/>
  <c r="J3274" i="18"/>
  <c r="O3250" i="18"/>
  <c r="K3277" i="18"/>
  <c r="P3253" i="18"/>
  <c r="L5989" i="18"/>
  <c r="Q5965" i="18"/>
  <c r="R3212" i="18"/>
  <c r="U3212" i="18" s="1"/>
  <c r="R3216" i="18"/>
  <c r="U3216" i="18" s="1"/>
  <c r="R3218" i="18"/>
  <c r="U3218" i="18" s="1"/>
  <c r="L5991" i="18"/>
  <c r="Q5967" i="18"/>
  <c r="K3269" i="18"/>
  <c r="P3245" i="18"/>
  <c r="L5990" i="18"/>
  <c r="Q5966" i="18"/>
  <c r="I3259" i="18"/>
  <c r="N3235" i="18"/>
  <c r="K3272" i="18"/>
  <c r="P3248" i="18"/>
  <c r="K3260" i="18"/>
  <c r="P3236" i="18"/>
  <c r="I3275" i="18"/>
  <c r="N3251" i="18"/>
  <c r="J3273" i="18"/>
  <c r="O3249" i="18"/>
  <c r="J3258" i="18"/>
  <c r="O3234" i="18"/>
  <c r="L6000" i="18"/>
  <c r="Q5976" i="18"/>
  <c r="I3269" i="18"/>
  <c r="N3245" i="18"/>
  <c r="L5999" i="18"/>
  <c r="Q5975" i="18"/>
  <c r="I3271" i="18"/>
  <c r="N3247" i="18"/>
  <c r="R3224" i="18"/>
  <c r="U3224" i="18" s="1"/>
  <c r="R3226" i="18"/>
  <c r="U3226" i="18" s="1"/>
  <c r="K3273" i="18"/>
  <c r="P3249" i="18"/>
  <c r="J3257" i="18"/>
  <c r="O3233" i="18"/>
  <c r="J3261" i="18"/>
  <c r="O3237" i="18"/>
  <c r="K3266" i="18"/>
  <c r="P3242" i="18"/>
  <c r="J3264" i="18"/>
  <c r="O3240" i="18"/>
  <c r="K3265" i="18"/>
  <c r="P3241" i="18"/>
  <c r="J3265" i="18"/>
  <c r="O3241" i="18"/>
  <c r="R3232" i="18"/>
  <c r="U3232" i="18" s="1"/>
  <c r="K3258" i="18"/>
  <c r="P3234" i="18"/>
  <c r="I3267" i="18"/>
  <c r="N3243" i="18"/>
  <c r="I3260" i="18"/>
  <c r="N3236" i="18"/>
  <c r="I3263" i="18"/>
  <c r="N3239" i="18"/>
  <c r="J3280" i="18"/>
  <c r="O3256" i="18"/>
  <c r="K3261" i="18"/>
  <c r="P3237" i="18"/>
  <c r="I3279" i="18"/>
  <c r="N3255" i="18"/>
  <c r="K3264" i="18"/>
  <c r="P3240" i="18"/>
  <c r="I3264" i="18"/>
  <c r="N3240" i="18"/>
  <c r="I3278" i="18"/>
  <c r="N3254" i="18"/>
  <c r="I3266" i="18"/>
  <c r="N3242" i="18"/>
  <c r="L6003" i="18"/>
  <c r="Q5979" i="18"/>
  <c r="R3220" i="18"/>
  <c r="U3220" i="18" s="1"/>
  <c r="R3217" i="18"/>
  <c r="U3217" i="18" s="1"/>
  <c r="R3213" i="18"/>
  <c r="U3213" i="18" s="1"/>
  <c r="R3225" i="18"/>
  <c r="U3225" i="18" s="1"/>
  <c r="K3259" i="18"/>
  <c r="P3235" i="18"/>
  <c r="L6001" i="18"/>
  <c r="Q5977" i="18"/>
  <c r="J3279" i="18"/>
  <c r="O3255" i="18"/>
  <c r="J3271" i="18"/>
  <c r="O3247" i="18"/>
  <c r="J3262" i="18"/>
  <c r="O3238" i="18"/>
  <c r="K3268" i="18"/>
  <c r="P3244" i="18"/>
  <c r="J3275" i="18"/>
  <c r="O3251" i="18"/>
  <c r="K3280" i="18"/>
  <c r="P3256" i="18"/>
  <c r="K3278" i="18"/>
  <c r="P3254" i="18"/>
  <c r="K3274" i="18"/>
  <c r="P3250" i="18"/>
  <c r="J3272" i="18"/>
  <c r="O3248" i="18"/>
  <c r="K3279" i="18"/>
  <c r="P3255" i="18"/>
  <c r="L6008" i="18"/>
  <c r="Q5984" i="18"/>
  <c r="L6002" i="18"/>
  <c r="Q5978" i="18"/>
  <c r="L5998" i="18"/>
  <c r="Q5974" i="18"/>
  <c r="I3272" i="18"/>
  <c r="N3248" i="18"/>
  <c r="I3274" i="18"/>
  <c r="N3250" i="18"/>
  <c r="L5994" i="18"/>
  <c r="Q5970" i="18"/>
  <c r="R3250" i="18" l="1"/>
  <c r="U3250" i="18" s="1"/>
  <c r="R3242" i="18"/>
  <c r="U3242" i="18" s="1"/>
  <c r="R3236" i="18"/>
  <c r="U3236" i="18" s="1"/>
  <c r="R3245" i="18"/>
  <c r="U3245" i="18" s="1"/>
  <c r="R3239" i="18"/>
  <c r="U3239" i="18" s="1"/>
  <c r="R3248" i="18"/>
  <c r="U3248" i="18" s="1"/>
  <c r="R3243" i="18"/>
  <c r="U3243" i="18" s="1"/>
  <c r="R3246" i="18"/>
  <c r="U3246" i="18" s="1"/>
  <c r="R3240" i="18"/>
  <c r="U3240" i="18" s="1"/>
  <c r="R3252" i="18"/>
  <c r="U3252" i="18" s="1"/>
  <c r="R3254" i="18"/>
  <c r="U3254" i="18" s="1"/>
  <c r="K3289" i="18"/>
  <c r="P3265" i="18"/>
  <c r="K3290" i="18"/>
  <c r="P3266" i="18"/>
  <c r="J3281" i="18"/>
  <c r="O3257" i="18"/>
  <c r="L6023" i="18"/>
  <c r="Q5999" i="18"/>
  <c r="L6024" i="18"/>
  <c r="Q6000" i="18"/>
  <c r="J3297" i="18"/>
  <c r="O3273" i="18"/>
  <c r="K3284" i="18"/>
  <c r="P3260" i="18"/>
  <c r="I3283" i="18"/>
  <c r="N3259" i="18"/>
  <c r="K3293" i="18"/>
  <c r="P3269" i="18"/>
  <c r="L6031" i="18"/>
  <c r="Q6007" i="18"/>
  <c r="I3301" i="18"/>
  <c r="N3277" i="18"/>
  <c r="I3297" i="18"/>
  <c r="N3273" i="18"/>
  <c r="I3289" i="18"/>
  <c r="N3265" i="18"/>
  <c r="J3283" i="18"/>
  <c r="O3259" i="18"/>
  <c r="I3292" i="18"/>
  <c r="N3268" i="18"/>
  <c r="L6021" i="18"/>
  <c r="Q5997" i="18"/>
  <c r="J3292" i="18"/>
  <c r="O3268" i="18"/>
  <c r="K3286" i="18"/>
  <c r="P3262" i="18"/>
  <c r="R3256" i="18"/>
  <c r="U3256" i="18" s="1"/>
  <c r="R3238" i="18"/>
  <c r="U3238" i="18" s="1"/>
  <c r="L6018" i="18"/>
  <c r="Q5994" i="18"/>
  <c r="I3296" i="18"/>
  <c r="N3272" i="18"/>
  <c r="L6026" i="18"/>
  <c r="Q6002" i="18"/>
  <c r="K3303" i="18"/>
  <c r="P3279" i="18"/>
  <c r="K3298" i="18"/>
  <c r="P3274" i="18"/>
  <c r="K3304" i="18"/>
  <c r="P3280" i="18"/>
  <c r="K3292" i="18"/>
  <c r="P3268" i="18"/>
  <c r="J3295" i="18"/>
  <c r="O3271" i="18"/>
  <c r="L6025" i="18"/>
  <c r="Q6001" i="18"/>
  <c r="L6027" i="18"/>
  <c r="Q6003" i="18"/>
  <c r="I3302" i="18"/>
  <c r="N3278" i="18"/>
  <c r="K3288" i="18"/>
  <c r="P3264" i="18"/>
  <c r="K3285" i="18"/>
  <c r="P3261" i="18"/>
  <c r="I3287" i="18"/>
  <c r="N3263" i="18"/>
  <c r="I3291" i="18"/>
  <c r="N3267" i="18"/>
  <c r="R3247" i="18"/>
  <c r="U3247" i="18" s="1"/>
  <c r="R3251" i="18"/>
  <c r="U3251" i="18" s="1"/>
  <c r="K3301" i="18"/>
  <c r="P3277" i="18"/>
  <c r="L6011" i="18"/>
  <c r="Q5987" i="18"/>
  <c r="J3293" i="18"/>
  <c r="O3269" i="18"/>
  <c r="J3284" i="18"/>
  <c r="O3260" i="18"/>
  <c r="I3294" i="18"/>
  <c r="N3270" i="18"/>
  <c r="L6016" i="18"/>
  <c r="Q5992" i="18"/>
  <c r="L6029" i="18"/>
  <c r="Q6005" i="18"/>
  <c r="J3290" i="18"/>
  <c r="O3266" i="18"/>
  <c r="J3287" i="18"/>
  <c r="O3263" i="18"/>
  <c r="K3287" i="18"/>
  <c r="P3263" i="18"/>
  <c r="J3294" i="18"/>
  <c r="O3270" i="18"/>
  <c r="R3237" i="18"/>
  <c r="U3237" i="18" s="1"/>
  <c r="I3304" i="18"/>
  <c r="N3280" i="18"/>
  <c r="I3286" i="18"/>
  <c r="N3262" i="18"/>
  <c r="L6010" i="18"/>
  <c r="Q5986" i="18"/>
  <c r="R3255" i="18"/>
  <c r="U3255" i="18" s="1"/>
  <c r="J3289" i="18"/>
  <c r="O3265" i="18"/>
  <c r="J3285" i="18"/>
  <c r="O3261" i="18"/>
  <c r="K3297" i="18"/>
  <c r="P3273" i="18"/>
  <c r="I3295" i="18"/>
  <c r="N3271" i="18"/>
  <c r="I3293" i="18"/>
  <c r="N3269" i="18"/>
  <c r="J3282" i="18"/>
  <c r="O3258" i="18"/>
  <c r="I3299" i="18"/>
  <c r="N3275" i="18"/>
  <c r="K3296" i="18"/>
  <c r="P3272" i="18"/>
  <c r="L6014" i="18"/>
  <c r="Q5990" i="18"/>
  <c r="L6015" i="18"/>
  <c r="Q5991" i="18"/>
  <c r="R3234" i="18"/>
  <c r="U3234" i="18" s="1"/>
  <c r="R3233" i="18"/>
  <c r="U3233" i="18" s="1"/>
  <c r="K3300" i="18"/>
  <c r="P3276" i="18"/>
  <c r="L6012" i="18"/>
  <c r="Q5988" i="18"/>
  <c r="I3285" i="18"/>
  <c r="N3261" i="18"/>
  <c r="R3261" i="18" s="1"/>
  <c r="U3261" i="18" s="1"/>
  <c r="L6019" i="18"/>
  <c r="Q5995" i="18"/>
  <c r="K3294" i="18"/>
  <c r="P3270" i="18"/>
  <c r="K3299" i="18"/>
  <c r="P3275" i="18"/>
  <c r="K3295" i="18"/>
  <c r="P3271" i="18"/>
  <c r="K3291" i="18"/>
  <c r="P3267" i="18"/>
  <c r="J3288" i="18"/>
  <c r="O3264" i="18"/>
  <c r="I3298" i="18"/>
  <c r="N3274" i="18"/>
  <c r="L6022" i="18"/>
  <c r="Q5998" i="18"/>
  <c r="L6032" i="18"/>
  <c r="Q6008" i="18"/>
  <c r="J3296" i="18"/>
  <c r="O3272" i="18"/>
  <c r="K3302" i="18"/>
  <c r="P3278" i="18"/>
  <c r="J3299" i="18"/>
  <c r="O3275" i="18"/>
  <c r="J3286" i="18"/>
  <c r="O3262" i="18"/>
  <c r="J3303" i="18"/>
  <c r="O3279" i="18"/>
  <c r="K3283" i="18"/>
  <c r="P3259" i="18"/>
  <c r="I3290" i="18"/>
  <c r="N3266" i="18"/>
  <c r="I3288" i="18"/>
  <c r="N3264" i="18"/>
  <c r="I3303" i="18"/>
  <c r="N3279" i="18"/>
  <c r="J3304" i="18"/>
  <c r="O3280" i="18"/>
  <c r="I3284" i="18"/>
  <c r="N3260" i="18"/>
  <c r="K3282" i="18"/>
  <c r="P3258" i="18"/>
  <c r="R3235" i="18"/>
  <c r="U3235" i="18" s="1"/>
  <c r="L6013" i="18"/>
  <c r="Q5989" i="18"/>
  <c r="J3298" i="18"/>
  <c r="O3274" i="18"/>
  <c r="J3301" i="18"/>
  <c r="O3277" i="18"/>
  <c r="J3291" i="18"/>
  <c r="O3267" i="18"/>
  <c r="I3282" i="18"/>
  <c r="N3258" i="18"/>
  <c r="L6033" i="18"/>
  <c r="Q6009" i="18"/>
  <c r="I3300" i="18"/>
  <c r="N3276" i="18"/>
  <c r="L6030" i="18"/>
  <c r="Q6006" i="18"/>
  <c r="L6017" i="18"/>
  <c r="Q5993" i="18"/>
  <c r="J3302" i="18"/>
  <c r="O3278" i="18"/>
  <c r="I3281" i="18"/>
  <c r="N3257" i="18"/>
  <c r="R3253" i="18"/>
  <c r="U3253" i="18" s="1"/>
  <c r="R3249" i="18"/>
  <c r="U3249" i="18" s="1"/>
  <c r="R3241" i="18"/>
  <c r="U3241" i="18" s="1"/>
  <c r="R3244" i="18"/>
  <c r="U3244" i="18" s="1"/>
  <c r="L6020" i="18"/>
  <c r="Q5996" i="18"/>
  <c r="K3281" i="18"/>
  <c r="P3257" i="18"/>
  <c r="J3300" i="18"/>
  <c r="O3276" i="18"/>
  <c r="L6028" i="18"/>
  <c r="Q6004" i="18"/>
  <c r="R3269" i="18" l="1"/>
  <c r="U3269" i="18" s="1"/>
  <c r="R3274" i="18"/>
  <c r="U3274" i="18" s="1"/>
  <c r="R3264" i="18"/>
  <c r="U3264" i="18" s="1"/>
  <c r="R3276" i="18"/>
  <c r="U3276" i="18" s="1"/>
  <c r="R3258" i="18"/>
  <c r="U3258" i="18" s="1"/>
  <c r="R3260" i="18"/>
  <c r="U3260" i="18" s="1"/>
  <c r="R3279" i="18"/>
  <c r="U3279" i="18" s="1"/>
  <c r="R3266" i="18"/>
  <c r="U3266" i="18" s="1"/>
  <c r="R3257" i="18"/>
  <c r="U3257" i="18" s="1"/>
  <c r="I3308" i="18"/>
  <c r="N3284" i="18"/>
  <c r="I3327" i="18"/>
  <c r="N3303" i="18"/>
  <c r="I3314" i="18"/>
  <c r="N3290" i="18"/>
  <c r="J3327" i="18"/>
  <c r="O3303" i="18"/>
  <c r="J3323" i="18"/>
  <c r="O3299" i="18"/>
  <c r="J3320" i="18"/>
  <c r="O3296" i="18"/>
  <c r="L6046" i="18"/>
  <c r="Q6022" i="18"/>
  <c r="J3312" i="18"/>
  <c r="O3288" i="18"/>
  <c r="K3319" i="18"/>
  <c r="P3295" i="18"/>
  <c r="K3318" i="18"/>
  <c r="P3294" i="18"/>
  <c r="I3309" i="18"/>
  <c r="N3285" i="18"/>
  <c r="K3324" i="18"/>
  <c r="P3300" i="18"/>
  <c r="L6039" i="18"/>
  <c r="Q6015" i="18"/>
  <c r="K3320" i="18"/>
  <c r="P3296" i="18"/>
  <c r="J3306" i="18"/>
  <c r="O3282" i="18"/>
  <c r="I3319" i="18"/>
  <c r="N3295" i="18"/>
  <c r="J3309" i="18"/>
  <c r="O3285" i="18"/>
  <c r="R3280" i="18"/>
  <c r="U3280" i="18" s="1"/>
  <c r="J3318" i="18"/>
  <c r="O3294" i="18"/>
  <c r="J3311" i="18"/>
  <c r="O3287" i="18"/>
  <c r="L6053" i="18"/>
  <c r="Q6029" i="18"/>
  <c r="I3318" i="18"/>
  <c r="N3294" i="18"/>
  <c r="J3317" i="18"/>
  <c r="O3293" i="18"/>
  <c r="K3325" i="18"/>
  <c r="P3301" i="18"/>
  <c r="I3315" i="18"/>
  <c r="N3291" i="18"/>
  <c r="K3309" i="18"/>
  <c r="P3285" i="18"/>
  <c r="I3326" i="18"/>
  <c r="N3302" i="18"/>
  <c r="L6049" i="18"/>
  <c r="Q6025" i="18"/>
  <c r="K3316" i="18"/>
  <c r="P3292" i="18"/>
  <c r="K3322" i="18"/>
  <c r="P3298" i="18"/>
  <c r="L6050" i="18"/>
  <c r="Q6026" i="18"/>
  <c r="L6042" i="18"/>
  <c r="Q6018" i="18"/>
  <c r="K3310" i="18"/>
  <c r="P3286" i="18"/>
  <c r="L6045" i="18"/>
  <c r="Q6021" i="18"/>
  <c r="J3307" i="18"/>
  <c r="O3283" i="18"/>
  <c r="I3321" i="18"/>
  <c r="N3297" i="18"/>
  <c r="L6055" i="18"/>
  <c r="Q6031" i="18"/>
  <c r="I3307" i="18"/>
  <c r="N3283" i="18"/>
  <c r="J3321" i="18"/>
  <c r="O3297" i="18"/>
  <c r="L6047" i="18"/>
  <c r="Q6023" i="18"/>
  <c r="K3314" i="18"/>
  <c r="P3290" i="18"/>
  <c r="J3324" i="18"/>
  <c r="O3300" i="18"/>
  <c r="J3326" i="18"/>
  <c r="O3302" i="18"/>
  <c r="L6054" i="18"/>
  <c r="Q6030" i="18"/>
  <c r="L6057" i="18"/>
  <c r="Q6033" i="18"/>
  <c r="J3315" i="18"/>
  <c r="O3291" i="18"/>
  <c r="J3322" i="18"/>
  <c r="O3298" i="18"/>
  <c r="R3275" i="18"/>
  <c r="U3275" i="18" s="1"/>
  <c r="L6034" i="18"/>
  <c r="Q6010" i="18"/>
  <c r="I3328" i="18"/>
  <c r="N3304" i="18"/>
  <c r="R3263" i="18"/>
  <c r="U3263" i="18" s="1"/>
  <c r="R3272" i="18"/>
  <c r="U3272" i="18" s="1"/>
  <c r="R3268" i="18"/>
  <c r="U3268" i="18" s="1"/>
  <c r="R3265" i="18"/>
  <c r="U3265" i="18" s="1"/>
  <c r="R3277" i="18"/>
  <c r="U3277" i="18" s="1"/>
  <c r="K3306" i="18"/>
  <c r="P3282" i="18"/>
  <c r="J3328" i="18"/>
  <c r="O3304" i="18"/>
  <c r="I3312" i="18"/>
  <c r="N3288" i="18"/>
  <c r="K3307" i="18"/>
  <c r="P3283" i="18"/>
  <c r="J3310" i="18"/>
  <c r="O3286" i="18"/>
  <c r="K3326" i="18"/>
  <c r="P3302" i="18"/>
  <c r="L6056" i="18"/>
  <c r="Q6032" i="18"/>
  <c r="I3322" i="18"/>
  <c r="N3298" i="18"/>
  <c r="K3315" i="18"/>
  <c r="P3291" i="18"/>
  <c r="K3323" i="18"/>
  <c r="P3299" i="18"/>
  <c r="L6043" i="18"/>
  <c r="Q6019" i="18"/>
  <c r="L6036" i="18"/>
  <c r="Q6012" i="18"/>
  <c r="L6038" i="18"/>
  <c r="Q6014" i="18"/>
  <c r="I3323" i="18"/>
  <c r="N3299" i="18"/>
  <c r="I3317" i="18"/>
  <c r="N3293" i="18"/>
  <c r="K3321" i="18"/>
  <c r="P3297" i="18"/>
  <c r="J3313" i="18"/>
  <c r="O3289" i="18"/>
  <c r="R3262" i="18"/>
  <c r="U3262" i="18" s="1"/>
  <c r="K3311" i="18"/>
  <c r="P3287" i="18"/>
  <c r="J3314" i="18"/>
  <c r="O3290" i="18"/>
  <c r="L6040" i="18"/>
  <c r="Q6016" i="18"/>
  <c r="J3308" i="18"/>
  <c r="O3284" i="18"/>
  <c r="L6035" i="18"/>
  <c r="Q6011" i="18"/>
  <c r="I3311" i="18"/>
  <c r="N3287" i="18"/>
  <c r="R3287" i="18" s="1"/>
  <c r="U3287" i="18" s="1"/>
  <c r="K3312" i="18"/>
  <c r="P3288" i="18"/>
  <c r="L6051" i="18"/>
  <c r="Q6027" i="18"/>
  <c r="J3319" i="18"/>
  <c r="O3295" i="18"/>
  <c r="K3328" i="18"/>
  <c r="P3304" i="18"/>
  <c r="K3327" i="18"/>
  <c r="P3303" i="18"/>
  <c r="I3320" i="18"/>
  <c r="N3296" i="18"/>
  <c r="R3296" i="18" s="1"/>
  <c r="U3296" i="18" s="1"/>
  <c r="J3316" i="18"/>
  <c r="O3292" i="18"/>
  <c r="I3316" i="18"/>
  <c r="N3292" i="18"/>
  <c r="R3292" i="18" s="1"/>
  <c r="U3292" i="18" s="1"/>
  <c r="I3313" i="18"/>
  <c r="N3289" i="18"/>
  <c r="I3325" i="18"/>
  <c r="N3301" i="18"/>
  <c r="K3317" i="18"/>
  <c r="P3293" i="18"/>
  <c r="K3308" i="18"/>
  <c r="P3284" i="18"/>
  <c r="L6048" i="18"/>
  <c r="Q6024" i="18"/>
  <c r="J3305" i="18"/>
  <c r="O3281" i="18"/>
  <c r="K3313" i="18"/>
  <c r="P3289" i="18"/>
  <c r="L6044" i="18"/>
  <c r="Q6020" i="18"/>
  <c r="L6052" i="18"/>
  <c r="Q6028" i="18"/>
  <c r="K3305" i="18"/>
  <c r="P3281" i="18"/>
  <c r="I3305" i="18"/>
  <c r="N3281" i="18"/>
  <c r="L6041" i="18"/>
  <c r="Q6017" i="18"/>
  <c r="I3324" i="18"/>
  <c r="N3300" i="18"/>
  <c r="R3300" i="18" s="1"/>
  <c r="U3300" i="18" s="1"/>
  <c r="I3306" i="18"/>
  <c r="N3282" i="18"/>
  <c r="R3282" i="18" s="1"/>
  <c r="U3282" i="18" s="1"/>
  <c r="J3325" i="18"/>
  <c r="O3301" i="18"/>
  <c r="L6037" i="18"/>
  <c r="Q6013" i="18"/>
  <c r="R3271" i="18"/>
  <c r="U3271" i="18" s="1"/>
  <c r="I3310" i="18"/>
  <c r="N3286" i="18"/>
  <c r="R3286" i="18" s="1"/>
  <c r="U3286" i="18" s="1"/>
  <c r="R3270" i="18"/>
  <c r="U3270" i="18" s="1"/>
  <c r="R3267" i="18"/>
  <c r="U3267" i="18" s="1"/>
  <c r="R3278" i="18"/>
  <c r="U3278" i="18" s="1"/>
  <c r="R3273" i="18"/>
  <c r="U3273" i="18" s="1"/>
  <c r="R3259" i="18"/>
  <c r="U3259" i="18" s="1"/>
  <c r="R3301" i="18" l="1"/>
  <c r="U3301" i="18" s="1"/>
  <c r="R3293" i="18"/>
  <c r="U3293" i="18" s="1"/>
  <c r="R3288" i="18"/>
  <c r="U3288" i="18" s="1"/>
  <c r="R3299" i="18"/>
  <c r="U3299" i="18" s="1"/>
  <c r="J3349" i="18"/>
  <c r="O3325" i="18"/>
  <c r="I3348" i="18"/>
  <c r="N3324" i="18"/>
  <c r="I3329" i="18"/>
  <c r="N3305" i="18"/>
  <c r="L6076" i="18"/>
  <c r="Q6052" i="18"/>
  <c r="K3337" i="18"/>
  <c r="P3313" i="18"/>
  <c r="L6072" i="18"/>
  <c r="Q6048" i="18"/>
  <c r="K3341" i="18"/>
  <c r="P3317" i="18"/>
  <c r="I3337" i="18"/>
  <c r="N3313" i="18"/>
  <c r="J3340" i="18"/>
  <c r="O3316" i="18"/>
  <c r="K3351" i="18"/>
  <c r="P3327" i="18"/>
  <c r="J3343" i="18"/>
  <c r="O3319" i="18"/>
  <c r="K3336" i="18"/>
  <c r="P3312" i="18"/>
  <c r="L6059" i="18"/>
  <c r="Q6035" i="18"/>
  <c r="L6064" i="18"/>
  <c r="Q6040" i="18"/>
  <c r="K3335" i="18"/>
  <c r="P3311" i="18"/>
  <c r="R3298" i="18"/>
  <c r="U3298" i="18" s="1"/>
  <c r="L6058" i="18"/>
  <c r="Q6034" i="18"/>
  <c r="R3283" i="18"/>
  <c r="U3283" i="18" s="1"/>
  <c r="R3297" i="18"/>
  <c r="U3297" i="18" s="1"/>
  <c r="R3294" i="18"/>
  <c r="U3294" i="18" s="1"/>
  <c r="I3343" i="18"/>
  <c r="N3319" i="18"/>
  <c r="K3344" i="18"/>
  <c r="P3320" i="18"/>
  <c r="K3348" i="18"/>
  <c r="P3324" i="18"/>
  <c r="K3342" i="18"/>
  <c r="P3318" i="18"/>
  <c r="J3336" i="18"/>
  <c r="O3312" i="18"/>
  <c r="J3344" i="18"/>
  <c r="O3320" i="18"/>
  <c r="J3351" i="18"/>
  <c r="O3327" i="18"/>
  <c r="I3351" i="18"/>
  <c r="N3327" i="18"/>
  <c r="K3345" i="18"/>
  <c r="P3321" i="18"/>
  <c r="I3347" i="18"/>
  <c r="N3323" i="18"/>
  <c r="L6060" i="18"/>
  <c r="Q6036" i="18"/>
  <c r="K3347" i="18"/>
  <c r="P3323" i="18"/>
  <c r="I3346" i="18"/>
  <c r="N3322" i="18"/>
  <c r="K3350" i="18"/>
  <c r="P3326" i="18"/>
  <c r="K3331" i="18"/>
  <c r="P3307" i="18"/>
  <c r="J3352" i="18"/>
  <c r="O3328" i="18"/>
  <c r="R3304" i="18"/>
  <c r="U3304" i="18" s="1"/>
  <c r="J3339" i="18"/>
  <c r="O3315" i="18"/>
  <c r="L6078" i="18"/>
  <c r="Q6054" i="18"/>
  <c r="J3348" i="18"/>
  <c r="O3324" i="18"/>
  <c r="L6071" i="18"/>
  <c r="Q6047" i="18"/>
  <c r="I3331" i="18"/>
  <c r="N3307" i="18"/>
  <c r="I3345" i="18"/>
  <c r="N3321" i="18"/>
  <c r="L6069" i="18"/>
  <c r="Q6045" i="18"/>
  <c r="L6066" i="18"/>
  <c r="Q6042" i="18"/>
  <c r="K3346" i="18"/>
  <c r="P3322" i="18"/>
  <c r="L6073" i="18"/>
  <c r="Q6049" i="18"/>
  <c r="K3333" i="18"/>
  <c r="P3309" i="18"/>
  <c r="K3349" i="18"/>
  <c r="P3325" i="18"/>
  <c r="I3342" i="18"/>
  <c r="N3318" i="18"/>
  <c r="J3335" i="18"/>
  <c r="O3311" i="18"/>
  <c r="R3285" i="18"/>
  <c r="U3285" i="18" s="1"/>
  <c r="R3290" i="18"/>
  <c r="U3290" i="18" s="1"/>
  <c r="R3284" i="18"/>
  <c r="U3284" i="18" s="1"/>
  <c r="L6061" i="18"/>
  <c r="Q6037" i="18"/>
  <c r="L6065" i="18"/>
  <c r="Q6041" i="18"/>
  <c r="K3329" i="18"/>
  <c r="P3305" i="18"/>
  <c r="J3329" i="18"/>
  <c r="O3305" i="18"/>
  <c r="I3349" i="18"/>
  <c r="N3325" i="18"/>
  <c r="K3352" i="18"/>
  <c r="P3328" i="18"/>
  <c r="I3335" i="18"/>
  <c r="N3311" i="18"/>
  <c r="I3352" i="18"/>
  <c r="N3328" i="18"/>
  <c r="R3328" i="18" s="1"/>
  <c r="U3328" i="18" s="1"/>
  <c r="R3302" i="18"/>
  <c r="U3302" i="18" s="1"/>
  <c r="R3291" i="18"/>
  <c r="U3291" i="18" s="1"/>
  <c r="J3333" i="18"/>
  <c r="O3309" i="18"/>
  <c r="J3330" i="18"/>
  <c r="O3306" i="18"/>
  <c r="L6063" i="18"/>
  <c r="Q6039" i="18"/>
  <c r="I3333" i="18"/>
  <c r="N3309" i="18"/>
  <c r="K3343" i="18"/>
  <c r="P3319" i="18"/>
  <c r="L6070" i="18"/>
  <c r="Q6046" i="18"/>
  <c r="J3347" i="18"/>
  <c r="O3323" i="18"/>
  <c r="I3338" i="18"/>
  <c r="N3314" i="18"/>
  <c r="I3332" i="18"/>
  <c r="N3308" i="18"/>
  <c r="I3330" i="18"/>
  <c r="N3306" i="18"/>
  <c r="L6068" i="18"/>
  <c r="Q6044" i="18"/>
  <c r="K3332" i="18"/>
  <c r="P3308" i="18"/>
  <c r="I3340" i="18"/>
  <c r="N3316" i="18"/>
  <c r="I3344" i="18"/>
  <c r="N3320" i="18"/>
  <c r="L6075" i="18"/>
  <c r="Q6051" i="18"/>
  <c r="J3332" i="18"/>
  <c r="O3308" i="18"/>
  <c r="J3338" i="18"/>
  <c r="O3314" i="18"/>
  <c r="I3334" i="18"/>
  <c r="N3310" i="18"/>
  <c r="R3281" i="18"/>
  <c r="U3281" i="18" s="1"/>
  <c r="R3289" i="18"/>
  <c r="U3289" i="18" s="1"/>
  <c r="J3337" i="18"/>
  <c r="O3313" i="18"/>
  <c r="I3341" i="18"/>
  <c r="N3317" i="18"/>
  <c r="L6062" i="18"/>
  <c r="Q6038" i="18"/>
  <c r="L6067" i="18"/>
  <c r="Q6043" i="18"/>
  <c r="K3339" i="18"/>
  <c r="P3315" i="18"/>
  <c r="L6080" i="18"/>
  <c r="Q6056" i="18"/>
  <c r="J3334" i="18"/>
  <c r="O3310" i="18"/>
  <c r="I3336" i="18"/>
  <c r="N3312" i="18"/>
  <c r="R3312" i="18" s="1"/>
  <c r="U3312" i="18" s="1"/>
  <c r="K3330" i="18"/>
  <c r="P3306" i="18"/>
  <c r="J3346" i="18"/>
  <c r="O3322" i="18"/>
  <c r="L6081" i="18"/>
  <c r="Q6057" i="18"/>
  <c r="J3350" i="18"/>
  <c r="O3326" i="18"/>
  <c r="K3338" i="18"/>
  <c r="P3314" i="18"/>
  <c r="J3345" i="18"/>
  <c r="O3321" i="18"/>
  <c r="L6079" i="18"/>
  <c r="Q6055" i="18"/>
  <c r="J3331" i="18"/>
  <c r="O3307" i="18"/>
  <c r="K3334" i="18"/>
  <c r="P3310" i="18"/>
  <c r="L6074" i="18"/>
  <c r="Q6050" i="18"/>
  <c r="K3340" i="18"/>
  <c r="P3316" i="18"/>
  <c r="I3350" i="18"/>
  <c r="N3326" i="18"/>
  <c r="R3326" i="18" s="1"/>
  <c r="U3326" i="18" s="1"/>
  <c r="I3339" i="18"/>
  <c r="N3315" i="18"/>
  <c r="R3315" i="18" s="1"/>
  <c r="U3315" i="18" s="1"/>
  <c r="J3341" i="18"/>
  <c r="O3317" i="18"/>
  <c r="L6077" i="18"/>
  <c r="Q6053" i="18"/>
  <c r="J3342" i="18"/>
  <c r="O3318" i="18"/>
  <c r="R3295" i="18"/>
  <c r="U3295" i="18" s="1"/>
  <c r="R3303" i="18"/>
  <c r="U3303" i="18" s="1"/>
  <c r="R3320" i="18" l="1"/>
  <c r="U3320" i="18" s="1"/>
  <c r="R3309" i="18"/>
  <c r="U3309" i="18" s="1"/>
  <c r="R3311" i="18"/>
  <c r="U3311" i="18" s="1"/>
  <c r="R3325" i="18"/>
  <c r="U3325" i="18" s="1"/>
  <c r="R3317" i="18"/>
  <c r="U3317" i="18" s="1"/>
  <c r="R3316" i="18"/>
  <c r="U3316" i="18" s="1"/>
  <c r="R3308" i="18"/>
  <c r="U3308" i="18" s="1"/>
  <c r="J3359" i="18"/>
  <c r="O3335" i="18"/>
  <c r="K3373" i="18"/>
  <c r="P3349" i="18"/>
  <c r="L6097" i="18"/>
  <c r="Q6073" i="18"/>
  <c r="L6090" i="18"/>
  <c r="Q6066" i="18"/>
  <c r="I3369" i="18"/>
  <c r="N3345" i="18"/>
  <c r="L6095" i="18"/>
  <c r="Q6071" i="18"/>
  <c r="L6102" i="18"/>
  <c r="Q6078" i="18"/>
  <c r="R3323" i="18"/>
  <c r="U3323" i="18" s="1"/>
  <c r="R3327" i="18"/>
  <c r="U3327" i="18" s="1"/>
  <c r="L6082" i="18"/>
  <c r="Q6058" i="18"/>
  <c r="R3313" i="18"/>
  <c r="U3313" i="18" s="1"/>
  <c r="R3324" i="18"/>
  <c r="U3324" i="18" s="1"/>
  <c r="J3366" i="18"/>
  <c r="O3342" i="18"/>
  <c r="J3365" i="18"/>
  <c r="O3341" i="18"/>
  <c r="I3374" i="18"/>
  <c r="N3350" i="18"/>
  <c r="L6098" i="18"/>
  <c r="Q6074" i="18"/>
  <c r="J3355" i="18"/>
  <c r="O3331" i="18"/>
  <c r="J3369" i="18"/>
  <c r="O3345" i="18"/>
  <c r="J3374" i="18"/>
  <c r="O3350" i="18"/>
  <c r="J3370" i="18"/>
  <c r="O3346" i="18"/>
  <c r="I3360" i="18"/>
  <c r="N3336" i="18"/>
  <c r="L6104" i="18"/>
  <c r="Q6080" i="18"/>
  <c r="L6091" i="18"/>
  <c r="Q6067" i="18"/>
  <c r="I3365" i="18"/>
  <c r="N3341" i="18"/>
  <c r="J3362" i="18"/>
  <c r="O3338" i="18"/>
  <c r="L6099" i="18"/>
  <c r="Q6075" i="18"/>
  <c r="I3364" i="18"/>
  <c r="N3340" i="18"/>
  <c r="L6092" i="18"/>
  <c r="Q6068" i="18"/>
  <c r="I3356" i="18"/>
  <c r="N3332" i="18"/>
  <c r="J3371" i="18"/>
  <c r="O3347" i="18"/>
  <c r="K3367" i="18"/>
  <c r="P3343" i="18"/>
  <c r="L6087" i="18"/>
  <c r="Q6063" i="18"/>
  <c r="J3357" i="18"/>
  <c r="O3333" i="18"/>
  <c r="I3376" i="18"/>
  <c r="N3352" i="18"/>
  <c r="K3376" i="18"/>
  <c r="P3352" i="18"/>
  <c r="J3353" i="18"/>
  <c r="O3329" i="18"/>
  <c r="L6089" i="18"/>
  <c r="Q6065" i="18"/>
  <c r="R3318" i="18"/>
  <c r="U3318" i="18" s="1"/>
  <c r="R3307" i="18"/>
  <c r="U3307" i="18" s="1"/>
  <c r="J3376" i="18"/>
  <c r="O3352" i="18"/>
  <c r="K3374" i="18"/>
  <c r="P3350" i="18"/>
  <c r="K3371" i="18"/>
  <c r="P3347" i="18"/>
  <c r="I3371" i="18"/>
  <c r="N3347" i="18"/>
  <c r="I3375" i="18"/>
  <c r="N3351" i="18"/>
  <c r="J3368" i="18"/>
  <c r="O3344" i="18"/>
  <c r="K3366" i="18"/>
  <c r="P3342" i="18"/>
  <c r="K3368" i="18"/>
  <c r="P3344" i="18"/>
  <c r="L6088" i="18"/>
  <c r="Q6064" i="18"/>
  <c r="K3360" i="18"/>
  <c r="P3336" i="18"/>
  <c r="K3375" i="18"/>
  <c r="P3351" i="18"/>
  <c r="I3361" i="18"/>
  <c r="N3337" i="18"/>
  <c r="L6096" i="18"/>
  <c r="Q6072" i="18"/>
  <c r="L6100" i="18"/>
  <c r="Q6076" i="18"/>
  <c r="I3372" i="18"/>
  <c r="N3348" i="18"/>
  <c r="R3314" i="18"/>
  <c r="U3314" i="18" s="1"/>
  <c r="I3366" i="18"/>
  <c r="N3342" i="18"/>
  <c r="K3357" i="18"/>
  <c r="P3333" i="18"/>
  <c r="K3370" i="18"/>
  <c r="P3346" i="18"/>
  <c r="L6093" i="18"/>
  <c r="Q6069" i="18"/>
  <c r="I3355" i="18"/>
  <c r="N3331" i="18"/>
  <c r="J3372" i="18"/>
  <c r="O3348" i="18"/>
  <c r="J3363" i="18"/>
  <c r="O3339" i="18"/>
  <c r="R3322" i="18"/>
  <c r="U3322" i="18" s="1"/>
  <c r="R3319" i="18"/>
  <c r="U3319" i="18" s="1"/>
  <c r="R3305" i="18"/>
  <c r="U3305" i="18" s="1"/>
  <c r="R3310" i="18"/>
  <c r="U3310" i="18" s="1"/>
  <c r="R3306" i="18"/>
  <c r="U3306" i="18" s="1"/>
  <c r="L6101" i="18"/>
  <c r="Q6077" i="18"/>
  <c r="I3363" i="18"/>
  <c r="N3339" i="18"/>
  <c r="K3364" i="18"/>
  <c r="P3340" i="18"/>
  <c r="K3358" i="18"/>
  <c r="P3334" i="18"/>
  <c r="L6103" i="18"/>
  <c r="Q6079" i="18"/>
  <c r="K3362" i="18"/>
  <c r="P3338" i="18"/>
  <c r="L6105" i="18"/>
  <c r="Q6081" i="18"/>
  <c r="K3354" i="18"/>
  <c r="P3330" i="18"/>
  <c r="J3358" i="18"/>
  <c r="O3334" i="18"/>
  <c r="K3363" i="18"/>
  <c r="P3339" i="18"/>
  <c r="L6086" i="18"/>
  <c r="Q6062" i="18"/>
  <c r="J3361" i="18"/>
  <c r="O3337" i="18"/>
  <c r="I3358" i="18"/>
  <c r="N3334" i="18"/>
  <c r="J3356" i="18"/>
  <c r="O3332" i="18"/>
  <c r="I3368" i="18"/>
  <c r="N3344" i="18"/>
  <c r="R3344" i="18" s="1"/>
  <c r="U3344" i="18" s="1"/>
  <c r="K3356" i="18"/>
  <c r="P3332" i="18"/>
  <c r="I3354" i="18"/>
  <c r="N3330" i="18"/>
  <c r="I3362" i="18"/>
  <c r="N3338" i="18"/>
  <c r="R3338" i="18" s="1"/>
  <c r="U3338" i="18" s="1"/>
  <c r="L6094" i="18"/>
  <c r="Q6070" i="18"/>
  <c r="I3357" i="18"/>
  <c r="N3333" i="18"/>
  <c r="R3333" i="18" s="1"/>
  <c r="U3333" i="18" s="1"/>
  <c r="J3354" i="18"/>
  <c r="O3330" i="18"/>
  <c r="I3359" i="18"/>
  <c r="N3335" i="18"/>
  <c r="I3373" i="18"/>
  <c r="N3349" i="18"/>
  <c r="K3353" i="18"/>
  <c r="P3329" i="18"/>
  <c r="L6085" i="18"/>
  <c r="Q6061" i="18"/>
  <c r="R3321" i="18"/>
  <c r="U3321" i="18" s="1"/>
  <c r="K3355" i="18"/>
  <c r="P3331" i="18"/>
  <c r="I3370" i="18"/>
  <c r="N3346" i="18"/>
  <c r="R3346" i="18" s="1"/>
  <c r="U3346" i="18" s="1"/>
  <c r="L6084" i="18"/>
  <c r="Q6060" i="18"/>
  <c r="K3369" i="18"/>
  <c r="P3345" i="18"/>
  <c r="J3375" i="18"/>
  <c r="O3351" i="18"/>
  <c r="J3360" i="18"/>
  <c r="O3336" i="18"/>
  <c r="K3372" i="18"/>
  <c r="P3348" i="18"/>
  <c r="I3367" i="18"/>
  <c r="N3343" i="18"/>
  <c r="K3359" i="18"/>
  <c r="P3335" i="18"/>
  <c r="L6083" i="18"/>
  <c r="Q6059" i="18"/>
  <c r="J3367" i="18"/>
  <c r="O3343" i="18"/>
  <c r="J3364" i="18"/>
  <c r="O3340" i="18"/>
  <c r="K3365" i="18"/>
  <c r="P3341" i="18"/>
  <c r="K3361" i="18"/>
  <c r="P3337" i="18"/>
  <c r="I3353" i="18"/>
  <c r="N3329" i="18"/>
  <c r="J3373" i="18"/>
  <c r="O3349" i="18"/>
  <c r="R3334" i="18" l="1"/>
  <c r="U3334" i="18" s="1"/>
  <c r="R3347" i="18"/>
  <c r="U3347" i="18" s="1"/>
  <c r="R3352" i="18"/>
  <c r="U3352" i="18" s="1"/>
  <c r="R3343" i="18"/>
  <c r="U3343" i="18" s="1"/>
  <c r="R3342" i="18"/>
  <c r="U3342" i="18" s="1"/>
  <c r="R3329" i="18"/>
  <c r="U3329" i="18" s="1"/>
  <c r="R3349" i="18"/>
  <c r="U3349" i="18" s="1"/>
  <c r="J3388" i="18"/>
  <c r="O3364" i="18"/>
  <c r="L6107" i="18"/>
  <c r="Q6083" i="18"/>
  <c r="K3393" i="18"/>
  <c r="P3369" i="18"/>
  <c r="R3330" i="18"/>
  <c r="U3330" i="18" s="1"/>
  <c r="K3377" i="18"/>
  <c r="P3353" i="18"/>
  <c r="I3383" i="18"/>
  <c r="N3359" i="18"/>
  <c r="I3381" i="18"/>
  <c r="N3357" i="18"/>
  <c r="I3386" i="18"/>
  <c r="N3362" i="18"/>
  <c r="K3380" i="18"/>
  <c r="P3356" i="18"/>
  <c r="J3380" i="18"/>
  <c r="O3356" i="18"/>
  <c r="J3385" i="18"/>
  <c r="O3361" i="18"/>
  <c r="K3387" i="18"/>
  <c r="P3363" i="18"/>
  <c r="K3378" i="18"/>
  <c r="P3354" i="18"/>
  <c r="K3386" i="18"/>
  <c r="P3362" i="18"/>
  <c r="K3382" i="18"/>
  <c r="P3358" i="18"/>
  <c r="I3387" i="18"/>
  <c r="N3363" i="18"/>
  <c r="R3331" i="18"/>
  <c r="U3331" i="18" s="1"/>
  <c r="I3396" i="18"/>
  <c r="N3372" i="18"/>
  <c r="L6120" i="18"/>
  <c r="Q6096" i="18"/>
  <c r="K3399" i="18"/>
  <c r="P3375" i="18"/>
  <c r="L6112" i="18"/>
  <c r="Q6088" i="18"/>
  <c r="K3390" i="18"/>
  <c r="P3366" i="18"/>
  <c r="I3399" i="18"/>
  <c r="N3375" i="18"/>
  <c r="K3395" i="18"/>
  <c r="P3371" i="18"/>
  <c r="J3400" i="18"/>
  <c r="O3376" i="18"/>
  <c r="L6113" i="18"/>
  <c r="Q6089" i="18"/>
  <c r="K3400" i="18"/>
  <c r="P3376" i="18"/>
  <c r="J3381" i="18"/>
  <c r="O3357" i="18"/>
  <c r="K3391" i="18"/>
  <c r="P3367" i="18"/>
  <c r="I3380" i="18"/>
  <c r="N3356" i="18"/>
  <c r="I3388" i="18"/>
  <c r="N3364" i="18"/>
  <c r="J3386" i="18"/>
  <c r="O3362" i="18"/>
  <c r="L6115" i="18"/>
  <c r="Q6091" i="18"/>
  <c r="I3384" i="18"/>
  <c r="N3360" i="18"/>
  <c r="J3398" i="18"/>
  <c r="O3374" i="18"/>
  <c r="J3379" i="18"/>
  <c r="O3355" i="18"/>
  <c r="I3398" i="18"/>
  <c r="N3374" i="18"/>
  <c r="J3390" i="18"/>
  <c r="O3366" i="18"/>
  <c r="L6106" i="18"/>
  <c r="Q6082" i="18"/>
  <c r="L6126" i="18"/>
  <c r="Q6102" i="18"/>
  <c r="I3393" i="18"/>
  <c r="N3369" i="18"/>
  <c r="L6121" i="18"/>
  <c r="Q6097" i="18"/>
  <c r="J3383" i="18"/>
  <c r="O3359" i="18"/>
  <c r="K3385" i="18"/>
  <c r="P3361" i="18"/>
  <c r="I3379" i="18"/>
  <c r="N3355" i="18"/>
  <c r="R3337" i="18"/>
  <c r="U3337" i="18" s="1"/>
  <c r="R3341" i="18"/>
  <c r="U3341" i="18" s="1"/>
  <c r="I3391" i="18"/>
  <c r="N3367" i="18"/>
  <c r="K3394" i="18"/>
  <c r="P3370" i="18"/>
  <c r="L6109" i="18"/>
  <c r="Q6085" i="18"/>
  <c r="I3397" i="18"/>
  <c r="N3373" i="18"/>
  <c r="J3378" i="18"/>
  <c r="O3354" i="18"/>
  <c r="L6118" i="18"/>
  <c r="Q6094" i="18"/>
  <c r="I3378" i="18"/>
  <c r="N3354" i="18"/>
  <c r="I3392" i="18"/>
  <c r="N3368" i="18"/>
  <c r="I3382" i="18"/>
  <c r="N3358" i="18"/>
  <c r="L6110" i="18"/>
  <c r="Q6086" i="18"/>
  <c r="J3382" i="18"/>
  <c r="O3358" i="18"/>
  <c r="L6129" i="18"/>
  <c r="Q6105" i="18"/>
  <c r="L6127" i="18"/>
  <c r="Q6103" i="18"/>
  <c r="K3388" i="18"/>
  <c r="P3364" i="18"/>
  <c r="L6125" i="18"/>
  <c r="Q6101" i="18"/>
  <c r="L6124" i="18"/>
  <c r="Q6100" i="18"/>
  <c r="I3385" i="18"/>
  <c r="N3361" i="18"/>
  <c r="K3384" i="18"/>
  <c r="P3360" i="18"/>
  <c r="K3392" i="18"/>
  <c r="P3368" i="18"/>
  <c r="J3392" i="18"/>
  <c r="O3368" i="18"/>
  <c r="I3395" i="18"/>
  <c r="N3371" i="18"/>
  <c r="K3398" i="18"/>
  <c r="P3374" i="18"/>
  <c r="J3377" i="18"/>
  <c r="O3353" i="18"/>
  <c r="I3400" i="18"/>
  <c r="N3376" i="18"/>
  <c r="R3376" i="18" s="1"/>
  <c r="U3376" i="18" s="1"/>
  <c r="L6111" i="18"/>
  <c r="Q6087" i="18"/>
  <c r="J3395" i="18"/>
  <c r="O3371" i="18"/>
  <c r="L6116" i="18"/>
  <c r="Q6092" i="18"/>
  <c r="L6123" i="18"/>
  <c r="Q6099" i="18"/>
  <c r="I3389" i="18"/>
  <c r="N3365" i="18"/>
  <c r="L6128" i="18"/>
  <c r="Q6104" i="18"/>
  <c r="J3394" i="18"/>
  <c r="O3370" i="18"/>
  <c r="J3393" i="18"/>
  <c r="O3369" i="18"/>
  <c r="L6122" i="18"/>
  <c r="Q6098" i="18"/>
  <c r="J3389" i="18"/>
  <c r="O3365" i="18"/>
  <c r="L6119" i="18"/>
  <c r="Q6095" i="18"/>
  <c r="L6114" i="18"/>
  <c r="Q6090" i="18"/>
  <c r="K3397" i="18"/>
  <c r="P3373" i="18"/>
  <c r="J3397" i="18"/>
  <c r="O3373" i="18"/>
  <c r="J3384" i="18"/>
  <c r="O3360" i="18"/>
  <c r="I3394" i="18"/>
  <c r="N3370" i="18"/>
  <c r="J3387" i="18"/>
  <c r="O3363" i="18"/>
  <c r="I3390" i="18"/>
  <c r="N3366" i="18"/>
  <c r="R3366" i="18" s="1"/>
  <c r="U3366" i="18" s="1"/>
  <c r="I3377" i="18"/>
  <c r="N3353" i="18"/>
  <c r="R3353" i="18" s="1"/>
  <c r="U3353" i="18" s="1"/>
  <c r="K3389" i="18"/>
  <c r="P3365" i="18"/>
  <c r="J3391" i="18"/>
  <c r="O3367" i="18"/>
  <c r="K3383" i="18"/>
  <c r="P3359" i="18"/>
  <c r="K3396" i="18"/>
  <c r="P3372" i="18"/>
  <c r="J3399" i="18"/>
  <c r="O3375" i="18"/>
  <c r="L6108" i="18"/>
  <c r="Q6084" i="18"/>
  <c r="K3379" i="18"/>
  <c r="P3355" i="18"/>
  <c r="R3335" i="18"/>
  <c r="U3335" i="18" s="1"/>
  <c r="R3339" i="18"/>
  <c r="U3339" i="18" s="1"/>
  <c r="J3396" i="18"/>
  <c r="O3372" i="18"/>
  <c r="L6117" i="18"/>
  <c r="Q6093" i="18"/>
  <c r="K3381" i="18"/>
  <c r="P3357" i="18"/>
  <c r="R3348" i="18"/>
  <c r="U3348" i="18" s="1"/>
  <c r="R3351" i="18"/>
  <c r="U3351" i="18" s="1"/>
  <c r="R3332" i="18"/>
  <c r="U3332" i="18" s="1"/>
  <c r="R3340" i="18"/>
  <c r="U3340" i="18" s="1"/>
  <c r="R3336" i="18"/>
  <c r="U3336" i="18" s="1"/>
  <c r="R3350" i="18"/>
  <c r="U3350" i="18" s="1"/>
  <c r="R3345" i="18"/>
  <c r="U3345" i="18" s="1"/>
  <c r="R3361" i="18" l="1"/>
  <c r="U3361" i="18" s="1"/>
  <c r="R3370" i="18"/>
  <c r="U3370" i="18" s="1"/>
  <c r="R3354" i="18"/>
  <c r="U3354" i="18" s="1"/>
  <c r="R3356" i="18"/>
  <c r="U3356" i="18" s="1"/>
  <c r="R3371" i="18"/>
  <c r="U3371" i="18" s="1"/>
  <c r="R3358" i="18"/>
  <c r="U3358" i="18" s="1"/>
  <c r="R3367" i="18"/>
  <c r="U3367" i="18" s="1"/>
  <c r="R3355" i="18"/>
  <c r="U3355" i="18" s="1"/>
  <c r="R3369" i="18"/>
  <c r="U3369" i="18" s="1"/>
  <c r="R3374" i="18"/>
  <c r="U3374" i="18" s="1"/>
  <c r="R3364" i="18"/>
  <c r="U3364" i="18" s="1"/>
  <c r="R3375" i="18"/>
  <c r="U3375" i="18" s="1"/>
  <c r="K3406" i="18"/>
  <c r="P3382" i="18"/>
  <c r="K3402" i="18"/>
  <c r="P3378" i="18"/>
  <c r="J3409" i="18"/>
  <c r="O3385" i="18"/>
  <c r="K3404" i="18"/>
  <c r="P3380" i="18"/>
  <c r="I3405" i="18"/>
  <c r="N3381" i="18"/>
  <c r="K3401" i="18"/>
  <c r="P3377" i="18"/>
  <c r="R3365" i="18"/>
  <c r="U3365" i="18" s="1"/>
  <c r="L6141" i="18"/>
  <c r="Q6117" i="18"/>
  <c r="L6132" i="18"/>
  <c r="Q6108" i="18"/>
  <c r="K3420" i="18"/>
  <c r="P3396" i="18"/>
  <c r="J3415" i="18"/>
  <c r="O3391" i="18"/>
  <c r="I3401" i="18"/>
  <c r="N3377" i="18"/>
  <c r="J3411" i="18"/>
  <c r="O3387" i="18"/>
  <c r="J3408" i="18"/>
  <c r="O3384" i="18"/>
  <c r="K3421" i="18"/>
  <c r="P3397" i="18"/>
  <c r="L6143" i="18"/>
  <c r="Q6119" i="18"/>
  <c r="L6146" i="18"/>
  <c r="Q6122" i="18"/>
  <c r="J3418" i="18"/>
  <c r="O3394" i="18"/>
  <c r="I3413" i="18"/>
  <c r="N3389" i="18"/>
  <c r="L6140" i="18"/>
  <c r="Q6116" i="18"/>
  <c r="L6135" i="18"/>
  <c r="Q6111" i="18"/>
  <c r="J3401" i="18"/>
  <c r="O3377" i="18"/>
  <c r="I3419" i="18"/>
  <c r="N3395" i="18"/>
  <c r="K3416" i="18"/>
  <c r="P3392" i="18"/>
  <c r="I3409" i="18"/>
  <c r="N3385" i="18"/>
  <c r="L6149" i="18"/>
  <c r="Q6125" i="18"/>
  <c r="L6151" i="18"/>
  <c r="Q6127" i="18"/>
  <c r="J3406" i="18"/>
  <c r="O3382" i="18"/>
  <c r="I3406" i="18"/>
  <c r="N3382" i="18"/>
  <c r="I3402" i="18"/>
  <c r="N3378" i="18"/>
  <c r="J3402" i="18"/>
  <c r="O3378" i="18"/>
  <c r="L6133" i="18"/>
  <c r="Q6109" i="18"/>
  <c r="I3415" i="18"/>
  <c r="N3391" i="18"/>
  <c r="I3403" i="18"/>
  <c r="N3379" i="18"/>
  <c r="J3407" i="18"/>
  <c r="O3383" i="18"/>
  <c r="I3417" i="18"/>
  <c r="N3393" i="18"/>
  <c r="L6130" i="18"/>
  <c r="Q6106" i="18"/>
  <c r="I3422" i="18"/>
  <c r="N3398" i="18"/>
  <c r="J3422" i="18"/>
  <c r="O3398" i="18"/>
  <c r="L6139" i="18"/>
  <c r="Q6115" i="18"/>
  <c r="I3412" i="18"/>
  <c r="N3388" i="18"/>
  <c r="K3415" i="18"/>
  <c r="P3391" i="18"/>
  <c r="K3424" i="18"/>
  <c r="P3400" i="18"/>
  <c r="J3424" i="18"/>
  <c r="O3400" i="18"/>
  <c r="I3423" i="18"/>
  <c r="N3399" i="18"/>
  <c r="L6136" i="18"/>
  <c r="Q6112" i="18"/>
  <c r="L6144" i="18"/>
  <c r="Q6120" i="18"/>
  <c r="R3363" i="18"/>
  <c r="U3363" i="18" s="1"/>
  <c r="R3362" i="18"/>
  <c r="U3362" i="18" s="1"/>
  <c r="R3359" i="18"/>
  <c r="U3359" i="18" s="1"/>
  <c r="L6131" i="18"/>
  <c r="Q6107" i="18"/>
  <c r="R3368" i="18"/>
  <c r="U3368" i="18" s="1"/>
  <c r="R3373" i="18"/>
  <c r="U3373" i="18" s="1"/>
  <c r="R3360" i="18"/>
  <c r="U3360" i="18" s="1"/>
  <c r="R3372" i="18"/>
  <c r="U3372" i="18" s="1"/>
  <c r="I3411" i="18"/>
  <c r="N3387" i="18"/>
  <c r="K3410" i="18"/>
  <c r="P3386" i="18"/>
  <c r="K3411" i="18"/>
  <c r="P3387" i="18"/>
  <c r="J3404" i="18"/>
  <c r="O3380" i="18"/>
  <c r="I3410" i="18"/>
  <c r="N3386" i="18"/>
  <c r="I3407" i="18"/>
  <c r="N3383" i="18"/>
  <c r="K3405" i="18"/>
  <c r="P3381" i="18"/>
  <c r="J3420" i="18"/>
  <c r="O3396" i="18"/>
  <c r="K3403" i="18"/>
  <c r="P3379" i="18"/>
  <c r="J3423" i="18"/>
  <c r="O3399" i="18"/>
  <c r="K3407" i="18"/>
  <c r="P3383" i="18"/>
  <c r="K3413" i="18"/>
  <c r="P3389" i="18"/>
  <c r="I3414" i="18"/>
  <c r="N3390" i="18"/>
  <c r="I3418" i="18"/>
  <c r="N3394" i="18"/>
  <c r="J3421" i="18"/>
  <c r="O3397" i="18"/>
  <c r="L6138" i="18"/>
  <c r="Q6114" i="18"/>
  <c r="J3413" i="18"/>
  <c r="O3389" i="18"/>
  <c r="J3417" i="18"/>
  <c r="O3393" i="18"/>
  <c r="L6152" i="18"/>
  <c r="Q6128" i="18"/>
  <c r="L6147" i="18"/>
  <c r="Q6123" i="18"/>
  <c r="J3419" i="18"/>
  <c r="O3395" i="18"/>
  <c r="I3424" i="18"/>
  <c r="N3400" i="18"/>
  <c r="K3422" i="18"/>
  <c r="P3398" i="18"/>
  <c r="J3416" i="18"/>
  <c r="O3392" i="18"/>
  <c r="K3408" i="18"/>
  <c r="P3384" i="18"/>
  <c r="L6148" i="18"/>
  <c r="Q6124" i="18"/>
  <c r="K3412" i="18"/>
  <c r="P3388" i="18"/>
  <c r="L6153" i="18"/>
  <c r="Q6129" i="18"/>
  <c r="L6134" i="18"/>
  <c r="Q6110" i="18"/>
  <c r="I3416" i="18"/>
  <c r="N3392" i="18"/>
  <c r="L6142" i="18"/>
  <c r="Q6118" i="18"/>
  <c r="I3421" i="18"/>
  <c r="N3397" i="18"/>
  <c r="K3418" i="18"/>
  <c r="P3394" i="18"/>
  <c r="K3409" i="18"/>
  <c r="P3385" i="18"/>
  <c r="L6145" i="18"/>
  <c r="Q6121" i="18"/>
  <c r="L6150" i="18"/>
  <c r="Q6126" i="18"/>
  <c r="J3414" i="18"/>
  <c r="O3390" i="18"/>
  <c r="J3403" i="18"/>
  <c r="O3379" i="18"/>
  <c r="I3408" i="18"/>
  <c r="N3384" i="18"/>
  <c r="J3410" i="18"/>
  <c r="O3386" i="18"/>
  <c r="I3404" i="18"/>
  <c r="N3380" i="18"/>
  <c r="R3380" i="18" s="1"/>
  <c r="U3380" i="18" s="1"/>
  <c r="J3405" i="18"/>
  <c r="O3381" i="18"/>
  <c r="L6137" i="18"/>
  <c r="Q6113" i="18"/>
  <c r="K3419" i="18"/>
  <c r="P3395" i="18"/>
  <c r="K3414" i="18"/>
  <c r="P3390" i="18"/>
  <c r="K3423" i="18"/>
  <c r="P3399" i="18"/>
  <c r="I3420" i="18"/>
  <c r="N3396" i="18"/>
  <c r="R3357" i="18"/>
  <c r="U3357" i="18" s="1"/>
  <c r="K3417" i="18"/>
  <c r="P3393" i="18"/>
  <c r="J3412" i="18"/>
  <c r="O3388" i="18"/>
  <c r="R3378" i="18" l="1"/>
  <c r="U3378" i="18" s="1"/>
  <c r="R3397" i="18"/>
  <c r="U3397" i="18" s="1"/>
  <c r="R3392" i="18"/>
  <c r="U3392" i="18" s="1"/>
  <c r="R3400" i="18"/>
  <c r="U3400" i="18" s="1"/>
  <c r="R3394" i="18"/>
  <c r="U3394" i="18" s="1"/>
  <c r="R3383" i="18"/>
  <c r="U3383" i="18" s="1"/>
  <c r="R3396" i="18"/>
  <c r="U3396" i="18" s="1"/>
  <c r="R3384" i="18"/>
  <c r="U3384" i="18" s="1"/>
  <c r="R3390" i="18"/>
  <c r="U3390" i="18" s="1"/>
  <c r="R3386" i="18"/>
  <c r="U3386" i="18" s="1"/>
  <c r="R3387" i="18"/>
  <c r="U3387" i="18" s="1"/>
  <c r="L6168" i="18"/>
  <c r="Q6144" i="18"/>
  <c r="I3447" i="18"/>
  <c r="N3423" i="18"/>
  <c r="K3448" i="18"/>
  <c r="P3424" i="18"/>
  <c r="I3436" i="18"/>
  <c r="N3412" i="18"/>
  <c r="J3446" i="18"/>
  <c r="O3422" i="18"/>
  <c r="L6154" i="18"/>
  <c r="Q6130" i="18"/>
  <c r="J3431" i="18"/>
  <c r="O3407" i="18"/>
  <c r="I3439" i="18"/>
  <c r="N3415" i="18"/>
  <c r="J3426" i="18"/>
  <c r="O3402" i="18"/>
  <c r="I3430" i="18"/>
  <c r="N3406" i="18"/>
  <c r="L6175" i="18"/>
  <c r="Q6151" i="18"/>
  <c r="I3433" i="18"/>
  <c r="N3409" i="18"/>
  <c r="I3443" i="18"/>
  <c r="N3419" i="18"/>
  <c r="L6159" i="18"/>
  <c r="Q6135" i="18"/>
  <c r="I3437" i="18"/>
  <c r="N3413" i="18"/>
  <c r="L6170" i="18"/>
  <c r="Q6146" i="18"/>
  <c r="K3445" i="18"/>
  <c r="P3421" i="18"/>
  <c r="J3435" i="18"/>
  <c r="O3411" i="18"/>
  <c r="J3439" i="18"/>
  <c r="O3415" i="18"/>
  <c r="L6156" i="18"/>
  <c r="Q6132" i="18"/>
  <c r="J3436" i="18"/>
  <c r="O3412" i="18"/>
  <c r="I3444" i="18"/>
  <c r="N3420" i="18"/>
  <c r="K3438" i="18"/>
  <c r="P3414" i="18"/>
  <c r="L6161" i="18"/>
  <c r="Q6137" i="18"/>
  <c r="I3428" i="18"/>
  <c r="N3404" i="18"/>
  <c r="I3432" i="18"/>
  <c r="N3408" i="18"/>
  <c r="J3438" i="18"/>
  <c r="O3414" i="18"/>
  <c r="L6169" i="18"/>
  <c r="Q6145" i="18"/>
  <c r="K3442" i="18"/>
  <c r="P3418" i="18"/>
  <c r="L6166" i="18"/>
  <c r="Q6142" i="18"/>
  <c r="L6158" i="18"/>
  <c r="Q6134" i="18"/>
  <c r="K3436" i="18"/>
  <c r="P3412" i="18"/>
  <c r="K3432" i="18"/>
  <c r="P3408" i="18"/>
  <c r="K3446" i="18"/>
  <c r="P3422" i="18"/>
  <c r="J3443" i="18"/>
  <c r="O3419" i="18"/>
  <c r="L6176" i="18"/>
  <c r="Q6152" i="18"/>
  <c r="J3437" i="18"/>
  <c r="O3413" i="18"/>
  <c r="J3445" i="18"/>
  <c r="O3421" i="18"/>
  <c r="I3438" i="18"/>
  <c r="N3414" i="18"/>
  <c r="R3414" i="18" s="1"/>
  <c r="U3414" i="18" s="1"/>
  <c r="K3431" i="18"/>
  <c r="P3407" i="18"/>
  <c r="K3427" i="18"/>
  <c r="P3403" i="18"/>
  <c r="K3429" i="18"/>
  <c r="P3405" i="18"/>
  <c r="I3434" i="18"/>
  <c r="N3410" i="18"/>
  <c r="K3435" i="18"/>
  <c r="P3411" i="18"/>
  <c r="I3435" i="18"/>
  <c r="N3411" i="18"/>
  <c r="R3398" i="18"/>
  <c r="U3398" i="18" s="1"/>
  <c r="R3393" i="18"/>
  <c r="U3393" i="18" s="1"/>
  <c r="R3379" i="18"/>
  <c r="U3379" i="18" s="1"/>
  <c r="R3377" i="18"/>
  <c r="U3377" i="18" s="1"/>
  <c r="K3425" i="18"/>
  <c r="P3401" i="18"/>
  <c r="K3428" i="18"/>
  <c r="P3404" i="18"/>
  <c r="K3426" i="18"/>
  <c r="P3402" i="18"/>
  <c r="L6160" i="18"/>
  <c r="Q6136" i="18"/>
  <c r="J3448" i="18"/>
  <c r="O3424" i="18"/>
  <c r="K3439" i="18"/>
  <c r="P3415" i="18"/>
  <c r="L6163" i="18"/>
  <c r="Q6139" i="18"/>
  <c r="I3446" i="18"/>
  <c r="N3422" i="18"/>
  <c r="I3441" i="18"/>
  <c r="N3417" i="18"/>
  <c r="I3427" i="18"/>
  <c r="N3403" i="18"/>
  <c r="L6157" i="18"/>
  <c r="Q6133" i="18"/>
  <c r="I3426" i="18"/>
  <c r="N3402" i="18"/>
  <c r="J3430" i="18"/>
  <c r="O3406" i="18"/>
  <c r="L6173" i="18"/>
  <c r="Q6149" i="18"/>
  <c r="K3440" i="18"/>
  <c r="P3416" i="18"/>
  <c r="J3425" i="18"/>
  <c r="O3401" i="18"/>
  <c r="L6164" i="18"/>
  <c r="Q6140" i="18"/>
  <c r="J3442" i="18"/>
  <c r="O3418" i="18"/>
  <c r="L6167" i="18"/>
  <c r="Q6143" i="18"/>
  <c r="J3432" i="18"/>
  <c r="O3408" i="18"/>
  <c r="I3425" i="18"/>
  <c r="N3401" i="18"/>
  <c r="R3401" i="18" s="1"/>
  <c r="U3401" i="18" s="1"/>
  <c r="K3444" i="18"/>
  <c r="P3420" i="18"/>
  <c r="L6165" i="18"/>
  <c r="Q6141" i="18"/>
  <c r="R3381" i="18"/>
  <c r="U3381" i="18" s="1"/>
  <c r="K3441" i="18"/>
  <c r="P3417" i="18"/>
  <c r="K3447" i="18"/>
  <c r="P3423" i="18"/>
  <c r="K3443" i="18"/>
  <c r="P3419" i="18"/>
  <c r="J3429" i="18"/>
  <c r="O3405" i="18"/>
  <c r="J3434" i="18"/>
  <c r="O3410" i="18"/>
  <c r="J3427" i="18"/>
  <c r="O3403" i="18"/>
  <c r="L6174" i="18"/>
  <c r="Q6150" i="18"/>
  <c r="K3433" i="18"/>
  <c r="P3409" i="18"/>
  <c r="I3445" i="18"/>
  <c r="N3421" i="18"/>
  <c r="I3440" i="18"/>
  <c r="N3416" i="18"/>
  <c r="L6177" i="18"/>
  <c r="Q6153" i="18"/>
  <c r="L6172" i="18"/>
  <c r="Q6148" i="18"/>
  <c r="J3440" i="18"/>
  <c r="O3416" i="18"/>
  <c r="I3448" i="18"/>
  <c r="N3424" i="18"/>
  <c r="L6171" i="18"/>
  <c r="Q6147" i="18"/>
  <c r="J3441" i="18"/>
  <c r="O3417" i="18"/>
  <c r="L6162" i="18"/>
  <c r="Q6138" i="18"/>
  <c r="I3442" i="18"/>
  <c r="N3418" i="18"/>
  <c r="R3418" i="18" s="1"/>
  <c r="U3418" i="18" s="1"/>
  <c r="K3437" i="18"/>
  <c r="P3413" i="18"/>
  <c r="J3447" i="18"/>
  <c r="O3423" i="18"/>
  <c r="J3444" i="18"/>
  <c r="O3420" i="18"/>
  <c r="I3431" i="18"/>
  <c r="N3407" i="18"/>
  <c r="R3407" i="18" s="1"/>
  <c r="U3407" i="18" s="1"/>
  <c r="J3428" i="18"/>
  <c r="O3404" i="18"/>
  <c r="K3434" i="18"/>
  <c r="P3410" i="18"/>
  <c r="L6155" i="18"/>
  <c r="Q6131" i="18"/>
  <c r="R3399" i="18"/>
  <c r="U3399" i="18" s="1"/>
  <c r="R3388" i="18"/>
  <c r="U3388" i="18" s="1"/>
  <c r="R3391" i="18"/>
  <c r="U3391" i="18" s="1"/>
  <c r="R3382" i="18"/>
  <c r="U3382" i="18" s="1"/>
  <c r="R3385" i="18"/>
  <c r="U3385" i="18" s="1"/>
  <c r="R3395" i="18"/>
  <c r="U3395" i="18" s="1"/>
  <c r="R3389" i="18"/>
  <c r="U3389" i="18" s="1"/>
  <c r="I3429" i="18"/>
  <c r="N3405" i="18"/>
  <c r="J3433" i="18"/>
  <c r="O3409" i="18"/>
  <c r="K3430" i="18"/>
  <c r="P3406" i="18"/>
  <c r="R3405" i="18" l="1"/>
  <c r="U3405" i="18" s="1"/>
  <c r="R3417" i="18"/>
  <c r="U3417" i="18" s="1"/>
  <c r="R3408" i="18"/>
  <c r="U3408" i="18" s="1"/>
  <c r="R3415" i="18"/>
  <c r="U3415" i="18" s="1"/>
  <c r="I3455" i="18"/>
  <c r="N3431" i="18"/>
  <c r="J3465" i="18"/>
  <c r="O3441" i="18"/>
  <c r="K3457" i="18"/>
  <c r="P3433" i="18"/>
  <c r="K3471" i="18"/>
  <c r="P3447" i="18"/>
  <c r="J3457" i="18"/>
  <c r="O3433" i="18"/>
  <c r="R3424" i="18"/>
  <c r="U3424" i="18" s="1"/>
  <c r="R3416" i="18"/>
  <c r="U3416" i="18" s="1"/>
  <c r="K3468" i="18"/>
  <c r="P3444" i="18"/>
  <c r="J3456" i="18"/>
  <c r="O3432" i="18"/>
  <c r="J3466" i="18"/>
  <c r="O3442" i="18"/>
  <c r="J3449" i="18"/>
  <c r="O3425" i="18"/>
  <c r="L6197" i="18"/>
  <c r="Q6173" i="18"/>
  <c r="I3450" i="18"/>
  <c r="N3426" i="18"/>
  <c r="I3451" i="18"/>
  <c r="N3427" i="18"/>
  <c r="I3470" i="18"/>
  <c r="N3446" i="18"/>
  <c r="K3463" i="18"/>
  <c r="P3439" i="18"/>
  <c r="L6184" i="18"/>
  <c r="Q6160" i="18"/>
  <c r="K3452" i="18"/>
  <c r="P3428" i="18"/>
  <c r="I3459" i="18"/>
  <c r="N3435" i="18"/>
  <c r="I3458" i="18"/>
  <c r="N3434" i="18"/>
  <c r="K3451" i="18"/>
  <c r="P3427" i="18"/>
  <c r="I3462" i="18"/>
  <c r="N3438" i="18"/>
  <c r="J3461" i="18"/>
  <c r="O3437" i="18"/>
  <c r="J3467" i="18"/>
  <c r="O3443" i="18"/>
  <c r="K3456" i="18"/>
  <c r="P3432" i="18"/>
  <c r="L6182" i="18"/>
  <c r="Q6158" i="18"/>
  <c r="K3466" i="18"/>
  <c r="P3442" i="18"/>
  <c r="J3462" i="18"/>
  <c r="O3438" i="18"/>
  <c r="I3452" i="18"/>
  <c r="N3428" i="18"/>
  <c r="K3462" i="18"/>
  <c r="P3438" i="18"/>
  <c r="J3460" i="18"/>
  <c r="O3436" i="18"/>
  <c r="J3463" i="18"/>
  <c r="O3439" i="18"/>
  <c r="K3469" i="18"/>
  <c r="P3445" i="18"/>
  <c r="I3461" i="18"/>
  <c r="N3437" i="18"/>
  <c r="I3467" i="18"/>
  <c r="N3443" i="18"/>
  <c r="L6199" i="18"/>
  <c r="Q6175" i="18"/>
  <c r="J3450" i="18"/>
  <c r="O3426" i="18"/>
  <c r="J3455" i="18"/>
  <c r="O3431" i="18"/>
  <c r="J3470" i="18"/>
  <c r="O3446" i="18"/>
  <c r="K3472" i="18"/>
  <c r="P3448" i="18"/>
  <c r="L6192" i="18"/>
  <c r="Q6168" i="18"/>
  <c r="I3466" i="18"/>
  <c r="N3442" i="18"/>
  <c r="I3464" i="18"/>
  <c r="N3440" i="18"/>
  <c r="J3453" i="18"/>
  <c r="O3429" i="18"/>
  <c r="R3420" i="18"/>
  <c r="U3420" i="18" s="1"/>
  <c r="R3409" i="18"/>
  <c r="U3409" i="18" s="1"/>
  <c r="R3406" i="18"/>
  <c r="U3406" i="18" s="1"/>
  <c r="R3412" i="18"/>
  <c r="U3412" i="18" s="1"/>
  <c r="R3423" i="18"/>
  <c r="U3423" i="18" s="1"/>
  <c r="I3472" i="18"/>
  <c r="N3448" i="18"/>
  <c r="R3421" i="18"/>
  <c r="U3421" i="18" s="1"/>
  <c r="L6189" i="18"/>
  <c r="Q6165" i="18"/>
  <c r="I3449" i="18"/>
  <c r="N3425" i="18"/>
  <c r="L6191" i="18"/>
  <c r="Q6167" i="18"/>
  <c r="L6188" i="18"/>
  <c r="Q6164" i="18"/>
  <c r="K3464" i="18"/>
  <c r="P3440" i="18"/>
  <c r="J3454" i="18"/>
  <c r="O3430" i="18"/>
  <c r="L6181" i="18"/>
  <c r="Q6157" i="18"/>
  <c r="I3465" i="18"/>
  <c r="N3441" i="18"/>
  <c r="L6187" i="18"/>
  <c r="Q6163" i="18"/>
  <c r="J3472" i="18"/>
  <c r="O3448" i="18"/>
  <c r="K3450" i="18"/>
  <c r="P3426" i="18"/>
  <c r="K3449" i="18"/>
  <c r="P3425" i="18"/>
  <c r="K3459" i="18"/>
  <c r="P3435" i="18"/>
  <c r="K3453" i="18"/>
  <c r="P3429" i="18"/>
  <c r="K3455" i="18"/>
  <c r="P3431" i="18"/>
  <c r="J3469" i="18"/>
  <c r="O3445" i="18"/>
  <c r="L6200" i="18"/>
  <c r="Q6176" i="18"/>
  <c r="K3470" i="18"/>
  <c r="P3446" i="18"/>
  <c r="K3460" i="18"/>
  <c r="P3436" i="18"/>
  <c r="L6190" i="18"/>
  <c r="Q6166" i="18"/>
  <c r="L6193" i="18"/>
  <c r="Q6169" i="18"/>
  <c r="I3456" i="18"/>
  <c r="N3432" i="18"/>
  <c r="R3432" i="18" s="1"/>
  <c r="U3432" i="18" s="1"/>
  <c r="L6185" i="18"/>
  <c r="Q6161" i="18"/>
  <c r="I3468" i="18"/>
  <c r="N3444" i="18"/>
  <c r="L6180" i="18"/>
  <c r="Q6156" i="18"/>
  <c r="J3459" i="18"/>
  <c r="O3435" i="18"/>
  <c r="L6194" i="18"/>
  <c r="Q6170" i="18"/>
  <c r="L6183" i="18"/>
  <c r="Q6159" i="18"/>
  <c r="I3457" i="18"/>
  <c r="N3433" i="18"/>
  <c r="R3433" i="18" s="1"/>
  <c r="U3433" i="18" s="1"/>
  <c r="I3454" i="18"/>
  <c r="N3430" i="18"/>
  <c r="I3463" i="18"/>
  <c r="N3439" i="18"/>
  <c r="R3439" i="18" s="1"/>
  <c r="U3439" i="18" s="1"/>
  <c r="L6178" i="18"/>
  <c r="Q6154" i="18"/>
  <c r="I3460" i="18"/>
  <c r="N3436" i="18"/>
  <c r="I3471" i="18"/>
  <c r="N3447" i="18"/>
  <c r="K3458" i="18"/>
  <c r="P3434" i="18"/>
  <c r="J3471" i="18"/>
  <c r="O3447" i="18"/>
  <c r="L6196" i="18"/>
  <c r="Q6172" i="18"/>
  <c r="J3451" i="18"/>
  <c r="O3427" i="18"/>
  <c r="K3454" i="18"/>
  <c r="P3430" i="18"/>
  <c r="I3453" i="18"/>
  <c r="N3429" i="18"/>
  <c r="L6179" i="18"/>
  <c r="Q6155" i="18"/>
  <c r="J3452" i="18"/>
  <c r="O3428" i="18"/>
  <c r="J3468" i="18"/>
  <c r="O3444" i="18"/>
  <c r="K3461" i="18"/>
  <c r="P3437" i="18"/>
  <c r="L6186" i="18"/>
  <c r="Q6162" i="18"/>
  <c r="L6195" i="18"/>
  <c r="Q6171" i="18"/>
  <c r="J3464" i="18"/>
  <c r="O3440" i="18"/>
  <c r="L6201" i="18"/>
  <c r="Q6177" i="18"/>
  <c r="I3469" i="18"/>
  <c r="N3445" i="18"/>
  <c r="R3445" i="18" s="1"/>
  <c r="U3445" i="18" s="1"/>
  <c r="L6198" i="18"/>
  <c r="Q6174" i="18"/>
  <c r="J3458" i="18"/>
  <c r="O3434" i="18"/>
  <c r="K3467" i="18"/>
  <c r="P3443" i="18"/>
  <c r="K3465" i="18"/>
  <c r="P3441" i="18"/>
  <c r="R3402" i="18"/>
  <c r="U3402" i="18" s="1"/>
  <c r="R3403" i="18"/>
  <c r="U3403" i="18" s="1"/>
  <c r="R3422" i="18"/>
  <c r="U3422" i="18" s="1"/>
  <c r="R3411" i="18"/>
  <c r="U3411" i="18" s="1"/>
  <c r="R3410" i="18"/>
  <c r="U3410" i="18" s="1"/>
  <c r="R3404" i="18"/>
  <c r="U3404" i="18" s="1"/>
  <c r="R3413" i="18"/>
  <c r="U3413" i="18" s="1"/>
  <c r="R3419" i="18"/>
  <c r="U3419" i="18" s="1"/>
  <c r="R3429" i="18" l="1"/>
  <c r="U3429" i="18" s="1"/>
  <c r="R3442" i="18"/>
  <c r="U3442" i="18" s="1"/>
  <c r="R3436" i="18"/>
  <c r="U3436" i="18" s="1"/>
  <c r="R3430" i="18"/>
  <c r="U3430" i="18" s="1"/>
  <c r="I3496" i="18"/>
  <c r="N3472" i="18"/>
  <c r="R3440" i="18"/>
  <c r="U3440" i="18" s="1"/>
  <c r="R3443" i="18"/>
  <c r="U3443" i="18" s="1"/>
  <c r="R3428" i="18"/>
  <c r="U3428" i="18" s="1"/>
  <c r="R3435" i="18"/>
  <c r="U3435" i="18" s="1"/>
  <c r="R3446" i="18"/>
  <c r="U3446" i="18" s="1"/>
  <c r="R3426" i="18"/>
  <c r="U3426" i="18" s="1"/>
  <c r="K3489" i="18"/>
  <c r="P3465" i="18"/>
  <c r="J3482" i="18"/>
  <c r="O3458" i="18"/>
  <c r="I3493" i="18"/>
  <c r="N3469" i="18"/>
  <c r="J3488" i="18"/>
  <c r="O3464" i="18"/>
  <c r="L6210" i="18"/>
  <c r="Q6186" i="18"/>
  <c r="J3492" i="18"/>
  <c r="O3468" i="18"/>
  <c r="L6203" i="18"/>
  <c r="Q6179" i="18"/>
  <c r="K3478" i="18"/>
  <c r="P3454" i="18"/>
  <c r="L6220" i="18"/>
  <c r="Q6196" i="18"/>
  <c r="K3482" i="18"/>
  <c r="P3458" i="18"/>
  <c r="I3484" i="18"/>
  <c r="N3460" i="18"/>
  <c r="I3487" i="18"/>
  <c r="N3463" i="18"/>
  <c r="I3481" i="18"/>
  <c r="N3457" i="18"/>
  <c r="L6218" i="18"/>
  <c r="Q6194" i="18"/>
  <c r="L6204" i="18"/>
  <c r="Q6180" i="18"/>
  <c r="L6209" i="18"/>
  <c r="Q6185" i="18"/>
  <c r="L6217" i="18"/>
  <c r="Q6193" i="18"/>
  <c r="K3484" i="18"/>
  <c r="P3460" i="18"/>
  <c r="L6224" i="18"/>
  <c r="Q6200" i="18"/>
  <c r="K3479" i="18"/>
  <c r="P3455" i="18"/>
  <c r="K3483" i="18"/>
  <c r="P3459" i="18"/>
  <c r="K3474" i="18"/>
  <c r="P3450" i="18"/>
  <c r="L6211" i="18"/>
  <c r="Q6187" i="18"/>
  <c r="L6205" i="18"/>
  <c r="Q6181" i="18"/>
  <c r="K3488" i="18"/>
  <c r="P3464" i="18"/>
  <c r="L6215" i="18"/>
  <c r="Q6191" i="18"/>
  <c r="L6213" i="18"/>
  <c r="Q6189" i="18"/>
  <c r="I3488" i="18"/>
  <c r="N3464" i="18"/>
  <c r="L6216" i="18"/>
  <c r="Q6192" i="18"/>
  <c r="J3494" i="18"/>
  <c r="O3470" i="18"/>
  <c r="J3474" i="18"/>
  <c r="O3450" i="18"/>
  <c r="I3491" i="18"/>
  <c r="N3467" i="18"/>
  <c r="K3493" i="18"/>
  <c r="P3469" i="18"/>
  <c r="J3484" i="18"/>
  <c r="O3460" i="18"/>
  <c r="I3476" i="18"/>
  <c r="N3452" i="18"/>
  <c r="K3490" i="18"/>
  <c r="P3466" i="18"/>
  <c r="K3480" i="18"/>
  <c r="P3456" i="18"/>
  <c r="J3485" i="18"/>
  <c r="O3461" i="18"/>
  <c r="K3475" i="18"/>
  <c r="P3451" i="18"/>
  <c r="I3483" i="18"/>
  <c r="N3459" i="18"/>
  <c r="L6208" i="18"/>
  <c r="Q6184" i="18"/>
  <c r="I3494" i="18"/>
  <c r="N3470" i="18"/>
  <c r="I3474" i="18"/>
  <c r="N3450" i="18"/>
  <c r="J3473" i="18"/>
  <c r="O3449" i="18"/>
  <c r="J3480" i="18"/>
  <c r="O3456" i="18"/>
  <c r="K3495" i="18"/>
  <c r="P3471" i="18"/>
  <c r="J3489" i="18"/>
  <c r="O3465" i="18"/>
  <c r="R3447" i="18"/>
  <c r="U3447" i="18" s="1"/>
  <c r="R3437" i="18"/>
  <c r="U3437" i="18" s="1"/>
  <c r="R3438" i="18"/>
  <c r="U3438" i="18" s="1"/>
  <c r="R3434" i="18"/>
  <c r="U3434" i="18" s="1"/>
  <c r="R3427" i="18"/>
  <c r="U3427" i="18" s="1"/>
  <c r="R3431" i="18"/>
  <c r="U3431" i="18" s="1"/>
  <c r="R3444" i="18"/>
  <c r="U3444" i="18" s="1"/>
  <c r="R3441" i="18"/>
  <c r="U3441" i="18" s="1"/>
  <c r="R3425" i="18"/>
  <c r="U3425" i="18" s="1"/>
  <c r="K3491" i="18"/>
  <c r="P3467" i="18"/>
  <c r="L6222" i="18"/>
  <c r="Q6198" i="18"/>
  <c r="L6225" i="18"/>
  <c r="Q6201" i="18"/>
  <c r="L6219" i="18"/>
  <c r="Q6195" i="18"/>
  <c r="K3485" i="18"/>
  <c r="P3461" i="18"/>
  <c r="J3476" i="18"/>
  <c r="O3452" i="18"/>
  <c r="I3477" i="18"/>
  <c r="N3453" i="18"/>
  <c r="J3475" i="18"/>
  <c r="O3451" i="18"/>
  <c r="J3495" i="18"/>
  <c r="O3471" i="18"/>
  <c r="I3495" i="18"/>
  <c r="N3471" i="18"/>
  <c r="L6202" i="18"/>
  <c r="Q6178" i="18"/>
  <c r="I3478" i="18"/>
  <c r="N3454" i="18"/>
  <c r="L6207" i="18"/>
  <c r="Q6183" i="18"/>
  <c r="J3483" i="18"/>
  <c r="O3459" i="18"/>
  <c r="I3492" i="18"/>
  <c r="N3468" i="18"/>
  <c r="I3480" i="18"/>
  <c r="N3456" i="18"/>
  <c r="L6214" i="18"/>
  <c r="Q6190" i="18"/>
  <c r="K3494" i="18"/>
  <c r="P3470" i="18"/>
  <c r="J3493" i="18"/>
  <c r="O3469" i="18"/>
  <c r="K3477" i="18"/>
  <c r="P3453" i="18"/>
  <c r="K3473" i="18"/>
  <c r="P3449" i="18"/>
  <c r="J3496" i="18"/>
  <c r="O3472" i="18"/>
  <c r="I3489" i="18"/>
  <c r="N3465" i="18"/>
  <c r="J3478" i="18"/>
  <c r="O3454" i="18"/>
  <c r="L6212" i="18"/>
  <c r="Q6188" i="18"/>
  <c r="I3473" i="18"/>
  <c r="N3449" i="18"/>
  <c r="R3449" i="18" s="1"/>
  <c r="U3449" i="18" s="1"/>
  <c r="R3448" i="18"/>
  <c r="U3448" i="18" s="1"/>
  <c r="J3477" i="18"/>
  <c r="O3453" i="18"/>
  <c r="I3490" i="18"/>
  <c r="N3466" i="18"/>
  <c r="K3496" i="18"/>
  <c r="P3472" i="18"/>
  <c r="J3479" i="18"/>
  <c r="O3455" i="18"/>
  <c r="L6223" i="18"/>
  <c r="Q6199" i="18"/>
  <c r="I3485" i="18"/>
  <c r="N3461" i="18"/>
  <c r="J3487" i="18"/>
  <c r="O3463" i="18"/>
  <c r="K3486" i="18"/>
  <c r="P3462" i="18"/>
  <c r="J3486" i="18"/>
  <c r="O3462" i="18"/>
  <c r="L6206" i="18"/>
  <c r="Q6182" i="18"/>
  <c r="J3491" i="18"/>
  <c r="O3467" i="18"/>
  <c r="I3486" i="18"/>
  <c r="N3462" i="18"/>
  <c r="I3482" i="18"/>
  <c r="N3458" i="18"/>
  <c r="K3476" i="18"/>
  <c r="P3452" i="18"/>
  <c r="K3487" i="18"/>
  <c r="P3463" i="18"/>
  <c r="I3475" i="18"/>
  <c r="N3451" i="18"/>
  <c r="L6221" i="18"/>
  <c r="Q6197" i="18"/>
  <c r="J3490" i="18"/>
  <c r="O3466" i="18"/>
  <c r="K3492" i="18"/>
  <c r="P3468" i="18"/>
  <c r="J3481" i="18"/>
  <c r="O3457" i="18"/>
  <c r="K3481" i="18"/>
  <c r="P3457" i="18"/>
  <c r="I3479" i="18"/>
  <c r="N3455" i="18"/>
  <c r="R3458" i="18" l="1"/>
  <c r="U3458" i="18" s="1"/>
  <c r="R3461" i="18"/>
  <c r="U3461" i="18" s="1"/>
  <c r="R3455" i="18"/>
  <c r="U3455" i="18" s="1"/>
  <c r="R3450" i="18"/>
  <c r="U3450" i="18" s="1"/>
  <c r="R3451" i="18"/>
  <c r="U3451" i="18" s="1"/>
  <c r="R3466" i="18"/>
  <c r="U3466" i="18" s="1"/>
  <c r="L6236" i="18"/>
  <c r="Q6212" i="18"/>
  <c r="I3513" i="18"/>
  <c r="N3489" i="18"/>
  <c r="K3497" i="18"/>
  <c r="P3473" i="18"/>
  <c r="J3517" i="18"/>
  <c r="O3493" i="18"/>
  <c r="L6238" i="18"/>
  <c r="Q6214" i="18"/>
  <c r="I3516" i="18"/>
  <c r="N3492" i="18"/>
  <c r="L6231" i="18"/>
  <c r="Q6207" i="18"/>
  <c r="L6226" i="18"/>
  <c r="Q6202" i="18"/>
  <c r="J3519" i="18"/>
  <c r="O3495" i="18"/>
  <c r="I3501" i="18"/>
  <c r="N3477" i="18"/>
  <c r="K3509" i="18"/>
  <c r="P3485" i="18"/>
  <c r="L6249" i="18"/>
  <c r="Q6225" i="18"/>
  <c r="K3515" i="18"/>
  <c r="P3491" i="18"/>
  <c r="R3470" i="18"/>
  <c r="U3470" i="18" s="1"/>
  <c r="R3459" i="18"/>
  <c r="U3459" i="18" s="1"/>
  <c r="R3467" i="18"/>
  <c r="U3467" i="18" s="1"/>
  <c r="R3464" i="18"/>
  <c r="U3464" i="18" s="1"/>
  <c r="R3463" i="18"/>
  <c r="U3463" i="18" s="1"/>
  <c r="R3462" i="18"/>
  <c r="U3462" i="18" s="1"/>
  <c r="I3503" i="18"/>
  <c r="N3479" i="18"/>
  <c r="J3505" i="18"/>
  <c r="O3481" i="18"/>
  <c r="J3514" i="18"/>
  <c r="O3490" i="18"/>
  <c r="I3499" i="18"/>
  <c r="N3475" i="18"/>
  <c r="K3500" i="18"/>
  <c r="P3476" i="18"/>
  <c r="I3510" i="18"/>
  <c r="N3486" i="18"/>
  <c r="L6230" i="18"/>
  <c r="Q6206" i="18"/>
  <c r="K3510" i="18"/>
  <c r="P3486" i="18"/>
  <c r="I3509" i="18"/>
  <c r="N3485" i="18"/>
  <c r="J3503" i="18"/>
  <c r="O3479" i="18"/>
  <c r="I3514" i="18"/>
  <c r="N3490" i="18"/>
  <c r="R3456" i="18"/>
  <c r="U3456" i="18" s="1"/>
  <c r="R3454" i="18"/>
  <c r="U3454" i="18" s="1"/>
  <c r="R3471" i="18"/>
  <c r="U3471" i="18" s="1"/>
  <c r="K3519" i="18"/>
  <c r="P3495" i="18"/>
  <c r="J3497" i="18"/>
  <c r="O3473" i="18"/>
  <c r="I3518" i="18"/>
  <c r="N3494" i="18"/>
  <c r="I3507" i="18"/>
  <c r="N3483" i="18"/>
  <c r="J3509" i="18"/>
  <c r="O3485" i="18"/>
  <c r="K3514" i="18"/>
  <c r="P3490" i="18"/>
  <c r="J3508" i="18"/>
  <c r="O3484" i="18"/>
  <c r="I3515" i="18"/>
  <c r="N3491" i="18"/>
  <c r="J3518" i="18"/>
  <c r="O3494" i="18"/>
  <c r="I3512" i="18"/>
  <c r="N3488" i="18"/>
  <c r="L6239" i="18"/>
  <c r="Q6215" i="18"/>
  <c r="L6229" i="18"/>
  <c r="Q6205" i="18"/>
  <c r="K3498" i="18"/>
  <c r="P3474" i="18"/>
  <c r="K3503" i="18"/>
  <c r="P3479" i="18"/>
  <c r="K3508" i="18"/>
  <c r="P3484" i="18"/>
  <c r="L6233" i="18"/>
  <c r="Q6209" i="18"/>
  <c r="L6242" i="18"/>
  <c r="Q6218" i="18"/>
  <c r="I3511" i="18"/>
  <c r="N3487" i="18"/>
  <c r="K3506" i="18"/>
  <c r="P3482" i="18"/>
  <c r="K3502" i="18"/>
  <c r="P3478" i="18"/>
  <c r="J3516" i="18"/>
  <c r="O3492" i="18"/>
  <c r="J3512" i="18"/>
  <c r="O3488" i="18"/>
  <c r="J3506" i="18"/>
  <c r="O3482" i="18"/>
  <c r="I3497" i="18"/>
  <c r="N3473" i="18"/>
  <c r="J3520" i="18"/>
  <c r="O3496" i="18"/>
  <c r="K3518" i="18"/>
  <c r="P3494" i="18"/>
  <c r="J3507" i="18"/>
  <c r="O3483" i="18"/>
  <c r="I3519" i="18"/>
  <c r="N3495" i="18"/>
  <c r="J3500" i="18"/>
  <c r="O3476" i="18"/>
  <c r="L6246" i="18"/>
  <c r="Q6222" i="18"/>
  <c r="R3452" i="18"/>
  <c r="U3452" i="18" s="1"/>
  <c r="R3457" i="18"/>
  <c r="U3457" i="18" s="1"/>
  <c r="R3460" i="18"/>
  <c r="U3460" i="18" s="1"/>
  <c r="R3469" i="18"/>
  <c r="U3469" i="18" s="1"/>
  <c r="R3472" i="18"/>
  <c r="U3472" i="18" s="1"/>
  <c r="J3502" i="18"/>
  <c r="O3478" i="18"/>
  <c r="K3501" i="18"/>
  <c r="P3477" i="18"/>
  <c r="I3504" i="18"/>
  <c r="N3480" i="18"/>
  <c r="I3502" i="18"/>
  <c r="N3478" i="18"/>
  <c r="R3478" i="18" s="1"/>
  <c r="U3478" i="18" s="1"/>
  <c r="J3499" i="18"/>
  <c r="O3475" i="18"/>
  <c r="L6243" i="18"/>
  <c r="Q6219" i="18"/>
  <c r="K3505" i="18"/>
  <c r="P3481" i="18"/>
  <c r="K3516" i="18"/>
  <c r="P3492" i="18"/>
  <c r="L6245" i="18"/>
  <c r="Q6221" i="18"/>
  <c r="K3511" i="18"/>
  <c r="P3487" i="18"/>
  <c r="I3506" i="18"/>
  <c r="N3482" i="18"/>
  <c r="J3515" i="18"/>
  <c r="O3491" i="18"/>
  <c r="J3510" i="18"/>
  <c r="O3486" i="18"/>
  <c r="J3511" i="18"/>
  <c r="O3487" i="18"/>
  <c r="L6247" i="18"/>
  <c r="Q6223" i="18"/>
  <c r="K3520" i="18"/>
  <c r="P3496" i="18"/>
  <c r="J3501" i="18"/>
  <c r="O3477" i="18"/>
  <c r="R3465" i="18"/>
  <c r="U3465" i="18" s="1"/>
  <c r="R3468" i="18"/>
  <c r="U3468" i="18" s="1"/>
  <c r="R3453" i="18"/>
  <c r="U3453" i="18" s="1"/>
  <c r="J3513" i="18"/>
  <c r="O3489" i="18"/>
  <c r="J3504" i="18"/>
  <c r="O3480" i="18"/>
  <c r="I3498" i="18"/>
  <c r="N3474" i="18"/>
  <c r="L6232" i="18"/>
  <c r="Q6208" i="18"/>
  <c r="K3499" i="18"/>
  <c r="P3475" i="18"/>
  <c r="K3504" i="18"/>
  <c r="P3480" i="18"/>
  <c r="I3500" i="18"/>
  <c r="N3476" i="18"/>
  <c r="K3517" i="18"/>
  <c r="P3493" i="18"/>
  <c r="J3498" i="18"/>
  <c r="O3474" i="18"/>
  <c r="L6240" i="18"/>
  <c r="Q6216" i="18"/>
  <c r="L6237" i="18"/>
  <c r="Q6213" i="18"/>
  <c r="K3512" i="18"/>
  <c r="P3488" i="18"/>
  <c r="L6235" i="18"/>
  <c r="Q6211" i="18"/>
  <c r="K3507" i="18"/>
  <c r="P3483" i="18"/>
  <c r="L6248" i="18"/>
  <c r="Q6224" i="18"/>
  <c r="L6241" i="18"/>
  <c r="Q6217" i="18"/>
  <c r="L6228" i="18"/>
  <c r="Q6204" i="18"/>
  <c r="I3505" i="18"/>
  <c r="N3481" i="18"/>
  <c r="I3508" i="18"/>
  <c r="N3484" i="18"/>
  <c r="L6244" i="18"/>
  <c r="Q6220" i="18"/>
  <c r="L6227" i="18"/>
  <c r="Q6203" i="18"/>
  <c r="L6234" i="18"/>
  <c r="Q6210" i="18"/>
  <c r="I3517" i="18"/>
  <c r="N3493" i="18"/>
  <c r="K3513" i="18"/>
  <c r="P3489" i="18"/>
  <c r="I3520" i="18"/>
  <c r="N3496" i="18"/>
  <c r="R3479" i="18" l="1"/>
  <c r="U3479" i="18" s="1"/>
  <c r="R3481" i="18"/>
  <c r="U3481" i="18" s="1"/>
  <c r="R3490" i="18"/>
  <c r="U3490" i="18" s="1"/>
  <c r="L6271" i="18"/>
  <c r="Q6247" i="18"/>
  <c r="I3530" i="18"/>
  <c r="N3506" i="18"/>
  <c r="K3529" i="18"/>
  <c r="P3505" i="18"/>
  <c r="I3528" i="18"/>
  <c r="N3504" i="18"/>
  <c r="J3526" i="18"/>
  <c r="O3502" i="18"/>
  <c r="K3534" i="18"/>
  <c r="P3510" i="18"/>
  <c r="I3523" i="18"/>
  <c r="N3499" i="18"/>
  <c r="L6273" i="18"/>
  <c r="Q6249" i="18"/>
  <c r="I3540" i="18"/>
  <c r="N3516" i="18"/>
  <c r="I3537" i="18"/>
  <c r="N3513" i="18"/>
  <c r="L6258" i="18"/>
  <c r="Q6234" i="18"/>
  <c r="I3529" i="18"/>
  <c r="N3505" i="18"/>
  <c r="K3531" i="18"/>
  <c r="P3507" i="18"/>
  <c r="L6264" i="18"/>
  <c r="Q6240" i="18"/>
  <c r="K3528" i="18"/>
  <c r="P3504" i="18"/>
  <c r="J3524" i="18"/>
  <c r="O3500" i="18"/>
  <c r="J3544" i="18"/>
  <c r="O3520" i="18"/>
  <c r="J3540" i="18"/>
  <c r="O3516" i="18"/>
  <c r="K3530" i="18"/>
  <c r="P3506" i="18"/>
  <c r="K3532" i="18"/>
  <c r="P3508" i="18"/>
  <c r="K3522" i="18"/>
  <c r="P3498" i="18"/>
  <c r="J3542" i="18"/>
  <c r="O3518" i="18"/>
  <c r="I3542" i="18"/>
  <c r="N3518" i="18"/>
  <c r="R3496" i="18"/>
  <c r="U3496" i="18" s="1"/>
  <c r="R3476" i="18"/>
  <c r="U3476" i="18" s="1"/>
  <c r="R3474" i="18"/>
  <c r="U3474" i="18" s="1"/>
  <c r="K3544" i="18"/>
  <c r="P3520" i="18"/>
  <c r="J3535" i="18"/>
  <c r="O3511" i="18"/>
  <c r="J3539" i="18"/>
  <c r="O3515" i="18"/>
  <c r="K3535" i="18"/>
  <c r="P3511" i="18"/>
  <c r="K3540" i="18"/>
  <c r="P3516" i="18"/>
  <c r="L6267" i="18"/>
  <c r="Q6243" i="18"/>
  <c r="I3526" i="18"/>
  <c r="N3502" i="18"/>
  <c r="K3525" i="18"/>
  <c r="P3501" i="18"/>
  <c r="R3495" i="18"/>
  <c r="U3495" i="18" s="1"/>
  <c r="R3473" i="18"/>
  <c r="U3473" i="18" s="1"/>
  <c r="R3487" i="18"/>
  <c r="U3487" i="18" s="1"/>
  <c r="R3488" i="18"/>
  <c r="U3488" i="18" s="1"/>
  <c r="R3491" i="18"/>
  <c r="U3491" i="18" s="1"/>
  <c r="R3483" i="18"/>
  <c r="U3483" i="18" s="1"/>
  <c r="I3538" i="18"/>
  <c r="N3514" i="18"/>
  <c r="I3533" i="18"/>
  <c r="N3509" i="18"/>
  <c r="L6254" i="18"/>
  <c r="Q6230" i="18"/>
  <c r="K3524" i="18"/>
  <c r="P3500" i="18"/>
  <c r="J3538" i="18"/>
  <c r="O3514" i="18"/>
  <c r="I3527" i="18"/>
  <c r="N3503" i="18"/>
  <c r="K3539" i="18"/>
  <c r="P3515" i="18"/>
  <c r="K3533" i="18"/>
  <c r="P3509" i="18"/>
  <c r="J3543" i="18"/>
  <c r="O3519" i="18"/>
  <c r="L6255" i="18"/>
  <c r="Q6231" i="18"/>
  <c r="L6262" i="18"/>
  <c r="Q6238" i="18"/>
  <c r="K3521" i="18"/>
  <c r="P3497" i="18"/>
  <c r="L6260" i="18"/>
  <c r="Q6236" i="18"/>
  <c r="J3525" i="18"/>
  <c r="O3501" i="18"/>
  <c r="J3534" i="18"/>
  <c r="O3510" i="18"/>
  <c r="L6269" i="18"/>
  <c r="Q6245" i="18"/>
  <c r="J3523" i="18"/>
  <c r="O3499" i="18"/>
  <c r="R3494" i="18"/>
  <c r="U3494" i="18" s="1"/>
  <c r="J3527" i="18"/>
  <c r="O3503" i="18"/>
  <c r="I3534" i="18"/>
  <c r="N3510" i="18"/>
  <c r="J3529" i="18"/>
  <c r="O3505" i="18"/>
  <c r="I3525" i="18"/>
  <c r="N3501" i="18"/>
  <c r="L6250" i="18"/>
  <c r="Q6226" i="18"/>
  <c r="J3541" i="18"/>
  <c r="O3517" i="18"/>
  <c r="K3537" i="18"/>
  <c r="P3513" i="18"/>
  <c r="L6268" i="18"/>
  <c r="Q6244" i="18"/>
  <c r="L6265" i="18"/>
  <c r="Q6241" i="18"/>
  <c r="K3536" i="18"/>
  <c r="P3512" i="18"/>
  <c r="K3541" i="18"/>
  <c r="P3517" i="18"/>
  <c r="L6256" i="18"/>
  <c r="Q6232" i="18"/>
  <c r="J3528" i="18"/>
  <c r="O3504" i="18"/>
  <c r="J3531" i="18"/>
  <c r="O3507" i="18"/>
  <c r="J3530" i="18"/>
  <c r="O3506" i="18"/>
  <c r="L6266" i="18"/>
  <c r="Q6242" i="18"/>
  <c r="L6263" i="18"/>
  <c r="Q6239" i="18"/>
  <c r="J3532" i="18"/>
  <c r="O3508" i="18"/>
  <c r="J3533" i="18"/>
  <c r="O3509" i="18"/>
  <c r="K3543" i="18"/>
  <c r="P3519" i="18"/>
  <c r="R3485" i="18"/>
  <c r="U3485" i="18" s="1"/>
  <c r="R3493" i="18"/>
  <c r="U3493" i="18" s="1"/>
  <c r="R3484" i="18"/>
  <c r="U3484" i="18" s="1"/>
  <c r="I3544" i="18"/>
  <c r="N3520" i="18"/>
  <c r="I3541" i="18"/>
  <c r="N3517" i="18"/>
  <c r="L6251" i="18"/>
  <c r="Q6227" i="18"/>
  <c r="I3532" i="18"/>
  <c r="N3508" i="18"/>
  <c r="L6252" i="18"/>
  <c r="Q6228" i="18"/>
  <c r="L6272" i="18"/>
  <c r="Q6248" i="18"/>
  <c r="L6259" i="18"/>
  <c r="Q6235" i="18"/>
  <c r="L6261" i="18"/>
  <c r="Q6237" i="18"/>
  <c r="J3522" i="18"/>
  <c r="O3498" i="18"/>
  <c r="I3524" i="18"/>
  <c r="N3500" i="18"/>
  <c r="K3523" i="18"/>
  <c r="P3499" i="18"/>
  <c r="I3522" i="18"/>
  <c r="N3498" i="18"/>
  <c r="J3537" i="18"/>
  <c r="O3513" i="18"/>
  <c r="R3482" i="18"/>
  <c r="U3482" i="18" s="1"/>
  <c r="R3480" i="18"/>
  <c r="U3480" i="18" s="1"/>
  <c r="L6270" i="18"/>
  <c r="Q6246" i="18"/>
  <c r="I3543" i="18"/>
  <c r="N3519" i="18"/>
  <c r="K3542" i="18"/>
  <c r="P3518" i="18"/>
  <c r="I3521" i="18"/>
  <c r="N3497" i="18"/>
  <c r="J3536" i="18"/>
  <c r="O3512" i="18"/>
  <c r="K3526" i="18"/>
  <c r="P3502" i="18"/>
  <c r="I3535" i="18"/>
  <c r="N3511" i="18"/>
  <c r="L6257" i="18"/>
  <c r="Q6233" i="18"/>
  <c r="K3527" i="18"/>
  <c r="P3503" i="18"/>
  <c r="L6253" i="18"/>
  <c r="Q6229" i="18"/>
  <c r="I3536" i="18"/>
  <c r="N3512" i="18"/>
  <c r="I3539" i="18"/>
  <c r="N3515" i="18"/>
  <c r="K3538" i="18"/>
  <c r="P3514" i="18"/>
  <c r="I3531" i="18"/>
  <c r="N3507" i="18"/>
  <c r="J3521" i="18"/>
  <c r="O3497" i="18"/>
  <c r="R3486" i="18"/>
  <c r="U3486" i="18" s="1"/>
  <c r="R3475" i="18"/>
  <c r="U3475" i="18" s="1"/>
  <c r="R3477" i="18"/>
  <c r="U3477" i="18" s="1"/>
  <c r="R3492" i="18"/>
  <c r="U3492" i="18" s="1"/>
  <c r="R3489" i="18"/>
  <c r="U3489" i="18" s="1"/>
  <c r="R3507" i="18" l="1"/>
  <c r="U3507" i="18" s="1"/>
  <c r="R3512" i="18"/>
  <c r="U3512" i="18" s="1"/>
  <c r="R3511" i="18"/>
  <c r="U3511" i="18" s="1"/>
  <c r="R3520" i="18"/>
  <c r="U3520" i="18" s="1"/>
  <c r="R3501" i="18"/>
  <c r="U3501" i="18" s="1"/>
  <c r="R3510" i="18"/>
  <c r="U3510" i="18" s="1"/>
  <c r="R3516" i="18"/>
  <c r="U3516" i="18" s="1"/>
  <c r="R3515" i="18"/>
  <c r="U3515" i="18" s="1"/>
  <c r="R3500" i="18"/>
  <c r="U3500" i="18" s="1"/>
  <c r="I3560" i="18"/>
  <c r="N3536" i="18"/>
  <c r="K3566" i="18"/>
  <c r="P3542" i="18"/>
  <c r="I3555" i="18"/>
  <c r="N3531" i="18"/>
  <c r="I3563" i="18"/>
  <c r="N3539" i="18"/>
  <c r="L6277" i="18"/>
  <c r="Q6253" i="18"/>
  <c r="L6281" i="18"/>
  <c r="Q6257" i="18"/>
  <c r="K3550" i="18"/>
  <c r="P3526" i="18"/>
  <c r="I3545" i="18"/>
  <c r="N3521" i="18"/>
  <c r="I3567" i="18"/>
  <c r="N3543" i="18"/>
  <c r="I3546" i="18"/>
  <c r="N3522" i="18"/>
  <c r="I3548" i="18"/>
  <c r="N3524" i="18"/>
  <c r="L6285" i="18"/>
  <c r="Q6261" i="18"/>
  <c r="L6296" i="18"/>
  <c r="Q6272" i="18"/>
  <c r="I3556" i="18"/>
  <c r="N3532" i="18"/>
  <c r="I3565" i="18"/>
  <c r="N3541" i="18"/>
  <c r="J3547" i="18"/>
  <c r="O3523" i="18"/>
  <c r="J3558" i="18"/>
  <c r="O3534" i="18"/>
  <c r="L6284" i="18"/>
  <c r="Q6260" i="18"/>
  <c r="L6286" i="18"/>
  <c r="Q6262" i="18"/>
  <c r="J3567" i="18"/>
  <c r="O3543" i="18"/>
  <c r="K3563" i="18"/>
  <c r="P3539" i="18"/>
  <c r="J3562" i="18"/>
  <c r="O3538" i="18"/>
  <c r="L6278" i="18"/>
  <c r="Q6254" i="18"/>
  <c r="I3562" i="18"/>
  <c r="N3538" i="18"/>
  <c r="K3549" i="18"/>
  <c r="P3525" i="18"/>
  <c r="L6291" i="18"/>
  <c r="Q6267" i="18"/>
  <c r="K3559" i="18"/>
  <c r="P3535" i="18"/>
  <c r="J3559" i="18"/>
  <c r="O3535" i="18"/>
  <c r="R3505" i="18"/>
  <c r="U3505" i="18" s="1"/>
  <c r="R3513" i="18"/>
  <c r="U3513" i="18" s="1"/>
  <c r="R3504" i="18"/>
  <c r="U3504" i="18" s="1"/>
  <c r="R3506" i="18"/>
  <c r="U3506" i="18" s="1"/>
  <c r="K3562" i="18"/>
  <c r="P3538" i="18"/>
  <c r="I3559" i="18"/>
  <c r="N3535" i="18"/>
  <c r="J3557" i="18"/>
  <c r="O3533" i="18"/>
  <c r="L6287" i="18"/>
  <c r="Q6263" i="18"/>
  <c r="J3554" i="18"/>
  <c r="O3530" i="18"/>
  <c r="J3552" i="18"/>
  <c r="O3528" i="18"/>
  <c r="K3565" i="18"/>
  <c r="P3541" i="18"/>
  <c r="L6289" i="18"/>
  <c r="Q6265" i="18"/>
  <c r="K3561" i="18"/>
  <c r="P3537" i="18"/>
  <c r="L6274" i="18"/>
  <c r="Q6250" i="18"/>
  <c r="J3553" i="18"/>
  <c r="O3529" i="18"/>
  <c r="J3551" i="18"/>
  <c r="O3527" i="18"/>
  <c r="R3503" i="18"/>
  <c r="U3503" i="18" s="1"/>
  <c r="R3509" i="18"/>
  <c r="U3509" i="18" s="1"/>
  <c r="R3502" i="18"/>
  <c r="U3502" i="18" s="1"/>
  <c r="J3566" i="18"/>
  <c r="O3542" i="18"/>
  <c r="K3556" i="18"/>
  <c r="P3532" i="18"/>
  <c r="J3564" i="18"/>
  <c r="O3540" i="18"/>
  <c r="J3548" i="18"/>
  <c r="O3524" i="18"/>
  <c r="L6288" i="18"/>
  <c r="Q6264" i="18"/>
  <c r="I3553" i="18"/>
  <c r="N3529" i="18"/>
  <c r="I3561" i="18"/>
  <c r="N3537" i="18"/>
  <c r="L6297" i="18"/>
  <c r="Q6273" i="18"/>
  <c r="K3558" i="18"/>
  <c r="P3534" i="18"/>
  <c r="I3552" i="18"/>
  <c r="N3528" i="18"/>
  <c r="I3554" i="18"/>
  <c r="N3530" i="18"/>
  <c r="J3560" i="18"/>
  <c r="O3536" i="18"/>
  <c r="J3561" i="18"/>
  <c r="O3537" i="18"/>
  <c r="K3547" i="18"/>
  <c r="P3523" i="18"/>
  <c r="L6283" i="18"/>
  <c r="Q6259" i="18"/>
  <c r="L6276" i="18"/>
  <c r="Q6252" i="18"/>
  <c r="L6275" i="18"/>
  <c r="Q6251" i="18"/>
  <c r="I3568" i="18"/>
  <c r="N3544" i="18"/>
  <c r="L6293" i="18"/>
  <c r="Q6269" i="18"/>
  <c r="J3549" i="18"/>
  <c r="O3525" i="18"/>
  <c r="K3545" i="18"/>
  <c r="P3521" i="18"/>
  <c r="L6279" i="18"/>
  <c r="Q6255" i="18"/>
  <c r="K3557" i="18"/>
  <c r="P3533" i="18"/>
  <c r="I3551" i="18"/>
  <c r="N3527" i="18"/>
  <c r="K3548" i="18"/>
  <c r="P3524" i="18"/>
  <c r="I3557" i="18"/>
  <c r="N3533" i="18"/>
  <c r="I3550" i="18"/>
  <c r="N3526" i="18"/>
  <c r="K3564" i="18"/>
  <c r="P3540" i="18"/>
  <c r="J3563" i="18"/>
  <c r="O3539" i="18"/>
  <c r="K3568" i="18"/>
  <c r="P3544" i="18"/>
  <c r="R3518" i="18"/>
  <c r="U3518" i="18" s="1"/>
  <c r="R3499" i="18"/>
  <c r="U3499" i="18" s="1"/>
  <c r="J3545" i="18"/>
  <c r="O3521" i="18"/>
  <c r="K3551" i="18"/>
  <c r="P3527" i="18"/>
  <c r="L6294" i="18"/>
  <c r="Q6270" i="18"/>
  <c r="J3546" i="18"/>
  <c r="O3522" i="18"/>
  <c r="R3497" i="18"/>
  <c r="U3497" i="18" s="1"/>
  <c r="R3519" i="18"/>
  <c r="U3519" i="18" s="1"/>
  <c r="R3498" i="18"/>
  <c r="U3498" i="18" s="1"/>
  <c r="R3508" i="18"/>
  <c r="U3508" i="18" s="1"/>
  <c r="R3517" i="18"/>
  <c r="U3517" i="18" s="1"/>
  <c r="K3567" i="18"/>
  <c r="P3543" i="18"/>
  <c r="J3556" i="18"/>
  <c r="O3532" i="18"/>
  <c r="L6290" i="18"/>
  <c r="Q6266" i="18"/>
  <c r="J3555" i="18"/>
  <c r="O3531" i="18"/>
  <c r="L6280" i="18"/>
  <c r="Q6256" i="18"/>
  <c r="K3560" i="18"/>
  <c r="P3536" i="18"/>
  <c r="L6292" i="18"/>
  <c r="Q6268" i="18"/>
  <c r="J3565" i="18"/>
  <c r="O3541" i="18"/>
  <c r="I3549" i="18"/>
  <c r="N3525" i="18"/>
  <c r="I3558" i="18"/>
  <c r="N3534" i="18"/>
  <c r="R3534" i="18" s="1"/>
  <c r="U3534" i="18" s="1"/>
  <c r="R3514" i="18"/>
  <c r="U3514" i="18" s="1"/>
  <c r="I3566" i="18"/>
  <c r="N3542" i="18"/>
  <c r="R3542" i="18" s="1"/>
  <c r="U3542" i="18" s="1"/>
  <c r="K3546" i="18"/>
  <c r="P3522" i="18"/>
  <c r="K3554" i="18"/>
  <c r="P3530" i="18"/>
  <c r="J3568" i="18"/>
  <c r="O3544" i="18"/>
  <c r="K3552" i="18"/>
  <c r="P3528" i="18"/>
  <c r="K3555" i="18"/>
  <c r="P3531" i="18"/>
  <c r="L6282" i="18"/>
  <c r="Q6258" i="18"/>
  <c r="I3564" i="18"/>
  <c r="N3540" i="18"/>
  <c r="R3540" i="18" s="1"/>
  <c r="U3540" i="18" s="1"/>
  <c r="I3547" i="18"/>
  <c r="N3523" i="18"/>
  <c r="J3550" i="18"/>
  <c r="O3526" i="18"/>
  <c r="K3553" i="18"/>
  <c r="P3529" i="18"/>
  <c r="L6295" i="18"/>
  <c r="Q6271" i="18"/>
  <c r="R3527" i="18" l="1"/>
  <c r="U3527" i="18" s="1"/>
  <c r="R3523" i="18"/>
  <c r="U3523" i="18" s="1"/>
  <c r="R3525" i="18"/>
  <c r="U3525" i="18" s="1"/>
  <c r="I3571" i="18"/>
  <c r="N3547" i="18"/>
  <c r="K3576" i="18"/>
  <c r="P3552" i="18"/>
  <c r="I3590" i="18"/>
  <c r="N3566" i="18"/>
  <c r="J3570" i="18"/>
  <c r="O3546" i="18"/>
  <c r="K3575" i="18"/>
  <c r="P3551" i="18"/>
  <c r="J3587" i="18"/>
  <c r="O3563" i="18"/>
  <c r="I3574" i="18"/>
  <c r="N3550" i="18"/>
  <c r="K3572" i="18"/>
  <c r="P3548" i="18"/>
  <c r="K3581" i="18"/>
  <c r="P3557" i="18"/>
  <c r="K3569" i="18"/>
  <c r="P3545" i="18"/>
  <c r="L6317" i="18"/>
  <c r="Q6293" i="18"/>
  <c r="L6299" i="18"/>
  <c r="Q6275" i="18"/>
  <c r="L6307" i="18"/>
  <c r="Q6283" i="18"/>
  <c r="J3585" i="18"/>
  <c r="O3561" i="18"/>
  <c r="I3578" i="18"/>
  <c r="N3554" i="18"/>
  <c r="K3582" i="18"/>
  <c r="P3558" i="18"/>
  <c r="I3585" i="18"/>
  <c r="N3561" i="18"/>
  <c r="L6312" i="18"/>
  <c r="Q6288" i="18"/>
  <c r="J3588" i="18"/>
  <c r="O3564" i="18"/>
  <c r="J3590" i="18"/>
  <c r="O3566" i="18"/>
  <c r="R3535" i="18"/>
  <c r="U3535" i="18" s="1"/>
  <c r="R3538" i="18"/>
  <c r="U3538" i="18" s="1"/>
  <c r="R3532" i="18"/>
  <c r="U3532" i="18" s="1"/>
  <c r="R3522" i="18"/>
  <c r="U3522" i="18" s="1"/>
  <c r="R3521" i="18"/>
  <c r="U3521" i="18" s="1"/>
  <c r="R3539" i="18"/>
  <c r="U3539" i="18" s="1"/>
  <c r="K3577" i="18"/>
  <c r="P3553" i="18"/>
  <c r="L6306" i="18"/>
  <c r="Q6282" i="18"/>
  <c r="K3578" i="18"/>
  <c r="P3554" i="18"/>
  <c r="I3573" i="18"/>
  <c r="N3549" i="18"/>
  <c r="L6316" i="18"/>
  <c r="Q6292" i="18"/>
  <c r="L6304" i="18"/>
  <c r="Q6280" i="18"/>
  <c r="L6314" i="18"/>
  <c r="Q6290" i="18"/>
  <c r="K3591" i="18"/>
  <c r="P3567" i="18"/>
  <c r="R3533" i="18"/>
  <c r="U3533" i="18" s="1"/>
  <c r="R3544" i="18"/>
  <c r="U3544" i="18" s="1"/>
  <c r="R3528" i="18"/>
  <c r="U3528" i="18" s="1"/>
  <c r="R3529" i="18"/>
  <c r="U3529" i="18" s="1"/>
  <c r="J3575" i="18"/>
  <c r="O3551" i="18"/>
  <c r="L6298" i="18"/>
  <c r="Q6274" i="18"/>
  <c r="L6313" i="18"/>
  <c r="Q6289" i="18"/>
  <c r="J3576" i="18"/>
  <c r="O3552" i="18"/>
  <c r="L6311" i="18"/>
  <c r="Q6287" i="18"/>
  <c r="I3583" i="18"/>
  <c r="N3559" i="18"/>
  <c r="J3583" i="18"/>
  <c r="O3559" i="18"/>
  <c r="L6315" i="18"/>
  <c r="Q6291" i="18"/>
  <c r="I3586" i="18"/>
  <c r="N3562" i="18"/>
  <c r="J3586" i="18"/>
  <c r="O3562" i="18"/>
  <c r="J3591" i="18"/>
  <c r="O3567" i="18"/>
  <c r="L6308" i="18"/>
  <c r="Q6284" i="18"/>
  <c r="J3571" i="18"/>
  <c r="O3547" i="18"/>
  <c r="I3580" i="18"/>
  <c r="N3556" i="18"/>
  <c r="L6309" i="18"/>
  <c r="Q6285" i="18"/>
  <c r="I3570" i="18"/>
  <c r="N3546" i="18"/>
  <c r="I3569" i="18"/>
  <c r="N3545" i="18"/>
  <c r="L6305" i="18"/>
  <c r="Q6281" i="18"/>
  <c r="I3587" i="18"/>
  <c r="N3563" i="18"/>
  <c r="K3590" i="18"/>
  <c r="P3566" i="18"/>
  <c r="J3574" i="18"/>
  <c r="O3550" i="18"/>
  <c r="K3592" i="18"/>
  <c r="P3568" i="18"/>
  <c r="I3581" i="18"/>
  <c r="N3557" i="18"/>
  <c r="I3575" i="18"/>
  <c r="N3551" i="18"/>
  <c r="L6303" i="18"/>
  <c r="Q6279" i="18"/>
  <c r="I3592" i="18"/>
  <c r="N3568" i="18"/>
  <c r="L6300" i="18"/>
  <c r="Q6276" i="18"/>
  <c r="K3571" i="18"/>
  <c r="P3547" i="18"/>
  <c r="J3584" i="18"/>
  <c r="O3560" i="18"/>
  <c r="I3576" i="18"/>
  <c r="N3552" i="18"/>
  <c r="R3552" i="18" s="1"/>
  <c r="U3552" i="18" s="1"/>
  <c r="L6321" i="18"/>
  <c r="Q6297" i="18"/>
  <c r="I3577" i="18"/>
  <c r="N3553" i="18"/>
  <c r="J3572" i="18"/>
  <c r="O3548" i="18"/>
  <c r="K3580" i="18"/>
  <c r="P3556" i="18"/>
  <c r="R3541" i="18"/>
  <c r="U3541" i="18" s="1"/>
  <c r="R3524" i="18"/>
  <c r="U3524" i="18" s="1"/>
  <c r="R3543" i="18"/>
  <c r="U3543" i="18" s="1"/>
  <c r="R3531" i="18"/>
  <c r="U3531" i="18" s="1"/>
  <c r="R3536" i="18"/>
  <c r="U3536" i="18" s="1"/>
  <c r="L6319" i="18"/>
  <c r="Q6295" i="18"/>
  <c r="I3588" i="18"/>
  <c r="N3564" i="18"/>
  <c r="K3579" i="18"/>
  <c r="P3555" i="18"/>
  <c r="J3592" i="18"/>
  <c r="O3568" i="18"/>
  <c r="K3570" i="18"/>
  <c r="P3546" i="18"/>
  <c r="L6318" i="18"/>
  <c r="Q6294" i="18"/>
  <c r="J3569" i="18"/>
  <c r="O3545" i="18"/>
  <c r="K3588" i="18"/>
  <c r="P3564" i="18"/>
  <c r="J3573" i="18"/>
  <c r="O3549" i="18"/>
  <c r="I3582" i="18"/>
  <c r="N3558" i="18"/>
  <c r="J3589" i="18"/>
  <c r="O3565" i="18"/>
  <c r="K3584" i="18"/>
  <c r="P3560" i="18"/>
  <c r="J3579" i="18"/>
  <c r="O3555" i="18"/>
  <c r="J3580" i="18"/>
  <c r="O3556" i="18"/>
  <c r="R3526" i="18"/>
  <c r="U3526" i="18" s="1"/>
  <c r="R3530" i="18"/>
  <c r="U3530" i="18" s="1"/>
  <c r="R3537" i="18"/>
  <c r="U3537" i="18" s="1"/>
  <c r="J3577" i="18"/>
  <c r="O3553" i="18"/>
  <c r="K3585" i="18"/>
  <c r="P3561" i="18"/>
  <c r="K3589" i="18"/>
  <c r="P3565" i="18"/>
  <c r="J3578" i="18"/>
  <c r="O3554" i="18"/>
  <c r="J3581" i="18"/>
  <c r="O3557" i="18"/>
  <c r="K3586" i="18"/>
  <c r="P3562" i="18"/>
  <c r="K3583" i="18"/>
  <c r="P3559" i="18"/>
  <c r="K3573" i="18"/>
  <c r="P3549" i="18"/>
  <c r="L6302" i="18"/>
  <c r="Q6278" i="18"/>
  <c r="K3587" i="18"/>
  <c r="P3563" i="18"/>
  <c r="L6310" i="18"/>
  <c r="Q6286" i="18"/>
  <c r="J3582" i="18"/>
  <c r="O3558" i="18"/>
  <c r="I3589" i="18"/>
  <c r="N3565" i="18"/>
  <c r="L6320" i="18"/>
  <c r="Q6296" i="18"/>
  <c r="I3572" i="18"/>
  <c r="N3548" i="18"/>
  <c r="I3591" i="18"/>
  <c r="N3567" i="18"/>
  <c r="K3574" i="18"/>
  <c r="P3550" i="18"/>
  <c r="L6301" i="18"/>
  <c r="Q6277" i="18"/>
  <c r="I3579" i="18"/>
  <c r="N3555" i="18"/>
  <c r="I3584" i="18"/>
  <c r="N3560" i="18"/>
  <c r="R3560" i="18" s="1"/>
  <c r="U3560" i="18" s="1"/>
  <c r="R3568" i="18" l="1"/>
  <c r="U3568" i="18" s="1"/>
  <c r="R3551" i="18"/>
  <c r="U3551" i="18" s="1"/>
  <c r="R3567" i="18"/>
  <c r="U3567" i="18" s="1"/>
  <c r="R3553" i="18"/>
  <c r="U3553" i="18" s="1"/>
  <c r="R3546" i="18"/>
  <c r="U3546" i="18" s="1"/>
  <c r="R3548" i="18"/>
  <c r="U3548" i="18" s="1"/>
  <c r="R3555" i="18"/>
  <c r="U3555" i="18" s="1"/>
  <c r="R3565" i="18"/>
  <c r="U3565" i="18" s="1"/>
  <c r="R3545" i="18"/>
  <c r="U3545" i="18" s="1"/>
  <c r="J3603" i="18"/>
  <c r="O3579" i="18"/>
  <c r="J3597" i="18"/>
  <c r="O3573" i="18"/>
  <c r="J3593" i="18"/>
  <c r="O3569" i="18"/>
  <c r="K3594" i="18"/>
  <c r="P3570" i="18"/>
  <c r="K3603" i="18"/>
  <c r="P3579" i="18"/>
  <c r="L6343" i="18"/>
  <c r="Q6319" i="18"/>
  <c r="R3557" i="18"/>
  <c r="U3557" i="18" s="1"/>
  <c r="R3563" i="18"/>
  <c r="U3563" i="18" s="1"/>
  <c r="R3562" i="18"/>
  <c r="U3562" i="18" s="1"/>
  <c r="J3604" i="18"/>
  <c r="O3580" i="18"/>
  <c r="J3616" i="18"/>
  <c r="O3592" i="18"/>
  <c r="J3613" i="18"/>
  <c r="O3589" i="18"/>
  <c r="I3603" i="18"/>
  <c r="N3579" i="18"/>
  <c r="K3598" i="18"/>
  <c r="P3574" i="18"/>
  <c r="I3596" i="18"/>
  <c r="N3572" i="18"/>
  <c r="I3613" i="18"/>
  <c r="N3589" i="18"/>
  <c r="L6334" i="18"/>
  <c r="Q6310" i="18"/>
  <c r="L6326" i="18"/>
  <c r="Q6302" i="18"/>
  <c r="K3607" i="18"/>
  <c r="P3583" i="18"/>
  <c r="J3605" i="18"/>
  <c r="O3581" i="18"/>
  <c r="K3613" i="18"/>
  <c r="P3589" i="18"/>
  <c r="J3601" i="18"/>
  <c r="O3577" i="18"/>
  <c r="R3558" i="18"/>
  <c r="U3558" i="18" s="1"/>
  <c r="R3564" i="18"/>
  <c r="U3564" i="18" s="1"/>
  <c r="J3596" i="18"/>
  <c r="O3572" i="18"/>
  <c r="L6345" i="18"/>
  <c r="Q6321" i="18"/>
  <c r="J3608" i="18"/>
  <c r="O3584" i="18"/>
  <c r="L6324" i="18"/>
  <c r="Q6300" i="18"/>
  <c r="L6327" i="18"/>
  <c r="Q6303" i="18"/>
  <c r="I3605" i="18"/>
  <c r="N3581" i="18"/>
  <c r="J3598" i="18"/>
  <c r="O3574" i="18"/>
  <c r="I3611" i="18"/>
  <c r="N3587" i="18"/>
  <c r="I3593" i="18"/>
  <c r="N3569" i="18"/>
  <c r="L6333" i="18"/>
  <c r="Q6309" i="18"/>
  <c r="J3595" i="18"/>
  <c r="O3571" i="18"/>
  <c r="J3615" i="18"/>
  <c r="O3591" i="18"/>
  <c r="I3610" i="18"/>
  <c r="N3586" i="18"/>
  <c r="J3607" i="18"/>
  <c r="O3583" i="18"/>
  <c r="L6335" i="18"/>
  <c r="Q6311" i="18"/>
  <c r="L6337" i="18"/>
  <c r="Q6313" i="18"/>
  <c r="J3599" i="18"/>
  <c r="O3575" i="18"/>
  <c r="L6338" i="18"/>
  <c r="Q6314" i="18"/>
  <c r="L6340" i="18"/>
  <c r="Q6316" i="18"/>
  <c r="K3602" i="18"/>
  <c r="P3578" i="18"/>
  <c r="K3601" i="18"/>
  <c r="P3577" i="18"/>
  <c r="J3614" i="18"/>
  <c r="O3590" i="18"/>
  <c r="L6336" i="18"/>
  <c r="Q6312" i="18"/>
  <c r="K3606" i="18"/>
  <c r="P3582" i="18"/>
  <c r="J3609" i="18"/>
  <c r="O3585" i="18"/>
  <c r="L6323" i="18"/>
  <c r="Q6299" i="18"/>
  <c r="K3593" i="18"/>
  <c r="P3569" i="18"/>
  <c r="K3596" i="18"/>
  <c r="P3572" i="18"/>
  <c r="J3611" i="18"/>
  <c r="O3587" i="18"/>
  <c r="J3594" i="18"/>
  <c r="O3570" i="18"/>
  <c r="K3600" i="18"/>
  <c r="P3576" i="18"/>
  <c r="I3606" i="18"/>
  <c r="N3582" i="18"/>
  <c r="K3612" i="18"/>
  <c r="P3588" i="18"/>
  <c r="I3612" i="18"/>
  <c r="N3588" i="18"/>
  <c r="R3556" i="18"/>
  <c r="U3556" i="18" s="1"/>
  <c r="R3559" i="18"/>
  <c r="U3559" i="18" s="1"/>
  <c r="R3549" i="18"/>
  <c r="U3549" i="18" s="1"/>
  <c r="R3561" i="18"/>
  <c r="U3561" i="18" s="1"/>
  <c r="R3554" i="18"/>
  <c r="U3554" i="18" s="1"/>
  <c r="R3550" i="18"/>
  <c r="U3550" i="18" s="1"/>
  <c r="R3566" i="18"/>
  <c r="U3566" i="18" s="1"/>
  <c r="R3547" i="18"/>
  <c r="U3547" i="18" s="1"/>
  <c r="K3608" i="18"/>
  <c r="P3584" i="18"/>
  <c r="L6342" i="18"/>
  <c r="Q6318" i="18"/>
  <c r="I3608" i="18"/>
  <c r="N3584" i="18"/>
  <c r="L6325" i="18"/>
  <c r="Q6301" i="18"/>
  <c r="I3615" i="18"/>
  <c r="N3591" i="18"/>
  <c r="L6344" i="18"/>
  <c r="Q6320" i="18"/>
  <c r="J3606" i="18"/>
  <c r="O3582" i="18"/>
  <c r="K3611" i="18"/>
  <c r="P3587" i="18"/>
  <c r="K3597" i="18"/>
  <c r="P3573" i="18"/>
  <c r="K3610" i="18"/>
  <c r="P3586" i="18"/>
  <c r="J3602" i="18"/>
  <c r="O3578" i="18"/>
  <c r="K3609" i="18"/>
  <c r="P3585" i="18"/>
  <c r="K3604" i="18"/>
  <c r="P3580" i="18"/>
  <c r="I3601" i="18"/>
  <c r="N3577" i="18"/>
  <c r="I3600" i="18"/>
  <c r="N3576" i="18"/>
  <c r="K3595" i="18"/>
  <c r="P3571" i="18"/>
  <c r="I3616" i="18"/>
  <c r="N3592" i="18"/>
  <c r="I3599" i="18"/>
  <c r="N3575" i="18"/>
  <c r="K3616" i="18"/>
  <c r="P3592" i="18"/>
  <c r="K3614" i="18"/>
  <c r="P3590" i="18"/>
  <c r="L6329" i="18"/>
  <c r="Q6305" i="18"/>
  <c r="I3594" i="18"/>
  <c r="N3570" i="18"/>
  <c r="I3604" i="18"/>
  <c r="N3580" i="18"/>
  <c r="L6332" i="18"/>
  <c r="Q6308" i="18"/>
  <c r="J3610" i="18"/>
  <c r="O3586" i="18"/>
  <c r="L6339" i="18"/>
  <c r="Q6315" i="18"/>
  <c r="I3607" i="18"/>
  <c r="N3583" i="18"/>
  <c r="J3600" i="18"/>
  <c r="O3576" i="18"/>
  <c r="L6322" i="18"/>
  <c r="Q6298" i="18"/>
  <c r="K3615" i="18"/>
  <c r="P3591" i="18"/>
  <c r="L6328" i="18"/>
  <c r="Q6304" i="18"/>
  <c r="I3597" i="18"/>
  <c r="N3573" i="18"/>
  <c r="L6330" i="18"/>
  <c r="Q6306" i="18"/>
  <c r="J3612" i="18"/>
  <c r="O3588" i="18"/>
  <c r="I3609" i="18"/>
  <c r="N3585" i="18"/>
  <c r="I3602" i="18"/>
  <c r="N3578" i="18"/>
  <c r="L6331" i="18"/>
  <c r="Q6307" i="18"/>
  <c r="L6341" i="18"/>
  <c r="Q6317" i="18"/>
  <c r="K3605" i="18"/>
  <c r="P3581" i="18"/>
  <c r="I3598" i="18"/>
  <c r="N3574" i="18"/>
  <c r="K3599" i="18"/>
  <c r="P3575" i="18"/>
  <c r="I3614" i="18"/>
  <c r="N3590" i="18"/>
  <c r="I3595" i="18"/>
  <c r="N3571" i="18"/>
  <c r="R3583" i="18" l="1"/>
  <c r="U3583" i="18" s="1"/>
  <c r="R3585" i="18"/>
  <c r="U3585" i="18" s="1"/>
  <c r="R3580" i="18"/>
  <c r="U3580" i="18" s="1"/>
  <c r="R3584" i="18"/>
  <c r="U3584" i="18" s="1"/>
  <c r="R3571" i="18"/>
  <c r="U3571" i="18" s="1"/>
  <c r="R3590" i="18"/>
  <c r="U3590" i="18" s="1"/>
  <c r="R3574" i="18"/>
  <c r="U3574" i="18" s="1"/>
  <c r="R3578" i="18"/>
  <c r="U3578" i="18" s="1"/>
  <c r="R3573" i="18"/>
  <c r="U3573" i="18" s="1"/>
  <c r="R3570" i="18"/>
  <c r="U3570" i="18" s="1"/>
  <c r="R3575" i="18"/>
  <c r="U3575" i="18" s="1"/>
  <c r="R3577" i="18"/>
  <c r="U3577" i="18" s="1"/>
  <c r="R3582" i="18"/>
  <c r="U3582" i="18" s="1"/>
  <c r="I3622" i="18"/>
  <c r="N3598" i="18"/>
  <c r="I3626" i="18"/>
  <c r="N3602" i="18"/>
  <c r="I3619" i="18"/>
  <c r="N3595" i="18"/>
  <c r="K3623" i="18"/>
  <c r="P3599" i="18"/>
  <c r="K3629" i="18"/>
  <c r="P3605" i="18"/>
  <c r="L6355" i="18"/>
  <c r="Q6331" i="18"/>
  <c r="I3633" i="18"/>
  <c r="N3609" i="18"/>
  <c r="L6354" i="18"/>
  <c r="Q6330" i="18"/>
  <c r="L6352" i="18"/>
  <c r="Q6328" i="18"/>
  <c r="L6346" i="18"/>
  <c r="Q6322" i="18"/>
  <c r="I3631" i="18"/>
  <c r="N3607" i="18"/>
  <c r="J3634" i="18"/>
  <c r="O3610" i="18"/>
  <c r="I3628" i="18"/>
  <c r="N3604" i="18"/>
  <c r="L6353" i="18"/>
  <c r="Q6329" i="18"/>
  <c r="K3640" i="18"/>
  <c r="P3616" i="18"/>
  <c r="I3640" i="18"/>
  <c r="N3616" i="18"/>
  <c r="I3624" i="18"/>
  <c r="N3600" i="18"/>
  <c r="K3628" i="18"/>
  <c r="P3604" i="18"/>
  <c r="J3626" i="18"/>
  <c r="O3602" i="18"/>
  <c r="K3621" i="18"/>
  <c r="P3597" i="18"/>
  <c r="J3630" i="18"/>
  <c r="O3606" i="18"/>
  <c r="I3639" i="18"/>
  <c r="N3615" i="18"/>
  <c r="I3632" i="18"/>
  <c r="N3608" i="18"/>
  <c r="K3632" i="18"/>
  <c r="P3608" i="18"/>
  <c r="K3636" i="18"/>
  <c r="P3612" i="18"/>
  <c r="K3624" i="18"/>
  <c r="P3600" i="18"/>
  <c r="J3635" i="18"/>
  <c r="O3611" i="18"/>
  <c r="K3617" i="18"/>
  <c r="P3593" i="18"/>
  <c r="J3633" i="18"/>
  <c r="O3609" i="18"/>
  <c r="L6360" i="18"/>
  <c r="Q6336" i="18"/>
  <c r="K3625" i="18"/>
  <c r="P3601" i="18"/>
  <c r="L6364" i="18"/>
  <c r="Q6340" i="18"/>
  <c r="J3623" i="18"/>
  <c r="O3599" i="18"/>
  <c r="L6359" i="18"/>
  <c r="Q6335" i="18"/>
  <c r="I3634" i="18"/>
  <c r="N3610" i="18"/>
  <c r="J3619" i="18"/>
  <c r="O3595" i="18"/>
  <c r="I3617" i="18"/>
  <c r="N3593" i="18"/>
  <c r="J3622" i="18"/>
  <c r="O3598" i="18"/>
  <c r="L6351" i="18"/>
  <c r="Q6327" i="18"/>
  <c r="J3632" i="18"/>
  <c r="O3608" i="18"/>
  <c r="J3620" i="18"/>
  <c r="O3596" i="18"/>
  <c r="J3625" i="18"/>
  <c r="O3601" i="18"/>
  <c r="J3629" i="18"/>
  <c r="O3605" i="18"/>
  <c r="L6350" i="18"/>
  <c r="Q6326" i="18"/>
  <c r="I3637" i="18"/>
  <c r="N3613" i="18"/>
  <c r="K3622" i="18"/>
  <c r="P3598" i="18"/>
  <c r="J3637" i="18"/>
  <c r="O3613" i="18"/>
  <c r="J3628" i="18"/>
  <c r="O3604" i="18"/>
  <c r="R3588" i="18"/>
  <c r="U3588" i="18" s="1"/>
  <c r="R3587" i="18"/>
  <c r="U3587" i="18" s="1"/>
  <c r="R3581" i="18"/>
  <c r="U3581" i="18" s="1"/>
  <c r="R3572" i="18"/>
  <c r="U3572" i="18" s="1"/>
  <c r="R3579" i="18"/>
  <c r="U3579" i="18" s="1"/>
  <c r="L6367" i="18"/>
  <c r="Q6343" i="18"/>
  <c r="K3618" i="18"/>
  <c r="P3594" i="18"/>
  <c r="J3621" i="18"/>
  <c r="O3597" i="18"/>
  <c r="I3638" i="18"/>
  <c r="N3614" i="18"/>
  <c r="I3621" i="18"/>
  <c r="N3597" i="18"/>
  <c r="J3624" i="18"/>
  <c r="O3600" i="18"/>
  <c r="L6356" i="18"/>
  <c r="Q6332" i="18"/>
  <c r="I3618" i="18"/>
  <c r="N3594" i="18"/>
  <c r="K3638" i="18"/>
  <c r="P3614" i="18"/>
  <c r="I3623" i="18"/>
  <c r="N3599" i="18"/>
  <c r="K3619" i="18"/>
  <c r="P3595" i="18"/>
  <c r="I3625" i="18"/>
  <c r="N3601" i="18"/>
  <c r="K3633" i="18"/>
  <c r="P3609" i="18"/>
  <c r="K3634" i="18"/>
  <c r="P3610" i="18"/>
  <c r="K3635" i="18"/>
  <c r="P3611" i="18"/>
  <c r="L6368" i="18"/>
  <c r="Q6344" i="18"/>
  <c r="L6349" i="18"/>
  <c r="Q6325" i="18"/>
  <c r="L6366" i="18"/>
  <c r="Q6342" i="18"/>
  <c r="I3636" i="18"/>
  <c r="N3612" i="18"/>
  <c r="I3630" i="18"/>
  <c r="N3606" i="18"/>
  <c r="J3618" i="18"/>
  <c r="O3594" i="18"/>
  <c r="K3620" i="18"/>
  <c r="P3596" i="18"/>
  <c r="L6347" i="18"/>
  <c r="Q6323" i="18"/>
  <c r="K3630" i="18"/>
  <c r="P3606" i="18"/>
  <c r="J3638" i="18"/>
  <c r="O3614" i="18"/>
  <c r="K3626" i="18"/>
  <c r="P3602" i="18"/>
  <c r="L6362" i="18"/>
  <c r="Q6338" i="18"/>
  <c r="L6361" i="18"/>
  <c r="Q6337" i="18"/>
  <c r="J3631" i="18"/>
  <c r="O3607" i="18"/>
  <c r="J3639" i="18"/>
  <c r="O3615" i="18"/>
  <c r="L6357" i="18"/>
  <c r="Q6333" i="18"/>
  <c r="I3635" i="18"/>
  <c r="N3611" i="18"/>
  <c r="I3629" i="18"/>
  <c r="N3605" i="18"/>
  <c r="R3605" i="18" s="1"/>
  <c r="U3605" i="18" s="1"/>
  <c r="L6348" i="18"/>
  <c r="Q6324" i="18"/>
  <c r="L6369" i="18"/>
  <c r="Q6345" i="18"/>
  <c r="K3637" i="18"/>
  <c r="P3613" i="18"/>
  <c r="K3631" i="18"/>
  <c r="P3607" i="18"/>
  <c r="L6358" i="18"/>
  <c r="Q6334" i="18"/>
  <c r="I3620" i="18"/>
  <c r="N3596" i="18"/>
  <c r="R3596" i="18" s="1"/>
  <c r="U3596" i="18" s="1"/>
  <c r="I3627" i="18"/>
  <c r="N3603" i="18"/>
  <c r="J3640" i="18"/>
  <c r="O3616" i="18"/>
  <c r="L6365" i="18"/>
  <c r="Q6341" i="18"/>
  <c r="J3636" i="18"/>
  <c r="O3612" i="18"/>
  <c r="K3639" i="18"/>
  <c r="P3615" i="18"/>
  <c r="L6363" i="18"/>
  <c r="Q6339" i="18"/>
  <c r="R3592" i="18"/>
  <c r="U3592" i="18" s="1"/>
  <c r="R3576" i="18"/>
  <c r="U3576" i="18" s="1"/>
  <c r="R3591" i="18"/>
  <c r="U3591" i="18" s="1"/>
  <c r="R3586" i="18"/>
  <c r="U3586" i="18" s="1"/>
  <c r="R3569" i="18"/>
  <c r="U3569" i="18" s="1"/>
  <c r="R3589" i="18"/>
  <c r="U3589" i="18" s="1"/>
  <c r="K3627" i="18"/>
  <c r="P3603" i="18"/>
  <c r="J3617" i="18"/>
  <c r="O3593" i="18"/>
  <c r="J3627" i="18"/>
  <c r="O3603" i="18"/>
  <c r="R3597" i="18" l="1"/>
  <c r="U3597" i="18" s="1"/>
  <c r="R3610" i="18"/>
  <c r="U3610" i="18" s="1"/>
  <c r="J3641" i="18"/>
  <c r="O3617" i="18"/>
  <c r="K3663" i="18"/>
  <c r="P3639" i="18"/>
  <c r="L6389" i="18"/>
  <c r="Q6365" i="18"/>
  <c r="I3651" i="18"/>
  <c r="N3627" i="18"/>
  <c r="L6382" i="18"/>
  <c r="Q6358" i="18"/>
  <c r="K3661" i="18"/>
  <c r="P3637" i="18"/>
  <c r="L6372" i="18"/>
  <c r="Q6348" i="18"/>
  <c r="I3659" i="18"/>
  <c r="N3635" i="18"/>
  <c r="J3663" i="18"/>
  <c r="O3639" i="18"/>
  <c r="L6385" i="18"/>
  <c r="Q6361" i="18"/>
  <c r="K3650" i="18"/>
  <c r="P3626" i="18"/>
  <c r="K3654" i="18"/>
  <c r="P3630" i="18"/>
  <c r="K3644" i="18"/>
  <c r="P3620" i="18"/>
  <c r="I3654" i="18"/>
  <c r="N3630" i="18"/>
  <c r="L6390" i="18"/>
  <c r="Q6366" i="18"/>
  <c r="L6392" i="18"/>
  <c r="Q6368" i="18"/>
  <c r="K3658" i="18"/>
  <c r="P3634" i="18"/>
  <c r="I3649" i="18"/>
  <c r="N3625" i="18"/>
  <c r="I3647" i="18"/>
  <c r="N3623" i="18"/>
  <c r="I3642" i="18"/>
  <c r="N3618" i="18"/>
  <c r="J3648" i="18"/>
  <c r="O3624" i="18"/>
  <c r="I3662" i="18"/>
  <c r="N3638" i="18"/>
  <c r="K3642" i="18"/>
  <c r="P3618" i="18"/>
  <c r="R3615" i="18"/>
  <c r="U3615" i="18" s="1"/>
  <c r="R3616" i="18"/>
  <c r="U3616" i="18" s="1"/>
  <c r="R3602" i="18"/>
  <c r="U3602" i="18" s="1"/>
  <c r="J3652" i="18"/>
  <c r="O3628" i="18"/>
  <c r="K3646" i="18"/>
  <c r="P3622" i="18"/>
  <c r="L6374" i="18"/>
  <c r="Q6350" i="18"/>
  <c r="J3649" i="18"/>
  <c r="O3625" i="18"/>
  <c r="J3656" i="18"/>
  <c r="O3632" i="18"/>
  <c r="J3646" i="18"/>
  <c r="O3622" i="18"/>
  <c r="J3643" i="18"/>
  <c r="O3619" i="18"/>
  <c r="L6383" i="18"/>
  <c r="Q6359" i="18"/>
  <c r="L6388" i="18"/>
  <c r="Q6364" i="18"/>
  <c r="L6384" i="18"/>
  <c r="Q6360" i="18"/>
  <c r="K3641" i="18"/>
  <c r="P3617" i="18"/>
  <c r="K3648" i="18"/>
  <c r="P3624" i="18"/>
  <c r="K3656" i="18"/>
  <c r="P3632" i="18"/>
  <c r="I3663" i="18"/>
  <c r="N3639" i="18"/>
  <c r="K3645" i="18"/>
  <c r="P3621" i="18"/>
  <c r="K3652" i="18"/>
  <c r="P3628" i="18"/>
  <c r="I3664" i="18"/>
  <c r="N3640" i="18"/>
  <c r="L6377" i="18"/>
  <c r="Q6353" i="18"/>
  <c r="J3658" i="18"/>
  <c r="O3634" i="18"/>
  <c r="L6370" i="18"/>
  <c r="Q6346" i="18"/>
  <c r="L6378" i="18"/>
  <c r="Q6354" i="18"/>
  <c r="L6379" i="18"/>
  <c r="Q6355" i="18"/>
  <c r="K3647" i="18"/>
  <c r="P3623" i="18"/>
  <c r="I3650" i="18"/>
  <c r="N3626" i="18"/>
  <c r="R3612" i="18"/>
  <c r="U3612" i="18" s="1"/>
  <c r="J3664" i="18"/>
  <c r="O3640" i="18"/>
  <c r="K3655" i="18"/>
  <c r="P3631" i="18"/>
  <c r="I3653" i="18"/>
  <c r="N3629" i="18"/>
  <c r="J3655" i="18"/>
  <c r="O3631" i="18"/>
  <c r="J3662" i="18"/>
  <c r="O3638" i="18"/>
  <c r="L6371" i="18"/>
  <c r="Q6347" i="18"/>
  <c r="I3660" i="18"/>
  <c r="N3636" i="18"/>
  <c r="L6373" i="18"/>
  <c r="Q6349" i="18"/>
  <c r="K3659" i="18"/>
  <c r="P3635" i="18"/>
  <c r="K3657" i="18"/>
  <c r="P3633" i="18"/>
  <c r="K3643" i="18"/>
  <c r="P3619" i="18"/>
  <c r="K3662" i="18"/>
  <c r="P3638" i="18"/>
  <c r="L6380" i="18"/>
  <c r="Q6356" i="18"/>
  <c r="I3645" i="18"/>
  <c r="N3621" i="18"/>
  <c r="J3645" i="18"/>
  <c r="O3621" i="18"/>
  <c r="L6391" i="18"/>
  <c r="Q6367" i="18"/>
  <c r="R3613" i="18"/>
  <c r="U3613" i="18" s="1"/>
  <c r="R3593" i="18"/>
  <c r="U3593" i="18" s="1"/>
  <c r="R3608" i="18"/>
  <c r="U3608" i="18" s="1"/>
  <c r="R3600" i="18"/>
  <c r="U3600" i="18" s="1"/>
  <c r="R3604" i="18"/>
  <c r="U3604" i="18" s="1"/>
  <c r="R3607" i="18"/>
  <c r="U3607" i="18" s="1"/>
  <c r="R3609" i="18"/>
  <c r="U3609" i="18" s="1"/>
  <c r="R3595" i="18"/>
  <c r="U3595" i="18" s="1"/>
  <c r="R3598" i="18"/>
  <c r="U3598" i="18" s="1"/>
  <c r="J3651" i="18"/>
  <c r="O3627" i="18"/>
  <c r="K3651" i="18"/>
  <c r="P3627" i="18"/>
  <c r="L6387" i="18"/>
  <c r="Q6363" i="18"/>
  <c r="J3660" i="18"/>
  <c r="O3636" i="18"/>
  <c r="I3644" i="18"/>
  <c r="N3620" i="18"/>
  <c r="L6393" i="18"/>
  <c r="Q6369" i="18"/>
  <c r="L6381" i="18"/>
  <c r="Q6357" i="18"/>
  <c r="L6386" i="18"/>
  <c r="Q6362" i="18"/>
  <c r="J3642" i="18"/>
  <c r="O3618" i="18"/>
  <c r="R3603" i="18"/>
  <c r="U3603" i="18" s="1"/>
  <c r="R3611" i="18"/>
  <c r="U3611" i="18" s="1"/>
  <c r="R3606" i="18"/>
  <c r="U3606" i="18" s="1"/>
  <c r="R3601" i="18"/>
  <c r="U3601" i="18" s="1"/>
  <c r="R3599" i="18"/>
  <c r="U3599" i="18" s="1"/>
  <c r="R3594" i="18"/>
  <c r="U3594" i="18" s="1"/>
  <c r="R3614" i="18"/>
  <c r="U3614" i="18" s="1"/>
  <c r="J3661" i="18"/>
  <c r="O3637" i="18"/>
  <c r="I3661" i="18"/>
  <c r="N3637" i="18"/>
  <c r="J3653" i="18"/>
  <c r="O3629" i="18"/>
  <c r="J3644" i="18"/>
  <c r="O3620" i="18"/>
  <c r="L6375" i="18"/>
  <c r="Q6351" i="18"/>
  <c r="I3641" i="18"/>
  <c r="N3617" i="18"/>
  <c r="I3658" i="18"/>
  <c r="N3634" i="18"/>
  <c r="J3647" i="18"/>
  <c r="O3623" i="18"/>
  <c r="K3649" i="18"/>
  <c r="P3625" i="18"/>
  <c r="J3657" i="18"/>
  <c r="O3633" i="18"/>
  <c r="J3659" i="18"/>
  <c r="O3635" i="18"/>
  <c r="K3660" i="18"/>
  <c r="P3636" i="18"/>
  <c r="I3656" i="18"/>
  <c r="N3632" i="18"/>
  <c r="J3654" i="18"/>
  <c r="O3630" i="18"/>
  <c r="J3650" i="18"/>
  <c r="O3626" i="18"/>
  <c r="I3648" i="18"/>
  <c r="N3624" i="18"/>
  <c r="R3624" i="18" s="1"/>
  <c r="U3624" i="18" s="1"/>
  <c r="K3664" i="18"/>
  <c r="P3640" i="18"/>
  <c r="I3652" i="18"/>
  <c r="N3628" i="18"/>
  <c r="I3655" i="18"/>
  <c r="N3631" i="18"/>
  <c r="L6376" i="18"/>
  <c r="Q6352" i="18"/>
  <c r="I3657" i="18"/>
  <c r="N3633" i="18"/>
  <c r="R3633" i="18" s="1"/>
  <c r="U3633" i="18" s="1"/>
  <c r="K3653" i="18"/>
  <c r="P3629" i="18"/>
  <c r="I3643" i="18"/>
  <c r="N3619" i="18"/>
  <c r="I3646" i="18"/>
  <c r="N3622" i="18"/>
  <c r="R3622" i="18" s="1"/>
  <c r="U3622" i="18" s="1"/>
  <c r="R3631" i="18" l="1"/>
  <c r="U3631" i="18" s="1"/>
  <c r="R3619" i="18"/>
  <c r="U3619" i="18" s="1"/>
  <c r="R3632" i="18"/>
  <c r="U3632" i="18" s="1"/>
  <c r="R3634" i="18"/>
  <c r="U3634" i="18" s="1"/>
  <c r="R3621" i="18"/>
  <c r="U3621" i="18" s="1"/>
  <c r="R3628" i="18"/>
  <c r="U3628" i="18" s="1"/>
  <c r="R3617" i="18"/>
  <c r="U3617" i="18" s="1"/>
  <c r="R3637" i="18"/>
  <c r="U3637" i="18" s="1"/>
  <c r="J3666" i="18"/>
  <c r="O3642" i="18"/>
  <c r="L6405" i="18"/>
  <c r="Q6381" i="18"/>
  <c r="I3668" i="18"/>
  <c r="N3644" i="18"/>
  <c r="L6411" i="18"/>
  <c r="Q6387" i="18"/>
  <c r="J3675" i="18"/>
  <c r="O3651" i="18"/>
  <c r="R3636" i="18"/>
  <c r="U3636" i="18" s="1"/>
  <c r="R3629" i="18"/>
  <c r="U3629" i="18" s="1"/>
  <c r="I3674" i="18"/>
  <c r="N3650" i="18"/>
  <c r="L6403" i="18"/>
  <c r="Q6379" i="18"/>
  <c r="L6394" i="18"/>
  <c r="Q6370" i="18"/>
  <c r="L6401" i="18"/>
  <c r="Q6377" i="18"/>
  <c r="K3676" i="18"/>
  <c r="P3652" i="18"/>
  <c r="I3687" i="18"/>
  <c r="N3663" i="18"/>
  <c r="K3672" i="18"/>
  <c r="P3648" i="18"/>
  <c r="L6408" i="18"/>
  <c r="Q6384" i="18"/>
  <c r="L6407" i="18"/>
  <c r="Q6383" i="18"/>
  <c r="J3670" i="18"/>
  <c r="O3646" i="18"/>
  <c r="J3673" i="18"/>
  <c r="O3649" i="18"/>
  <c r="K3670" i="18"/>
  <c r="P3646" i="18"/>
  <c r="R3638" i="18"/>
  <c r="U3638" i="18" s="1"/>
  <c r="R3618" i="18"/>
  <c r="U3618" i="18" s="1"/>
  <c r="R3625" i="18"/>
  <c r="U3625" i="18" s="1"/>
  <c r="R3630" i="18"/>
  <c r="U3630" i="18" s="1"/>
  <c r="R3635" i="18"/>
  <c r="U3635" i="18" s="1"/>
  <c r="R3627" i="18"/>
  <c r="U3627" i="18" s="1"/>
  <c r="I3670" i="18"/>
  <c r="N3646" i="18"/>
  <c r="K3677" i="18"/>
  <c r="P3653" i="18"/>
  <c r="L6400" i="18"/>
  <c r="Q6376" i="18"/>
  <c r="I3676" i="18"/>
  <c r="N3652" i="18"/>
  <c r="I3672" i="18"/>
  <c r="N3648" i="18"/>
  <c r="J3678" i="18"/>
  <c r="O3654" i="18"/>
  <c r="K3684" i="18"/>
  <c r="P3660" i="18"/>
  <c r="J3681" i="18"/>
  <c r="O3657" i="18"/>
  <c r="J3671" i="18"/>
  <c r="O3647" i="18"/>
  <c r="I3665" i="18"/>
  <c r="N3641" i="18"/>
  <c r="J3668" i="18"/>
  <c r="O3644" i="18"/>
  <c r="I3685" i="18"/>
  <c r="N3661" i="18"/>
  <c r="J3669" i="18"/>
  <c r="O3645" i="18"/>
  <c r="L6404" i="18"/>
  <c r="Q6380" i="18"/>
  <c r="K3667" i="18"/>
  <c r="P3643" i="18"/>
  <c r="K3683" i="18"/>
  <c r="P3659" i="18"/>
  <c r="I3684" i="18"/>
  <c r="N3660" i="18"/>
  <c r="J3686" i="18"/>
  <c r="O3662" i="18"/>
  <c r="I3677" i="18"/>
  <c r="N3653" i="18"/>
  <c r="J3688" i="18"/>
  <c r="O3664" i="18"/>
  <c r="R3640" i="18"/>
  <c r="U3640" i="18" s="1"/>
  <c r="I3686" i="18"/>
  <c r="N3662" i="18"/>
  <c r="I3666" i="18"/>
  <c r="N3642" i="18"/>
  <c r="I3673" i="18"/>
  <c r="N3649" i="18"/>
  <c r="L6416" i="18"/>
  <c r="Q6392" i="18"/>
  <c r="I3678" i="18"/>
  <c r="N3654" i="18"/>
  <c r="K3678" i="18"/>
  <c r="P3654" i="18"/>
  <c r="L6409" i="18"/>
  <c r="Q6385" i="18"/>
  <c r="I3683" i="18"/>
  <c r="N3659" i="18"/>
  <c r="K3685" i="18"/>
  <c r="P3661" i="18"/>
  <c r="I3675" i="18"/>
  <c r="N3651" i="18"/>
  <c r="K3687" i="18"/>
  <c r="P3663" i="18"/>
  <c r="L6417" i="18"/>
  <c r="Q6393" i="18"/>
  <c r="K3675" i="18"/>
  <c r="P3651" i="18"/>
  <c r="K3671" i="18"/>
  <c r="P3647" i="18"/>
  <c r="L6402" i="18"/>
  <c r="Q6378" i="18"/>
  <c r="J3682" i="18"/>
  <c r="O3658" i="18"/>
  <c r="I3688" i="18"/>
  <c r="N3664" i="18"/>
  <c r="K3669" i="18"/>
  <c r="P3645" i="18"/>
  <c r="K3680" i="18"/>
  <c r="P3656" i="18"/>
  <c r="K3665" i="18"/>
  <c r="P3641" i="18"/>
  <c r="L6412" i="18"/>
  <c r="Q6388" i="18"/>
  <c r="J3667" i="18"/>
  <c r="O3643" i="18"/>
  <c r="J3680" i="18"/>
  <c r="O3656" i="18"/>
  <c r="L6398" i="18"/>
  <c r="Q6374" i="18"/>
  <c r="J3676" i="18"/>
  <c r="O3652" i="18"/>
  <c r="R3623" i="18"/>
  <c r="U3623" i="18" s="1"/>
  <c r="L6410" i="18"/>
  <c r="Q6386" i="18"/>
  <c r="J3684" i="18"/>
  <c r="O3660" i="18"/>
  <c r="I3667" i="18"/>
  <c r="N3643" i="18"/>
  <c r="I3681" i="18"/>
  <c r="N3657" i="18"/>
  <c r="I3679" i="18"/>
  <c r="N3655" i="18"/>
  <c r="K3688" i="18"/>
  <c r="P3664" i="18"/>
  <c r="J3674" i="18"/>
  <c r="O3650" i="18"/>
  <c r="I3680" i="18"/>
  <c r="N3656" i="18"/>
  <c r="J3683" i="18"/>
  <c r="O3659" i="18"/>
  <c r="K3673" i="18"/>
  <c r="P3649" i="18"/>
  <c r="I3682" i="18"/>
  <c r="N3658" i="18"/>
  <c r="L6399" i="18"/>
  <c r="Q6375" i="18"/>
  <c r="J3677" i="18"/>
  <c r="O3653" i="18"/>
  <c r="J3685" i="18"/>
  <c r="O3661" i="18"/>
  <c r="R3620" i="18"/>
  <c r="U3620" i="18" s="1"/>
  <c r="L6415" i="18"/>
  <c r="Q6391" i="18"/>
  <c r="I3669" i="18"/>
  <c r="N3645" i="18"/>
  <c r="R3645" i="18" s="1"/>
  <c r="U3645" i="18" s="1"/>
  <c r="K3686" i="18"/>
  <c r="P3662" i="18"/>
  <c r="K3681" i="18"/>
  <c r="P3657" i="18"/>
  <c r="L6397" i="18"/>
  <c r="Q6373" i="18"/>
  <c r="L6395" i="18"/>
  <c r="Q6371" i="18"/>
  <c r="J3679" i="18"/>
  <c r="O3655" i="18"/>
  <c r="K3679" i="18"/>
  <c r="P3655" i="18"/>
  <c r="R3626" i="18"/>
  <c r="U3626" i="18" s="1"/>
  <c r="R3639" i="18"/>
  <c r="U3639" i="18" s="1"/>
  <c r="K3666" i="18"/>
  <c r="P3642" i="18"/>
  <c r="J3672" i="18"/>
  <c r="O3648" i="18"/>
  <c r="I3671" i="18"/>
  <c r="N3647" i="18"/>
  <c r="K3682" i="18"/>
  <c r="P3658" i="18"/>
  <c r="L6414" i="18"/>
  <c r="Q6390" i="18"/>
  <c r="K3668" i="18"/>
  <c r="P3644" i="18"/>
  <c r="K3674" i="18"/>
  <c r="P3650" i="18"/>
  <c r="J3687" i="18"/>
  <c r="O3663" i="18"/>
  <c r="L6396" i="18"/>
  <c r="Q6372" i="18"/>
  <c r="L6406" i="18"/>
  <c r="Q6382" i="18"/>
  <c r="L6413" i="18"/>
  <c r="Q6389" i="18"/>
  <c r="J3665" i="18"/>
  <c r="O3641" i="18"/>
  <c r="R3664" i="18" l="1"/>
  <c r="U3664" i="18" s="1"/>
  <c r="R3654" i="18"/>
  <c r="U3654" i="18" s="1"/>
  <c r="R3646" i="18"/>
  <c r="U3646" i="18" s="1"/>
  <c r="R3647" i="18"/>
  <c r="U3647" i="18" s="1"/>
  <c r="J3701" i="18"/>
  <c r="O3677" i="18"/>
  <c r="I3706" i="18"/>
  <c r="N3682" i="18"/>
  <c r="J3707" i="18"/>
  <c r="O3683" i="18"/>
  <c r="J3698" i="18"/>
  <c r="O3674" i="18"/>
  <c r="I3703" i="18"/>
  <c r="N3679" i="18"/>
  <c r="I3691" i="18"/>
  <c r="N3667" i="18"/>
  <c r="L6434" i="18"/>
  <c r="Q6410" i="18"/>
  <c r="R3651" i="18"/>
  <c r="U3651" i="18" s="1"/>
  <c r="R3659" i="18"/>
  <c r="U3659" i="18" s="1"/>
  <c r="R3642" i="18"/>
  <c r="U3642" i="18" s="1"/>
  <c r="I3701" i="18"/>
  <c r="N3677" i="18"/>
  <c r="I3708" i="18"/>
  <c r="N3684" i="18"/>
  <c r="K3691" i="18"/>
  <c r="P3667" i="18"/>
  <c r="J3693" i="18"/>
  <c r="O3669" i="18"/>
  <c r="J3692" i="18"/>
  <c r="O3668" i="18"/>
  <c r="J3695" i="18"/>
  <c r="O3671" i="18"/>
  <c r="K3708" i="18"/>
  <c r="P3684" i="18"/>
  <c r="I3696" i="18"/>
  <c r="N3672" i="18"/>
  <c r="L6424" i="18"/>
  <c r="Q6400" i="18"/>
  <c r="I3694" i="18"/>
  <c r="N3670" i="18"/>
  <c r="K3694" i="18"/>
  <c r="P3670" i="18"/>
  <c r="J3694" i="18"/>
  <c r="O3670" i="18"/>
  <c r="L6432" i="18"/>
  <c r="Q6408" i="18"/>
  <c r="I3711" i="18"/>
  <c r="N3687" i="18"/>
  <c r="L6425" i="18"/>
  <c r="Q6401" i="18"/>
  <c r="L6427" i="18"/>
  <c r="Q6403" i="18"/>
  <c r="L6435" i="18"/>
  <c r="Q6411" i="18"/>
  <c r="L6429" i="18"/>
  <c r="Q6405" i="18"/>
  <c r="L6437" i="18"/>
  <c r="Q6413" i="18"/>
  <c r="L6420" i="18"/>
  <c r="Q6396" i="18"/>
  <c r="K3698" i="18"/>
  <c r="P3674" i="18"/>
  <c r="L6438" i="18"/>
  <c r="Q6414" i="18"/>
  <c r="I3695" i="18"/>
  <c r="N3671" i="18"/>
  <c r="K3690" i="18"/>
  <c r="P3666" i="18"/>
  <c r="K3703" i="18"/>
  <c r="P3679" i="18"/>
  <c r="L6419" i="18"/>
  <c r="Q6395" i="18"/>
  <c r="K3705" i="18"/>
  <c r="P3681" i="18"/>
  <c r="I3693" i="18"/>
  <c r="N3669" i="18"/>
  <c r="R3656" i="18"/>
  <c r="U3656" i="18" s="1"/>
  <c r="R3657" i="18"/>
  <c r="U3657" i="18" s="1"/>
  <c r="L6422" i="18"/>
  <c r="Q6398" i="18"/>
  <c r="J3691" i="18"/>
  <c r="O3667" i="18"/>
  <c r="K3689" i="18"/>
  <c r="P3665" i="18"/>
  <c r="K3693" i="18"/>
  <c r="P3669" i="18"/>
  <c r="J3706" i="18"/>
  <c r="O3682" i="18"/>
  <c r="K3695" i="18"/>
  <c r="P3671" i="18"/>
  <c r="L6441" i="18"/>
  <c r="Q6417" i="18"/>
  <c r="I3699" i="18"/>
  <c r="N3675" i="18"/>
  <c r="I3707" i="18"/>
  <c r="N3683" i="18"/>
  <c r="K3702" i="18"/>
  <c r="P3678" i="18"/>
  <c r="L6440" i="18"/>
  <c r="Q6416" i="18"/>
  <c r="I3690" i="18"/>
  <c r="N3666" i="18"/>
  <c r="R3661" i="18"/>
  <c r="U3661" i="18" s="1"/>
  <c r="R3641" i="18"/>
  <c r="U3641" i="18" s="1"/>
  <c r="R3652" i="18"/>
  <c r="U3652" i="18" s="1"/>
  <c r="R3650" i="18"/>
  <c r="U3650" i="18" s="1"/>
  <c r="R3644" i="18"/>
  <c r="U3644" i="18" s="1"/>
  <c r="L6423" i="18"/>
  <c r="Q6399" i="18"/>
  <c r="K3697" i="18"/>
  <c r="P3673" i="18"/>
  <c r="K3712" i="18"/>
  <c r="P3688" i="18"/>
  <c r="I3705" i="18"/>
  <c r="N3681" i="18"/>
  <c r="J3708" i="18"/>
  <c r="O3684" i="18"/>
  <c r="R3649" i="18"/>
  <c r="U3649" i="18" s="1"/>
  <c r="R3662" i="18"/>
  <c r="U3662" i="18" s="1"/>
  <c r="J3712" i="18"/>
  <c r="O3688" i="18"/>
  <c r="J3710" i="18"/>
  <c r="O3686" i="18"/>
  <c r="K3707" i="18"/>
  <c r="P3683" i="18"/>
  <c r="L6428" i="18"/>
  <c r="Q6404" i="18"/>
  <c r="I3709" i="18"/>
  <c r="N3685" i="18"/>
  <c r="I3689" i="18"/>
  <c r="N3665" i="18"/>
  <c r="J3705" i="18"/>
  <c r="O3681" i="18"/>
  <c r="J3702" i="18"/>
  <c r="O3678" i="18"/>
  <c r="I3700" i="18"/>
  <c r="N3676" i="18"/>
  <c r="K3701" i="18"/>
  <c r="P3677" i="18"/>
  <c r="J3697" i="18"/>
  <c r="O3673" i="18"/>
  <c r="L6431" i="18"/>
  <c r="Q6407" i="18"/>
  <c r="K3696" i="18"/>
  <c r="P3672" i="18"/>
  <c r="K3700" i="18"/>
  <c r="P3676" i="18"/>
  <c r="L6418" i="18"/>
  <c r="Q6394" i="18"/>
  <c r="I3698" i="18"/>
  <c r="N3674" i="18"/>
  <c r="R3674" i="18" s="1"/>
  <c r="U3674" i="18" s="1"/>
  <c r="J3699" i="18"/>
  <c r="O3675" i="18"/>
  <c r="I3692" i="18"/>
  <c r="N3668" i="18"/>
  <c r="R3668" i="18" s="1"/>
  <c r="U3668" i="18" s="1"/>
  <c r="J3690" i="18"/>
  <c r="O3666" i="18"/>
  <c r="J3709" i="18"/>
  <c r="O3685" i="18"/>
  <c r="I3704" i="18"/>
  <c r="N3680" i="18"/>
  <c r="J3689" i="18"/>
  <c r="O3665" i="18"/>
  <c r="L6430" i="18"/>
  <c r="Q6406" i="18"/>
  <c r="J3711" i="18"/>
  <c r="O3687" i="18"/>
  <c r="K3692" i="18"/>
  <c r="P3668" i="18"/>
  <c r="K3706" i="18"/>
  <c r="P3682" i="18"/>
  <c r="J3696" i="18"/>
  <c r="O3672" i="18"/>
  <c r="J3703" i="18"/>
  <c r="O3679" i="18"/>
  <c r="L6421" i="18"/>
  <c r="Q6397" i="18"/>
  <c r="K3710" i="18"/>
  <c r="P3686" i="18"/>
  <c r="L6439" i="18"/>
  <c r="Q6415" i="18"/>
  <c r="R3658" i="18"/>
  <c r="U3658" i="18" s="1"/>
  <c r="R3655" i="18"/>
  <c r="U3655" i="18" s="1"/>
  <c r="R3643" i="18"/>
  <c r="U3643" i="18" s="1"/>
  <c r="J3700" i="18"/>
  <c r="O3676" i="18"/>
  <c r="J3704" i="18"/>
  <c r="O3680" i="18"/>
  <c r="L6436" i="18"/>
  <c r="Q6412" i="18"/>
  <c r="K3704" i="18"/>
  <c r="P3680" i="18"/>
  <c r="I3712" i="18"/>
  <c r="N3688" i="18"/>
  <c r="R3688" i="18" s="1"/>
  <c r="U3688" i="18" s="1"/>
  <c r="L6426" i="18"/>
  <c r="Q6402" i="18"/>
  <c r="K3699" i="18"/>
  <c r="P3675" i="18"/>
  <c r="K3711" i="18"/>
  <c r="P3687" i="18"/>
  <c r="K3709" i="18"/>
  <c r="P3685" i="18"/>
  <c r="L6433" i="18"/>
  <c r="Q6409" i="18"/>
  <c r="I3702" i="18"/>
  <c r="N3678" i="18"/>
  <c r="I3697" i="18"/>
  <c r="N3673" i="18"/>
  <c r="I3710" i="18"/>
  <c r="N3686" i="18"/>
  <c r="R3653" i="18"/>
  <c r="U3653" i="18" s="1"/>
  <c r="R3660" i="18"/>
  <c r="U3660" i="18" s="1"/>
  <c r="R3648" i="18"/>
  <c r="U3648" i="18" s="1"/>
  <c r="R3663" i="18"/>
  <c r="U3663" i="18" s="1"/>
  <c r="R3686" i="18" l="1"/>
  <c r="U3686" i="18" s="1"/>
  <c r="R3678" i="18"/>
  <c r="U3678" i="18" s="1"/>
  <c r="R3666" i="18"/>
  <c r="U3666" i="18" s="1"/>
  <c r="R3680" i="18"/>
  <c r="U3680" i="18" s="1"/>
  <c r="R3673" i="18"/>
  <c r="U3673" i="18" s="1"/>
  <c r="I3721" i="18"/>
  <c r="N3697" i="18"/>
  <c r="L6457" i="18"/>
  <c r="Q6433" i="18"/>
  <c r="K3735" i="18"/>
  <c r="P3711" i="18"/>
  <c r="L6450" i="18"/>
  <c r="Q6426" i="18"/>
  <c r="K3728" i="18"/>
  <c r="P3704" i="18"/>
  <c r="J3728" i="18"/>
  <c r="O3704" i="18"/>
  <c r="R3665" i="18"/>
  <c r="U3665" i="18" s="1"/>
  <c r="R3681" i="18"/>
  <c r="U3681" i="18" s="1"/>
  <c r="L6464" i="18"/>
  <c r="Q6440" i="18"/>
  <c r="I3731" i="18"/>
  <c r="N3707" i="18"/>
  <c r="L6465" i="18"/>
  <c r="Q6441" i="18"/>
  <c r="J3730" i="18"/>
  <c r="O3706" i="18"/>
  <c r="K3713" i="18"/>
  <c r="P3689" i="18"/>
  <c r="L6446" i="18"/>
  <c r="Q6422" i="18"/>
  <c r="I3717" i="18"/>
  <c r="N3693" i="18"/>
  <c r="L6443" i="18"/>
  <c r="Q6419" i="18"/>
  <c r="K3714" i="18"/>
  <c r="P3690" i="18"/>
  <c r="L6462" i="18"/>
  <c r="Q6438" i="18"/>
  <c r="L6444" i="18"/>
  <c r="Q6420" i="18"/>
  <c r="L6453" i="18"/>
  <c r="Q6429" i="18"/>
  <c r="L6451" i="18"/>
  <c r="Q6427" i="18"/>
  <c r="I3735" i="18"/>
  <c r="N3711" i="18"/>
  <c r="J3718" i="18"/>
  <c r="O3694" i="18"/>
  <c r="I3718" i="18"/>
  <c r="N3694" i="18"/>
  <c r="I3720" i="18"/>
  <c r="N3696" i="18"/>
  <c r="J3719" i="18"/>
  <c r="O3695" i="18"/>
  <c r="J3717" i="18"/>
  <c r="O3693" i="18"/>
  <c r="I3732" i="18"/>
  <c r="N3708" i="18"/>
  <c r="R3667" i="18"/>
  <c r="U3667" i="18" s="1"/>
  <c r="R3682" i="18"/>
  <c r="U3682" i="18" s="1"/>
  <c r="J3727" i="18"/>
  <c r="O3703" i="18"/>
  <c r="J3713" i="18"/>
  <c r="O3689" i="18"/>
  <c r="I3722" i="18"/>
  <c r="N3698" i="18"/>
  <c r="K3725" i="18"/>
  <c r="P3701" i="18"/>
  <c r="I3713" i="18"/>
  <c r="N3689" i="18"/>
  <c r="R3689" i="18" s="1"/>
  <c r="U3689" i="18" s="1"/>
  <c r="K3721" i="18"/>
  <c r="P3697" i="18"/>
  <c r="R3675" i="18"/>
  <c r="U3675" i="18" s="1"/>
  <c r="R3671" i="18"/>
  <c r="U3671" i="18" s="1"/>
  <c r="R3677" i="18"/>
  <c r="U3677" i="18" s="1"/>
  <c r="I3715" i="18"/>
  <c r="N3691" i="18"/>
  <c r="J3722" i="18"/>
  <c r="O3698" i="18"/>
  <c r="I3730" i="18"/>
  <c r="N3706" i="18"/>
  <c r="K3730" i="18"/>
  <c r="P3706" i="18"/>
  <c r="J3733" i="18"/>
  <c r="O3709" i="18"/>
  <c r="K3724" i="18"/>
  <c r="P3700" i="18"/>
  <c r="J3726" i="18"/>
  <c r="O3702" i="18"/>
  <c r="J3734" i="18"/>
  <c r="O3710" i="18"/>
  <c r="I3734" i="18"/>
  <c r="N3710" i="18"/>
  <c r="K3733" i="18"/>
  <c r="P3709" i="18"/>
  <c r="L6460" i="18"/>
  <c r="Q6436" i="18"/>
  <c r="R3676" i="18"/>
  <c r="U3676" i="18" s="1"/>
  <c r="R3685" i="18"/>
  <c r="U3685" i="18" s="1"/>
  <c r="I3714" i="18"/>
  <c r="N3690" i="18"/>
  <c r="K3726" i="18"/>
  <c r="P3702" i="18"/>
  <c r="I3723" i="18"/>
  <c r="N3699" i="18"/>
  <c r="K3719" i="18"/>
  <c r="P3695" i="18"/>
  <c r="K3717" i="18"/>
  <c r="P3693" i="18"/>
  <c r="J3715" i="18"/>
  <c r="O3691" i="18"/>
  <c r="K3729" i="18"/>
  <c r="P3705" i="18"/>
  <c r="K3727" i="18"/>
  <c r="P3703" i="18"/>
  <c r="I3719" i="18"/>
  <c r="N3695" i="18"/>
  <c r="K3722" i="18"/>
  <c r="P3698" i="18"/>
  <c r="L6461" i="18"/>
  <c r="Q6437" i="18"/>
  <c r="L6459" i="18"/>
  <c r="Q6435" i="18"/>
  <c r="L6449" i="18"/>
  <c r="Q6425" i="18"/>
  <c r="L6456" i="18"/>
  <c r="Q6432" i="18"/>
  <c r="K3718" i="18"/>
  <c r="P3694" i="18"/>
  <c r="L6448" i="18"/>
  <c r="Q6424" i="18"/>
  <c r="K3732" i="18"/>
  <c r="P3708" i="18"/>
  <c r="J3716" i="18"/>
  <c r="O3692" i="18"/>
  <c r="K3715" i="18"/>
  <c r="P3691" i="18"/>
  <c r="I3725" i="18"/>
  <c r="N3701" i="18"/>
  <c r="R3679" i="18"/>
  <c r="U3679" i="18" s="1"/>
  <c r="K3734" i="18"/>
  <c r="P3710" i="18"/>
  <c r="J3735" i="18"/>
  <c r="O3711" i="18"/>
  <c r="I3716" i="18"/>
  <c r="N3692" i="18"/>
  <c r="L6455" i="18"/>
  <c r="Q6431" i="18"/>
  <c r="L6452" i="18"/>
  <c r="Q6428" i="18"/>
  <c r="I3729" i="18"/>
  <c r="N3705" i="18"/>
  <c r="I3726" i="18"/>
  <c r="N3702" i="18"/>
  <c r="K3723" i="18"/>
  <c r="P3699" i="18"/>
  <c r="I3736" i="18"/>
  <c r="N3712" i="18"/>
  <c r="J3724" i="18"/>
  <c r="O3700" i="18"/>
  <c r="L6463" i="18"/>
  <c r="Q6439" i="18"/>
  <c r="L6445" i="18"/>
  <c r="Q6421" i="18"/>
  <c r="J3720" i="18"/>
  <c r="O3696" i="18"/>
  <c r="K3716" i="18"/>
  <c r="P3692" i="18"/>
  <c r="L6454" i="18"/>
  <c r="Q6430" i="18"/>
  <c r="I3728" i="18"/>
  <c r="N3704" i="18"/>
  <c r="R3704" i="18" s="1"/>
  <c r="U3704" i="18" s="1"/>
  <c r="J3714" i="18"/>
  <c r="O3690" i="18"/>
  <c r="J3723" i="18"/>
  <c r="O3699" i="18"/>
  <c r="L6442" i="18"/>
  <c r="Q6418" i="18"/>
  <c r="K3720" i="18"/>
  <c r="P3696" i="18"/>
  <c r="J3721" i="18"/>
  <c r="O3697" i="18"/>
  <c r="I3724" i="18"/>
  <c r="N3700" i="18"/>
  <c r="J3729" i="18"/>
  <c r="O3705" i="18"/>
  <c r="I3733" i="18"/>
  <c r="N3709" i="18"/>
  <c r="K3731" i="18"/>
  <c r="P3707" i="18"/>
  <c r="J3736" i="18"/>
  <c r="O3712" i="18"/>
  <c r="J3732" i="18"/>
  <c r="O3708" i="18"/>
  <c r="K3736" i="18"/>
  <c r="P3712" i="18"/>
  <c r="L6447" i="18"/>
  <c r="Q6423" i="18"/>
  <c r="R3683" i="18"/>
  <c r="U3683" i="18" s="1"/>
  <c r="R3669" i="18"/>
  <c r="U3669" i="18" s="1"/>
  <c r="R3687" i="18"/>
  <c r="U3687" i="18" s="1"/>
  <c r="R3670" i="18"/>
  <c r="U3670" i="18" s="1"/>
  <c r="R3672" i="18"/>
  <c r="U3672" i="18" s="1"/>
  <c r="R3684" i="18"/>
  <c r="U3684" i="18" s="1"/>
  <c r="L6458" i="18"/>
  <c r="Q6434" i="18"/>
  <c r="I3727" i="18"/>
  <c r="N3703" i="18"/>
  <c r="J3731" i="18"/>
  <c r="O3707" i="18"/>
  <c r="J3725" i="18"/>
  <c r="O3701" i="18"/>
  <c r="R3712" i="18" l="1"/>
  <c r="U3712" i="18" s="1"/>
  <c r="R3702" i="18"/>
  <c r="U3702" i="18" s="1"/>
  <c r="R3692" i="18"/>
  <c r="U3692" i="18" s="1"/>
  <c r="R3698" i="18"/>
  <c r="U3698" i="18" s="1"/>
  <c r="R3694" i="18"/>
  <c r="U3694" i="18" s="1"/>
  <c r="R3703" i="18"/>
  <c r="U3703" i="18" s="1"/>
  <c r="R3709" i="18"/>
  <c r="U3709" i="18" s="1"/>
  <c r="R3700" i="18"/>
  <c r="U3700" i="18" s="1"/>
  <c r="R3705" i="18"/>
  <c r="U3705" i="18" s="1"/>
  <c r="K3739" i="18"/>
  <c r="P3715" i="18"/>
  <c r="K3756" i="18"/>
  <c r="P3732" i="18"/>
  <c r="K3742" i="18"/>
  <c r="P3718" i="18"/>
  <c r="L6473" i="18"/>
  <c r="Q6449" i="18"/>
  <c r="L6485" i="18"/>
  <c r="Q6461" i="18"/>
  <c r="I3743" i="18"/>
  <c r="N3719" i="18"/>
  <c r="K3753" i="18"/>
  <c r="P3729" i="18"/>
  <c r="K3741" i="18"/>
  <c r="P3717" i="18"/>
  <c r="I3747" i="18"/>
  <c r="N3723" i="18"/>
  <c r="I3738" i="18"/>
  <c r="N3714" i="18"/>
  <c r="L6484" i="18"/>
  <c r="Q6460" i="18"/>
  <c r="I3758" i="18"/>
  <c r="N3734" i="18"/>
  <c r="J3750" i="18"/>
  <c r="O3726" i="18"/>
  <c r="J3757" i="18"/>
  <c r="O3733" i="18"/>
  <c r="I3754" i="18"/>
  <c r="N3730" i="18"/>
  <c r="I3739" i="18"/>
  <c r="N3715" i="18"/>
  <c r="R3696" i="18"/>
  <c r="U3696" i="18" s="1"/>
  <c r="R3693" i="18"/>
  <c r="U3693" i="18" s="1"/>
  <c r="J3749" i="18"/>
  <c r="O3725" i="18"/>
  <c r="I3751" i="18"/>
  <c r="N3727" i="18"/>
  <c r="K3760" i="18"/>
  <c r="P3736" i="18"/>
  <c r="J3760" i="18"/>
  <c r="O3736" i="18"/>
  <c r="I3757" i="18"/>
  <c r="N3733" i="18"/>
  <c r="I3748" i="18"/>
  <c r="N3724" i="18"/>
  <c r="K3744" i="18"/>
  <c r="P3720" i="18"/>
  <c r="J3747" i="18"/>
  <c r="O3723" i="18"/>
  <c r="I3752" i="18"/>
  <c r="N3728" i="18"/>
  <c r="K3740" i="18"/>
  <c r="P3716" i="18"/>
  <c r="L6469" i="18"/>
  <c r="Q6445" i="18"/>
  <c r="J3748" i="18"/>
  <c r="O3724" i="18"/>
  <c r="K3747" i="18"/>
  <c r="P3723" i="18"/>
  <c r="I3753" i="18"/>
  <c r="N3729" i="18"/>
  <c r="L6479" i="18"/>
  <c r="Q6455" i="18"/>
  <c r="J3759" i="18"/>
  <c r="O3735" i="18"/>
  <c r="R3701" i="18"/>
  <c r="U3701" i="18" s="1"/>
  <c r="K3745" i="18"/>
  <c r="P3721" i="18"/>
  <c r="K3749" i="18"/>
  <c r="P3725" i="18"/>
  <c r="J3737" i="18"/>
  <c r="O3713" i="18"/>
  <c r="J3741" i="18"/>
  <c r="O3717" i="18"/>
  <c r="I3744" i="18"/>
  <c r="N3720" i="18"/>
  <c r="J3742" i="18"/>
  <c r="O3718" i="18"/>
  <c r="L6475" i="18"/>
  <c r="Q6451" i="18"/>
  <c r="L6468" i="18"/>
  <c r="Q6444" i="18"/>
  <c r="K3738" i="18"/>
  <c r="P3714" i="18"/>
  <c r="I3741" i="18"/>
  <c r="N3717" i="18"/>
  <c r="R3717" i="18" s="1"/>
  <c r="U3717" i="18" s="1"/>
  <c r="K3737" i="18"/>
  <c r="P3713" i="18"/>
  <c r="L6489" i="18"/>
  <c r="Q6465" i="18"/>
  <c r="L6488" i="18"/>
  <c r="Q6464" i="18"/>
  <c r="J3752" i="18"/>
  <c r="O3728" i="18"/>
  <c r="L6474" i="18"/>
  <c r="Q6450" i="18"/>
  <c r="L6481" i="18"/>
  <c r="Q6457" i="18"/>
  <c r="L6472" i="18"/>
  <c r="Q6448" i="18"/>
  <c r="L6483" i="18"/>
  <c r="Q6459" i="18"/>
  <c r="K3746" i="18"/>
  <c r="P3722" i="18"/>
  <c r="K3751" i="18"/>
  <c r="P3727" i="18"/>
  <c r="K3743" i="18"/>
  <c r="P3719" i="18"/>
  <c r="K3750" i="18"/>
  <c r="P3726" i="18"/>
  <c r="K3757" i="18"/>
  <c r="P3733" i="18"/>
  <c r="J3758" i="18"/>
  <c r="O3734" i="18"/>
  <c r="K3748" i="18"/>
  <c r="P3724" i="18"/>
  <c r="K3754" i="18"/>
  <c r="P3730" i="18"/>
  <c r="J3746" i="18"/>
  <c r="O3722" i="18"/>
  <c r="R3708" i="18"/>
  <c r="U3708" i="18" s="1"/>
  <c r="R3711" i="18"/>
  <c r="U3711" i="18" s="1"/>
  <c r="R3707" i="18"/>
  <c r="U3707" i="18" s="1"/>
  <c r="R3697" i="18"/>
  <c r="U3697" i="18" s="1"/>
  <c r="I3749" i="18"/>
  <c r="N3725" i="18"/>
  <c r="R3725" i="18" s="1"/>
  <c r="U3725" i="18" s="1"/>
  <c r="J3740" i="18"/>
  <c r="O3716" i="18"/>
  <c r="L6480" i="18"/>
  <c r="Q6456" i="18"/>
  <c r="J3739" i="18"/>
  <c r="O3715" i="18"/>
  <c r="J3755" i="18"/>
  <c r="O3731" i="18"/>
  <c r="L6482" i="18"/>
  <c r="Q6458" i="18"/>
  <c r="L6471" i="18"/>
  <c r="Q6447" i="18"/>
  <c r="J3756" i="18"/>
  <c r="O3732" i="18"/>
  <c r="K3755" i="18"/>
  <c r="P3731" i="18"/>
  <c r="J3753" i="18"/>
  <c r="O3729" i="18"/>
  <c r="J3745" i="18"/>
  <c r="O3721" i="18"/>
  <c r="L6466" i="18"/>
  <c r="Q6442" i="18"/>
  <c r="J3738" i="18"/>
  <c r="O3714" i="18"/>
  <c r="L6478" i="18"/>
  <c r="Q6454" i="18"/>
  <c r="J3744" i="18"/>
  <c r="O3720" i="18"/>
  <c r="L6487" i="18"/>
  <c r="Q6463" i="18"/>
  <c r="I3760" i="18"/>
  <c r="N3736" i="18"/>
  <c r="R3736" i="18" s="1"/>
  <c r="U3736" i="18" s="1"/>
  <c r="I3750" i="18"/>
  <c r="N3726" i="18"/>
  <c r="L6476" i="18"/>
  <c r="Q6452" i="18"/>
  <c r="I3740" i="18"/>
  <c r="N3716" i="18"/>
  <c r="R3716" i="18" s="1"/>
  <c r="U3716" i="18" s="1"/>
  <c r="K3758" i="18"/>
  <c r="P3734" i="18"/>
  <c r="R3695" i="18"/>
  <c r="U3695" i="18" s="1"/>
  <c r="R3699" i="18"/>
  <c r="U3699" i="18" s="1"/>
  <c r="R3690" i="18"/>
  <c r="U3690" i="18" s="1"/>
  <c r="R3710" i="18"/>
  <c r="U3710" i="18" s="1"/>
  <c r="R3706" i="18"/>
  <c r="U3706" i="18" s="1"/>
  <c r="R3691" i="18"/>
  <c r="U3691" i="18" s="1"/>
  <c r="I3737" i="18"/>
  <c r="N3713" i="18"/>
  <c r="R3713" i="18" s="1"/>
  <c r="U3713" i="18" s="1"/>
  <c r="I3746" i="18"/>
  <c r="N3722" i="18"/>
  <c r="R3722" i="18" s="1"/>
  <c r="U3722" i="18" s="1"/>
  <c r="J3751" i="18"/>
  <c r="O3727" i="18"/>
  <c r="I3756" i="18"/>
  <c r="N3732" i="18"/>
  <c r="R3732" i="18" s="1"/>
  <c r="U3732" i="18" s="1"/>
  <c r="J3743" i="18"/>
  <c r="O3719" i="18"/>
  <c r="I3742" i="18"/>
  <c r="N3718" i="18"/>
  <c r="I3759" i="18"/>
  <c r="N3735" i="18"/>
  <c r="L6477" i="18"/>
  <c r="Q6453" i="18"/>
  <c r="L6486" i="18"/>
  <c r="Q6462" i="18"/>
  <c r="L6467" i="18"/>
  <c r="Q6443" i="18"/>
  <c r="L6470" i="18"/>
  <c r="Q6446" i="18"/>
  <c r="J3754" i="18"/>
  <c r="O3730" i="18"/>
  <c r="I3755" i="18"/>
  <c r="N3731" i="18"/>
  <c r="R3731" i="18" s="1"/>
  <c r="U3731" i="18" s="1"/>
  <c r="K3752" i="18"/>
  <c r="P3728" i="18"/>
  <c r="K3759" i="18"/>
  <c r="P3735" i="18"/>
  <c r="I3745" i="18"/>
  <c r="N3721" i="18"/>
  <c r="R3729" i="18" l="1"/>
  <c r="U3729" i="18" s="1"/>
  <c r="R3721" i="18"/>
  <c r="U3721" i="18" s="1"/>
  <c r="R3718" i="18"/>
  <c r="U3718" i="18" s="1"/>
  <c r="R3726" i="18"/>
  <c r="U3726" i="18" s="1"/>
  <c r="R3735" i="18"/>
  <c r="U3735" i="18" s="1"/>
  <c r="L6503" i="18"/>
  <c r="Q6479" i="18"/>
  <c r="K3771" i="18"/>
  <c r="P3747" i="18"/>
  <c r="L6493" i="18"/>
  <c r="Q6469" i="18"/>
  <c r="I3776" i="18"/>
  <c r="N3752" i="18"/>
  <c r="K3768" i="18"/>
  <c r="P3744" i="18"/>
  <c r="I3781" i="18"/>
  <c r="N3757" i="18"/>
  <c r="K3784" i="18"/>
  <c r="P3760" i="18"/>
  <c r="J3773" i="18"/>
  <c r="O3749" i="18"/>
  <c r="I3763" i="18"/>
  <c r="N3739" i="18"/>
  <c r="J3781" i="18"/>
  <c r="O3757" i="18"/>
  <c r="I3782" i="18"/>
  <c r="N3758" i="18"/>
  <c r="I3762" i="18"/>
  <c r="N3738" i="18"/>
  <c r="K3765" i="18"/>
  <c r="P3741" i="18"/>
  <c r="I3767" i="18"/>
  <c r="N3743" i="18"/>
  <c r="L6497" i="18"/>
  <c r="Q6473" i="18"/>
  <c r="K3780" i="18"/>
  <c r="P3756" i="18"/>
  <c r="L6494" i="18"/>
  <c r="Q6470" i="18"/>
  <c r="J3767" i="18"/>
  <c r="O3743" i="18"/>
  <c r="I3761" i="18"/>
  <c r="N3737" i="18"/>
  <c r="L6500" i="18"/>
  <c r="Q6476" i="18"/>
  <c r="J3762" i="18"/>
  <c r="O3738" i="18"/>
  <c r="J3779" i="18"/>
  <c r="O3755" i="18"/>
  <c r="J3782" i="18"/>
  <c r="O3758" i="18"/>
  <c r="K3774" i="18"/>
  <c r="P3750" i="18"/>
  <c r="L6507" i="18"/>
  <c r="Q6483" i="18"/>
  <c r="L6505" i="18"/>
  <c r="Q6481" i="18"/>
  <c r="J3776" i="18"/>
  <c r="O3752" i="18"/>
  <c r="L6513" i="18"/>
  <c r="Q6489" i="18"/>
  <c r="I3765" i="18"/>
  <c r="N3741" i="18"/>
  <c r="L6492" i="18"/>
  <c r="Q6468" i="18"/>
  <c r="J3766" i="18"/>
  <c r="O3742" i="18"/>
  <c r="J3765" i="18"/>
  <c r="O3741" i="18"/>
  <c r="K3773" i="18"/>
  <c r="P3749" i="18"/>
  <c r="R3724" i="18"/>
  <c r="U3724" i="18" s="1"/>
  <c r="R3727" i="18"/>
  <c r="U3727" i="18" s="1"/>
  <c r="R3730" i="18"/>
  <c r="U3730" i="18" s="1"/>
  <c r="R3723" i="18"/>
  <c r="U3723" i="18" s="1"/>
  <c r="L6510" i="18"/>
  <c r="Q6486" i="18"/>
  <c r="I3784" i="18"/>
  <c r="N3760" i="18"/>
  <c r="J3769" i="18"/>
  <c r="O3745" i="18"/>
  <c r="L6495" i="18"/>
  <c r="Q6471" i="18"/>
  <c r="L6504" i="18"/>
  <c r="Q6480" i="18"/>
  <c r="I3773" i="18"/>
  <c r="N3749" i="18"/>
  <c r="R3749" i="18" s="1"/>
  <c r="U3749" i="18" s="1"/>
  <c r="K3775" i="18"/>
  <c r="P3751" i="18"/>
  <c r="R3720" i="18"/>
  <c r="U3720" i="18" s="1"/>
  <c r="J3783" i="18"/>
  <c r="O3759" i="18"/>
  <c r="I3777" i="18"/>
  <c r="N3753" i="18"/>
  <c r="J3772" i="18"/>
  <c r="O3748" i="18"/>
  <c r="K3764" i="18"/>
  <c r="P3740" i="18"/>
  <c r="J3771" i="18"/>
  <c r="O3747" i="18"/>
  <c r="I3772" i="18"/>
  <c r="N3748" i="18"/>
  <c r="J3784" i="18"/>
  <c r="O3760" i="18"/>
  <c r="I3775" i="18"/>
  <c r="N3751" i="18"/>
  <c r="I3778" i="18"/>
  <c r="N3754" i="18"/>
  <c r="J3774" i="18"/>
  <c r="O3750" i="18"/>
  <c r="L6508" i="18"/>
  <c r="Q6484" i="18"/>
  <c r="I3771" i="18"/>
  <c r="N3747" i="18"/>
  <c r="K3777" i="18"/>
  <c r="P3753" i="18"/>
  <c r="L6509" i="18"/>
  <c r="Q6485" i="18"/>
  <c r="K3766" i="18"/>
  <c r="P3742" i="18"/>
  <c r="K3763" i="18"/>
  <c r="P3739" i="18"/>
  <c r="K3783" i="18"/>
  <c r="P3759" i="18"/>
  <c r="I3779" i="18"/>
  <c r="N3755" i="18"/>
  <c r="I3783" i="18"/>
  <c r="N3759" i="18"/>
  <c r="R3759" i="18" s="1"/>
  <c r="U3759" i="18" s="1"/>
  <c r="J3775" i="18"/>
  <c r="O3751" i="18"/>
  <c r="K3782" i="18"/>
  <c r="P3758" i="18"/>
  <c r="J3768" i="18"/>
  <c r="O3744" i="18"/>
  <c r="K3779" i="18"/>
  <c r="P3755" i="18"/>
  <c r="K3778" i="18"/>
  <c r="P3754" i="18"/>
  <c r="I3769" i="18"/>
  <c r="N3745" i="18"/>
  <c r="K3776" i="18"/>
  <c r="P3752" i="18"/>
  <c r="J3778" i="18"/>
  <c r="O3754" i="18"/>
  <c r="L6491" i="18"/>
  <c r="Q6467" i="18"/>
  <c r="L6501" i="18"/>
  <c r="Q6477" i="18"/>
  <c r="I3766" i="18"/>
  <c r="N3742" i="18"/>
  <c r="I3780" i="18"/>
  <c r="N3756" i="18"/>
  <c r="I3770" i="18"/>
  <c r="N3746" i="18"/>
  <c r="I3764" i="18"/>
  <c r="N3740" i="18"/>
  <c r="I3774" i="18"/>
  <c r="N3750" i="18"/>
  <c r="R3750" i="18" s="1"/>
  <c r="U3750" i="18" s="1"/>
  <c r="L6511" i="18"/>
  <c r="Q6487" i="18"/>
  <c r="L6502" i="18"/>
  <c r="Q6478" i="18"/>
  <c r="L6490" i="18"/>
  <c r="Q6466" i="18"/>
  <c r="J3777" i="18"/>
  <c r="O3753" i="18"/>
  <c r="J3780" i="18"/>
  <c r="O3756" i="18"/>
  <c r="L6506" i="18"/>
  <c r="Q6482" i="18"/>
  <c r="J3763" i="18"/>
  <c r="O3739" i="18"/>
  <c r="J3764" i="18"/>
  <c r="O3740" i="18"/>
  <c r="J3770" i="18"/>
  <c r="O3746" i="18"/>
  <c r="K3772" i="18"/>
  <c r="P3748" i="18"/>
  <c r="K3781" i="18"/>
  <c r="P3757" i="18"/>
  <c r="K3767" i="18"/>
  <c r="P3743" i="18"/>
  <c r="K3770" i="18"/>
  <c r="P3746" i="18"/>
  <c r="L6496" i="18"/>
  <c r="Q6472" i="18"/>
  <c r="L6498" i="18"/>
  <c r="Q6474" i="18"/>
  <c r="L6512" i="18"/>
  <c r="Q6488" i="18"/>
  <c r="K3761" i="18"/>
  <c r="P3737" i="18"/>
  <c r="K3762" i="18"/>
  <c r="P3738" i="18"/>
  <c r="L6499" i="18"/>
  <c r="Q6475" i="18"/>
  <c r="I3768" i="18"/>
  <c r="N3744" i="18"/>
  <c r="R3744" i="18" s="1"/>
  <c r="U3744" i="18" s="1"/>
  <c r="J3761" i="18"/>
  <c r="O3737" i="18"/>
  <c r="K3769" i="18"/>
  <c r="P3745" i="18"/>
  <c r="R3728" i="18"/>
  <c r="U3728" i="18" s="1"/>
  <c r="R3733" i="18"/>
  <c r="U3733" i="18" s="1"/>
  <c r="R3715" i="18"/>
  <c r="U3715" i="18" s="1"/>
  <c r="R3734" i="18"/>
  <c r="U3734" i="18" s="1"/>
  <c r="R3714" i="18"/>
  <c r="U3714" i="18" s="1"/>
  <c r="R3719" i="18"/>
  <c r="U3719" i="18" s="1"/>
  <c r="R3741" i="18" l="1"/>
  <c r="U3741" i="18" s="1"/>
  <c r="R3742" i="18"/>
  <c r="U3742" i="18" s="1"/>
  <c r="R3755" i="18"/>
  <c r="U3755" i="18" s="1"/>
  <c r="R3747" i="18"/>
  <c r="U3747" i="18" s="1"/>
  <c r="R3740" i="18"/>
  <c r="U3740" i="18" s="1"/>
  <c r="R3756" i="18"/>
  <c r="U3756" i="18" s="1"/>
  <c r="R3745" i="18"/>
  <c r="U3745" i="18" s="1"/>
  <c r="R3754" i="18"/>
  <c r="U3754" i="18" s="1"/>
  <c r="K3799" i="18"/>
  <c r="P3775" i="18"/>
  <c r="L6528" i="18"/>
  <c r="Q6504" i="18"/>
  <c r="J3793" i="18"/>
  <c r="O3769" i="18"/>
  <c r="L6534" i="18"/>
  <c r="Q6510" i="18"/>
  <c r="J3789" i="18"/>
  <c r="O3765" i="18"/>
  <c r="L6516" i="18"/>
  <c r="Q6492" i="18"/>
  <c r="L6537" i="18"/>
  <c r="Q6513" i="18"/>
  <c r="L6529" i="18"/>
  <c r="Q6505" i="18"/>
  <c r="K3798" i="18"/>
  <c r="P3774" i="18"/>
  <c r="J3803" i="18"/>
  <c r="O3779" i="18"/>
  <c r="L6524" i="18"/>
  <c r="Q6500" i="18"/>
  <c r="J3791" i="18"/>
  <c r="O3767" i="18"/>
  <c r="K3804" i="18"/>
  <c r="P3780" i="18"/>
  <c r="I3791" i="18"/>
  <c r="N3767" i="18"/>
  <c r="I3786" i="18"/>
  <c r="N3762" i="18"/>
  <c r="J3805" i="18"/>
  <c r="O3781" i="18"/>
  <c r="J3797" i="18"/>
  <c r="O3773" i="18"/>
  <c r="I3805" i="18"/>
  <c r="N3781" i="18"/>
  <c r="I3800" i="18"/>
  <c r="N3776" i="18"/>
  <c r="K3795" i="18"/>
  <c r="P3771" i="18"/>
  <c r="J3785" i="18"/>
  <c r="O3761" i="18"/>
  <c r="L6523" i="18"/>
  <c r="Q6499" i="18"/>
  <c r="K3785" i="18"/>
  <c r="P3761" i="18"/>
  <c r="L6522" i="18"/>
  <c r="Q6498" i="18"/>
  <c r="K3794" i="18"/>
  <c r="P3770" i="18"/>
  <c r="K3805" i="18"/>
  <c r="P3781" i="18"/>
  <c r="J3794" i="18"/>
  <c r="O3770" i="18"/>
  <c r="J3787" i="18"/>
  <c r="O3763" i="18"/>
  <c r="J3804" i="18"/>
  <c r="O3780" i="18"/>
  <c r="L6514" i="18"/>
  <c r="Q6490" i="18"/>
  <c r="L6535" i="18"/>
  <c r="Q6511" i="18"/>
  <c r="I3788" i="18"/>
  <c r="N3764" i="18"/>
  <c r="I3804" i="18"/>
  <c r="N3780" i="18"/>
  <c r="R3780" i="18" s="1"/>
  <c r="U3780" i="18" s="1"/>
  <c r="L6525" i="18"/>
  <c r="Q6501" i="18"/>
  <c r="J3802" i="18"/>
  <c r="O3778" i="18"/>
  <c r="I3793" i="18"/>
  <c r="N3769" i="18"/>
  <c r="K3803" i="18"/>
  <c r="P3779" i="18"/>
  <c r="K3806" i="18"/>
  <c r="P3782" i="18"/>
  <c r="I3807" i="18"/>
  <c r="N3783" i="18"/>
  <c r="K3807" i="18"/>
  <c r="P3783" i="18"/>
  <c r="K3790" i="18"/>
  <c r="P3766" i="18"/>
  <c r="K3801" i="18"/>
  <c r="P3777" i="18"/>
  <c r="L6532" i="18"/>
  <c r="Q6508" i="18"/>
  <c r="I3802" i="18"/>
  <c r="N3778" i="18"/>
  <c r="J3808" i="18"/>
  <c r="O3784" i="18"/>
  <c r="J3795" i="18"/>
  <c r="O3771" i="18"/>
  <c r="J3796" i="18"/>
  <c r="O3772" i="18"/>
  <c r="J3807" i="18"/>
  <c r="O3783" i="18"/>
  <c r="R3760" i="18"/>
  <c r="U3760" i="18" s="1"/>
  <c r="R3737" i="18"/>
  <c r="U3737" i="18" s="1"/>
  <c r="R3758" i="18"/>
  <c r="U3758" i="18" s="1"/>
  <c r="R3739" i="18"/>
  <c r="U3739" i="18" s="1"/>
  <c r="R3746" i="18"/>
  <c r="U3746" i="18" s="1"/>
  <c r="R3748" i="18"/>
  <c r="U3748" i="18" s="1"/>
  <c r="R3753" i="18"/>
  <c r="U3753" i="18" s="1"/>
  <c r="I3797" i="18"/>
  <c r="N3773" i="18"/>
  <c r="L6519" i="18"/>
  <c r="Q6495" i="18"/>
  <c r="I3808" i="18"/>
  <c r="N3784" i="18"/>
  <c r="K3797" i="18"/>
  <c r="P3773" i="18"/>
  <c r="J3790" i="18"/>
  <c r="O3766" i="18"/>
  <c r="I3789" i="18"/>
  <c r="N3765" i="18"/>
  <c r="J3800" i="18"/>
  <c r="O3776" i="18"/>
  <c r="L6531" i="18"/>
  <c r="Q6507" i="18"/>
  <c r="J3806" i="18"/>
  <c r="O3782" i="18"/>
  <c r="J3786" i="18"/>
  <c r="O3762" i="18"/>
  <c r="I3785" i="18"/>
  <c r="N3761" i="18"/>
  <c r="R3761" i="18" s="1"/>
  <c r="U3761" i="18" s="1"/>
  <c r="L6518" i="18"/>
  <c r="Q6494" i="18"/>
  <c r="L6521" i="18"/>
  <c r="Q6497" i="18"/>
  <c r="K3789" i="18"/>
  <c r="P3765" i="18"/>
  <c r="I3806" i="18"/>
  <c r="N3782" i="18"/>
  <c r="I3787" i="18"/>
  <c r="N3763" i="18"/>
  <c r="K3808" i="18"/>
  <c r="P3784" i="18"/>
  <c r="K3792" i="18"/>
  <c r="P3768" i="18"/>
  <c r="L6517" i="18"/>
  <c r="Q6493" i="18"/>
  <c r="L6527" i="18"/>
  <c r="Q6503" i="18"/>
  <c r="R3751" i="18"/>
  <c r="U3751" i="18" s="1"/>
  <c r="K3793" i="18"/>
  <c r="P3769" i="18"/>
  <c r="I3792" i="18"/>
  <c r="N3768" i="18"/>
  <c r="K3786" i="18"/>
  <c r="P3762" i="18"/>
  <c r="L6536" i="18"/>
  <c r="Q6512" i="18"/>
  <c r="L6520" i="18"/>
  <c r="Q6496" i="18"/>
  <c r="K3791" i="18"/>
  <c r="P3767" i="18"/>
  <c r="K3796" i="18"/>
  <c r="P3772" i="18"/>
  <c r="J3788" i="18"/>
  <c r="O3764" i="18"/>
  <c r="L6530" i="18"/>
  <c r="Q6506" i="18"/>
  <c r="J3801" i="18"/>
  <c r="O3777" i="18"/>
  <c r="L6526" i="18"/>
  <c r="Q6502" i="18"/>
  <c r="I3798" i="18"/>
  <c r="N3774" i="18"/>
  <c r="I3794" i="18"/>
  <c r="N3770" i="18"/>
  <c r="I3790" i="18"/>
  <c r="N3766" i="18"/>
  <c r="R3766" i="18" s="1"/>
  <c r="U3766" i="18" s="1"/>
  <c r="L6515" i="18"/>
  <c r="Q6491" i="18"/>
  <c r="K3800" i="18"/>
  <c r="P3776" i="18"/>
  <c r="K3802" i="18"/>
  <c r="P3778" i="18"/>
  <c r="J3792" i="18"/>
  <c r="O3768" i="18"/>
  <c r="J3799" i="18"/>
  <c r="O3775" i="18"/>
  <c r="I3803" i="18"/>
  <c r="N3779" i="18"/>
  <c r="R3779" i="18" s="1"/>
  <c r="U3779" i="18" s="1"/>
  <c r="K3787" i="18"/>
  <c r="P3763" i="18"/>
  <c r="L6533" i="18"/>
  <c r="Q6509" i="18"/>
  <c r="I3795" i="18"/>
  <c r="N3771" i="18"/>
  <c r="J3798" i="18"/>
  <c r="O3774" i="18"/>
  <c r="I3799" i="18"/>
  <c r="N3775" i="18"/>
  <c r="I3796" i="18"/>
  <c r="N3772" i="18"/>
  <c r="K3788" i="18"/>
  <c r="P3764" i="18"/>
  <c r="I3801" i="18"/>
  <c r="N3777" i="18"/>
  <c r="R3777" i="18" s="1"/>
  <c r="U3777" i="18" s="1"/>
  <c r="R3743" i="18"/>
  <c r="U3743" i="18" s="1"/>
  <c r="R3738" i="18"/>
  <c r="U3738" i="18" s="1"/>
  <c r="R3757" i="18"/>
  <c r="U3757" i="18" s="1"/>
  <c r="R3752" i="18"/>
  <c r="U3752" i="18" s="1"/>
  <c r="R3770" i="18" l="1"/>
  <c r="U3770" i="18" s="1"/>
  <c r="R3772" i="18"/>
  <c r="U3772" i="18" s="1"/>
  <c r="R3775" i="18"/>
  <c r="U3775" i="18" s="1"/>
  <c r="R3763" i="18"/>
  <c r="U3763" i="18" s="1"/>
  <c r="R3771" i="18"/>
  <c r="U3771" i="18" s="1"/>
  <c r="R3774" i="18"/>
  <c r="U3774" i="18" s="1"/>
  <c r="R3768" i="18"/>
  <c r="U3768" i="18" s="1"/>
  <c r="L6541" i="18"/>
  <c r="Q6517" i="18"/>
  <c r="K3832" i="18"/>
  <c r="P3808" i="18"/>
  <c r="I3830" i="18"/>
  <c r="N3806" i="18"/>
  <c r="L6545" i="18"/>
  <c r="Q6521" i="18"/>
  <c r="I3809" i="18"/>
  <c r="N3785" i="18"/>
  <c r="J3830" i="18"/>
  <c r="O3806" i="18"/>
  <c r="J3824" i="18"/>
  <c r="O3800" i="18"/>
  <c r="J3814" i="18"/>
  <c r="O3790" i="18"/>
  <c r="I3832" i="18"/>
  <c r="N3808" i="18"/>
  <c r="I3821" i="18"/>
  <c r="N3797" i="18"/>
  <c r="R3778" i="18"/>
  <c r="U3778" i="18" s="1"/>
  <c r="R3769" i="18"/>
  <c r="U3769" i="18" s="1"/>
  <c r="R3764" i="18"/>
  <c r="U3764" i="18" s="1"/>
  <c r="R3781" i="18"/>
  <c r="U3781" i="18" s="1"/>
  <c r="R3767" i="18"/>
  <c r="U3767" i="18" s="1"/>
  <c r="I3820" i="18"/>
  <c r="N3796" i="18"/>
  <c r="I3827" i="18"/>
  <c r="N3803" i="18"/>
  <c r="I3814" i="18"/>
  <c r="N3790" i="18"/>
  <c r="J3812" i="18"/>
  <c r="O3788" i="18"/>
  <c r="R3765" i="18"/>
  <c r="U3765" i="18" s="1"/>
  <c r="J3831" i="18"/>
  <c r="O3807" i="18"/>
  <c r="J3819" i="18"/>
  <c r="O3795" i="18"/>
  <c r="I3826" i="18"/>
  <c r="N3802" i="18"/>
  <c r="K3825" i="18"/>
  <c r="P3801" i="18"/>
  <c r="K3831" i="18"/>
  <c r="P3807" i="18"/>
  <c r="K3830" i="18"/>
  <c r="P3806" i="18"/>
  <c r="I3817" i="18"/>
  <c r="N3793" i="18"/>
  <c r="L6549" i="18"/>
  <c r="Q6525" i="18"/>
  <c r="I3812" i="18"/>
  <c r="N3788" i="18"/>
  <c r="L6538" i="18"/>
  <c r="Q6514" i="18"/>
  <c r="J3811" i="18"/>
  <c r="O3787" i="18"/>
  <c r="K3829" i="18"/>
  <c r="P3805" i="18"/>
  <c r="L6546" i="18"/>
  <c r="Q6522" i="18"/>
  <c r="L6547" i="18"/>
  <c r="Q6523" i="18"/>
  <c r="K3819" i="18"/>
  <c r="P3795" i="18"/>
  <c r="I3829" i="18"/>
  <c r="N3805" i="18"/>
  <c r="J3829" i="18"/>
  <c r="O3805" i="18"/>
  <c r="I3815" i="18"/>
  <c r="N3791" i="18"/>
  <c r="J3815" i="18"/>
  <c r="O3791" i="18"/>
  <c r="J3827" i="18"/>
  <c r="O3803" i="18"/>
  <c r="L6553" i="18"/>
  <c r="Q6529" i="18"/>
  <c r="L6540" i="18"/>
  <c r="Q6516" i="18"/>
  <c r="L6558" i="18"/>
  <c r="Q6534" i="18"/>
  <c r="L6552" i="18"/>
  <c r="Q6528" i="18"/>
  <c r="L6557" i="18"/>
  <c r="Q6533" i="18"/>
  <c r="K3824" i="18"/>
  <c r="P3800" i="18"/>
  <c r="J3825" i="18"/>
  <c r="O3801" i="18"/>
  <c r="L6560" i="18"/>
  <c r="Q6536" i="18"/>
  <c r="K3816" i="18"/>
  <c r="P3792" i="18"/>
  <c r="I3811" i="18"/>
  <c r="N3787" i="18"/>
  <c r="K3813" i="18"/>
  <c r="P3789" i="18"/>
  <c r="L6542" i="18"/>
  <c r="Q6518" i="18"/>
  <c r="J3810" i="18"/>
  <c r="O3786" i="18"/>
  <c r="L6555" i="18"/>
  <c r="Q6531" i="18"/>
  <c r="I3813" i="18"/>
  <c r="N3789" i="18"/>
  <c r="K3821" i="18"/>
  <c r="P3797" i="18"/>
  <c r="L6543" i="18"/>
  <c r="Q6519" i="18"/>
  <c r="R3783" i="18"/>
  <c r="U3783" i="18" s="1"/>
  <c r="R3776" i="18"/>
  <c r="U3776" i="18" s="1"/>
  <c r="R3762" i="18"/>
  <c r="U3762" i="18" s="1"/>
  <c r="I3825" i="18"/>
  <c r="N3801" i="18"/>
  <c r="J3822" i="18"/>
  <c r="O3798" i="18"/>
  <c r="J3816" i="18"/>
  <c r="O3792" i="18"/>
  <c r="I3822" i="18"/>
  <c r="N3798" i="18"/>
  <c r="K3815" i="18"/>
  <c r="P3791" i="18"/>
  <c r="I3816" i="18"/>
  <c r="N3792" i="18"/>
  <c r="L6551" i="18"/>
  <c r="Q6527" i="18"/>
  <c r="K3812" i="18"/>
  <c r="P3788" i="18"/>
  <c r="I3823" i="18"/>
  <c r="N3799" i="18"/>
  <c r="I3819" i="18"/>
  <c r="N3795" i="18"/>
  <c r="K3811" i="18"/>
  <c r="P3787" i="18"/>
  <c r="J3823" i="18"/>
  <c r="O3799" i="18"/>
  <c r="K3826" i="18"/>
  <c r="P3802" i="18"/>
  <c r="L6539" i="18"/>
  <c r="Q6515" i="18"/>
  <c r="I3818" i="18"/>
  <c r="N3794" i="18"/>
  <c r="L6550" i="18"/>
  <c r="Q6526" i="18"/>
  <c r="L6554" i="18"/>
  <c r="Q6530" i="18"/>
  <c r="K3820" i="18"/>
  <c r="P3796" i="18"/>
  <c r="L6544" i="18"/>
  <c r="Q6520" i="18"/>
  <c r="K3810" i="18"/>
  <c r="P3786" i="18"/>
  <c r="K3817" i="18"/>
  <c r="P3793" i="18"/>
  <c r="R3782" i="18"/>
  <c r="U3782" i="18" s="1"/>
  <c r="R3784" i="18"/>
  <c r="U3784" i="18" s="1"/>
  <c r="R3773" i="18"/>
  <c r="U3773" i="18" s="1"/>
  <c r="J3820" i="18"/>
  <c r="O3796" i="18"/>
  <c r="J3832" i="18"/>
  <c r="O3808" i="18"/>
  <c r="L6556" i="18"/>
  <c r="Q6532" i="18"/>
  <c r="K3814" i="18"/>
  <c r="P3790" i="18"/>
  <c r="I3831" i="18"/>
  <c r="N3807" i="18"/>
  <c r="K3827" i="18"/>
  <c r="P3803" i="18"/>
  <c r="J3826" i="18"/>
  <c r="O3802" i="18"/>
  <c r="I3828" i="18"/>
  <c r="N3804" i="18"/>
  <c r="L6559" i="18"/>
  <c r="Q6535" i="18"/>
  <c r="J3828" i="18"/>
  <c r="O3804" i="18"/>
  <c r="J3818" i="18"/>
  <c r="O3794" i="18"/>
  <c r="K3818" i="18"/>
  <c r="P3794" i="18"/>
  <c r="K3809" i="18"/>
  <c r="P3785" i="18"/>
  <c r="J3809" i="18"/>
  <c r="O3785" i="18"/>
  <c r="I3824" i="18"/>
  <c r="N3800" i="18"/>
  <c r="J3821" i="18"/>
  <c r="O3797" i="18"/>
  <c r="I3810" i="18"/>
  <c r="N3786" i="18"/>
  <c r="K3828" i="18"/>
  <c r="P3804" i="18"/>
  <c r="L6548" i="18"/>
  <c r="Q6524" i="18"/>
  <c r="K3822" i="18"/>
  <c r="P3798" i="18"/>
  <c r="L6561" i="18"/>
  <c r="Q6537" i="18"/>
  <c r="J3813" i="18"/>
  <c r="O3789" i="18"/>
  <c r="J3817" i="18"/>
  <c r="O3793" i="18"/>
  <c r="K3823" i="18"/>
  <c r="P3799" i="18"/>
  <c r="R3800" i="18" l="1"/>
  <c r="U3800" i="18" s="1"/>
  <c r="R3788" i="18"/>
  <c r="U3788" i="18" s="1"/>
  <c r="R3786" i="18"/>
  <c r="U3786" i="18" s="1"/>
  <c r="R3807" i="18"/>
  <c r="U3807" i="18" s="1"/>
  <c r="R3787" i="18"/>
  <c r="U3787" i="18" s="1"/>
  <c r="K3834" i="18"/>
  <c r="P3810" i="18"/>
  <c r="K3844" i="18"/>
  <c r="P3820" i="18"/>
  <c r="L6574" i="18"/>
  <c r="Q6550" i="18"/>
  <c r="L6563" i="18"/>
  <c r="Q6539" i="18"/>
  <c r="J3847" i="18"/>
  <c r="O3823" i="18"/>
  <c r="I3843" i="18"/>
  <c r="N3819" i="18"/>
  <c r="K3836" i="18"/>
  <c r="P3812" i="18"/>
  <c r="I3840" i="18"/>
  <c r="N3816" i="18"/>
  <c r="I3846" i="18"/>
  <c r="N3822" i="18"/>
  <c r="J3846" i="18"/>
  <c r="O3822" i="18"/>
  <c r="R3791" i="18"/>
  <c r="U3791" i="18" s="1"/>
  <c r="R3805" i="18"/>
  <c r="U3805" i="18" s="1"/>
  <c r="I3838" i="18"/>
  <c r="N3814" i="18"/>
  <c r="I3844" i="18"/>
  <c r="N3820" i="18"/>
  <c r="R3808" i="18"/>
  <c r="U3808" i="18" s="1"/>
  <c r="R3785" i="18"/>
  <c r="U3785" i="18" s="1"/>
  <c r="R3806" i="18"/>
  <c r="U3806" i="18" s="1"/>
  <c r="J3841" i="18"/>
  <c r="O3817" i="18"/>
  <c r="L6585" i="18"/>
  <c r="Q6561" i="18"/>
  <c r="L6572" i="18"/>
  <c r="Q6548" i="18"/>
  <c r="I3834" i="18"/>
  <c r="N3810" i="18"/>
  <c r="I3848" i="18"/>
  <c r="N3824" i="18"/>
  <c r="K3833" i="18"/>
  <c r="P3809" i="18"/>
  <c r="J3842" i="18"/>
  <c r="O3818" i="18"/>
  <c r="L6583" i="18"/>
  <c r="Q6559" i="18"/>
  <c r="J3850" i="18"/>
  <c r="O3826" i="18"/>
  <c r="I3855" i="18"/>
  <c r="N3831" i="18"/>
  <c r="L6580" i="18"/>
  <c r="Q6556" i="18"/>
  <c r="J3844" i="18"/>
  <c r="O3820" i="18"/>
  <c r="R3794" i="18"/>
  <c r="U3794" i="18" s="1"/>
  <c r="R3799" i="18"/>
  <c r="U3799" i="18" s="1"/>
  <c r="R3801" i="18"/>
  <c r="U3801" i="18" s="1"/>
  <c r="K3845" i="18"/>
  <c r="P3821" i="18"/>
  <c r="L6579" i="18"/>
  <c r="Q6555" i="18"/>
  <c r="L6566" i="18"/>
  <c r="Q6542" i="18"/>
  <c r="I3835" i="18"/>
  <c r="N3811" i="18"/>
  <c r="L6584" i="18"/>
  <c r="Q6560" i="18"/>
  <c r="K3848" i="18"/>
  <c r="P3824" i="18"/>
  <c r="L6576" i="18"/>
  <c r="Q6552" i="18"/>
  <c r="L6564" i="18"/>
  <c r="Q6540" i="18"/>
  <c r="J3851" i="18"/>
  <c r="O3827" i="18"/>
  <c r="I3839" i="18"/>
  <c r="N3815" i="18"/>
  <c r="I3853" i="18"/>
  <c r="N3829" i="18"/>
  <c r="L6571" i="18"/>
  <c r="Q6547" i="18"/>
  <c r="K3853" i="18"/>
  <c r="P3829" i="18"/>
  <c r="L6562" i="18"/>
  <c r="Q6538" i="18"/>
  <c r="L6573" i="18"/>
  <c r="Q6549" i="18"/>
  <c r="K3854" i="18"/>
  <c r="P3830" i="18"/>
  <c r="K3849" i="18"/>
  <c r="P3825" i="18"/>
  <c r="J3843" i="18"/>
  <c r="O3819" i="18"/>
  <c r="R3803" i="18"/>
  <c r="U3803" i="18" s="1"/>
  <c r="I3856" i="18"/>
  <c r="N3832" i="18"/>
  <c r="J3848" i="18"/>
  <c r="O3824" i="18"/>
  <c r="I3833" i="18"/>
  <c r="N3809" i="18"/>
  <c r="I3854" i="18"/>
  <c r="N3830" i="18"/>
  <c r="L6565" i="18"/>
  <c r="Q6541" i="18"/>
  <c r="R3804" i="18"/>
  <c r="U3804" i="18" s="1"/>
  <c r="K3841" i="18"/>
  <c r="P3817" i="18"/>
  <c r="L6578" i="18"/>
  <c r="Q6554" i="18"/>
  <c r="K3850" i="18"/>
  <c r="P3826" i="18"/>
  <c r="I3847" i="18"/>
  <c r="N3823" i="18"/>
  <c r="L6575" i="18"/>
  <c r="Q6551" i="18"/>
  <c r="J3840" i="18"/>
  <c r="O3816" i="18"/>
  <c r="I3849" i="18"/>
  <c r="N3825" i="18"/>
  <c r="R3789" i="18"/>
  <c r="U3789" i="18" s="1"/>
  <c r="R3793" i="18"/>
  <c r="U3793" i="18" s="1"/>
  <c r="R3802" i="18"/>
  <c r="U3802" i="18" s="1"/>
  <c r="J3836" i="18"/>
  <c r="O3812" i="18"/>
  <c r="I3851" i="18"/>
  <c r="N3827" i="18"/>
  <c r="R3797" i="18"/>
  <c r="U3797" i="18" s="1"/>
  <c r="L6568" i="18"/>
  <c r="Q6544" i="18"/>
  <c r="I3842" i="18"/>
  <c r="N3818" i="18"/>
  <c r="K3835" i="18"/>
  <c r="P3811" i="18"/>
  <c r="K3839" i="18"/>
  <c r="P3815" i="18"/>
  <c r="K3847" i="18"/>
  <c r="P3823" i="18"/>
  <c r="J3837" i="18"/>
  <c r="O3813" i="18"/>
  <c r="K3846" i="18"/>
  <c r="P3822" i="18"/>
  <c r="K3852" i="18"/>
  <c r="P3828" i="18"/>
  <c r="J3845" i="18"/>
  <c r="O3821" i="18"/>
  <c r="J3833" i="18"/>
  <c r="O3809" i="18"/>
  <c r="K3842" i="18"/>
  <c r="P3818" i="18"/>
  <c r="J3852" i="18"/>
  <c r="O3828" i="18"/>
  <c r="I3852" i="18"/>
  <c r="N3828" i="18"/>
  <c r="K3851" i="18"/>
  <c r="P3827" i="18"/>
  <c r="K3838" i="18"/>
  <c r="P3814" i="18"/>
  <c r="J3856" i="18"/>
  <c r="O3832" i="18"/>
  <c r="R3795" i="18"/>
  <c r="U3795" i="18" s="1"/>
  <c r="R3792" i="18"/>
  <c r="U3792" i="18" s="1"/>
  <c r="R3798" i="18"/>
  <c r="U3798" i="18" s="1"/>
  <c r="L6567" i="18"/>
  <c r="Q6543" i="18"/>
  <c r="I3837" i="18"/>
  <c r="N3813" i="18"/>
  <c r="J3834" i="18"/>
  <c r="O3810" i="18"/>
  <c r="K3837" i="18"/>
  <c r="P3813" i="18"/>
  <c r="K3840" i="18"/>
  <c r="P3816" i="18"/>
  <c r="J3849" i="18"/>
  <c r="O3825" i="18"/>
  <c r="L6581" i="18"/>
  <c r="Q6557" i="18"/>
  <c r="L6582" i="18"/>
  <c r="Q6558" i="18"/>
  <c r="L6577" i="18"/>
  <c r="Q6553" i="18"/>
  <c r="J3839" i="18"/>
  <c r="O3815" i="18"/>
  <c r="J3853" i="18"/>
  <c r="O3829" i="18"/>
  <c r="K3843" i="18"/>
  <c r="P3819" i="18"/>
  <c r="L6570" i="18"/>
  <c r="Q6546" i="18"/>
  <c r="J3835" i="18"/>
  <c r="O3811" i="18"/>
  <c r="I3836" i="18"/>
  <c r="N3812" i="18"/>
  <c r="I3841" i="18"/>
  <c r="N3817" i="18"/>
  <c r="R3817" i="18" s="1"/>
  <c r="U3817" i="18" s="1"/>
  <c r="K3855" i="18"/>
  <c r="P3831" i="18"/>
  <c r="I3850" i="18"/>
  <c r="N3826" i="18"/>
  <c r="R3826" i="18" s="1"/>
  <c r="U3826" i="18" s="1"/>
  <c r="J3855" i="18"/>
  <c r="O3831" i="18"/>
  <c r="R3790" i="18"/>
  <c r="U3790" i="18" s="1"/>
  <c r="R3796" i="18"/>
  <c r="U3796" i="18" s="1"/>
  <c r="I3845" i="18"/>
  <c r="N3821" i="18"/>
  <c r="R3821" i="18" s="1"/>
  <c r="U3821" i="18" s="1"/>
  <c r="J3838" i="18"/>
  <c r="O3814" i="18"/>
  <c r="J3854" i="18"/>
  <c r="O3830" i="18"/>
  <c r="L6569" i="18"/>
  <c r="Q6545" i="18"/>
  <c r="K3856" i="18"/>
  <c r="P3832" i="18"/>
  <c r="R3828" i="18" l="1"/>
  <c r="U3828" i="18" s="1"/>
  <c r="R3812" i="18"/>
  <c r="U3812" i="18" s="1"/>
  <c r="R3809" i="18"/>
  <c r="U3809" i="18" s="1"/>
  <c r="R3824" i="18"/>
  <c r="U3824" i="18" s="1"/>
  <c r="I3865" i="18"/>
  <c r="N3841" i="18"/>
  <c r="J3859" i="18"/>
  <c r="O3835" i="18"/>
  <c r="K3867" i="18"/>
  <c r="P3843" i="18"/>
  <c r="J3863" i="18"/>
  <c r="O3839" i="18"/>
  <c r="L6606" i="18"/>
  <c r="Q6582" i="18"/>
  <c r="J3873" i="18"/>
  <c r="O3849" i="18"/>
  <c r="K3861" i="18"/>
  <c r="P3837" i="18"/>
  <c r="I3861" i="18"/>
  <c r="N3837" i="18"/>
  <c r="I3875" i="18"/>
  <c r="N3851" i="18"/>
  <c r="R3823" i="18"/>
  <c r="U3823" i="18" s="1"/>
  <c r="I3878" i="18"/>
  <c r="N3854" i="18"/>
  <c r="J3872" i="18"/>
  <c r="O3848" i="18"/>
  <c r="R3815" i="18"/>
  <c r="U3815" i="18" s="1"/>
  <c r="R3811" i="18"/>
  <c r="U3811" i="18" s="1"/>
  <c r="J3868" i="18"/>
  <c r="O3844" i="18"/>
  <c r="I3879" i="18"/>
  <c r="N3855" i="18"/>
  <c r="L6607" i="18"/>
  <c r="Q6583" i="18"/>
  <c r="K3857" i="18"/>
  <c r="P3833" i="18"/>
  <c r="I3858" i="18"/>
  <c r="N3834" i="18"/>
  <c r="L6609" i="18"/>
  <c r="Q6585" i="18"/>
  <c r="R3814" i="18"/>
  <c r="U3814" i="18" s="1"/>
  <c r="R3816" i="18"/>
  <c r="U3816" i="18" s="1"/>
  <c r="R3819" i="18"/>
  <c r="U3819" i="18" s="1"/>
  <c r="K3862" i="18"/>
  <c r="P3838" i="18"/>
  <c r="K3866" i="18"/>
  <c r="P3842" i="18"/>
  <c r="K3871" i="18"/>
  <c r="P3847" i="18"/>
  <c r="L6592" i="18"/>
  <c r="Q6568" i="18"/>
  <c r="J3864" i="18"/>
  <c r="O3840" i="18"/>
  <c r="I3871" i="18"/>
  <c r="N3847" i="18"/>
  <c r="L6602" i="18"/>
  <c r="Q6578" i="18"/>
  <c r="R3832" i="18"/>
  <c r="U3832" i="18" s="1"/>
  <c r="J3867" i="18"/>
  <c r="O3843" i="18"/>
  <c r="K3878" i="18"/>
  <c r="P3854" i="18"/>
  <c r="L6586" i="18"/>
  <c r="Q6562" i="18"/>
  <c r="L6595" i="18"/>
  <c r="Q6571" i="18"/>
  <c r="I3863" i="18"/>
  <c r="N3839" i="18"/>
  <c r="L6588" i="18"/>
  <c r="Q6564" i="18"/>
  <c r="K3872" i="18"/>
  <c r="P3848" i="18"/>
  <c r="I3859" i="18"/>
  <c r="N3835" i="18"/>
  <c r="L6603" i="18"/>
  <c r="Q6579" i="18"/>
  <c r="I3862" i="18"/>
  <c r="N3838" i="18"/>
  <c r="J3870" i="18"/>
  <c r="O3846" i="18"/>
  <c r="I3864" i="18"/>
  <c r="N3840" i="18"/>
  <c r="I3867" i="18"/>
  <c r="N3843" i="18"/>
  <c r="L6587" i="18"/>
  <c r="Q6563" i="18"/>
  <c r="K3868" i="18"/>
  <c r="P3844" i="18"/>
  <c r="L6593" i="18"/>
  <c r="Q6569" i="18"/>
  <c r="I3874" i="18"/>
  <c r="N3850" i="18"/>
  <c r="I3876" i="18"/>
  <c r="N3852" i="18"/>
  <c r="K3870" i="18"/>
  <c r="P3846" i="18"/>
  <c r="K3859" i="18"/>
  <c r="P3835" i="18"/>
  <c r="K3880" i="18"/>
  <c r="P3856" i="18"/>
  <c r="J3878" i="18"/>
  <c r="O3854" i="18"/>
  <c r="I3869" i="18"/>
  <c r="N3845" i="18"/>
  <c r="J3879" i="18"/>
  <c r="O3855" i="18"/>
  <c r="K3879" i="18"/>
  <c r="P3855" i="18"/>
  <c r="I3860" i="18"/>
  <c r="N3836" i="18"/>
  <c r="L6594" i="18"/>
  <c r="Q6570" i="18"/>
  <c r="J3877" i="18"/>
  <c r="O3853" i="18"/>
  <c r="L6601" i="18"/>
  <c r="Q6577" i="18"/>
  <c r="L6605" i="18"/>
  <c r="Q6581" i="18"/>
  <c r="K3864" i="18"/>
  <c r="P3840" i="18"/>
  <c r="J3858" i="18"/>
  <c r="O3834" i="18"/>
  <c r="L6591" i="18"/>
  <c r="Q6567" i="18"/>
  <c r="R3818" i="18"/>
  <c r="U3818" i="18" s="1"/>
  <c r="J3860" i="18"/>
  <c r="O3836" i="18"/>
  <c r="R3825" i="18"/>
  <c r="U3825" i="18" s="1"/>
  <c r="L6589" i="18"/>
  <c r="Q6565" i="18"/>
  <c r="I3857" i="18"/>
  <c r="N3833" i="18"/>
  <c r="I3880" i="18"/>
  <c r="N3856" i="18"/>
  <c r="R3829" i="18"/>
  <c r="U3829" i="18" s="1"/>
  <c r="L6604" i="18"/>
  <c r="Q6580" i="18"/>
  <c r="J3874" i="18"/>
  <c r="O3850" i="18"/>
  <c r="J3866" i="18"/>
  <c r="O3842" i="18"/>
  <c r="I3872" i="18"/>
  <c r="N3848" i="18"/>
  <c r="L6596" i="18"/>
  <c r="Q6572" i="18"/>
  <c r="J3865" i="18"/>
  <c r="O3841" i="18"/>
  <c r="R3820" i="18"/>
  <c r="U3820" i="18" s="1"/>
  <c r="R3822" i="18"/>
  <c r="U3822" i="18" s="1"/>
  <c r="J3862" i="18"/>
  <c r="O3838" i="18"/>
  <c r="J3869" i="18"/>
  <c r="O3845" i="18"/>
  <c r="R3813" i="18"/>
  <c r="U3813" i="18" s="1"/>
  <c r="J3880" i="18"/>
  <c r="O3856" i="18"/>
  <c r="K3875" i="18"/>
  <c r="P3851" i="18"/>
  <c r="J3876" i="18"/>
  <c r="O3852" i="18"/>
  <c r="J3857" i="18"/>
  <c r="O3833" i="18"/>
  <c r="K3876" i="18"/>
  <c r="P3852" i="18"/>
  <c r="J3861" i="18"/>
  <c r="O3837" i="18"/>
  <c r="K3863" i="18"/>
  <c r="P3839" i="18"/>
  <c r="I3866" i="18"/>
  <c r="N3842" i="18"/>
  <c r="R3827" i="18"/>
  <c r="U3827" i="18" s="1"/>
  <c r="I3873" i="18"/>
  <c r="N3849" i="18"/>
  <c r="L6599" i="18"/>
  <c r="Q6575" i="18"/>
  <c r="K3874" i="18"/>
  <c r="P3850" i="18"/>
  <c r="K3865" i="18"/>
  <c r="P3841" i="18"/>
  <c r="R3830" i="18"/>
  <c r="U3830" i="18" s="1"/>
  <c r="K3873" i="18"/>
  <c r="P3849" i="18"/>
  <c r="L6597" i="18"/>
  <c r="Q6573" i="18"/>
  <c r="K3877" i="18"/>
  <c r="P3853" i="18"/>
  <c r="I3877" i="18"/>
  <c r="N3853" i="18"/>
  <c r="J3875" i="18"/>
  <c r="O3851" i="18"/>
  <c r="L6600" i="18"/>
  <c r="Q6576" i="18"/>
  <c r="L6608" i="18"/>
  <c r="Q6584" i="18"/>
  <c r="L6590" i="18"/>
  <c r="Q6566" i="18"/>
  <c r="K3869" i="18"/>
  <c r="P3845" i="18"/>
  <c r="R3831" i="18"/>
  <c r="U3831" i="18" s="1"/>
  <c r="R3810" i="18"/>
  <c r="U3810" i="18" s="1"/>
  <c r="I3868" i="18"/>
  <c r="N3844" i="18"/>
  <c r="I3870" i="18"/>
  <c r="N3846" i="18"/>
  <c r="K3860" i="18"/>
  <c r="P3836" i="18"/>
  <c r="J3871" i="18"/>
  <c r="O3847" i="18"/>
  <c r="L6598" i="18"/>
  <c r="Q6574" i="18"/>
  <c r="K3858" i="18"/>
  <c r="P3834" i="18"/>
  <c r="R3848" i="18" l="1"/>
  <c r="U3848" i="18" s="1"/>
  <c r="R3849" i="18"/>
  <c r="U3849" i="18" s="1"/>
  <c r="R3846" i="18"/>
  <c r="U3846" i="18" s="1"/>
  <c r="R3844" i="18"/>
  <c r="U3844" i="18" s="1"/>
  <c r="R3842" i="18"/>
  <c r="U3842" i="18" s="1"/>
  <c r="R3856" i="18"/>
  <c r="U3856" i="18" s="1"/>
  <c r="K3884" i="18"/>
  <c r="P3860" i="18"/>
  <c r="L6632" i="18"/>
  <c r="Q6608" i="18"/>
  <c r="K3882" i="18"/>
  <c r="P3858" i="18"/>
  <c r="J3895" i="18"/>
  <c r="O3871" i="18"/>
  <c r="I3894" i="18"/>
  <c r="N3870" i="18"/>
  <c r="L6614" i="18"/>
  <c r="Q6590" i="18"/>
  <c r="L6624" i="18"/>
  <c r="Q6600" i="18"/>
  <c r="I3901" i="18"/>
  <c r="N3877" i="18"/>
  <c r="L6621" i="18"/>
  <c r="Q6597" i="18"/>
  <c r="K3887" i="18"/>
  <c r="P3863" i="18"/>
  <c r="K3900" i="18"/>
  <c r="P3876" i="18"/>
  <c r="J3900" i="18"/>
  <c r="O3876" i="18"/>
  <c r="J3904" i="18"/>
  <c r="O3880" i="18"/>
  <c r="I3881" i="18"/>
  <c r="N3857" i="18"/>
  <c r="L6615" i="18"/>
  <c r="Q6591" i="18"/>
  <c r="K3888" i="18"/>
  <c r="P3864" i="18"/>
  <c r="L6625" i="18"/>
  <c r="Q6601" i="18"/>
  <c r="L6618" i="18"/>
  <c r="Q6594" i="18"/>
  <c r="K3903" i="18"/>
  <c r="P3879" i="18"/>
  <c r="I3893" i="18"/>
  <c r="N3869" i="18"/>
  <c r="K3904" i="18"/>
  <c r="P3880" i="18"/>
  <c r="K3894" i="18"/>
  <c r="P3870" i="18"/>
  <c r="I3898" i="18"/>
  <c r="N3874" i="18"/>
  <c r="K3892" i="18"/>
  <c r="P3868" i="18"/>
  <c r="I3891" i="18"/>
  <c r="N3867" i="18"/>
  <c r="J3894" i="18"/>
  <c r="O3870" i="18"/>
  <c r="L6627" i="18"/>
  <c r="Q6603" i="18"/>
  <c r="K3896" i="18"/>
  <c r="P3872" i="18"/>
  <c r="I3887" i="18"/>
  <c r="N3863" i="18"/>
  <c r="L6610" i="18"/>
  <c r="Q6586" i="18"/>
  <c r="J3891" i="18"/>
  <c r="O3867" i="18"/>
  <c r="R3847" i="18"/>
  <c r="U3847" i="18" s="1"/>
  <c r="L6633" i="18"/>
  <c r="Q6609" i="18"/>
  <c r="K3881" i="18"/>
  <c r="P3857" i="18"/>
  <c r="I3903" i="18"/>
  <c r="N3879" i="18"/>
  <c r="I3902" i="18"/>
  <c r="N3878" i="18"/>
  <c r="R3837" i="18"/>
  <c r="U3837" i="18" s="1"/>
  <c r="K3889" i="18"/>
  <c r="P3865" i="18"/>
  <c r="L6623" i="18"/>
  <c r="Q6599" i="18"/>
  <c r="J3886" i="18"/>
  <c r="O3862" i="18"/>
  <c r="J3889" i="18"/>
  <c r="O3865" i="18"/>
  <c r="I3896" i="18"/>
  <c r="N3872" i="18"/>
  <c r="J3898" i="18"/>
  <c r="O3874" i="18"/>
  <c r="J3884" i="18"/>
  <c r="O3860" i="18"/>
  <c r="R3836" i="18"/>
  <c r="U3836" i="18" s="1"/>
  <c r="R3852" i="18"/>
  <c r="U3852" i="18" s="1"/>
  <c r="R3840" i="18"/>
  <c r="U3840" i="18" s="1"/>
  <c r="R3838" i="18"/>
  <c r="U3838" i="18" s="1"/>
  <c r="R3835" i="18"/>
  <c r="U3835" i="18" s="1"/>
  <c r="I3895" i="18"/>
  <c r="N3871" i="18"/>
  <c r="L6616" i="18"/>
  <c r="Q6592" i="18"/>
  <c r="K3890" i="18"/>
  <c r="P3866" i="18"/>
  <c r="R3834" i="18"/>
  <c r="U3834" i="18" s="1"/>
  <c r="I3885" i="18"/>
  <c r="N3861" i="18"/>
  <c r="J3897" i="18"/>
  <c r="O3873" i="18"/>
  <c r="J3887" i="18"/>
  <c r="O3863" i="18"/>
  <c r="J3883" i="18"/>
  <c r="O3859" i="18"/>
  <c r="L6622" i="18"/>
  <c r="Q6598" i="18"/>
  <c r="K3893" i="18"/>
  <c r="P3869" i="18"/>
  <c r="K3901" i="18"/>
  <c r="P3877" i="18"/>
  <c r="J3885" i="18"/>
  <c r="O3861" i="18"/>
  <c r="J3881" i="18"/>
  <c r="O3857" i="18"/>
  <c r="K3899" i="18"/>
  <c r="P3875" i="18"/>
  <c r="I3904" i="18"/>
  <c r="N3880" i="18"/>
  <c r="L6613" i="18"/>
  <c r="Q6589" i="18"/>
  <c r="J3882" i="18"/>
  <c r="O3858" i="18"/>
  <c r="L6629" i="18"/>
  <c r="Q6605" i="18"/>
  <c r="J3901" i="18"/>
  <c r="O3877" i="18"/>
  <c r="I3884" i="18"/>
  <c r="N3860" i="18"/>
  <c r="R3860" i="18" s="1"/>
  <c r="U3860" i="18" s="1"/>
  <c r="J3903" i="18"/>
  <c r="O3879" i="18"/>
  <c r="J3902" i="18"/>
  <c r="O3878" i="18"/>
  <c r="K3883" i="18"/>
  <c r="P3859" i="18"/>
  <c r="I3900" i="18"/>
  <c r="N3876" i="18"/>
  <c r="R3876" i="18" s="1"/>
  <c r="U3876" i="18" s="1"/>
  <c r="L6617" i="18"/>
  <c r="Q6593" i="18"/>
  <c r="L6611" i="18"/>
  <c r="Q6587" i="18"/>
  <c r="I3888" i="18"/>
  <c r="N3864" i="18"/>
  <c r="I3886" i="18"/>
  <c r="N3862" i="18"/>
  <c r="I3883" i="18"/>
  <c r="N3859" i="18"/>
  <c r="L6612" i="18"/>
  <c r="Q6588" i="18"/>
  <c r="L6619" i="18"/>
  <c r="Q6595" i="18"/>
  <c r="K3902" i="18"/>
  <c r="P3878" i="18"/>
  <c r="I3882" i="18"/>
  <c r="N3858" i="18"/>
  <c r="L6631" i="18"/>
  <c r="Q6607" i="18"/>
  <c r="J3892" i="18"/>
  <c r="O3868" i="18"/>
  <c r="J3896" i="18"/>
  <c r="O3872" i="18"/>
  <c r="R3851" i="18"/>
  <c r="U3851" i="18" s="1"/>
  <c r="R3841" i="18"/>
  <c r="U3841" i="18" s="1"/>
  <c r="I3892" i="18"/>
  <c r="N3868" i="18"/>
  <c r="J3899" i="18"/>
  <c r="O3875" i="18"/>
  <c r="K3897" i="18"/>
  <c r="P3873" i="18"/>
  <c r="I3890" i="18"/>
  <c r="N3866" i="18"/>
  <c r="R3853" i="18"/>
  <c r="U3853" i="18" s="1"/>
  <c r="K3898" i="18"/>
  <c r="P3874" i="18"/>
  <c r="I3897" i="18"/>
  <c r="N3873" i="18"/>
  <c r="J3893" i="18"/>
  <c r="O3869" i="18"/>
  <c r="L6620" i="18"/>
  <c r="Q6596" i="18"/>
  <c r="J3890" i="18"/>
  <c r="O3866" i="18"/>
  <c r="L6628" i="18"/>
  <c r="Q6604" i="18"/>
  <c r="R3833" i="18"/>
  <c r="U3833" i="18" s="1"/>
  <c r="R3845" i="18"/>
  <c r="U3845" i="18" s="1"/>
  <c r="R3850" i="18"/>
  <c r="U3850" i="18" s="1"/>
  <c r="R3843" i="18"/>
  <c r="U3843" i="18" s="1"/>
  <c r="R3839" i="18"/>
  <c r="U3839" i="18" s="1"/>
  <c r="L6626" i="18"/>
  <c r="Q6602" i="18"/>
  <c r="J3888" i="18"/>
  <c r="O3864" i="18"/>
  <c r="K3895" i="18"/>
  <c r="P3871" i="18"/>
  <c r="K3886" i="18"/>
  <c r="P3862" i="18"/>
  <c r="R3855" i="18"/>
  <c r="U3855" i="18" s="1"/>
  <c r="R3854" i="18"/>
  <c r="U3854" i="18" s="1"/>
  <c r="I3899" i="18"/>
  <c r="N3875" i="18"/>
  <c r="R3875" i="18" s="1"/>
  <c r="U3875" i="18" s="1"/>
  <c r="K3885" i="18"/>
  <c r="P3861" i="18"/>
  <c r="L6630" i="18"/>
  <c r="Q6606" i="18"/>
  <c r="K3891" i="18"/>
  <c r="P3867" i="18"/>
  <c r="I3889" i="18"/>
  <c r="N3865" i="18"/>
  <c r="R3865" i="18" s="1"/>
  <c r="U3865" i="18" s="1"/>
  <c r="R3868" i="18" l="1"/>
  <c r="U3868" i="18" s="1"/>
  <c r="R3866" i="18"/>
  <c r="U3866" i="18" s="1"/>
  <c r="R3858" i="18"/>
  <c r="U3858" i="18" s="1"/>
  <c r="R3859" i="18"/>
  <c r="U3859" i="18" s="1"/>
  <c r="R3880" i="18"/>
  <c r="U3880" i="18" s="1"/>
  <c r="L6652" i="18"/>
  <c r="Q6628" i="18"/>
  <c r="L6644" i="18"/>
  <c r="Q6620" i="18"/>
  <c r="I3921" i="18"/>
  <c r="N3897" i="18"/>
  <c r="R3864" i="18"/>
  <c r="U3864" i="18" s="1"/>
  <c r="R3861" i="18"/>
  <c r="U3861" i="18" s="1"/>
  <c r="K3914" i="18"/>
  <c r="P3890" i="18"/>
  <c r="I3919" i="18"/>
  <c r="N3895" i="18"/>
  <c r="I3927" i="18"/>
  <c r="N3903" i="18"/>
  <c r="L6657" i="18"/>
  <c r="Q6633" i="18"/>
  <c r="R3869" i="18"/>
  <c r="U3869" i="18" s="1"/>
  <c r="R3857" i="18"/>
  <c r="U3857" i="18" s="1"/>
  <c r="R3877" i="18"/>
  <c r="U3877" i="18" s="1"/>
  <c r="K3915" i="18"/>
  <c r="P3891" i="18"/>
  <c r="K3909" i="18"/>
  <c r="P3885" i="18"/>
  <c r="K3919" i="18"/>
  <c r="P3895" i="18"/>
  <c r="L6650" i="18"/>
  <c r="Q6626" i="18"/>
  <c r="I3914" i="18"/>
  <c r="N3890" i="18"/>
  <c r="J3923" i="18"/>
  <c r="O3899" i="18"/>
  <c r="J3916" i="18"/>
  <c r="O3892" i="18"/>
  <c r="I3906" i="18"/>
  <c r="N3882" i="18"/>
  <c r="L6643" i="18"/>
  <c r="Q6619" i="18"/>
  <c r="I3907" i="18"/>
  <c r="N3883" i="18"/>
  <c r="I3912" i="18"/>
  <c r="N3888" i="18"/>
  <c r="L6641" i="18"/>
  <c r="Q6617" i="18"/>
  <c r="K3907" i="18"/>
  <c r="P3883" i="18"/>
  <c r="J3927" i="18"/>
  <c r="O3903" i="18"/>
  <c r="J3925" i="18"/>
  <c r="O3901" i="18"/>
  <c r="J3906" i="18"/>
  <c r="O3882" i="18"/>
  <c r="I3928" i="18"/>
  <c r="N3904" i="18"/>
  <c r="J3905" i="18"/>
  <c r="O3881" i="18"/>
  <c r="K3925" i="18"/>
  <c r="P3901" i="18"/>
  <c r="L6646" i="18"/>
  <c r="Q6622" i="18"/>
  <c r="J3911" i="18"/>
  <c r="O3887" i="18"/>
  <c r="I3909" i="18"/>
  <c r="N3885" i="18"/>
  <c r="J3922" i="18"/>
  <c r="O3898" i="18"/>
  <c r="J3913" i="18"/>
  <c r="O3889" i="18"/>
  <c r="L6647" i="18"/>
  <c r="Q6623" i="18"/>
  <c r="R3878" i="18"/>
  <c r="U3878" i="18" s="1"/>
  <c r="L6634" i="18"/>
  <c r="Q6610" i="18"/>
  <c r="K3920" i="18"/>
  <c r="P3896" i="18"/>
  <c r="J3918" i="18"/>
  <c r="O3894" i="18"/>
  <c r="K3916" i="18"/>
  <c r="P3892" i="18"/>
  <c r="K3918" i="18"/>
  <c r="P3894" i="18"/>
  <c r="I3917" i="18"/>
  <c r="N3893" i="18"/>
  <c r="L6642" i="18"/>
  <c r="Q6618" i="18"/>
  <c r="K3912" i="18"/>
  <c r="P3888" i="18"/>
  <c r="I3905" i="18"/>
  <c r="N3881" i="18"/>
  <c r="J3924" i="18"/>
  <c r="O3900" i="18"/>
  <c r="K3911" i="18"/>
  <c r="P3887" i="18"/>
  <c r="I3925" i="18"/>
  <c r="N3901" i="18"/>
  <c r="L6638" i="18"/>
  <c r="Q6614" i="18"/>
  <c r="J3919" i="18"/>
  <c r="O3895" i="18"/>
  <c r="L6656" i="18"/>
  <c r="Q6632" i="18"/>
  <c r="J3917" i="18"/>
  <c r="O3893" i="18"/>
  <c r="K3922" i="18"/>
  <c r="P3898" i="18"/>
  <c r="R3862" i="18"/>
  <c r="U3862" i="18" s="1"/>
  <c r="L6640" i="18"/>
  <c r="Q6616" i="18"/>
  <c r="R3872" i="18"/>
  <c r="U3872" i="18" s="1"/>
  <c r="I3926" i="18"/>
  <c r="N3902" i="18"/>
  <c r="K3905" i="18"/>
  <c r="P3881" i="18"/>
  <c r="R3863" i="18"/>
  <c r="U3863" i="18" s="1"/>
  <c r="R3867" i="18"/>
  <c r="U3867" i="18" s="1"/>
  <c r="R3874" i="18"/>
  <c r="U3874" i="18" s="1"/>
  <c r="R3870" i="18"/>
  <c r="U3870" i="18" s="1"/>
  <c r="J3914" i="18"/>
  <c r="O3890" i="18"/>
  <c r="I3913" i="18"/>
  <c r="N3889" i="18"/>
  <c r="L6654" i="18"/>
  <c r="Q6630" i="18"/>
  <c r="I3923" i="18"/>
  <c r="N3899" i="18"/>
  <c r="K3910" i="18"/>
  <c r="P3886" i="18"/>
  <c r="J3912" i="18"/>
  <c r="O3888" i="18"/>
  <c r="R3873" i="18"/>
  <c r="U3873" i="18" s="1"/>
  <c r="K3921" i="18"/>
  <c r="P3897" i="18"/>
  <c r="I3916" i="18"/>
  <c r="N3892" i="18"/>
  <c r="J3920" i="18"/>
  <c r="O3896" i="18"/>
  <c r="L6655" i="18"/>
  <c r="Q6631" i="18"/>
  <c r="K3926" i="18"/>
  <c r="P3902" i="18"/>
  <c r="L6636" i="18"/>
  <c r="Q6612" i="18"/>
  <c r="I3910" i="18"/>
  <c r="N3886" i="18"/>
  <c r="L6635" i="18"/>
  <c r="Q6611" i="18"/>
  <c r="I3924" i="18"/>
  <c r="N3900" i="18"/>
  <c r="J3926" i="18"/>
  <c r="O3902" i="18"/>
  <c r="I3908" i="18"/>
  <c r="N3884" i="18"/>
  <c r="L6653" i="18"/>
  <c r="Q6629" i="18"/>
  <c r="L6637" i="18"/>
  <c r="Q6613" i="18"/>
  <c r="K3923" i="18"/>
  <c r="P3899" i="18"/>
  <c r="J3909" i="18"/>
  <c r="O3885" i="18"/>
  <c r="K3917" i="18"/>
  <c r="P3893" i="18"/>
  <c r="J3907" i="18"/>
  <c r="O3883" i="18"/>
  <c r="J3921" i="18"/>
  <c r="O3897" i="18"/>
  <c r="R3871" i="18"/>
  <c r="U3871" i="18" s="1"/>
  <c r="J3908" i="18"/>
  <c r="O3884" i="18"/>
  <c r="I3920" i="18"/>
  <c r="N3896" i="18"/>
  <c r="R3896" i="18" s="1"/>
  <c r="U3896" i="18" s="1"/>
  <c r="J3910" i="18"/>
  <c r="O3886" i="18"/>
  <c r="K3913" i="18"/>
  <c r="P3889" i="18"/>
  <c r="R3879" i="18"/>
  <c r="U3879" i="18" s="1"/>
  <c r="J3915" i="18"/>
  <c r="O3891" i="18"/>
  <c r="I3911" i="18"/>
  <c r="N3887" i="18"/>
  <c r="L6651" i="18"/>
  <c r="Q6627" i="18"/>
  <c r="I3915" i="18"/>
  <c r="N3891" i="18"/>
  <c r="I3922" i="18"/>
  <c r="N3898" i="18"/>
  <c r="K3928" i="18"/>
  <c r="P3904" i="18"/>
  <c r="K3927" i="18"/>
  <c r="P3903" i="18"/>
  <c r="L6649" i="18"/>
  <c r="Q6625" i="18"/>
  <c r="L6639" i="18"/>
  <c r="Q6615" i="18"/>
  <c r="J3928" i="18"/>
  <c r="O3904" i="18"/>
  <c r="K3924" i="18"/>
  <c r="P3900" i="18"/>
  <c r="L6645" i="18"/>
  <c r="Q6621" i="18"/>
  <c r="L6648" i="18"/>
  <c r="Q6624" i="18"/>
  <c r="I3918" i="18"/>
  <c r="N3894" i="18"/>
  <c r="K3906" i="18"/>
  <c r="P3882" i="18"/>
  <c r="K3908" i="18"/>
  <c r="P3884" i="18"/>
  <c r="R3892" i="18" l="1"/>
  <c r="U3892" i="18" s="1"/>
  <c r="R3899" i="18"/>
  <c r="U3899" i="18" s="1"/>
  <c r="R3901" i="18"/>
  <c r="U3901" i="18" s="1"/>
  <c r="R3887" i="18"/>
  <c r="U3887" i="18" s="1"/>
  <c r="R3894" i="18"/>
  <c r="U3894" i="18" s="1"/>
  <c r="R3898" i="18"/>
  <c r="U3898" i="18" s="1"/>
  <c r="L6672" i="18"/>
  <c r="Q6648" i="18"/>
  <c r="L6675" i="18"/>
  <c r="Q6651" i="18"/>
  <c r="J3945" i="18"/>
  <c r="O3921" i="18"/>
  <c r="K3947" i="18"/>
  <c r="P3923" i="18"/>
  <c r="L6677" i="18"/>
  <c r="Q6653" i="18"/>
  <c r="J3950" i="18"/>
  <c r="O3926" i="18"/>
  <c r="L6659" i="18"/>
  <c r="Q6635" i="18"/>
  <c r="L6660" i="18"/>
  <c r="Q6636" i="18"/>
  <c r="L6679" i="18"/>
  <c r="Q6655" i="18"/>
  <c r="I3940" i="18"/>
  <c r="N3916" i="18"/>
  <c r="R3889" i="18"/>
  <c r="U3889" i="18" s="1"/>
  <c r="R3881" i="18"/>
  <c r="U3881" i="18" s="1"/>
  <c r="L6671" i="18"/>
  <c r="Q6647" i="18"/>
  <c r="J3946" i="18"/>
  <c r="O3922" i="18"/>
  <c r="J3935" i="18"/>
  <c r="O3911" i="18"/>
  <c r="K3949" i="18"/>
  <c r="P3925" i="18"/>
  <c r="I3952" i="18"/>
  <c r="N3928" i="18"/>
  <c r="J3949" i="18"/>
  <c r="O3925" i="18"/>
  <c r="K3931" i="18"/>
  <c r="P3907" i="18"/>
  <c r="I3936" i="18"/>
  <c r="N3912" i="18"/>
  <c r="L6667" i="18"/>
  <c r="Q6643" i="18"/>
  <c r="J3940" i="18"/>
  <c r="O3916" i="18"/>
  <c r="I3938" i="18"/>
  <c r="N3914" i="18"/>
  <c r="K3943" i="18"/>
  <c r="P3919" i="18"/>
  <c r="K3939" i="18"/>
  <c r="P3915" i="18"/>
  <c r="R3895" i="18"/>
  <c r="U3895" i="18" s="1"/>
  <c r="K3951" i="18"/>
  <c r="P3927" i="18"/>
  <c r="K3941" i="18"/>
  <c r="P3917" i="18"/>
  <c r="R3891" i="18"/>
  <c r="U3891" i="18" s="1"/>
  <c r="J3934" i="18"/>
  <c r="O3910" i="18"/>
  <c r="J3932" i="18"/>
  <c r="O3908" i="18"/>
  <c r="R3884" i="18"/>
  <c r="U3884" i="18" s="1"/>
  <c r="R3900" i="18"/>
  <c r="U3900" i="18" s="1"/>
  <c r="R3886" i="18"/>
  <c r="U3886" i="18" s="1"/>
  <c r="J3936" i="18"/>
  <c r="O3912" i="18"/>
  <c r="I3947" i="18"/>
  <c r="N3923" i="18"/>
  <c r="I3937" i="18"/>
  <c r="N3913" i="18"/>
  <c r="K3929" i="18"/>
  <c r="P3905" i="18"/>
  <c r="K3946" i="18"/>
  <c r="P3922" i="18"/>
  <c r="L6680" i="18"/>
  <c r="Q6656" i="18"/>
  <c r="L6662" i="18"/>
  <c r="Q6638" i="18"/>
  <c r="K3935" i="18"/>
  <c r="P3911" i="18"/>
  <c r="I3929" i="18"/>
  <c r="N3905" i="18"/>
  <c r="L6666" i="18"/>
  <c r="Q6642" i="18"/>
  <c r="K3942" i="18"/>
  <c r="P3918" i="18"/>
  <c r="J3942" i="18"/>
  <c r="O3918" i="18"/>
  <c r="L6658" i="18"/>
  <c r="Q6634" i="18"/>
  <c r="R3885" i="18"/>
  <c r="U3885" i="18" s="1"/>
  <c r="R3883" i="18"/>
  <c r="U3883" i="18" s="1"/>
  <c r="R3882" i="18"/>
  <c r="U3882" i="18" s="1"/>
  <c r="L6681" i="18"/>
  <c r="Q6657" i="18"/>
  <c r="I3943" i="18"/>
  <c r="N3919" i="18"/>
  <c r="L6668" i="18"/>
  <c r="Q6644" i="18"/>
  <c r="L6663" i="18"/>
  <c r="Q6639" i="18"/>
  <c r="J3939" i="18"/>
  <c r="O3915" i="18"/>
  <c r="K3932" i="18"/>
  <c r="P3908" i="18"/>
  <c r="I3942" i="18"/>
  <c r="N3918" i="18"/>
  <c r="L6669" i="18"/>
  <c r="Q6645" i="18"/>
  <c r="J3952" i="18"/>
  <c r="O3928" i="18"/>
  <c r="L6673" i="18"/>
  <c r="Q6649" i="18"/>
  <c r="K3952" i="18"/>
  <c r="P3928" i="18"/>
  <c r="I3939" i="18"/>
  <c r="N3915" i="18"/>
  <c r="I3935" i="18"/>
  <c r="N3911" i="18"/>
  <c r="J3931" i="18"/>
  <c r="O3907" i="18"/>
  <c r="J3933" i="18"/>
  <c r="O3909" i="18"/>
  <c r="L6661" i="18"/>
  <c r="Q6637" i="18"/>
  <c r="I3932" i="18"/>
  <c r="N3908" i="18"/>
  <c r="I3948" i="18"/>
  <c r="N3924" i="18"/>
  <c r="I3934" i="18"/>
  <c r="N3910" i="18"/>
  <c r="K3950" i="18"/>
  <c r="P3926" i="18"/>
  <c r="J3944" i="18"/>
  <c r="O3920" i="18"/>
  <c r="K3945" i="18"/>
  <c r="P3921" i="18"/>
  <c r="R3902" i="18"/>
  <c r="U3902" i="18" s="1"/>
  <c r="L6664" i="18"/>
  <c r="Q6640" i="18"/>
  <c r="R3893" i="18"/>
  <c r="U3893" i="18" s="1"/>
  <c r="J3937" i="18"/>
  <c r="O3913" i="18"/>
  <c r="I3933" i="18"/>
  <c r="N3909" i="18"/>
  <c r="L6670" i="18"/>
  <c r="Q6646" i="18"/>
  <c r="J3929" i="18"/>
  <c r="O3905" i="18"/>
  <c r="J3930" i="18"/>
  <c r="O3906" i="18"/>
  <c r="J3951" i="18"/>
  <c r="O3927" i="18"/>
  <c r="L6665" i="18"/>
  <c r="Q6641" i="18"/>
  <c r="I3931" i="18"/>
  <c r="N3907" i="18"/>
  <c r="I3930" i="18"/>
  <c r="N3906" i="18"/>
  <c r="J3947" i="18"/>
  <c r="O3923" i="18"/>
  <c r="L6674" i="18"/>
  <c r="Q6650" i="18"/>
  <c r="K3933" i="18"/>
  <c r="P3909" i="18"/>
  <c r="R3903" i="18"/>
  <c r="U3903" i="18" s="1"/>
  <c r="R3897" i="18"/>
  <c r="U3897" i="18" s="1"/>
  <c r="K3930" i="18"/>
  <c r="P3906" i="18"/>
  <c r="K3948" i="18"/>
  <c r="P3924" i="18"/>
  <c r="I3946" i="18"/>
  <c r="N3922" i="18"/>
  <c r="K3937" i="18"/>
  <c r="P3913" i="18"/>
  <c r="I3944" i="18"/>
  <c r="N3920" i="18"/>
  <c r="K3934" i="18"/>
  <c r="P3910" i="18"/>
  <c r="L6678" i="18"/>
  <c r="Q6654" i="18"/>
  <c r="J3938" i="18"/>
  <c r="O3914" i="18"/>
  <c r="I3950" i="18"/>
  <c r="N3926" i="18"/>
  <c r="J3941" i="18"/>
  <c r="O3917" i="18"/>
  <c r="J3943" i="18"/>
  <c r="O3919" i="18"/>
  <c r="I3949" i="18"/>
  <c r="N3925" i="18"/>
  <c r="J3948" i="18"/>
  <c r="O3924" i="18"/>
  <c r="K3936" i="18"/>
  <c r="P3912" i="18"/>
  <c r="I3941" i="18"/>
  <c r="N3917" i="18"/>
  <c r="K3940" i="18"/>
  <c r="P3916" i="18"/>
  <c r="K3944" i="18"/>
  <c r="P3920" i="18"/>
  <c r="R3904" i="18"/>
  <c r="U3904" i="18" s="1"/>
  <c r="R3888" i="18"/>
  <c r="U3888" i="18" s="1"/>
  <c r="R3890" i="18"/>
  <c r="U3890" i="18" s="1"/>
  <c r="I3951" i="18"/>
  <c r="N3927" i="18"/>
  <c r="K3938" i="18"/>
  <c r="P3914" i="18"/>
  <c r="I3945" i="18"/>
  <c r="N3921" i="18"/>
  <c r="R3921" i="18" s="1"/>
  <c r="U3921" i="18" s="1"/>
  <c r="L6676" i="18"/>
  <c r="Q6652" i="18"/>
  <c r="R3925" i="18" l="1"/>
  <c r="U3925" i="18" s="1"/>
  <c r="R3906" i="18"/>
  <c r="U3906" i="18" s="1"/>
  <c r="R3908" i="18"/>
  <c r="U3908" i="18" s="1"/>
  <c r="R3927" i="18"/>
  <c r="U3927" i="18" s="1"/>
  <c r="R3911" i="18"/>
  <c r="U3911" i="18" s="1"/>
  <c r="R3918" i="18"/>
  <c r="U3918" i="18" s="1"/>
  <c r="R3905" i="18"/>
  <c r="U3905" i="18" s="1"/>
  <c r="K3962" i="18"/>
  <c r="P3938" i="18"/>
  <c r="L6690" i="18"/>
  <c r="Q6666" i="18"/>
  <c r="L6704" i="18"/>
  <c r="Q6680" i="18"/>
  <c r="K3953" i="18"/>
  <c r="P3929" i="18"/>
  <c r="I3971" i="18"/>
  <c r="N3947" i="18"/>
  <c r="K3965" i="18"/>
  <c r="P3941" i="18"/>
  <c r="K3960" i="18"/>
  <c r="P3936" i="18"/>
  <c r="J3965" i="18"/>
  <c r="O3941" i="18"/>
  <c r="J3962" i="18"/>
  <c r="O3938" i="18"/>
  <c r="K3961" i="18"/>
  <c r="P3937" i="18"/>
  <c r="K3972" i="18"/>
  <c r="P3948" i="18"/>
  <c r="L6698" i="18"/>
  <c r="Q6674" i="18"/>
  <c r="L6689" i="18"/>
  <c r="Q6665" i="18"/>
  <c r="L6694" i="18"/>
  <c r="Q6670" i="18"/>
  <c r="J3961" i="18"/>
  <c r="O3937" i="18"/>
  <c r="J3968" i="18"/>
  <c r="O3944" i="18"/>
  <c r="I3956" i="18"/>
  <c r="N3932" i="18"/>
  <c r="I3959" i="18"/>
  <c r="N3935" i="18"/>
  <c r="J3976" i="18"/>
  <c r="O3952" i="18"/>
  <c r="L6692" i="18"/>
  <c r="Q6668" i="18"/>
  <c r="R3913" i="18"/>
  <c r="U3913" i="18" s="1"/>
  <c r="L6691" i="18"/>
  <c r="Q6667" i="18"/>
  <c r="I3976" i="18"/>
  <c r="N3952" i="18"/>
  <c r="J3959" i="18"/>
  <c r="O3935" i="18"/>
  <c r="L6684" i="18"/>
  <c r="Q6660" i="18"/>
  <c r="L6699" i="18"/>
  <c r="Q6675" i="18"/>
  <c r="I3975" i="18"/>
  <c r="N3951" i="18"/>
  <c r="R3922" i="18"/>
  <c r="U3922" i="18" s="1"/>
  <c r="R3907" i="18"/>
  <c r="U3907" i="18" s="1"/>
  <c r="R3924" i="18"/>
  <c r="U3924" i="18" s="1"/>
  <c r="R3919" i="18"/>
  <c r="U3919" i="18" s="1"/>
  <c r="L6682" i="18"/>
  <c r="Q6658" i="18"/>
  <c r="K3966" i="18"/>
  <c r="P3942" i="18"/>
  <c r="I3953" i="18"/>
  <c r="N3929" i="18"/>
  <c r="L6686" i="18"/>
  <c r="Q6662" i="18"/>
  <c r="K3970" i="18"/>
  <c r="P3946" i="18"/>
  <c r="I3961" i="18"/>
  <c r="N3937" i="18"/>
  <c r="J3960" i="18"/>
  <c r="O3936" i="18"/>
  <c r="K3975" i="18"/>
  <c r="P3951" i="18"/>
  <c r="R3912" i="18"/>
  <c r="U3912" i="18" s="1"/>
  <c r="L6700" i="18"/>
  <c r="Q6676" i="18"/>
  <c r="L6688" i="18"/>
  <c r="Q6664" i="18"/>
  <c r="R3910" i="18"/>
  <c r="U3910" i="18" s="1"/>
  <c r="J3966" i="18"/>
  <c r="O3942" i="18"/>
  <c r="K3959" i="18"/>
  <c r="P3935" i="18"/>
  <c r="R3914" i="18"/>
  <c r="U3914" i="18" s="1"/>
  <c r="R3928" i="18"/>
  <c r="U3928" i="18" s="1"/>
  <c r="R3916" i="18"/>
  <c r="U3916" i="18" s="1"/>
  <c r="K3964" i="18"/>
  <c r="P3940" i="18"/>
  <c r="I3973" i="18"/>
  <c r="N3949" i="18"/>
  <c r="K3958" i="18"/>
  <c r="P3934" i="18"/>
  <c r="I3954" i="18"/>
  <c r="N3930" i="18"/>
  <c r="J3954" i="18"/>
  <c r="O3930" i="18"/>
  <c r="I3958" i="18"/>
  <c r="N3934" i="18"/>
  <c r="J3957" i="18"/>
  <c r="O3933" i="18"/>
  <c r="K3976" i="18"/>
  <c r="P3952" i="18"/>
  <c r="I3966" i="18"/>
  <c r="N3942" i="18"/>
  <c r="J3963" i="18"/>
  <c r="O3939" i="18"/>
  <c r="L6705" i="18"/>
  <c r="Q6681" i="18"/>
  <c r="J3958" i="18"/>
  <c r="O3934" i="18"/>
  <c r="K3963" i="18"/>
  <c r="P3939" i="18"/>
  <c r="I3962" i="18"/>
  <c r="N3938" i="18"/>
  <c r="R3938" i="18" s="1"/>
  <c r="U3938" i="18" s="1"/>
  <c r="K3955" i="18"/>
  <c r="P3931" i="18"/>
  <c r="L6695" i="18"/>
  <c r="Q6671" i="18"/>
  <c r="I3964" i="18"/>
  <c r="N3940" i="18"/>
  <c r="J3974" i="18"/>
  <c r="O3950" i="18"/>
  <c r="K3971" i="18"/>
  <c r="P3947" i="18"/>
  <c r="I3969" i="18"/>
  <c r="N3945" i="18"/>
  <c r="R3917" i="18"/>
  <c r="U3917" i="18" s="1"/>
  <c r="R3926" i="18"/>
  <c r="U3926" i="18" s="1"/>
  <c r="R3920" i="18"/>
  <c r="U3920" i="18" s="1"/>
  <c r="R3909" i="18"/>
  <c r="U3909" i="18" s="1"/>
  <c r="R3915" i="18"/>
  <c r="U3915" i="18" s="1"/>
  <c r="K3968" i="18"/>
  <c r="P3944" i="18"/>
  <c r="I3965" i="18"/>
  <c r="N3941" i="18"/>
  <c r="J3972" i="18"/>
  <c r="O3948" i="18"/>
  <c r="J3967" i="18"/>
  <c r="O3943" i="18"/>
  <c r="I3974" i="18"/>
  <c r="N3950" i="18"/>
  <c r="L6702" i="18"/>
  <c r="Q6678" i="18"/>
  <c r="I3968" i="18"/>
  <c r="N3944" i="18"/>
  <c r="I3970" i="18"/>
  <c r="N3946" i="18"/>
  <c r="K3954" i="18"/>
  <c r="P3930" i="18"/>
  <c r="K3957" i="18"/>
  <c r="P3933" i="18"/>
  <c r="J3971" i="18"/>
  <c r="O3947" i="18"/>
  <c r="I3955" i="18"/>
  <c r="N3931" i="18"/>
  <c r="J3975" i="18"/>
  <c r="O3951" i="18"/>
  <c r="J3953" i="18"/>
  <c r="O3929" i="18"/>
  <c r="I3957" i="18"/>
  <c r="N3933" i="18"/>
  <c r="K3969" i="18"/>
  <c r="P3945" i="18"/>
  <c r="K3974" i="18"/>
  <c r="P3950" i="18"/>
  <c r="I3972" i="18"/>
  <c r="N3948" i="18"/>
  <c r="L6685" i="18"/>
  <c r="Q6661" i="18"/>
  <c r="J3955" i="18"/>
  <c r="O3931" i="18"/>
  <c r="I3963" i="18"/>
  <c r="N3939" i="18"/>
  <c r="L6697" i="18"/>
  <c r="Q6673" i="18"/>
  <c r="L6693" i="18"/>
  <c r="Q6669" i="18"/>
  <c r="K3956" i="18"/>
  <c r="P3932" i="18"/>
  <c r="L6687" i="18"/>
  <c r="Q6663" i="18"/>
  <c r="I3967" i="18"/>
  <c r="N3943" i="18"/>
  <c r="R3923" i="18"/>
  <c r="U3923" i="18" s="1"/>
  <c r="J3956" i="18"/>
  <c r="O3932" i="18"/>
  <c r="K3967" i="18"/>
  <c r="P3943" i="18"/>
  <c r="J3964" i="18"/>
  <c r="O3940" i="18"/>
  <c r="I3960" i="18"/>
  <c r="N3936" i="18"/>
  <c r="R3936" i="18" s="1"/>
  <c r="U3936" i="18" s="1"/>
  <c r="J3973" i="18"/>
  <c r="O3949" i="18"/>
  <c r="K3973" i="18"/>
  <c r="P3949" i="18"/>
  <c r="J3970" i="18"/>
  <c r="O3946" i="18"/>
  <c r="L6703" i="18"/>
  <c r="Q6679" i="18"/>
  <c r="L6683" i="18"/>
  <c r="Q6659" i="18"/>
  <c r="L6701" i="18"/>
  <c r="Q6677" i="18"/>
  <c r="J3969" i="18"/>
  <c r="O3945" i="18"/>
  <c r="L6696" i="18"/>
  <c r="Q6672" i="18"/>
  <c r="R3940" i="18" l="1"/>
  <c r="U3940" i="18" s="1"/>
  <c r="R3942" i="18"/>
  <c r="U3942" i="18" s="1"/>
  <c r="R3935" i="18"/>
  <c r="U3935" i="18" s="1"/>
  <c r="R3948" i="18"/>
  <c r="U3948" i="18" s="1"/>
  <c r="R3946" i="18"/>
  <c r="U3946" i="18" s="1"/>
  <c r="L6711" i="18"/>
  <c r="Q6687" i="18"/>
  <c r="I3987" i="18"/>
  <c r="N3963" i="18"/>
  <c r="K3998" i="18"/>
  <c r="P3974" i="18"/>
  <c r="J3995" i="18"/>
  <c r="O3971" i="18"/>
  <c r="I3992" i="18"/>
  <c r="N3968" i="18"/>
  <c r="J3996" i="18"/>
  <c r="O3972" i="18"/>
  <c r="I3985" i="18"/>
  <c r="N3961" i="18"/>
  <c r="L6708" i="18"/>
  <c r="Q6684" i="18"/>
  <c r="I4000" i="18"/>
  <c r="N3976" i="18"/>
  <c r="L6725" i="18"/>
  <c r="Q6701" i="18"/>
  <c r="K3997" i="18"/>
  <c r="P3973" i="18"/>
  <c r="R3943" i="18"/>
  <c r="U3943" i="18" s="1"/>
  <c r="R3931" i="18"/>
  <c r="U3931" i="18" s="1"/>
  <c r="K3995" i="18"/>
  <c r="P3971" i="18"/>
  <c r="K3987" i="18"/>
  <c r="P3963" i="18"/>
  <c r="I3990" i="18"/>
  <c r="N3966" i="18"/>
  <c r="J3978" i="18"/>
  <c r="O3954" i="18"/>
  <c r="K3988" i="18"/>
  <c r="P3964" i="18"/>
  <c r="L6716" i="18"/>
  <c r="Q6692" i="18"/>
  <c r="I3983" i="18"/>
  <c r="N3959" i="18"/>
  <c r="J3992" i="18"/>
  <c r="O3968" i="18"/>
  <c r="L6718" i="18"/>
  <c r="Q6694" i="18"/>
  <c r="L6722" i="18"/>
  <c r="Q6698" i="18"/>
  <c r="K3985" i="18"/>
  <c r="P3961" i="18"/>
  <c r="J3989" i="18"/>
  <c r="O3965" i="18"/>
  <c r="K3989" i="18"/>
  <c r="P3965" i="18"/>
  <c r="K3977" i="18"/>
  <c r="P3953" i="18"/>
  <c r="L6714" i="18"/>
  <c r="Q6690" i="18"/>
  <c r="I3991" i="18"/>
  <c r="N3967" i="18"/>
  <c r="K3980" i="18"/>
  <c r="P3956" i="18"/>
  <c r="L6721" i="18"/>
  <c r="Q6697" i="18"/>
  <c r="J3979" i="18"/>
  <c r="O3955" i="18"/>
  <c r="I3996" i="18"/>
  <c r="N3972" i="18"/>
  <c r="K3993" i="18"/>
  <c r="P3969" i="18"/>
  <c r="J3977" i="18"/>
  <c r="O3953" i="18"/>
  <c r="I3979" i="18"/>
  <c r="N3955" i="18"/>
  <c r="K3981" i="18"/>
  <c r="P3957" i="18"/>
  <c r="I3994" i="18"/>
  <c r="N3970" i="18"/>
  <c r="L6726" i="18"/>
  <c r="Q6702" i="18"/>
  <c r="J3991" i="18"/>
  <c r="O3967" i="18"/>
  <c r="I3989" i="18"/>
  <c r="N3965" i="18"/>
  <c r="R3945" i="18"/>
  <c r="U3945" i="18" s="1"/>
  <c r="R3934" i="18"/>
  <c r="U3934" i="18" s="1"/>
  <c r="R3930" i="18"/>
  <c r="U3930" i="18" s="1"/>
  <c r="R3949" i="18"/>
  <c r="U3949" i="18" s="1"/>
  <c r="K3983" i="18"/>
  <c r="P3959" i="18"/>
  <c r="J3984" i="18"/>
  <c r="O3960" i="18"/>
  <c r="K3994" i="18"/>
  <c r="P3970" i="18"/>
  <c r="I3977" i="18"/>
  <c r="N3953" i="18"/>
  <c r="R3953" i="18" s="1"/>
  <c r="U3953" i="18" s="1"/>
  <c r="L6706" i="18"/>
  <c r="Q6682" i="18"/>
  <c r="L6723" i="18"/>
  <c r="Q6699" i="18"/>
  <c r="J3983" i="18"/>
  <c r="O3959" i="18"/>
  <c r="L6715" i="18"/>
  <c r="Q6691" i="18"/>
  <c r="R3932" i="18"/>
  <c r="U3932" i="18" s="1"/>
  <c r="R3947" i="18"/>
  <c r="U3947" i="18" s="1"/>
  <c r="L6717" i="18"/>
  <c r="Q6693" i="18"/>
  <c r="L6709" i="18"/>
  <c r="Q6685" i="18"/>
  <c r="I3981" i="18"/>
  <c r="N3957" i="18"/>
  <c r="J3999" i="18"/>
  <c r="O3975" i="18"/>
  <c r="K3978" i="18"/>
  <c r="P3954" i="18"/>
  <c r="I3998" i="18"/>
  <c r="N3974" i="18"/>
  <c r="K3992" i="18"/>
  <c r="P3968" i="18"/>
  <c r="J3990" i="18"/>
  <c r="O3966" i="18"/>
  <c r="K3999" i="18"/>
  <c r="P3975" i="18"/>
  <c r="L6710" i="18"/>
  <c r="Q6686" i="18"/>
  <c r="K3990" i="18"/>
  <c r="P3966" i="18"/>
  <c r="I3999" i="18"/>
  <c r="N3975" i="18"/>
  <c r="L6720" i="18"/>
  <c r="Q6696" i="18"/>
  <c r="L6727" i="18"/>
  <c r="Q6703" i="18"/>
  <c r="I3984" i="18"/>
  <c r="N3960" i="18"/>
  <c r="K3991" i="18"/>
  <c r="P3967" i="18"/>
  <c r="R3941" i="18"/>
  <c r="U3941" i="18" s="1"/>
  <c r="I3988" i="18"/>
  <c r="N3964" i="18"/>
  <c r="K3979" i="18"/>
  <c r="P3955" i="18"/>
  <c r="L6729" i="18"/>
  <c r="Q6705" i="18"/>
  <c r="J3981" i="18"/>
  <c r="O3957" i="18"/>
  <c r="K3982" i="18"/>
  <c r="P3958" i="18"/>
  <c r="L6724" i="18"/>
  <c r="Q6700" i="18"/>
  <c r="R3929" i="18"/>
  <c r="U3929" i="18" s="1"/>
  <c r="J3993" i="18"/>
  <c r="O3969" i="18"/>
  <c r="L6707" i="18"/>
  <c r="Q6683" i="18"/>
  <c r="J3994" i="18"/>
  <c r="O3970" i="18"/>
  <c r="J3997" i="18"/>
  <c r="O3973" i="18"/>
  <c r="J3988" i="18"/>
  <c r="O3964" i="18"/>
  <c r="J3980" i="18"/>
  <c r="O3956" i="18"/>
  <c r="R3939" i="18"/>
  <c r="U3939" i="18" s="1"/>
  <c r="R3933" i="18"/>
  <c r="U3933" i="18" s="1"/>
  <c r="R3944" i="18"/>
  <c r="U3944" i="18" s="1"/>
  <c r="R3950" i="18"/>
  <c r="U3950" i="18" s="1"/>
  <c r="I3993" i="18"/>
  <c r="N3969" i="18"/>
  <c r="J3998" i="18"/>
  <c r="O3974" i="18"/>
  <c r="L6719" i="18"/>
  <c r="Q6695" i="18"/>
  <c r="I3986" i="18"/>
  <c r="N3962" i="18"/>
  <c r="J3982" i="18"/>
  <c r="O3958" i="18"/>
  <c r="J3987" i="18"/>
  <c r="O3963" i="18"/>
  <c r="K4000" i="18"/>
  <c r="P3976" i="18"/>
  <c r="I3982" i="18"/>
  <c r="N3958" i="18"/>
  <c r="I3978" i="18"/>
  <c r="N3954" i="18"/>
  <c r="R3954" i="18" s="1"/>
  <c r="U3954" i="18" s="1"/>
  <c r="I3997" i="18"/>
  <c r="N3973" i="18"/>
  <c r="R3973" i="18" s="1"/>
  <c r="U3973" i="18" s="1"/>
  <c r="L6712" i="18"/>
  <c r="Q6688" i="18"/>
  <c r="R3937" i="18"/>
  <c r="U3937" i="18" s="1"/>
  <c r="R3951" i="18"/>
  <c r="U3951" i="18" s="1"/>
  <c r="R3952" i="18"/>
  <c r="U3952" i="18" s="1"/>
  <c r="J4000" i="18"/>
  <c r="O3976" i="18"/>
  <c r="I3980" i="18"/>
  <c r="N3956" i="18"/>
  <c r="J3985" i="18"/>
  <c r="O3961" i="18"/>
  <c r="L6713" i="18"/>
  <c r="Q6689" i="18"/>
  <c r="K3996" i="18"/>
  <c r="P3972" i="18"/>
  <c r="J3986" i="18"/>
  <c r="O3962" i="18"/>
  <c r="K3984" i="18"/>
  <c r="P3960" i="18"/>
  <c r="I3995" i="18"/>
  <c r="N3971" i="18"/>
  <c r="R3971" i="18" s="1"/>
  <c r="U3971" i="18" s="1"/>
  <c r="L6728" i="18"/>
  <c r="Q6704" i="18"/>
  <c r="K3986" i="18"/>
  <c r="P3962" i="18"/>
  <c r="R3969" i="18" l="1"/>
  <c r="U3969" i="18" s="1"/>
  <c r="R3975" i="18"/>
  <c r="U3975" i="18" s="1"/>
  <c r="R3955" i="18"/>
  <c r="U3955" i="18" s="1"/>
  <c r="R3962" i="18"/>
  <c r="U3962" i="18" s="1"/>
  <c r="R3960" i="18"/>
  <c r="U3960" i="18" s="1"/>
  <c r="R3957" i="18"/>
  <c r="U3957" i="18" s="1"/>
  <c r="K4020" i="18"/>
  <c r="P3996" i="18"/>
  <c r="K4010" i="18"/>
  <c r="P3986" i="18"/>
  <c r="L6737" i="18"/>
  <c r="Q6713" i="18"/>
  <c r="R3958" i="18"/>
  <c r="U3958" i="18" s="1"/>
  <c r="L6753" i="18"/>
  <c r="Q6729" i="18"/>
  <c r="R3965" i="18"/>
  <c r="U3965" i="18" s="1"/>
  <c r="R3972" i="18"/>
  <c r="U3972" i="18" s="1"/>
  <c r="R3967" i="18"/>
  <c r="U3967" i="18" s="1"/>
  <c r="R3963" i="18"/>
  <c r="U3963" i="18" s="1"/>
  <c r="K4008" i="18"/>
  <c r="P3984" i="18"/>
  <c r="J4024" i="18"/>
  <c r="O4000" i="18"/>
  <c r="I4019" i="18"/>
  <c r="N3995" i="18"/>
  <c r="J4010" i="18"/>
  <c r="O3986" i="18"/>
  <c r="I4004" i="18"/>
  <c r="N3980" i="18"/>
  <c r="K4006" i="18"/>
  <c r="P3982" i="18"/>
  <c r="I4012" i="18"/>
  <c r="N3988" i="18"/>
  <c r="I4021" i="18"/>
  <c r="N3997" i="18"/>
  <c r="I4006" i="18"/>
  <c r="N3982" i="18"/>
  <c r="J4011" i="18"/>
  <c r="O3987" i="18"/>
  <c r="I4010" i="18"/>
  <c r="N3986" i="18"/>
  <c r="J4022" i="18"/>
  <c r="O3998" i="18"/>
  <c r="J4004" i="18"/>
  <c r="O3980" i="18"/>
  <c r="J4021" i="18"/>
  <c r="O3997" i="18"/>
  <c r="L6731" i="18"/>
  <c r="Q6707" i="18"/>
  <c r="I4008" i="18"/>
  <c r="N3984" i="18"/>
  <c r="L6744" i="18"/>
  <c r="Q6720" i="18"/>
  <c r="K4014" i="18"/>
  <c r="P3990" i="18"/>
  <c r="K4023" i="18"/>
  <c r="P3999" i="18"/>
  <c r="K4016" i="18"/>
  <c r="P3992" i="18"/>
  <c r="K4002" i="18"/>
  <c r="P3978" i="18"/>
  <c r="I4005" i="18"/>
  <c r="N3981" i="18"/>
  <c r="L6741" i="18"/>
  <c r="Q6717" i="18"/>
  <c r="L6739" i="18"/>
  <c r="Q6715" i="18"/>
  <c r="L6747" i="18"/>
  <c r="Q6723" i="18"/>
  <c r="I4001" i="18"/>
  <c r="N3977" i="18"/>
  <c r="J4008" i="18"/>
  <c r="O3984" i="18"/>
  <c r="I4013" i="18"/>
  <c r="N3989" i="18"/>
  <c r="L6750" i="18"/>
  <c r="Q6726" i="18"/>
  <c r="K4005" i="18"/>
  <c r="P3981" i="18"/>
  <c r="J4001" i="18"/>
  <c r="O3977" i="18"/>
  <c r="I4020" i="18"/>
  <c r="N3996" i="18"/>
  <c r="L6745" i="18"/>
  <c r="Q6721" i="18"/>
  <c r="I4015" i="18"/>
  <c r="N3991" i="18"/>
  <c r="K4001" i="18"/>
  <c r="P3977" i="18"/>
  <c r="J4013" i="18"/>
  <c r="O3989" i="18"/>
  <c r="L6746" i="18"/>
  <c r="Q6722" i="18"/>
  <c r="J4016" i="18"/>
  <c r="O3992" i="18"/>
  <c r="L6740" i="18"/>
  <c r="Q6716" i="18"/>
  <c r="J4002" i="18"/>
  <c r="O3978" i="18"/>
  <c r="K4011" i="18"/>
  <c r="P3987" i="18"/>
  <c r="L6749" i="18"/>
  <c r="Q6725" i="18"/>
  <c r="L6732" i="18"/>
  <c r="Q6708" i="18"/>
  <c r="J4020" i="18"/>
  <c r="O3996" i="18"/>
  <c r="J4019" i="18"/>
  <c r="O3995" i="18"/>
  <c r="I4011" i="18"/>
  <c r="N3987" i="18"/>
  <c r="L6752" i="18"/>
  <c r="Q6728" i="18"/>
  <c r="J4009" i="18"/>
  <c r="O3985" i="18"/>
  <c r="J4005" i="18"/>
  <c r="O3981" i="18"/>
  <c r="R3974" i="18"/>
  <c r="U3974" i="18" s="1"/>
  <c r="R3970" i="18"/>
  <c r="U3970" i="18" s="1"/>
  <c r="R3959" i="18"/>
  <c r="U3959" i="18" s="1"/>
  <c r="R3966" i="18"/>
  <c r="U3966" i="18" s="1"/>
  <c r="R3976" i="18"/>
  <c r="U3976" i="18" s="1"/>
  <c r="R3961" i="18"/>
  <c r="U3961" i="18" s="1"/>
  <c r="R3968" i="18"/>
  <c r="U3968" i="18" s="1"/>
  <c r="L6748" i="18"/>
  <c r="Q6724" i="18"/>
  <c r="K4003" i="18"/>
  <c r="P3979" i="18"/>
  <c r="R3956" i="18"/>
  <c r="U3956" i="18" s="1"/>
  <c r="L6736" i="18"/>
  <c r="Q6712" i="18"/>
  <c r="I4002" i="18"/>
  <c r="N3978" i="18"/>
  <c r="K4024" i="18"/>
  <c r="P4000" i="18"/>
  <c r="J4006" i="18"/>
  <c r="O3982" i="18"/>
  <c r="L6743" i="18"/>
  <c r="Q6719" i="18"/>
  <c r="I4017" i="18"/>
  <c r="N3993" i="18"/>
  <c r="J4012" i="18"/>
  <c r="O3988" i="18"/>
  <c r="J4018" i="18"/>
  <c r="O3994" i="18"/>
  <c r="J4017" i="18"/>
  <c r="O3993" i="18"/>
  <c r="R3964" i="18"/>
  <c r="U3964" i="18" s="1"/>
  <c r="K4015" i="18"/>
  <c r="P3991" i="18"/>
  <c r="L6751" i="18"/>
  <c r="Q6727" i="18"/>
  <c r="I4023" i="18"/>
  <c r="N3999" i="18"/>
  <c r="L6734" i="18"/>
  <c r="Q6710" i="18"/>
  <c r="J4014" i="18"/>
  <c r="O3990" i="18"/>
  <c r="I4022" i="18"/>
  <c r="N3998" i="18"/>
  <c r="J4023" i="18"/>
  <c r="O3999" i="18"/>
  <c r="L6733" i="18"/>
  <c r="Q6709" i="18"/>
  <c r="J4007" i="18"/>
  <c r="O3983" i="18"/>
  <c r="L6730" i="18"/>
  <c r="Q6706" i="18"/>
  <c r="K4018" i="18"/>
  <c r="P3994" i="18"/>
  <c r="K4007" i="18"/>
  <c r="P3983" i="18"/>
  <c r="J4015" i="18"/>
  <c r="O3991" i="18"/>
  <c r="I4018" i="18"/>
  <c r="N3994" i="18"/>
  <c r="I4003" i="18"/>
  <c r="N3979" i="18"/>
  <c r="K4017" i="18"/>
  <c r="P3993" i="18"/>
  <c r="J4003" i="18"/>
  <c r="O3979" i="18"/>
  <c r="K4004" i="18"/>
  <c r="P3980" i="18"/>
  <c r="L6738" i="18"/>
  <c r="Q6714" i="18"/>
  <c r="K4013" i="18"/>
  <c r="P3989" i="18"/>
  <c r="K4009" i="18"/>
  <c r="P3985" i="18"/>
  <c r="L6742" i="18"/>
  <c r="Q6718" i="18"/>
  <c r="I4007" i="18"/>
  <c r="N3983" i="18"/>
  <c r="K4012" i="18"/>
  <c r="P3988" i="18"/>
  <c r="I4014" i="18"/>
  <c r="N3990" i="18"/>
  <c r="R3990" i="18" s="1"/>
  <c r="U3990" i="18" s="1"/>
  <c r="K4019" i="18"/>
  <c r="P3995" i="18"/>
  <c r="K4021" i="18"/>
  <c r="P3997" i="18"/>
  <c r="I4024" i="18"/>
  <c r="N4000" i="18"/>
  <c r="I4009" i="18"/>
  <c r="N3985" i="18"/>
  <c r="R3985" i="18" s="1"/>
  <c r="U3985" i="18" s="1"/>
  <c r="I4016" i="18"/>
  <c r="N3992" i="18"/>
  <c r="R3992" i="18" s="1"/>
  <c r="U3992" i="18" s="1"/>
  <c r="K4022" i="18"/>
  <c r="P3998" i="18"/>
  <c r="L6735" i="18"/>
  <c r="Q6711" i="18"/>
  <c r="R3978" i="18" l="1"/>
  <c r="U3978" i="18" s="1"/>
  <c r="R4000" i="18"/>
  <c r="U4000" i="18" s="1"/>
  <c r="R3986" i="18"/>
  <c r="U3986" i="18" s="1"/>
  <c r="R3994" i="18"/>
  <c r="U3994" i="18" s="1"/>
  <c r="R3983" i="18"/>
  <c r="U3983" i="18" s="1"/>
  <c r="R3979" i="18"/>
  <c r="U3979" i="18" s="1"/>
  <c r="R3999" i="18"/>
  <c r="U3999" i="18" s="1"/>
  <c r="J4041" i="18"/>
  <c r="O4017" i="18"/>
  <c r="J4036" i="18"/>
  <c r="O4012" i="18"/>
  <c r="L6767" i="18"/>
  <c r="Q6743" i="18"/>
  <c r="K4048" i="18"/>
  <c r="P4024" i="18"/>
  <c r="L6760" i="18"/>
  <c r="Q6736" i="18"/>
  <c r="J4033" i="18"/>
  <c r="O4009" i="18"/>
  <c r="I4035" i="18"/>
  <c r="N4011" i="18"/>
  <c r="J4044" i="18"/>
  <c r="O4020" i="18"/>
  <c r="L6773" i="18"/>
  <c r="Q6749" i="18"/>
  <c r="J4026" i="18"/>
  <c r="O4002" i="18"/>
  <c r="J4040" i="18"/>
  <c r="O4016" i="18"/>
  <c r="J4037" i="18"/>
  <c r="O4013" i="18"/>
  <c r="I4039" i="18"/>
  <c r="N4015" i="18"/>
  <c r="I4044" i="18"/>
  <c r="N4020" i="18"/>
  <c r="K4029" i="18"/>
  <c r="P4005" i="18"/>
  <c r="I4037" i="18"/>
  <c r="N4013" i="18"/>
  <c r="I4025" i="18"/>
  <c r="N4001" i="18"/>
  <c r="L6763" i="18"/>
  <c r="Q6739" i="18"/>
  <c r="I4029" i="18"/>
  <c r="N4005" i="18"/>
  <c r="K4040" i="18"/>
  <c r="P4016" i="18"/>
  <c r="K4038" i="18"/>
  <c r="P4014" i="18"/>
  <c r="I4032" i="18"/>
  <c r="N4008" i="18"/>
  <c r="J4045" i="18"/>
  <c r="O4021" i="18"/>
  <c r="J4046" i="18"/>
  <c r="O4022" i="18"/>
  <c r="J4035" i="18"/>
  <c r="O4011" i="18"/>
  <c r="I4045" i="18"/>
  <c r="N4021" i="18"/>
  <c r="K4030" i="18"/>
  <c r="P4006" i="18"/>
  <c r="J4034" i="18"/>
  <c r="O4010" i="18"/>
  <c r="J4048" i="18"/>
  <c r="O4024" i="18"/>
  <c r="L6777" i="18"/>
  <c r="Q6753" i="18"/>
  <c r="K4046" i="18"/>
  <c r="P4022" i="18"/>
  <c r="I4033" i="18"/>
  <c r="N4009" i="18"/>
  <c r="K4045" i="18"/>
  <c r="P4021" i="18"/>
  <c r="I4038" i="18"/>
  <c r="N4014" i="18"/>
  <c r="I4031" i="18"/>
  <c r="N4007" i="18"/>
  <c r="K4033" i="18"/>
  <c r="P4009" i="18"/>
  <c r="L6762" i="18"/>
  <c r="Q6738" i="18"/>
  <c r="J4027" i="18"/>
  <c r="O4003" i="18"/>
  <c r="I4027" i="18"/>
  <c r="N4003" i="18"/>
  <c r="J4039" i="18"/>
  <c r="O4015" i="18"/>
  <c r="K4042" i="18"/>
  <c r="P4018" i="18"/>
  <c r="J4031" i="18"/>
  <c r="O4007" i="18"/>
  <c r="J4047" i="18"/>
  <c r="O4023" i="18"/>
  <c r="J4038" i="18"/>
  <c r="O4014" i="18"/>
  <c r="I4047" i="18"/>
  <c r="N4023" i="18"/>
  <c r="K4039" i="18"/>
  <c r="P4015" i="18"/>
  <c r="R3993" i="18"/>
  <c r="U3993" i="18" s="1"/>
  <c r="L6772" i="18"/>
  <c r="Q6748" i="18"/>
  <c r="R3982" i="18"/>
  <c r="U3982" i="18" s="1"/>
  <c r="R3988" i="18"/>
  <c r="U3988" i="18" s="1"/>
  <c r="R3980" i="18"/>
  <c r="U3980" i="18" s="1"/>
  <c r="R3995" i="18"/>
  <c r="U3995" i="18" s="1"/>
  <c r="K4034" i="18"/>
  <c r="P4010" i="18"/>
  <c r="J4042" i="18"/>
  <c r="O4018" i="18"/>
  <c r="I4041" i="18"/>
  <c r="N4017" i="18"/>
  <c r="J4030" i="18"/>
  <c r="O4006" i="18"/>
  <c r="I4026" i="18"/>
  <c r="N4002" i="18"/>
  <c r="J4029" i="18"/>
  <c r="O4005" i="18"/>
  <c r="L6776" i="18"/>
  <c r="Q6752" i="18"/>
  <c r="J4043" i="18"/>
  <c r="O4019" i="18"/>
  <c r="L6756" i="18"/>
  <c r="Q6732" i="18"/>
  <c r="K4035" i="18"/>
  <c r="P4011" i="18"/>
  <c r="L6764" i="18"/>
  <c r="Q6740" i="18"/>
  <c r="L6770" i="18"/>
  <c r="Q6746" i="18"/>
  <c r="K4025" i="18"/>
  <c r="P4001" i="18"/>
  <c r="L6769" i="18"/>
  <c r="Q6745" i="18"/>
  <c r="J4025" i="18"/>
  <c r="O4001" i="18"/>
  <c r="L6774" i="18"/>
  <c r="Q6750" i="18"/>
  <c r="J4032" i="18"/>
  <c r="O4008" i="18"/>
  <c r="L6771" i="18"/>
  <c r="Q6747" i="18"/>
  <c r="L6765" i="18"/>
  <c r="Q6741" i="18"/>
  <c r="K4026" i="18"/>
  <c r="P4002" i="18"/>
  <c r="K4047" i="18"/>
  <c r="P4023" i="18"/>
  <c r="L6768" i="18"/>
  <c r="Q6744" i="18"/>
  <c r="L6755" i="18"/>
  <c r="Q6731" i="18"/>
  <c r="J4028" i="18"/>
  <c r="O4004" i="18"/>
  <c r="I4034" i="18"/>
  <c r="N4010" i="18"/>
  <c r="I4030" i="18"/>
  <c r="N4006" i="18"/>
  <c r="I4036" i="18"/>
  <c r="N4012" i="18"/>
  <c r="I4028" i="18"/>
  <c r="N4004" i="18"/>
  <c r="I4043" i="18"/>
  <c r="N4019" i="18"/>
  <c r="K4032" i="18"/>
  <c r="P4008" i="18"/>
  <c r="R3998" i="18"/>
  <c r="U3998" i="18" s="1"/>
  <c r="L6759" i="18"/>
  <c r="Q6735" i="18"/>
  <c r="I4040" i="18"/>
  <c r="N4016" i="18"/>
  <c r="I4048" i="18"/>
  <c r="N4024" i="18"/>
  <c r="K4043" i="18"/>
  <c r="P4019" i="18"/>
  <c r="K4036" i="18"/>
  <c r="P4012" i="18"/>
  <c r="L6766" i="18"/>
  <c r="Q6742" i="18"/>
  <c r="K4037" i="18"/>
  <c r="P4013" i="18"/>
  <c r="K4028" i="18"/>
  <c r="P4004" i="18"/>
  <c r="K4041" i="18"/>
  <c r="P4017" i="18"/>
  <c r="I4042" i="18"/>
  <c r="N4018" i="18"/>
  <c r="K4031" i="18"/>
  <c r="P4007" i="18"/>
  <c r="L6754" i="18"/>
  <c r="Q6730" i="18"/>
  <c r="L6757" i="18"/>
  <c r="Q6733" i="18"/>
  <c r="I4046" i="18"/>
  <c r="N4022" i="18"/>
  <c r="R4022" i="18" s="1"/>
  <c r="U4022" i="18" s="1"/>
  <c r="L6758" i="18"/>
  <c r="Q6734" i="18"/>
  <c r="L6775" i="18"/>
  <c r="Q6751" i="18"/>
  <c r="K4027" i="18"/>
  <c r="P4003" i="18"/>
  <c r="R3987" i="18"/>
  <c r="U3987" i="18" s="1"/>
  <c r="R3991" i="18"/>
  <c r="U3991" i="18" s="1"/>
  <c r="R3996" i="18"/>
  <c r="U3996" i="18" s="1"/>
  <c r="R3989" i="18"/>
  <c r="U3989" i="18" s="1"/>
  <c r="R3977" i="18"/>
  <c r="U3977" i="18" s="1"/>
  <c r="R3981" i="18"/>
  <c r="U3981" i="18" s="1"/>
  <c r="R3984" i="18"/>
  <c r="U3984" i="18" s="1"/>
  <c r="R3997" i="18"/>
  <c r="U3997" i="18" s="1"/>
  <c r="L6761" i="18"/>
  <c r="Q6737" i="18"/>
  <c r="K4044" i="18"/>
  <c r="P4020" i="18"/>
  <c r="R4010" i="18" l="1"/>
  <c r="U4010" i="18" s="1"/>
  <c r="R4024" i="18"/>
  <c r="U4024" i="18" s="1"/>
  <c r="R4016" i="18"/>
  <c r="U4016" i="18" s="1"/>
  <c r="R4004" i="18"/>
  <c r="U4004" i="18" s="1"/>
  <c r="R4006" i="18"/>
  <c r="U4006" i="18" s="1"/>
  <c r="R4021" i="18"/>
  <c r="U4021" i="18" s="1"/>
  <c r="R4019" i="18"/>
  <c r="U4019" i="18" s="1"/>
  <c r="R4012" i="18"/>
  <c r="U4012" i="18" s="1"/>
  <c r="R4018" i="18"/>
  <c r="U4018" i="18" s="1"/>
  <c r="K4051" i="18"/>
  <c r="P4027" i="18"/>
  <c r="L6782" i="18"/>
  <c r="Q6758" i="18"/>
  <c r="L6781" i="18"/>
  <c r="Q6757" i="18"/>
  <c r="K4055" i="18"/>
  <c r="P4031" i="18"/>
  <c r="K4065" i="18"/>
  <c r="P4041" i="18"/>
  <c r="K4061" i="18"/>
  <c r="P4037" i="18"/>
  <c r="K4060" i="18"/>
  <c r="P4036" i="18"/>
  <c r="I4072" i="18"/>
  <c r="N4048" i="18"/>
  <c r="L6783" i="18"/>
  <c r="Q6759" i="18"/>
  <c r="R4002" i="18"/>
  <c r="U4002" i="18" s="1"/>
  <c r="R4017" i="18"/>
  <c r="U4017" i="18" s="1"/>
  <c r="I4071" i="18"/>
  <c r="N4047" i="18"/>
  <c r="J4071" i="18"/>
  <c r="O4047" i="18"/>
  <c r="K4066" i="18"/>
  <c r="P4042" i="18"/>
  <c r="I4051" i="18"/>
  <c r="N4027" i="18"/>
  <c r="L6786" i="18"/>
  <c r="Q6762" i="18"/>
  <c r="I4055" i="18"/>
  <c r="N4031" i="18"/>
  <c r="K4069" i="18"/>
  <c r="P4045" i="18"/>
  <c r="K4070" i="18"/>
  <c r="P4046" i="18"/>
  <c r="J4072" i="18"/>
  <c r="O4048" i="18"/>
  <c r="K4054" i="18"/>
  <c r="P4030" i="18"/>
  <c r="J4059" i="18"/>
  <c r="O4035" i="18"/>
  <c r="J4069" i="18"/>
  <c r="O4045" i="18"/>
  <c r="K4062" i="18"/>
  <c r="P4038" i="18"/>
  <c r="I4053" i="18"/>
  <c r="N4029" i="18"/>
  <c r="I4049" i="18"/>
  <c r="N4025" i="18"/>
  <c r="K4053" i="18"/>
  <c r="P4029" i="18"/>
  <c r="I4063" i="18"/>
  <c r="N4039" i="18"/>
  <c r="J4064" i="18"/>
  <c r="O4040" i="18"/>
  <c r="L6797" i="18"/>
  <c r="Q6773" i="18"/>
  <c r="I4059" i="18"/>
  <c r="N4035" i="18"/>
  <c r="L6784" i="18"/>
  <c r="Q6760" i="18"/>
  <c r="L6791" i="18"/>
  <c r="Q6767" i="18"/>
  <c r="J4065" i="18"/>
  <c r="O4041" i="18"/>
  <c r="I4067" i="18"/>
  <c r="N4043" i="18"/>
  <c r="I4060" i="18"/>
  <c r="N4036" i="18"/>
  <c r="I4058" i="18"/>
  <c r="N4034" i="18"/>
  <c r="L6779" i="18"/>
  <c r="Q6755" i="18"/>
  <c r="K4071" i="18"/>
  <c r="P4047" i="18"/>
  <c r="L6789" i="18"/>
  <c r="Q6765" i="18"/>
  <c r="J4056" i="18"/>
  <c r="O4032" i="18"/>
  <c r="J4049" i="18"/>
  <c r="O4025" i="18"/>
  <c r="K4049" i="18"/>
  <c r="P4025" i="18"/>
  <c r="L6788" i="18"/>
  <c r="Q6764" i="18"/>
  <c r="L6780" i="18"/>
  <c r="Q6756" i="18"/>
  <c r="L6800" i="18"/>
  <c r="Q6776" i="18"/>
  <c r="I4050" i="18"/>
  <c r="N4026" i="18"/>
  <c r="I4065" i="18"/>
  <c r="N4041" i="18"/>
  <c r="K4058" i="18"/>
  <c r="P4034" i="18"/>
  <c r="R4014" i="18"/>
  <c r="U4014" i="18" s="1"/>
  <c r="R4009" i="18"/>
  <c r="U4009" i="18" s="1"/>
  <c r="R4008" i="18"/>
  <c r="U4008" i="18" s="1"/>
  <c r="R4013" i="18"/>
  <c r="U4013" i="18" s="1"/>
  <c r="R4020" i="18"/>
  <c r="U4020" i="18" s="1"/>
  <c r="K4068" i="18"/>
  <c r="P4044" i="18"/>
  <c r="L6785" i="18"/>
  <c r="Q6761" i="18"/>
  <c r="I4070" i="18"/>
  <c r="N4046" i="18"/>
  <c r="K4052" i="18"/>
  <c r="P4028" i="18"/>
  <c r="K4067" i="18"/>
  <c r="P4043" i="18"/>
  <c r="K4063" i="18"/>
  <c r="P4039" i="18"/>
  <c r="J4062" i="18"/>
  <c r="O4038" i="18"/>
  <c r="J4055" i="18"/>
  <c r="O4031" i="18"/>
  <c r="J4063" i="18"/>
  <c r="O4039" i="18"/>
  <c r="J4051" i="18"/>
  <c r="O4027" i="18"/>
  <c r="K4057" i="18"/>
  <c r="P4033" i="18"/>
  <c r="I4062" i="18"/>
  <c r="N4038" i="18"/>
  <c r="I4057" i="18"/>
  <c r="N4033" i="18"/>
  <c r="L6801" i="18"/>
  <c r="Q6777" i="18"/>
  <c r="J4058" i="18"/>
  <c r="O4034" i="18"/>
  <c r="I4069" i="18"/>
  <c r="N4045" i="18"/>
  <c r="J4070" i="18"/>
  <c r="O4046" i="18"/>
  <c r="I4056" i="18"/>
  <c r="N4032" i="18"/>
  <c r="K4064" i="18"/>
  <c r="P4040" i="18"/>
  <c r="L6787" i="18"/>
  <c r="Q6763" i="18"/>
  <c r="I4061" i="18"/>
  <c r="N4037" i="18"/>
  <c r="I4068" i="18"/>
  <c r="N4044" i="18"/>
  <c r="J4061" i="18"/>
  <c r="O4037" i="18"/>
  <c r="J4050" i="18"/>
  <c r="O4026" i="18"/>
  <c r="J4068" i="18"/>
  <c r="O4044" i="18"/>
  <c r="J4057" i="18"/>
  <c r="O4033" i="18"/>
  <c r="K4072" i="18"/>
  <c r="P4048" i="18"/>
  <c r="J4060" i="18"/>
  <c r="O4036" i="18"/>
  <c r="L6799" i="18"/>
  <c r="Q6775" i="18"/>
  <c r="L6778" i="18"/>
  <c r="Q6754" i="18"/>
  <c r="I4066" i="18"/>
  <c r="N4042" i="18"/>
  <c r="L6790" i="18"/>
  <c r="Q6766" i="18"/>
  <c r="I4064" i="18"/>
  <c r="N4040" i="18"/>
  <c r="K4056" i="18"/>
  <c r="P4032" i="18"/>
  <c r="I4052" i="18"/>
  <c r="N4028" i="18"/>
  <c r="I4054" i="18"/>
  <c r="N4030" i="18"/>
  <c r="J4052" i="18"/>
  <c r="O4028" i="18"/>
  <c r="L6792" i="18"/>
  <c r="Q6768" i="18"/>
  <c r="K4050" i="18"/>
  <c r="P4026" i="18"/>
  <c r="L6795" i="18"/>
  <c r="Q6771" i="18"/>
  <c r="L6798" i="18"/>
  <c r="Q6774" i="18"/>
  <c r="L6793" i="18"/>
  <c r="Q6769" i="18"/>
  <c r="L6794" i="18"/>
  <c r="Q6770" i="18"/>
  <c r="K4059" i="18"/>
  <c r="P4035" i="18"/>
  <c r="J4067" i="18"/>
  <c r="O4043" i="18"/>
  <c r="J4053" i="18"/>
  <c r="O4029" i="18"/>
  <c r="J4054" i="18"/>
  <c r="O4030" i="18"/>
  <c r="J4066" i="18"/>
  <c r="O4042" i="18"/>
  <c r="L6796" i="18"/>
  <c r="Q6772" i="18"/>
  <c r="R4023" i="18"/>
  <c r="U4023" i="18" s="1"/>
  <c r="R4003" i="18"/>
  <c r="U4003" i="18" s="1"/>
  <c r="R4007" i="18"/>
  <c r="U4007" i="18" s="1"/>
  <c r="R4005" i="18"/>
  <c r="U4005" i="18" s="1"/>
  <c r="R4001" i="18"/>
  <c r="U4001" i="18" s="1"/>
  <c r="R4015" i="18"/>
  <c r="U4015" i="18" s="1"/>
  <c r="R4011" i="18"/>
  <c r="U4011" i="18" s="1"/>
  <c r="R4041" i="18" l="1"/>
  <c r="U4041" i="18" s="1"/>
  <c r="R4040" i="18"/>
  <c r="U4040" i="18" s="1"/>
  <c r="R4036" i="18"/>
  <c r="U4036" i="18" s="1"/>
  <c r="R4039" i="18"/>
  <c r="U4039" i="18" s="1"/>
  <c r="J4091" i="18"/>
  <c r="O4067" i="18"/>
  <c r="J4077" i="18"/>
  <c r="O4053" i="18"/>
  <c r="K4083" i="18"/>
  <c r="P4059" i="18"/>
  <c r="L6819" i="18"/>
  <c r="Q6795" i="18"/>
  <c r="I4078" i="18"/>
  <c r="N4054" i="18"/>
  <c r="K4080" i="18"/>
  <c r="P4056" i="18"/>
  <c r="L6814" i="18"/>
  <c r="Q6790" i="18"/>
  <c r="L6802" i="18"/>
  <c r="Q6778" i="18"/>
  <c r="J4084" i="18"/>
  <c r="O4060" i="18"/>
  <c r="J4081" i="18"/>
  <c r="O4057" i="18"/>
  <c r="J4074" i="18"/>
  <c r="O4050" i="18"/>
  <c r="I4092" i="18"/>
  <c r="N4068" i="18"/>
  <c r="L6811" i="18"/>
  <c r="Q6787" i="18"/>
  <c r="I4080" i="18"/>
  <c r="N4056" i="18"/>
  <c r="I4093" i="18"/>
  <c r="N4069" i="18"/>
  <c r="L6825" i="18"/>
  <c r="Q6801" i="18"/>
  <c r="I4086" i="18"/>
  <c r="N4062" i="18"/>
  <c r="J4075" i="18"/>
  <c r="O4051" i="18"/>
  <c r="J4079" i="18"/>
  <c r="O4055" i="18"/>
  <c r="K4087" i="18"/>
  <c r="P4063" i="18"/>
  <c r="K4076" i="18"/>
  <c r="P4052" i="18"/>
  <c r="L6809" i="18"/>
  <c r="Q6785" i="18"/>
  <c r="R4026" i="18"/>
  <c r="U4026" i="18" s="1"/>
  <c r="R4034" i="18"/>
  <c r="U4034" i="18" s="1"/>
  <c r="R4043" i="18"/>
  <c r="U4043" i="18" s="1"/>
  <c r="R4035" i="18"/>
  <c r="U4035" i="18" s="1"/>
  <c r="R4029" i="18"/>
  <c r="U4029" i="18" s="1"/>
  <c r="R4031" i="18"/>
  <c r="U4031" i="18" s="1"/>
  <c r="R4027" i="18"/>
  <c r="U4027" i="18" s="1"/>
  <c r="R4048" i="18"/>
  <c r="U4048" i="18" s="1"/>
  <c r="L6820" i="18"/>
  <c r="Q6796" i="18"/>
  <c r="J4090" i="18"/>
  <c r="O4066" i="18"/>
  <c r="L6817" i="18"/>
  <c r="Q6793" i="18"/>
  <c r="L6816" i="18"/>
  <c r="Q6792" i="18"/>
  <c r="R4028" i="18"/>
  <c r="U4028" i="18" s="1"/>
  <c r="R4042" i="18"/>
  <c r="U4042" i="18" s="1"/>
  <c r="R4037" i="18"/>
  <c r="U4037" i="18" s="1"/>
  <c r="R4033" i="18"/>
  <c r="U4033" i="18" s="1"/>
  <c r="R4046" i="18"/>
  <c r="U4046" i="18" s="1"/>
  <c r="K4082" i="18"/>
  <c r="P4058" i="18"/>
  <c r="I4074" i="18"/>
  <c r="N4050" i="18"/>
  <c r="L6804" i="18"/>
  <c r="Q6780" i="18"/>
  <c r="K4073" i="18"/>
  <c r="P4049" i="18"/>
  <c r="J4080" i="18"/>
  <c r="O4056" i="18"/>
  <c r="K4095" i="18"/>
  <c r="P4071" i="18"/>
  <c r="I4082" i="18"/>
  <c r="N4058" i="18"/>
  <c r="I4091" i="18"/>
  <c r="N4067" i="18"/>
  <c r="L6815" i="18"/>
  <c r="Q6791" i="18"/>
  <c r="I4083" i="18"/>
  <c r="N4059" i="18"/>
  <c r="J4088" i="18"/>
  <c r="O4064" i="18"/>
  <c r="K4077" i="18"/>
  <c r="P4053" i="18"/>
  <c r="I4077" i="18"/>
  <c r="N4053" i="18"/>
  <c r="J4093" i="18"/>
  <c r="O4069" i="18"/>
  <c r="K4078" i="18"/>
  <c r="P4054" i="18"/>
  <c r="K4094" i="18"/>
  <c r="P4070" i="18"/>
  <c r="I4079" i="18"/>
  <c r="N4055" i="18"/>
  <c r="I4075" i="18"/>
  <c r="N4051" i="18"/>
  <c r="J4095" i="18"/>
  <c r="O4071" i="18"/>
  <c r="I4096" i="18"/>
  <c r="N4072" i="18"/>
  <c r="K4085" i="18"/>
  <c r="P4061" i="18"/>
  <c r="K4079" i="18"/>
  <c r="P4055" i="18"/>
  <c r="L6806" i="18"/>
  <c r="Q6782" i="18"/>
  <c r="L6818" i="18"/>
  <c r="Q6794" i="18"/>
  <c r="K4074" i="18"/>
  <c r="P4050" i="18"/>
  <c r="I4076" i="18"/>
  <c r="N4052" i="18"/>
  <c r="I4090" i="18"/>
  <c r="N4066" i="18"/>
  <c r="K4096" i="18"/>
  <c r="P4072" i="18"/>
  <c r="I4085" i="18"/>
  <c r="N4061" i="18"/>
  <c r="J4094" i="18"/>
  <c r="O4070" i="18"/>
  <c r="I4081" i="18"/>
  <c r="N4057" i="18"/>
  <c r="J4087" i="18"/>
  <c r="O4063" i="18"/>
  <c r="J4086" i="18"/>
  <c r="O4062" i="18"/>
  <c r="K4091" i="18"/>
  <c r="P4067" i="18"/>
  <c r="K4092" i="18"/>
  <c r="P4068" i="18"/>
  <c r="R4025" i="18"/>
  <c r="U4025" i="18" s="1"/>
  <c r="R4047" i="18"/>
  <c r="U4047" i="18" s="1"/>
  <c r="J4078" i="18"/>
  <c r="O4054" i="18"/>
  <c r="L6822" i="18"/>
  <c r="Q6798" i="18"/>
  <c r="J4076" i="18"/>
  <c r="O4052" i="18"/>
  <c r="I4088" i="18"/>
  <c r="N4064" i="18"/>
  <c r="L6823" i="18"/>
  <c r="Q6799" i="18"/>
  <c r="J4092" i="18"/>
  <c r="O4068" i="18"/>
  <c r="J4085" i="18"/>
  <c r="O4061" i="18"/>
  <c r="K4088" i="18"/>
  <c r="P4064" i="18"/>
  <c r="J4082" i="18"/>
  <c r="O4058" i="18"/>
  <c r="K4081" i="18"/>
  <c r="P4057" i="18"/>
  <c r="I4094" i="18"/>
  <c r="N4070" i="18"/>
  <c r="R4030" i="18"/>
  <c r="U4030" i="18" s="1"/>
  <c r="R4044" i="18"/>
  <c r="U4044" i="18" s="1"/>
  <c r="R4032" i="18"/>
  <c r="U4032" i="18" s="1"/>
  <c r="R4045" i="18"/>
  <c r="U4045" i="18" s="1"/>
  <c r="R4038" i="18"/>
  <c r="U4038" i="18" s="1"/>
  <c r="I4089" i="18"/>
  <c r="N4065" i="18"/>
  <c r="L6824" i="18"/>
  <c r="Q6800" i="18"/>
  <c r="L6812" i="18"/>
  <c r="Q6788" i="18"/>
  <c r="J4073" i="18"/>
  <c r="O4049" i="18"/>
  <c r="L6813" i="18"/>
  <c r="Q6789" i="18"/>
  <c r="L6803" i="18"/>
  <c r="Q6779" i="18"/>
  <c r="I4084" i="18"/>
  <c r="N4060" i="18"/>
  <c r="J4089" i="18"/>
  <c r="O4065" i="18"/>
  <c r="L6808" i="18"/>
  <c r="Q6784" i="18"/>
  <c r="L6821" i="18"/>
  <c r="Q6797" i="18"/>
  <c r="I4087" i="18"/>
  <c r="N4063" i="18"/>
  <c r="I4073" i="18"/>
  <c r="N4049" i="18"/>
  <c r="K4086" i="18"/>
  <c r="P4062" i="18"/>
  <c r="J4083" i="18"/>
  <c r="O4059" i="18"/>
  <c r="J4096" i="18"/>
  <c r="O4072" i="18"/>
  <c r="K4093" i="18"/>
  <c r="P4069" i="18"/>
  <c r="L6810" i="18"/>
  <c r="Q6786" i="18"/>
  <c r="K4090" i="18"/>
  <c r="P4066" i="18"/>
  <c r="I4095" i="18"/>
  <c r="N4071" i="18"/>
  <c r="L6807" i="18"/>
  <c r="Q6783" i="18"/>
  <c r="K4084" i="18"/>
  <c r="P4060" i="18"/>
  <c r="K4089" i="18"/>
  <c r="P4065" i="18"/>
  <c r="L6805" i="18"/>
  <c r="Q6781" i="18"/>
  <c r="K4075" i="18"/>
  <c r="P4051" i="18"/>
  <c r="R4049" i="18" l="1"/>
  <c r="U4049" i="18" s="1"/>
  <c r="R4070" i="18"/>
  <c r="U4070" i="18" s="1"/>
  <c r="R4053" i="18"/>
  <c r="U4053" i="18" s="1"/>
  <c r="R4071" i="18"/>
  <c r="U4071" i="18" s="1"/>
  <c r="R4063" i="18"/>
  <c r="U4063" i="18" s="1"/>
  <c r="K4105" i="18"/>
  <c r="P4081" i="18"/>
  <c r="K4112" i="18"/>
  <c r="P4088" i="18"/>
  <c r="J4116" i="18"/>
  <c r="O4092" i="18"/>
  <c r="I4112" i="18"/>
  <c r="N4088" i="18"/>
  <c r="L6846" i="18"/>
  <c r="Q6822" i="18"/>
  <c r="K4115" i="18"/>
  <c r="P4091" i="18"/>
  <c r="J4111" i="18"/>
  <c r="O4087" i="18"/>
  <c r="J4118" i="18"/>
  <c r="O4094" i="18"/>
  <c r="K4120" i="18"/>
  <c r="P4096" i="18"/>
  <c r="I4100" i="18"/>
  <c r="N4076" i="18"/>
  <c r="L6842" i="18"/>
  <c r="Q6818" i="18"/>
  <c r="K4103" i="18"/>
  <c r="P4079" i="18"/>
  <c r="I4120" i="18"/>
  <c r="N4096" i="18"/>
  <c r="I4099" i="18"/>
  <c r="N4075" i="18"/>
  <c r="K4118" i="18"/>
  <c r="P4094" i="18"/>
  <c r="J4117" i="18"/>
  <c r="O4093" i="18"/>
  <c r="K4101" i="18"/>
  <c r="P4077" i="18"/>
  <c r="I4107" i="18"/>
  <c r="N4083" i="18"/>
  <c r="I4115" i="18"/>
  <c r="N4091" i="18"/>
  <c r="K4119" i="18"/>
  <c r="P4095" i="18"/>
  <c r="K4097" i="18"/>
  <c r="P4073" i="18"/>
  <c r="I4098" i="18"/>
  <c r="N4074" i="18"/>
  <c r="R4056" i="18"/>
  <c r="U4056" i="18" s="1"/>
  <c r="R4068" i="18"/>
  <c r="U4068" i="18" s="1"/>
  <c r="K4099" i="18"/>
  <c r="P4075" i="18"/>
  <c r="K4113" i="18"/>
  <c r="P4089" i="18"/>
  <c r="L6831" i="18"/>
  <c r="Q6807" i="18"/>
  <c r="K4114" i="18"/>
  <c r="P4090" i="18"/>
  <c r="K4117" i="18"/>
  <c r="P4093" i="18"/>
  <c r="J4107" i="18"/>
  <c r="O4083" i="18"/>
  <c r="I4097" i="18"/>
  <c r="N4073" i="18"/>
  <c r="L6845" i="18"/>
  <c r="Q6821" i="18"/>
  <c r="J4113" i="18"/>
  <c r="O4089" i="18"/>
  <c r="L6827" i="18"/>
  <c r="Q6803" i="18"/>
  <c r="J4097" i="18"/>
  <c r="O4073" i="18"/>
  <c r="L6848" i="18"/>
  <c r="Q6824" i="18"/>
  <c r="R4057" i="18"/>
  <c r="U4057" i="18" s="1"/>
  <c r="R4061" i="18"/>
  <c r="U4061" i="18" s="1"/>
  <c r="R4066" i="18"/>
  <c r="U4066" i="18" s="1"/>
  <c r="R4055" i="18"/>
  <c r="U4055" i="18" s="1"/>
  <c r="R4058" i="18"/>
  <c r="U4058" i="18" s="1"/>
  <c r="L6840" i="18"/>
  <c r="Q6816" i="18"/>
  <c r="J4114" i="18"/>
  <c r="O4090" i="18"/>
  <c r="L6833" i="18"/>
  <c r="Q6809" i="18"/>
  <c r="K4111" i="18"/>
  <c r="P4087" i="18"/>
  <c r="J4099" i="18"/>
  <c r="O4075" i="18"/>
  <c r="L6849" i="18"/>
  <c r="Q6825" i="18"/>
  <c r="I4104" i="18"/>
  <c r="N4080" i="18"/>
  <c r="I4116" i="18"/>
  <c r="N4092" i="18"/>
  <c r="J4105" i="18"/>
  <c r="O4081" i="18"/>
  <c r="L6826" i="18"/>
  <c r="Q6802" i="18"/>
  <c r="K4104" i="18"/>
  <c r="P4080" i="18"/>
  <c r="L6843" i="18"/>
  <c r="Q6819" i="18"/>
  <c r="J4101" i="18"/>
  <c r="O4077" i="18"/>
  <c r="R4060" i="18"/>
  <c r="U4060" i="18" s="1"/>
  <c r="I4118" i="18"/>
  <c r="N4094" i="18"/>
  <c r="R4094" i="18" s="1"/>
  <c r="U4094" i="18" s="1"/>
  <c r="J4106" i="18"/>
  <c r="O4082" i="18"/>
  <c r="J4109" i="18"/>
  <c r="O4085" i="18"/>
  <c r="L6847" i="18"/>
  <c r="Q6823" i="18"/>
  <c r="J4100" i="18"/>
  <c r="O4076" i="18"/>
  <c r="J4102" i="18"/>
  <c r="O4078" i="18"/>
  <c r="K4116" i="18"/>
  <c r="P4092" i="18"/>
  <c r="J4110" i="18"/>
  <c r="O4086" i="18"/>
  <c r="I4105" i="18"/>
  <c r="N4081" i="18"/>
  <c r="R4081" i="18" s="1"/>
  <c r="U4081" i="18" s="1"/>
  <c r="I4109" i="18"/>
  <c r="N4085" i="18"/>
  <c r="I4114" i="18"/>
  <c r="N4090" i="18"/>
  <c r="K4098" i="18"/>
  <c r="P4074" i="18"/>
  <c r="L6830" i="18"/>
  <c r="Q6806" i="18"/>
  <c r="K4109" i="18"/>
  <c r="P4085" i="18"/>
  <c r="J4119" i="18"/>
  <c r="O4095" i="18"/>
  <c r="I4103" i="18"/>
  <c r="N4079" i="18"/>
  <c r="K4102" i="18"/>
  <c r="P4078" i="18"/>
  <c r="I4101" i="18"/>
  <c r="N4077" i="18"/>
  <c r="R4077" i="18" s="1"/>
  <c r="U4077" i="18" s="1"/>
  <c r="J4112" i="18"/>
  <c r="O4088" i="18"/>
  <c r="L6839" i="18"/>
  <c r="Q6815" i="18"/>
  <c r="I4106" i="18"/>
  <c r="N4082" i="18"/>
  <c r="J4104" i="18"/>
  <c r="O4080" i="18"/>
  <c r="L6828" i="18"/>
  <c r="Q6804" i="18"/>
  <c r="K4106" i="18"/>
  <c r="P4082" i="18"/>
  <c r="R4062" i="18"/>
  <c r="U4062" i="18" s="1"/>
  <c r="R4069" i="18"/>
  <c r="U4069" i="18" s="1"/>
  <c r="R4054" i="18"/>
  <c r="U4054" i="18" s="1"/>
  <c r="R4065" i="18"/>
  <c r="U4065" i="18" s="1"/>
  <c r="L6829" i="18"/>
  <c r="Q6805" i="18"/>
  <c r="K4108" i="18"/>
  <c r="P4084" i="18"/>
  <c r="I4119" i="18"/>
  <c r="N4095" i="18"/>
  <c r="R4095" i="18" s="1"/>
  <c r="U4095" i="18" s="1"/>
  <c r="L6834" i="18"/>
  <c r="Q6810" i="18"/>
  <c r="J4120" i="18"/>
  <c r="O4096" i="18"/>
  <c r="K4110" i="18"/>
  <c r="P4086" i="18"/>
  <c r="I4111" i="18"/>
  <c r="N4087" i="18"/>
  <c r="L6832" i="18"/>
  <c r="Q6808" i="18"/>
  <c r="I4108" i="18"/>
  <c r="N4084" i="18"/>
  <c r="L6837" i="18"/>
  <c r="Q6813" i="18"/>
  <c r="L6836" i="18"/>
  <c r="Q6812" i="18"/>
  <c r="I4113" i="18"/>
  <c r="N4089" i="18"/>
  <c r="R4089" i="18" s="1"/>
  <c r="U4089" i="18" s="1"/>
  <c r="R4064" i="18"/>
  <c r="U4064" i="18" s="1"/>
  <c r="R4052" i="18"/>
  <c r="U4052" i="18" s="1"/>
  <c r="R4072" i="18"/>
  <c r="U4072" i="18" s="1"/>
  <c r="R4051" i="18"/>
  <c r="U4051" i="18" s="1"/>
  <c r="R4059" i="18"/>
  <c r="U4059" i="18" s="1"/>
  <c r="R4067" i="18"/>
  <c r="U4067" i="18" s="1"/>
  <c r="R4050" i="18"/>
  <c r="U4050" i="18" s="1"/>
  <c r="L6841" i="18"/>
  <c r="Q6817" i="18"/>
  <c r="L6844" i="18"/>
  <c r="Q6820" i="18"/>
  <c r="K4100" i="18"/>
  <c r="P4076" i="18"/>
  <c r="J4103" i="18"/>
  <c r="O4079" i="18"/>
  <c r="I4110" i="18"/>
  <c r="N4086" i="18"/>
  <c r="I4117" i="18"/>
  <c r="N4093" i="18"/>
  <c r="R4093" i="18" s="1"/>
  <c r="U4093" i="18" s="1"/>
  <c r="L6835" i="18"/>
  <c r="Q6811" i="18"/>
  <c r="J4098" i="18"/>
  <c r="O4074" i="18"/>
  <c r="J4108" i="18"/>
  <c r="O4084" i="18"/>
  <c r="L6838" i="18"/>
  <c r="Q6814" i="18"/>
  <c r="I4102" i="18"/>
  <c r="N4078" i="18"/>
  <c r="R4078" i="18" s="1"/>
  <c r="U4078" i="18" s="1"/>
  <c r="K4107" i="18"/>
  <c r="P4083" i="18"/>
  <c r="J4115" i="18"/>
  <c r="O4091" i="18"/>
  <c r="R4079" i="18" l="1"/>
  <c r="U4079" i="18" s="1"/>
  <c r="R4084" i="18"/>
  <c r="U4084" i="18" s="1"/>
  <c r="R4087" i="18"/>
  <c r="U4087" i="18" s="1"/>
  <c r="R4090" i="18"/>
  <c r="U4090" i="18" s="1"/>
  <c r="L6862" i="18"/>
  <c r="Q6838" i="18"/>
  <c r="I4141" i="18"/>
  <c r="N4117" i="18"/>
  <c r="L6868" i="18"/>
  <c r="Q6844" i="18"/>
  <c r="R4082" i="18"/>
  <c r="U4082" i="18" s="1"/>
  <c r="J4125" i="18"/>
  <c r="O4101" i="18"/>
  <c r="K4128" i="18"/>
  <c r="P4104" i="18"/>
  <c r="J4129" i="18"/>
  <c r="O4105" i="18"/>
  <c r="I4128" i="18"/>
  <c r="N4104" i="18"/>
  <c r="J4123" i="18"/>
  <c r="O4099" i="18"/>
  <c r="L6857" i="18"/>
  <c r="Q6833" i="18"/>
  <c r="L6864" i="18"/>
  <c r="Q6840" i="18"/>
  <c r="R4073" i="18"/>
  <c r="U4073" i="18" s="1"/>
  <c r="R4074" i="18"/>
  <c r="U4074" i="18" s="1"/>
  <c r="R4083" i="18"/>
  <c r="U4083" i="18" s="1"/>
  <c r="R4075" i="18"/>
  <c r="U4075" i="18" s="1"/>
  <c r="R4076" i="18"/>
  <c r="U4076" i="18" s="1"/>
  <c r="R4088" i="18"/>
  <c r="U4088" i="18" s="1"/>
  <c r="K4131" i="18"/>
  <c r="P4107" i="18"/>
  <c r="J4122" i="18"/>
  <c r="O4098" i="18"/>
  <c r="J4127" i="18"/>
  <c r="O4103" i="18"/>
  <c r="R4086" i="18"/>
  <c r="U4086" i="18" s="1"/>
  <c r="L6860" i="18"/>
  <c r="Q6836" i="18"/>
  <c r="I4132" i="18"/>
  <c r="N4108" i="18"/>
  <c r="I4135" i="18"/>
  <c r="N4111" i="18"/>
  <c r="J4144" i="18"/>
  <c r="O4120" i="18"/>
  <c r="I4143" i="18"/>
  <c r="N4119" i="18"/>
  <c r="L6853" i="18"/>
  <c r="Q6829" i="18"/>
  <c r="L6852" i="18"/>
  <c r="Q6828" i="18"/>
  <c r="I4130" i="18"/>
  <c r="N4106" i="18"/>
  <c r="J4136" i="18"/>
  <c r="O4112" i="18"/>
  <c r="K4126" i="18"/>
  <c r="P4102" i="18"/>
  <c r="J4143" i="18"/>
  <c r="O4119" i="18"/>
  <c r="L6854" i="18"/>
  <c r="Q6830" i="18"/>
  <c r="I4138" i="18"/>
  <c r="N4114" i="18"/>
  <c r="I4129" i="18"/>
  <c r="N4105" i="18"/>
  <c r="K4140" i="18"/>
  <c r="P4116" i="18"/>
  <c r="J4124" i="18"/>
  <c r="O4100" i="18"/>
  <c r="J4133" i="18"/>
  <c r="O4109" i="18"/>
  <c r="I4142" i="18"/>
  <c r="N4118" i="18"/>
  <c r="R4092" i="18"/>
  <c r="U4092" i="18" s="1"/>
  <c r="J4121" i="18"/>
  <c r="O4097" i="18"/>
  <c r="J4137" i="18"/>
  <c r="O4113" i="18"/>
  <c r="I4121" i="18"/>
  <c r="N4097" i="18"/>
  <c r="K4141" i="18"/>
  <c r="P4117" i="18"/>
  <c r="L6855" i="18"/>
  <c r="Q6831" i="18"/>
  <c r="K4123" i="18"/>
  <c r="P4099" i="18"/>
  <c r="I4122" i="18"/>
  <c r="N4098" i="18"/>
  <c r="K4143" i="18"/>
  <c r="P4119" i="18"/>
  <c r="I4131" i="18"/>
  <c r="N4107" i="18"/>
  <c r="J4141" i="18"/>
  <c r="O4117" i="18"/>
  <c r="I4123" i="18"/>
  <c r="N4099" i="18"/>
  <c r="K4127" i="18"/>
  <c r="P4103" i="18"/>
  <c r="I4124" i="18"/>
  <c r="N4100" i="18"/>
  <c r="J4142" i="18"/>
  <c r="O4118" i="18"/>
  <c r="K4139" i="18"/>
  <c r="P4115" i="18"/>
  <c r="I4136" i="18"/>
  <c r="N4112" i="18"/>
  <c r="K4136" i="18"/>
  <c r="P4112" i="18"/>
  <c r="J4139" i="18"/>
  <c r="O4115" i="18"/>
  <c r="I4126" i="18"/>
  <c r="N4102" i="18"/>
  <c r="L6859" i="18"/>
  <c r="Q6835" i="18"/>
  <c r="K4124" i="18"/>
  <c r="P4100" i="18"/>
  <c r="R4085" i="18"/>
  <c r="U4085" i="18" s="1"/>
  <c r="L6867" i="18"/>
  <c r="Q6843" i="18"/>
  <c r="L6850" i="18"/>
  <c r="Q6826" i="18"/>
  <c r="I4140" i="18"/>
  <c r="N4116" i="18"/>
  <c r="L6873" i="18"/>
  <c r="Q6849" i="18"/>
  <c r="K4135" i="18"/>
  <c r="P4111" i="18"/>
  <c r="J4138" i="18"/>
  <c r="O4114" i="18"/>
  <c r="R4091" i="18"/>
  <c r="U4091" i="18" s="1"/>
  <c r="R4096" i="18"/>
  <c r="U4096" i="18" s="1"/>
  <c r="J4132" i="18"/>
  <c r="O4108" i="18"/>
  <c r="I4134" i="18"/>
  <c r="N4110" i="18"/>
  <c r="L6865" i="18"/>
  <c r="Q6841" i="18"/>
  <c r="I4137" i="18"/>
  <c r="N4113" i="18"/>
  <c r="L6861" i="18"/>
  <c r="Q6837" i="18"/>
  <c r="L6856" i="18"/>
  <c r="Q6832" i="18"/>
  <c r="K4134" i="18"/>
  <c r="P4110" i="18"/>
  <c r="L6858" i="18"/>
  <c r="Q6834" i="18"/>
  <c r="K4132" i="18"/>
  <c r="P4108" i="18"/>
  <c r="K4130" i="18"/>
  <c r="P4106" i="18"/>
  <c r="J4128" i="18"/>
  <c r="O4104" i="18"/>
  <c r="L6863" i="18"/>
  <c r="Q6839" i="18"/>
  <c r="I4125" i="18"/>
  <c r="N4101" i="18"/>
  <c r="I4127" i="18"/>
  <c r="N4103" i="18"/>
  <c r="R4103" i="18" s="1"/>
  <c r="U4103" i="18" s="1"/>
  <c r="K4133" i="18"/>
  <c r="P4109" i="18"/>
  <c r="K4122" i="18"/>
  <c r="P4098" i="18"/>
  <c r="I4133" i="18"/>
  <c r="N4109" i="18"/>
  <c r="J4134" i="18"/>
  <c r="O4110" i="18"/>
  <c r="J4126" i="18"/>
  <c r="O4102" i="18"/>
  <c r="L6871" i="18"/>
  <c r="Q6847" i="18"/>
  <c r="J4130" i="18"/>
  <c r="O4106" i="18"/>
  <c r="R4080" i="18"/>
  <c r="U4080" i="18" s="1"/>
  <c r="L6872" i="18"/>
  <c r="Q6848" i="18"/>
  <c r="L6851" i="18"/>
  <c r="Q6827" i="18"/>
  <c r="L6869" i="18"/>
  <c r="Q6845" i="18"/>
  <c r="J4131" i="18"/>
  <c r="O4107" i="18"/>
  <c r="K4138" i="18"/>
  <c r="P4114" i="18"/>
  <c r="K4137" i="18"/>
  <c r="P4113" i="18"/>
  <c r="K4121" i="18"/>
  <c r="P4097" i="18"/>
  <c r="I4139" i="18"/>
  <c r="N4115" i="18"/>
  <c r="R4115" i="18" s="1"/>
  <c r="U4115" i="18" s="1"/>
  <c r="K4125" i="18"/>
  <c r="P4101" i="18"/>
  <c r="K4142" i="18"/>
  <c r="P4118" i="18"/>
  <c r="I4144" i="18"/>
  <c r="N4120" i="18"/>
  <c r="L6866" i="18"/>
  <c r="Q6842" i="18"/>
  <c r="K4144" i="18"/>
  <c r="P4120" i="18"/>
  <c r="J4135" i="18"/>
  <c r="O4111" i="18"/>
  <c r="L6870" i="18"/>
  <c r="Q6846" i="18"/>
  <c r="J4140" i="18"/>
  <c r="O4116" i="18"/>
  <c r="K4129" i="18"/>
  <c r="P4105" i="18"/>
  <c r="R4112" i="18" l="1"/>
  <c r="U4112" i="18" s="1"/>
  <c r="R4109" i="18"/>
  <c r="U4109" i="18" s="1"/>
  <c r="R4101" i="18"/>
  <c r="U4101" i="18" s="1"/>
  <c r="L6890" i="18"/>
  <c r="Q6866" i="18"/>
  <c r="K4153" i="18"/>
  <c r="P4129" i="18"/>
  <c r="K4168" i="18"/>
  <c r="P4144" i="18"/>
  <c r="K4149" i="18"/>
  <c r="P4125" i="18"/>
  <c r="K4145" i="18"/>
  <c r="P4121" i="18"/>
  <c r="K4162" i="18"/>
  <c r="P4138" i="18"/>
  <c r="L6893" i="18"/>
  <c r="Q6869" i="18"/>
  <c r="L6896" i="18"/>
  <c r="Q6872" i="18"/>
  <c r="R4113" i="18"/>
  <c r="U4113" i="18" s="1"/>
  <c r="R4110" i="18"/>
  <c r="U4110" i="18" s="1"/>
  <c r="R4116" i="18"/>
  <c r="U4116" i="18" s="1"/>
  <c r="K4148" i="18"/>
  <c r="P4124" i="18"/>
  <c r="I4150" i="18"/>
  <c r="N4126" i="18"/>
  <c r="K4160" i="18"/>
  <c r="P4136" i="18"/>
  <c r="K4163" i="18"/>
  <c r="P4139" i="18"/>
  <c r="I4148" i="18"/>
  <c r="N4124" i="18"/>
  <c r="I4147" i="18"/>
  <c r="N4123" i="18"/>
  <c r="I4155" i="18"/>
  <c r="N4131" i="18"/>
  <c r="I4146" i="18"/>
  <c r="N4122" i="18"/>
  <c r="L6879" i="18"/>
  <c r="Q6855" i="18"/>
  <c r="I4145" i="18"/>
  <c r="N4121" i="18"/>
  <c r="J4145" i="18"/>
  <c r="O4121" i="18"/>
  <c r="R4114" i="18"/>
  <c r="U4114" i="18" s="1"/>
  <c r="R4119" i="18"/>
  <c r="U4119" i="18" s="1"/>
  <c r="R4111" i="18"/>
  <c r="U4111" i="18" s="1"/>
  <c r="J4151" i="18"/>
  <c r="O4127" i="18"/>
  <c r="K4155" i="18"/>
  <c r="P4131" i="18"/>
  <c r="L6888" i="18"/>
  <c r="Q6864" i="18"/>
  <c r="J4147" i="18"/>
  <c r="O4123" i="18"/>
  <c r="J4153" i="18"/>
  <c r="O4129" i="18"/>
  <c r="J4149" i="18"/>
  <c r="O4125" i="18"/>
  <c r="R4117" i="18"/>
  <c r="U4117" i="18" s="1"/>
  <c r="J4164" i="18"/>
  <c r="O4140" i="18"/>
  <c r="I4163" i="18"/>
  <c r="N4139" i="18"/>
  <c r="L6894" i="18"/>
  <c r="Q6870" i="18"/>
  <c r="I4168" i="18"/>
  <c r="N4144" i="18"/>
  <c r="L6895" i="18"/>
  <c r="Q6871" i="18"/>
  <c r="J4158" i="18"/>
  <c r="O4134" i="18"/>
  <c r="K4146" i="18"/>
  <c r="P4122" i="18"/>
  <c r="I4151" i="18"/>
  <c r="N4127" i="18"/>
  <c r="L6887" i="18"/>
  <c r="Q6863" i="18"/>
  <c r="K4154" i="18"/>
  <c r="P4130" i="18"/>
  <c r="L6882" i="18"/>
  <c r="Q6858" i="18"/>
  <c r="L6880" i="18"/>
  <c r="Q6856" i="18"/>
  <c r="I4161" i="18"/>
  <c r="N4137" i="18"/>
  <c r="I4158" i="18"/>
  <c r="N4134" i="18"/>
  <c r="K4159" i="18"/>
  <c r="P4135" i="18"/>
  <c r="I4164" i="18"/>
  <c r="N4140" i="18"/>
  <c r="L6891" i="18"/>
  <c r="Q6867" i="18"/>
  <c r="J4157" i="18"/>
  <c r="O4133" i="18"/>
  <c r="K4164" i="18"/>
  <c r="P4140" i="18"/>
  <c r="I4162" i="18"/>
  <c r="N4138" i="18"/>
  <c r="J4167" i="18"/>
  <c r="O4143" i="18"/>
  <c r="J4160" i="18"/>
  <c r="O4136" i="18"/>
  <c r="L6876" i="18"/>
  <c r="Q6852" i="18"/>
  <c r="I4167" i="18"/>
  <c r="N4143" i="18"/>
  <c r="I4159" i="18"/>
  <c r="N4135" i="18"/>
  <c r="L6884" i="18"/>
  <c r="Q6860" i="18"/>
  <c r="R4104" i="18"/>
  <c r="U4104" i="18" s="1"/>
  <c r="I4165" i="18"/>
  <c r="N4141" i="18"/>
  <c r="J4159" i="18"/>
  <c r="O4135" i="18"/>
  <c r="K4161" i="18"/>
  <c r="P4137" i="18"/>
  <c r="L6875" i="18"/>
  <c r="Q6851" i="18"/>
  <c r="L6883" i="18"/>
  <c r="Q6859" i="18"/>
  <c r="J4163" i="18"/>
  <c r="O4139" i="18"/>
  <c r="I4160" i="18"/>
  <c r="N4136" i="18"/>
  <c r="J4166" i="18"/>
  <c r="O4142" i="18"/>
  <c r="K4151" i="18"/>
  <c r="P4127" i="18"/>
  <c r="J4165" i="18"/>
  <c r="O4141" i="18"/>
  <c r="K4167" i="18"/>
  <c r="P4143" i="18"/>
  <c r="K4147" i="18"/>
  <c r="P4123" i="18"/>
  <c r="K4165" i="18"/>
  <c r="P4141" i="18"/>
  <c r="J4161" i="18"/>
  <c r="O4137" i="18"/>
  <c r="R4118" i="18"/>
  <c r="U4118" i="18" s="1"/>
  <c r="R4105" i="18"/>
  <c r="U4105" i="18" s="1"/>
  <c r="R4106" i="18"/>
  <c r="U4106" i="18" s="1"/>
  <c r="R4108" i="18"/>
  <c r="U4108" i="18" s="1"/>
  <c r="J4146" i="18"/>
  <c r="O4122" i="18"/>
  <c r="L6881" i="18"/>
  <c r="Q6857" i="18"/>
  <c r="I4152" i="18"/>
  <c r="N4128" i="18"/>
  <c r="K4152" i="18"/>
  <c r="P4128" i="18"/>
  <c r="K4166" i="18"/>
  <c r="P4142" i="18"/>
  <c r="J4155" i="18"/>
  <c r="O4131" i="18"/>
  <c r="R4120" i="18"/>
  <c r="U4120" i="18" s="1"/>
  <c r="J4154" i="18"/>
  <c r="O4130" i="18"/>
  <c r="J4150" i="18"/>
  <c r="O4126" i="18"/>
  <c r="I4157" i="18"/>
  <c r="N4133" i="18"/>
  <c r="K4157" i="18"/>
  <c r="P4133" i="18"/>
  <c r="I4149" i="18"/>
  <c r="N4125" i="18"/>
  <c r="R4125" i="18" s="1"/>
  <c r="U4125" i="18" s="1"/>
  <c r="J4152" i="18"/>
  <c r="O4128" i="18"/>
  <c r="K4156" i="18"/>
  <c r="P4132" i="18"/>
  <c r="K4158" i="18"/>
  <c r="P4134" i="18"/>
  <c r="L6885" i="18"/>
  <c r="Q6861" i="18"/>
  <c r="L6889" i="18"/>
  <c r="Q6865" i="18"/>
  <c r="J4156" i="18"/>
  <c r="O4132" i="18"/>
  <c r="J4162" i="18"/>
  <c r="O4138" i="18"/>
  <c r="L6897" i="18"/>
  <c r="Q6873" i="18"/>
  <c r="L6874" i="18"/>
  <c r="Q6850" i="18"/>
  <c r="R4102" i="18"/>
  <c r="U4102" i="18" s="1"/>
  <c r="R4100" i="18"/>
  <c r="U4100" i="18" s="1"/>
  <c r="R4099" i="18"/>
  <c r="U4099" i="18" s="1"/>
  <c r="R4107" i="18"/>
  <c r="U4107" i="18" s="1"/>
  <c r="R4098" i="18"/>
  <c r="U4098" i="18" s="1"/>
  <c r="R4097" i="18"/>
  <c r="U4097" i="18" s="1"/>
  <c r="I4166" i="18"/>
  <c r="N4142" i="18"/>
  <c r="J4148" i="18"/>
  <c r="O4124" i="18"/>
  <c r="I4153" i="18"/>
  <c r="N4129" i="18"/>
  <c r="R4129" i="18" s="1"/>
  <c r="U4129" i="18" s="1"/>
  <c r="L6878" i="18"/>
  <c r="Q6854" i="18"/>
  <c r="K4150" i="18"/>
  <c r="P4126" i="18"/>
  <c r="I4154" i="18"/>
  <c r="N4130" i="18"/>
  <c r="L6877" i="18"/>
  <c r="Q6853" i="18"/>
  <c r="J4168" i="18"/>
  <c r="O4144" i="18"/>
  <c r="I4156" i="18"/>
  <c r="N4132" i="18"/>
  <c r="L6892" i="18"/>
  <c r="Q6868" i="18"/>
  <c r="L6886" i="18"/>
  <c r="Q6862" i="18"/>
  <c r="R4130" i="18" l="1"/>
  <c r="U4130" i="18" s="1"/>
  <c r="R4142" i="18"/>
  <c r="U4142" i="18" s="1"/>
  <c r="R4136" i="18"/>
  <c r="U4136" i="18" s="1"/>
  <c r="R4132" i="18"/>
  <c r="U4132" i="18" s="1"/>
  <c r="R4135" i="18"/>
  <c r="U4135" i="18" s="1"/>
  <c r="R4137" i="18"/>
  <c r="U4137" i="18" s="1"/>
  <c r="R4121" i="18"/>
  <c r="U4121" i="18" s="1"/>
  <c r="L6916" i="18"/>
  <c r="Q6892" i="18"/>
  <c r="J4192" i="18"/>
  <c r="O4168" i="18"/>
  <c r="I4178" i="18"/>
  <c r="N4154" i="18"/>
  <c r="L6902" i="18"/>
  <c r="Q6878" i="18"/>
  <c r="J4172" i="18"/>
  <c r="O4148" i="18"/>
  <c r="L6921" i="18"/>
  <c r="Q6897" i="18"/>
  <c r="J4180" i="18"/>
  <c r="O4156" i="18"/>
  <c r="L6909" i="18"/>
  <c r="Q6885" i="18"/>
  <c r="K4180" i="18"/>
  <c r="P4156" i="18"/>
  <c r="I4173" i="18"/>
  <c r="N4149" i="18"/>
  <c r="I4181" i="18"/>
  <c r="N4157" i="18"/>
  <c r="J4178" i="18"/>
  <c r="O4154" i="18"/>
  <c r="R4128" i="18"/>
  <c r="U4128" i="18" s="1"/>
  <c r="R4141" i="18"/>
  <c r="U4141" i="18" s="1"/>
  <c r="L6908" i="18"/>
  <c r="Q6884" i="18"/>
  <c r="I4191" i="18"/>
  <c r="N4167" i="18"/>
  <c r="J4184" i="18"/>
  <c r="O4160" i="18"/>
  <c r="I4186" i="18"/>
  <c r="N4162" i="18"/>
  <c r="J4181" i="18"/>
  <c r="O4157" i="18"/>
  <c r="I4188" i="18"/>
  <c r="N4164" i="18"/>
  <c r="I4182" i="18"/>
  <c r="N4158" i="18"/>
  <c r="L6904" i="18"/>
  <c r="Q6880" i="18"/>
  <c r="K4178" i="18"/>
  <c r="P4154" i="18"/>
  <c r="I4175" i="18"/>
  <c r="N4151" i="18"/>
  <c r="J4182" i="18"/>
  <c r="O4158" i="18"/>
  <c r="I4192" i="18"/>
  <c r="N4168" i="18"/>
  <c r="I4187" i="18"/>
  <c r="N4163" i="18"/>
  <c r="J4169" i="18"/>
  <c r="O4145" i="18"/>
  <c r="L6903" i="18"/>
  <c r="Q6879" i="18"/>
  <c r="I4179" i="18"/>
  <c r="N4155" i="18"/>
  <c r="I4172" i="18"/>
  <c r="N4148" i="18"/>
  <c r="K4184" i="18"/>
  <c r="P4160" i="18"/>
  <c r="K4172" i="18"/>
  <c r="P4148" i="18"/>
  <c r="K4175" i="18"/>
  <c r="P4151" i="18"/>
  <c r="I4184" i="18"/>
  <c r="N4160" i="18"/>
  <c r="L6907" i="18"/>
  <c r="Q6883" i="18"/>
  <c r="K4185" i="18"/>
  <c r="P4161" i="18"/>
  <c r="J4173" i="18"/>
  <c r="O4149" i="18"/>
  <c r="J4171" i="18"/>
  <c r="O4147" i="18"/>
  <c r="K4179" i="18"/>
  <c r="P4155" i="18"/>
  <c r="R4122" i="18"/>
  <c r="U4122" i="18" s="1"/>
  <c r="R4123" i="18"/>
  <c r="U4123" i="18" s="1"/>
  <c r="R4126" i="18"/>
  <c r="U4126" i="18" s="1"/>
  <c r="L6920" i="18"/>
  <c r="Q6896" i="18"/>
  <c r="K4186" i="18"/>
  <c r="P4162" i="18"/>
  <c r="K4173" i="18"/>
  <c r="P4149" i="18"/>
  <c r="K4177" i="18"/>
  <c r="P4153" i="18"/>
  <c r="K4190" i="18"/>
  <c r="P4166" i="18"/>
  <c r="J4170" i="18"/>
  <c r="O4146" i="18"/>
  <c r="K4191" i="18"/>
  <c r="P4167" i="18"/>
  <c r="I4180" i="18"/>
  <c r="N4156" i="18"/>
  <c r="K4174" i="18"/>
  <c r="P4150" i="18"/>
  <c r="I4177" i="18"/>
  <c r="N4153" i="18"/>
  <c r="I4190" i="18"/>
  <c r="N4166" i="18"/>
  <c r="L6898" i="18"/>
  <c r="Q6874" i="18"/>
  <c r="J4186" i="18"/>
  <c r="O4162" i="18"/>
  <c r="L6913" i="18"/>
  <c r="Q6889" i="18"/>
  <c r="K4182" i="18"/>
  <c r="P4158" i="18"/>
  <c r="J4176" i="18"/>
  <c r="O4152" i="18"/>
  <c r="K4181" i="18"/>
  <c r="P4157" i="18"/>
  <c r="J4174" i="18"/>
  <c r="O4150" i="18"/>
  <c r="I4183" i="18"/>
  <c r="N4159" i="18"/>
  <c r="L6900" i="18"/>
  <c r="Q6876" i="18"/>
  <c r="J4191" i="18"/>
  <c r="O4167" i="18"/>
  <c r="K4188" i="18"/>
  <c r="P4164" i="18"/>
  <c r="L6915" i="18"/>
  <c r="Q6891" i="18"/>
  <c r="K4183" i="18"/>
  <c r="P4159" i="18"/>
  <c r="I4185" i="18"/>
  <c r="N4161" i="18"/>
  <c r="L6906" i="18"/>
  <c r="Q6882" i="18"/>
  <c r="L6911" i="18"/>
  <c r="Q6887" i="18"/>
  <c r="K4170" i="18"/>
  <c r="P4146" i="18"/>
  <c r="L6919" i="18"/>
  <c r="Q6895" i="18"/>
  <c r="L6918" i="18"/>
  <c r="Q6894" i="18"/>
  <c r="J4188" i="18"/>
  <c r="O4164" i="18"/>
  <c r="I4169" i="18"/>
  <c r="N4145" i="18"/>
  <c r="I4170" i="18"/>
  <c r="N4146" i="18"/>
  <c r="I4171" i="18"/>
  <c r="N4147" i="18"/>
  <c r="K4187" i="18"/>
  <c r="P4163" i="18"/>
  <c r="I4174" i="18"/>
  <c r="N4150" i="18"/>
  <c r="I4176" i="18"/>
  <c r="N4152" i="18"/>
  <c r="K4189" i="18"/>
  <c r="P4165" i="18"/>
  <c r="I4189" i="18"/>
  <c r="N4165" i="18"/>
  <c r="L6910" i="18"/>
  <c r="Q6886" i="18"/>
  <c r="L6901" i="18"/>
  <c r="Q6877" i="18"/>
  <c r="R4133" i="18"/>
  <c r="U4133" i="18" s="1"/>
  <c r="J4179" i="18"/>
  <c r="O4155" i="18"/>
  <c r="K4176" i="18"/>
  <c r="P4152" i="18"/>
  <c r="L6905" i="18"/>
  <c r="Q6881" i="18"/>
  <c r="J4185" i="18"/>
  <c r="O4161" i="18"/>
  <c r="K4171" i="18"/>
  <c r="P4147" i="18"/>
  <c r="J4189" i="18"/>
  <c r="O4165" i="18"/>
  <c r="J4190" i="18"/>
  <c r="O4166" i="18"/>
  <c r="J4187" i="18"/>
  <c r="O4163" i="18"/>
  <c r="L6899" i="18"/>
  <c r="Q6875" i="18"/>
  <c r="J4183" i="18"/>
  <c r="O4159" i="18"/>
  <c r="R4143" i="18"/>
  <c r="U4143" i="18" s="1"/>
  <c r="R4138" i="18"/>
  <c r="U4138" i="18" s="1"/>
  <c r="R4140" i="18"/>
  <c r="U4140" i="18" s="1"/>
  <c r="R4134" i="18"/>
  <c r="U4134" i="18" s="1"/>
  <c r="R4127" i="18"/>
  <c r="U4127" i="18" s="1"/>
  <c r="R4144" i="18"/>
  <c r="U4144" i="18" s="1"/>
  <c r="R4139" i="18"/>
  <c r="U4139" i="18" s="1"/>
  <c r="J4177" i="18"/>
  <c r="O4153" i="18"/>
  <c r="L6912" i="18"/>
  <c r="Q6888" i="18"/>
  <c r="J4175" i="18"/>
  <c r="O4151" i="18"/>
  <c r="R4131" i="18"/>
  <c r="U4131" i="18" s="1"/>
  <c r="R4124" i="18"/>
  <c r="U4124" i="18" s="1"/>
  <c r="L6917" i="18"/>
  <c r="Q6893" i="18"/>
  <c r="K4169" i="18"/>
  <c r="P4145" i="18"/>
  <c r="K4192" i="18"/>
  <c r="P4168" i="18"/>
  <c r="L6914" i="18"/>
  <c r="Q6890" i="18"/>
  <c r="R4146" i="18" l="1"/>
  <c r="U4146" i="18" s="1"/>
  <c r="R4162" i="18"/>
  <c r="U4162" i="18" s="1"/>
  <c r="R4150" i="18"/>
  <c r="U4150" i="18" s="1"/>
  <c r="L6938" i="18"/>
  <c r="Q6914" i="18"/>
  <c r="K4216" i="18"/>
  <c r="P4192" i="18"/>
  <c r="L6941" i="18"/>
  <c r="Q6917" i="18"/>
  <c r="J4199" i="18"/>
  <c r="O4175" i="18"/>
  <c r="J4201" i="18"/>
  <c r="O4177" i="18"/>
  <c r="L6934" i="18"/>
  <c r="Q6910" i="18"/>
  <c r="K4213" i="18"/>
  <c r="P4189" i="18"/>
  <c r="I4198" i="18"/>
  <c r="N4174" i="18"/>
  <c r="I4195" i="18"/>
  <c r="N4171" i="18"/>
  <c r="I4193" i="18"/>
  <c r="N4169" i="18"/>
  <c r="L6942" i="18"/>
  <c r="Q6918" i="18"/>
  <c r="K4194" i="18"/>
  <c r="P4170" i="18"/>
  <c r="L6930" i="18"/>
  <c r="Q6906" i="18"/>
  <c r="K4207" i="18"/>
  <c r="P4183" i="18"/>
  <c r="K4212" i="18"/>
  <c r="P4188" i="18"/>
  <c r="L6924" i="18"/>
  <c r="Q6900" i="18"/>
  <c r="J4198" i="18"/>
  <c r="O4174" i="18"/>
  <c r="J4200" i="18"/>
  <c r="O4176" i="18"/>
  <c r="L6937" i="18"/>
  <c r="Q6913" i="18"/>
  <c r="L6922" i="18"/>
  <c r="Q6898" i="18"/>
  <c r="I4201" i="18"/>
  <c r="N4177" i="18"/>
  <c r="I4204" i="18"/>
  <c r="N4180" i="18"/>
  <c r="J4194" i="18"/>
  <c r="O4170" i="18"/>
  <c r="K4201" i="18"/>
  <c r="P4177" i="18"/>
  <c r="K4210" i="18"/>
  <c r="P4186" i="18"/>
  <c r="R4160" i="18"/>
  <c r="U4160" i="18" s="1"/>
  <c r="R4148" i="18"/>
  <c r="U4148" i="18" s="1"/>
  <c r="R4163" i="18"/>
  <c r="U4163" i="18" s="1"/>
  <c r="R4158" i="18"/>
  <c r="U4158" i="18" s="1"/>
  <c r="R4149" i="18"/>
  <c r="U4149" i="18" s="1"/>
  <c r="K4193" i="18"/>
  <c r="P4169" i="18"/>
  <c r="L6936" i="18"/>
  <c r="Q6912" i="18"/>
  <c r="J4207" i="18"/>
  <c r="O4183" i="18"/>
  <c r="J4211" i="18"/>
  <c r="O4187" i="18"/>
  <c r="J4213" i="18"/>
  <c r="O4189" i="18"/>
  <c r="J4209" i="18"/>
  <c r="O4185" i="18"/>
  <c r="K4200" i="18"/>
  <c r="P4176" i="18"/>
  <c r="R4165" i="18"/>
  <c r="U4165" i="18" s="1"/>
  <c r="R4152" i="18"/>
  <c r="U4152" i="18" s="1"/>
  <c r="R4161" i="18"/>
  <c r="U4161" i="18" s="1"/>
  <c r="R4159" i="18"/>
  <c r="U4159" i="18" s="1"/>
  <c r="R4166" i="18"/>
  <c r="U4166" i="18" s="1"/>
  <c r="J4195" i="18"/>
  <c r="O4171" i="18"/>
  <c r="K4209" i="18"/>
  <c r="P4185" i="18"/>
  <c r="I4208" i="18"/>
  <c r="N4184" i="18"/>
  <c r="K4196" i="18"/>
  <c r="P4172" i="18"/>
  <c r="I4196" i="18"/>
  <c r="N4172" i="18"/>
  <c r="L6927" i="18"/>
  <c r="Q6903" i="18"/>
  <c r="I4211" i="18"/>
  <c r="N4187" i="18"/>
  <c r="J4206" i="18"/>
  <c r="O4182" i="18"/>
  <c r="K4202" i="18"/>
  <c r="P4178" i="18"/>
  <c r="I4206" i="18"/>
  <c r="N4182" i="18"/>
  <c r="J4205" i="18"/>
  <c r="O4181" i="18"/>
  <c r="J4208" i="18"/>
  <c r="O4184" i="18"/>
  <c r="L6932" i="18"/>
  <c r="Q6908" i="18"/>
  <c r="J4202" i="18"/>
  <c r="O4178" i="18"/>
  <c r="I4197" i="18"/>
  <c r="N4173" i="18"/>
  <c r="L6933" i="18"/>
  <c r="Q6909" i="18"/>
  <c r="L6945" i="18"/>
  <c r="Q6921" i="18"/>
  <c r="L6926" i="18"/>
  <c r="Q6902" i="18"/>
  <c r="J4216" i="18"/>
  <c r="O4192" i="18"/>
  <c r="I4200" i="18"/>
  <c r="N4176" i="18"/>
  <c r="I4194" i="18"/>
  <c r="N4170" i="18"/>
  <c r="L6943" i="18"/>
  <c r="Q6919" i="18"/>
  <c r="I4209" i="18"/>
  <c r="N4185" i="18"/>
  <c r="L6939" i="18"/>
  <c r="Q6915" i="18"/>
  <c r="J4215" i="18"/>
  <c r="O4191" i="18"/>
  <c r="K4205" i="18"/>
  <c r="P4181" i="18"/>
  <c r="K4206" i="18"/>
  <c r="P4182" i="18"/>
  <c r="J4210" i="18"/>
  <c r="O4186" i="18"/>
  <c r="I4214" i="18"/>
  <c r="N4190" i="18"/>
  <c r="K4198" i="18"/>
  <c r="P4174" i="18"/>
  <c r="K4215" i="18"/>
  <c r="P4191" i="18"/>
  <c r="K4214" i="18"/>
  <c r="P4190" i="18"/>
  <c r="K4197" i="18"/>
  <c r="P4173" i="18"/>
  <c r="L6944" i="18"/>
  <c r="Q6920" i="18"/>
  <c r="R4155" i="18"/>
  <c r="U4155" i="18" s="1"/>
  <c r="R4168" i="18"/>
  <c r="U4168" i="18" s="1"/>
  <c r="R4151" i="18"/>
  <c r="U4151" i="18" s="1"/>
  <c r="R4164" i="18"/>
  <c r="U4164" i="18" s="1"/>
  <c r="R4167" i="18"/>
  <c r="U4167" i="18" s="1"/>
  <c r="R4157" i="18"/>
  <c r="U4157" i="18" s="1"/>
  <c r="R4154" i="18"/>
  <c r="U4154" i="18" s="1"/>
  <c r="L6925" i="18"/>
  <c r="Q6901" i="18"/>
  <c r="I4213" i="18"/>
  <c r="N4189" i="18"/>
  <c r="K4211" i="18"/>
  <c r="P4187" i="18"/>
  <c r="J4212" i="18"/>
  <c r="O4188" i="18"/>
  <c r="L6935" i="18"/>
  <c r="Q6911" i="18"/>
  <c r="I4207" i="18"/>
  <c r="N4183" i="18"/>
  <c r="L6923" i="18"/>
  <c r="Q6899" i="18"/>
  <c r="J4214" i="18"/>
  <c r="O4190" i="18"/>
  <c r="K4195" i="18"/>
  <c r="P4171" i="18"/>
  <c r="L6929" i="18"/>
  <c r="Q6905" i="18"/>
  <c r="J4203" i="18"/>
  <c r="O4179" i="18"/>
  <c r="R4147" i="18"/>
  <c r="U4147" i="18" s="1"/>
  <c r="R4145" i="18"/>
  <c r="U4145" i="18" s="1"/>
  <c r="R4153" i="18"/>
  <c r="U4153" i="18" s="1"/>
  <c r="R4156" i="18"/>
  <c r="U4156" i="18" s="1"/>
  <c r="K4203" i="18"/>
  <c r="P4179" i="18"/>
  <c r="J4197" i="18"/>
  <c r="O4173" i="18"/>
  <c r="L6931" i="18"/>
  <c r="Q6907" i="18"/>
  <c r="K4199" i="18"/>
  <c r="P4175" i="18"/>
  <c r="K4208" i="18"/>
  <c r="P4184" i="18"/>
  <c r="I4203" i="18"/>
  <c r="N4179" i="18"/>
  <c r="J4193" i="18"/>
  <c r="O4169" i="18"/>
  <c r="I4216" i="18"/>
  <c r="N4192" i="18"/>
  <c r="I4199" i="18"/>
  <c r="N4175" i="18"/>
  <c r="R4175" i="18" s="1"/>
  <c r="U4175" i="18" s="1"/>
  <c r="L6928" i="18"/>
  <c r="Q6904" i="18"/>
  <c r="I4212" i="18"/>
  <c r="N4188" i="18"/>
  <c r="I4210" i="18"/>
  <c r="N4186" i="18"/>
  <c r="I4215" i="18"/>
  <c r="N4191" i="18"/>
  <c r="I4205" i="18"/>
  <c r="N4181" i="18"/>
  <c r="K4204" i="18"/>
  <c r="P4180" i="18"/>
  <c r="J4204" i="18"/>
  <c r="O4180" i="18"/>
  <c r="J4196" i="18"/>
  <c r="O4172" i="18"/>
  <c r="I4202" i="18"/>
  <c r="N4178" i="18"/>
  <c r="L6940" i="18"/>
  <c r="Q6916" i="18"/>
  <c r="R4191" i="18" l="1"/>
  <c r="U4191" i="18" s="1"/>
  <c r="R4176" i="18"/>
  <c r="U4176" i="18" s="1"/>
  <c r="R4183" i="18"/>
  <c r="U4183" i="18" s="1"/>
  <c r="R4192" i="18"/>
  <c r="U4192" i="18" s="1"/>
  <c r="R4189" i="18"/>
  <c r="U4189" i="18" s="1"/>
  <c r="R4177" i="18"/>
  <c r="U4177" i="18" s="1"/>
  <c r="R4188" i="18"/>
  <c r="U4188" i="18" s="1"/>
  <c r="R4185" i="18"/>
  <c r="U4185" i="18" s="1"/>
  <c r="R4170" i="18"/>
  <c r="U4170" i="18" s="1"/>
  <c r="R4178" i="18"/>
  <c r="U4178" i="18" s="1"/>
  <c r="R4181" i="18"/>
  <c r="U4181" i="18" s="1"/>
  <c r="R4179" i="18"/>
  <c r="U4179" i="18" s="1"/>
  <c r="I4226" i="18"/>
  <c r="N4202" i="18"/>
  <c r="L6964" i="18"/>
  <c r="Q6940" i="18"/>
  <c r="K4228" i="18"/>
  <c r="P4204" i="18"/>
  <c r="I4239" i="18"/>
  <c r="N4215" i="18"/>
  <c r="I4223" i="18"/>
  <c r="N4199" i="18"/>
  <c r="K4232" i="18"/>
  <c r="P4208" i="18"/>
  <c r="L6955" i="18"/>
  <c r="Q6931" i="18"/>
  <c r="K4227" i="18"/>
  <c r="P4203" i="18"/>
  <c r="L6953" i="18"/>
  <c r="Q6929" i="18"/>
  <c r="J4238" i="18"/>
  <c r="O4214" i="18"/>
  <c r="I4231" i="18"/>
  <c r="N4207" i="18"/>
  <c r="J4236" i="18"/>
  <c r="O4212" i="18"/>
  <c r="I4237" i="18"/>
  <c r="N4213" i="18"/>
  <c r="R4190" i="18"/>
  <c r="U4190" i="18" s="1"/>
  <c r="R4173" i="18"/>
  <c r="U4173" i="18" s="1"/>
  <c r="R4187" i="18"/>
  <c r="U4187" i="18" s="1"/>
  <c r="R4172" i="18"/>
  <c r="U4172" i="18" s="1"/>
  <c r="R4184" i="18"/>
  <c r="U4184" i="18" s="1"/>
  <c r="K4224" i="18"/>
  <c r="P4200" i="18"/>
  <c r="J4237" i="18"/>
  <c r="O4213" i="18"/>
  <c r="J4231" i="18"/>
  <c r="O4207" i="18"/>
  <c r="K4217" i="18"/>
  <c r="P4193" i="18"/>
  <c r="R4180" i="18"/>
  <c r="U4180" i="18" s="1"/>
  <c r="R4169" i="18"/>
  <c r="U4169" i="18" s="1"/>
  <c r="R4174" i="18"/>
  <c r="U4174" i="18" s="1"/>
  <c r="J4228" i="18"/>
  <c r="O4204" i="18"/>
  <c r="L6952" i="18"/>
  <c r="Q6928" i="18"/>
  <c r="J4220" i="18"/>
  <c r="O4196" i="18"/>
  <c r="I4236" i="18"/>
  <c r="N4212" i="18"/>
  <c r="J4217" i="18"/>
  <c r="O4193" i="18"/>
  <c r="R4186" i="18"/>
  <c r="U4186" i="18" s="1"/>
  <c r="K4221" i="18"/>
  <c r="P4197" i="18"/>
  <c r="K4239" i="18"/>
  <c r="P4215" i="18"/>
  <c r="I4238" i="18"/>
  <c r="N4214" i="18"/>
  <c r="K4230" i="18"/>
  <c r="P4206" i="18"/>
  <c r="J4239" i="18"/>
  <c r="O4215" i="18"/>
  <c r="I4233" i="18"/>
  <c r="N4209" i="18"/>
  <c r="I4218" i="18"/>
  <c r="N4194" i="18"/>
  <c r="J4240" i="18"/>
  <c r="O4216" i="18"/>
  <c r="L6969" i="18"/>
  <c r="Q6945" i="18"/>
  <c r="I4221" i="18"/>
  <c r="N4197" i="18"/>
  <c r="L6956" i="18"/>
  <c r="Q6932" i="18"/>
  <c r="J4229" i="18"/>
  <c r="O4205" i="18"/>
  <c r="K4226" i="18"/>
  <c r="P4202" i="18"/>
  <c r="I4235" i="18"/>
  <c r="N4211" i="18"/>
  <c r="I4220" i="18"/>
  <c r="N4196" i="18"/>
  <c r="I4232" i="18"/>
  <c r="N4208" i="18"/>
  <c r="J4219" i="18"/>
  <c r="O4195" i="18"/>
  <c r="K4225" i="18"/>
  <c r="P4201" i="18"/>
  <c r="I4228" i="18"/>
  <c r="N4204" i="18"/>
  <c r="L6946" i="18"/>
  <c r="Q6922" i="18"/>
  <c r="J4224" i="18"/>
  <c r="O4200" i="18"/>
  <c r="L6948" i="18"/>
  <c r="Q6924" i="18"/>
  <c r="K4231" i="18"/>
  <c r="P4207" i="18"/>
  <c r="K4218" i="18"/>
  <c r="P4194" i="18"/>
  <c r="I4217" i="18"/>
  <c r="N4193" i="18"/>
  <c r="I4222" i="18"/>
  <c r="N4198" i="18"/>
  <c r="L6958" i="18"/>
  <c r="Q6934" i="18"/>
  <c r="J4223" i="18"/>
  <c r="O4199" i="18"/>
  <c r="K4240" i="18"/>
  <c r="P4216" i="18"/>
  <c r="I4234" i="18"/>
  <c r="N4210" i="18"/>
  <c r="I4240" i="18"/>
  <c r="N4216" i="18"/>
  <c r="K4223" i="18"/>
  <c r="P4199" i="18"/>
  <c r="J4221" i="18"/>
  <c r="O4197" i="18"/>
  <c r="J4227" i="18"/>
  <c r="O4203" i="18"/>
  <c r="L6947" i="18"/>
  <c r="Q6923" i="18"/>
  <c r="L6959" i="18"/>
  <c r="Q6935" i="18"/>
  <c r="K4235" i="18"/>
  <c r="P4211" i="18"/>
  <c r="L6949" i="18"/>
  <c r="Q6925" i="18"/>
  <c r="R4182" i="18"/>
  <c r="U4182" i="18" s="1"/>
  <c r="J4233" i="18"/>
  <c r="O4209" i="18"/>
  <c r="J4235" i="18"/>
  <c r="O4211" i="18"/>
  <c r="L6960" i="18"/>
  <c r="Q6936" i="18"/>
  <c r="R4171" i="18"/>
  <c r="U4171" i="18" s="1"/>
  <c r="I4229" i="18"/>
  <c r="N4205" i="18"/>
  <c r="I4227" i="18"/>
  <c r="N4203" i="18"/>
  <c r="K4219" i="18"/>
  <c r="P4195" i="18"/>
  <c r="L6968" i="18"/>
  <c r="Q6944" i="18"/>
  <c r="K4238" i="18"/>
  <c r="P4214" i="18"/>
  <c r="K4222" i="18"/>
  <c r="P4198" i="18"/>
  <c r="J4234" i="18"/>
  <c r="O4210" i="18"/>
  <c r="K4229" i="18"/>
  <c r="P4205" i="18"/>
  <c r="L6963" i="18"/>
  <c r="Q6939" i="18"/>
  <c r="L6967" i="18"/>
  <c r="Q6943" i="18"/>
  <c r="I4224" i="18"/>
  <c r="N4200" i="18"/>
  <c r="R4200" i="18" s="1"/>
  <c r="U4200" i="18" s="1"/>
  <c r="L6950" i="18"/>
  <c r="Q6926" i="18"/>
  <c r="L6957" i="18"/>
  <c r="Q6933" i="18"/>
  <c r="J4226" i="18"/>
  <c r="O4202" i="18"/>
  <c r="J4232" i="18"/>
  <c r="O4208" i="18"/>
  <c r="I4230" i="18"/>
  <c r="N4206" i="18"/>
  <c r="J4230" i="18"/>
  <c r="O4206" i="18"/>
  <c r="L6951" i="18"/>
  <c r="Q6927" i="18"/>
  <c r="K4220" i="18"/>
  <c r="P4196" i="18"/>
  <c r="K4233" i="18"/>
  <c r="P4209" i="18"/>
  <c r="K4234" i="18"/>
  <c r="P4210" i="18"/>
  <c r="J4218" i="18"/>
  <c r="O4194" i="18"/>
  <c r="I4225" i="18"/>
  <c r="N4201" i="18"/>
  <c r="L6961" i="18"/>
  <c r="Q6937" i="18"/>
  <c r="J4222" i="18"/>
  <c r="O4198" i="18"/>
  <c r="K4236" i="18"/>
  <c r="P4212" i="18"/>
  <c r="L6954" i="18"/>
  <c r="Q6930" i="18"/>
  <c r="L6966" i="18"/>
  <c r="Q6942" i="18"/>
  <c r="I4219" i="18"/>
  <c r="N4195" i="18"/>
  <c r="R4195" i="18" s="1"/>
  <c r="U4195" i="18" s="1"/>
  <c r="K4237" i="18"/>
  <c r="P4213" i="18"/>
  <c r="J4225" i="18"/>
  <c r="O4201" i="18"/>
  <c r="L6965" i="18"/>
  <c r="Q6941" i="18"/>
  <c r="L6962" i="18"/>
  <c r="Q6938" i="18"/>
  <c r="R4205" i="18" l="1"/>
  <c r="U4205" i="18" s="1"/>
  <c r="R4216" i="18"/>
  <c r="U4216" i="18" s="1"/>
  <c r="R4193" i="18"/>
  <c r="U4193" i="18" s="1"/>
  <c r="R4204" i="18"/>
  <c r="U4204" i="18" s="1"/>
  <c r="R4203" i="18"/>
  <c r="U4203" i="18" s="1"/>
  <c r="I4243" i="18"/>
  <c r="N4219" i="18"/>
  <c r="K4258" i="18"/>
  <c r="P4234" i="18"/>
  <c r="J4256" i="18"/>
  <c r="O4232" i="18"/>
  <c r="L6987" i="18"/>
  <c r="Q6963" i="18"/>
  <c r="L6989" i="18"/>
  <c r="Q6965" i="18"/>
  <c r="K4261" i="18"/>
  <c r="P4237" i="18"/>
  <c r="L6990" i="18"/>
  <c r="Q6966" i="18"/>
  <c r="K4260" i="18"/>
  <c r="P4236" i="18"/>
  <c r="L6985" i="18"/>
  <c r="Q6961" i="18"/>
  <c r="J4242" i="18"/>
  <c r="O4218" i="18"/>
  <c r="K4257" i="18"/>
  <c r="P4233" i="18"/>
  <c r="L6975" i="18"/>
  <c r="Q6951" i="18"/>
  <c r="I4254" i="18"/>
  <c r="N4230" i="18"/>
  <c r="J4250" i="18"/>
  <c r="O4226" i="18"/>
  <c r="L6974" i="18"/>
  <c r="Q6950" i="18"/>
  <c r="L6991" i="18"/>
  <c r="Q6967" i="18"/>
  <c r="K4253" i="18"/>
  <c r="P4229" i="18"/>
  <c r="K4246" i="18"/>
  <c r="P4222" i="18"/>
  <c r="L6992" i="18"/>
  <c r="Q6968" i="18"/>
  <c r="I4251" i="18"/>
  <c r="N4227" i="18"/>
  <c r="L6973" i="18"/>
  <c r="Q6949" i="18"/>
  <c r="L6983" i="18"/>
  <c r="Q6959" i="18"/>
  <c r="J4251" i="18"/>
  <c r="O4227" i="18"/>
  <c r="K4247" i="18"/>
  <c r="P4223" i="18"/>
  <c r="I4258" i="18"/>
  <c r="N4234" i="18"/>
  <c r="J4247" i="18"/>
  <c r="O4223" i="18"/>
  <c r="I4246" i="18"/>
  <c r="N4222" i="18"/>
  <c r="K4242" i="18"/>
  <c r="P4218" i="18"/>
  <c r="L6972" i="18"/>
  <c r="Q6948" i="18"/>
  <c r="L6970" i="18"/>
  <c r="Q6946" i="18"/>
  <c r="K4249" i="18"/>
  <c r="P4225" i="18"/>
  <c r="I4256" i="18"/>
  <c r="N4232" i="18"/>
  <c r="I4259" i="18"/>
  <c r="N4235" i="18"/>
  <c r="J4253" i="18"/>
  <c r="O4229" i="18"/>
  <c r="I4245" i="18"/>
  <c r="N4221" i="18"/>
  <c r="J4264" i="18"/>
  <c r="O4240" i="18"/>
  <c r="I4257" i="18"/>
  <c r="N4233" i="18"/>
  <c r="K4254" i="18"/>
  <c r="P4230" i="18"/>
  <c r="K4263" i="18"/>
  <c r="P4239" i="18"/>
  <c r="J4255" i="18"/>
  <c r="O4231" i="18"/>
  <c r="K4248" i="18"/>
  <c r="P4224" i="18"/>
  <c r="R4215" i="18"/>
  <c r="U4215" i="18" s="1"/>
  <c r="R4201" i="18"/>
  <c r="U4201" i="18" s="1"/>
  <c r="L6984" i="18"/>
  <c r="Q6960" i="18"/>
  <c r="J4257" i="18"/>
  <c r="O4233" i="18"/>
  <c r="R4196" i="18"/>
  <c r="U4196" i="18" s="1"/>
  <c r="R4194" i="18"/>
  <c r="U4194" i="18" s="1"/>
  <c r="R4214" i="18"/>
  <c r="U4214" i="18" s="1"/>
  <c r="J4241" i="18"/>
  <c r="O4217" i="18"/>
  <c r="J4244" i="18"/>
  <c r="O4220" i="18"/>
  <c r="J4252" i="18"/>
  <c r="O4228" i="18"/>
  <c r="J4260" i="18"/>
  <c r="O4236" i="18"/>
  <c r="J4262" i="18"/>
  <c r="O4238" i="18"/>
  <c r="K4251" i="18"/>
  <c r="P4227" i="18"/>
  <c r="K4256" i="18"/>
  <c r="P4232" i="18"/>
  <c r="I4263" i="18"/>
  <c r="N4239" i="18"/>
  <c r="L6988" i="18"/>
  <c r="Q6964" i="18"/>
  <c r="J4249" i="18"/>
  <c r="O4225" i="18"/>
  <c r="I4249" i="18"/>
  <c r="N4225" i="18"/>
  <c r="J4254" i="18"/>
  <c r="O4230" i="18"/>
  <c r="I4248" i="18"/>
  <c r="N4224" i="18"/>
  <c r="J4258" i="18"/>
  <c r="O4234" i="18"/>
  <c r="K4243" i="18"/>
  <c r="P4219" i="18"/>
  <c r="I4253" i="18"/>
  <c r="N4229" i="18"/>
  <c r="R4229" i="18" s="1"/>
  <c r="U4229" i="18" s="1"/>
  <c r="K4259" i="18"/>
  <c r="P4235" i="18"/>
  <c r="L6971" i="18"/>
  <c r="Q6947" i="18"/>
  <c r="J4245" i="18"/>
  <c r="O4221" i="18"/>
  <c r="I4264" i="18"/>
  <c r="N4240" i="18"/>
  <c r="K4264" i="18"/>
  <c r="P4240" i="18"/>
  <c r="L6982" i="18"/>
  <c r="Q6958" i="18"/>
  <c r="I4241" i="18"/>
  <c r="N4217" i="18"/>
  <c r="K4255" i="18"/>
  <c r="P4231" i="18"/>
  <c r="J4248" i="18"/>
  <c r="O4224" i="18"/>
  <c r="I4252" i="18"/>
  <c r="N4228" i="18"/>
  <c r="J4243" i="18"/>
  <c r="O4219" i="18"/>
  <c r="I4244" i="18"/>
  <c r="N4220" i="18"/>
  <c r="K4250" i="18"/>
  <c r="P4226" i="18"/>
  <c r="L6980" i="18"/>
  <c r="Q6956" i="18"/>
  <c r="L6993" i="18"/>
  <c r="Q6969" i="18"/>
  <c r="I4242" i="18"/>
  <c r="N4218" i="18"/>
  <c r="R4218" i="18" s="1"/>
  <c r="U4218" i="18" s="1"/>
  <c r="J4263" i="18"/>
  <c r="O4239" i="18"/>
  <c r="I4262" i="18"/>
  <c r="N4238" i="18"/>
  <c r="K4245" i="18"/>
  <c r="P4221" i="18"/>
  <c r="R4212" i="18"/>
  <c r="U4212" i="18" s="1"/>
  <c r="K4241" i="18"/>
  <c r="P4217" i="18"/>
  <c r="J4261" i="18"/>
  <c r="O4237" i="18"/>
  <c r="R4213" i="18"/>
  <c r="U4213" i="18" s="1"/>
  <c r="R4207" i="18"/>
  <c r="U4207" i="18" s="1"/>
  <c r="R4199" i="18"/>
  <c r="U4199" i="18" s="1"/>
  <c r="R4202" i="18"/>
  <c r="U4202" i="18" s="1"/>
  <c r="L6986" i="18"/>
  <c r="Q6962" i="18"/>
  <c r="L6978" i="18"/>
  <c r="Q6954" i="18"/>
  <c r="J4246" i="18"/>
  <c r="O4222" i="18"/>
  <c r="K4244" i="18"/>
  <c r="P4220" i="18"/>
  <c r="L6981" i="18"/>
  <c r="Q6957" i="18"/>
  <c r="K4262" i="18"/>
  <c r="P4238" i="18"/>
  <c r="R4206" i="18"/>
  <c r="U4206" i="18" s="1"/>
  <c r="J4259" i="18"/>
  <c r="O4235" i="18"/>
  <c r="R4210" i="18"/>
  <c r="U4210" i="18" s="1"/>
  <c r="R4198" i="18"/>
  <c r="U4198" i="18" s="1"/>
  <c r="R4208" i="18"/>
  <c r="U4208" i="18" s="1"/>
  <c r="R4211" i="18"/>
  <c r="U4211" i="18" s="1"/>
  <c r="R4197" i="18"/>
  <c r="U4197" i="18" s="1"/>
  <c r="R4209" i="18"/>
  <c r="U4209" i="18" s="1"/>
  <c r="I4260" i="18"/>
  <c r="N4236" i="18"/>
  <c r="L6976" i="18"/>
  <c r="Q6952" i="18"/>
  <c r="I4261" i="18"/>
  <c r="N4237" i="18"/>
  <c r="I4255" i="18"/>
  <c r="N4231" i="18"/>
  <c r="L6977" i="18"/>
  <c r="Q6953" i="18"/>
  <c r="L6979" i="18"/>
  <c r="Q6955" i="18"/>
  <c r="I4247" i="18"/>
  <c r="N4223" i="18"/>
  <c r="R4223" i="18" s="1"/>
  <c r="U4223" i="18" s="1"/>
  <c r="K4252" i="18"/>
  <c r="P4228" i="18"/>
  <c r="I4250" i="18"/>
  <c r="N4226" i="18"/>
  <c r="R4226" i="18" s="1"/>
  <c r="U4226" i="18" s="1"/>
  <c r="R4231" i="18" l="1"/>
  <c r="U4231" i="18" s="1"/>
  <c r="R4236" i="18"/>
  <c r="U4236" i="18" s="1"/>
  <c r="R4232" i="18"/>
  <c r="U4232" i="18" s="1"/>
  <c r="R4240" i="18"/>
  <c r="U4240" i="18" s="1"/>
  <c r="R4233" i="18"/>
  <c r="U4233" i="18" s="1"/>
  <c r="R4221" i="18"/>
  <c r="U4221" i="18" s="1"/>
  <c r="R4234" i="18"/>
  <c r="U4234" i="18" s="1"/>
  <c r="K4276" i="18"/>
  <c r="P4252" i="18"/>
  <c r="I4279" i="18"/>
  <c r="N4255" i="18"/>
  <c r="L7000" i="18"/>
  <c r="Q6976" i="18"/>
  <c r="I4286" i="18"/>
  <c r="N4262" i="18"/>
  <c r="I4274" i="18"/>
  <c r="N4250" i="18"/>
  <c r="I4271" i="18"/>
  <c r="N4247" i="18"/>
  <c r="L7001" i="18"/>
  <c r="Q6977" i="18"/>
  <c r="I4285" i="18"/>
  <c r="N4261" i="18"/>
  <c r="I4284" i="18"/>
  <c r="N4260" i="18"/>
  <c r="J4283" i="18"/>
  <c r="O4259" i="18"/>
  <c r="K4269" i="18"/>
  <c r="P4245" i="18"/>
  <c r="J4287" i="18"/>
  <c r="O4263" i="18"/>
  <c r="L7017" i="18"/>
  <c r="Q6993" i="18"/>
  <c r="K4274" i="18"/>
  <c r="P4250" i="18"/>
  <c r="J4267" i="18"/>
  <c r="O4243" i="18"/>
  <c r="J4272" i="18"/>
  <c r="O4248" i="18"/>
  <c r="I4265" i="18"/>
  <c r="N4241" i="18"/>
  <c r="K4288" i="18"/>
  <c r="P4264" i="18"/>
  <c r="J4269" i="18"/>
  <c r="O4245" i="18"/>
  <c r="K4283" i="18"/>
  <c r="P4259" i="18"/>
  <c r="K4267" i="18"/>
  <c r="P4243" i="18"/>
  <c r="I4272" i="18"/>
  <c r="N4248" i="18"/>
  <c r="I4273" i="18"/>
  <c r="N4249" i="18"/>
  <c r="L7012" i="18"/>
  <c r="Q6988" i="18"/>
  <c r="K4280" i="18"/>
  <c r="P4256" i="18"/>
  <c r="J4286" i="18"/>
  <c r="O4262" i="18"/>
  <c r="J4276" i="18"/>
  <c r="O4252" i="18"/>
  <c r="J4265" i="18"/>
  <c r="O4241" i="18"/>
  <c r="R4227" i="18"/>
  <c r="U4227" i="18" s="1"/>
  <c r="L7005" i="18"/>
  <c r="Q6981" i="18"/>
  <c r="J4270" i="18"/>
  <c r="O4246" i="18"/>
  <c r="L7010" i="18"/>
  <c r="Q6986" i="18"/>
  <c r="K4265" i="18"/>
  <c r="P4241" i="18"/>
  <c r="R4238" i="18"/>
  <c r="U4238" i="18" s="1"/>
  <c r="R4220" i="18"/>
  <c r="U4220" i="18" s="1"/>
  <c r="R4228" i="18"/>
  <c r="U4228" i="18" s="1"/>
  <c r="R4239" i="18"/>
  <c r="U4239" i="18" s="1"/>
  <c r="J4281" i="18"/>
  <c r="O4257" i="18"/>
  <c r="J4279" i="18"/>
  <c r="O4255" i="18"/>
  <c r="K4278" i="18"/>
  <c r="P4254" i="18"/>
  <c r="J4288" i="18"/>
  <c r="O4264" i="18"/>
  <c r="J4277" i="18"/>
  <c r="O4253" i="18"/>
  <c r="I4280" i="18"/>
  <c r="N4256" i="18"/>
  <c r="L6994" i="18"/>
  <c r="Q6970" i="18"/>
  <c r="K4266" i="18"/>
  <c r="P4242" i="18"/>
  <c r="J4271" i="18"/>
  <c r="O4247" i="18"/>
  <c r="K4271" i="18"/>
  <c r="P4247" i="18"/>
  <c r="L7007" i="18"/>
  <c r="Q6983" i="18"/>
  <c r="I4275" i="18"/>
  <c r="N4251" i="18"/>
  <c r="K4270" i="18"/>
  <c r="P4246" i="18"/>
  <c r="L7015" i="18"/>
  <c r="Q6991" i="18"/>
  <c r="J4274" i="18"/>
  <c r="O4250" i="18"/>
  <c r="L6999" i="18"/>
  <c r="Q6975" i="18"/>
  <c r="J4266" i="18"/>
  <c r="O4242" i="18"/>
  <c r="K4284" i="18"/>
  <c r="P4260" i="18"/>
  <c r="K4285" i="18"/>
  <c r="P4261" i="18"/>
  <c r="L7011" i="18"/>
  <c r="Q6987" i="18"/>
  <c r="K4282" i="18"/>
  <c r="P4258" i="18"/>
  <c r="L7004" i="18"/>
  <c r="Q6980" i="18"/>
  <c r="I4276" i="18"/>
  <c r="N4252" i="18"/>
  <c r="K4279" i="18"/>
  <c r="P4255" i="18"/>
  <c r="L7006" i="18"/>
  <c r="Q6982" i="18"/>
  <c r="I4288" i="18"/>
  <c r="N4264" i="18"/>
  <c r="R4264" i="18" s="1"/>
  <c r="U4264" i="18" s="1"/>
  <c r="I4277" i="18"/>
  <c r="N4253" i="18"/>
  <c r="J4282" i="18"/>
  <c r="O4258" i="18"/>
  <c r="J4278" i="18"/>
  <c r="O4254" i="18"/>
  <c r="J4273" i="18"/>
  <c r="O4249" i="18"/>
  <c r="I4287" i="18"/>
  <c r="N4263" i="18"/>
  <c r="K4275" i="18"/>
  <c r="P4251" i="18"/>
  <c r="J4284" i="18"/>
  <c r="O4260" i="18"/>
  <c r="J4268" i="18"/>
  <c r="O4244" i="18"/>
  <c r="R4235" i="18"/>
  <c r="U4235" i="18" s="1"/>
  <c r="R4222" i="18"/>
  <c r="U4222" i="18" s="1"/>
  <c r="R4230" i="18"/>
  <c r="U4230" i="18" s="1"/>
  <c r="R4219" i="18"/>
  <c r="U4219" i="18" s="1"/>
  <c r="L7003" i="18"/>
  <c r="Q6979" i="18"/>
  <c r="I4266" i="18"/>
  <c r="N4242" i="18"/>
  <c r="I4268" i="18"/>
  <c r="N4244" i="18"/>
  <c r="L6995" i="18"/>
  <c r="Q6971" i="18"/>
  <c r="R4237" i="18"/>
  <c r="U4237" i="18" s="1"/>
  <c r="K4286" i="18"/>
  <c r="P4262" i="18"/>
  <c r="K4268" i="18"/>
  <c r="P4244" i="18"/>
  <c r="L7002" i="18"/>
  <c r="Q6978" i="18"/>
  <c r="J4285" i="18"/>
  <c r="O4261" i="18"/>
  <c r="R4217" i="18"/>
  <c r="U4217" i="18" s="1"/>
  <c r="R4224" i="18"/>
  <c r="U4224" i="18" s="1"/>
  <c r="R4225" i="18"/>
  <c r="U4225" i="18" s="1"/>
  <c r="L7008" i="18"/>
  <c r="Q6984" i="18"/>
  <c r="K4272" i="18"/>
  <c r="P4248" i="18"/>
  <c r="K4287" i="18"/>
  <c r="P4263" i="18"/>
  <c r="I4281" i="18"/>
  <c r="N4257" i="18"/>
  <c r="I4269" i="18"/>
  <c r="N4245" i="18"/>
  <c r="R4245" i="18" s="1"/>
  <c r="U4245" i="18" s="1"/>
  <c r="I4283" i="18"/>
  <c r="N4259" i="18"/>
  <c r="R4259" i="18" s="1"/>
  <c r="U4259" i="18" s="1"/>
  <c r="K4273" i="18"/>
  <c r="P4249" i="18"/>
  <c r="L6996" i="18"/>
  <c r="Q6972" i="18"/>
  <c r="I4270" i="18"/>
  <c r="N4246" i="18"/>
  <c r="I4282" i="18"/>
  <c r="N4258" i="18"/>
  <c r="J4275" i="18"/>
  <c r="O4251" i="18"/>
  <c r="L6997" i="18"/>
  <c r="Q6973" i="18"/>
  <c r="L7016" i="18"/>
  <c r="Q6992" i="18"/>
  <c r="K4277" i="18"/>
  <c r="P4253" i="18"/>
  <c r="L6998" i="18"/>
  <c r="Q6974" i="18"/>
  <c r="I4278" i="18"/>
  <c r="N4254" i="18"/>
  <c r="K4281" i="18"/>
  <c r="P4257" i="18"/>
  <c r="L7009" i="18"/>
  <c r="Q6985" i="18"/>
  <c r="L7014" i="18"/>
  <c r="Q6990" i="18"/>
  <c r="L7013" i="18"/>
  <c r="Q6989" i="18"/>
  <c r="J4280" i="18"/>
  <c r="O4256" i="18"/>
  <c r="I4267" i="18"/>
  <c r="N4243" i="18"/>
  <c r="R4243" i="18" s="1"/>
  <c r="U4243" i="18" s="1"/>
  <c r="R4246" i="18" l="1"/>
  <c r="U4246" i="18" s="1"/>
  <c r="R4241" i="18"/>
  <c r="U4241" i="18" s="1"/>
  <c r="R4254" i="18"/>
  <c r="U4254" i="18" s="1"/>
  <c r="R4258" i="18"/>
  <c r="U4258" i="18" s="1"/>
  <c r="R4242" i="18"/>
  <c r="U4242" i="18" s="1"/>
  <c r="J4304" i="18"/>
  <c r="O4280" i="18"/>
  <c r="L7040" i="18"/>
  <c r="Q7016" i="18"/>
  <c r="I4294" i="18"/>
  <c r="N4270" i="18"/>
  <c r="I4293" i="18"/>
  <c r="N4269" i="18"/>
  <c r="L7032" i="18"/>
  <c r="Q7008" i="18"/>
  <c r="I4291" i="18"/>
  <c r="N4267" i="18"/>
  <c r="L7037" i="18"/>
  <c r="Q7013" i="18"/>
  <c r="L7033" i="18"/>
  <c r="Q7009" i="18"/>
  <c r="I4302" i="18"/>
  <c r="N4278" i="18"/>
  <c r="K4301" i="18"/>
  <c r="P4277" i="18"/>
  <c r="L7021" i="18"/>
  <c r="Q6997" i="18"/>
  <c r="I4306" i="18"/>
  <c r="N4282" i="18"/>
  <c r="L7020" i="18"/>
  <c r="Q6996" i="18"/>
  <c r="I4307" i="18"/>
  <c r="N4283" i="18"/>
  <c r="I4305" i="18"/>
  <c r="N4281" i="18"/>
  <c r="K4296" i="18"/>
  <c r="P4272" i="18"/>
  <c r="L7019" i="18"/>
  <c r="Q6995" i="18"/>
  <c r="I4290" i="18"/>
  <c r="N4266" i="18"/>
  <c r="J4292" i="18"/>
  <c r="O4268" i="18"/>
  <c r="K4299" i="18"/>
  <c r="P4275" i="18"/>
  <c r="J4297" i="18"/>
  <c r="O4273" i="18"/>
  <c r="J4306" i="18"/>
  <c r="O4282" i="18"/>
  <c r="I4312" i="18"/>
  <c r="N4288" i="18"/>
  <c r="K4303" i="18"/>
  <c r="P4279" i="18"/>
  <c r="L7028" i="18"/>
  <c r="Q7004" i="18"/>
  <c r="L7035" i="18"/>
  <c r="Q7011" i="18"/>
  <c r="K4308" i="18"/>
  <c r="P4284" i="18"/>
  <c r="L7023" i="18"/>
  <c r="Q6999" i="18"/>
  <c r="L7039" i="18"/>
  <c r="Q7015" i="18"/>
  <c r="I4299" i="18"/>
  <c r="N4275" i="18"/>
  <c r="K4295" i="18"/>
  <c r="P4271" i="18"/>
  <c r="K4290" i="18"/>
  <c r="P4266" i="18"/>
  <c r="I4304" i="18"/>
  <c r="N4280" i="18"/>
  <c r="J4312" i="18"/>
  <c r="O4288" i="18"/>
  <c r="J4303" i="18"/>
  <c r="O4279" i="18"/>
  <c r="K4289" i="18"/>
  <c r="P4265" i="18"/>
  <c r="J4294" i="18"/>
  <c r="O4270" i="18"/>
  <c r="R4248" i="18"/>
  <c r="U4248" i="18" s="1"/>
  <c r="R4261" i="18"/>
  <c r="U4261" i="18" s="1"/>
  <c r="R4247" i="18"/>
  <c r="U4247" i="18" s="1"/>
  <c r="R4262" i="18"/>
  <c r="U4262" i="18" s="1"/>
  <c r="R4255" i="18"/>
  <c r="U4255" i="18" s="1"/>
  <c r="K4305" i="18"/>
  <c r="P4281" i="18"/>
  <c r="L7026" i="18"/>
  <c r="Q7002" i="18"/>
  <c r="K4310" i="18"/>
  <c r="P4286" i="18"/>
  <c r="R4244" i="18"/>
  <c r="U4244" i="18" s="1"/>
  <c r="R4263" i="18"/>
  <c r="U4263" i="18" s="1"/>
  <c r="R4253" i="18"/>
  <c r="U4253" i="18" s="1"/>
  <c r="R4252" i="18"/>
  <c r="U4252" i="18" s="1"/>
  <c r="J4289" i="18"/>
  <c r="O4265" i="18"/>
  <c r="J4310" i="18"/>
  <c r="O4286" i="18"/>
  <c r="L7036" i="18"/>
  <c r="Q7012" i="18"/>
  <c r="I4296" i="18"/>
  <c r="N4272" i="18"/>
  <c r="K4307" i="18"/>
  <c r="P4283" i="18"/>
  <c r="K4312" i="18"/>
  <c r="P4288" i="18"/>
  <c r="J4296" i="18"/>
  <c r="O4272" i="18"/>
  <c r="K4298" i="18"/>
  <c r="P4274" i="18"/>
  <c r="J4311" i="18"/>
  <c r="O4287" i="18"/>
  <c r="J4307" i="18"/>
  <c r="O4283" i="18"/>
  <c r="I4309" i="18"/>
  <c r="N4285" i="18"/>
  <c r="I4295" i="18"/>
  <c r="N4271" i="18"/>
  <c r="I4310" i="18"/>
  <c r="N4286" i="18"/>
  <c r="R4286" i="18" s="1"/>
  <c r="U4286" i="18" s="1"/>
  <c r="I4303" i="18"/>
  <c r="N4279" i="18"/>
  <c r="L7022" i="18"/>
  <c r="Q6998" i="18"/>
  <c r="K4297" i="18"/>
  <c r="P4273" i="18"/>
  <c r="K4311" i="18"/>
  <c r="P4287" i="18"/>
  <c r="I4292" i="18"/>
  <c r="N4268" i="18"/>
  <c r="L7027" i="18"/>
  <c r="Q7003" i="18"/>
  <c r="J4308" i="18"/>
  <c r="O4284" i="18"/>
  <c r="I4311" i="18"/>
  <c r="N4287" i="18"/>
  <c r="R4287" i="18" s="1"/>
  <c r="U4287" i="18" s="1"/>
  <c r="J4302" i="18"/>
  <c r="O4278" i="18"/>
  <c r="I4301" i="18"/>
  <c r="N4277" i="18"/>
  <c r="L7030" i="18"/>
  <c r="Q7006" i="18"/>
  <c r="I4300" i="18"/>
  <c r="N4276" i="18"/>
  <c r="K4306" i="18"/>
  <c r="P4282" i="18"/>
  <c r="K4309" i="18"/>
  <c r="P4285" i="18"/>
  <c r="J4290" i="18"/>
  <c r="O4266" i="18"/>
  <c r="J4298" i="18"/>
  <c r="O4274" i="18"/>
  <c r="K4294" i="18"/>
  <c r="P4270" i="18"/>
  <c r="L7031" i="18"/>
  <c r="Q7007" i="18"/>
  <c r="J4295" i="18"/>
  <c r="O4271" i="18"/>
  <c r="L7018" i="18"/>
  <c r="Q6994" i="18"/>
  <c r="J4301" i="18"/>
  <c r="O4277" i="18"/>
  <c r="K4302" i="18"/>
  <c r="P4278" i="18"/>
  <c r="J4305" i="18"/>
  <c r="O4281" i="18"/>
  <c r="L7034" i="18"/>
  <c r="Q7010" i="18"/>
  <c r="L7029" i="18"/>
  <c r="Q7005" i="18"/>
  <c r="R4249" i="18"/>
  <c r="U4249" i="18" s="1"/>
  <c r="R4260" i="18"/>
  <c r="U4260" i="18" s="1"/>
  <c r="R4250" i="18"/>
  <c r="U4250" i="18" s="1"/>
  <c r="L7038" i="18"/>
  <c r="Q7014" i="18"/>
  <c r="J4299" i="18"/>
  <c r="O4275" i="18"/>
  <c r="R4257" i="18"/>
  <c r="U4257" i="18" s="1"/>
  <c r="J4309" i="18"/>
  <c r="O4285" i="18"/>
  <c r="K4292" i="18"/>
  <c r="P4268" i="18"/>
  <c r="R4251" i="18"/>
  <c r="U4251" i="18" s="1"/>
  <c r="R4256" i="18"/>
  <c r="U4256" i="18" s="1"/>
  <c r="J4300" i="18"/>
  <c r="O4276" i="18"/>
  <c r="K4304" i="18"/>
  <c r="P4280" i="18"/>
  <c r="I4297" i="18"/>
  <c r="N4273" i="18"/>
  <c r="R4273" i="18" s="1"/>
  <c r="U4273" i="18" s="1"/>
  <c r="K4291" i="18"/>
  <c r="P4267" i="18"/>
  <c r="J4293" i="18"/>
  <c r="O4269" i="18"/>
  <c r="I4289" i="18"/>
  <c r="N4265" i="18"/>
  <c r="J4291" i="18"/>
  <c r="O4267" i="18"/>
  <c r="L7041" i="18"/>
  <c r="Q7017" i="18"/>
  <c r="K4293" i="18"/>
  <c r="P4269" i="18"/>
  <c r="I4308" i="18"/>
  <c r="N4284" i="18"/>
  <c r="L7025" i="18"/>
  <c r="Q7001" i="18"/>
  <c r="I4298" i="18"/>
  <c r="N4274" i="18"/>
  <c r="R4274" i="18" s="1"/>
  <c r="U4274" i="18" s="1"/>
  <c r="L7024" i="18"/>
  <c r="Q7000" i="18"/>
  <c r="K4300" i="18"/>
  <c r="P4276" i="18"/>
  <c r="R4284" i="18" l="1"/>
  <c r="U4284" i="18" s="1"/>
  <c r="R4277" i="18"/>
  <c r="U4277" i="18" s="1"/>
  <c r="R4288" i="18"/>
  <c r="U4288" i="18" s="1"/>
  <c r="R4265" i="18"/>
  <c r="U4265" i="18" s="1"/>
  <c r="K4324" i="18"/>
  <c r="P4300" i="18"/>
  <c r="L7065" i="18"/>
  <c r="Q7041" i="18"/>
  <c r="K4315" i="18"/>
  <c r="P4291" i="18"/>
  <c r="L7048" i="18"/>
  <c r="Q7024" i="18"/>
  <c r="L7049" i="18"/>
  <c r="Q7025" i="18"/>
  <c r="K4317" i="18"/>
  <c r="P4293" i="18"/>
  <c r="J4315" i="18"/>
  <c r="O4291" i="18"/>
  <c r="J4317" i="18"/>
  <c r="O4293" i="18"/>
  <c r="I4321" i="18"/>
  <c r="N4297" i="18"/>
  <c r="J4324" i="18"/>
  <c r="O4300" i="18"/>
  <c r="K4316" i="18"/>
  <c r="P4292" i="18"/>
  <c r="L7053" i="18"/>
  <c r="Q7029" i="18"/>
  <c r="J4329" i="18"/>
  <c r="O4305" i="18"/>
  <c r="J4325" i="18"/>
  <c r="O4301" i="18"/>
  <c r="J4319" i="18"/>
  <c r="O4295" i="18"/>
  <c r="K4318" i="18"/>
  <c r="P4294" i="18"/>
  <c r="J4314" i="18"/>
  <c r="O4290" i="18"/>
  <c r="K4330" i="18"/>
  <c r="P4306" i="18"/>
  <c r="L7054" i="18"/>
  <c r="Q7030" i="18"/>
  <c r="J4326" i="18"/>
  <c r="O4302" i="18"/>
  <c r="J4332" i="18"/>
  <c r="O4308" i="18"/>
  <c r="I4316" i="18"/>
  <c r="N4292" i="18"/>
  <c r="K4321" i="18"/>
  <c r="P4297" i="18"/>
  <c r="I4327" i="18"/>
  <c r="N4303" i="18"/>
  <c r="I4319" i="18"/>
  <c r="N4295" i="18"/>
  <c r="J4331" i="18"/>
  <c r="O4307" i="18"/>
  <c r="K4322" i="18"/>
  <c r="P4298" i="18"/>
  <c r="K4336" i="18"/>
  <c r="P4312" i="18"/>
  <c r="I4320" i="18"/>
  <c r="N4296" i="18"/>
  <c r="J4334" i="18"/>
  <c r="O4310" i="18"/>
  <c r="K4334" i="18"/>
  <c r="P4310" i="18"/>
  <c r="K4329" i="18"/>
  <c r="P4305" i="18"/>
  <c r="R4275" i="18"/>
  <c r="U4275" i="18" s="1"/>
  <c r="R4266" i="18"/>
  <c r="U4266" i="18" s="1"/>
  <c r="R4283" i="18"/>
  <c r="U4283" i="18" s="1"/>
  <c r="R4282" i="18"/>
  <c r="U4282" i="18" s="1"/>
  <c r="R4267" i="18"/>
  <c r="U4267" i="18" s="1"/>
  <c r="R4269" i="18"/>
  <c r="U4269" i="18" s="1"/>
  <c r="J4323" i="18"/>
  <c r="O4299" i="18"/>
  <c r="R4276" i="18"/>
  <c r="U4276" i="18" s="1"/>
  <c r="R4285" i="18"/>
  <c r="U4285" i="18" s="1"/>
  <c r="K4313" i="18"/>
  <c r="P4289" i="18"/>
  <c r="J4336" i="18"/>
  <c r="O4312" i="18"/>
  <c r="K4314" i="18"/>
  <c r="P4290" i="18"/>
  <c r="I4323" i="18"/>
  <c r="N4299" i="18"/>
  <c r="L7047" i="18"/>
  <c r="Q7023" i="18"/>
  <c r="L7059" i="18"/>
  <c r="Q7035" i="18"/>
  <c r="K4327" i="18"/>
  <c r="P4303" i="18"/>
  <c r="J4330" i="18"/>
  <c r="O4306" i="18"/>
  <c r="K4323" i="18"/>
  <c r="P4299" i="18"/>
  <c r="I4314" i="18"/>
  <c r="N4290" i="18"/>
  <c r="K4320" i="18"/>
  <c r="P4296" i="18"/>
  <c r="I4331" i="18"/>
  <c r="N4307" i="18"/>
  <c r="I4330" i="18"/>
  <c r="N4306" i="18"/>
  <c r="R4306" i="18" s="1"/>
  <c r="U4306" i="18" s="1"/>
  <c r="K4325" i="18"/>
  <c r="P4301" i="18"/>
  <c r="L7057" i="18"/>
  <c r="Q7033" i="18"/>
  <c r="I4315" i="18"/>
  <c r="N4291" i="18"/>
  <c r="R4291" i="18" s="1"/>
  <c r="U4291" i="18" s="1"/>
  <c r="I4317" i="18"/>
  <c r="N4293" i="18"/>
  <c r="R4293" i="18" s="1"/>
  <c r="U4293" i="18" s="1"/>
  <c r="L7064" i="18"/>
  <c r="Q7040" i="18"/>
  <c r="I4322" i="18"/>
  <c r="N4298" i="18"/>
  <c r="I4313" i="18"/>
  <c r="N4289" i="18"/>
  <c r="K4328" i="18"/>
  <c r="P4304" i="18"/>
  <c r="J4333" i="18"/>
  <c r="O4309" i="18"/>
  <c r="L7058" i="18"/>
  <c r="Q7034" i="18"/>
  <c r="L7055" i="18"/>
  <c r="Q7031" i="18"/>
  <c r="K4333" i="18"/>
  <c r="P4309" i="18"/>
  <c r="I4325" i="18"/>
  <c r="N4301" i="18"/>
  <c r="L7051" i="18"/>
  <c r="Q7027" i="18"/>
  <c r="K4335" i="18"/>
  <c r="P4311" i="18"/>
  <c r="I4334" i="18"/>
  <c r="N4310" i="18"/>
  <c r="R4310" i="18" s="1"/>
  <c r="U4310" i="18" s="1"/>
  <c r="I4333" i="18"/>
  <c r="N4309" i="18"/>
  <c r="J4335" i="18"/>
  <c r="O4311" i="18"/>
  <c r="J4320" i="18"/>
  <c r="O4296" i="18"/>
  <c r="K4331" i="18"/>
  <c r="P4307" i="18"/>
  <c r="L7060" i="18"/>
  <c r="Q7036" i="18"/>
  <c r="J4313" i="18"/>
  <c r="O4289" i="18"/>
  <c r="L7050" i="18"/>
  <c r="Q7026" i="18"/>
  <c r="R4280" i="18"/>
  <c r="U4280" i="18" s="1"/>
  <c r="R4281" i="18"/>
  <c r="U4281" i="18" s="1"/>
  <c r="R4278" i="18"/>
  <c r="U4278" i="18" s="1"/>
  <c r="R4270" i="18"/>
  <c r="U4270" i="18" s="1"/>
  <c r="I4332" i="18"/>
  <c r="N4308" i="18"/>
  <c r="K4326" i="18"/>
  <c r="P4302" i="18"/>
  <c r="L7042" i="18"/>
  <c r="Q7018" i="18"/>
  <c r="J4322" i="18"/>
  <c r="O4298" i="18"/>
  <c r="I4324" i="18"/>
  <c r="N4300" i="18"/>
  <c r="I4335" i="18"/>
  <c r="N4311" i="18"/>
  <c r="L7046" i="18"/>
  <c r="Q7022" i="18"/>
  <c r="L7062" i="18"/>
  <c r="Q7038" i="18"/>
  <c r="R4268" i="18"/>
  <c r="U4268" i="18" s="1"/>
  <c r="R4279" i="18"/>
  <c r="U4279" i="18" s="1"/>
  <c r="R4271" i="18"/>
  <c r="U4271" i="18" s="1"/>
  <c r="R4272" i="18"/>
  <c r="U4272" i="18" s="1"/>
  <c r="J4318" i="18"/>
  <c r="O4294" i="18"/>
  <c r="J4327" i="18"/>
  <c r="O4303" i="18"/>
  <c r="I4328" i="18"/>
  <c r="N4304" i="18"/>
  <c r="K4319" i="18"/>
  <c r="P4295" i="18"/>
  <c r="L7063" i="18"/>
  <c r="Q7039" i="18"/>
  <c r="K4332" i="18"/>
  <c r="P4308" i="18"/>
  <c r="L7052" i="18"/>
  <c r="Q7028" i="18"/>
  <c r="I4336" i="18"/>
  <c r="N4312" i="18"/>
  <c r="J4321" i="18"/>
  <c r="O4297" i="18"/>
  <c r="J4316" i="18"/>
  <c r="O4292" i="18"/>
  <c r="L7043" i="18"/>
  <c r="Q7019" i="18"/>
  <c r="I4329" i="18"/>
  <c r="N4305" i="18"/>
  <c r="L7044" i="18"/>
  <c r="Q7020" i="18"/>
  <c r="L7045" i="18"/>
  <c r="Q7021" i="18"/>
  <c r="I4326" i="18"/>
  <c r="N4302" i="18"/>
  <c r="L7061" i="18"/>
  <c r="Q7037" i="18"/>
  <c r="L7056" i="18"/>
  <c r="Q7032" i="18"/>
  <c r="I4318" i="18"/>
  <c r="N4294" i="18"/>
  <c r="J4328" i="18"/>
  <c r="O4304" i="18"/>
  <c r="R4308" i="18" l="1"/>
  <c r="U4308" i="18" s="1"/>
  <c r="R4302" i="18"/>
  <c r="U4302" i="18" s="1"/>
  <c r="R4300" i="18"/>
  <c r="U4300" i="18" s="1"/>
  <c r="R4298" i="18"/>
  <c r="U4298" i="18" s="1"/>
  <c r="R4292" i="18"/>
  <c r="U4292" i="18" s="1"/>
  <c r="R4303" i="18"/>
  <c r="U4303" i="18" s="1"/>
  <c r="L7067" i="18"/>
  <c r="Q7043" i="18"/>
  <c r="L7066" i="18"/>
  <c r="Q7042" i="18"/>
  <c r="J4337" i="18"/>
  <c r="O4313" i="18"/>
  <c r="K4355" i="18"/>
  <c r="P4331" i="18"/>
  <c r="J4359" i="18"/>
  <c r="O4335" i="18"/>
  <c r="I4358" i="18"/>
  <c r="N4334" i="18"/>
  <c r="L7075" i="18"/>
  <c r="Q7051" i="18"/>
  <c r="K4357" i="18"/>
  <c r="P4333" i="18"/>
  <c r="L7082" i="18"/>
  <c r="Q7058" i="18"/>
  <c r="K4352" i="18"/>
  <c r="P4328" i="18"/>
  <c r="I4346" i="18"/>
  <c r="N4322" i="18"/>
  <c r="I4341" i="18"/>
  <c r="N4317" i="18"/>
  <c r="L7081" i="18"/>
  <c r="Q7057" i="18"/>
  <c r="I4354" i="18"/>
  <c r="N4330" i="18"/>
  <c r="K4344" i="18"/>
  <c r="P4320" i="18"/>
  <c r="K4347" i="18"/>
  <c r="P4323" i="18"/>
  <c r="K4351" i="18"/>
  <c r="P4327" i="18"/>
  <c r="L7071" i="18"/>
  <c r="Q7047" i="18"/>
  <c r="K4338" i="18"/>
  <c r="P4314" i="18"/>
  <c r="K4337" i="18"/>
  <c r="P4313" i="18"/>
  <c r="J4347" i="18"/>
  <c r="O4323" i="18"/>
  <c r="K4353" i="18"/>
  <c r="P4329" i="18"/>
  <c r="J4358" i="18"/>
  <c r="O4334" i="18"/>
  <c r="K4360" i="18"/>
  <c r="P4336" i="18"/>
  <c r="J4355" i="18"/>
  <c r="O4331" i="18"/>
  <c r="I4351" i="18"/>
  <c r="N4327" i="18"/>
  <c r="I4340" i="18"/>
  <c r="N4316" i="18"/>
  <c r="J4350" i="18"/>
  <c r="O4326" i="18"/>
  <c r="K4354" i="18"/>
  <c r="P4330" i="18"/>
  <c r="K4342" i="18"/>
  <c r="P4318" i="18"/>
  <c r="J4349" i="18"/>
  <c r="O4325" i="18"/>
  <c r="L7077" i="18"/>
  <c r="Q7053" i="18"/>
  <c r="J4348" i="18"/>
  <c r="O4324" i="18"/>
  <c r="J4341" i="18"/>
  <c r="O4317" i="18"/>
  <c r="K4341" i="18"/>
  <c r="P4317" i="18"/>
  <c r="L7072" i="18"/>
  <c r="Q7048" i="18"/>
  <c r="L7089" i="18"/>
  <c r="Q7065" i="18"/>
  <c r="J4352" i="18"/>
  <c r="O4328" i="18"/>
  <c r="L7068" i="18"/>
  <c r="Q7044" i="18"/>
  <c r="J4345" i="18"/>
  <c r="O4321" i="18"/>
  <c r="L7087" i="18"/>
  <c r="Q7063" i="18"/>
  <c r="L7070" i="18"/>
  <c r="Q7046" i="18"/>
  <c r="R4294" i="18"/>
  <c r="U4294" i="18" s="1"/>
  <c r="R4305" i="18"/>
  <c r="U4305" i="18" s="1"/>
  <c r="R4312" i="18"/>
  <c r="U4312" i="18" s="1"/>
  <c r="R4311" i="18"/>
  <c r="U4311" i="18" s="1"/>
  <c r="R4309" i="18"/>
  <c r="U4309" i="18" s="1"/>
  <c r="R4301" i="18"/>
  <c r="U4301" i="18" s="1"/>
  <c r="R4289" i="18"/>
  <c r="U4289" i="18" s="1"/>
  <c r="R4307" i="18"/>
  <c r="U4307" i="18" s="1"/>
  <c r="R4290" i="18"/>
  <c r="U4290" i="18" s="1"/>
  <c r="R4299" i="18"/>
  <c r="U4299" i="18" s="1"/>
  <c r="R4296" i="18"/>
  <c r="U4296" i="18" s="1"/>
  <c r="R4295" i="18"/>
  <c r="U4295" i="18" s="1"/>
  <c r="R4297" i="18"/>
  <c r="U4297" i="18" s="1"/>
  <c r="R4304" i="18"/>
  <c r="U4304" i="18" s="1"/>
  <c r="L7080" i="18"/>
  <c r="Q7056" i="18"/>
  <c r="I4350" i="18"/>
  <c r="N4326" i="18"/>
  <c r="L7076" i="18"/>
  <c r="Q7052" i="18"/>
  <c r="I4352" i="18"/>
  <c r="N4328" i="18"/>
  <c r="J4342" i="18"/>
  <c r="O4318" i="18"/>
  <c r="I4348" i="18"/>
  <c r="N4324" i="18"/>
  <c r="I4356" i="18"/>
  <c r="N4332" i="18"/>
  <c r="I4342" i="18"/>
  <c r="N4318" i="18"/>
  <c r="L7085" i="18"/>
  <c r="Q7061" i="18"/>
  <c r="L7069" i="18"/>
  <c r="Q7045" i="18"/>
  <c r="I4353" i="18"/>
  <c r="N4329" i="18"/>
  <c r="J4340" i="18"/>
  <c r="O4316" i="18"/>
  <c r="I4360" i="18"/>
  <c r="N4336" i="18"/>
  <c r="K4356" i="18"/>
  <c r="P4332" i="18"/>
  <c r="K4343" i="18"/>
  <c r="P4319" i="18"/>
  <c r="J4351" i="18"/>
  <c r="O4327" i="18"/>
  <c r="L7086" i="18"/>
  <c r="Q7062" i="18"/>
  <c r="I4359" i="18"/>
  <c r="N4335" i="18"/>
  <c r="J4346" i="18"/>
  <c r="O4322" i="18"/>
  <c r="K4350" i="18"/>
  <c r="P4326" i="18"/>
  <c r="L7074" i="18"/>
  <c r="Q7050" i="18"/>
  <c r="L7084" i="18"/>
  <c r="Q7060" i="18"/>
  <c r="J4344" i="18"/>
  <c r="O4320" i="18"/>
  <c r="I4357" i="18"/>
  <c r="N4333" i="18"/>
  <c r="K4359" i="18"/>
  <c r="P4335" i="18"/>
  <c r="I4349" i="18"/>
  <c r="N4325" i="18"/>
  <c r="L7079" i="18"/>
  <c r="Q7055" i="18"/>
  <c r="J4357" i="18"/>
  <c r="O4333" i="18"/>
  <c r="I4337" i="18"/>
  <c r="N4313" i="18"/>
  <c r="R4313" i="18" s="1"/>
  <c r="U4313" i="18" s="1"/>
  <c r="L7088" i="18"/>
  <c r="Q7064" i="18"/>
  <c r="I4339" i="18"/>
  <c r="N4315" i="18"/>
  <c r="K4349" i="18"/>
  <c r="P4325" i="18"/>
  <c r="I4355" i="18"/>
  <c r="N4331" i="18"/>
  <c r="I4338" i="18"/>
  <c r="N4314" i="18"/>
  <c r="J4354" i="18"/>
  <c r="O4330" i="18"/>
  <c r="L7083" i="18"/>
  <c r="Q7059" i="18"/>
  <c r="I4347" i="18"/>
  <c r="N4323" i="18"/>
  <c r="J4360" i="18"/>
  <c r="O4336" i="18"/>
  <c r="K4358" i="18"/>
  <c r="P4334" i="18"/>
  <c r="I4344" i="18"/>
  <c r="N4320" i="18"/>
  <c r="R4320" i="18" s="1"/>
  <c r="U4320" i="18" s="1"/>
  <c r="K4346" i="18"/>
  <c r="P4322" i="18"/>
  <c r="I4343" i="18"/>
  <c r="N4319" i="18"/>
  <c r="K4345" i="18"/>
  <c r="P4321" i="18"/>
  <c r="J4356" i="18"/>
  <c r="O4332" i="18"/>
  <c r="L7078" i="18"/>
  <c r="Q7054" i="18"/>
  <c r="J4338" i="18"/>
  <c r="O4314" i="18"/>
  <c r="J4343" i="18"/>
  <c r="O4319" i="18"/>
  <c r="J4353" i="18"/>
  <c r="O4329" i="18"/>
  <c r="K4340" i="18"/>
  <c r="P4316" i="18"/>
  <c r="I4345" i="18"/>
  <c r="N4321" i="18"/>
  <c r="J4339" i="18"/>
  <c r="O4315" i="18"/>
  <c r="L7073" i="18"/>
  <c r="Q7049" i="18"/>
  <c r="K4339" i="18"/>
  <c r="P4315" i="18"/>
  <c r="K4348" i="18"/>
  <c r="P4324" i="18"/>
  <c r="R4323" i="18" l="1"/>
  <c r="U4323" i="18" s="1"/>
  <c r="R4331" i="18"/>
  <c r="U4331" i="18" s="1"/>
  <c r="R4318" i="18"/>
  <c r="U4318" i="18" s="1"/>
  <c r="R4328" i="18"/>
  <c r="U4328" i="18" s="1"/>
  <c r="R4321" i="18"/>
  <c r="U4321" i="18" s="1"/>
  <c r="R4319" i="18"/>
  <c r="U4319" i="18" s="1"/>
  <c r="R4335" i="18"/>
  <c r="U4335" i="18" s="1"/>
  <c r="L7097" i="18"/>
  <c r="Q7073" i="18"/>
  <c r="J4362" i="18"/>
  <c r="O4338" i="18"/>
  <c r="I4368" i="18"/>
  <c r="N4344" i="18"/>
  <c r="K4363" i="18"/>
  <c r="P4339" i="18"/>
  <c r="J4363" i="18"/>
  <c r="O4339" i="18"/>
  <c r="K4364" i="18"/>
  <c r="P4340" i="18"/>
  <c r="J4367" i="18"/>
  <c r="O4343" i="18"/>
  <c r="L7102" i="18"/>
  <c r="Q7078" i="18"/>
  <c r="K4369" i="18"/>
  <c r="P4345" i="18"/>
  <c r="K4370" i="18"/>
  <c r="P4346" i="18"/>
  <c r="K4382" i="18"/>
  <c r="P4358" i="18"/>
  <c r="I4371" i="18"/>
  <c r="N4347" i="18"/>
  <c r="J4378" i="18"/>
  <c r="O4354" i="18"/>
  <c r="I4379" i="18"/>
  <c r="N4355" i="18"/>
  <c r="I4363" i="18"/>
  <c r="N4339" i="18"/>
  <c r="I4361" i="18"/>
  <c r="N4337" i="18"/>
  <c r="L7103" i="18"/>
  <c r="Q7079" i="18"/>
  <c r="K4383" i="18"/>
  <c r="P4359" i="18"/>
  <c r="J4368" i="18"/>
  <c r="O4344" i="18"/>
  <c r="L7098" i="18"/>
  <c r="Q7074" i="18"/>
  <c r="J4370" i="18"/>
  <c r="O4346" i="18"/>
  <c r="L7110" i="18"/>
  <c r="Q7086" i="18"/>
  <c r="K4367" i="18"/>
  <c r="P4343" i="18"/>
  <c r="I4384" i="18"/>
  <c r="N4360" i="18"/>
  <c r="I4377" i="18"/>
  <c r="N4353" i="18"/>
  <c r="L7109" i="18"/>
  <c r="Q7085" i="18"/>
  <c r="I4380" i="18"/>
  <c r="N4356" i="18"/>
  <c r="J4366" i="18"/>
  <c r="O4342" i="18"/>
  <c r="L7100" i="18"/>
  <c r="Q7076" i="18"/>
  <c r="L7104" i="18"/>
  <c r="Q7080" i="18"/>
  <c r="L7094" i="18"/>
  <c r="Q7070" i="18"/>
  <c r="J4369" i="18"/>
  <c r="O4345" i="18"/>
  <c r="J4376" i="18"/>
  <c r="O4352" i="18"/>
  <c r="L7096" i="18"/>
  <c r="Q7072" i="18"/>
  <c r="J4365" i="18"/>
  <c r="O4341" i="18"/>
  <c r="L7101" i="18"/>
  <c r="Q7077" i="18"/>
  <c r="K4366" i="18"/>
  <c r="P4342" i="18"/>
  <c r="J4374" i="18"/>
  <c r="O4350" i="18"/>
  <c r="I4375" i="18"/>
  <c r="N4351" i="18"/>
  <c r="K4384" i="18"/>
  <c r="P4360" i="18"/>
  <c r="K4377" i="18"/>
  <c r="P4353" i="18"/>
  <c r="K4361" i="18"/>
  <c r="P4337" i="18"/>
  <c r="L7095" i="18"/>
  <c r="Q7071" i="18"/>
  <c r="K4371" i="18"/>
  <c r="P4347" i="18"/>
  <c r="I4378" i="18"/>
  <c r="N4354" i="18"/>
  <c r="I4365" i="18"/>
  <c r="N4341" i="18"/>
  <c r="K4376" i="18"/>
  <c r="P4352" i="18"/>
  <c r="K4381" i="18"/>
  <c r="P4357" i="18"/>
  <c r="I4382" i="18"/>
  <c r="N4358" i="18"/>
  <c r="K4379" i="18"/>
  <c r="P4355" i="18"/>
  <c r="L7090" i="18"/>
  <c r="Q7066" i="18"/>
  <c r="R4314" i="18"/>
  <c r="U4314" i="18" s="1"/>
  <c r="R4325" i="18"/>
  <c r="U4325" i="18" s="1"/>
  <c r="R4333" i="18"/>
  <c r="U4333" i="18" s="1"/>
  <c r="R4324" i="18"/>
  <c r="U4324" i="18" s="1"/>
  <c r="R4326" i="18"/>
  <c r="U4326" i="18" s="1"/>
  <c r="R4316" i="18"/>
  <c r="U4316" i="18" s="1"/>
  <c r="R4322" i="18"/>
  <c r="U4322" i="18" s="1"/>
  <c r="I4369" i="18"/>
  <c r="N4345" i="18"/>
  <c r="I4367" i="18"/>
  <c r="N4343" i="18"/>
  <c r="J4384" i="18"/>
  <c r="O4360" i="18"/>
  <c r="L7107" i="18"/>
  <c r="Q7083" i="18"/>
  <c r="I4362" i="18"/>
  <c r="N4338" i="18"/>
  <c r="K4373" i="18"/>
  <c r="P4349" i="18"/>
  <c r="L7112" i="18"/>
  <c r="Q7088" i="18"/>
  <c r="J4381" i="18"/>
  <c r="O4357" i="18"/>
  <c r="I4373" i="18"/>
  <c r="N4349" i="18"/>
  <c r="I4381" i="18"/>
  <c r="N4357" i="18"/>
  <c r="L7108" i="18"/>
  <c r="Q7084" i="18"/>
  <c r="K4374" i="18"/>
  <c r="P4350" i="18"/>
  <c r="I4383" i="18"/>
  <c r="N4359" i="18"/>
  <c r="J4375" i="18"/>
  <c r="O4351" i="18"/>
  <c r="K4380" i="18"/>
  <c r="P4356" i="18"/>
  <c r="J4364" i="18"/>
  <c r="O4340" i="18"/>
  <c r="L7093" i="18"/>
  <c r="Q7069" i="18"/>
  <c r="I4366" i="18"/>
  <c r="N4342" i="18"/>
  <c r="I4372" i="18"/>
  <c r="N4348" i="18"/>
  <c r="I4376" i="18"/>
  <c r="N4352" i="18"/>
  <c r="I4374" i="18"/>
  <c r="N4350" i="18"/>
  <c r="L7111" i="18"/>
  <c r="Q7087" i="18"/>
  <c r="L7092" i="18"/>
  <c r="Q7068" i="18"/>
  <c r="L7113" i="18"/>
  <c r="Q7089" i="18"/>
  <c r="K4365" i="18"/>
  <c r="P4341" i="18"/>
  <c r="J4372" i="18"/>
  <c r="O4348" i="18"/>
  <c r="J4373" i="18"/>
  <c r="O4349" i="18"/>
  <c r="K4378" i="18"/>
  <c r="P4354" i="18"/>
  <c r="I4364" i="18"/>
  <c r="N4340" i="18"/>
  <c r="J4379" i="18"/>
  <c r="O4355" i="18"/>
  <c r="J4382" i="18"/>
  <c r="O4358" i="18"/>
  <c r="J4371" i="18"/>
  <c r="O4347" i="18"/>
  <c r="K4362" i="18"/>
  <c r="P4338" i="18"/>
  <c r="K4375" i="18"/>
  <c r="P4351" i="18"/>
  <c r="K4368" i="18"/>
  <c r="P4344" i="18"/>
  <c r="L7105" i="18"/>
  <c r="Q7081" i="18"/>
  <c r="I4370" i="18"/>
  <c r="N4346" i="18"/>
  <c r="R4346" i="18" s="1"/>
  <c r="U4346" i="18" s="1"/>
  <c r="L7106" i="18"/>
  <c r="Q7082" i="18"/>
  <c r="L7099" i="18"/>
  <c r="Q7075" i="18"/>
  <c r="J4383" i="18"/>
  <c r="O4359" i="18"/>
  <c r="J4361" i="18"/>
  <c r="O4337" i="18"/>
  <c r="L7091" i="18"/>
  <c r="Q7067" i="18"/>
  <c r="K4372" i="18"/>
  <c r="P4348" i="18"/>
  <c r="J4377" i="18"/>
  <c r="O4353" i="18"/>
  <c r="J4380" i="18"/>
  <c r="O4356" i="18"/>
  <c r="R4315" i="18"/>
  <c r="U4315" i="18" s="1"/>
  <c r="R4336" i="18"/>
  <c r="U4336" i="18" s="1"/>
  <c r="R4329" i="18"/>
  <c r="U4329" i="18" s="1"/>
  <c r="R4332" i="18"/>
  <c r="U4332" i="18" s="1"/>
  <c r="R4327" i="18"/>
  <c r="U4327" i="18" s="1"/>
  <c r="R4330" i="18"/>
  <c r="U4330" i="18" s="1"/>
  <c r="R4317" i="18"/>
  <c r="U4317" i="18" s="1"/>
  <c r="R4334" i="18"/>
  <c r="U4334" i="18" s="1"/>
  <c r="R4339" i="18" l="1"/>
  <c r="U4339" i="18" s="1"/>
  <c r="R4340" i="18"/>
  <c r="U4340" i="18" s="1"/>
  <c r="R4350" i="18"/>
  <c r="U4350" i="18" s="1"/>
  <c r="R4358" i="18"/>
  <c r="U4358" i="18" s="1"/>
  <c r="R4354" i="18"/>
  <c r="U4354" i="18" s="1"/>
  <c r="J4404" i="18"/>
  <c r="O4380" i="18"/>
  <c r="J4401" i="18"/>
  <c r="O4377" i="18"/>
  <c r="L7115" i="18"/>
  <c r="Q7091" i="18"/>
  <c r="J4407" i="18"/>
  <c r="O4383" i="18"/>
  <c r="L7130" i="18"/>
  <c r="Q7106" i="18"/>
  <c r="L7129" i="18"/>
  <c r="Q7105" i="18"/>
  <c r="K4399" i="18"/>
  <c r="P4375" i="18"/>
  <c r="J4395" i="18"/>
  <c r="O4371" i="18"/>
  <c r="J4403" i="18"/>
  <c r="O4379" i="18"/>
  <c r="K4402" i="18"/>
  <c r="P4378" i="18"/>
  <c r="J4396" i="18"/>
  <c r="O4372" i="18"/>
  <c r="L7137" i="18"/>
  <c r="Q7113" i="18"/>
  <c r="L7135" i="18"/>
  <c r="Q7111" i="18"/>
  <c r="I4400" i="18"/>
  <c r="N4376" i="18"/>
  <c r="I4390" i="18"/>
  <c r="N4366" i="18"/>
  <c r="J4388" i="18"/>
  <c r="O4364" i="18"/>
  <c r="J4399" i="18"/>
  <c r="O4375" i="18"/>
  <c r="K4398" i="18"/>
  <c r="P4374" i="18"/>
  <c r="I4405" i="18"/>
  <c r="N4381" i="18"/>
  <c r="J4405" i="18"/>
  <c r="O4381" i="18"/>
  <c r="K4397" i="18"/>
  <c r="P4373" i="18"/>
  <c r="L7131" i="18"/>
  <c r="Q7107" i="18"/>
  <c r="I4391" i="18"/>
  <c r="N4367" i="18"/>
  <c r="R4341" i="18"/>
  <c r="U4341" i="18" s="1"/>
  <c r="R4360" i="18"/>
  <c r="U4360" i="18" s="1"/>
  <c r="R4337" i="18"/>
  <c r="U4337" i="18" s="1"/>
  <c r="R4355" i="18"/>
  <c r="U4355" i="18" s="1"/>
  <c r="R4347" i="18"/>
  <c r="U4347" i="18" s="1"/>
  <c r="J4385" i="18"/>
  <c r="O4361" i="18"/>
  <c r="R4348" i="18"/>
  <c r="U4348" i="18" s="1"/>
  <c r="R4359" i="18"/>
  <c r="U4359" i="18" s="1"/>
  <c r="R4349" i="18"/>
  <c r="U4349" i="18" s="1"/>
  <c r="R4338" i="18"/>
  <c r="U4338" i="18" s="1"/>
  <c r="R4345" i="18"/>
  <c r="U4345" i="18" s="1"/>
  <c r="K4403" i="18"/>
  <c r="P4379" i="18"/>
  <c r="K4405" i="18"/>
  <c r="P4381" i="18"/>
  <c r="I4389" i="18"/>
  <c r="N4365" i="18"/>
  <c r="K4395" i="18"/>
  <c r="P4371" i="18"/>
  <c r="K4385" i="18"/>
  <c r="P4361" i="18"/>
  <c r="K4408" i="18"/>
  <c r="P4384" i="18"/>
  <c r="J4398" i="18"/>
  <c r="O4374" i="18"/>
  <c r="L7125" i="18"/>
  <c r="Q7101" i="18"/>
  <c r="L7120" i="18"/>
  <c r="Q7096" i="18"/>
  <c r="J4393" i="18"/>
  <c r="O4369" i="18"/>
  <c r="L7128" i="18"/>
  <c r="Q7104" i="18"/>
  <c r="J4390" i="18"/>
  <c r="O4366" i="18"/>
  <c r="L7133" i="18"/>
  <c r="Q7109" i="18"/>
  <c r="I4408" i="18"/>
  <c r="N4384" i="18"/>
  <c r="L7134" i="18"/>
  <c r="Q7110" i="18"/>
  <c r="L7122" i="18"/>
  <c r="Q7098" i="18"/>
  <c r="K4407" i="18"/>
  <c r="P4383" i="18"/>
  <c r="I4385" i="18"/>
  <c r="N4361" i="18"/>
  <c r="I4403" i="18"/>
  <c r="N4379" i="18"/>
  <c r="I4395" i="18"/>
  <c r="N4371" i="18"/>
  <c r="K4394" i="18"/>
  <c r="P4370" i="18"/>
  <c r="L7126" i="18"/>
  <c r="Q7102" i="18"/>
  <c r="K4388" i="18"/>
  <c r="P4364" i="18"/>
  <c r="K4387" i="18"/>
  <c r="P4363" i="18"/>
  <c r="J4386" i="18"/>
  <c r="O4362" i="18"/>
  <c r="L7123" i="18"/>
  <c r="Q7099" i="18"/>
  <c r="K4386" i="18"/>
  <c r="P4362" i="18"/>
  <c r="I4388" i="18"/>
  <c r="N4364" i="18"/>
  <c r="L7116" i="18"/>
  <c r="Q7092" i="18"/>
  <c r="I4396" i="18"/>
  <c r="N4372" i="18"/>
  <c r="K4404" i="18"/>
  <c r="P4380" i="18"/>
  <c r="L7132" i="18"/>
  <c r="Q7108" i="18"/>
  <c r="I4397" i="18"/>
  <c r="N4373" i="18"/>
  <c r="I4386" i="18"/>
  <c r="N4362" i="18"/>
  <c r="J4408" i="18"/>
  <c r="O4384" i="18"/>
  <c r="I4393" i="18"/>
  <c r="N4369" i="18"/>
  <c r="R4351" i="18"/>
  <c r="U4351" i="18" s="1"/>
  <c r="R4356" i="18"/>
  <c r="U4356" i="18" s="1"/>
  <c r="R4353" i="18"/>
  <c r="U4353" i="18" s="1"/>
  <c r="R4344" i="18"/>
  <c r="U4344" i="18" s="1"/>
  <c r="K4396" i="18"/>
  <c r="P4372" i="18"/>
  <c r="I4394" i="18"/>
  <c r="N4370" i="18"/>
  <c r="K4392" i="18"/>
  <c r="P4368" i="18"/>
  <c r="J4406" i="18"/>
  <c r="O4382" i="18"/>
  <c r="J4397" i="18"/>
  <c r="O4373" i="18"/>
  <c r="K4389" i="18"/>
  <c r="P4365" i="18"/>
  <c r="I4398" i="18"/>
  <c r="N4374" i="18"/>
  <c r="L7117" i="18"/>
  <c r="Q7093" i="18"/>
  <c r="I4407" i="18"/>
  <c r="N4383" i="18"/>
  <c r="R4383" i="18" s="1"/>
  <c r="U4383" i="18" s="1"/>
  <c r="L7136" i="18"/>
  <c r="Q7112" i="18"/>
  <c r="R4352" i="18"/>
  <c r="U4352" i="18" s="1"/>
  <c r="R4342" i="18"/>
  <c r="U4342" i="18" s="1"/>
  <c r="R4357" i="18"/>
  <c r="U4357" i="18" s="1"/>
  <c r="R4343" i="18"/>
  <c r="U4343" i="18" s="1"/>
  <c r="L7114" i="18"/>
  <c r="Q7090" i="18"/>
  <c r="I4406" i="18"/>
  <c r="N4382" i="18"/>
  <c r="K4400" i="18"/>
  <c r="P4376" i="18"/>
  <c r="I4402" i="18"/>
  <c r="N4378" i="18"/>
  <c r="L7119" i="18"/>
  <c r="Q7095" i="18"/>
  <c r="K4401" i="18"/>
  <c r="P4377" i="18"/>
  <c r="I4399" i="18"/>
  <c r="N4375" i="18"/>
  <c r="K4390" i="18"/>
  <c r="P4366" i="18"/>
  <c r="J4389" i="18"/>
  <c r="O4365" i="18"/>
  <c r="J4400" i="18"/>
  <c r="O4376" i="18"/>
  <c r="L7118" i="18"/>
  <c r="Q7094" i="18"/>
  <c r="L7124" i="18"/>
  <c r="Q7100" i="18"/>
  <c r="I4404" i="18"/>
  <c r="N4380" i="18"/>
  <c r="R4380" i="18" s="1"/>
  <c r="U4380" i="18" s="1"/>
  <c r="I4401" i="18"/>
  <c r="N4377" i="18"/>
  <c r="K4391" i="18"/>
  <c r="P4367" i="18"/>
  <c r="J4394" i="18"/>
  <c r="O4370" i="18"/>
  <c r="J4392" i="18"/>
  <c r="O4368" i="18"/>
  <c r="L7127" i="18"/>
  <c r="Q7103" i="18"/>
  <c r="I4387" i="18"/>
  <c r="N4363" i="18"/>
  <c r="J4402" i="18"/>
  <c r="O4378" i="18"/>
  <c r="K4406" i="18"/>
  <c r="P4382" i="18"/>
  <c r="K4393" i="18"/>
  <c r="P4369" i="18"/>
  <c r="J4391" i="18"/>
  <c r="O4367" i="18"/>
  <c r="J4387" i="18"/>
  <c r="O4363" i="18"/>
  <c r="I4392" i="18"/>
  <c r="N4368" i="18"/>
  <c r="R4368" i="18" s="1"/>
  <c r="U4368" i="18" s="1"/>
  <c r="L7121" i="18"/>
  <c r="Q7097" i="18"/>
  <c r="R4374" i="18" l="1"/>
  <c r="U4374" i="18" s="1"/>
  <c r="R4379" i="18"/>
  <c r="U4379" i="18" s="1"/>
  <c r="R4375" i="18"/>
  <c r="U4375" i="18" s="1"/>
  <c r="R4377" i="18"/>
  <c r="U4377" i="18" s="1"/>
  <c r="R4362" i="18"/>
  <c r="U4362" i="18" s="1"/>
  <c r="R4372" i="18"/>
  <c r="U4372" i="18" s="1"/>
  <c r="R4364" i="18"/>
  <c r="U4364" i="18" s="1"/>
  <c r="R4371" i="18"/>
  <c r="U4371" i="18" s="1"/>
  <c r="R4361" i="18"/>
  <c r="U4361" i="18" s="1"/>
  <c r="R4373" i="18"/>
  <c r="U4373" i="18" s="1"/>
  <c r="R4365" i="18"/>
  <c r="U4365" i="18" s="1"/>
  <c r="J4409" i="18"/>
  <c r="O4385" i="18"/>
  <c r="R4376" i="18"/>
  <c r="U4376" i="18" s="1"/>
  <c r="R4363" i="18"/>
  <c r="U4363" i="18" s="1"/>
  <c r="I4416" i="18"/>
  <c r="N4392" i="18"/>
  <c r="J4415" i="18"/>
  <c r="O4391" i="18"/>
  <c r="K4430" i="18"/>
  <c r="P4406" i="18"/>
  <c r="I4411" i="18"/>
  <c r="N4387" i="18"/>
  <c r="J4416" i="18"/>
  <c r="O4392" i="18"/>
  <c r="K4415" i="18"/>
  <c r="P4391" i="18"/>
  <c r="I4428" i="18"/>
  <c r="N4404" i="18"/>
  <c r="L7142" i="18"/>
  <c r="Q7118" i="18"/>
  <c r="J4413" i="18"/>
  <c r="O4389" i="18"/>
  <c r="I4423" i="18"/>
  <c r="N4399" i="18"/>
  <c r="L7143" i="18"/>
  <c r="Q7119" i="18"/>
  <c r="K4424" i="18"/>
  <c r="P4400" i="18"/>
  <c r="L7138" i="18"/>
  <c r="Q7114" i="18"/>
  <c r="I4431" i="18"/>
  <c r="N4407" i="18"/>
  <c r="I4422" i="18"/>
  <c r="N4398" i="18"/>
  <c r="J4421" i="18"/>
  <c r="O4397" i="18"/>
  <c r="K4416" i="18"/>
  <c r="P4392" i="18"/>
  <c r="K4420" i="18"/>
  <c r="P4396" i="18"/>
  <c r="J4432" i="18"/>
  <c r="O4408" i="18"/>
  <c r="I4421" i="18"/>
  <c r="N4397" i="18"/>
  <c r="K4428" i="18"/>
  <c r="P4404" i="18"/>
  <c r="L7140" i="18"/>
  <c r="Q7116" i="18"/>
  <c r="K4410" i="18"/>
  <c r="P4386" i="18"/>
  <c r="J4410" i="18"/>
  <c r="O4386" i="18"/>
  <c r="K4412" i="18"/>
  <c r="P4388" i="18"/>
  <c r="K4418" i="18"/>
  <c r="P4394" i="18"/>
  <c r="I4427" i="18"/>
  <c r="N4403" i="18"/>
  <c r="K4431" i="18"/>
  <c r="P4407" i="18"/>
  <c r="L7158" i="18"/>
  <c r="Q7134" i="18"/>
  <c r="L7157" i="18"/>
  <c r="Q7133" i="18"/>
  <c r="L7152" i="18"/>
  <c r="Q7128" i="18"/>
  <c r="L7144" i="18"/>
  <c r="Q7120" i="18"/>
  <c r="J4422" i="18"/>
  <c r="O4398" i="18"/>
  <c r="K4409" i="18"/>
  <c r="P4385" i="18"/>
  <c r="I4413" i="18"/>
  <c r="N4389" i="18"/>
  <c r="K4427" i="18"/>
  <c r="P4403" i="18"/>
  <c r="L7155" i="18"/>
  <c r="Q7131" i="18"/>
  <c r="J4429" i="18"/>
  <c r="O4405" i="18"/>
  <c r="K4422" i="18"/>
  <c r="P4398" i="18"/>
  <c r="J4412" i="18"/>
  <c r="O4388" i="18"/>
  <c r="I4424" i="18"/>
  <c r="N4400" i="18"/>
  <c r="L7161" i="18"/>
  <c r="Q7137" i="18"/>
  <c r="K4426" i="18"/>
  <c r="P4402" i="18"/>
  <c r="J4419" i="18"/>
  <c r="O4395" i="18"/>
  <c r="L7153" i="18"/>
  <c r="Q7129" i="18"/>
  <c r="J4431" i="18"/>
  <c r="O4407" i="18"/>
  <c r="J4425" i="18"/>
  <c r="O4401" i="18"/>
  <c r="R4378" i="18"/>
  <c r="U4378" i="18" s="1"/>
  <c r="R4370" i="18"/>
  <c r="U4370" i="18" s="1"/>
  <c r="R4369" i="18"/>
  <c r="U4369" i="18" s="1"/>
  <c r="R4384" i="18"/>
  <c r="U4384" i="18" s="1"/>
  <c r="R4367" i="18"/>
  <c r="U4367" i="18" s="1"/>
  <c r="R4381" i="18"/>
  <c r="U4381" i="18" s="1"/>
  <c r="R4366" i="18"/>
  <c r="U4366" i="18" s="1"/>
  <c r="R4382" i="18"/>
  <c r="U4382" i="18" s="1"/>
  <c r="L7145" i="18"/>
  <c r="Q7121" i="18"/>
  <c r="J4411" i="18"/>
  <c r="O4387" i="18"/>
  <c r="K4417" i="18"/>
  <c r="P4393" i="18"/>
  <c r="J4426" i="18"/>
  <c r="O4402" i="18"/>
  <c r="L7151" i="18"/>
  <c r="Q7127" i="18"/>
  <c r="J4418" i="18"/>
  <c r="O4394" i="18"/>
  <c r="I4425" i="18"/>
  <c r="N4401" i="18"/>
  <c r="L7148" i="18"/>
  <c r="Q7124" i="18"/>
  <c r="J4424" i="18"/>
  <c r="O4400" i="18"/>
  <c r="K4414" i="18"/>
  <c r="P4390" i="18"/>
  <c r="K4425" i="18"/>
  <c r="P4401" i="18"/>
  <c r="I4426" i="18"/>
  <c r="N4402" i="18"/>
  <c r="R4402" i="18" s="1"/>
  <c r="U4402" i="18" s="1"/>
  <c r="I4430" i="18"/>
  <c r="N4406" i="18"/>
  <c r="L7160" i="18"/>
  <c r="Q7136" i="18"/>
  <c r="L7141" i="18"/>
  <c r="Q7117" i="18"/>
  <c r="K4413" i="18"/>
  <c r="P4389" i="18"/>
  <c r="J4430" i="18"/>
  <c r="O4406" i="18"/>
  <c r="I4418" i="18"/>
  <c r="N4394" i="18"/>
  <c r="I4417" i="18"/>
  <c r="N4393" i="18"/>
  <c r="I4410" i="18"/>
  <c r="N4386" i="18"/>
  <c r="L7156" i="18"/>
  <c r="Q7132" i="18"/>
  <c r="I4420" i="18"/>
  <c r="N4396" i="18"/>
  <c r="I4412" i="18"/>
  <c r="N4388" i="18"/>
  <c r="L7147" i="18"/>
  <c r="Q7123" i="18"/>
  <c r="K4411" i="18"/>
  <c r="P4387" i="18"/>
  <c r="L7150" i="18"/>
  <c r="Q7126" i="18"/>
  <c r="I4419" i="18"/>
  <c r="N4395" i="18"/>
  <c r="I4409" i="18"/>
  <c r="N4385" i="18"/>
  <c r="L7146" i="18"/>
  <c r="Q7122" i="18"/>
  <c r="I4432" i="18"/>
  <c r="N4408" i="18"/>
  <c r="J4414" i="18"/>
  <c r="O4390" i="18"/>
  <c r="J4417" i="18"/>
  <c r="O4393" i="18"/>
  <c r="L7149" i="18"/>
  <c r="Q7125" i="18"/>
  <c r="K4432" i="18"/>
  <c r="P4408" i="18"/>
  <c r="K4419" i="18"/>
  <c r="P4395" i="18"/>
  <c r="K4429" i="18"/>
  <c r="P4405" i="18"/>
  <c r="I4415" i="18"/>
  <c r="N4391" i="18"/>
  <c r="R4391" i="18" s="1"/>
  <c r="U4391" i="18" s="1"/>
  <c r="K4421" i="18"/>
  <c r="P4397" i="18"/>
  <c r="I4429" i="18"/>
  <c r="N4405" i="18"/>
  <c r="J4423" i="18"/>
  <c r="O4399" i="18"/>
  <c r="I4414" i="18"/>
  <c r="N4390" i="18"/>
  <c r="L7159" i="18"/>
  <c r="Q7135" i="18"/>
  <c r="J4420" i="18"/>
  <c r="O4396" i="18"/>
  <c r="J4427" i="18"/>
  <c r="O4403" i="18"/>
  <c r="K4423" i="18"/>
  <c r="P4399" i="18"/>
  <c r="L7154" i="18"/>
  <c r="Q7130" i="18"/>
  <c r="L7139" i="18"/>
  <c r="Q7115" i="18"/>
  <c r="J4428" i="18"/>
  <c r="O4404" i="18"/>
  <c r="R4390" i="18" l="1"/>
  <c r="U4390" i="18" s="1"/>
  <c r="R4405" i="18"/>
  <c r="U4405" i="18" s="1"/>
  <c r="R4388" i="18"/>
  <c r="U4388" i="18" s="1"/>
  <c r="R4385" i="18"/>
  <c r="U4385" i="18" s="1"/>
  <c r="R4386" i="18"/>
  <c r="U4386" i="18" s="1"/>
  <c r="R4394" i="18"/>
  <c r="U4394" i="18" s="1"/>
  <c r="R4408" i="18"/>
  <c r="U4408" i="18" s="1"/>
  <c r="R4396" i="18"/>
  <c r="U4396" i="18" s="1"/>
  <c r="R4400" i="18"/>
  <c r="U4400" i="18" s="1"/>
  <c r="R4389" i="18"/>
  <c r="U4389" i="18" s="1"/>
  <c r="R4403" i="18"/>
  <c r="U4403" i="18" s="1"/>
  <c r="R4398" i="18"/>
  <c r="U4398" i="18" s="1"/>
  <c r="R4404" i="18"/>
  <c r="U4404" i="18" s="1"/>
  <c r="R4392" i="18"/>
  <c r="U4392" i="18" s="1"/>
  <c r="J4452" i="18"/>
  <c r="O4428" i="18"/>
  <c r="L7178" i="18"/>
  <c r="Q7154" i="18"/>
  <c r="J4451" i="18"/>
  <c r="O4427" i="18"/>
  <c r="L7183" i="18"/>
  <c r="Q7159" i="18"/>
  <c r="J4447" i="18"/>
  <c r="O4423" i="18"/>
  <c r="K4445" i="18"/>
  <c r="P4421" i="18"/>
  <c r="K4453" i="18"/>
  <c r="P4429" i="18"/>
  <c r="K4456" i="18"/>
  <c r="P4432" i="18"/>
  <c r="J4441" i="18"/>
  <c r="O4417" i="18"/>
  <c r="I4456" i="18"/>
  <c r="N4432" i="18"/>
  <c r="I4433" i="18"/>
  <c r="N4409" i="18"/>
  <c r="L7174" i="18"/>
  <c r="Q7150" i="18"/>
  <c r="L7171" i="18"/>
  <c r="Q7147" i="18"/>
  <c r="I4444" i="18"/>
  <c r="N4420" i="18"/>
  <c r="I4434" i="18"/>
  <c r="N4410" i="18"/>
  <c r="I4442" i="18"/>
  <c r="N4418" i="18"/>
  <c r="K4437" i="18"/>
  <c r="P4413" i="18"/>
  <c r="L7184" i="18"/>
  <c r="Q7160" i="18"/>
  <c r="I4450" i="18"/>
  <c r="N4426" i="18"/>
  <c r="K4438" i="18"/>
  <c r="P4414" i="18"/>
  <c r="L7172" i="18"/>
  <c r="Q7148" i="18"/>
  <c r="J4442" i="18"/>
  <c r="O4418" i="18"/>
  <c r="J4450" i="18"/>
  <c r="O4426" i="18"/>
  <c r="J4435" i="18"/>
  <c r="O4411" i="18"/>
  <c r="J4449" i="18"/>
  <c r="O4425" i="18"/>
  <c r="L7177" i="18"/>
  <c r="Q7153" i="18"/>
  <c r="K4450" i="18"/>
  <c r="P4426" i="18"/>
  <c r="I4448" i="18"/>
  <c r="N4424" i="18"/>
  <c r="K4446" i="18"/>
  <c r="P4422" i="18"/>
  <c r="L7179" i="18"/>
  <c r="Q7155" i="18"/>
  <c r="I4437" i="18"/>
  <c r="N4413" i="18"/>
  <c r="J4446" i="18"/>
  <c r="O4422" i="18"/>
  <c r="L7176" i="18"/>
  <c r="Q7152" i="18"/>
  <c r="L7182" i="18"/>
  <c r="Q7158" i="18"/>
  <c r="I4451" i="18"/>
  <c r="N4427" i="18"/>
  <c r="K4436" i="18"/>
  <c r="P4412" i="18"/>
  <c r="K4434" i="18"/>
  <c r="P4410" i="18"/>
  <c r="K4452" i="18"/>
  <c r="P4428" i="18"/>
  <c r="J4456" i="18"/>
  <c r="O4432" i="18"/>
  <c r="K4440" i="18"/>
  <c r="P4416" i="18"/>
  <c r="I4446" i="18"/>
  <c r="N4422" i="18"/>
  <c r="R4422" i="18" s="1"/>
  <c r="U4422" i="18" s="1"/>
  <c r="L7162" i="18"/>
  <c r="Q7138" i="18"/>
  <c r="L7167" i="18"/>
  <c r="Q7143" i="18"/>
  <c r="J4437" i="18"/>
  <c r="O4413" i="18"/>
  <c r="I4452" i="18"/>
  <c r="N4428" i="18"/>
  <c r="R4428" i="18" s="1"/>
  <c r="U4428" i="18" s="1"/>
  <c r="J4440" i="18"/>
  <c r="O4416" i="18"/>
  <c r="K4454" i="18"/>
  <c r="P4430" i="18"/>
  <c r="I4440" i="18"/>
  <c r="N4416" i="18"/>
  <c r="R4416" i="18" s="1"/>
  <c r="U4416" i="18" s="1"/>
  <c r="J4433" i="18"/>
  <c r="O4409" i="18"/>
  <c r="R4395" i="18"/>
  <c r="U4395" i="18" s="1"/>
  <c r="R4393" i="18"/>
  <c r="U4393" i="18" s="1"/>
  <c r="R4397" i="18"/>
  <c r="U4397" i="18" s="1"/>
  <c r="R4407" i="18"/>
  <c r="U4407" i="18" s="1"/>
  <c r="R4399" i="18"/>
  <c r="U4399" i="18" s="1"/>
  <c r="R4387" i="18"/>
  <c r="U4387" i="18" s="1"/>
  <c r="R4406" i="18"/>
  <c r="U4406" i="18" s="1"/>
  <c r="R4401" i="18"/>
  <c r="U4401" i="18" s="1"/>
  <c r="L7163" i="18"/>
  <c r="Q7139" i="18"/>
  <c r="K4447" i="18"/>
  <c r="P4423" i="18"/>
  <c r="J4444" i="18"/>
  <c r="O4420" i="18"/>
  <c r="I4438" i="18"/>
  <c r="N4414" i="18"/>
  <c r="I4453" i="18"/>
  <c r="N4429" i="18"/>
  <c r="I4439" i="18"/>
  <c r="N4415" i="18"/>
  <c r="K4443" i="18"/>
  <c r="P4419" i="18"/>
  <c r="L7173" i="18"/>
  <c r="Q7149" i="18"/>
  <c r="J4438" i="18"/>
  <c r="O4414" i="18"/>
  <c r="L7170" i="18"/>
  <c r="Q7146" i="18"/>
  <c r="I4443" i="18"/>
  <c r="N4419" i="18"/>
  <c r="K4435" i="18"/>
  <c r="P4411" i="18"/>
  <c r="I4436" i="18"/>
  <c r="N4412" i="18"/>
  <c r="L7180" i="18"/>
  <c r="Q7156" i="18"/>
  <c r="I4441" i="18"/>
  <c r="N4417" i="18"/>
  <c r="J4454" i="18"/>
  <c r="O4430" i="18"/>
  <c r="L7165" i="18"/>
  <c r="Q7141" i="18"/>
  <c r="I4454" i="18"/>
  <c r="N4430" i="18"/>
  <c r="K4449" i="18"/>
  <c r="P4425" i="18"/>
  <c r="J4448" i="18"/>
  <c r="O4424" i="18"/>
  <c r="I4449" i="18"/>
  <c r="N4425" i="18"/>
  <c r="L7175" i="18"/>
  <c r="Q7151" i="18"/>
  <c r="K4441" i="18"/>
  <c r="P4417" i="18"/>
  <c r="L7169" i="18"/>
  <c r="Q7145" i="18"/>
  <c r="J4455" i="18"/>
  <c r="O4431" i="18"/>
  <c r="J4443" i="18"/>
  <c r="O4419" i="18"/>
  <c r="L7185" i="18"/>
  <c r="Q7161" i="18"/>
  <c r="J4436" i="18"/>
  <c r="O4412" i="18"/>
  <c r="J4453" i="18"/>
  <c r="O4429" i="18"/>
  <c r="K4451" i="18"/>
  <c r="P4427" i="18"/>
  <c r="K4433" i="18"/>
  <c r="P4409" i="18"/>
  <c r="L7168" i="18"/>
  <c r="Q7144" i="18"/>
  <c r="L7181" i="18"/>
  <c r="Q7157" i="18"/>
  <c r="K4455" i="18"/>
  <c r="P4431" i="18"/>
  <c r="K4442" i="18"/>
  <c r="P4418" i="18"/>
  <c r="J4434" i="18"/>
  <c r="O4410" i="18"/>
  <c r="L7164" i="18"/>
  <c r="Q7140" i="18"/>
  <c r="I4445" i="18"/>
  <c r="N4421" i="18"/>
  <c r="K4444" i="18"/>
  <c r="P4420" i="18"/>
  <c r="J4445" i="18"/>
  <c r="O4421" i="18"/>
  <c r="I4455" i="18"/>
  <c r="N4431" i="18"/>
  <c r="K4448" i="18"/>
  <c r="P4424" i="18"/>
  <c r="I4447" i="18"/>
  <c r="N4423" i="18"/>
  <c r="L7166" i="18"/>
  <c r="Q7142" i="18"/>
  <c r="K4439" i="18"/>
  <c r="P4415" i="18"/>
  <c r="I4435" i="18"/>
  <c r="N4411" i="18"/>
  <c r="J4439" i="18"/>
  <c r="O4415" i="18"/>
  <c r="R4423" i="18" l="1"/>
  <c r="U4423" i="18" s="1"/>
  <c r="R4430" i="18"/>
  <c r="U4430" i="18" s="1"/>
  <c r="R4425" i="18"/>
  <c r="U4425" i="18" s="1"/>
  <c r="R4411" i="18"/>
  <c r="U4411" i="18" s="1"/>
  <c r="R4421" i="18"/>
  <c r="U4421" i="18" s="1"/>
  <c r="R4414" i="18"/>
  <c r="U4414" i="18" s="1"/>
  <c r="R4413" i="18"/>
  <c r="U4413" i="18" s="1"/>
  <c r="R4417" i="18"/>
  <c r="U4417" i="18" s="1"/>
  <c r="R4419" i="18"/>
  <c r="U4419" i="18" s="1"/>
  <c r="R4429" i="18"/>
  <c r="U4429" i="18" s="1"/>
  <c r="R4424" i="18"/>
  <c r="U4424" i="18" s="1"/>
  <c r="R4418" i="18"/>
  <c r="U4418" i="18" s="1"/>
  <c r="R4420" i="18"/>
  <c r="U4420" i="18" s="1"/>
  <c r="R4432" i="18"/>
  <c r="U4432" i="18" s="1"/>
  <c r="R4431" i="18"/>
  <c r="U4431" i="18" s="1"/>
  <c r="R4412" i="18"/>
  <c r="U4412" i="18" s="1"/>
  <c r="J4463" i="18"/>
  <c r="O4439" i="18"/>
  <c r="K4463" i="18"/>
  <c r="P4439" i="18"/>
  <c r="I4471" i="18"/>
  <c r="N4447" i="18"/>
  <c r="I4479" i="18"/>
  <c r="N4455" i="18"/>
  <c r="K4468" i="18"/>
  <c r="P4444" i="18"/>
  <c r="L7188" i="18"/>
  <c r="Q7164" i="18"/>
  <c r="K4466" i="18"/>
  <c r="P4442" i="18"/>
  <c r="L7205" i="18"/>
  <c r="Q7181" i="18"/>
  <c r="K4457" i="18"/>
  <c r="P4433" i="18"/>
  <c r="J4477" i="18"/>
  <c r="O4453" i="18"/>
  <c r="L7209" i="18"/>
  <c r="Q7185" i="18"/>
  <c r="J4479" i="18"/>
  <c r="O4455" i="18"/>
  <c r="K4465" i="18"/>
  <c r="P4441" i="18"/>
  <c r="I4473" i="18"/>
  <c r="N4449" i="18"/>
  <c r="K4473" i="18"/>
  <c r="P4449" i="18"/>
  <c r="L7189" i="18"/>
  <c r="Q7165" i="18"/>
  <c r="I4465" i="18"/>
  <c r="N4441" i="18"/>
  <c r="I4460" i="18"/>
  <c r="N4436" i="18"/>
  <c r="I4467" i="18"/>
  <c r="N4443" i="18"/>
  <c r="J4462" i="18"/>
  <c r="O4438" i="18"/>
  <c r="K4467" i="18"/>
  <c r="P4443" i="18"/>
  <c r="I4477" i="18"/>
  <c r="N4453" i="18"/>
  <c r="J4468" i="18"/>
  <c r="O4444" i="18"/>
  <c r="L7187" i="18"/>
  <c r="Q7163" i="18"/>
  <c r="I4464" i="18"/>
  <c r="N4440" i="18"/>
  <c r="J4464" i="18"/>
  <c r="O4440" i="18"/>
  <c r="J4461" i="18"/>
  <c r="O4437" i="18"/>
  <c r="L7186" i="18"/>
  <c r="Q7162" i="18"/>
  <c r="K4464" i="18"/>
  <c r="P4440" i="18"/>
  <c r="K4476" i="18"/>
  <c r="P4452" i="18"/>
  <c r="K4460" i="18"/>
  <c r="P4436" i="18"/>
  <c r="L7206" i="18"/>
  <c r="Q7182" i="18"/>
  <c r="J4470" i="18"/>
  <c r="O4446" i="18"/>
  <c r="L7203" i="18"/>
  <c r="Q7179" i="18"/>
  <c r="I4472" i="18"/>
  <c r="N4448" i="18"/>
  <c r="L7201" i="18"/>
  <c r="Q7177" i="18"/>
  <c r="J4459" i="18"/>
  <c r="O4435" i="18"/>
  <c r="J4466" i="18"/>
  <c r="O4442" i="18"/>
  <c r="K4462" i="18"/>
  <c r="P4438" i="18"/>
  <c r="L7208" i="18"/>
  <c r="Q7184" i="18"/>
  <c r="I4466" i="18"/>
  <c r="N4442" i="18"/>
  <c r="I4468" i="18"/>
  <c r="N4444" i="18"/>
  <c r="R4444" i="18" s="1"/>
  <c r="U4444" i="18" s="1"/>
  <c r="L7198" i="18"/>
  <c r="Q7174" i="18"/>
  <c r="I4480" i="18"/>
  <c r="N4456" i="18"/>
  <c r="K4480" i="18"/>
  <c r="P4456" i="18"/>
  <c r="K4469" i="18"/>
  <c r="P4445" i="18"/>
  <c r="L7207" i="18"/>
  <c r="Q7183" i="18"/>
  <c r="L7202" i="18"/>
  <c r="Q7178" i="18"/>
  <c r="R4415" i="18"/>
  <c r="U4415" i="18" s="1"/>
  <c r="R4427" i="18"/>
  <c r="U4427" i="18" s="1"/>
  <c r="R4426" i="18"/>
  <c r="U4426" i="18" s="1"/>
  <c r="R4410" i="18"/>
  <c r="U4410" i="18" s="1"/>
  <c r="R4409" i="18"/>
  <c r="U4409" i="18" s="1"/>
  <c r="I4459" i="18"/>
  <c r="N4435" i="18"/>
  <c r="L7190" i="18"/>
  <c r="Q7166" i="18"/>
  <c r="K4472" i="18"/>
  <c r="P4448" i="18"/>
  <c r="J4469" i="18"/>
  <c r="O4445" i="18"/>
  <c r="I4469" i="18"/>
  <c r="N4445" i="18"/>
  <c r="J4458" i="18"/>
  <c r="O4434" i="18"/>
  <c r="K4479" i="18"/>
  <c r="P4455" i="18"/>
  <c r="L7192" i="18"/>
  <c r="Q7168" i="18"/>
  <c r="K4475" i="18"/>
  <c r="P4451" i="18"/>
  <c r="J4460" i="18"/>
  <c r="O4436" i="18"/>
  <c r="J4467" i="18"/>
  <c r="O4443" i="18"/>
  <c r="L7193" i="18"/>
  <c r="Q7169" i="18"/>
  <c r="L7199" i="18"/>
  <c r="Q7175" i="18"/>
  <c r="J4472" i="18"/>
  <c r="O4448" i="18"/>
  <c r="I4478" i="18"/>
  <c r="N4454" i="18"/>
  <c r="J4478" i="18"/>
  <c r="O4454" i="18"/>
  <c r="L7204" i="18"/>
  <c r="Q7180" i="18"/>
  <c r="K4459" i="18"/>
  <c r="P4435" i="18"/>
  <c r="L7194" i="18"/>
  <c r="Q7170" i="18"/>
  <c r="L7197" i="18"/>
  <c r="Q7173" i="18"/>
  <c r="I4463" i="18"/>
  <c r="N4439" i="18"/>
  <c r="I4462" i="18"/>
  <c r="N4438" i="18"/>
  <c r="K4471" i="18"/>
  <c r="P4447" i="18"/>
  <c r="J4457" i="18"/>
  <c r="O4433" i="18"/>
  <c r="K4478" i="18"/>
  <c r="P4454" i="18"/>
  <c r="I4476" i="18"/>
  <c r="N4452" i="18"/>
  <c r="L7191" i="18"/>
  <c r="Q7167" i="18"/>
  <c r="I4470" i="18"/>
  <c r="N4446" i="18"/>
  <c r="J4480" i="18"/>
  <c r="O4456" i="18"/>
  <c r="K4458" i="18"/>
  <c r="P4434" i="18"/>
  <c r="I4475" i="18"/>
  <c r="N4451" i="18"/>
  <c r="L7200" i="18"/>
  <c r="Q7176" i="18"/>
  <c r="I4461" i="18"/>
  <c r="N4437" i="18"/>
  <c r="K4470" i="18"/>
  <c r="P4446" i="18"/>
  <c r="K4474" i="18"/>
  <c r="P4450" i="18"/>
  <c r="J4473" i="18"/>
  <c r="O4449" i="18"/>
  <c r="J4474" i="18"/>
  <c r="O4450" i="18"/>
  <c r="L7196" i="18"/>
  <c r="Q7172" i="18"/>
  <c r="I4474" i="18"/>
  <c r="N4450" i="18"/>
  <c r="K4461" i="18"/>
  <c r="P4437" i="18"/>
  <c r="I4458" i="18"/>
  <c r="N4434" i="18"/>
  <c r="R4434" i="18" s="1"/>
  <c r="U4434" i="18" s="1"/>
  <c r="L7195" i="18"/>
  <c r="Q7171" i="18"/>
  <c r="I4457" i="18"/>
  <c r="N4433" i="18"/>
  <c r="J4465" i="18"/>
  <c r="O4441" i="18"/>
  <c r="K4477" i="18"/>
  <c r="P4453" i="18"/>
  <c r="J4471" i="18"/>
  <c r="O4447" i="18"/>
  <c r="J4475" i="18"/>
  <c r="O4451" i="18"/>
  <c r="J4476" i="18"/>
  <c r="O4452" i="18"/>
  <c r="R4433" i="18" l="1"/>
  <c r="U4433" i="18" s="1"/>
  <c r="R4450" i="18"/>
  <c r="U4450" i="18" s="1"/>
  <c r="R4439" i="18"/>
  <c r="U4439" i="18" s="1"/>
  <c r="R4442" i="18"/>
  <c r="U4442" i="18" s="1"/>
  <c r="R4438" i="18"/>
  <c r="U4438" i="18" s="1"/>
  <c r="R4437" i="18"/>
  <c r="U4437" i="18" s="1"/>
  <c r="R4451" i="18"/>
  <c r="U4451" i="18" s="1"/>
  <c r="R4454" i="18"/>
  <c r="U4454" i="18" s="1"/>
  <c r="R4445" i="18"/>
  <c r="U4445" i="18" s="1"/>
  <c r="R4435" i="18"/>
  <c r="U4435" i="18" s="1"/>
  <c r="L7226" i="18"/>
  <c r="Q7202" i="18"/>
  <c r="K4493" i="18"/>
  <c r="P4469" i="18"/>
  <c r="I4504" i="18"/>
  <c r="N4480" i="18"/>
  <c r="I4492" i="18"/>
  <c r="N4468" i="18"/>
  <c r="L7232" i="18"/>
  <c r="Q7208" i="18"/>
  <c r="J4490" i="18"/>
  <c r="O4466" i="18"/>
  <c r="L7225" i="18"/>
  <c r="Q7201" i="18"/>
  <c r="L7227" i="18"/>
  <c r="Q7203" i="18"/>
  <c r="L7230" i="18"/>
  <c r="Q7206" i="18"/>
  <c r="K4500" i="18"/>
  <c r="P4476" i="18"/>
  <c r="L7210" i="18"/>
  <c r="Q7186" i="18"/>
  <c r="J4488" i="18"/>
  <c r="O4464" i="18"/>
  <c r="L7211" i="18"/>
  <c r="Q7187" i="18"/>
  <c r="I4501" i="18"/>
  <c r="N4477" i="18"/>
  <c r="J4486" i="18"/>
  <c r="O4462" i="18"/>
  <c r="I4484" i="18"/>
  <c r="N4460" i="18"/>
  <c r="L7213" i="18"/>
  <c r="Q7189" i="18"/>
  <c r="I4497" i="18"/>
  <c r="N4473" i="18"/>
  <c r="J4503" i="18"/>
  <c r="O4479" i="18"/>
  <c r="J4501" i="18"/>
  <c r="O4477" i="18"/>
  <c r="L7229" i="18"/>
  <c r="Q7205" i="18"/>
  <c r="L7212" i="18"/>
  <c r="Q7188" i="18"/>
  <c r="I4503" i="18"/>
  <c r="N4479" i="18"/>
  <c r="K4487" i="18"/>
  <c r="P4463" i="18"/>
  <c r="J4499" i="18"/>
  <c r="O4475" i="18"/>
  <c r="K4501" i="18"/>
  <c r="P4477" i="18"/>
  <c r="I4481" i="18"/>
  <c r="N4457" i="18"/>
  <c r="I4482" i="18"/>
  <c r="N4458" i="18"/>
  <c r="I4498" i="18"/>
  <c r="N4474" i="18"/>
  <c r="J4498" i="18"/>
  <c r="O4474" i="18"/>
  <c r="K4498" i="18"/>
  <c r="P4474" i="18"/>
  <c r="I4485" i="18"/>
  <c r="N4461" i="18"/>
  <c r="I4499" i="18"/>
  <c r="N4475" i="18"/>
  <c r="J4504" i="18"/>
  <c r="O4480" i="18"/>
  <c r="L7215" i="18"/>
  <c r="Q7191" i="18"/>
  <c r="K4502" i="18"/>
  <c r="P4478" i="18"/>
  <c r="K4495" i="18"/>
  <c r="P4471" i="18"/>
  <c r="I4487" i="18"/>
  <c r="N4463" i="18"/>
  <c r="L7218" i="18"/>
  <c r="Q7194" i="18"/>
  <c r="L7228" i="18"/>
  <c r="Q7204" i="18"/>
  <c r="I4502" i="18"/>
  <c r="N4478" i="18"/>
  <c r="L7223" i="18"/>
  <c r="Q7199" i="18"/>
  <c r="J4491" i="18"/>
  <c r="O4467" i="18"/>
  <c r="K4499" i="18"/>
  <c r="P4475" i="18"/>
  <c r="K4503" i="18"/>
  <c r="P4479" i="18"/>
  <c r="I4493" i="18"/>
  <c r="N4469" i="18"/>
  <c r="K4496" i="18"/>
  <c r="P4472" i="18"/>
  <c r="I4483" i="18"/>
  <c r="N4459" i="18"/>
  <c r="R4448" i="18"/>
  <c r="U4448" i="18" s="1"/>
  <c r="R4440" i="18"/>
  <c r="U4440" i="18" s="1"/>
  <c r="R4443" i="18"/>
  <c r="U4443" i="18" s="1"/>
  <c r="R4441" i="18"/>
  <c r="U4441" i="18" s="1"/>
  <c r="R4447" i="18"/>
  <c r="U4447" i="18" s="1"/>
  <c r="R4452" i="18"/>
  <c r="U4452" i="18" s="1"/>
  <c r="L7231" i="18"/>
  <c r="Q7207" i="18"/>
  <c r="K4504" i="18"/>
  <c r="P4480" i="18"/>
  <c r="L7222" i="18"/>
  <c r="Q7198" i="18"/>
  <c r="I4490" i="18"/>
  <c r="N4466" i="18"/>
  <c r="K4486" i="18"/>
  <c r="P4462" i="18"/>
  <c r="J4483" i="18"/>
  <c r="O4459" i="18"/>
  <c r="I4496" i="18"/>
  <c r="N4472" i="18"/>
  <c r="J4494" i="18"/>
  <c r="O4470" i="18"/>
  <c r="K4484" i="18"/>
  <c r="P4460" i="18"/>
  <c r="K4488" i="18"/>
  <c r="P4464" i="18"/>
  <c r="J4485" i="18"/>
  <c r="O4461" i="18"/>
  <c r="I4488" i="18"/>
  <c r="N4464" i="18"/>
  <c r="J4492" i="18"/>
  <c r="O4468" i="18"/>
  <c r="K4491" i="18"/>
  <c r="P4467" i="18"/>
  <c r="I4491" i="18"/>
  <c r="N4467" i="18"/>
  <c r="I4489" i="18"/>
  <c r="N4465" i="18"/>
  <c r="K4497" i="18"/>
  <c r="P4473" i="18"/>
  <c r="K4489" i="18"/>
  <c r="P4465" i="18"/>
  <c r="L7233" i="18"/>
  <c r="Q7209" i="18"/>
  <c r="K4481" i="18"/>
  <c r="P4457" i="18"/>
  <c r="K4490" i="18"/>
  <c r="P4466" i="18"/>
  <c r="K4492" i="18"/>
  <c r="P4468" i="18"/>
  <c r="I4495" i="18"/>
  <c r="N4471" i="18"/>
  <c r="J4487" i="18"/>
  <c r="O4463" i="18"/>
  <c r="R4446" i="18"/>
  <c r="U4446" i="18" s="1"/>
  <c r="J4500" i="18"/>
  <c r="O4476" i="18"/>
  <c r="J4495" i="18"/>
  <c r="O4471" i="18"/>
  <c r="J4489" i="18"/>
  <c r="O4465" i="18"/>
  <c r="L7219" i="18"/>
  <c r="Q7195" i="18"/>
  <c r="K4485" i="18"/>
  <c r="P4461" i="18"/>
  <c r="L7220" i="18"/>
  <c r="Q7196" i="18"/>
  <c r="J4497" i="18"/>
  <c r="O4473" i="18"/>
  <c r="K4494" i="18"/>
  <c r="P4470" i="18"/>
  <c r="L7224" i="18"/>
  <c r="Q7200" i="18"/>
  <c r="K4482" i="18"/>
  <c r="P4458" i="18"/>
  <c r="I4494" i="18"/>
  <c r="N4470" i="18"/>
  <c r="I4500" i="18"/>
  <c r="N4476" i="18"/>
  <c r="J4481" i="18"/>
  <c r="O4457" i="18"/>
  <c r="I4486" i="18"/>
  <c r="N4462" i="18"/>
  <c r="L7221" i="18"/>
  <c r="Q7197" i="18"/>
  <c r="K4483" i="18"/>
  <c r="P4459" i="18"/>
  <c r="J4502" i="18"/>
  <c r="O4478" i="18"/>
  <c r="J4496" i="18"/>
  <c r="O4472" i="18"/>
  <c r="L7217" i="18"/>
  <c r="Q7193" i="18"/>
  <c r="J4484" i="18"/>
  <c r="O4460" i="18"/>
  <c r="L7216" i="18"/>
  <c r="Q7192" i="18"/>
  <c r="J4482" i="18"/>
  <c r="O4458" i="18"/>
  <c r="J4493" i="18"/>
  <c r="O4469" i="18"/>
  <c r="L7214" i="18"/>
  <c r="Q7190" i="18"/>
  <c r="R4456" i="18"/>
  <c r="U4456" i="18" s="1"/>
  <c r="R4453" i="18"/>
  <c r="U4453" i="18" s="1"/>
  <c r="R4436" i="18"/>
  <c r="U4436" i="18" s="1"/>
  <c r="R4449" i="18"/>
  <c r="U4449" i="18" s="1"/>
  <c r="R4455" i="18"/>
  <c r="U4455" i="18" s="1"/>
  <c r="R4462" i="18" l="1"/>
  <c r="U4462" i="18" s="1"/>
  <c r="R4476" i="18"/>
  <c r="U4476" i="18" s="1"/>
  <c r="R4464" i="18"/>
  <c r="U4464" i="18" s="1"/>
  <c r="R4466" i="18"/>
  <c r="U4466" i="18" s="1"/>
  <c r="R4478" i="18"/>
  <c r="U4478" i="18" s="1"/>
  <c r="R4475" i="18"/>
  <c r="U4475" i="18" s="1"/>
  <c r="J4506" i="18"/>
  <c r="O4482" i="18"/>
  <c r="K4507" i="18"/>
  <c r="P4483" i="18"/>
  <c r="K4506" i="18"/>
  <c r="P4482" i="18"/>
  <c r="I4519" i="18"/>
  <c r="N4495" i="18"/>
  <c r="K4514" i="18"/>
  <c r="P4490" i="18"/>
  <c r="L7257" i="18"/>
  <c r="Q7233" i="18"/>
  <c r="K4521" i="18"/>
  <c r="P4497" i="18"/>
  <c r="I4515" i="18"/>
  <c r="N4491" i="18"/>
  <c r="J4516" i="18"/>
  <c r="O4492" i="18"/>
  <c r="J4509" i="18"/>
  <c r="O4485" i="18"/>
  <c r="K4508" i="18"/>
  <c r="P4484" i="18"/>
  <c r="I4520" i="18"/>
  <c r="N4496" i="18"/>
  <c r="K4510" i="18"/>
  <c r="P4486" i="18"/>
  <c r="L7246" i="18"/>
  <c r="Q7222" i="18"/>
  <c r="L7255" i="18"/>
  <c r="Q7231" i="18"/>
  <c r="I4507" i="18"/>
  <c r="N4483" i="18"/>
  <c r="I4517" i="18"/>
  <c r="N4493" i="18"/>
  <c r="K4523" i="18"/>
  <c r="P4499" i="18"/>
  <c r="L7247" i="18"/>
  <c r="Q7223" i="18"/>
  <c r="L7252" i="18"/>
  <c r="Q7228" i="18"/>
  <c r="I4511" i="18"/>
  <c r="N4487" i="18"/>
  <c r="K4526" i="18"/>
  <c r="P4502" i="18"/>
  <c r="J4528" i="18"/>
  <c r="O4504" i="18"/>
  <c r="I4509" i="18"/>
  <c r="N4485" i="18"/>
  <c r="J4522" i="18"/>
  <c r="O4498" i="18"/>
  <c r="I4506" i="18"/>
  <c r="N4482" i="18"/>
  <c r="K4525" i="18"/>
  <c r="P4501" i="18"/>
  <c r="K4511" i="18"/>
  <c r="P4487" i="18"/>
  <c r="L7236" i="18"/>
  <c r="Q7212" i="18"/>
  <c r="J4525" i="18"/>
  <c r="O4501" i="18"/>
  <c r="I4521" i="18"/>
  <c r="N4497" i="18"/>
  <c r="I4508" i="18"/>
  <c r="N4484" i="18"/>
  <c r="I4525" i="18"/>
  <c r="N4501" i="18"/>
  <c r="J4512" i="18"/>
  <c r="O4488" i="18"/>
  <c r="K4524" i="18"/>
  <c r="P4500" i="18"/>
  <c r="L7251" i="18"/>
  <c r="Q7227" i="18"/>
  <c r="J4514" i="18"/>
  <c r="O4490" i="18"/>
  <c r="I4516" i="18"/>
  <c r="N4492" i="18"/>
  <c r="K4517" i="18"/>
  <c r="P4493" i="18"/>
  <c r="J4520" i="18"/>
  <c r="O4496" i="18"/>
  <c r="L7244" i="18"/>
  <c r="Q7220" i="18"/>
  <c r="R4465" i="18"/>
  <c r="U4465" i="18" s="1"/>
  <c r="R4474" i="18"/>
  <c r="U4474" i="18" s="1"/>
  <c r="R4457" i="18"/>
  <c r="U4457" i="18" s="1"/>
  <c r="R4479" i="18"/>
  <c r="U4479" i="18" s="1"/>
  <c r="R4480" i="18"/>
  <c r="U4480" i="18" s="1"/>
  <c r="L7238" i="18"/>
  <c r="Q7214" i="18"/>
  <c r="I4524" i="18"/>
  <c r="N4500" i="18"/>
  <c r="L7243" i="18"/>
  <c r="Q7219" i="18"/>
  <c r="R4470" i="18"/>
  <c r="U4470" i="18" s="1"/>
  <c r="J4511" i="18"/>
  <c r="O4487" i="18"/>
  <c r="K4516" i="18"/>
  <c r="P4492" i="18"/>
  <c r="K4505" i="18"/>
  <c r="P4481" i="18"/>
  <c r="K4513" i="18"/>
  <c r="P4489" i="18"/>
  <c r="I4513" i="18"/>
  <c r="N4489" i="18"/>
  <c r="K4515" i="18"/>
  <c r="P4491" i="18"/>
  <c r="I4512" i="18"/>
  <c r="N4488" i="18"/>
  <c r="K4512" i="18"/>
  <c r="P4488" i="18"/>
  <c r="J4518" i="18"/>
  <c r="O4494" i="18"/>
  <c r="J4507" i="18"/>
  <c r="O4483" i="18"/>
  <c r="I4514" i="18"/>
  <c r="N4490" i="18"/>
  <c r="K4528" i="18"/>
  <c r="P4504" i="18"/>
  <c r="K4520" i="18"/>
  <c r="P4496" i="18"/>
  <c r="K4527" i="18"/>
  <c r="P4503" i="18"/>
  <c r="J4515" i="18"/>
  <c r="O4491" i="18"/>
  <c r="I4526" i="18"/>
  <c r="N4502" i="18"/>
  <c r="L7242" i="18"/>
  <c r="Q7218" i="18"/>
  <c r="K4519" i="18"/>
  <c r="P4495" i="18"/>
  <c r="L7239" i="18"/>
  <c r="Q7215" i="18"/>
  <c r="I4523" i="18"/>
  <c r="N4499" i="18"/>
  <c r="K4522" i="18"/>
  <c r="P4498" i="18"/>
  <c r="I4522" i="18"/>
  <c r="N4498" i="18"/>
  <c r="I4505" i="18"/>
  <c r="N4481" i="18"/>
  <c r="J4523" i="18"/>
  <c r="O4499" i="18"/>
  <c r="I4527" i="18"/>
  <c r="N4503" i="18"/>
  <c r="L7253" i="18"/>
  <c r="Q7229" i="18"/>
  <c r="J4527" i="18"/>
  <c r="O4503" i="18"/>
  <c r="L7237" i="18"/>
  <c r="Q7213" i="18"/>
  <c r="J4510" i="18"/>
  <c r="O4486" i="18"/>
  <c r="L7235" i="18"/>
  <c r="Q7211" i="18"/>
  <c r="L7234" i="18"/>
  <c r="Q7210" i="18"/>
  <c r="L7254" i="18"/>
  <c r="Q7230" i="18"/>
  <c r="L7249" i="18"/>
  <c r="Q7225" i="18"/>
  <c r="L7256" i="18"/>
  <c r="Q7232" i="18"/>
  <c r="I4528" i="18"/>
  <c r="N4504" i="18"/>
  <c r="L7250" i="18"/>
  <c r="Q7226" i="18"/>
  <c r="J4508" i="18"/>
  <c r="O4484" i="18"/>
  <c r="I4510" i="18"/>
  <c r="N4486" i="18"/>
  <c r="K4518" i="18"/>
  <c r="P4494" i="18"/>
  <c r="J4519" i="18"/>
  <c r="O4495" i="18"/>
  <c r="J4517" i="18"/>
  <c r="O4493" i="18"/>
  <c r="L7240" i="18"/>
  <c r="Q7216" i="18"/>
  <c r="L7241" i="18"/>
  <c r="Q7217" i="18"/>
  <c r="J4526" i="18"/>
  <c r="O4502" i="18"/>
  <c r="L7245" i="18"/>
  <c r="Q7221" i="18"/>
  <c r="J4505" i="18"/>
  <c r="O4481" i="18"/>
  <c r="I4518" i="18"/>
  <c r="N4494" i="18"/>
  <c r="L7248" i="18"/>
  <c r="Q7224" i="18"/>
  <c r="J4521" i="18"/>
  <c r="O4497" i="18"/>
  <c r="K4509" i="18"/>
  <c r="P4485" i="18"/>
  <c r="J4513" i="18"/>
  <c r="O4489" i="18"/>
  <c r="J4524" i="18"/>
  <c r="O4500" i="18"/>
  <c r="R4471" i="18"/>
  <c r="U4471" i="18" s="1"/>
  <c r="R4467" i="18"/>
  <c r="U4467" i="18" s="1"/>
  <c r="R4472" i="18"/>
  <c r="U4472" i="18" s="1"/>
  <c r="R4459" i="18"/>
  <c r="U4459" i="18" s="1"/>
  <c r="R4469" i="18"/>
  <c r="U4469" i="18" s="1"/>
  <c r="R4463" i="18"/>
  <c r="U4463" i="18" s="1"/>
  <c r="R4461" i="18"/>
  <c r="U4461" i="18" s="1"/>
  <c r="R4458" i="18"/>
  <c r="U4458" i="18" s="1"/>
  <c r="R4473" i="18"/>
  <c r="U4473" i="18" s="1"/>
  <c r="R4460" i="18"/>
  <c r="U4460" i="18" s="1"/>
  <c r="R4477" i="18"/>
  <c r="U4477" i="18" s="1"/>
  <c r="R4468" i="18"/>
  <c r="U4468" i="18" s="1"/>
  <c r="R4494" i="18" l="1"/>
  <c r="U4494" i="18" s="1"/>
  <c r="R4504" i="18"/>
  <c r="U4504" i="18" s="1"/>
  <c r="R4503" i="18"/>
  <c r="U4503" i="18" s="1"/>
  <c r="R4481" i="18"/>
  <c r="U4481" i="18" s="1"/>
  <c r="R4490" i="18"/>
  <c r="U4490" i="18" s="1"/>
  <c r="R4488" i="18"/>
  <c r="U4488" i="18" s="1"/>
  <c r="R4492" i="18"/>
  <c r="U4492" i="18" s="1"/>
  <c r="R4482" i="18"/>
  <c r="U4482" i="18" s="1"/>
  <c r="R4489" i="18"/>
  <c r="U4489" i="18" s="1"/>
  <c r="L7267" i="18"/>
  <c r="Q7243" i="18"/>
  <c r="L7262" i="18"/>
  <c r="Q7238" i="18"/>
  <c r="R4484" i="18"/>
  <c r="U4484" i="18" s="1"/>
  <c r="R4485" i="18"/>
  <c r="U4485" i="18" s="1"/>
  <c r="R4483" i="18"/>
  <c r="U4483" i="18" s="1"/>
  <c r="R4496" i="18"/>
  <c r="U4496" i="18" s="1"/>
  <c r="R4491" i="18"/>
  <c r="U4491" i="18" s="1"/>
  <c r="R4495" i="18"/>
  <c r="U4495" i="18" s="1"/>
  <c r="J4545" i="18"/>
  <c r="O4521" i="18"/>
  <c r="K4542" i="18"/>
  <c r="P4518" i="18"/>
  <c r="L7273" i="18"/>
  <c r="Q7249" i="18"/>
  <c r="L7258" i="18"/>
  <c r="Q7234" i="18"/>
  <c r="J4551" i="18"/>
  <c r="O4527" i="18"/>
  <c r="I4551" i="18"/>
  <c r="N4527" i="18"/>
  <c r="I4529" i="18"/>
  <c r="N4505" i="18"/>
  <c r="K4546" i="18"/>
  <c r="P4522" i="18"/>
  <c r="L7263" i="18"/>
  <c r="Q7239" i="18"/>
  <c r="L7266" i="18"/>
  <c r="Q7242" i="18"/>
  <c r="J4539" i="18"/>
  <c r="O4515" i="18"/>
  <c r="K4544" i="18"/>
  <c r="P4520" i="18"/>
  <c r="I4538" i="18"/>
  <c r="N4514" i="18"/>
  <c r="J4542" i="18"/>
  <c r="O4518" i="18"/>
  <c r="I4536" i="18"/>
  <c r="N4512" i="18"/>
  <c r="I4537" i="18"/>
  <c r="N4513" i="18"/>
  <c r="K4529" i="18"/>
  <c r="P4505" i="18"/>
  <c r="J4535" i="18"/>
  <c r="O4511" i="18"/>
  <c r="R4500" i="18"/>
  <c r="U4500" i="18" s="1"/>
  <c r="J4544" i="18"/>
  <c r="O4520" i="18"/>
  <c r="I4540" i="18"/>
  <c r="N4516" i="18"/>
  <c r="L7275" i="18"/>
  <c r="Q7251" i="18"/>
  <c r="J4536" i="18"/>
  <c r="O4512" i="18"/>
  <c r="I4532" i="18"/>
  <c r="N4508" i="18"/>
  <c r="J4549" i="18"/>
  <c r="O4525" i="18"/>
  <c r="K4535" i="18"/>
  <c r="P4511" i="18"/>
  <c r="I4530" i="18"/>
  <c r="N4506" i="18"/>
  <c r="I4533" i="18"/>
  <c r="N4509" i="18"/>
  <c r="K4550" i="18"/>
  <c r="P4526" i="18"/>
  <c r="L7276" i="18"/>
  <c r="Q7252" i="18"/>
  <c r="K4547" i="18"/>
  <c r="P4523" i="18"/>
  <c r="I4531" i="18"/>
  <c r="N4507" i="18"/>
  <c r="L7270" i="18"/>
  <c r="Q7246" i="18"/>
  <c r="I4544" i="18"/>
  <c r="N4520" i="18"/>
  <c r="J4533" i="18"/>
  <c r="O4509" i="18"/>
  <c r="I4539" i="18"/>
  <c r="N4515" i="18"/>
  <c r="L7281" i="18"/>
  <c r="Q7257" i="18"/>
  <c r="I4543" i="18"/>
  <c r="N4519" i="18"/>
  <c r="K4531" i="18"/>
  <c r="P4507" i="18"/>
  <c r="L7269" i="18"/>
  <c r="Q7245" i="18"/>
  <c r="J4541" i="18"/>
  <c r="O4517" i="18"/>
  <c r="I4552" i="18"/>
  <c r="N4528" i="18"/>
  <c r="R4486" i="18"/>
  <c r="U4486" i="18" s="1"/>
  <c r="R4498" i="18"/>
  <c r="U4498" i="18" s="1"/>
  <c r="R4499" i="18"/>
  <c r="U4499" i="18" s="1"/>
  <c r="R4502" i="18"/>
  <c r="U4502" i="18" s="1"/>
  <c r="I4548" i="18"/>
  <c r="N4524" i="18"/>
  <c r="R4501" i="18"/>
  <c r="U4501" i="18" s="1"/>
  <c r="R4497" i="18"/>
  <c r="U4497" i="18" s="1"/>
  <c r="R4487" i="18"/>
  <c r="U4487" i="18" s="1"/>
  <c r="R4493" i="18"/>
  <c r="U4493" i="18" s="1"/>
  <c r="J4537" i="18"/>
  <c r="O4513" i="18"/>
  <c r="I4542" i="18"/>
  <c r="N4518" i="18"/>
  <c r="L7265" i="18"/>
  <c r="Q7241" i="18"/>
  <c r="J4532" i="18"/>
  <c r="O4508" i="18"/>
  <c r="J4534" i="18"/>
  <c r="O4510" i="18"/>
  <c r="J4548" i="18"/>
  <c r="O4524" i="18"/>
  <c r="K4533" i="18"/>
  <c r="P4509" i="18"/>
  <c r="L7272" i="18"/>
  <c r="Q7248" i="18"/>
  <c r="J4529" i="18"/>
  <c r="O4505" i="18"/>
  <c r="J4550" i="18"/>
  <c r="O4526" i="18"/>
  <c r="L7264" i="18"/>
  <c r="Q7240" i="18"/>
  <c r="J4543" i="18"/>
  <c r="O4519" i="18"/>
  <c r="I4534" i="18"/>
  <c r="N4510" i="18"/>
  <c r="L7274" i="18"/>
  <c r="Q7250" i="18"/>
  <c r="L7280" i="18"/>
  <c r="Q7256" i="18"/>
  <c r="L7278" i="18"/>
  <c r="Q7254" i="18"/>
  <c r="L7259" i="18"/>
  <c r="Q7235" i="18"/>
  <c r="L7261" i="18"/>
  <c r="Q7237" i="18"/>
  <c r="L7277" i="18"/>
  <c r="Q7253" i="18"/>
  <c r="J4547" i="18"/>
  <c r="O4523" i="18"/>
  <c r="I4546" i="18"/>
  <c r="N4522" i="18"/>
  <c r="I4547" i="18"/>
  <c r="N4523" i="18"/>
  <c r="K4543" i="18"/>
  <c r="P4519" i="18"/>
  <c r="I4550" i="18"/>
  <c r="N4526" i="18"/>
  <c r="R4526" i="18" s="1"/>
  <c r="U4526" i="18" s="1"/>
  <c r="K4551" i="18"/>
  <c r="P4527" i="18"/>
  <c r="K4552" i="18"/>
  <c r="P4528" i="18"/>
  <c r="J4531" i="18"/>
  <c r="O4507" i="18"/>
  <c r="K4536" i="18"/>
  <c r="P4512" i="18"/>
  <c r="K4539" i="18"/>
  <c r="P4515" i="18"/>
  <c r="K4537" i="18"/>
  <c r="P4513" i="18"/>
  <c r="K4540" i="18"/>
  <c r="P4516" i="18"/>
  <c r="L7268" i="18"/>
  <c r="Q7244" i="18"/>
  <c r="K4541" i="18"/>
  <c r="P4517" i="18"/>
  <c r="J4538" i="18"/>
  <c r="O4514" i="18"/>
  <c r="K4548" i="18"/>
  <c r="P4524" i="18"/>
  <c r="I4549" i="18"/>
  <c r="N4525" i="18"/>
  <c r="I4545" i="18"/>
  <c r="N4521" i="18"/>
  <c r="L7260" i="18"/>
  <c r="Q7236" i="18"/>
  <c r="K4549" i="18"/>
  <c r="P4525" i="18"/>
  <c r="J4546" i="18"/>
  <c r="O4522" i="18"/>
  <c r="J4552" i="18"/>
  <c r="O4528" i="18"/>
  <c r="I4535" i="18"/>
  <c r="N4511" i="18"/>
  <c r="L7271" i="18"/>
  <c r="Q7247" i="18"/>
  <c r="I4541" i="18"/>
  <c r="N4517" i="18"/>
  <c r="R4517" i="18" s="1"/>
  <c r="U4517" i="18" s="1"/>
  <c r="L7279" i="18"/>
  <c r="Q7255" i="18"/>
  <c r="K4534" i="18"/>
  <c r="P4510" i="18"/>
  <c r="K4532" i="18"/>
  <c r="P4508" i="18"/>
  <c r="J4540" i="18"/>
  <c r="O4516" i="18"/>
  <c r="K4545" i="18"/>
  <c r="P4521" i="18"/>
  <c r="K4538" i="18"/>
  <c r="P4514" i="18"/>
  <c r="K4530" i="18"/>
  <c r="P4506" i="18"/>
  <c r="J4530" i="18"/>
  <c r="O4506" i="18"/>
  <c r="R4520" i="18" l="1"/>
  <c r="U4520" i="18" s="1"/>
  <c r="R4511" i="18"/>
  <c r="U4511" i="18" s="1"/>
  <c r="R4523" i="18"/>
  <c r="U4523" i="18" s="1"/>
  <c r="R4518" i="18"/>
  <c r="U4518" i="18" s="1"/>
  <c r="R4524" i="18"/>
  <c r="U4524" i="18" s="1"/>
  <c r="R4506" i="18"/>
  <c r="U4506" i="18" s="1"/>
  <c r="R4516" i="18"/>
  <c r="U4516" i="18" s="1"/>
  <c r="K4553" i="18"/>
  <c r="P4529" i="18"/>
  <c r="I4560" i="18"/>
  <c r="N4536" i="18"/>
  <c r="I4562" i="18"/>
  <c r="N4538" i="18"/>
  <c r="J4563" i="18"/>
  <c r="O4539" i="18"/>
  <c r="L7287" i="18"/>
  <c r="Q7263" i="18"/>
  <c r="I4553" i="18"/>
  <c r="N4529" i="18"/>
  <c r="J4575" i="18"/>
  <c r="O4551" i="18"/>
  <c r="L7297" i="18"/>
  <c r="Q7273" i="18"/>
  <c r="J4569" i="18"/>
  <c r="O4545" i="18"/>
  <c r="L7286" i="18"/>
  <c r="Q7262" i="18"/>
  <c r="R4525" i="18"/>
  <c r="U4525" i="18" s="1"/>
  <c r="J4554" i="18"/>
  <c r="O4530" i="18"/>
  <c r="K4562" i="18"/>
  <c r="P4538" i="18"/>
  <c r="J4564" i="18"/>
  <c r="O4540" i="18"/>
  <c r="K4558" i="18"/>
  <c r="P4534" i="18"/>
  <c r="I4565" i="18"/>
  <c r="N4541" i="18"/>
  <c r="I4559" i="18"/>
  <c r="N4535" i="18"/>
  <c r="J4570" i="18"/>
  <c r="O4546" i="18"/>
  <c r="L7284" i="18"/>
  <c r="Q7260" i="18"/>
  <c r="I4573" i="18"/>
  <c r="N4549" i="18"/>
  <c r="J4562" i="18"/>
  <c r="O4538" i="18"/>
  <c r="L7292" i="18"/>
  <c r="Q7268" i="18"/>
  <c r="K4561" i="18"/>
  <c r="P4537" i="18"/>
  <c r="K4560" i="18"/>
  <c r="P4536" i="18"/>
  <c r="K4576" i="18"/>
  <c r="P4552" i="18"/>
  <c r="I4574" i="18"/>
  <c r="N4550" i="18"/>
  <c r="I4571" i="18"/>
  <c r="N4547" i="18"/>
  <c r="J4571" i="18"/>
  <c r="O4547" i="18"/>
  <c r="L7285" i="18"/>
  <c r="Q7261" i="18"/>
  <c r="L7302" i="18"/>
  <c r="Q7278" i="18"/>
  <c r="L7298" i="18"/>
  <c r="Q7274" i="18"/>
  <c r="J4567" i="18"/>
  <c r="O4543" i="18"/>
  <c r="J4574" i="18"/>
  <c r="O4550" i="18"/>
  <c r="L7296" i="18"/>
  <c r="Q7272" i="18"/>
  <c r="J4572" i="18"/>
  <c r="O4548" i="18"/>
  <c r="J4556" i="18"/>
  <c r="O4532" i="18"/>
  <c r="I4566" i="18"/>
  <c r="N4542" i="18"/>
  <c r="I4572" i="18"/>
  <c r="N4548" i="18"/>
  <c r="J4565" i="18"/>
  <c r="O4541" i="18"/>
  <c r="K4555" i="18"/>
  <c r="P4531" i="18"/>
  <c r="L7305" i="18"/>
  <c r="Q7281" i="18"/>
  <c r="J4557" i="18"/>
  <c r="O4533" i="18"/>
  <c r="L7294" i="18"/>
  <c r="Q7270" i="18"/>
  <c r="K4571" i="18"/>
  <c r="P4547" i="18"/>
  <c r="K4574" i="18"/>
  <c r="P4550" i="18"/>
  <c r="I4554" i="18"/>
  <c r="N4530" i="18"/>
  <c r="J4573" i="18"/>
  <c r="O4549" i="18"/>
  <c r="J4560" i="18"/>
  <c r="O4536" i="18"/>
  <c r="I4564" i="18"/>
  <c r="N4540" i="18"/>
  <c r="R4513" i="18"/>
  <c r="U4513" i="18" s="1"/>
  <c r="R4527" i="18"/>
  <c r="U4527" i="18" s="1"/>
  <c r="R4510" i="18"/>
  <c r="U4510" i="18" s="1"/>
  <c r="R4528" i="18"/>
  <c r="U4528" i="18" s="1"/>
  <c r="R4519" i="18"/>
  <c r="U4519" i="18" s="1"/>
  <c r="R4515" i="18"/>
  <c r="U4515" i="18" s="1"/>
  <c r="R4507" i="18"/>
  <c r="U4507" i="18" s="1"/>
  <c r="R4509" i="18"/>
  <c r="U4509" i="18" s="1"/>
  <c r="R4508" i="18"/>
  <c r="U4508" i="18" s="1"/>
  <c r="J4559" i="18"/>
  <c r="O4535" i="18"/>
  <c r="I4561" i="18"/>
  <c r="N4537" i="18"/>
  <c r="J4566" i="18"/>
  <c r="O4542" i="18"/>
  <c r="K4568" i="18"/>
  <c r="P4544" i="18"/>
  <c r="L7290" i="18"/>
  <c r="Q7266" i="18"/>
  <c r="K4570" i="18"/>
  <c r="P4546" i="18"/>
  <c r="I4575" i="18"/>
  <c r="N4551" i="18"/>
  <c r="L7282" i="18"/>
  <c r="Q7258" i="18"/>
  <c r="K4566" i="18"/>
  <c r="P4542" i="18"/>
  <c r="L7291" i="18"/>
  <c r="Q7267" i="18"/>
  <c r="R4521" i="18"/>
  <c r="U4521" i="18" s="1"/>
  <c r="R4522" i="18"/>
  <c r="U4522" i="18" s="1"/>
  <c r="K4554" i="18"/>
  <c r="P4530" i="18"/>
  <c r="K4569" i="18"/>
  <c r="P4545" i="18"/>
  <c r="K4556" i="18"/>
  <c r="P4532" i="18"/>
  <c r="L7303" i="18"/>
  <c r="Q7279" i="18"/>
  <c r="L7295" i="18"/>
  <c r="Q7271" i="18"/>
  <c r="J4576" i="18"/>
  <c r="O4552" i="18"/>
  <c r="K4573" i="18"/>
  <c r="P4549" i="18"/>
  <c r="I4569" i="18"/>
  <c r="N4545" i="18"/>
  <c r="K4572" i="18"/>
  <c r="P4548" i="18"/>
  <c r="K4565" i="18"/>
  <c r="P4541" i="18"/>
  <c r="K4564" i="18"/>
  <c r="P4540" i="18"/>
  <c r="K4563" i="18"/>
  <c r="P4539" i="18"/>
  <c r="J4555" i="18"/>
  <c r="O4531" i="18"/>
  <c r="K4575" i="18"/>
  <c r="P4551" i="18"/>
  <c r="K4567" i="18"/>
  <c r="P4543" i="18"/>
  <c r="I4570" i="18"/>
  <c r="N4546" i="18"/>
  <c r="R4546" i="18" s="1"/>
  <c r="U4546" i="18" s="1"/>
  <c r="L7301" i="18"/>
  <c r="Q7277" i="18"/>
  <c r="L7283" i="18"/>
  <c r="Q7259" i="18"/>
  <c r="L7304" i="18"/>
  <c r="Q7280" i="18"/>
  <c r="I4558" i="18"/>
  <c r="N4534" i="18"/>
  <c r="L7288" i="18"/>
  <c r="Q7264" i="18"/>
  <c r="J4553" i="18"/>
  <c r="O4529" i="18"/>
  <c r="K4557" i="18"/>
  <c r="P4533" i="18"/>
  <c r="J4558" i="18"/>
  <c r="O4534" i="18"/>
  <c r="L7289" i="18"/>
  <c r="Q7265" i="18"/>
  <c r="J4561" i="18"/>
  <c r="O4537" i="18"/>
  <c r="I4576" i="18"/>
  <c r="N4552" i="18"/>
  <c r="L7293" i="18"/>
  <c r="Q7269" i="18"/>
  <c r="I4567" i="18"/>
  <c r="N4543" i="18"/>
  <c r="R4543" i="18" s="1"/>
  <c r="U4543" i="18" s="1"/>
  <c r="I4563" i="18"/>
  <c r="N4539" i="18"/>
  <c r="I4568" i="18"/>
  <c r="N4544" i="18"/>
  <c r="I4555" i="18"/>
  <c r="N4531" i="18"/>
  <c r="L7300" i="18"/>
  <c r="Q7276" i="18"/>
  <c r="I4557" i="18"/>
  <c r="N4533" i="18"/>
  <c r="K4559" i="18"/>
  <c r="P4535" i="18"/>
  <c r="I4556" i="18"/>
  <c r="N4532" i="18"/>
  <c r="R4532" i="18" s="1"/>
  <c r="U4532" i="18" s="1"/>
  <c r="L7299" i="18"/>
  <c r="Q7275" i="18"/>
  <c r="J4568" i="18"/>
  <c r="O4544" i="18"/>
  <c r="R4512" i="18"/>
  <c r="U4512" i="18" s="1"/>
  <c r="R4514" i="18"/>
  <c r="U4514" i="18" s="1"/>
  <c r="R4505" i="18"/>
  <c r="U4505" i="18" s="1"/>
  <c r="R4531" i="18" l="1"/>
  <c r="U4531" i="18" s="1"/>
  <c r="R4545" i="18"/>
  <c r="U4545" i="18" s="1"/>
  <c r="R4533" i="18"/>
  <c r="U4533" i="18" s="1"/>
  <c r="R4539" i="18"/>
  <c r="U4539" i="18" s="1"/>
  <c r="R4530" i="18"/>
  <c r="U4530" i="18" s="1"/>
  <c r="R4548" i="18"/>
  <c r="U4548" i="18" s="1"/>
  <c r="R4550" i="18"/>
  <c r="U4550" i="18" s="1"/>
  <c r="R4552" i="18"/>
  <c r="U4552" i="18" s="1"/>
  <c r="J4592" i="18"/>
  <c r="O4568" i="18"/>
  <c r="I4579" i="18"/>
  <c r="N4555" i="18"/>
  <c r="L7317" i="18"/>
  <c r="Q7293" i="18"/>
  <c r="J4577" i="18"/>
  <c r="O4553" i="18"/>
  <c r="I4594" i="18"/>
  <c r="N4570" i="18"/>
  <c r="K4589" i="18"/>
  <c r="P4565" i="18"/>
  <c r="L7323" i="18"/>
  <c r="Q7299" i="18"/>
  <c r="K4583" i="18"/>
  <c r="P4559" i="18"/>
  <c r="L7324" i="18"/>
  <c r="Q7300" i="18"/>
  <c r="I4592" i="18"/>
  <c r="N4568" i="18"/>
  <c r="I4591" i="18"/>
  <c r="N4567" i="18"/>
  <c r="I4600" i="18"/>
  <c r="N4576" i="18"/>
  <c r="L7313" i="18"/>
  <c r="Q7289" i="18"/>
  <c r="K4581" i="18"/>
  <c r="P4557" i="18"/>
  <c r="L7312" i="18"/>
  <c r="Q7288" i="18"/>
  <c r="L7328" i="18"/>
  <c r="Q7304" i="18"/>
  <c r="L7325" i="18"/>
  <c r="Q7301" i="18"/>
  <c r="K4591" i="18"/>
  <c r="P4567" i="18"/>
  <c r="J4579" i="18"/>
  <c r="O4555" i="18"/>
  <c r="K4588" i="18"/>
  <c r="P4564" i="18"/>
  <c r="K4596" i="18"/>
  <c r="P4572" i="18"/>
  <c r="K4597" i="18"/>
  <c r="P4573" i="18"/>
  <c r="L7319" i="18"/>
  <c r="Q7295" i="18"/>
  <c r="K4580" i="18"/>
  <c r="P4556" i="18"/>
  <c r="K4578" i="18"/>
  <c r="P4554" i="18"/>
  <c r="L7315" i="18"/>
  <c r="Q7291" i="18"/>
  <c r="L7306" i="18"/>
  <c r="Q7282" i="18"/>
  <c r="K4594" i="18"/>
  <c r="P4570" i="18"/>
  <c r="K4592" i="18"/>
  <c r="P4568" i="18"/>
  <c r="I4585" i="18"/>
  <c r="N4561" i="18"/>
  <c r="R4540" i="18"/>
  <c r="U4540" i="18" s="1"/>
  <c r="R4542" i="18"/>
  <c r="U4542" i="18" s="1"/>
  <c r="R4547" i="18"/>
  <c r="U4547" i="18" s="1"/>
  <c r="R4535" i="18"/>
  <c r="U4535" i="18" s="1"/>
  <c r="J4593" i="18"/>
  <c r="O4569" i="18"/>
  <c r="J4599" i="18"/>
  <c r="O4575" i="18"/>
  <c r="L7311" i="18"/>
  <c r="Q7287" i="18"/>
  <c r="I4586" i="18"/>
  <c r="N4562" i="18"/>
  <c r="K4577" i="18"/>
  <c r="P4553" i="18"/>
  <c r="R4534" i="18"/>
  <c r="U4534" i="18" s="1"/>
  <c r="R4551" i="18"/>
  <c r="U4551" i="18" s="1"/>
  <c r="I4588" i="18"/>
  <c r="N4564" i="18"/>
  <c r="J4597" i="18"/>
  <c r="O4573" i="18"/>
  <c r="K4598" i="18"/>
  <c r="P4574" i="18"/>
  <c r="L7318" i="18"/>
  <c r="Q7294" i="18"/>
  <c r="L7329" i="18"/>
  <c r="Q7305" i="18"/>
  <c r="J4589" i="18"/>
  <c r="O4565" i="18"/>
  <c r="I4590" i="18"/>
  <c r="N4566" i="18"/>
  <c r="J4596" i="18"/>
  <c r="O4572" i="18"/>
  <c r="J4598" i="18"/>
  <c r="O4574" i="18"/>
  <c r="L7322" i="18"/>
  <c r="Q7298" i="18"/>
  <c r="L7309" i="18"/>
  <c r="Q7285" i="18"/>
  <c r="I4595" i="18"/>
  <c r="N4571" i="18"/>
  <c r="K4600" i="18"/>
  <c r="P4576" i="18"/>
  <c r="K4585" i="18"/>
  <c r="P4561" i="18"/>
  <c r="J4586" i="18"/>
  <c r="O4562" i="18"/>
  <c r="L7308" i="18"/>
  <c r="Q7284" i="18"/>
  <c r="I4583" i="18"/>
  <c r="N4559" i="18"/>
  <c r="K4582" i="18"/>
  <c r="P4558" i="18"/>
  <c r="K4586" i="18"/>
  <c r="P4562" i="18"/>
  <c r="R4529" i="18"/>
  <c r="U4529" i="18" s="1"/>
  <c r="R4536" i="18"/>
  <c r="U4536" i="18" s="1"/>
  <c r="I4580" i="18"/>
  <c r="N4556" i="18"/>
  <c r="J4585" i="18"/>
  <c r="O4561" i="18"/>
  <c r="L7307" i="18"/>
  <c r="Q7283" i="18"/>
  <c r="K4587" i="18"/>
  <c r="P4563" i="18"/>
  <c r="L7327" i="18"/>
  <c r="Q7303" i="18"/>
  <c r="K4590" i="18"/>
  <c r="P4566" i="18"/>
  <c r="I4599" i="18"/>
  <c r="N4575" i="18"/>
  <c r="L7314" i="18"/>
  <c r="Q7290" i="18"/>
  <c r="J4590" i="18"/>
  <c r="O4566" i="18"/>
  <c r="J4583" i="18"/>
  <c r="O4559" i="18"/>
  <c r="R4549" i="18"/>
  <c r="U4549" i="18" s="1"/>
  <c r="R4541" i="18"/>
  <c r="U4541" i="18" s="1"/>
  <c r="L7310" i="18"/>
  <c r="Q7286" i="18"/>
  <c r="L7321" i="18"/>
  <c r="Q7297" i="18"/>
  <c r="I4577" i="18"/>
  <c r="N4553" i="18"/>
  <c r="R4553" i="18" s="1"/>
  <c r="U4553" i="18" s="1"/>
  <c r="J4587" i="18"/>
  <c r="O4563" i="18"/>
  <c r="I4584" i="18"/>
  <c r="N4560" i="18"/>
  <c r="I4581" i="18"/>
  <c r="N4557" i="18"/>
  <c r="I4587" i="18"/>
  <c r="N4563" i="18"/>
  <c r="J4582" i="18"/>
  <c r="O4558" i="18"/>
  <c r="I4582" i="18"/>
  <c r="N4558" i="18"/>
  <c r="K4599" i="18"/>
  <c r="P4575" i="18"/>
  <c r="I4593" i="18"/>
  <c r="N4569" i="18"/>
  <c r="J4600" i="18"/>
  <c r="O4576" i="18"/>
  <c r="K4593" i="18"/>
  <c r="P4569" i="18"/>
  <c r="R4544" i="18"/>
  <c r="U4544" i="18" s="1"/>
  <c r="R4537" i="18"/>
  <c r="U4537" i="18" s="1"/>
  <c r="J4584" i="18"/>
  <c r="O4560" i="18"/>
  <c r="I4578" i="18"/>
  <c r="N4554" i="18"/>
  <c r="K4595" i="18"/>
  <c r="P4571" i="18"/>
  <c r="J4581" i="18"/>
  <c r="O4557" i="18"/>
  <c r="K4579" i="18"/>
  <c r="P4555" i="18"/>
  <c r="I4596" i="18"/>
  <c r="N4572" i="18"/>
  <c r="J4580" i="18"/>
  <c r="O4556" i="18"/>
  <c r="L7320" i="18"/>
  <c r="Q7296" i="18"/>
  <c r="J4591" i="18"/>
  <c r="O4567" i="18"/>
  <c r="L7326" i="18"/>
  <c r="Q7302" i="18"/>
  <c r="J4595" i="18"/>
  <c r="O4571" i="18"/>
  <c r="I4598" i="18"/>
  <c r="N4574" i="18"/>
  <c r="R4574" i="18" s="1"/>
  <c r="U4574" i="18" s="1"/>
  <c r="K4584" i="18"/>
  <c r="P4560" i="18"/>
  <c r="L7316" i="18"/>
  <c r="Q7292" i="18"/>
  <c r="I4597" i="18"/>
  <c r="N4573" i="18"/>
  <c r="J4594" i="18"/>
  <c r="O4570" i="18"/>
  <c r="I4589" i="18"/>
  <c r="N4565" i="18"/>
  <c r="R4565" i="18" s="1"/>
  <c r="U4565" i="18" s="1"/>
  <c r="J4588" i="18"/>
  <c r="O4564" i="18"/>
  <c r="J4578" i="18"/>
  <c r="O4554" i="18"/>
  <c r="R4538" i="18"/>
  <c r="U4538" i="18" s="1"/>
  <c r="R4569" i="18" l="1"/>
  <c r="U4569" i="18" s="1"/>
  <c r="R4573" i="18"/>
  <c r="U4573" i="18" s="1"/>
  <c r="R4572" i="18"/>
  <c r="U4572" i="18" s="1"/>
  <c r="R4563" i="18"/>
  <c r="U4563" i="18" s="1"/>
  <c r="R4560" i="18"/>
  <c r="U4560" i="18" s="1"/>
  <c r="R4571" i="18"/>
  <c r="U4571" i="18" s="1"/>
  <c r="R4562" i="18"/>
  <c r="U4562" i="18" s="1"/>
  <c r="R4561" i="18"/>
  <c r="U4561" i="18" s="1"/>
  <c r="R4576" i="18"/>
  <c r="U4576" i="18" s="1"/>
  <c r="R4568" i="18"/>
  <c r="U4568" i="18" s="1"/>
  <c r="R4555" i="18"/>
  <c r="U4555" i="18" s="1"/>
  <c r="R4558" i="18"/>
  <c r="U4558" i="18" s="1"/>
  <c r="J4602" i="18"/>
  <c r="O4578" i="18"/>
  <c r="I4613" i="18"/>
  <c r="N4589" i="18"/>
  <c r="I4621" i="18"/>
  <c r="N4597" i="18"/>
  <c r="K4608" i="18"/>
  <c r="P4584" i="18"/>
  <c r="J4619" i="18"/>
  <c r="O4595" i="18"/>
  <c r="J4615" i="18"/>
  <c r="O4591" i="18"/>
  <c r="J4604" i="18"/>
  <c r="O4580" i="18"/>
  <c r="K4603" i="18"/>
  <c r="P4579" i="18"/>
  <c r="K4619" i="18"/>
  <c r="P4595" i="18"/>
  <c r="J4608" i="18"/>
  <c r="O4584" i="18"/>
  <c r="K4617" i="18"/>
  <c r="P4593" i="18"/>
  <c r="I4617" i="18"/>
  <c r="N4593" i="18"/>
  <c r="I4606" i="18"/>
  <c r="N4582" i="18"/>
  <c r="I4611" i="18"/>
  <c r="N4587" i="18"/>
  <c r="I4608" i="18"/>
  <c r="N4584" i="18"/>
  <c r="I4601" i="18"/>
  <c r="N4577" i="18"/>
  <c r="L7334" i="18"/>
  <c r="Q7310" i="18"/>
  <c r="J4607" i="18"/>
  <c r="O4583" i="18"/>
  <c r="L7338" i="18"/>
  <c r="Q7314" i="18"/>
  <c r="K4614" i="18"/>
  <c r="P4590" i="18"/>
  <c r="K4611" i="18"/>
  <c r="P4587" i="18"/>
  <c r="J4609" i="18"/>
  <c r="O4585" i="18"/>
  <c r="K4606" i="18"/>
  <c r="P4582" i="18"/>
  <c r="L7332" i="18"/>
  <c r="Q7308" i="18"/>
  <c r="K4609" i="18"/>
  <c r="P4585" i="18"/>
  <c r="I4619" i="18"/>
  <c r="N4595" i="18"/>
  <c r="L7346" i="18"/>
  <c r="Q7322" i="18"/>
  <c r="J4620" i="18"/>
  <c r="O4596" i="18"/>
  <c r="J4613" i="18"/>
  <c r="O4589" i="18"/>
  <c r="L7342" i="18"/>
  <c r="Q7318" i="18"/>
  <c r="J4621" i="18"/>
  <c r="O4597" i="18"/>
  <c r="I4610" i="18"/>
  <c r="N4586" i="18"/>
  <c r="J4623" i="18"/>
  <c r="O4599" i="18"/>
  <c r="I4609" i="18"/>
  <c r="N4585" i="18"/>
  <c r="K4618" i="18"/>
  <c r="P4594" i="18"/>
  <c r="L7339" i="18"/>
  <c r="Q7315" i="18"/>
  <c r="K4604" i="18"/>
  <c r="P4580" i="18"/>
  <c r="K4621" i="18"/>
  <c r="P4597" i="18"/>
  <c r="K4612" i="18"/>
  <c r="P4588" i="18"/>
  <c r="K4615" i="18"/>
  <c r="P4591" i="18"/>
  <c r="L7352" i="18"/>
  <c r="Q7328" i="18"/>
  <c r="K4605" i="18"/>
  <c r="P4581" i="18"/>
  <c r="I4624" i="18"/>
  <c r="N4600" i="18"/>
  <c r="I4616" i="18"/>
  <c r="N4592" i="18"/>
  <c r="K4607" i="18"/>
  <c r="P4583" i="18"/>
  <c r="K4613" i="18"/>
  <c r="P4589" i="18"/>
  <c r="J4601" i="18"/>
  <c r="O4577" i="18"/>
  <c r="I4603" i="18"/>
  <c r="N4579" i="18"/>
  <c r="R4554" i="18"/>
  <c r="U4554" i="18" s="1"/>
  <c r="R4557" i="18"/>
  <c r="U4557" i="18" s="1"/>
  <c r="R4575" i="18"/>
  <c r="U4575" i="18" s="1"/>
  <c r="R4556" i="18"/>
  <c r="U4556" i="18" s="1"/>
  <c r="R4566" i="18"/>
  <c r="U4566" i="18" s="1"/>
  <c r="R4564" i="18"/>
  <c r="U4564" i="18" s="1"/>
  <c r="R4567" i="18"/>
  <c r="U4567" i="18" s="1"/>
  <c r="R4570" i="18"/>
  <c r="U4570" i="18" s="1"/>
  <c r="R4559" i="18"/>
  <c r="U4559" i="18" s="1"/>
  <c r="J4612" i="18"/>
  <c r="O4588" i="18"/>
  <c r="J4618" i="18"/>
  <c r="O4594" i="18"/>
  <c r="L7340" i="18"/>
  <c r="Q7316" i="18"/>
  <c r="I4622" i="18"/>
  <c r="N4598" i="18"/>
  <c r="L7350" i="18"/>
  <c r="Q7326" i="18"/>
  <c r="L7344" i="18"/>
  <c r="Q7320" i="18"/>
  <c r="I4620" i="18"/>
  <c r="N4596" i="18"/>
  <c r="J4605" i="18"/>
  <c r="O4581" i="18"/>
  <c r="I4602" i="18"/>
  <c r="N4578" i="18"/>
  <c r="J4624" i="18"/>
  <c r="O4600" i="18"/>
  <c r="K4623" i="18"/>
  <c r="P4599" i="18"/>
  <c r="J4606" i="18"/>
  <c r="O4582" i="18"/>
  <c r="I4605" i="18"/>
  <c r="N4581" i="18"/>
  <c r="J4611" i="18"/>
  <c r="O4587" i="18"/>
  <c r="L7345" i="18"/>
  <c r="Q7321" i="18"/>
  <c r="J4614" i="18"/>
  <c r="O4590" i="18"/>
  <c r="I4623" i="18"/>
  <c r="N4599" i="18"/>
  <c r="R4599" i="18" s="1"/>
  <c r="U4599" i="18" s="1"/>
  <c r="L7351" i="18"/>
  <c r="Q7327" i="18"/>
  <c r="L7331" i="18"/>
  <c r="Q7307" i="18"/>
  <c r="I4604" i="18"/>
  <c r="N4580" i="18"/>
  <c r="K4610" i="18"/>
  <c r="P4586" i="18"/>
  <c r="I4607" i="18"/>
  <c r="N4583" i="18"/>
  <c r="J4610" i="18"/>
  <c r="O4586" i="18"/>
  <c r="K4624" i="18"/>
  <c r="P4600" i="18"/>
  <c r="L7333" i="18"/>
  <c r="Q7309" i="18"/>
  <c r="J4622" i="18"/>
  <c r="O4598" i="18"/>
  <c r="I4614" i="18"/>
  <c r="N4590" i="18"/>
  <c r="L7353" i="18"/>
  <c r="Q7329" i="18"/>
  <c r="K4622" i="18"/>
  <c r="P4598" i="18"/>
  <c r="I4612" i="18"/>
  <c r="N4588" i="18"/>
  <c r="K4601" i="18"/>
  <c r="P4577" i="18"/>
  <c r="L7335" i="18"/>
  <c r="Q7311" i="18"/>
  <c r="J4617" i="18"/>
  <c r="O4593" i="18"/>
  <c r="K4616" i="18"/>
  <c r="P4592" i="18"/>
  <c r="L7330" i="18"/>
  <c r="Q7306" i="18"/>
  <c r="K4602" i="18"/>
  <c r="P4578" i="18"/>
  <c r="L7343" i="18"/>
  <c r="Q7319" i="18"/>
  <c r="K4620" i="18"/>
  <c r="P4596" i="18"/>
  <c r="J4603" i="18"/>
  <c r="O4579" i="18"/>
  <c r="L7349" i="18"/>
  <c r="Q7325" i="18"/>
  <c r="L7336" i="18"/>
  <c r="Q7312" i="18"/>
  <c r="L7337" i="18"/>
  <c r="Q7313" i="18"/>
  <c r="I4615" i="18"/>
  <c r="N4591" i="18"/>
  <c r="L7348" i="18"/>
  <c r="Q7324" i="18"/>
  <c r="L7347" i="18"/>
  <c r="Q7323" i="18"/>
  <c r="I4618" i="18"/>
  <c r="N4594" i="18"/>
  <c r="L7341" i="18"/>
  <c r="Q7317" i="18"/>
  <c r="J4616" i="18"/>
  <c r="O4592" i="18"/>
  <c r="R4591" i="18" l="1"/>
  <c r="U4591" i="18" s="1"/>
  <c r="R4590" i="18"/>
  <c r="U4590" i="18" s="1"/>
  <c r="R4584" i="18"/>
  <c r="U4584" i="18" s="1"/>
  <c r="R4594" i="18"/>
  <c r="U4594" i="18" s="1"/>
  <c r="R4588" i="18"/>
  <c r="U4588" i="18" s="1"/>
  <c r="R4583" i="18"/>
  <c r="U4583" i="18" s="1"/>
  <c r="R4580" i="18"/>
  <c r="U4580" i="18" s="1"/>
  <c r="R4585" i="18"/>
  <c r="U4585" i="18" s="1"/>
  <c r="R4595" i="18"/>
  <c r="U4595" i="18" s="1"/>
  <c r="R4581" i="18"/>
  <c r="U4581" i="18" s="1"/>
  <c r="R4578" i="18"/>
  <c r="U4578" i="18" s="1"/>
  <c r="R4596" i="18"/>
  <c r="U4596" i="18" s="1"/>
  <c r="I4627" i="18"/>
  <c r="N4603" i="18"/>
  <c r="K4637" i="18"/>
  <c r="P4613" i="18"/>
  <c r="I4640" i="18"/>
  <c r="N4616" i="18"/>
  <c r="K4629" i="18"/>
  <c r="P4605" i="18"/>
  <c r="K4639" i="18"/>
  <c r="P4615" i="18"/>
  <c r="K4645" i="18"/>
  <c r="P4621" i="18"/>
  <c r="L7363" i="18"/>
  <c r="Q7339" i="18"/>
  <c r="I4633" i="18"/>
  <c r="N4609" i="18"/>
  <c r="I4634" i="18"/>
  <c r="N4610" i="18"/>
  <c r="L7366" i="18"/>
  <c r="Q7342" i="18"/>
  <c r="J4644" i="18"/>
  <c r="O4620" i="18"/>
  <c r="I4643" i="18"/>
  <c r="N4619" i="18"/>
  <c r="L7356" i="18"/>
  <c r="Q7332" i="18"/>
  <c r="J4633" i="18"/>
  <c r="O4609" i="18"/>
  <c r="K4638" i="18"/>
  <c r="P4614" i="18"/>
  <c r="J4631" i="18"/>
  <c r="O4607" i="18"/>
  <c r="I4625" i="18"/>
  <c r="N4601" i="18"/>
  <c r="I4635" i="18"/>
  <c r="N4611" i="18"/>
  <c r="I4641" i="18"/>
  <c r="N4617" i="18"/>
  <c r="J4632" i="18"/>
  <c r="O4608" i="18"/>
  <c r="K4627" i="18"/>
  <c r="P4603" i="18"/>
  <c r="J4639" i="18"/>
  <c r="O4615" i="18"/>
  <c r="K4632" i="18"/>
  <c r="P4608" i="18"/>
  <c r="I4637" i="18"/>
  <c r="N4613" i="18"/>
  <c r="L7365" i="18"/>
  <c r="Q7341" i="18"/>
  <c r="L7371" i="18"/>
  <c r="Q7347" i="18"/>
  <c r="I4639" i="18"/>
  <c r="N4615" i="18"/>
  <c r="L7360" i="18"/>
  <c r="Q7336" i="18"/>
  <c r="J4627" i="18"/>
  <c r="O4603" i="18"/>
  <c r="L7367" i="18"/>
  <c r="Q7343" i="18"/>
  <c r="L7354" i="18"/>
  <c r="Q7330" i="18"/>
  <c r="J4641" i="18"/>
  <c r="O4617" i="18"/>
  <c r="K4625" i="18"/>
  <c r="P4601" i="18"/>
  <c r="K4646" i="18"/>
  <c r="P4622" i="18"/>
  <c r="I4638" i="18"/>
  <c r="N4614" i="18"/>
  <c r="L7357" i="18"/>
  <c r="Q7333" i="18"/>
  <c r="J4634" i="18"/>
  <c r="O4610" i="18"/>
  <c r="K4634" i="18"/>
  <c r="P4610" i="18"/>
  <c r="L7355" i="18"/>
  <c r="Q7331" i="18"/>
  <c r="I4647" i="18"/>
  <c r="N4623" i="18"/>
  <c r="L7369" i="18"/>
  <c r="Q7345" i="18"/>
  <c r="I4629" i="18"/>
  <c r="N4605" i="18"/>
  <c r="K4647" i="18"/>
  <c r="P4623" i="18"/>
  <c r="I4626" i="18"/>
  <c r="N4602" i="18"/>
  <c r="I4644" i="18"/>
  <c r="N4620" i="18"/>
  <c r="L7374" i="18"/>
  <c r="Q7350" i="18"/>
  <c r="L7364" i="18"/>
  <c r="Q7340" i="18"/>
  <c r="J4636" i="18"/>
  <c r="O4612" i="18"/>
  <c r="R4600" i="18"/>
  <c r="U4600" i="18" s="1"/>
  <c r="R4582" i="18"/>
  <c r="U4582" i="18" s="1"/>
  <c r="R4597" i="18"/>
  <c r="U4597" i="18" s="1"/>
  <c r="R4598" i="18"/>
  <c r="U4598" i="18" s="1"/>
  <c r="J4625" i="18"/>
  <c r="O4601" i="18"/>
  <c r="K4631" i="18"/>
  <c r="P4607" i="18"/>
  <c r="I4648" i="18"/>
  <c r="N4624" i="18"/>
  <c r="L7376" i="18"/>
  <c r="Q7352" i="18"/>
  <c r="K4636" i="18"/>
  <c r="P4612" i="18"/>
  <c r="K4628" i="18"/>
  <c r="P4604" i="18"/>
  <c r="K4642" i="18"/>
  <c r="P4618" i="18"/>
  <c r="J4647" i="18"/>
  <c r="O4623" i="18"/>
  <c r="J4645" i="18"/>
  <c r="O4621" i="18"/>
  <c r="J4637" i="18"/>
  <c r="O4613" i="18"/>
  <c r="L7370" i="18"/>
  <c r="Q7346" i="18"/>
  <c r="K4633" i="18"/>
  <c r="P4609" i="18"/>
  <c r="K4630" i="18"/>
  <c r="P4606" i="18"/>
  <c r="K4635" i="18"/>
  <c r="P4611" i="18"/>
  <c r="L7362" i="18"/>
  <c r="Q7338" i="18"/>
  <c r="L7358" i="18"/>
  <c r="Q7334" i="18"/>
  <c r="I4632" i="18"/>
  <c r="N4608" i="18"/>
  <c r="I4630" i="18"/>
  <c r="N4606" i="18"/>
  <c r="K4641" i="18"/>
  <c r="P4617" i="18"/>
  <c r="K4643" i="18"/>
  <c r="P4619" i="18"/>
  <c r="J4628" i="18"/>
  <c r="O4604" i="18"/>
  <c r="J4643" i="18"/>
  <c r="O4619" i="18"/>
  <c r="I4645" i="18"/>
  <c r="N4621" i="18"/>
  <c r="J4626" i="18"/>
  <c r="O4602" i="18"/>
  <c r="J4640" i="18"/>
  <c r="O4616" i="18"/>
  <c r="I4642" i="18"/>
  <c r="N4618" i="18"/>
  <c r="L7372" i="18"/>
  <c r="Q7348" i="18"/>
  <c r="L7361" i="18"/>
  <c r="Q7337" i="18"/>
  <c r="L7373" i="18"/>
  <c r="Q7349" i="18"/>
  <c r="K4644" i="18"/>
  <c r="P4620" i="18"/>
  <c r="K4626" i="18"/>
  <c r="P4602" i="18"/>
  <c r="K4640" i="18"/>
  <c r="P4616" i="18"/>
  <c r="L7359" i="18"/>
  <c r="Q7335" i="18"/>
  <c r="I4636" i="18"/>
  <c r="N4612" i="18"/>
  <c r="R4612" i="18" s="1"/>
  <c r="U4612" i="18" s="1"/>
  <c r="L7377" i="18"/>
  <c r="Q7353" i="18"/>
  <c r="J4646" i="18"/>
  <c r="O4622" i="18"/>
  <c r="K4648" i="18"/>
  <c r="P4624" i="18"/>
  <c r="I4631" i="18"/>
  <c r="N4607" i="18"/>
  <c r="R4607" i="18" s="1"/>
  <c r="U4607" i="18" s="1"/>
  <c r="I4628" i="18"/>
  <c r="N4604" i="18"/>
  <c r="L7375" i="18"/>
  <c r="Q7351" i="18"/>
  <c r="J4638" i="18"/>
  <c r="O4614" i="18"/>
  <c r="J4635" i="18"/>
  <c r="O4611" i="18"/>
  <c r="J4630" i="18"/>
  <c r="O4606" i="18"/>
  <c r="J4648" i="18"/>
  <c r="O4624" i="18"/>
  <c r="J4629" i="18"/>
  <c r="O4605" i="18"/>
  <c r="L7368" i="18"/>
  <c r="Q7344" i="18"/>
  <c r="I4646" i="18"/>
  <c r="N4622" i="18"/>
  <c r="J4642" i="18"/>
  <c r="O4618" i="18"/>
  <c r="R4579" i="18"/>
  <c r="U4579" i="18" s="1"/>
  <c r="R4592" i="18"/>
  <c r="U4592" i="18" s="1"/>
  <c r="R4586" i="18"/>
  <c r="U4586" i="18" s="1"/>
  <c r="R4577" i="18"/>
  <c r="U4577" i="18" s="1"/>
  <c r="R4587" i="18"/>
  <c r="U4587" i="18" s="1"/>
  <c r="R4593" i="18"/>
  <c r="U4593" i="18" s="1"/>
  <c r="R4589" i="18"/>
  <c r="U4589" i="18" s="1"/>
  <c r="R4621" i="18" l="1"/>
  <c r="U4621" i="18" s="1"/>
  <c r="R4606" i="18"/>
  <c r="U4606" i="18" s="1"/>
  <c r="R4605" i="18"/>
  <c r="U4605" i="18" s="1"/>
  <c r="R4618" i="18"/>
  <c r="U4618" i="18" s="1"/>
  <c r="I4670" i="18"/>
  <c r="N4646" i="18"/>
  <c r="J4653" i="18"/>
  <c r="O4629" i="18"/>
  <c r="J4654" i="18"/>
  <c r="O4630" i="18"/>
  <c r="J4662" i="18"/>
  <c r="O4638" i="18"/>
  <c r="I4652" i="18"/>
  <c r="N4628" i="18"/>
  <c r="K4672" i="18"/>
  <c r="P4648" i="18"/>
  <c r="L7401" i="18"/>
  <c r="Q7377" i="18"/>
  <c r="L7383" i="18"/>
  <c r="Q7359" i="18"/>
  <c r="K4650" i="18"/>
  <c r="P4626" i="18"/>
  <c r="L7397" i="18"/>
  <c r="Q7373" i="18"/>
  <c r="L7396" i="18"/>
  <c r="Q7372" i="18"/>
  <c r="J4664" i="18"/>
  <c r="O4640" i="18"/>
  <c r="I4669" i="18"/>
  <c r="N4645" i="18"/>
  <c r="J4652" i="18"/>
  <c r="O4628" i="18"/>
  <c r="K4665" i="18"/>
  <c r="P4641" i="18"/>
  <c r="I4656" i="18"/>
  <c r="N4632" i="18"/>
  <c r="L7386" i="18"/>
  <c r="Q7362" i="18"/>
  <c r="K4654" i="18"/>
  <c r="P4630" i="18"/>
  <c r="L7394" i="18"/>
  <c r="Q7370" i="18"/>
  <c r="J4669" i="18"/>
  <c r="O4645" i="18"/>
  <c r="K4666" i="18"/>
  <c r="P4642" i="18"/>
  <c r="K4660" i="18"/>
  <c r="P4636" i="18"/>
  <c r="I4672" i="18"/>
  <c r="N4648" i="18"/>
  <c r="J4649" i="18"/>
  <c r="O4625" i="18"/>
  <c r="L7388" i="18"/>
  <c r="Q7364" i="18"/>
  <c r="I4668" i="18"/>
  <c r="N4644" i="18"/>
  <c r="K4671" i="18"/>
  <c r="P4647" i="18"/>
  <c r="L7393" i="18"/>
  <c r="Q7369" i="18"/>
  <c r="L7379" i="18"/>
  <c r="Q7355" i="18"/>
  <c r="J4658" i="18"/>
  <c r="O4634" i="18"/>
  <c r="I4662" i="18"/>
  <c r="N4638" i="18"/>
  <c r="K4649" i="18"/>
  <c r="P4625" i="18"/>
  <c r="L7378" i="18"/>
  <c r="Q7354" i="18"/>
  <c r="J4651" i="18"/>
  <c r="O4627" i="18"/>
  <c r="I4663" i="18"/>
  <c r="N4639" i="18"/>
  <c r="L7389" i="18"/>
  <c r="Q7365" i="18"/>
  <c r="K4656" i="18"/>
  <c r="P4632" i="18"/>
  <c r="K4651" i="18"/>
  <c r="P4627" i="18"/>
  <c r="I4665" i="18"/>
  <c r="N4641" i="18"/>
  <c r="I4649" i="18"/>
  <c r="N4625" i="18"/>
  <c r="R4625" i="18" s="1"/>
  <c r="U4625" i="18" s="1"/>
  <c r="K4662" i="18"/>
  <c r="P4638" i="18"/>
  <c r="L7380" i="18"/>
  <c r="Q7356" i="18"/>
  <c r="J4668" i="18"/>
  <c r="O4644" i="18"/>
  <c r="I4658" i="18"/>
  <c r="N4634" i="18"/>
  <c r="L7387" i="18"/>
  <c r="Q7363" i="18"/>
  <c r="K4663" i="18"/>
  <c r="P4639" i="18"/>
  <c r="I4664" i="18"/>
  <c r="N4640" i="18"/>
  <c r="I4651" i="18"/>
  <c r="N4627" i="18"/>
  <c r="R4623" i="18"/>
  <c r="U4623" i="18" s="1"/>
  <c r="R4613" i="18"/>
  <c r="U4613" i="18" s="1"/>
  <c r="R4611" i="18"/>
  <c r="U4611" i="18" s="1"/>
  <c r="R4619" i="18"/>
  <c r="U4619" i="18" s="1"/>
  <c r="R4609" i="18"/>
  <c r="U4609" i="18" s="1"/>
  <c r="R4602" i="18"/>
  <c r="U4602" i="18" s="1"/>
  <c r="J4666" i="18"/>
  <c r="O4642" i="18"/>
  <c r="L7392" i="18"/>
  <c r="Q7368" i="18"/>
  <c r="J4672" i="18"/>
  <c r="O4648" i="18"/>
  <c r="J4659" i="18"/>
  <c r="O4635" i="18"/>
  <c r="L7399" i="18"/>
  <c r="Q7375" i="18"/>
  <c r="I4655" i="18"/>
  <c r="N4631" i="18"/>
  <c r="J4670" i="18"/>
  <c r="O4646" i="18"/>
  <c r="I4660" i="18"/>
  <c r="N4636" i="18"/>
  <c r="K4664" i="18"/>
  <c r="P4640" i="18"/>
  <c r="K4668" i="18"/>
  <c r="P4644" i="18"/>
  <c r="L7385" i="18"/>
  <c r="Q7361" i="18"/>
  <c r="I4666" i="18"/>
  <c r="N4642" i="18"/>
  <c r="J4650" i="18"/>
  <c r="O4626" i="18"/>
  <c r="J4667" i="18"/>
  <c r="O4643" i="18"/>
  <c r="K4667" i="18"/>
  <c r="P4643" i="18"/>
  <c r="I4654" i="18"/>
  <c r="N4630" i="18"/>
  <c r="L7382" i="18"/>
  <c r="Q7358" i="18"/>
  <c r="K4659" i="18"/>
  <c r="P4635" i="18"/>
  <c r="K4657" i="18"/>
  <c r="P4633" i="18"/>
  <c r="J4661" i="18"/>
  <c r="O4637" i="18"/>
  <c r="J4671" i="18"/>
  <c r="O4647" i="18"/>
  <c r="K4652" i="18"/>
  <c r="P4628" i="18"/>
  <c r="L7400" i="18"/>
  <c r="Q7376" i="18"/>
  <c r="K4655" i="18"/>
  <c r="P4631" i="18"/>
  <c r="J4660" i="18"/>
  <c r="O4636" i="18"/>
  <c r="L7398" i="18"/>
  <c r="Q7374" i="18"/>
  <c r="I4650" i="18"/>
  <c r="N4626" i="18"/>
  <c r="R4626" i="18" s="1"/>
  <c r="U4626" i="18" s="1"/>
  <c r="I4653" i="18"/>
  <c r="N4629" i="18"/>
  <c r="I4671" i="18"/>
  <c r="N4647" i="18"/>
  <c r="R4647" i="18" s="1"/>
  <c r="U4647" i="18" s="1"/>
  <c r="K4658" i="18"/>
  <c r="P4634" i="18"/>
  <c r="L7381" i="18"/>
  <c r="Q7357" i="18"/>
  <c r="K4670" i="18"/>
  <c r="P4646" i="18"/>
  <c r="J4665" i="18"/>
  <c r="O4641" i="18"/>
  <c r="L7391" i="18"/>
  <c r="Q7367" i="18"/>
  <c r="L7384" i="18"/>
  <c r="Q7360" i="18"/>
  <c r="L7395" i="18"/>
  <c r="Q7371" i="18"/>
  <c r="I4661" i="18"/>
  <c r="N4637" i="18"/>
  <c r="J4663" i="18"/>
  <c r="O4639" i="18"/>
  <c r="J4656" i="18"/>
  <c r="O4632" i="18"/>
  <c r="I4659" i="18"/>
  <c r="N4635" i="18"/>
  <c r="J4655" i="18"/>
  <c r="O4631" i="18"/>
  <c r="J4657" i="18"/>
  <c r="O4633" i="18"/>
  <c r="I4667" i="18"/>
  <c r="N4643" i="18"/>
  <c r="R4643" i="18" s="1"/>
  <c r="U4643" i="18" s="1"/>
  <c r="L7390" i="18"/>
  <c r="Q7366" i="18"/>
  <c r="I4657" i="18"/>
  <c r="N4633" i="18"/>
  <c r="K4669" i="18"/>
  <c r="P4645" i="18"/>
  <c r="K4653" i="18"/>
  <c r="P4629" i="18"/>
  <c r="K4661" i="18"/>
  <c r="P4637" i="18"/>
  <c r="R4622" i="18"/>
  <c r="U4622" i="18" s="1"/>
  <c r="R4604" i="18"/>
  <c r="U4604" i="18" s="1"/>
  <c r="R4608" i="18"/>
  <c r="U4608" i="18" s="1"/>
  <c r="R4624" i="18"/>
  <c r="U4624" i="18" s="1"/>
  <c r="R4620" i="18"/>
  <c r="U4620" i="18" s="1"/>
  <c r="R4614" i="18"/>
  <c r="U4614" i="18" s="1"/>
  <c r="R4615" i="18"/>
  <c r="U4615" i="18" s="1"/>
  <c r="R4617" i="18"/>
  <c r="U4617" i="18" s="1"/>
  <c r="R4601" i="18"/>
  <c r="U4601" i="18" s="1"/>
  <c r="R4610" i="18"/>
  <c r="U4610" i="18" s="1"/>
  <c r="R4616" i="18"/>
  <c r="U4616" i="18" s="1"/>
  <c r="R4603" i="18"/>
  <c r="U4603" i="18" s="1"/>
  <c r="R4627" i="18" l="1"/>
  <c r="U4627" i="18" s="1"/>
  <c r="R4635" i="18"/>
  <c r="U4635" i="18" s="1"/>
  <c r="R4630" i="18"/>
  <c r="U4630" i="18" s="1"/>
  <c r="R4642" i="18"/>
  <c r="U4642" i="18" s="1"/>
  <c r="R4629" i="18"/>
  <c r="U4629" i="18" s="1"/>
  <c r="R4636" i="18"/>
  <c r="U4636" i="18" s="1"/>
  <c r="R4640" i="18"/>
  <c r="U4640" i="18" s="1"/>
  <c r="K4685" i="18"/>
  <c r="P4661" i="18"/>
  <c r="J4681" i="18"/>
  <c r="O4657" i="18"/>
  <c r="R4633" i="18"/>
  <c r="U4633" i="18" s="1"/>
  <c r="K4677" i="18"/>
  <c r="P4653" i="18"/>
  <c r="I4681" i="18"/>
  <c r="N4657" i="18"/>
  <c r="I4691" i="18"/>
  <c r="N4667" i="18"/>
  <c r="J4679" i="18"/>
  <c r="O4655" i="18"/>
  <c r="J4680" i="18"/>
  <c r="O4656" i="18"/>
  <c r="I4685" i="18"/>
  <c r="N4661" i="18"/>
  <c r="L7408" i="18"/>
  <c r="Q7384" i="18"/>
  <c r="J4689" i="18"/>
  <c r="O4665" i="18"/>
  <c r="L7405" i="18"/>
  <c r="Q7381" i="18"/>
  <c r="I4695" i="18"/>
  <c r="N4671" i="18"/>
  <c r="I4674" i="18"/>
  <c r="N4650" i="18"/>
  <c r="J4684" i="18"/>
  <c r="O4660" i="18"/>
  <c r="L7424" i="18"/>
  <c r="Q7400" i="18"/>
  <c r="J4695" i="18"/>
  <c r="O4671" i="18"/>
  <c r="K4681" i="18"/>
  <c r="P4657" i="18"/>
  <c r="L7406" i="18"/>
  <c r="Q7382" i="18"/>
  <c r="K4691" i="18"/>
  <c r="P4667" i="18"/>
  <c r="J4674" i="18"/>
  <c r="O4650" i="18"/>
  <c r="L7409" i="18"/>
  <c r="Q7385" i="18"/>
  <c r="K4688" i="18"/>
  <c r="P4664" i="18"/>
  <c r="J4694" i="18"/>
  <c r="O4670" i="18"/>
  <c r="L7423" i="18"/>
  <c r="Q7399" i="18"/>
  <c r="J4696" i="18"/>
  <c r="O4672" i="18"/>
  <c r="J4690" i="18"/>
  <c r="O4666" i="18"/>
  <c r="I4675" i="18"/>
  <c r="N4651" i="18"/>
  <c r="K4687" i="18"/>
  <c r="P4663" i="18"/>
  <c r="I4682" i="18"/>
  <c r="N4658" i="18"/>
  <c r="L7404" i="18"/>
  <c r="Q7380" i="18"/>
  <c r="I4673" i="18"/>
  <c r="N4649" i="18"/>
  <c r="K4675" i="18"/>
  <c r="P4651" i="18"/>
  <c r="L7413" i="18"/>
  <c r="Q7389" i="18"/>
  <c r="J4675" i="18"/>
  <c r="O4651" i="18"/>
  <c r="K4673" i="18"/>
  <c r="P4649" i="18"/>
  <c r="J4682" i="18"/>
  <c r="O4658" i="18"/>
  <c r="L7417" i="18"/>
  <c r="Q7393" i="18"/>
  <c r="I4692" i="18"/>
  <c r="N4668" i="18"/>
  <c r="J4673" i="18"/>
  <c r="O4649" i="18"/>
  <c r="K4684" i="18"/>
  <c r="P4660" i="18"/>
  <c r="J4693" i="18"/>
  <c r="O4669" i="18"/>
  <c r="K4678" i="18"/>
  <c r="P4654" i="18"/>
  <c r="I4680" i="18"/>
  <c r="N4656" i="18"/>
  <c r="J4676" i="18"/>
  <c r="O4652" i="18"/>
  <c r="J4688" i="18"/>
  <c r="O4664" i="18"/>
  <c r="L7421" i="18"/>
  <c r="Q7397" i="18"/>
  <c r="L7407" i="18"/>
  <c r="Q7383" i="18"/>
  <c r="K4696" i="18"/>
  <c r="P4672" i="18"/>
  <c r="J4686" i="18"/>
  <c r="O4662" i="18"/>
  <c r="J4677" i="18"/>
  <c r="O4653" i="18"/>
  <c r="R4631" i="18"/>
  <c r="U4631" i="18" s="1"/>
  <c r="R4641" i="18"/>
  <c r="U4641" i="18" s="1"/>
  <c r="R4639" i="18"/>
  <c r="U4639" i="18" s="1"/>
  <c r="R4638" i="18"/>
  <c r="U4638" i="18" s="1"/>
  <c r="R4648" i="18"/>
  <c r="U4648" i="18" s="1"/>
  <c r="R4645" i="18"/>
  <c r="U4645" i="18" s="1"/>
  <c r="R4628" i="18"/>
  <c r="U4628" i="18" s="1"/>
  <c r="R4646" i="18"/>
  <c r="U4646" i="18" s="1"/>
  <c r="K4693" i="18"/>
  <c r="P4669" i="18"/>
  <c r="I4683" i="18"/>
  <c r="N4659" i="18"/>
  <c r="J4687" i="18"/>
  <c r="O4663" i="18"/>
  <c r="L7419" i="18"/>
  <c r="Q7395" i="18"/>
  <c r="L7415" i="18"/>
  <c r="Q7391" i="18"/>
  <c r="K4694" i="18"/>
  <c r="P4670" i="18"/>
  <c r="K4682" i="18"/>
  <c r="P4658" i="18"/>
  <c r="I4677" i="18"/>
  <c r="N4653" i="18"/>
  <c r="R4653" i="18" s="1"/>
  <c r="U4653" i="18" s="1"/>
  <c r="L7422" i="18"/>
  <c r="Q7398" i="18"/>
  <c r="K4679" i="18"/>
  <c r="P4655" i="18"/>
  <c r="K4676" i="18"/>
  <c r="P4652" i="18"/>
  <c r="J4685" i="18"/>
  <c r="O4661" i="18"/>
  <c r="K4683" i="18"/>
  <c r="P4659" i="18"/>
  <c r="I4678" i="18"/>
  <c r="N4654" i="18"/>
  <c r="J4691" i="18"/>
  <c r="O4667" i="18"/>
  <c r="I4690" i="18"/>
  <c r="N4666" i="18"/>
  <c r="K4692" i="18"/>
  <c r="P4668" i="18"/>
  <c r="I4684" i="18"/>
  <c r="N4660" i="18"/>
  <c r="R4660" i="18" s="1"/>
  <c r="U4660" i="18" s="1"/>
  <c r="I4679" i="18"/>
  <c r="N4655" i="18"/>
  <c r="J4683" i="18"/>
  <c r="O4659" i="18"/>
  <c r="L7416" i="18"/>
  <c r="Q7392" i="18"/>
  <c r="I4688" i="18"/>
  <c r="N4664" i="18"/>
  <c r="R4664" i="18" s="1"/>
  <c r="U4664" i="18" s="1"/>
  <c r="L7411" i="18"/>
  <c r="Q7387" i="18"/>
  <c r="J4692" i="18"/>
  <c r="O4668" i="18"/>
  <c r="K4686" i="18"/>
  <c r="P4662" i="18"/>
  <c r="I4689" i="18"/>
  <c r="N4665" i="18"/>
  <c r="K4680" i="18"/>
  <c r="P4656" i="18"/>
  <c r="I4687" i="18"/>
  <c r="N4663" i="18"/>
  <c r="L7402" i="18"/>
  <c r="Q7378" i="18"/>
  <c r="I4686" i="18"/>
  <c r="N4662" i="18"/>
  <c r="R4662" i="18" s="1"/>
  <c r="U4662" i="18" s="1"/>
  <c r="L7403" i="18"/>
  <c r="Q7379" i="18"/>
  <c r="K4695" i="18"/>
  <c r="P4671" i="18"/>
  <c r="L7412" i="18"/>
  <c r="Q7388" i="18"/>
  <c r="I4696" i="18"/>
  <c r="N4672" i="18"/>
  <c r="R4672" i="18" s="1"/>
  <c r="U4672" i="18" s="1"/>
  <c r="K4690" i="18"/>
  <c r="P4666" i="18"/>
  <c r="L7418" i="18"/>
  <c r="Q7394" i="18"/>
  <c r="L7410" i="18"/>
  <c r="Q7386" i="18"/>
  <c r="K4689" i="18"/>
  <c r="P4665" i="18"/>
  <c r="I4693" i="18"/>
  <c r="N4669" i="18"/>
  <c r="L7420" i="18"/>
  <c r="Q7396" i="18"/>
  <c r="K4674" i="18"/>
  <c r="P4650" i="18"/>
  <c r="L7425" i="18"/>
  <c r="Q7401" i="18"/>
  <c r="I4676" i="18"/>
  <c r="N4652" i="18"/>
  <c r="J4678" i="18"/>
  <c r="O4654" i="18"/>
  <c r="I4694" i="18"/>
  <c r="N4670" i="18"/>
  <c r="L7414" i="18"/>
  <c r="Q7390" i="18"/>
  <c r="R4637" i="18"/>
  <c r="U4637" i="18" s="1"/>
  <c r="R4634" i="18"/>
  <c r="U4634" i="18" s="1"/>
  <c r="R4644" i="18"/>
  <c r="U4644" i="18" s="1"/>
  <c r="R4632" i="18"/>
  <c r="U4632" i="18" s="1"/>
  <c r="R4669" i="18" l="1"/>
  <c r="U4669" i="18" s="1"/>
  <c r="R4663" i="18"/>
  <c r="U4663" i="18" s="1"/>
  <c r="R4670" i="18"/>
  <c r="U4670" i="18" s="1"/>
  <c r="R4652" i="18"/>
  <c r="U4652" i="18" s="1"/>
  <c r="R4655" i="18"/>
  <c r="U4655" i="18" s="1"/>
  <c r="R4651" i="18"/>
  <c r="U4651" i="18" s="1"/>
  <c r="L7438" i="18"/>
  <c r="Q7414" i="18"/>
  <c r="J4702" i="18"/>
  <c r="O4678" i="18"/>
  <c r="L7449" i="18"/>
  <c r="Q7425" i="18"/>
  <c r="L7444" i="18"/>
  <c r="Q7420" i="18"/>
  <c r="K4713" i="18"/>
  <c r="P4689" i="18"/>
  <c r="L7442" i="18"/>
  <c r="Q7418" i="18"/>
  <c r="I4720" i="18"/>
  <c r="N4696" i="18"/>
  <c r="K4719" i="18"/>
  <c r="P4695" i="18"/>
  <c r="I4710" i="18"/>
  <c r="N4686" i="18"/>
  <c r="I4711" i="18"/>
  <c r="N4687" i="18"/>
  <c r="I4713" i="18"/>
  <c r="N4689" i="18"/>
  <c r="J4716" i="18"/>
  <c r="O4692" i="18"/>
  <c r="I4712" i="18"/>
  <c r="N4688" i="18"/>
  <c r="J4707" i="18"/>
  <c r="O4683" i="18"/>
  <c r="I4708" i="18"/>
  <c r="N4684" i="18"/>
  <c r="I4714" i="18"/>
  <c r="N4690" i="18"/>
  <c r="I4702" i="18"/>
  <c r="N4678" i="18"/>
  <c r="J4709" i="18"/>
  <c r="O4685" i="18"/>
  <c r="K4703" i="18"/>
  <c r="P4679" i="18"/>
  <c r="I4701" i="18"/>
  <c r="N4677" i="18"/>
  <c r="K4718" i="18"/>
  <c r="P4694" i="18"/>
  <c r="L7443" i="18"/>
  <c r="Q7419" i="18"/>
  <c r="I4707" i="18"/>
  <c r="N4683" i="18"/>
  <c r="J4701" i="18"/>
  <c r="O4677" i="18"/>
  <c r="K4720" i="18"/>
  <c r="P4696" i="18"/>
  <c r="L7445" i="18"/>
  <c r="Q7421" i="18"/>
  <c r="J4700" i="18"/>
  <c r="O4676" i="18"/>
  <c r="K4702" i="18"/>
  <c r="P4678" i="18"/>
  <c r="K4708" i="18"/>
  <c r="P4684" i="18"/>
  <c r="I4716" i="18"/>
  <c r="N4692" i="18"/>
  <c r="J4706" i="18"/>
  <c r="O4682" i="18"/>
  <c r="J4699" i="18"/>
  <c r="O4675" i="18"/>
  <c r="K4699" i="18"/>
  <c r="P4675" i="18"/>
  <c r="L7428" i="18"/>
  <c r="Q7404" i="18"/>
  <c r="K4711" i="18"/>
  <c r="P4687" i="18"/>
  <c r="J4714" i="18"/>
  <c r="O4690" i="18"/>
  <c r="L7447" i="18"/>
  <c r="Q7423" i="18"/>
  <c r="K4712" i="18"/>
  <c r="P4688" i="18"/>
  <c r="J4698" i="18"/>
  <c r="O4674" i="18"/>
  <c r="L7430" i="18"/>
  <c r="Q7406" i="18"/>
  <c r="J4719" i="18"/>
  <c r="O4695" i="18"/>
  <c r="J4708" i="18"/>
  <c r="O4684" i="18"/>
  <c r="I4719" i="18"/>
  <c r="N4695" i="18"/>
  <c r="J4713" i="18"/>
  <c r="O4689" i="18"/>
  <c r="I4709" i="18"/>
  <c r="N4685" i="18"/>
  <c r="J4703" i="18"/>
  <c r="O4679" i="18"/>
  <c r="I4705" i="18"/>
  <c r="N4681" i="18"/>
  <c r="R4656" i="18"/>
  <c r="U4656" i="18" s="1"/>
  <c r="R4649" i="18"/>
  <c r="U4649" i="18" s="1"/>
  <c r="R4658" i="18"/>
  <c r="U4658" i="18" s="1"/>
  <c r="R4650" i="18"/>
  <c r="U4650" i="18" s="1"/>
  <c r="R4667" i="18"/>
  <c r="U4667" i="18" s="1"/>
  <c r="J4705" i="18"/>
  <c r="O4681" i="18"/>
  <c r="I4700" i="18"/>
  <c r="N4676" i="18"/>
  <c r="K4698" i="18"/>
  <c r="P4674" i="18"/>
  <c r="I4717" i="18"/>
  <c r="N4693" i="18"/>
  <c r="L7434" i="18"/>
  <c r="Q7410" i="18"/>
  <c r="K4714" i="18"/>
  <c r="P4690" i="18"/>
  <c r="L7436" i="18"/>
  <c r="Q7412" i="18"/>
  <c r="L7427" i="18"/>
  <c r="Q7403" i="18"/>
  <c r="L7426" i="18"/>
  <c r="Q7402" i="18"/>
  <c r="K4704" i="18"/>
  <c r="P4680" i="18"/>
  <c r="K4710" i="18"/>
  <c r="P4686" i="18"/>
  <c r="L7435" i="18"/>
  <c r="Q7411" i="18"/>
  <c r="L7440" i="18"/>
  <c r="Q7416" i="18"/>
  <c r="I4703" i="18"/>
  <c r="N4679" i="18"/>
  <c r="K4716" i="18"/>
  <c r="P4692" i="18"/>
  <c r="J4715" i="18"/>
  <c r="O4691" i="18"/>
  <c r="K4707" i="18"/>
  <c r="P4683" i="18"/>
  <c r="K4700" i="18"/>
  <c r="P4676" i="18"/>
  <c r="L7446" i="18"/>
  <c r="Q7422" i="18"/>
  <c r="K4706" i="18"/>
  <c r="P4682" i="18"/>
  <c r="L7439" i="18"/>
  <c r="Q7415" i="18"/>
  <c r="J4711" i="18"/>
  <c r="O4687" i="18"/>
  <c r="K4717" i="18"/>
  <c r="P4693" i="18"/>
  <c r="J4710" i="18"/>
  <c r="O4686" i="18"/>
  <c r="L7431" i="18"/>
  <c r="Q7407" i="18"/>
  <c r="J4712" i="18"/>
  <c r="O4688" i="18"/>
  <c r="I4704" i="18"/>
  <c r="N4680" i="18"/>
  <c r="J4717" i="18"/>
  <c r="O4693" i="18"/>
  <c r="J4697" i="18"/>
  <c r="O4673" i="18"/>
  <c r="L7441" i="18"/>
  <c r="Q7417" i="18"/>
  <c r="K4697" i="18"/>
  <c r="P4673" i="18"/>
  <c r="L7437" i="18"/>
  <c r="Q7413" i="18"/>
  <c r="I4697" i="18"/>
  <c r="N4673" i="18"/>
  <c r="I4706" i="18"/>
  <c r="N4682" i="18"/>
  <c r="R4682" i="18" s="1"/>
  <c r="U4682" i="18" s="1"/>
  <c r="I4699" i="18"/>
  <c r="N4675" i="18"/>
  <c r="J4720" i="18"/>
  <c r="O4696" i="18"/>
  <c r="J4718" i="18"/>
  <c r="O4694" i="18"/>
  <c r="L7433" i="18"/>
  <c r="Q7409" i="18"/>
  <c r="K4715" i="18"/>
  <c r="P4691" i="18"/>
  <c r="K4705" i="18"/>
  <c r="P4681" i="18"/>
  <c r="L7448" i="18"/>
  <c r="Q7424" i="18"/>
  <c r="I4698" i="18"/>
  <c r="N4674" i="18"/>
  <c r="L7429" i="18"/>
  <c r="Q7405" i="18"/>
  <c r="L7432" i="18"/>
  <c r="Q7408" i="18"/>
  <c r="J4704" i="18"/>
  <c r="O4680" i="18"/>
  <c r="I4715" i="18"/>
  <c r="N4691" i="18"/>
  <c r="K4701" i="18"/>
  <c r="P4677" i="18"/>
  <c r="I4718" i="18"/>
  <c r="N4694" i="18"/>
  <c r="R4665" i="18"/>
  <c r="U4665" i="18" s="1"/>
  <c r="R4666" i="18"/>
  <c r="U4666" i="18" s="1"/>
  <c r="R4654" i="18"/>
  <c r="U4654" i="18" s="1"/>
  <c r="R4659" i="18"/>
  <c r="U4659" i="18" s="1"/>
  <c r="R4668" i="18"/>
  <c r="U4668" i="18" s="1"/>
  <c r="R4671" i="18"/>
  <c r="U4671" i="18" s="1"/>
  <c r="R4661" i="18"/>
  <c r="U4661" i="18" s="1"/>
  <c r="R4657" i="18"/>
  <c r="U4657" i="18" s="1"/>
  <c r="K4709" i="18"/>
  <c r="P4685" i="18"/>
  <c r="R4674" i="18" l="1"/>
  <c r="U4674" i="18" s="1"/>
  <c r="R4691" i="18"/>
  <c r="U4691" i="18" s="1"/>
  <c r="R4673" i="18"/>
  <c r="U4673" i="18" s="1"/>
  <c r="R4692" i="18"/>
  <c r="U4692" i="18" s="1"/>
  <c r="R4694" i="18"/>
  <c r="U4694" i="18" s="1"/>
  <c r="R4681" i="18"/>
  <c r="U4681" i="18" s="1"/>
  <c r="R4685" i="18"/>
  <c r="U4685" i="18" s="1"/>
  <c r="R4695" i="18"/>
  <c r="U4695" i="18" s="1"/>
  <c r="R4683" i="18"/>
  <c r="U4683" i="18" s="1"/>
  <c r="R4678" i="18"/>
  <c r="U4678" i="18" s="1"/>
  <c r="I4722" i="18"/>
  <c r="N4698" i="18"/>
  <c r="K4733" i="18"/>
  <c r="P4709" i="18"/>
  <c r="K4725" i="18"/>
  <c r="P4701" i="18"/>
  <c r="J4728" i="18"/>
  <c r="O4704" i="18"/>
  <c r="L7453" i="18"/>
  <c r="Q7429" i="18"/>
  <c r="L7472" i="18"/>
  <c r="Q7448" i="18"/>
  <c r="K4739" i="18"/>
  <c r="P4715" i="18"/>
  <c r="J4742" i="18"/>
  <c r="O4718" i="18"/>
  <c r="I4723" i="18"/>
  <c r="N4699" i="18"/>
  <c r="I4721" i="18"/>
  <c r="N4697" i="18"/>
  <c r="K4721" i="18"/>
  <c r="P4697" i="18"/>
  <c r="J4721" i="18"/>
  <c r="O4697" i="18"/>
  <c r="I4728" i="18"/>
  <c r="N4704" i="18"/>
  <c r="L7455" i="18"/>
  <c r="Q7431" i="18"/>
  <c r="K4741" i="18"/>
  <c r="P4717" i="18"/>
  <c r="L7463" i="18"/>
  <c r="Q7439" i="18"/>
  <c r="L7470" i="18"/>
  <c r="Q7446" i="18"/>
  <c r="K4731" i="18"/>
  <c r="P4707" i="18"/>
  <c r="K4740" i="18"/>
  <c r="P4716" i="18"/>
  <c r="L7464" i="18"/>
  <c r="Q7440" i="18"/>
  <c r="K4734" i="18"/>
  <c r="P4710" i="18"/>
  <c r="L7450" i="18"/>
  <c r="Q7426" i="18"/>
  <c r="L7460" i="18"/>
  <c r="Q7436" i="18"/>
  <c r="L7458" i="18"/>
  <c r="Q7434" i="18"/>
  <c r="K4722" i="18"/>
  <c r="P4698" i="18"/>
  <c r="J4729" i="18"/>
  <c r="O4705" i="18"/>
  <c r="R4677" i="18"/>
  <c r="U4677" i="18" s="1"/>
  <c r="R4690" i="18"/>
  <c r="U4690" i="18" s="1"/>
  <c r="R4687" i="18"/>
  <c r="U4687" i="18" s="1"/>
  <c r="L7456" i="18"/>
  <c r="Q7432" i="18"/>
  <c r="R4679" i="18"/>
  <c r="U4679" i="18" s="1"/>
  <c r="R4693" i="18"/>
  <c r="U4693" i="18" s="1"/>
  <c r="R4676" i="18"/>
  <c r="U4676" i="18" s="1"/>
  <c r="J4727" i="18"/>
  <c r="O4703" i="18"/>
  <c r="J4737" i="18"/>
  <c r="O4713" i="18"/>
  <c r="J4732" i="18"/>
  <c r="O4708" i="18"/>
  <c r="L7454" i="18"/>
  <c r="Q7430" i="18"/>
  <c r="K4736" i="18"/>
  <c r="P4712" i="18"/>
  <c r="J4738" i="18"/>
  <c r="O4714" i="18"/>
  <c r="L7452" i="18"/>
  <c r="Q7428" i="18"/>
  <c r="J4723" i="18"/>
  <c r="O4699" i="18"/>
  <c r="I4740" i="18"/>
  <c r="N4716" i="18"/>
  <c r="K4726" i="18"/>
  <c r="P4702" i="18"/>
  <c r="L7469" i="18"/>
  <c r="Q7445" i="18"/>
  <c r="J4725" i="18"/>
  <c r="O4701" i="18"/>
  <c r="L7467" i="18"/>
  <c r="Q7443" i="18"/>
  <c r="I4725" i="18"/>
  <c r="N4701" i="18"/>
  <c r="J4733" i="18"/>
  <c r="O4709" i="18"/>
  <c r="I4738" i="18"/>
  <c r="N4714" i="18"/>
  <c r="J4731" i="18"/>
  <c r="O4707" i="18"/>
  <c r="J4740" i="18"/>
  <c r="O4716" i="18"/>
  <c r="I4735" i="18"/>
  <c r="N4711" i="18"/>
  <c r="K4743" i="18"/>
  <c r="P4719" i="18"/>
  <c r="L7466" i="18"/>
  <c r="Q7442" i="18"/>
  <c r="L7468" i="18"/>
  <c r="Q7444" i="18"/>
  <c r="J4726" i="18"/>
  <c r="O4702" i="18"/>
  <c r="I4742" i="18"/>
  <c r="N4718" i="18"/>
  <c r="K4729" i="18"/>
  <c r="P4705" i="18"/>
  <c r="J4744" i="18"/>
  <c r="O4720" i="18"/>
  <c r="L7465" i="18"/>
  <c r="Q7441" i="18"/>
  <c r="J4734" i="18"/>
  <c r="O4710" i="18"/>
  <c r="K4730" i="18"/>
  <c r="P4706" i="18"/>
  <c r="J4739" i="18"/>
  <c r="O4715" i="18"/>
  <c r="K4728" i="18"/>
  <c r="P4704" i="18"/>
  <c r="K4738" i="18"/>
  <c r="P4714" i="18"/>
  <c r="I4724" i="18"/>
  <c r="N4700" i="18"/>
  <c r="R4684" i="18"/>
  <c r="U4684" i="18" s="1"/>
  <c r="R4688" i="18"/>
  <c r="U4688" i="18" s="1"/>
  <c r="R4689" i="18"/>
  <c r="U4689" i="18" s="1"/>
  <c r="R4686" i="18"/>
  <c r="U4686" i="18" s="1"/>
  <c r="R4696" i="18"/>
  <c r="U4696" i="18" s="1"/>
  <c r="I4739" i="18"/>
  <c r="N4715" i="18"/>
  <c r="L7457" i="18"/>
  <c r="Q7433" i="18"/>
  <c r="I4730" i="18"/>
  <c r="N4706" i="18"/>
  <c r="L7461" i="18"/>
  <c r="Q7437" i="18"/>
  <c r="J4741" i="18"/>
  <c r="O4717" i="18"/>
  <c r="J4736" i="18"/>
  <c r="O4712" i="18"/>
  <c r="J4735" i="18"/>
  <c r="O4711" i="18"/>
  <c r="K4724" i="18"/>
  <c r="P4700" i="18"/>
  <c r="I4727" i="18"/>
  <c r="N4703" i="18"/>
  <c r="L7459" i="18"/>
  <c r="Q7435" i="18"/>
  <c r="L7451" i="18"/>
  <c r="Q7427" i="18"/>
  <c r="I4741" i="18"/>
  <c r="N4717" i="18"/>
  <c r="R4675" i="18"/>
  <c r="U4675" i="18" s="1"/>
  <c r="R4680" i="18"/>
  <c r="U4680" i="18" s="1"/>
  <c r="I4729" i="18"/>
  <c r="N4705" i="18"/>
  <c r="I4733" i="18"/>
  <c r="N4709" i="18"/>
  <c r="I4743" i="18"/>
  <c r="N4719" i="18"/>
  <c r="J4743" i="18"/>
  <c r="O4719" i="18"/>
  <c r="J4722" i="18"/>
  <c r="O4698" i="18"/>
  <c r="L7471" i="18"/>
  <c r="Q7447" i="18"/>
  <c r="K4735" i="18"/>
  <c r="P4711" i="18"/>
  <c r="K4723" i="18"/>
  <c r="P4699" i="18"/>
  <c r="J4730" i="18"/>
  <c r="O4706" i="18"/>
  <c r="K4732" i="18"/>
  <c r="P4708" i="18"/>
  <c r="J4724" i="18"/>
  <c r="O4700" i="18"/>
  <c r="K4744" i="18"/>
  <c r="P4720" i="18"/>
  <c r="I4731" i="18"/>
  <c r="N4707" i="18"/>
  <c r="K4742" i="18"/>
  <c r="P4718" i="18"/>
  <c r="K4727" i="18"/>
  <c r="P4703" i="18"/>
  <c r="I4726" i="18"/>
  <c r="N4702" i="18"/>
  <c r="I4732" i="18"/>
  <c r="N4708" i="18"/>
  <c r="I4736" i="18"/>
  <c r="N4712" i="18"/>
  <c r="I4737" i="18"/>
  <c r="N4713" i="18"/>
  <c r="I4734" i="18"/>
  <c r="N4710" i="18"/>
  <c r="R4710" i="18" s="1"/>
  <c r="U4710" i="18" s="1"/>
  <c r="I4744" i="18"/>
  <c r="N4720" i="18"/>
  <c r="K4737" i="18"/>
  <c r="P4713" i="18"/>
  <c r="L7473" i="18"/>
  <c r="Q7449" i="18"/>
  <c r="L7462" i="18"/>
  <c r="Q7438" i="18"/>
  <c r="R4713" i="18" l="1"/>
  <c r="U4713" i="18" s="1"/>
  <c r="R4719" i="18"/>
  <c r="U4719" i="18" s="1"/>
  <c r="R4717" i="18"/>
  <c r="U4717" i="18" s="1"/>
  <c r="R4720" i="18"/>
  <c r="U4720" i="18" s="1"/>
  <c r="R4708" i="18"/>
  <c r="U4708" i="18" s="1"/>
  <c r="R4707" i="18"/>
  <c r="U4707" i="18" s="1"/>
  <c r="R4701" i="18"/>
  <c r="U4701" i="18" s="1"/>
  <c r="R4700" i="18"/>
  <c r="U4700" i="18" s="1"/>
  <c r="R4711" i="18"/>
  <c r="U4711" i="18" s="1"/>
  <c r="R4716" i="18"/>
  <c r="U4716" i="18" s="1"/>
  <c r="R4712" i="18"/>
  <c r="U4712" i="18" s="1"/>
  <c r="L7497" i="18"/>
  <c r="Q7473" i="18"/>
  <c r="K4751" i="18"/>
  <c r="P4727" i="18"/>
  <c r="J4748" i="18"/>
  <c r="O4724" i="18"/>
  <c r="J4746" i="18"/>
  <c r="O4722" i="18"/>
  <c r="K4748" i="18"/>
  <c r="P4724" i="18"/>
  <c r="L7486" i="18"/>
  <c r="Q7462" i="18"/>
  <c r="K4761" i="18"/>
  <c r="P4737" i="18"/>
  <c r="I4758" i="18"/>
  <c r="N4734" i="18"/>
  <c r="I4760" i="18"/>
  <c r="N4736" i="18"/>
  <c r="I4750" i="18"/>
  <c r="N4726" i="18"/>
  <c r="K4766" i="18"/>
  <c r="P4742" i="18"/>
  <c r="K4768" i="18"/>
  <c r="P4744" i="18"/>
  <c r="K4756" i="18"/>
  <c r="P4732" i="18"/>
  <c r="K4747" i="18"/>
  <c r="P4723" i="18"/>
  <c r="L7495" i="18"/>
  <c r="Q7471" i="18"/>
  <c r="J4767" i="18"/>
  <c r="O4743" i="18"/>
  <c r="I4757" i="18"/>
  <c r="N4733" i="18"/>
  <c r="L7475" i="18"/>
  <c r="Q7451" i="18"/>
  <c r="I4751" i="18"/>
  <c r="N4727" i="18"/>
  <c r="J4759" i="18"/>
  <c r="O4735" i="18"/>
  <c r="J4765" i="18"/>
  <c r="O4741" i="18"/>
  <c r="I4754" i="18"/>
  <c r="N4730" i="18"/>
  <c r="I4763" i="18"/>
  <c r="N4739" i="18"/>
  <c r="R4718" i="18"/>
  <c r="U4718" i="18" s="1"/>
  <c r="R4714" i="18"/>
  <c r="U4714" i="18" s="1"/>
  <c r="L7480" i="18"/>
  <c r="Q7456" i="18"/>
  <c r="R4697" i="18"/>
  <c r="U4697" i="18" s="1"/>
  <c r="I4768" i="18"/>
  <c r="N4744" i="18"/>
  <c r="R4705" i="18"/>
  <c r="U4705" i="18" s="1"/>
  <c r="K4762" i="18"/>
  <c r="P4738" i="18"/>
  <c r="J4763" i="18"/>
  <c r="O4739" i="18"/>
  <c r="J4758" i="18"/>
  <c r="O4734" i="18"/>
  <c r="J4768" i="18"/>
  <c r="O4744" i="18"/>
  <c r="I4766" i="18"/>
  <c r="N4742" i="18"/>
  <c r="L7492" i="18"/>
  <c r="Q7468" i="18"/>
  <c r="K4767" i="18"/>
  <c r="P4743" i="18"/>
  <c r="J4764" i="18"/>
  <c r="O4740" i="18"/>
  <c r="I4762" i="18"/>
  <c r="N4738" i="18"/>
  <c r="I4749" i="18"/>
  <c r="N4725" i="18"/>
  <c r="J4749" i="18"/>
  <c r="O4725" i="18"/>
  <c r="K4750" i="18"/>
  <c r="P4726" i="18"/>
  <c r="J4747" i="18"/>
  <c r="O4723" i="18"/>
  <c r="J4762" i="18"/>
  <c r="O4738" i="18"/>
  <c r="L7478" i="18"/>
  <c r="Q7454" i="18"/>
  <c r="J4761" i="18"/>
  <c r="O4737" i="18"/>
  <c r="J4753" i="18"/>
  <c r="O4729" i="18"/>
  <c r="L7482" i="18"/>
  <c r="Q7458" i="18"/>
  <c r="L7474" i="18"/>
  <c r="Q7450" i="18"/>
  <c r="L7488" i="18"/>
  <c r="Q7464" i="18"/>
  <c r="K4755" i="18"/>
  <c r="P4731" i="18"/>
  <c r="L7487" i="18"/>
  <c r="Q7463" i="18"/>
  <c r="L7479" i="18"/>
  <c r="Q7455" i="18"/>
  <c r="J4745" i="18"/>
  <c r="O4721" i="18"/>
  <c r="I4745" i="18"/>
  <c r="N4721" i="18"/>
  <c r="J4766" i="18"/>
  <c r="O4742" i="18"/>
  <c r="L7496" i="18"/>
  <c r="Q7472" i="18"/>
  <c r="J4752" i="18"/>
  <c r="O4728" i="18"/>
  <c r="K4757" i="18"/>
  <c r="P4733" i="18"/>
  <c r="I4756" i="18"/>
  <c r="N4732" i="18"/>
  <c r="J4754" i="18"/>
  <c r="O4730" i="18"/>
  <c r="I4753" i="18"/>
  <c r="N4729" i="18"/>
  <c r="L7483" i="18"/>
  <c r="Q7459" i="18"/>
  <c r="J4760" i="18"/>
  <c r="O4736" i="18"/>
  <c r="L7481" i="18"/>
  <c r="Q7457" i="18"/>
  <c r="R4704" i="18"/>
  <c r="U4704" i="18" s="1"/>
  <c r="R4699" i="18"/>
  <c r="U4699" i="18" s="1"/>
  <c r="R4698" i="18"/>
  <c r="U4698" i="18" s="1"/>
  <c r="I4761" i="18"/>
  <c r="N4737" i="18"/>
  <c r="I4755" i="18"/>
  <c r="N4731" i="18"/>
  <c r="K4759" i="18"/>
  <c r="P4735" i="18"/>
  <c r="I4767" i="18"/>
  <c r="N4743" i="18"/>
  <c r="I4765" i="18"/>
  <c r="N4741" i="18"/>
  <c r="L7485" i="18"/>
  <c r="Q7461" i="18"/>
  <c r="R4702" i="18"/>
  <c r="U4702" i="18" s="1"/>
  <c r="R4709" i="18"/>
  <c r="U4709" i="18" s="1"/>
  <c r="R4703" i="18"/>
  <c r="U4703" i="18" s="1"/>
  <c r="R4706" i="18"/>
  <c r="U4706" i="18" s="1"/>
  <c r="R4715" i="18"/>
  <c r="U4715" i="18" s="1"/>
  <c r="I4748" i="18"/>
  <c r="N4724" i="18"/>
  <c r="R4724" i="18" s="1"/>
  <c r="U4724" i="18" s="1"/>
  <c r="K4752" i="18"/>
  <c r="P4728" i="18"/>
  <c r="K4754" i="18"/>
  <c r="P4730" i="18"/>
  <c r="L7489" i="18"/>
  <c r="Q7465" i="18"/>
  <c r="K4753" i="18"/>
  <c r="P4729" i="18"/>
  <c r="J4750" i="18"/>
  <c r="O4726" i="18"/>
  <c r="L7490" i="18"/>
  <c r="Q7466" i="18"/>
  <c r="I4759" i="18"/>
  <c r="N4735" i="18"/>
  <c r="J4755" i="18"/>
  <c r="O4731" i="18"/>
  <c r="J4757" i="18"/>
  <c r="O4733" i="18"/>
  <c r="L7491" i="18"/>
  <c r="Q7467" i="18"/>
  <c r="L7493" i="18"/>
  <c r="Q7469" i="18"/>
  <c r="I4764" i="18"/>
  <c r="N4740" i="18"/>
  <c r="L7476" i="18"/>
  <c r="Q7452" i="18"/>
  <c r="K4760" i="18"/>
  <c r="P4736" i="18"/>
  <c r="J4756" i="18"/>
  <c r="O4732" i="18"/>
  <c r="J4751" i="18"/>
  <c r="O4727" i="18"/>
  <c r="K4746" i="18"/>
  <c r="P4722" i="18"/>
  <c r="L7484" i="18"/>
  <c r="Q7460" i="18"/>
  <c r="K4758" i="18"/>
  <c r="P4734" i="18"/>
  <c r="K4764" i="18"/>
  <c r="P4740" i="18"/>
  <c r="L7494" i="18"/>
  <c r="Q7470" i="18"/>
  <c r="K4765" i="18"/>
  <c r="P4741" i="18"/>
  <c r="I4752" i="18"/>
  <c r="N4728" i="18"/>
  <c r="K4745" i="18"/>
  <c r="P4721" i="18"/>
  <c r="I4747" i="18"/>
  <c r="N4723" i="18"/>
  <c r="K4763" i="18"/>
  <c r="P4739" i="18"/>
  <c r="L7477" i="18"/>
  <c r="Q7453" i="18"/>
  <c r="K4749" i="18"/>
  <c r="P4725" i="18"/>
  <c r="I4746" i="18"/>
  <c r="N4722" i="18"/>
  <c r="R4722" i="18" s="1"/>
  <c r="U4722" i="18" s="1"/>
  <c r="R4728" i="18" l="1"/>
  <c r="U4728" i="18" s="1"/>
  <c r="R4735" i="18"/>
  <c r="U4735" i="18" s="1"/>
  <c r="R4738" i="18"/>
  <c r="U4738" i="18" s="1"/>
  <c r="R4723" i="18"/>
  <c r="U4723" i="18" s="1"/>
  <c r="R4743" i="18"/>
  <c r="U4743" i="18" s="1"/>
  <c r="R4731" i="18"/>
  <c r="U4731" i="18" s="1"/>
  <c r="I4789" i="18"/>
  <c r="N4765" i="18"/>
  <c r="K4783" i="18"/>
  <c r="P4759" i="18"/>
  <c r="I4785" i="18"/>
  <c r="N4761" i="18"/>
  <c r="R4721" i="18"/>
  <c r="U4721" i="18" s="1"/>
  <c r="R4742" i="18"/>
  <c r="U4742" i="18" s="1"/>
  <c r="I4792" i="18"/>
  <c r="N4768" i="18"/>
  <c r="R4730" i="18"/>
  <c r="U4730" i="18" s="1"/>
  <c r="R4726" i="18"/>
  <c r="U4726" i="18" s="1"/>
  <c r="R4734" i="18"/>
  <c r="U4734" i="18" s="1"/>
  <c r="I4770" i="18"/>
  <c r="N4746" i="18"/>
  <c r="L7518" i="18"/>
  <c r="Q7494" i="18"/>
  <c r="K4770" i="18"/>
  <c r="P4746" i="18"/>
  <c r="L7517" i="18"/>
  <c r="Q7493" i="18"/>
  <c r="L7513" i="18"/>
  <c r="Q7489" i="18"/>
  <c r="L7505" i="18"/>
  <c r="Q7481" i="18"/>
  <c r="L7507" i="18"/>
  <c r="Q7483" i="18"/>
  <c r="J4778" i="18"/>
  <c r="O4754" i="18"/>
  <c r="K4781" i="18"/>
  <c r="P4757" i="18"/>
  <c r="L7520" i="18"/>
  <c r="Q7496" i="18"/>
  <c r="I4769" i="18"/>
  <c r="N4745" i="18"/>
  <c r="L7503" i="18"/>
  <c r="Q7479" i="18"/>
  <c r="K4779" i="18"/>
  <c r="P4755" i="18"/>
  <c r="L7498" i="18"/>
  <c r="Q7474" i="18"/>
  <c r="J4777" i="18"/>
  <c r="O4753" i="18"/>
  <c r="L7502" i="18"/>
  <c r="Q7478" i="18"/>
  <c r="J4771" i="18"/>
  <c r="O4747" i="18"/>
  <c r="J4773" i="18"/>
  <c r="O4749" i="18"/>
  <c r="I4786" i="18"/>
  <c r="N4762" i="18"/>
  <c r="K4791" i="18"/>
  <c r="P4767" i="18"/>
  <c r="I4790" i="18"/>
  <c r="N4766" i="18"/>
  <c r="J4782" i="18"/>
  <c r="O4758" i="18"/>
  <c r="K4786" i="18"/>
  <c r="P4762" i="18"/>
  <c r="I4778" i="18"/>
  <c r="N4754" i="18"/>
  <c r="J4783" i="18"/>
  <c r="O4759" i="18"/>
  <c r="L7499" i="18"/>
  <c r="Q7475" i="18"/>
  <c r="J4791" i="18"/>
  <c r="O4767" i="18"/>
  <c r="K4771" i="18"/>
  <c r="P4747" i="18"/>
  <c r="K4792" i="18"/>
  <c r="P4768" i="18"/>
  <c r="I4774" i="18"/>
  <c r="N4750" i="18"/>
  <c r="I4782" i="18"/>
  <c r="N4758" i="18"/>
  <c r="L7510" i="18"/>
  <c r="Q7486" i="18"/>
  <c r="J4770" i="18"/>
  <c r="O4746" i="18"/>
  <c r="K4775" i="18"/>
  <c r="P4751" i="18"/>
  <c r="I4776" i="18"/>
  <c r="N4752" i="18"/>
  <c r="L7500" i="18"/>
  <c r="Q7476" i="18"/>
  <c r="I4783" i="18"/>
  <c r="N4759" i="18"/>
  <c r="K4776" i="18"/>
  <c r="P4752" i="18"/>
  <c r="R4740" i="18"/>
  <c r="U4740" i="18" s="1"/>
  <c r="L7509" i="18"/>
  <c r="Q7485" i="18"/>
  <c r="I4791" i="18"/>
  <c r="N4767" i="18"/>
  <c r="I4779" i="18"/>
  <c r="N4755" i="18"/>
  <c r="R4729" i="18"/>
  <c r="U4729" i="18" s="1"/>
  <c r="R4732" i="18"/>
  <c r="U4732" i="18" s="1"/>
  <c r="R4725" i="18"/>
  <c r="U4725" i="18" s="1"/>
  <c r="R4739" i="18"/>
  <c r="U4739" i="18" s="1"/>
  <c r="R4727" i="18"/>
  <c r="U4727" i="18" s="1"/>
  <c r="R4733" i="18"/>
  <c r="U4733" i="18" s="1"/>
  <c r="R4736" i="18"/>
  <c r="U4736" i="18" s="1"/>
  <c r="L7501" i="18"/>
  <c r="Q7477" i="18"/>
  <c r="I4771" i="18"/>
  <c r="N4747" i="18"/>
  <c r="K4782" i="18"/>
  <c r="P4758" i="18"/>
  <c r="J4780" i="18"/>
  <c r="O4756" i="18"/>
  <c r="J4781" i="18"/>
  <c r="O4757" i="18"/>
  <c r="J4774" i="18"/>
  <c r="O4750" i="18"/>
  <c r="K4773" i="18"/>
  <c r="P4749" i="18"/>
  <c r="K4787" i="18"/>
  <c r="P4763" i="18"/>
  <c r="K4769" i="18"/>
  <c r="P4745" i="18"/>
  <c r="K4789" i="18"/>
  <c r="P4765" i="18"/>
  <c r="K4788" i="18"/>
  <c r="P4764" i="18"/>
  <c r="L7508" i="18"/>
  <c r="Q7484" i="18"/>
  <c r="J4775" i="18"/>
  <c r="O4751" i="18"/>
  <c r="K4784" i="18"/>
  <c r="P4760" i="18"/>
  <c r="I4788" i="18"/>
  <c r="N4764" i="18"/>
  <c r="L7515" i="18"/>
  <c r="Q7491" i="18"/>
  <c r="J4779" i="18"/>
  <c r="O4755" i="18"/>
  <c r="L7514" i="18"/>
  <c r="Q7490" i="18"/>
  <c r="K4777" i="18"/>
  <c r="P4753" i="18"/>
  <c r="K4778" i="18"/>
  <c r="P4754" i="18"/>
  <c r="I4772" i="18"/>
  <c r="N4748" i="18"/>
  <c r="R4741" i="18"/>
  <c r="U4741" i="18" s="1"/>
  <c r="R4737" i="18"/>
  <c r="U4737" i="18" s="1"/>
  <c r="J4784" i="18"/>
  <c r="O4760" i="18"/>
  <c r="I4777" i="18"/>
  <c r="N4753" i="18"/>
  <c r="I4780" i="18"/>
  <c r="N4756" i="18"/>
  <c r="J4776" i="18"/>
  <c r="O4752" i="18"/>
  <c r="J4790" i="18"/>
  <c r="O4766" i="18"/>
  <c r="J4769" i="18"/>
  <c r="O4745" i="18"/>
  <c r="L7511" i="18"/>
  <c r="Q7487" i="18"/>
  <c r="L7512" i="18"/>
  <c r="Q7488" i="18"/>
  <c r="L7506" i="18"/>
  <c r="Q7482" i="18"/>
  <c r="J4785" i="18"/>
  <c r="O4761" i="18"/>
  <c r="J4786" i="18"/>
  <c r="O4762" i="18"/>
  <c r="K4774" i="18"/>
  <c r="P4750" i="18"/>
  <c r="I4773" i="18"/>
  <c r="N4749" i="18"/>
  <c r="J4788" i="18"/>
  <c r="O4764" i="18"/>
  <c r="L7516" i="18"/>
  <c r="Q7492" i="18"/>
  <c r="J4792" i="18"/>
  <c r="O4768" i="18"/>
  <c r="J4787" i="18"/>
  <c r="O4763" i="18"/>
  <c r="R4744" i="18"/>
  <c r="U4744" i="18" s="1"/>
  <c r="L7504" i="18"/>
  <c r="Q7480" i="18"/>
  <c r="I4787" i="18"/>
  <c r="N4763" i="18"/>
  <c r="J4789" i="18"/>
  <c r="O4765" i="18"/>
  <c r="I4775" i="18"/>
  <c r="N4751" i="18"/>
  <c r="I4781" i="18"/>
  <c r="N4757" i="18"/>
  <c r="L7519" i="18"/>
  <c r="Q7495" i="18"/>
  <c r="K4780" i="18"/>
  <c r="P4756" i="18"/>
  <c r="K4790" i="18"/>
  <c r="P4766" i="18"/>
  <c r="I4784" i="18"/>
  <c r="N4760" i="18"/>
  <c r="K4785" i="18"/>
  <c r="P4761" i="18"/>
  <c r="K4772" i="18"/>
  <c r="P4748" i="18"/>
  <c r="J4772" i="18"/>
  <c r="O4748" i="18"/>
  <c r="L7521" i="18"/>
  <c r="Q7497" i="18"/>
  <c r="R4763" i="18" l="1"/>
  <c r="U4763" i="18" s="1"/>
  <c r="R4749" i="18"/>
  <c r="U4749" i="18" s="1"/>
  <c r="R4751" i="18"/>
  <c r="U4751" i="18" s="1"/>
  <c r="R4759" i="18"/>
  <c r="U4759" i="18" s="1"/>
  <c r="R4767" i="18"/>
  <c r="U4767" i="18" s="1"/>
  <c r="R4757" i="18"/>
  <c r="U4757" i="18" s="1"/>
  <c r="R4755" i="18"/>
  <c r="U4755" i="18" s="1"/>
  <c r="R4760" i="18"/>
  <c r="U4760" i="18" s="1"/>
  <c r="R4753" i="18"/>
  <c r="U4753" i="18" s="1"/>
  <c r="R4747" i="18"/>
  <c r="U4747" i="18" s="1"/>
  <c r="R4758" i="18"/>
  <c r="U4758" i="18" s="1"/>
  <c r="I4808" i="18"/>
  <c r="N4784" i="18"/>
  <c r="J4811" i="18"/>
  <c r="O4787" i="18"/>
  <c r="L7540" i="18"/>
  <c r="Q7516" i="18"/>
  <c r="I4797" i="18"/>
  <c r="N4773" i="18"/>
  <c r="J4810" i="18"/>
  <c r="O4786" i="18"/>
  <c r="L7530" i="18"/>
  <c r="Q7506" i="18"/>
  <c r="L7535" i="18"/>
  <c r="Q7511" i="18"/>
  <c r="J4814" i="18"/>
  <c r="O4790" i="18"/>
  <c r="I4804" i="18"/>
  <c r="N4780" i="18"/>
  <c r="J4808" i="18"/>
  <c r="O4784" i="18"/>
  <c r="I4796" i="18"/>
  <c r="N4772" i="18"/>
  <c r="K4801" i="18"/>
  <c r="P4777" i="18"/>
  <c r="J4803" i="18"/>
  <c r="O4779" i="18"/>
  <c r="I4812" i="18"/>
  <c r="N4788" i="18"/>
  <c r="J4799" i="18"/>
  <c r="O4775" i="18"/>
  <c r="K4812" i="18"/>
  <c r="P4788" i="18"/>
  <c r="K4793" i="18"/>
  <c r="P4769" i="18"/>
  <c r="K4797" i="18"/>
  <c r="P4773" i="18"/>
  <c r="J4805" i="18"/>
  <c r="O4781" i="18"/>
  <c r="K4806" i="18"/>
  <c r="P4782" i="18"/>
  <c r="L7525" i="18"/>
  <c r="Q7501" i="18"/>
  <c r="K4800" i="18"/>
  <c r="P4776" i="18"/>
  <c r="L7524" i="18"/>
  <c r="Q7500" i="18"/>
  <c r="K4799" i="18"/>
  <c r="P4775" i="18"/>
  <c r="L7534" i="18"/>
  <c r="Q7510" i="18"/>
  <c r="I4798" i="18"/>
  <c r="N4774" i="18"/>
  <c r="K4795" i="18"/>
  <c r="P4771" i="18"/>
  <c r="L7523" i="18"/>
  <c r="Q7499" i="18"/>
  <c r="I4802" i="18"/>
  <c r="N4778" i="18"/>
  <c r="J4806" i="18"/>
  <c r="O4782" i="18"/>
  <c r="K4815" i="18"/>
  <c r="P4791" i="18"/>
  <c r="J4797" i="18"/>
  <c r="O4773" i="18"/>
  <c r="L7526" i="18"/>
  <c r="Q7502" i="18"/>
  <c r="L7522" i="18"/>
  <c r="Q7498" i="18"/>
  <c r="L7527" i="18"/>
  <c r="Q7503" i="18"/>
  <c r="L7544" i="18"/>
  <c r="Q7520" i="18"/>
  <c r="J4802" i="18"/>
  <c r="O4778" i="18"/>
  <c r="L7529" i="18"/>
  <c r="Q7505" i="18"/>
  <c r="L7541" i="18"/>
  <c r="Q7517" i="18"/>
  <c r="L7542" i="18"/>
  <c r="Q7518" i="18"/>
  <c r="L7545" i="18"/>
  <c r="Q7521" i="18"/>
  <c r="K4804" i="18"/>
  <c r="P4780" i="18"/>
  <c r="J4813" i="18"/>
  <c r="O4789" i="18"/>
  <c r="L7528" i="18"/>
  <c r="Q7504" i="18"/>
  <c r="I4803" i="18"/>
  <c r="N4779" i="18"/>
  <c r="L7533" i="18"/>
  <c r="Q7509" i="18"/>
  <c r="R4752" i="18"/>
  <c r="U4752" i="18" s="1"/>
  <c r="R4766" i="18"/>
  <c r="U4766" i="18" s="1"/>
  <c r="R4762" i="18"/>
  <c r="U4762" i="18" s="1"/>
  <c r="R4745" i="18"/>
  <c r="U4745" i="18" s="1"/>
  <c r="R4746" i="18"/>
  <c r="U4746" i="18" s="1"/>
  <c r="K4807" i="18"/>
  <c r="P4783" i="18"/>
  <c r="J4816" i="18"/>
  <c r="O4792" i="18"/>
  <c r="J4809" i="18"/>
  <c r="O4785" i="18"/>
  <c r="J4793" i="18"/>
  <c r="O4769" i="18"/>
  <c r="L7538" i="18"/>
  <c r="Q7514" i="18"/>
  <c r="L7539" i="18"/>
  <c r="Q7515" i="18"/>
  <c r="L7532" i="18"/>
  <c r="Q7508" i="18"/>
  <c r="K4813" i="18"/>
  <c r="P4789" i="18"/>
  <c r="K4811" i="18"/>
  <c r="P4787" i="18"/>
  <c r="J4798" i="18"/>
  <c r="O4774" i="18"/>
  <c r="J4804" i="18"/>
  <c r="O4780" i="18"/>
  <c r="I4795" i="18"/>
  <c r="N4771" i="18"/>
  <c r="I4807" i="18"/>
  <c r="N4783" i="18"/>
  <c r="I4800" i="18"/>
  <c r="N4776" i="18"/>
  <c r="J4794" i="18"/>
  <c r="O4770" i="18"/>
  <c r="I4806" i="18"/>
  <c r="N4782" i="18"/>
  <c r="K4816" i="18"/>
  <c r="P4792" i="18"/>
  <c r="J4815" i="18"/>
  <c r="O4791" i="18"/>
  <c r="J4807" i="18"/>
  <c r="O4783" i="18"/>
  <c r="K4810" i="18"/>
  <c r="P4786" i="18"/>
  <c r="I4814" i="18"/>
  <c r="N4790" i="18"/>
  <c r="I4810" i="18"/>
  <c r="N4786" i="18"/>
  <c r="J4795" i="18"/>
  <c r="O4771" i="18"/>
  <c r="J4801" i="18"/>
  <c r="O4777" i="18"/>
  <c r="K4803" i="18"/>
  <c r="P4779" i="18"/>
  <c r="I4793" i="18"/>
  <c r="N4769" i="18"/>
  <c r="K4805" i="18"/>
  <c r="P4781" i="18"/>
  <c r="L7531" i="18"/>
  <c r="Q7507" i="18"/>
  <c r="L7537" i="18"/>
  <c r="Q7513" i="18"/>
  <c r="K4794" i="18"/>
  <c r="P4770" i="18"/>
  <c r="I4794" i="18"/>
  <c r="N4770" i="18"/>
  <c r="R4768" i="18"/>
  <c r="U4768" i="18" s="1"/>
  <c r="R4761" i="18"/>
  <c r="U4761" i="18" s="1"/>
  <c r="R4765" i="18"/>
  <c r="U4765" i="18" s="1"/>
  <c r="K4796" i="18"/>
  <c r="P4772" i="18"/>
  <c r="I4805" i="18"/>
  <c r="N4781" i="18"/>
  <c r="J4812" i="18"/>
  <c r="O4788" i="18"/>
  <c r="K4798" i="18"/>
  <c r="P4774" i="18"/>
  <c r="L7536" i="18"/>
  <c r="Q7512" i="18"/>
  <c r="J4800" i="18"/>
  <c r="O4776" i="18"/>
  <c r="I4801" i="18"/>
  <c r="N4777" i="18"/>
  <c r="K4802" i="18"/>
  <c r="P4778" i="18"/>
  <c r="K4808" i="18"/>
  <c r="P4784" i="18"/>
  <c r="J4796" i="18"/>
  <c r="O4772" i="18"/>
  <c r="K4809" i="18"/>
  <c r="P4785" i="18"/>
  <c r="K4814" i="18"/>
  <c r="P4790" i="18"/>
  <c r="L7543" i="18"/>
  <c r="Q7519" i="18"/>
  <c r="I4799" i="18"/>
  <c r="N4775" i="18"/>
  <c r="I4811" i="18"/>
  <c r="N4787" i="18"/>
  <c r="R4756" i="18"/>
  <c r="U4756" i="18" s="1"/>
  <c r="R4748" i="18"/>
  <c r="U4748" i="18" s="1"/>
  <c r="R4764" i="18"/>
  <c r="U4764" i="18" s="1"/>
  <c r="I4815" i="18"/>
  <c r="N4791" i="18"/>
  <c r="R4750" i="18"/>
  <c r="U4750" i="18" s="1"/>
  <c r="R4754" i="18"/>
  <c r="U4754" i="18" s="1"/>
  <c r="I4816" i="18"/>
  <c r="N4792" i="18"/>
  <c r="I4809" i="18"/>
  <c r="N4785" i="18"/>
  <c r="I4813" i="18"/>
  <c r="N4789" i="18"/>
  <c r="R4787" i="18" l="1"/>
  <c r="U4787" i="18" s="1"/>
  <c r="R4777" i="18"/>
  <c r="U4777" i="18" s="1"/>
  <c r="R4781" i="18"/>
  <c r="U4781" i="18" s="1"/>
  <c r="R4775" i="18"/>
  <c r="U4775" i="18" s="1"/>
  <c r="R4779" i="18"/>
  <c r="U4779" i="18" s="1"/>
  <c r="R4792" i="18"/>
  <c r="U4792" i="18" s="1"/>
  <c r="R4782" i="18"/>
  <c r="U4782" i="18" s="1"/>
  <c r="R4791" i="18"/>
  <c r="U4791" i="18" s="1"/>
  <c r="R4769" i="18"/>
  <c r="U4769" i="18" s="1"/>
  <c r="R4786" i="18"/>
  <c r="U4786" i="18" s="1"/>
  <c r="R4789" i="18"/>
  <c r="U4789" i="18" s="1"/>
  <c r="R4770" i="18"/>
  <c r="U4770" i="18" s="1"/>
  <c r="K4818" i="18"/>
  <c r="P4794" i="18"/>
  <c r="L7555" i="18"/>
  <c r="Q7531" i="18"/>
  <c r="I4817" i="18"/>
  <c r="N4793" i="18"/>
  <c r="J4825" i="18"/>
  <c r="O4801" i="18"/>
  <c r="I4834" i="18"/>
  <c r="N4810" i="18"/>
  <c r="K4834" i="18"/>
  <c r="P4810" i="18"/>
  <c r="J4839" i="18"/>
  <c r="O4815" i="18"/>
  <c r="I4830" i="18"/>
  <c r="N4806" i="18"/>
  <c r="I4824" i="18"/>
  <c r="N4800" i="18"/>
  <c r="I4819" i="18"/>
  <c r="N4795" i="18"/>
  <c r="J4822" i="18"/>
  <c r="O4798" i="18"/>
  <c r="K4837" i="18"/>
  <c r="P4813" i="18"/>
  <c r="L7563" i="18"/>
  <c r="Q7539" i="18"/>
  <c r="J4817" i="18"/>
  <c r="O4793" i="18"/>
  <c r="J4840" i="18"/>
  <c r="O4816" i="18"/>
  <c r="R4774" i="18"/>
  <c r="U4774" i="18" s="1"/>
  <c r="R4788" i="18"/>
  <c r="U4788" i="18" s="1"/>
  <c r="R4773" i="18"/>
  <c r="U4773" i="18" s="1"/>
  <c r="I4833" i="18"/>
  <c r="N4809" i="18"/>
  <c r="I4837" i="18"/>
  <c r="N4813" i="18"/>
  <c r="I4840" i="18"/>
  <c r="N4816" i="18"/>
  <c r="I4839" i="18"/>
  <c r="N4815" i="18"/>
  <c r="R4785" i="18"/>
  <c r="U4785" i="18" s="1"/>
  <c r="I4835" i="18"/>
  <c r="N4811" i="18"/>
  <c r="L7567" i="18"/>
  <c r="Q7543" i="18"/>
  <c r="K4833" i="18"/>
  <c r="P4809" i="18"/>
  <c r="K4832" i="18"/>
  <c r="P4808" i="18"/>
  <c r="I4825" i="18"/>
  <c r="N4801" i="18"/>
  <c r="L7560" i="18"/>
  <c r="Q7536" i="18"/>
  <c r="J4836" i="18"/>
  <c r="O4812" i="18"/>
  <c r="K4820" i="18"/>
  <c r="P4796" i="18"/>
  <c r="R4790" i="18"/>
  <c r="U4790" i="18" s="1"/>
  <c r="R4783" i="18"/>
  <c r="U4783" i="18" s="1"/>
  <c r="L7557" i="18"/>
  <c r="Q7533" i="18"/>
  <c r="L7552" i="18"/>
  <c r="Q7528" i="18"/>
  <c r="K4828" i="18"/>
  <c r="P4804" i="18"/>
  <c r="L7566" i="18"/>
  <c r="Q7542" i="18"/>
  <c r="L7553" i="18"/>
  <c r="Q7529" i="18"/>
  <c r="L7568" i="18"/>
  <c r="Q7544" i="18"/>
  <c r="L7546" i="18"/>
  <c r="Q7522" i="18"/>
  <c r="J4821" i="18"/>
  <c r="O4797" i="18"/>
  <c r="J4830" i="18"/>
  <c r="O4806" i="18"/>
  <c r="L7547" i="18"/>
  <c r="Q7523" i="18"/>
  <c r="I4822" i="18"/>
  <c r="N4798" i="18"/>
  <c r="K4823" i="18"/>
  <c r="P4799" i="18"/>
  <c r="K4824" i="18"/>
  <c r="P4800" i="18"/>
  <c r="K4830" i="18"/>
  <c r="P4806" i="18"/>
  <c r="K4821" i="18"/>
  <c r="P4797" i="18"/>
  <c r="K4836" i="18"/>
  <c r="P4812" i="18"/>
  <c r="I4836" i="18"/>
  <c r="N4812" i="18"/>
  <c r="K4825" i="18"/>
  <c r="P4801" i="18"/>
  <c r="J4832" i="18"/>
  <c r="O4808" i="18"/>
  <c r="J4838" i="18"/>
  <c r="O4814" i="18"/>
  <c r="L7554" i="18"/>
  <c r="Q7530" i="18"/>
  <c r="I4821" i="18"/>
  <c r="N4797" i="18"/>
  <c r="J4835" i="18"/>
  <c r="O4811" i="18"/>
  <c r="L7561" i="18"/>
  <c r="Q7537" i="18"/>
  <c r="K4829" i="18"/>
  <c r="P4805" i="18"/>
  <c r="K4827" i="18"/>
  <c r="P4803" i="18"/>
  <c r="J4819" i="18"/>
  <c r="O4795" i="18"/>
  <c r="I4838" i="18"/>
  <c r="N4814" i="18"/>
  <c r="J4831" i="18"/>
  <c r="O4807" i="18"/>
  <c r="K4840" i="18"/>
  <c r="P4816" i="18"/>
  <c r="J4818" i="18"/>
  <c r="O4794" i="18"/>
  <c r="I4831" i="18"/>
  <c r="N4807" i="18"/>
  <c r="J4828" i="18"/>
  <c r="O4804" i="18"/>
  <c r="K4835" i="18"/>
  <c r="P4811" i="18"/>
  <c r="L7556" i="18"/>
  <c r="Q7532" i="18"/>
  <c r="L7562" i="18"/>
  <c r="Q7538" i="18"/>
  <c r="J4833" i="18"/>
  <c r="O4809" i="18"/>
  <c r="K4831" i="18"/>
  <c r="P4807" i="18"/>
  <c r="R4778" i="18"/>
  <c r="U4778" i="18" s="1"/>
  <c r="R4772" i="18"/>
  <c r="U4772" i="18" s="1"/>
  <c r="R4780" i="18"/>
  <c r="U4780" i="18" s="1"/>
  <c r="R4784" i="18"/>
  <c r="U4784" i="18" s="1"/>
  <c r="I4818" i="18"/>
  <c r="N4794" i="18"/>
  <c r="I4823" i="18"/>
  <c r="N4799" i="18"/>
  <c r="K4838" i="18"/>
  <c r="P4814" i="18"/>
  <c r="J4820" i="18"/>
  <c r="O4796" i="18"/>
  <c r="K4826" i="18"/>
  <c r="P4802" i="18"/>
  <c r="J4824" i="18"/>
  <c r="O4800" i="18"/>
  <c r="K4822" i="18"/>
  <c r="P4798" i="18"/>
  <c r="I4829" i="18"/>
  <c r="N4805" i="18"/>
  <c r="R4776" i="18"/>
  <c r="U4776" i="18" s="1"/>
  <c r="R4771" i="18"/>
  <c r="U4771" i="18" s="1"/>
  <c r="I4827" i="18"/>
  <c r="N4803" i="18"/>
  <c r="J4837" i="18"/>
  <c r="O4813" i="18"/>
  <c r="L7569" i="18"/>
  <c r="Q7545" i="18"/>
  <c r="L7565" i="18"/>
  <c r="Q7541" i="18"/>
  <c r="J4826" i="18"/>
  <c r="O4802" i="18"/>
  <c r="L7551" i="18"/>
  <c r="Q7527" i="18"/>
  <c r="L7550" i="18"/>
  <c r="Q7526" i="18"/>
  <c r="K4839" i="18"/>
  <c r="P4815" i="18"/>
  <c r="I4826" i="18"/>
  <c r="N4802" i="18"/>
  <c r="K4819" i="18"/>
  <c r="P4795" i="18"/>
  <c r="L7558" i="18"/>
  <c r="Q7534" i="18"/>
  <c r="L7548" i="18"/>
  <c r="Q7524" i="18"/>
  <c r="L7549" i="18"/>
  <c r="Q7525" i="18"/>
  <c r="J4829" i="18"/>
  <c r="O4805" i="18"/>
  <c r="K4817" i="18"/>
  <c r="P4793" i="18"/>
  <c r="J4823" i="18"/>
  <c r="O4799" i="18"/>
  <c r="J4827" i="18"/>
  <c r="O4803" i="18"/>
  <c r="I4820" i="18"/>
  <c r="N4796" i="18"/>
  <c r="I4828" i="18"/>
  <c r="N4804" i="18"/>
  <c r="L7559" i="18"/>
  <c r="Q7535" i="18"/>
  <c r="J4834" i="18"/>
  <c r="O4810" i="18"/>
  <c r="L7564" i="18"/>
  <c r="Q7540" i="18"/>
  <c r="I4832" i="18"/>
  <c r="N4808" i="18"/>
  <c r="R4808" i="18" s="1"/>
  <c r="U4808" i="18" s="1"/>
  <c r="R4794" i="18" l="1"/>
  <c r="U4794" i="18" s="1"/>
  <c r="R4802" i="18"/>
  <c r="U4802" i="18" s="1"/>
  <c r="R4797" i="18"/>
  <c r="U4797" i="18" s="1"/>
  <c r="R4804" i="18"/>
  <c r="U4804" i="18" s="1"/>
  <c r="R4805" i="18"/>
  <c r="U4805" i="18" s="1"/>
  <c r="R4799" i="18"/>
  <c r="U4799" i="18" s="1"/>
  <c r="R4814" i="18"/>
  <c r="U4814" i="18" s="1"/>
  <c r="R4807" i="18"/>
  <c r="U4807" i="18" s="1"/>
  <c r="R4801" i="18"/>
  <c r="U4801" i="18" s="1"/>
  <c r="R4811" i="18"/>
  <c r="U4811" i="18" s="1"/>
  <c r="I4863" i="18"/>
  <c r="N4839" i="18"/>
  <c r="I4861" i="18"/>
  <c r="N4837" i="18"/>
  <c r="R4795" i="18"/>
  <c r="U4795" i="18" s="1"/>
  <c r="R4806" i="18"/>
  <c r="U4806" i="18" s="1"/>
  <c r="I4852" i="18"/>
  <c r="N4828" i="18"/>
  <c r="L7573" i="18"/>
  <c r="Q7549" i="18"/>
  <c r="I4850" i="18"/>
  <c r="N4826" i="18"/>
  <c r="L7593" i="18"/>
  <c r="Q7569" i="18"/>
  <c r="J4848" i="18"/>
  <c r="O4824" i="18"/>
  <c r="K4855" i="18"/>
  <c r="P4831" i="18"/>
  <c r="L7586" i="18"/>
  <c r="Q7562" i="18"/>
  <c r="K4859" i="18"/>
  <c r="P4835" i="18"/>
  <c r="I4855" i="18"/>
  <c r="N4831" i="18"/>
  <c r="K4864" i="18"/>
  <c r="P4840" i="18"/>
  <c r="I4862" i="18"/>
  <c r="N4838" i="18"/>
  <c r="K4851" i="18"/>
  <c r="P4827" i="18"/>
  <c r="L7585" i="18"/>
  <c r="Q7561" i="18"/>
  <c r="I4845" i="18"/>
  <c r="N4821" i="18"/>
  <c r="J4862" i="18"/>
  <c r="O4838" i="18"/>
  <c r="K4849" i="18"/>
  <c r="P4825" i="18"/>
  <c r="K4860" i="18"/>
  <c r="P4836" i="18"/>
  <c r="K4854" i="18"/>
  <c r="P4830" i="18"/>
  <c r="K4847" i="18"/>
  <c r="P4823" i="18"/>
  <c r="L7571" i="18"/>
  <c r="Q7547" i="18"/>
  <c r="J4845" i="18"/>
  <c r="O4821" i="18"/>
  <c r="L7592" i="18"/>
  <c r="Q7568" i="18"/>
  <c r="L7590" i="18"/>
  <c r="Q7566" i="18"/>
  <c r="L7576" i="18"/>
  <c r="Q7552" i="18"/>
  <c r="J4860" i="18"/>
  <c r="O4836" i="18"/>
  <c r="I4849" i="18"/>
  <c r="N4825" i="18"/>
  <c r="K4857" i="18"/>
  <c r="P4833" i="18"/>
  <c r="I4859" i="18"/>
  <c r="N4835" i="18"/>
  <c r="R4816" i="18"/>
  <c r="U4816" i="18" s="1"/>
  <c r="R4809" i="18"/>
  <c r="U4809" i="18" s="1"/>
  <c r="J4841" i="18"/>
  <c r="O4817" i="18"/>
  <c r="K4861" i="18"/>
  <c r="P4837" i="18"/>
  <c r="I4843" i="18"/>
  <c r="N4819" i="18"/>
  <c r="I4854" i="18"/>
  <c r="N4830" i="18"/>
  <c r="K4858" i="18"/>
  <c r="P4834" i="18"/>
  <c r="J4849" i="18"/>
  <c r="O4825" i="18"/>
  <c r="L7579" i="18"/>
  <c r="Q7555" i="18"/>
  <c r="I4856" i="18"/>
  <c r="N4832" i="18"/>
  <c r="J4851" i="18"/>
  <c r="O4827" i="18"/>
  <c r="L7582" i="18"/>
  <c r="Q7558" i="18"/>
  <c r="J4850" i="18"/>
  <c r="O4826" i="18"/>
  <c r="I4851" i="18"/>
  <c r="N4827" i="18"/>
  <c r="J4844" i="18"/>
  <c r="O4820" i="18"/>
  <c r="R4796" i="18"/>
  <c r="U4796" i="18" s="1"/>
  <c r="R4812" i="18"/>
  <c r="U4812" i="18" s="1"/>
  <c r="R4798" i="18"/>
  <c r="U4798" i="18" s="1"/>
  <c r="I4864" i="18"/>
  <c r="N4840" i="18"/>
  <c r="I4857" i="18"/>
  <c r="N4833" i="18"/>
  <c r="R4800" i="18"/>
  <c r="U4800" i="18" s="1"/>
  <c r="R4810" i="18"/>
  <c r="U4810" i="18" s="1"/>
  <c r="R4793" i="18"/>
  <c r="U4793" i="18" s="1"/>
  <c r="R4803" i="18"/>
  <c r="U4803" i="18" s="1"/>
  <c r="J4858" i="18"/>
  <c r="O4834" i="18"/>
  <c r="K4841" i="18"/>
  <c r="P4817" i="18"/>
  <c r="L7574" i="18"/>
  <c r="Q7550" i="18"/>
  <c r="I4853" i="18"/>
  <c r="N4829" i="18"/>
  <c r="I4847" i="18"/>
  <c r="N4823" i="18"/>
  <c r="L7588" i="18"/>
  <c r="Q7564" i="18"/>
  <c r="L7583" i="18"/>
  <c r="Q7559" i="18"/>
  <c r="I4844" i="18"/>
  <c r="N4820" i="18"/>
  <c r="J4847" i="18"/>
  <c r="O4823" i="18"/>
  <c r="J4853" i="18"/>
  <c r="O4829" i="18"/>
  <c r="L7572" i="18"/>
  <c r="Q7548" i="18"/>
  <c r="K4843" i="18"/>
  <c r="P4819" i="18"/>
  <c r="K4863" i="18"/>
  <c r="P4839" i="18"/>
  <c r="L7575" i="18"/>
  <c r="Q7551" i="18"/>
  <c r="L7589" i="18"/>
  <c r="Q7565" i="18"/>
  <c r="J4861" i="18"/>
  <c r="O4837" i="18"/>
  <c r="K4846" i="18"/>
  <c r="P4822" i="18"/>
  <c r="K4850" i="18"/>
  <c r="P4826" i="18"/>
  <c r="K4862" i="18"/>
  <c r="P4838" i="18"/>
  <c r="I4842" i="18"/>
  <c r="N4818" i="18"/>
  <c r="J4857" i="18"/>
  <c r="O4833" i="18"/>
  <c r="L7580" i="18"/>
  <c r="Q7556" i="18"/>
  <c r="J4852" i="18"/>
  <c r="O4828" i="18"/>
  <c r="J4842" i="18"/>
  <c r="O4818" i="18"/>
  <c r="J4855" i="18"/>
  <c r="O4831" i="18"/>
  <c r="J4843" i="18"/>
  <c r="O4819" i="18"/>
  <c r="K4853" i="18"/>
  <c r="P4829" i="18"/>
  <c r="J4859" i="18"/>
  <c r="O4835" i="18"/>
  <c r="L7578" i="18"/>
  <c r="Q7554" i="18"/>
  <c r="J4856" i="18"/>
  <c r="O4832" i="18"/>
  <c r="I4860" i="18"/>
  <c r="N4836" i="18"/>
  <c r="R4836" i="18" s="1"/>
  <c r="U4836" i="18" s="1"/>
  <c r="K4845" i="18"/>
  <c r="P4821" i="18"/>
  <c r="K4848" i="18"/>
  <c r="P4824" i="18"/>
  <c r="I4846" i="18"/>
  <c r="N4822" i="18"/>
  <c r="J4854" i="18"/>
  <c r="O4830" i="18"/>
  <c r="L7570" i="18"/>
  <c r="Q7546" i="18"/>
  <c r="L7577" i="18"/>
  <c r="Q7553" i="18"/>
  <c r="K4852" i="18"/>
  <c r="P4828" i="18"/>
  <c r="L7581" i="18"/>
  <c r="Q7557" i="18"/>
  <c r="K4844" i="18"/>
  <c r="P4820" i="18"/>
  <c r="L7584" i="18"/>
  <c r="Q7560" i="18"/>
  <c r="K4856" i="18"/>
  <c r="P4832" i="18"/>
  <c r="L7591" i="18"/>
  <c r="Q7567" i="18"/>
  <c r="R4815" i="18"/>
  <c r="U4815" i="18" s="1"/>
  <c r="R4813" i="18"/>
  <c r="U4813" i="18" s="1"/>
  <c r="J4864" i="18"/>
  <c r="O4840" i="18"/>
  <c r="L7587" i="18"/>
  <c r="Q7563" i="18"/>
  <c r="J4846" i="18"/>
  <c r="O4822" i="18"/>
  <c r="I4848" i="18"/>
  <c r="N4824" i="18"/>
  <c r="J4863" i="18"/>
  <c r="O4839" i="18"/>
  <c r="I4858" i="18"/>
  <c r="N4834" i="18"/>
  <c r="I4841" i="18"/>
  <c r="N4817" i="18"/>
  <c r="K4842" i="18"/>
  <c r="P4818" i="18"/>
  <c r="R4824" i="18" l="1"/>
  <c r="U4824" i="18" s="1"/>
  <c r="R4834" i="18"/>
  <c r="U4834" i="18" s="1"/>
  <c r="R4827" i="18"/>
  <c r="U4827" i="18" s="1"/>
  <c r="R4817" i="18"/>
  <c r="U4817" i="18" s="1"/>
  <c r="R4822" i="18"/>
  <c r="U4822" i="18" s="1"/>
  <c r="R4818" i="18"/>
  <c r="U4818" i="18" s="1"/>
  <c r="R4820" i="18"/>
  <c r="U4820" i="18" s="1"/>
  <c r="R4829" i="18"/>
  <c r="U4829" i="18" s="1"/>
  <c r="R4833" i="18"/>
  <c r="U4833" i="18" s="1"/>
  <c r="J4868" i="18"/>
  <c r="O4844" i="18"/>
  <c r="J4874" i="18"/>
  <c r="O4850" i="18"/>
  <c r="J4875" i="18"/>
  <c r="O4851" i="18"/>
  <c r="L7603" i="18"/>
  <c r="Q7579" i="18"/>
  <c r="K4882" i="18"/>
  <c r="P4858" i="18"/>
  <c r="I4867" i="18"/>
  <c r="N4843" i="18"/>
  <c r="J4865" i="18"/>
  <c r="O4841" i="18"/>
  <c r="I4883" i="18"/>
  <c r="N4859" i="18"/>
  <c r="I4873" i="18"/>
  <c r="N4849" i="18"/>
  <c r="L7600" i="18"/>
  <c r="Q7576" i="18"/>
  <c r="L7616" i="18"/>
  <c r="Q7592" i="18"/>
  <c r="L7595" i="18"/>
  <c r="Q7571" i="18"/>
  <c r="K4878" i="18"/>
  <c r="P4854" i="18"/>
  <c r="K4873" i="18"/>
  <c r="P4849" i="18"/>
  <c r="I4869" i="18"/>
  <c r="N4845" i="18"/>
  <c r="K4875" i="18"/>
  <c r="P4851" i="18"/>
  <c r="K4888" i="18"/>
  <c r="P4864" i="18"/>
  <c r="K4883" i="18"/>
  <c r="P4859" i="18"/>
  <c r="K4879" i="18"/>
  <c r="P4855" i="18"/>
  <c r="L7617" i="18"/>
  <c r="Q7593" i="18"/>
  <c r="L7597" i="18"/>
  <c r="Q7573" i="18"/>
  <c r="I4887" i="18"/>
  <c r="N4863" i="18"/>
  <c r="K4866" i="18"/>
  <c r="P4842" i="18"/>
  <c r="I4882" i="18"/>
  <c r="N4858" i="18"/>
  <c r="I4872" i="18"/>
  <c r="N4848" i="18"/>
  <c r="L7611" i="18"/>
  <c r="Q7587" i="18"/>
  <c r="K4880" i="18"/>
  <c r="P4856" i="18"/>
  <c r="K4868" i="18"/>
  <c r="P4844" i="18"/>
  <c r="K4876" i="18"/>
  <c r="P4852" i="18"/>
  <c r="L7594" i="18"/>
  <c r="Q7570" i="18"/>
  <c r="I4870" i="18"/>
  <c r="N4846" i="18"/>
  <c r="K4869" i="18"/>
  <c r="P4845" i="18"/>
  <c r="J4880" i="18"/>
  <c r="O4856" i="18"/>
  <c r="J4883" i="18"/>
  <c r="O4859" i="18"/>
  <c r="J4867" i="18"/>
  <c r="O4843" i="18"/>
  <c r="J4866" i="18"/>
  <c r="O4842" i="18"/>
  <c r="L7604" i="18"/>
  <c r="Q7580" i="18"/>
  <c r="I4866" i="18"/>
  <c r="N4842" i="18"/>
  <c r="K4874" i="18"/>
  <c r="P4850" i="18"/>
  <c r="J4885" i="18"/>
  <c r="O4861" i="18"/>
  <c r="L7599" i="18"/>
  <c r="Q7575" i="18"/>
  <c r="K4867" i="18"/>
  <c r="P4843" i="18"/>
  <c r="J4877" i="18"/>
  <c r="O4853" i="18"/>
  <c r="I4868" i="18"/>
  <c r="N4844" i="18"/>
  <c r="L7612" i="18"/>
  <c r="Q7588" i="18"/>
  <c r="I4877" i="18"/>
  <c r="N4853" i="18"/>
  <c r="K4865" i="18"/>
  <c r="P4841" i="18"/>
  <c r="I4881" i="18"/>
  <c r="N4857" i="18"/>
  <c r="R4832" i="18"/>
  <c r="U4832" i="18" s="1"/>
  <c r="R4830" i="18"/>
  <c r="U4830" i="18" s="1"/>
  <c r="R4838" i="18"/>
  <c r="U4838" i="18" s="1"/>
  <c r="R4831" i="18"/>
  <c r="U4831" i="18" s="1"/>
  <c r="R4826" i="18"/>
  <c r="U4826" i="18" s="1"/>
  <c r="R4828" i="18"/>
  <c r="U4828" i="18" s="1"/>
  <c r="R4837" i="18"/>
  <c r="U4837" i="18" s="1"/>
  <c r="R4823" i="18"/>
  <c r="U4823" i="18" s="1"/>
  <c r="R4840" i="18"/>
  <c r="U4840" i="18" s="1"/>
  <c r="I4875" i="18"/>
  <c r="N4851" i="18"/>
  <c r="L7606" i="18"/>
  <c r="Q7582" i="18"/>
  <c r="I4880" i="18"/>
  <c r="N4856" i="18"/>
  <c r="R4856" i="18" s="1"/>
  <c r="U4856" i="18" s="1"/>
  <c r="J4873" i="18"/>
  <c r="O4849" i="18"/>
  <c r="I4878" i="18"/>
  <c r="N4854" i="18"/>
  <c r="K4885" i="18"/>
  <c r="P4861" i="18"/>
  <c r="K4881" i="18"/>
  <c r="P4857" i="18"/>
  <c r="J4884" i="18"/>
  <c r="O4860" i="18"/>
  <c r="L7614" i="18"/>
  <c r="Q7590" i="18"/>
  <c r="J4869" i="18"/>
  <c r="O4845" i="18"/>
  <c r="K4871" i="18"/>
  <c r="P4847" i="18"/>
  <c r="K4884" i="18"/>
  <c r="P4860" i="18"/>
  <c r="J4886" i="18"/>
  <c r="O4862" i="18"/>
  <c r="L7609" i="18"/>
  <c r="Q7585" i="18"/>
  <c r="I4886" i="18"/>
  <c r="N4862" i="18"/>
  <c r="I4879" i="18"/>
  <c r="N4855" i="18"/>
  <c r="L7610" i="18"/>
  <c r="Q7586" i="18"/>
  <c r="J4872" i="18"/>
  <c r="O4848" i="18"/>
  <c r="I4874" i="18"/>
  <c r="N4850" i="18"/>
  <c r="I4876" i="18"/>
  <c r="N4852" i="18"/>
  <c r="I4885" i="18"/>
  <c r="N4861" i="18"/>
  <c r="I4865" i="18"/>
  <c r="N4841" i="18"/>
  <c r="J4887" i="18"/>
  <c r="O4863" i="18"/>
  <c r="J4870" i="18"/>
  <c r="O4846" i="18"/>
  <c r="J4888" i="18"/>
  <c r="O4864" i="18"/>
  <c r="L7615" i="18"/>
  <c r="Q7591" i="18"/>
  <c r="L7608" i="18"/>
  <c r="Q7584" i="18"/>
  <c r="L7605" i="18"/>
  <c r="Q7581" i="18"/>
  <c r="L7601" i="18"/>
  <c r="Q7577" i="18"/>
  <c r="J4878" i="18"/>
  <c r="O4854" i="18"/>
  <c r="K4872" i="18"/>
  <c r="P4848" i="18"/>
  <c r="I4884" i="18"/>
  <c r="N4860" i="18"/>
  <c r="R4860" i="18" s="1"/>
  <c r="U4860" i="18" s="1"/>
  <c r="L7602" i="18"/>
  <c r="Q7578" i="18"/>
  <c r="K4877" i="18"/>
  <c r="P4853" i="18"/>
  <c r="J4879" i="18"/>
  <c r="O4855" i="18"/>
  <c r="J4876" i="18"/>
  <c r="O4852" i="18"/>
  <c r="J4881" i="18"/>
  <c r="O4857" i="18"/>
  <c r="K4886" i="18"/>
  <c r="P4862" i="18"/>
  <c r="K4870" i="18"/>
  <c r="P4846" i="18"/>
  <c r="L7613" i="18"/>
  <c r="Q7589" i="18"/>
  <c r="K4887" i="18"/>
  <c r="P4863" i="18"/>
  <c r="L7596" i="18"/>
  <c r="Q7572" i="18"/>
  <c r="J4871" i="18"/>
  <c r="O4847" i="18"/>
  <c r="L7607" i="18"/>
  <c r="Q7583" i="18"/>
  <c r="I4871" i="18"/>
  <c r="N4847" i="18"/>
  <c r="L7598" i="18"/>
  <c r="Q7574" i="18"/>
  <c r="J4882" i="18"/>
  <c r="O4858" i="18"/>
  <c r="I4888" i="18"/>
  <c r="N4864" i="18"/>
  <c r="R4819" i="18"/>
  <c r="U4819" i="18" s="1"/>
  <c r="R4835" i="18"/>
  <c r="U4835" i="18" s="1"/>
  <c r="R4825" i="18"/>
  <c r="U4825" i="18" s="1"/>
  <c r="R4821" i="18"/>
  <c r="U4821" i="18" s="1"/>
  <c r="R4839" i="18"/>
  <c r="U4839" i="18" s="1"/>
  <c r="R4844" i="18" l="1"/>
  <c r="U4844" i="18" s="1"/>
  <c r="R4841" i="18"/>
  <c r="U4841" i="18" s="1"/>
  <c r="R4864" i="18"/>
  <c r="U4864" i="18" s="1"/>
  <c r="R4842" i="18"/>
  <c r="U4842" i="18" s="1"/>
  <c r="R4847" i="18"/>
  <c r="U4847" i="18" s="1"/>
  <c r="R4861" i="18"/>
  <c r="U4861" i="18" s="1"/>
  <c r="R4850" i="18"/>
  <c r="U4850" i="18" s="1"/>
  <c r="R4851" i="18"/>
  <c r="U4851" i="18" s="1"/>
  <c r="R4862" i="18"/>
  <c r="U4862" i="18" s="1"/>
  <c r="R4854" i="18"/>
  <c r="U4854" i="18" s="1"/>
  <c r="I4905" i="18"/>
  <c r="N4881" i="18"/>
  <c r="I4901" i="18"/>
  <c r="N4877" i="18"/>
  <c r="I4892" i="18"/>
  <c r="N4868" i="18"/>
  <c r="K4891" i="18"/>
  <c r="P4867" i="18"/>
  <c r="J4909" i="18"/>
  <c r="O4885" i="18"/>
  <c r="I4890" i="18"/>
  <c r="N4866" i="18"/>
  <c r="J4890" i="18"/>
  <c r="O4866" i="18"/>
  <c r="J4907" i="18"/>
  <c r="O4883" i="18"/>
  <c r="K4893" i="18"/>
  <c r="P4869" i="18"/>
  <c r="L7618" i="18"/>
  <c r="Q7594" i="18"/>
  <c r="K4892" i="18"/>
  <c r="P4868" i="18"/>
  <c r="L7635" i="18"/>
  <c r="Q7611" i="18"/>
  <c r="I4906" i="18"/>
  <c r="N4882" i="18"/>
  <c r="I4911" i="18"/>
  <c r="N4887" i="18"/>
  <c r="L7641" i="18"/>
  <c r="Q7617" i="18"/>
  <c r="K4907" i="18"/>
  <c r="P4883" i="18"/>
  <c r="K4899" i="18"/>
  <c r="P4875" i="18"/>
  <c r="K4897" i="18"/>
  <c r="P4873" i="18"/>
  <c r="L7619" i="18"/>
  <c r="Q7595" i="18"/>
  <c r="L7624" i="18"/>
  <c r="Q7600" i="18"/>
  <c r="I4907" i="18"/>
  <c r="N4883" i="18"/>
  <c r="I4891" i="18"/>
  <c r="N4867" i="18"/>
  <c r="L7627" i="18"/>
  <c r="Q7603" i="18"/>
  <c r="J4898" i="18"/>
  <c r="O4874" i="18"/>
  <c r="J4906" i="18"/>
  <c r="O4882" i="18"/>
  <c r="I4895" i="18"/>
  <c r="N4871" i="18"/>
  <c r="J4895" i="18"/>
  <c r="O4871" i="18"/>
  <c r="K4911" i="18"/>
  <c r="P4887" i="18"/>
  <c r="K4894" i="18"/>
  <c r="P4870" i="18"/>
  <c r="J4905" i="18"/>
  <c r="O4881" i="18"/>
  <c r="J4903" i="18"/>
  <c r="O4879" i="18"/>
  <c r="L7626" i="18"/>
  <c r="Q7602" i="18"/>
  <c r="K4896" i="18"/>
  <c r="P4872" i="18"/>
  <c r="L7625" i="18"/>
  <c r="Q7601" i="18"/>
  <c r="L7632" i="18"/>
  <c r="Q7608" i="18"/>
  <c r="J4912" i="18"/>
  <c r="O4888" i="18"/>
  <c r="J4911" i="18"/>
  <c r="O4887" i="18"/>
  <c r="I4909" i="18"/>
  <c r="N4885" i="18"/>
  <c r="I4898" i="18"/>
  <c r="N4874" i="18"/>
  <c r="L7634" i="18"/>
  <c r="Q7610" i="18"/>
  <c r="I4910" i="18"/>
  <c r="N4886" i="18"/>
  <c r="J4910" i="18"/>
  <c r="O4886" i="18"/>
  <c r="K4895" i="18"/>
  <c r="P4871" i="18"/>
  <c r="L7638" i="18"/>
  <c r="Q7614" i="18"/>
  <c r="K4905" i="18"/>
  <c r="P4881" i="18"/>
  <c r="I4902" i="18"/>
  <c r="N4878" i="18"/>
  <c r="I4904" i="18"/>
  <c r="N4880" i="18"/>
  <c r="I4899" i="18"/>
  <c r="N4875" i="18"/>
  <c r="R4846" i="18"/>
  <c r="U4846" i="18" s="1"/>
  <c r="R4848" i="18"/>
  <c r="U4848" i="18" s="1"/>
  <c r="R4845" i="18"/>
  <c r="U4845" i="18" s="1"/>
  <c r="R4849" i="18"/>
  <c r="U4849" i="18" s="1"/>
  <c r="R4852" i="18"/>
  <c r="U4852" i="18" s="1"/>
  <c r="R4855" i="18"/>
  <c r="U4855" i="18" s="1"/>
  <c r="K4889" i="18"/>
  <c r="P4865" i="18"/>
  <c r="L7636" i="18"/>
  <c r="Q7612" i="18"/>
  <c r="J4901" i="18"/>
  <c r="O4877" i="18"/>
  <c r="L7623" i="18"/>
  <c r="Q7599" i="18"/>
  <c r="K4898" i="18"/>
  <c r="P4874" i="18"/>
  <c r="L7628" i="18"/>
  <c r="Q7604" i="18"/>
  <c r="J4891" i="18"/>
  <c r="O4867" i="18"/>
  <c r="J4904" i="18"/>
  <c r="O4880" i="18"/>
  <c r="I4894" i="18"/>
  <c r="N4870" i="18"/>
  <c r="K4900" i="18"/>
  <c r="P4876" i="18"/>
  <c r="K4904" i="18"/>
  <c r="P4880" i="18"/>
  <c r="I4896" i="18"/>
  <c r="N4872" i="18"/>
  <c r="K4890" i="18"/>
  <c r="P4866" i="18"/>
  <c r="L7621" i="18"/>
  <c r="Q7597" i="18"/>
  <c r="K4903" i="18"/>
  <c r="P4879" i="18"/>
  <c r="K4912" i="18"/>
  <c r="P4888" i="18"/>
  <c r="I4893" i="18"/>
  <c r="N4869" i="18"/>
  <c r="K4902" i="18"/>
  <c r="P4878" i="18"/>
  <c r="L7640" i="18"/>
  <c r="Q7616" i="18"/>
  <c r="I4897" i="18"/>
  <c r="N4873" i="18"/>
  <c r="J4889" i="18"/>
  <c r="O4865" i="18"/>
  <c r="K4906" i="18"/>
  <c r="P4882" i="18"/>
  <c r="J4899" i="18"/>
  <c r="O4875" i="18"/>
  <c r="J4892" i="18"/>
  <c r="O4868" i="18"/>
  <c r="I4912" i="18"/>
  <c r="N4888" i="18"/>
  <c r="L7622" i="18"/>
  <c r="Q7598" i="18"/>
  <c r="L7631" i="18"/>
  <c r="Q7607" i="18"/>
  <c r="L7620" i="18"/>
  <c r="Q7596" i="18"/>
  <c r="L7637" i="18"/>
  <c r="Q7613" i="18"/>
  <c r="K4910" i="18"/>
  <c r="P4886" i="18"/>
  <c r="J4900" i="18"/>
  <c r="O4876" i="18"/>
  <c r="K4901" i="18"/>
  <c r="P4877" i="18"/>
  <c r="I4908" i="18"/>
  <c r="N4884" i="18"/>
  <c r="J4902" i="18"/>
  <c r="O4878" i="18"/>
  <c r="L7629" i="18"/>
  <c r="Q7605" i="18"/>
  <c r="L7639" i="18"/>
  <c r="Q7615" i="18"/>
  <c r="J4894" i="18"/>
  <c r="O4870" i="18"/>
  <c r="I4889" i="18"/>
  <c r="N4865" i="18"/>
  <c r="I4900" i="18"/>
  <c r="N4876" i="18"/>
  <c r="R4876" i="18" s="1"/>
  <c r="U4876" i="18" s="1"/>
  <c r="J4896" i="18"/>
  <c r="O4872" i="18"/>
  <c r="I4903" i="18"/>
  <c r="N4879" i="18"/>
  <c r="L7633" i="18"/>
  <c r="Q7609" i="18"/>
  <c r="K4908" i="18"/>
  <c r="P4884" i="18"/>
  <c r="J4893" i="18"/>
  <c r="O4869" i="18"/>
  <c r="J4908" i="18"/>
  <c r="O4884" i="18"/>
  <c r="K4909" i="18"/>
  <c r="P4885" i="18"/>
  <c r="J4897" i="18"/>
  <c r="O4873" i="18"/>
  <c r="L7630" i="18"/>
  <c r="Q7606" i="18"/>
  <c r="R4857" i="18"/>
  <c r="U4857" i="18" s="1"/>
  <c r="R4853" i="18"/>
  <c r="U4853" i="18" s="1"/>
  <c r="R4858" i="18"/>
  <c r="U4858" i="18" s="1"/>
  <c r="R4863" i="18"/>
  <c r="U4863" i="18" s="1"/>
  <c r="R4859" i="18"/>
  <c r="U4859" i="18" s="1"/>
  <c r="R4843" i="18"/>
  <c r="U4843" i="18" s="1"/>
  <c r="R4879" i="18" l="1"/>
  <c r="U4879" i="18" s="1"/>
  <c r="R4888" i="18"/>
  <c r="U4888" i="18" s="1"/>
  <c r="R4869" i="18"/>
  <c r="U4869" i="18" s="1"/>
  <c r="R4871" i="18"/>
  <c r="U4871" i="18" s="1"/>
  <c r="R4873" i="18"/>
  <c r="U4873" i="18" s="1"/>
  <c r="R4872" i="18"/>
  <c r="U4872" i="18" s="1"/>
  <c r="R4880" i="18"/>
  <c r="U4880" i="18" s="1"/>
  <c r="R4886" i="18"/>
  <c r="U4886" i="18" s="1"/>
  <c r="R4874" i="18"/>
  <c r="U4874" i="18" s="1"/>
  <c r="R4883" i="18"/>
  <c r="U4883" i="18" s="1"/>
  <c r="R4882" i="18"/>
  <c r="U4882" i="18" s="1"/>
  <c r="R4868" i="18"/>
  <c r="U4868" i="18" s="1"/>
  <c r="R4881" i="18"/>
  <c r="U4881" i="18" s="1"/>
  <c r="R4865" i="18"/>
  <c r="U4865" i="18" s="1"/>
  <c r="L7654" i="18"/>
  <c r="Q7630" i="18"/>
  <c r="K4933" i="18"/>
  <c r="P4909" i="18"/>
  <c r="J4917" i="18"/>
  <c r="O4893" i="18"/>
  <c r="L7657" i="18"/>
  <c r="Q7633" i="18"/>
  <c r="J4920" i="18"/>
  <c r="O4896" i="18"/>
  <c r="I4913" i="18"/>
  <c r="N4889" i="18"/>
  <c r="L7663" i="18"/>
  <c r="Q7639" i="18"/>
  <c r="J4926" i="18"/>
  <c r="O4902" i="18"/>
  <c r="K4925" i="18"/>
  <c r="P4901" i="18"/>
  <c r="K4934" i="18"/>
  <c r="P4910" i="18"/>
  <c r="L7644" i="18"/>
  <c r="Q7620" i="18"/>
  <c r="L7646" i="18"/>
  <c r="Q7622" i="18"/>
  <c r="J4916" i="18"/>
  <c r="O4892" i="18"/>
  <c r="K4930" i="18"/>
  <c r="P4906" i="18"/>
  <c r="I4921" i="18"/>
  <c r="N4897" i="18"/>
  <c r="K4926" i="18"/>
  <c r="P4902" i="18"/>
  <c r="K4936" i="18"/>
  <c r="P4912" i="18"/>
  <c r="L7645" i="18"/>
  <c r="Q7621" i="18"/>
  <c r="I4920" i="18"/>
  <c r="N4896" i="18"/>
  <c r="K4924" i="18"/>
  <c r="P4900" i="18"/>
  <c r="J4928" i="18"/>
  <c r="O4904" i="18"/>
  <c r="L7652" i="18"/>
  <c r="Q7628" i="18"/>
  <c r="L7647" i="18"/>
  <c r="Q7623" i="18"/>
  <c r="L7660" i="18"/>
  <c r="Q7636" i="18"/>
  <c r="I4928" i="18"/>
  <c r="N4904" i="18"/>
  <c r="K4929" i="18"/>
  <c r="P4905" i="18"/>
  <c r="K4919" i="18"/>
  <c r="P4895" i="18"/>
  <c r="I4934" i="18"/>
  <c r="N4910" i="18"/>
  <c r="I4922" i="18"/>
  <c r="N4898" i="18"/>
  <c r="J4935" i="18"/>
  <c r="O4911" i="18"/>
  <c r="L7656" i="18"/>
  <c r="Q7632" i="18"/>
  <c r="K4920" i="18"/>
  <c r="P4896" i="18"/>
  <c r="J4927" i="18"/>
  <c r="O4903" i="18"/>
  <c r="K4918" i="18"/>
  <c r="P4894" i="18"/>
  <c r="J4919" i="18"/>
  <c r="O4895" i="18"/>
  <c r="J4930" i="18"/>
  <c r="O4906" i="18"/>
  <c r="L7651" i="18"/>
  <c r="Q7627" i="18"/>
  <c r="I4931" i="18"/>
  <c r="N4907" i="18"/>
  <c r="L7643" i="18"/>
  <c r="Q7619" i="18"/>
  <c r="K4923" i="18"/>
  <c r="P4899" i="18"/>
  <c r="L7665" i="18"/>
  <c r="Q7641" i="18"/>
  <c r="I4930" i="18"/>
  <c r="N4906" i="18"/>
  <c r="K4916" i="18"/>
  <c r="P4892" i="18"/>
  <c r="K4917" i="18"/>
  <c r="P4893" i="18"/>
  <c r="J4914" i="18"/>
  <c r="O4890" i="18"/>
  <c r="J4933" i="18"/>
  <c r="O4909" i="18"/>
  <c r="I4916" i="18"/>
  <c r="N4892" i="18"/>
  <c r="I4929" i="18"/>
  <c r="N4905" i="18"/>
  <c r="R4884" i="18"/>
  <c r="U4884" i="18" s="1"/>
  <c r="R4875" i="18"/>
  <c r="U4875" i="18" s="1"/>
  <c r="R4885" i="18"/>
  <c r="U4885" i="18" s="1"/>
  <c r="R4867" i="18"/>
  <c r="U4867" i="18" s="1"/>
  <c r="R4887" i="18"/>
  <c r="U4887" i="18" s="1"/>
  <c r="R4866" i="18"/>
  <c r="U4866" i="18" s="1"/>
  <c r="R4877" i="18"/>
  <c r="U4877" i="18" s="1"/>
  <c r="R4870" i="18"/>
  <c r="U4870" i="18" s="1"/>
  <c r="R4878" i="18"/>
  <c r="U4878" i="18" s="1"/>
  <c r="J4921" i="18"/>
  <c r="O4897" i="18"/>
  <c r="J4932" i="18"/>
  <c r="O4908" i="18"/>
  <c r="K4932" i="18"/>
  <c r="P4908" i="18"/>
  <c r="I4927" i="18"/>
  <c r="N4903" i="18"/>
  <c r="I4924" i="18"/>
  <c r="N4900" i="18"/>
  <c r="J4918" i="18"/>
  <c r="O4894" i="18"/>
  <c r="L7653" i="18"/>
  <c r="Q7629" i="18"/>
  <c r="I4932" i="18"/>
  <c r="N4908" i="18"/>
  <c r="J4924" i="18"/>
  <c r="O4900" i="18"/>
  <c r="L7661" i="18"/>
  <c r="Q7637" i="18"/>
  <c r="L7655" i="18"/>
  <c r="Q7631" i="18"/>
  <c r="I4936" i="18"/>
  <c r="N4912" i="18"/>
  <c r="J4923" i="18"/>
  <c r="O4899" i="18"/>
  <c r="J4913" i="18"/>
  <c r="O4889" i="18"/>
  <c r="L7664" i="18"/>
  <c r="Q7640" i="18"/>
  <c r="I4917" i="18"/>
  <c r="N4893" i="18"/>
  <c r="K4927" i="18"/>
  <c r="P4903" i="18"/>
  <c r="K4914" i="18"/>
  <c r="P4890" i="18"/>
  <c r="K4928" i="18"/>
  <c r="P4904" i="18"/>
  <c r="I4918" i="18"/>
  <c r="N4894" i="18"/>
  <c r="J4915" i="18"/>
  <c r="O4891" i="18"/>
  <c r="K4922" i="18"/>
  <c r="P4898" i="18"/>
  <c r="J4925" i="18"/>
  <c r="O4901" i="18"/>
  <c r="K4913" i="18"/>
  <c r="P4889" i="18"/>
  <c r="I4923" i="18"/>
  <c r="N4899" i="18"/>
  <c r="I4926" i="18"/>
  <c r="N4902" i="18"/>
  <c r="L7662" i="18"/>
  <c r="Q7638" i="18"/>
  <c r="J4934" i="18"/>
  <c r="O4910" i="18"/>
  <c r="L7658" i="18"/>
  <c r="Q7634" i="18"/>
  <c r="I4933" i="18"/>
  <c r="N4909" i="18"/>
  <c r="J4936" i="18"/>
  <c r="O4912" i="18"/>
  <c r="L7649" i="18"/>
  <c r="Q7625" i="18"/>
  <c r="L7650" i="18"/>
  <c r="Q7626" i="18"/>
  <c r="J4929" i="18"/>
  <c r="O4905" i="18"/>
  <c r="K4935" i="18"/>
  <c r="P4911" i="18"/>
  <c r="I4919" i="18"/>
  <c r="N4895" i="18"/>
  <c r="R4895" i="18" s="1"/>
  <c r="U4895" i="18" s="1"/>
  <c r="J4922" i="18"/>
  <c r="O4898" i="18"/>
  <c r="I4915" i="18"/>
  <c r="N4891" i="18"/>
  <c r="L7648" i="18"/>
  <c r="Q7624" i="18"/>
  <c r="K4921" i="18"/>
  <c r="P4897" i="18"/>
  <c r="K4931" i="18"/>
  <c r="P4907" i="18"/>
  <c r="I4935" i="18"/>
  <c r="N4911" i="18"/>
  <c r="L7659" i="18"/>
  <c r="Q7635" i="18"/>
  <c r="L7642" i="18"/>
  <c r="Q7618" i="18"/>
  <c r="J4931" i="18"/>
  <c r="O4907" i="18"/>
  <c r="I4914" i="18"/>
  <c r="N4890" i="18"/>
  <c r="K4915" i="18"/>
  <c r="P4891" i="18"/>
  <c r="I4925" i="18"/>
  <c r="N4901" i="18"/>
  <c r="R4906" i="18" l="1"/>
  <c r="U4906" i="18" s="1"/>
  <c r="R4890" i="18"/>
  <c r="U4890" i="18" s="1"/>
  <c r="R4892" i="18"/>
  <c r="U4892" i="18" s="1"/>
  <c r="R4901" i="18"/>
  <c r="U4901" i="18" s="1"/>
  <c r="R4911" i="18"/>
  <c r="U4911" i="18" s="1"/>
  <c r="R4891" i="18"/>
  <c r="U4891" i="18" s="1"/>
  <c r="R4909" i="18"/>
  <c r="U4909" i="18" s="1"/>
  <c r="R4902" i="18"/>
  <c r="U4902" i="18" s="1"/>
  <c r="R4894" i="18"/>
  <c r="U4894" i="18" s="1"/>
  <c r="R4912" i="18"/>
  <c r="U4912" i="18" s="1"/>
  <c r="R4908" i="18"/>
  <c r="U4908" i="18" s="1"/>
  <c r="R4903" i="18"/>
  <c r="U4903" i="18" s="1"/>
  <c r="K4939" i="18"/>
  <c r="P4915" i="18"/>
  <c r="J4955" i="18"/>
  <c r="O4931" i="18"/>
  <c r="L7683" i="18"/>
  <c r="Q7659" i="18"/>
  <c r="K4955" i="18"/>
  <c r="P4931" i="18"/>
  <c r="L7672" i="18"/>
  <c r="Q7648" i="18"/>
  <c r="J4946" i="18"/>
  <c r="O4922" i="18"/>
  <c r="K4959" i="18"/>
  <c r="P4935" i="18"/>
  <c r="L7674" i="18"/>
  <c r="Q7650" i="18"/>
  <c r="J4960" i="18"/>
  <c r="O4936" i="18"/>
  <c r="L7682" i="18"/>
  <c r="Q7658" i="18"/>
  <c r="L7686" i="18"/>
  <c r="Q7662" i="18"/>
  <c r="I4947" i="18"/>
  <c r="N4923" i="18"/>
  <c r="J4949" i="18"/>
  <c r="O4925" i="18"/>
  <c r="J4939" i="18"/>
  <c r="O4915" i="18"/>
  <c r="K4952" i="18"/>
  <c r="P4928" i="18"/>
  <c r="K4951" i="18"/>
  <c r="P4927" i="18"/>
  <c r="L7688" i="18"/>
  <c r="Q7664" i="18"/>
  <c r="J4947" i="18"/>
  <c r="O4923" i="18"/>
  <c r="L7679" i="18"/>
  <c r="Q7655" i="18"/>
  <c r="J4948" i="18"/>
  <c r="O4924" i="18"/>
  <c r="L7677" i="18"/>
  <c r="Q7653" i="18"/>
  <c r="I4948" i="18"/>
  <c r="N4924" i="18"/>
  <c r="K4956" i="18"/>
  <c r="P4932" i="18"/>
  <c r="J4945" i="18"/>
  <c r="O4921" i="18"/>
  <c r="R4898" i="18"/>
  <c r="U4898" i="18" s="1"/>
  <c r="R4904" i="18"/>
  <c r="U4904" i="18" s="1"/>
  <c r="R4896" i="18"/>
  <c r="U4896" i="18" s="1"/>
  <c r="R4897" i="18"/>
  <c r="U4897" i="18" s="1"/>
  <c r="R4893" i="18"/>
  <c r="U4893" i="18" s="1"/>
  <c r="I4940" i="18"/>
  <c r="N4916" i="18"/>
  <c r="J4938" i="18"/>
  <c r="O4914" i="18"/>
  <c r="K4940" i="18"/>
  <c r="P4916" i="18"/>
  <c r="L7689" i="18"/>
  <c r="Q7665" i="18"/>
  <c r="L7667" i="18"/>
  <c r="Q7643" i="18"/>
  <c r="L7675" i="18"/>
  <c r="Q7651" i="18"/>
  <c r="J4943" i="18"/>
  <c r="O4919" i="18"/>
  <c r="J4951" i="18"/>
  <c r="O4927" i="18"/>
  <c r="L7680" i="18"/>
  <c r="Q7656" i="18"/>
  <c r="I4946" i="18"/>
  <c r="N4922" i="18"/>
  <c r="K4943" i="18"/>
  <c r="P4919" i="18"/>
  <c r="I4952" i="18"/>
  <c r="N4928" i="18"/>
  <c r="L7671" i="18"/>
  <c r="Q7647" i="18"/>
  <c r="J4952" i="18"/>
  <c r="O4928" i="18"/>
  <c r="I4944" i="18"/>
  <c r="N4920" i="18"/>
  <c r="K4960" i="18"/>
  <c r="P4936" i="18"/>
  <c r="I4945" i="18"/>
  <c r="N4921" i="18"/>
  <c r="J4940" i="18"/>
  <c r="O4916" i="18"/>
  <c r="L7668" i="18"/>
  <c r="Q7644" i="18"/>
  <c r="K4949" i="18"/>
  <c r="P4925" i="18"/>
  <c r="L7687" i="18"/>
  <c r="Q7663" i="18"/>
  <c r="J4944" i="18"/>
  <c r="O4920" i="18"/>
  <c r="J4941" i="18"/>
  <c r="O4917" i="18"/>
  <c r="L7678" i="18"/>
  <c r="Q7654" i="18"/>
  <c r="I4949" i="18"/>
  <c r="N4925" i="18"/>
  <c r="I4959" i="18"/>
  <c r="N4935" i="18"/>
  <c r="I4939" i="18"/>
  <c r="N4915" i="18"/>
  <c r="R4915" i="18" s="1"/>
  <c r="U4915" i="18" s="1"/>
  <c r="L7673" i="18"/>
  <c r="Q7649" i="18"/>
  <c r="J4958" i="18"/>
  <c r="O4934" i="18"/>
  <c r="K4937" i="18"/>
  <c r="P4913" i="18"/>
  <c r="I4942" i="18"/>
  <c r="N4918" i="18"/>
  <c r="J4937" i="18"/>
  <c r="O4913" i="18"/>
  <c r="L7685" i="18"/>
  <c r="Q7661" i="18"/>
  <c r="J4942" i="18"/>
  <c r="O4918" i="18"/>
  <c r="I4951" i="18"/>
  <c r="N4927" i="18"/>
  <c r="J4956" i="18"/>
  <c r="O4932" i="18"/>
  <c r="R4905" i="18"/>
  <c r="U4905" i="18" s="1"/>
  <c r="R4907" i="18"/>
  <c r="U4907" i="18" s="1"/>
  <c r="R4910" i="18"/>
  <c r="U4910" i="18" s="1"/>
  <c r="R4889" i="18"/>
  <c r="U4889" i="18" s="1"/>
  <c r="I4938" i="18"/>
  <c r="N4914" i="18"/>
  <c r="L7666" i="18"/>
  <c r="Q7642" i="18"/>
  <c r="K4945" i="18"/>
  <c r="P4921" i="18"/>
  <c r="I4943" i="18"/>
  <c r="N4919" i="18"/>
  <c r="J4953" i="18"/>
  <c r="O4929" i="18"/>
  <c r="I4957" i="18"/>
  <c r="N4933" i="18"/>
  <c r="I4950" i="18"/>
  <c r="N4926" i="18"/>
  <c r="K4946" i="18"/>
  <c r="P4922" i="18"/>
  <c r="K4938" i="18"/>
  <c r="P4914" i="18"/>
  <c r="I4941" i="18"/>
  <c r="N4917" i="18"/>
  <c r="I4960" i="18"/>
  <c r="N4936" i="18"/>
  <c r="I4956" i="18"/>
  <c r="N4932" i="18"/>
  <c r="R4899" i="18"/>
  <c r="U4899" i="18" s="1"/>
  <c r="R4900" i="18"/>
  <c r="U4900" i="18" s="1"/>
  <c r="I4953" i="18"/>
  <c r="N4929" i="18"/>
  <c r="J4957" i="18"/>
  <c r="O4933" i="18"/>
  <c r="K4941" i="18"/>
  <c r="P4917" i="18"/>
  <c r="I4954" i="18"/>
  <c r="N4930" i="18"/>
  <c r="K4947" i="18"/>
  <c r="P4923" i="18"/>
  <c r="I4955" i="18"/>
  <c r="N4931" i="18"/>
  <c r="J4954" i="18"/>
  <c r="O4930" i="18"/>
  <c r="K4942" i="18"/>
  <c r="P4918" i="18"/>
  <c r="K4944" i="18"/>
  <c r="P4920" i="18"/>
  <c r="J4959" i="18"/>
  <c r="O4935" i="18"/>
  <c r="I4958" i="18"/>
  <c r="N4934" i="18"/>
  <c r="K4953" i="18"/>
  <c r="P4929" i="18"/>
  <c r="L7684" i="18"/>
  <c r="Q7660" i="18"/>
  <c r="L7676" i="18"/>
  <c r="Q7652" i="18"/>
  <c r="K4948" i="18"/>
  <c r="P4924" i="18"/>
  <c r="L7669" i="18"/>
  <c r="Q7645" i="18"/>
  <c r="K4950" i="18"/>
  <c r="P4926" i="18"/>
  <c r="K4954" i="18"/>
  <c r="P4930" i="18"/>
  <c r="L7670" i="18"/>
  <c r="Q7646" i="18"/>
  <c r="K4958" i="18"/>
  <c r="P4934" i="18"/>
  <c r="J4950" i="18"/>
  <c r="O4926" i="18"/>
  <c r="I4937" i="18"/>
  <c r="N4913" i="18"/>
  <c r="L7681" i="18"/>
  <c r="Q7657" i="18"/>
  <c r="K4957" i="18"/>
  <c r="P4933" i="18"/>
  <c r="R4931" i="18" l="1"/>
  <c r="U4931" i="18" s="1"/>
  <c r="R4927" i="18"/>
  <c r="U4927" i="18" s="1"/>
  <c r="R4932" i="18"/>
  <c r="U4932" i="18" s="1"/>
  <c r="R4913" i="18"/>
  <c r="U4913" i="18" s="1"/>
  <c r="R4936" i="18"/>
  <c r="U4936" i="18" s="1"/>
  <c r="R4925" i="18"/>
  <c r="U4925" i="18" s="1"/>
  <c r="R4919" i="18"/>
  <c r="U4919" i="18" s="1"/>
  <c r="I4961" i="18"/>
  <c r="N4937" i="18"/>
  <c r="K4978" i="18"/>
  <c r="P4954" i="18"/>
  <c r="K4977" i="18"/>
  <c r="P4953" i="18"/>
  <c r="L7705" i="18"/>
  <c r="Q7681" i="18"/>
  <c r="J4974" i="18"/>
  <c r="O4950" i="18"/>
  <c r="L7694" i="18"/>
  <c r="Q7670" i="18"/>
  <c r="K4974" i="18"/>
  <c r="P4950" i="18"/>
  <c r="K4972" i="18"/>
  <c r="P4948" i="18"/>
  <c r="L7708" i="18"/>
  <c r="Q7684" i="18"/>
  <c r="I4982" i="18"/>
  <c r="N4958" i="18"/>
  <c r="K4968" i="18"/>
  <c r="P4944" i="18"/>
  <c r="J4978" i="18"/>
  <c r="O4954" i="18"/>
  <c r="K4971" i="18"/>
  <c r="P4947" i="18"/>
  <c r="K4965" i="18"/>
  <c r="P4941" i="18"/>
  <c r="I4977" i="18"/>
  <c r="N4953" i="18"/>
  <c r="I4980" i="18"/>
  <c r="N4956" i="18"/>
  <c r="I4965" i="18"/>
  <c r="N4941" i="18"/>
  <c r="K4970" i="18"/>
  <c r="P4946" i="18"/>
  <c r="I4981" i="18"/>
  <c r="N4957" i="18"/>
  <c r="I4967" i="18"/>
  <c r="N4943" i="18"/>
  <c r="L7690" i="18"/>
  <c r="Q7666" i="18"/>
  <c r="J4980" i="18"/>
  <c r="O4956" i="18"/>
  <c r="J4966" i="18"/>
  <c r="O4942" i="18"/>
  <c r="J4961" i="18"/>
  <c r="O4937" i="18"/>
  <c r="K4961" i="18"/>
  <c r="P4937" i="18"/>
  <c r="L7697" i="18"/>
  <c r="Q7673" i="18"/>
  <c r="I4983" i="18"/>
  <c r="N4959" i="18"/>
  <c r="L7702" i="18"/>
  <c r="Q7678" i="18"/>
  <c r="J4968" i="18"/>
  <c r="O4944" i="18"/>
  <c r="K4973" i="18"/>
  <c r="P4949" i="18"/>
  <c r="J4964" i="18"/>
  <c r="O4940" i="18"/>
  <c r="K4984" i="18"/>
  <c r="P4960" i="18"/>
  <c r="J4976" i="18"/>
  <c r="O4952" i="18"/>
  <c r="I4976" i="18"/>
  <c r="N4952" i="18"/>
  <c r="I4970" i="18"/>
  <c r="N4946" i="18"/>
  <c r="J4975" i="18"/>
  <c r="O4951" i="18"/>
  <c r="L7699" i="18"/>
  <c r="Q7675" i="18"/>
  <c r="L7713" i="18"/>
  <c r="Q7689" i="18"/>
  <c r="J4962" i="18"/>
  <c r="O4938" i="18"/>
  <c r="R4924" i="18"/>
  <c r="U4924" i="18" s="1"/>
  <c r="R4923" i="18"/>
  <c r="U4923" i="18" s="1"/>
  <c r="R4930" i="18"/>
  <c r="U4930" i="18" s="1"/>
  <c r="R4926" i="18"/>
  <c r="U4926" i="18" s="1"/>
  <c r="R4914" i="18"/>
  <c r="U4914" i="18" s="1"/>
  <c r="R4918" i="18"/>
  <c r="U4918" i="18" s="1"/>
  <c r="R4921" i="18"/>
  <c r="U4921" i="18" s="1"/>
  <c r="R4920" i="18"/>
  <c r="U4920" i="18" s="1"/>
  <c r="R4916" i="18"/>
  <c r="U4916" i="18" s="1"/>
  <c r="J4969" i="18"/>
  <c r="O4945" i="18"/>
  <c r="I4972" i="18"/>
  <c r="N4948" i="18"/>
  <c r="J4972" i="18"/>
  <c r="O4948" i="18"/>
  <c r="J4971" i="18"/>
  <c r="O4947" i="18"/>
  <c r="K4975" i="18"/>
  <c r="P4951" i="18"/>
  <c r="J4963" i="18"/>
  <c r="O4939" i="18"/>
  <c r="I4971" i="18"/>
  <c r="N4947" i="18"/>
  <c r="L7706" i="18"/>
  <c r="Q7682" i="18"/>
  <c r="L7698" i="18"/>
  <c r="Q7674" i="18"/>
  <c r="J4970" i="18"/>
  <c r="O4946" i="18"/>
  <c r="K4979" i="18"/>
  <c r="P4955" i="18"/>
  <c r="J4979" i="18"/>
  <c r="O4955" i="18"/>
  <c r="K4982" i="18"/>
  <c r="P4958" i="18"/>
  <c r="L7700" i="18"/>
  <c r="Q7676" i="18"/>
  <c r="K4966" i="18"/>
  <c r="P4942" i="18"/>
  <c r="I4979" i="18"/>
  <c r="N4955" i="18"/>
  <c r="I4978" i="18"/>
  <c r="N4954" i="18"/>
  <c r="R4954" i="18" s="1"/>
  <c r="U4954" i="18" s="1"/>
  <c r="J4981" i="18"/>
  <c r="O4957" i="18"/>
  <c r="I4984" i="18"/>
  <c r="N4960" i="18"/>
  <c r="K4962" i="18"/>
  <c r="P4938" i="18"/>
  <c r="I4974" i="18"/>
  <c r="N4950" i="18"/>
  <c r="J4977" i="18"/>
  <c r="O4953" i="18"/>
  <c r="K4969" i="18"/>
  <c r="P4945" i="18"/>
  <c r="I4962" i="18"/>
  <c r="N4938" i="18"/>
  <c r="R4938" i="18" s="1"/>
  <c r="U4938" i="18" s="1"/>
  <c r="I4975" i="18"/>
  <c r="N4951" i="18"/>
  <c r="L7709" i="18"/>
  <c r="Q7685" i="18"/>
  <c r="I4966" i="18"/>
  <c r="N4942" i="18"/>
  <c r="R4942" i="18" s="1"/>
  <c r="U4942" i="18" s="1"/>
  <c r="J4982" i="18"/>
  <c r="O4958" i="18"/>
  <c r="I4963" i="18"/>
  <c r="N4939" i="18"/>
  <c r="I4973" i="18"/>
  <c r="N4949" i="18"/>
  <c r="J4965" i="18"/>
  <c r="O4941" i="18"/>
  <c r="L7711" i="18"/>
  <c r="Q7687" i="18"/>
  <c r="L7692" i="18"/>
  <c r="Q7668" i="18"/>
  <c r="I4969" i="18"/>
  <c r="N4945" i="18"/>
  <c r="I4968" i="18"/>
  <c r="N4944" i="18"/>
  <c r="L7695" i="18"/>
  <c r="Q7671" i="18"/>
  <c r="K4967" i="18"/>
  <c r="P4943" i="18"/>
  <c r="L7704" i="18"/>
  <c r="Q7680" i="18"/>
  <c r="J4967" i="18"/>
  <c r="O4943" i="18"/>
  <c r="L7691" i="18"/>
  <c r="Q7667" i="18"/>
  <c r="K4964" i="18"/>
  <c r="P4940" i="18"/>
  <c r="I4964" i="18"/>
  <c r="N4940" i="18"/>
  <c r="K4981" i="18"/>
  <c r="P4957" i="18"/>
  <c r="L7693" i="18"/>
  <c r="Q7669" i="18"/>
  <c r="J4983" i="18"/>
  <c r="O4959" i="18"/>
  <c r="R4934" i="18"/>
  <c r="U4934" i="18" s="1"/>
  <c r="R4929" i="18"/>
  <c r="U4929" i="18" s="1"/>
  <c r="R4917" i="18"/>
  <c r="U4917" i="18" s="1"/>
  <c r="R4933" i="18"/>
  <c r="U4933" i="18" s="1"/>
  <c r="R4935" i="18"/>
  <c r="U4935" i="18" s="1"/>
  <c r="R4928" i="18"/>
  <c r="U4928" i="18" s="1"/>
  <c r="R4922" i="18"/>
  <c r="U4922" i="18" s="1"/>
  <c r="K4980" i="18"/>
  <c r="P4956" i="18"/>
  <c r="L7701" i="18"/>
  <c r="Q7677" i="18"/>
  <c r="L7703" i="18"/>
  <c r="Q7679" i="18"/>
  <c r="L7712" i="18"/>
  <c r="Q7688" i="18"/>
  <c r="K4976" i="18"/>
  <c r="P4952" i="18"/>
  <c r="J4973" i="18"/>
  <c r="O4949" i="18"/>
  <c r="L7710" i="18"/>
  <c r="Q7686" i="18"/>
  <c r="J4984" i="18"/>
  <c r="O4960" i="18"/>
  <c r="K4983" i="18"/>
  <c r="P4959" i="18"/>
  <c r="L7696" i="18"/>
  <c r="Q7672" i="18"/>
  <c r="L7707" i="18"/>
  <c r="Q7683" i="18"/>
  <c r="K4963" i="18"/>
  <c r="P4939" i="18"/>
  <c r="R4950" i="18" l="1"/>
  <c r="U4950" i="18" s="1"/>
  <c r="R4955" i="18"/>
  <c r="U4955" i="18" s="1"/>
  <c r="R4944" i="18"/>
  <c r="U4944" i="18" s="1"/>
  <c r="R4940" i="18"/>
  <c r="U4940" i="18" s="1"/>
  <c r="R4945" i="18"/>
  <c r="U4945" i="18" s="1"/>
  <c r="R4949" i="18"/>
  <c r="U4949" i="18" s="1"/>
  <c r="R4948" i="18"/>
  <c r="U4948" i="18" s="1"/>
  <c r="J5008" i="18"/>
  <c r="O4984" i="18"/>
  <c r="J5007" i="18"/>
  <c r="O4983" i="18"/>
  <c r="K5005" i="18"/>
  <c r="P4981" i="18"/>
  <c r="K4988" i="18"/>
  <c r="P4964" i="18"/>
  <c r="J4991" i="18"/>
  <c r="O4967" i="18"/>
  <c r="K4991" i="18"/>
  <c r="P4967" i="18"/>
  <c r="I4992" i="18"/>
  <c r="N4968" i="18"/>
  <c r="L7716" i="18"/>
  <c r="Q7692" i="18"/>
  <c r="J4989" i="18"/>
  <c r="O4965" i="18"/>
  <c r="I4987" i="18"/>
  <c r="N4963" i="18"/>
  <c r="I4990" i="18"/>
  <c r="N4966" i="18"/>
  <c r="I4999" i="18"/>
  <c r="N4975" i="18"/>
  <c r="K4993" i="18"/>
  <c r="P4969" i="18"/>
  <c r="I4998" i="18"/>
  <c r="N4974" i="18"/>
  <c r="I5008" i="18"/>
  <c r="N4984" i="18"/>
  <c r="I5002" i="18"/>
  <c r="N4978" i="18"/>
  <c r="K4990" i="18"/>
  <c r="P4966" i="18"/>
  <c r="K5006" i="18"/>
  <c r="P4982" i="18"/>
  <c r="K5003" i="18"/>
  <c r="P4979" i="18"/>
  <c r="L7722" i="18"/>
  <c r="Q7698" i="18"/>
  <c r="I4995" i="18"/>
  <c r="N4971" i="18"/>
  <c r="K4999" i="18"/>
  <c r="P4975" i="18"/>
  <c r="J4996" i="18"/>
  <c r="O4972" i="18"/>
  <c r="J4993" i="18"/>
  <c r="O4969" i="18"/>
  <c r="R4952" i="18"/>
  <c r="U4952" i="18" s="1"/>
  <c r="R4943" i="18"/>
  <c r="U4943" i="18" s="1"/>
  <c r="R4956" i="18"/>
  <c r="U4956" i="18" s="1"/>
  <c r="R4958" i="18"/>
  <c r="U4958" i="18" s="1"/>
  <c r="L7720" i="18"/>
  <c r="Q7696" i="18"/>
  <c r="L7736" i="18"/>
  <c r="Q7712" i="18"/>
  <c r="L7725" i="18"/>
  <c r="Q7701" i="18"/>
  <c r="L7737" i="18"/>
  <c r="Q7713" i="18"/>
  <c r="J4999" i="18"/>
  <c r="O4975" i="18"/>
  <c r="I5000" i="18"/>
  <c r="N4976" i="18"/>
  <c r="K5008" i="18"/>
  <c r="P4984" i="18"/>
  <c r="K4997" i="18"/>
  <c r="P4973" i="18"/>
  <c r="L7726" i="18"/>
  <c r="Q7702" i="18"/>
  <c r="L7721" i="18"/>
  <c r="Q7697" i="18"/>
  <c r="J4985" i="18"/>
  <c r="O4961" i="18"/>
  <c r="J5004" i="18"/>
  <c r="O4980" i="18"/>
  <c r="I4991" i="18"/>
  <c r="N4967" i="18"/>
  <c r="K4994" i="18"/>
  <c r="P4970" i="18"/>
  <c r="I5004" i="18"/>
  <c r="N4980" i="18"/>
  <c r="K4989" i="18"/>
  <c r="P4965" i="18"/>
  <c r="J5002" i="18"/>
  <c r="O4978" i="18"/>
  <c r="I5006" i="18"/>
  <c r="N4982" i="18"/>
  <c r="K4996" i="18"/>
  <c r="P4972" i="18"/>
  <c r="L7718" i="18"/>
  <c r="Q7694" i="18"/>
  <c r="L7729" i="18"/>
  <c r="Q7705" i="18"/>
  <c r="K5002" i="18"/>
  <c r="P4978" i="18"/>
  <c r="J4997" i="18"/>
  <c r="O4973" i="18"/>
  <c r="L7717" i="18"/>
  <c r="Q7693" i="18"/>
  <c r="I4988" i="18"/>
  <c r="N4964" i="18"/>
  <c r="L7715" i="18"/>
  <c r="Q7691" i="18"/>
  <c r="L7728" i="18"/>
  <c r="Q7704" i="18"/>
  <c r="L7719" i="18"/>
  <c r="Q7695" i="18"/>
  <c r="I4993" i="18"/>
  <c r="N4969" i="18"/>
  <c r="L7735" i="18"/>
  <c r="Q7711" i="18"/>
  <c r="I4997" i="18"/>
  <c r="N4973" i="18"/>
  <c r="J5006" i="18"/>
  <c r="O4982" i="18"/>
  <c r="L7733" i="18"/>
  <c r="Q7709" i="18"/>
  <c r="I4986" i="18"/>
  <c r="N4962" i="18"/>
  <c r="J5001" i="18"/>
  <c r="O4977" i="18"/>
  <c r="K4986" i="18"/>
  <c r="P4962" i="18"/>
  <c r="J5005" i="18"/>
  <c r="O4981" i="18"/>
  <c r="I5003" i="18"/>
  <c r="N4979" i="18"/>
  <c r="L7724" i="18"/>
  <c r="Q7700" i="18"/>
  <c r="J5003" i="18"/>
  <c r="O4979" i="18"/>
  <c r="J4994" i="18"/>
  <c r="O4970" i="18"/>
  <c r="L7730" i="18"/>
  <c r="Q7706" i="18"/>
  <c r="J4987" i="18"/>
  <c r="O4963" i="18"/>
  <c r="J4995" i="18"/>
  <c r="O4971" i="18"/>
  <c r="I4996" i="18"/>
  <c r="N4972" i="18"/>
  <c r="R4972" i="18" s="1"/>
  <c r="U4972" i="18" s="1"/>
  <c r="R4946" i="18"/>
  <c r="U4946" i="18" s="1"/>
  <c r="R4959" i="18"/>
  <c r="U4959" i="18" s="1"/>
  <c r="R4957" i="18"/>
  <c r="U4957" i="18" s="1"/>
  <c r="R4941" i="18"/>
  <c r="U4941" i="18" s="1"/>
  <c r="R4953" i="18"/>
  <c r="U4953" i="18" s="1"/>
  <c r="R4937" i="18"/>
  <c r="U4937" i="18" s="1"/>
  <c r="K4987" i="18"/>
  <c r="P4963" i="18"/>
  <c r="L7731" i="18"/>
  <c r="Q7707" i="18"/>
  <c r="K5007" i="18"/>
  <c r="P4983" i="18"/>
  <c r="L7734" i="18"/>
  <c r="Q7710" i="18"/>
  <c r="K5000" i="18"/>
  <c r="P4976" i="18"/>
  <c r="L7727" i="18"/>
  <c r="Q7703" i="18"/>
  <c r="K5004" i="18"/>
  <c r="P4980" i="18"/>
  <c r="R4939" i="18"/>
  <c r="U4939" i="18" s="1"/>
  <c r="R4951" i="18"/>
  <c r="U4951" i="18" s="1"/>
  <c r="R4960" i="18"/>
  <c r="U4960" i="18" s="1"/>
  <c r="R4947" i="18"/>
  <c r="U4947" i="18" s="1"/>
  <c r="J4986" i="18"/>
  <c r="O4962" i="18"/>
  <c r="L7723" i="18"/>
  <c r="Q7699" i="18"/>
  <c r="I4994" i="18"/>
  <c r="N4970" i="18"/>
  <c r="J5000" i="18"/>
  <c r="O4976" i="18"/>
  <c r="J4988" i="18"/>
  <c r="O4964" i="18"/>
  <c r="J4992" i="18"/>
  <c r="O4968" i="18"/>
  <c r="I5007" i="18"/>
  <c r="N4983" i="18"/>
  <c r="R4983" i="18" s="1"/>
  <c r="U4983" i="18" s="1"/>
  <c r="K4985" i="18"/>
  <c r="P4961" i="18"/>
  <c r="J4990" i="18"/>
  <c r="O4966" i="18"/>
  <c r="L7714" i="18"/>
  <c r="Q7690" i="18"/>
  <c r="I5005" i="18"/>
  <c r="N4981" i="18"/>
  <c r="R4981" i="18" s="1"/>
  <c r="U4981" i="18" s="1"/>
  <c r="I4989" i="18"/>
  <c r="N4965" i="18"/>
  <c r="I5001" i="18"/>
  <c r="N4977" i="18"/>
  <c r="K4995" i="18"/>
  <c r="P4971" i="18"/>
  <c r="K4992" i="18"/>
  <c r="P4968" i="18"/>
  <c r="L7732" i="18"/>
  <c r="Q7708" i="18"/>
  <c r="K4998" i="18"/>
  <c r="P4974" i="18"/>
  <c r="J4998" i="18"/>
  <c r="O4974" i="18"/>
  <c r="K5001" i="18"/>
  <c r="P4977" i="18"/>
  <c r="I4985" i="18"/>
  <c r="N4961" i="18"/>
  <c r="R4961" i="18" s="1"/>
  <c r="U4961" i="18" s="1"/>
  <c r="R4970" i="18" l="1"/>
  <c r="U4970" i="18" s="1"/>
  <c r="R4965" i="18"/>
  <c r="U4965" i="18" s="1"/>
  <c r="R4973" i="18"/>
  <c r="U4973" i="18" s="1"/>
  <c r="R4969" i="18"/>
  <c r="U4969" i="18" s="1"/>
  <c r="R4967" i="18"/>
  <c r="U4967" i="18" s="1"/>
  <c r="R4977" i="18"/>
  <c r="U4977" i="18" s="1"/>
  <c r="R4979" i="18"/>
  <c r="U4979" i="18" s="1"/>
  <c r="R4962" i="18"/>
  <c r="U4962" i="18" s="1"/>
  <c r="R4982" i="18"/>
  <c r="U4982" i="18" s="1"/>
  <c r="R4976" i="18"/>
  <c r="U4976" i="18" s="1"/>
  <c r="R4978" i="18"/>
  <c r="U4978" i="18" s="1"/>
  <c r="R4974" i="18"/>
  <c r="U4974" i="18" s="1"/>
  <c r="R4975" i="18"/>
  <c r="U4975" i="18" s="1"/>
  <c r="R4963" i="18"/>
  <c r="U4963" i="18" s="1"/>
  <c r="K5025" i="18"/>
  <c r="P5001" i="18"/>
  <c r="K5022" i="18"/>
  <c r="P4998" i="18"/>
  <c r="K5016" i="18"/>
  <c r="P4992" i="18"/>
  <c r="I5025" i="18"/>
  <c r="N5001" i="18"/>
  <c r="I5029" i="18"/>
  <c r="N5005" i="18"/>
  <c r="J5014" i="18"/>
  <c r="O4990" i="18"/>
  <c r="I5031" i="18"/>
  <c r="N5007" i="18"/>
  <c r="J5012" i="18"/>
  <c r="O4988" i="18"/>
  <c r="I5018" i="18"/>
  <c r="N4994" i="18"/>
  <c r="J5010" i="18"/>
  <c r="O4986" i="18"/>
  <c r="L7751" i="18"/>
  <c r="Q7727" i="18"/>
  <c r="L7758" i="18"/>
  <c r="Q7734" i="18"/>
  <c r="L7755" i="18"/>
  <c r="Q7731" i="18"/>
  <c r="J5019" i="18"/>
  <c r="O4995" i="18"/>
  <c r="L7754" i="18"/>
  <c r="Q7730" i="18"/>
  <c r="J5027" i="18"/>
  <c r="O5003" i="18"/>
  <c r="I5027" i="18"/>
  <c r="N5003" i="18"/>
  <c r="K5010" i="18"/>
  <c r="P4986" i="18"/>
  <c r="I5010" i="18"/>
  <c r="N4986" i="18"/>
  <c r="J5030" i="18"/>
  <c r="O5006" i="18"/>
  <c r="L7759" i="18"/>
  <c r="Q7735" i="18"/>
  <c r="L7743" i="18"/>
  <c r="Q7719" i="18"/>
  <c r="L7739" i="18"/>
  <c r="Q7715" i="18"/>
  <c r="L7741" i="18"/>
  <c r="Q7717" i="18"/>
  <c r="K5026" i="18"/>
  <c r="P5002" i="18"/>
  <c r="L7742" i="18"/>
  <c r="Q7718" i="18"/>
  <c r="I5030" i="18"/>
  <c r="N5006" i="18"/>
  <c r="K5013" i="18"/>
  <c r="P4989" i="18"/>
  <c r="K5018" i="18"/>
  <c r="P4994" i="18"/>
  <c r="J5028" i="18"/>
  <c r="O5004" i="18"/>
  <c r="L7745" i="18"/>
  <c r="Q7721" i="18"/>
  <c r="K5021" i="18"/>
  <c r="P4997" i="18"/>
  <c r="I5024" i="18"/>
  <c r="N5000" i="18"/>
  <c r="L7761" i="18"/>
  <c r="Q7737" i="18"/>
  <c r="L7760" i="18"/>
  <c r="Q7736" i="18"/>
  <c r="J5017" i="18"/>
  <c r="O4993" i="18"/>
  <c r="K5023" i="18"/>
  <c r="P4999" i="18"/>
  <c r="L7746" i="18"/>
  <c r="Q7722" i="18"/>
  <c r="K5030" i="18"/>
  <c r="P5006" i="18"/>
  <c r="I5026" i="18"/>
  <c r="N5002" i="18"/>
  <c r="I5022" i="18"/>
  <c r="N4998" i="18"/>
  <c r="I5023" i="18"/>
  <c r="N4999" i="18"/>
  <c r="I5011" i="18"/>
  <c r="N4987" i="18"/>
  <c r="L7740" i="18"/>
  <c r="Q7716" i="18"/>
  <c r="K5015" i="18"/>
  <c r="P4991" i="18"/>
  <c r="K5012" i="18"/>
  <c r="P4988" i="18"/>
  <c r="J5031" i="18"/>
  <c r="O5007" i="18"/>
  <c r="R4971" i="18"/>
  <c r="U4971" i="18" s="1"/>
  <c r="R4984" i="18"/>
  <c r="U4984" i="18" s="1"/>
  <c r="R4966" i="18"/>
  <c r="U4966" i="18" s="1"/>
  <c r="R4968" i="18"/>
  <c r="U4968" i="18" s="1"/>
  <c r="R4964" i="18"/>
  <c r="U4964" i="18" s="1"/>
  <c r="R4980" i="18"/>
  <c r="U4980" i="18" s="1"/>
  <c r="I5009" i="18"/>
  <c r="N4985" i="18"/>
  <c r="J5022" i="18"/>
  <c r="O4998" i="18"/>
  <c r="L7756" i="18"/>
  <c r="Q7732" i="18"/>
  <c r="K5019" i="18"/>
  <c r="P4995" i="18"/>
  <c r="I5013" i="18"/>
  <c r="N4989" i="18"/>
  <c r="L7738" i="18"/>
  <c r="Q7714" i="18"/>
  <c r="K5009" i="18"/>
  <c r="P4985" i="18"/>
  <c r="J5016" i="18"/>
  <c r="O4992" i="18"/>
  <c r="J5024" i="18"/>
  <c r="O5000" i="18"/>
  <c r="L7747" i="18"/>
  <c r="Q7723" i="18"/>
  <c r="K5028" i="18"/>
  <c r="P5004" i="18"/>
  <c r="K5024" i="18"/>
  <c r="P5000" i="18"/>
  <c r="K5031" i="18"/>
  <c r="P5007" i="18"/>
  <c r="K5011" i="18"/>
  <c r="P4987" i="18"/>
  <c r="I5020" i="18"/>
  <c r="N4996" i="18"/>
  <c r="J5011" i="18"/>
  <c r="O4987" i="18"/>
  <c r="J5018" i="18"/>
  <c r="O4994" i="18"/>
  <c r="L7748" i="18"/>
  <c r="Q7724" i="18"/>
  <c r="J5029" i="18"/>
  <c r="O5005" i="18"/>
  <c r="J5025" i="18"/>
  <c r="O5001" i="18"/>
  <c r="L7757" i="18"/>
  <c r="Q7733" i="18"/>
  <c r="I5021" i="18"/>
  <c r="N4997" i="18"/>
  <c r="I5017" i="18"/>
  <c r="N4993" i="18"/>
  <c r="L7752" i="18"/>
  <c r="Q7728" i="18"/>
  <c r="I5012" i="18"/>
  <c r="N4988" i="18"/>
  <c r="J5021" i="18"/>
  <c r="O4997" i="18"/>
  <c r="L7753" i="18"/>
  <c r="Q7729" i="18"/>
  <c r="K5020" i="18"/>
  <c r="P4996" i="18"/>
  <c r="J5026" i="18"/>
  <c r="O5002" i="18"/>
  <c r="I5028" i="18"/>
  <c r="N5004" i="18"/>
  <c r="I5015" i="18"/>
  <c r="N4991" i="18"/>
  <c r="J5009" i="18"/>
  <c r="O4985" i="18"/>
  <c r="L7750" i="18"/>
  <c r="Q7726" i="18"/>
  <c r="K5032" i="18"/>
  <c r="P5008" i="18"/>
  <c r="J5023" i="18"/>
  <c r="O4999" i="18"/>
  <c r="L7749" i="18"/>
  <c r="Q7725" i="18"/>
  <c r="L7744" i="18"/>
  <c r="Q7720" i="18"/>
  <c r="J5020" i="18"/>
  <c r="O4996" i="18"/>
  <c r="I5019" i="18"/>
  <c r="N4995" i="18"/>
  <c r="R4995" i="18" s="1"/>
  <c r="U4995" i="18" s="1"/>
  <c r="K5027" i="18"/>
  <c r="P5003" i="18"/>
  <c r="K5014" i="18"/>
  <c r="P4990" i="18"/>
  <c r="I5032" i="18"/>
  <c r="N5008" i="18"/>
  <c r="K5017" i="18"/>
  <c r="P4993" i="18"/>
  <c r="I5014" i="18"/>
  <c r="N4990" i="18"/>
  <c r="J5013" i="18"/>
  <c r="O4989" i="18"/>
  <c r="I5016" i="18"/>
  <c r="N4992" i="18"/>
  <c r="R4992" i="18" s="1"/>
  <c r="U4992" i="18" s="1"/>
  <c r="J5015" i="18"/>
  <c r="O4991" i="18"/>
  <c r="K5029" i="18"/>
  <c r="P5005" i="18"/>
  <c r="J5032" i="18"/>
  <c r="O5008" i="18"/>
  <c r="R4988" i="18" l="1"/>
  <c r="U4988" i="18" s="1"/>
  <c r="R4996" i="18"/>
  <c r="U4996" i="18" s="1"/>
  <c r="R4987" i="18"/>
  <c r="U4987" i="18" s="1"/>
  <c r="R4998" i="18"/>
  <c r="U4998" i="18" s="1"/>
  <c r="R4986" i="18"/>
  <c r="U4986" i="18" s="1"/>
  <c r="K5053" i="18"/>
  <c r="P5029" i="18"/>
  <c r="I5040" i="18"/>
  <c r="N5016" i="18"/>
  <c r="I5038" i="18"/>
  <c r="N5014" i="18"/>
  <c r="I5056" i="18"/>
  <c r="N5032" i="18"/>
  <c r="K5051" i="18"/>
  <c r="P5027" i="18"/>
  <c r="J5044" i="18"/>
  <c r="O5020" i="18"/>
  <c r="L7773" i="18"/>
  <c r="Q7749" i="18"/>
  <c r="K5056" i="18"/>
  <c r="P5032" i="18"/>
  <c r="J5033" i="18"/>
  <c r="O5009" i="18"/>
  <c r="I5052" i="18"/>
  <c r="N5028" i="18"/>
  <c r="K5044" i="18"/>
  <c r="P5020" i="18"/>
  <c r="J5045" i="18"/>
  <c r="O5021" i="18"/>
  <c r="L7776" i="18"/>
  <c r="Q7752" i="18"/>
  <c r="I5045" i="18"/>
  <c r="N5021" i="18"/>
  <c r="J5049" i="18"/>
  <c r="O5025" i="18"/>
  <c r="L7772" i="18"/>
  <c r="Q7748" i="18"/>
  <c r="J5035" i="18"/>
  <c r="O5011" i="18"/>
  <c r="K5035" i="18"/>
  <c r="P5011" i="18"/>
  <c r="K5048" i="18"/>
  <c r="P5024" i="18"/>
  <c r="L7771" i="18"/>
  <c r="Q7747" i="18"/>
  <c r="J5040" i="18"/>
  <c r="O5016" i="18"/>
  <c r="L7762" i="18"/>
  <c r="Q7738" i="18"/>
  <c r="K5043" i="18"/>
  <c r="P5019" i="18"/>
  <c r="J5046" i="18"/>
  <c r="O5022" i="18"/>
  <c r="K5036" i="18"/>
  <c r="P5012" i="18"/>
  <c r="L7764" i="18"/>
  <c r="Q7740" i="18"/>
  <c r="I5047" i="18"/>
  <c r="N5023" i="18"/>
  <c r="I5050" i="18"/>
  <c r="N5026" i="18"/>
  <c r="L7770" i="18"/>
  <c r="Q7746" i="18"/>
  <c r="J5041" i="18"/>
  <c r="O5017" i="18"/>
  <c r="L7785" i="18"/>
  <c r="Q7761" i="18"/>
  <c r="K5045" i="18"/>
  <c r="P5021" i="18"/>
  <c r="J5052" i="18"/>
  <c r="O5028" i="18"/>
  <c r="K5037" i="18"/>
  <c r="P5013" i="18"/>
  <c r="L7766" i="18"/>
  <c r="Q7742" i="18"/>
  <c r="L7765" i="18"/>
  <c r="Q7741" i="18"/>
  <c r="L7767" i="18"/>
  <c r="Q7743" i="18"/>
  <c r="J5054" i="18"/>
  <c r="O5030" i="18"/>
  <c r="K5034" i="18"/>
  <c r="P5010" i="18"/>
  <c r="J5051" i="18"/>
  <c r="O5027" i="18"/>
  <c r="J5043" i="18"/>
  <c r="O5019" i="18"/>
  <c r="L7782" i="18"/>
  <c r="Q7758" i="18"/>
  <c r="J5034" i="18"/>
  <c r="O5010" i="18"/>
  <c r="J5036" i="18"/>
  <c r="O5012" i="18"/>
  <c r="J5038" i="18"/>
  <c r="O5014" i="18"/>
  <c r="I5049" i="18"/>
  <c r="N5025" i="18"/>
  <c r="K5046" i="18"/>
  <c r="P5022" i="18"/>
  <c r="R4991" i="18"/>
  <c r="U4991" i="18" s="1"/>
  <c r="R4993" i="18"/>
  <c r="U4993" i="18" s="1"/>
  <c r="R4985" i="18"/>
  <c r="U4985" i="18" s="1"/>
  <c r="R5000" i="18"/>
  <c r="U5000" i="18" s="1"/>
  <c r="R5006" i="18"/>
  <c r="U5006" i="18" s="1"/>
  <c r="R5003" i="18"/>
  <c r="U5003" i="18" s="1"/>
  <c r="R4994" i="18"/>
  <c r="U4994" i="18" s="1"/>
  <c r="R5007" i="18"/>
  <c r="U5007" i="18" s="1"/>
  <c r="R5005" i="18"/>
  <c r="U5005" i="18" s="1"/>
  <c r="R4989" i="18"/>
  <c r="U4989" i="18" s="1"/>
  <c r="J5056" i="18"/>
  <c r="O5032" i="18"/>
  <c r="J5039" i="18"/>
  <c r="O5015" i="18"/>
  <c r="J5037" i="18"/>
  <c r="O5013" i="18"/>
  <c r="K5041" i="18"/>
  <c r="P5017" i="18"/>
  <c r="K5038" i="18"/>
  <c r="P5014" i="18"/>
  <c r="I5043" i="18"/>
  <c r="N5019" i="18"/>
  <c r="L7768" i="18"/>
  <c r="Q7744" i="18"/>
  <c r="J5047" i="18"/>
  <c r="O5023" i="18"/>
  <c r="L7774" i="18"/>
  <c r="Q7750" i="18"/>
  <c r="I5039" i="18"/>
  <c r="N5015" i="18"/>
  <c r="J5050" i="18"/>
  <c r="O5026" i="18"/>
  <c r="L7777" i="18"/>
  <c r="Q7753" i="18"/>
  <c r="I5036" i="18"/>
  <c r="N5012" i="18"/>
  <c r="I5041" i="18"/>
  <c r="N5017" i="18"/>
  <c r="L7781" i="18"/>
  <c r="Q7757" i="18"/>
  <c r="J5053" i="18"/>
  <c r="O5029" i="18"/>
  <c r="J5042" i="18"/>
  <c r="O5018" i="18"/>
  <c r="I5044" i="18"/>
  <c r="N5020" i="18"/>
  <c r="R5020" i="18" s="1"/>
  <c r="U5020" i="18" s="1"/>
  <c r="K5055" i="18"/>
  <c r="P5031" i="18"/>
  <c r="K5052" i="18"/>
  <c r="P5028" i="18"/>
  <c r="J5048" i="18"/>
  <c r="O5024" i="18"/>
  <c r="K5033" i="18"/>
  <c r="P5009" i="18"/>
  <c r="I5037" i="18"/>
  <c r="N5013" i="18"/>
  <c r="L7780" i="18"/>
  <c r="Q7756" i="18"/>
  <c r="I5033" i="18"/>
  <c r="N5009" i="18"/>
  <c r="J5055" i="18"/>
  <c r="O5031" i="18"/>
  <c r="K5039" i="18"/>
  <c r="P5015" i="18"/>
  <c r="I5035" i="18"/>
  <c r="N5011" i="18"/>
  <c r="I5046" i="18"/>
  <c r="N5022" i="18"/>
  <c r="K5054" i="18"/>
  <c r="P5030" i="18"/>
  <c r="K5047" i="18"/>
  <c r="P5023" i="18"/>
  <c r="L7784" i="18"/>
  <c r="Q7760" i="18"/>
  <c r="I5048" i="18"/>
  <c r="N5024" i="18"/>
  <c r="R5024" i="18" s="1"/>
  <c r="U5024" i="18" s="1"/>
  <c r="L7769" i="18"/>
  <c r="Q7745" i="18"/>
  <c r="K5042" i="18"/>
  <c r="P5018" i="18"/>
  <c r="I5054" i="18"/>
  <c r="N5030" i="18"/>
  <c r="K5050" i="18"/>
  <c r="P5026" i="18"/>
  <c r="L7763" i="18"/>
  <c r="Q7739" i="18"/>
  <c r="L7783" i="18"/>
  <c r="Q7759" i="18"/>
  <c r="I5034" i="18"/>
  <c r="N5010" i="18"/>
  <c r="R5010" i="18" s="1"/>
  <c r="U5010" i="18" s="1"/>
  <c r="I5051" i="18"/>
  <c r="N5027" i="18"/>
  <c r="L7778" i="18"/>
  <c r="Q7754" i="18"/>
  <c r="L7779" i="18"/>
  <c r="Q7755" i="18"/>
  <c r="L7775" i="18"/>
  <c r="Q7751" i="18"/>
  <c r="I5042" i="18"/>
  <c r="N5018" i="18"/>
  <c r="R5018" i="18" s="1"/>
  <c r="U5018" i="18" s="1"/>
  <c r="I5055" i="18"/>
  <c r="N5031" i="18"/>
  <c r="I5053" i="18"/>
  <c r="N5029" i="18"/>
  <c r="K5040" i="18"/>
  <c r="P5016" i="18"/>
  <c r="K5049" i="18"/>
  <c r="P5025" i="18"/>
  <c r="R4990" i="18"/>
  <c r="U4990" i="18" s="1"/>
  <c r="R5008" i="18"/>
  <c r="U5008" i="18" s="1"/>
  <c r="R5004" i="18"/>
  <c r="U5004" i="18" s="1"/>
  <c r="R4997" i="18"/>
  <c r="U4997" i="18" s="1"/>
  <c r="R4999" i="18"/>
  <c r="U4999" i="18" s="1"/>
  <c r="R5002" i="18"/>
  <c r="U5002" i="18" s="1"/>
  <c r="R5001" i="18"/>
  <c r="U5001" i="18" s="1"/>
  <c r="R5031" i="18" l="1"/>
  <c r="U5031" i="18" s="1"/>
  <c r="R5017" i="18"/>
  <c r="U5017" i="18" s="1"/>
  <c r="R5019" i="18"/>
  <c r="U5019" i="18" s="1"/>
  <c r="R5030" i="18"/>
  <c r="U5030" i="18" s="1"/>
  <c r="R5011" i="18"/>
  <c r="U5011" i="18" s="1"/>
  <c r="R5029" i="18"/>
  <c r="U5029" i="18" s="1"/>
  <c r="R5027" i="18"/>
  <c r="U5027" i="18" s="1"/>
  <c r="R5022" i="18"/>
  <c r="U5022" i="18" s="1"/>
  <c r="R5009" i="18"/>
  <c r="U5009" i="18" s="1"/>
  <c r="R5013" i="18"/>
  <c r="U5013" i="18" s="1"/>
  <c r="R5012" i="18"/>
  <c r="U5012" i="18" s="1"/>
  <c r="R5015" i="18"/>
  <c r="U5015" i="18" s="1"/>
  <c r="R5025" i="18"/>
  <c r="U5025" i="18" s="1"/>
  <c r="R5026" i="18"/>
  <c r="U5026" i="18" s="1"/>
  <c r="R5021" i="18"/>
  <c r="U5021" i="18" s="1"/>
  <c r="R5028" i="18"/>
  <c r="U5028" i="18" s="1"/>
  <c r="R5032" i="18"/>
  <c r="U5032" i="18" s="1"/>
  <c r="R5016" i="18"/>
  <c r="U5016" i="18" s="1"/>
  <c r="K5064" i="18"/>
  <c r="P5040" i="18"/>
  <c r="I5079" i="18"/>
  <c r="N5055" i="18"/>
  <c r="L7799" i="18"/>
  <c r="Q7775" i="18"/>
  <c r="L7802" i="18"/>
  <c r="Q7778" i="18"/>
  <c r="I5058" i="18"/>
  <c r="N5034" i="18"/>
  <c r="L7787" i="18"/>
  <c r="Q7763" i="18"/>
  <c r="I5078" i="18"/>
  <c r="N5054" i="18"/>
  <c r="L7793" i="18"/>
  <c r="Q7769" i="18"/>
  <c r="L7808" i="18"/>
  <c r="Q7784" i="18"/>
  <c r="K5078" i="18"/>
  <c r="P5054" i="18"/>
  <c r="I5059" i="18"/>
  <c r="N5035" i="18"/>
  <c r="J5079" i="18"/>
  <c r="O5055" i="18"/>
  <c r="L7804" i="18"/>
  <c r="Q7780" i="18"/>
  <c r="K5057" i="18"/>
  <c r="P5033" i="18"/>
  <c r="K5076" i="18"/>
  <c r="P5052" i="18"/>
  <c r="I5068" i="18"/>
  <c r="N5044" i="18"/>
  <c r="J5077" i="18"/>
  <c r="O5053" i="18"/>
  <c r="I5065" i="18"/>
  <c r="N5041" i="18"/>
  <c r="L7801" i="18"/>
  <c r="Q7777" i="18"/>
  <c r="I5063" i="18"/>
  <c r="N5039" i="18"/>
  <c r="J5071" i="18"/>
  <c r="O5047" i="18"/>
  <c r="I5067" i="18"/>
  <c r="N5043" i="18"/>
  <c r="K5065" i="18"/>
  <c r="P5041" i="18"/>
  <c r="J5063" i="18"/>
  <c r="O5039" i="18"/>
  <c r="I5073" i="18"/>
  <c r="N5049" i="18"/>
  <c r="J5060" i="18"/>
  <c r="O5036" i="18"/>
  <c r="L7806" i="18"/>
  <c r="Q7782" i="18"/>
  <c r="J5075" i="18"/>
  <c r="O5051" i="18"/>
  <c r="J5078" i="18"/>
  <c r="O5054" i="18"/>
  <c r="L7789" i="18"/>
  <c r="Q7765" i="18"/>
  <c r="K5061" i="18"/>
  <c r="P5037" i="18"/>
  <c r="K5069" i="18"/>
  <c r="P5045" i="18"/>
  <c r="J5065" i="18"/>
  <c r="O5041" i="18"/>
  <c r="I5074" i="18"/>
  <c r="N5050" i="18"/>
  <c r="L7788" i="18"/>
  <c r="Q7764" i="18"/>
  <c r="J5070" i="18"/>
  <c r="O5046" i="18"/>
  <c r="L7786" i="18"/>
  <c r="Q7762" i="18"/>
  <c r="L7795" i="18"/>
  <c r="Q7771" i="18"/>
  <c r="K5059" i="18"/>
  <c r="P5035" i="18"/>
  <c r="L7796" i="18"/>
  <c r="Q7772" i="18"/>
  <c r="I5069" i="18"/>
  <c r="N5045" i="18"/>
  <c r="J5069" i="18"/>
  <c r="O5045" i="18"/>
  <c r="I5076" i="18"/>
  <c r="N5052" i="18"/>
  <c r="K5080" i="18"/>
  <c r="P5056" i="18"/>
  <c r="J5068" i="18"/>
  <c r="O5044" i="18"/>
  <c r="I5080" i="18"/>
  <c r="N5056" i="18"/>
  <c r="I5064" i="18"/>
  <c r="N5040" i="18"/>
  <c r="R5023" i="18"/>
  <c r="U5023" i="18" s="1"/>
  <c r="R5014" i="18"/>
  <c r="U5014" i="18" s="1"/>
  <c r="K5073" i="18"/>
  <c r="P5049" i="18"/>
  <c r="I5077" i="18"/>
  <c r="N5053" i="18"/>
  <c r="I5066" i="18"/>
  <c r="N5042" i="18"/>
  <c r="L7803" i="18"/>
  <c r="Q7779" i="18"/>
  <c r="I5075" i="18"/>
  <c r="N5051" i="18"/>
  <c r="L7807" i="18"/>
  <c r="Q7783" i="18"/>
  <c r="K5074" i="18"/>
  <c r="P5050" i="18"/>
  <c r="K5066" i="18"/>
  <c r="P5042" i="18"/>
  <c r="I5072" i="18"/>
  <c r="N5048" i="18"/>
  <c r="K5071" i="18"/>
  <c r="P5047" i="18"/>
  <c r="I5070" i="18"/>
  <c r="N5046" i="18"/>
  <c r="K5063" i="18"/>
  <c r="P5039" i="18"/>
  <c r="I5057" i="18"/>
  <c r="N5033" i="18"/>
  <c r="I5061" i="18"/>
  <c r="N5037" i="18"/>
  <c r="J5072" i="18"/>
  <c r="O5048" i="18"/>
  <c r="K5079" i="18"/>
  <c r="P5055" i="18"/>
  <c r="J5066" i="18"/>
  <c r="O5042" i="18"/>
  <c r="L7805" i="18"/>
  <c r="Q7781" i="18"/>
  <c r="I5060" i="18"/>
  <c r="N5036" i="18"/>
  <c r="J5074" i="18"/>
  <c r="O5050" i="18"/>
  <c r="L7798" i="18"/>
  <c r="Q7774" i="18"/>
  <c r="L7792" i="18"/>
  <c r="Q7768" i="18"/>
  <c r="K5062" i="18"/>
  <c r="P5038" i="18"/>
  <c r="J5061" i="18"/>
  <c r="O5037" i="18"/>
  <c r="J5080" i="18"/>
  <c r="O5056" i="18"/>
  <c r="K5070" i="18"/>
  <c r="P5046" i="18"/>
  <c r="J5062" i="18"/>
  <c r="O5038" i="18"/>
  <c r="J5058" i="18"/>
  <c r="O5034" i="18"/>
  <c r="J5067" i="18"/>
  <c r="O5043" i="18"/>
  <c r="K5058" i="18"/>
  <c r="P5034" i="18"/>
  <c r="L7791" i="18"/>
  <c r="Q7767" i="18"/>
  <c r="L7790" i="18"/>
  <c r="Q7766" i="18"/>
  <c r="J5076" i="18"/>
  <c r="O5052" i="18"/>
  <c r="L7809" i="18"/>
  <c r="Q7785" i="18"/>
  <c r="L7794" i="18"/>
  <c r="Q7770" i="18"/>
  <c r="I5071" i="18"/>
  <c r="N5047" i="18"/>
  <c r="K5060" i="18"/>
  <c r="P5036" i="18"/>
  <c r="K5067" i="18"/>
  <c r="P5043" i="18"/>
  <c r="J5064" i="18"/>
  <c r="O5040" i="18"/>
  <c r="K5072" i="18"/>
  <c r="P5048" i="18"/>
  <c r="J5059" i="18"/>
  <c r="O5035" i="18"/>
  <c r="J5073" i="18"/>
  <c r="O5049" i="18"/>
  <c r="L7800" i="18"/>
  <c r="Q7776" i="18"/>
  <c r="K5068" i="18"/>
  <c r="P5044" i="18"/>
  <c r="J5057" i="18"/>
  <c r="O5033" i="18"/>
  <c r="L7797" i="18"/>
  <c r="Q7773" i="18"/>
  <c r="K5075" i="18"/>
  <c r="P5051" i="18"/>
  <c r="I5062" i="18"/>
  <c r="N5038" i="18"/>
  <c r="K5077" i="18"/>
  <c r="P5053" i="18"/>
  <c r="R5047" i="18" l="1"/>
  <c r="U5047" i="18" s="1"/>
  <c r="R5038" i="18"/>
  <c r="U5038" i="18" s="1"/>
  <c r="L7821" i="18"/>
  <c r="Q7797" i="18"/>
  <c r="K5096" i="18"/>
  <c r="P5072" i="18"/>
  <c r="L7833" i="18"/>
  <c r="Q7809" i="18"/>
  <c r="K5101" i="18"/>
  <c r="P5077" i="18"/>
  <c r="K5099" i="18"/>
  <c r="P5075" i="18"/>
  <c r="J5081" i="18"/>
  <c r="O5057" i="18"/>
  <c r="L7824" i="18"/>
  <c r="Q7800" i="18"/>
  <c r="J5083" i="18"/>
  <c r="O5059" i="18"/>
  <c r="J5088" i="18"/>
  <c r="O5064" i="18"/>
  <c r="K5084" i="18"/>
  <c r="P5060" i="18"/>
  <c r="L7818" i="18"/>
  <c r="Q7794" i="18"/>
  <c r="J5100" i="18"/>
  <c r="O5076" i="18"/>
  <c r="L7815" i="18"/>
  <c r="Q7791" i="18"/>
  <c r="J5091" i="18"/>
  <c r="O5067" i="18"/>
  <c r="J5086" i="18"/>
  <c r="O5062" i="18"/>
  <c r="J5104" i="18"/>
  <c r="O5080" i="18"/>
  <c r="K5086" i="18"/>
  <c r="P5062" i="18"/>
  <c r="L7822" i="18"/>
  <c r="Q7798" i="18"/>
  <c r="I5084" i="18"/>
  <c r="N5060" i="18"/>
  <c r="J5090" i="18"/>
  <c r="O5066" i="18"/>
  <c r="J5096" i="18"/>
  <c r="O5072" i="18"/>
  <c r="I5081" i="18"/>
  <c r="N5057" i="18"/>
  <c r="I5094" i="18"/>
  <c r="N5070" i="18"/>
  <c r="I5096" i="18"/>
  <c r="N5072" i="18"/>
  <c r="K5098" i="18"/>
  <c r="P5074" i="18"/>
  <c r="I5099" i="18"/>
  <c r="N5075" i="18"/>
  <c r="I5090" i="18"/>
  <c r="N5066" i="18"/>
  <c r="K5097" i="18"/>
  <c r="P5073" i="18"/>
  <c r="I5088" i="18"/>
  <c r="N5064" i="18"/>
  <c r="J5092" i="18"/>
  <c r="O5068" i="18"/>
  <c r="I5100" i="18"/>
  <c r="N5076" i="18"/>
  <c r="I5093" i="18"/>
  <c r="N5069" i="18"/>
  <c r="K5083" i="18"/>
  <c r="P5059" i="18"/>
  <c r="L7810" i="18"/>
  <c r="Q7786" i="18"/>
  <c r="L7812" i="18"/>
  <c r="Q7788" i="18"/>
  <c r="J5089" i="18"/>
  <c r="O5065" i="18"/>
  <c r="K5085" i="18"/>
  <c r="P5061" i="18"/>
  <c r="J5102" i="18"/>
  <c r="O5078" i="18"/>
  <c r="L7830" i="18"/>
  <c r="Q7806" i="18"/>
  <c r="I5097" i="18"/>
  <c r="N5073" i="18"/>
  <c r="K5089" i="18"/>
  <c r="P5065" i="18"/>
  <c r="J5095" i="18"/>
  <c r="O5071" i="18"/>
  <c r="L7825" i="18"/>
  <c r="Q7801" i="18"/>
  <c r="J5101" i="18"/>
  <c r="O5077" i="18"/>
  <c r="K5100" i="18"/>
  <c r="P5076" i="18"/>
  <c r="L7828" i="18"/>
  <c r="Q7804" i="18"/>
  <c r="I5083" i="18"/>
  <c r="N5059" i="18"/>
  <c r="L7832" i="18"/>
  <c r="Q7808" i="18"/>
  <c r="I5102" i="18"/>
  <c r="N5078" i="18"/>
  <c r="I5082" i="18"/>
  <c r="N5058" i="18"/>
  <c r="L7823" i="18"/>
  <c r="Q7799" i="18"/>
  <c r="K5088" i="18"/>
  <c r="P5064" i="18"/>
  <c r="R5037" i="18"/>
  <c r="U5037" i="18" s="1"/>
  <c r="R5053" i="18"/>
  <c r="U5053" i="18" s="1"/>
  <c r="R5056" i="18"/>
  <c r="U5056" i="18" s="1"/>
  <c r="R5050" i="18"/>
  <c r="U5050" i="18" s="1"/>
  <c r="R5043" i="18"/>
  <c r="U5043" i="18" s="1"/>
  <c r="R5039" i="18"/>
  <c r="U5039" i="18" s="1"/>
  <c r="R5041" i="18"/>
  <c r="U5041" i="18" s="1"/>
  <c r="R5044" i="18"/>
  <c r="U5044" i="18" s="1"/>
  <c r="R5055" i="18"/>
  <c r="U5055" i="18" s="1"/>
  <c r="J5097" i="18"/>
  <c r="O5073" i="18"/>
  <c r="I5095" i="18"/>
  <c r="N5071" i="18"/>
  <c r="L7814" i="18"/>
  <c r="Q7790" i="18"/>
  <c r="K5082" i="18"/>
  <c r="P5058" i="18"/>
  <c r="J5082" i="18"/>
  <c r="O5058" i="18"/>
  <c r="K5094" i="18"/>
  <c r="P5070" i="18"/>
  <c r="J5085" i="18"/>
  <c r="O5061" i="18"/>
  <c r="L7816" i="18"/>
  <c r="Q7792" i="18"/>
  <c r="J5098" i="18"/>
  <c r="O5074" i="18"/>
  <c r="L7829" i="18"/>
  <c r="Q7805" i="18"/>
  <c r="K5103" i="18"/>
  <c r="P5079" i="18"/>
  <c r="I5085" i="18"/>
  <c r="N5061" i="18"/>
  <c r="K5087" i="18"/>
  <c r="P5063" i="18"/>
  <c r="K5095" i="18"/>
  <c r="P5071" i="18"/>
  <c r="K5090" i="18"/>
  <c r="P5066" i="18"/>
  <c r="L7831" i="18"/>
  <c r="Q7807" i="18"/>
  <c r="L7827" i="18"/>
  <c r="Q7803" i="18"/>
  <c r="I5101" i="18"/>
  <c r="N5077" i="18"/>
  <c r="I5104" i="18"/>
  <c r="N5080" i="18"/>
  <c r="K5104" i="18"/>
  <c r="P5080" i="18"/>
  <c r="J5093" i="18"/>
  <c r="O5069" i="18"/>
  <c r="L7820" i="18"/>
  <c r="Q7796" i="18"/>
  <c r="L7819" i="18"/>
  <c r="Q7795" i="18"/>
  <c r="J5094" i="18"/>
  <c r="O5070" i="18"/>
  <c r="I5098" i="18"/>
  <c r="N5074" i="18"/>
  <c r="R5074" i="18" s="1"/>
  <c r="U5074" i="18" s="1"/>
  <c r="K5093" i="18"/>
  <c r="P5069" i="18"/>
  <c r="L7813" i="18"/>
  <c r="Q7789" i="18"/>
  <c r="J5099" i="18"/>
  <c r="O5075" i="18"/>
  <c r="J5084" i="18"/>
  <c r="O5060" i="18"/>
  <c r="J5087" i="18"/>
  <c r="O5063" i="18"/>
  <c r="I5091" i="18"/>
  <c r="N5067" i="18"/>
  <c r="I5087" i="18"/>
  <c r="N5063" i="18"/>
  <c r="I5089" i="18"/>
  <c r="N5065" i="18"/>
  <c r="I5092" i="18"/>
  <c r="N5068" i="18"/>
  <c r="K5081" i="18"/>
  <c r="P5057" i="18"/>
  <c r="J5103" i="18"/>
  <c r="O5079" i="18"/>
  <c r="K5102" i="18"/>
  <c r="P5078" i="18"/>
  <c r="L7817" i="18"/>
  <c r="Q7793" i="18"/>
  <c r="L7811" i="18"/>
  <c r="Q7787" i="18"/>
  <c r="L7826" i="18"/>
  <c r="Q7802" i="18"/>
  <c r="I5103" i="18"/>
  <c r="N5079" i="18"/>
  <c r="I5086" i="18"/>
  <c r="N5062" i="18"/>
  <c r="K5092" i="18"/>
  <c r="P5068" i="18"/>
  <c r="K5091" i="18"/>
  <c r="P5067" i="18"/>
  <c r="R5036" i="18"/>
  <c r="U5036" i="18" s="1"/>
  <c r="R5033" i="18"/>
  <c r="U5033" i="18" s="1"/>
  <c r="R5046" i="18"/>
  <c r="U5046" i="18" s="1"/>
  <c r="R5048" i="18"/>
  <c r="U5048" i="18" s="1"/>
  <c r="R5051" i="18"/>
  <c r="U5051" i="18" s="1"/>
  <c r="R5042" i="18"/>
  <c r="U5042" i="18" s="1"/>
  <c r="R5040" i="18"/>
  <c r="U5040" i="18" s="1"/>
  <c r="R5052" i="18"/>
  <c r="U5052" i="18" s="1"/>
  <c r="R5045" i="18"/>
  <c r="U5045" i="18" s="1"/>
  <c r="R5049" i="18"/>
  <c r="U5049" i="18" s="1"/>
  <c r="R5035" i="18"/>
  <c r="U5035" i="18" s="1"/>
  <c r="R5054" i="18"/>
  <c r="U5054" i="18" s="1"/>
  <c r="R5034" i="18"/>
  <c r="U5034" i="18" s="1"/>
  <c r="R5058" i="18" l="1"/>
  <c r="U5058" i="18" s="1"/>
  <c r="R5062" i="18"/>
  <c r="U5062" i="18" s="1"/>
  <c r="R5073" i="18"/>
  <c r="U5073" i="18" s="1"/>
  <c r="R5079" i="18"/>
  <c r="U5079" i="18" s="1"/>
  <c r="R5063" i="18"/>
  <c r="U5063" i="18" s="1"/>
  <c r="R5065" i="18"/>
  <c r="U5065" i="18" s="1"/>
  <c r="R5080" i="18"/>
  <c r="U5080" i="18" s="1"/>
  <c r="R5059" i="18"/>
  <c r="U5059" i="18" s="1"/>
  <c r="R5077" i="18"/>
  <c r="U5077" i="18" s="1"/>
  <c r="K5115" i="18"/>
  <c r="P5091" i="18"/>
  <c r="I5110" i="18"/>
  <c r="N5086" i="18"/>
  <c r="L7850" i="18"/>
  <c r="Q7826" i="18"/>
  <c r="L7841" i="18"/>
  <c r="Q7817" i="18"/>
  <c r="J5127" i="18"/>
  <c r="O5103" i="18"/>
  <c r="I5116" i="18"/>
  <c r="N5092" i="18"/>
  <c r="I5111" i="18"/>
  <c r="N5087" i="18"/>
  <c r="J5111" i="18"/>
  <c r="O5087" i="18"/>
  <c r="J5123" i="18"/>
  <c r="O5099" i="18"/>
  <c r="K5117" i="18"/>
  <c r="P5093" i="18"/>
  <c r="J5118" i="18"/>
  <c r="O5094" i="18"/>
  <c r="L7844" i="18"/>
  <c r="Q7820" i="18"/>
  <c r="K5128" i="18"/>
  <c r="P5104" i="18"/>
  <c r="I5125" i="18"/>
  <c r="N5101" i="18"/>
  <c r="L7855" i="18"/>
  <c r="Q7831" i="18"/>
  <c r="K5119" i="18"/>
  <c r="P5095" i="18"/>
  <c r="I5109" i="18"/>
  <c r="N5085" i="18"/>
  <c r="L7853" i="18"/>
  <c r="Q7829" i="18"/>
  <c r="L7840" i="18"/>
  <c r="Q7816" i="18"/>
  <c r="K5118" i="18"/>
  <c r="P5094" i="18"/>
  <c r="K5106" i="18"/>
  <c r="P5082" i="18"/>
  <c r="I5119" i="18"/>
  <c r="N5095" i="18"/>
  <c r="R5069" i="18"/>
  <c r="U5069" i="18" s="1"/>
  <c r="R5075" i="18"/>
  <c r="U5075" i="18" s="1"/>
  <c r="R5072" i="18"/>
  <c r="U5072" i="18" s="1"/>
  <c r="R5057" i="18"/>
  <c r="U5057" i="18" s="1"/>
  <c r="K5116" i="18"/>
  <c r="P5092" i="18"/>
  <c r="R5067" i="18"/>
  <c r="U5067" i="18" s="1"/>
  <c r="K5112" i="18"/>
  <c r="P5088" i="18"/>
  <c r="I5106" i="18"/>
  <c r="N5082" i="18"/>
  <c r="L7856" i="18"/>
  <c r="Q7832" i="18"/>
  <c r="L7852" i="18"/>
  <c r="Q7828" i="18"/>
  <c r="J5125" i="18"/>
  <c r="O5101" i="18"/>
  <c r="J5119" i="18"/>
  <c r="O5095" i="18"/>
  <c r="I5121" i="18"/>
  <c r="N5097" i="18"/>
  <c r="J5126" i="18"/>
  <c r="O5102" i="18"/>
  <c r="J5113" i="18"/>
  <c r="O5089" i="18"/>
  <c r="L7834" i="18"/>
  <c r="Q7810" i="18"/>
  <c r="I5117" i="18"/>
  <c r="N5093" i="18"/>
  <c r="J5116" i="18"/>
  <c r="O5092" i="18"/>
  <c r="K5121" i="18"/>
  <c r="P5097" i="18"/>
  <c r="I5123" i="18"/>
  <c r="N5099" i="18"/>
  <c r="I5120" i="18"/>
  <c r="N5096" i="18"/>
  <c r="I5105" i="18"/>
  <c r="N5081" i="18"/>
  <c r="J5114" i="18"/>
  <c r="O5090" i="18"/>
  <c r="L7846" i="18"/>
  <c r="Q7822" i="18"/>
  <c r="J5128" i="18"/>
  <c r="O5104" i="18"/>
  <c r="J5115" i="18"/>
  <c r="O5091" i="18"/>
  <c r="J5124" i="18"/>
  <c r="O5100" i="18"/>
  <c r="K5108" i="18"/>
  <c r="P5084" i="18"/>
  <c r="J5107" i="18"/>
  <c r="O5083" i="18"/>
  <c r="J5105" i="18"/>
  <c r="O5081" i="18"/>
  <c r="K5125" i="18"/>
  <c r="P5101" i="18"/>
  <c r="K5120" i="18"/>
  <c r="P5096" i="18"/>
  <c r="L7835" i="18"/>
  <c r="Q7811" i="18"/>
  <c r="K5105" i="18"/>
  <c r="P5081" i="18"/>
  <c r="I5115" i="18"/>
  <c r="N5091" i="18"/>
  <c r="L7837" i="18"/>
  <c r="Q7813" i="18"/>
  <c r="L7843" i="18"/>
  <c r="Q7819" i="18"/>
  <c r="I5128" i="18"/>
  <c r="N5104" i="18"/>
  <c r="L7851" i="18"/>
  <c r="Q7827" i="18"/>
  <c r="K5111" i="18"/>
  <c r="P5087" i="18"/>
  <c r="K5127" i="18"/>
  <c r="P5103" i="18"/>
  <c r="J5122" i="18"/>
  <c r="O5098" i="18"/>
  <c r="J5109" i="18"/>
  <c r="O5085" i="18"/>
  <c r="J5106" i="18"/>
  <c r="O5082" i="18"/>
  <c r="L7838" i="18"/>
  <c r="Q7814" i="18"/>
  <c r="J5121" i="18"/>
  <c r="O5097" i="18"/>
  <c r="R5078" i="18"/>
  <c r="U5078" i="18" s="1"/>
  <c r="R5076" i="18"/>
  <c r="U5076" i="18" s="1"/>
  <c r="R5064" i="18"/>
  <c r="U5064" i="18" s="1"/>
  <c r="R5066" i="18"/>
  <c r="U5066" i="18" s="1"/>
  <c r="R5070" i="18"/>
  <c r="U5070" i="18" s="1"/>
  <c r="R5060" i="18"/>
  <c r="U5060" i="18" s="1"/>
  <c r="I5127" i="18"/>
  <c r="N5103" i="18"/>
  <c r="K5126" i="18"/>
  <c r="P5102" i="18"/>
  <c r="I5113" i="18"/>
  <c r="N5089" i="18"/>
  <c r="J5108" i="18"/>
  <c r="O5084" i="18"/>
  <c r="I5122" i="18"/>
  <c r="N5098" i="18"/>
  <c r="J5117" i="18"/>
  <c r="O5093" i="18"/>
  <c r="K5114" i="18"/>
  <c r="P5090" i="18"/>
  <c r="R5068" i="18"/>
  <c r="U5068" i="18" s="1"/>
  <c r="R5061" i="18"/>
  <c r="U5061" i="18" s="1"/>
  <c r="R5071" i="18"/>
  <c r="U5071" i="18" s="1"/>
  <c r="L7847" i="18"/>
  <c r="Q7823" i="18"/>
  <c r="I5126" i="18"/>
  <c r="N5102" i="18"/>
  <c r="I5107" i="18"/>
  <c r="N5083" i="18"/>
  <c r="K5124" i="18"/>
  <c r="P5100" i="18"/>
  <c r="L7849" i="18"/>
  <c r="Q7825" i="18"/>
  <c r="K5113" i="18"/>
  <c r="P5089" i="18"/>
  <c r="L7854" i="18"/>
  <c r="Q7830" i="18"/>
  <c r="K5109" i="18"/>
  <c r="P5085" i="18"/>
  <c r="L7836" i="18"/>
  <c r="Q7812" i="18"/>
  <c r="K5107" i="18"/>
  <c r="P5083" i="18"/>
  <c r="I5124" i="18"/>
  <c r="N5100" i="18"/>
  <c r="I5112" i="18"/>
  <c r="N5088" i="18"/>
  <c r="I5114" i="18"/>
  <c r="N5090" i="18"/>
  <c r="K5122" i="18"/>
  <c r="P5098" i="18"/>
  <c r="I5118" i="18"/>
  <c r="N5094" i="18"/>
  <c r="R5094" i="18" s="1"/>
  <c r="U5094" i="18" s="1"/>
  <c r="J5120" i="18"/>
  <c r="O5096" i="18"/>
  <c r="I5108" i="18"/>
  <c r="N5084" i="18"/>
  <c r="K5110" i="18"/>
  <c r="P5086" i="18"/>
  <c r="J5110" i="18"/>
  <c r="O5086" i="18"/>
  <c r="L7839" i="18"/>
  <c r="Q7815" i="18"/>
  <c r="L7842" i="18"/>
  <c r="Q7818" i="18"/>
  <c r="J5112" i="18"/>
  <c r="O5088" i="18"/>
  <c r="L7848" i="18"/>
  <c r="Q7824" i="18"/>
  <c r="K5123" i="18"/>
  <c r="P5099" i="18"/>
  <c r="L7857" i="18"/>
  <c r="Q7833" i="18"/>
  <c r="L7845" i="18"/>
  <c r="Q7821" i="18"/>
  <c r="R5102" i="18" l="1"/>
  <c r="U5102" i="18" s="1"/>
  <c r="R5090" i="18"/>
  <c r="U5090" i="18" s="1"/>
  <c r="R5100" i="18"/>
  <c r="U5100" i="18" s="1"/>
  <c r="R5083" i="18"/>
  <c r="U5083" i="18" s="1"/>
  <c r="R5101" i="18"/>
  <c r="U5101" i="18" s="1"/>
  <c r="R5084" i="18"/>
  <c r="U5084" i="18" s="1"/>
  <c r="R5103" i="18"/>
  <c r="U5103" i="18" s="1"/>
  <c r="R5104" i="18"/>
  <c r="U5104" i="18" s="1"/>
  <c r="R5098" i="18"/>
  <c r="U5098" i="18" s="1"/>
  <c r="R5089" i="18"/>
  <c r="U5089" i="18" s="1"/>
  <c r="J5141" i="18"/>
  <c r="O5117" i="18"/>
  <c r="J5132" i="18"/>
  <c r="O5108" i="18"/>
  <c r="K5150" i="18"/>
  <c r="P5126" i="18"/>
  <c r="L7862" i="18"/>
  <c r="Q7838" i="18"/>
  <c r="J5133" i="18"/>
  <c r="O5109" i="18"/>
  <c r="K5151" i="18"/>
  <c r="P5127" i="18"/>
  <c r="L7875" i="18"/>
  <c r="Q7851" i="18"/>
  <c r="L7867" i="18"/>
  <c r="Q7843" i="18"/>
  <c r="I5139" i="18"/>
  <c r="N5115" i="18"/>
  <c r="L7859" i="18"/>
  <c r="Q7835" i="18"/>
  <c r="K5149" i="18"/>
  <c r="P5125" i="18"/>
  <c r="J5131" i="18"/>
  <c r="O5107" i="18"/>
  <c r="J5148" i="18"/>
  <c r="O5124" i="18"/>
  <c r="J5152" i="18"/>
  <c r="O5128" i="18"/>
  <c r="J5138" i="18"/>
  <c r="O5114" i="18"/>
  <c r="I5144" i="18"/>
  <c r="N5120" i="18"/>
  <c r="K5145" i="18"/>
  <c r="P5121" i="18"/>
  <c r="I5141" i="18"/>
  <c r="N5117" i="18"/>
  <c r="J5137" i="18"/>
  <c r="O5113" i="18"/>
  <c r="I5145" i="18"/>
  <c r="N5121" i="18"/>
  <c r="J5149" i="18"/>
  <c r="O5125" i="18"/>
  <c r="L7880" i="18"/>
  <c r="Q7856" i="18"/>
  <c r="K5136" i="18"/>
  <c r="P5112" i="18"/>
  <c r="R5095" i="18"/>
  <c r="U5095" i="18" s="1"/>
  <c r="R5092" i="18"/>
  <c r="U5092" i="18" s="1"/>
  <c r="R5086" i="18"/>
  <c r="U5086" i="18" s="1"/>
  <c r="L7872" i="18"/>
  <c r="Q7848" i="18"/>
  <c r="J5134" i="18"/>
  <c r="O5110" i="18"/>
  <c r="I5142" i="18"/>
  <c r="N5118" i="18"/>
  <c r="L7860" i="18"/>
  <c r="Q7836" i="18"/>
  <c r="L7871" i="18"/>
  <c r="Q7847" i="18"/>
  <c r="R5081" i="18"/>
  <c r="U5081" i="18" s="1"/>
  <c r="R5099" i="18"/>
  <c r="U5099" i="18" s="1"/>
  <c r="R5082" i="18"/>
  <c r="U5082" i="18" s="1"/>
  <c r="I5143" i="18"/>
  <c r="N5119" i="18"/>
  <c r="K5142" i="18"/>
  <c r="P5118" i="18"/>
  <c r="L7877" i="18"/>
  <c r="Q7853" i="18"/>
  <c r="K5143" i="18"/>
  <c r="P5119" i="18"/>
  <c r="I5149" i="18"/>
  <c r="N5125" i="18"/>
  <c r="L7868" i="18"/>
  <c r="Q7844" i="18"/>
  <c r="K5141" i="18"/>
  <c r="P5117" i="18"/>
  <c r="J5135" i="18"/>
  <c r="O5111" i="18"/>
  <c r="I5140" i="18"/>
  <c r="N5116" i="18"/>
  <c r="L7865" i="18"/>
  <c r="Q7841" i="18"/>
  <c r="I5134" i="18"/>
  <c r="N5110" i="18"/>
  <c r="L7881" i="18"/>
  <c r="Q7857" i="18"/>
  <c r="I5132" i="18"/>
  <c r="N5108" i="18"/>
  <c r="I5148" i="18"/>
  <c r="N5124" i="18"/>
  <c r="L7878" i="18"/>
  <c r="Q7854" i="18"/>
  <c r="I5131" i="18"/>
  <c r="N5107" i="18"/>
  <c r="K5138" i="18"/>
  <c r="P5114" i="18"/>
  <c r="I5146" i="18"/>
  <c r="N5122" i="18"/>
  <c r="I5137" i="18"/>
  <c r="N5113" i="18"/>
  <c r="I5151" i="18"/>
  <c r="N5127" i="18"/>
  <c r="J5145" i="18"/>
  <c r="O5121" i="18"/>
  <c r="J5130" i="18"/>
  <c r="O5106" i="18"/>
  <c r="J5146" i="18"/>
  <c r="O5122" i="18"/>
  <c r="K5135" i="18"/>
  <c r="P5111" i="18"/>
  <c r="I5152" i="18"/>
  <c r="N5128" i="18"/>
  <c r="L7861" i="18"/>
  <c r="Q7837" i="18"/>
  <c r="K5129" i="18"/>
  <c r="P5105" i="18"/>
  <c r="K5144" i="18"/>
  <c r="P5120" i="18"/>
  <c r="J5129" i="18"/>
  <c r="O5105" i="18"/>
  <c r="K5132" i="18"/>
  <c r="P5108" i="18"/>
  <c r="J5139" i="18"/>
  <c r="O5115" i="18"/>
  <c r="L7870" i="18"/>
  <c r="Q7846" i="18"/>
  <c r="I5129" i="18"/>
  <c r="N5105" i="18"/>
  <c r="I5147" i="18"/>
  <c r="N5123" i="18"/>
  <c r="J5140" i="18"/>
  <c r="O5116" i="18"/>
  <c r="L7858" i="18"/>
  <c r="Q7834" i="18"/>
  <c r="J5150" i="18"/>
  <c r="O5126" i="18"/>
  <c r="J5143" i="18"/>
  <c r="O5119" i="18"/>
  <c r="L7876" i="18"/>
  <c r="Q7852" i="18"/>
  <c r="I5130" i="18"/>
  <c r="N5106" i="18"/>
  <c r="R5085" i="18"/>
  <c r="U5085" i="18" s="1"/>
  <c r="R5087" i="18"/>
  <c r="U5087" i="18" s="1"/>
  <c r="L7866" i="18"/>
  <c r="Q7842" i="18"/>
  <c r="I5138" i="18"/>
  <c r="N5114" i="18"/>
  <c r="L7873" i="18"/>
  <c r="Q7849" i="18"/>
  <c r="R5088" i="18"/>
  <c r="U5088" i="18" s="1"/>
  <c r="L7869" i="18"/>
  <c r="Q7845" i="18"/>
  <c r="K5147" i="18"/>
  <c r="P5123" i="18"/>
  <c r="J5136" i="18"/>
  <c r="O5112" i="18"/>
  <c r="L7863" i="18"/>
  <c r="Q7839" i="18"/>
  <c r="K5134" i="18"/>
  <c r="P5110" i="18"/>
  <c r="J5144" i="18"/>
  <c r="O5120" i="18"/>
  <c r="K5146" i="18"/>
  <c r="P5122" i="18"/>
  <c r="I5136" i="18"/>
  <c r="N5112" i="18"/>
  <c r="K5131" i="18"/>
  <c r="P5107" i="18"/>
  <c r="K5133" i="18"/>
  <c r="P5109" i="18"/>
  <c r="K5137" i="18"/>
  <c r="P5113" i="18"/>
  <c r="K5148" i="18"/>
  <c r="P5124" i="18"/>
  <c r="I5150" i="18"/>
  <c r="N5126" i="18"/>
  <c r="R5091" i="18"/>
  <c r="U5091" i="18" s="1"/>
  <c r="R5096" i="18"/>
  <c r="U5096" i="18" s="1"/>
  <c r="R5093" i="18"/>
  <c r="U5093" i="18" s="1"/>
  <c r="R5097" i="18"/>
  <c r="U5097" i="18" s="1"/>
  <c r="K5140" i="18"/>
  <c r="P5116" i="18"/>
  <c r="K5130" i="18"/>
  <c r="P5106" i="18"/>
  <c r="L7864" i="18"/>
  <c r="Q7840" i="18"/>
  <c r="I5133" i="18"/>
  <c r="N5109" i="18"/>
  <c r="L7879" i="18"/>
  <c r="Q7855" i="18"/>
  <c r="K5152" i="18"/>
  <c r="P5128" i="18"/>
  <c r="J5142" i="18"/>
  <c r="O5118" i="18"/>
  <c r="J5147" i="18"/>
  <c r="O5123" i="18"/>
  <c r="I5135" i="18"/>
  <c r="N5111" i="18"/>
  <c r="J5151" i="18"/>
  <c r="O5127" i="18"/>
  <c r="L7874" i="18"/>
  <c r="Q7850" i="18"/>
  <c r="K5139" i="18"/>
  <c r="P5115" i="18"/>
  <c r="R5106" i="18" l="1"/>
  <c r="U5106" i="18" s="1"/>
  <c r="R5127" i="18"/>
  <c r="U5127" i="18" s="1"/>
  <c r="R5123" i="18"/>
  <c r="U5123" i="18" s="1"/>
  <c r="R5105" i="18"/>
  <c r="U5105" i="18" s="1"/>
  <c r="R5107" i="18"/>
  <c r="U5107" i="18" s="1"/>
  <c r="R5114" i="18"/>
  <c r="U5114" i="18" s="1"/>
  <c r="R5128" i="18"/>
  <c r="U5128" i="18" s="1"/>
  <c r="R5113" i="18"/>
  <c r="U5113" i="18" s="1"/>
  <c r="R5110" i="18"/>
  <c r="U5110" i="18" s="1"/>
  <c r="R5125" i="18"/>
  <c r="U5125" i="18" s="1"/>
  <c r="R5111" i="18"/>
  <c r="U5111" i="18" s="1"/>
  <c r="R5112" i="18"/>
  <c r="U5112" i="18" s="1"/>
  <c r="K5163" i="18"/>
  <c r="P5139" i="18"/>
  <c r="J5171" i="18"/>
  <c r="O5147" i="18"/>
  <c r="K5154" i="18"/>
  <c r="P5130" i="18"/>
  <c r="K5161" i="18"/>
  <c r="P5137" i="18"/>
  <c r="K5158" i="18"/>
  <c r="P5134" i="18"/>
  <c r="R5108" i="18"/>
  <c r="U5108" i="18" s="1"/>
  <c r="R5116" i="18"/>
  <c r="U5116" i="18" s="1"/>
  <c r="R5119" i="18"/>
  <c r="U5119" i="18" s="1"/>
  <c r="L7884" i="18"/>
  <c r="Q7860" i="18"/>
  <c r="J5158" i="18"/>
  <c r="O5134" i="18"/>
  <c r="R5121" i="18"/>
  <c r="U5121" i="18" s="1"/>
  <c r="R5117" i="18"/>
  <c r="U5117" i="18" s="1"/>
  <c r="R5120" i="18"/>
  <c r="U5120" i="18" s="1"/>
  <c r="K5176" i="18"/>
  <c r="P5152" i="18"/>
  <c r="I5174" i="18"/>
  <c r="N5150" i="18"/>
  <c r="K5155" i="18"/>
  <c r="P5131" i="18"/>
  <c r="K5170" i="18"/>
  <c r="P5146" i="18"/>
  <c r="J5160" i="18"/>
  <c r="O5136" i="18"/>
  <c r="L7893" i="18"/>
  <c r="Q7869" i="18"/>
  <c r="I5162" i="18"/>
  <c r="N5138" i="18"/>
  <c r="L7900" i="18"/>
  <c r="Q7876" i="18"/>
  <c r="J5174" i="18"/>
  <c r="O5150" i="18"/>
  <c r="J5164" i="18"/>
  <c r="O5140" i="18"/>
  <c r="I5153" i="18"/>
  <c r="N5129" i="18"/>
  <c r="J5163" i="18"/>
  <c r="O5139" i="18"/>
  <c r="J5153" i="18"/>
  <c r="O5129" i="18"/>
  <c r="K5153" i="18"/>
  <c r="P5129" i="18"/>
  <c r="I5176" i="18"/>
  <c r="N5152" i="18"/>
  <c r="J5170" i="18"/>
  <c r="O5146" i="18"/>
  <c r="J5169" i="18"/>
  <c r="O5145" i="18"/>
  <c r="I5161" i="18"/>
  <c r="N5137" i="18"/>
  <c r="K5162" i="18"/>
  <c r="P5138" i="18"/>
  <c r="L7902" i="18"/>
  <c r="Q7878" i="18"/>
  <c r="I5156" i="18"/>
  <c r="N5132" i="18"/>
  <c r="I5158" i="18"/>
  <c r="N5134" i="18"/>
  <c r="I5164" i="18"/>
  <c r="N5140" i="18"/>
  <c r="K5165" i="18"/>
  <c r="P5141" i="18"/>
  <c r="I5173" i="18"/>
  <c r="N5149" i="18"/>
  <c r="L7901" i="18"/>
  <c r="Q7877" i="18"/>
  <c r="I5167" i="18"/>
  <c r="N5143" i="18"/>
  <c r="R5118" i="18"/>
  <c r="U5118" i="18" s="1"/>
  <c r="L7904" i="18"/>
  <c r="Q7880" i="18"/>
  <c r="I5169" i="18"/>
  <c r="N5145" i="18"/>
  <c r="I5165" i="18"/>
  <c r="N5141" i="18"/>
  <c r="I5168" i="18"/>
  <c r="N5144" i="18"/>
  <c r="J5176" i="18"/>
  <c r="O5152" i="18"/>
  <c r="J5155" i="18"/>
  <c r="O5131" i="18"/>
  <c r="L7883" i="18"/>
  <c r="Q7859" i="18"/>
  <c r="L7891" i="18"/>
  <c r="Q7867" i="18"/>
  <c r="K5175" i="18"/>
  <c r="P5151" i="18"/>
  <c r="L7886" i="18"/>
  <c r="Q7862" i="18"/>
  <c r="J5156" i="18"/>
  <c r="O5132" i="18"/>
  <c r="I5159" i="18"/>
  <c r="N5135" i="18"/>
  <c r="J5166" i="18"/>
  <c r="O5142" i="18"/>
  <c r="L7888" i="18"/>
  <c r="Q7864" i="18"/>
  <c r="K5164" i="18"/>
  <c r="P5140" i="18"/>
  <c r="K5172" i="18"/>
  <c r="P5148" i="18"/>
  <c r="I5160" i="18"/>
  <c r="N5136" i="18"/>
  <c r="L7887" i="18"/>
  <c r="Q7863" i="18"/>
  <c r="R5122" i="18"/>
  <c r="U5122" i="18" s="1"/>
  <c r="R5124" i="18"/>
  <c r="U5124" i="18" s="1"/>
  <c r="L7895" i="18"/>
  <c r="Q7871" i="18"/>
  <c r="I5166" i="18"/>
  <c r="N5142" i="18"/>
  <c r="L7896" i="18"/>
  <c r="Q7872" i="18"/>
  <c r="R5115" i="18"/>
  <c r="U5115" i="18" s="1"/>
  <c r="J5175" i="18"/>
  <c r="O5151" i="18"/>
  <c r="I5157" i="18"/>
  <c r="N5133" i="18"/>
  <c r="L7898" i="18"/>
  <c r="Q7874" i="18"/>
  <c r="L7903" i="18"/>
  <c r="Q7879" i="18"/>
  <c r="K5157" i="18"/>
  <c r="P5133" i="18"/>
  <c r="J5168" i="18"/>
  <c r="O5144" i="18"/>
  <c r="K5171" i="18"/>
  <c r="P5147" i="18"/>
  <c r="R5109" i="18"/>
  <c r="U5109" i="18" s="1"/>
  <c r="R5126" i="18"/>
  <c r="U5126" i="18" s="1"/>
  <c r="L7897" i="18"/>
  <c r="Q7873" i="18"/>
  <c r="L7890" i="18"/>
  <c r="Q7866" i="18"/>
  <c r="I5154" i="18"/>
  <c r="N5130" i="18"/>
  <c r="J5167" i="18"/>
  <c r="O5143" i="18"/>
  <c r="L7882" i="18"/>
  <c r="Q7858" i="18"/>
  <c r="I5171" i="18"/>
  <c r="N5147" i="18"/>
  <c r="L7894" i="18"/>
  <c r="Q7870" i="18"/>
  <c r="K5156" i="18"/>
  <c r="P5132" i="18"/>
  <c r="K5168" i="18"/>
  <c r="P5144" i="18"/>
  <c r="L7885" i="18"/>
  <c r="Q7861" i="18"/>
  <c r="K5159" i="18"/>
  <c r="P5135" i="18"/>
  <c r="J5154" i="18"/>
  <c r="O5130" i="18"/>
  <c r="I5175" i="18"/>
  <c r="N5151" i="18"/>
  <c r="I5170" i="18"/>
  <c r="N5146" i="18"/>
  <c r="R5146" i="18" s="1"/>
  <c r="U5146" i="18" s="1"/>
  <c r="I5155" i="18"/>
  <c r="N5131" i="18"/>
  <c r="I5172" i="18"/>
  <c r="N5148" i="18"/>
  <c r="L7905" i="18"/>
  <c r="Q7881" i="18"/>
  <c r="L7889" i="18"/>
  <c r="Q7865" i="18"/>
  <c r="J5159" i="18"/>
  <c r="O5135" i="18"/>
  <c r="L7892" i="18"/>
  <c r="Q7868" i="18"/>
  <c r="K5167" i="18"/>
  <c r="P5143" i="18"/>
  <c r="K5166" i="18"/>
  <c r="P5142" i="18"/>
  <c r="K5160" i="18"/>
  <c r="P5136" i="18"/>
  <c r="J5173" i="18"/>
  <c r="O5149" i="18"/>
  <c r="J5161" i="18"/>
  <c r="O5137" i="18"/>
  <c r="K5169" i="18"/>
  <c r="P5145" i="18"/>
  <c r="J5162" i="18"/>
  <c r="O5138" i="18"/>
  <c r="J5172" i="18"/>
  <c r="O5148" i="18"/>
  <c r="K5173" i="18"/>
  <c r="P5149" i="18"/>
  <c r="I5163" i="18"/>
  <c r="N5139" i="18"/>
  <c r="R5139" i="18" s="1"/>
  <c r="U5139" i="18" s="1"/>
  <c r="L7899" i="18"/>
  <c r="Q7875" i="18"/>
  <c r="J5157" i="18"/>
  <c r="O5133" i="18"/>
  <c r="K5174" i="18"/>
  <c r="P5150" i="18"/>
  <c r="J5165" i="18"/>
  <c r="O5141" i="18"/>
  <c r="R5131" i="18" l="1"/>
  <c r="U5131" i="18" s="1"/>
  <c r="R5134" i="18"/>
  <c r="U5134" i="18" s="1"/>
  <c r="R5151" i="18"/>
  <c r="U5151" i="18" s="1"/>
  <c r="R5130" i="18"/>
  <c r="U5130" i="18" s="1"/>
  <c r="R5140" i="18"/>
  <c r="U5140" i="18" s="1"/>
  <c r="R5152" i="18"/>
  <c r="U5152" i="18" s="1"/>
  <c r="R5148" i="18"/>
  <c r="U5148" i="18" s="1"/>
  <c r="R5147" i="18"/>
  <c r="U5147" i="18" s="1"/>
  <c r="R5133" i="18"/>
  <c r="U5133" i="18" s="1"/>
  <c r="I5190" i="18"/>
  <c r="N5166" i="18"/>
  <c r="I5184" i="18"/>
  <c r="N5160" i="18"/>
  <c r="K5188" i="18"/>
  <c r="P5164" i="18"/>
  <c r="J5190" i="18"/>
  <c r="O5166" i="18"/>
  <c r="J5180" i="18"/>
  <c r="O5156" i="18"/>
  <c r="K5199" i="18"/>
  <c r="P5175" i="18"/>
  <c r="L7907" i="18"/>
  <c r="Q7883" i="18"/>
  <c r="J5200" i="18"/>
  <c r="O5176" i="18"/>
  <c r="I5189" i="18"/>
  <c r="N5165" i="18"/>
  <c r="L7928" i="18"/>
  <c r="Q7904" i="18"/>
  <c r="R5137" i="18"/>
  <c r="U5137" i="18" s="1"/>
  <c r="R5150" i="18"/>
  <c r="U5150" i="18" s="1"/>
  <c r="J5182" i="18"/>
  <c r="O5158" i="18"/>
  <c r="J5189" i="18"/>
  <c r="O5165" i="18"/>
  <c r="J5181" i="18"/>
  <c r="O5157" i="18"/>
  <c r="I5187" i="18"/>
  <c r="N5163" i="18"/>
  <c r="J5196" i="18"/>
  <c r="O5172" i="18"/>
  <c r="K5193" i="18"/>
  <c r="P5169" i="18"/>
  <c r="J5197" i="18"/>
  <c r="O5173" i="18"/>
  <c r="K5190" i="18"/>
  <c r="P5166" i="18"/>
  <c r="L7916" i="18"/>
  <c r="Q7892" i="18"/>
  <c r="L7913" i="18"/>
  <c r="Q7889" i="18"/>
  <c r="I5196" i="18"/>
  <c r="N5172" i="18"/>
  <c r="I5194" i="18"/>
  <c r="N5170" i="18"/>
  <c r="J5178" i="18"/>
  <c r="O5154" i="18"/>
  <c r="L7909" i="18"/>
  <c r="Q7885" i="18"/>
  <c r="K5180" i="18"/>
  <c r="P5156" i="18"/>
  <c r="I5195" i="18"/>
  <c r="N5171" i="18"/>
  <c r="J5191" i="18"/>
  <c r="O5167" i="18"/>
  <c r="L7914" i="18"/>
  <c r="Q7890" i="18"/>
  <c r="J5192" i="18"/>
  <c r="O5168" i="18"/>
  <c r="L7927" i="18"/>
  <c r="Q7903" i="18"/>
  <c r="I5181" i="18"/>
  <c r="N5157" i="18"/>
  <c r="R5135" i="18"/>
  <c r="U5135" i="18" s="1"/>
  <c r="R5144" i="18"/>
  <c r="U5144" i="18" s="1"/>
  <c r="R5145" i="18"/>
  <c r="U5145" i="18" s="1"/>
  <c r="L7925" i="18"/>
  <c r="Q7901" i="18"/>
  <c r="K5189" i="18"/>
  <c r="P5165" i="18"/>
  <c r="I5182" i="18"/>
  <c r="N5158" i="18"/>
  <c r="L7926" i="18"/>
  <c r="Q7902" i="18"/>
  <c r="I5185" i="18"/>
  <c r="N5161" i="18"/>
  <c r="J5194" i="18"/>
  <c r="O5170" i="18"/>
  <c r="K5177" i="18"/>
  <c r="P5153" i="18"/>
  <c r="J5187" i="18"/>
  <c r="O5163" i="18"/>
  <c r="J5188" i="18"/>
  <c r="O5164" i="18"/>
  <c r="L7924" i="18"/>
  <c r="Q7900" i="18"/>
  <c r="L7917" i="18"/>
  <c r="Q7893" i="18"/>
  <c r="K5194" i="18"/>
  <c r="P5170" i="18"/>
  <c r="I5198" i="18"/>
  <c r="N5174" i="18"/>
  <c r="K5185" i="18"/>
  <c r="P5161" i="18"/>
  <c r="J5195" i="18"/>
  <c r="O5171" i="18"/>
  <c r="L7920" i="18"/>
  <c r="Q7896" i="18"/>
  <c r="L7911" i="18"/>
  <c r="Q7887" i="18"/>
  <c r="K5196" i="18"/>
  <c r="P5172" i="18"/>
  <c r="I5183" i="18"/>
  <c r="N5159" i="18"/>
  <c r="L7910" i="18"/>
  <c r="Q7886" i="18"/>
  <c r="L7915" i="18"/>
  <c r="Q7891" i="18"/>
  <c r="I5192" i="18"/>
  <c r="N5168" i="18"/>
  <c r="I5193" i="18"/>
  <c r="N5169" i="18"/>
  <c r="R5143" i="18"/>
  <c r="U5143" i="18" s="1"/>
  <c r="R5149" i="18"/>
  <c r="U5149" i="18" s="1"/>
  <c r="R5132" i="18"/>
  <c r="U5132" i="18" s="1"/>
  <c r="R5129" i="18"/>
  <c r="U5129" i="18" s="1"/>
  <c r="R5138" i="18"/>
  <c r="U5138" i="18" s="1"/>
  <c r="L7908" i="18"/>
  <c r="Q7884" i="18"/>
  <c r="L7919" i="18"/>
  <c r="Q7895" i="18"/>
  <c r="L7912" i="18"/>
  <c r="Q7888" i="18"/>
  <c r="J5179" i="18"/>
  <c r="O5155" i="18"/>
  <c r="K5198" i="18"/>
  <c r="P5174" i="18"/>
  <c r="L7923" i="18"/>
  <c r="Q7899" i="18"/>
  <c r="K5197" i="18"/>
  <c r="P5173" i="18"/>
  <c r="J5186" i="18"/>
  <c r="O5162" i="18"/>
  <c r="J5185" i="18"/>
  <c r="O5161" i="18"/>
  <c r="K5184" i="18"/>
  <c r="P5160" i="18"/>
  <c r="K5191" i="18"/>
  <c r="P5167" i="18"/>
  <c r="J5183" i="18"/>
  <c r="O5159" i="18"/>
  <c r="L7929" i="18"/>
  <c r="Q7905" i="18"/>
  <c r="I5179" i="18"/>
  <c r="N5155" i="18"/>
  <c r="I5199" i="18"/>
  <c r="N5175" i="18"/>
  <c r="K5183" i="18"/>
  <c r="P5159" i="18"/>
  <c r="K5192" i="18"/>
  <c r="P5168" i="18"/>
  <c r="L7918" i="18"/>
  <c r="Q7894" i="18"/>
  <c r="L7906" i="18"/>
  <c r="Q7882" i="18"/>
  <c r="I5178" i="18"/>
  <c r="N5154" i="18"/>
  <c r="L7921" i="18"/>
  <c r="Q7897" i="18"/>
  <c r="K5195" i="18"/>
  <c r="P5171" i="18"/>
  <c r="K5181" i="18"/>
  <c r="P5157" i="18"/>
  <c r="L7922" i="18"/>
  <c r="Q7898" i="18"/>
  <c r="J5199" i="18"/>
  <c r="O5175" i="18"/>
  <c r="R5142" i="18"/>
  <c r="U5142" i="18" s="1"/>
  <c r="R5136" i="18"/>
  <c r="U5136" i="18" s="1"/>
  <c r="R5141" i="18"/>
  <c r="U5141" i="18" s="1"/>
  <c r="I5191" i="18"/>
  <c r="N5167" i="18"/>
  <c r="I5197" i="18"/>
  <c r="N5173" i="18"/>
  <c r="I5188" i="18"/>
  <c r="N5164" i="18"/>
  <c r="I5180" i="18"/>
  <c r="N5156" i="18"/>
  <c r="K5186" i="18"/>
  <c r="P5162" i="18"/>
  <c r="J5193" i="18"/>
  <c r="O5169" i="18"/>
  <c r="I5200" i="18"/>
  <c r="N5176" i="18"/>
  <c r="J5177" i="18"/>
  <c r="O5153" i="18"/>
  <c r="I5177" i="18"/>
  <c r="N5153" i="18"/>
  <c r="J5198" i="18"/>
  <c r="O5174" i="18"/>
  <c r="I5186" i="18"/>
  <c r="N5162" i="18"/>
  <c r="J5184" i="18"/>
  <c r="O5160" i="18"/>
  <c r="K5179" i="18"/>
  <c r="P5155" i="18"/>
  <c r="K5200" i="18"/>
  <c r="P5176" i="18"/>
  <c r="K5182" i="18"/>
  <c r="P5158" i="18"/>
  <c r="K5178" i="18"/>
  <c r="P5154" i="18"/>
  <c r="K5187" i="18"/>
  <c r="P5163" i="18"/>
  <c r="R5162" i="18" l="1"/>
  <c r="U5162" i="18" s="1"/>
  <c r="R5164" i="18"/>
  <c r="U5164" i="18" s="1"/>
  <c r="R5156" i="18"/>
  <c r="U5156" i="18" s="1"/>
  <c r="R5173" i="18"/>
  <c r="U5173" i="18" s="1"/>
  <c r="R5153" i="18"/>
  <c r="U5153" i="18" s="1"/>
  <c r="R5167" i="18"/>
  <c r="U5167" i="18" s="1"/>
  <c r="L7946" i="18"/>
  <c r="Q7922" i="18"/>
  <c r="K5219" i="18"/>
  <c r="P5195" i="18"/>
  <c r="I5202" i="18"/>
  <c r="N5178" i="18"/>
  <c r="L7942" i="18"/>
  <c r="Q7918" i="18"/>
  <c r="K5207" i="18"/>
  <c r="P5183" i="18"/>
  <c r="I5203" i="18"/>
  <c r="N5179" i="18"/>
  <c r="J5207" i="18"/>
  <c r="O5183" i="18"/>
  <c r="K5208" i="18"/>
  <c r="P5184" i="18"/>
  <c r="J5210" i="18"/>
  <c r="O5186" i="18"/>
  <c r="L7947" i="18"/>
  <c r="Q7923" i="18"/>
  <c r="J5203" i="18"/>
  <c r="O5179" i="18"/>
  <c r="L7943" i="18"/>
  <c r="Q7919" i="18"/>
  <c r="R5169" i="18"/>
  <c r="U5169" i="18" s="1"/>
  <c r="R5159" i="18"/>
  <c r="U5159" i="18" s="1"/>
  <c r="R5174" i="18"/>
  <c r="U5174" i="18" s="1"/>
  <c r="R5161" i="18"/>
  <c r="U5161" i="18" s="1"/>
  <c r="R5158" i="18"/>
  <c r="U5158" i="18" s="1"/>
  <c r="L7951" i="18"/>
  <c r="Q7927" i="18"/>
  <c r="L7938" i="18"/>
  <c r="Q7914" i="18"/>
  <c r="I5219" i="18"/>
  <c r="N5195" i="18"/>
  <c r="L7933" i="18"/>
  <c r="Q7909" i="18"/>
  <c r="I5218" i="18"/>
  <c r="N5194" i="18"/>
  <c r="L7937" i="18"/>
  <c r="Q7913" i="18"/>
  <c r="K5214" i="18"/>
  <c r="P5190" i="18"/>
  <c r="K5217" i="18"/>
  <c r="P5193" i="18"/>
  <c r="I5211" i="18"/>
  <c r="N5187" i="18"/>
  <c r="J5213" i="18"/>
  <c r="O5189" i="18"/>
  <c r="I5213" i="18"/>
  <c r="N5189" i="18"/>
  <c r="L7931" i="18"/>
  <c r="Q7907" i="18"/>
  <c r="J5204" i="18"/>
  <c r="O5180" i="18"/>
  <c r="K5212" i="18"/>
  <c r="P5188" i="18"/>
  <c r="I5214" i="18"/>
  <c r="N5190" i="18"/>
  <c r="R5176" i="18"/>
  <c r="U5176" i="18" s="1"/>
  <c r="K5211" i="18"/>
  <c r="P5187" i="18"/>
  <c r="K5206" i="18"/>
  <c r="P5182" i="18"/>
  <c r="K5203" i="18"/>
  <c r="P5179" i="18"/>
  <c r="I5210" i="18"/>
  <c r="N5186" i="18"/>
  <c r="I5201" i="18"/>
  <c r="N5177" i="18"/>
  <c r="I5224" i="18"/>
  <c r="N5200" i="18"/>
  <c r="K5210" i="18"/>
  <c r="P5186" i="18"/>
  <c r="I5212" i="18"/>
  <c r="N5188" i="18"/>
  <c r="I5215" i="18"/>
  <c r="N5191" i="18"/>
  <c r="R5175" i="18"/>
  <c r="U5175" i="18" s="1"/>
  <c r="I5217" i="18"/>
  <c r="N5193" i="18"/>
  <c r="L7939" i="18"/>
  <c r="Q7915" i="18"/>
  <c r="I5207" i="18"/>
  <c r="N5183" i="18"/>
  <c r="L7935" i="18"/>
  <c r="Q7911" i="18"/>
  <c r="J5219" i="18"/>
  <c r="O5195" i="18"/>
  <c r="I5222" i="18"/>
  <c r="N5198" i="18"/>
  <c r="L7941" i="18"/>
  <c r="Q7917" i="18"/>
  <c r="J5212" i="18"/>
  <c r="O5188" i="18"/>
  <c r="K5201" i="18"/>
  <c r="P5177" i="18"/>
  <c r="I5209" i="18"/>
  <c r="N5185" i="18"/>
  <c r="I5206" i="18"/>
  <c r="N5182" i="18"/>
  <c r="L7949" i="18"/>
  <c r="Q7925" i="18"/>
  <c r="R5157" i="18"/>
  <c r="U5157" i="18" s="1"/>
  <c r="R5172" i="18"/>
  <c r="U5172" i="18" s="1"/>
  <c r="R5160" i="18"/>
  <c r="U5160" i="18" s="1"/>
  <c r="J5223" i="18"/>
  <c r="O5199" i="18"/>
  <c r="L7945" i="18"/>
  <c r="Q7921" i="18"/>
  <c r="K5216" i="18"/>
  <c r="P5192" i="18"/>
  <c r="L7953" i="18"/>
  <c r="Q7929" i="18"/>
  <c r="K5215" i="18"/>
  <c r="P5191" i="18"/>
  <c r="J5209" i="18"/>
  <c r="O5185" i="18"/>
  <c r="K5221" i="18"/>
  <c r="P5197" i="18"/>
  <c r="K5222" i="18"/>
  <c r="P5198" i="18"/>
  <c r="L7936" i="18"/>
  <c r="Q7912" i="18"/>
  <c r="L7932" i="18"/>
  <c r="Q7908" i="18"/>
  <c r="R5168" i="18"/>
  <c r="U5168" i="18" s="1"/>
  <c r="I5205" i="18"/>
  <c r="N5181" i="18"/>
  <c r="J5216" i="18"/>
  <c r="O5192" i="18"/>
  <c r="J5215" i="18"/>
  <c r="O5191" i="18"/>
  <c r="K5204" i="18"/>
  <c r="P5180" i="18"/>
  <c r="J5202" i="18"/>
  <c r="O5178" i="18"/>
  <c r="I5220" i="18"/>
  <c r="N5196" i="18"/>
  <c r="L7940" i="18"/>
  <c r="Q7916" i="18"/>
  <c r="J5221" i="18"/>
  <c r="O5197" i="18"/>
  <c r="J5220" i="18"/>
  <c r="O5196" i="18"/>
  <c r="J5205" i="18"/>
  <c r="O5181" i="18"/>
  <c r="J5206" i="18"/>
  <c r="O5182" i="18"/>
  <c r="L7952" i="18"/>
  <c r="Q7928" i="18"/>
  <c r="J5224" i="18"/>
  <c r="O5200" i="18"/>
  <c r="K5223" i="18"/>
  <c r="P5199" i="18"/>
  <c r="J5214" i="18"/>
  <c r="O5190" i="18"/>
  <c r="I5208" i="18"/>
  <c r="N5184" i="18"/>
  <c r="K5205" i="18"/>
  <c r="P5181" i="18"/>
  <c r="L7930" i="18"/>
  <c r="Q7906" i="18"/>
  <c r="I5223" i="18"/>
  <c r="N5199" i="18"/>
  <c r="K5202" i="18"/>
  <c r="P5178" i="18"/>
  <c r="K5224" i="18"/>
  <c r="P5200" i="18"/>
  <c r="J5208" i="18"/>
  <c r="O5184" i="18"/>
  <c r="J5222" i="18"/>
  <c r="O5198" i="18"/>
  <c r="J5201" i="18"/>
  <c r="O5177" i="18"/>
  <c r="J5217" i="18"/>
  <c r="O5193" i="18"/>
  <c r="I5204" i="18"/>
  <c r="N5180" i="18"/>
  <c r="I5221" i="18"/>
  <c r="N5197" i="18"/>
  <c r="R5154" i="18"/>
  <c r="U5154" i="18" s="1"/>
  <c r="R5155" i="18"/>
  <c r="U5155" i="18" s="1"/>
  <c r="I5216" i="18"/>
  <c r="N5192" i="18"/>
  <c r="L7934" i="18"/>
  <c r="Q7910" i="18"/>
  <c r="K5220" i="18"/>
  <c r="P5196" i="18"/>
  <c r="L7944" i="18"/>
  <c r="Q7920" i="18"/>
  <c r="K5209" i="18"/>
  <c r="P5185" i="18"/>
  <c r="K5218" i="18"/>
  <c r="P5194" i="18"/>
  <c r="L7948" i="18"/>
  <c r="Q7924" i="18"/>
  <c r="J5211" i="18"/>
  <c r="O5187" i="18"/>
  <c r="J5218" i="18"/>
  <c r="O5194" i="18"/>
  <c r="L7950" i="18"/>
  <c r="Q7926" i="18"/>
  <c r="K5213" i="18"/>
  <c r="P5189" i="18"/>
  <c r="R5171" i="18"/>
  <c r="U5171" i="18" s="1"/>
  <c r="R5170" i="18"/>
  <c r="U5170" i="18" s="1"/>
  <c r="R5163" i="18"/>
  <c r="U5163" i="18" s="1"/>
  <c r="R5165" i="18"/>
  <c r="U5165" i="18" s="1"/>
  <c r="R5166" i="18"/>
  <c r="U5166" i="18" s="1"/>
  <c r="R5180" i="18" l="1"/>
  <c r="U5180" i="18" s="1"/>
  <c r="R5192" i="18"/>
  <c r="U5192" i="18" s="1"/>
  <c r="L7974" i="18"/>
  <c r="Q7950" i="18"/>
  <c r="K5242" i="18"/>
  <c r="P5218" i="18"/>
  <c r="L7958" i="18"/>
  <c r="Q7934" i="18"/>
  <c r="J5232" i="18"/>
  <c r="O5208" i="18"/>
  <c r="K5237" i="18"/>
  <c r="P5213" i="18"/>
  <c r="J5242" i="18"/>
  <c r="O5218" i="18"/>
  <c r="L7972" i="18"/>
  <c r="Q7948" i="18"/>
  <c r="K5233" i="18"/>
  <c r="P5209" i="18"/>
  <c r="K5244" i="18"/>
  <c r="P5220" i="18"/>
  <c r="I5240" i="18"/>
  <c r="N5216" i="18"/>
  <c r="I5245" i="18"/>
  <c r="N5221" i="18"/>
  <c r="J5241" i="18"/>
  <c r="O5217" i="18"/>
  <c r="J5246" i="18"/>
  <c r="O5222" i="18"/>
  <c r="K5248" i="18"/>
  <c r="P5224" i="18"/>
  <c r="I5247" i="18"/>
  <c r="N5223" i="18"/>
  <c r="K5229" i="18"/>
  <c r="P5205" i="18"/>
  <c r="J5238" i="18"/>
  <c r="O5214" i="18"/>
  <c r="J5248" i="18"/>
  <c r="O5224" i="18"/>
  <c r="J5230" i="18"/>
  <c r="O5206" i="18"/>
  <c r="J5244" i="18"/>
  <c r="O5220" i="18"/>
  <c r="L7964" i="18"/>
  <c r="Q7940" i="18"/>
  <c r="J5226" i="18"/>
  <c r="O5202" i="18"/>
  <c r="J5239" i="18"/>
  <c r="O5215" i="18"/>
  <c r="I5229" i="18"/>
  <c r="N5205" i="18"/>
  <c r="I5230" i="18"/>
  <c r="N5206" i="18"/>
  <c r="K5225" i="18"/>
  <c r="P5201" i="18"/>
  <c r="L7965" i="18"/>
  <c r="Q7941" i="18"/>
  <c r="J5243" i="18"/>
  <c r="O5219" i="18"/>
  <c r="I5231" i="18"/>
  <c r="N5207" i="18"/>
  <c r="I5241" i="18"/>
  <c r="N5217" i="18"/>
  <c r="R5188" i="18"/>
  <c r="U5188" i="18" s="1"/>
  <c r="R5200" i="18"/>
  <c r="U5200" i="18" s="1"/>
  <c r="R5186" i="18"/>
  <c r="U5186" i="18" s="1"/>
  <c r="K5236" i="18"/>
  <c r="P5212" i="18"/>
  <c r="L7955" i="18"/>
  <c r="Q7931" i="18"/>
  <c r="J5237" i="18"/>
  <c r="O5213" i="18"/>
  <c r="K5241" i="18"/>
  <c r="P5217" i="18"/>
  <c r="L7961" i="18"/>
  <c r="Q7937" i="18"/>
  <c r="L7957" i="18"/>
  <c r="Q7933" i="18"/>
  <c r="L7962" i="18"/>
  <c r="Q7938" i="18"/>
  <c r="R5179" i="18"/>
  <c r="U5179" i="18" s="1"/>
  <c r="R5184" i="18"/>
  <c r="U5184" i="18" s="1"/>
  <c r="R5196" i="18"/>
  <c r="U5196" i="18" s="1"/>
  <c r="L7960" i="18"/>
  <c r="Q7936" i="18"/>
  <c r="K5245" i="18"/>
  <c r="P5221" i="18"/>
  <c r="K5239" i="18"/>
  <c r="P5215" i="18"/>
  <c r="K5240" i="18"/>
  <c r="P5216" i="18"/>
  <c r="J5247" i="18"/>
  <c r="O5223" i="18"/>
  <c r="R5185" i="18"/>
  <c r="U5185" i="18" s="1"/>
  <c r="R5198" i="18"/>
  <c r="U5198" i="18" s="1"/>
  <c r="I5236" i="18"/>
  <c r="N5212" i="18"/>
  <c r="I5248" i="18"/>
  <c r="N5224" i="18"/>
  <c r="I5234" i="18"/>
  <c r="N5210" i="18"/>
  <c r="K5230" i="18"/>
  <c r="P5206" i="18"/>
  <c r="R5190" i="18"/>
  <c r="U5190" i="18" s="1"/>
  <c r="R5189" i="18"/>
  <c r="U5189" i="18" s="1"/>
  <c r="R5187" i="18"/>
  <c r="U5187" i="18" s="1"/>
  <c r="R5194" i="18"/>
  <c r="U5194" i="18" s="1"/>
  <c r="R5195" i="18"/>
  <c r="U5195" i="18" s="1"/>
  <c r="L7967" i="18"/>
  <c r="Q7943" i="18"/>
  <c r="L7971" i="18"/>
  <c r="Q7947" i="18"/>
  <c r="K5232" i="18"/>
  <c r="P5208" i="18"/>
  <c r="I5227" i="18"/>
  <c r="N5203" i="18"/>
  <c r="L7966" i="18"/>
  <c r="Q7942" i="18"/>
  <c r="K5243" i="18"/>
  <c r="P5219" i="18"/>
  <c r="J5225" i="18"/>
  <c r="O5201" i="18"/>
  <c r="K5226" i="18"/>
  <c r="P5202" i="18"/>
  <c r="L7954" i="18"/>
  <c r="Q7930" i="18"/>
  <c r="K5247" i="18"/>
  <c r="P5223" i="18"/>
  <c r="L7976" i="18"/>
  <c r="Q7952" i="18"/>
  <c r="J5229" i="18"/>
  <c r="O5205" i="18"/>
  <c r="J5245" i="18"/>
  <c r="O5221" i="18"/>
  <c r="I5244" i="18"/>
  <c r="N5220" i="18"/>
  <c r="R5220" i="18" s="1"/>
  <c r="U5220" i="18" s="1"/>
  <c r="K5228" i="18"/>
  <c r="P5204" i="18"/>
  <c r="J5240" i="18"/>
  <c r="O5216" i="18"/>
  <c r="L7973" i="18"/>
  <c r="Q7949" i="18"/>
  <c r="I5233" i="18"/>
  <c r="N5209" i="18"/>
  <c r="J5236" i="18"/>
  <c r="O5212" i="18"/>
  <c r="I5246" i="18"/>
  <c r="N5222" i="18"/>
  <c r="L7959" i="18"/>
  <c r="Q7935" i="18"/>
  <c r="L7963" i="18"/>
  <c r="Q7939" i="18"/>
  <c r="R5191" i="18"/>
  <c r="U5191" i="18" s="1"/>
  <c r="R5177" i="18"/>
  <c r="U5177" i="18" s="1"/>
  <c r="I5238" i="18"/>
  <c r="N5214" i="18"/>
  <c r="J5228" i="18"/>
  <c r="O5204" i="18"/>
  <c r="I5237" i="18"/>
  <c r="N5213" i="18"/>
  <c r="R5213" i="18" s="1"/>
  <c r="U5213" i="18" s="1"/>
  <c r="I5235" i="18"/>
  <c r="N5211" i="18"/>
  <c r="K5238" i="18"/>
  <c r="P5214" i="18"/>
  <c r="I5242" i="18"/>
  <c r="N5218" i="18"/>
  <c r="I5243" i="18"/>
  <c r="N5219" i="18"/>
  <c r="R5219" i="18" s="1"/>
  <c r="U5219" i="18" s="1"/>
  <c r="L7975" i="18"/>
  <c r="Q7951" i="18"/>
  <c r="R5178" i="18"/>
  <c r="U5178" i="18" s="1"/>
  <c r="J5235" i="18"/>
  <c r="O5211" i="18"/>
  <c r="L7968" i="18"/>
  <c r="Q7944" i="18"/>
  <c r="I5228" i="18"/>
  <c r="N5204" i="18"/>
  <c r="I5232" i="18"/>
  <c r="N5208" i="18"/>
  <c r="R5197" i="18"/>
  <c r="U5197" i="18" s="1"/>
  <c r="R5199" i="18"/>
  <c r="U5199" i="18" s="1"/>
  <c r="R5181" i="18"/>
  <c r="U5181" i="18" s="1"/>
  <c r="L7956" i="18"/>
  <c r="Q7932" i="18"/>
  <c r="K5246" i="18"/>
  <c r="P5222" i="18"/>
  <c r="J5233" i="18"/>
  <c r="O5209" i="18"/>
  <c r="L7977" i="18"/>
  <c r="Q7953" i="18"/>
  <c r="L7969" i="18"/>
  <c r="Q7945" i="18"/>
  <c r="R5182" i="18"/>
  <c r="U5182" i="18" s="1"/>
  <c r="R5183" i="18"/>
  <c r="U5183" i="18" s="1"/>
  <c r="R5193" i="18"/>
  <c r="U5193" i="18" s="1"/>
  <c r="I5239" i="18"/>
  <c r="N5215" i="18"/>
  <c r="K5234" i="18"/>
  <c r="P5210" i="18"/>
  <c r="I5225" i="18"/>
  <c r="N5201" i="18"/>
  <c r="K5227" i="18"/>
  <c r="P5203" i="18"/>
  <c r="K5235" i="18"/>
  <c r="P5211" i="18"/>
  <c r="J5227" i="18"/>
  <c r="O5203" i="18"/>
  <c r="J5234" i="18"/>
  <c r="O5210" i="18"/>
  <c r="J5231" i="18"/>
  <c r="O5207" i="18"/>
  <c r="K5231" i="18"/>
  <c r="P5207" i="18"/>
  <c r="I5226" i="18"/>
  <c r="N5202" i="18"/>
  <c r="R5202" i="18" s="1"/>
  <c r="U5202" i="18" s="1"/>
  <c r="L7970" i="18"/>
  <c r="Q7946" i="18"/>
  <c r="R5218" i="18" l="1"/>
  <c r="U5218" i="18" s="1"/>
  <c r="R5215" i="18"/>
  <c r="U5215" i="18" s="1"/>
  <c r="R5224" i="18"/>
  <c r="U5224" i="18" s="1"/>
  <c r="R5204" i="18"/>
  <c r="U5204" i="18" s="1"/>
  <c r="R5212" i="18"/>
  <c r="U5212" i="18" s="1"/>
  <c r="R5201" i="18"/>
  <c r="U5201" i="18" s="1"/>
  <c r="R5208" i="18"/>
  <c r="U5208" i="18" s="1"/>
  <c r="R5217" i="18"/>
  <c r="U5217" i="18" s="1"/>
  <c r="L8001" i="18"/>
  <c r="Q7977" i="18"/>
  <c r="L7993" i="18"/>
  <c r="Q7969" i="18"/>
  <c r="J5257" i="18"/>
  <c r="O5233" i="18"/>
  <c r="L7980" i="18"/>
  <c r="Q7956" i="18"/>
  <c r="I5267" i="18"/>
  <c r="N5243" i="18"/>
  <c r="K5262" i="18"/>
  <c r="P5238" i="18"/>
  <c r="I5261" i="18"/>
  <c r="N5237" i="18"/>
  <c r="I5262" i="18"/>
  <c r="N5238" i="18"/>
  <c r="L7987" i="18"/>
  <c r="Q7963" i="18"/>
  <c r="I5270" i="18"/>
  <c r="N5246" i="18"/>
  <c r="I5257" i="18"/>
  <c r="N5233" i="18"/>
  <c r="J5264" i="18"/>
  <c r="O5240" i="18"/>
  <c r="I5268" i="18"/>
  <c r="N5244" i="18"/>
  <c r="J5253" i="18"/>
  <c r="O5229" i="18"/>
  <c r="K5271" i="18"/>
  <c r="P5247" i="18"/>
  <c r="K5250" i="18"/>
  <c r="P5226" i="18"/>
  <c r="K5267" i="18"/>
  <c r="P5243" i="18"/>
  <c r="I5251" i="18"/>
  <c r="N5227" i="18"/>
  <c r="L7995" i="18"/>
  <c r="Q7971" i="18"/>
  <c r="L7986" i="18"/>
  <c r="Q7962" i="18"/>
  <c r="L7985" i="18"/>
  <c r="Q7961" i="18"/>
  <c r="J5261" i="18"/>
  <c r="O5237" i="18"/>
  <c r="K5260" i="18"/>
  <c r="P5236" i="18"/>
  <c r="R5205" i="18"/>
  <c r="U5205" i="18" s="1"/>
  <c r="R5216" i="18"/>
  <c r="U5216" i="18" s="1"/>
  <c r="I5250" i="18"/>
  <c r="N5226" i="18"/>
  <c r="J5255" i="18"/>
  <c r="O5231" i="18"/>
  <c r="J5251" i="18"/>
  <c r="O5227" i="18"/>
  <c r="K5251" i="18"/>
  <c r="P5227" i="18"/>
  <c r="K5258" i="18"/>
  <c r="P5234" i="18"/>
  <c r="I5256" i="18"/>
  <c r="N5232" i="18"/>
  <c r="L7992" i="18"/>
  <c r="Q7968" i="18"/>
  <c r="R5211" i="18"/>
  <c r="U5211" i="18" s="1"/>
  <c r="K5254" i="18"/>
  <c r="P5230" i="18"/>
  <c r="I5272" i="18"/>
  <c r="N5248" i="18"/>
  <c r="K5264" i="18"/>
  <c r="P5240" i="18"/>
  <c r="K5269" i="18"/>
  <c r="P5245" i="18"/>
  <c r="I5265" i="18"/>
  <c r="N5241" i="18"/>
  <c r="J5267" i="18"/>
  <c r="O5243" i="18"/>
  <c r="K5249" i="18"/>
  <c r="P5225" i="18"/>
  <c r="I5253" i="18"/>
  <c r="N5229" i="18"/>
  <c r="J5250" i="18"/>
  <c r="O5226" i="18"/>
  <c r="J5268" i="18"/>
  <c r="O5244" i="18"/>
  <c r="J5272" i="18"/>
  <c r="O5248" i="18"/>
  <c r="K5253" i="18"/>
  <c r="P5229" i="18"/>
  <c r="K5272" i="18"/>
  <c r="P5248" i="18"/>
  <c r="J5265" i="18"/>
  <c r="O5241" i="18"/>
  <c r="I5264" i="18"/>
  <c r="N5240" i="18"/>
  <c r="K5257" i="18"/>
  <c r="P5233" i="18"/>
  <c r="J5266" i="18"/>
  <c r="O5242" i="18"/>
  <c r="J5256" i="18"/>
  <c r="O5232" i="18"/>
  <c r="K5266" i="18"/>
  <c r="P5242" i="18"/>
  <c r="L7999" i="18"/>
  <c r="Q7975" i="18"/>
  <c r="I5259" i="18"/>
  <c r="N5235" i="18"/>
  <c r="J5252" i="18"/>
  <c r="O5228" i="18"/>
  <c r="L7983" i="18"/>
  <c r="Q7959" i="18"/>
  <c r="J5260" i="18"/>
  <c r="O5236" i="18"/>
  <c r="K5252" i="18"/>
  <c r="P5228" i="18"/>
  <c r="J5269" i="18"/>
  <c r="O5245" i="18"/>
  <c r="L8000" i="18"/>
  <c r="Q7976" i="18"/>
  <c r="L7978" i="18"/>
  <c r="Q7954" i="18"/>
  <c r="J5249" i="18"/>
  <c r="O5225" i="18"/>
  <c r="L7990" i="18"/>
  <c r="Q7966" i="18"/>
  <c r="K5256" i="18"/>
  <c r="P5232" i="18"/>
  <c r="L7991" i="18"/>
  <c r="Q7967" i="18"/>
  <c r="R5210" i="18"/>
  <c r="U5210" i="18" s="1"/>
  <c r="L7981" i="18"/>
  <c r="Q7957" i="18"/>
  <c r="K5265" i="18"/>
  <c r="P5241" i="18"/>
  <c r="L7979" i="18"/>
  <c r="Q7955" i="18"/>
  <c r="R5207" i="18"/>
  <c r="U5207" i="18" s="1"/>
  <c r="R5206" i="18"/>
  <c r="U5206" i="18" s="1"/>
  <c r="R5223" i="18"/>
  <c r="U5223" i="18" s="1"/>
  <c r="R5221" i="18"/>
  <c r="U5221" i="18" s="1"/>
  <c r="K5270" i="18"/>
  <c r="P5246" i="18"/>
  <c r="I5266" i="18"/>
  <c r="N5242" i="18"/>
  <c r="L7997" i="18"/>
  <c r="Q7973" i="18"/>
  <c r="L7994" i="18"/>
  <c r="Q7970" i="18"/>
  <c r="K5255" i="18"/>
  <c r="P5231" i="18"/>
  <c r="J5258" i="18"/>
  <c r="O5234" i="18"/>
  <c r="K5259" i="18"/>
  <c r="P5235" i="18"/>
  <c r="I5249" i="18"/>
  <c r="N5225" i="18"/>
  <c r="I5263" i="18"/>
  <c r="N5239" i="18"/>
  <c r="I5252" i="18"/>
  <c r="N5228" i="18"/>
  <c r="J5259" i="18"/>
  <c r="O5235" i="18"/>
  <c r="R5214" i="18"/>
  <c r="U5214" i="18" s="1"/>
  <c r="R5222" i="18"/>
  <c r="U5222" i="18" s="1"/>
  <c r="R5209" i="18"/>
  <c r="U5209" i="18" s="1"/>
  <c r="R5203" i="18"/>
  <c r="U5203" i="18" s="1"/>
  <c r="I5258" i="18"/>
  <c r="N5234" i="18"/>
  <c r="R5234" i="18" s="1"/>
  <c r="U5234" i="18" s="1"/>
  <c r="I5260" i="18"/>
  <c r="N5236" i="18"/>
  <c r="J5271" i="18"/>
  <c r="O5247" i="18"/>
  <c r="K5263" i="18"/>
  <c r="P5239" i="18"/>
  <c r="L7984" i="18"/>
  <c r="Q7960" i="18"/>
  <c r="I5255" i="18"/>
  <c r="N5231" i="18"/>
  <c r="R5231" i="18" s="1"/>
  <c r="U5231" i="18" s="1"/>
  <c r="L7989" i="18"/>
  <c r="Q7965" i="18"/>
  <c r="I5254" i="18"/>
  <c r="N5230" i="18"/>
  <c r="J5263" i="18"/>
  <c r="O5239" i="18"/>
  <c r="L7988" i="18"/>
  <c r="Q7964" i="18"/>
  <c r="J5254" i="18"/>
  <c r="O5230" i="18"/>
  <c r="J5262" i="18"/>
  <c r="O5238" i="18"/>
  <c r="I5271" i="18"/>
  <c r="N5247" i="18"/>
  <c r="R5247" i="18" s="1"/>
  <c r="U5247" i="18" s="1"/>
  <c r="J5270" i="18"/>
  <c r="O5246" i="18"/>
  <c r="I5269" i="18"/>
  <c r="N5245" i="18"/>
  <c r="K5268" i="18"/>
  <c r="P5244" i="18"/>
  <c r="L7996" i="18"/>
  <c r="Q7972" i="18"/>
  <c r="K5261" i="18"/>
  <c r="P5237" i="18"/>
  <c r="L7982" i="18"/>
  <c r="Q7958" i="18"/>
  <c r="L7998" i="18"/>
  <c r="Q7974" i="18"/>
  <c r="R5240" i="18" l="1"/>
  <c r="U5240" i="18" s="1"/>
  <c r="R5242" i="18"/>
  <c r="U5242" i="18" s="1"/>
  <c r="R5248" i="18"/>
  <c r="U5248" i="18" s="1"/>
  <c r="R5225" i="18"/>
  <c r="U5225" i="18" s="1"/>
  <c r="R5228" i="18"/>
  <c r="U5228" i="18" s="1"/>
  <c r="R5226" i="18"/>
  <c r="U5226" i="18" s="1"/>
  <c r="R5245" i="18"/>
  <c r="U5245" i="18" s="1"/>
  <c r="R5236" i="18"/>
  <c r="U5236" i="18" s="1"/>
  <c r="R5230" i="18"/>
  <c r="U5230" i="18" s="1"/>
  <c r="R5239" i="18"/>
  <c r="U5239" i="18" s="1"/>
  <c r="K5280" i="18"/>
  <c r="P5256" i="18"/>
  <c r="J5273" i="18"/>
  <c r="O5249" i="18"/>
  <c r="L8024" i="18"/>
  <c r="Q8000" i="18"/>
  <c r="K5276" i="18"/>
  <c r="P5252" i="18"/>
  <c r="L8007" i="18"/>
  <c r="Q7983" i="18"/>
  <c r="I5283" i="18"/>
  <c r="N5259" i="18"/>
  <c r="K5290" i="18"/>
  <c r="P5266" i="18"/>
  <c r="J5290" i="18"/>
  <c r="O5266" i="18"/>
  <c r="I5288" i="18"/>
  <c r="N5264" i="18"/>
  <c r="K5296" i="18"/>
  <c r="P5272" i="18"/>
  <c r="J5296" i="18"/>
  <c r="O5272" i="18"/>
  <c r="J5274" i="18"/>
  <c r="O5250" i="18"/>
  <c r="K5273" i="18"/>
  <c r="P5249" i="18"/>
  <c r="I5289" i="18"/>
  <c r="N5265" i="18"/>
  <c r="K5288" i="18"/>
  <c r="P5264" i="18"/>
  <c r="K5278" i="18"/>
  <c r="P5254" i="18"/>
  <c r="R5232" i="18"/>
  <c r="U5232" i="18" s="1"/>
  <c r="R5227" i="18"/>
  <c r="U5227" i="18" s="1"/>
  <c r="R5246" i="18"/>
  <c r="U5246" i="18" s="1"/>
  <c r="R5238" i="18"/>
  <c r="U5238" i="18" s="1"/>
  <c r="L8022" i="18"/>
  <c r="Q7998" i="18"/>
  <c r="K5285" i="18"/>
  <c r="P5261" i="18"/>
  <c r="K5292" i="18"/>
  <c r="P5268" i="18"/>
  <c r="J5294" i="18"/>
  <c r="O5270" i="18"/>
  <c r="J5286" i="18"/>
  <c r="O5262" i="18"/>
  <c r="L8012" i="18"/>
  <c r="Q7988" i="18"/>
  <c r="I5278" i="18"/>
  <c r="N5254" i="18"/>
  <c r="I5279" i="18"/>
  <c r="N5255" i="18"/>
  <c r="K5287" i="18"/>
  <c r="P5263" i="18"/>
  <c r="I5284" i="18"/>
  <c r="N5260" i="18"/>
  <c r="J5283" i="18"/>
  <c r="O5259" i="18"/>
  <c r="I5287" i="18"/>
  <c r="N5263" i="18"/>
  <c r="K5283" i="18"/>
  <c r="P5259" i="18"/>
  <c r="K5279" i="18"/>
  <c r="P5255" i="18"/>
  <c r="L8021" i="18"/>
  <c r="Q7997" i="18"/>
  <c r="K5294" i="18"/>
  <c r="P5270" i="18"/>
  <c r="K5289" i="18"/>
  <c r="P5265" i="18"/>
  <c r="R5229" i="18"/>
  <c r="U5229" i="18" s="1"/>
  <c r="I5280" i="18"/>
  <c r="N5256" i="18"/>
  <c r="K5275" i="18"/>
  <c r="P5251" i="18"/>
  <c r="J5279" i="18"/>
  <c r="O5255" i="18"/>
  <c r="J5285" i="18"/>
  <c r="O5261" i="18"/>
  <c r="L8010" i="18"/>
  <c r="Q7986" i="18"/>
  <c r="I5275" i="18"/>
  <c r="N5251" i="18"/>
  <c r="K5274" i="18"/>
  <c r="P5250" i="18"/>
  <c r="J5277" i="18"/>
  <c r="O5253" i="18"/>
  <c r="J5288" i="18"/>
  <c r="O5264" i="18"/>
  <c r="I5294" i="18"/>
  <c r="N5270" i="18"/>
  <c r="I5286" i="18"/>
  <c r="N5262" i="18"/>
  <c r="K5286" i="18"/>
  <c r="P5262" i="18"/>
  <c r="L8004" i="18"/>
  <c r="Q7980" i="18"/>
  <c r="L8017" i="18"/>
  <c r="Q7993" i="18"/>
  <c r="L8015" i="18"/>
  <c r="Q7991" i="18"/>
  <c r="L8002" i="18"/>
  <c r="Q7978" i="18"/>
  <c r="J5293" i="18"/>
  <c r="O5269" i="18"/>
  <c r="J5284" i="18"/>
  <c r="O5260" i="18"/>
  <c r="L8023" i="18"/>
  <c r="Q7999" i="18"/>
  <c r="J5280" i="18"/>
  <c r="O5256" i="18"/>
  <c r="K5281" i="18"/>
  <c r="P5257" i="18"/>
  <c r="J5289" i="18"/>
  <c r="O5265" i="18"/>
  <c r="K5277" i="18"/>
  <c r="P5253" i="18"/>
  <c r="J5292" i="18"/>
  <c r="O5268" i="18"/>
  <c r="I5277" i="18"/>
  <c r="N5253" i="18"/>
  <c r="J5291" i="18"/>
  <c r="O5267" i="18"/>
  <c r="K5293" i="18"/>
  <c r="P5269" i="18"/>
  <c r="I5296" i="18"/>
  <c r="N5272" i="18"/>
  <c r="R5244" i="18"/>
  <c r="U5244" i="18" s="1"/>
  <c r="R5233" i="18"/>
  <c r="U5233" i="18" s="1"/>
  <c r="R5237" i="18"/>
  <c r="U5237" i="18" s="1"/>
  <c r="R5243" i="18"/>
  <c r="U5243" i="18" s="1"/>
  <c r="L8014" i="18"/>
  <c r="Q7990" i="18"/>
  <c r="J5276" i="18"/>
  <c r="O5252" i="18"/>
  <c r="L8006" i="18"/>
  <c r="Q7982" i="18"/>
  <c r="L8020" i="18"/>
  <c r="Q7996" i="18"/>
  <c r="I5293" i="18"/>
  <c r="N5269" i="18"/>
  <c r="R5269" i="18" s="1"/>
  <c r="U5269" i="18" s="1"/>
  <c r="I5295" i="18"/>
  <c r="N5271" i="18"/>
  <c r="J5278" i="18"/>
  <c r="O5254" i="18"/>
  <c r="J5287" i="18"/>
  <c r="O5263" i="18"/>
  <c r="L8013" i="18"/>
  <c r="Q7989" i="18"/>
  <c r="L8008" i="18"/>
  <c r="Q7984" i="18"/>
  <c r="J5295" i="18"/>
  <c r="O5271" i="18"/>
  <c r="I5282" i="18"/>
  <c r="N5258" i="18"/>
  <c r="I5276" i="18"/>
  <c r="N5252" i="18"/>
  <c r="I5273" i="18"/>
  <c r="N5249" i="18"/>
  <c r="J5282" i="18"/>
  <c r="O5258" i="18"/>
  <c r="L8018" i="18"/>
  <c r="Q7994" i="18"/>
  <c r="I5290" i="18"/>
  <c r="N5266" i="18"/>
  <c r="L8003" i="18"/>
  <c r="Q7979" i="18"/>
  <c r="L8005" i="18"/>
  <c r="Q7981" i="18"/>
  <c r="R5235" i="18"/>
  <c r="U5235" i="18" s="1"/>
  <c r="R5241" i="18"/>
  <c r="U5241" i="18" s="1"/>
  <c r="L8016" i="18"/>
  <c r="Q7992" i="18"/>
  <c r="K5282" i="18"/>
  <c r="P5258" i="18"/>
  <c r="J5275" i="18"/>
  <c r="O5251" i="18"/>
  <c r="I5274" i="18"/>
  <c r="N5250" i="18"/>
  <c r="K5284" i="18"/>
  <c r="P5260" i="18"/>
  <c r="L8009" i="18"/>
  <c r="Q7985" i="18"/>
  <c r="L8019" i="18"/>
  <c r="Q7995" i="18"/>
  <c r="K5291" i="18"/>
  <c r="P5267" i="18"/>
  <c r="K5295" i="18"/>
  <c r="P5271" i="18"/>
  <c r="I5292" i="18"/>
  <c r="N5268" i="18"/>
  <c r="I5281" i="18"/>
  <c r="N5257" i="18"/>
  <c r="L8011" i="18"/>
  <c r="Q7987" i="18"/>
  <c r="I5285" i="18"/>
  <c r="N5261" i="18"/>
  <c r="I5291" i="18"/>
  <c r="N5267" i="18"/>
  <c r="J5281" i="18"/>
  <c r="O5257" i="18"/>
  <c r="L8025" i="18"/>
  <c r="Q8001" i="18"/>
  <c r="R5250" i="18" l="1"/>
  <c r="U5250" i="18" s="1"/>
  <c r="R5267" i="18"/>
  <c r="U5267" i="18" s="1"/>
  <c r="R5261" i="18"/>
  <c r="U5261" i="18" s="1"/>
  <c r="R5252" i="18"/>
  <c r="U5252" i="18" s="1"/>
  <c r="R5253" i="18"/>
  <c r="U5253" i="18" s="1"/>
  <c r="R5266" i="18"/>
  <c r="U5266" i="18" s="1"/>
  <c r="R5262" i="18"/>
  <c r="U5262" i="18" s="1"/>
  <c r="R5263" i="18"/>
  <c r="U5263" i="18" s="1"/>
  <c r="R5265" i="18"/>
  <c r="U5265" i="18" s="1"/>
  <c r="R5268" i="18"/>
  <c r="U5268" i="18" s="1"/>
  <c r="R5249" i="18"/>
  <c r="U5249" i="18" s="1"/>
  <c r="R5272" i="18"/>
  <c r="U5272" i="18" s="1"/>
  <c r="I5305" i="18"/>
  <c r="N5281" i="18"/>
  <c r="L8043" i="18"/>
  <c r="Q8019" i="18"/>
  <c r="L8040" i="18"/>
  <c r="Q8016" i="18"/>
  <c r="I5314" i="18"/>
  <c r="N5290" i="18"/>
  <c r="I5317" i="18"/>
  <c r="N5293" i="18"/>
  <c r="L8049" i="18"/>
  <c r="Q8025" i="18"/>
  <c r="I5315" i="18"/>
  <c r="N5291" i="18"/>
  <c r="L8035" i="18"/>
  <c r="Q8011" i="18"/>
  <c r="I5316" i="18"/>
  <c r="N5292" i="18"/>
  <c r="K5315" i="18"/>
  <c r="P5291" i="18"/>
  <c r="L8033" i="18"/>
  <c r="Q8009" i="18"/>
  <c r="I5298" i="18"/>
  <c r="N5274" i="18"/>
  <c r="K5306" i="18"/>
  <c r="P5282" i="18"/>
  <c r="L8027" i="18"/>
  <c r="Q8003" i="18"/>
  <c r="L8042" i="18"/>
  <c r="Q8018" i="18"/>
  <c r="I5297" i="18"/>
  <c r="N5273" i="18"/>
  <c r="I5306" i="18"/>
  <c r="N5282" i="18"/>
  <c r="L8032" i="18"/>
  <c r="Q8008" i="18"/>
  <c r="J5311" i="18"/>
  <c r="O5287" i="18"/>
  <c r="I5319" i="18"/>
  <c r="N5295" i="18"/>
  <c r="L8044" i="18"/>
  <c r="Q8020" i="18"/>
  <c r="J5300" i="18"/>
  <c r="O5276" i="18"/>
  <c r="I5320" i="18"/>
  <c r="N5296" i="18"/>
  <c r="J5315" i="18"/>
  <c r="O5291" i="18"/>
  <c r="J5316" i="18"/>
  <c r="O5292" i="18"/>
  <c r="J5313" i="18"/>
  <c r="O5289" i="18"/>
  <c r="J5304" i="18"/>
  <c r="O5280" i="18"/>
  <c r="J5308" i="18"/>
  <c r="O5284" i="18"/>
  <c r="L8026" i="18"/>
  <c r="Q8002" i="18"/>
  <c r="L8041" i="18"/>
  <c r="Q8017" i="18"/>
  <c r="K5310" i="18"/>
  <c r="P5286" i="18"/>
  <c r="I5318" i="18"/>
  <c r="N5294" i="18"/>
  <c r="J5301" i="18"/>
  <c r="O5277" i="18"/>
  <c r="I5299" i="18"/>
  <c r="N5275" i="18"/>
  <c r="J5309" i="18"/>
  <c r="O5285" i="18"/>
  <c r="K5299" i="18"/>
  <c r="P5275" i="18"/>
  <c r="R5254" i="18"/>
  <c r="U5254" i="18" s="1"/>
  <c r="R5264" i="18"/>
  <c r="U5264" i="18" s="1"/>
  <c r="R5257" i="18"/>
  <c r="U5257" i="18" s="1"/>
  <c r="R5256" i="18"/>
  <c r="U5256" i="18" s="1"/>
  <c r="K5313" i="18"/>
  <c r="P5289" i="18"/>
  <c r="L8045" i="18"/>
  <c r="Q8021" i="18"/>
  <c r="K5307" i="18"/>
  <c r="P5283" i="18"/>
  <c r="J5307" i="18"/>
  <c r="O5283" i="18"/>
  <c r="K5311" i="18"/>
  <c r="P5287" i="18"/>
  <c r="I5302" i="18"/>
  <c r="N5278" i="18"/>
  <c r="J5310" i="18"/>
  <c r="O5286" i="18"/>
  <c r="K5316" i="18"/>
  <c r="P5292" i="18"/>
  <c r="L8046" i="18"/>
  <c r="Q8022" i="18"/>
  <c r="K5312" i="18"/>
  <c r="P5288" i="18"/>
  <c r="K5297" i="18"/>
  <c r="P5273" i="18"/>
  <c r="J5320" i="18"/>
  <c r="O5296" i="18"/>
  <c r="I5312" i="18"/>
  <c r="N5288" i="18"/>
  <c r="K5314" i="18"/>
  <c r="P5290" i="18"/>
  <c r="L8031" i="18"/>
  <c r="Q8007" i="18"/>
  <c r="L8048" i="18"/>
  <c r="Q8024" i="18"/>
  <c r="K5304" i="18"/>
  <c r="P5280" i="18"/>
  <c r="J5305" i="18"/>
  <c r="O5281" i="18"/>
  <c r="K5308" i="18"/>
  <c r="P5284" i="18"/>
  <c r="L8029" i="18"/>
  <c r="Q8005" i="18"/>
  <c r="I5300" i="18"/>
  <c r="N5276" i="18"/>
  <c r="J5319" i="18"/>
  <c r="O5295" i="18"/>
  <c r="L8037" i="18"/>
  <c r="Q8013" i="18"/>
  <c r="L8030" i="18"/>
  <c r="Q8006" i="18"/>
  <c r="L8038" i="18"/>
  <c r="Q8014" i="18"/>
  <c r="K5317" i="18"/>
  <c r="P5293" i="18"/>
  <c r="I5301" i="18"/>
  <c r="N5277" i="18"/>
  <c r="K5301" i="18"/>
  <c r="P5277" i="18"/>
  <c r="K5305" i="18"/>
  <c r="P5281" i="18"/>
  <c r="L8047" i="18"/>
  <c r="Q8023" i="18"/>
  <c r="J5317" i="18"/>
  <c r="O5293" i="18"/>
  <c r="L8039" i="18"/>
  <c r="Q8015" i="18"/>
  <c r="L8028" i="18"/>
  <c r="Q8004" i="18"/>
  <c r="I5310" i="18"/>
  <c r="N5286" i="18"/>
  <c r="J5312" i="18"/>
  <c r="O5288" i="18"/>
  <c r="K5298" i="18"/>
  <c r="P5274" i="18"/>
  <c r="L8034" i="18"/>
  <c r="Q8010" i="18"/>
  <c r="J5303" i="18"/>
  <c r="O5279" i="18"/>
  <c r="I5304" i="18"/>
  <c r="N5280" i="18"/>
  <c r="R5260" i="18"/>
  <c r="U5260" i="18" s="1"/>
  <c r="R5255" i="18"/>
  <c r="U5255" i="18" s="1"/>
  <c r="R5259" i="18"/>
  <c r="U5259" i="18" s="1"/>
  <c r="I5309" i="18"/>
  <c r="N5285" i="18"/>
  <c r="K5319" i="18"/>
  <c r="P5295" i="18"/>
  <c r="J5299" i="18"/>
  <c r="O5275" i="18"/>
  <c r="J5306" i="18"/>
  <c r="O5282" i="18"/>
  <c r="J5302" i="18"/>
  <c r="O5278" i="18"/>
  <c r="R5258" i="18"/>
  <c r="U5258" i="18" s="1"/>
  <c r="R5271" i="18"/>
  <c r="U5271" i="18" s="1"/>
  <c r="R5270" i="18"/>
  <c r="U5270" i="18" s="1"/>
  <c r="R5251" i="18"/>
  <c r="U5251" i="18" s="1"/>
  <c r="K5318" i="18"/>
  <c r="P5294" i="18"/>
  <c r="K5303" i="18"/>
  <c r="P5279" i="18"/>
  <c r="I5311" i="18"/>
  <c r="N5287" i="18"/>
  <c r="I5308" i="18"/>
  <c r="N5284" i="18"/>
  <c r="I5303" i="18"/>
  <c r="N5279" i="18"/>
  <c r="L8036" i="18"/>
  <c r="Q8012" i="18"/>
  <c r="J5318" i="18"/>
  <c r="O5294" i="18"/>
  <c r="K5309" i="18"/>
  <c r="P5285" i="18"/>
  <c r="K5302" i="18"/>
  <c r="P5278" i="18"/>
  <c r="I5313" i="18"/>
  <c r="N5289" i="18"/>
  <c r="J5298" i="18"/>
  <c r="O5274" i="18"/>
  <c r="K5320" i="18"/>
  <c r="P5296" i="18"/>
  <c r="J5314" i="18"/>
  <c r="O5290" i="18"/>
  <c r="I5307" i="18"/>
  <c r="N5283" i="18"/>
  <c r="K5300" i="18"/>
  <c r="P5276" i="18"/>
  <c r="J5297" i="18"/>
  <c r="O5273" i="18"/>
  <c r="R5280" i="18" l="1"/>
  <c r="U5280" i="18" s="1"/>
  <c r="R5277" i="18"/>
  <c r="U5277" i="18" s="1"/>
  <c r="R5286" i="18"/>
  <c r="U5286" i="18" s="1"/>
  <c r="R5283" i="18"/>
  <c r="U5283" i="18" s="1"/>
  <c r="R5289" i="18"/>
  <c r="U5289" i="18" s="1"/>
  <c r="R5276" i="18"/>
  <c r="U5276" i="18" s="1"/>
  <c r="K5324" i="18"/>
  <c r="P5300" i="18"/>
  <c r="J5322" i="18"/>
  <c r="O5298" i="18"/>
  <c r="J5342" i="18"/>
  <c r="O5318" i="18"/>
  <c r="I5335" i="18"/>
  <c r="N5311" i="18"/>
  <c r="K5342" i="18"/>
  <c r="P5318" i="18"/>
  <c r="J5330" i="18"/>
  <c r="O5306" i="18"/>
  <c r="R5278" i="18"/>
  <c r="U5278" i="18" s="1"/>
  <c r="R5275" i="18"/>
  <c r="U5275" i="18" s="1"/>
  <c r="R5294" i="18"/>
  <c r="U5294" i="18" s="1"/>
  <c r="R5295" i="18"/>
  <c r="U5295" i="18" s="1"/>
  <c r="R5273" i="18"/>
  <c r="U5273" i="18" s="1"/>
  <c r="R5274" i="18"/>
  <c r="U5274" i="18" s="1"/>
  <c r="R5290" i="18"/>
  <c r="U5290" i="18" s="1"/>
  <c r="K5344" i="18"/>
  <c r="P5320" i="18"/>
  <c r="J5338" i="18"/>
  <c r="O5314" i="18"/>
  <c r="K5326" i="18"/>
  <c r="P5302" i="18"/>
  <c r="I5327" i="18"/>
  <c r="N5303" i="18"/>
  <c r="K5343" i="18"/>
  <c r="P5319" i="18"/>
  <c r="R5284" i="18"/>
  <c r="U5284" i="18" s="1"/>
  <c r="R5285" i="18"/>
  <c r="U5285" i="18" s="1"/>
  <c r="J5327" i="18"/>
  <c r="O5303" i="18"/>
  <c r="K5322" i="18"/>
  <c r="P5298" i="18"/>
  <c r="I5334" i="18"/>
  <c r="N5310" i="18"/>
  <c r="L8063" i="18"/>
  <c r="Q8039" i="18"/>
  <c r="L8071" i="18"/>
  <c r="Q8047" i="18"/>
  <c r="K5325" i="18"/>
  <c r="P5301" i="18"/>
  <c r="K5341" i="18"/>
  <c r="P5317" i="18"/>
  <c r="L8054" i="18"/>
  <c r="Q8030" i="18"/>
  <c r="J5343" i="18"/>
  <c r="O5319" i="18"/>
  <c r="L8053" i="18"/>
  <c r="Q8029" i="18"/>
  <c r="J5329" i="18"/>
  <c r="O5305" i="18"/>
  <c r="L8072" i="18"/>
  <c r="Q8048" i="18"/>
  <c r="K5338" i="18"/>
  <c r="P5314" i="18"/>
  <c r="J5344" i="18"/>
  <c r="O5320" i="18"/>
  <c r="K5336" i="18"/>
  <c r="P5312" i="18"/>
  <c r="K5340" i="18"/>
  <c r="P5316" i="18"/>
  <c r="I5326" i="18"/>
  <c r="N5302" i="18"/>
  <c r="J5331" i="18"/>
  <c r="O5307" i="18"/>
  <c r="L8069" i="18"/>
  <c r="Q8045" i="18"/>
  <c r="K5323" i="18"/>
  <c r="P5299" i="18"/>
  <c r="I5323" i="18"/>
  <c r="N5299" i="18"/>
  <c r="I5342" i="18"/>
  <c r="N5318" i="18"/>
  <c r="L8065" i="18"/>
  <c r="Q8041" i="18"/>
  <c r="J5332" i="18"/>
  <c r="O5308" i="18"/>
  <c r="J5337" i="18"/>
  <c r="O5313" i="18"/>
  <c r="J5339" i="18"/>
  <c r="O5315" i="18"/>
  <c r="J5324" i="18"/>
  <c r="O5300" i="18"/>
  <c r="I5343" i="18"/>
  <c r="N5319" i="18"/>
  <c r="L8056" i="18"/>
  <c r="Q8032" i="18"/>
  <c r="I5321" i="18"/>
  <c r="N5297" i="18"/>
  <c r="L8051" i="18"/>
  <c r="Q8027" i="18"/>
  <c r="I5322" i="18"/>
  <c r="N5298" i="18"/>
  <c r="R5298" i="18" s="1"/>
  <c r="U5298" i="18" s="1"/>
  <c r="K5339" i="18"/>
  <c r="P5315" i="18"/>
  <c r="L8059" i="18"/>
  <c r="Q8035" i="18"/>
  <c r="L8073" i="18"/>
  <c r="Q8049" i="18"/>
  <c r="I5338" i="18"/>
  <c r="N5314" i="18"/>
  <c r="L8067" i="18"/>
  <c r="Q8043" i="18"/>
  <c r="J5321" i="18"/>
  <c r="O5297" i="18"/>
  <c r="K5333" i="18"/>
  <c r="P5309" i="18"/>
  <c r="R5288" i="18"/>
  <c r="U5288" i="18" s="1"/>
  <c r="R5296" i="18"/>
  <c r="U5296" i="18" s="1"/>
  <c r="R5282" i="18"/>
  <c r="U5282" i="18" s="1"/>
  <c r="R5292" i="18"/>
  <c r="U5292" i="18" s="1"/>
  <c r="R5291" i="18"/>
  <c r="U5291" i="18" s="1"/>
  <c r="R5293" i="18"/>
  <c r="U5293" i="18" s="1"/>
  <c r="R5281" i="18"/>
  <c r="U5281" i="18" s="1"/>
  <c r="I5331" i="18"/>
  <c r="N5307" i="18"/>
  <c r="I5337" i="18"/>
  <c r="N5313" i="18"/>
  <c r="L8060" i="18"/>
  <c r="Q8036" i="18"/>
  <c r="I5332" i="18"/>
  <c r="N5308" i="18"/>
  <c r="K5327" i="18"/>
  <c r="P5303" i="18"/>
  <c r="J5326" i="18"/>
  <c r="O5302" i="18"/>
  <c r="J5323" i="18"/>
  <c r="O5299" i="18"/>
  <c r="I5333" i="18"/>
  <c r="N5309" i="18"/>
  <c r="R5279" i="18"/>
  <c r="U5279" i="18" s="1"/>
  <c r="R5287" i="18"/>
  <c r="U5287" i="18" s="1"/>
  <c r="I5328" i="18"/>
  <c r="N5304" i="18"/>
  <c r="L8058" i="18"/>
  <c r="Q8034" i="18"/>
  <c r="J5336" i="18"/>
  <c r="O5312" i="18"/>
  <c r="L8052" i="18"/>
  <c r="Q8028" i="18"/>
  <c r="J5341" i="18"/>
  <c r="O5317" i="18"/>
  <c r="K5329" i="18"/>
  <c r="P5305" i="18"/>
  <c r="I5325" i="18"/>
  <c r="N5301" i="18"/>
  <c r="L8062" i="18"/>
  <c r="Q8038" i="18"/>
  <c r="L8061" i="18"/>
  <c r="Q8037" i="18"/>
  <c r="I5324" i="18"/>
  <c r="N5300" i="18"/>
  <c r="R5300" i="18" s="1"/>
  <c r="U5300" i="18" s="1"/>
  <c r="K5332" i="18"/>
  <c r="P5308" i="18"/>
  <c r="K5328" i="18"/>
  <c r="P5304" i="18"/>
  <c r="L8055" i="18"/>
  <c r="Q8031" i="18"/>
  <c r="I5336" i="18"/>
  <c r="N5312" i="18"/>
  <c r="R5312" i="18" s="1"/>
  <c r="U5312" i="18" s="1"/>
  <c r="K5321" i="18"/>
  <c r="P5297" i="18"/>
  <c r="L8070" i="18"/>
  <c r="Q8046" i="18"/>
  <c r="J5334" i="18"/>
  <c r="O5310" i="18"/>
  <c r="K5335" i="18"/>
  <c r="P5311" i="18"/>
  <c r="K5331" i="18"/>
  <c r="P5307" i="18"/>
  <c r="K5337" i="18"/>
  <c r="P5313" i="18"/>
  <c r="J5333" i="18"/>
  <c r="O5309" i="18"/>
  <c r="J5325" i="18"/>
  <c r="O5301" i="18"/>
  <c r="K5334" i="18"/>
  <c r="P5310" i="18"/>
  <c r="L8050" i="18"/>
  <c r="Q8026" i="18"/>
  <c r="J5328" i="18"/>
  <c r="O5304" i="18"/>
  <c r="J5340" i="18"/>
  <c r="O5316" i="18"/>
  <c r="I5344" i="18"/>
  <c r="N5320" i="18"/>
  <c r="L8068" i="18"/>
  <c r="Q8044" i="18"/>
  <c r="J5335" i="18"/>
  <c r="O5311" i="18"/>
  <c r="I5330" i="18"/>
  <c r="N5306" i="18"/>
  <c r="L8066" i="18"/>
  <c r="Q8042" i="18"/>
  <c r="K5330" i="18"/>
  <c r="P5306" i="18"/>
  <c r="L8057" i="18"/>
  <c r="Q8033" i="18"/>
  <c r="I5340" i="18"/>
  <c r="N5316" i="18"/>
  <c r="I5339" i="18"/>
  <c r="N5315" i="18"/>
  <c r="I5341" i="18"/>
  <c r="N5317" i="18"/>
  <c r="L8064" i="18"/>
  <c r="Q8040" i="18"/>
  <c r="I5329" i="18"/>
  <c r="N5305" i="18"/>
  <c r="R5305" i="18" s="1"/>
  <c r="U5305" i="18" s="1"/>
  <c r="R5317" i="18" l="1"/>
  <c r="U5317" i="18" s="1"/>
  <c r="R5314" i="18"/>
  <c r="U5314" i="18" s="1"/>
  <c r="R5319" i="18"/>
  <c r="U5319" i="18" s="1"/>
  <c r="R5318" i="18"/>
  <c r="U5318" i="18" s="1"/>
  <c r="R5316" i="18"/>
  <c r="U5316" i="18" s="1"/>
  <c r="R5315" i="18"/>
  <c r="U5315" i="18" s="1"/>
  <c r="R5320" i="18"/>
  <c r="U5320" i="18" s="1"/>
  <c r="R5301" i="18"/>
  <c r="U5301" i="18" s="1"/>
  <c r="R5304" i="18"/>
  <c r="U5304" i="18" s="1"/>
  <c r="R5309" i="18"/>
  <c r="U5309" i="18" s="1"/>
  <c r="R5308" i="18"/>
  <c r="U5308" i="18" s="1"/>
  <c r="R5313" i="18"/>
  <c r="U5313" i="18" s="1"/>
  <c r="K5357" i="18"/>
  <c r="P5333" i="18"/>
  <c r="L8091" i="18"/>
  <c r="Q8067" i="18"/>
  <c r="L8097" i="18"/>
  <c r="Q8073" i="18"/>
  <c r="K5363" i="18"/>
  <c r="P5339" i="18"/>
  <c r="L8075" i="18"/>
  <c r="Q8051" i="18"/>
  <c r="L8080" i="18"/>
  <c r="Q8056" i="18"/>
  <c r="J5348" i="18"/>
  <c r="O5324" i="18"/>
  <c r="J5361" i="18"/>
  <c r="O5337" i="18"/>
  <c r="L8089" i="18"/>
  <c r="Q8065" i="18"/>
  <c r="I5347" i="18"/>
  <c r="N5323" i="18"/>
  <c r="L8093" i="18"/>
  <c r="Q8069" i="18"/>
  <c r="I5350" i="18"/>
  <c r="N5326" i="18"/>
  <c r="K5360" i="18"/>
  <c r="P5336" i="18"/>
  <c r="K5362" i="18"/>
  <c r="P5338" i="18"/>
  <c r="J5353" i="18"/>
  <c r="O5329" i="18"/>
  <c r="J5367" i="18"/>
  <c r="O5343" i="18"/>
  <c r="K5365" i="18"/>
  <c r="P5341" i="18"/>
  <c r="L8095" i="18"/>
  <c r="Q8071" i="18"/>
  <c r="I5358" i="18"/>
  <c r="N5334" i="18"/>
  <c r="J5351" i="18"/>
  <c r="O5327" i="18"/>
  <c r="K5367" i="18"/>
  <c r="P5343" i="18"/>
  <c r="K5350" i="18"/>
  <c r="P5326" i="18"/>
  <c r="K5368" i="18"/>
  <c r="P5344" i="18"/>
  <c r="R5311" i="18"/>
  <c r="U5311" i="18" s="1"/>
  <c r="L8088" i="18"/>
  <c r="Q8064" i="18"/>
  <c r="I5363" i="18"/>
  <c r="N5339" i="18"/>
  <c r="L8081" i="18"/>
  <c r="Q8057" i="18"/>
  <c r="L8090" i="18"/>
  <c r="Q8066" i="18"/>
  <c r="J5359" i="18"/>
  <c r="O5335" i="18"/>
  <c r="I5368" i="18"/>
  <c r="N5344" i="18"/>
  <c r="J5352" i="18"/>
  <c r="O5328" i="18"/>
  <c r="K5358" i="18"/>
  <c r="P5334" i="18"/>
  <c r="J5357" i="18"/>
  <c r="O5333" i="18"/>
  <c r="K5355" i="18"/>
  <c r="P5331" i="18"/>
  <c r="J5358" i="18"/>
  <c r="O5334" i="18"/>
  <c r="K5345" i="18"/>
  <c r="P5321" i="18"/>
  <c r="L8079" i="18"/>
  <c r="Q8055" i="18"/>
  <c r="K5356" i="18"/>
  <c r="P5332" i="18"/>
  <c r="L8085" i="18"/>
  <c r="Q8061" i="18"/>
  <c r="I5349" i="18"/>
  <c r="N5325" i="18"/>
  <c r="J5365" i="18"/>
  <c r="O5341" i="18"/>
  <c r="J5360" i="18"/>
  <c r="O5336" i="18"/>
  <c r="I5352" i="18"/>
  <c r="N5328" i="18"/>
  <c r="I5357" i="18"/>
  <c r="N5333" i="18"/>
  <c r="J5350" i="18"/>
  <c r="O5326" i="18"/>
  <c r="I5356" i="18"/>
  <c r="N5332" i="18"/>
  <c r="I5361" i="18"/>
  <c r="N5337" i="18"/>
  <c r="R5297" i="18"/>
  <c r="U5297" i="18" s="1"/>
  <c r="R5303" i="18"/>
  <c r="U5303" i="18" s="1"/>
  <c r="J5354" i="18"/>
  <c r="O5330" i="18"/>
  <c r="I5359" i="18"/>
  <c r="N5335" i="18"/>
  <c r="J5346" i="18"/>
  <c r="O5322" i="18"/>
  <c r="R5307" i="18"/>
  <c r="U5307" i="18" s="1"/>
  <c r="J5345" i="18"/>
  <c r="O5321" i="18"/>
  <c r="I5362" i="18"/>
  <c r="N5338" i="18"/>
  <c r="L8083" i="18"/>
  <c r="Q8059" i="18"/>
  <c r="I5346" i="18"/>
  <c r="N5322" i="18"/>
  <c r="I5345" i="18"/>
  <c r="N5321" i="18"/>
  <c r="I5367" i="18"/>
  <c r="N5343" i="18"/>
  <c r="J5363" i="18"/>
  <c r="O5339" i="18"/>
  <c r="J5356" i="18"/>
  <c r="O5332" i="18"/>
  <c r="I5366" i="18"/>
  <c r="N5342" i="18"/>
  <c r="K5347" i="18"/>
  <c r="P5323" i="18"/>
  <c r="J5355" i="18"/>
  <c r="O5331" i="18"/>
  <c r="K5364" i="18"/>
  <c r="P5340" i="18"/>
  <c r="J5368" i="18"/>
  <c r="O5344" i="18"/>
  <c r="L8096" i="18"/>
  <c r="Q8072" i="18"/>
  <c r="L8077" i="18"/>
  <c r="Q8053" i="18"/>
  <c r="L8078" i="18"/>
  <c r="Q8054" i="18"/>
  <c r="K5349" i="18"/>
  <c r="P5325" i="18"/>
  <c r="L8087" i="18"/>
  <c r="Q8063" i="18"/>
  <c r="K5346" i="18"/>
  <c r="P5322" i="18"/>
  <c r="I5351" i="18"/>
  <c r="N5327" i="18"/>
  <c r="J5362" i="18"/>
  <c r="O5338" i="18"/>
  <c r="R5306" i="18"/>
  <c r="U5306" i="18" s="1"/>
  <c r="I5353" i="18"/>
  <c r="N5329" i="18"/>
  <c r="I5365" i="18"/>
  <c r="N5341" i="18"/>
  <c r="I5364" i="18"/>
  <c r="N5340" i="18"/>
  <c r="K5354" i="18"/>
  <c r="P5330" i="18"/>
  <c r="I5354" i="18"/>
  <c r="N5330" i="18"/>
  <c r="L8092" i="18"/>
  <c r="Q8068" i="18"/>
  <c r="J5364" i="18"/>
  <c r="O5340" i="18"/>
  <c r="L8074" i="18"/>
  <c r="Q8050" i="18"/>
  <c r="J5349" i="18"/>
  <c r="O5325" i="18"/>
  <c r="K5361" i="18"/>
  <c r="P5337" i="18"/>
  <c r="K5359" i="18"/>
  <c r="P5335" i="18"/>
  <c r="L8094" i="18"/>
  <c r="Q8070" i="18"/>
  <c r="I5360" i="18"/>
  <c r="N5336" i="18"/>
  <c r="R5336" i="18" s="1"/>
  <c r="U5336" i="18" s="1"/>
  <c r="K5352" i="18"/>
  <c r="P5328" i="18"/>
  <c r="I5348" i="18"/>
  <c r="N5324" i="18"/>
  <c r="L8086" i="18"/>
  <c r="Q8062" i="18"/>
  <c r="K5353" i="18"/>
  <c r="P5329" i="18"/>
  <c r="L8076" i="18"/>
  <c r="Q8052" i="18"/>
  <c r="L8082" i="18"/>
  <c r="Q8058" i="18"/>
  <c r="J5347" i="18"/>
  <c r="O5323" i="18"/>
  <c r="K5351" i="18"/>
  <c r="P5327" i="18"/>
  <c r="L8084" i="18"/>
  <c r="Q8060" i="18"/>
  <c r="I5355" i="18"/>
  <c r="N5331" i="18"/>
  <c r="R5299" i="18"/>
  <c r="U5299" i="18" s="1"/>
  <c r="R5302" i="18"/>
  <c r="U5302" i="18" s="1"/>
  <c r="R5310" i="18"/>
  <c r="U5310" i="18" s="1"/>
  <c r="K5366" i="18"/>
  <c r="P5342" i="18"/>
  <c r="J5366" i="18"/>
  <c r="O5342" i="18"/>
  <c r="K5348" i="18"/>
  <c r="P5324" i="18"/>
  <c r="R5341" i="18" l="1"/>
  <c r="U5341" i="18" s="1"/>
  <c r="R5330" i="18"/>
  <c r="U5330" i="18" s="1"/>
  <c r="R5333" i="18"/>
  <c r="U5333" i="18" s="1"/>
  <c r="R5324" i="18"/>
  <c r="U5324" i="18" s="1"/>
  <c r="R5343" i="18"/>
  <c r="U5343" i="18" s="1"/>
  <c r="R5331" i="18"/>
  <c r="U5331" i="18" s="1"/>
  <c r="R5340" i="18"/>
  <c r="U5340" i="18" s="1"/>
  <c r="R5329" i="18"/>
  <c r="U5329" i="18" s="1"/>
  <c r="J5386" i="18"/>
  <c r="O5362" i="18"/>
  <c r="K5370" i="18"/>
  <c r="P5346" i="18"/>
  <c r="K5373" i="18"/>
  <c r="P5349" i="18"/>
  <c r="L8101" i="18"/>
  <c r="Q8077" i="18"/>
  <c r="J5392" i="18"/>
  <c r="O5368" i="18"/>
  <c r="J5379" i="18"/>
  <c r="O5355" i="18"/>
  <c r="I5390" i="18"/>
  <c r="N5366" i="18"/>
  <c r="J5387" i="18"/>
  <c r="O5363" i="18"/>
  <c r="I5369" i="18"/>
  <c r="N5345" i="18"/>
  <c r="L8107" i="18"/>
  <c r="Q8083" i="18"/>
  <c r="J5369" i="18"/>
  <c r="O5345" i="18"/>
  <c r="R5335" i="18"/>
  <c r="U5335" i="18" s="1"/>
  <c r="R5332" i="18"/>
  <c r="U5332" i="18" s="1"/>
  <c r="R5325" i="18"/>
  <c r="U5325" i="18" s="1"/>
  <c r="R5344" i="18"/>
  <c r="U5344" i="18" s="1"/>
  <c r="R5339" i="18"/>
  <c r="U5339" i="18" s="1"/>
  <c r="K5374" i="18"/>
  <c r="P5350" i="18"/>
  <c r="J5375" i="18"/>
  <c r="O5351" i="18"/>
  <c r="L8119" i="18"/>
  <c r="Q8095" i="18"/>
  <c r="J5391" i="18"/>
  <c r="O5367" i="18"/>
  <c r="K5386" i="18"/>
  <c r="P5362" i="18"/>
  <c r="I5374" i="18"/>
  <c r="N5350" i="18"/>
  <c r="I5371" i="18"/>
  <c r="N5347" i="18"/>
  <c r="J5385" i="18"/>
  <c r="O5361" i="18"/>
  <c r="L8104" i="18"/>
  <c r="Q8080" i="18"/>
  <c r="K5387" i="18"/>
  <c r="P5363" i="18"/>
  <c r="L8115" i="18"/>
  <c r="Q8091" i="18"/>
  <c r="I5379" i="18"/>
  <c r="N5355" i="18"/>
  <c r="K5375" i="18"/>
  <c r="P5351" i="18"/>
  <c r="L8106" i="18"/>
  <c r="Q8082" i="18"/>
  <c r="K5377" i="18"/>
  <c r="P5353" i="18"/>
  <c r="I5372" i="18"/>
  <c r="N5348" i="18"/>
  <c r="I5384" i="18"/>
  <c r="N5360" i="18"/>
  <c r="K5383" i="18"/>
  <c r="P5359" i="18"/>
  <c r="J5373" i="18"/>
  <c r="O5349" i="18"/>
  <c r="J5388" i="18"/>
  <c r="O5364" i="18"/>
  <c r="I5378" i="18"/>
  <c r="N5354" i="18"/>
  <c r="I5388" i="18"/>
  <c r="N5364" i="18"/>
  <c r="I5377" i="18"/>
  <c r="N5353" i="18"/>
  <c r="R5327" i="18"/>
  <c r="U5327" i="18" s="1"/>
  <c r="R5322" i="18"/>
  <c r="U5322" i="18" s="1"/>
  <c r="R5338" i="18"/>
  <c r="U5338" i="18" s="1"/>
  <c r="I5383" i="18"/>
  <c r="N5359" i="18"/>
  <c r="I5380" i="18"/>
  <c r="N5356" i="18"/>
  <c r="I5381" i="18"/>
  <c r="N5357" i="18"/>
  <c r="J5384" i="18"/>
  <c r="O5360" i="18"/>
  <c r="I5373" i="18"/>
  <c r="N5349" i="18"/>
  <c r="K5380" i="18"/>
  <c r="P5356" i="18"/>
  <c r="K5369" i="18"/>
  <c r="P5345" i="18"/>
  <c r="K5379" i="18"/>
  <c r="P5355" i="18"/>
  <c r="K5382" i="18"/>
  <c r="P5358" i="18"/>
  <c r="I5392" i="18"/>
  <c r="N5368" i="18"/>
  <c r="L8114" i="18"/>
  <c r="Q8090" i="18"/>
  <c r="I5387" i="18"/>
  <c r="N5363" i="18"/>
  <c r="R5334" i="18"/>
  <c r="U5334" i="18" s="1"/>
  <c r="K5390" i="18"/>
  <c r="P5366" i="18"/>
  <c r="L8111" i="18"/>
  <c r="Q8087" i="18"/>
  <c r="L8102" i="18"/>
  <c r="Q8078" i="18"/>
  <c r="L8120" i="18"/>
  <c r="Q8096" i="18"/>
  <c r="K5371" i="18"/>
  <c r="P5347" i="18"/>
  <c r="J5380" i="18"/>
  <c r="O5356" i="18"/>
  <c r="I5391" i="18"/>
  <c r="N5367" i="18"/>
  <c r="I5370" i="18"/>
  <c r="N5346" i="18"/>
  <c r="I5386" i="18"/>
  <c r="N5362" i="18"/>
  <c r="R5337" i="18"/>
  <c r="U5337" i="18" s="1"/>
  <c r="R5328" i="18"/>
  <c r="U5328" i="18" s="1"/>
  <c r="K5392" i="18"/>
  <c r="P5368" i="18"/>
  <c r="K5391" i="18"/>
  <c r="P5367" i="18"/>
  <c r="I5382" i="18"/>
  <c r="N5358" i="18"/>
  <c r="K5389" i="18"/>
  <c r="P5365" i="18"/>
  <c r="J5377" i="18"/>
  <c r="O5353" i="18"/>
  <c r="K5384" i="18"/>
  <c r="P5360" i="18"/>
  <c r="L8117" i="18"/>
  <c r="Q8093" i="18"/>
  <c r="L8113" i="18"/>
  <c r="Q8089" i="18"/>
  <c r="J5372" i="18"/>
  <c r="O5348" i="18"/>
  <c r="L8099" i="18"/>
  <c r="Q8075" i="18"/>
  <c r="L8121" i="18"/>
  <c r="Q8097" i="18"/>
  <c r="K5381" i="18"/>
  <c r="P5357" i="18"/>
  <c r="K5372" i="18"/>
  <c r="P5348" i="18"/>
  <c r="J5390" i="18"/>
  <c r="O5366" i="18"/>
  <c r="I5375" i="18"/>
  <c r="N5351" i="18"/>
  <c r="K5388" i="18"/>
  <c r="P5364" i="18"/>
  <c r="L8108" i="18"/>
  <c r="Q8084" i="18"/>
  <c r="J5371" i="18"/>
  <c r="O5347" i="18"/>
  <c r="L8100" i="18"/>
  <c r="Q8076" i="18"/>
  <c r="L8110" i="18"/>
  <c r="Q8086" i="18"/>
  <c r="K5376" i="18"/>
  <c r="P5352" i="18"/>
  <c r="L8118" i="18"/>
  <c r="Q8094" i="18"/>
  <c r="K5385" i="18"/>
  <c r="P5361" i="18"/>
  <c r="L8098" i="18"/>
  <c r="Q8074" i="18"/>
  <c r="L8116" i="18"/>
  <c r="Q8092" i="18"/>
  <c r="K5378" i="18"/>
  <c r="P5354" i="18"/>
  <c r="I5389" i="18"/>
  <c r="N5365" i="18"/>
  <c r="R5342" i="18"/>
  <c r="U5342" i="18" s="1"/>
  <c r="R5321" i="18"/>
  <c r="U5321" i="18" s="1"/>
  <c r="J5370" i="18"/>
  <c r="O5346" i="18"/>
  <c r="J5378" i="18"/>
  <c r="O5354" i="18"/>
  <c r="I5385" i="18"/>
  <c r="N5361" i="18"/>
  <c r="R5361" i="18" s="1"/>
  <c r="U5361" i="18" s="1"/>
  <c r="J5374" i="18"/>
  <c r="O5350" i="18"/>
  <c r="I5376" i="18"/>
  <c r="N5352" i="18"/>
  <c r="J5389" i="18"/>
  <c r="O5365" i="18"/>
  <c r="L8109" i="18"/>
  <c r="Q8085" i="18"/>
  <c r="L8103" i="18"/>
  <c r="Q8079" i="18"/>
  <c r="J5382" i="18"/>
  <c r="O5358" i="18"/>
  <c r="J5381" i="18"/>
  <c r="O5357" i="18"/>
  <c r="J5376" i="18"/>
  <c r="O5352" i="18"/>
  <c r="J5383" i="18"/>
  <c r="O5359" i="18"/>
  <c r="L8105" i="18"/>
  <c r="Q8081" i="18"/>
  <c r="L8112" i="18"/>
  <c r="Q8088" i="18"/>
  <c r="R5326" i="18"/>
  <c r="U5326" i="18" s="1"/>
  <c r="R5323" i="18"/>
  <c r="U5323" i="18" s="1"/>
  <c r="R5346" i="18" l="1"/>
  <c r="U5346" i="18" s="1"/>
  <c r="R5353" i="18"/>
  <c r="U5353" i="18" s="1"/>
  <c r="R5363" i="18"/>
  <c r="U5363" i="18" s="1"/>
  <c r="R5368" i="18"/>
  <c r="U5368" i="18" s="1"/>
  <c r="L8129" i="18"/>
  <c r="Q8105" i="18"/>
  <c r="J5400" i="18"/>
  <c r="O5376" i="18"/>
  <c r="J5406" i="18"/>
  <c r="O5382" i="18"/>
  <c r="L8133" i="18"/>
  <c r="Q8109" i="18"/>
  <c r="I5400" i="18"/>
  <c r="N5376" i="18"/>
  <c r="I5409" i="18"/>
  <c r="N5385" i="18"/>
  <c r="J5394" i="18"/>
  <c r="O5370" i="18"/>
  <c r="I5413" i="18"/>
  <c r="N5389" i="18"/>
  <c r="L8140" i="18"/>
  <c r="Q8116" i="18"/>
  <c r="K5409" i="18"/>
  <c r="P5385" i="18"/>
  <c r="K5400" i="18"/>
  <c r="P5376" i="18"/>
  <c r="L8124" i="18"/>
  <c r="Q8100" i="18"/>
  <c r="L8132" i="18"/>
  <c r="Q8108" i="18"/>
  <c r="I5399" i="18"/>
  <c r="N5375" i="18"/>
  <c r="K5396" i="18"/>
  <c r="P5372" i="18"/>
  <c r="L8145" i="18"/>
  <c r="Q8121" i="18"/>
  <c r="J5396" i="18"/>
  <c r="O5372" i="18"/>
  <c r="L8141" i="18"/>
  <c r="Q8117" i="18"/>
  <c r="J5401" i="18"/>
  <c r="O5377" i="18"/>
  <c r="I5406" i="18"/>
  <c r="N5382" i="18"/>
  <c r="K5416" i="18"/>
  <c r="P5392" i="18"/>
  <c r="I5410" i="18"/>
  <c r="N5386" i="18"/>
  <c r="I5415" i="18"/>
  <c r="N5391" i="18"/>
  <c r="K5395" i="18"/>
  <c r="P5371" i="18"/>
  <c r="L8126" i="18"/>
  <c r="Q8102" i="18"/>
  <c r="K5414" i="18"/>
  <c r="P5390" i="18"/>
  <c r="R5349" i="18"/>
  <c r="U5349" i="18" s="1"/>
  <c r="R5357" i="18"/>
  <c r="U5357" i="18" s="1"/>
  <c r="R5359" i="18"/>
  <c r="U5359" i="18" s="1"/>
  <c r="I5412" i="18"/>
  <c r="N5388" i="18"/>
  <c r="J5412" i="18"/>
  <c r="O5388" i="18"/>
  <c r="K5407" i="18"/>
  <c r="P5383" i="18"/>
  <c r="I5396" i="18"/>
  <c r="N5372" i="18"/>
  <c r="L8130" i="18"/>
  <c r="Q8106" i="18"/>
  <c r="I5403" i="18"/>
  <c r="N5379" i="18"/>
  <c r="K5411" i="18"/>
  <c r="P5387" i="18"/>
  <c r="J5409" i="18"/>
  <c r="O5385" i="18"/>
  <c r="I5398" i="18"/>
  <c r="N5374" i="18"/>
  <c r="J5415" i="18"/>
  <c r="O5391" i="18"/>
  <c r="J5399" i="18"/>
  <c r="O5375" i="18"/>
  <c r="R5345" i="18"/>
  <c r="U5345" i="18" s="1"/>
  <c r="R5366" i="18"/>
  <c r="U5366" i="18" s="1"/>
  <c r="L8138" i="18"/>
  <c r="Q8114" i="18"/>
  <c r="K5406" i="18"/>
  <c r="P5382" i="18"/>
  <c r="K5393" i="18"/>
  <c r="P5369" i="18"/>
  <c r="I5397" i="18"/>
  <c r="N5373" i="18"/>
  <c r="I5405" i="18"/>
  <c r="N5381" i="18"/>
  <c r="I5407" i="18"/>
  <c r="N5383" i="18"/>
  <c r="R5354" i="18"/>
  <c r="U5354" i="18" s="1"/>
  <c r="R5360" i="18"/>
  <c r="U5360" i="18" s="1"/>
  <c r="R5347" i="18"/>
  <c r="U5347" i="18" s="1"/>
  <c r="J5393" i="18"/>
  <c r="O5369" i="18"/>
  <c r="I5393" i="18"/>
  <c r="N5369" i="18"/>
  <c r="I5414" i="18"/>
  <c r="N5390" i="18"/>
  <c r="R5390" i="18" s="1"/>
  <c r="U5390" i="18" s="1"/>
  <c r="J5416" i="18"/>
  <c r="O5392" i="18"/>
  <c r="K5397" i="18"/>
  <c r="P5373" i="18"/>
  <c r="J5410" i="18"/>
  <c r="O5386" i="18"/>
  <c r="L8136" i="18"/>
  <c r="Q8112" i="18"/>
  <c r="L8127" i="18"/>
  <c r="Q8103" i="18"/>
  <c r="J5398" i="18"/>
  <c r="O5374" i="18"/>
  <c r="K5402" i="18"/>
  <c r="P5378" i="18"/>
  <c r="L8122" i="18"/>
  <c r="Q8098" i="18"/>
  <c r="L8142" i="18"/>
  <c r="Q8118" i="18"/>
  <c r="L8134" i="18"/>
  <c r="Q8110" i="18"/>
  <c r="J5395" i="18"/>
  <c r="O5371" i="18"/>
  <c r="K5412" i="18"/>
  <c r="P5388" i="18"/>
  <c r="J5414" i="18"/>
  <c r="O5390" i="18"/>
  <c r="K5405" i="18"/>
  <c r="P5381" i="18"/>
  <c r="L8123" i="18"/>
  <c r="Q8099" i="18"/>
  <c r="L8137" i="18"/>
  <c r="Q8113" i="18"/>
  <c r="K5408" i="18"/>
  <c r="P5384" i="18"/>
  <c r="K5413" i="18"/>
  <c r="P5389" i="18"/>
  <c r="K5415" i="18"/>
  <c r="P5391" i="18"/>
  <c r="I5394" i="18"/>
  <c r="N5370" i="18"/>
  <c r="J5404" i="18"/>
  <c r="O5380" i="18"/>
  <c r="L8144" i="18"/>
  <c r="Q8120" i="18"/>
  <c r="L8135" i="18"/>
  <c r="Q8111" i="18"/>
  <c r="R5356" i="18"/>
  <c r="U5356" i="18" s="1"/>
  <c r="I5401" i="18"/>
  <c r="N5377" i="18"/>
  <c r="I5402" i="18"/>
  <c r="N5378" i="18"/>
  <c r="J5397" i="18"/>
  <c r="O5373" i="18"/>
  <c r="I5408" i="18"/>
  <c r="N5384" i="18"/>
  <c r="K5401" i="18"/>
  <c r="P5377" i="18"/>
  <c r="K5399" i="18"/>
  <c r="P5375" i="18"/>
  <c r="L8139" i="18"/>
  <c r="Q8115" i="18"/>
  <c r="L8128" i="18"/>
  <c r="Q8104" i="18"/>
  <c r="I5395" i="18"/>
  <c r="N5371" i="18"/>
  <c r="K5410" i="18"/>
  <c r="P5386" i="18"/>
  <c r="L8143" i="18"/>
  <c r="Q8119" i="18"/>
  <c r="K5398" i="18"/>
  <c r="P5374" i="18"/>
  <c r="J5407" i="18"/>
  <c r="O5383" i="18"/>
  <c r="J5405" i="18"/>
  <c r="O5381" i="18"/>
  <c r="J5413" i="18"/>
  <c r="O5389" i="18"/>
  <c r="J5402" i="18"/>
  <c r="O5378" i="18"/>
  <c r="R5352" i="18"/>
  <c r="U5352" i="18" s="1"/>
  <c r="R5365" i="18"/>
  <c r="U5365" i="18" s="1"/>
  <c r="R5351" i="18"/>
  <c r="U5351" i="18" s="1"/>
  <c r="R5358" i="18"/>
  <c r="U5358" i="18" s="1"/>
  <c r="R5362" i="18"/>
  <c r="U5362" i="18" s="1"/>
  <c r="R5367" i="18"/>
  <c r="U5367" i="18" s="1"/>
  <c r="I5411" i="18"/>
  <c r="N5387" i="18"/>
  <c r="I5416" i="18"/>
  <c r="N5392" i="18"/>
  <c r="K5403" i="18"/>
  <c r="P5379" i="18"/>
  <c r="K5404" i="18"/>
  <c r="P5380" i="18"/>
  <c r="J5408" i="18"/>
  <c r="O5384" i="18"/>
  <c r="I5404" i="18"/>
  <c r="N5380" i="18"/>
  <c r="R5364" i="18"/>
  <c r="U5364" i="18" s="1"/>
  <c r="R5348" i="18"/>
  <c r="U5348" i="18" s="1"/>
  <c r="R5355" i="18"/>
  <c r="U5355" i="18" s="1"/>
  <c r="R5350" i="18"/>
  <c r="U5350" i="18" s="1"/>
  <c r="L8131" i="18"/>
  <c r="Q8107" i="18"/>
  <c r="J5411" i="18"/>
  <c r="O5387" i="18"/>
  <c r="J5403" i="18"/>
  <c r="O5379" i="18"/>
  <c r="L8125" i="18"/>
  <c r="Q8101" i="18"/>
  <c r="K5394" i="18"/>
  <c r="P5370" i="18"/>
  <c r="R5372" i="18" l="1"/>
  <c r="U5372" i="18" s="1"/>
  <c r="R5392" i="18"/>
  <c r="U5392" i="18" s="1"/>
  <c r="R5380" i="18"/>
  <c r="U5380" i="18" s="1"/>
  <c r="R5387" i="18"/>
  <c r="U5387" i="18" s="1"/>
  <c r="R5383" i="18"/>
  <c r="U5383" i="18" s="1"/>
  <c r="R5373" i="18"/>
  <c r="U5373" i="18" s="1"/>
  <c r="R5371" i="18"/>
  <c r="U5371" i="18" s="1"/>
  <c r="L8149" i="18"/>
  <c r="Q8125" i="18"/>
  <c r="I5428" i="18"/>
  <c r="N5404" i="18"/>
  <c r="K5428" i="18"/>
  <c r="P5404" i="18"/>
  <c r="I5440" i="18"/>
  <c r="N5416" i="18"/>
  <c r="J5437" i="18"/>
  <c r="O5413" i="18"/>
  <c r="J5431" i="18"/>
  <c r="O5407" i="18"/>
  <c r="L8167" i="18"/>
  <c r="Q8143" i="18"/>
  <c r="I5419" i="18"/>
  <c r="N5395" i="18"/>
  <c r="L8163" i="18"/>
  <c r="Q8139" i="18"/>
  <c r="K5425" i="18"/>
  <c r="P5401" i="18"/>
  <c r="J5421" i="18"/>
  <c r="O5397" i="18"/>
  <c r="I5425" i="18"/>
  <c r="N5401" i="18"/>
  <c r="R5370" i="18"/>
  <c r="U5370" i="18" s="1"/>
  <c r="I5429" i="18"/>
  <c r="N5405" i="18"/>
  <c r="K5417" i="18"/>
  <c r="P5393" i="18"/>
  <c r="L8162" i="18"/>
  <c r="Q8138" i="18"/>
  <c r="J5423" i="18"/>
  <c r="O5399" i="18"/>
  <c r="I5422" i="18"/>
  <c r="N5398" i="18"/>
  <c r="K5435" i="18"/>
  <c r="P5411" i="18"/>
  <c r="L8154" i="18"/>
  <c r="Q8130" i="18"/>
  <c r="K5431" i="18"/>
  <c r="P5407" i="18"/>
  <c r="I5436" i="18"/>
  <c r="N5412" i="18"/>
  <c r="R5386" i="18"/>
  <c r="U5386" i="18" s="1"/>
  <c r="R5382" i="18"/>
  <c r="U5382" i="18" s="1"/>
  <c r="R5375" i="18"/>
  <c r="U5375" i="18" s="1"/>
  <c r="R5389" i="18"/>
  <c r="U5389" i="18" s="1"/>
  <c r="R5385" i="18"/>
  <c r="U5385" i="18" s="1"/>
  <c r="R5378" i="18"/>
  <c r="U5378" i="18" s="1"/>
  <c r="L8168" i="18"/>
  <c r="Q8144" i="18"/>
  <c r="K5437" i="18"/>
  <c r="P5413" i="18"/>
  <c r="K5429" i="18"/>
  <c r="P5405" i="18"/>
  <c r="K5436" i="18"/>
  <c r="P5412" i="18"/>
  <c r="L8158" i="18"/>
  <c r="Q8134" i="18"/>
  <c r="J5422" i="18"/>
  <c r="O5398" i="18"/>
  <c r="L8160" i="18"/>
  <c r="Q8136" i="18"/>
  <c r="K5421" i="18"/>
  <c r="P5397" i="18"/>
  <c r="I5438" i="18"/>
  <c r="N5414" i="18"/>
  <c r="J5417" i="18"/>
  <c r="O5393" i="18"/>
  <c r="R5379" i="18"/>
  <c r="U5379" i="18" s="1"/>
  <c r="K5438" i="18"/>
  <c r="P5414" i="18"/>
  <c r="K5419" i="18"/>
  <c r="P5395" i="18"/>
  <c r="I5434" i="18"/>
  <c r="N5410" i="18"/>
  <c r="I5430" i="18"/>
  <c r="N5406" i="18"/>
  <c r="L8165" i="18"/>
  <c r="Q8141" i="18"/>
  <c r="L8169" i="18"/>
  <c r="Q8145" i="18"/>
  <c r="I5423" i="18"/>
  <c r="N5399" i="18"/>
  <c r="L8148" i="18"/>
  <c r="Q8124" i="18"/>
  <c r="K5433" i="18"/>
  <c r="P5409" i="18"/>
  <c r="I5437" i="18"/>
  <c r="N5413" i="18"/>
  <c r="I5433" i="18"/>
  <c r="N5409" i="18"/>
  <c r="L8157" i="18"/>
  <c r="Q8133" i="18"/>
  <c r="J5424" i="18"/>
  <c r="O5400" i="18"/>
  <c r="J5435" i="18"/>
  <c r="O5411" i="18"/>
  <c r="R5384" i="18"/>
  <c r="U5384" i="18" s="1"/>
  <c r="I5418" i="18"/>
  <c r="N5394" i="18"/>
  <c r="L8161" i="18"/>
  <c r="Q8137" i="18"/>
  <c r="L8146" i="18"/>
  <c r="Q8122" i="18"/>
  <c r="K5418" i="18"/>
  <c r="P5394" i="18"/>
  <c r="J5427" i="18"/>
  <c r="O5403" i="18"/>
  <c r="L8155" i="18"/>
  <c r="Q8131" i="18"/>
  <c r="J5432" i="18"/>
  <c r="O5408" i="18"/>
  <c r="K5427" i="18"/>
  <c r="P5403" i="18"/>
  <c r="I5435" i="18"/>
  <c r="N5411" i="18"/>
  <c r="J5426" i="18"/>
  <c r="O5402" i="18"/>
  <c r="J5429" i="18"/>
  <c r="O5405" i="18"/>
  <c r="K5422" i="18"/>
  <c r="P5398" i="18"/>
  <c r="K5434" i="18"/>
  <c r="P5410" i="18"/>
  <c r="L8152" i="18"/>
  <c r="Q8128" i="18"/>
  <c r="K5423" i="18"/>
  <c r="P5399" i="18"/>
  <c r="I5432" i="18"/>
  <c r="N5408" i="18"/>
  <c r="I5426" i="18"/>
  <c r="N5402" i="18"/>
  <c r="R5369" i="18"/>
  <c r="U5369" i="18" s="1"/>
  <c r="I5431" i="18"/>
  <c r="N5407" i="18"/>
  <c r="I5421" i="18"/>
  <c r="N5397" i="18"/>
  <c r="K5430" i="18"/>
  <c r="P5406" i="18"/>
  <c r="J5439" i="18"/>
  <c r="O5415" i="18"/>
  <c r="J5433" i="18"/>
  <c r="O5409" i="18"/>
  <c r="I5427" i="18"/>
  <c r="N5403" i="18"/>
  <c r="I5420" i="18"/>
  <c r="N5396" i="18"/>
  <c r="J5436" i="18"/>
  <c r="O5412" i="18"/>
  <c r="R5391" i="18"/>
  <c r="U5391" i="18" s="1"/>
  <c r="R5376" i="18"/>
  <c r="U5376" i="18" s="1"/>
  <c r="R5377" i="18"/>
  <c r="U5377" i="18" s="1"/>
  <c r="L8159" i="18"/>
  <c r="Q8135" i="18"/>
  <c r="J5428" i="18"/>
  <c r="O5404" i="18"/>
  <c r="K5439" i="18"/>
  <c r="P5415" i="18"/>
  <c r="K5432" i="18"/>
  <c r="P5408" i="18"/>
  <c r="L8147" i="18"/>
  <c r="Q8123" i="18"/>
  <c r="J5438" i="18"/>
  <c r="O5414" i="18"/>
  <c r="J5419" i="18"/>
  <c r="O5395" i="18"/>
  <c r="L8166" i="18"/>
  <c r="Q8142" i="18"/>
  <c r="K5426" i="18"/>
  <c r="P5402" i="18"/>
  <c r="L8151" i="18"/>
  <c r="Q8127" i="18"/>
  <c r="J5434" i="18"/>
  <c r="O5410" i="18"/>
  <c r="J5440" i="18"/>
  <c r="O5416" i="18"/>
  <c r="I5417" i="18"/>
  <c r="N5393" i="18"/>
  <c r="R5393" i="18" s="1"/>
  <c r="U5393" i="18" s="1"/>
  <c r="R5381" i="18"/>
  <c r="U5381" i="18" s="1"/>
  <c r="R5374" i="18"/>
  <c r="U5374" i="18" s="1"/>
  <c r="R5388" i="18"/>
  <c r="U5388" i="18" s="1"/>
  <c r="L8150" i="18"/>
  <c r="Q8126" i="18"/>
  <c r="I5439" i="18"/>
  <c r="N5415" i="18"/>
  <c r="K5440" i="18"/>
  <c r="P5416" i="18"/>
  <c r="J5425" i="18"/>
  <c r="O5401" i="18"/>
  <c r="J5420" i="18"/>
  <c r="O5396" i="18"/>
  <c r="K5420" i="18"/>
  <c r="P5396" i="18"/>
  <c r="L8156" i="18"/>
  <c r="Q8132" i="18"/>
  <c r="K5424" i="18"/>
  <c r="P5400" i="18"/>
  <c r="L8164" i="18"/>
  <c r="Q8140" i="18"/>
  <c r="J5418" i="18"/>
  <c r="O5394" i="18"/>
  <c r="I5424" i="18"/>
  <c r="N5400" i="18"/>
  <c r="J5430" i="18"/>
  <c r="O5406" i="18"/>
  <c r="L8153" i="18"/>
  <c r="Q8129" i="18"/>
  <c r="R5407" i="18" l="1"/>
  <c r="U5407" i="18" s="1"/>
  <c r="R5415" i="18"/>
  <c r="U5415" i="18" s="1"/>
  <c r="R5397" i="18"/>
  <c r="U5397" i="18" s="1"/>
  <c r="R5413" i="18"/>
  <c r="U5413" i="18" s="1"/>
  <c r="R5403" i="18"/>
  <c r="U5403" i="18" s="1"/>
  <c r="R5400" i="18"/>
  <c r="U5400" i="18" s="1"/>
  <c r="R5399" i="18"/>
  <c r="U5399" i="18" s="1"/>
  <c r="R5408" i="18"/>
  <c r="U5408" i="18" s="1"/>
  <c r="J5464" i="18"/>
  <c r="O5440" i="18"/>
  <c r="L8175" i="18"/>
  <c r="Q8151" i="18"/>
  <c r="L8190" i="18"/>
  <c r="Q8166" i="18"/>
  <c r="J5462" i="18"/>
  <c r="O5438" i="18"/>
  <c r="K5456" i="18"/>
  <c r="P5432" i="18"/>
  <c r="J5452" i="18"/>
  <c r="O5428" i="18"/>
  <c r="R5396" i="18"/>
  <c r="U5396" i="18" s="1"/>
  <c r="I5450" i="18"/>
  <c r="N5426" i="18"/>
  <c r="K5447" i="18"/>
  <c r="P5423" i="18"/>
  <c r="K5458" i="18"/>
  <c r="P5434" i="18"/>
  <c r="J5453" i="18"/>
  <c r="O5429" i="18"/>
  <c r="I5459" i="18"/>
  <c r="N5435" i="18"/>
  <c r="J5456" i="18"/>
  <c r="O5432" i="18"/>
  <c r="J5451" i="18"/>
  <c r="O5427" i="18"/>
  <c r="L8170" i="18"/>
  <c r="Q8146" i="18"/>
  <c r="I5442" i="18"/>
  <c r="N5418" i="18"/>
  <c r="R5409" i="18"/>
  <c r="U5409" i="18" s="1"/>
  <c r="R5410" i="18"/>
  <c r="U5410" i="18" s="1"/>
  <c r="J5441" i="18"/>
  <c r="O5417" i="18"/>
  <c r="K5445" i="18"/>
  <c r="P5421" i="18"/>
  <c r="J5446" i="18"/>
  <c r="O5422" i="18"/>
  <c r="K5460" i="18"/>
  <c r="P5436" i="18"/>
  <c r="K5461" i="18"/>
  <c r="P5437" i="18"/>
  <c r="K5455" i="18"/>
  <c r="P5431" i="18"/>
  <c r="K5459" i="18"/>
  <c r="P5435" i="18"/>
  <c r="J5447" i="18"/>
  <c r="O5423" i="18"/>
  <c r="K5441" i="18"/>
  <c r="P5417" i="18"/>
  <c r="R5401" i="18"/>
  <c r="U5401" i="18" s="1"/>
  <c r="R5395" i="18"/>
  <c r="U5395" i="18" s="1"/>
  <c r="R5416" i="18"/>
  <c r="U5416" i="18" s="1"/>
  <c r="R5404" i="18"/>
  <c r="U5404" i="18" s="1"/>
  <c r="L8177" i="18"/>
  <c r="Q8153" i="18"/>
  <c r="I5448" i="18"/>
  <c r="N5424" i="18"/>
  <c r="L8188" i="18"/>
  <c r="Q8164" i="18"/>
  <c r="L8180" i="18"/>
  <c r="Q8156" i="18"/>
  <c r="J5444" i="18"/>
  <c r="O5420" i="18"/>
  <c r="K5464" i="18"/>
  <c r="P5440" i="18"/>
  <c r="L8174" i="18"/>
  <c r="Q8150" i="18"/>
  <c r="I5444" i="18"/>
  <c r="N5420" i="18"/>
  <c r="J5457" i="18"/>
  <c r="O5433" i="18"/>
  <c r="K5454" i="18"/>
  <c r="P5430" i="18"/>
  <c r="I5455" i="18"/>
  <c r="N5431" i="18"/>
  <c r="J5448" i="18"/>
  <c r="O5424" i="18"/>
  <c r="I5457" i="18"/>
  <c r="N5433" i="18"/>
  <c r="K5457" i="18"/>
  <c r="P5433" i="18"/>
  <c r="I5447" i="18"/>
  <c r="N5423" i="18"/>
  <c r="L8189" i="18"/>
  <c r="Q8165" i="18"/>
  <c r="I5458" i="18"/>
  <c r="N5434" i="18"/>
  <c r="K5462" i="18"/>
  <c r="P5438" i="18"/>
  <c r="R5414" i="18"/>
  <c r="U5414" i="18" s="1"/>
  <c r="R5412" i="18"/>
  <c r="U5412" i="18" s="1"/>
  <c r="R5398" i="18"/>
  <c r="U5398" i="18" s="1"/>
  <c r="R5405" i="18"/>
  <c r="U5405" i="18" s="1"/>
  <c r="I5449" i="18"/>
  <c r="N5425" i="18"/>
  <c r="K5449" i="18"/>
  <c r="P5425" i="18"/>
  <c r="I5443" i="18"/>
  <c r="N5419" i="18"/>
  <c r="J5455" i="18"/>
  <c r="O5431" i="18"/>
  <c r="I5464" i="18"/>
  <c r="N5440" i="18"/>
  <c r="I5452" i="18"/>
  <c r="N5428" i="18"/>
  <c r="I5441" i="18"/>
  <c r="N5417" i="18"/>
  <c r="K5450" i="18"/>
  <c r="P5426" i="18"/>
  <c r="K5463" i="18"/>
  <c r="P5439" i="18"/>
  <c r="L8176" i="18"/>
  <c r="Q8152" i="18"/>
  <c r="K5446" i="18"/>
  <c r="P5422" i="18"/>
  <c r="J5450" i="18"/>
  <c r="O5426" i="18"/>
  <c r="K5451" i="18"/>
  <c r="P5427" i="18"/>
  <c r="L8179" i="18"/>
  <c r="Q8155" i="18"/>
  <c r="K5442" i="18"/>
  <c r="P5418" i="18"/>
  <c r="L8185" i="18"/>
  <c r="Q8161" i="18"/>
  <c r="R5406" i="18"/>
  <c r="U5406" i="18" s="1"/>
  <c r="I5462" i="18"/>
  <c r="N5438" i="18"/>
  <c r="L8184" i="18"/>
  <c r="Q8160" i="18"/>
  <c r="L8182" i="18"/>
  <c r="Q8158" i="18"/>
  <c r="K5453" i="18"/>
  <c r="P5429" i="18"/>
  <c r="L8192" i="18"/>
  <c r="Q8168" i="18"/>
  <c r="I5460" i="18"/>
  <c r="N5436" i="18"/>
  <c r="L8178" i="18"/>
  <c r="Q8154" i="18"/>
  <c r="I5446" i="18"/>
  <c r="N5422" i="18"/>
  <c r="L8186" i="18"/>
  <c r="Q8162" i="18"/>
  <c r="I5453" i="18"/>
  <c r="N5429" i="18"/>
  <c r="J5458" i="18"/>
  <c r="O5434" i="18"/>
  <c r="J5443" i="18"/>
  <c r="O5419" i="18"/>
  <c r="L8171" i="18"/>
  <c r="Q8147" i="18"/>
  <c r="L8183" i="18"/>
  <c r="Q8159" i="18"/>
  <c r="I5456" i="18"/>
  <c r="N5432" i="18"/>
  <c r="R5432" i="18" s="1"/>
  <c r="U5432" i="18" s="1"/>
  <c r="J5454" i="18"/>
  <c r="O5430" i="18"/>
  <c r="J5442" i="18"/>
  <c r="O5418" i="18"/>
  <c r="K5448" i="18"/>
  <c r="P5424" i="18"/>
  <c r="K5444" i="18"/>
  <c r="P5420" i="18"/>
  <c r="J5449" i="18"/>
  <c r="O5425" i="18"/>
  <c r="I5463" i="18"/>
  <c r="N5439" i="18"/>
  <c r="J5460" i="18"/>
  <c r="O5436" i="18"/>
  <c r="I5451" i="18"/>
  <c r="N5427" i="18"/>
  <c r="J5463" i="18"/>
  <c r="O5439" i="18"/>
  <c r="I5445" i="18"/>
  <c r="N5421" i="18"/>
  <c r="R5402" i="18"/>
  <c r="U5402" i="18" s="1"/>
  <c r="R5411" i="18"/>
  <c r="U5411" i="18" s="1"/>
  <c r="R5394" i="18"/>
  <c r="U5394" i="18" s="1"/>
  <c r="J5459" i="18"/>
  <c r="O5435" i="18"/>
  <c r="L8181" i="18"/>
  <c r="Q8157" i="18"/>
  <c r="I5461" i="18"/>
  <c r="N5437" i="18"/>
  <c r="L8172" i="18"/>
  <c r="Q8148" i="18"/>
  <c r="L8193" i="18"/>
  <c r="Q8169" i="18"/>
  <c r="I5454" i="18"/>
  <c r="N5430" i="18"/>
  <c r="K5443" i="18"/>
  <c r="P5419" i="18"/>
  <c r="J5445" i="18"/>
  <c r="O5421" i="18"/>
  <c r="L8187" i="18"/>
  <c r="Q8163" i="18"/>
  <c r="L8191" i="18"/>
  <c r="Q8167" i="18"/>
  <c r="J5461" i="18"/>
  <c r="O5437" i="18"/>
  <c r="K5452" i="18"/>
  <c r="P5428" i="18"/>
  <c r="L8173" i="18"/>
  <c r="Q8149" i="18"/>
  <c r="R5429" i="18" l="1"/>
  <c r="U5429" i="18" s="1"/>
  <c r="R5421" i="18"/>
  <c r="U5421" i="18" s="1"/>
  <c r="R5439" i="18"/>
  <c r="U5439" i="18" s="1"/>
  <c r="R5423" i="18"/>
  <c r="U5423" i="18" s="1"/>
  <c r="R5427" i="18"/>
  <c r="U5427" i="18" s="1"/>
  <c r="R5438" i="18"/>
  <c r="U5438" i="18" s="1"/>
  <c r="R5430" i="18"/>
  <c r="U5430" i="18" s="1"/>
  <c r="R5417" i="18"/>
  <c r="U5417" i="18" s="1"/>
  <c r="R5440" i="18"/>
  <c r="U5440" i="18" s="1"/>
  <c r="R5422" i="18"/>
  <c r="U5422" i="18" s="1"/>
  <c r="L8197" i="18"/>
  <c r="Q8173" i="18"/>
  <c r="K5467" i="18"/>
  <c r="P5443" i="18"/>
  <c r="K5476" i="18"/>
  <c r="P5452" i="18"/>
  <c r="L8215" i="18"/>
  <c r="Q8191" i="18"/>
  <c r="J5469" i="18"/>
  <c r="O5445" i="18"/>
  <c r="I5478" i="18"/>
  <c r="N5454" i="18"/>
  <c r="L8196" i="18"/>
  <c r="Q8172" i="18"/>
  <c r="L8205" i="18"/>
  <c r="Q8181" i="18"/>
  <c r="R5436" i="18"/>
  <c r="U5436" i="18" s="1"/>
  <c r="K5466" i="18"/>
  <c r="P5442" i="18"/>
  <c r="K5475" i="18"/>
  <c r="P5451" i="18"/>
  <c r="K5470" i="18"/>
  <c r="P5446" i="18"/>
  <c r="K5487" i="18"/>
  <c r="P5463" i="18"/>
  <c r="I5465" i="18"/>
  <c r="N5441" i="18"/>
  <c r="I5488" i="18"/>
  <c r="N5464" i="18"/>
  <c r="I5467" i="18"/>
  <c r="N5443" i="18"/>
  <c r="I5473" i="18"/>
  <c r="N5449" i="18"/>
  <c r="I5482" i="18"/>
  <c r="N5458" i="18"/>
  <c r="I5471" i="18"/>
  <c r="N5447" i="18"/>
  <c r="I5481" i="18"/>
  <c r="N5457" i="18"/>
  <c r="I5479" i="18"/>
  <c r="N5455" i="18"/>
  <c r="J5481" i="18"/>
  <c r="O5457" i="18"/>
  <c r="L8198" i="18"/>
  <c r="Q8174" i="18"/>
  <c r="J5468" i="18"/>
  <c r="O5444" i="18"/>
  <c r="L8212" i="18"/>
  <c r="Q8188" i="18"/>
  <c r="L8201" i="18"/>
  <c r="Q8177" i="18"/>
  <c r="J5471" i="18"/>
  <c r="O5447" i="18"/>
  <c r="K5479" i="18"/>
  <c r="P5455" i="18"/>
  <c r="K5484" i="18"/>
  <c r="P5460" i="18"/>
  <c r="K5469" i="18"/>
  <c r="P5445" i="18"/>
  <c r="L8194" i="18"/>
  <c r="Q8170" i="18"/>
  <c r="J5480" i="18"/>
  <c r="O5456" i="18"/>
  <c r="J5477" i="18"/>
  <c r="O5453" i="18"/>
  <c r="K5471" i="18"/>
  <c r="P5447" i="18"/>
  <c r="R5437" i="18"/>
  <c r="U5437" i="18" s="1"/>
  <c r="J5487" i="18"/>
  <c r="O5463" i="18"/>
  <c r="J5484" i="18"/>
  <c r="O5460" i="18"/>
  <c r="J5473" i="18"/>
  <c r="O5449" i="18"/>
  <c r="K5472" i="18"/>
  <c r="P5448" i="18"/>
  <c r="J5478" i="18"/>
  <c r="O5454" i="18"/>
  <c r="L8207" i="18"/>
  <c r="Q8183" i="18"/>
  <c r="J5467" i="18"/>
  <c r="O5443" i="18"/>
  <c r="I5477" i="18"/>
  <c r="N5453" i="18"/>
  <c r="I5470" i="18"/>
  <c r="N5446" i="18"/>
  <c r="I5484" i="18"/>
  <c r="N5460" i="18"/>
  <c r="K5477" i="18"/>
  <c r="P5453" i="18"/>
  <c r="L8208" i="18"/>
  <c r="Q8184" i="18"/>
  <c r="R5428" i="18"/>
  <c r="U5428" i="18" s="1"/>
  <c r="R5420" i="18"/>
  <c r="U5420" i="18" s="1"/>
  <c r="R5424" i="18"/>
  <c r="U5424" i="18" s="1"/>
  <c r="R5418" i="18"/>
  <c r="U5418" i="18" s="1"/>
  <c r="R5435" i="18"/>
  <c r="U5435" i="18" s="1"/>
  <c r="R5426" i="18"/>
  <c r="U5426" i="18" s="1"/>
  <c r="J5476" i="18"/>
  <c r="O5452" i="18"/>
  <c r="J5486" i="18"/>
  <c r="O5462" i="18"/>
  <c r="L8199" i="18"/>
  <c r="Q8175" i="18"/>
  <c r="L8211" i="18"/>
  <c r="Q8187" i="18"/>
  <c r="I5485" i="18"/>
  <c r="N5461" i="18"/>
  <c r="J5483" i="18"/>
  <c r="O5459" i="18"/>
  <c r="L8209" i="18"/>
  <c r="Q8185" i="18"/>
  <c r="L8203" i="18"/>
  <c r="Q8179" i="18"/>
  <c r="J5474" i="18"/>
  <c r="O5450" i="18"/>
  <c r="L8200" i="18"/>
  <c r="Q8176" i="18"/>
  <c r="K5474" i="18"/>
  <c r="P5450" i="18"/>
  <c r="I5476" i="18"/>
  <c r="N5452" i="18"/>
  <c r="J5479" i="18"/>
  <c r="O5455" i="18"/>
  <c r="K5473" i="18"/>
  <c r="P5449" i="18"/>
  <c r="K5486" i="18"/>
  <c r="P5462" i="18"/>
  <c r="L8213" i="18"/>
  <c r="Q8189" i="18"/>
  <c r="K5481" i="18"/>
  <c r="P5457" i="18"/>
  <c r="J5472" i="18"/>
  <c r="O5448" i="18"/>
  <c r="K5478" i="18"/>
  <c r="P5454" i="18"/>
  <c r="I5468" i="18"/>
  <c r="N5444" i="18"/>
  <c r="K5488" i="18"/>
  <c r="P5464" i="18"/>
  <c r="L8204" i="18"/>
  <c r="Q8180" i="18"/>
  <c r="I5472" i="18"/>
  <c r="N5448" i="18"/>
  <c r="K5465" i="18"/>
  <c r="P5441" i="18"/>
  <c r="K5483" i="18"/>
  <c r="P5459" i="18"/>
  <c r="K5485" i="18"/>
  <c r="P5461" i="18"/>
  <c r="J5470" i="18"/>
  <c r="O5446" i="18"/>
  <c r="J5465" i="18"/>
  <c r="O5441" i="18"/>
  <c r="I5466" i="18"/>
  <c r="N5442" i="18"/>
  <c r="J5475" i="18"/>
  <c r="O5451" i="18"/>
  <c r="I5483" i="18"/>
  <c r="N5459" i="18"/>
  <c r="K5482" i="18"/>
  <c r="P5458" i="18"/>
  <c r="I5474" i="18"/>
  <c r="N5450" i="18"/>
  <c r="J5485" i="18"/>
  <c r="O5461" i="18"/>
  <c r="L8217" i="18"/>
  <c r="Q8193" i="18"/>
  <c r="I5469" i="18"/>
  <c r="N5445" i="18"/>
  <c r="R5445" i="18" s="1"/>
  <c r="U5445" i="18" s="1"/>
  <c r="I5475" i="18"/>
  <c r="N5451" i="18"/>
  <c r="I5487" i="18"/>
  <c r="N5463" i="18"/>
  <c r="R5463" i="18" s="1"/>
  <c r="U5463" i="18" s="1"/>
  <c r="K5468" i="18"/>
  <c r="P5444" i="18"/>
  <c r="J5466" i="18"/>
  <c r="O5442" i="18"/>
  <c r="I5480" i="18"/>
  <c r="N5456" i="18"/>
  <c r="L8195" i="18"/>
  <c r="Q8171" i="18"/>
  <c r="J5482" i="18"/>
  <c r="O5458" i="18"/>
  <c r="L8210" i="18"/>
  <c r="Q8186" i="18"/>
  <c r="L8202" i="18"/>
  <c r="Q8178" i="18"/>
  <c r="L8216" i="18"/>
  <c r="Q8192" i="18"/>
  <c r="L8206" i="18"/>
  <c r="Q8182" i="18"/>
  <c r="I5486" i="18"/>
  <c r="N5462" i="18"/>
  <c r="R5419" i="18"/>
  <c r="U5419" i="18" s="1"/>
  <c r="R5425" i="18"/>
  <c r="U5425" i="18" s="1"/>
  <c r="R5434" i="18"/>
  <c r="U5434" i="18" s="1"/>
  <c r="R5433" i="18"/>
  <c r="U5433" i="18" s="1"/>
  <c r="R5431" i="18"/>
  <c r="U5431" i="18" s="1"/>
  <c r="K5480" i="18"/>
  <c r="P5456" i="18"/>
  <c r="L8214" i="18"/>
  <c r="Q8190" i="18"/>
  <c r="J5488" i="18"/>
  <c r="O5464" i="18"/>
  <c r="R5460" i="18" l="1"/>
  <c r="U5460" i="18" s="1"/>
  <c r="R5450" i="18"/>
  <c r="U5450" i="18" s="1"/>
  <c r="R5462" i="18"/>
  <c r="U5462" i="18" s="1"/>
  <c r="R5452" i="18"/>
  <c r="U5452" i="18" s="1"/>
  <c r="R5456" i="18"/>
  <c r="U5456" i="18" s="1"/>
  <c r="R5451" i="18"/>
  <c r="U5451" i="18" s="1"/>
  <c r="R5459" i="18"/>
  <c r="U5459" i="18" s="1"/>
  <c r="L8238" i="18"/>
  <c r="Q8214" i="18"/>
  <c r="J5512" i="18"/>
  <c r="O5488" i="18"/>
  <c r="K5504" i="18"/>
  <c r="P5480" i="18"/>
  <c r="R5442" i="18"/>
  <c r="U5442" i="18" s="1"/>
  <c r="R5448" i="18"/>
  <c r="U5448" i="18" s="1"/>
  <c r="R5461" i="18"/>
  <c r="U5461" i="18" s="1"/>
  <c r="R5453" i="18"/>
  <c r="U5453" i="18" s="1"/>
  <c r="J5501" i="18"/>
  <c r="O5477" i="18"/>
  <c r="L8218" i="18"/>
  <c r="Q8194" i="18"/>
  <c r="K5508" i="18"/>
  <c r="P5484" i="18"/>
  <c r="J5495" i="18"/>
  <c r="O5471" i="18"/>
  <c r="L8236" i="18"/>
  <c r="Q8212" i="18"/>
  <c r="L8222" i="18"/>
  <c r="Q8198" i="18"/>
  <c r="I5503" i="18"/>
  <c r="N5479" i="18"/>
  <c r="I5495" i="18"/>
  <c r="N5471" i="18"/>
  <c r="I5497" i="18"/>
  <c r="N5473" i="18"/>
  <c r="I5512" i="18"/>
  <c r="N5488" i="18"/>
  <c r="K5511" i="18"/>
  <c r="P5487" i="18"/>
  <c r="K5499" i="18"/>
  <c r="P5475" i="18"/>
  <c r="R5454" i="18"/>
  <c r="U5454" i="18" s="1"/>
  <c r="L8230" i="18"/>
  <c r="Q8206" i="18"/>
  <c r="L8226" i="18"/>
  <c r="Q8202" i="18"/>
  <c r="J5506" i="18"/>
  <c r="O5482" i="18"/>
  <c r="I5504" i="18"/>
  <c r="N5480" i="18"/>
  <c r="K5492" i="18"/>
  <c r="P5468" i="18"/>
  <c r="I5499" i="18"/>
  <c r="N5475" i="18"/>
  <c r="L8241" i="18"/>
  <c r="Q8217" i="18"/>
  <c r="I5498" i="18"/>
  <c r="N5474" i="18"/>
  <c r="I5507" i="18"/>
  <c r="N5483" i="18"/>
  <c r="I5490" i="18"/>
  <c r="N5466" i="18"/>
  <c r="J5494" i="18"/>
  <c r="O5470" i="18"/>
  <c r="K5507" i="18"/>
  <c r="P5483" i="18"/>
  <c r="I5496" i="18"/>
  <c r="N5472" i="18"/>
  <c r="K5512" i="18"/>
  <c r="P5488" i="18"/>
  <c r="K5502" i="18"/>
  <c r="P5478" i="18"/>
  <c r="K5505" i="18"/>
  <c r="P5481" i="18"/>
  <c r="K5510" i="18"/>
  <c r="P5486" i="18"/>
  <c r="J5503" i="18"/>
  <c r="O5479" i="18"/>
  <c r="K5498" i="18"/>
  <c r="P5474" i="18"/>
  <c r="J5498" i="18"/>
  <c r="O5474" i="18"/>
  <c r="L8233" i="18"/>
  <c r="Q8209" i="18"/>
  <c r="I5509" i="18"/>
  <c r="N5485" i="18"/>
  <c r="L8223" i="18"/>
  <c r="Q8199" i="18"/>
  <c r="J5500" i="18"/>
  <c r="O5476" i="18"/>
  <c r="L8232" i="18"/>
  <c r="Q8208" i="18"/>
  <c r="I5508" i="18"/>
  <c r="N5484" i="18"/>
  <c r="I5501" i="18"/>
  <c r="N5477" i="18"/>
  <c r="L8231" i="18"/>
  <c r="Q8207" i="18"/>
  <c r="K5496" i="18"/>
  <c r="P5472" i="18"/>
  <c r="J5508" i="18"/>
  <c r="O5484" i="18"/>
  <c r="R5457" i="18"/>
  <c r="U5457" i="18" s="1"/>
  <c r="R5458" i="18"/>
  <c r="U5458" i="18" s="1"/>
  <c r="R5443" i="18"/>
  <c r="U5443" i="18" s="1"/>
  <c r="R5441" i="18"/>
  <c r="U5441" i="18" s="1"/>
  <c r="L8229" i="18"/>
  <c r="Q8205" i="18"/>
  <c r="I5502" i="18"/>
  <c r="N5478" i="18"/>
  <c r="L8239" i="18"/>
  <c r="Q8215" i="18"/>
  <c r="K5491" i="18"/>
  <c r="P5467" i="18"/>
  <c r="R5446" i="18"/>
  <c r="U5446" i="18" s="1"/>
  <c r="K5495" i="18"/>
  <c r="P5471" i="18"/>
  <c r="J5504" i="18"/>
  <c r="O5480" i="18"/>
  <c r="K5493" i="18"/>
  <c r="P5469" i="18"/>
  <c r="K5503" i="18"/>
  <c r="P5479" i="18"/>
  <c r="L8225" i="18"/>
  <c r="Q8201" i="18"/>
  <c r="J5492" i="18"/>
  <c r="O5468" i="18"/>
  <c r="J5505" i="18"/>
  <c r="O5481" i="18"/>
  <c r="I5505" i="18"/>
  <c r="N5481" i="18"/>
  <c r="I5506" i="18"/>
  <c r="N5482" i="18"/>
  <c r="I5491" i="18"/>
  <c r="N5467" i="18"/>
  <c r="I5489" i="18"/>
  <c r="N5465" i="18"/>
  <c r="K5494" i="18"/>
  <c r="P5470" i="18"/>
  <c r="K5490" i="18"/>
  <c r="P5466" i="18"/>
  <c r="R5444" i="18"/>
  <c r="U5444" i="18" s="1"/>
  <c r="I5510" i="18"/>
  <c r="N5486" i="18"/>
  <c r="L8240" i="18"/>
  <c r="Q8216" i="18"/>
  <c r="L8234" i="18"/>
  <c r="Q8210" i="18"/>
  <c r="L8219" i="18"/>
  <c r="Q8195" i="18"/>
  <c r="J5490" i="18"/>
  <c r="O5466" i="18"/>
  <c r="I5511" i="18"/>
  <c r="N5487" i="18"/>
  <c r="I5493" i="18"/>
  <c r="N5469" i="18"/>
  <c r="J5509" i="18"/>
  <c r="O5485" i="18"/>
  <c r="K5506" i="18"/>
  <c r="P5482" i="18"/>
  <c r="J5499" i="18"/>
  <c r="O5475" i="18"/>
  <c r="J5489" i="18"/>
  <c r="O5465" i="18"/>
  <c r="K5509" i="18"/>
  <c r="P5485" i="18"/>
  <c r="K5489" i="18"/>
  <c r="P5465" i="18"/>
  <c r="L8228" i="18"/>
  <c r="Q8204" i="18"/>
  <c r="I5492" i="18"/>
  <c r="N5468" i="18"/>
  <c r="J5496" i="18"/>
  <c r="O5472" i="18"/>
  <c r="L8237" i="18"/>
  <c r="Q8213" i="18"/>
  <c r="K5497" i="18"/>
  <c r="P5473" i="18"/>
  <c r="I5500" i="18"/>
  <c r="N5476" i="18"/>
  <c r="L8224" i="18"/>
  <c r="Q8200" i="18"/>
  <c r="L8227" i="18"/>
  <c r="Q8203" i="18"/>
  <c r="J5507" i="18"/>
  <c r="O5483" i="18"/>
  <c r="L8235" i="18"/>
  <c r="Q8211" i="18"/>
  <c r="J5510" i="18"/>
  <c r="O5486" i="18"/>
  <c r="K5501" i="18"/>
  <c r="P5477" i="18"/>
  <c r="I5494" i="18"/>
  <c r="N5470" i="18"/>
  <c r="J5491" i="18"/>
  <c r="O5467" i="18"/>
  <c r="J5502" i="18"/>
  <c r="O5478" i="18"/>
  <c r="J5497" i="18"/>
  <c r="O5473" i="18"/>
  <c r="J5511" i="18"/>
  <c r="O5487" i="18"/>
  <c r="R5455" i="18"/>
  <c r="U5455" i="18" s="1"/>
  <c r="R5447" i="18"/>
  <c r="U5447" i="18" s="1"/>
  <c r="R5449" i="18"/>
  <c r="U5449" i="18" s="1"/>
  <c r="R5464" i="18"/>
  <c r="U5464" i="18" s="1"/>
  <c r="L8220" i="18"/>
  <c r="Q8196" i="18"/>
  <c r="J5493" i="18"/>
  <c r="O5469" i="18"/>
  <c r="K5500" i="18"/>
  <c r="P5476" i="18"/>
  <c r="L8221" i="18"/>
  <c r="Q8197" i="18"/>
  <c r="R5470" i="18" l="1"/>
  <c r="U5470" i="18" s="1"/>
  <c r="R5465" i="18"/>
  <c r="U5465" i="18" s="1"/>
  <c r="R5482" i="18"/>
  <c r="U5482" i="18" s="1"/>
  <c r="R5488" i="18"/>
  <c r="U5488" i="18" s="1"/>
  <c r="J5517" i="18"/>
  <c r="O5493" i="18"/>
  <c r="J5526" i="18"/>
  <c r="O5502" i="18"/>
  <c r="K5524" i="18"/>
  <c r="P5500" i="18"/>
  <c r="L8244" i="18"/>
  <c r="Q8220" i="18"/>
  <c r="J5521" i="18"/>
  <c r="O5497" i="18"/>
  <c r="J5515" i="18"/>
  <c r="O5491" i="18"/>
  <c r="K5525" i="18"/>
  <c r="P5501" i="18"/>
  <c r="L8259" i="18"/>
  <c r="Q8235" i="18"/>
  <c r="L8251" i="18"/>
  <c r="Q8227" i="18"/>
  <c r="I5524" i="18"/>
  <c r="N5500" i="18"/>
  <c r="L8261" i="18"/>
  <c r="Q8237" i="18"/>
  <c r="I5516" i="18"/>
  <c r="N5492" i="18"/>
  <c r="K5513" i="18"/>
  <c r="P5489" i="18"/>
  <c r="J5513" i="18"/>
  <c r="O5489" i="18"/>
  <c r="K5530" i="18"/>
  <c r="P5506" i="18"/>
  <c r="I5517" i="18"/>
  <c r="N5493" i="18"/>
  <c r="J5514" i="18"/>
  <c r="O5490" i="18"/>
  <c r="L8258" i="18"/>
  <c r="Q8234" i="18"/>
  <c r="I5534" i="18"/>
  <c r="N5510" i="18"/>
  <c r="R5467" i="18"/>
  <c r="U5467" i="18" s="1"/>
  <c r="R5481" i="18"/>
  <c r="U5481" i="18" s="1"/>
  <c r="L8263" i="18"/>
  <c r="Q8239" i="18"/>
  <c r="L8253" i="18"/>
  <c r="Q8229" i="18"/>
  <c r="K5520" i="18"/>
  <c r="P5496" i="18"/>
  <c r="I5525" i="18"/>
  <c r="N5501" i="18"/>
  <c r="L8256" i="18"/>
  <c r="Q8232" i="18"/>
  <c r="L8247" i="18"/>
  <c r="Q8223" i="18"/>
  <c r="L8257" i="18"/>
  <c r="Q8233" i="18"/>
  <c r="K5522" i="18"/>
  <c r="P5498" i="18"/>
  <c r="K5534" i="18"/>
  <c r="P5510" i="18"/>
  <c r="K5526" i="18"/>
  <c r="P5502" i="18"/>
  <c r="I5520" i="18"/>
  <c r="N5496" i="18"/>
  <c r="J5518" i="18"/>
  <c r="O5494" i="18"/>
  <c r="I5531" i="18"/>
  <c r="N5507" i="18"/>
  <c r="L8265" i="18"/>
  <c r="Q8241" i="18"/>
  <c r="K5516" i="18"/>
  <c r="P5492" i="18"/>
  <c r="J5530" i="18"/>
  <c r="O5506" i="18"/>
  <c r="L8254" i="18"/>
  <c r="Q8230" i="18"/>
  <c r="R5473" i="18"/>
  <c r="U5473" i="18" s="1"/>
  <c r="R5479" i="18"/>
  <c r="U5479" i="18" s="1"/>
  <c r="R5487" i="18"/>
  <c r="U5487" i="18" s="1"/>
  <c r="K5518" i="18"/>
  <c r="P5494" i="18"/>
  <c r="I5515" i="18"/>
  <c r="N5491" i="18"/>
  <c r="I5529" i="18"/>
  <c r="N5505" i="18"/>
  <c r="J5516" i="18"/>
  <c r="O5492" i="18"/>
  <c r="K5527" i="18"/>
  <c r="P5503" i="18"/>
  <c r="J5528" i="18"/>
  <c r="O5504" i="18"/>
  <c r="R5478" i="18"/>
  <c r="U5478" i="18" s="1"/>
  <c r="R5484" i="18"/>
  <c r="U5484" i="18" s="1"/>
  <c r="R5485" i="18"/>
  <c r="U5485" i="18" s="1"/>
  <c r="R5466" i="18"/>
  <c r="U5466" i="18" s="1"/>
  <c r="R5474" i="18"/>
  <c r="U5474" i="18" s="1"/>
  <c r="R5475" i="18"/>
  <c r="U5475" i="18" s="1"/>
  <c r="R5480" i="18"/>
  <c r="U5480" i="18" s="1"/>
  <c r="K5535" i="18"/>
  <c r="P5511" i="18"/>
  <c r="I5521" i="18"/>
  <c r="N5497" i="18"/>
  <c r="I5527" i="18"/>
  <c r="N5503" i="18"/>
  <c r="L8260" i="18"/>
  <c r="Q8236" i="18"/>
  <c r="K5532" i="18"/>
  <c r="P5508" i="18"/>
  <c r="J5525" i="18"/>
  <c r="O5501" i="18"/>
  <c r="J5536" i="18"/>
  <c r="O5512" i="18"/>
  <c r="I5518" i="18"/>
  <c r="N5494" i="18"/>
  <c r="J5531" i="18"/>
  <c r="O5507" i="18"/>
  <c r="J5520" i="18"/>
  <c r="O5496" i="18"/>
  <c r="K5533" i="18"/>
  <c r="P5509" i="18"/>
  <c r="J5533" i="18"/>
  <c r="O5509" i="18"/>
  <c r="L8243" i="18"/>
  <c r="Q8219" i="18"/>
  <c r="L8264" i="18"/>
  <c r="Q8240" i="18"/>
  <c r="K5515" i="18"/>
  <c r="P5491" i="18"/>
  <c r="I5526" i="18"/>
  <c r="N5502" i="18"/>
  <c r="J5532" i="18"/>
  <c r="O5508" i="18"/>
  <c r="L8255" i="18"/>
  <c r="Q8231" i="18"/>
  <c r="I5532" i="18"/>
  <c r="N5508" i="18"/>
  <c r="J5524" i="18"/>
  <c r="O5500" i="18"/>
  <c r="I5533" i="18"/>
  <c r="N5509" i="18"/>
  <c r="J5522" i="18"/>
  <c r="O5498" i="18"/>
  <c r="J5527" i="18"/>
  <c r="O5503" i="18"/>
  <c r="K5529" i="18"/>
  <c r="P5505" i="18"/>
  <c r="K5536" i="18"/>
  <c r="P5512" i="18"/>
  <c r="K5531" i="18"/>
  <c r="P5507" i="18"/>
  <c r="I5514" i="18"/>
  <c r="N5490" i="18"/>
  <c r="I5522" i="18"/>
  <c r="N5498" i="18"/>
  <c r="I5523" i="18"/>
  <c r="N5499" i="18"/>
  <c r="I5528" i="18"/>
  <c r="N5504" i="18"/>
  <c r="L8250" i="18"/>
  <c r="Q8226" i="18"/>
  <c r="R5471" i="18"/>
  <c r="U5471" i="18" s="1"/>
  <c r="L8245" i="18"/>
  <c r="Q8221" i="18"/>
  <c r="J5535" i="18"/>
  <c r="O5511" i="18"/>
  <c r="J5534" i="18"/>
  <c r="O5510" i="18"/>
  <c r="L8248" i="18"/>
  <c r="Q8224" i="18"/>
  <c r="K5521" i="18"/>
  <c r="P5497" i="18"/>
  <c r="L8252" i="18"/>
  <c r="Q8228" i="18"/>
  <c r="J5523" i="18"/>
  <c r="O5499" i="18"/>
  <c r="I5535" i="18"/>
  <c r="N5511" i="18"/>
  <c r="R5476" i="18"/>
  <c r="U5476" i="18" s="1"/>
  <c r="R5468" i="18"/>
  <c r="U5468" i="18" s="1"/>
  <c r="R5469" i="18"/>
  <c r="U5469" i="18" s="1"/>
  <c r="R5486" i="18"/>
  <c r="U5486" i="18" s="1"/>
  <c r="K5514" i="18"/>
  <c r="P5490" i="18"/>
  <c r="I5513" i="18"/>
  <c r="N5489" i="18"/>
  <c r="I5530" i="18"/>
  <c r="N5506" i="18"/>
  <c r="J5529" i="18"/>
  <c r="O5505" i="18"/>
  <c r="L8249" i="18"/>
  <c r="Q8225" i="18"/>
  <c r="K5517" i="18"/>
  <c r="P5493" i="18"/>
  <c r="K5519" i="18"/>
  <c r="P5495" i="18"/>
  <c r="R5477" i="18"/>
  <c r="U5477" i="18" s="1"/>
  <c r="R5472" i="18"/>
  <c r="U5472" i="18" s="1"/>
  <c r="R5483" i="18"/>
  <c r="U5483" i="18" s="1"/>
  <c r="K5523" i="18"/>
  <c r="P5499" i="18"/>
  <c r="I5536" i="18"/>
  <c r="N5512" i="18"/>
  <c r="I5519" i="18"/>
  <c r="N5495" i="18"/>
  <c r="L8246" i="18"/>
  <c r="Q8222" i="18"/>
  <c r="J5519" i="18"/>
  <c r="O5495" i="18"/>
  <c r="L8242" i="18"/>
  <c r="Q8218" i="18"/>
  <c r="K5528" i="18"/>
  <c r="P5504" i="18"/>
  <c r="L8262" i="18"/>
  <c r="Q8238" i="18"/>
  <c r="R5497" i="18" l="1"/>
  <c r="U5497" i="18" s="1"/>
  <c r="R5512" i="18"/>
  <c r="U5512" i="18" s="1"/>
  <c r="R5494" i="18"/>
  <c r="U5494" i="18" s="1"/>
  <c r="R5502" i="18"/>
  <c r="U5502" i="18" s="1"/>
  <c r="R5508" i="18"/>
  <c r="U5508" i="18" s="1"/>
  <c r="R5498" i="18"/>
  <c r="U5498" i="18" s="1"/>
  <c r="R5489" i="18"/>
  <c r="U5489" i="18" s="1"/>
  <c r="R5495" i="18"/>
  <c r="U5495" i="18" s="1"/>
  <c r="R5490" i="18"/>
  <c r="U5490" i="18" s="1"/>
  <c r="R5509" i="18"/>
  <c r="U5509" i="18" s="1"/>
  <c r="R5506" i="18"/>
  <c r="U5506" i="18" s="1"/>
  <c r="L8273" i="18"/>
  <c r="Q8249" i="18"/>
  <c r="K5545" i="18"/>
  <c r="P5521" i="18"/>
  <c r="R5504" i="18"/>
  <c r="U5504" i="18" s="1"/>
  <c r="J5552" i="18"/>
  <c r="O5528" i="18"/>
  <c r="J5540" i="18"/>
  <c r="O5516" i="18"/>
  <c r="I5539" i="18"/>
  <c r="N5515" i="18"/>
  <c r="R5501" i="18"/>
  <c r="U5501" i="18" s="1"/>
  <c r="R5493" i="18"/>
  <c r="U5493" i="18" s="1"/>
  <c r="R5492" i="18"/>
  <c r="U5492" i="18" s="1"/>
  <c r="R5500" i="18"/>
  <c r="U5500" i="18" s="1"/>
  <c r="K5543" i="18"/>
  <c r="P5519" i="18"/>
  <c r="I5554" i="18"/>
  <c r="N5530" i="18"/>
  <c r="K5538" i="18"/>
  <c r="P5514" i="18"/>
  <c r="J5547" i="18"/>
  <c r="O5523" i="18"/>
  <c r="J5558" i="18"/>
  <c r="O5534" i="18"/>
  <c r="L8269" i="18"/>
  <c r="Q8245" i="18"/>
  <c r="L8286" i="18"/>
  <c r="Q8262" i="18"/>
  <c r="L8266" i="18"/>
  <c r="Q8242" i="18"/>
  <c r="L8270" i="18"/>
  <c r="Q8246" i="18"/>
  <c r="I5560" i="18"/>
  <c r="N5536" i="18"/>
  <c r="R5511" i="18"/>
  <c r="U5511" i="18" s="1"/>
  <c r="I5552" i="18"/>
  <c r="N5528" i="18"/>
  <c r="I5546" i="18"/>
  <c r="N5522" i="18"/>
  <c r="K5555" i="18"/>
  <c r="P5531" i="18"/>
  <c r="K5553" i="18"/>
  <c r="P5529" i="18"/>
  <c r="J5546" i="18"/>
  <c r="O5522" i="18"/>
  <c r="J5548" i="18"/>
  <c r="O5524" i="18"/>
  <c r="L8279" i="18"/>
  <c r="Q8255" i="18"/>
  <c r="I5550" i="18"/>
  <c r="N5526" i="18"/>
  <c r="L8288" i="18"/>
  <c r="Q8264" i="18"/>
  <c r="J5557" i="18"/>
  <c r="O5533" i="18"/>
  <c r="J5544" i="18"/>
  <c r="O5520" i="18"/>
  <c r="I5542" i="18"/>
  <c r="N5518" i="18"/>
  <c r="J5549" i="18"/>
  <c r="O5525" i="18"/>
  <c r="L8284" i="18"/>
  <c r="Q8260" i="18"/>
  <c r="I5545" i="18"/>
  <c r="N5521" i="18"/>
  <c r="R5505" i="18"/>
  <c r="U5505" i="18" s="1"/>
  <c r="J5554" i="18"/>
  <c r="O5530" i="18"/>
  <c r="L8289" i="18"/>
  <c r="Q8265" i="18"/>
  <c r="J5542" i="18"/>
  <c r="O5518" i="18"/>
  <c r="K5550" i="18"/>
  <c r="P5526" i="18"/>
  <c r="K5546" i="18"/>
  <c r="P5522" i="18"/>
  <c r="L8271" i="18"/>
  <c r="Q8247" i="18"/>
  <c r="I5549" i="18"/>
  <c r="N5525" i="18"/>
  <c r="L8277" i="18"/>
  <c r="Q8253" i="18"/>
  <c r="L8282" i="18"/>
  <c r="Q8258" i="18"/>
  <c r="I5541" i="18"/>
  <c r="N5517" i="18"/>
  <c r="J5537" i="18"/>
  <c r="O5513" i="18"/>
  <c r="I5540" i="18"/>
  <c r="N5516" i="18"/>
  <c r="I5548" i="18"/>
  <c r="N5524" i="18"/>
  <c r="L8283" i="18"/>
  <c r="Q8259" i="18"/>
  <c r="J5539" i="18"/>
  <c r="O5515" i="18"/>
  <c r="L8268" i="18"/>
  <c r="Q8244" i="18"/>
  <c r="J5550" i="18"/>
  <c r="O5526" i="18"/>
  <c r="K5541" i="18"/>
  <c r="P5517" i="18"/>
  <c r="L8276" i="18"/>
  <c r="Q8252" i="18"/>
  <c r="J5559" i="18"/>
  <c r="O5535" i="18"/>
  <c r="R5503" i="18"/>
  <c r="U5503" i="18" s="1"/>
  <c r="K5551" i="18"/>
  <c r="P5527" i="18"/>
  <c r="I5553" i="18"/>
  <c r="N5529" i="18"/>
  <c r="K5542" i="18"/>
  <c r="P5518" i="18"/>
  <c r="R5507" i="18"/>
  <c r="U5507" i="18" s="1"/>
  <c r="R5496" i="18"/>
  <c r="U5496" i="18" s="1"/>
  <c r="R5510" i="18"/>
  <c r="U5510" i="18" s="1"/>
  <c r="J5553" i="18"/>
  <c r="O5529" i="18"/>
  <c r="I5537" i="18"/>
  <c r="N5513" i="18"/>
  <c r="I5559" i="18"/>
  <c r="N5535" i="18"/>
  <c r="L8272" i="18"/>
  <c r="Q8248" i="18"/>
  <c r="R5499" i="18"/>
  <c r="U5499" i="18" s="1"/>
  <c r="K5552" i="18"/>
  <c r="P5528" i="18"/>
  <c r="J5543" i="18"/>
  <c r="O5519" i="18"/>
  <c r="I5543" i="18"/>
  <c r="N5519" i="18"/>
  <c r="K5547" i="18"/>
  <c r="P5523" i="18"/>
  <c r="L8274" i="18"/>
  <c r="Q8250" i="18"/>
  <c r="I5547" i="18"/>
  <c r="N5523" i="18"/>
  <c r="I5538" i="18"/>
  <c r="N5514" i="18"/>
  <c r="K5560" i="18"/>
  <c r="P5536" i="18"/>
  <c r="J5551" i="18"/>
  <c r="O5527" i="18"/>
  <c r="I5557" i="18"/>
  <c r="N5533" i="18"/>
  <c r="I5556" i="18"/>
  <c r="N5532" i="18"/>
  <c r="J5556" i="18"/>
  <c r="O5532" i="18"/>
  <c r="K5539" i="18"/>
  <c r="P5515" i="18"/>
  <c r="L8267" i="18"/>
  <c r="Q8243" i="18"/>
  <c r="K5557" i="18"/>
  <c r="P5533" i="18"/>
  <c r="J5555" i="18"/>
  <c r="O5531" i="18"/>
  <c r="J5560" i="18"/>
  <c r="O5536" i="18"/>
  <c r="K5556" i="18"/>
  <c r="P5532" i="18"/>
  <c r="I5551" i="18"/>
  <c r="N5527" i="18"/>
  <c r="K5559" i="18"/>
  <c r="P5535" i="18"/>
  <c r="R5491" i="18"/>
  <c r="U5491" i="18" s="1"/>
  <c r="L8278" i="18"/>
  <c r="Q8254" i="18"/>
  <c r="K5540" i="18"/>
  <c r="P5516" i="18"/>
  <c r="I5555" i="18"/>
  <c r="N5531" i="18"/>
  <c r="I5544" i="18"/>
  <c r="N5520" i="18"/>
  <c r="K5558" i="18"/>
  <c r="P5534" i="18"/>
  <c r="L8281" i="18"/>
  <c r="Q8257" i="18"/>
  <c r="L8280" i="18"/>
  <c r="Q8256" i="18"/>
  <c r="K5544" i="18"/>
  <c r="P5520" i="18"/>
  <c r="L8287" i="18"/>
  <c r="Q8263" i="18"/>
  <c r="I5558" i="18"/>
  <c r="N5534" i="18"/>
  <c r="R5534" i="18" s="1"/>
  <c r="U5534" i="18" s="1"/>
  <c r="J5538" i="18"/>
  <c r="O5514" i="18"/>
  <c r="K5554" i="18"/>
  <c r="P5530" i="18"/>
  <c r="K5537" i="18"/>
  <c r="P5513" i="18"/>
  <c r="L8285" i="18"/>
  <c r="Q8261" i="18"/>
  <c r="L8275" i="18"/>
  <c r="Q8251" i="18"/>
  <c r="K5549" i="18"/>
  <c r="P5525" i="18"/>
  <c r="J5545" i="18"/>
  <c r="O5521" i="18"/>
  <c r="K5548" i="18"/>
  <c r="P5524" i="18"/>
  <c r="J5541" i="18"/>
  <c r="O5517" i="18"/>
  <c r="R5527" i="18" l="1"/>
  <c r="U5527" i="18" s="1"/>
  <c r="R5533" i="18"/>
  <c r="U5533" i="18" s="1"/>
  <c r="R5523" i="18"/>
  <c r="U5523" i="18" s="1"/>
  <c r="R5514" i="18"/>
  <c r="U5514" i="18" s="1"/>
  <c r="J5565" i="18"/>
  <c r="O5541" i="18"/>
  <c r="L8299" i="18"/>
  <c r="Q8275" i="18"/>
  <c r="K5561" i="18"/>
  <c r="P5537" i="18"/>
  <c r="J5562" i="18"/>
  <c r="O5538" i="18"/>
  <c r="L8311" i="18"/>
  <c r="Q8287" i="18"/>
  <c r="L8304" i="18"/>
  <c r="Q8280" i="18"/>
  <c r="K5582" i="18"/>
  <c r="P5558" i="18"/>
  <c r="I5579" i="18"/>
  <c r="N5555" i="18"/>
  <c r="L8302" i="18"/>
  <c r="Q8278" i="18"/>
  <c r="R5532" i="18"/>
  <c r="U5532" i="18" s="1"/>
  <c r="R5519" i="18"/>
  <c r="U5519" i="18" s="1"/>
  <c r="L8296" i="18"/>
  <c r="Q8272" i="18"/>
  <c r="I5561" i="18"/>
  <c r="N5537" i="18"/>
  <c r="R5529" i="18"/>
  <c r="U5529" i="18" s="1"/>
  <c r="L8300" i="18"/>
  <c r="Q8276" i="18"/>
  <c r="J5574" i="18"/>
  <c r="O5550" i="18"/>
  <c r="J5563" i="18"/>
  <c r="O5539" i="18"/>
  <c r="I5572" i="18"/>
  <c r="N5548" i="18"/>
  <c r="J5561" i="18"/>
  <c r="O5537" i="18"/>
  <c r="L8306" i="18"/>
  <c r="Q8282" i="18"/>
  <c r="I5573" i="18"/>
  <c r="N5549" i="18"/>
  <c r="K5570" i="18"/>
  <c r="P5546" i="18"/>
  <c r="J5566" i="18"/>
  <c r="O5542" i="18"/>
  <c r="J5578" i="18"/>
  <c r="O5554" i="18"/>
  <c r="R5518" i="18"/>
  <c r="U5518" i="18" s="1"/>
  <c r="R5526" i="18"/>
  <c r="U5526" i="18" s="1"/>
  <c r="R5522" i="18"/>
  <c r="U5522" i="18" s="1"/>
  <c r="L8294" i="18"/>
  <c r="Q8270" i="18"/>
  <c r="L8310" i="18"/>
  <c r="Q8286" i="18"/>
  <c r="J5582" i="18"/>
  <c r="O5558" i="18"/>
  <c r="K5562" i="18"/>
  <c r="P5538" i="18"/>
  <c r="K5567" i="18"/>
  <c r="P5543" i="18"/>
  <c r="J5564" i="18"/>
  <c r="O5540" i="18"/>
  <c r="R5520" i="18"/>
  <c r="U5520" i="18" s="1"/>
  <c r="I5575" i="18"/>
  <c r="N5551" i="18"/>
  <c r="J5584" i="18"/>
  <c r="O5560" i="18"/>
  <c r="K5581" i="18"/>
  <c r="P5557" i="18"/>
  <c r="K5563" i="18"/>
  <c r="P5539" i="18"/>
  <c r="I5580" i="18"/>
  <c r="N5556" i="18"/>
  <c r="J5575" i="18"/>
  <c r="O5551" i="18"/>
  <c r="I5562" i="18"/>
  <c r="N5538" i="18"/>
  <c r="L8298" i="18"/>
  <c r="Q8274" i="18"/>
  <c r="I5567" i="18"/>
  <c r="N5543" i="18"/>
  <c r="K5576" i="18"/>
  <c r="P5552" i="18"/>
  <c r="R5535" i="18"/>
  <c r="U5535" i="18" s="1"/>
  <c r="I5577" i="18"/>
  <c r="N5553" i="18"/>
  <c r="R5516" i="18"/>
  <c r="U5516" i="18" s="1"/>
  <c r="R5517" i="18"/>
  <c r="U5517" i="18" s="1"/>
  <c r="L8308" i="18"/>
  <c r="Q8284" i="18"/>
  <c r="I5566" i="18"/>
  <c r="N5542" i="18"/>
  <c r="J5581" i="18"/>
  <c r="O5557" i="18"/>
  <c r="I5574" i="18"/>
  <c r="N5550" i="18"/>
  <c r="J5572" i="18"/>
  <c r="O5548" i="18"/>
  <c r="K5577" i="18"/>
  <c r="P5553" i="18"/>
  <c r="I5570" i="18"/>
  <c r="N5546" i="18"/>
  <c r="R5536" i="18"/>
  <c r="U5536" i="18" s="1"/>
  <c r="R5530" i="18"/>
  <c r="U5530" i="18" s="1"/>
  <c r="R5515" i="18"/>
  <c r="U5515" i="18" s="1"/>
  <c r="K5569" i="18"/>
  <c r="P5545" i="18"/>
  <c r="K5572" i="18"/>
  <c r="P5548" i="18"/>
  <c r="K5573" i="18"/>
  <c r="P5549" i="18"/>
  <c r="K5578" i="18"/>
  <c r="P5554" i="18"/>
  <c r="K5568" i="18"/>
  <c r="P5544" i="18"/>
  <c r="K5564" i="18"/>
  <c r="P5540" i="18"/>
  <c r="I5583" i="18"/>
  <c r="N5559" i="18"/>
  <c r="J5577" i="18"/>
  <c r="O5553" i="18"/>
  <c r="J5583" i="18"/>
  <c r="O5559" i="18"/>
  <c r="K5565" i="18"/>
  <c r="P5541" i="18"/>
  <c r="L8292" i="18"/>
  <c r="Q8268" i="18"/>
  <c r="L8307" i="18"/>
  <c r="Q8283" i="18"/>
  <c r="I5564" i="18"/>
  <c r="N5540" i="18"/>
  <c r="I5565" i="18"/>
  <c r="N5541" i="18"/>
  <c r="L8301" i="18"/>
  <c r="Q8277" i="18"/>
  <c r="L8295" i="18"/>
  <c r="Q8271" i="18"/>
  <c r="K5574" i="18"/>
  <c r="P5550" i="18"/>
  <c r="L8313" i="18"/>
  <c r="Q8289" i="18"/>
  <c r="R5521" i="18"/>
  <c r="U5521" i="18" s="1"/>
  <c r="R5528" i="18"/>
  <c r="U5528" i="18" s="1"/>
  <c r="I5584" i="18"/>
  <c r="N5560" i="18"/>
  <c r="L8290" i="18"/>
  <c r="Q8266" i="18"/>
  <c r="L8293" i="18"/>
  <c r="Q8269" i="18"/>
  <c r="J5571" i="18"/>
  <c r="O5547" i="18"/>
  <c r="I5578" i="18"/>
  <c r="N5554" i="18"/>
  <c r="R5554" i="18" s="1"/>
  <c r="U5554" i="18" s="1"/>
  <c r="I5563" i="18"/>
  <c r="N5539" i="18"/>
  <c r="R5539" i="18" s="1"/>
  <c r="U5539" i="18" s="1"/>
  <c r="J5576" i="18"/>
  <c r="O5552" i="18"/>
  <c r="J5569" i="18"/>
  <c r="O5545" i="18"/>
  <c r="L8309" i="18"/>
  <c r="Q8285" i="18"/>
  <c r="I5582" i="18"/>
  <c r="N5558" i="18"/>
  <c r="L8305" i="18"/>
  <c r="Q8281" i="18"/>
  <c r="I5568" i="18"/>
  <c r="N5544" i="18"/>
  <c r="R5531" i="18"/>
  <c r="U5531" i="18" s="1"/>
  <c r="K5583" i="18"/>
  <c r="P5559" i="18"/>
  <c r="K5580" i="18"/>
  <c r="P5556" i="18"/>
  <c r="J5579" i="18"/>
  <c r="O5555" i="18"/>
  <c r="L8291" i="18"/>
  <c r="Q8267" i="18"/>
  <c r="J5580" i="18"/>
  <c r="O5556" i="18"/>
  <c r="I5581" i="18"/>
  <c r="N5557" i="18"/>
  <c r="K5584" i="18"/>
  <c r="P5560" i="18"/>
  <c r="I5571" i="18"/>
  <c r="N5547" i="18"/>
  <c r="K5571" i="18"/>
  <c r="P5547" i="18"/>
  <c r="J5567" i="18"/>
  <c r="O5543" i="18"/>
  <c r="R5513" i="18"/>
  <c r="U5513" i="18" s="1"/>
  <c r="K5566" i="18"/>
  <c r="P5542" i="18"/>
  <c r="K5575" i="18"/>
  <c r="P5551" i="18"/>
  <c r="R5524" i="18"/>
  <c r="U5524" i="18" s="1"/>
  <c r="R5525" i="18"/>
  <c r="U5525" i="18" s="1"/>
  <c r="I5569" i="18"/>
  <c r="N5545" i="18"/>
  <c r="R5545" i="18" s="1"/>
  <c r="U5545" i="18" s="1"/>
  <c r="J5573" i="18"/>
  <c r="O5549" i="18"/>
  <c r="J5568" i="18"/>
  <c r="O5544" i="18"/>
  <c r="L8312" i="18"/>
  <c r="Q8288" i="18"/>
  <c r="L8303" i="18"/>
  <c r="Q8279" i="18"/>
  <c r="J5570" i="18"/>
  <c r="O5546" i="18"/>
  <c r="K5579" i="18"/>
  <c r="P5555" i="18"/>
  <c r="I5576" i="18"/>
  <c r="N5552" i="18"/>
  <c r="L8297" i="18"/>
  <c r="Q8273" i="18"/>
  <c r="R5557" i="18" l="1"/>
  <c r="U5557" i="18" s="1"/>
  <c r="R5552" i="18"/>
  <c r="U5552" i="18" s="1"/>
  <c r="R5547" i="18"/>
  <c r="U5547" i="18" s="1"/>
  <c r="R5550" i="18"/>
  <c r="U5550" i="18" s="1"/>
  <c r="R5558" i="18"/>
  <c r="U5558" i="18" s="1"/>
  <c r="R5541" i="18"/>
  <c r="U5541" i="18" s="1"/>
  <c r="K5603" i="18"/>
  <c r="P5579" i="18"/>
  <c r="J5592" i="18"/>
  <c r="O5568" i="18"/>
  <c r="K5599" i="18"/>
  <c r="P5575" i="18"/>
  <c r="L8329" i="18"/>
  <c r="Q8305" i="18"/>
  <c r="I5600" i="18"/>
  <c r="N5576" i="18"/>
  <c r="J5594" i="18"/>
  <c r="O5570" i="18"/>
  <c r="L8336" i="18"/>
  <c r="Q8312" i="18"/>
  <c r="J5597" i="18"/>
  <c r="O5573" i="18"/>
  <c r="K5590" i="18"/>
  <c r="P5566" i="18"/>
  <c r="I5592" i="18"/>
  <c r="N5568" i="18"/>
  <c r="I5606" i="18"/>
  <c r="N5582" i="18"/>
  <c r="J5593" i="18"/>
  <c r="O5569" i="18"/>
  <c r="I5587" i="18"/>
  <c r="N5563" i="18"/>
  <c r="J5595" i="18"/>
  <c r="O5571" i="18"/>
  <c r="L8314" i="18"/>
  <c r="Q8290" i="18"/>
  <c r="K5598" i="18"/>
  <c r="P5574" i="18"/>
  <c r="L8325" i="18"/>
  <c r="Q8301" i="18"/>
  <c r="I5588" i="18"/>
  <c r="N5564" i="18"/>
  <c r="L8316" i="18"/>
  <c r="Q8292" i="18"/>
  <c r="J5607" i="18"/>
  <c r="O5583" i="18"/>
  <c r="I5607" i="18"/>
  <c r="N5583" i="18"/>
  <c r="K5592" i="18"/>
  <c r="P5568" i="18"/>
  <c r="K5597" i="18"/>
  <c r="P5573" i="18"/>
  <c r="K5593" i="18"/>
  <c r="P5569" i="18"/>
  <c r="R5546" i="18"/>
  <c r="U5546" i="18" s="1"/>
  <c r="R5553" i="18"/>
  <c r="U5553" i="18" s="1"/>
  <c r="K5600" i="18"/>
  <c r="P5576" i="18"/>
  <c r="L8322" i="18"/>
  <c r="Q8298" i="18"/>
  <c r="J5599" i="18"/>
  <c r="O5575" i="18"/>
  <c r="K5587" i="18"/>
  <c r="P5563" i="18"/>
  <c r="J5608" i="18"/>
  <c r="O5584" i="18"/>
  <c r="J5602" i="18"/>
  <c r="O5578" i="18"/>
  <c r="K5594" i="18"/>
  <c r="P5570" i="18"/>
  <c r="L8330" i="18"/>
  <c r="Q8306" i="18"/>
  <c r="I5596" i="18"/>
  <c r="N5572" i="18"/>
  <c r="J5598" i="18"/>
  <c r="O5574" i="18"/>
  <c r="R5537" i="18"/>
  <c r="U5537" i="18" s="1"/>
  <c r="R5555" i="18"/>
  <c r="U5555" i="18" s="1"/>
  <c r="K5595" i="18"/>
  <c r="P5571" i="18"/>
  <c r="K5608" i="18"/>
  <c r="P5584" i="18"/>
  <c r="J5604" i="18"/>
  <c r="O5580" i="18"/>
  <c r="J5603" i="18"/>
  <c r="O5579" i="18"/>
  <c r="K5607" i="18"/>
  <c r="P5583" i="18"/>
  <c r="R5560" i="18"/>
  <c r="U5560" i="18" s="1"/>
  <c r="I5594" i="18"/>
  <c r="N5570" i="18"/>
  <c r="J5596" i="18"/>
  <c r="O5572" i="18"/>
  <c r="J5605" i="18"/>
  <c r="O5581" i="18"/>
  <c r="L8332" i="18"/>
  <c r="Q8308" i="18"/>
  <c r="I5601" i="18"/>
  <c r="N5577" i="18"/>
  <c r="R5543" i="18"/>
  <c r="U5543" i="18" s="1"/>
  <c r="R5538" i="18"/>
  <c r="U5538" i="18" s="1"/>
  <c r="R5556" i="18"/>
  <c r="U5556" i="18" s="1"/>
  <c r="R5551" i="18"/>
  <c r="U5551" i="18" s="1"/>
  <c r="J5588" i="18"/>
  <c r="O5564" i="18"/>
  <c r="K5586" i="18"/>
  <c r="P5562" i="18"/>
  <c r="L8334" i="18"/>
  <c r="Q8310" i="18"/>
  <c r="R5549" i="18"/>
  <c r="U5549" i="18" s="1"/>
  <c r="I5585" i="18"/>
  <c r="N5561" i="18"/>
  <c r="I5603" i="18"/>
  <c r="N5579" i="18"/>
  <c r="L8328" i="18"/>
  <c r="Q8304" i="18"/>
  <c r="J5586" i="18"/>
  <c r="O5562" i="18"/>
  <c r="L8323" i="18"/>
  <c r="Q8299" i="18"/>
  <c r="L8321" i="18"/>
  <c r="Q8297" i="18"/>
  <c r="I5593" i="18"/>
  <c r="N5569" i="18"/>
  <c r="L8333" i="18"/>
  <c r="Q8309" i="18"/>
  <c r="J5600" i="18"/>
  <c r="O5576" i="18"/>
  <c r="I5602" i="18"/>
  <c r="N5578" i="18"/>
  <c r="I5608" i="18"/>
  <c r="N5584" i="18"/>
  <c r="R5584" i="18" s="1"/>
  <c r="U5584" i="18" s="1"/>
  <c r="L8337" i="18"/>
  <c r="Q8313" i="18"/>
  <c r="L8319" i="18"/>
  <c r="Q8295" i="18"/>
  <c r="I5589" i="18"/>
  <c r="N5565" i="18"/>
  <c r="L8331" i="18"/>
  <c r="Q8307" i="18"/>
  <c r="K5589" i="18"/>
  <c r="P5565" i="18"/>
  <c r="J5601" i="18"/>
  <c r="O5577" i="18"/>
  <c r="K5588" i="18"/>
  <c r="P5564" i="18"/>
  <c r="K5602" i="18"/>
  <c r="P5578" i="18"/>
  <c r="K5596" i="18"/>
  <c r="P5572" i="18"/>
  <c r="R5542" i="18"/>
  <c r="U5542" i="18" s="1"/>
  <c r="I5591" i="18"/>
  <c r="N5567" i="18"/>
  <c r="I5586" i="18"/>
  <c r="N5562" i="18"/>
  <c r="I5604" i="18"/>
  <c r="N5580" i="18"/>
  <c r="K5605" i="18"/>
  <c r="P5581" i="18"/>
  <c r="I5599" i="18"/>
  <c r="N5575" i="18"/>
  <c r="J5590" i="18"/>
  <c r="O5566" i="18"/>
  <c r="I5597" i="18"/>
  <c r="N5573" i="18"/>
  <c r="J5585" i="18"/>
  <c r="O5561" i="18"/>
  <c r="J5587" i="18"/>
  <c r="O5563" i="18"/>
  <c r="L8324" i="18"/>
  <c r="Q8300" i="18"/>
  <c r="L8327" i="18"/>
  <c r="Q8303" i="18"/>
  <c r="L8317" i="18"/>
  <c r="Q8293" i="18"/>
  <c r="J5591" i="18"/>
  <c r="O5567" i="18"/>
  <c r="I5595" i="18"/>
  <c r="N5571" i="18"/>
  <c r="I5605" i="18"/>
  <c r="N5581" i="18"/>
  <c r="L8315" i="18"/>
  <c r="Q8291" i="18"/>
  <c r="K5604" i="18"/>
  <c r="P5580" i="18"/>
  <c r="R5544" i="18"/>
  <c r="U5544" i="18" s="1"/>
  <c r="R5540" i="18"/>
  <c r="U5540" i="18" s="1"/>
  <c r="R5559" i="18"/>
  <c r="U5559" i="18" s="1"/>
  <c r="K5601" i="18"/>
  <c r="P5577" i="18"/>
  <c r="I5598" i="18"/>
  <c r="N5574" i="18"/>
  <c r="R5574" i="18" s="1"/>
  <c r="U5574" i="18" s="1"/>
  <c r="I5590" i="18"/>
  <c r="N5566" i="18"/>
  <c r="K5591" i="18"/>
  <c r="P5567" i="18"/>
  <c r="J5606" i="18"/>
  <c r="O5582" i="18"/>
  <c r="L8318" i="18"/>
  <c r="Q8294" i="18"/>
  <c r="R5548" i="18"/>
  <c r="U5548" i="18" s="1"/>
  <c r="L8320" i="18"/>
  <c r="Q8296" i="18"/>
  <c r="L8326" i="18"/>
  <c r="Q8302" i="18"/>
  <c r="K5606" i="18"/>
  <c r="P5582" i="18"/>
  <c r="L8335" i="18"/>
  <c r="Q8311" i="18"/>
  <c r="K5585" i="18"/>
  <c r="P5561" i="18"/>
  <c r="J5589" i="18"/>
  <c r="O5565" i="18"/>
  <c r="R5569" i="18" l="1"/>
  <c r="U5569" i="18" s="1"/>
  <c r="R5581" i="18"/>
  <c r="U5581" i="18" s="1"/>
  <c r="R5571" i="18"/>
  <c r="U5571" i="18" s="1"/>
  <c r="R5566" i="18"/>
  <c r="U5566" i="18" s="1"/>
  <c r="R5579" i="18"/>
  <c r="U5579" i="18" s="1"/>
  <c r="R5573" i="18"/>
  <c r="U5573" i="18" s="1"/>
  <c r="R5575" i="18"/>
  <c r="U5575" i="18" s="1"/>
  <c r="L8359" i="18"/>
  <c r="Q8335" i="18"/>
  <c r="K5630" i="18"/>
  <c r="P5606" i="18"/>
  <c r="L8344" i="18"/>
  <c r="Q8320" i="18"/>
  <c r="L8339" i="18"/>
  <c r="Q8315" i="18"/>
  <c r="I5619" i="18"/>
  <c r="N5595" i="18"/>
  <c r="L8341" i="18"/>
  <c r="Q8317" i="18"/>
  <c r="L8348" i="18"/>
  <c r="Q8324" i="18"/>
  <c r="J5609" i="18"/>
  <c r="O5585" i="18"/>
  <c r="J5614" i="18"/>
  <c r="O5590" i="18"/>
  <c r="K5629" i="18"/>
  <c r="P5605" i="18"/>
  <c r="I5610" i="18"/>
  <c r="N5586" i="18"/>
  <c r="R5565" i="18"/>
  <c r="U5565" i="18" s="1"/>
  <c r="R5578" i="18"/>
  <c r="U5578" i="18" s="1"/>
  <c r="K5610" i="18"/>
  <c r="P5586" i="18"/>
  <c r="I5625" i="18"/>
  <c r="N5601" i="18"/>
  <c r="J5629" i="18"/>
  <c r="O5605" i="18"/>
  <c r="I5618" i="18"/>
  <c r="N5594" i="18"/>
  <c r="R5572" i="18"/>
  <c r="U5572" i="18" s="1"/>
  <c r="R5564" i="18"/>
  <c r="U5564" i="18" s="1"/>
  <c r="R5568" i="18"/>
  <c r="U5568" i="18" s="1"/>
  <c r="L8350" i="18"/>
  <c r="Q8326" i="18"/>
  <c r="K5609" i="18"/>
  <c r="P5585" i="18"/>
  <c r="J5630" i="18"/>
  <c r="O5606" i="18"/>
  <c r="I5614" i="18"/>
  <c r="N5590" i="18"/>
  <c r="K5625" i="18"/>
  <c r="P5601" i="18"/>
  <c r="R5580" i="18"/>
  <c r="U5580" i="18" s="1"/>
  <c r="R5567" i="18"/>
  <c r="U5567" i="18" s="1"/>
  <c r="K5620" i="18"/>
  <c r="P5596" i="18"/>
  <c r="K5612" i="18"/>
  <c r="P5588" i="18"/>
  <c r="K5613" i="18"/>
  <c r="P5589" i="18"/>
  <c r="I5613" i="18"/>
  <c r="N5589" i="18"/>
  <c r="L8361" i="18"/>
  <c r="Q8337" i="18"/>
  <c r="I5626" i="18"/>
  <c r="N5602" i="18"/>
  <c r="L8357" i="18"/>
  <c r="Q8333" i="18"/>
  <c r="L8345" i="18"/>
  <c r="Q8321" i="18"/>
  <c r="J5610" i="18"/>
  <c r="O5586" i="18"/>
  <c r="I5627" i="18"/>
  <c r="N5603" i="18"/>
  <c r="J5627" i="18"/>
  <c r="O5603" i="18"/>
  <c r="K5632" i="18"/>
  <c r="P5608" i="18"/>
  <c r="I5620" i="18"/>
  <c r="N5596" i="18"/>
  <c r="K5618" i="18"/>
  <c r="P5594" i="18"/>
  <c r="J5632" i="18"/>
  <c r="O5608" i="18"/>
  <c r="J5623" i="18"/>
  <c r="O5599" i="18"/>
  <c r="K5624" i="18"/>
  <c r="P5600" i="18"/>
  <c r="K5617" i="18"/>
  <c r="P5593" i="18"/>
  <c r="K5616" i="18"/>
  <c r="P5592" i="18"/>
  <c r="J5631" i="18"/>
  <c r="O5607" i="18"/>
  <c r="I5612" i="18"/>
  <c r="N5588" i="18"/>
  <c r="K5622" i="18"/>
  <c r="P5598" i="18"/>
  <c r="J5619" i="18"/>
  <c r="O5595" i="18"/>
  <c r="J5617" i="18"/>
  <c r="O5593" i="18"/>
  <c r="I5616" i="18"/>
  <c r="N5592" i="18"/>
  <c r="J5621" i="18"/>
  <c r="O5597" i="18"/>
  <c r="J5618" i="18"/>
  <c r="O5594" i="18"/>
  <c r="L8353" i="18"/>
  <c r="Q8329" i="18"/>
  <c r="J5616" i="18"/>
  <c r="O5592" i="18"/>
  <c r="K5628" i="18"/>
  <c r="P5604" i="18"/>
  <c r="J5615" i="18"/>
  <c r="O5591" i="18"/>
  <c r="J5611" i="18"/>
  <c r="O5587" i="18"/>
  <c r="I5628" i="18"/>
  <c r="N5604" i="18"/>
  <c r="R5561" i="18"/>
  <c r="U5561" i="18" s="1"/>
  <c r="L8358" i="18"/>
  <c r="Q8334" i="18"/>
  <c r="J5612" i="18"/>
  <c r="O5588" i="18"/>
  <c r="L8356" i="18"/>
  <c r="Q8332" i="18"/>
  <c r="J5620" i="18"/>
  <c r="O5596" i="18"/>
  <c r="R5583" i="18"/>
  <c r="U5583" i="18" s="1"/>
  <c r="R5563" i="18"/>
  <c r="U5563" i="18" s="1"/>
  <c r="R5582" i="18"/>
  <c r="U5582" i="18" s="1"/>
  <c r="R5576" i="18"/>
  <c r="U5576" i="18" s="1"/>
  <c r="J5613" i="18"/>
  <c r="O5589" i="18"/>
  <c r="I5629" i="18"/>
  <c r="N5605" i="18"/>
  <c r="L8351" i="18"/>
  <c r="Q8327" i="18"/>
  <c r="I5621" i="18"/>
  <c r="N5597" i="18"/>
  <c r="I5623" i="18"/>
  <c r="N5599" i="18"/>
  <c r="I5615" i="18"/>
  <c r="N5591" i="18"/>
  <c r="L8342" i="18"/>
  <c r="Q8318" i="18"/>
  <c r="K5615" i="18"/>
  <c r="P5591" i="18"/>
  <c r="I5622" i="18"/>
  <c r="N5598" i="18"/>
  <c r="R5562" i="18"/>
  <c r="U5562" i="18" s="1"/>
  <c r="K5626" i="18"/>
  <c r="P5602" i="18"/>
  <c r="J5625" i="18"/>
  <c r="O5601" i="18"/>
  <c r="L8355" i="18"/>
  <c r="Q8331" i="18"/>
  <c r="L8343" i="18"/>
  <c r="Q8319" i="18"/>
  <c r="I5632" i="18"/>
  <c r="N5608" i="18"/>
  <c r="J5624" i="18"/>
  <c r="O5600" i="18"/>
  <c r="I5617" i="18"/>
  <c r="N5593" i="18"/>
  <c r="R5593" i="18" s="1"/>
  <c r="U5593" i="18" s="1"/>
  <c r="L8347" i="18"/>
  <c r="Q8323" i="18"/>
  <c r="L8352" i="18"/>
  <c r="Q8328" i="18"/>
  <c r="I5609" i="18"/>
  <c r="N5585" i="18"/>
  <c r="R5577" i="18"/>
  <c r="U5577" i="18" s="1"/>
  <c r="R5570" i="18"/>
  <c r="U5570" i="18" s="1"/>
  <c r="K5631" i="18"/>
  <c r="P5607" i="18"/>
  <c r="J5628" i="18"/>
  <c r="O5604" i="18"/>
  <c r="K5619" i="18"/>
  <c r="P5595" i="18"/>
  <c r="J5622" i="18"/>
  <c r="O5598" i="18"/>
  <c r="L8354" i="18"/>
  <c r="Q8330" i="18"/>
  <c r="J5626" i="18"/>
  <c r="O5602" i="18"/>
  <c r="K5611" i="18"/>
  <c r="P5587" i="18"/>
  <c r="L8346" i="18"/>
  <c r="Q8322" i="18"/>
  <c r="K5621" i="18"/>
  <c r="P5597" i="18"/>
  <c r="I5631" i="18"/>
  <c r="N5607" i="18"/>
  <c r="L8340" i="18"/>
  <c r="Q8316" i="18"/>
  <c r="L8349" i="18"/>
  <c r="Q8325" i="18"/>
  <c r="L8338" i="18"/>
  <c r="Q8314" i="18"/>
  <c r="I5611" i="18"/>
  <c r="N5587" i="18"/>
  <c r="I5630" i="18"/>
  <c r="N5606" i="18"/>
  <c r="R5606" i="18" s="1"/>
  <c r="U5606" i="18" s="1"/>
  <c r="K5614" i="18"/>
  <c r="P5590" i="18"/>
  <c r="L8360" i="18"/>
  <c r="Q8336" i="18"/>
  <c r="I5624" i="18"/>
  <c r="N5600" i="18"/>
  <c r="K5623" i="18"/>
  <c r="P5599" i="18"/>
  <c r="K5627" i="18"/>
  <c r="P5603" i="18"/>
  <c r="R5608" i="18" l="1"/>
  <c r="U5608" i="18" s="1"/>
  <c r="R5605" i="18"/>
  <c r="U5605" i="18" s="1"/>
  <c r="R5600" i="18"/>
  <c r="U5600" i="18" s="1"/>
  <c r="R5587" i="18"/>
  <c r="U5587" i="18" s="1"/>
  <c r="R5607" i="18"/>
  <c r="U5607" i="18" s="1"/>
  <c r="R5585" i="18"/>
  <c r="U5585" i="18" s="1"/>
  <c r="K5647" i="18"/>
  <c r="P5623" i="18"/>
  <c r="L8384" i="18"/>
  <c r="Q8360" i="18"/>
  <c r="I5654" i="18"/>
  <c r="N5630" i="18"/>
  <c r="L8362" i="18"/>
  <c r="Q8338" i="18"/>
  <c r="L8364" i="18"/>
  <c r="Q8340" i="18"/>
  <c r="K5645" i="18"/>
  <c r="P5621" i="18"/>
  <c r="K5635" i="18"/>
  <c r="P5611" i="18"/>
  <c r="L8378" i="18"/>
  <c r="Q8354" i="18"/>
  <c r="K5643" i="18"/>
  <c r="P5619" i="18"/>
  <c r="K5655" i="18"/>
  <c r="P5631" i="18"/>
  <c r="I5633" i="18"/>
  <c r="N5609" i="18"/>
  <c r="L8371" i="18"/>
  <c r="Q8347" i="18"/>
  <c r="J5648" i="18"/>
  <c r="O5624" i="18"/>
  <c r="L8367" i="18"/>
  <c r="Q8343" i="18"/>
  <c r="J5649" i="18"/>
  <c r="O5625" i="18"/>
  <c r="R5598" i="18"/>
  <c r="U5598" i="18" s="1"/>
  <c r="R5599" i="18"/>
  <c r="U5599" i="18" s="1"/>
  <c r="I5652" i="18"/>
  <c r="N5628" i="18"/>
  <c r="J5639" i="18"/>
  <c r="O5615" i="18"/>
  <c r="J5640" i="18"/>
  <c r="O5616" i="18"/>
  <c r="J5642" i="18"/>
  <c r="O5618" i="18"/>
  <c r="I5640" i="18"/>
  <c r="N5616" i="18"/>
  <c r="J5643" i="18"/>
  <c r="O5619" i="18"/>
  <c r="I5636" i="18"/>
  <c r="N5612" i="18"/>
  <c r="K5640" i="18"/>
  <c r="P5616" i="18"/>
  <c r="K5648" i="18"/>
  <c r="P5624" i="18"/>
  <c r="J5656" i="18"/>
  <c r="O5632" i="18"/>
  <c r="I5644" i="18"/>
  <c r="N5620" i="18"/>
  <c r="J5651" i="18"/>
  <c r="O5627" i="18"/>
  <c r="J5634" i="18"/>
  <c r="O5610" i="18"/>
  <c r="L8381" i="18"/>
  <c r="Q8357" i="18"/>
  <c r="L8385" i="18"/>
  <c r="Q8361" i="18"/>
  <c r="K5637" i="18"/>
  <c r="P5613" i="18"/>
  <c r="K5644" i="18"/>
  <c r="P5620" i="18"/>
  <c r="K5649" i="18"/>
  <c r="P5625" i="18"/>
  <c r="J5654" i="18"/>
  <c r="O5630" i="18"/>
  <c r="L8374" i="18"/>
  <c r="Q8350" i="18"/>
  <c r="R5594" i="18"/>
  <c r="U5594" i="18" s="1"/>
  <c r="R5601" i="18"/>
  <c r="U5601" i="18" s="1"/>
  <c r="I5646" i="18"/>
  <c r="N5622" i="18"/>
  <c r="I5647" i="18"/>
  <c r="N5623" i="18"/>
  <c r="J5637" i="18"/>
  <c r="O5613" i="18"/>
  <c r="L8380" i="18"/>
  <c r="Q8356" i="18"/>
  <c r="L8382" i="18"/>
  <c r="Q8358" i="18"/>
  <c r="R5603" i="18"/>
  <c r="U5603" i="18" s="1"/>
  <c r="R5602" i="18"/>
  <c r="U5602" i="18" s="1"/>
  <c r="R5589" i="18"/>
  <c r="U5589" i="18" s="1"/>
  <c r="R5590" i="18"/>
  <c r="U5590" i="18" s="1"/>
  <c r="I5642" i="18"/>
  <c r="N5618" i="18"/>
  <c r="I5649" i="18"/>
  <c r="N5625" i="18"/>
  <c r="R5625" i="18" s="1"/>
  <c r="U5625" i="18" s="1"/>
  <c r="K5653" i="18"/>
  <c r="P5629" i="18"/>
  <c r="J5633" i="18"/>
  <c r="O5609" i="18"/>
  <c r="L8365" i="18"/>
  <c r="Q8341" i="18"/>
  <c r="L8363" i="18"/>
  <c r="Q8339" i="18"/>
  <c r="K5654" i="18"/>
  <c r="P5630" i="18"/>
  <c r="L8366" i="18"/>
  <c r="Q8342" i="18"/>
  <c r="K5651" i="18"/>
  <c r="P5627" i="18"/>
  <c r="K5638" i="18"/>
  <c r="P5614" i="18"/>
  <c r="L8373" i="18"/>
  <c r="Q8349" i="18"/>
  <c r="I5655" i="18"/>
  <c r="N5631" i="18"/>
  <c r="L8370" i="18"/>
  <c r="Q8346" i="18"/>
  <c r="J5650" i="18"/>
  <c r="O5626" i="18"/>
  <c r="J5646" i="18"/>
  <c r="O5622" i="18"/>
  <c r="J5652" i="18"/>
  <c r="O5628" i="18"/>
  <c r="L8376" i="18"/>
  <c r="Q8352" i="18"/>
  <c r="I5641" i="18"/>
  <c r="N5617" i="18"/>
  <c r="I5656" i="18"/>
  <c r="N5632" i="18"/>
  <c r="L8379" i="18"/>
  <c r="Q8355" i="18"/>
  <c r="K5650" i="18"/>
  <c r="P5626" i="18"/>
  <c r="R5591" i="18"/>
  <c r="U5591" i="18" s="1"/>
  <c r="R5597" i="18"/>
  <c r="U5597" i="18" s="1"/>
  <c r="J5635" i="18"/>
  <c r="O5611" i="18"/>
  <c r="K5652" i="18"/>
  <c r="P5628" i="18"/>
  <c r="L8377" i="18"/>
  <c r="Q8353" i="18"/>
  <c r="J5645" i="18"/>
  <c r="O5621" i="18"/>
  <c r="J5641" i="18"/>
  <c r="O5617" i="18"/>
  <c r="K5646" i="18"/>
  <c r="P5622" i="18"/>
  <c r="J5655" i="18"/>
  <c r="O5631" i="18"/>
  <c r="K5641" i="18"/>
  <c r="P5617" i="18"/>
  <c r="J5647" i="18"/>
  <c r="O5623" i="18"/>
  <c r="K5642" i="18"/>
  <c r="P5618" i="18"/>
  <c r="K5656" i="18"/>
  <c r="P5632" i="18"/>
  <c r="I5651" i="18"/>
  <c r="N5627" i="18"/>
  <c r="L8369" i="18"/>
  <c r="Q8345" i="18"/>
  <c r="I5650" i="18"/>
  <c r="N5626" i="18"/>
  <c r="I5637" i="18"/>
  <c r="N5613" i="18"/>
  <c r="R5613" i="18" s="1"/>
  <c r="U5613" i="18" s="1"/>
  <c r="K5636" i="18"/>
  <c r="P5612" i="18"/>
  <c r="I5638" i="18"/>
  <c r="N5614" i="18"/>
  <c r="K5633" i="18"/>
  <c r="P5609" i="18"/>
  <c r="R5586" i="18"/>
  <c r="U5586" i="18" s="1"/>
  <c r="R5595" i="18"/>
  <c r="U5595" i="18" s="1"/>
  <c r="L8375" i="18"/>
  <c r="Q8351" i="18"/>
  <c r="I5648" i="18"/>
  <c r="N5624" i="18"/>
  <c r="R5624" i="18" s="1"/>
  <c r="U5624" i="18" s="1"/>
  <c r="I5635" i="18"/>
  <c r="N5611" i="18"/>
  <c r="R5611" i="18" s="1"/>
  <c r="U5611" i="18" s="1"/>
  <c r="K5639" i="18"/>
  <c r="P5615" i="18"/>
  <c r="I5639" i="18"/>
  <c r="N5615" i="18"/>
  <c r="I5645" i="18"/>
  <c r="N5621" i="18"/>
  <c r="I5653" i="18"/>
  <c r="N5629" i="18"/>
  <c r="J5644" i="18"/>
  <c r="O5620" i="18"/>
  <c r="J5636" i="18"/>
  <c r="O5612" i="18"/>
  <c r="R5604" i="18"/>
  <c r="U5604" i="18" s="1"/>
  <c r="R5592" i="18"/>
  <c r="U5592" i="18" s="1"/>
  <c r="R5588" i="18"/>
  <c r="U5588" i="18" s="1"/>
  <c r="R5596" i="18"/>
  <c r="U5596" i="18" s="1"/>
  <c r="J5653" i="18"/>
  <c r="O5629" i="18"/>
  <c r="K5634" i="18"/>
  <c r="P5610" i="18"/>
  <c r="I5634" i="18"/>
  <c r="N5610" i="18"/>
  <c r="J5638" i="18"/>
  <c r="O5614" i="18"/>
  <c r="L8372" i="18"/>
  <c r="Q8348" i="18"/>
  <c r="I5643" i="18"/>
  <c r="N5619" i="18"/>
  <c r="R5619" i="18" s="1"/>
  <c r="U5619" i="18" s="1"/>
  <c r="L8368" i="18"/>
  <c r="Q8344" i="18"/>
  <c r="L8383" i="18"/>
  <c r="Q8359" i="18"/>
  <c r="R5627" i="18" l="1"/>
  <c r="U5627" i="18" s="1"/>
  <c r="R5610" i="18"/>
  <c r="U5610" i="18" s="1"/>
  <c r="R5621" i="18"/>
  <c r="U5621" i="18" s="1"/>
  <c r="R5626" i="18"/>
  <c r="U5626" i="18" s="1"/>
  <c r="R5616" i="18"/>
  <c r="U5616" i="18" s="1"/>
  <c r="R5615" i="18"/>
  <c r="U5615" i="18" s="1"/>
  <c r="R5617" i="18"/>
  <c r="U5617" i="18" s="1"/>
  <c r="R5631" i="18"/>
  <c r="U5631" i="18" s="1"/>
  <c r="R5622" i="18"/>
  <c r="U5622" i="18" s="1"/>
  <c r="R5629" i="18"/>
  <c r="U5629" i="18" s="1"/>
  <c r="L8407" i="18"/>
  <c r="Q8383" i="18"/>
  <c r="I5667" i="18"/>
  <c r="N5643" i="18"/>
  <c r="J5662" i="18"/>
  <c r="O5638" i="18"/>
  <c r="K5658" i="18"/>
  <c r="P5634" i="18"/>
  <c r="J5660" i="18"/>
  <c r="O5636" i="18"/>
  <c r="I5677" i="18"/>
  <c r="N5653" i="18"/>
  <c r="I5663" i="18"/>
  <c r="N5639" i="18"/>
  <c r="I5659" i="18"/>
  <c r="N5635" i="18"/>
  <c r="L8399" i="18"/>
  <c r="Q8375" i="18"/>
  <c r="K5657" i="18"/>
  <c r="P5633" i="18"/>
  <c r="K5660" i="18"/>
  <c r="P5636" i="18"/>
  <c r="I5674" i="18"/>
  <c r="N5650" i="18"/>
  <c r="I5675" i="18"/>
  <c r="N5651" i="18"/>
  <c r="K5666" i="18"/>
  <c r="P5642" i="18"/>
  <c r="K5665" i="18"/>
  <c r="P5641" i="18"/>
  <c r="K5670" i="18"/>
  <c r="P5646" i="18"/>
  <c r="J5669" i="18"/>
  <c r="O5645" i="18"/>
  <c r="K5676" i="18"/>
  <c r="P5652" i="18"/>
  <c r="L8403" i="18"/>
  <c r="Q8379" i="18"/>
  <c r="I5665" i="18"/>
  <c r="N5641" i="18"/>
  <c r="J5676" i="18"/>
  <c r="O5652" i="18"/>
  <c r="J5674" i="18"/>
  <c r="O5650" i="18"/>
  <c r="I5679" i="18"/>
  <c r="N5655" i="18"/>
  <c r="K5662" i="18"/>
  <c r="P5638" i="18"/>
  <c r="L8390" i="18"/>
  <c r="Q8366" i="18"/>
  <c r="L8387" i="18"/>
  <c r="Q8363" i="18"/>
  <c r="J5657" i="18"/>
  <c r="O5633" i="18"/>
  <c r="I5673" i="18"/>
  <c r="N5649" i="18"/>
  <c r="L8406" i="18"/>
  <c r="Q8382" i="18"/>
  <c r="J5661" i="18"/>
  <c r="O5637" i="18"/>
  <c r="I5670" i="18"/>
  <c r="N5646" i="18"/>
  <c r="L8398" i="18"/>
  <c r="Q8374" i="18"/>
  <c r="K5673" i="18"/>
  <c r="P5649" i="18"/>
  <c r="K5661" i="18"/>
  <c r="P5637" i="18"/>
  <c r="L8405" i="18"/>
  <c r="Q8381" i="18"/>
  <c r="J5675" i="18"/>
  <c r="O5651" i="18"/>
  <c r="J5680" i="18"/>
  <c r="O5656" i="18"/>
  <c r="K5664" i="18"/>
  <c r="P5640" i="18"/>
  <c r="J5667" i="18"/>
  <c r="O5643" i="18"/>
  <c r="J5666" i="18"/>
  <c r="O5642" i="18"/>
  <c r="J5663" i="18"/>
  <c r="O5639" i="18"/>
  <c r="L8391" i="18"/>
  <c r="Q8367" i="18"/>
  <c r="L8395" i="18"/>
  <c r="Q8371" i="18"/>
  <c r="K5679" i="18"/>
  <c r="P5655" i="18"/>
  <c r="L8402" i="18"/>
  <c r="Q8378" i="18"/>
  <c r="K5669" i="18"/>
  <c r="P5645" i="18"/>
  <c r="L8386" i="18"/>
  <c r="Q8362" i="18"/>
  <c r="L8408" i="18"/>
  <c r="Q8384" i="18"/>
  <c r="R5618" i="18"/>
  <c r="U5618" i="18" s="1"/>
  <c r="R5620" i="18"/>
  <c r="U5620" i="18" s="1"/>
  <c r="R5612" i="18"/>
  <c r="U5612" i="18" s="1"/>
  <c r="R5628" i="18"/>
  <c r="U5628" i="18" s="1"/>
  <c r="R5609" i="18"/>
  <c r="U5609" i="18" s="1"/>
  <c r="R5630" i="18"/>
  <c r="U5630" i="18" s="1"/>
  <c r="R5614" i="18"/>
  <c r="U5614" i="18" s="1"/>
  <c r="R5632" i="18"/>
  <c r="U5632" i="18" s="1"/>
  <c r="R5623" i="18"/>
  <c r="U5623" i="18" s="1"/>
  <c r="L8392" i="18"/>
  <c r="Q8368" i="18"/>
  <c r="L8396" i="18"/>
  <c r="Q8372" i="18"/>
  <c r="I5658" i="18"/>
  <c r="N5634" i="18"/>
  <c r="J5677" i="18"/>
  <c r="O5653" i="18"/>
  <c r="J5668" i="18"/>
  <c r="O5644" i="18"/>
  <c r="I5669" i="18"/>
  <c r="N5645" i="18"/>
  <c r="K5663" i="18"/>
  <c r="P5639" i="18"/>
  <c r="I5672" i="18"/>
  <c r="N5648" i="18"/>
  <c r="I5662" i="18"/>
  <c r="N5638" i="18"/>
  <c r="I5661" i="18"/>
  <c r="N5637" i="18"/>
  <c r="R5637" i="18" s="1"/>
  <c r="U5637" i="18" s="1"/>
  <c r="L8393" i="18"/>
  <c r="Q8369" i="18"/>
  <c r="K5680" i="18"/>
  <c r="P5656" i="18"/>
  <c r="J5671" i="18"/>
  <c r="O5647" i="18"/>
  <c r="J5679" i="18"/>
  <c r="O5655" i="18"/>
  <c r="J5665" i="18"/>
  <c r="O5641" i="18"/>
  <c r="L8401" i="18"/>
  <c r="Q8377" i="18"/>
  <c r="J5659" i="18"/>
  <c r="O5635" i="18"/>
  <c r="K5674" i="18"/>
  <c r="P5650" i="18"/>
  <c r="I5680" i="18"/>
  <c r="N5656" i="18"/>
  <c r="L8400" i="18"/>
  <c r="Q8376" i="18"/>
  <c r="J5670" i="18"/>
  <c r="O5646" i="18"/>
  <c r="L8394" i="18"/>
  <c r="Q8370" i="18"/>
  <c r="L8397" i="18"/>
  <c r="Q8373" i="18"/>
  <c r="K5675" i="18"/>
  <c r="P5651" i="18"/>
  <c r="K5678" i="18"/>
  <c r="P5654" i="18"/>
  <c r="L8389" i="18"/>
  <c r="Q8365" i="18"/>
  <c r="K5677" i="18"/>
  <c r="P5653" i="18"/>
  <c r="I5666" i="18"/>
  <c r="N5642" i="18"/>
  <c r="L8404" i="18"/>
  <c r="Q8380" i="18"/>
  <c r="I5671" i="18"/>
  <c r="N5647" i="18"/>
  <c r="J5678" i="18"/>
  <c r="O5654" i="18"/>
  <c r="K5668" i="18"/>
  <c r="P5644" i="18"/>
  <c r="L8409" i="18"/>
  <c r="Q8385" i="18"/>
  <c r="J5658" i="18"/>
  <c r="O5634" i="18"/>
  <c r="I5668" i="18"/>
  <c r="N5644" i="18"/>
  <c r="K5672" i="18"/>
  <c r="P5648" i="18"/>
  <c r="I5660" i="18"/>
  <c r="N5636" i="18"/>
  <c r="I5664" i="18"/>
  <c r="N5640" i="18"/>
  <c r="J5664" i="18"/>
  <c r="O5640" i="18"/>
  <c r="I5676" i="18"/>
  <c r="N5652" i="18"/>
  <c r="J5673" i="18"/>
  <c r="O5649" i="18"/>
  <c r="J5672" i="18"/>
  <c r="O5648" i="18"/>
  <c r="I5657" i="18"/>
  <c r="N5633" i="18"/>
  <c r="K5667" i="18"/>
  <c r="P5643" i="18"/>
  <c r="K5659" i="18"/>
  <c r="P5635" i="18"/>
  <c r="L8388" i="18"/>
  <c r="Q8364" i="18"/>
  <c r="I5678" i="18"/>
  <c r="N5654" i="18"/>
  <c r="K5671" i="18"/>
  <c r="P5647" i="18"/>
  <c r="R5642" i="18" l="1"/>
  <c r="U5642" i="18" s="1"/>
  <c r="R5654" i="18"/>
  <c r="U5654" i="18" s="1"/>
  <c r="R5640" i="18"/>
  <c r="U5640" i="18" s="1"/>
  <c r="R5645" i="18"/>
  <c r="U5645" i="18" s="1"/>
  <c r="R5652" i="18"/>
  <c r="U5652" i="18" s="1"/>
  <c r="R5633" i="18"/>
  <c r="U5633" i="18" s="1"/>
  <c r="R5636" i="18"/>
  <c r="U5636" i="18" s="1"/>
  <c r="R5638" i="18"/>
  <c r="U5638" i="18" s="1"/>
  <c r="R5644" i="18"/>
  <c r="U5644" i="18" s="1"/>
  <c r="R5656" i="18"/>
  <c r="U5656" i="18" s="1"/>
  <c r="R5634" i="18"/>
  <c r="U5634" i="18" s="1"/>
  <c r="L8432" i="18"/>
  <c r="Q8408" i="18"/>
  <c r="K5693" i="18"/>
  <c r="P5669" i="18"/>
  <c r="K5703" i="18"/>
  <c r="P5679" i="18"/>
  <c r="L8415" i="18"/>
  <c r="Q8391" i="18"/>
  <c r="J5690" i="18"/>
  <c r="O5666" i="18"/>
  <c r="K5688" i="18"/>
  <c r="P5664" i="18"/>
  <c r="J5699" i="18"/>
  <c r="O5675" i="18"/>
  <c r="K5685" i="18"/>
  <c r="P5661" i="18"/>
  <c r="L8422" i="18"/>
  <c r="Q8398" i="18"/>
  <c r="J5685" i="18"/>
  <c r="O5661" i="18"/>
  <c r="I5697" i="18"/>
  <c r="N5673" i="18"/>
  <c r="L8411" i="18"/>
  <c r="Q8387" i="18"/>
  <c r="K5686" i="18"/>
  <c r="P5662" i="18"/>
  <c r="J5698" i="18"/>
  <c r="O5674" i="18"/>
  <c r="I5689" i="18"/>
  <c r="N5665" i="18"/>
  <c r="K5700" i="18"/>
  <c r="P5676" i="18"/>
  <c r="K5694" i="18"/>
  <c r="P5670" i="18"/>
  <c r="K5690" i="18"/>
  <c r="P5666" i="18"/>
  <c r="I5698" i="18"/>
  <c r="N5674" i="18"/>
  <c r="K5681" i="18"/>
  <c r="P5657" i="18"/>
  <c r="I5683" i="18"/>
  <c r="N5659" i="18"/>
  <c r="I5701" i="18"/>
  <c r="N5677" i="18"/>
  <c r="K5682" i="18"/>
  <c r="P5658" i="18"/>
  <c r="I5691" i="18"/>
  <c r="N5667" i="18"/>
  <c r="I5702" i="18"/>
  <c r="N5678" i="18"/>
  <c r="K5683" i="18"/>
  <c r="P5659" i="18"/>
  <c r="I5681" i="18"/>
  <c r="N5657" i="18"/>
  <c r="J5697" i="18"/>
  <c r="O5673" i="18"/>
  <c r="J5688" i="18"/>
  <c r="O5664" i="18"/>
  <c r="I5684" i="18"/>
  <c r="N5660" i="18"/>
  <c r="I5692" i="18"/>
  <c r="N5668" i="18"/>
  <c r="L8433" i="18"/>
  <c r="Q8409" i="18"/>
  <c r="J5702" i="18"/>
  <c r="O5678" i="18"/>
  <c r="L8428" i="18"/>
  <c r="Q8404" i="18"/>
  <c r="K5701" i="18"/>
  <c r="P5677" i="18"/>
  <c r="K5702" i="18"/>
  <c r="P5678" i="18"/>
  <c r="L8421" i="18"/>
  <c r="Q8397" i="18"/>
  <c r="J5694" i="18"/>
  <c r="O5670" i="18"/>
  <c r="I5704" i="18"/>
  <c r="N5680" i="18"/>
  <c r="J5683" i="18"/>
  <c r="O5659" i="18"/>
  <c r="J5689" i="18"/>
  <c r="O5665" i="18"/>
  <c r="J5695" i="18"/>
  <c r="O5671" i="18"/>
  <c r="L8417" i="18"/>
  <c r="Q8393" i="18"/>
  <c r="I5686" i="18"/>
  <c r="N5662" i="18"/>
  <c r="K5687" i="18"/>
  <c r="P5663" i="18"/>
  <c r="J5692" i="18"/>
  <c r="O5668" i="18"/>
  <c r="I5682" i="18"/>
  <c r="N5658" i="18"/>
  <c r="L8416" i="18"/>
  <c r="Q8392" i="18"/>
  <c r="R5646" i="18"/>
  <c r="U5646" i="18" s="1"/>
  <c r="R5655" i="18"/>
  <c r="U5655" i="18" s="1"/>
  <c r="R5651" i="18"/>
  <c r="U5651" i="18" s="1"/>
  <c r="R5639" i="18"/>
  <c r="U5639" i="18" s="1"/>
  <c r="R5648" i="18"/>
  <c r="U5648" i="18" s="1"/>
  <c r="L8410" i="18"/>
  <c r="Q8386" i="18"/>
  <c r="L8426" i="18"/>
  <c r="Q8402" i="18"/>
  <c r="L8419" i="18"/>
  <c r="Q8395" i="18"/>
  <c r="J5687" i="18"/>
  <c r="O5663" i="18"/>
  <c r="J5691" i="18"/>
  <c r="O5667" i="18"/>
  <c r="J5704" i="18"/>
  <c r="O5680" i="18"/>
  <c r="L8429" i="18"/>
  <c r="Q8405" i="18"/>
  <c r="K5697" i="18"/>
  <c r="P5673" i="18"/>
  <c r="I5694" i="18"/>
  <c r="N5670" i="18"/>
  <c r="L8430" i="18"/>
  <c r="Q8406" i="18"/>
  <c r="J5681" i="18"/>
  <c r="O5657" i="18"/>
  <c r="L8414" i="18"/>
  <c r="Q8390" i="18"/>
  <c r="I5703" i="18"/>
  <c r="N5679" i="18"/>
  <c r="J5700" i="18"/>
  <c r="O5676" i="18"/>
  <c r="L8427" i="18"/>
  <c r="Q8403" i="18"/>
  <c r="J5693" i="18"/>
  <c r="O5669" i="18"/>
  <c r="K5689" i="18"/>
  <c r="P5665" i="18"/>
  <c r="I5699" i="18"/>
  <c r="N5675" i="18"/>
  <c r="K5684" i="18"/>
  <c r="P5660" i="18"/>
  <c r="L8423" i="18"/>
  <c r="Q8399" i="18"/>
  <c r="I5687" i="18"/>
  <c r="N5663" i="18"/>
  <c r="J5684" i="18"/>
  <c r="O5660" i="18"/>
  <c r="J5686" i="18"/>
  <c r="O5662" i="18"/>
  <c r="L8431" i="18"/>
  <c r="Q8407" i="18"/>
  <c r="R5647" i="18"/>
  <c r="U5647" i="18" s="1"/>
  <c r="K5695" i="18"/>
  <c r="P5671" i="18"/>
  <c r="L8412" i="18"/>
  <c r="Q8388" i="18"/>
  <c r="K5691" i="18"/>
  <c r="P5667" i="18"/>
  <c r="J5696" i="18"/>
  <c r="O5672" i="18"/>
  <c r="I5700" i="18"/>
  <c r="N5676" i="18"/>
  <c r="I5688" i="18"/>
  <c r="N5664" i="18"/>
  <c r="K5696" i="18"/>
  <c r="P5672" i="18"/>
  <c r="J5682" i="18"/>
  <c r="O5658" i="18"/>
  <c r="K5692" i="18"/>
  <c r="P5668" i="18"/>
  <c r="I5695" i="18"/>
  <c r="N5671" i="18"/>
  <c r="I5690" i="18"/>
  <c r="N5666" i="18"/>
  <c r="R5666" i="18" s="1"/>
  <c r="U5666" i="18" s="1"/>
  <c r="L8413" i="18"/>
  <c r="Q8389" i="18"/>
  <c r="K5699" i="18"/>
  <c r="P5675" i="18"/>
  <c r="L8418" i="18"/>
  <c r="Q8394" i="18"/>
  <c r="L8424" i="18"/>
  <c r="Q8400" i="18"/>
  <c r="K5698" i="18"/>
  <c r="P5674" i="18"/>
  <c r="L8425" i="18"/>
  <c r="Q8401" i="18"/>
  <c r="J5703" i="18"/>
  <c r="O5679" i="18"/>
  <c r="K5704" i="18"/>
  <c r="P5680" i="18"/>
  <c r="I5685" i="18"/>
  <c r="N5661" i="18"/>
  <c r="I5696" i="18"/>
  <c r="N5672" i="18"/>
  <c r="I5693" i="18"/>
  <c r="N5669" i="18"/>
  <c r="J5701" i="18"/>
  <c r="O5677" i="18"/>
  <c r="L8420" i="18"/>
  <c r="Q8396" i="18"/>
  <c r="R5649" i="18"/>
  <c r="U5649" i="18" s="1"/>
  <c r="R5641" i="18"/>
  <c r="U5641" i="18" s="1"/>
  <c r="R5650" i="18"/>
  <c r="U5650" i="18" s="1"/>
  <c r="R5635" i="18"/>
  <c r="U5635" i="18" s="1"/>
  <c r="R5653" i="18"/>
  <c r="U5653" i="18" s="1"/>
  <c r="R5643" i="18"/>
  <c r="U5643" i="18" s="1"/>
  <c r="R5676" i="18" l="1"/>
  <c r="U5676" i="18" s="1"/>
  <c r="R5663" i="18"/>
  <c r="U5663" i="18" s="1"/>
  <c r="R5672" i="18"/>
  <c r="U5672" i="18" s="1"/>
  <c r="R5670" i="18"/>
  <c r="U5670" i="18" s="1"/>
  <c r="R5669" i="18"/>
  <c r="U5669" i="18" s="1"/>
  <c r="R5661" i="18"/>
  <c r="U5661" i="18" s="1"/>
  <c r="R5671" i="18"/>
  <c r="U5671" i="18" s="1"/>
  <c r="R5664" i="18"/>
  <c r="U5664" i="18" s="1"/>
  <c r="J5725" i="18"/>
  <c r="O5701" i="18"/>
  <c r="L8449" i="18"/>
  <c r="Q8425" i="18"/>
  <c r="L8444" i="18"/>
  <c r="Q8420" i="18"/>
  <c r="I5717" i="18"/>
  <c r="N5693" i="18"/>
  <c r="I5709" i="18"/>
  <c r="N5685" i="18"/>
  <c r="J5727" i="18"/>
  <c r="O5703" i="18"/>
  <c r="K5722" i="18"/>
  <c r="P5698" i="18"/>
  <c r="L8442" i="18"/>
  <c r="Q8418" i="18"/>
  <c r="L8437" i="18"/>
  <c r="Q8413" i="18"/>
  <c r="I5719" i="18"/>
  <c r="N5695" i="18"/>
  <c r="J5706" i="18"/>
  <c r="O5682" i="18"/>
  <c r="I5712" i="18"/>
  <c r="N5688" i="18"/>
  <c r="J5720" i="18"/>
  <c r="O5696" i="18"/>
  <c r="L8436" i="18"/>
  <c r="Q8412" i="18"/>
  <c r="R5675" i="18"/>
  <c r="U5675" i="18" s="1"/>
  <c r="I5706" i="18"/>
  <c r="N5682" i="18"/>
  <c r="K5711" i="18"/>
  <c r="P5687" i="18"/>
  <c r="L8441" i="18"/>
  <c r="Q8417" i="18"/>
  <c r="J5713" i="18"/>
  <c r="O5689" i="18"/>
  <c r="I5728" i="18"/>
  <c r="N5704" i="18"/>
  <c r="L8445" i="18"/>
  <c r="Q8421" i="18"/>
  <c r="K5725" i="18"/>
  <c r="P5701" i="18"/>
  <c r="J5726" i="18"/>
  <c r="O5702" i="18"/>
  <c r="I5716" i="18"/>
  <c r="N5692" i="18"/>
  <c r="J5712" i="18"/>
  <c r="O5688" i="18"/>
  <c r="I5705" i="18"/>
  <c r="N5681" i="18"/>
  <c r="I5726" i="18"/>
  <c r="N5702" i="18"/>
  <c r="K5706" i="18"/>
  <c r="P5682" i="18"/>
  <c r="I5707" i="18"/>
  <c r="N5683" i="18"/>
  <c r="I5722" i="18"/>
  <c r="N5698" i="18"/>
  <c r="K5718" i="18"/>
  <c r="P5694" i="18"/>
  <c r="I5713" i="18"/>
  <c r="N5689" i="18"/>
  <c r="K5710" i="18"/>
  <c r="P5686" i="18"/>
  <c r="I5721" i="18"/>
  <c r="N5697" i="18"/>
  <c r="L8446" i="18"/>
  <c r="Q8422" i="18"/>
  <c r="J5723" i="18"/>
  <c r="O5699" i="18"/>
  <c r="J5714" i="18"/>
  <c r="O5690" i="18"/>
  <c r="K5727" i="18"/>
  <c r="P5703" i="18"/>
  <c r="L8456" i="18"/>
  <c r="Q8432" i="18"/>
  <c r="L8455" i="18"/>
  <c r="Q8431" i="18"/>
  <c r="J5708" i="18"/>
  <c r="O5684" i="18"/>
  <c r="L8447" i="18"/>
  <c r="Q8423" i="18"/>
  <c r="I5723" i="18"/>
  <c r="N5699" i="18"/>
  <c r="J5717" i="18"/>
  <c r="O5693" i="18"/>
  <c r="J5724" i="18"/>
  <c r="O5700" i="18"/>
  <c r="L8438" i="18"/>
  <c r="Q8414" i="18"/>
  <c r="L8454" i="18"/>
  <c r="Q8430" i="18"/>
  <c r="K5721" i="18"/>
  <c r="P5697" i="18"/>
  <c r="J5728" i="18"/>
  <c r="O5704" i="18"/>
  <c r="J5711" i="18"/>
  <c r="O5687" i="18"/>
  <c r="L8450" i="18"/>
  <c r="Q8426" i="18"/>
  <c r="R5662" i="18"/>
  <c r="U5662" i="18" s="1"/>
  <c r="R5660" i="18"/>
  <c r="U5660" i="18" s="1"/>
  <c r="R5667" i="18"/>
  <c r="U5667" i="18" s="1"/>
  <c r="R5677" i="18"/>
  <c r="U5677" i="18" s="1"/>
  <c r="I5720" i="18"/>
  <c r="N5696" i="18"/>
  <c r="L8448" i="18"/>
  <c r="Q8424" i="18"/>
  <c r="I5714" i="18"/>
  <c r="N5690" i="18"/>
  <c r="K5716" i="18"/>
  <c r="P5692" i="18"/>
  <c r="K5720" i="18"/>
  <c r="P5696" i="18"/>
  <c r="I5724" i="18"/>
  <c r="N5700" i="18"/>
  <c r="K5715" i="18"/>
  <c r="P5691" i="18"/>
  <c r="K5719" i="18"/>
  <c r="P5695" i="18"/>
  <c r="R5679" i="18"/>
  <c r="U5679" i="18" s="1"/>
  <c r="L8440" i="18"/>
  <c r="Q8416" i="18"/>
  <c r="J5716" i="18"/>
  <c r="O5692" i="18"/>
  <c r="I5710" i="18"/>
  <c r="N5686" i="18"/>
  <c r="J5719" i="18"/>
  <c r="O5695" i="18"/>
  <c r="J5707" i="18"/>
  <c r="O5683" i="18"/>
  <c r="J5718" i="18"/>
  <c r="O5694" i="18"/>
  <c r="K5726" i="18"/>
  <c r="P5702" i="18"/>
  <c r="L8452" i="18"/>
  <c r="Q8428" i="18"/>
  <c r="L8457" i="18"/>
  <c r="Q8433" i="18"/>
  <c r="I5708" i="18"/>
  <c r="N5684" i="18"/>
  <c r="J5721" i="18"/>
  <c r="O5697" i="18"/>
  <c r="K5707" i="18"/>
  <c r="P5683" i="18"/>
  <c r="I5715" i="18"/>
  <c r="N5691" i="18"/>
  <c r="I5725" i="18"/>
  <c r="N5701" i="18"/>
  <c r="K5705" i="18"/>
  <c r="P5681" i="18"/>
  <c r="K5714" i="18"/>
  <c r="P5690" i="18"/>
  <c r="K5724" i="18"/>
  <c r="P5700" i="18"/>
  <c r="J5722" i="18"/>
  <c r="O5698" i="18"/>
  <c r="L8435" i="18"/>
  <c r="Q8411" i="18"/>
  <c r="J5709" i="18"/>
  <c r="O5685" i="18"/>
  <c r="K5709" i="18"/>
  <c r="P5685" i="18"/>
  <c r="K5712" i="18"/>
  <c r="P5688" i="18"/>
  <c r="L8439" i="18"/>
  <c r="Q8415" i="18"/>
  <c r="K5717" i="18"/>
  <c r="P5693" i="18"/>
  <c r="K5728" i="18"/>
  <c r="P5704" i="18"/>
  <c r="K5723" i="18"/>
  <c r="P5699" i="18"/>
  <c r="J5710" i="18"/>
  <c r="O5686" i="18"/>
  <c r="I5711" i="18"/>
  <c r="N5687" i="18"/>
  <c r="K5708" i="18"/>
  <c r="P5684" i="18"/>
  <c r="K5713" i="18"/>
  <c r="P5689" i="18"/>
  <c r="L8451" i="18"/>
  <c r="Q8427" i="18"/>
  <c r="I5727" i="18"/>
  <c r="N5703" i="18"/>
  <c r="J5705" i="18"/>
  <c r="O5681" i="18"/>
  <c r="I5718" i="18"/>
  <c r="N5694" i="18"/>
  <c r="R5694" i="18" s="1"/>
  <c r="U5694" i="18" s="1"/>
  <c r="L8453" i="18"/>
  <c r="Q8429" i="18"/>
  <c r="J5715" i="18"/>
  <c r="O5691" i="18"/>
  <c r="L8443" i="18"/>
  <c r="Q8419" i="18"/>
  <c r="L8434" i="18"/>
  <c r="Q8410" i="18"/>
  <c r="R5658" i="18"/>
  <c r="U5658" i="18" s="1"/>
  <c r="R5680" i="18"/>
  <c r="U5680" i="18" s="1"/>
  <c r="R5668" i="18"/>
  <c r="U5668" i="18" s="1"/>
  <c r="R5657" i="18"/>
  <c r="U5657" i="18" s="1"/>
  <c r="R5678" i="18"/>
  <c r="U5678" i="18" s="1"/>
  <c r="R5659" i="18"/>
  <c r="U5659" i="18" s="1"/>
  <c r="R5674" i="18"/>
  <c r="U5674" i="18" s="1"/>
  <c r="R5665" i="18"/>
  <c r="U5665" i="18" s="1"/>
  <c r="R5673" i="18"/>
  <c r="U5673" i="18" s="1"/>
  <c r="R5703" i="18" l="1"/>
  <c r="U5703" i="18" s="1"/>
  <c r="R5687" i="18"/>
  <c r="U5687" i="18" s="1"/>
  <c r="R5701" i="18"/>
  <c r="U5701" i="18" s="1"/>
  <c r="R5691" i="18"/>
  <c r="U5691" i="18" s="1"/>
  <c r="R5686" i="18"/>
  <c r="U5686" i="18" s="1"/>
  <c r="K5743" i="18"/>
  <c r="P5719" i="18"/>
  <c r="I5748" i="18"/>
  <c r="N5724" i="18"/>
  <c r="K5740" i="18"/>
  <c r="P5716" i="18"/>
  <c r="L8472" i="18"/>
  <c r="Q8448" i="18"/>
  <c r="L8474" i="18"/>
  <c r="Q8450" i="18"/>
  <c r="J5752" i="18"/>
  <c r="O5728" i="18"/>
  <c r="L8478" i="18"/>
  <c r="Q8454" i="18"/>
  <c r="J5748" i="18"/>
  <c r="O5724" i="18"/>
  <c r="I5747" i="18"/>
  <c r="N5723" i="18"/>
  <c r="J5732" i="18"/>
  <c r="O5708" i="18"/>
  <c r="L8480" i="18"/>
  <c r="Q8456" i="18"/>
  <c r="J5738" i="18"/>
  <c r="O5714" i="18"/>
  <c r="L8470" i="18"/>
  <c r="Q8446" i="18"/>
  <c r="K5734" i="18"/>
  <c r="P5710" i="18"/>
  <c r="K5742" i="18"/>
  <c r="P5718" i="18"/>
  <c r="I5731" i="18"/>
  <c r="N5707" i="18"/>
  <c r="I5750" i="18"/>
  <c r="N5726" i="18"/>
  <c r="J5736" i="18"/>
  <c r="O5712" i="18"/>
  <c r="J5750" i="18"/>
  <c r="O5726" i="18"/>
  <c r="L8469" i="18"/>
  <c r="Q8445" i="18"/>
  <c r="J5737" i="18"/>
  <c r="O5713" i="18"/>
  <c r="K5735" i="18"/>
  <c r="P5711" i="18"/>
  <c r="R5688" i="18"/>
  <c r="U5688" i="18" s="1"/>
  <c r="R5695" i="18"/>
  <c r="U5695" i="18" s="1"/>
  <c r="R5693" i="18"/>
  <c r="U5693" i="18" s="1"/>
  <c r="L8467" i="18"/>
  <c r="Q8443" i="18"/>
  <c r="L8477" i="18"/>
  <c r="Q8453" i="18"/>
  <c r="J5729" i="18"/>
  <c r="O5705" i="18"/>
  <c r="L8475" i="18"/>
  <c r="Q8451" i="18"/>
  <c r="K5732" i="18"/>
  <c r="P5708" i="18"/>
  <c r="J5734" i="18"/>
  <c r="O5710" i="18"/>
  <c r="K5752" i="18"/>
  <c r="P5728" i="18"/>
  <c r="L8463" i="18"/>
  <c r="Q8439" i="18"/>
  <c r="K5733" i="18"/>
  <c r="P5709" i="18"/>
  <c r="L8459" i="18"/>
  <c r="Q8435" i="18"/>
  <c r="K5748" i="18"/>
  <c r="P5724" i="18"/>
  <c r="K5729" i="18"/>
  <c r="P5705" i="18"/>
  <c r="I5739" i="18"/>
  <c r="N5715" i="18"/>
  <c r="J5745" i="18"/>
  <c r="O5721" i="18"/>
  <c r="L8481" i="18"/>
  <c r="Q8457" i="18"/>
  <c r="K5750" i="18"/>
  <c r="P5726" i="18"/>
  <c r="J5731" i="18"/>
  <c r="O5707" i="18"/>
  <c r="I5734" i="18"/>
  <c r="N5710" i="18"/>
  <c r="L8464" i="18"/>
  <c r="Q8440" i="18"/>
  <c r="R5690" i="18"/>
  <c r="U5690" i="18" s="1"/>
  <c r="R5696" i="18"/>
  <c r="U5696" i="18" s="1"/>
  <c r="R5697" i="18"/>
  <c r="U5697" i="18" s="1"/>
  <c r="R5689" i="18"/>
  <c r="U5689" i="18" s="1"/>
  <c r="R5698" i="18"/>
  <c r="U5698" i="18" s="1"/>
  <c r="R5681" i="18"/>
  <c r="U5681" i="18" s="1"/>
  <c r="R5692" i="18"/>
  <c r="U5692" i="18" s="1"/>
  <c r="R5704" i="18"/>
  <c r="U5704" i="18" s="1"/>
  <c r="R5682" i="18"/>
  <c r="U5682" i="18" s="1"/>
  <c r="L8460" i="18"/>
  <c r="Q8436" i="18"/>
  <c r="I5736" i="18"/>
  <c r="N5712" i="18"/>
  <c r="I5743" i="18"/>
  <c r="N5719" i="18"/>
  <c r="L8466" i="18"/>
  <c r="Q8442" i="18"/>
  <c r="J5751" i="18"/>
  <c r="O5727" i="18"/>
  <c r="I5741" i="18"/>
  <c r="N5717" i="18"/>
  <c r="L8473" i="18"/>
  <c r="Q8449" i="18"/>
  <c r="R5684" i="18"/>
  <c r="U5684" i="18" s="1"/>
  <c r="K5739" i="18"/>
  <c r="P5715" i="18"/>
  <c r="K5744" i="18"/>
  <c r="P5720" i="18"/>
  <c r="I5738" i="18"/>
  <c r="N5714" i="18"/>
  <c r="I5744" i="18"/>
  <c r="N5720" i="18"/>
  <c r="J5735" i="18"/>
  <c r="O5711" i="18"/>
  <c r="K5745" i="18"/>
  <c r="P5721" i="18"/>
  <c r="L8462" i="18"/>
  <c r="Q8438" i="18"/>
  <c r="J5741" i="18"/>
  <c r="O5717" i="18"/>
  <c r="L8471" i="18"/>
  <c r="Q8447" i="18"/>
  <c r="L8479" i="18"/>
  <c r="Q8455" i="18"/>
  <c r="K5751" i="18"/>
  <c r="P5727" i="18"/>
  <c r="J5747" i="18"/>
  <c r="O5723" i="18"/>
  <c r="I5745" i="18"/>
  <c r="N5721" i="18"/>
  <c r="I5737" i="18"/>
  <c r="N5713" i="18"/>
  <c r="I5746" i="18"/>
  <c r="N5722" i="18"/>
  <c r="K5730" i="18"/>
  <c r="P5706" i="18"/>
  <c r="I5729" i="18"/>
  <c r="N5705" i="18"/>
  <c r="R5705" i="18" s="1"/>
  <c r="U5705" i="18" s="1"/>
  <c r="I5740" i="18"/>
  <c r="N5716" i="18"/>
  <c r="K5749" i="18"/>
  <c r="P5725" i="18"/>
  <c r="I5752" i="18"/>
  <c r="N5728" i="18"/>
  <c r="R5728" i="18" s="1"/>
  <c r="U5728" i="18" s="1"/>
  <c r="L8465" i="18"/>
  <c r="Q8441" i="18"/>
  <c r="I5730" i="18"/>
  <c r="N5706" i="18"/>
  <c r="R5685" i="18"/>
  <c r="U5685" i="18" s="1"/>
  <c r="L8458" i="18"/>
  <c r="Q8434" i="18"/>
  <c r="J5739" i="18"/>
  <c r="O5715" i="18"/>
  <c r="I5742" i="18"/>
  <c r="N5718" i="18"/>
  <c r="I5751" i="18"/>
  <c r="N5727" i="18"/>
  <c r="K5737" i="18"/>
  <c r="P5713" i="18"/>
  <c r="I5735" i="18"/>
  <c r="N5711" i="18"/>
  <c r="K5747" i="18"/>
  <c r="P5723" i="18"/>
  <c r="K5741" i="18"/>
  <c r="P5717" i="18"/>
  <c r="K5736" i="18"/>
  <c r="P5712" i="18"/>
  <c r="J5733" i="18"/>
  <c r="O5709" i="18"/>
  <c r="J5746" i="18"/>
  <c r="O5722" i="18"/>
  <c r="K5738" i="18"/>
  <c r="P5714" i="18"/>
  <c r="I5749" i="18"/>
  <c r="N5725" i="18"/>
  <c r="K5731" i="18"/>
  <c r="P5707" i="18"/>
  <c r="I5732" i="18"/>
  <c r="N5708" i="18"/>
  <c r="L8476" i="18"/>
  <c r="Q8452" i="18"/>
  <c r="J5742" i="18"/>
  <c r="O5718" i="18"/>
  <c r="J5743" i="18"/>
  <c r="O5719" i="18"/>
  <c r="J5740" i="18"/>
  <c r="O5716" i="18"/>
  <c r="R5700" i="18"/>
  <c r="U5700" i="18" s="1"/>
  <c r="R5699" i="18"/>
  <c r="U5699" i="18" s="1"/>
  <c r="R5683" i="18"/>
  <c r="U5683" i="18" s="1"/>
  <c r="R5702" i="18"/>
  <c r="U5702" i="18" s="1"/>
  <c r="J5744" i="18"/>
  <c r="O5720" i="18"/>
  <c r="J5730" i="18"/>
  <c r="O5706" i="18"/>
  <c r="L8461" i="18"/>
  <c r="Q8437" i="18"/>
  <c r="K5746" i="18"/>
  <c r="P5722" i="18"/>
  <c r="I5733" i="18"/>
  <c r="N5709" i="18"/>
  <c r="R5709" i="18" s="1"/>
  <c r="U5709" i="18" s="1"/>
  <c r="L8468" i="18"/>
  <c r="Q8444" i="18"/>
  <c r="J5749" i="18"/>
  <c r="O5725" i="18"/>
  <c r="R5708" i="18" l="1"/>
  <c r="U5708" i="18" s="1"/>
  <c r="R5711" i="18"/>
  <c r="U5711" i="18" s="1"/>
  <c r="R5727" i="18"/>
  <c r="U5727" i="18" s="1"/>
  <c r="L8489" i="18"/>
  <c r="Q8465" i="18"/>
  <c r="K5773" i="18"/>
  <c r="P5749" i="18"/>
  <c r="I5753" i="18"/>
  <c r="N5729" i="18"/>
  <c r="I5770" i="18"/>
  <c r="N5746" i="18"/>
  <c r="I5769" i="18"/>
  <c r="N5745" i="18"/>
  <c r="K5775" i="18"/>
  <c r="P5751" i="18"/>
  <c r="L8495" i="18"/>
  <c r="Q8471" i="18"/>
  <c r="L8486" i="18"/>
  <c r="Q8462" i="18"/>
  <c r="J5759" i="18"/>
  <c r="O5735" i="18"/>
  <c r="I5762" i="18"/>
  <c r="N5738" i="18"/>
  <c r="K5763" i="18"/>
  <c r="P5739" i="18"/>
  <c r="R5717" i="18"/>
  <c r="U5717" i="18" s="1"/>
  <c r="R5712" i="18"/>
  <c r="U5712" i="18" s="1"/>
  <c r="I5758" i="18"/>
  <c r="N5734" i="18"/>
  <c r="K5774" i="18"/>
  <c r="P5750" i="18"/>
  <c r="J5769" i="18"/>
  <c r="O5745" i="18"/>
  <c r="K5753" i="18"/>
  <c r="P5729" i="18"/>
  <c r="L8483" i="18"/>
  <c r="Q8459" i="18"/>
  <c r="L8487" i="18"/>
  <c r="Q8463" i="18"/>
  <c r="J5758" i="18"/>
  <c r="O5734" i="18"/>
  <c r="L8499" i="18"/>
  <c r="Q8475" i="18"/>
  <c r="L8501" i="18"/>
  <c r="Q8477" i="18"/>
  <c r="R5726" i="18"/>
  <c r="U5726" i="18" s="1"/>
  <c r="R5723" i="18"/>
  <c r="U5723" i="18" s="1"/>
  <c r="J5773" i="18"/>
  <c r="O5749" i="18"/>
  <c r="I5757" i="18"/>
  <c r="N5733" i="18"/>
  <c r="L8485" i="18"/>
  <c r="Q8461" i="18"/>
  <c r="J5768" i="18"/>
  <c r="O5744" i="18"/>
  <c r="J5767" i="18"/>
  <c r="O5743" i="18"/>
  <c r="L8500" i="18"/>
  <c r="Q8476" i="18"/>
  <c r="K5755" i="18"/>
  <c r="P5731" i="18"/>
  <c r="K5762" i="18"/>
  <c r="P5738" i="18"/>
  <c r="J5757" i="18"/>
  <c r="O5733" i="18"/>
  <c r="K5765" i="18"/>
  <c r="P5741" i="18"/>
  <c r="I5759" i="18"/>
  <c r="N5735" i="18"/>
  <c r="I5775" i="18"/>
  <c r="N5751" i="18"/>
  <c r="J5763" i="18"/>
  <c r="O5739" i="18"/>
  <c r="R5706" i="18"/>
  <c r="U5706" i="18" s="1"/>
  <c r="R5716" i="18"/>
  <c r="U5716" i="18" s="1"/>
  <c r="R5713" i="18"/>
  <c r="U5713" i="18" s="1"/>
  <c r="R5720" i="18"/>
  <c r="U5720" i="18" s="1"/>
  <c r="I5765" i="18"/>
  <c r="N5741" i="18"/>
  <c r="L8490" i="18"/>
  <c r="Q8466" i="18"/>
  <c r="I5760" i="18"/>
  <c r="N5736" i="18"/>
  <c r="R5715" i="18"/>
  <c r="U5715" i="18" s="1"/>
  <c r="J5761" i="18"/>
  <c r="O5737" i="18"/>
  <c r="J5774" i="18"/>
  <c r="O5750" i="18"/>
  <c r="I5774" i="18"/>
  <c r="N5750" i="18"/>
  <c r="K5766" i="18"/>
  <c r="P5742" i="18"/>
  <c r="L8494" i="18"/>
  <c r="Q8470" i="18"/>
  <c r="L8504" i="18"/>
  <c r="Q8480" i="18"/>
  <c r="I5771" i="18"/>
  <c r="N5747" i="18"/>
  <c r="L8502" i="18"/>
  <c r="Q8478" i="18"/>
  <c r="L8498" i="18"/>
  <c r="Q8474" i="18"/>
  <c r="K5764" i="18"/>
  <c r="P5740" i="18"/>
  <c r="K5767" i="18"/>
  <c r="P5743" i="18"/>
  <c r="R5725" i="18"/>
  <c r="U5725" i="18" s="1"/>
  <c r="I5754" i="18"/>
  <c r="N5730" i="18"/>
  <c r="I5764" i="18"/>
  <c r="N5740" i="18"/>
  <c r="K5754" i="18"/>
  <c r="P5730" i="18"/>
  <c r="I5761" i="18"/>
  <c r="N5737" i="18"/>
  <c r="J5771" i="18"/>
  <c r="O5747" i="18"/>
  <c r="L8503" i="18"/>
  <c r="Q8479" i="18"/>
  <c r="J5765" i="18"/>
  <c r="O5741" i="18"/>
  <c r="K5769" i="18"/>
  <c r="P5745" i="18"/>
  <c r="I5768" i="18"/>
  <c r="N5744" i="18"/>
  <c r="K5768" i="18"/>
  <c r="P5744" i="18"/>
  <c r="R5719" i="18"/>
  <c r="U5719" i="18" s="1"/>
  <c r="L8488" i="18"/>
  <c r="Q8464" i="18"/>
  <c r="J5755" i="18"/>
  <c r="O5731" i="18"/>
  <c r="L8505" i="18"/>
  <c r="Q8481" i="18"/>
  <c r="I5763" i="18"/>
  <c r="N5739" i="18"/>
  <c r="K5772" i="18"/>
  <c r="P5748" i="18"/>
  <c r="K5757" i="18"/>
  <c r="P5733" i="18"/>
  <c r="K5776" i="18"/>
  <c r="P5752" i="18"/>
  <c r="K5756" i="18"/>
  <c r="P5732" i="18"/>
  <c r="J5753" i="18"/>
  <c r="O5729" i="18"/>
  <c r="L8491" i="18"/>
  <c r="Q8467" i="18"/>
  <c r="R5707" i="18"/>
  <c r="U5707" i="18" s="1"/>
  <c r="R5724" i="18"/>
  <c r="U5724" i="18" s="1"/>
  <c r="R5718" i="18"/>
  <c r="U5718" i="18" s="1"/>
  <c r="I5776" i="18"/>
  <c r="N5752" i="18"/>
  <c r="L8492" i="18"/>
  <c r="Q8468" i="18"/>
  <c r="K5770" i="18"/>
  <c r="P5746" i="18"/>
  <c r="J5754" i="18"/>
  <c r="O5730" i="18"/>
  <c r="J5764" i="18"/>
  <c r="O5740" i="18"/>
  <c r="J5766" i="18"/>
  <c r="O5742" i="18"/>
  <c r="I5756" i="18"/>
  <c r="N5732" i="18"/>
  <c r="I5773" i="18"/>
  <c r="N5749" i="18"/>
  <c r="J5770" i="18"/>
  <c r="O5746" i="18"/>
  <c r="K5760" i="18"/>
  <c r="P5736" i="18"/>
  <c r="K5771" i="18"/>
  <c r="P5747" i="18"/>
  <c r="K5761" i="18"/>
  <c r="P5737" i="18"/>
  <c r="I5766" i="18"/>
  <c r="N5742" i="18"/>
  <c r="L8482" i="18"/>
  <c r="Q8458" i="18"/>
  <c r="R5722" i="18"/>
  <c r="U5722" i="18" s="1"/>
  <c r="R5721" i="18"/>
  <c r="U5721" i="18" s="1"/>
  <c r="R5714" i="18"/>
  <c r="U5714" i="18" s="1"/>
  <c r="L8497" i="18"/>
  <c r="Q8473" i="18"/>
  <c r="J5775" i="18"/>
  <c r="O5751" i="18"/>
  <c r="I5767" i="18"/>
  <c r="N5743" i="18"/>
  <c r="L8484" i="18"/>
  <c r="Q8460" i="18"/>
  <c r="R5710" i="18"/>
  <c r="U5710" i="18" s="1"/>
  <c r="K5759" i="18"/>
  <c r="P5735" i="18"/>
  <c r="L8493" i="18"/>
  <c r="Q8469" i="18"/>
  <c r="J5760" i="18"/>
  <c r="O5736" i="18"/>
  <c r="I5755" i="18"/>
  <c r="N5731" i="18"/>
  <c r="K5758" i="18"/>
  <c r="P5734" i="18"/>
  <c r="J5762" i="18"/>
  <c r="O5738" i="18"/>
  <c r="J5756" i="18"/>
  <c r="O5732" i="18"/>
  <c r="J5772" i="18"/>
  <c r="O5748" i="18"/>
  <c r="J5776" i="18"/>
  <c r="O5752" i="18"/>
  <c r="L8496" i="18"/>
  <c r="Q8472" i="18"/>
  <c r="I5772" i="18"/>
  <c r="N5748" i="18"/>
  <c r="R5748" i="18" l="1"/>
  <c r="U5748" i="18" s="1"/>
  <c r="R5744" i="18"/>
  <c r="U5744" i="18" s="1"/>
  <c r="R5742" i="18"/>
  <c r="U5742" i="18" s="1"/>
  <c r="R5750" i="18"/>
  <c r="U5750" i="18" s="1"/>
  <c r="R5743" i="18"/>
  <c r="U5743" i="18" s="1"/>
  <c r="R5731" i="18"/>
  <c r="U5731" i="18" s="1"/>
  <c r="R5749" i="18"/>
  <c r="U5749" i="18" s="1"/>
  <c r="I5791" i="18"/>
  <c r="N5767" i="18"/>
  <c r="L8515" i="18"/>
  <c r="Q8491" i="18"/>
  <c r="K5780" i="18"/>
  <c r="P5756" i="18"/>
  <c r="K5781" i="18"/>
  <c r="P5757" i="18"/>
  <c r="I5787" i="18"/>
  <c r="N5763" i="18"/>
  <c r="J5779" i="18"/>
  <c r="O5755" i="18"/>
  <c r="R5737" i="18"/>
  <c r="U5737" i="18" s="1"/>
  <c r="R5740" i="18"/>
  <c r="U5740" i="18" s="1"/>
  <c r="K5788" i="18"/>
  <c r="P5764" i="18"/>
  <c r="L8526" i="18"/>
  <c r="Q8502" i="18"/>
  <c r="L8528" i="18"/>
  <c r="Q8504" i="18"/>
  <c r="K5790" i="18"/>
  <c r="P5766" i="18"/>
  <c r="J5798" i="18"/>
  <c r="O5774" i="18"/>
  <c r="R5736" i="18"/>
  <c r="U5736" i="18" s="1"/>
  <c r="R5741" i="18"/>
  <c r="U5741" i="18" s="1"/>
  <c r="R5751" i="18"/>
  <c r="U5751" i="18" s="1"/>
  <c r="R5733" i="18"/>
  <c r="U5733" i="18" s="1"/>
  <c r="R5738" i="18"/>
  <c r="U5738" i="18" s="1"/>
  <c r="R5746" i="18"/>
  <c r="U5746" i="18" s="1"/>
  <c r="L8521" i="18"/>
  <c r="Q8497" i="18"/>
  <c r="L8520" i="18"/>
  <c r="Q8496" i="18"/>
  <c r="J5796" i="18"/>
  <c r="O5772" i="18"/>
  <c r="J5786" i="18"/>
  <c r="O5762" i="18"/>
  <c r="I5779" i="18"/>
  <c r="N5755" i="18"/>
  <c r="L8517" i="18"/>
  <c r="Q8493" i="18"/>
  <c r="L8506" i="18"/>
  <c r="Q8482" i="18"/>
  <c r="K5785" i="18"/>
  <c r="P5761" i="18"/>
  <c r="K5784" i="18"/>
  <c r="P5760" i="18"/>
  <c r="I5797" i="18"/>
  <c r="N5773" i="18"/>
  <c r="J5790" i="18"/>
  <c r="O5766" i="18"/>
  <c r="J5778" i="18"/>
  <c r="O5754" i="18"/>
  <c r="L8516" i="18"/>
  <c r="Q8492" i="18"/>
  <c r="K5792" i="18"/>
  <c r="P5768" i="18"/>
  <c r="K5793" i="18"/>
  <c r="P5769" i="18"/>
  <c r="L8527" i="18"/>
  <c r="Q8503" i="18"/>
  <c r="I5785" i="18"/>
  <c r="N5761" i="18"/>
  <c r="I5788" i="18"/>
  <c r="N5764" i="18"/>
  <c r="R5747" i="18"/>
  <c r="U5747" i="18" s="1"/>
  <c r="I5784" i="18"/>
  <c r="N5760" i="18"/>
  <c r="I5789" i="18"/>
  <c r="N5765" i="18"/>
  <c r="I5799" i="18"/>
  <c r="N5775" i="18"/>
  <c r="K5789" i="18"/>
  <c r="P5765" i="18"/>
  <c r="K5786" i="18"/>
  <c r="P5762" i="18"/>
  <c r="L8524" i="18"/>
  <c r="Q8500" i="18"/>
  <c r="J5792" i="18"/>
  <c r="O5768" i="18"/>
  <c r="I5781" i="18"/>
  <c r="N5757" i="18"/>
  <c r="L8523" i="18"/>
  <c r="Q8499" i="18"/>
  <c r="L8511" i="18"/>
  <c r="Q8487" i="18"/>
  <c r="K5777" i="18"/>
  <c r="P5753" i="18"/>
  <c r="K5798" i="18"/>
  <c r="P5774" i="18"/>
  <c r="I5786" i="18"/>
  <c r="N5762" i="18"/>
  <c r="L8510" i="18"/>
  <c r="Q8486" i="18"/>
  <c r="K5799" i="18"/>
  <c r="P5775" i="18"/>
  <c r="I5794" i="18"/>
  <c r="N5770" i="18"/>
  <c r="K5797" i="18"/>
  <c r="P5773" i="18"/>
  <c r="R5732" i="18"/>
  <c r="U5732" i="18" s="1"/>
  <c r="R5752" i="18"/>
  <c r="U5752" i="18" s="1"/>
  <c r="J5777" i="18"/>
  <c r="O5753" i="18"/>
  <c r="K5796" i="18"/>
  <c r="P5772" i="18"/>
  <c r="R5730" i="18"/>
  <c r="U5730" i="18" s="1"/>
  <c r="K5791" i="18"/>
  <c r="P5767" i="18"/>
  <c r="L8522" i="18"/>
  <c r="Q8498" i="18"/>
  <c r="I5795" i="18"/>
  <c r="N5771" i="18"/>
  <c r="L8518" i="18"/>
  <c r="Q8494" i="18"/>
  <c r="I5798" i="18"/>
  <c r="N5774" i="18"/>
  <c r="J5785" i="18"/>
  <c r="O5761" i="18"/>
  <c r="R5735" i="18"/>
  <c r="U5735" i="18" s="1"/>
  <c r="R5734" i="18"/>
  <c r="U5734" i="18" s="1"/>
  <c r="R5745" i="18"/>
  <c r="U5745" i="18" s="1"/>
  <c r="R5729" i="18"/>
  <c r="U5729" i="18" s="1"/>
  <c r="L8508" i="18"/>
  <c r="Q8484" i="18"/>
  <c r="J5799" i="18"/>
  <c r="O5775" i="18"/>
  <c r="K5800" i="18"/>
  <c r="P5776" i="18"/>
  <c r="L8529" i="18"/>
  <c r="Q8505" i="18"/>
  <c r="L8512" i="18"/>
  <c r="Q8488" i="18"/>
  <c r="I5796" i="18"/>
  <c r="N5772" i="18"/>
  <c r="J5800" i="18"/>
  <c r="O5776" i="18"/>
  <c r="J5780" i="18"/>
  <c r="O5756" i="18"/>
  <c r="K5782" i="18"/>
  <c r="P5758" i="18"/>
  <c r="J5784" i="18"/>
  <c r="O5760" i="18"/>
  <c r="K5783" i="18"/>
  <c r="P5759" i="18"/>
  <c r="I5790" i="18"/>
  <c r="N5766" i="18"/>
  <c r="R5766" i="18" s="1"/>
  <c r="U5766" i="18" s="1"/>
  <c r="K5795" i="18"/>
  <c r="P5771" i="18"/>
  <c r="J5794" i="18"/>
  <c r="O5770" i="18"/>
  <c r="I5780" i="18"/>
  <c r="N5756" i="18"/>
  <c r="J5788" i="18"/>
  <c r="O5764" i="18"/>
  <c r="K5794" i="18"/>
  <c r="P5770" i="18"/>
  <c r="I5800" i="18"/>
  <c r="N5776" i="18"/>
  <c r="R5776" i="18" s="1"/>
  <c r="U5776" i="18" s="1"/>
  <c r="R5739" i="18"/>
  <c r="U5739" i="18" s="1"/>
  <c r="I5792" i="18"/>
  <c r="N5768" i="18"/>
  <c r="J5789" i="18"/>
  <c r="O5765" i="18"/>
  <c r="J5795" i="18"/>
  <c r="O5771" i="18"/>
  <c r="K5778" i="18"/>
  <c r="P5754" i="18"/>
  <c r="I5778" i="18"/>
  <c r="N5754" i="18"/>
  <c r="L8514" i="18"/>
  <c r="Q8490" i="18"/>
  <c r="J5787" i="18"/>
  <c r="O5763" i="18"/>
  <c r="I5783" i="18"/>
  <c r="N5759" i="18"/>
  <c r="J5781" i="18"/>
  <c r="O5757" i="18"/>
  <c r="K5779" i="18"/>
  <c r="P5755" i="18"/>
  <c r="J5791" i="18"/>
  <c r="O5767" i="18"/>
  <c r="L8509" i="18"/>
  <c r="Q8485" i="18"/>
  <c r="J5797" i="18"/>
  <c r="O5773" i="18"/>
  <c r="L8525" i="18"/>
  <c r="Q8501" i="18"/>
  <c r="J5782" i="18"/>
  <c r="O5758" i="18"/>
  <c r="L8507" i="18"/>
  <c r="Q8483" i="18"/>
  <c r="J5793" i="18"/>
  <c r="O5769" i="18"/>
  <c r="I5782" i="18"/>
  <c r="N5758" i="18"/>
  <c r="K5787" i="18"/>
  <c r="P5763" i="18"/>
  <c r="J5783" i="18"/>
  <c r="O5759" i="18"/>
  <c r="L8519" i="18"/>
  <c r="Q8495" i="18"/>
  <c r="I5793" i="18"/>
  <c r="N5769" i="18"/>
  <c r="I5777" i="18"/>
  <c r="N5753" i="18"/>
  <c r="L8513" i="18"/>
  <c r="Q8489" i="18"/>
  <c r="R5762" i="18" l="1"/>
  <c r="U5762" i="18" s="1"/>
  <c r="R5753" i="18"/>
  <c r="U5753" i="18" s="1"/>
  <c r="R5754" i="18"/>
  <c r="U5754" i="18" s="1"/>
  <c r="R5768" i="18"/>
  <c r="U5768" i="18" s="1"/>
  <c r="L8537" i="18"/>
  <c r="Q8513" i="18"/>
  <c r="I5817" i="18"/>
  <c r="N5793" i="18"/>
  <c r="J5807" i="18"/>
  <c r="O5783" i="18"/>
  <c r="I5806" i="18"/>
  <c r="N5782" i="18"/>
  <c r="L8531" i="18"/>
  <c r="Q8507" i="18"/>
  <c r="L8549" i="18"/>
  <c r="Q8525" i="18"/>
  <c r="L8533" i="18"/>
  <c r="Q8509" i="18"/>
  <c r="K5803" i="18"/>
  <c r="P5779" i="18"/>
  <c r="I5807" i="18"/>
  <c r="N5783" i="18"/>
  <c r="L8538" i="18"/>
  <c r="Q8514" i="18"/>
  <c r="K5802" i="18"/>
  <c r="P5778" i="18"/>
  <c r="J5813" i="18"/>
  <c r="O5789" i="18"/>
  <c r="R5772" i="18"/>
  <c r="U5772" i="18" s="1"/>
  <c r="J5801" i="18"/>
  <c r="O5777" i="18"/>
  <c r="K5821" i="18"/>
  <c r="P5797" i="18"/>
  <c r="K5823" i="18"/>
  <c r="P5799" i="18"/>
  <c r="I5810" i="18"/>
  <c r="N5786" i="18"/>
  <c r="K5801" i="18"/>
  <c r="P5777" i="18"/>
  <c r="L8547" i="18"/>
  <c r="Q8523" i="18"/>
  <c r="J5816" i="18"/>
  <c r="O5792" i="18"/>
  <c r="K5810" i="18"/>
  <c r="P5786" i="18"/>
  <c r="I5823" i="18"/>
  <c r="N5799" i="18"/>
  <c r="I5808" i="18"/>
  <c r="N5784" i="18"/>
  <c r="R5761" i="18"/>
  <c r="U5761" i="18" s="1"/>
  <c r="R5755" i="18"/>
  <c r="U5755" i="18" s="1"/>
  <c r="I5824" i="18"/>
  <c r="N5800" i="18"/>
  <c r="J5818" i="18"/>
  <c r="O5794" i="18"/>
  <c r="J5804" i="18"/>
  <c r="O5780" i="18"/>
  <c r="L8553" i="18"/>
  <c r="Q8529" i="18"/>
  <c r="J5823" i="18"/>
  <c r="O5799" i="18"/>
  <c r="J5809" i="18"/>
  <c r="O5785" i="18"/>
  <c r="L8546" i="18"/>
  <c r="Q8522" i="18"/>
  <c r="R5770" i="18"/>
  <c r="U5770" i="18" s="1"/>
  <c r="R5757" i="18"/>
  <c r="U5757" i="18" s="1"/>
  <c r="R5765" i="18"/>
  <c r="U5765" i="18" s="1"/>
  <c r="I5809" i="18"/>
  <c r="N5785" i="18"/>
  <c r="K5817" i="18"/>
  <c r="P5793" i="18"/>
  <c r="L8540" i="18"/>
  <c r="Q8516" i="18"/>
  <c r="J5814" i="18"/>
  <c r="O5790" i="18"/>
  <c r="K5808" i="18"/>
  <c r="P5784" i="18"/>
  <c r="L8530" i="18"/>
  <c r="Q8506" i="18"/>
  <c r="I5803" i="18"/>
  <c r="N5779" i="18"/>
  <c r="J5820" i="18"/>
  <c r="O5796" i="18"/>
  <c r="L8545" i="18"/>
  <c r="Q8521" i="18"/>
  <c r="J5822" i="18"/>
  <c r="O5798" i="18"/>
  <c r="L8552" i="18"/>
  <c r="Q8528" i="18"/>
  <c r="K5812" i="18"/>
  <c r="P5788" i="18"/>
  <c r="J5803" i="18"/>
  <c r="O5779" i="18"/>
  <c r="K5805" i="18"/>
  <c r="P5781" i="18"/>
  <c r="L8539" i="18"/>
  <c r="Q8515" i="18"/>
  <c r="I5814" i="18"/>
  <c r="N5790" i="18"/>
  <c r="L8543" i="18"/>
  <c r="Q8519" i="18"/>
  <c r="J5817" i="18"/>
  <c r="O5793" i="18"/>
  <c r="J5815" i="18"/>
  <c r="O5791" i="18"/>
  <c r="I5802" i="18"/>
  <c r="N5778" i="18"/>
  <c r="I5816" i="18"/>
  <c r="N5792" i="18"/>
  <c r="R5774" i="18"/>
  <c r="U5774" i="18" s="1"/>
  <c r="R5771" i="18"/>
  <c r="U5771" i="18" s="1"/>
  <c r="K5820" i="18"/>
  <c r="P5796" i="18"/>
  <c r="I5818" i="18"/>
  <c r="N5794" i="18"/>
  <c r="L8534" i="18"/>
  <c r="Q8510" i="18"/>
  <c r="K5822" i="18"/>
  <c r="P5798" i="18"/>
  <c r="L8535" i="18"/>
  <c r="Q8511" i="18"/>
  <c r="I5805" i="18"/>
  <c r="N5781" i="18"/>
  <c r="L8548" i="18"/>
  <c r="Q8524" i="18"/>
  <c r="K5813" i="18"/>
  <c r="P5789" i="18"/>
  <c r="I5813" i="18"/>
  <c r="N5789" i="18"/>
  <c r="R5764" i="18"/>
  <c r="U5764" i="18" s="1"/>
  <c r="R5773" i="18"/>
  <c r="U5773" i="18" s="1"/>
  <c r="R5763" i="18"/>
  <c r="U5763" i="18" s="1"/>
  <c r="R5767" i="18"/>
  <c r="U5767" i="18" s="1"/>
  <c r="J5812" i="18"/>
  <c r="O5788" i="18"/>
  <c r="J5808" i="18"/>
  <c r="O5784" i="18"/>
  <c r="I5820" i="18"/>
  <c r="N5796" i="18"/>
  <c r="L8542" i="18"/>
  <c r="Q8518" i="18"/>
  <c r="I5801" i="18"/>
  <c r="N5777" i="18"/>
  <c r="R5777" i="18" s="1"/>
  <c r="U5777" i="18" s="1"/>
  <c r="K5811" i="18"/>
  <c r="P5787" i="18"/>
  <c r="J5806" i="18"/>
  <c r="O5782" i="18"/>
  <c r="J5821" i="18"/>
  <c r="O5797" i="18"/>
  <c r="J5805" i="18"/>
  <c r="O5781" i="18"/>
  <c r="J5811" i="18"/>
  <c r="O5787" i="18"/>
  <c r="J5819" i="18"/>
  <c r="O5795" i="18"/>
  <c r="R5756" i="18"/>
  <c r="U5756" i="18" s="1"/>
  <c r="R5769" i="18"/>
  <c r="U5769" i="18" s="1"/>
  <c r="R5758" i="18"/>
  <c r="U5758" i="18" s="1"/>
  <c r="R5759" i="18"/>
  <c r="U5759" i="18" s="1"/>
  <c r="K5818" i="18"/>
  <c r="P5794" i="18"/>
  <c r="I5804" i="18"/>
  <c r="N5780" i="18"/>
  <c r="K5819" i="18"/>
  <c r="P5795" i="18"/>
  <c r="K5807" i="18"/>
  <c r="P5783" i="18"/>
  <c r="K5806" i="18"/>
  <c r="P5782" i="18"/>
  <c r="J5824" i="18"/>
  <c r="O5800" i="18"/>
  <c r="L8536" i="18"/>
  <c r="Q8512" i="18"/>
  <c r="K5824" i="18"/>
  <c r="P5800" i="18"/>
  <c r="L8532" i="18"/>
  <c r="Q8508" i="18"/>
  <c r="I5822" i="18"/>
  <c r="N5798" i="18"/>
  <c r="I5819" i="18"/>
  <c r="N5795" i="18"/>
  <c r="K5815" i="18"/>
  <c r="P5791" i="18"/>
  <c r="R5775" i="18"/>
  <c r="U5775" i="18" s="1"/>
  <c r="R5760" i="18"/>
  <c r="U5760" i="18" s="1"/>
  <c r="I5812" i="18"/>
  <c r="N5788" i="18"/>
  <c r="L8551" i="18"/>
  <c r="Q8527" i="18"/>
  <c r="K5816" i="18"/>
  <c r="P5792" i="18"/>
  <c r="J5802" i="18"/>
  <c r="O5778" i="18"/>
  <c r="I5821" i="18"/>
  <c r="N5797" i="18"/>
  <c r="K5809" i="18"/>
  <c r="P5785" i="18"/>
  <c r="L8541" i="18"/>
  <c r="Q8517" i="18"/>
  <c r="J5810" i="18"/>
  <c r="O5786" i="18"/>
  <c r="L8544" i="18"/>
  <c r="Q8520" i="18"/>
  <c r="K5814" i="18"/>
  <c r="P5790" i="18"/>
  <c r="L8550" i="18"/>
  <c r="Q8526" i="18"/>
  <c r="I5811" i="18"/>
  <c r="N5787" i="18"/>
  <c r="R5787" i="18" s="1"/>
  <c r="U5787" i="18" s="1"/>
  <c r="K5804" i="18"/>
  <c r="P5780" i="18"/>
  <c r="I5815" i="18"/>
  <c r="N5791" i="18"/>
  <c r="R5791" i="18" l="1"/>
  <c r="U5791" i="18" s="1"/>
  <c r="R5795" i="18"/>
  <c r="U5795" i="18" s="1"/>
  <c r="R5788" i="18"/>
  <c r="U5788" i="18" s="1"/>
  <c r="R5798" i="18"/>
  <c r="U5798" i="18" s="1"/>
  <c r="R5789" i="18"/>
  <c r="U5789" i="18" s="1"/>
  <c r="R5797" i="18"/>
  <c r="U5797" i="18" s="1"/>
  <c r="R5799" i="18"/>
  <c r="U5799" i="18" s="1"/>
  <c r="R5780" i="18"/>
  <c r="U5780" i="18" s="1"/>
  <c r="R5796" i="18"/>
  <c r="U5796" i="18" s="1"/>
  <c r="R5781" i="18"/>
  <c r="U5781" i="18" s="1"/>
  <c r="R5794" i="18"/>
  <c r="U5794" i="18" s="1"/>
  <c r="R5778" i="18"/>
  <c r="U5778" i="18" s="1"/>
  <c r="R5790" i="18"/>
  <c r="U5790" i="18" s="1"/>
  <c r="L8570" i="18"/>
  <c r="Q8546" i="18"/>
  <c r="J5847" i="18"/>
  <c r="O5823" i="18"/>
  <c r="J5828" i="18"/>
  <c r="O5804" i="18"/>
  <c r="I5848" i="18"/>
  <c r="N5824" i="18"/>
  <c r="I5832" i="18"/>
  <c r="N5808" i="18"/>
  <c r="K5834" i="18"/>
  <c r="P5810" i="18"/>
  <c r="L8571" i="18"/>
  <c r="Q8547" i="18"/>
  <c r="I5834" i="18"/>
  <c r="N5810" i="18"/>
  <c r="K5845" i="18"/>
  <c r="P5821" i="18"/>
  <c r="R5782" i="18"/>
  <c r="U5782" i="18" s="1"/>
  <c r="R5793" i="18"/>
  <c r="U5793" i="18" s="1"/>
  <c r="K5828" i="18"/>
  <c r="P5804" i="18"/>
  <c r="L8574" i="18"/>
  <c r="Q8550" i="18"/>
  <c r="L8568" i="18"/>
  <c r="Q8544" i="18"/>
  <c r="L8565" i="18"/>
  <c r="Q8541" i="18"/>
  <c r="I5845" i="18"/>
  <c r="N5821" i="18"/>
  <c r="K5840" i="18"/>
  <c r="P5816" i="18"/>
  <c r="I5836" i="18"/>
  <c r="N5812" i="18"/>
  <c r="K5839" i="18"/>
  <c r="P5815" i="18"/>
  <c r="I5846" i="18"/>
  <c r="N5822" i="18"/>
  <c r="K5848" i="18"/>
  <c r="P5824" i="18"/>
  <c r="J5848" i="18"/>
  <c r="O5824" i="18"/>
  <c r="K5831" i="18"/>
  <c r="P5807" i="18"/>
  <c r="I5828" i="18"/>
  <c r="N5804" i="18"/>
  <c r="R5804" i="18" s="1"/>
  <c r="U5804" i="18" s="1"/>
  <c r="J5843" i="18"/>
  <c r="O5819" i="18"/>
  <c r="J5829" i="18"/>
  <c r="O5805" i="18"/>
  <c r="J5830" i="18"/>
  <c r="O5806" i="18"/>
  <c r="I5825" i="18"/>
  <c r="N5801" i="18"/>
  <c r="I5844" i="18"/>
  <c r="N5820" i="18"/>
  <c r="J5836" i="18"/>
  <c r="O5812" i="18"/>
  <c r="K5837" i="18"/>
  <c r="P5813" i="18"/>
  <c r="I5829" i="18"/>
  <c r="N5805" i="18"/>
  <c r="K5846" i="18"/>
  <c r="P5822" i="18"/>
  <c r="I5842" i="18"/>
  <c r="N5818" i="18"/>
  <c r="I5826" i="18"/>
  <c r="N5802" i="18"/>
  <c r="J5841" i="18"/>
  <c r="O5817" i="18"/>
  <c r="I5838" i="18"/>
  <c r="N5814" i="18"/>
  <c r="K5829" i="18"/>
  <c r="P5805" i="18"/>
  <c r="K5836" i="18"/>
  <c r="P5812" i="18"/>
  <c r="J5846" i="18"/>
  <c r="O5822" i="18"/>
  <c r="J5844" i="18"/>
  <c r="O5820" i="18"/>
  <c r="L8554" i="18"/>
  <c r="Q8530" i="18"/>
  <c r="J5838" i="18"/>
  <c r="O5814" i="18"/>
  <c r="K5841" i="18"/>
  <c r="P5817" i="18"/>
  <c r="J5837" i="18"/>
  <c r="O5813" i="18"/>
  <c r="L8562" i="18"/>
  <c r="Q8538" i="18"/>
  <c r="K5827" i="18"/>
  <c r="P5803" i="18"/>
  <c r="L8573" i="18"/>
  <c r="Q8549" i="18"/>
  <c r="I5830" i="18"/>
  <c r="N5806" i="18"/>
  <c r="I5841" i="18"/>
  <c r="N5817" i="18"/>
  <c r="R5792" i="18"/>
  <c r="U5792" i="18" s="1"/>
  <c r="R5779" i="18"/>
  <c r="U5779" i="18" s="1"/>
  <c r="R5785" i="18"/>
  <c r="U5785" i="18" s="1"/>
  <c r="J5833" i="18"/>
  <c r="O5809" i="18"/>
  <c r="L8577" i="18"/>
  <c r="Q8553" i="18"/>
  <c r="J5842" i="18"/>
  <c r="O5818" i="18"/>
  <c r="I5847" i="18"/>
  <c r="N5823" i="18"/>
  <c r="J5840" i="18"/>
  <c r="O5816" i="18"/>
  <c r="K5825" i="18"/>
  <c r="P5801" i="18"/>
  <c r="K5847" i="18"/>
  <c r="P5823" i="18"/>
  <c r="J5825" i="18"/>
  <c r="O5801" i="18"/>
  <c r="R5783" i="18"/>
  <c r="U5783" i="18" s="1"/>
  <c r="I5839" i="18"/>
  <c r="N5815" i="18"/>
  <c r="I5835" i="18"/>
  <c r="N5811" i="18"/>
  <c r="K5838" i="18"/>
  <c r="P5814" i="18"/>
  <c r="J5834" i="18"/>
  <c r="O5810" i="18"/>
  <c r="K5833" i="18"/>
  <c r="P5809" i="18"/>
  <c r="J5826" i="18"/>
  <c r="O5802" i="18"/>
  <c r="L8575" i="18"/>
  <c r="Q8551" i="18"/>
  <c r="I5843" i="18"/>
  <c r="N5819" i="18"/>
  <c r="L8556" i="18"/>
  <c r="Q8532" i="18"/>
  <c r="L8560" i="18"/>
  <c r="Q8536" i="18"/>
  <c r="K5830" i="18"/>
  <c r="P5806" i="18"/>
  <c r="K5843" i="18"/>
  <c r="P5819" i="18"/>
  <c r="K5842" i="18"/>
  <c r="P5818" i="18"/>
  <c r="J5835" i="18"/>
  <c r="O5811" i="18"/>
  <c r="J5845" i="18"/>
  <c r="O5821" i="18"/>
  <c r="K5835" i="18"/>
  <c r="P5811" i="18"/>
  <c r="L8566" i="18"/>
  <c r="Q8542" i="18"/>
  <c r="J5832" i="18"/>
  <c r="O5808" i="18"/>
  <c r="I5837" i="18"/>
  <c r="N5813" i="18"/>
  <c r="L8572" i="18"/>
  <c r="Q8548" i="18"/>
  <c r="L8559" i="18"/>
  <c r="Q8535" i="18"/>
  <c r="L8558" i="18"/>
  <c r="Q8534" i="18"/>
  <c r="K5844" i="18"/>
  <c r="P5820" i="18"/>
  <c r="I5840" i="18"/>
  <c r="N5816" i="18"/>
  <c r="J5839" i="18"/>
  <c r="O5815" i="18"/>
  <c r="L8567" i="18"/>
  <c r="Q8543" i="18"/>
  <c r="L8563" i="18"/>
  <c r="Q8539" i="18"/>
  <c r="J5827" i="18"/>
  <c r="O5803" i="18"/>
  <c r="L8576" i="18"/>
  <c r="Q8552" i="18"/>
  <c r="L8569" i="18"/>
  <c r="Q8545" i="18"/>
  <c r="I5827" i="18"/>
  <c r="N5803" i="18"/>
  <c r="K5832" i="18"/>
  <c r="P5808" i="18"/>
  <c r="L8564" i="18"/>
  <c r="Q8540" i="18"/>
  <c r="I5833" i="18"/>
  <c r="N5809" i="18"/>
  <c r="R5800" i="18"/>
  <c r="U5800" i="18" s="1"/>
  <c r="R5784" i="18"/>
  <c r="U5784" i="18" s="1"/>
  <c r="R5786" i="18"/>
  <c r="U5786" i="18" s="1"/>
  <c r="K5826" i="18"/>
  <c r="P5802" i="18"/>
  <c r="I5831" i="18"/>
  <c r="N5807" i="18"/>
  <c r="L8557" i="18"/>
  <c r="Q8533" i="18"/>
  <c r="L8555" i="18"/>
  <c r="Q8531" i="18"/>
  <c r="J5831" i="18"/>
  <c r="O5807" i="18"/>
  <c r="L8561" i="18"/>
  <c r="Q8537" i="18"/>
  <c r="R5817" i="18" l="1"/>
  <c r="U5817" i="18" s="1"/>
  <c r="R5813" i="18"/>
  <c r="U5813" i="18" s="1"/>
  <c r="R5803" i="18"/>
  <c r="U5803" i="18" s="1"/>
  <c r="R5809" i="18"/>
  <c r="U5809" i="18" s="1"/>
  <c r="R5816" i="18"/>
  <c r="U5816" i="18" s="1"/>
  <c r="R5807" i="18"/>
  <c r="U5807" i="18" s="1"/>
  <c r="R5823" i="18"/>
  <c r="U5823" i="18" s="1"/>
  <c r="L8579" i="18"/>
  <c r="Q8555" i="18"/>
  <c r="J5855" i="18"/>
  <c r="O5831" i="18"/>
  <c r="L8581" i="18"/>
  <c r="Q8557" i="18"/>
  <c r="K5850" i="18"/>
  <c r="P5826" i="18"/>
  <c r="R5819" i="18"/>
  <c r="U5819" i="18" s="1"/>
  <c r="R5811" i="18"/>
  <c r="U5811" i="18" s="1"/>
  <c r="K5871" i="18"/>
  <c r="P5847" i="18"/>
  <c r="J5864" i="18"/>
  <c r="O5840" i="18"/>
  <c r="J5866" i="18"/>
  <c r="O5842" i="18"/>
  <c r="J5857" i="18"/>
  <c r="O5833" i="18"/>
  <c r="R5818" i="18"/>
  <c r="U5818" i="18" s="1"/>
  <c r="R5805" i="18"/>
  <c r="U5805" i="18" s="1"/>
  <c r="R5801" i="18"/>
  <c r="U5801" i="18" s="1"/>
  <c r="R5822" i="18"/>
  <c r="U5822" i="18" s="1"/>
  <c r="R5812" i="18"/>
  <c r="U5812" i="18" s="1"/>
  <c r="R5821" i="18"/>
  <c r="U5821" i="18" s="1"/>
  <c r="R5808" i="18"/>
  <c r="U5808" i="18" s="1"/>
  <c r="I5855" i="18"/>
  <c r="N5831" i="18"/>
  <c r="I5857" i="18"/>
  <c r="N5833" i="18"/>
  <c r="K5856" i="18"/>
  <c r="P5832" i="18"/>
  <c r="L8593" i="18"/>
  <c r="Q8569" i="18"/>
  <c r="J5851" i="18"/>
  <c r="O5827" i="18"/>
  <c r="L8591" i="18"/>
  <c r="Q8567" i="18"/>
  <c r="I5864" i="18"/>
  <c r="N5840" i="18"/>
  <c r="L8582" i="18"/>
  <c r="Q8558" i="18"/>
  <c r="L8596" i="18"/>
  <c r="Q8572" i="18"/>
  <c r="J5856" i="18"/>
  <c r="O5832" i="18"/>
  <c r="K5859" i="18"/>
  <c r="P5835" i="18"/>
  <c r="J5859" i="18"/>
  <c r="O5835" i="18"/>
  <c r="K5867" i="18"/>
  <c r="P5843" i="18"/>
  <c r="L8584" i="18"/>
  <c r="Q8560" i="18"/>
  <c r="I5867" i="18"/>
  <c r="N5843" i="18"/>
  <c r="J5850" i="18"/>
  <c r="O5826" i="18"/>
  <c r="J5858" i="18"/>
  <c r="O5834" i="18"/>
  <c r="I5859" i="18"/>
  <c r="N5835" i="18"/>
  <c r="I5865" i="18"/>
  <c r="N5841" i="18"/>
  <c r="L8597" i="18"/>
  <c r="Q8573" i="18"/>
  <c r="L8586" i="18"/>
  <c r="Q8562" i="18"/>
  <c r="K5865" i="18"/>
  <c r="P5841" i="18"/>
  <c r="L8578" i="18"/>
  <c r="Q8554" i="18"/>
  <c r="J5870" i="18"/>
  <c r="O5846" i="18"/>
  <c r="K5853" i="18"/>
  <c r="P5829" i="18"/>
  <c r="J5865" i="18"/>
  <c r="O5841" i="18"/>
  <c r="I5866" i="18"/>
  <c r="N5842" i="18"/>
  <c r="I5853" i="18"/>
  <c r="N5829" i="18"/>
  <c r="J5860" i="18"/>
  <c r="O5836" i="18"/>
  <c r="I5849" i="18"/>
  <c r="N5825" i="18"/>
  <c r="J5853" i="18"/>
  <c r="O5829" i="18"/>
  <c r="I5852" i="18"/>
  <c r="N5828" i="18"/>
  <c r="J5872" i="18"/>
  <c r="O5848" i="18"/>
  <c r="I5870" i="18"/>
  <c r="N5846" i="18"/>
  <c r="I5860" i="18"/>
  <c r="N5836" i="18"/>
  <c r="I5869" i="18"/>
  <c r="N5845" i="18"/>
  <c r="L8592" i="18"/>
  <c r="Q8568" i="18"/>
  <c r="K5852" i="18"/>
  <c r="P5828" i="18"/>
  <c r="K5869" i="18"/>
  <c r="P5845" i="18"/>
  <c r="L8595" i="18"/>
  <c r="Q8571" i="18"/>
  <c r="I5856" i="18"/>
  <c r="N5832" i="18"/>
  <c r="J5852" i="18"/>
  <c r="O5828" i="18"/>
  <c r="L8594" i="18"/>
  <c r="Q8570" i="18"/>
  <c r="K5849" i="18"/>
  <c r="P5825" i="18"/>
  <c r="R5806" i="18"/>
  <c r="U5806" i="18" s="1"/>
  <c r="R5814" i="18"/>
  <c r="U5814" i="18" s="1"/>
  <c r="R5802" i="18"/>
  <c r="U5802" i="18" s="1"/>
  <c r="R5820" i="18"/>
  <c r="U5820" i="18" s="1"/>
  <c r="R5810" i="18"/>
  <c r="U5810" i="18" s="1"/>
  <c r="R5824" i="18"/>
  <c r="U5824" i="18" s="1"/>
  <c r="L8585" i="18"/>
  <c r="Q8561" i="18"/>
  <c r="R5815" i="18"/>
  <c r="U5815" i="18" s="1"/>
  <c r="J5849" i="18"/>
  <c r="O5825" i="18"/>
  <c r="I5871" i="18"/>
  <c r="N5847" i="18"/>
  <c r="L8601" i="18"/>
  <c r="Q8577" i="18"/>
  <c r="L8588" i="18"/>
  <c r="Q8564" i="18"/>
  <c r="I5851" i="18"/>
  <c r="N5827" i="18"/>
  <c r="L8600" i="18"/>
  <c r="Q8576" i="18"/>
  <c r="L8587" i="18"/>
  <c r="Q8563" i="18"/>
  <c r="J5863" i="18"/>
  <c r="O5839" i="18"/>
  <c r="K5868" i="18"/>
  <c r="P5844" i="18"/>
  <c r="L8583" i="18"/>
  <c r="Q8559" i="18"/>
  <c r="I5861" i="18"/>
  <c r="N5837" i="18"/>
  <c r="L8590" i="18"/>
  <c r="Q8566" i="18"/>
  <c r="J5869" i="18"/>
  <c r="O5845" i="18"/>
  <c r="K5866" i="18"/>
  <c r="P5842" i="18"/>
  <c r="K5854" i="18"/>
  <c r="P5830" i="18"/>
  <c r="L8580" i="18"/>
  <c r="Q8556" i="18"/>
  <c r="L8599" i="18"/>
  <c r="Q8575" i="18"/>
  <c r="K5857" i="18"/>
  <c r="P5833" i="18"/>
  <c r="K5862" i="18"/>
  <c r="P5838" i="18"/>
  <c r="I5863" i="18"/>
  <c r="N5839" i="18"/>
  <c r="I5854" i="18"/>
  <c r="N5830" i="18"/>
  <c r="K5851" i="18"/>
  <c r="P5827" i="18"/>
  <c r="J5861" i="18"/>
  <c r="O5837" i="18"/>
  <c r="J5862" i="18"/>
  <c r="O5838" i="18"/>
  <c r="J5868" i="18"/>
  <c r="O5844" i="18"/>
  <c r="K5860" i="18"/>
  <c r="P5836" i="18"/>
  <c r="I5862" i="18"/>
  <c r="N5838" i="18"/>
  <c r="I5850" i="18"/>
  <c r="N5826" i="18"/>
  <c r="K5870" i="18"/>
  <c r="P5846" i="18"/>
  <c r="K5861" i="18"/>
  <c r="P5837" i="18"/>
  <c r="I5868" i="18"/>
  <c r="N5844" i="18"/>
  <c r="R5844" i="18" s="1"/>
  <c r="U5844" i="18" s="1"/>
  <c r="J5854" i="18"/>
  <c r="O5830" i="18"/>
  <c r="J5867" i="18"/>
  <c r="O5843" i="18"/>
  <c r="K5855" i="18"/>
  <c r="P5831" i="18"/>
  <c r="K5872" i="18"/>
  <c r="P5848" i="18"/>
  <c r="K5863" i="18"/>
  <c r="P5839" i="18"/>
  <c r="K5864" i="18"/>
  <c r="P5840" i="18"/>
  <c r="L8589" i="18"/>
  <c r="Q8565" i="18"/>
  <c r="L8598" i="18"/>
  <c r="Q8574" i="18"/>
  <c r="I5858" i="18"/>
  <c r="N5834" i="18"/>
  <c r="K5858" i="18"/>
  <c r="P5834" i="18"/>
  <c r="I5872" i="18"/>
  <c r="N5848" i="18"/>
  <c r="J5871" i="18"/>
  <c r="O5847" i="18"/>
  <c r="R5832" i="18" l="1"/>
  <c r="U5832" i="18" s="1"/>
  <c r="R5841" i="18"/>
  <c r="U5841" i="18" s="1"/>
  <c r="R5834" i="18"/>
  <c r="U5834" i="18" s="1"/>
  <c r="R5826" i="18"/>
  <c r="U5826" i="18" s="1"/>
  <c r="R5848" i="18"/>
  <c r="U5848" i="18" s="1"/>
  <c r="R5838" i="18"/>
  <c r="U5838" i="18" s="1"/>
  <c r="R5830" i="18"/>
  <c r="U5830" i="18" s="1"/>
  <c r="R5837" i="18"/>
  <c r="U5837" i="18" s="1"/>
  <c r="R5827" i="18"/>
  <c r="U5827" i="18" s="1"/>
  <c r="L8609" i="18"/>
  <c r="Q8585" i="18"/>
  <c r="K5873" i="18"/>
  <c r="P5849" i="18"/>
  <c r="J5876" i="18"/>
  <c r="O5852" i="18"/>
  <c r="L8619" i="18"/>
  <c r="Q8595" i="18"/>
  <c r="K5876" i="18"/>
  <c r="P5852" i="18"/>
  <c r="I5893" i="18"/>
  <c r="N5869" i="18"/>
  <c r="I5894" i="18"/>
  <c r="N5870" i="18"/>
  <c r="I5876" i="18"/>
  <c r="N5852" i="18"/>
  <c r="I5873" i="18"/>
  <c r="N5849" i="18"/>
  <c r="I5877" i="18"/>
  <c r="N5853" i="18"/>
  <c r="J5889" i="18"/>
  <c r="O5865" i="18"/>
  <c r="J5894" i="18"/>
  <c r="O5870" i="18"/>
  <c r="K5889" i="18"/>
  <c r="P5865" i="18"/>
  <c r="L8621" i="18"/>
  <c r="Q8597" i="18"/>
  <c r="I5883" i="18"/>
  <c r="N5859" i="18"/>
  <c r="J5874" i="18"/>
  <c r="O5850" i="18"/>
  <c r="L8608" i="18"/>
  <c r="Q8584" i="18"/>
  <c r="J5883" i="18"/>
  <c r="O5859" i="18"/>
  <c r="J5880" i="18"/>
  <c r="O5856" i="18"/>
  <c r="L8606" i="18"/>
  <c r="Q8582" i="18"/>
  <c r="L8615" i="18"/>
  <c r="Q8591" i="18"/>
  <c r="L8617" i="18"/>
  <c r="Q8593" i="18"/>
  <c r="I5881" i="18"/>
  <c r="N5857" i="18"/>
  <c r="J5895" i="18"/>
  <c r="O5871" i="18"/>
  <c r="K5882" i="18"/>
  <c r="P5858" i="18"/>
  <c r="L8622" i="18"/>
  <c r="Q8598" i="18"/>
  <c r="K5888" i="18"/>
  <c r="P5864" i="18"/>
  <c r="K5896" i="18"/>
  <c r="P5872" i="18"/>
  <c r="J5891" i="18"/>
  <c r="O5867" i="18"/>
  <c r="I5892" i="18"/>
  <c r="N5868" i="18"/>
  <c r="K5894" i="18"/>
  <c r="P5870" i="18"/>
  <c r="I5886" i="18"/>
  <c r="N5862" i="18"/>
  <c r="J5892" i="18"/>
  <c r="O5868" i="18"/>
  <c r="J5885" i="18"/>
  <c r="O5861" i="18"/>
  <c r="I5878" i="18"/>
  <c r="N5854" i="18"/>
  <c r="K5886" i="18"/>
  <c r="P5862" i="18"/>
  <c r="L8623" i="18"/>
  <c r="Q8599" i="18"/>
  <c r="K5878" i="18"/>
  <c r="P5854" i="18"/>
  <c r="J5893" i="18"/>
  <c r="O5869" i="18"/>
  <c r="I5885" i="18"/>
  <c r="N5861" i="18"/>
  <c r="K5892" i="18"/>
  <c r="P5868" i="18"/>
  <c r="L8611" i="18"/>
  <c r="Q8587" i="18"/>
  <c r="I5875" i="18"/>
  <c r="N5851" i="18"/>
  <c r="L8625" i="18"/>
  <c r="Q8601" i="18"/>
  <c r="J5873" i="18"/>
  <c r="O5849" i="18"/>
  <c r="R5836" i="18"/>
  <c r="U5836" i="18" s="1"/>
  <c r="R5842" i="18"/>
  <c r="U5842" i="18" s="1"/>
  <c r="R5843" i="18"/>
  <c r="U5843" i="18" s="1"/>
  <c r="R5840" i="18"/>
  <c r="U5840" i="18" s="1"/>
  <c r="R5831" i="18"/>
  <c r="U5831" i="18" s="1"/>
  <c r="J5890" i="18"/>
  <c r="O5866" i="18"/>
  <c r="K5895" i="18"/>
  <c r="P5871" i="18"/>
  <c r="K5874" i="18"/>
  <c r="P5850" i="18"/>
  <c r="J5879" i="18"/>
  <c r="O5855" i="18"/>
  <c r="R5847" i="18"/>
  <c r="U5847" i="18" s="1"/>
  <c r="L8618" i="18"/>
  <c r="Q8594" i="18"/>
  <c r="I5880" i="18"/>
  <c r="N5856" i="18"/>
  <c r="K5893" i="18"/>
  <c r="P5869" i="18"/>
  <c r="L8616" i="18"/>
  <c r="Q8592" i="18"/>
  <c r="I5884" i="18"/>
  <c r="N5860" i="18"/>
  <c r="J5896" i="18"/>
  <c r="O5872" i="18"/>
  <c r="J5877" i="18"/>
  <c r="O5853" i="18"/>
  <c r="J5884" i="18"/>
  <c r="O5860" i="18"/>
  <c r="I5890" i="18"/>
  <c r="N5866" i="18"/>
  <c r="K5877" i="18"/>
  <c r="P5853" i="18"/>
  <c r="L8602" i="18"/>
  <c r="Q8578" i="18"/>
  <c r="L8610" i="18"/>
  <c r="Q8586" i="18"/>
  <c r="I5889" i="18"/>
  <c r="N5865" i="18"/>
  <c r="J5882" i="18"/>
  <c r="O5858" i="18"/>
  <c r="I5891" i="18"/>
  <c r="N5867" i="18"/>
  <c r="K5891" i="18"/>
  <c r="P5867" i="18"/>
  <c r="K5883" i="18"/>
  <c r="P5859" i="18"/>
  <c r="L8620" i="18"/>
  <c r="Q8596" i="18"/>
  <c r="I5888" i="18"/>
  <c r="N5864" i="18"/>
  <c r="J5875" i="18"/>
  <c r="O5851" i="18"/>
  <c r="K5880" i="18"/>
  <c r="P5856" i="18"/>
  <c r="I5879" i="18"/>
  <c r="N5855" i="18"/>
  <c r="R5839" i="18"/>
  <c r="U5839" i="18" s="1"/>
  <c r="I5896" i="18"/>
  <c r="N5872" i="18"/>
  <c r="I5882" i="18"/>
  <c r="N5858" i="18"/>
  <c r="L8613" i="18"/>
  <c r="Q8589" i="18"/>
  <c r="K5887" i="18"/>
  <c r="P5863" i="18"/>
  <c r="K5879" i="18"/>
  <c r="P5855" i="18"/>
  <c r="J5878" i="18"/>
  <c r="O5854" i="18"/>
  <c r="K5885" i="18"/>
  <c r="P5861" i="18"/>
  <c r="I5874" i="18"/>
  <c r="N5850" i="18"/>
  <c r="K5884" i="18"/>
  <c r="P5860" i="18"/>
  <c r="J5886" i="18"/>
  <c r="O5862" i="18"/>
  <c r="K5875" i="18"/>
  <c r="P5851" i="18"/>
  <c r="I5887" i="18"/>
  <c r="N5863" i="18"/>
  <c r="K5881" i="18"/>
  <c r="P5857" i="18"/>
  <c r="L8604" i="18"/>
  <c r="Q8580" i="18"/>
  <c r="K5890" i="18"/>
  <c r="P5866" i="18"/>
  <c r="L8614" i="18"/>
  <c r="Q8590" i="18"/>
  <c r="L8607" i="18"/>
  <c r="Q8583" i="18"/>
  <c r="J5887" i="18"/>
  <c r="O5863" i="18"/>
  <c r="L8624" i="18"/>
  <c r="Q8600" i="18"/>
  <c r="L8612" i="18"/>
  <c r="Q8588" i="18"/>
  <c r="I5895" i="18"/>
  <c r="N5871" i="18"/>
  <c r="R5845" i="18"/>
  <c r="U5845" i="18" s="1"/>
  <c r="R5846" i="18"/>
  <c r="U5846" i="18" s="1"/>
  <c r="R5828" i="18"/>
  <c r="U5828" i="18" s="1"/>
  <c r="R5825" i="18"/>
  <c r="U5825" i="18" s="1"/>
  <c r="R5829" i="18"/>
  <c r="U5829" i="18" s="1"/>
  <c r="R5835" i="18"/>
  <c r="U5835" i="18" s="1"/>
  <c r="R5833" i="18"/>
  <c r="U5833" i="18" s="1"/>
  <c r="J5881" i="18"/>
  <c r="O5857" i="18"/>
  <c r="J5888" i="18"/>
  <c r="O5864" i="18"/>
  <c r="L8605" i="18"/>
  <c r="Q8581" i="18"/>
  <c r="L8603" i="18"/>
  <c r="Q8579" i="18"/>
  <c r="R5865" i="18" l="1"/>
  <c r="U5865" i="18" s="1"/>
  <c r="R5855" i="18"/>
  <c r="U5855" i="18" s="1"/>
  <c r="R5871" i="18"/>
  <c r="U5871" i="18" s="1"/>
  <c r="R5867" i="18"/>
  <c r="U5867" i="18" s="1"/>
  <c r="R5866" i="18"/>
  <c r="U5866" i="18" s="1"/>
  <c r="R5860" i="18"/>
  <c r="U5860" i="18" s="1"/>
  <c r="R5854" i="18"/>
  <c r="U5854" i="18" s="1"/>
  <c r="R5850" i="18"/>
  <c r="U5850" i="18" s="1"/>
  <c r="L8636" i="18"/>
  <c r="Q8612" i="18"/>
  <c r="L8638" i="18"/>
  <c r="Q8614" i="18"/>
  <c r="I5911" i="18"/>
  <c r="N5887" i="18"/>
  <c r="I5898" i="18"/>
  <c r="N5874" i="18"/>
  <c r="K5911" i="18"/>
  <c r="P5887" i="18"/>
  <c r="R5856" i="18"/>
  <c r="U5856" i="18" s="1"/>
  <c r="K5898" i="18"/>
  <c r="P5874" i="18"/>
  <c r="J5914" i="18"/>
  <c r="O5890" i="18"/>
  <c r="R5861" i="18"/>
  <c r="U5861" i="18" s="1"/>
  <c r="R5862" i="18"/>
  <c r="U5862" i="18" s="1"/>
  <c r="R5868" i="18"/>
  <c r="U5868" i="18" s="1"/>
  <c r="R5853" i="18"/>
  <c r="U5853" i="18" s="1"/>
  <c r="R5852" i="18"/>
  <c r="U5852" i="18" s="1"/>
  <c r="R5869" i="18"/>
  <c r="U5869" i="18" s="1"/>
  <c r="L8631" i="18"/>
  <c r="Q8607" i="18"/>
  <c r="J5911" i="18"/>
  <c r="O5887" i="18"/>
  <c r="L8628" i="18"/>
  <c r="Q8604" i="18"/>
  <c r="J5910" i="18"/>
  <c r="O5886" i="18"/>
  <c r="J5902" i="18"/>
  <c r="O5878" i="18"/>
  <c r="I5906" i="18"/>
  <c r="N5882" i="18"/>
  <c r="L8629" i="18"/>
  <c r="Q8605" i="18"/>
  <c r="J5905" i="18"/>
  <c r="O5881" i="18"/>
  <c r="R5872" i="18"/>
  <c r="U5872" i="18" s="1"/>
  <c r="I5903" i="18"/>
  <c r="N5879" i="18"/>
  <c r="J5899" i="18"/>
  <c r="O5875" i="18"/>
  <c r="L8644" i="18"/>
  <c r="Q8620" i="18"/>
  <c r="K5915" i="18"/>
  <c r="P5891" i="18"/>
  <c r="J5906" i="18"/>
  <c r="O5882" i="18"/>
  <c r="L8634" i="18"/>
  <c r="Q8610" i="18"/>
  <c r="K5901" i="18"/>
  <c r="P5877" i="18"/>
  <c r="J5908" i="18"/>
  <c r="O5884" i="18"/>
  <c r="J5920" i="18"/>
  <c r="O5896" i="18"/>
  <c r="L8640" i="18"/>
  <c r="Q8616" i="18"/>
  <c r="I5904" i="18"/>
  <c r="N5880" i="18"/>
  <c r="L8649" i="18"/>
  <c r="Q8625" i="18"/>
  <c r="L8635" i="18"/>
  <c r="Q8611" i="18"/>
  <c r="I5909" i="18"/>
  <c r="N5885" i="18"/>
  <c r="K5902" i="18"/>
  <c r="P5878" i="18"/>
  <c r="K5910" i="18"/>
  <c r="P5886" i="18"/>
  <c r="J5909" i="18"/>
  <c r="O5885" i="18"/>
  <c r="I5910" i="18"/>
  <c r="N5886" i="18"/>
  <c r="I5916" i="18"/>
  <c r="N5892" i="18"/>
  <c r="K5920" i="18"/>
  <c r="P5896" i="18"/>
  <c r="L8646" i="18"/>
  <c r="Q8622" i="18"/>
  <c r="J5919" i="18"/>
  <c r="O5895" i="18"/>
  <c r="L8641" i="18"/>
  <c r="Q8617" i="18"/>
  <c r="L8630" i="18"/>
  <c r="Q8606" i="18"/>
  <c r="J5907" i="18"/>
  <c r="O5883" i="18"/>
  <c r="J5898" i="18"/>
  <c r="O5874" i="18"/>
  <c r="L8645" i="18"/>
  <c r="Q8621" i="18"/>
  <c r="J5918" i="18"/>
  <c r="O5894" i="18"/>
  <c r="I5901" i="18"/>
  <c r="N5877" i="18"/>
  <c r="I5900" i="18"/>
  <c r="N5876" i="18"/>
  <c r="I5917" i="18"/>
  <c r="N5893" i="18"/>
  <c r="L8643" i="18"/>
  <c r="Q8619" i="18"/>
  <c r="K5897" i="18"/>
  <c r="P5873" i="18"/>
  <c r="L8648" i="18"/>
  <c r="Q8624" i="18"/>
  <c r="K5905" i="18"/>
  <c r="P5881" i="18"/>
  <c r="K5908" i="18"/>
  <c r="P5884" i="18"/>
  <c r="K5903" i="18"/>
  <c r="P5879" i="18"/>
  <c r="I5920" i="18"/>
  <c r="N5896" i="18"/>
  <c r="K5919" i="18"/>
  <c r="P5895" i="18"/>
  <c r="R5851" i="18"/>
  <c r="U5851" i="18" s="1"/>
  <c r="R5857" i="18"/>
  <c r="U5857" i="18" s="1"/>
  <c r="R5859" i="18"/>
  <c r="U5859" i="18" s="1"/>
  <c r="R5849" i="18"/>
  <c r="U5849" i="18" s="1"/>
  <c r="R5870" i="18"/>
  <c r="U5870" i="18" s="1"/>
  <c r="I5919" i="18"/>
  <c r="N5895" i="18"/>
  <c r="K5914" i="18"/>
  <c r="P5890" i="18"/>
  <c r="K5899" i="18"/>
  <c r="P5875" i="18"/>
  <c r="K5909" i="18"/>
  <c r="P5885" i="18"/>
  <c r="L8637" i="18"/>
  <c r="Q8613" i="18"/>
  <c r="R5864" i="18"/>
  <c r="U5864" i="18" s="1"/>
  <c r="J5903" i="18"/>
  <c r="O5879" i="18"/>
  <c r="L8627" i="18"/>
  <c r="Q8603" i="18"/>
  <c r="J5912" i="18"/>
  <c r="O5888" i="18"/>
  <c r="R5863" i="18"/>
  <c r="U5863" i="18" s="1"/>
  <c r="R5858" i="18"/>
  <c r="U5858" i="18" s="1"/>
  <c r="K5904" i="18"/>
  <c r="P5880" i="18"/>
  <c r="I5912" i="18"/>
  <c r="N5888" i="18"/>
  <c r="K5907" i="18"/>
  <c r="P5883" i="18"/>
  <c r="I5915" i="18"/>
  <c r="N5891" i="18"/>
  <c r="I5913" i="18"/>
  <c r="N5889" i="18"/>
  <c r="L8626" i="18"/>
  <c r="Q8602" i="18"/>
  <c r="I5914" i="18"/>
  <c r="N5890" i="18"/>
  <c r="J5901" i="18"/>
  <c r="O5877" i="18"/>
  <c r="I5908" i="18"/>
  <c r="N5884" i="18"/>
  <c r="R5884" i="18" s="1"/>
  <c r="U5884" i="18" s="1"/>
  <c r="K5917" i="18"/>
  <c r="P5893" i="18"/>
  <c r="L8642" i="18"/>
  <c r="Q8618" i="18"/>
  <c r="J5897" i="18"/>
  <c r="O5873" i="18"/>
  <c r="I5899" i="18"/>
  <c r="N5875" i="18"/>
  <c r="K5916" i="18"/>
  <c r="P5892" i="18"/>
  <c r="J5917" i="18"/>
  <c r="O5893" i="18"/>
  <c r="L8647" i="18"/>
  <c r="Q8623" i="18"/>
  <c r="I5902" i="18"/>
  <c r="N5878" i="18"/>
  <c r="R5878" i="18" s="1"/>
  <c r="U5878" i="18" s="1"/>
  <c r="J5916" i="18"/>
  <c r="O5892" i="18"/>
  <c r="K5918" i="18"/>
  <c r="P5894" i="18"/>
  <c r="J5915" i="18"/>
  <c r="O5891" i="18"/>
  <c r="K5912" i="18"/>
  <c r="P5888" i="18"/>
  <c r="K5906" i="18"/>
  <c r="P5882" i="18"/>
  <c r="I5905" i="18"/>
  <c r="N5881" i="18"/>
  <c r="L8639" i="18"/>
  <c r="Q8615" i="18"/>
  <c r="J5904" i="18"/>
  <c r="O5880" i="18"/>
  <c r="L8632" i="18"/>
  <c r="Q8608" i="18"/>
  <c r="I5907" i="18"/>
  <c r="N5883" i="18"/>
  <c r="K5913" i="18"/>
  <c r="P5889" i="18"/>
  <c r="J5913" i="18"/>
  <c r="O5889" i="18"/>
  <c r="I5897" i="18"/>
  <c r="N5873" i="18"/>
  <c r="R5873" i="18" s="1"/>
  <c r="U5873" i="18" s="1"/>
  <c r="I5918" i="18"/>
  <c r="N5894" i="18"/>
  <c r="K5900" i="18"/>
  <c r="P5876" i="18"/>
  <c r="J5900" i="18"/>
  <c r="O5876" i="18"/>
  <c r="L8633" i="18"/>
  <c r="Q8609" i="18"/>
  <c r="R5894" i="18" l="1"/>
  <c r="U5894" i="18" s="1"/>
  <c r="R5875" i="18"/>
  <c r="U5875" i="18" s="1"/>
  <c r="R5883" i="18"/>
  <c r="U5883" i="18" s="1"/>
  <c r="R5881" i="18"/>
  <c r="U5881" i="18" s="1"/>
  <c r="R5890" i="18"/>
  <c r="U5890" i="18" s="1"/>
  <c r="R5896" i="18"/>
  <c r="U5896" i="18" s="1"/>
  <c r="R5886" i="18"/>
  <c r="U5886" i="18" s="1"/>
  <c r="R5885" i="18"/>
  <c r="U5885" i="18" s="1"/>
  <c r="R5891" i="18"/>
  <c r="U5891" i="18" s="1"/>
  <c r="R5888" i="18"/>
  <c r="U5888" i="18" s="1"/>
  <c r="K5933" i="18"/>
  <c r="P5909" i="18"/>
  <c r="K5938" i="18"/>
  <c r="P5914" i="18"/>
  <c r="R5893" i="18"/>
  <c r="U5893" i="18" s="1"/>
  <c r="R5877" i="18"/>
  <c r="U5877" i="18" s="1"/>
  <c r="R5892" i="18"/>
  <c r="U5892" i="18" s="1"/>
  <c r="R5880" i="18"/>
  <c r="U5880" i="18" s="1"/>
  <c r="R5879" i="18"/>
  <c r="U5879" i="18" s="1"/>
  <c r="J5929" i="18"/>
  <c r="O5905" i="18"/>
  <c r="I5930" i="18"/>
  <c r="N5906" i="18"/>
  <c r="J5934" i="18"/>
  <c r="O5910" i="18"/>
  <c r="J5935" i="18"/>
  <c r="O5911" i="18"/>
  <c r="K5922" i="18"/>
  <c r="P5898" i="18"/>
  <c r="R5874" i="18"/>
  <c r="U5874" i="18" s="1"/>
  <c r="L8657" i="18"/>
  <c r="Q8633" i="18"/>
  <c r="K5924" i="18"/>
  <c r="P5900" i="18"/>
  <c r="I5921" i="18"/>
  <c r="N5897" i="18"/>
  <c r="K5937" i="18"/>
  <c r="P5913" i="18"/>
  <c r="L8656" i="18"/>
  <c r="Q8632" i="18"/>
  <c r="L8663" i="18"/>
  <c r="Q8639" i="18"/>
  <c r="K5930" i="18"/>
  <c r="P5906" i="18"/>
  <c r="J5939" i="18"/>
  <c r="O5915" i="18"/>
  <c r="J5940" i="18"/>
  <c r="O5916" i="18"/>
  <c r="L8671" i="18"/>
  <c r="Q8647" i="18"/>
  <c r="K5940" i="18"/>
  <c r="P5916" i="18"/>
  <c r="J5921" i="18"/>
  <c r="O5897" i="18"/>
  <c r="K5941" i="18"/>
  <c r="P5917" i="18"/>
  <c r="J5925" i="18"/>
  <c r="O5901" i="18"/>
  <c r="L8650" i="18"/>
  <c r="Q8626" i="18"/>
  <c r="I5939" i="18"/>
  <c r="N5915" i="18"/>
  <c r="I5936" i="18"/>
  <c r="N5912" i="18"/>
  <c r="L8651" i="18"/>
  <c r="Q8627" i="18"/>
  <c r="R5895" i="18"/>
  <c r="U5895" i="18" s="1"/>
  <c r="K5943" i="18"/>
  <c r="P5919" i="18"/>
  <c r="K5927" i="18"/>
  <c r="P5903" i="18"/>
  <c r="K5929" i="18"/>
  <c r="P5905" i="18"/>
  <c r="K5921" i="18"/>
  <c r="P5897" i="18"/>
  <c r="I5941" i="18"/>
  <c r="N5917" i="18"/>
  <c r="I5925" i="18"/>
  <c r="N5901" i="18"/>
  <c r="L8669" i="18"/>
  <c r="Q8645" i="18"/>
  <c r="J5931" i="18"/>
  <c r="O5907" i="18"/>
  <c r="L8665" i="18"/>
  <c r="Q8641" i="18"/>
  <c r="L8670" i="18"/>
  <c r="Q8646" i="18"/>
  <c r="I5940" i="18"/>
  <c r="N5916" i="18"/>
  <c r="J5933" i="18"/>
  <c r="O5909" i="18"/>
  <c r="K5926" i="18"/>
  <c r="P5902" i="18"/>
  <c r="L8659" i="18"/>
  <c r="Q8635" i="18"/>
  <c r="I5928" i="18"/>
  <c r="N5904" i="18"/>
  <c r="J5944" i="18"/>
  <c r="O5920" i="18"/>
  <c r="K5925" i="18"/>
  <c r="P5901" i="18"/>
  <c r="J5930" i="18"/>
  <c r="O5906" i="18"/>
  <c r="L8668" i="18"/>
  <c r="Q8644" i="18"/>
  <c r="I5927" i="18"/>
  <c r="N5903" i="18"/>
  <c r="I5922" i="18"/>
  <c r="N5898" i="18"/>
  <c r="L8662" i="18"/>
  <c r="Q8638" i="18"/>
  <c r="L8661" i="18"/>
  <c r="Q8637" i="18"/>
  <c r="I5943" i="18"/>
  <c r="N5919" i="18"/>
  <c r="L8653" i="18"/>
  <c r="Q8629" i="18"/>
  <c r="J5926" i="18"/>
  <c r="O5902" i="18"/>
  <c r="L8652" i="18"/>
  <c r="Q8628" i="18"/>
  <c r="L8655" i="18"/>
  <c r="Q8631" i="18"/>
  <c r="J5938" i="18"/>
  <c r="O5914" i="18"/>
  <c r="R5887" i="18"/>
  <c r="U5887" i="18" s="1"/>
  <c r="R5889" i="18"/>
  <c r="U5889" i="18" s="1"/>
  <c r="K5923" i="18"/>
  <c r="P5899" i="18"/>
  <c r="R5876" i="18"/>
  <c r="U5876" i="18" s="1"/>
  <c r="J5924" i="18"/>
  <c r="O5900" i="18"/>
  <c r="I5942" i="18"/>
  <c r="N5918" i="18"/>
  <c r="J5937" i="18"/>
  <c r="O5913" i="18"/>
  <c r="I5931" i="18"/>
  <c r="N5907" i="18"/>
  <c r="J5928" i="18"/>
  <c r="O5904" i="18"/>
  <c r="I5929" i="18"/>
  <c r="N5905" i="18"/>
  <c r="K5936" i="18"/>
  <c r="P5912" i="18"/>
  <c r="K5942" i="18"/>
  <c r="P5918" i="18"/>
  <c r="I5926" i="18"/>
  <c r="N5902" i="18"/>
  <c r="J5941" i="18"/>
  <c r="O5917" i="18"/>
  <c r="I5923" i="18"/>
  <c r="N5899" i="18"/>
  <c r="L8666" i="18"/>
  <c r="Q8642" i="18"/>
  <c r="I5932" i="18"/>
  <c r="N5908" i="18"/>
  <c r="I5938" i="18"/>
  <c r="N5914" i="18"/>
  <c r="I5937" i="18"/>
  <c r="N5913" i="18"/>
  <c r="R5913" i="18" s="1"/>
  <c r="U5913" i="18" s="1"/>
  <c r="K5931" i="18"/>
  <c r="P5907" i="18"/>
  <c r="K5928" i="18"/>
  <c r="P5904" i="18"/>
  <c r="J5936" i="18"/>
  <c r="O5912" i="18"/>
  <c r="J5927" i="18"/>
  <c r="O5903" i="18"/>
  <c r="I5944" i="18"/>
  <c r="N5920" i="18"/>
  <c r="K5932" i="18"/>
  <c r="P5908" i="18"/>
  <c r="L8672" i="18"/>
  <c r="Q8648" i="18"/>
  <c r="L8667" i="18"/>
  <c r="Q8643" i="18"/>
  <c r="I5924" i="18"/>
  <c r="N5900" i="18"/>
  <c r="J5942" i="18"/>
  <c r="O5918" i="18"/>
  <c r="J5922" i="18"/>
  <c r="O5898" i="18"/>
  <c r="L8654" i="18"/>
  <c r="Q8630" i="18"/>
  <c r="J5943" i="18"/>
  <c r="O5919" i="18"/>
  <c r="K5944" i="18"/>
  <c r="P5920" i="18"/>
  <c r="I5934" i="18"/>
  <c r="N5910" i="18"/>
  <c r="K5934" i="18"/>
  <c r="P5910" i="18"/>
  <c r="I5933" i="18"/>
  <c r="N5909" i="18"/>
  <c r="L8673" i="18"/>
  <c r="Q8649" i="18"/>
  <c r="L8664" i="18"/>
  <c r="Q8640" i="18"/>
  <c r="J5932" i="18"/>
  <c r="O5908" i="18"/>
  <c r="L8658" i="18"/>
  <c r="Q8634" i="18"/>
  <c r="K5939" i="18"/>
  <c r="P5915" i="18"/>
  <c r="J5923" i="18"/>
  <c r="O5899" i="18"/>
  <c r="R5882" i="18"/>
  <c r="U5882" i="18" s="1"/>
  <c r="K5935" i="18"/>
  <c r="P5911" i="18"/>
  <c r="I5935" i="18"/>
  <c r="N5911" i="18"/>
  <c r="L8660" i="18"/>
  <c r="Q8636" i="18"/>
  <c r="R5914" i="18" l="1"/>
  <c r="U5914" i="18" s="1"/>
  <c r="R5905" i="18"/>
  <c r="U5905" i="18" s="1"/>
  <c r="R5911" i="18"/>
  <c r="U5911" i="18" s="1"/>
  <c r="R5919" i="18"/>
  <c r="U5919" i="18" s="1"/>
  <c r="R5901" i="18"/>
  <c r="U5901" i="18" s="1"/>
  <c r="R5909" i="18"/>
  <c r="U5909" i="18" s="1"/>
  <c r="R5900" i="18"/>
  <c r="U5900" i="18" s="1"/>
  <c r="L8684" i="18"/>
  <c r="Q8660" i="18"/>
  <c r="K5959" i="18"/>
  <c r="P5935" i="18"/>
  <c r="R5908" i="18"/>
  <c r="U5908" i="18" s="1"/>
  <c r="R5899" i="18"/>
  <c r="U5899" i="18" s="1"/>
  <c r="R5902" i="18"/>
  <c r="U5902" i="18" s="1"/>
  <c r="K5947" i="18"/>
  <c r="P5923" i="18"/>
  <c r="J5962" i="18"/>
  <c r="O5938" i="18"/>
  <c r="L8676" i="18"/>
  <c r="Q8652" i="18"/>
  <c r="L8677" i="18"/>
  <c r="Q8653" i="18"/>
  <c r="L8685" i="18"/>
  <c r="Q8661" i="18"/>
  <c r="I5946" i="18"/>
  <c r="N5922" i="18"/>
  <c r="L8692" i="18"/>
  <c r="Q8668" i="18"/>
  <c r="K5949" i="18"/>
  <c r="P5925" i="18"/>
  <c r="I5952" i="18"/>
  <c r="N5928" i="18"/>
  <c r="K5950" i="18"/>
  <c r="P5926" i="18"/>
  <c r="I5964" i="18"/>
  <c r="N5940" i="18"/>
  <c r="L8689" i="18"/>
  <c r="Q8665" i="18"/>
  <c r="L8693" i="18"/>
  <c r="Q8669" i="18"/>
  <c r="I5965" i="18"/>
  <c r="N5941" i="18"/>
  <c r="K5953" i="18"/>
  <c r="P5929" i="18"/>
  <c r="K5967" i="18"/>
  <c r="P5943" i="18"/>
  <c r="R5912" i="18"/>
  <c r="U5912" i="18" s="1"/>
  <c r="R5897" i="18"/>
  <c r="U5897" i="18" s="1"/>
  <c r="K5946" i="18"/>
  <c r="P5922" i="18"/>
  <c r="J5958" i="18"/>
  <c r="O5934" i="18"/>
  <c r="J5953" i="18"/>
  <c r="O5929" i="18"/>
  <c r="K5963" i="18"/>
  <c r="P5939" i="18"/>
  <c r="K5958" i="18"/>
  <c r="P5934" i="18"/>
  <c r="L8691" i="18"/>
  <c r="Q8667" i="18"/>
  <c r="K5952" i="18"/>
  <c r="P5928" i="18"/>
  <c r="I5947" i="18"/>
  <c r="N5923" i="18"/>
  <c r="J5952" i="18"/>
  <c r="O5928" i="18"/>
  <c r="R5903" i="18"/>
  <c r="U5903" i="18" s="1"/>
  <c r="I5960" i="18"/>
  <c r="N5936" i="18"/>
  <c r="L8674" i="18"/>
  <c r="Q8650" i="18"/>
  <c r="K5965" i="18"/>
  <c r="P5941" i="18"/>
  <c r="K5964" i="18"/>
  <c r="P5940" i="18"/>
  <c r="J5964" i="18"/>
  <c r="O5940" i="18"/>
  <c r="K5954" i="18"/>
  <c r="P5930" i="18"/>
  <c r="L8680" i="18"/>
  <c r="Q8656" i="18"/>
  <c r="I5945" i="18"/>
  <c r="N5921" i="18"/>
  <c r="L8681" i="18"/>
  <c r="Q8657" i="18"/>
  <c r="R5906" i="18"/>
  <c r="U5906" i="18" s="1"/>
  <c r="K5957" i="18"/>
  <c r="P5933" i="18"/>
  <c r="L8697" i="18"/>
  <c r="Q8673" i="18"/>
  <c r="L8678" i="18"/>
  <c r="Q8654" i="18"/>
  <c r="K5956" i="18"/>
  <c r="P5932" i="18"/>
  <c r="I5961" i="18"/>
  <c r="N5937" i="18"/>
  <c r="I5956" i="18"/>
  <c r="N5932" i="18"/>
  <c r="K5960" i="18"/>
  <c r="P5936" i="18"/>
  <c r="J5961" i="18"/>
  <c r="O5937" i="18"/>
  <c r="J5948" i="18"/>
  <c r="O5924" i="18"/>
  <c r="I5959" i="18"/>
  <c r="N5935" i="18"/>
  <c r="R5910" i="18"/>
  <c r="U5910" i="18" s="1"/>
  <c r="R5907" i="18"/>
  <c r="U5907" i="18" s="1"/>
  <c r="R5918" i="18"/>
  <c r="U5918" i="18" s="1"/>
  <c r="L8679" i="18"/>
  <c r="Q8655" i="18"/>
  <c r="J5950" i="18"/>
  <c r="O5926" i="18"/>
  <c r="I5967" i="18"/>
  <c r="N5943" i="18"/>
  <c r="L8686" i="18"/>
  <c r="Q8662" i="18"/>
  <c r="I5951" i="18"/>
  <c r="N5927" i="18"/>
  <c r="J5954" i="18"/>
  <c r="O5930" i="18"/>
  <c r="J5968" i="18"/>
  <c r="O5944" i="18"/>
  <c r="L8683" i="18"/>
  <c r="Q8659" i="18"/>
  <c r="J5957" i="18"/>
  <c r="O5933" i="18"/>
  <c r="L8694" i="18"/>
  <c r="Q8670" i="18"/>
  <c r="J5955" i="18"/>
  <c r="O5931" i="18"/>
  <c r="I5949" i="18"/>
  <c r="N5925" i="18"/>
  <c r="K5945" i="18"/>
  <c r="P5921" i="18"/>
  <c r="K5951" i="18"/>
  <c r="P5927" i="18"/>
  <c r="R5915" i="18"/>
  <c r="U5915" i="18" s="1"/>
  <c r="J5959" i="18"/>
  <c r="O5935" i="18"/>
  <c r="I5954" i="18"/>
  <c r="N5930" i="18"/>
  <c r="J5956" i="18"/>
  <c r="O5932" i="18"/>
  <c r="K5968" i="18"/>
  <c r="P5944" i="18"/>
  <c r="J5966" i="18"/>
  <c r="O5942" i="18"/>
  <c r="J5951" i="18"/>
  <c r="O5927" i="18"/>
  <c r="I5950" i="18"/>
  <c r="N5926" i="18"/>
  <c r="R5920" i="18"/>
  <c r="U5920" i="18" s="1"/>
  <c r="J5947" i="18"/>
  <c r="O5923" i="18"/>
  <c r="L8682" i="18"/>
  <c r="Q8658" i="18"/>
  <c r="L8688" i="18"/>
  <c r="Q8664" i="18"/>
  <c r="I5957" i="18"/>
  <c r="N5933" i="18"/>
  <c r="I5958" i="18"/>
  <c r="N5934" i="18"/>
  <c r="R5934" i="18" s="1"/>
  <c r="U5934" i="18" s="1"/>
  <c r="J5967" i="18"/>
  <c r="O5943" i="18"/>
  <c r="J5946" i="18"/>
  <c r="O5922" i="18"/>
  <c r="I5948" i="18"/>
  <c r="N5924" i="18"/>
  <c r="L8696" i="18"/>
  <c r="Q8672" i="18"/>
  <c r="I5968" i="18"/>
  <c r="N5944" i="18"/>
  <c r="J5960" i="18"/>
  <c r="O5936" i="18"/>
  <c r="K5955" i="18"/>
  <c r="P5931" i="18"/>
  <c r="I5962" i="18"/>
  <c r="N5938" i="18"/>
  <c r="L8690" i="18"/>
  <c r="Q8666" i="18"/>
  <c r="J5965" i="18"/>
  <c r="O5941" i="18"/>
  <c r="K5966" i="18"/>
  <c r="P5942" i="18"/>
  <c r="I5953" i="18"/>
  <c r="N5929" i="18"/>
  <c r="I5955" i="18"/>
  <c r="N5931" i="18"/>
  <c r="I5966" i="18"/>
  <c r="N5942" i="18"/>
  <c r="R5898" i="18"/>
  <c r="U5898" i="18" s="1"/>
  <c r="R5904" i="18"/>
  <c r="U5904" i="18" s="1"/>
  <c r="R5916" i="18"/>
  <c r="U5916" i="18" s="1"/>
  <c r="R5917" i="18"/>
  <c r="U5917" i="18" s="1"/>
  <c r="L8675" i="18"/>
  <c r="Q8651" i="18"/>
  <c r="I5963" i="18"/>
  <c r="N5939" i="18"/>
  <c r="J5949" i="18"/>
  <c r="O5925" i="18"/>
  <c r="J5945" i="18"/>
  <c r="O5921" i="18"/>
  <c r="L8695" i="18"/>
  <c r="Q8671" i="18"/>
  <c r="J5963" i="18"/>
  <c r="O5939" i="18"/>
  <c r="L8687" i="18"/>
  <c r="Q8663" i="18"/>
  <c r="K5961" i="18"/>
  <c r="P5937" i="18"/>
  <c r="K5948" i="18"/>
  <c r="P5924" i="18"/>
  <c r="K5962" i="18"/>
  <c r="P5938" i="18"/>
  <c r="R5929" i="18" l="1"/>
  <c r="U5929" i="18" s="1"/>
  <c r="R5931" i="18"/>
  <c r="U5931" i="18" s="1"/>
  <c r="R5944" i="18"/>
  <c r="U5944" i="18" s="1"/>
  <c r="R5933" i="18"/>
  <c r="U5933" i="18" s="1"/>
  <c r="R5938" i="18"/>
  <c r="U5938" i="18" s="1"/>
  <c r="I5974" i="18"/>
  <c r="N5950" i="18"/>
  <c r="J5990" i="18"/>
  <c r="O5966" i="18"/>
  <c r="J5980" i="18"/>
  <c r="O5956" i="18"/>
  <c r="J5983" i="18"/>
  <c r="O5959" i="18"/>
  <c r="R5927" i="18"/>
  <c r="U5927" i="18" s="1"/>
  <c r="R5943" i="18"/>
  <c r="U5943" i="18" s="1"/>
  <c r="J5972" i="18"/>
  <c r="O5948" i="18"/>
  <c r="K5984" i="18"/>
  <c r="P5960" i="18"/>
  <c r="I5985" i="18"/>
  <c r="N5961" i="18"/>
  <c r="L8702" i="18"/>
  <c r="Q8678" i="18"/>
  <c r="K5981" i="18"/>
  <c r="P5957" i="18"/>
  <c r="R5921" i="18"/>
  <c r="U5921" i="18" s="1"/>
  <c r="I5971" i="18"/>
  <c r="N5947" i="18"/>
  <c r="L8715" i="18"/>
  <c r="Q8691" i="18"/>
  <c r="K5987" i="18"/>
  <c r="P5963" i="18"/>
  <c r="J5982" i="18"/>
  <c r="O5958" i="18"/>
  <c r="K5977" i="18"/>
  <c r="P5953" i="18"/>
  <c r="L8717" i="18"/>
  <c r="Q8693" i="18"/>
  <c r="I5988" i="18"/>
  <c r="N5964" i="18"/>
  <c r="I5976" i="18"/>
  <c r="N5952" i="18"/>
  <c r="L8716" i="18"/>
  <c r="Q8692" i="18"/>
  <c r="L8709" i="18"/>
  <c r="Q8685" i="18"/>
  <c r="L8700" i="18"/>
  <c r="Q8676" i="18"/>
  <c r="K5971" i="18"/>
  <c r="P5947" i="18"/>
  <c r="R5939" i="18"/>
  <c r="U5939" i="18" s="1"/>
  <c r="R5942" i="18"/>
  <c r="U5942" i="18" s="1"/>
  <c r="K5986" i="18"/>
  <c r="P5962" i="18"/>
  <c r="K5985" i="18"/>
  <c r="P5961" i="18"/>
  <c r="J5987" i="18"/>
  <c r="O5963" i="18"/>
  <c r="J5969" i="18"/>
  <c r="O5945" i="18"/>
  <c r="I5987" i="18"/>
  <c r="N5963" i="18"/>
  <c r="I5990" i="18"/>
  <c r="N5966" i="18"/>
  <c r="I5977" i="18"/>
  <c r="N5953" i="18"/>
  <c r="J5989" i="18"/>
  <c r="O5965" i="18"/>
  <c r="I5986" i="18"/>
  <c r="N5962" i="18"/>
  <c r="J5984" i="18"/>
  <c r="O5960" i="18"/>
  <c r="L8720" i="18"/>
  <c r="Q8696" i="18"/>
  <c r="J5970" i="18"/>
  <c r="O5946" i="18"/>
  <c r="I5982" i="18"/>
  <c r="N5958" i="18"/>
  <c r="L8712" i="18"/>
  <c r="Q8688" i="18"/>
  <c r="J5971" i="18"/>
  <c r="O5947" i="18"/>
  <c r="R5930" i="18"/>
  <c r="U5930" i="18" s="1"/>
  <c r="K5969" i="18"/>
  <c r="P5945" i="18"/>
  <c r="J5979" i="18"/>
  <c r="O5955" i="18"/>
  <c r="J5981" i="18"/>
  <c r="O5957" i="18"/>
  <c r="J5992" i="18"/>
  <c r="O5968" i="18"/>
  <c r="I5975" i="18"/>
  <c r="N5951" i="18"/>
  <c r="I5991" i="18"/>
  <c r="N5967" i="18"/>
  <c r="L8703" i="18"/>
  <c r="Q8679" i="18"/>
  <c r="R5935" i="18"/>
  <c r="U5935" i="18" s="1"/>
  <c r="R5932" i="18"/>
  <c r="U5932" i="18" s="1"/>
  <c r="I5969" i="18"/>
  <c r="N5945" i="18"/>
  <c r="K5978" i="18"/>
  <c r="P5954" i="18"/>
  <c r="K5988" i="18"/>
  <c r="P5964" i="18"/>
  <c r="L8698" i="18"/>
  <c r="Q8674" i="18"/>
  <c r="R5941" i="18"/>
  <c r="U5941" i="18" s="1"/>
  <c r="R5922" i="18"/>
  <c r="U5922" i="18" s="1"/>
  <c r="K5983" i="18"/>
  <c r="P5959" i="18"/>
  <c r="J5975" i="18"/>
  <c r="O5951" i="18"/>
  <c r="K5992" i="18"/>
  <c r="P5968" i="18"/>
  <c r="R5925" i="18"/>
  <c r="U5925" i="18" s="1"/>
  <c r="I5983" i="18"/>
  <c r="N5959" i="18"/>
  <c r="J5985" i="18"/>
  <c r="O5961" i="18"/>
  <c r="I5980" i="18"/>
  <c r="N5956" i="18"/>
  <c r="K5980" i="18"/>
  <c r="P5956" i="18"/>
  <c r="L8721" i="18"/>
  <c r="Q8697" i="18"/>
  <c r="R5936" i="18"/>
  <c r="U5936" i="18" s="1"/>
  <c r="J5976" i="18"/>
  <c r="O5952" i="18"/>
  <c r="K5976" i="18"/>
  <c r="P5952" i="18"/>
  <c r="K5982" i="18"/>
  <c r="P5958" i="18"/>
  <c r="J5977" i="18"/>
  <c r="O5953" i="18"/>
  <c r="K5970" i="18"/>
  <c r="P5946" i="18"/>
  <c r="K5991" i="18"/>
  <c r="P5967" i="18"/>
  <c r="I5989" i="18"/>
  <c r="N5965" i="18"/>
  <c r="L8713" i="18"/>
  <c r="Q8689" i="18"/>
  <c r="K5974" i="18"/>
  <c r="P5950" i="18"/>
  <c r="K5973" i="18"/>
  <c r="P5949" i="18"/>
  <c r="I5970" i="18"/>
  <c r="N5946" i="18"/>
  <c r="L8701" i="18"/>
  <c r="Q8677" i="18"/>
  <c r="J5986" i="18"/>
  <c r="O5962" i="18"/>
  <c r="R5924" i="18"/>
  <c r="U5924" i="18" s="1"/>
  <c r="I5978" i="18"/>
  <c r="N5954" i="18"/>
  <c r="K5972" i="18"/>
  <c r="P5948" i="18"/>
  <c r="L8711" i="18"/>
  <c r="Q8687" i="18"/>
  <c r="L8719" i="18"/>
  <c r="Q8695" i="18"/>
  <c r="J5973" i="18"/>
  <c r="O5949" i="18"/>
  <c r="L8699" i="18"/>
  <c r="Q8675" i="18"/>
  <c r="I5979" i="18"/>
  <c r="N5955" i="18"/>
  <c r="K5990" i="18"/>
  <c r="P5966" i="18"/>
  <c r="L8714" i="18"/>
  <c r="Q8690" i="18"/>
  <c r="K5979" i="18"/>
  <c r="P5955" i="18"/>
  <c r="I5992" i="18"/>
  <c r="N5968" i="18"/>
  <c r="R5968" i="18" s="1"/>
  <c r="U5968" i="18" s="1"/>
  <c r="I5972" i="18"/>
  <c r="N5948" i="18"/>
  <c r="J5991" i="18"/>
  <c r="O5967" i="18"/>
  <c r="I5981" i="18"/>
  <c r="N5957" i="18"/>
  <c r="L8706" i="18"/>
  <c r="Q8682" i="18"/>
  <c r="R5926" i="18"/>
  <c r="U5926" i="18" s="1"/>
  <c r="K5975" i="18"/>
  <c r="P5951" i="18"/>
  <c r="I5973" i="18"/>
  <c r="N5949" i="18"/>
  <c r="L8718" i="18"/>
  <c r="Q8694" i="18"/>
  <c r="L8707" i="18"/>
  <c r="Q8683" i="18"/>
  <c r="J5978" i="18"/>
  <c r="O5954" i="18"/>
  <c r="L8710" i="18"/>
  <c r="Q8686" i="18"/>
  <c r="J5974" i="18"/>
  <c r="O5950" i="18"/>
  <c r="R5937" i="18"/>
  <c r="U5937" i="18" s="1"/>
  <c r="L8705" i="18"/>
  <c r="Q8681" i="18"/>
  <c r="L8704" i="18"/>
  <c r="Q8680" i="18"/>
  <c r="J5988" i="18"/>
  <c r="O5964" i="18"/>
  <c r="K5989" i="18"/>
  <c r="P5965" i="18"/>
  <c r="I5984" i="18"/>
  <c r="N5960" i="18"/>
  <c r="R5923" i="18"/>
  <c r="U5923" i="18" s="1"/>
  <c r="R5940" i="18"/>
  <c r="U5940" i="18" s="1"/>
  <c r="R5928" i="18"/>
  <c r="U5928" i="18" s="1"/>
  <c r="L8708" i="18"/>
  <c r="Q8684" i="18"/>
  <c r="R5963" i="18" l="1"/>
  <c r="U5963" i="18" s="1"/>
  <c r="R5946" i="18"/>
  <c r="U5946" i="18" s="1"/>
  <c r="R5960" i="18"/>
  <c r="U5960" i="18" s="1"/>
  <c r="R5956" i="18"/>
  <c r="U5956" i="18" s="1"/>
  <c r="R5957" i="18"/>
  <c r="U5957" i="18" s="1"/>
  <c r="R5948" i="18"/>
  <c r="U5948" i="18" s="1"/>
  <c r="R5959" i="18"/>
  <c r="U5959" i="18" s="1"/>
  <c r="R5958" i="18"/>
  <c r="U5958" i="18" s="1"/>
  <c r="R5962" i="18"/>
  <c r="U5962" i="18" s="1"/>
  <c r="J6002" i="18"/>
  <c r="O5978" i="18"/>
  <c r="L8731" i="18"/>
  <c r="Q8707" i="18"/>
  <c r="R5955" i="18"/>
  <c r="U5955" i="18" s="1"/>
  <c r="R5954" i="18"/>
  <c r="U5954" i="18" s="1"/>
  <c r="J6010" i="18"/>
  <c r="O5986" i="18"/>
  <c r="I5994" i="18"/>
  <c r="N5970" i="18"/>
  <c r="K5998" i="18"/>
  <c r="P5974" i="18"/>
  <c r="I6013" i="18"/>
  <c r="N5989" i="18"/>
  <c r="K5994" i="18"/>
  <c r="P5970" i="18"/>
  <c r="K6006" i="18"/>
  <c r="P5982" i="18"/>
  <c r="J6000" i="18"/>
  <c r="O5976" i="18"/>
  <c r="J5999" i="18"/>
  <c r="O5975" i="18"/>
  <c r="K6012" i="18"/>
  <c r="P5988" i="18"/>
  <c r="I5993" i="18"/>
  <c r="N5969" i="18"/>
  <c r="L8727" i="18"/>
  <c r="Q8703" i="18"/>
  <c r="I5999" i="18"/>
  <c r="N5975" i="18"/>
  <c r="J6005" i="18"/>
  <c r="O5981" i="18"/>
  <c r="K5993" i="18"/>
  <c r="P5969" i="18"/>
  <c r="R5966" i="18"/>
  <c r="U5966" i="18" s="1"/>
  <c r="R5964" i="18"/>
  <c r="U5964" i="18" s="1"/>
  <c r="R5947" i="18"/>
  <c r="U5947" i="18" s="1"/>
  <c r="K6005" i="18"/>
  <c r="P5981" i="18"/>
  <c r="I6009" i="18"/>
  <c r="N5985" i="18"/>
  <c r="J5996" i="18"/>
  <c r="O5972" i="18"/>
  <c r="J6007" i="18"/>
  <c r="O5983" i="18"/>
  <c r="J6014" i="18"/>
  <c r="O5990" i="18"/>
  <c r="L8734" i="18"/>
  <c r="Q8710" i="18"/>
  <c r="I5997" i="18"/>
  <c r="N5973" i="18"/>
  <c r="K6013" i="18"/>
  <c r="P5989" i="18"/>
  <c r="L8728" i="18"/>
  <c r="Q8704" i="18"/>
  <c r="L8730" i="18"/>
  <c r="Q8706" i="18"/>
  <c r="J6015" i="18"/>
  <c r="O5991" i="18"/>
  <c r="I6016" i="18"/>
  <c r="N5992" i="18"/>
  <c r="L8738" i="18"/>
  <c r="Q8714" i="18"/>
  <c r="I6003" i="18"/>
  <c r="N5979" i="18"/>
  <c r="J5997" i="18"/>
  <c r="O5973" i="18"/>
  <c r="L8735" i="18"/>
  <c r="Q8711" i="18"/>
  <c r="I6002" i="18"/>
  <c r="N5978" i="18"/>
  <c r="K6004" i="18"/>
  <c r="P5980" i="18"/>
  <c r="J6009" i="18"/>
  <c r="O5985" i="18"/>
  <c r="R5967" i="18"/>
  <c r="U5967" i="18" s="1"/>
  <c r="L8736" i="18"/>
  <c r="Q8712" i="18"/>
  <c r="J5994" i="18"/>
  <c r="O5970" i="18"/>
  <c r="J6008" i="18"/>
  <c r="O5984" i="18"/>
  <c r="J6013" i="18"/>
  <c r="O5989" i="18"/>
  <c r="I6014" i="18"/>
  <c r="N5990" i="18"/>
  <c r="J5993" i="18"/>
  <c r="O5969" i="18"/>
  <c r="K6009" i="18"/>
  <c r="P5985" i="18"/>
  <c r="L8724" i="18"/>
  <c r="Q8700" i="18"/>
  <c r="L8740" i="18"/>
  <c r="Q8740" i="18" s="1"/>
  <c r="Q8716" i="18"/>
  <c r="I6012" i="18"/>
  <c r="N5988" i="18"/>
  <c r="K6001" i="18"/>
  <c r="P5977" i="18"/>
  <c r="K6011" i="18"/>
  <c r="P5987" i="18"/>
  <c r="I5995" i="18"/>
  <c r="N5971" i="18"/>
  <c r="R5950" i="18"/>
  <c r="U5950" i="18" s="1"/>
  <c r="L8742" i="18"/>
  <c r="Q8742" i="18" s="1"/>
  <c r="Q8718" i="18"/>
  <c r="K5999" i="18"/>
  <c r="P5975" i="18"/>
  <c r="L8725" i="18"/>
  <c r="Q8701" i="18"/>
  <c r="K5997" i="18"/>
  <c r="P5973" i="18"/>
  <c r="K6015" i="18"/>
  <c r="P5991" i="18"/>
  <c r="J6001" i="18"/>
  <c r="O5977" i="18"/>
  <c r="K6000" i="18"/>
  <c r="P5976" i="18"/>
  <c r="K6016" i="18"/>
  <c r="P5992" i="18"/>
  <c r="K6007" i="18"/>
  <c r="P5983" i="18"/>
  <c r="L8722" i="18"/>
  <c r="Q8698" i="18"/>
  <c r="K6002" i="18"/>
  <c r="P5978" i="18"/>
  <c r="I6015" i="18"/>
  <c r="N5991" i="18"/>
  <c r="R5991" i="18" s="1"/>
  <c r="U5991" i="18" s="1"/>
  <c r="J6016" i="18"/>
  <c r="O5992" i="18"/>
  <c r="J6003" i="18"/>
  <c r="O5979" i="18"/>
  <c r="R5953" i="18"/>
  <c r="U5953" i="18" s="1"/>
  <c r="R5952" i="18"/>
  <c r="U5952" i="18" s="1"/>
  <c r="L8726" i="18"/>
  <c r="Q8702" i="18"/>
  <c r="K6008" i="18"/>
  <c r="P5984" i="18"/>
  <c r="J6004" i="18"/>
  <c r="O5980" i="18"/>
  <c r="I5998" i="18"/>
  <c r="N5974" i="18"/>
  <c r="L8732" i="18"/>
  <c r="Q8708" i="18"/>
  <c r="J5998" i="18"/>
  <c r="O5974" i="18"/>
  <c r="L8737" i="18"/>
  <c r="Q8713" i="18"/>
  <c r="I6008" i="18"/>
  <c r="N5984" i="18"/>
  <c r="J6012" i="18"/>
  <c r="O5988" i="18"/>
  <c r="L8729" i="18"/>
  <c r="Q8705" i="18"/>
  <c r="R5949" i="18"/>
  <c r="U5949" i="18" s="1"/>
  <c r="I6005" i="18"/>
  <c r="N5981" i="18"/>
  <c r="I5996" i="18"/>
  <c r="N5972" i="18"/>
  <c r="K6003" i="18"/>
  <c r="P5979" i="18"/>
  <c r="K6014" i="18"/>
  <c r="P5990" i="18"/>
  <c r="L8723" i="18"/>
  <c r="Q8699" i="18"/>
  <c r="L8743" i="18"/>
  <c r="Q8743" i="18" s="1"/>
  <c r="Q8719" i="18"/>
  <c r="K5996" i="18"/>
  <c r="P5972" i="18"/>
  <c r="R5965" i="18"/>
  <c r="U5965" i="18" s="1"/>
  <c r="L8745" i="18"/>
  <c r="Q8745" i="18" s="1"/>
  <c r="Q8721" i="18"/>
  <c r="I6004" i="18"/>
  <c r="N5980" i="18"/>
  <c r="I6007" i="18"/>
  <c r="N5983" i="18"/>
  <c r="R5983" i="18" s="1"/>
  <c r="U5983" i="18" s="1"/>
  <c r="R5945" i="18"/>
  <c r="U5945" i="18" s="1"/>
  <c r="R5951" i="18"/>
  <c r="U5951" i="18" s="1"/>
  <c r="J5995" i="18"/>
  <c r="O5971" i="18"/>
  <c r="I6006" i="18"/>
  <c r="N5982" i="18"/>
  <c r="L8744" i="18"/>
  <c r="Q8744" i="18" s="1"/>
  <c r="Q8720" i="18"/>
  <c r="I6010" i="18"/>
  <c r="N5986" i="18"/>
  <c r="I6001" i="18"/>
  <c r="N5977" i="18"/>
  <c r="R5977" i="18" s="1"/>
  <c r="U5977" i="18" s="1"/>
  <c r="I6011" i="18"/>
  <c r="N5987" i="18"/>
  <c r="J6011" i="18"/>
  <c r="O5987" i="18"/>
  <c r="K6010" i="18"/>
  <c r="P5986" i="18"/>
  <c r="K5995" i="18"/>
  <c r="P5971" i="18"/>
  <c r="L8733" i="18"/>
  <c r="Q8709" i="18"/>
  <c r="I6000" i="18"/>
  <c r="N5976" i="18"/>
  <c r="R5976" i="18" s="1"/>
  <c r="U5976" i="18" s="1"/>
  <c r="L8741" i="18"/>
  <c r="Q8741" i="18" s="1"/>
  <c r="Q8717" i="18"/>
  <c r="J6006" i="18"/>
  <c r="O5982" i="18"/>
  <c r="L8739" i="18"/>
  <c r="Q8715" i="18"/>
  <c r="R5961" i="18"/>
  <c r="U5961" i="18" s="1"/>
  <c r="R5972" i="18" l="1"/>
  <c r="U5972" i="18" s="1"/>
  <c r="R5980" i="18"/>
  <c r="U5980" i="18" s="1"/>
  <c r="R5981" i="18"/>
  <c r="U5981" i="18" s="1"/>
  <c r="I6024" i="18"/>
  <c r="N6000" i="18"/>
  <c r="K6019" i="18"/>
  <c r="P5995" i="18"/>
  <c r="J6019" i="18"/>
  <c r="O5995" i="18"/>
  <c r="L8763" i="18"/>
  <c r="Q8763" i="18" s="1"/>
  <c r="Q8739" i="18"/>
  <c r="L8757" i="18"/>
  <c r="Q8757" i="18" s="1"/>
  <c r="Q8733" i="18"/>
  <c r="K6034" i="18"/>
  <c r="P6010" i="18"/>
  <c r="I6035" i="18"/>
  <c r="N6011" i="18"/>
  <c r="I6034" i="18"/>
  <c r="N6010" i="18"/>
  <c r="I6030" i="18"/>
  <c r="N6006" i="18"/>
  <c r="I6028" i="18"/>
  <c r="N6004" i="18"/>
  <c r="L8753" i="18"/>
  <c r="Q8753" i="18" s="1"/>
  <c r="Q8729" i="18"/>
  <c r="I6032" i="18"/>
  <c r="N6008" i="18"/>
  <c r="J6022" i="18"/>
  <c r="O5998" i="18"/>
  <c r="I6022" i="18"/>
  <c r="N5998" i="18"/>
  <c r="K6032" i="18"/>
  <c r="P6008" i="18"/>
  <c r="J6040" i="18"/>
  <c r="O6016" i="18"/>
  <c r="K6026" i="18"/>
  <c r="P6002" i="18"/>
  <c r="K6031" i="18"/>
  <c r="P6007" i="18"/>
  <c r="K6024" i="18"/>
  <c r="P6000" i="18"/>
  <c r="K6039" i="18"/>
  <c r="P6015" i="18"/>
  <c r="L8749" i="18"/>
  <c r="Q8749" i="18" s="1"/>
  <c r="Q8725" i="18"/>
  <c r="R5988" i="18"/>
  <c r="U5988" i="18" s="1"/>
  <c r="K6028" i="18"/>
  <c r="P6004" i="18"/>
  <c r="L8759" i="18"/>
  <c r="Q8759" i="18" s="1"/>
  <c r="Q8735" i="18"/>
  <c r="I6027" i="18"/>
  <c r="N6003" i="18"/>
  <c r="I6040" i="18"/>
  <c r="N6016" i="18"/>
  <c r="L8754" i="18"/>
  <c r="Q8754" i="18" s="1"/>
  <c r="Q8730" i="18"/>
  <c r="K6037" i="18"/>
  <c r="P6013" i="18"/>
  <c r="L8758" i="18"/>
  <c r="Q8758" i="18" s="1"/>
  <c r="Q8734" i="18"/>
  <c r="J6031" i="18"/>
  <c r="O6007" i="18"/>
  <c r="I6033" i="18"/>
  <c r="N6009" i="18"/>
  <c r="J6030" i="18"/>
  <c r="O6006" i="18"/>
  <c r="J6035" i="18"/>
  <c r="O6011" i="18"/>
  <c r="K6020" i="18"/>
  <c r="P5996" i="18"/>
  <c r="L8747" i="18"/>
  <c r="Q8747" i="18" s="1"/>
  <c r="Q8723" i="18"/>
  <c r="K6027" i="18"/>
  <c r="P6003" i="18"/>
  <c r="I6029" i="18"/>
  <c r="N6005" i="18"/>
  <c r="K6035" i="18"/>
  <c r="P6011" i="18"/>
  <c r="I6036" i="18"/>
  <c r="N6012" i="18"/>
  <c r="L8748" i="18"/>
  <c r="Q8748" i="18" s="1"/>
  <c r="Q8724" i="18"/>
  <c r="J6017" i="18"/>
  <c r="O5993" i="18"/>
  <c r="J6037" i="18"/>
  <c r="O6013" i="18"/>
  <c r="J6018" i="18"/>
  <c r="O5994" i="18"/>
  <c r="R5978" i="18"/>
  <c r="U5978" i="18" s="1"/>
  <c r="R5973" i="18"/>
  <c r="U5973" i="18" s="1"/>
  <c r="J6029" i="18"/>
  <c r="O6005" i="18"/>
  <c r="L8751" i="18"/>
  <c r="Q8751" i="18" s="1"/>
  <c r="Q8727" i="18"/>
  <c r="K6036" i="18"/>
  <c r="P6012" i="18"/>
  <c r="J6024" i="18"/>
  <c r="O6000" i="18"/>
  <c r="K6018" i="18"/>
  <c r="P5994" i="18"/>
  <c r="K6022" i="18"/>
  <c r="P5998" i="18"/>
  <c r="J6034" i="18"/>
  <c r="O6010" i="18"/>
  <c r="L8755" i="18"/>
  <c r="Q8755" i="18" s="1"/>
  <c r="Q8731" i="18"/>
  <c r="I6025" i="18"/>
  <c r="N6001" i="18"/>
  <c r="J6036" i="18"/>
  <c r="O6012" i="18"/>
  <c r="L8761" i="18"/>
  <c r="Q8761" i="18" s="1"/>
  <c r="Q8737" i="18"/>
  <c r="L8756" i="18"/>
  <c r="Q8756" i="18" s="1"/>
  <c r="Q8732" i="18"/>
  <c r="J6028" i="18"/>
  <c r="O6004" i="18"/>
  <c r="L8750" i="18"/>
  <c r="Q8750" i="18" s="1"/>
  <c r="Q8726" i="18"/>
  <c r="J6027" i="18"/>
  <c r="O6003" i="18"/>
  <c r="I6039" i="18"/>
  <c r="N6015" i="18"/>
  <c r="L8746" i="18"/>
  <c r="Q8746" i="18" s="1"/>
  <c r="Q8722" i="18"/>
  <c r="K6040" i="18"/>
  <c r="P6016" i="18"/>
  <c r="J6025" i="18"/>
  <c r="O6001" i="18"/>
  <c r="K6021" i="18"/>
  <c r="P5997" i="18"/>
  <c r="K6023" i="18"/>
  <c r="P5999" i="18"/>
  <c r="R5971" i="18"/>
  <c r="U5971" i="18" s="1"/>
  <c r="R5990" i="18"/>
  <c r="U5990" i="18" s="1"/>
  <c r="J6033" i="18"/>
  <c r="O6009" i="18"/>
  <c r="I6026" i="18"/>
  <c r="N6002" i="18"/>
  <c r="J6021" i="18"/>
  <c r="O5997" i="18"/>
  <c r="L8762" i="18"/>
  <c r="Q8762" i="18" s="1"/>
  <c r="Q8738" i="18"/>
  <c r="J6039" i="18"/>
  <c r="O6015" i="18"/>
  <c r="L8752" i="18"/>
  <c r="Q8752" i="18" s="1"/>
  <c r="Q8728" i="18"/>
  <c r="I6021" i="18"/>
  <c r="N5997" i="18"/>
  <c r="J6038" i="18"/>
  <c r="O6014" i="18"/>
  <c r="J6020" i="18"/>
  <c r="O5996" i="18"/>
  <c r="K6029" i="18"/>
  <c r="P6005" i="18"/>
  <c r="R5975" i="18"/>
  <c r="U5975" i="18" s="1"/>
  <c r="R5969" i="18"/>
  <c r="U5969" i="18" s="1"/>
  <c r="R5989" i="18"/>
  <c r="U5989" i="18" s="1"/>
  <c r="R5970" i="18"/>
  <c r="U5970" i="18" s="1"/>
  <c r="I6031" i="18"/>
  <c r="N6007" i="18"/>
  <c r="R5987" i="18"/>
  <c r="U5987" i="18" s="1"/>
  <c r="R5986" i="18"/>
  <c r="U5986" i="18" s="1"/>
  <c r="R5982" i="18"/>
  <c r="U5982" i="18" s="1"/>
  <c r="K6038" i="18"/>
  <c r="P6014" i="18"/>
  <c r="I6020" i="18"/>
  <c r="N5996" i="18"/>
  <c r="R5984" i="18"/>
  <c r="U5984" i="18" s="1"/>
  <c r="R5974" i="18"/>
  <c r="U5974" i="18" s="1"/>
  <c r="I6019" i="18"/>
  <c r="N5995" i="18"/>
  <c r="K6025" i="18"/>
  <c r="P6001" i="18"/>
  <c r="K6033" i="18"/>
  <c r="P6009" i="18"/>
  <c r="I6038" i="18"/>
  <c r="N6014" i="18"/>
  <c r="J6032" i="18"/>
  <c r="O6008" i="18"/>
  <c r="L8760" i="18"/>
  <c r="Q8760" i="18" s="1"/>
  <c r="Q8736" i="18"/>
  <c r="R5979" i="18"/>
  <c r="U5979" i="18" s="1"/>
  <c r="R5992" i="18"/>
  <c r="U5992" i="18" s="1"/>
  <c r="R5985" i="18"/>
  <c r="U5985" i="18" s="1"/>
  <c r="K6017" i="18"/>
  <c r="P5993" i="18"/>
  <c r="I6023" i="18"/>
  <c r="N5999" i="18"/>
  <c r="I6017" i="18"/>
  <c r="N5993" i="18"/>
  <c r="R5993" i="18" s="1"/>
  <c r="U5993" i="18" s="1"/>
  <c r="J6023" i="18"/>
  <c r="O5999" i="18"/>
  <c r="K6030" i="18"/>
  <c r="P6006" i="18"/>
  <c r="I6037" i="18"/>
  <c r="N6013" i="18"/>
  <c r="I6018" i="18"/>
  <c r="N5994" i="18"/>
  <c r="J6026" i="18"/>
  <c r="O6002" i="18"/>
  <c r="R5995" i="18" l="1"/>
  <c r="U5995" i="18" s="1"/>
  <c r="R5996" i="18"/>
  <c r="U5996" i="18" s="1"/>
  <c r="R5994" i="18"/>
  <c r="U5994" i="18" s="1"/>
  <c r="R6013" i="18"/>
  <c r="U6013" i="18" s="1"/>
  <c r="R6007" i="18"/>
  <c r="U6007" i="18" s="1"/>
  <c r="R6015" i="18"/>
  <c r="U6015" i="18" s="1"/>
  <c r="R6014" i="18"/>
  <c r="U6014" i="18" s="1"/>
  <c r="R6011" i="18"/>
  <c r="U6011" i="18" s="1"/>
  <c r="K6054" i="18"/>
  <c r="P6030" i="18"/>
  <c r="I6061" i="18"/>
  <c r="N6037" i="18"/>
  <c r="I6047" i="18"/>
  <c r="N6023" i="18"/>
  <c r="I6055" i="18"/>
  <c r="N6031" i="18"/>
  <c r="J6044" i="18"/>
  <c r="O6020" i="18"/>
  <c r="I6045" i="18"/>
  <c r="N6021" i="18"/>
  <c r="J6063" i="18"/>
  <c r="O6039" i="18"/>
  <c r="J6045" i="18"/>
  <c r="O6021" i="18"/>
  <c r="J6057" i="18"/>
  <c r="O6033" i="18"/>
  <c r="K6047" i="18"/>
  <c r="P6023" i="18"/>
  <c r="J6049" i="18"/>
  <c r="O6025" i="18"/>
  <c r="J6051" i="18"/>
  <c r="O6027" i="18"/>
  <c r="J6052" i="18"/>
  <c r="O6028" i="18"/>
  <c r="I6049" i="18"/>
  <c r="N6025" i="18"/>
  <c r="J6058" i="18"/>
  <c r="O6034" i="18"/>
  <c r="K6042" i="18"/>
  <c r="P6018" i="18"/>
  <c r="K6060" i="18"/>
  <c r="P6036" i="18"/>
  <c r="J6053" i="18"/>
  <c r="O6029" i="18"/>
  <c r="J6042" i="18"/>
  <c r="O6018" i="18"/>
  <c r="J6041" i="18"/>
  <c r="O6017" i="18"/>
  <c r="I6060" i="18"/>
  <c r="N6036" i="18"/>
  <c r="I6053" i="18"/>
  <c r="N6029" i="18"/>
  <c r="J6059" i="18"/>
  <c r="O6035" i="18"/>
  <c r="I6057" i="18"/>
  <c r="N6033" i="18"/>
  <c r="I6051" i="18"/>
  <c r="N6027" i="18"/>
  <c r="K6052" i="18"/>
  <c r="P6028" i="18"/>
  <c r="R5998" i="18"/>
  <c r="U5998" i="18" s="1"/>
  <c r="R6008" i="18"/>
  <c r="U6008" i="18" s="1"/>
  <c r="R6004" i="18"/>
  <c r="U6004" i="18" s="1"/>
  <c r="R6010" i="18"/>
  <c r="U6010" i="18" s="1"/>
  <c r="I6042" i="18"/>
  <c r="N6018" i="18"/>
  <c r="K6041" i="18"/>
  <c r="P6017" i="18"/>
  <c r="J6050" i="18"/>
  <c r="O6026" i="18"/>
  <c r="J6047" i="18"/>
  <c r="O6023" i="18"/>
  <c r="J6056" i="18"/>
  <c r="O6032" i="18"/>
  <c r="K6057" i="18"/>
  <c r="P6033" i="18"/>
  <c r="I6043" i="18"/>
  <c r="N6019" i="18"/>
  <c r="I6044" i="18"/>
  <c r="N6020" i="18"/>
  <c r="R6002" i="18"/>
  <c r="U6002" i="18" s="1"/>
  <c r="R6016" i="18"/>
  <c r="U6016" i="18" s="1"/>
  <c r="K6063" i="18"/>
  <c r="P6039" i="18"/>
  <c r="K6055" i="18"/>
  <c r="P6031" i="18"/>
  <c r="J6064" i="18"/>
  <c r="O6040" i="18"/>
  <c r="I6046" i="18"/>
  <c r="N6022" i="18"/>
  <c r="I6056" i="18"/>
  <c r="N6032" i="18"/>
  <c r="I6052" i="18"/>
  <c r="N6028" i="18"/>
  <c r="R6028" i="18" s="1"/>
  <c r="U6028" i="18" s="1"/>
  <c r="I6058" i="18"/>
  <c r="N6034" i="18"/>
  <c r="K6058" i="18"/>
  <c r="P6034" i="18"/>
  <c r="K6043" i="18"/>
  <c r="P6019" i="18"/>
  <c r="I6041" i="18"/>
  <c r="N6017" i="18"/>
  <c r="K6053" i="18"/>
  <c r="P6029" i="18"/>
  <c r="J6062" i="18"/>
  <c r="O6038" i="18"/>
  <c r="I6050" i="18"/>
  <c r="N6026" i="18"/>
  <c r="K6045" i="18"/>
  <c r="P6021" i="18"/>
  <c r="K6064" i="18"/>
  <c r="P6040" i="18"/>
  <c r="I6063" i="18"/>
  <c r="N6039" i="18"/>
  <c r="J6060" i="18"/>
  <c r="O6036" i="18"/>
  <c r="K6046" i="18"/>
  <c r="P6022" i="18"/>
  <c r="J6048" i="18"/>
  <c r="O6024" i="18"/>
  <c r="J6061" i="18"/>
  <c r="O6037" i="18"/>
  <c r="K6059" i="18"/>
  <c r="P6035" i="18"/>
  <c r="K6051" i="18"/>
  <c r="P6027" i="18"/>
  <c r="K6044" i="18"/>
  <c r="P6020" i="18"/>
  <c r="J6054" i="18"/>
  <c r="O6030" i="18"/>
  <c r="J6055" i="18"/>
  <c r="O6031" i="18"/>
  <c r="K6061" i="18"/>
  <c r="P6037" i="18"/>
  <c r="I6064" i="18"/>
  <c r="N6040" i="18"/>
  <c r="R6040" i="18" s="1"/>
  <c r="U6040" i="18" s="1"/>
  <c r="R6006" i="18"/>
  <c r="U6006" i="18" s="1"/>
  <c r="R6000" i="18"/>
  <c r="U6000" i="18" s="1"/>
  <c r="R5999" i="18"/>
  <c r="U5999" i="18" s="1"/>
  <c r="I6062" i="18"/>
  <c r="N6038" i="18"/>
  <c r="K6049" i="18"/>
  <c r="P6025" i="18"/>
  <c r="K6062" i="18"/>
  <c r="P6038" i="18"/>
  <c r="R5997" i="18"/>
  <c r="U5997" i="18" s="1"/>
  <c r="R6001" i="18"/>
  <c r="U6001" i="18" s="1"/>
  <c r="R6012" i="18"/>
  <c r="U6012" i="18" s="1"/>
  <c r="R6005" i="18"/>
  <c r="U6005" i="18" s="1"/>
  <c r="R6009" i="18"/>
  <c r="U6009" i="18" s="1"/>
  <c r="R6003" i="18"/>
  <c r="U6003" i="18" s="1"/>
  <c r="K6048" i="18"/>
  <c r="P6024" i="18"/>
  <c r="K6050" i="18"/>
  <c r="P6026" i="18"/>
  <c r="K6056" i="18"/>
  <c r="P6032" i="18"/>
  <c r="J6046" i="18"/>
  <c r="O6022" i="18"/>
  <c r="I6054" i="18"/>
  <c r="N6030" i="18"/>
  <c r="I6059" i="18"/>
  <c r="N6035" i="18"/>
  <c r="J6043" i="18"/>
  <c r="O6019" i="18"/>
  <c r="I6048" i="18"/>
  <c r="N6024" i="18"/>
  <c r="R6039" i="18" l="1"/>
  <c r="U6039" i="18" s="1"/>
  <c r="R6017" i="18"/>
  <c r="U6017" i="18" s="1"/>
  <c r="R6018" i="18"/>
  <c r="U6018" i="18" s="1"/>
  <c r="R6026" i="18"/>
  <c r="U6026" i="18" s="1"/>
  <c r="R6032" i="18"/>
  <c r="U6032" i="18" s="1"/>
  <c r="J6070" i="18"/>
  <c r="O6046" i="18"/>
  <c r="I6078" i="18"/>
  <c r="N6054" i="18"/>
  <c r="K6072" i="18"/>
  <c r="P6048" i="18"/>
  <c r="R6034" i="18"/>
  <c r="U6034" i="18" s="1"/>
  <c r="R6020" i="18"/>
  <c r="U6020" i="18" s="1"/>
  <c r="R6033" i="18"/>
  <c r="U6033" i="18" s="1"/>
  <c r="R6029" i="18"/>
  <c r="U6029" i="18" s="1"/>
  <c r="R6025" i="18"/>
  <c r="U6025" i="18" s="1"/>
  <c r="R6021" i="18"/>
  <c r="U6021" i="18" s="1"/>
  <c r="R6031" i="18"/>
  <c r="U6031" i="18" s="1"/>
  <c r="R6037" i="18"/>
  <c r="U6037" i="18" s="1"/>
  <c r="I6072" i="18"/>
  <c r="N6048" i="18"/>
  <c r="K6074" i="18"/>
  <c r="P6050" i="18"/>
  <c r="J6067" i="18"/>
  <c r="O6043" i="18"/>
  <c r="K6080" i="18"/>
  <c r="P6056" i="18"/>
  <c r="K6086" i="18"/>
  <c r="P6062" i="18"/>
  <c r="I6086" i="18"/>
  <c r="N6062" i="18"/>
  <c r="R6024" i="18"/>
  <c r="U6024" i="18" s="1"/>
  <c r="R6035" i="18"/>
  <c r="U6035" i="18" s="1"/>
  <c r="I6088" i="18"/>
  <c r="N6064" i="18"/>
  <c r="J6079" i="18"/>
  <c r="O6055" i="18"/>
  <c r="K6068" i="18"/>
  <c r="P6044" i="18"/>
  <c r="K6083" i="18"/>
  <c r="P6059" i="18"/>
  <c r="J6072" i="18"/>
  <c r="O6048" i="18"/>
  <c r="J6084" i="18"/>
  <c r="O6060" i="18"/>
  <c r="K6088" i="18"/>
  <c r="P6064" i="18"/>
  <c r="I6074" i="18"/>
  <c r="N6050" i="18"/>
  <c r="K6077" i="18"/>
  <c r="P6053" i="18"/>
  <c r="K6067" i="18"/>
  <c r="P6043" i="18"/>
  <c r="I6082" i="18"/>
  <c r="N6058" i="18"/>
  <c r="I6080" i="18"/>
  <c r="N6056" i="18"/>
  <c r="J6088" i="18"/>
  <c r="O6064" i="18"/>
  <c r="K6087" i="18"/>
  <c r="P6063" i="18"/>
  <c r="I6068" i="18"/>
  <c r="N6044" i="18"/>
  <c r="K6081" i="18"/>
  <c r="P6057" i="18"/>
  <c r="J6071" i="18"/>
  <c r="O6047" i="18"/>
  <c r="K6065" i="18"/>
  <c r="P6041" i="18"/>
  <c r="K6076" i="18"/>
  <c r="P6052" i="18"/>
  <c r="I6081" i="18"/>
  <c r="N6057" i="18"/>
  <c r="I6077" i="18"/>
  <c r="N6053" i="18"/>
  <c r="J6065" i="18"/>
  <c r="O6041" i="18"/>
  <c r="J6077" i="18"/>
  <c r="O6053" i="18"/>
  <c r="K6066" i="18"/>
  <c r="P6042" i="18"/>
  <c r="I6073" i="18"/>
  <c r="N6049" i="18"/>
  <c r="J6075" i="18"/>
  <c r="O6051" i="18"/>
  <c r="K6071" i="18"/>
  <c r="P6047" i="18"/>
  <c r="J6069" i="18"/>
  <c r="O6045" i="18"/>
  <c r="I6069" i="18"/>
  <c r="N6045" i="18"/>
  <c r="I6079" i="18"/>
  <c r="N6055" i="18"/>
  <c r="I6085" i="18"/>
  <c r="N6061" i="18"/>
  <c r="R6061" i="18" s="1"/>
  <c r="U6061" i="18" s="1"/>
  <c r="R6019" i="18"/>
  <c r="U6019" i="18" s="1"/>
  <c r="R6027" i="18"/>
  <c r="U6027" i="18" s="1"/>
  <c r="R6036" i="18"/>
  <c r="U6036" i="18" s="1"/>
  <c r="R6023" i="18"/>
  <c r="U6023" i="18" s="1"/>
  <c r="I6083" i="18"/>
  <c r="N6059" i="18"/>
  <c r="K6073" i="18"/>
  <c r="P6049" i="18"/>
  <c r="R6022" i="18"/>
  <c r="U6022" i="18" s="1"/>
  <c r="R6030" i="18"/>
  <c r="U6030" i="18" s="1"/>
  <c r="R6038" i="18"/>
  <c r="U6038" i="18" s="1"/>
  <c r="K6085" i="18"/>
  <c r="P6061" i="18"/>
  <c r="J6078" i="18"/>
  <c r="O6054" i="18"/>
  <c r="K6075" i="18"/>
  <c r="P6051" i="18"/>
  <c r="J6085" i="18"/>
  <c r="O6061" i="18"/>
  <c r="K6070" i="18"/>
  <c r="P6046" i="18"/>
  <c r="I6087" i="18"/>
  <c r="N6063" i="18"/>
  <c r="K6069" i="18"/>
  <c r="P6045" i="18"/>
  <c r="J6086" i="18"/>
  <c r="O6062" i="18"/>
  <c r="I6065" i="18"/>
  <c r="N6041" i="18"/>
  <c r="K6082" i="18"/>
  <c r="P6058" i="18"/>
  <c r="I6076" i="18"/>
  <c r="N6052" i="18"/>
  <c r="I6070" i="18"/>
  <c r="N6046" i="18"/>
  <c r="K6079" i="18"/>
  <c r="P6055" i="18"/>
  <c r="I6067" i="18"/>
  <c r="N6043" i="18"/>
  <c r="J6080" i="18"/>
  <c r="O6056" i="18"/>
  <c r="J6074" i="18"/>
  <c r="O6050" i="18"/>
  <c r="I6066" i="18"/>
  <c r="N6042" i="18"/>
  <c r="I6075" i="18"/>
  <c r="N6051" i="18"/>
  <c r="J6083" i="18"/>
  <c r="O6059" i="18"/>
  <c r="I6084" i="18"/>
  <c r="N6060" i="18"/>
  <c r="J6066" i="18"/>
  <c r="O6042" i="18"/>
  <c r="K6084" i="18"/>
  <c r="P6060" i="18"/>
  <c r="J6082" i="18"/>
  <c r="O6058" i="18"/>
  <c r="J6076" i="18"/>
  <c r="O6052" i="18"/>
  <c r="J6073" i="18"/>
  <c r="O6049" i="18"/>
  <c r="J6081" i="18"/>
  <c r="O6057" i="18"/>
  <c r="J6087" i="18"/>
  <c r="O6063" i="18"/>
  <c r="J6068" i="18"/>
  <c r="O6044" i="18"/>
  <c r="I6071" i="18"/>
  <c r="N6047" i="18"/>
  <c r="K6078" i="18"/>
  <c r="P6054" i="18"/>
  <c r="R6044" i="18" l="1"/>
  <c r="U6044" i="18" s="1"/>
  <c r="R6062" i="18"/>
  <c r="U6062" i="18" s="1"/>
  <c r="R6045" i="18"/>
  <c r="U6045" i="18" s="1"/>
  <c r="R6059" i="18"/>
  <c r="U6059" i="18" s="1"/>
  <c r="R6055" i="18"/>
  <c r="U6055" i="18" s="1"/>
  <c r="R6047" i="18"/>
  <c r="U6047" i="18" s="1"/>
  <c r="J6111" i="18"/>
  <c r="O6087" i="18"/>
  <c r="J6092" i="18"/>
  <c r="O6068" i="18"/>
  <c r="K6108" i="18"/>
  <c r="P6084" i="18"/>
  <c r="I6099" i="18"/>
  <c r="N6075" i="18"/>
  <c r="I6091" i="18"/>
  <c r="N6067" i="18"/>
  <c r="K6106" i="18"/>
  <c r="P6082" i="18"/>
  <c r="I6111" i="18"/>
  <c r="N6087" i="18"/>
  <c r="J6102" i="18"/>
  <c r="O6078" i="18"/>
  <c r="R6057" i="18"/>
  <c r="U6057" i="18" s="1"/>
  <c r="R6056" i="18"/>
  <c r="U6056" i="18" s="1"/>
  <c r="R6050" i="18"/>
  <c r="U6050" i="18" s="1"/>
  <c r="R6048" i="18"/>
  <c r="U6048" i="18" s="1"/>
  <c r="R6054" i="18"/>
  <c r="U6054" i="18" s="1"/>
  <c r="K6102" i="18"/>
  <c r="P6078" i="18"/>
  <c r="J6105" i="18"/>
  <c r="O6081" i="18"/>
  <c r="J6100" i="18"/>
  <c r="O6076" i="18"/>
  <c r="I6108" i="18"/>
  <c r="N6084" i="18"/>
  <c r="J6098" i="18"/>
  <c r="O6074" i="18"/>
  <c r="I6094" i="18"/>
  <c r="N6070" i="18"/>
  <c r="J6110" i="18"/>
  <c r="O6086" i="18"/>
  <c r="J6109" i="18"/>
  <c r="O6085" i="18"/>
  <c r="R6042" i="18"/>
  <c r="U6042" i="18" s="1"/>
  <c r="R6052" i="18"/>
  <c r="U6052" i="18" s="1"/>
  <c r="R6041" i="18"/>
  <c r="U6041" i="18" s="1"/>
  <c r="I6107" i="18"/>
  <c r="N6083" i="18"/>
  <c r="I6103" i="18"/>
  <c r="N6079" i="18"/>
  <c r="J6093" i="18"/>
  <c r="O6069" i="18"/>
  <c r="J6099" i="18"/>
  <c r="O6075" i="18"/>
  <c r="K6090" i="18"/>
  <c r="P6066" i="18"/>
  <c r="J6089" i="18"/>
  <c r="O6065" i="18"/>
  <c r="I6105" i="18"/>
  <c r="N6081" i="18"/>
  <c r="K6089" i="18"/>
  <c r="P6065" i="18"/>
  <c r="K6105" i="18"/>
  <c r="P6081" i="18"/>
  <c r="K6111" i="18"/>
  <c r="P6087" i="18"/>
  <c r="I6104" i="18"/>
  <c r="N6080" i="18"/>
  <c r="K6091" i="18"/>
  <c r="P6067" i="18"/>
  <c r="I6098" i="18"/>
  <c r="N6074" i="18"/>
  <c r="J6108" i="18"/>
  <c r="O6084" i="18"/>
  <c r="K6107" i="18"/>
  <c r="P6083" i="18"/>
  <c r="J6103" i="18"/>
  <c r="O6079" i="18"/>
  <c r="K6110" i="18"/>
  <c r="P6086" i="18"/>
  <c r="J6091" i="18"/>
  <c r="O6067" i="18"/>
  <c r="I6096" i="18"/>
  <c r="N6072" i="18"/>
  <c r="I6102" i="18"/>
  <c r="N6078" i="18"/>
  <c r="R6078" i="18" s="1"/>
  <c r="U6078" i="18" s="1"/>
  <c r="J6097" i="18"/>
  <c r="O6073" i="18"/>
  <c r="J6090" i="18"/>
  <c r="O6066" i="18"/>
  <c r="I6090" i="18"/>
  <c r="N6066" i="18"/>
  <c r="K6103" i="18"/>
  <c r="P6079" i="18"/>
  <c r="I6089" i="18"/>
  <c r="N6065" i="18"/>
  <c r="K6094" i="18"/>
  <c r="P6070" i="18"/>
  <c r="K6109" i="18"/>
  <c r="P6085" i="18"/>
  <c r="R6049" i="18"/>
  <c r="U6049" i="18" s="1"/>
  <c r="R6053" i="18"/>
  <c r="U6053" i="18" s="1"/>
  <c r="R6058" i="18"/>
  <c r="U6058" i="18" s="1"/>
  <c r="R6064" i="18"/>
  <c r="U6064" i="18" s="1"/>
  <c r="I6095" i="18"/>
  <c r="N6071" i="18"/>
  <c r="J6106" i="18"/>
  <c r="O6082" i="18"/>
  <c r="J6107" i="18"/>
  <c r="O6083" i="18"/>
  <c r="J6104" i="18"/>
  <c r="O6080" i="18"/>
  <c r="I6100" i="18"/>
  <c r="N6076" i="18"/>
  <c r="K6093" i="18"/>
  <c r="P6069" i="18"/>
  <c r="K6099" i="18"/>
  <c r="P6075" i="18"/>
  <c r="R6060" i="18"/>
  <c r="U6060" i="18" s="1"/>
  <c r="R6051" i="18"/>
  <c r="U6051" i="18" s="1"/>
  <c r="R6043" i="18"/>
  <c r="U6043" i="18" s="1"/>
  <c r="R6046" i="18"/>
  <c r="U6046" i="18" s="1"/>
  <c r="R6063" i="18"/>
  <c r="U6063" i="18" s="1"/>
  <c r="K6097" i="18"/>
  <c r="P6073" i="18"/>
  <c r="I6109" i="18"/>
  <c r="N6085" i="18"/>
  <c r="I6093" i="18"/>
  <c r="N6069" i="18"/>
  <c r="K6095" i="18"/>
  <c r="P6071" i="18"/>
  <c r="I6097" i="18"/>
  <c r="N6073" i="18"/>
  <c r="J6101" i="18"/>
  <c r="O6077" i="18"/>
  <c r="I6101" i="18"/>
  <c r="N6077" i="18"/>
  <c r="K6100" i="18"/>
  <c r="P6076" i="18"/>
  <c r="J6095" i="18"/>
  <c r="O6071" i="18"/>
  <c r="I6092" i="18"/>
  <c r="N6068" i="18"/>
  <c r="J6112" i="18"/>
  <c r="O6088" i="18"/>
  <c r="I6106" i="18"/>
  <c r="N6082" i="18"/>
  <c r="K6101" i="18"/>
  <c r="P6077" i="18"/>
  <c r="K6112" i="18"/>
  <c r="P6088" i="18"/>
  <c r="J6096" i="18"/>
  <c r="O6072" i="18"/>
  <c r="K6092" i="18"/>
  <c r="P6068" i="18"/>
  <c r="I6112" i="18"/>
  <c r="N6088" i="18"/>
  <c r="I6110" i="18"/>
  <c r="N6086" i="18"/>
  <c r="K6104" i="18"/>
  <c r="P6080" i="18"/>
  <c r="K6098" i="18"/>
  <c r="P6074" i="18"/>
  <c r="K6096" i="18"/>
  <c r="P6072" i="18"/>
  <c r="J6094" i="18"/>
  <c r="O6070" i="18"/>
  <c r="R6065" i="18" l="1"/>
  <c r="U6065" i="18" s="1"/>
  <c r="R6076" i="18"/>
  <c r="U6076" i="18" s="1"/>
  <c r="R6071" i="18"/>
  <c r="U6071" i="18" s="1"/>
  <c r="R6088" i="18"/>
  <c r="U6088" i="18" s="1"/>
  <c r="R6066" i="18"/>
  <c r="U6066" i="18" s="1"/>
  <c r="R6074" i="18"/>
  <c r="U6074" i="18" s="1"/>
  <c r="J6120" i="18"/>
  <c r="O6096" i="18"/>
  <c r="I6121" i="18"/>
  <c r="N6097" i="18"/>
  <c r="J6118" i="18"/>
  <c r="O6094" i="18"/>
  <c r="I6134" i="18"/>
  <c r="N6110" i="18"/>
  <c r="K6136" i="18"/>
  <c r="P6112" i="18"/>
  <c r="I6116" i="18"/>
  <c r="N6092" i="18"/>
  <c r="J6125" i="18"/>
  <c r="O6101" i="18"/>
  <c r="R6079" i="18"/>
  <c r="U6079" i="18" s="1"/>
  <c r="J6133" i="18"/>
  <c r="O6109" i="18"/>
  <c r="I6118" i="18"/>
  <c r="N6094" i="18"/>
  <c r="I6132" i="18"/>
  <c r="N6108" i="18"/>
  <c r="J6129" i="18"/>
  <c r="O6105" i="18"/>
  <c r="R6075" i="18"/>
  <c r="U6075" i="18" s="1"/>
  <c r="K6120" i="18"/>
  <c r="P6096" i="18"/>
  <c r="J6136" i="18"/>
  <c r="O6112" i="18"/>
  <c r="I6117" i="18"/>
  <c r="N6093" i="18"/>
  <c r="K6122" i="18"/>
  <c r="P6098" i="18"/>
  <c r="K6116" i="18"/>
  <c r="P6092" i="18"/>
  <c r="I6130" i="18"/>
  <c r="N6106" i="18"/>
  <c r="K6124" i="18"/>
  <c r="P6100" i="18"/>
  <c r="K6119" i="18"/>
  <c r="P6095" i="18"/>
  <c r="I6133" i="18"/>
  <c r="N6109" i="18"/>
  <c r="R6077" i="18"/>
  <c r="U6077" i="18" s="1"/>
  <c r="R6073" i="18"/>
  <c r="U6073" i="18" s="1"/>
  <c r="R6069" i="18"/>
  <c r="U6069" i="18" s="1"/>
  <c r="K6123" i="18"/>
  <c r="P6099" i="18"/>
  <c r="I6124" i="18"/>
  <c r="N6100" i="18"/>
  <c r="J6131" i="18"/>
  <c r="O6107" i="18"/>
  <c r="I6119" i="18"/>
  <c r="N6095" i="18"/>
  <c r="K6118" i="18"/>
  <c r="P6094" i="18"/>
  <c r="K6127" i="18"/>
  <c r="P6103" i="18"/>
  <c r="J6114" i="18"/>
  <c r="O6090" i="18"/>
  <c r="I6126" i="18"/>
  <c r="N6102" i="18"/>
  <c r="J6115" i="18"/>
  <c r="O6091" i="18"/>
  <c r="J6127" i="18"/>
  <c r="O6103" i="18"/>
  <c r="J6132" i="18"/>
  <c r="O6108" i="18"/>
  <c r="K6115" i="18"/>
  <c r="P6091" i="18"/>
  <c r="K6135" i="18"/>
  <c r="P6111" i="18"/>
  <c r="K6113" i="18"/>
  <c r="P6089" i="18"/>
  <c r="J6113" i="18"/>
  <c r="O6089" i="18"/>
  <c r="J6123" i="18"/>
  <c r="O6099" i="18"/>
  <c r="I6127" i="18"/>
  <c r="N6103" i="18"/>
  <c r="J6126" i="18"/>
  <c r="O6102" i="18"/>
  <c r="K6130" i="18"/>
  <c r="P6106" i="18"/>
  <c r="I6123" i="18"/>
  <c r="N6099" i="18"/>
  <c r="J6116" i="18"/>
  <c r="O6092" i="18"/>
  <c r="I6136" i="18"/>
  <c r="N6112" i="18"/>
  <c r="J6119" i="18"/>
  <c r="O6095" i="18"/>
  <c r="K6121" i="18"/>
  <c r="P6097" i="18"/>
  <c r="R6072" i="18"/>
  <c r="U6072" i="18" s="1"/>
  <c r="R6080" i="18"/>
  <c r="U6080" i="18" s="1"/>
  <c r="R6081" i="18"/>
  <c r="U6081" i="18" s="1"/>
  <c r="R6083" i="18"/>
  <c r="U6083" i="18" s="1"/>
  <c r="J6134" i="18"/>
  <c r="O6110" i="18"/>
  <c r="J6122" i="18"/>
  <c r="O6098" i="18"/>
  <c r="J6124" i="18"/>
  <c r="O6100" i="18"/>
  <c r="K6126" i="18"/>
  <c r="P6102" i="18"/>
  <c r="R6087" i="18"/>
  <c r="U6087" i="18" s="1"/>
  <c r="R6067" i="18"/>
  <c r="U6067" i="18" s="1"/>
  <c r="K6128" i="18"/>
  <c r="P6104" i="18"/>
  <c r="K6125" i="18"/>
  <c r="P6101" i="18"/>
  <c r="I6125" i="18"/>
  <c r="N6101" i="18"/>
  <c r="R6086" i="18"/>
  <c r="U6086" i="18" s="1"/>
  <c r="R6082" i="18"/>
  <c r="U6082" i="18" s="1"/>
  <c r="R6068" i="18"/>
  <c r="U6068" i="18" s="1"/>
  <c r="R6085" i="18"/>
  <c r="U6085" i="18" s="1"/>
  <c r="K6117" i="18"/>
  <c r="P6093" i="18"/>
  <c r="J6128" i="18"/>
  <c r="O6104" i="18"/>
  <c r="J6130" i="18"/>
  <c r="O6106" i="18"/>
  <c r="K6133" i="18"/>
  <c r="P6109" i="18"/>
  <c r="I6113" i="18"/>
  <c r="N6089" i="18"/>
  <c r="I6114" i="18"/>
  <c r="N6090" i="18"/>
  <c r="J6121" i="18"/>
  <c r="O6097" i="18"/>
  <c r="I6120" i="18"/>
  <c r="N6096" i="18"/>
  <c r="K6134" i="18"/>
  <c r="P6110" i="18"/>
  <c r="K6131" i="18"/>
  <c r="P6107" i="18"/>
  <c r="I6122" i="18"/>
  <c r="N6098" i="18"/>
  <c r="I6128" i="18"/>
  <c r="N6104" i="18"/>
  <c r="K6129" i="18"/>
  <c r="P6105" i="18"/>
  <c r="I6129" i="18"/>
  <c r="N6105" i="18"/>
  <c r="K6114" i="18"/>
  <c r="P6090" i="18"/>
  <c r="J6117" i="18"/>
  <c r="O6093" i="18"/>
  <c r="I6131" i="18"/>
  <c r="N6107" i="18"/>
  <c r="R6070" i="18"/>
  <c r="U6070" i="18" s="1"/>
  <c r="R6084" i="18"/>
  <c r="U6084" i="18" s="1"/>
  <c r="I6135" i="18"/>
  <c r="N6111" i="18"/>
  <c r="I6115" i="18"/>
  <c r="N6091" i="18"/>
  <c r="K6132" i="18"/>
  <c r="P6108" i="18"/>
  <c r="J6135" i="18"/>
  <c r="O6111" i="18"/>
  <c r="R6107" i="18" l="1"/>
  <c r="U6107" i="18" s="1"/>
  <c r="R6089" i="18"/>
  <c r="U6089" i="18" s="1"/>
  <c r="R6103" i="18"/>
  <c r="U6103" i="18" s="1"/>
  <c r="R6104" i="18"/>
  <c r="U6104" i="18" s="1"/>
  <c r="R6096" i="18"/>
  <c r="U6096" i="18" s="1"/>
  <c r="R6111" i="18"/>
  <c r="U6111" i="18" s="1"/>
  <c r="R6098" i="18"/>
  <c r="U6098" i="18" s="1"/>
  <c r="J6159" i="18"/>
  <c r="O6135" i="18"/>
  <c r="I6139" i="18"/>
  <c r="N6115" i="18"/>
  <c r="J6141" i="18"/>
  <c r="O6117" i="18"/>
  <c r="I6153" i="18"/>
  <c r="N6129" i="18"/>
  <c r="I6152" i="18"/>
  <c r="N6128" i="18"/>
  <c r="K6155" i="18"/>
  <c r="P6131" i="18"/>
  <c r="I6144" i="18"/>
  <c r="N6120" i="18"/>
  <c r="I6138" i="18"/>
  <c r="N6114" i="18"/>
  <c r="K6157" i="18"/>
  <c r="P6133" i="18"/>
  <c r="J6152" i="18"/>
  <c r="O6128" i="18"/>
  <c r="I6149" i="18"/>
  <c r="N6125" i="18"/>
  <c r="K6152" i="18"/>
  <c r="P6128" i="18"/>
  <c r="K6150" i="18"/>
  <c r="P6126" i="18"/>
  <c r="J6146" i="18"/>
  <c r="O6122" i="18"/>
  <c r="K6145" i="18"/>
  <c r="P6121" i="18"/>
  <c r="I6160" i="18"/>
  <c r="N6136" i="18"/>
  <c r="I6147" i="18"/>
  <c r="N6123" i="18"/>
  <c r="J6150" i="18"/>
  <c r="O6126" i="18"/>
  <c r="J6147" i="18"/>
  <c r="O6123" i="18"/>
  <c r="K6137" i="18"/>
  <c r="P6113" i="18"/>
  <c r="K6139" i="18"/>
  <c r="P6115" i="18"/>
  <c r="J6151" i="18"/>
  <c r="O6127" i="18"/>
  <c r="I6150" i="18"/>
  <c r="N6126" i="18"/>
  <c r="K6151" i="18"/>
  <c r="P6127" i="18"/>
  <c r="I6143" i="18"/>
  <c r="N6119" i="18"/>
  <c r="I6148" i="18"/>
  <c r="N6124" i="18"/>
  <c r="R6106" i="18"/>
  <c r="U6106" i="18" s="1"/>
  <c r="I6156" i="18"/>
  <c r="N6132" i="18"/>
  <c r="J6157" i="18"/>
  <c r="O6133" i="18"/>
  <c r="R6092" i="18"/>
  <c r="U6092" i="18" s="1"/>
  <c r="R6110" i="18"/>
  <c r="U6110" i="18" s="1"/>
  <c r="R6097" i="18"/>
  <c r="U6097" i="18" s="1"/>
  <c r="K6143" i="18"/>
  <c r="P6119" i="18"/>
  <c r="I6154" i="18"/>
  <c r="N6130" i="18"/>
  <c r="K6146" i="18"/>
  <c r="P6122" i="18"/>
  <c r="J6160" i="18"/>
  <c r="O6136" i="18"/>
  <c r="R6094" i="18"/>
  <c r="U6094" i="18" s="1"/>
  <c r="I6140" i="18"/>
  <c r="N6116" i="18"/>
  <c r="I6158" i="18"/>
  <c r="N6134" i="18"/>
  <c r="I6145" i="18"/>
  <c r="N6121" i="18"/>
  <c r="K6156" i="18"/>
  <c r="P6132" i="18"/>
  <c r="I6159" i="18"/>
  <c r="N6135" i="18"/>
  <c r="I6155" i="18"/>
  <c r="N6131" i="18"/>
  <c r="K6138" i="18"/>
  <c r="P6114" i="18"/>
  <c r="K6153" i="18"/>
  <c r="P6129" i="18"/>
  <c r="I6146" i="18"/>
  <c r="N6122" i="18"/>
  <c r="K6158" i="18"/>
  <c r="P6134" i="18"/>
  <c r="J6145" i="18"/>
  <c r="O6121" i="18"/>
  <c r="I6137" i="18"/>
  <c r="N6113" i="18"/>
  <c r="J6154" i="18"/>
  <c r="O6130" i="18"/>
  <c r="K6141" i="18"/>
  <c r="P6117" i="18"/>
  <c r="K6149" i="18"/>
  <c r="P6125" i="18"/>
  <c r="J6148" i="18"/>
  <c r="O6124" i="18"/>
  <c r="J6158" i="18"/>
  <c r="O6134" i="18"/>
  <c r="J6143" i="18"/>
  <c r="O6119" i="18"/>
  <c r="J6140" i="18"/>
  <c r="O6116" i="18"/>
  <c r="K6154" i="18"/>
  <c r="P6130" i="18"/>
  <c r="I6151" i="18"/>
  <c r="N6127" i="18"/>
  <c r="J6137" i="18"/>
  <c r="O6113" i="18"/>
  <c r="K6159" i="18"/>
  <c r="P6135" i="18"/>
  <c r="J6156" i="18"/>
  <c r="O6132" i="18"/>
  <c r="J6139" i="18"/>
  <c r="O6115" i="18"/>
  <c r="J6138" i="18"/>
  <c r="O6114" i="18"/>
  <c r="K6142" i="18"/>
  <c r="P6118" i="18"/>
  <c r="J6155" i="18"/>
  <c r="O6131" i="18"/>
  <c r="K6147" i="18"/>
  <c r="P6123" i="18"/>
  <c r="R6109" i="18"/>
  <c r="U6109" i="18" s="1"/>
  <c r="R6093" i="18"/>
  <c r="U6093" i="18" s="1"/>
  <c r="J6153" i="18"/>
  <c r="O6129" i="18"/>
  <c r="I6142" i="18"/>
  <c r="N6118" i="18"/>
  <c r="R6091" i="18"/>
  <c r="U6091" i="18" s="1"/>
  <c r="R6105" i="18"/>
  <c r="U6105" i="18" s="1"/>
  <c r="R6090" i="18"/>
  <c r="U6090" i="18" s="1"/>
  <c r="R6101" i="18"/>
  <c r="U6101" i="18" s="1"/>
  <c r="R6112" i="18"/>
  <c r="U6112" i="18" s="1"/>
  <c r="R6099" i="18"/>
  <c r="U6099" i="18" s="1"/>
  <c r="R6102" i="18"/>
  <c r="U6102" i="18" s="1"/>
  <c r="R6095" i="18"/>
  <c r="U6095" i="18" s="1"/>
  <c r="R6100" i="18"/>
  <c r="U6100" i="18" s="1"/>
  <c r="I6157" i="18"/>
  <c r="N6133" i="18"/>
  <c r="K6148" i="18"/>
  <c r="P6124" i="18"/>
  <c r="K6140" i="18"/>
  <c r="P6116" i="18"/>
  <c r="I6141" i="18"/>
  <c r="N6117" i="18"/>
  <c r="K6144" i="18"/>
  <c r="P6120" i="18"/>
  <c r="R6108" i="18"/>
  <c r="U6108" i="18" s="1"/>
  <c r="J6149" i="18"/>
  <c r="O6125" i="18"/>
  <c r="K6160" i="18"/>
  <c r="P6136" i="18"/>
  <c r="J6142" i="18"/>
  <c r="O6118" i="18"/>
  <c r="J6144" i="18"/>
  <c r="O6120" i="18"/>
  <c r="R6130" i="18" l="1"/>
  <c r="U6130" i="18" s="1"/>
  <c r="R6133" i="18"/>
  <c r="U6133" i="18" s="1"/>
  <c r="R6117" i="18"/>
  <c r="U6117" i="18" s="1"/>
  <c r="R6127" i="18"/>
  <c r="U6127" i="18" s="1"/>
  <c r="R6126" i="18"/>
  <c r="U6126" i="18" s="1"/>
  <c r="R6128" i="18"/>
  <c r="U6128" i="18" s="1"/>
  <c r="J6166" i="18"/>
  <c r="O6142" i="18"/>
  <c r="J6173" i="18"/>
  <c r="O6149" i="18"/>
  <c r="J6168" i="18"/>
  <c r="O6144" i="18"/>
  <c r="K6184" i="18"/>
  <c r="P6160" i="18"/>
  <c r="I6166" i="18"/>
  <c r="N6142" i="18"/>
  <c r="J6179" i="18"/>
  <c r="O6155" i="18"/>
  <c r="J6162" i="18"/>
  <c r="O6138" i="18"/>
  <c r="J6180" i="18"/>
  <c r="O6156" i="18"/>
  <c r="J6161" i="18"/>
  <c r="O6137" i="18"/>
  <c r="K6178" i="18"/>
  <c r="P6154" i="18"/>
  <c r="J6167" i="18"/>
  <c r="O6143" i="18"/>
  <c r="J6172" i="18"/>
  <c r="O6148" i="18"/>
  <c r="K6165" i="18"/>
  <c r="P6141" i="18"/>
  <c r="I6161" i="18"/>
  <c r="N6137" i="18"/>
  <c r="K6182" i="18"/>
  <c r="P6158" i="18"/>
  <c r="K6177" i="18"/>
  <c r="P6153" i="18"/>
  <c r="I6179" i="18"/>
  <c r="N6155" i="18"/>
  <c r="K6180" i="18"/>
  <c r="P6156" i="18"/>
  <c r="I6182" i="18"/>
  <c r="N6158" i="18"/>
  <c r="J6181" i="18"/>
  <c r="O6157" i="18"/>
  <c r="R6124" i="18"/>
  <c r="U6124" i="18" s="1"/>
  <c r="R6136" i="18"/>
  <c r="U6136" i="18" s="1"/>
  <c r="R6114" i="18"/>
  <c r="U6114" i="18" s="1"/>
  <c r="R6129" i="18"/>
  <c r="U6129" i="18" s="1"/>
  <c r="R6115" i="18"/>
  <c r="U6115" i="18" s="1"/>
  <c r="K6168" i="18"/>
  <c r="P6144" i="18"/>
  <c r="K6164" i="18"/>
  <c r="P6140" i="18"/>
  <c r="I6181" i="18"/>
  <c r="N6157" i="18"/>
  <c r="R6122" i="18"/>
  <c r="U6122" i="18" s="1"/>
  <c r="R6135" i="18"/>
  <c r="U6135" i="18" s="1"/>
  <c r="R6121" i="18"/>
  <c r="U6121" i="18" s="1"/>
  <c r="R6116" i="18"/>
  <c r="U6116" i="18" s="1"/>
  <c r="J6184" i="18"/>
  <c r="O6160" i="18"/>
  <c r="I6178" i="18"/>
  <c r="N6154" i="18"/>
  <c r="R6132" i="18"/>
  <c r="U6132" i="18" s="1"/>
  <c r="I6172" i="18"/>
  <c r="N6148" i="18"/>
  <c r="K6175" i="18"/>
  <c r="P6151" i="18"/>
  <c r="J6175" i="18"/>
  <c r="O6151" i="18"/>
  <c r="K6161" i="18"/>
  <c r="P6137" i="18"/>
  <c r="J6174" i="18"/>
  <c r="O6150" i="18"/>
  <c r="I6184" i="18"/>
  <c r="N6160" i="18"/>
  <c r="J6170" i="18"/>
  <c r="O6146" i="18"/>
  <c r="K6176" i="18"/>
  <c r="P6152" i="18"/>
  <c r="J6176" i="18"/>
  <c r="O6152" i="18"/>
  <c r="I6162" i="18"/>
  <c r="N6138" i="18"/>
  <c r="K6179" i="18"/>
  <c r="P6155" i="18"/>
  <c r="I6177" i="18"/>
  <c r="N6153" i="18"/>
  <c r="I6163" i="18"/>
  <c r="N6139" i="18"/>
  <c r="K6171" i="18"/>
  <c r="P6147" i="18"/>
  <c r="J6163" i="18"/>
  <c r="O6139" i="18"/>
  <c r="I6175" i="18"/>
  <c r="N6151" i="18"/>
  <c r="J6182" i="18"/>
  <c r="O6158" i="18"/>
  <c r="J6169" i="18"/>
  <c r="O6145" i="18"/>
  <c r="K6162" i="18"/>
  <c r="P6138" i="18"/>
  <c r="I6169" i="18"/>
  <c r="N6145" i="18"/>
  <c r="I6164" i="18"/>
  <c r="N6140" i="18"/>
  <c r="I6180" i="18"/>
  <c r="N6156" i="18"/>
  <c r="R6156" i="18" s="1"/>
  <c r="U6156" i="18" s="1"/>
  <c r="R6119" i="18"/>
  <c r="U6119" i="18" s="1"/>
  <c r="R6123" i="18"/>
  <c r="U6123" i="18" s="1"/>
  <c r="R6125" i="18"/>
  <c r="U6125" i="18" s="1"/>
  <c r="R6120" i="18"/>
  <c r="U6120" i="18" s="1"/>
  <c r="J6177" i="18"/>
  <c r="O6153" i="18"/>
  <c r="K6166" i="18"/>
  <c r="P6142" i="18"/>
  <c r="K6183" i="18"/>
  <c r="P6159" i="18"/>
  <c r="J6164" i="18"/>
  <c r="O6140" i="18"/>
  <c r="K6173" i="18"/>
  <c r="P6149" i="18"/>
  <c r="J6178" i="18"/>
  <c r="O6154" i="18"/>
  <c r="I6170" i="18"/>
  <c r="N6146" i="18"/>
  <c r="I6183" i="18"/>
  <c r="N6159" i="18"/>
  <c r="I6165" i="18"/>
  <c r="N6141" i="18"/>
  <c r="K6172" i="18"/>
  <c r="P6148" i="18"/>
  <c r="R6118" i="18"/>
  <c r="U6118" i="18" s="1"/>
  <c r="R6113" i="18"/>
  <c r="U6113" i="18" s="1"/>
  <c r="R6131" i="18"/>
  <c r="U6131" i="18" s="1"/>
  <c r="R6134" i="18"/>
  <c r="U6134" i="18" s="1"/>
  <c r="K6170" i="18"/>
  <c r="P6146" i="18"/>
  <c r="K6167" i="18"/>
  <c r="P6143" i="18"/>
  <c r="I6167" i="18"/>
  <c r="N6143" i="18"/>
  <c r="I6174" i="18"/>
  <c r="N6150" i="18"/>
  <c r="K6163" i="18"/>
  <c r="P6139" i="18"/>
  <c r="J6171" i="18"/>
  <c r="O6147" i="18"/>
  <c r="I6171" i="18"/>
  <c r="N6147" i="18"/>
  <c r="K6169" i="18"/>
  <c r="P6145" i="18"/>
  <c r="K6174" i="18"/>
  <c r="P6150" i="18"/>
  <c r="I6173" i="18"/>
  <c r="N6149" i="18"/>
  <c r="K6181" i="18"/>
  <c r="P6157" i="18"/>
  <c r="I6168" i="18"/>
  <c r="N6144" i="18"/>
  <c r="R6144" i="18" s="1"/>
  <c r="U6144" i="18" s="1"/>
  <c r="I6176" i="18"/>
  <c r="N6152" i="18"/>
  <c r="R6152" i="18" s="1"/>
  <c r="U6152" i="18" s="1"/>
  <c r="J6165" i="18"/>
  <c r="O6141" i="18"/>
  <c r="J6183" i="18"/>
  <c r="O6159" i="18"/>
  <c r="R6149" i="18" l="1"/>
  <c r="U6149" i="18" s="1"/>
  <c r="R6151" i="18"/>
  <c r="U6151" i="18" s="1"/>
  <c r="R6160" i="18"/>
  <c r="U6160" i="18" s="1"/>
  <c r="R6147" i="18"/>
  <c r="U6147" i="18" s="1"/>
  <c r="R6143" i="18"/>
  <c r="U6143" i="18" s="1"/>
  <c r="R6145" i="18"/>
  <c r="U6145" i="18" s="1"/>
  <c r="R6153" i="18"/>
  <c r="U6153" i="18" s="1"/>
  <c r="R6138" i="18"/>
  <c r="U6138" i="18" s="1"/>
  <c r="J6208" i="18"/>
  <c r="O6184" i="18"/>
  <c r="K6188" i="18"/>
  <c r="P6164" i="18"/>
  <c r="R6137" i="18"/>
  <c r="U6137" i="18" s="1"/>
  <c r="R6150" i="18"/>
  <c r="U6150" i="18" s="1"/>
  <c r="R6159" i="18"/>
  <c r="U6159" i="18" s="1"/>
  <c r="J6189" i="18"/>
  <c r="O6165" i="18"/>
  <c r="I6192" i="18"/>
  <c r="N6168" i="18"/>
  <c r="I6197" i="18"/>
  <c r="N6173" i="18"/>
  <c r="K6193" i="18"/>
  <c r="P6169" i="18"/>
  <c r="J6195" i="18"/>
  <c r="O6171" i="18"/>
  <c r="I6198" i="18"/>
  <c r="N6174" i="18"/>
  <c r="K6191" i="18"/>
  <c r="P6167" i="18"/>
  <c r="K6196" i="18"/>
  <c r="P6172" i="18"/>
  <c r="I6207" i="18"/>
  <c r="N6183" i="18"/>
  <c r="J6202" i="18"/>
  <c r="O6178" i="18"/>
  <c r="J6188" i="18"/>
  <c r="O6164" i="18"/>
  <c r="K6190" i="18"/>
  <c r="P6166" i="18"/>
  <c r="I6204" i="18"/>
  <c r="N6180" i="18"/>
  <c r="I6193" i="18"/>
  <c r="N6169" i="18"/>
  <c r="J6193" i="18"/>
  <c r="O6169" i="18"/>
  <c r="I6199" i="18"/>
  <c r="N6175" i="18"/>
  <c r="K6195" i="18"/>
  <c r="P6171" i="18"/>
  <c r="I6201" i="18"/>
  <c r="N6177" i="18"/>
  <c r="I6186" i="18"/>
  <c r="N6162" i="18"/>
  <c r="K6200" i="18"/>
  <c r="P6176" i="18"/>
  <c r="I6208" i="18"/>
  <c r="N6184" i="18"/>
  <c r="K6185" i="18"/>
  <c r="P6161" i="18"/>
  <c r="K6199" i="18"/>
  <c r="P6175" i="18"/>
  <c r="R6154" i="18"/>
  <c r="U6154" i="18" s="1"/>
  <c r="R6157" i="18"/>
  <c r="U6157" i="18" s="1"/>
  <c r="J6205" i="18"/>
  <c r="O6181" i="18"/>
  <c r="K6204" i="18"/>
  <c r="P6180" i="18"/>
  <c r="K6201" i="18"/>
  <c r="P6177" i="18"/>
  <c r="I6185" i="18"/>
  <c r="N6161" i="18"/>
  <c r="J6196" i="18"/>
  <c r="O6172" i="18"/>
  <c r="K6202" i="18"/>
  <c r="P6178" i="18"/>
  <c r="J6204" i="18"/>
  <c r="O6180" i="18"/>
  <c r="J6203" i="18"/>
  <c r="O6179" i="18"/>
  <c r="K6208" i="18"/>
  <c r="P6184" i="18"/>
  <c r="J6197" i="18"/>
  <c r="O6173" i="18"/>
  <c r="R6141" i="18"/>
  <c r="U6141" i="18" s="1"/>
  <c r="R6140" i="18"/>
  <c r="U6140" i="18" s="1"/>
  <c r="I6205" i="18"/>
  <c r="N6181" i="18"/>
  <c r="R6158" i="18"/>
  <c r="U6158" i="18" s="1"/>
  <c r="R6155" i="18"/>
  <c r="U6155" i="18" s="1"/>
  <c r="R6142" i="18"/>
  <c r="U6142" i="18" s="1"/>
  <c r="R6146" i="18"/>
  <c r="U6146" i="18" s="1"/>
  <c r="R6139" i="18"/>
  <c r="U6139" i="18" s="1"/>
  <c r="R6148" i="18"/>
  <c r="U6148" i="18" s="1"/>
  <c r="I6202" i="18"/>
  <c r="N6178" i="18"/>
  <c r="R6178" i="18" s="1"/>
  <c r="U6178" i="18" s="1"/>
  <c r="K6192" i="18"/>
  <c r="P6168" i="18"/>
  <c r="J6207" i="18"/>
  <c r="O6183" i="18"/>
  <c r="I6200" i="18"/>
  <c r="N6176" i="18"/>
  <c r="K6205" i="18"/>
  <c r="P6181" i="18"/>
  <c r="K6198" i="18"/>
  <c r="P6174" i="18"/>
  <c r="I6195" i="18"/>
  <c r="N6171" i="18"/>
  <c r="K6187" i="18"/>
  <c r="P6163" i="18"/>
  <c r="I6191" i="18"/>
  <c r="N6167" i="18"/>
  <c r="K6194" i="18"/>
  <c r="P6170" i="18"/>
  <c r="I6189" i="18"/>
  <c r="N6165" i="18"/>
  <c r="I6194" i="18"/>
  <c r="N6170" i="18"/>
  <c r="K6197" i="18"/>
  <c r="P6173" i="18"/>
  <c r="K6207" i="18"/>
  <c r="P6183" i="18"/>
  <c r="J6201" i="18"/>
  <c r="O6177" i="18"/>
  <c r="I6188" i="18"/>
  <c r="N6164" i="18"/>
  <c r="K6186" i="18"/>
  <c r="P6162" i="18"/>
  <c r="J6206" i="18"/>
  <c r="O6182" i="18"/>
  <c r="J6187" i="18"/>
  <c r="O6163" i="18"/>
  <c r="I6187" i="18"/>
  <c r="N6163" i="18"/>
  <c r="K6203" i="18"/>
  <c r="P6179" i="18"/>
  <c r="J6200" i="18"/>
  <c r="O6176" i="18"/>
  <c r="J6194" i="18"/>
  <c r="O6170" i="18"/>
  <c r="J6198" i="18"/>
  <c r="O6174" i="18"/>
  <c r="J6199" i="18"/>
  <c r="O6175" i="18"/>
  <c r="I6196" i="18"/>
  <c r="N6172" i="18"/>
  <c r="R6172" i="18" s="1"/>
  <c r="U6172" i="18" s="1"/>
  <c r="I6206" i="18"/>
  <c r="N6182" i="18"/>
  <c r="I6203" i="18"/>
  <c r="N6179" i="18"/>
  <c r="K6206" i="18"/>
  <c r="P6182" i="18"/>
  <c r="K6189" i="18"/>
  <c r="P6165" i="18"/>
  <c r="J6191" i="18"/>
  <c r="O6167" i="18"/>
  <c r="J6185" i="18"/>
  <c r="O6161" i="18"/>
  <c r="J6186" i="18"/>
  <c r="O6162" i="18"/>
  <c r="I6190" i="18"/>
  <c r="N6166" i="18"/>
  <c r="J6192" i="18"/>
  <c r="O6168" i="18"/>
  <c r="J6190" i="18"/>
  <c r="O6166" i="18"/>
  <c r="R6164" i="18" l="1"/>
  <c r="U6164" i="18" s="1"/>
  <c r="R6171" i="18"/>
  <c r="U6171" i="18" s="1"/>
  <c r="R6166" i="18"/>
  <c r="U6166" i="18" s="1"/>
  <c r="R6169" i="18"/>
  <c r="U6169" i="18" s="1"/>
  <c r="R6179" i="18"/>
  <c r="U6179" i="18" s="1"/>
  <c r="R6163" i="18"/>
  <c r="U6163" i="18" s="1"/>
  <c r="R6176" i="18"/>
  <c r="U6176" i="18" s="1"/>
  <c r="R6184" i="18"/>
  <c r="U6184" i="18" s="1"/>
  <c r="R6162" i="18"/>
  <c r="U6162" i="18" s="1"/>
  <c r="R6180" i="18"/>
  <c r="U6180" i="18" s="1"/>
  <c r="R6183" i="18"/>
  <c r="U6183" i="18" s="1"/>
  <c r="R6173" i="18"/>
  <c r="U6173" i="18" s="1"/>
  <c r="J6232" i="18"/>
  <c r="O6208" i="18"/>
  <c r="R6170" i="18"/>
  <c r="U6170" i="18" s="1"/>
  <c r="J6214" i="18"/>
  <c r="O6190" i="18"/>
  <c r="I6214" i="18"/>
  <c r="N6190" i="18"/>
  <c r="J6209" i="18"/>
  <c r="O6185" i="18"/>
  <c r="K6213" i="18"/>
  <c r="P6189" i="18"/>
  <c r="I6227" i="18"/>
  <c r="N6203" i="18"/>
  <c r="I6220" i="18"/>
  <c r="N6196" i="18"/>
  <c r="J6222" i="18"/>
  <c r="O6198" i="18"/>
  <c r="J6224" i="18"/>
  <c r="O6200" i="18"/>
  <c r="I6211" i="18"/>
  <c r="N6187" i="18"/>
  <c r="J6230" i="18"/>
  <c r="O6206" i="18"/>
  <c r="I6212" i="18"/>
  <c r="N6188" i="18"/>
  <c r="K6231" i="18"/>
  <c r="P6207" i="18"/>
  <c r="I6218" i="18"/>
  <c r="N6194" i="18"/>
  <c r="K6218" i="18"/>
  <c r="P6194" i="18"/>
  <c r="K6211" i="18"/>
  <c r="P6187" i="18"/>
  <c r="K6222" i="18"/>
  <c r="P6198" i="18"/>
  <c r="I6224" i="18"/>
  <c r="N6200" i="18"/>
  <c r="K6216" i="18"/>
  <c r="P6192" i="18"/>
  <c r="K6232" i="18"/>
  <c r="P6208" i="18"/>
  <c r="J6228" i="18"/>
  <c r="O6204" i="18"/>
  <c r="J6220" i="18"/>
  <c r="O6196" i="18"/>
  <c r="K6225" i="18"/>
  <c r="P6201" i="18"/>
  <c r="J6229" i="18"/>
  <c r="O6205" i="18"/>
  <c r="K6223" i="18"/>
  <c r="P6199" i="18"/>
  <c r="I6232" i="18"/>
  <c r="N6208" i="18"/>
  <c r="I6210" i="18"/>
  <c r="N6186" i="18"/>
  <c r="K6219" i="18"/>
  <c r="P6195" i="18"/>
  <c r="J6217" i="18"/>
  <c r="O6193" i="18"/>
  <c r="I6228" i="18"/>
  <c r="N6204" i="18"/>
  <c r="J6212" i="18"/>
  <c r="O6188" i="18"/>
  <c r="I6231" i="18"/>
  <c r="N6207" i="18"/>
  <c r="K6215" i="18"/>
  <c r="P6191" i="18"/>
  <c r="J6219" i="18"/>
  <c r="O6195" i="18"/>
  <c r="I6221" i="18"/>
  <c r="N6197" i="18"/>
  <c r="J6213" i="18"/>
  <c r="O6189" i="18"/>
  <c r="R6165" i="18"/>
  <c r="U6165" i="18" s="1"/>
  <c r="R6167" i="18"/>
  <c r="U6167" i="18" s="1"/>
  <c r="R6177" i="18"/>
  <c r="U6177" i="18" s="1"/>
  <c r="R6174" i="18"/>
  <c r="U6174" i="18" s="1"/>
  <c r="R6168" i="18"/>
  <c r="U6168" i="18" s="1"/>
  <c r="K6212" i="18"/>
  <c r="P6188" i="18"/>
  <c r="R6182" i="18"/>
  <c r="U6182" i="18" s="1"/>
  <c r="R6181" i="18"/>
  <c r="U6181" i="18" s="1"/>
  <c r="R6161" i="18"/>
  <c r="U6161" i="18" s="1"/>
  <c r="R6175" i="18"/>
  <c r="U6175" i="18" s="1"/>
  <c r="J6216" i="18"/>
  <c r="O6192" i="18"/>
  <c r="J6210" i="18"/>
  <c r="O6186" i="18"/>
  <c r="J6215" i="18"/>
  <c r="O6191" i="18"/>
  <c r="K6230" i="18"/>
  <c r="P6206" i="18"/>
  <c r="I6230" i="18"/>
  <c r="N6206" i="18"/>
  <c r="J6223" i="18"/>
  <c r="O6199" i="18"/>
  <c r="J6218" i="18"/>
  <c r="O6194" i="18"/>
  <c r="K6227" i="18"/>
  <c r="P6203" i="18"/>
  <c r="J6211" i="18"/>
  <c r="O6187" i="18"/>
  <c r="K6210" i="18"/>
  <c r="P6186" i="18"/>
  <c r="J6225" i="18"/>
  <c r="O6201" i="18"/>
  <c r="K6221" i="18"/>
  <c r="P6197" i="18"/>
  <c r="I6213" i="18"/>
  <c r="N6189" i="18"/>
  <c r="I6215" i="18"/>
  <c r="N6191" i="18"/>
  <c r="I6219" i="18"/>
  <c r="N6195" i="18"/>
  <c r="K6229" i="18"/>
  <c r="P6205" i="18"/>
  <c r="J6231" i="18"/>
  <c r="O6207" i="18"/>
  <c r="I6226" i="18"/>
  <c r="N6202" i="18"/>
  <c r="I6229" i="18"/>
  <c r="N6205" i="18"/>
  <c r="J6221" i="18"/>
  <c r="O6197" i="18"/>
  <c r="J6227" i="18"/>
  <c r="O6203" i="18"/>
  <c r="K6226" i="18"/>
  <c r="P6202" i="18"/>
  <c r="I6209" i="18"/>
  <c r="N6185" i="18"/>
  <c r="K6228" i="18"/>
  <c r="P6204" i="18"/>
  <c r="K6209" i="18"/>
  <c r="P6185" i="18"/>
  <c r="K6224" i="18"/>
  <c r="P6200" i="18"/>
  <c r="I6225" i="18"/>
  <c r="N6201" i="18"/>
  <c r="R6201" i="18" s="1"/>
  <c r="U6201" i="18" s="1"/>
  <c r="I6223" i="18"/>
  <c r="N6199" i="18"/>
  <c r="R6199" i="18" s="1"/>
  <c r="U6199" i="18" s="1"/>
  <c r="I6217" i="18"/>
  <c r="N6193" i="18"/>
  <c r="K6214" i="18"/>
  <c r="P6190" i="18"/>
  <c r="J6226" i="18"/>
  <c r="O6202" i="18"/>
  <c r="K6220" i="18"/>
  <c r="P6196" i="18"/>
  <c r="I6222" i="18"/>
  <c r="N6198" i="18"/>
  <c r="K6217" i="18"/>
  <c r="P6193" i="18"/>
  <c r="I6216" i="18"/>
  <c r="N6192" i="18"/>
  <c r="R6192" i="18" s="1"/>
  <c r="U6192" i="18" s="1"/>
  <c r="R6185" i="18" l="1"/>
  <c r="U6185" i="18" s="1"/>
  <c r="R6205" i="18"/>
  <c r="U6205" i="18" s="1"/>
  <c r="R6195" i="18"/>
  <c r="U6195" i="18" s="1"/>
  <c r="R6198" i="18"/>
  <c r="U6198" i="18" s="1"/>
  <c r="R6193" i="18"/>
  <c r="U6193" i="18" s="1"/>
  <c r="R6189" i="18"/>
  <c r="U6189" i="18" s="1"/>
  <c r="R6206" i="18"/>
  <c r="U6206" i="18" s="1"/>
  <c r="R6202" i="18"/>
  <c r="U6202" i="18" s="1"/>
  <c r="R6191" i="18"/>
  <c r="U6191" i="18" s="1"/>
  <c r="J6237" i="18"/>
  <c r="O6213" i="18"/>
  <c r="J6243" i="18"/>
  <c r="O6219" i="18"/>
  <c r="I6255" i="18"/>
  <c r="N6231" i="18"/>
  <c r="I6252" i="18"/>
  <c r="N6228" i="18"/>
  <c r="K6243" i="18"/>
  <c r="P6219" i="18"/>
  <c r="I6256" i="18"/>
  <c r="N6232" i="18"/>
  <c r="J6253" i="18"/>
  <c r="O6229" i="18"/>
  <c r="J6244" i="18"/>
  <c r="O6220" i="18"/>
  <c r="K6256" i="18"/>
  <c r="P6232" i="18"/>
  <c r="I6248" i="18"/>
  <c r="N6224" i="18"/>
  <c r="K6235" i="18"/>
  <c r="P6211" i="18"/>
  <c r="I6242" i="18"/>
  <c r="N6218" i="18"/>
  <c r="I6236" i="18"/>
  <c r="N6212" i="18"/>
  <c r="I6235" i="18"/>
  <c r="N6211" i="18"/>
  <c r="J6246" i="18"/>
  <c r="O6222" i="18"/>
  <c r="I6251" i="18"/>
  <c r="N6227" i="18"/>
  <c r="J6233" i="18"/>
  <c r="O6209" i="18"/>
  <c r="J6238" i="18"/>
  <c r="O6214" i="18"/>
  <c r="K6241" i="18"/>
  <c r="P6217" i="18"/>
  <c r="K6244" i="18"/>
  <c r="P6220" i="18"/>
  <c r="K6238" i="18"/>
  <c r="P6214" i="18"/>
  <c r="I6247" i="18"/>
  <c r="N6223" i="18"/>
  <c r="K6248" i="18"/>
  <c r="P6224" i="18"/>
  <c r="K6252" i="18"/>
  <c r="P6228" i="18"/>
  <c r="K6250" i="18"/>
  <c r="P6226" i="18"/>
  <c r="J6245" i="18"/>
  <c r="O6221" i="18"/>
  <c r="I6250" i="18"/>
  <c r="N6226" i="18"/>
  <c r="K6253" i="18"/>
  <c r="P6229" i="18"/>
  <c r="I6239" i="18"/>
  <c r="N6215" i="18"/>
  <c r="K6245" i="18"/>
  <c r="P6221" i="18"/>
  <c r="K6234" i="18"/>
  <c r="P6210" i="18"/>
  <c r="K6251" i="18"/>
  <c r="P6227" i="18"/>
  <c r="J6247" i="18"/>
  <c r="O6223" i="18"/>
  <c r="K6254" i="18"/>
  <c r="P6230" i="18"/>
  <c r="J6234" i="18"/>
  <c r="O6210" i="18"/>
  <c r="K6236" i="18"/>
  <c r="P6212" i="18"/>
  <c r="R6197" i="18"/>
  <c r="U6197" i="18" s="1"/>
  <c r="R6186" i="18"/>
  <c r="U6186" i="18" s="1"/>
  <c r="R6196" i="18"/>
  <c r="U6196" i="18" s="1"/>
  <c r="R6190" i="18"/>
  <c r="U6190" i="18" s="1"/>
  <c r="I6245" i="18"/>
  <c r="N6221" i="18"/>
  <c r="K6239" i="18"/>
  <c r="P6215" i="18"/>
  <c r="J6236" i="18"/>
  <c r="O6212" i="18"/>
  <c r="J6241" i="18"/>
  <c r="O6217" i="18"/>
  <c r="I6234" i="18"/>
  <c r="N6210" i="18"/>
  <c r="R6210" i="18" s="1"/>
  <c r="U6210" i="18" s="1"/>
  <c r="K6247" i="18"/>
  <c r="P6223" i="18"/>
  <c r="K6249" i="18"/>
  <c r="P6225" i="18"/>
  <c r="J6252" i="18"/>
  <c r="O6228" i="18"/>
  <c r="K6240" i="18"/>
  <c r="P6216" i="18"/>
  <c r="K6246" i="18"/>
  <c r="P6222" i="18"/>
  <c r="K6242" i="18"/>
  <c r="P6218" i="18"/>
  <c r="K6255" i="18"/>
  <c r="P6231" i="18"/>
  <c r="J6254" i="18"/>
  <c r="O6230" i="18"/>
  <c r="J6248" i="18"/>
  <c r="O6224" i="18"/>
  <c r="I6244" i="18"/>
  <c r="N6220" i="18"/>
  <c r="K6237" i="18"/>
  <c r="P6213" i="18"/>
  <c r="I6238" i="18"/>
  <c r="N6214" i="18"/>
  <c r="R6214" i="18" s="1"/>
  <c r="U6214" i="18" s="1"/>
  <c r="I6240" i="18"/>
  <c r="N6216" i="18"/>
  <c r="I6246" i="18"/>
  <c r="N6222" i="18"/>
  <c r="J6250" i="18"/>
  <c r="O6226" i="18"/>
  <c r="I6241" i="18"/>
  <c r="N6217" i="18"/>
  <c r="R6217" i="18" s="1"/>
  <c r="U6217" i="18" s="1"/>
  <c r="I6249" i="18"/>
  <c r="N6225" i="18"/>
  <c r="K6233" i="18"/>
  <c r="P6209" i="18"/>
  <c r="I6233" i="18"/>
  <c r="N6209" i="18"/>
  <c r="J6251" i="18"/>
  <c r="O6227" i="18"/>
  <c r="I6253" i="18"/>
  <c r="N6229" i="18"/>
  <c r="J6255" i="18"/>
  <c r="O6231" i="18"/>
  <c r="I6243" i="18"/>
  <c r="N6219" i="18"/>
  <c r="I6237" i="18"/>
  <c r="N6213" i="18"/>
  <c r="R6213" i="18" s="1"/>
  <c r="U6213" i="18" s="1"/>
  <c r="J6249" i="18"/>
  <c r="O6225" i="18"/>
  <c r="J6235" i="18"/>
  <c r="O6211" i="18"/>
  <c r="J6242" i="18"/>
  <c r="O6218" i="18"/>
  <c r="I6254" i="18"/>
  <c r="N6230" i="18"/>
  <c r="R6230" i="18" s="1"/>
  <c r="U6230" i="18" s="1"/>
  <c r="J6239" i="18"/>
  <c r="O6215" i="18"/>
  <c r="J6240" i="18"/>
  <c r="O6216" i="18"/>
  <c r="R6207" i="18"/>
  <c r="U6207" i="18" s="1"/>
  <c r="R6204" i="18"/>
  <c r="U6204" i="18" s="1"/>
  <c r="R6208" i="18"/>
  <c r="U6208" i="18" s="1"/>
  <c r="R6200" i="18"/>
  <c r="U6200" i="18" s="1"/>
  <c r="R6194" i="18"/>
  <c r="U6194" i="18" s="1"/>
  <c r="R6188" i="18"/>
  <c r="U6188" i="18" s="1"/>
  <c r="R6187" i="18"/>
  <c r="U6187" i="18" s="1"/>
  <c r="R6203" i="18"/>
  <c r="U6203" i="18" s="1"/>
  <c r="J6256" i="18"/>
  <c r="O6232" i="18"/>
  <c r="R6220" i="18" l="1"/>
  <c r="U6220" i="18" s="1"/>
  <c r="R6219" i="18"/>
  <c r="U6219" i="18" s="1"/>
  <c r="R6229" i="18"/>
  <c r="U6229" i="18" s="1"/>
  <c r="R6209" i="18"/>
  <c r="U6209" i="18" s="1"/>
  <c r="R6222" i="18"/>
  <c r="U6222" i="18" s="1"/>
  <c r="R6221" i="18"/>
  <c r="U6221" i="18" s="1"/>
  <c r="R6215" i="18"/>
  <c r="U6215" i="18" s="1"/>
  <c r="R6226" i="18"/>
  <c r="U6226" i="18" s="1"/>
  <c r="R6212" i="18"/>
  <c r="U6212" i="18" s="1"/>
  <c r="R6231" i="18"/>
  <c r="U6231" i="18" s="1"/>
  <c r="J6264" i="18"/>
  <c r="O6240" i="18"/>
  <c r="I6278" i="18"/>
  <c r="N6254" i="18"/>
  <c r="J6259" i="18"/>
  <c r="O6235" i="18"/>
  <c r="I6261" i="18"/>
  <c r="N6237" i="18"/>
  <c r="J6279" i="18"/>
  <c r="O6255" i="18"/>
  <c r="J6275" i="18"/>
  <c r="O6251" i="18"/>
  <c r="K6257" i="18"/>
  <c r="P6233" i="18"/>
  <c r="I6265" i="18"/>
  <c r="N6241" i="18"/>
  <c r="I6270" i="18"/>
  <c r="N6246" i="18"/>
  <c r="I6262" i="18"/>
  <c r="N6238" i="18"/>
  <c r="I6268" i="18"/>
  <c r="N6244" i="18"/>
  <c r="J6278" i="18"/>
  <c r="O6254" i="18"/>
  <c r="K6266" i="18"/>
  <c r="P6242" i="18"/>
  <c r="K6264" i="18"/>
  <c r="P6240" i="18"/>
  <c r="K6273" i="18"/>
  <c r="P6249" i="18"/>
  <c r="I6258" i="18"/>
  <c r="N6234" i="18"/>
  <c r="J6260" i="18"/>
  <c r="O6236" i="18"/>
  <c r="I6269" i="18"/>
  <c r="N6245" i="18"/>
  <c r="J6258" i="18"/>
  <c r="O6234" i="18"/>
  <c r="J6271" i="18"/>
  <c r="O6247" i="18"/>
  <c r="K6258" i="18"/>
  <c r="P6234" i="18"/>
  <c r="I6263" i="18"/>
  <c r="N6239" i="18"/>
  <c r="I6274" i="18"/>
  <c r="N6250" i="18"/>
  <c r="K6274" i="18"/>
  <c r="P6250" i="18"/>
  <c r="K6272" i="18"/>
  <c r="P6248" i="18"/>
  <c r="K6262" i="18"/>
  <c r="P6238" i="18"/>
  <c r="K6265" i="18"/>
  <c r="P6241" i="18"/>
  <c r="J6257" i="18"/>
  <c r="O6233" i="18"/>
  <c r="J6270" i="18"/>
  <c r="O6246" i="18"/>
  <c r="I6260" i="18"/>
  <c r="N6236" i="18"/>
  <c r="K6259" i="18"/>
  <c r="P6235" i="18"/>
  <c r="K6280" i="18"/>
  <c r="P6256" i="18"/>
  <c r="J6277" i="18"/>
  <c r="O6253" i="18"/>
  <c r="K6267" i="18"/>
  <c r="P6243" i="18"/>
  <c r="I6279" i="18"/>
  <c r="N6255" i="18"/>
  <c r="J6261" i="18"/>
  <c r="O6237" i="18"/>
  <c r="R6216" i="18"/>
  <c r="U6216" i="18" s="1"/>
  <c r="R6227" i="18"/>
  <c r="U6227" i="18" s="1"/>
  <c r="R6218" i="18"/>
  <c r="U6218" i="18" s="1"/>
  <c r="R6224" i="18"/>
  <c r="U6224" i="18" s="1"/>
  <c r="R6232" i="18"/>
  <c r="U6232" i="18" s="1"/>
  <c r="R6228" i="18"/>
  <c r="U6228" i="18" s="1"/>
  <c r="R6225" i="18"/>
  <c r="U6225" i="18" s="1"/>
  <c r="R6223" i="18"/>
  <c r="U6223" i="18" s="1"/>
  <c r="R6211" i="18"/>
  <c r="U6211" i="18" s="1"/>
  <c r="J6280" i="18"/>
  <c r="O6256" i="18"/>
  <c r="J6263" i="18"/>
  <c r="O6239" i="18"/>
  <c r="J6266" i="18"/>
  <c r="O6242" i="18"/>
  <c r="J6273" i="18"/>
  <c r="O6249" i="18"/>
  <c r="I6267" i="18"/>
  <c r="N6243" i="18"/>
  <c r="I6277" i="18"/>
  <c r="N6253" i="18"/>
  <c r="I6257" i="18"/>
  <c r="N6233" i="18"/>
  <c r="I6273" i="18"/>
  <c r="N6249" i="18"/>
  <c r="J6274" i="18"/>
  <c r="O6250" i="18"/>
  <c r="I6264" i="18"/>
  <c r="N6240" i="18"/>
  <c r="R6240" i="18" s="1"/>
  <c r="U6240" i="18" s="1"/>
  <c r="K6261" i="18"/>
  <c r="P6237" i="18"/>
  <c r="J6272" i="18"/>
  <c r="O6248" i="18"/>
  <c r="K6279" i="18"/>
  <c r="P6255" i="18"/>
  <c r="K6270" i="18"/>
  <c r="P6246" i="18"/>
  <c r="J6276" i="18"/>
  <c r="O6252" i="18"/>
  <c r="K6271" i="18"/>
  <c r="P6247" i="18"/>
  <c r="J6265" i="18"/>
  <c r="O6241" i="18"/>
  <c r="K6263" i="18"/>
  <c r="P6239" i="18"/>
  <c r="K6260" i="18"/>
  <c r="P6236" i="18"/>
  <c r="K6278" i="18"/>
  <c r="P6254" i="18"/>
  <c r="K6275" i="18"/>
  <c r="P6251" i="18"/>
  <c r="K6269" i="18"/>
  <c r="P6245" i="18"/>
  <c r="K6277" i="18"/>
  <c r="P6253" i="18"/>
  <c r="J6269" i="18"/>
  <c r="O6245" i="18"/>
  <c r="K6276" i="18"/>
  <c r="P6252" i="18"/>
  <c r="I6271" i="18"/>
  <c r="N6247" i="18"/>
  <c r="R6247" i="18" s="1"/>
  <c r="U6247" i="18" s="1"/>
  <c r="K6268" i="18"/>
  <c r="P6244" i="18"/>
  <c r="J6262" i="18"/>
  <c r="O6238" i="18"/>
  <c r="I6275" i="18"/>
  <c r="N6251" i="18"/>
  <c r="R6251" i="18" s="1"/>
  <c r="U6251" i="18" s="1"/>
  <c r="I6259" i="18"/>
  <c r="N6235" i="18"/>
  <c r="I6266" i="18"/>
  <c r="N6242" i="18"/>
  <c r="R6242" i="18" s="1"/>
  <c r="U6242" i="18" s="1"/>
  <c r="I6272" i="18"/>
  <c r="N6248" i="18"/>
  <c r="R6248" i="18" s="1"/>
  <c r="U6248" i="18" s="1"/>
  <c r="J6268" i="18"/>
  <c r="O6244" i="18"/>
  <c r="I6280" i="18"/>
  <c r="N6256" i="18"/>
  <c r="I6276" i="18"/>
  <c r="N6252" i="18"/>
  <c r="J6267" i="18"/>
  <c r="O6243" i="18"/>
  <c r="R6235" i="18" l="1"/>
  <c r="U6235" i="18" s="1"/>
  <c r="R6249" i="18"/>
  <c r="U6249" i="18" s="1"/>
  <c r="R6252" i="18"/>
  <c r="U6252" i="18" s="1"/>
  <c r="R6255" i="18"/>
  <c r="U6255" i="18" s="1"/>
  <c r="R6250" i="18"/>
  <c r="U6250" i="18" s="1"/>
  <c r="R6253" i="18"/>
  <c r="U6253" i="18" s="1"/>
  <c r="R6256" i="18"/>
  <c r="U6256" i="18" s="1"/>
  <c r="I6300" i="18"/>
  <c r="N6276" i="18"/>
  <c r="J6292" i="18"/>
  <c r="O6268" i="18"/>
  <c r="I6290" i="18"/>
  <c r="N6266" i="18"/>
  <c r="I6299" i="18"/>
  <c r="N6275" i="18"/>
  <c r="K6292" i="18"/>
  <c r="P6268" i="18"/>
  <c r="K6300" i="18"/>
  <c r="P6276" i="18"/>
  <c r="K6301" i="18"/>
  <c r="P6277" i="18"/>
  <c r="K6299" i="18"/>
  <c r="P6275" i="18"/>
  <c r="K6284" i="18"/>
  <c r="P6260" i="18"/>
  <c r="J6289" i="18"/>
  <c r="O6265" i="18"/>
  <c r="J6300" i="18"/>
  <c r="O6276" i="18"/>
  <c r="K6303" i="18"/>
  <c r="P6279" i="18"/>
  <c r="K6285" i="18"/>
  <c r="P6261" i="18"/>
  <c r="J6298" i="18"/>
  <c r="O6274" i="18"/>
  <c r="I6281" i="18"/>
  <c r="N6257" i="18"/>
  <c r="I6291" i="18"/>
  <c r="N6267" i="18"/>
  <c r="J6290" i="18"/>
  <c r="O6266" i="18"/>
  <c r="J6304" i="18"/>
  <c r="O6280" i="18"/>
  <c r="R6244" i="18"/>
  <c r="U6244" i="18" s="1"/>
  <c r="R6246" i="18"/>
  <c r="U6246" i="18" s="1"/>
  <c r="I6303" i="18"/>
  <c r="N6279" i="18"/>
  <c r="R6279" i="18" s="1"/>
  <c r="U6279" i="18" s="1"/>
  <c r="J6301" i="18"/>
  <c r="O6277" i="18"/>
  <c r="K6283" i="18"/>
  <c r="P6259" i="18"/>
  <c r="J6294" i="18"/>
  <c r="O6270" i="18"/>
  <c r="K6289" i="18"/>
  <c r="P6265" i="18"/>
  <c r="K6296" i="18"/>
  <c r="P6272" i="18"/>
  <c r="I6298" i="18"/>
  <c r="N6274" i="18"/>
  <c r="K6282" i="18"/>
  <c r="P6258" i="18"/>
  <c r="J6282" i="18"/>
  <c r="O6258" i="18"/>
  <c r="J6284" i="18"/>
  <c r="O6260" i="18"/>
  <c r="K6297" i="18"/>
  <c r="P6273" i="18"/>
  <c r="K6290" i="18"/>
  <c r="P6266" i="18"/>
  <c r="I6292" i="18"/>
  <c r="N6268" i="18"/>
  <c r="R6268" i="18" s="1"/>
  <c r="U6268" i="18" s="1"/>
  <c r="I6294" i="18"/>
  <c r="N6270" i="18"/>
  <c r="K6281" i="18"/>
  <c r="P6257" i="18"/>
  <c r="J6303" i="18"/>
  <c r="O6279" i="18"/>
  <c r="J6283" i="18"/>
  <c r="O6259" i="18"/>
  <c r="J6288" i="18"/>
  <c r="O6264" i="18"/>
  <c r="I6304" i="18"/>
  <c r="N6280" i="18"/>
  <c r="J6286" i="18"/>
  <c r="O6262" i="18"/>
  <c r="K6293" i="18"/>
  <c r="P6269" i="18"/>
  <c r="K6287" i="18"/>
  <c r="P6263" i="18"/>
  <c r="K6294" i="18"/>
  <c r="P6270" i="18"/>
  <c r="I6288" i="18"/>
  <c r="N6264" i="18"/>
  <c r="I6301" i="18"/>
  <c r="N6277" i="18"/>
  <c r="R6277" i="18" s="1"/>
  <c r="U6277" i="18" s="1"/>
  <c r="J6297" i="18"/>
  <c r="O6273" i="18"/>
  <c r="J6287" i="18"/>
  <c r="O6263" i="18"/>
  <c r="R6236" i="18"/>
  <c r="U6236" i="18" s="1"/>
  <c r="R6239" i="18"/>
  <c r="U6239" i="18" s="1"/>
  <c r="R6245" i="18"/>
  <c r="U6245" i="18" s="1"/>
  <c r="R6234" i="18"/>
  <c r="U6234" i="18" s="1"/>
  <c r="R6238" i="18"/>
  <c r="U6238" i="18" s="1"/>
  <c r="R6241" i="18"/>
  <c r="U6241" i="18" s="1"/>
  <c r="R6237" i="18"/>
  <c r="U6237" i="18" s="1"/>
  <c r="R6254" i="18"/>
  <c r="U6254" i="18" s="1"/>
  <c r="J6291" i="18"/>
  <c r="O6267" i="18"/>
  <c r="I6296" i="18"/>
  <c r="N6272" i="18"/>
  <c r="I6283" i="18"/>
  <c r="N6259" i="18"/>
  <c r="I6295" i="18"/>
  <c r="N6271" i="18"/>
  <c r="R6271" i="18" s="1"/>
  <c r="U6271" i="18" s="1"/>
  <c r="J6293" i="18"/>
  <c r="O6269" i="18"/>
  <c r="K6302" i="18"/>
  <c r="P6278" i="18"/>
  <c r="K6295" i="18"/>
  <c r="P6271" i="18"/>
  <c r="J6296" i="18"/>
  <c r="O6272" i="18"/>
  <c r="I6297" i="18"/>
  <c r="N6273" i="18"/>
  <c r="R6233" i="18"/>
  <c r="U6233" i="18" s="1"/>
  <c r="R6243" i="18"/>
  <c r="U6243" i="18" s="1"/>
  <c r="J6285" i="18"/>
  <c r="O6261" i="18"/>
  <c r="K6291" i="18"/>
  <c r="P6267" i="18"/>
  <c r="K6304" i="18"/>
  <c r="P6280" i="18"/>
  <c r="I6284" i="18"/>
  <c r="N6260" i="18"/>
  <c r="R6260" i="18" s="1"/>
  <c r="U6260" i="18" s="1"/>
  <c r="J6281" i="18"/>
  <c r="O6257" i="18"/>
  <c r="K6286" i="18"/>
  <c r="P6262" i="18"/>
  <c r="K6298" i="18"/>
  <c r="P6274" i="18"/>
  <c r="I6287" i="18"/>
  <c r="N6263" i="18"/>
  <c r="R6263" i="18" s="1"/>
  <c r="U6263" i="18" s="1"/>
  <c r="J6295" i="18"/>
  <c r="O6271" i="18"/>
  <c r="I6293" i="18"/>
  <c r="N6269" i="18"/>
  <c r="I6282" i="18"/>
  <c r="N6258" i="18"/>
  <c r="K6288" i="18"/>
  <c r="P6264" i="18"/>
  <c r="J6302" i="18"/>
  <c r="O6278" i="18"/>
  <c r="I6286" i="18"/>
  <c r="N6262" i="18"/>
  <c r="I6289" i="18"/>
  <c r="N6265" i="18"/>
  <c r="J6299" i="18"/>
  <c r="O6275" i="18"/>
  <c r="I6285" i="18"/>
  <c r="N6261" i="18"/>
  <c r="R6261" i="18" s="1"/>
  <c r="U6261" i="18" s="1"/>
  <c r="I6302" i="18"/>
  <c r="N6278" i="18"/>
  <c r="R6262" i="18" l="1"/>
  <c r="U6262" i="18" s="1"/>
  <c r="R6280" i="18"/>
  <c r="U6280" i="18" s="1"/>
  <c r="R6278" i="18"/>
  <c r="U6278" i="18" s="1"/>
  <c r="R6269" i="18"/>
  <c r="U6269" i="18" s="1"/>
  <c r="R6265" i="18"/>
  <c r="U6265" i="18" s="1"/>
  <c r="R6258" i="18"/>
  <c r="U6258" i="18" s="1"/>
  <c r="R6273" i="18"/>
  <c r="U6273" i="18" s="1"/>
  <c r="R6274" i="18"/>
  <c r="U6274" i="18" s="1"/>
  <c r="R6267" i="18"/>
  <c r="U6267" i="18" s="1"/>
  <c r="R6275" i="18"/>
  <c r="U6275" i="18" s="1"/>
  <c r="I6326" i="18"/>
  <c r="N6302" i="18"/>
  <c r="K6312" i="18"/>
  <c r="P6288" i="18"/>
  <c r="I6311" i="18"/>
  <c r="N6287" i="18"/>
  <c r="I6308" i="18"/>
  <c r="N6284" i="18"/>
  <c r="J6320" i="18"/>
  <c r="O6296" i="18"/>
  <c r="K6326" i="18"/>
  <c r="P6302" i="18"/>
  <c r="I6319" i="18"/>
  <c r="N6295" i="18"/>
  <c r="I6320" i="18"/>
  <c r="N6296" i="18"/>
  <c r="J6311" i="18"/>
  <c r="O6287" i="18"/>
  <c r="I6325" i="18"/>
  <c r="N6301" i="18"/>
  <c r="K6318" i="18"/>
  <c r="P6294" i="18"/>
  <c r="K6317" i="18"/>
  <c r="P6293" i="18"/>
  <c r="I6328" i="18"/>
  <c r="N6304" i="18"/>
  <c r="J6307" i="18"/>
  <c r="O6283" i="18"/>
  <c r="K6305" i="18"/>
  <c r="P6281" i="18"/>
  <c r="I6316" i="18"/>
  <c r="N6292" i="18"/>
  <c r="K6321" i="18"/>
  <c r="P6297" i="18"/>
  <c r="J6306" i="18"/>
  <c r="O6282" i="18"/>
  <c r="I6322" i="18"/>
  <c r="N6298" i="18"/>
  <c r="K6313" i="18"/>
  <c r="P6289" i="18"/>
  <c r="K6307" i="18"/>
  <c r="P6283" i="18"/>
  <c r="I6327" i="18"/>
  <c r="N6303" i="18"/>
  <c r="J6328" i="18"/>
  <c r="O6304" i="18"/>
  <c r="I6315" i="18"/>
  <c r="N6291" i="18"/>
  <c r="J6322" i="18"/>
  <c r="O6298" i="18"/>
  <c r="K6327" i="18"/>
  <c r="P6303" i="18"/>
  <c r="J6313" i="18"/>
  <c r="O6289" i="18"/>
  <c r="K6323" i="18"/>
  <c r="P6299" i="18"/>
  <c r="K6324" i="18"/>
  <c r="P6300" i="18"/>
  <c r="I6323" i="18"/>
  <c r="N6299" i="18"/>
  <c r="J6316" i="18"/>
  <c r="O6292" i="18"/>
  <c r="J6323" i="18"/>
  <c r="O6299" i="18"/>
  <c r="R6264" i="18"/>
  <c r="U6264" i="18" s="1"/>
  <c r="R6270" i="18"/>
  <c r="U6270" i="18" s="1"/>
  <c r="R6257" i="18"/>
  <c r="U6257" i="18" s="1"/>
  <c r="R6266" i="18"/>
  <c r="U6266" i="18" s="1"/>
  <c r="R6276" i="18"/>
  <c r="U6276" i="18" s="1"/>
  <c r="R6272" i="18"/>
  <c r="U6272" i="18" s="1"/>
  <c r="I6310" i="18"/>
  <c r="N6286" i="18"/>
  <c r="I6317" i="18"/>
  <c r="N6293" i="18"/>
  <c r="K6310" i="18"/>
  <c r="P6286" i="18"/>
  <c r="K6315" i="18"/>
  <c r="P6291" i="18"/>
  <c r="R6259" i="18"/>
  <c r="U6259" i="18" s="1"/>
  <c r="I6309" i="18"/>
  <c r="N6285" i="18"/>
  <c r="I6313" i="18"/>
  <c r="N6289" i="18"/>
  <c r="J6326" i="18"/>
  <c r="O6302" i="18"/>
  <c r="I6306" i="18"/>
  <c r="N6282" i="18"/>
  <c r="J6319" i="18"/>
  <c r="O6295" i="18"/>
  <c r="K6322" i="18"/>
  <c r="P6298" i="18"/>
  <c r="J6305" i="18"/>
  <c r="O6281" i="18"/>
  <c r="K6328" i="18"/>
  <c r="P6304" i="18"/>
  <c r="J6309" i="18"/>
  <c r="O6285" i="18"/>
  <c r="I6321" i="18"/>
  <c r="N6297" i="18"/>
  <c r="K6319" i="18"/>
  <c r="P6295" i="18"/>
  <c r="J6317" i="18"/>
  <c r="O6293" i="18"/>
  <c r="I6307" i="18"/>
  <c r="N6283" i="18"/>
  <c r="J6315" i="18"/>
  <c r="O6291" i="18"/>
  <c r="J6321" i="18"/>
  <c r="O6297" i="18"/>
  <c r="I6312" i="18"/>
  <c r="N6288" i="18"/>
  <c r="K6311" i="18"/>
  <c r="P6287" i="18"/>
  <c r="J6310" i="18"/>
  <c r="O6286" i="18"/>
  <c r="J6312" i="18"/>
  <c r="O6288" i="18"/>
  <c r="J6327" i="18"/>
  <c r="O6303" i="18"/>
  <c r="I6318" i="18"/>
  <c r="N6294" i="18"/>
  <c r="K6314" i="18"/>
  <c r="P6290" i="18"/>
  <c r="J6308" i="18"/>
  <c r="O6284" i="18"/>
  <c r="K6306" i="18"/>
  <c r="P6282" i="18"/>
  <c r="K6320" i="18"/>
  <c r="P6296" i="18"/>
  <c r="J6318" i="18"/>
  <c r="O6294" i="18"/>
  <c r="J6325" i="18"/>
  <c r="O6301" i="18"/>
  <c r="J6314" i="18"/>
  <c r="O6290" i="18"/>
  <c r="I6305" i="18"/>
  <c r="N6281" i="18"/>
  <c r="K6309" i="18"/>
  <c r="P6285" i="18"/>
  <c r="J6324" i="18"/>
  <c r="O6300" i="18"/>
  <c r="K6308" i="18"/>
  <c r="P6284" i="18"/>
  <c r="K6325" i="18"/>
  <c r="P6301" i="18"/>
  <c r="K6316" i="18"/>
  <c r="P6292" i="18"/>
  <c r="I6314" i="18"/>
  <c r="N6290" i="18"/>
  <c r="I6324" i="18"/>
  <c r="N6300" i="18"/>
  <c r="R6290" i="18" l="1"/>
  <c r="U6290" i="18" s="1"/>
  <c r="R6294" i="18"/>
  <c r="U6294" i="18" s="1"/>
  <c r="R6283" i="18"/>
  <c r="U6283" i="18" s="1"/>
  <c r="R6281" i="18"/>
  <c r="U6281" i="18" s="1"/>
  <c r="R6289" i="18"/>
  <c r="U6289" i="18" s="1"/>
  <c r="K6339" i="18"/>
  <c r="P6315" i="18"/>
  <c r="I6341" i="18"/>
  <c r="N6317" i="18"/>
  <c r="J6340" i="18"/>
  <c r="O6316" i="18"/>
  <c r="K6348" i="18"/>
  <c r="P6324" i="18"/>
  <c r="J6337" i="18"/>
  <c r="O6313" i="18"/>
  <c r="J6346" i="18"/>
  <c r="O6322" i="18"/>
  <c r="J6352" i="18"/>
  <c r="O6328" i="18"/>
  <c r="K6331" i="18"/>
  <c r="P6307" i="18"/>
  <c r="I6346" i="18"/>
  <c r="N6322" i="18"/>
  <c r="K6345" i="18"/>
  <c r="P6321" i="18"/>
  <c r="K6329" i="18"/>
  <c r="P6305" i="18"/>
  <c r="I6352" i="18"/>
  <c r="N6328" i="18"/>
  <c r="K6342" i="18"/>
  <c r="P6318" i="18"/>
  <c r="J6335" i="18"/>
  <c r="O6311" i="18"/>
  <c r="I6343" i="18"/>
  <c r="N6319" i="18"/>
  <c r="J6344" i="18"/>
  <c r="O6320" i="18"/>
  <c r="I6335" i="18"/>
  <c r="N6311" i="18"/>
  <c r="I6350" i="18"/>
  <c r="N6326" i="18"/>
  <c r="I6338" i="18"/>
  <c r="N6314" i="18"/>
  <c r="K6349" i="18"/>
  <c r="P6325" i="18"/>
  <c r="J6348" i="18"/>
  <c r="O6324" i="18"/>
  <c r="I6329" i="18"/>
  <c r="N6305" i="18"/>
  <c r="J6349" i="18"/>
  <c r="O6325" i="18"/>
  <c r="K6344" i="18"/>
  <c r="P6320" i="18"/>
  <c r="J6332" i="18"/>
  <c r="O6308" i="18"/>
  <c r="I6342" i="18"/>
  <c r="N6318" i="18"/>
  <c r="J6336" i="18"/>
  <c r="O6312" i="18"/>
  <c r="K6335" i="18"/>
  <c r="P6311" i="18"/>
  <c r="J6345" i="18"/>
  <c r="O6321" i="18"/>
  <c r="I6331" i="18"/>
  <c r="N6307" i="18"/>
  <c r="K6343" i="18"/>
  <c r="P6319" i="18"/>
  <c r="J6333" i="18"/>
  <c r="O6309" i="18"/>
  <c r="J6329" i="18"/>
  <c r="O6305" i="18"/>
  <c r="J6343" i="18"/>
  <c r="O6319" i="18"/>
  <c r="J6350" i="18"/>
  <c r="O6326" i="18"/>
  <c r="I6333" i="18"/>
  <c r="N6309" i="18"/>
  <c r="R6286" i="18"/>
  <c r="U6286" i="18" s="1"/>
  <c r="R6299" i="18"/>
  <c r="U6299" i="18" s="1"/>
  <c r="R6291" i="18"/>
  <c r="U6291" i="18" s="1"/>
  <c r="R6303" i="18"/>
  <c r="U6303" i="18" s="1"/>
  <c r="R6292" i="18"/>
  <c r="U6292" i="18" s="1"/>
  <c r="R6301" i="18"/>
  <c r="U6301" i="18" s="1"/>
  <c r="R6296" i="18"/>
  <c r="U6296" i="18" s="1"/>
  <c r="R6284" i="18"/>
  <c r="U6284" i="18" s="1"/>
  <c r="R6285" i="18"/>
  <c r="U6285" i="18" s="1"/>
  <c r="R6288" i="18"/>
  <c r="U6288" i="18" s="1"/>
  <c r="R6297" i="18"/>
  <c r="U6297" i="18" s="1"/>
  <c r="R6282" i="18"/>
  <c r="U6282" i="18" s="1"/>
  <c r="K6334" i="18"/>
  <c r="P6310" i="18"/>
  <c r="I6334" i="18"/>
  <c r="N6310" i="18"/>
  <c r="J6347" i="18"/>
  <c r="O6323" i="18"/>
  <c r="I6347" i="18"/>
  <c r="N6323" i="18"/>
  <c r="K6347" i="18"/>
  <c r="P6323" i="18"/>
  <c r="K6351" i="18"/>
  <c r="P6327" i="18"/>
  <c r="I6339" i="18"/>
  <c r="N6315" i="18"/>
  <c r="I6351" i="18"/>
  <c r="N6327" i="18"/>
  <c r="K6337" i="18"/>
  <c r="P6313" i="18"/>
  <c r="J6330" i="18"/>
  <c r="O6306" i="18"/>
  <c r="I6340" i="18"/>
  <c r="N6316" i="18"/>
  <c r="J6331" i="18"/>
  <c r="O6307" i="18"/>
  <c r="K6341" i="18"/>
  <c r="P6317" i="18"/>
  <c r="I6349" i="18"/>
  <c r="N6325" i="18"/>
  <c r="R6325" i="18" s="1"/>
  <c r="U6325" i="18" s="1"/>
  <c r="I6344" i="18"/>
  <c r="N6320" i="18"/>
  <c r="K6350" i="18"/>
  <c r="P6326" i="18"/>
  <c r="I6332" i="18"/>
  <c r="N6308" i="18"/>
  <c r="K6336" i="18"/>
  <c r="P6312" i="18"/>
  <c r="R6300" i="18"/>
  <c r="U6300" i="18" s="1"/>
  <c r="I6348" i="18"/>
  <c r="N6324" i="18"/>
  <c r="K6340" i="18"/>
  <c r="P6316" i="18"/>
  <c r="K6332" i="18"/>
  <c r="P6308" i="18"/>
  <c r="K6333" i="18"/>
  <c r="P6309" i="18"/>
  <c r="J6338" i="18"/>
  <c r="O6314" i="18"/>
  <c r="J6342" i="18"/>
  <c r="O6318" i="18"/>
  <c r="K6330" i="18"/>
  <c r="P6306" i="18"/>
  <c r="K6338" i="18"/>
  <c r="P6314" i="18"/>
  <c r="J6351" i="18"/>
  <c r="O6327" i="18"/>
  <c r="J6334" i="18"/>
  <c r="O6310" i="18"/>
  <c r="I6336" i="18"/>
  <c r="N6312" i="18"/>
  <c r="J6339" i="18"/>
  <c r="O6315" i="18"/>
  <c r="J6341" i="18"/>
  <c r="O6317" i="18"/>
  <c r="I6345" i="18"/>
  <c r="N6321" i="18"/>
  <c r="K6352" i="18"/>
  <c r="P6328" i="18"/>
  <c r="K6346" i="18"/>
  <c r="P6322" i="18"/>
  <c r="I6330" i="18"/>
  <c r="N6306" i="18"/>
  <c r="I6337" i="18"/>
  <c r="N6313" i="18"/>
  <c r="R6293" i="18"/>
  <c r="U6293" i="18" s="1"/>
  <c r="R6298" i="18"/>
  <c r="U6298" i="18" s="1"/>
  <c r="R6304" i="18"/>
  <c r="U6304" i="18" s="1"/>
  <c r="R6295" i="18"/>
  <c r="U6295" i="18" s="1"/>
  <c r="R6287" i="18"/>
  <c r="U6287" i="18" s="1"/>
  <c r="R6302" i="18"/>
  <c r="U6302" i="18" s="1"/>
  <c r="R6310" i="18" l="1"/>
  <c r="U6310" i="18" s="1"/>
  <c r="R6309" i="18"/>
  <c r="U6309" i="18" s="1"/>
  <c r="R6328" i="18"/>
  <c r="U6328" i="18" s="1"/>
  <c r="R6313" i="18"/>
  <c r="U6313" i="18" s="1"/>
  <c r="R6327" i="18"/>
  <c r="U6327" i="18" s="1"/>
  <c r="R6323" i="18"/>
  <c r="U6323" i="18" s="1"/>
  <c r="R6318" i="18"/>
  <c r="U6318" i="18" s="1"/>
  <c r="R6305" i="18"/>
  <c r="U6305" i="18" s="1"/>
  <c r="R6308" i="18"/>
  <c r="U6308" i="18" s="1"/>
  <c r="R6316" i="18"/>
  <c r="U6316" i="18" s="1"/>
  <c r="I6361" i="18"/>
  <c r="N6337" i="18"/>
  <c r="J6363" i="18"/>
  <c r="O6339" i="18"/>
  <c r="K6362" i="18"/>
  <c r="P6338" i="18"/>
  <c r="K6364" i="18"/>
  <c r="P6340" i="18"/>
  <c r="R6307" i="18"/>
  <c r="U6307" i="18" s="1"/>
  <c r="R6326" i="18"/>
  <c r="U6326" i="18" s="1"/>
  <c r="R6317" i="18"/>
  <c r="U6317" i="18" s="1"/>
  <c r="R6306" i="18"/>
  <c r="U6306" i="18" s="1"/>
  <c r="R6312" i="18"/>
  <c r="U6312" i="18" s="1"/>
  <c r="R6324" i="18"/>
  <c r="U6324" i="18" s="1"/>
  <c r="K6360" i="18"/>
  <c r="P6336" i="18"/>
  <c r="K6374" i="18"/>
  <c r="P6350" i="18"/>
  <c r="I6373" i="18"/>
  <c r="N6349" i="18"/>
  <c r="J6355" i="18"/>
  <c r="O6331" i="18"/>
  <c r="J6354" i="18"/>
  <c r="O6330" i="18"/>
  <c r="I6375" i="18"/>
  <c r="N6351" i="18"/>
  <c r="K6375" i="18"/>
  <c r="P6351" i="18"/>
  <c r="I6371" i="18"/>
  <c r="N6347" i="18"/>
  <c r="I6358" i="18"/>
  <c r="N6334" i="18"/>
  <c r="I6357" i="18"/>
  <c r="N6333" i="18"/>
  <c r="J6367" i="18"/>
  <c r="O6343" i="18"/>
  <c r="J6357" i="18"/>
  <c r="O6333" i="18"/>
  <c r="I6355" i="18"/>
  <c r="N6331" i="18"/>
  <c r="K6359" i="18"/>
  <c r="P6335" i="18"/>
  <c r="I6366" i="18"/>
  <c r="N6342" i="18"/>
  <c r="K6368" i="18"/>
  <c r="P6344" i="18"/>
  <c r="I6353" i="18"/>
  <c r="N6329" i="18"/>
  <c r="K6373" i="18"/>
  <c r="P6349" i="18"/>
  <c r="I6374" i="18"/>
  <c r="N6350" i="18"/>
  <c r="J6368" i="18"/>
  <c r="O6344" i="18"/>
  <c r="J6359" i="18"/>
  <c r="O6335" i="18"/>
  <c r="I6376" i="18"/>
  <c r="N6352" i="18"/>
  <c r="K6369" i="18"/>
  <c r="P6345" i="18"/>
  <c r="K6355" i="18"/>
  <c r="P6331" i="18"/>
  <c r="J6370" i="18"/>
  <c r="O6346" i="18"/>
  <c r="K6372" i="18"/>
  <c r="P6348" i="18"/>
  <c r="I6365" i="18"/>
  <c r="N6341" i="18"/>
  <c r="K6370" i="18"/>
  <c r="P6346" i="18"/>
  <c r="J6358" i="18"/>
  <c r="O6334" i="18"/>
  <c r="K6357" i="18"/>
  <c r="P6333" i="18"/>
  <c r="I6354" i="18"/>
  <c r="N6330" i="18"/>
  <c r="J6365" i="18"/>
  <c r="O6341" i="18"/>
  <c r="J6375" i="18"/>
  <c r="O6351" i="18"/>
  <c r="J6362" i="18"/>
  <c r="O6338" i="18"/>
  <c r="R6320" i="18"/>
  <c r="U6320" i="18" s="1"/>
  <c r="R6315" i="18"/>
  <c r="U6315" i="18" s="1"/>
  <c r="R6314" i="18"/>
  <c r="U6314" i="18" s="1"/>
  <c r="R6311" i="18"/>
  <c r="U6311" i="18" s="1"/>
  <c r="R6319" i="18"/>
  <c r="U6319" i="18" s="1"/>
  <c r="R6322" i="18"/>
  <c r="U6322" i="18" s="1"/>
  <c r="I6369" i="18"/>
  <c r="N6345" i="18"/>
  <c r="J6366" i="18"/>
  <c r="O6342" i="18"/>
  <c r="K6376" i="18"/>
  <c r="P6352" i="18"/>
  <c r="I6360" i="18"/>
  <c r="N6336" i="18"/>
  <c r="K6354" i="18"/>
  <c r="P6330" i="18"/>
  <c r="K6356" i="18"/>
  <c r="P6332" i="18"/>
  <c r="I6372" i="18"/>
  <c r="N6348" i="18"/>
  <c r="R6321" i="18"/>
  <c r="U6321" i="18" s="1"/>
  <c r="I6356" i="18"/>
  <c r="N6332" i="18"/>
  <c r="I6368" i="18"/>
  <c r="N6344" i="18"/>
  <c r="K6365" i="18"/>
  <c r="P6341" i="18"/>
  <c r="I6364" i="18"/>
  <c r="N6340" i="18"/>
  <c r="K6361" i="18"/>
  <c r="P6337" i="18"/>
  <c r="I6363" i="18"/>
  <c r="N6339" i="18"/>
  <c r="K6371" i="18"/>
  <c r="P6347" i="18"/>
  <c r="J6371" i="18"/>
  <c r="O6347" i="18"/>
  <c r="K6358" i="18"/>
  <c r="P6334" i="18"/>
  <c r="J6374" i="18"/>
  <c r="O6350" i="18"/>
  <c r="J6353" i="18"/>
  <c r="O6329" i="18"/>
  <c r="K6367" i="18"/>
  <c r="P6343" i="18"/>
  <c r="J6369" i="18"/>
  <c r="O6345" i="18"/>
  <c r="J6360" i="18"/>
  <c r="O6336" i="18"/>
  <c r="J6356" i="18"/>
  <c r="O6332" i="18"/>
  <c r="J6373" i="18"/>
  <c r="O6349" i="18"/>
  <c r="J6372" i="18"/>
  <c r="O6348" i="18"/>
  <c r="I6362" i="18"/>
  <c r="N6338" i="18"/>
  <c r="I6359" i="18"/>
  <c r="N6335" i="18"/>
  <c r="I6367" i="18"/>
  <c r="N6343" i="18"/>
  <c r="K6366" i="18"/>
  <c r="P6342" i="18"/>
  <c r="K6353" i="18"/>
  <c r="P6329" i="18"/>
  <c r="I6370" i="18"/>
  <c r="N6346" i="18"/>
  <c r="J6376" i="18"/>
  <c r="O6352" i="18"/>
  <c r="J6361" i="18"/>
  <c r="O6337" i="18"/>
  <c r="J6364" i="18"/>
  <c r="O6340" i="18"/>
  <c r="K6363" i="18"/>
  <c r="P6339" i="18"/>
  <c r="R6348" i="18" l="1"/>
  <c r="U6348" i="18" s="1"/>
  <c r="R6345" i="18"/>
  <c r="U6345" i="18" s="1"/>
  <c r="R6343" i="18"/>
  <c r="U6343" i="18" s="1"/>
  <c r="R6346" i="18"/>
  <c r="U6346" i="18" s="1"/>
  <c r="R6335" i="18"/>
  <c r="U6335" i="18" s="1"/>
  <c r="R6336" i="18"/>
  <c r="U6336" i="18" s="1"/>
  <c r="R6330" i="18"/>
  <c r="U6330" i="18" s="1"/>
  <c r="R6341" i="18"/>
  <c r="U6341" i="18" s="1"/>
  <c r="R6350" i="18"/>
  <c r="U6350" i="18" s="1"/>
  <c r="K6387" i="18"/>
  <c r="P6363" i="18"/>
  <c r="I6383" i="18"/>
  <c r="N6359" i="18"/>
  <c r="J6393" i="18"/>
  <c r="O6369" i="18"/>
  <c r="K6382" i="18"/>
  <c r="P6358" i="18"/>
  <c r="K6385" i="18"/>
  <c r="P6361" i="18"/>
  <c r="I6380" i="18"/>
  <c r="N6356" i="18"/>
  <c r="R6329" i="18"/>
  <c r="U6329" i="18" s="1"/>
  <c r="R6342" i="18"/>
  <c r="U6342" i="18" s="1"/>
  <c r="R6331" i="18"/>
  <c r="U6331" i="18" s="1"/>
  <c r="R6334" i="18"/>
  <c r="U6334" i="18" s="1"/>
  <c r="R6349" i="18"/>
  <c r="U6349" i="18" s="1"/>
  <c r="K6390" i="18"/>
  <c r="P6366" i="18"/>
  <c r="J6380" i="18"/>
  <c r="O6356" i="18"/>
  <c r="J6377" i="18"/>
  <c r="O6353" i="18"/>
  <c r="K6395" i="18"/>
  <c r="P6371" i="18"/>
  <c r="K6389" i="18"/>
  <c r="P6365" i="18"/>
  <c r="R6338" i="18"/>
  <c r="U6338" i="18" s="1"/>
  <c r="R6339" i="18"/>
  <c r="U6339" i="18" s="1"/>
  <c r="R6340" i="18"/>
  <c r="U6340" i="18" s="1"/>
  <c r="R6344" i="18"/>
  <c r="U6344" i="18" s="1"/>
  <c r="K6380" i="18"/>
  <c r="P6356" i="18"/>
  <c r="I6384" i="18"/>
  <c r="N6360" i="18"/>
  <c r="J6390" i="18"/>
  <c r="O6366" i="18"/>
  <c r="J6399" i="18"/>
  <c r="O6375" i="18"/>
  <c r="I6378" i="18"/>
  <c r="N6354" i="18"/>
  <c r="J6382" i="18"/>
  <c r="O6358" i="18"/>
  <c r="I6389" i="18"/>
  <c r="N6365" i="18"/>
  <c r="J6394" i="18"/>
  <c r="O6370" i="18"/>
  <c r="K6393" i="18"/>
  <c r="P6369" i="18"/>
  <c r="J6383" i="18"/>
  <c r="O6359" i="18"/>
  <c r="I6398" i="18"/>
  <c r="N6374" i="18"/>
  <c r="I6377" i="18"/>
  <c r="N6353" i="18"/>
  <c r="I6390" i="18"/>
  <c r="N6366" i="18"/>
  <c r="I6379" i="18"/>
  <c r="N6355" i="18"/>
  <c r="J6391" i="18"/>
  <c r="O6367" i="18"/>
  <c r="I6382" i="18"/>
  <c r="N6358" i="18"/>
  <c r="K6399" i="18"/>
  <c r="P6375" i="18"/>
  <c r="J6378" i="18"/>
  <c r="O6354" i="18"/>
  <c r="I6397" i="18"/>
  <c r="N6373" i="18"/>
  <c r="K6384" i="18"/>
  <c r="P6360" i="18"/>
  <c r="K6388" i="18"/>
  <c r="P6364" i="18"/>
  <c r="J6387" i="18"/>
  <c r="O6363" i="18"/>
  <c r="I6394" i="18"/>
  <c r="N6370" i="18"/>
  <c r="J6388" i="18"/>
  <c r="O6364" i="18"/>
  <c r="K6377" i="18"/>
  <c r="P6353" i="18"/>
  <c r="I6386" i="18"/>
  <c r="N6362" i="18"/>
  <c r="J6384" i="18"/>
  <c r="O6360" i="18"/>
  <c r="J6398" i="18"/>
  <c r="O6374" i="18"/>
  <c r="J6395" i="18"/>
  <c r="O6371" i="18"/>
  <c r="I6387" i="18"/>
  <c r="N6363" i="18"/>
  <c r="I6388" i="18"/>
  <c r="N6364" i="18"/>
  <c r="I6392" i="18"/>
  <c r="N6368" i="18"/>
  <c r="R6352" i="18"/>
  <c r="U6352" i="18" s="1"/>
  <c r="R6333" i="18"/>
  <c r="U6333" i="18" s="1"/>
  <c r="R6347" i="18"/>
  <c r="U6347" i="18" s="1"/>
  <c r="R6351" i="18"/>
  <c r="U6351" i="18" s="1"/>
  <c r="R6337" i="18"/>
  <c r="U6337" i="18" s="1"/>
  <c r="J6385" i="18"/>
  <c r="O6361" i="18"/>
  <c r="J6396" i="18"/>
  <c r="O6372" i="18"/>
  <c r="J6400" i="18"/>
  <c r="O6376" i="18"/>
  <c r="I6391" i="18"/>
  <c r="N6367" i="18"/>
  <c r="J6397" i="18"/>
  <c r="O6373" i="18"/>
  <c r="K6391" i="18"/>
  <c r="P6367" i="18"/>
  <c r="R6332" i="18"/>
  <c r="U6332" i="18" s="1"/>
  <c r="I6396" i="18"/>
  <c r="N6372" i="18"/>
  <c r="K6378" i="18"/>
  <c r="P6354" i="18"/>
  <c r="K6400" i="18"/>
  <c r="P6376" i="18"/>
  <c r="I6393" i="18"/>
  <c r="N6369" i="18"/>
  <c r="J6386" i="18"/>
  <c r="O6362" i="18"/>
  <c r="J6389" i="18"/>
  <c r="O6365" i="18"/>
  <c r="K6381" i="18"/>
  <c r="P6357" i="18"/>
  <c r="K6394" i="18"/>
  <c r="P6370" i="18"/>
  <c r="K6396" i="18"/>
  <c r="P6372" i="18"/>
  <c r="K6379" i="18"/>
  <c r="P6355" i="18"/>
  <c r="I6400" i="18"/>
  <c r="N6376" i="18"/>
  <c r="J6392" i="18"/>
  <c r="O6368" i="18"/>
  <c r="K6397" i="18"/>
  <c r="P6373" i="18"/>
  <c r="K6392" i="18"/>
  <c r="P6368" i="18"/>
  <c r="K6383" i="18"/>
  <c r="P6359" i="18"/>
  <c r="J6381" i="18"/>
  <c r="O6357" i="18"/>
  <c r="I6381" i="18"/>
  <c r="N6357" i="18"/>
  <c r="I6395" i="18"/>
  <c r="N6371" i="18"/>
  <c r="I6399" i="18"/>
  <c r="N6375" i="18"/>
  <c r="J6379" i="18"/>
  <c r="O6355" i="18"/>
  <c r="K6398" i="18"/>
  <c r="P6374" i="18"/>
  <c r="K6386" i="18"/>
  <c r="P6362" i="18"/>
  <c r="I6385" i="18"/>
  <c r="N6361" i="18"/>
  <c r="R6358" i="18" l="1"/>
  <c r="U6358" i="18" s="1"/>
  <c r="R6366" i="18"/>
  <c r="U6366" i="18" s="1"/>
  <c r="R6375" i="18"/>
  <c r="U6375" i="18" s="1"/>
  <c r="R6371" i="18"/>
  <c r="U6371" i="18" s="1"/>
  <c r="R6369" i="18"/>
  <c r="U6369" i="18" s="1"/>
  <c r="R6356" i="18"/>
  <c r="U6356" i="18" s="1"/>
  <c r="R6361" i="18"/>
  <c r="U6361" i="18" s="1"/>
  <c r="R6357" i="18"/>
  <c r="U6357" i="18" s="1"/>
  <c r="R6376" i="18"/>
  <c r="U6376" i="18" s="1"/>
  <c r="R6363" i="18"/>
  <c r="U6363" i="18" s="1"/>
  <c r="K6410" i="18"/>
  <c r="P6386" i="18"/>
  <c r="J6403" i="18"/>
  <c r="O6379" i="18"/>
  <c r="I6419" i="18"/>
  <c r="N6395" i="18"/>
  <c r="J6405" i="18"/>
  <c r="O6381" i="18"/>
  <c r="K6416" i="18"/>
  <c r="P6392" i="18"/>
  <c r="J6416" i="18"/>
  <c r="O6392" i="18"/>
  <c r="K6403" i="18"/>
  <c r="P6379" i="18"/>
  <c r="K6418" i="18"/>
  <c r="P6394" i="18"/>
  <c r="J6413" i="18"/>
  <c r="O6389" i="18"/>
  <c r="I6417" i="18"/>
  <c r="N6393" i="18"/>
  <c r="K6402" i="18"/>
  <c r="P6378" i="18"/>
  <c r="R6367" i="18"/>
  <c r="U6367" i="18" s="1"/>
  <c r="I6412" i="18"/>
  <c r="N6388" i="18"/>
  <c r="J6419" i="18"/>
  <c r="O6395" i="18"/>
  <c r="J6408" i="18"/>
  <c r="O6384" i="18"/>
  <c r="K6401" i="18"/>
  <c r="P6377" i="18"/>
  <c r="I6418" i="18"/>
  <c r="N6394" i="18"/>
  <c r="K6412" i="18"/>
  <c r="P6388" i="18"/>
  <c r="I6421" i="18"/>
  <c r="N6397" i="18"/>
  <c r="K6423" i="18"/>
  <c r="P6399" i="18"/>
  <c r="J6415" i="18"/>
  <c r="O6391" i="18"/>
  <c r="I6414" i="18"/>
  <c r="N6390" i="18"/>
  <c r="I6422" i="18"/>
  <c r="N6398" i="18"/>
  <c r="K6417" i="18"/>
  <c r="P6393" i="18"/>
  <c r="I6413" i="18"/>
  <c r="N6389" i="18"/>
  <c r="I6402" i="18"/>
  <c r="N6378" i="18"/>
  <c r="J6414" i="18"/>
  <c r="O6390" i="18"/>
  <c r="K6404" i="18"/>
  <c r="P6380" i="18"/>
  <c r="K6419" i="18"/>
  <c r="P6395" i="18"/>
  <c r="J6404" i="18"/>
  <c r="O6380" i="18"/>
  <c r="R6359" i="18"/>
  <c r="U6359" i="18" s="1"/>
  <c r="R6372" i="18"/>
  <c r="U6372" i="18" s="1"/>
  <c r="K6415" i="18"/>
  <c r="P6391" i="18"/>
  <c r="I6415" i="18"/>
  <c r="N6391" i="18"/>
  <c r="J6420" i="18"/>
  <c r="O6396" i="18"/>
  <c r="R6368" i="18"/>
  <c r="U6368" i="18" s="1"/>
  <c r="R6362" i="18"/>
  <c r="U6362" i="18" s="1"/>
  <c r="R6355" i="18"/>
  <c r="U6355" i="18" s="1"/>
  <c r="R6353" i="18"/>
  <c r="U6353" i="18" s="1"/>
  <c r="R6360" i="18"/>
  <c r="U6360" i="18" s="1"/>
  <c r="I6404" i="18"/>
  <c r="N6380" i="18"/>
  <c r="K6406" i="18"/>
  <c r="P6382" i="18"/>
  <c r="I6407" i="18"/>
  <c r="N6383" i="18"/>
  <c r="K6422" i="18"/>
  <c r="P6398" i="18"/>
  <c r="I6405" i="18"/>
  <c r="N6381" i="18"/>
  <c r="K6407" i="18"/>
  <c r="P6383" i="18"/>
  <c r="I6424" i="18"/>
  <c r="N6400" i="18"/>
  <c r="K6405" i="18"/>
  <c r="P6381" i="18"/>
  <c r="K6424" i="18"/>
  <c r="P6400" i="18"/>
  <c r="I6420" i="18"/>
  <c r="N6396" i="18"/>
  <c r="I6416" i="18"/>
  <c r="N6392" i="18"/>
  <c r="R6392" i="18" s="1"/>
  <c r="U6392" i="18" s="1"/>
  <c r="I6411" i="18"/>
  <c r="N6387" i="18"/>
  <c r="J6422" i="18"/>
  <c r="O6398" i="18"/>
  <c r="I6410" i="18"/>
  <c r="N6386" i="18"/>
  <c r="J6412" i="18"/>
  <c r="O6388" i="18"/>
  <c r="J6411" i="18"/>
  <c r="O6387" i="18"/>
  <c r="K6408" i="18"/>
  <c r="P6384" i="18"/>
  <c r="J6402" i="18"/>
  <c r="O6378" i="18"/>
  <c r="I6406" i="18"/>
  <c r="N6382" i="18"/>
  <c r="I6403" i="18"/>
  <c r="N6379" i="18"/>
  <c r="I6401" i="18"/>
  <c r="N6377" i="18"/>
  <c r="J6407" i="18"/>
  <c r="O6383" i="18"/>
  <c r="J6418" i="18"/>
  <c r="O6394" i="18"/>
  <c r="J6406" i="18"/>
  <c r="O6382" i="18"/>
  <c r="J6423" i="18"/>
  <c r="O6399" i="18"/>
  <c r="I6408" i="18"/>
  <c r="N6384" i="18"/>
  <c r="K6413" i="18"/>
  <c r="P6389" i="18"/>
  <c r="J6401" i="18"/>
  <c r="O6377" i="18"/>
  <c r="K6414" i="18"/>
  <c r="P6390" i="18"/>
  <c r="I6409" i="18"/>
  <c r="N6385" i="18"/>
  <c r="I6423" i="18"/>
  <c r="N6399" i="18"/>
  <c r="R6399" i="18" s="1"/>
  <c r="U6399" i="18" s="1"/>
  <c r="K6421" i="18"/>
  <c r="P6397" i="18"/>
  <c r="K6420" i="18"/>
  <c r="P6396" i="18"/>
  <c r="J6410" i="18"/>
  <c r="O6386" i="18"/>
  <c r="J6421" i="18"/>
  <c r="O6397" i="18"/>
  <c r="J6424" i="18"/>
  <c r="O6400" i="18"/>
  <c r="J6409" i="18"/>
  <c r="O6385" i="18"/>
  <c r="R6364" i="18"/>
  <c r="U6364" i="18" s="1"/>
  <c r="R6370" i="18"/>
  <c r="U6370" i="18" s="1"/>
  <c r="R6373" i="18"/>
  <c r="U6373" i="18" s="1"/>
  <c r="R6374" i="18"/>
  <c r="U6374" i="18" s="1"/>
  <c r="R6365" i="18"/>
  <c r="U6365" i="18" s="1"/>
  <c r="R6354" i="18"/>
  <c r="U6354" i="18" s="1"/>
  <c r="K6409" i="18"/>
  <c r="P6385" i="18"/>
  <c r="J6417" i="18"/>
  <c r="O6393" i="18"/>
  <c r="K6411" i="18"/>
  <c r="P6387" i="18"/>
  <c r="R6395" i="18" l="1"/>
  <c r="U6395" i="18" s="1"/>
  <c r="R6382" i="18"/>
  <c r="U6382" i="18" s="1"/>
  <c r="R6377" i="18"/>
  <c r="U6377" i="18" s="1"/>
  <c r="R6381" i="18"/>
  <c r="U6381" i="18" s="1"/>
  <c r="R6380" i="18"/>
  <c r="U6380" i="18" s="1"/>
  <c r="R6384" i="18"/>
  <c r="U6384" i="18" s="1"/>
  <c r="R6379" i="18"/>
  <c r="U6379" i="18" s="1"/>
  <c r="R6386" i="18"/>
  <c r="U6386" i="18" s="1"/>
  <c r="R6387" i="18"/>
  <c r="U6387" i="18" s="1"/>
  <c r="R6396" i="18"/>
  <c r="U6396" i="18" s="1"/>
  <c r="I6439" i="18"/>
  <c r="N6415" i="18"/>
  <c r="K6443" i="18"/>
  <c r="P6419" i="18"/>
  <c r="J6438" i="18"/>
  <c r="O6414" i="18"/>
  <c r="I6437" i="18"/>
  <c r="N6413" i="18"/>
  <c r="I6446" i="18"/>
  <c r="N6422" i="18"/>
  <c r="J6439" i="18"/>
  <c r="O6415" i="18"/>
  <c r="I6445" i="18"/>
  <c r="N6421" i="18"/>
  <c r="I6442" i="18"/>
  <c r="N6418" i="18"/>
  <c r="J6432" i="18"/>
  <c r="O6408" i="18"/>
  <c r="I6436" i="18"/>
  <c r="N6412" i="18"/>
  <c r="R6393" i="18"/>
  <c r="U6393" i="18" s="1"/>
  <c r="R6385" i="18"/>
  <c r="U6385" i="18" s="1"/>
  <c r="J6441" i="18"/>
  <c r="O6417" i="18"/>
  <c r="J6448" i="18"/>
  <c r="O6424" i="18"/>
  <c r="J6434" i="18"/>
  <c r="O6410" i="18"/>
  <c r="K6445" i="18"/>
  <c r="P6421" i="18"/>
  <c r="I6433" i="18"/>
  <c r="N6409" i="18"/>
  <c r="J6425" i="18"/>
  <c r="O6401" i="18"/>
  <c r="I6432" i="18"/>
  <c r="N6408" i="18"/>
  <c r="J6430" i="18"/>
  <c r="O6406" i="18"/>
  <c r="J6431" i="18"/>
  <c r="O6407" i="18"/>
  <c r="I6427" i="18"/>
  <c r="N6403" i="18"/>
  <c r="J6426" i="18"/>
  <c r="O6402" i="18"/>
  <c r="J6435" i="18"/>
  <c r="O6411" i="18"/>
  <c r="I6434" i="18"/>
  <c r="N6410" i="18"/>
  <c r="I6435" i="18"/>
  <c r="N6411" i="18"/>
  <c r="I6444" i="18"/>
  <c r="N6420" i="18"/>
  <c r="K6429" i="18"/>
  <c r="P6405" i="18"/>
  <c r="K6431" i="18"/>
  <c r="P6407" i="18"/>
  <c r="K6446" i="18"/>
  <c r="P6422" i="18"/>
  <c r="K6430" i="18"/>
  <c r="P6406" i="18"/>
  <c r="R6378" i="18"/>
  <c r="U6378" i="18" s="1"/>
  <c r="R6390" i="18"/>
  <c r="U6390" i="18" s="1"/>
  <c r="I6441" i="18"/>
  <c r="N6417" i="18"/>
  <c r="K6442" i="18"/>
  <c r="P6418" i="18"/>
  <c r="J6440" i="18"/>
  <c r="O6416" i="18"/>
  <c r="J6429" i="18"/>
  <c r="O6405" i="18"/>
  <c r="J6427" i="18"/>
  <c r="O6403" i="18"/>
  <c r="J6444" i="18"/>
  <c r="O6420" i="18"/>
  <c r="K6439" i="18"/>
  <c r="P6415" i="18"/>
  <c r="J6428" i="18"/>
  <c r="O6404" i="18"/>
  <c r="K6428" i="18"/>
  <c r="P6404" i="18"/>
  <c r="I6426" i="18"/>
  <c r="N6402" i="18"/>
  <c r="K6441" i="18"/>
  <c r="P6417" i="18"/>
  <c r="I6438" i="18"/>
  <c r="N6414" i="18"/>
  <c r="K6447" i="18"/>
  <c r="P6423" i="18"/>
  <c r="K6436" i="18"/>
  <c r="P6412" i="18"/>
  <c r="K6425" i="18"/>
  <c r="P6401" i="18"/>
  <c r="J6443" i="18"/>
  <c r="O6419" i="18"/>
  <c r="R6400" i="18"/>
  <c r="U6400" i="18" s="1"/>
  <c r="R6383" i="18"/>
  <c r="U6383" i="18" s="1"/>
  <c r="K6435" i="18"/>
  <c r="P6411" i="18"/>
  <c r="K6433" i="18"/>
  <c r="P6409" i="18"/>
  <c r="J6433" i="18"/>
  <c r="O6409" i="18"/>
  <c r="J6445" i="18"/>
  <c r="O6421" i="18"/>
  <c r="K6444" i="18"/>
  <c r="P6420" i="18"/>
  <c r="I6447" i="18"/>
  <c r="N6423" i="18"/>
  <c r="K6438" i="18"/>
  <c r="P6414" i="18"/>
  <c r="K6437" i="18"/>
  <c r="P6413" i="18"/>
  <c r="J6447" i="18"/>
  <c r="O6423" i="18"/>
  <c r="J6442" i="18"/>
  <c r="O6418" i="18"/>
  <c r="I6425" i="18"/>
  <c r="N6401" i="18"/>
  <c r="I6430" i="18"/>
  <c r="N6406" i="18"/>
  <c r="K6432" i="18"/>
  <c r="P6408" i="18"/>
  <c r="J6436" i="18"/>
  <c r="O6412" i="18"/>
  <c r="J6446" i="18"/>
  <c r="O6422" i="18"/>
  <c r="I6440" i="18"/>
  <c r="N6416" i="18"/>
  <c r="K6448" i="18"/>
  <c r="P6424" i="18"/>
  <c r="I6448" i="18"/>
  <c r="N6424" i="18"/>
  <c r="I6429" i="18"/>
  <c r="N6405" i="18"/>
  <c r="R6405" i="18" s="1"/>
  <c r="U6405" i="18" s="1"/>
  <c r="I6431" i="18"/>
  <c r="N6407" i="18"/>
  <c r="R6407" i="18" s="1"/>
  <c r="U6407" i="18" s="1"/>
  <c r="I6428" i="18"/>
  <c r="N6404" i="18"/>
  <c r="R6391" i="18"/>
  <c r="U6391" i="18" s="1"/>
  <c r="R6389" i="18"/>
  <c r="U6389" i="18" s="1"/>
  <c r="R6398" i="18"/>
  <c r="U6398" i="18" s="1"/>
  <c r="R6397" i="18"/>
  <c r="U6397" i="18" s="1"/>
  <c r="R6394" i="18"/>
  <c r="U6394" i="18" s="1"/>
  <c r="R6388" i="18"/>
  <c r="U6388" i="18" s="1"/>
  <c r="K6426" i="18"/>
  <c r="P6402" i="18"/>
  <c r="J6437" i="18"/>
  <c r="O6413" i="18"/>
  <c r="K6427" i="18"/>
  <c r="P6403" i="18"/>
  <c r="K6440" i="18"/>
  <c r="P6416" i="18"/>
  <c r="I6443" i="18"/>
  <c r="N6419" i="18"/>
  <c r="K6434" i="18"/>
  <c r="P6410" i="18"/>
  <c r="R6424" i="18" l="1"/>
  <c r="U6424" i="18" s="1"/>
  <c r="R6404" i="18"/>
  <c r="U6404" i="18" s="1"/>
  <c r="R6419" i="18"/>
  <c r="U6419" i="18" s="1"/>
  <c r="R6406" i="18"/>
  <c r="U6406" i="18" s="1"/>
  <c r="R6423" i="18"/>
  <c r="U6423" i="18" s="1"/>
  <c r="K6464" i="18"/>
  <c r="P6440" i="18"/>
  <c r="J6461" i="18"/>
  <c r="O6437" i="18"/>
  <c r="I6472" i="18"/>
  <c r="N6448" i="18"/>
  <c r="I6467" i="18"/>
  <c r="N6443" i="18"/>
  <c r="K6451" i="18"/>
  <c r="P6427" i="18"/>
  <c r="K6450" i="18"/>
  <c r="P6426" i="18"/>
  <c r="I6452" i="18"/>
  <c r="N6428" i="18"/>
  <c r="I6453" i="18"/>
  <c r="N6429" i="18"/>
  <c r="K6472" i="18"/>
  <c r="P6448" i="18"/>
  <c r="J6470" i="18"/>
  <c r="O6446" i="18"/>
  <c r="K6456" i="18"/>
  <c r="P6432" i="18"/>
  <c r="I6449" i="18"/>
  <c r="N6425" i="18"/>
  <c r="J6471" i="18"/>
  <c r="O6447" i="18"/>
  <c r="K6462" i="18"/>
  <c r="P6438" i="18"/>
  <c r="K6468" i="18"/>
  <c r="P6444" i="18"/>
  <c r="J6457" i="18"/>
  <c r="O6433" i="18"/>
  <c r="K6459" i="18"/>
  <c r="P6435" i="18"/>
  <c r="J6467" i="18"/>
  <c r="O6443" i="18"/>
  <c r="K6460" i="18"/>
  <c r="P6436" i="18"/>
  <c r="I6462" i="18"/>
  <c r="N6438" i="18"/>
  <c r="I6450" i="18"/>
  <c r="N6426" i="18"/>
  <c r="J6452" i="18"/>
  <c r="O6428" i="18"/>
  <c r="J6468" i="18"/>
  <c r="O6444" i="18"/>
  <c r="J6453" i="18"/>
  <c r="O6429" i="18"/>
  <c r="K6466" i="18"/>
  <c r="P6442" i="18"/>
  <c r="K6470" i="18"/>
  <c r="P6446" i="18"/>
  <c r="K6453" i="18"/>
  <c r="P6429" i="18"/>
  <c r="I6459" i="18"/>
  <c r="N6435" i="18"/>
  <c r="J6459" i="18"/>
  <c r="O6435" i="18"/>
  <c r="I6451" i="18"/>
  <c r="N6427" i="18"/>
  <c r="J6454" i="18"/>
  <c r="O6430" i="18"/>
  <c r="J6449" i="18"/>
  <c r="O6425" i="18"/>
  <c r="K6469" i="18"/>
  <c r="P6445" i="18"/>
  <c r="J6472" i="18"/>
  <c r="O6448" i="18"/>
  <c r="J6456" i="18"/>
  <c r="O6432" i="18"/>
  <c r="I6469" i="18"/>
  <c r="N6445" i="18"/>
  <c r="I6470" i="18"/>
  <c r="N6446" i="18"/>
  <c r="J6462" i="18"/>
  <c r="O6438" i="18"/>
  <c r="I6463" i="18"/>
  <c r="N6439" i="18"/>
  <c r="R6416" i="18"/>
  <c r="U6416" i="18" s="1"/>
  <c r="R6417" i="18"/>
  <c r="U6417" i="18" s="1"/>
  <c r="R6420" i="18"/>
  <c r="U6420" i="18" s="1"/>
  <c r="R6410" i="18"/>
  <c r="U6410" i="18" s="1"/>
  <c r="R6408" i="18"/>
  <c r="U6408" i="18" s="1"/>
  <c r="R6409" i="18"/>
  <c r="U6409" i="18" s="1"/>
  <c r="R6412" i="18"/>
  <c r="U6412" i="18" s="1"/>
  <c r="R6418" i="18"/>
  <c r="U6418" i="18" s="1"/>
  <c r="R6413" i="18"/>
  <c r="U6413" i="18" s="1"/>
  <c r="I6464" i="18"/>
  <c r="N6440" i="18"/>
  <c r="I6454" i="18"/>
  <c r="N6430" i="18"/>
  <c r="J6466" i="18"/>
  <c r="O6442" i="18"/>
  <c r="K6461" i="18"/>
  <c r="P6437" i="18"/>
  <c r="I6471" i="18"/>
  <c r="N6447" i="18"/>
  <c r="J6469" i="18"/>
  <c r="O6445" i="18"/>
  <c r="K6457" i="18"/>
  <c r="P6433" i="18"/>
  <c r="K6449" i="18"/>
  <c r="P6425" i="18"/>
  <c r="K6471" i="18"/>
  <c r="P6447" i="18"/>
  <c r="K6465" i="18"/>
  <c r="P6441" i="18"/>
  <c r="K6452" i="18"/>
  <c r="P6428" i="18"/>
  <c r="K6463" i="18"/>
  <c r="P6439" i="18"/>
  <c r="J6451" i="18"/>
  <c r="O6427" i="18"/>
  <c r="J6464" i="18"/>
  <c r="O6440" i="18"/>
  <c r="I6465" i="18"/>
  <c r="N6441" i="18"/>
  <c r="K6454" i="18"/>
  <c r="P6430" i="18"/>
  <c r="K6455" i="18"/>
  <c r="P6431" i="18"/>
  <c r="I6468" i="18"/>
  <c r="N6444" i="18"/>
  <c r="I6458" i="18"/>
  <c r="N6434" i="18"/>
  <c r="J6450" i="18"/>
  <c r="O6426" i="18"/>
  <c r="J6455" i="18"/>
  <c r="O6431" i="18"/>
  <c r="I6456" i="18"/>
  <c r="N6432" i="18"/>
  <c r="I6457" i="18"/>
  <c r="N6433" i="18"/>
  <c r="J6458" i="18"/>
  <c r="O6434" i="18"/>
  <c r="J6465" i="18"/>
  <c r="O6441" i="18"/>
  <c r="I6460" i="18"/>
  <c r="N6436" i="18"/>
  <c r="I6466" i="18"/>
  <c r="N6442" i="18"/>
  <c r="J6463" i="18"/>
  <c r="O6439" i="18"/>
  <c r="I6461" i="18"/>
  <c r="N6437" i="18"/>
  <c r="K6467" i="18"/>
  <c r="P6443" i="18"/>
  <c r="K6458" i="18"/>
  <c r="P6434" i="18"/>
  <c r="I6455" i="18"/>
  <c r="N6431" i="18"/>
  <c r="J6460" i="18"/>
  <c r="O6436" i="18"/>
  <c r="R6401" i="18"/>
  <c r="U6401" i="18" s="1"/>
  <c r="R6414" i="18"/>
  <c r="U6414" i="18" s="1"/>
  <c r="R6402" i="18"/>
  <c r="U6402" i="18" s="1"/>
  <c r="R6411" i="18"/>
  <c r="U6411" i="18" s="1"/>
  <c r="R6403" i="18"/>
  <c r="U6403" i="18" s="1"/>
  <c r="R6421" i="18"/>
  <c r="U6421" i="18" s="1"/>
  <c r="R6422" i="18"/>
  <c r="U6422" i="18" s="1"/>
  <c r="R6415" i="18"/>
  <c r="U6415" i="18" s="1"/>
  <c r="R6433" i="18" l="1"/>
  <c r="U6433" i="18" s="1"/>
  <c r="R6446" i="18"/>
  <c r="U6446" i="18" s="1"/>
  <c r="R6437" i="18"/>
  <c r="U6437" i="18" s="1"/>
  <c r="R6436" i="18"/>
  <c r="U6436" i="18" s="1"/>
  <c r="R6431" i="18"/>
  <c r="U6431" i="18" s="1"/>
  <c r="R6439" i="18"/>
  <c r="U6439" i="18" s="1"/>
  <c r="R6426" i="18"/>
  <c r="U6426" i="18" s="1"/>
  <c r="R6428" i="18"/>
  <c r="U6428" i="18" s="1"/>
  <c r="R6427" i="18"/>
  <c r="U6427" i="18" s="1"/>
  <c r="I6484" i="18"/>
  <c r="N6460" i="18"/>
  <c r="J6484" i="18"/>
  <c r="O6460" i="18"/>
  <c r="I6485" i="18"/>
  <c r="N6461" i="18"/>
  <c r="J6489" i="18"/>
  <c r="O6465" i="18"/>
  <c r="J6479" i="18"/>
  <c r="O6455" i="18"/>
  <c r="I6482" i="18"/>
  <c r="N6458" i="18"/>
  <c r="K6479" i="18"/>
  <c r="P6455" i="18"/>
  <c r="I6489" i="18"/>
  <c r="N6465" i="18"/>
  <c r="J6475" i="18"/>
  <c r="O6451" i="18"/>
  <c r="K6476" i="18"/>
  <c r="P6452" i="18"/>
  <c r="K6495" i="18"/>
  <c r="P6471" i="18"/>
  <c r="K6481" i="18"/>
  <c r="P6457" i="18"/>
  <c r="I6495" i="18"/>
  <c r="N6471" i="18"/>
  <c r="J6490" i="18"/>
  <c r="O6466" i="18"/>
  <c r="I6488" i="18"/>
  <c r="N6464" i="18"/>
  <c r="R6445" i="18"/>
  <c r="U6445" i="18" s="1"/>
  <c r="R6435" i="18"/>
  <c r="U6435" i="18" s="1"/>
  <c r="R6438" i="18"/>
  <c r="U6438" i="18" s="1"/>
  <c r="R6425" i="18"/>
  <c r="U6425" i="18" s="1"/>
  <c r="R6429" i="18"/>
  <c r="U6429" i="18" s="1"/>
  <c r="R6443" i="18"/>
  <c r="U6443" i="18" s="1"/>
  <c r="K6491" i="18"/>
  <c r="P6467" i="18"/>
  <c r="I6480" i="18"/>
  <c r="N6456" i="18"/>
  <c r="K6482" i="18"/>
  <c r="P6458" i="18"/>
  <c r="I6490" i="18"/>
  <c r="N6466" i="18"/>
  <c r="I6481" i="18"/>
  <c r="N6457" i="18"/>
  <c r="R6432" i="18"/>
  <c r="U6432" i="18" s="1"/>
  <c r="R6444" i="18"/>
  <c r="U6444" i="18" s="1"/>
  <c r="R6430" i="18"/>
  <c r="U6430" i="18" s="1"/>
  <c r="J6486" i="18"/>
  <c r="O6462" i="18"/>
  <c r="I6493" i="18"/>
  <c r="N6469" i="18"/>
  <c r="J6496" i="18"/>
  <c r="O6472" i="18"/>
  <c r="J6473" i="18"/>
  <c r="O6449" i="18"/>
  <c r="I6475" i="18"/>
  <c r="N6451" i="18"/>
  <c r="I6483" i="18"/>
  <c r="N6459" i="18"/>
  <c r="K6494" i="18"/>
  <c r="P6470" i="18"/>
  <c r="J6477" i="18"/>
  <c r="O6453" i="18"/>
  <c r="J6476" i="18"/>
  <c r="O6452" i="18"/>
  <c r="I6486" i="18"/>
  <c r="N6462" i="18"/>
  <c r="J6491" i="18"/>
  <c r="O6467" i="18"/>
  <c r="J6481" i="18"/>
  <c r="O6457" i="18"/>
  <c r="K6486" i="18"/>
  <c r="P6462" i="18"/>
  <c r="I6473" i="18"/>
  <c r="N6449" i="18"/>
  <c r="J6494" i="18"/>
  <c r="O6470" i="18"/>
  <c r="I6477" i="18"/>
  <c r="N6453" i="18"/>
  <c r="K6474" i="18"/>
  <c r="P6450" i="18"/>
  <c r="I6491" i="18"/>
  <c r="N6467" i="18"/>
  <c r="J6485" i="18"/>
  <c r="O6461" i="18"/>
  <c r="J6487" i="18"/>
  <c r="O6463" i="18"/>
  <c r="J6474" i="18"/>
  <c r="O6450" i="18"/>
  <c r="J6488" i="18"/>
  <c r="O6464" i="18"/>
  <c r="K6473" i="18"/>
  <c r="P6449" i="18"/>
  <c r="K6485" i="18"/>
  <c r="P6461" i="18"/>
  <c r="I6478" i="18"/>
  <c r="N6454" i="18"/>
  <c r="R6448" i="18"/>
  <c r="U6448" i="18" s="1"/>
  <c r="I6479" i="18"/>
  <c r="N6455" i="18"/>
  <c r="R6455" i="18" s="1"/>
  <c r="U6455" i="18" s="1"/>
  <c r="J6482" i="18"/>
  <c r="O6458" i="18"/>
  <c r="I6492" i="18"/>
  <c r="N6468" i="18"/>
  <c r="K6478" i="18"/>
  <c r="P6454" i="18"/>
  <c r="K6487" i="18"/>
  <c r="P6463" i="18"/>
  <c r="K6489" i="18"/>
  <c r="P6465" i="18"/>
  <c r="J6493" i="18"/>
  <c r="O6469" i="18"/>
  <c r="R6442" i="18"/>
  <c r="U6442" i="18" s="1"/>
  <c r="R6434" i="18"/>
  <c r="U6434" i="18" s="1"/>
  <c r="R6441" i="18"/>
  <c r="U6441" i="18" s="1"/>
  <c r="R6447" i="18"/>
  <c r="U6447" i="18" s="1"/>
  <c r="R6440" i="18"/>
  <c r="U6440" i="18" s="1"/>
  <c r="I6487" i="18"/>
  <c r="N6463" i="18"/>
  <c r="I6494" i="18"/>
  <c r="N6470" i="18"/>
  <c r="J6480" i="18"/>
  <c r="O6456" i="18"/>
  <c r="K6493" i="18"/>
  <c r="P6469" i="18"/>
  <c r="J6478" i="18"/>
  <c r="O6454" i="18"/>
  <c r="J6483" i="18"/>
  <c r="O6459" i="18"/>
  <c r="K6477" i="18"/>
  <c r="P6453" i="18"/>
  <c r="K6490" i="18"/>
  <c r="P6466" i="18"/>
  <c r="J6492" i="18"/>
  <c r="O6468" i="18"/>
  <c r="I6474" i="18"/>
  <c r="N6450" i="18"/>
  <c r="R6450" i="18" s="1"/>
  <c r="U6450" i="18" s="1"/>
  <c r="K6484" i="18"/>
  <c r="P6460" i="18"/>
  <c r="K6483" i="18"/>
  <c r="P6459" i="18"/>
  <c r="K6492" i="18"/>
  <c r="P6468" i="18"/>
  <c r="J6495" i="18"/>
  <c r="O6471" i="18"/>
  <c r="K6480" i="18"/>
  <c r="P6456" i="18"/>
  <c r="K6496" i="18"/>
  <c r="P6472" i="18"/>
  <c r="I6476" i="18"/>
  <c r="N6452" i="18"/>
  <c r="K6475" i="18"/>
  <c r="P6451" i="18"/>
  <c r="I6496" i="18"/>
  <c r="N6472" i="18"/>
  <c r="K6488" i="18"/>
  <c r="P6464" i="18"/>
  <c r="R6470" i="18" l="1"/>
  <c r="U6470" i="18" s="1"/>
  <c r="R6454" i="18"/>
  <c r="U6454" i="18" s="1"/>
  <c r="I6520" i="18"/>
  <c r="N6496" i="18"/>
  <c r="I6500" i="18"/>
  <c r="N6476" i="18"/>
  <c r="K6504" i="18"/>
  <c r="P6480" i="18"/>
  <c r="K6516" i="18"/>
  <c r="P6492" i="18"/>
  <c r="K6508" i="18"/>
  <c r="P6484" i="18"/>
  <c r="J6516" i="18"/>
  <c r="O6492" i="18"/>
  <c r="K6501" i="18"/>
  <c r="P6477" i="18"/>
  <c r="J6502" i="18"/>
  <c r="O6478" i="18"/>
  <c r="J6504" i="18"/>
  <c r="O6480" i="18"/>
  <c r="I6511" i="18"/>
  <c r="N6487" i="18"/>
  <c r="K6509" i="18"/>
  <c r="P6485" i="18"/>
  <c r="J6512" i="18"/>
  <c r="O6488" i="18"/>
  <c r="J6511" i="18"/>
  <c r="O6487" i="18"/>
  <c r="I6515" i="18"/>
  <c r="N6491" i="18"/>
  <c r="I6501" i="18"/>
  <c r="N6477" i="18"/>
  <c r="I6497" i="18"/>
  <c r="N6473" i="18"/>
  <c r="J6505" i="18"/>
  <c r="O6481" i="18"/>
  <c r="I6510" i="18"/>
  <c r="N6486" i="18"/>
  <c r="J6501" i="18"/>
  <c r="O6477" i="18"/>
  <c r="I6507" i="18"/>
  <c r="N6483" i="18"/>
  <c r="J6497" i="18"/>
  <c r="O6473" i="18"/>
  <c r="I6517" i="18"/>
  <c r="N6493" i="18"/>
  <c r="R6466" i="18"/>
  <c r="U6466" i="18" s="1"/>
  <c r="R6456" i="18"/>
  <c r="U6456" i="18" s="1"/>
  <c r="R6465" i="18"/>
  <c r="U6465" i="18" s="1"/>
  <c r="R6458" i="18"/>
  <c r="U6458" i="18" s="1"/>
  <c r="K6513" i="18"/>
  <c r="P6489" i="18"/>
  <c r="J6506" i="18"/>
  <c r="O6482" i="18"/>
  <c r="R6451" i="18"/>
  <c r="U6451" i="18" s="1"/>
  <c r="I6514" i="18"/>
  <c r="N6490" i="18"/>
  <c r="I6504" i="18"/>
  <c r="N6480" i="18"/>
  <c r="J6514" i="18"/>
  <c r="O6490" i="18"/>
  <c r="K6505" i="18"/>
  <c r="P6481" i="18"/>
  <c r="K6500" i="18"/>
  <c r="P6476" i="18"/>
  <c r="I6513" i="18"/>
  <c r="N6489" i="18"/>
  <c r="I6506" i="18"/>
  <c r="N6482" i="18"/>
  <c r="J6513" i="18"/>
  <c r="O6489" i="18"/>
  <c r="J6508" i="18"/>
  <c r="O6484" i="18"/>
  <c r="K6512" i="18"/>
  <c r="P6488" i="18"/>
  <c r="K6499" i="18"/>
  <c r="P6475" i="18"/>
  <c r="K6520" i="18"/>
  <c r="P6496" i="18"/>
  <c r="J6519" i="18"/>
  <c r="O6495" i="18"/>
  <c r="K6507" i="18"/>
  <c r="P6483" i="18"/>
  <c r="I6498" i="18"/>
  <c r="N6474" i="18"/>
  <c r="K6514" i="18"/>
  <c r="P6490" i="18"/>
  <c r="J6507" i="18"/>
  <c r="O6483" i="18"/>
  <c r="K6517" i="18"/>
  <c r="P6493" i="18"/>
  <c r="I6518" i="18"/>
  <c r="N6494" i="18"/>
  <c r="R6468" i="18"/>
  <c r="U6468" i="18" s="1"/>
  <c r="I6502" i="18"/>
  <c r="N6478" i="18"/>
  <c r="K6497" i="18"/>
  <c r="P6473" i="18"/>
  <c r="J6498" i="18"/>
  <c r="O6474" i="18"/>
  <c r="J6509" i="18"/>
  <c r="O6485" i="18"/>
  <c r="K6498" i="18"/>
  <c r="P6474" i="18"/>
  <c r="J6518" i="18"/>
  <c r="O6494" i="18"/>
  <c r="K6510" i="18"/>
  <c r="P6486" i="18"/>
  <c r="J6515" i="18"/>
  <c r="O6491" i="18"/>
  <c r="J6500" i="18"/>
  <c r="O6476" i="18"/>
  <c r="K6518" i="18"/>
  <c r="P6494" i="18"/>
  <c r="I6499" i="18"/>
  <c r="N6475" i="18"/>
  <c r="J6520" i="18"/>
  <c r="O6496" i="18"/>
  <c r="J6510" i="18"/>
  <c r="O6486" i="18"/>
  <c r="R6457" i="18"/>
  <c r="U6457" i="18" s="1"/>
  <c r="R6464" i="18"/>
  <c r="U6464" i="18" s="1"/>
  <c r="R6471" i="18"/>
  <c r="U6471" i="18" s="1"/>
  <c r="R6461" i="18"/>
  <c r="U6461" i="18" s="1"/>
  <c r="R6460" i="18"/>
  <c r="U6460" i="18" s="1"/>
  <c r="K6502" i="18"/>
  <c r="P6478" i="18"/>
  <c r="R6472" i="18"/>
  <c r="U6472" i="18" s="1"/>
  <c r="R6452" i="18"/>
  <c r="U6452" i="18" s="1"/>
  <c r="R6463" i="18"/>
  <c r="U6463" i="18" s="1"/>
  <c r="J6517" i="18"/>
  <c r="O6493" i="18"/>
  <c r="K6511" i="18"/>
  <c r="P6487" i="18"/>
  <c r="I6516" i="18"/>
  <c r="N6492" i="18"/>
  <c r="R6492" i="18" s="1"/>
  <c r="U6492" i="18" s="1"/>
  <c r="I6503" i="18"/>
  <c r="N6479" i="18"/>
  <c r="R6467" i="18"/>
  <c r="U6467" i="18" s="1"/>
  <c r="R6453" i="18"/>
  <c r="U6453" i="18" s="1"/>
  <c r="R6449" i="18"/>
  <c r="U6449" i="18" s="1"/>
  <c r="R6462" i="18"/>
  <c r="U6462" i="18" s="1"/>
  <c r="R6459" i="18"/>
  <c r="U6459" i="18" s="1"/>
  <c r="R6469" i="18"/>
  <c r="U6469" i="18" s="1"/>
  <c r="I6505" i="18"/>
  <c r="N6481" i="18"/>
  <c r="K6506" i="18"/>
  <c r="P6482" i="18"/>
  <c r="K6515" i="18"/>
  <c r="P6491" i="18"/>
  <c r="I6512" i="18"/>
  <c r="N6488" i="18"/>
  <c r="R6488" i="18" s="1"/>
  <c r="U6488" i="18" s="1"/>
  <c r="I6519" i="18"/>
  <c r="N6495" i="18"/>
  <c r="K6519" i="18"/>
  <c r="P6495" i="18"/>
  <c r="J6499" i="18"/>
  <c r="O6475" i="18"/>
  <c r="K6503" i="18"/>
  <c r="P6479" i="18"/>
  <c r="J6503" i="18"/>
  <c r="O6479" i="18"/>
  <c r="I6509" i="18"/>
  <c r="N6485" i="18"/>
  <c r="I6508" i="18"/>
  <c r="N6484" i="18"/>
  <c r="R6478" i="18" l="1"/>
  <c r="U6478" i="18" s="1"/>
  <c r="R6485" i="18"/>
  <c r="U6485" i="18" s="1"/>
  <c r="R6484" i="18"/>
  <c r="U6484" i="18" s="1"/>
  <c r="R6495" i="18"/>
  <c r="U6495" i="18" s="1"/>
  <c r="R6481" i="18"/>
  <c r="U6481" i="18" s="1"/>
  <c r="R6483" i="18"/>
  <c r="U6483" i="18" s="1"/>
  <c r="R6479" i="18"/>
  <c r="U6479" i="18" s="1"/>
  <c r="K6541" i="18"/>
  <c r="P6517" i="18"/>
  <c r="K6538" i="18"/>
  <c r="P6514" i="18"/>
  <c r="K6531" i="18"/>
  <c r="P6507" i="18"/>
  <c r="K6544" i="18"/>
  <c r="P6520" i="18"/>
  <c r="K6536" i="18"/>
  <c r="P6512" i="18"/>
  <c r="J6537" i="18"/>
  <c r="O6513" i="18"/>
  <c r="I6537" i="18"/>
  <c r="N6513" i="18"/>
  <c r="K6529" i="18"/>
  <c r="P6505" i="18"/>
  <c r="I6528" i="18"/>
  <c r="N6504" i="18"/>
  <c r="R6493" i="18"/>
  <c r="U6493" i="18" s="1"/>
  <c r="R6486" i="18"/>
  <c r="U6486" i="18" s="1"/>
  <c r="R6473" i="18"/>
  <c r="U6473" i="18" s="1"/>
  <c r="R6491" i="18"/>
  <c r="U6491" i="18" s="1"/>
  <c r="R6487" i="18"/>
  <c r="U6487" i="18" s="1"/>
  <c r="R6476" i="18"/>
  <c r="U6476" i="18" s="1"/>
  <c r="K6526" i="18"/>
  <c r="P6502" i="18"/>
  <c r="I6532" i="18"/>
  <c r="N6508" i="18"/>
  <c r="J6527" i="18"/>
  <c r="O6503" i="18"/>
  <c r="J6523" i="18"/>
  <c r="O6499" i="18"/>
  <c r="I6543" i="18"/>
  <c r="N6519" i="18"/>
  <c r="K6539" i="18"/>
  <c r="P6515" i="18"/>
  <c r="I6529" i="18"/>
  <c r="N6505" i="18"/>
  <c r="I6527" i="18"/>
  <c r="N6503" i="18"/>
  <c r="K6535" i="18"/>
  <c r="P6511" i="18"/>
  <c r="J6544" i="18"/>
  <c r="O6520" i="18"/>
  <c r="K6542" i="18"/>
  <c r="P6518" i="18"/>
  <c r="J6539" i="18"/>
  <c r="O6515" i="18"/>
  <c r="J6542" i="18"/>
  <c r="O6518" i="18"/>
  <c r="J6533" i="18"/>
  <c r="O6509" i="18"/>
  <c r="K6521" i="18"/>
  <c r="P6497" i="18"/>
  <c r="R6494" i="18"/>
  <c r="U6494" i="18" s="1"/>
  <c r="R6474" i="18"/>
  <c r="U6474" i="18" s="1"/>
  <c r="R6482" i="18"/>
  <c r="U6482" i="18" s="1"/>
  <c r="R6490" i="18"/>
  <c r="U6490" i="18" s="1"/>
  <c r="J6530" i="18"/>
  <c r="O6506" i="18"/>
  <c r="I6541" i="18"/>
  <c r="N6517" i="18"/>
  <c r="I6531" i="18"/>
  <c r="N6507" i="18"/>
  <c r="I6534" i="18"/>
  <c r="N6510" i="18"/>
  <c r="I6521" i="18"/>
  <c r="N6497" i="18"/>
  <c r="I6539" i="18"/>
  <c r="N6515" i="18"/>
  <c r="J6536" i="18"/>
  <c r="O6512" i="18"/>
  <c r="I6535" i="18"/>
  <c r="N6511" i="18"/>
  <c r="J6526" i="18"/>
  <c r="O6502" i="18"/>
  <c r="J6540" i="18"/>
  <c r="O6516" i="18"/>
  <c r="K6540" i="18"/>
  <c r="P6516" i="18"/>
  <c r="I6524" i="18"/>
  <c r="N6500" i="18"/>
  <c r="R6475" i="18"/>
  <c r="U6475" i="18" s="1"/>
  <c r="I6522" i="18"/>
  <c r="N6498" i="18"/>
  <c r="K6523" i="18"/>
  <c r="P6499" i="18"/>
  <c r="I6530" i="18"/>
  <c r="N6506" i="18"/>
  <c r="K6524" i="18"/>
  <c r="P6500" i="18"/>
  <c r="J6538" i="18"/>
  <c r="O6514" i="18"/>
  <c r="R6477" i="18"/>
  <c r="U6477" i="18" s="1"/>
  <c r="R6496" i="18"/>
  <c r="U6496" i="18" s="1"/>
  <c r="I6542" i="18"/>
  <c r="N6518" i="18"/>
  <c r="J6531" i="18"/>
  <c r="O6507" i="18"/>
  <c r="J6543" i="18"/>
  <c r="O6519" i="18"/>
  <c r="J6532" i="18"/>
  <c r="O6508" i="18"/>
  <c r="I6538" i="18"/>
  <c r="N6514" i="18"/>
  <c r="R6514" i="18" s="1"/>
  <c r="U6514" i="18" s="1"/>
  <c r="I6533" i="18"/>
  <c r="N6509" i="18"/>
  <c r="K6527" i="18"/>
  <c r="P6503" i="18"/>
  <c r="K6543" i="18"/>
  <c r="P6519" i="18"/>
  <c r="I6536" i="18"/>
  <c r="N6512" i="18"/>
  <c r="K6530" i="18"/>
  <c r="P6506" i="18"/>
  <c r="I6540" i="18"/>
  <c r="N6516" i="18"/>
  <c r="J6541" i="18"/>
  <c r="O6517" i="18"/>
  <c r="J6534" i="18"/>
  <c r="O6510" i="18"/>
  <c r="I6523" i="18"/>
  <c r="N6499" i="18"/>
  <c r="J6524" i="18"/>
  <c r="O6500" i="18"/>
  <c r="K6534" i="18"/>
  <c r="P6510" i="18"/>
  <c r="K6522" i="18"/>
  <c r="P6498" i="18"/>
  <c r="J6522" i="18"/>
  <c r="O6498" i="18"/>
  <c r="I6526" i="18"/>
  <c r="N6502" i="18"/>
  <c r="R6489" i="18"/>
  <c r="U6489" i="18" s="1"/>
  <c r="R6480" i="18"/>
  <c r="U6480" i="18" s="1"/>
  <c r="K6537" i="18"/>
  <c r="P6513" i="18"/>
  <c r="J6521" i="18"/>
  <c r="O6497" i="18"/>
  <c r="J6525" i="18"/>
  <c r="O6501" i="18"/>
  <c r="J6529" i="18"/>
  <c r="O6505" i="18"/>
  <c r="I6525" i="18"/>
  <c r="N6501" i="18"/>
  <c r="J6535" i="18"/>
  <c r="O6511" i="18"/>
  <c r="K6533" i="18"/>
  <c r="P6509" i="18"/>
  <c r="J6528" i="18"/>
  <c r="O6504" i="18"/>
  <c r="K6525" i="18"/>
  <c r="P6501" i="18"/>
  <c r="K6532" i="18"/>
  <c r="P6508" i="18"/>
  <c r="K6528" i="18"/>
  <c r="P6504" i="18"/>
  <c r="I6544" i="18"/>
  <c r="N6520" i="18"/>
  <c r="R6520" i="18" l="1"/>
  <c r="U6520" i="18" s="1"/>
  <c r="R6515" i="18"/>
  <c r="U6515" i="18" s="1"/>
  <c r="R6499" i="18"/>
  <c r="U6499" i="18" s="1"/>
  <c r="R6502" i="18"/>
  <c r="U6502" i="18" s="1"/>
  <c r="R6516" i="18"/>
  <c r="U6516" i="18" s="1"/>
  <c r="R6512" i="18"/>
  <c r="U6512" i="18" s="1"/>
  <c r="R6518" i="18"/>
  <c r="U6518" i="18" s="1"/>
  <c r="R6509" i="18"/>
  <c r="U6509" i="18" s="1"/>
  <c r="K6564" i="18"/>
  <c r="P6540" i="18"/>
  <c r="J6550" i="18"/>
  <c r="O6526" i="18"/>
  <c r="J6560" i="18"/>
  <c r="O6536" i="18"/>
  <c r="I6545" i="18"/>
  <c r="N6521" i="18"/>
  <c r="I6555" i="18"/>
  <c r="N6531" i="18"/>
  <c r="J6554" i="18"/>
  <c r="O6530" i="18"/>
  <c r="J6557" i="18"/>
  <c r="O6533" i="18"/>
  <c r="J6563" i="18"/>
  <c r="O6539" i="18"/>
  <c r="J6568" i="18"/>
  <c r="O6544" i="18"/>
  <c r="I6551" i="18"/>
  <c r="N6527" i="18"/>
  <c r="K6563" i="18"/>
  <c r="P6539" i="18"/>
  <c r="J6547" i="18"/>
  <c r="O6523" i="18"/>
  <c r="I6556" i="18"/>
  <c r="N6532" i="18"/>
  <c r="K6553" i="18"/>
  <c r="P6529" i="18"/>
  <c r="J6561" i="18"/>
  <c r="O6537" i="18"/>
  <c r="K6568" i="18"/>
  <c r="P6544" i="18"/>
  <c r="K6562" i="18"/>
  <c r="P6538" i="18"/>
  <c r="I6568" i="18"/>
  <c r="N6544" i="18"/>
  <c r="K6556" i="18"/>
  <c r="P6532" i="18"/>
  <c r="J6552" i="18"/>
  <c r="O6528" i="18"/>
  <c r="J6559" i="18"/>
  <c r="O6535" i="18"/>
  <c r="J6553" i="18"/>
  <c r="O6529" i="18"/>
  <c r="J6545" i="18"/>
  <c r="O6521" i="18"/>
  <c r="J6546" i="18"/>
  <c r="O6522" i="18"/>
  <c r="K6558" i="18"/>
  <c r="P6534" i="18"/>
  <c r="I6547" i="18"/>
  <c r="N6523" i="18"/>
  <c r="J6565" i="18"/>
  <c r="O6541" i="18"/>
  <c r="K6554" i="18"/>
  <c r="P6530" i="18"/>
  <c r="K6567" i="18"/>
  <c r="P6543" i="18"/>
  <c r="I6557" i="18"/>
  <c r="N6533" i="18"/>
  <c r="J6556" i="18"/>
  <c r="O6532" i="18"/>
  <c r="J6555" i="18"/>
  <c r="O6531" i="18"/>
  <c r="K6548" i="18"/>
  <c r="P6524" i="18"/>
  <c r="K6547" i="18"/>
  <c r="P6523" i="18"/>
  <c r="R6500" i="18"/>
  <c r="U6500" i="18" s="1"/>
  <c r="R6511" i="18"/>
  <c r="U6511" i="18" s="1"/>
  <c r="R6510" i="18"/>
  <c r="U6510" i="18" s="1"/>
  <c r="R6517" i="18"/>
  <c r="U6517" i="18" s="1"/>
  <c r="R6505" i="18"/>
  <c r="U6505" i="18" s="1"/>
  <c r="R6519" i="18"/>
  <c r="U6519" i="18" s="1"/>
  <c r="R6504" i="18"/>
  <c r="U6504" i="18" s="1"/>
  <c r="R6513" i="18"/>
  <c r="U6513" i="18" s="1"/>
  <c r="R6498" i="18"/>
  <c r="U6498" i="18" s="1"/>
  <c r="I6548" i="18"/>
  <c r="N6524" i="18"/>
  <c r="J6564" i="18"/>
  <c r="O6540" i="18"/>
  <c r="I6559" i="18"/>
  <c r="N6535" i="18"/>
  <c r="I6558" i="18"/>
  <c r="N6534" i="18"/>
  <c r="I6565" i="18"/>
  <c r="N6541" i="18"/>
  <c r="K6545" i="18"/>
  <c r="P6521" i="18"/>
  <c r="J6566" i="18"/>
  <c r="O6542" i="18"/>
  <c r="K6566" i="18"/>
  <c r="P6542" i="18"/>
  <c r="K6559" i="18"/>
  <c r="P6535" i="18"/>
  <c r="I6553" i="18"/>
  <c r="N6529" i="18"/>
  <c r="I6567" i="18"/>
  <c r="N6543" i="18"/>
  <c r="J6551" i="18"/>
  <c r="O6527" i="18"/>
  <c r="K6550" i="18"/>
  <c r="P6526" i="18"/>
  <c r="I6552" i="18"/>
  <c r="N6528" i="18"/>
  <c r="I6561" i="18"/>
  <c r="N6537" i="18"/>
  <c r="K6560" i="18"/>
  <c r="P6536" i="18"/>
  <c r="K6555" i="18"/>
  <c r="P6531" i="18"/>
  <c r="K6565" i="18"/>
  <c r="P6541" i="18"/>
  <c r="R6501" i="18"/>
  <c r="U6501" i="18" s="1"/>
  <c r="R6506" i="18"/>
  <c r="U6506" i="18" s="1"/>
  <c r="I6563" i="18"/>
  <c r="N6539" i="18"/>
  <c r="K6552" i="18"/>
  <c r="P6528" i="18"/>
  <c r="K6549" i="18"/>
  <c r="P6525" i="18"/>
  <c r="K6557" i="18"/>
  <c r="P6533" i="18"/>
  <c r="I6549" i="18"/>
  <c r="N6525" i="18"/>
  <c r="J6549" i="18"/>
  <c r="O6525" i="18"/>
  <c r="K6561" i="18"/>
  <c r="P6537" i="18"/>
  <c r="I6550" i="18"/>
  <c r="N6526" i="18"/>
  <c r="K6546" i="18"/>
  <c r="P6522" i="18"/>
  <c r="J6548" i="18"/>
  <c r="O6524" i="18"/>
  <c r="J6558" i="18"/>
  <c r="O6534" i="18"/>
  <c r="I6564" i="18"/>
  <c r="N6540" i="18"/>
  <c r="I6560" i="18"/>
  <c r="N6536" i="18"/>
  <c r="K6551" i="18"/>
  <c r="P6527" i="18"/>
  <c r="I6562" i="18"/>
  <c r="N6538" i="18"/>
  <c r="J6567" i="18"/>
  <c r="O6543" i="18"/>
  <c r="I6566" i="18"/>
  <c r="N6542" i="18"/>
  <c r="J6562" i="18"/>
  <c r="O6538" i="18"/>
  <c r="I6554" i="18"/>
  <c r="N6530" i="18"/>
  <c r="I6546" i="18"/>
  <c r="N6522" i="18"/>
  <c r="R6497" i="18"/>
  <c r="U6497" i="18" s="1"/>
  <c r="R6507" i="18"/>
  <c r="U6507" i="18" s="1"/>
  <c r="R6503" i="18"/>
  <c r="U6503" i="18" s="1"/>
  <c r="R6508" i="18"/>
  <c r="U6508" i="18" s="1"/>
  <c r="R6536" i="18" l="1"/>
  <c r="U6536" i="18" s="1"/>
  <c r="R6539" i="18"/>
  <c r="U6539" i="18" s="1"/>
  <c r="R6530" i="18"/>
  <c r="U6530" i="18" s="1"/>
  <c r="R6529" i="18"/>
  <c r="U6529" i="18" s="1"/>
  <c r="R6540" i="18"/>
  <c r="U6540" i="18" s="1"/>
  <c r="R6526" i="18"/>
  <c r="U6526" i="18" s="1"/>
  <c r="R6537" i="18"/>
  <c r="U6537" i="18" s="1"/>
  <c r="R6522" i="18"/>
  <c r="U6522" i="18" s="1"/>
  <c r="R6542" i="18"/>
  <c r="U6542" i="18" s="1"/>
  <c r="R6543" i="18"/>
  <c r="U6543" i="18" s="1"/>
  <c r="R6541" i="18"/>
  <c r="U6541" i="18" s="1"/>
  <c r="R6535" i="18"/>
  <c r="U6535" i="18" s="1"/>
  <c r="R6524" i="18"/>
  <c r="U6524" i="18" s="1"/>
  <c r="K6571" i="18"/>
  <c r="P6547" i="18"/>
  <c r="J6579" i="18"/>
  <c r="O6555" i="18"/>
  <c r="I6581" i="18"/>
  <c r="N6557" i="18"/>
  <c r="K6578" i="18"/>
  <c r="P6554" i="18"/>
  <c r="I6571" i="18"/>
  <c r="N6547" i="18"/>
  <c r="R6547" i="18" s="1"/>
  <c r="U6547" i="18" s="1"/>
  <c r="J6570" i="18"/>
  <c r="O6546" i="18"/>
  <c r="J6577" i="18"/>
  <c r="O6553" i="18"/>
  <c r="J6576" i="18"/>
  <c r="O6552" i="18"/>
  <c r="I6592" i="18"/>
  <c r="N6568" i="18"/>
  <c r="K6592" i="18"/>
  <c r="P6568" i="18"/>
  <c r="K6577" i="18"/>
  <c r="P6553" i="18"/>
  <c r="J6571" i="18"/>
  <c r="O6547" i="18"/>
  <c r="I6575" i="18"/>
  <c r="N6551" i="18"/>
  <c r="J6587" i="18"/>
  <c r="O6563" i="18"/>
  <c r="J6578" i="18"/>
  <c r="O6554" i="18"/>
  <c r="I6569" i="18"/>
  <c r="N6545" i="18"/>
  <c r="J6574" i="18"/>
  <c r="O6550" i="18"/>
  <c r="J6591" i="18"/>
  <c r="O6567" i="18"/>
  <c r="I6588" i="18"/>
  <c r="N6564" i="18"/>
  <c r="J6573" i="18"/>
  <c r="O6549" i="18"/>
  <c r="K6576" i="18"/>
  <c r="P6552" i="18"/>
  <c r="I6585" i="18"/>
  <c r="N6561" i="18"/>
  <c r="K6583" i="18"/>
  <c r="P6559" i="18"/>
  <c r="I6589" i="18"/>
  <c r="N6565" i="18"/>
  <c r="I6583" i="18"/>
  <c r="N6559" i="18"/>
  <c r="I6572" i="18"/>
  <c r="N6548" i="18"/>
  <c r="R6532" i="18"/>
  <c r="U6532" i="18" s="1"/>
  <c r="R6531" i="18"/>
  <c r="U6531" i="18" s="1"/>
  <c r="I6570" i="18"/>
  <c r="N6546" i="18"/>
  <c r="J6572" i="18"/>
  <c r="O6548" i="18"/>
  <c r="K6574" i="18"/>
  <c r="P6550" i="18"/>
  <c r="J6590" i="18"/>
  <c r="O6566" i="18"/>
  <c r="R6528" i="18"/>
  <c r="U6528" i="18" s="1"/>
  <c r="R6534" i="18"/>
  <c r="U6534" i="18" s="1"/>
  <c r="K6572" i="18"/>
  <c r="P6548" i="18"/>
  <c r="J6580" i="18"/>
  <c r="O6556" i="18"/>
  <c r="K6591" i="18"/>
  <c r="P6567" i="18"/>
  <c r="J6589" i="18"/>
  <c r="O6565" i="18"/>
  <c r="K6582" i="18"/>
  <c r="P6558" i="18"/>
  <c r="J6569" i="18"/>
  <c r="O6545" i="18"/>
  <c r="J6583" i="18"/>
  <c r="O6559" i="18"/>
  <c r="K6580" i="18"/>
  <c r="P6556" i="18"/>
  <c r="K6586" i="18"/>
  <c r="P6562" i="18"/>
  <c r="J6585" i="18"/>
  <c r="O6561" i="18"/>
  <c r="I6580" i="18"/>
  <c r="N6556" i="18"/>
  <c r="R6556" i="18" s="1"/>
  <c r="U6556" i="18" s="1"/>
  <c r="K6587" i="18"/>
  <c r="P6563" i="18"/>
  <c r="J6592" i="18"/>
  <c r="O6568" i="18"/>
  <c r="J6581" i="18"/>
  <c r="O6557" i="18"/>
  <c r="I6579" i="18"/>
  <c r="N6555" i="18"/>
  <c r="R6555" i="18" s="1"/>
  <c r="U6555" i="18" s="1"/>
  <c r="J6584" i="18"/>
  <c r="O6560" i="18"/>
  <c r="K6588" i="18"/>
  <c r="P6564" i="18"/>
  <c r="J6586" i="18"/>
  <c r="O6562" i="18"/>
  <c r="K6575" i="18"/>
  <c r="P6551" i="18"/>
  <c r="I6574" i="18"/>
  <c r="N6550" i="18"/>
  <c r="K6581" i="18"/>
  <c r="P6557" i="18"/>
  <c r="K6579" i="18"/>
  <c r="P6555" i="18"/>
  <c r="I6591" i="18"/>
  <c r="N6567" i="18"/>
  <c r="R6567" i="18" s="1"/>
  <c r="U6567" i="18" s="1"/>
  <c r="R6538" i="18"/>
  <c r="U6538" i="18" s="1"/>
  <c r="R6525" i="18"/>
  <c r="U6525" i="18" s="1"/>
  <c r="I6578" i="18"/>
  <c r="N6554" i="18"/>
  <c r="I6590" i="18"/>
  <c r="N6566" i="18"/>
  <c r="I6586" i="18"/>
  <c r="N6562" i="18"/>
  <c r="I6584" i="18"/>
  <c r="N6560" i="18"/>
  <c r="J6582" i="18"/>
  <c r="O6558" i="18"/>
  <c r="K6570" i="18"/>
  <c r="P6546" i="18"/>
  <c r="K6585" i="18"/>
  <c r="P6561" i="18"/>
  <c r="I6573" i="18"/>
  <c r="N6549" i="18"/>
  <c r="K6573" i="18"/>
  <c r="P6549" i="18"/>
  <c r="I6587" i="18"/>
  <c r="N6563" i="18"/>
  <c r="K6589" i="18"/>
  <c r="P6565" i="18"/>
  <c r="K6584" i="18"/>
  <c r="P6560" i="18"/>
  <c r="I6576" i="18"/>
  <c r="N6552" i="18"/>
  <c r="R6552" i="18" s="1"/>
  <c r="U6552" i="18" s="1"/>
  <c r="J6575" i="18"/>
  <c r="O6551" i="18"/>
  <c r="I6577" i="18"/>
  <c r="N6553" i="18"/>
  <c r="R6553" i="18" s="1"/>
  <c r="U6553" i="18" s="1"/>
  <c r="K6590" i="18"/>
  <c r="P6566" i="18"/>
  <c r="K6569" i="18"/>
  <c r="P6545" i="18"/>
  <c r="I6582" i="18"/>
  <c r="N6558" i="18"/>
  <c r="J6588" i="18"/>
  <c r="O6564" i="18"/>
  <c r="R6533" i="18"/>
  <c r="U6533" i="18" s="1"/>
  <c r="R6523" i="18"/>
  <c r="U6523" i="18" s="1"/>
  <c r="R6544" i="18"/>
  <c r="U6544" i="18" s="1"/>
  <c r="R6527" i="18"/>
  <c r="U6527" i="18" s="1"/>
  <c r="R6521" i="18"/>
  <c r="U6521" i="18" s="1"/>
  <c r="R6562" i="18" l="1"/>
  <c r="U6562" i="18" s="1"/>
  <c r="R6563" i="18"/>
  <c r="U6563" i="18" s="1"/>
  <c r="R6554" i="18"/>
  <c r="U6554" i="18" s="1"/>
  <c r="R6550" i="18"/>
  <c r="U6550" i="18" s="1"/>
  <c r="R6558" i="18"/>
  <c r="U6558" i="18" s="1"/>
  <c r="R6549" i="18"/>
  <c r="U6549" i="18" s="1"/>
  <c r="R6566" i="18"/>
  <c r="U6566" i="18" s="1"/>
  <c r="R6546" i="18"/>
  <c r="U6546" i="18" s="1"/>
  <c r="R6548" i="18"/>
  <c r="U6548" i="18" s="1"/>
  <c r="R6565" i="18"/>
  <c r="U6565" i="18" s="1"/>
  <c r="R6561" i="18"/>
  <c r="U6561" i="18" s="1"/>
  <c r="R6545" i="18"/>
  <c r="U6545" i="18" s="1"/>
  <c r="R6560" i="18"/>
  <c r="U6560" i="18" s="1"/>
  <c r="I6606" i="18"/>
  <c r="N6582" i="18"/>
  <c r="K6614" i="18"/>
  <c r="P6590" i="18"/>
  <c r="J6599" i="18"/>
  <c r="O6575" i="18"/>
  <c r="K6608" i="18"/>
  <c r="P6584" i="18"/>
  <c r="I6611" i="18"/>
  <c r="N6587" i="18"/>
  <c r="I6597" i="18"/>
  <c r="N6573" i="18"/>
  <c r="K6594" i="18"/>
  <c r="P6570" i="18"/>
  <c r="I6608" i="18"/>
  <c r="N6584" i="18"/>
  <c r="I6614" i="18"/>
  <c r="N6590" i="18"/>
  <c r="K6603" i="18"/>
  <c r="P6579" i="18"/>
  <c r="I6598" i="18"/>
  <c r="N6574" i="18"/>
  <c r="J6610" i="18"/>
  <c r="O6586" i="18"/>
  <c r="J6608" i="18"/>
  <c r="O6584" i="18"/>
  <c r="J6605" i="18"/>
  <c r="O6581" i="18"/>
  <c r="K6611" i="18"/>
  <c r="P6587" i="18"/>
  <c r="J6609" i="18"/>
  <c r="O6585" i="18"/>
  <c r="K6604" i="18"/>
  <c r="P6580" i="18"/>
  <c r="J6593" i="18"/>
  <c r="O6569" i="18"/>
  <c r="J6613" i="18"/>
  <c r="O6589" i="18"/>
  <c r="J6604" i="18"/>
  <c r="O6580" i="18"/>
  <c r="K6598" i="18"/>
  <c r="P6574" i="18"/>
  <c r="I6594" i="18"/>
  <c r="N6570" i="18"/>
  <c r="I6596" i="18"/>
  <c r="N6572" i="18"/>
  <c r="I6613" i="18"/>
  <c r="N6589" i="18"/>
  <c r="I6609" i="18"/>
  <c r="N6585" i="18"/>
  <c r="J6597" i="18"/>
  <c r="O6573" i="18"/>
  <c r="J6615" i="18"/>
  <c r="O6591" i="18"/>
  <c r="I6593" i="18"/>
  <c r="N6569" i="18"/>
  <c r="J6611" i="18"/>
  <c r="O6587" i="18"/>
  <c r="J6595" i="18"/>
  <c r="O6571" i="18"/>
  <c r="K6616" i="18"/>
  <c r="P6592" i="18"/>
  <c r="J6600" i="18"/>
  <c r="O6576" i="18"/>
  <c r="J6594" i="18"/>
  <c r="O6570" i="18"/>
  <c r="K6602" i="18"/>
  <c r="P6578" i="18"/>
  <c r="J6603" i="18"/>
  <c r="O6579" i="18"/>
  <c r="R6568" i="18"/>
  <c r="U6568" i="18" s="1"/>
  <c r="R6557" i="18"/>
  <c r="U6557" i="18" s="1"/>
  <c r="R6559" i="18"/>
  <c r="U6559" i="18" s="1"/>
  <c r="R6564" i="18"/>
  <c r="U6564" i="18" s="1"/>
  <c r="R6551" i="18"/>
  <c r="U6551" i="18" s="1"/>
  <c r="J6612" i="18"/>
  <c r="O6588" i="18"/>
  <c r="K6593" i="18"/>
  <c r="P6569" i="18"/>
  <c r="I6601" i="18"/>
  <c r="N6577" i="18"/>
  <c r="I6600" i="18"/>
  <c r="N6576" i="18"/>
  <c r="K6613" i="18"/>
  <c r="P6589" i="18"/>
  <c r="K6597" i="18"/>
  <c r="P6573" i="18"/>
  <c r="K6609" i="18"/>
  <c r="P6585" i="18"/>
  <c r="J6606" i="18"/>
  <c r="O6582" i="18"/>
  <c r="I6610" i="18"/>
  <c r="N6586" i="18"/>
  <c r="I6602" i="18"/>
  <c r="N6578" i="18"/>
  <c r="I6615" i="18"/>
  <c r="N6591" i="18"/>
  <c r="K6605" i="18"/>
  <c r="P6581" i="18"/>
  <c r="K6599" i="18"/>
  <c r="P6575" i="18"/>
  <c r="K6612" i="18"/>
  <c r="P6588" i="18"/>
  <c r="I6603" i="18"/>
  <c r="N6579" i="18"/>
  <c r="J6616" i="18"/>
  <c r="O6592" i="18"/>
  <c r="I6604" i="18"/>
  <c r="N6580" i="18"/>
  <c r="K6610" i="18"/>
  <c r="P6586" i="18"/>
  <c r="J6607" i="18"/>
  <c r="O6583" i="18"/>
  <c r="K6606" i="18"/>
  <c r="P6582" i="18"/>
  <c r="K6615" i="18"/>
  <c r="P6591" i="18"/>
  <c r="K6596" i="18"/>
  <c r="P6572" i="18"/>
  <c r="J6614" i="18"/>
  <c r="O6590" i="18"/>
  <c r="J6596" i="18"/>
  <c r="O6572" i="18"/>
  <c r="I6607" i="18"/>
  <c r="N6583" i="18"/>
  <c r="K6607" i="18"/>
  <c r="P6583" i="18"/>
  <c r="K6600" i="18"/>
  <c r="P6576" i="18"/>
  <c r="I6612" i="18"/>
  <c r="N6588" i="18"/>
  <c r="J6598" i="18"/>
  <c r="O6574" i="18"/>
  <c r="J6602" i="18"/>
  <c r="O6578" i="18"/>
  <c r="I6599" i="18"/>
  <c r="N6575" i="18"/>
  <c r="K6601" i="18"/>
  <c r="P6577" i="18"/>
  <c r="I6616" i="18"/>
  <c r="N6592" i="18"/>
  <c r="J6601" i="18"/>
  <c r="O6577" i="18"/>
  <c r="I6595" i="18"/>
  <c r="N6571" i="18"/>
  <c r="I6605" i="18"/>
  <c r="N6581" i="18"/>
  <c r="R6581" i="18" s="1"/>
  <c r="U6581" i="18" s="1"/>
  <c r="K6595" i="18"/>
  <c r="P6571" i="18"/>
  <c r="R6588" i="18" l="1"/>
  <c r="U6588" i="18" s="1"/>
  <c r="R6575" i="18"/>
  <c r="U6575" i="18" s="1"/>
  <c r="R6585" i="18"/>
  <c r="U6585" i="18" s="1"/>
  <c r="R6572" i="18"/>
  <c r="U6572" i="18" s="1"/>
  <c r="R6590" i="18"/>
  <c r="U6590" i="18" s="1"/>
  <c r="R6569" i="18"/>
  <c r="U6569" i="18" s="1"/>
  <c r="J6626" i="18"/>
  <c r="O6602" i="18"/>
  <c r="K6630" i="18"/>
  <c r="P6606" i="18"/>
  <c r="K6629" i="18"/>
  <c r="P6605" i="18"/>
  <c r="I6619" i="18"/>
  <c r="N6595" i="18"/>
  <c r="I6623" i="18"/>
  <c r="N6599" i="18"/>
  <c r="K6624" i="18"/>
  <c r="P6600" i="18"/>
  <c r="J6638" i="18"/>
  <c r="O6614" i="18"/>
  <c r="K6639" i="18"/>
  <c r="P6615" i="18"/>
  <c r="J6631" i="18"/>
  <c r="O6607" i="18"/>
  <c r="I6628" i="18"/>
  <c r="N6604" i="18"/>
  <c r="I6627" i="18"/>
  <c r="N6603" i="18"/>
  <c r="K6623" i="18"/>
  <c r="P6599" i="18"/>
  <c r="I6639" i="18"/>
  <c r="N6615" i="18"/>
  <c r="I6634" i="18"/>
  <c r="N6610" i="18"/>
  <c r="K6633" i="18"/>
  <c r="P6609" i="18"/>
  <c r="K6637" i="18"/>
  <c r="P6613" i="18"/>
  <c r="I6625" i="18"/>
  <c r="N6601" i="18"/>
  <c r="J6636" i="18"/>
  <c r="O6612" i="18"/>
  <c r="R6589" i="18"/>
  <c r="U6589" i="18" s="1"/>
  <c r="R6570" i="18"/>
  <c r="U6570" i="18" s="1"/>
  <c r="R6584" i="18"/>
  <c r="U6584" i="18" s="1"/>
  <c r="R6573" i="18"/>
  <c r="U6573" i="18" s="1"/>
  <c r="K6625" i="18"/>
  <c r="P6601" i="18"/>
  <c r="K6631" i="18"/>
  <c r="P6607" i="18"/>
  <c r="I6626" i="18"/>
  <c r="N6602" i="18"/>
  <c r="K6619" i="18"/>
  <c r="P6595" i="18"/>
  <c r="I6640" i="18"/>
  <c r="N6616" i="18"/>
  <c r="J6622" i="18"/>
  <c r="O6598" i="18"/>
  <c r="I6631" i="18"/>
  <c r="N6607" i="18"/>
  <c r="R6578" i="18"/>
  <c r="U6578" i="18" s="1"/>
  <c r="R6576" i="18"/>
  <c r="U6576" i="18" s="1"/>
  <c r="K6626" i="18"/>
  <c r="P6602" i="18"/>
  <c r="J6624" i="18"/>
  <c r="O6600" i="18"/>
  <c r="J6619" i="18"/>
  <c r="O6595" i="18"/>
  <c r="I6617" i="18"/>
  <c r="N6593" i="18"/>
  <c r="J6621" i="18"/>
  <c r="O6597" i="18"/>
  <c r="I6637" i="18"/>
  <c r="N6613" i="18"/>
  <c r="I6618" i="18"/>
  <c r="N6594" i="18"/>
  <c r="J6628" i="18"/>
  <c r="O6604" i="18"/>
  <c r="J6617" i="18"/>
  <c r="O6593" i="18"/>
  <c r="J6633" i="18"/>
  <c r="O6609" i="18"/>
  <c r="J6629" i="18"/>
  <c r="O6605" i="18"/>
  <c r="J6634" i="18"/>
  <c r="O6610" i="18"/>
  <c r="K6627" i="18"/>
  <c r="P6603" i="18"/>
  <c r="I6632" i="18"/>
  <c r="N6608" i="18"/>
  <c r="I6621" i="18"/>
  <c r="N6597" i="18"/>
  <c r="K6632" i="18"/>
  <c r="P6608" i="18"/>
  <c r="K6638" i="18"/>
  <c r="P6614" i="18"/>
  <c r="J6625" i="18"/>
  <c r="O6601" i="18"/>
  <c r="J6620" i="18"/>
  <c r="O6596" i="18"/>
  <c r="J6640" i="18"/>
  <c r="O6616" i="18"/>
  <c r="J6630" i="18"/>
  <c r="O6606" i="18"/>
  <c r="I6624" i="18"/>
  <c r="N6600" i="18"/>
  <c r="R6600" i="18" s="1"/>
  <c r="U6600" i="18" s="1"/>
  <c r="K6617" i="18"/>
  <c r="P6593" i="18"/>
  <c r="R6574" i="18"/>
  <c r="U6574" i="18" s="1"/>
  <c r="R6587" i="18"/>
  <c r="U6587" i="18" s="1"/>
  <c r="R6582" i="18"/>
  <c r="U6582" i="18" s="1"/>
  <c r="I6629" i="18"/>
  <c r="N6605" i="18"/>
  <c r="I6636" i="18"/>
  <c r="N6612" i="18"/>
  <c r="K6620" i="18"/>
  <c r="P6596" i="18"/>
  <c r="K6634" i="18"/>
  <c r="P6610" i="18"/>
  <c r="K6636" i="18"/>
  <c r="P6612" i="18"/>
  <c r="K6621" i="18"/>
  <c r="P6597" i="18"/>
  <c r="R6571" i="18"/>
  <c r="U6571" i="18" s="1"/>
  <c r="R6592" i="18"/>
  <c r="U6592" i="18" s="1"/>
  <c r="R6583" i="18"/>
  <c r="U6583" i="18" s="1"/>
  <c r="R6580" i="18"/>
  <c r="U6580" i="18" s="1"/>
  <c r="R6579" i="18"/>
  <c r="U6579" i="18" s="1"/>
  <c r="R6591" i="18"/>
  <c r="U6591" i="18" s="1"/>
  <c r="R6586" i="18"/>
  <c r="U6586" i="18" s="1"/>
  <c r="R6577" i="18"/>
  <c r="U6577" i="18" s="1"/>
  <c r="J6627" i="18"/>
  <c r="O6603" i="18"/>
  <c r="J6618" i="18"/>
  <c r="O6594" i="18"/>
  <c r="K6640" i="18"/>
  <c r="P6616" i="18"/>
  <c r="J6635" i="18"/>
  <c r="O6611" i="18"/>
  <c r="J6639" i="18"/>
  <c r="O6615" i="18"/>
  <c r="I6633" i="18"/>
  <c r="N6609" i="18"/>
  <c r="I6620" i="18"/>
  <c r="N6596" i="18"/>
  <c r="K6622" i="18"/>
  <c r="P6598" i="18"/>
  <c r="J6637" i="18"/>
  <c r="O6613" i="18"/>
  <c r="K6628" i="18"/>
  <c r="P6604" i="18"/>
  <c r="K6635" i="18"/>
  <c r="P6611" i="18"/>
  <c r="J6632" i="18"/>
  <c r="O6608" i="18"/>
  <c r="I6622" i="18"/>
  <c r="N6598" i="18"/>
  <c r="I6638" i="18"/>
  <c r="N6614" i="18"/>
  <c r="K6618" i="18"/>
  <c r="P6594" i="18"/>
  <c r="I6635" i="18"/>
  <c r="N6611" i="18"/>
  <c r="J6623" i="18"/>
  <c r="O6599" i="18"/>
  <c r="I6630" i="18"/>
  <c r="N6606" i="18"/>
  <c r="R6597" i="18" l="1"/>
  <c r="U6597" i="18" s="1"/>
  <c r="R6598" i="18"/>
  <c r="U6598" i="18" s="1"/>
  <c r="R6594" i="18"/>
  <c r="U6594" i="18" s="1"/>
  <c r="R6607" i="18"/>
  <c r="U6607" i="18" s="1"/>
  <c r="K6642" i="18"/>
  <c r="P6618" i="18"/>
  <c r="I6644" i="18"/>
  <c r="N6620" i="18"/>
  <c r="I6654" i="18"/>
  <c r="N6630" i="18"/>
  <c r="I6662" i="18"/>
  <c r="N6638" i="18"/>
  <c r="K6646" i="18"/>
  <c r="P6622" i="18"/>
  <c r="J6659" i="18"/>
  <c r="O6635" i="18"/>
  <c r="K6658" i="18"/>
  <c r="P6634" i="18"/>
  <c r="R6608" i="18"/>
  <c r="U6608" i="18" s="1"/>
  <c r="R6613" i="18"/>
  <c r="U6613" i="18" s="1"/>
  <c r="R6593" i="18"/>
  <c r="U6593" i="18" s="1"/>
  <c r="R6610" i="18"/>
  <c r="U6610" i="18" s="1"/>
  <c r="R6604" i="18"/>
  <c r="U6604" i="18" s="1"/>
  <c r="R6595" i="18"/>
  <c r="U6595" i="18" s="1"/>
  <c r="J6647" i="18"/>
  <c r="O6623" i="18"/>
  <c r="J6661" i="18"/>
  <c r="O6637" i="18"/>
  <c r="J6651" i="18"/>
  <c r="O6627" i="18"/>
  <c r="I6659" i="18"/>
  <c r="N6635" i="18"/>
  <c r="J6656" i="18"/>
  <c r="O6632" i="18"/>
  <c r="K6652" i="18"/>
  <c r="P6628" i="18"/>
  <c r="I6657" i="18"/>
  <c r="N6633" i="18"/>
  <c r="J6642" i="18"/>
  <c r="O6618" i="18"/>
  <c r="K6645" i="18"/>
  <c r="P6621" i="18"/>
  <c r="I6660" i="18"/>
  <c r="N6636" i="18"/>
  <c r="R6596" i="18"/>
  <c r="U6596" i="18" s="1"/>
  <c r="R6605" i="18"/>
  <c r="U6605" i="18" s="1"/>
  <c r="I6648" i="18"/>
  <c r="N6624" i="18"/>
  <c r="J6664" i="18"/>
  <c r="O6640" i="18"/>
  <c r="J6649" i="18"/>
  <c r="O6625" i="18"/>
  <c r="K6656" i="18"/>
  <c r="P6632" i="18"/>
  <c r="I6656" i="18"/>
  <c r="N6632" i="18"/>
  <c r="J6658" i="18"/>
  <c r="O6634" i="18"/>
  <c r="J6657" i="18"/>
  <c r="O6633" i="18"/>
  <c r="J6652" i="18"/>
  <c r="O6628" i="18"/>
  <c r="I6661" i="18"/>
  <c r="N6637" i="18"/>
  <c r="I6641" i="18"/>
  <c r="N6617" i="18"/>
  <c r="J6648" i="18"/>
  <c r="O6624" i="18"/>
  <c r="J6646" i="18"/>
  <c r="O6622" i="18"/>
  <c r="K6643" i="18"/>
  <c r="P6619" i="18"/>
  <c r="K6655" i="18"/>
  <c r="P6631" i="18"/>
  <c r="J6660" i="18"/>
  <c r="O6636" i="18"/>
  <c r="K6661" i="18"/>
  <c r="P6637" i="18"/>
  <c r="I6658" i="18"/>
  <c r="N6634" i="18"/>
  <c r="K6647" i="18"/>
  <c r="P6623" i="18"/>
  <c r="I6652" i="18"/>
  <c r="N6628" i="18"/>
  <c r="K6663" i="18"/>
  <c r="P6639" i="18"/>
  <c r="K6648" i="18"/>
  <c r="P6624" i="18"/>
  <c r="I6643" i="18"/>
  <c r="N6619" i="18"/>
  <c r="K6654" i="18"/>
  <c r="P6630" i="18"/>
  <c r="K6659" i="18"/>
  <c r="P6635" i="18"/>
  <c r="K6664" i="18"/>
  <c r="P6640" i="18"/>
  <c r="I6653" i="18"/>
  <c r="N6629" i="18"/>
  <c r="R6616" i="18"/>
  <c r="U6616" i="18" s="1"/>
  <c r="R6602" i="18"/>
  <c r="U6602" i="18" s="1"/>
  <c r="R6601" i="18"/>
  <c r="U6601" i="18" s="1"/>
  <c r="R6615" i="18"/>
  <c r="U6615" i="18" s="1"/>
  <c r="R6603" i="18"/>
  <c r="U6603" i="18" s="1"/>
  <c r="R6599" i="18"/>
  <c r="U6599" i="18" s="1"/>
  <c r="I6646" i="18"/>
  <c r="N6622" i="18"/>
  <c r="J6663" i="18"/>
  <c r="O6639" i="18"/>
  <c r="K6660" i="18"/>
  <c r="P6636" i="18"/>
  <c r="K6644" i="18"/>
  <c r="P6620" i="18"/>
  <c r="R6606" i="18"/>
  <c r="U6606" i="18" s="1"/>
  <c r="R6611" i="18"/>
  <c r="U6611" i="18" s="1"/>
  <c r="R6614" i="18"/>
  <c r="U6614" i="18" s="1"/>
  <c r="R6609" i="18"/>
  <c r="U6609" i="18" s="1"/>
  <c r="R6612" i="18"/>
  <c r="U6612" i="18" s="1"/>
  <c r="K6641" i="18"/>
  <c r="P6617" i="18"/>
  <c r="J6654" i="18"/>
  <c r="O6630" i="18"/>
  <c r="J6644" i="18"/>
  <c r="O6620" i="18"/>
  <c r="K6662" i="18"/>
  <c r="P6638" i="18"/>
  <c r="I6645" i="18"/>
  <c r="N6621" i="18"/>
  <c r="K6651" i="18"/>
  <c r="P6627" i="18"/>
  <c r="J6653" i="18"/>
  <c r="O6629" i="18"/>
  <c r="J6641" i="18"/>
  <c r="O6617" i="18"/>
  <c r="I6642" i="18"/>
  <c r="N6618" i="18"/>
  <c r="J6645" i="18"/>
  <c r="O6621" i="18"/>
  <c r="J6643" i="18"/>
  <c r="O6619" i="18"/>
  <c r="K6650" i="18"/>
  <c r="P6626" i="18"/>
  <c r="I6655" i="18"/>
  <c r="N6631" i="18"/>
  <c r="I6664" i="18"/>
  <c r="N6640" i="18"/>
  <c r="I6650" i="18"/>
  <c r="N6626" i="18"/>
  <c r="K6649" i="18"/>
  <c r="P6625" i="18"/>
  <c r="I6649" i="18"/>
  <c r="N6625" i="18"/>
  <c r="K6657" i="18"/>
  <c r="P6633" i="18"/>
  <c r="I6663" i="18"/>
  <c r="N6639" i="18"/>
  <c r="I6651" i="18"/>
  <c r="N6627" i="18"/>
  <c r="J6655" i="18"/>
  <c r="O6631" i="18"/>
  <c r="J6662" i="18"/>
  <c r="O6638" i="18"/>
  <c r="I6647" i="18"/>
  <c r="N6623" i="18"/>
  <c r="R6623" i="18" s="1"/>
  <c r="U6623" i="18" s="1"/>
  <c r="K6653" i="18"/>
  <c r="P6629" i="18"/>
  <c r="J6650" i="18"/>
  <c r="O6626" i="18"/>
  <c r="R6627" i="18" l="1"/>
  <c r="U6627" i="18" s="1"/>
  <c r="R6628" i="18"/>
  <c r="U6628" i="18" s="1"/>
  <c r="R6618" i="18"/>
  <c r="U6618" i="18" s="1"/>
  <c r="R6622" i="18"/>
  <c r="U6622" i="18" s="1"/>
  <c r="R6625" i="18"/>
  <c r="U6625" i="18" s="1"/>
  <c r="R6621" i="18"/>
  <c r="U6621" i="18" s="1"/>
  <c r="R6629" i="18"/>
  <c r="U6629" i="18" s="1"/>
  <c r="R6619" i="18"/>
  <c r="U6619" i="18" s="1"/>
  <c r="R6617" i="18"/>
  <c r="U6617" i="18" s="1"/>
  <c r="I6675" i="18"/>
  <c r="N6651" i="18"/>
  <c r="K6673" i="18"/>
  <c r="P6649" i="18"/>
  <c r="K6674" i="18"/>
  <c r="P6650" i="18"/>
  <c r="J6665" i="18"/>
  <c r="O6641" i="18"/>
  <c r="K6686" i="18"/>
  <c r="P6662" i="18"/>
  <c r="J6678" i="18"/>
  <c r="O6654" i="18"/>
  <c r="R6634" i="18"/>
  <c r="U6634" i="18" s="1"/>
  <c r="R6637" i="18"/>
  <c r="U6637" i="18" s="1"/>
  <c r="R6632" i="18"/>
  <c r="U6632" i="18" s="1"/>
  <c r="R6624" i="18"/>
  <c r="U6624" i="18" s="1"/>
  <c r="R6636" i="18"/>
  <c r="U6636" i="18" s="1"/>
  <c r="R6635" i="18"/>
  <c r="U6635" i="18" s="1"/>
  <c r="R6638" i="18"/>
  <c r="U6638" i="18" s="1"/>
  <c r="R6620" i="18"/>
  <c r="U6620" i="18" s="1"/>
  <c r="K6677" i="18"/>
  <c r="P6653" i="18"/>
  <c r="J6686" i="18"/>
  <c r="O6662" i="18"/>
  <c r="K6681" i="18"/>
  <c r="P6657" i="18"/>
  <c r="I6688" i="18"/>
  <c r="N6664" i="18"/>
  <c r="J6669" i="18"/>
  <c r="O6645" i="18"/>
  <c r="K6675" i="18"/>
  <c r="P6651" i="18"/>
  <c r="R6639" i="18"/>
  <c r="U6639" i="18" s="1"/>
  <c r="R6626" i="18"/>
  <c r="U6626" i="18" s="1"/>
  <c r="R6631" i="18"/>
  <c r="U6631" i="18" s="1"/>
  <c r="K6668" i="18"/>
  <c r="P6644" i="18"/>
  <c r="J6687" i="18"/>
  <c r="O6663" i="18"/>
  <c r="K6688" i="18"/>
  <c r="P6664" i="18"/>
  <c r="K6678" i="18"/>
  <c r="P6654" i="18"/>
  <c r="K6672" i="18"/>
  <c r="P6648" i="18"/>
  <c r="I6676" i="18"/>
  <c r="N6652" i="18"/>
  <c r="I6682" i="18"/>
  <c r="N6658" i="18"/>
  <c r="J6684" i="18"/>
  <c r="O6660" i="18"/>
  <c r="K6667" i="18"/>
  <c r="P6643" i="18"/>
  <c r="J6672" i="18"/>
  <c r="O6648" i="18"/>
  <c r="I6685" i="18"/>
  <c r="N6661" i="18"/>
  <c r="J6681" i="18"/>
  <c r="O6657" i="18"/>
  <c r="I6680" i="18"/>
  <c r="N6656" i="18"/>
  <c r="J6673" i="18"/>
  <c r="O6649" i="18"/>
  <c r="I6672" i="18"/>
  <c r="N6648" i="18"/>
  <c r="I6684" i="18"/>
  <c r="N6660" i="18"/>
  <c r="J6666" i="18"/>
  <c r="O6642" i="18"/>
  <c r="K6676" i="18"/>
  <c r="P6652" i="18"/>
  <c r="I6683" i="18"/>
  <c r="N6659" i="18"/>
  <c r="J6685" i="18"/>
  <c r="O6661" i="18"/>
  <c r="J6683" i="18"/>
  <c r="O6659" i="18"/>
  <c r="I6686" i="18"/>
  <c r="N6662" i="18"/>
  <c r="I6668" i="18"/>
  <c r="N6644" i="18"/>
  <c r="J6679" i="18"/>
  <c r="O6655" i="18"/>
  <c r="I6673" i="18"/>
  <c r="N6649" i="18"/>
  <c r="J6667" i="18"/>
  <c r="O6643" i="18"/>
  <c r="J6677" i="18"/>
  <c r="O6653" i="18"/>
  <c r="R6633" i="18"/>
  <c r="U6633" i="18" s="1"/>
  <c r="R6630" i="18"/>
  <c r="U6630" i="18" s="1"/>
  <c r="J6674" i="18"/>
  <c r="O6650" i="18"/>
  <c r="I6671" i="18"/>
  <c r="N6647" i="18"/>
  <c r="I6687" i="18"/>
  <c r="N6663" i="18"/>
  <c r="I6674" i="18"/>
  <c r="N6650" i="18"/>
  <c r="I6679" i="18"/>
  <c r="N6655" i="18"/>
  <c r="I6666" i="18"/>
  <c r="N6642" i="18"/>
  <c r="I6669" i="18"/>
  <c r="N6645" i="18"/>
  <c r="J6668" i="18"/>
  <c r="O6644" i="18"/>
  <c r="K6665" i="18"/>
  <c r="P6641" i="18"/>
  <c r="R6640" i="18"/>
  <c r="U6640" i="18" s="1"/>
  <c r="K6684" i="18"/>
  <c r="P6660" i="18"/>
  <c r="I6670" i="18"/>
  <c r="N6646" i="18"/>
  <c r="I6677" i="18"/>
  <c r="N6653" i="18"/>
  <c r="K6683" i="18"/>
  <c r="P6659" i="18"/>
  <c r="I6667" i="18"/>
  <c r="N6643" i="18"/>
  <c r="K6687" i="18"/>
  <c r="P6663" i="18"/>
  <c r="K6671" i="18"/>
  <c r="P6647" i="18"/>
  <c r="K6685" i="18"/>
  <c r="P6661" i="18"/>
  <c r="K6679" i="18"/>
  <c r="P6655" i="18"/>
  <c r="J6670" i="18"/>
  <c r="O6646" i="18"/>
  <c r="I6665" i="18"/>
  <c r="N6641" i="18"/>
  <c r="J6676" i="18"/>
  <c r="O6652" i="18"/>
  <c r="J6682" i="18"/>
  <c r="O6658" i="18"/>
  <c r="K6680" i="18"/>
  <c r="P6656" i="18"/>
  <c r="J6688" i="18"/>
  <c r="O6664" i="18"/>
  <c r="K6669" i="18"/>
  <c r="P6645" i="18"/>
  <c r="I6681" i="18"/>
  <c r="N6657" i="18"/>
  <c r="J6680" i="18"/>
  <c r="O6656" i="18"/>
  <c r="J6675" i="18"/>
  <c r="O6651" i="18"/>
  <c r="J6671" i="18"/>
  <c r="O6647" i="18"/>
  <c r="K6682" i="18"/>
  <c r="P6658" i="18"/>
  <c r="K6670" i="18"/>
  <c r="P6646" i="18"/>
  <c r="I6678" i="18"/>
  <c r="N6654" i="18"/>
  <c r="R6654" i="18" s="1"/>
  <c r="U6654" i="18" s="1"/>
  <c r="K6666" i="18"/>
  <c r="P6642" i="18"/>
  <c r="R6649" i="18" l="1"/>
  <c r="U6649" i="18" s="1"/>
  <c r="R6650" i="18"/>
  <c r="U6650" i="18" s="1"/>
  <c r="R6662" i="18"/>
  <c r="U6662" i="18" s="1"/>
  <c r="R6657" i="18"/>
  <c r="U6657" i="18" s="1"/>
  <c r="R6641" i="18"/>
  <c r="U6641" i="18" s="1"/>
  <c r="R6643" i="18"/>
  <c r="U6643" i="18" s="1"/>
  <c r="R6653" i="18"/>
  <c r="U6653" i="18" s="1"/>
  <c r="K6689" i="18"/>
  <c r="P6665" i="18"/>
  <c r="I6693" i="18"/>
  <c r="N6669" i="18"/>
  <c r="I6703" i="18"/>
  <c r="N6679" i="18"/>
  <c r="I6711" i="18"/>
  <c r="N6687" i="18"/>
  <c r="J6698" i="18"/>
  <c r="O6674" i="18"/>
  <c r="J6701" i="18"/>
  <c r="O6677" i="18"/>
  <c r="I6697" i="18"/>
  <c r="N6673" i="18"/>
  <c r="I6692" i="18"/>
  <c r="N6668" i="18"/>
  <c r="J6707" i="18"/>
  <c r="O6683" i="18"/>
  <c r="I6707" i="18"/>
  <c r="N6683" i="18"/>
  <c r="J6690" i="18"/>
  <c r="O6666" i="18"/>
  <c r="I6696" i="18"/>
  <c r="N6672" i="18"/>
  <c r="I6704" i="18"/>
  <c r="N6680" i="18"/>
  <c r="I6709" i="18"/>
  <c r="N6685" i="18"/>
  <c r="K6691" i="18"/>
  <c r="P6667" i="18"/>
  <c r="I6706" i="18"/>
  <c r="N6682" i="18"/>
  <c r="K6696" i="18"/>
  <c r="P6672" i="18"/>
  <c r="K6712" i="18"/>
  <c r="P6688" i="18"/>
  <c r="K6692" i="18"/>
  <c r="P6668" i="18"/>
  <c r="R6664" i="18"/>
  <c r="U6664" i="18" s="1"/>
  <c r="I6702" i="18"/>
  <c r="N6678" i="18"/>
  <c r="K6706" i="18"/>
  <c r="P6682" i="18"/>
  <c r="J6699" i="18"/>
  <c r="O6675" i="18"/>
  <c r="I6705" i="18"/>
  <c r="N6681" i="18"/>
  <c r="J6712" i="18"/>
  <c r="O6688" i="18"/>
  <c r="J6706" i="18"/>
  <c r="O6682" i="18"/>
  <c r="I6689" i="18"/>
  <c r="N6665" i="18"/>
  <c r="K6703" i="18"/>
  <c r="P6679" i="18"/>
  <c r="K6695" i="18"/>
  <c r="P6671" i="18"/>
  <c r="I6691" i="18"/>
  <c r="N6667" i="18"/>
  <c r="I6701" i="18"/>
  <c r="N6677" i="18"/>
  <c r="K6708" i="18"/>
  <c r="P6684" i="18"/>
  <c r="R6642" i="18"/>
  <c r="U6642" i="18" s="1"/>
  <c r="R6647" i="18"/>
  <c r="U6647" i="18" s="1"/>
  <c r="R6660" i="18"/>
  <c r="U6660" i="18" s="1"/>
  <c r="R6652" i="18"/>
  <c r="U6652" i="18" s="1"/>
  <c r="K6699" i="18"/>
  <c r="P6675" i="18"/>
  <c r="I6712" i="18"/>
  <c r="N6688" i="18"/>
  <c r="J6710" i="18"/>
  <c r="O6686" i="18"/>
  <c r="J6702" i="18"/>
  <c r="O6678" i="18"/>
  <c r="J6689" i="18"/>
  <c r="O6665" i="18"/>
  <c r="K6697" i="18"/>
  <c r="P6673" i="18"/>
  <c r="I6690" i="18"/>
  <c r="N6666" i="18"/>
  <c r="J6691" i="18"/>
  <c r="O6667" i="18"/>
  <c r="I6710" i="18"/>
  <c r="N6686" i="18"/>
  <c r="J6709" i="18"/>
  <c r="O6685" i="18"/>
  <c r="K6700" i="18"/>
  <c r="P6676" i="18"/>
  <c r="I6708" i="18"/>
  <c r="N6684" i="18"/>
  <c r="J6697" i="18"/>
  <c r="O6673" i="18"/>
  <c r="J6705" i="18"/>
  <c r="O6681" i="18"/>
  <c r="J6696" i="18"/>
  <c r="O6672" i="18"/>
  <c r="J6708" i="18"/>
  <c r="O6684" i="18"/>
  <c r="I6700" i="18"/>
  <c r="N6676" i="18"/>
  <c r="K6702" i="18"/>
  <c r="P6678" i="18"/>
  <c r="J6711" i="18"/>
  <c r="O6687" i="18"/>
  <c r="R6651" i="18"/>
  <c r="U6651" i="18" s="1"/>
  <c r="R6646" i="18"/>
  <c r="U6646" i="18" s="1"/>
  <c r="J6692" i="18"/>
  <c r="O6668" i="18"/>
  <c r="I6698" i="18"/>
  <c r="N6674" i="18"/>
  <c r="I6695" i="18"/>
  <c r="N6671" i="18"/>
  <c r="J6703" i="18"/>
  <c r="O6679" i="18"/>
  <c r="K6690" i="18"/>
  <c r="P6666" i="18"/>
  <c r="K6694" i="18"/>
  <c r="P6670" i="18"/>
  <c r="J6695" i="18"/>
  <c r="O6671" i="18"/>
  <c r="J6704" i="18"/>
  <c r="O6680" i="18"/>
  <c r="K6693" i="18"/>
  <c r="P6669" i="18"/>
  <c r="K6704" i="18"/>
  <c r="P6680" i="18"/>
  <c r="J6700" i="18"/>
  <c r="O6676" i="18"/>
  <c r="J6694" i="18"/>
  <c r="O6670" i="18"/>
  <c r="K6709" i="18"/>
  <c r="P6685" i="18"/>
  <c r="K6711" i="18"/>
  <c r="P6687" i="18"/>
  <c r="K6707" i="18"/>
  <c r="P6683" i="18"/>
  <c r="I6694" i="18"/>
  <c r="N6670" i="18"/>
  <c r="R6645" i="18"/>
  <c r="U6645" i="18" s="1"/>
  <c r="R6655" i="18"/>
  <c r="U6655" i="18" s="1"/>
  <c r="R6663" i="18"/>
  <c r="U6663" i="18" s="1"/>
  <c r="R6644" i="18"/>
  <c r="U6644" i="18" s="1"/>
  <c r="R6659" i="18"/>
  <c r="U6659" i="18" s="1"/>
  <c r="R6648" i="18"/>
  <c r="U6648" i="18" s="1"/>
  <c r="R6656" i="18"/>
  <c r="U6656" i="18" s="1"/>
  <c r="R6661" i="18"/>
  <c r="U6661" i="18" s="1"/>
  <c r="R6658" i="18"/>
  <c r="U6658" i="18" s="1"/>
  <c r="J6693" i="18"/>
  <c r="O6669" i="18"/>
  <c r="K6705" i="18"/>
  <c r="P6681" i="18"/>
  <c r="K6701" i="18"/>
  <c r="P6677" i="18"/>
  <c r="K6710" i="18"/>
  <c r="P6686" i="18"/>
  <c r="K6698" i="18"/>
  <c r="P6674" i="18"/>
  <c r="I6699" i="18"/>
  <c r="N6675" i="18"/>
  <c r="R6675" i="18" s="1"/>
  <c r="U6675" i="18" s="1"/>
  <c r="R6670" i="18" l="1"/>
  <c r="U6670" i="18" s="1"/>
  <c r="R6672" i="18"/>
  <c r="U6672" i="18" s="1"/>
  <c r="R6674" i="18"/>
  <c r="U6674" i="18" s="1"/>
  <c r="R6688" i="18"/>
  <c r="U6688" i="18" s="1"/>
  <c r="K6731" i="18"/>
  <c r="P6707" i="18"/>
  <c r="K6733" i="18"/>
  <c r="P6709" i="18"/>
  <c r="J6724" i="18"/>
  <c r="O6700" i="18"/>
  <c r="K6717" i="18"/>
  <c r="P6693" i="18"/>
  <c r="J6719" i="18"/>
  <c r="O6695" i="18"/>
  <c r="K6714" i="18"/>
  <c r="P6690" i="18"/>
  <c r="I6719" i="18"/>
  <c r="N6695" i="18"/>
  <c r="J6716" i="18"/>
  <c r="O6692" i="18"/>
  <c r="J6735" i="18"/>
  <c r="O6711" i="18"/>
  <c r="I6724" i="18"/>
  <c r="N6700" i="18"/>
  <c r="J6720" i="18"/>
  <c r="O6696" i="18"/>
  <c r="J6721" i="18"/>
  <c r="O6697" i="18"/>
  <c r="K6724" i="18"/>
  <c r="P6700" i="18"/>
  <c r="I6734" i="18"/>
  <c r="N6710" i="18"/>
  <c r="I6714" i="18"/>
  <c r="N6690" i="18"/>
  <c r="J6713" i="18"/>
  <c r="O6689" i="18"/>
  <c r="J6734" i="18"/>
  <c r="O6710" i="18"/>
  <c r="K6723" i="18"/>
  <c r="P6699" i="18"/>
  <c r="I6725" i="18"/>
  <c r="N6701" i="18"/>
  <c r="K6719" i="18"/>
  <c r="P6695" i="18"/>
  <c r="I6713" i="18"/>
  <c r="N6689" i="18"/>
  <c r="J6736" i="18"/>
  <c r="O6712" i="18"/>
  <c r="J6723" i="18"/>
  <c r="O6699" i="18"/>
  <c r="I6726" i="18"/>
  <c r="N6702" i="18"/>
  <c r="R6682" i="18"/>
  <c r="U6682" i="18" s="1"/>
  <c r="R6685" i="18"/>
  <c r="U6685" i="18" s="1"/>
  <c r="R6683" i="18"/>
  <c r="U6683" i="18" s="1"/>
  <c r="R6668" i="18"/>
  <c r="U6668" i="18" s="1"/>
  <c r="R6687" i="18"/>
  <c r="U6687" i="18" s="1"/>
  <c r="R6669" i="18"/>
  <c r="U6669" i="18" s="1"/>
  <c r="K6729" i="18"/>
  <c r="P6705" i="18"/>
  <c r="R6667" i="18"/>
  <c r="U6667" i="18" s="1"/>
  <c r="R6681" i="18"/>
  <c r="U6681" i="18" s="1"/>
  <c r="K6736" i="18"/>
  <c r="P6712" i="18"/>
  <c r="I6730" i="18"/>
  <c r="N6706" i="18"/>
  <c r="I6733" i="18"/>
  <c r="N6709" i="18"/>
  <c r="I6720" i="18"/>
  <c r="N6696" i="18"/>
  <c r="I6731" i="18"/>
  <c r="N6707" i="18"/>
  <c r="I6716" i="18"/>
  <c r="N6692" i="18"/>
  <c r="J6725" i="18"/>
  <c r="O6701" i="18"/>
  <c r="I6735" i="18"/>
  <c r="N6711" i="18"/>
  <c r="I6717" i="18"/>
  <c r="N6693" i="18"/>
  <c r="K6734" i="18"/>
  <c r="P6710" i="18"/>
  <c r="R6684" i="18"/>
  <c r="U6684" i="18" s="1"/>
  <c r="J6718" i="18"/>
  <c r="O6694" i="18"/>
  <c r="K6728" i="18"/>
  <c r="P6704" i="18"/>
  <c r="J6728" i="18"/>
  <c r="O6704" i="18"/>
  <c r="K6718" i="18"/>
  <c r="P6694" i="18"/>
  <c r="J6727" i="18"/>
  <c r="O6703" i="18"/>
  <c r="I6722" i="18"/>
  <c r="N6698" i="18"/>
  <c r="K6726" i="18"/>
  <c r="P6702" i="18"/>
  <c r="J6732" i="18"/>
  <c r="O6708" i="18"/>
  <c r="J6729" i="18"/>
  <c r="O6705" i="18"/>
  <c r="I6732" i="18"/>
  <c r="N6708" i="18"/>
  <c r="J6733" i="18"/>
  <c r="O6709" i="18"/>
  <c r="J6715" i="18"/>
  <c r="O6691" i="18"/>
  <c r="K6721" i="18"/>
  <c r="P6697" i="18"/>
  <c r="J6726" i="18"/>
  <c r="O6702" i="18"/>
  <c r="I6736" i="18"/>
  <c r="N6712" i="18"/>
  <c r="K6732" i="18"/>
  <c r="P6708" i="18"/>
  <c r="I6715" i="18"/>
  <c r="N6691" i="18"/>
  <c r="K6727" i="18"/>
  <c r="P6703" i="18"/>
  <c r="J6730" i="18"/>
  <c r="O6706" i="18"/>
  <c r="I6729" i="18"/>
  <c r="N6705" i="18"/>
  <c r="K6730" i="18"/>
  <c r="P6706" i="18"/>
  <c r="R6680" i="18"/>
  <c r="U6680" i="18" s="1"/>
  <c r="R6673" i="18"/>
  <c r="U6673" i="18" s="1"/>
  <c r="R6679" i="18"/>
  <c r="U6679" i="18" s="1"/>
  <c r="I6723" i="18"/>
  <c r="N6699" i="18"/>
  <c r="I6718" i="18"/>
  <c r="N6694" i="18"/>
  <c r="K6735" i="18"/>
  <c r="P6711" i="18"/>
  <c r="K6722" i="18"/>
  <c r="P6698" i="18"/>
  <c r="K6725" i="18"/>
  <c r="P6701" i="18"/>
  <c r="J6717" i="18"/>
  <c r="O6693" i="18"/>
  <c r="R6671" i="18"/>
  <c r="U6671" i="18" s="1"/>
  <c r="R6676" i="18"/>
  <c r="U6676" i="18" s="1"/>
  <c r="R6686" i="18"/>
  <c r="U6686" i="18" s="1"/>
  <c r="R6666" i="18"/>
  <c r="U6666" i="18" s="1"/>
  <c r="R6677" i="18"/>
  <c r="U6677" i="18" s="1"/>
  <c r="R6665" i="18"/>
  <c r="U6665" i="18" s="1"/>
  <c r="R6678" i="18"/>
  <c r="U6678" i="18" s="1"/>
  <c r="K6716" i="18"/>
  <c r="P6692" i="18"/>
  <c r="K6720" i="18"/>
  <c r="P6696" i="18"/>
  <c r="K6715" i="18"/>
  <c r="P6691" i="18"/>
  <c r="I6728" i="18"/>
  <c r="N6704" i="18"/>
  <c r="J6714" i="18"/>
  <c r="O6690" i="18"/>
  <c r="J6731" i="18"/>
  <c r="O6707" i="18"/>
  <c r="I6721" i="18"/>
  <c r="N6697" i="18"/>
  <c r="J6722" i="18"/>
  <c r="O6698" i="18"/>
  <c r="I6727" i="18"/>
  <c r="N6703" i="18"/>
  <c r="K6713" i="18"/>
  <c r="P6689" i="18"/>
  <c r="R6703" i="18" l="1"/>
  <c r="U6703" i="18" s="1"/>
  <c r="R6697" i="18"/>
  <c r="U6697" i="18" s="1"/>
  <c r="R6709" i="18"/>
  <c r="U6709" i="18" s="1"/>
  <c r="R6704" i="18"/>
  <c r="U6704" i="18" s="1"/>
  <c r="R6705" i="18"/>
  <c r="U6705" i="18" s="1"/>
  <c r="R6694" i="18"/>
  <c r="U6694" i="18" s="1"/>
  <c r="R6699" i="18"/>
  <c r="U6699" i="18" s="1"/>
  <c r="R6692" i="18"/>
  <c r="U6692" i="18" s="1"/>
  <c r="R6696" i="18"/>
  <c r="U6696" i="18" s="1"/>
  <c r="R6706" i="18"/>
  <c r="U6706" i="18" s="1"/>
  <c r="R6695" i="18"/>
  <c r="U6695" i="18" s="1"/>
  <c r="K6737" i="18"/>
  <c r="P6713" i="18"/>
  <c r="I6745" i="18"/>
  <c r="N6721" i="18"/>
  <c r="K6754" i="18"/>
  <c r="P6730" i="18"/>
  <c r="J6754" i="18"/>
  <c r="O6730" i="18"/>
  <c r="I6739" i="18"/>
  <c r="N6715" i="18"/>
  <c r="I6760" i="18"/>
  <c r="N6736" i="18"/>
  <c r="K6745" i="18"/>
  <c r="P6721" i="18"/>
  <c r="J6757" i="18"/>
  <c r="O6733" i="18"/>
  <c r="J6753" i="18"/>
  <c r="O6729" i="18"/>
  <c r="K6750" i="18"/>
  <c r="P6726" i="18"/>
  <c r="J6751" i="18"/>
  <c r="O6727" i="18"/>
  <c r="J6752" i="18"/>
  <c r="O6728" i="18"/>
  <c r="J6742" i="18"/>
  <c r="O6718" i="18"/>
  <c r="R6693" i="18"/>
  <c r="U6693" i="18" s="1"/>
  <c r="R6707" i="18"/>
  <c r="U6707" i="18" s="1"/>
  <c r="R6702" i="18"/>
  <c r="U6702" i="18" s="1"/>
  <c r="R6710" i="18"/>
  <c r="U6710" i="18" s="1"/>
  <c r="R6700" i="18"/>
  <c r="U6700" i="18" s="1"/>
  <c r="J6755" i="18"/>
  <c r="O6731" i="18"/>
  <c r="K6744" i="18"/>
  <c r="P6720" i="18"/>
  <c r="I6751" i="18"/>
  <c r="N6727" i="18"/>
  <c r="J6738" i="18"/>
  <c r="O6714" i="18"/>
  <c r="K6739" i="18"/>
  <c r="P6715" i="18"/>
  <c r="K6740" i="18"/>
  <c r="P6716" i="18"/>
  <c r="J6741" i="18"/>
  <c r="O6717" i="18"/>
  <c r="K6746" i="18"/>
  <c r="P6722" i="18"/>
  <c r="I6742" i="18"/>
  <c r="N6718" i="18"/>
  <c r="R6708" i="18"/>
  <c r="U6708" i="18" s="1"/>
  <c r="R6698" i="18"/>
  <c r="U6698" i="18" s="1"/>
  <c r="I6741" i="18"/>
  <c r="N6717" i="18"/>
  <c r="J6749" i="18"/>
  <c r="O6725" i="18"/>
  <c r="I6755" i="18"/>
  <c r="N6731" i="18"/>
  <c r="I6757" i="18"/>
  <c r="N6733" i="18"/>
  <c r="K6760" i="18"/>
  <c r="P6736" i="18"/>
  <c r="K6753" i="18"/>
  <c r="P6729" i="18"/>
  <c r="I6750" i="18"/>
  <c r="N6726" i="18"/>
  <c r="J6760" i="18"/>
  <c r="O6736" i="18"/>
  <c r="K6743" i="18"/>
  <c r="P6719" i="18"/>
  <c r="K6747" i="18"/>
  <c r="P6723" i="18"/>
  <c r="J6737" i="18"/>
  <c r="O6713" i="18"/>
  <c r="I6758" i="18"/>
  <c r="N6734" i="18"/>
  <c r="J6745" i="18"/>
  <c r="O6721" i="18"/>
  <c r="I6748" i="18"/>
  <c r="N6724" i="18"/>
  <c r="J6740" i="18"/>
  <c r="O6716" i="18"/>
  <c r="K6738" i="18"/>
  <c r="P6714" i="18"/>
  <c r="K6741" i="18"/>
  <c r="P6717" i="18"/>
  <c r="K6757" i="18"/>
  <c r="P6733" i="18"/>
  <c r="K6751" i="18"/>
  <c r="P6727" i="18"/>
  <c r="J6739" i="18"/>
  <c r="O6715" i="18"/>
  <c r="J6756" i="18"/>
  <c r="O6732" i="18"/>
  <c r="K6742" i="18"/>
  <c r="P6718" i="18"/>
  <c r="R6689" i="18"/>
  <c r="U6689" i="18" s="1"/>
  <c r="R6701" i="18"/>
  <c r="U6701" i="18" s="1"/>
  <c r="R6690" i="18"/>
  <c r="U6690" i="18" s="1"/>
  <c r="J6746" i="18"/>
  <c r="O6722" i="18"/>
  <c r="I6752" i="18"/>
  <c r="N6728" i="18"/>
  <c r="I6753" i="18"/>
  <c r="N6729" i="18"/>
  <c r="K6756" i="18"/>
  <c r="P6732" i="18"/>
  <c r="J6750" i="18"/>
  <c r="O6726" i="18"/>
  <c r="I6756" i="18"/>
  <c r="N6732" i="18"/>
  <c r="I6746" i="18"/>
  <c r="N6722" i="18"/>
  <c r="K6752" i="18"/>
  <c r="P6728" i="18"/>
  <c r="R6711" i="18"/>
  <c r="U6711" i="18" s="1"/>
  <c r="K6749" i="18"/>
  <c r="P6725" i="18"/>
  <c r="K6759" i="18"/>
  <c r="P6735" i="18"/>
  <c r="I6747" i="18"/>
  <c r="N6723" i="18"/>
  <c r="R6691" i="18"/>
  <c r="U6691" i="18" s="1"/>
  <c r="R6712" i="18"/>
  <c r="U6712" i="18" s="1"/>
  <c r="K6758" i="18"/>
  <c r="P6734" i="18"/>
  <c r="I6759" i="18"/>
  <c r="N6735" i="18"/>
  <c r="I6740" i="18"/>
  <c r="N6716" i="18"/>
  <c r="I6744" i="18"/>
  <c r="N6720" i="18"/>
  <c r="I6754" i="18"/>
  <c r="N6730" i="18"/>
  <c r="R6730" i="18" s="1"/>
  <c r="U6730" i="18" s="1"/>
  <c r="J6747" i="18"/>
  <c r="O6723" i="18"/>
  <c r="I6737" i="18"/>
  <c r="N6713" i="18"/>
  <c r="R6713" i="18" s="1"/>
  <c r="U6713" i="18" s="1"/>
  <c r="I6749" i="18"/>
  <c r="N6725" i="18"/>
  <c r="J6758" i="18"/>
  <c r="O6734" i="18"/>
  <c r="I6738" i="18"/>
  <c r="N6714" i="18"/>
  <c r="K6748" i="18"/>
  <c r="P6724" i="18"/>
  <c r="J6744" i="18"/>
  <c r="O6720" i="18"/>
  <c r="J6759" i="18"/>
  <c r="O6735" i="18"/>
  <c r="I6743" i="18"/>
  <c r="N6719" i="18"/>
  <c r="J6743" i="18"/>
  <c r="O6719" i="18"/>
  <c r="J6748" i="18"/>
  <c r="O6724" i="18"/>
  <c r="K6755" i="18"/>
  <c r="P6731" i="18"/>
  <c r="R6725" i="18" l="1"/>
  <c r="U6725" i="18" s="1"/>
  <c r="R6719" i="18"/>
  <c r="U6719" i="18" s="1"/>
  <c r="R6714" i="18"/>
  <c r="U6714" i="18" s="1"/>
  <c r="R6735" i="18"/>
  <c r="U6735" i="18" s="1"/>
  <c r="R6732" i="18"/>
  <c r="U6732" i="18" s="1"/>
  <c r="R6716" i="18"/>
  <c r="U6716" i="18" s="1"/>
  <c r="R6722" i="18"/>
  <c r="U6722" i="18" s="1"/>
  <c r="R6729" i="18"/>
  <c r="U6729" i="18" s="1"/>
  <c r="I6767" i="18"/>
  <c r="N6743" i="18"/>
  <c r="I6773" i="18"/>
  <c r="N6749" i="18"/>
  <c r="I6768" i="18"/>
  <c r="N6744" i="18"/>
  <c r="K6779" i="18"/>
  <c r="P6755" i="18"/>
  <c r="J6767" i="18"/>
  <c r="O6743" i="18"/>
  <c r="J6783" i="18"/>
  <c r="O6759" i="18"/>
  <c r="K6772" i="18"/>
  <c r="P6748" i="18"/>
  <c r="J6782" i="18"/>
  <c r="O6758" i="18"/>
  <c r="I6761" i="18"/>
  <c r="N6737" i="18"/>
  <c r="I6778" i="18"/>
  <c r="N6754" i="18"/>
  <c r="I6764" i="18"/>
  <c r="N6740" i="18"/>
  <c r="K6782" i="18"/>
  <c r="P6758" i="18"/>
  <c r="I6771" i="18"/>
  <c r="N6747" i="18"/>
  <c r="K6773" i="18"/>
  <c r="P6749" i="18"/>
  <c r="J6780" i="18"/>
  <c r="O6756" i="18"/>
  <c r="K6775" i="18"/>
  <c r="P6751" i="18"/>
  <c r="K6765" i="18"/>
  <c r="P6741" i="18"/>
  <c r="J6764" i="18"/>
  <c r="O6740" i="18"/>
  <c r="J6769" i="18"/>
  <c r="O6745" i="18"/>
  <c r="J6761" i="18"/>
  <c r="O6737" i="18"/>
  <c r="K6767" i="18"/>
  <c r="P6743" i="18"/>
  <c r="I6774" i="18"/>
  <c r="N6750" i="18"/>
  <c r="K6784" i="18"/>
  <c r="P6760" i="18"/>
  <c r="I6779" i="18"/>
  <c r="N6755" i="18"/>
  <c r="I6765" i="18"/>
  <c r="N6741" i="18"/>
  <c r="I6766" i="18"/>
  <c r="N6742" i="18"/>
  <c r="J6765" i="18"/>
  <c r="O6741" i="18"/>
  <c r="K6763" i="18"/>
  <c r="P6739" i="18"/>
  <c r="I6775" i="18"/>
  <c r="N6751" i="18"/>
  <c r="J6779" i="18"/>
  <c r="O6755" i="18"/>
  <c r="R6736" i="18"/>
  <c r="U6736" i="18" s="1"/>
  <c r="R6721" i="18"/>
  <c r="U6721" i="18" s="1"/>
  <c r="R6720" i="18"/>
  <c r="U6720" i="18" s="1"/>
  <c r="I6770" i="18"/>
  <c r="N6746" i="18"/>
  <c r="J6774" i="18"/>
  <c r="O6750" i="18"/>
  <c r="I6777" i="18"/>
  <c r="N6753" i="18"/>
  <c r="J6770" i="18"/>
  <c r="O6746" i="18"/>
  <c r="R6724" i="18"/>
  <c r="U6724" i="18" s="1"/>
  <c r="R6734" i="18"/>
  <c r="U6734" i="18" s="1"/>
  <c r="R6733" i="18"/>
  <c r="U6733" i="18" s="1"/>
  <c r="J6776" i="18"/>
  <c r="O6752" i="18"/>
  <c r="K6774" i="18"/>
  <c r="P6750" i="18"/>
  <c r="J6781" i="18"/>
  <c r="O6757" i="18"/>
  <c r="I6784" i="18"/>
  <c r="N6760" i="18"/>
  <c r="J6778" i="18"/>
  <c r="O6754" i="18"/>
  <c r="I6769" i="18"/>
  <c r="N6745" i="18"/>
  <c r="I6762" i="18"/>
  <c r="N6738" i="18"/>
  <c r="K6783" i="18"/>
  <c r="P6759" i="18"/>
  <c r="R6728" i="18"/>
  <c r="U6728" i="18" s="1"/>
  <c r="K6766" i="18"/>
  <c r="P6742" i="18"/>
  <c r="J6763" i="18"/>
  <c r="O6739" i="18"/>
  <c r="K6781" i="18"/>
  <c r="P6757" i="18"/>
  <c r="K6762" i="18"/>
  <c r="P6738" i="18"/>
  <c r="I6772" i="18"/>
  <c r="N6748" i="18"/>
  <c r="I6782" i="18"/>
  <c r="N6758" i="18"/>
  <c r="K6771" i="18"/>
  <c r="P6747" i="18"/>
  <c r="J6784" i="18"/>
  <c r="O6760" i="18"/>
  <c r="K6777" i="18"/>
  <c r="P6753" i="18"/>
  <c r="I6781" i="18"/>
  <c r="N6757" i="18"/>
  <c r="J6773" i="18"/>
  <c r="O6749" i="18"/>
  <c r="K6770" i="18"/>
  <c r="P6746" i="18"/>
  <c r="K6764" i="18"/>
  <c r="P6740" i="18"/>
  <c r="J6762" i="18"/>
  <c r="O6738" i="18"/>
  <c r="K6768" i="18"/>
  <c r="P6744" i="18"/>
  <c r="R6715" i="18"/>
  <c r="U6715" i="18" s="1"/>
  <c r="J6772" i="18"/>
  <c r="O6748" i="18"/>
  <c r="J6768" i="18"/>
  <c r="O6744" i="18"/>
  <c r="J6771" i="18"/>
  <c r="O6747" i="18"/>
  <c r="I6783" i="18"/>
  <c r="N6759" i="18"/>
  <c r="R6759" i="18" s="1"/>
  <c r="U6759" i="18" s="1"/>
  <c r="R6723" i="18"/>
  <c r="U6723" i="18" s="1"/>
  <c r="K6776" i="18"/>
  <c r="P6752" i="18"/>
  <c r="I6780" i="18"/>
  <c r="N6756" i="18"/>
  <c r="K6780" i="18"/>
  <c r="P6756" i="18"/>
  <c r="I6776" i="18"/>
  <c r="N6752" i="18"/>
  <c r="R6726" i="18"/>
  <c r="U6726" i="18" s="1"/>
  <c r="R6731" i="18"/>
  <c r="U6731" i="18" s="1"/>
  <c r="R6717" i="18"/>
  <c r="U6717" i="18" s="1"/>
  <c r="R6718" i="18"/>
  <c r="U6718" i="18" s="1"/>
  <c r="R6727" i="18"/>
  <c r="U6727" i="18" s="1"/>
  <c r="J6766" i="18"/>
  <c r="O6742" i="18"/>
  <c r="J6775" i="18"/>
  <c r="O6751" i="18"/>
  <c r="J6777" i="18"/>
  <c r="O6753" i="18"/>
  <c r="K6769" i="18"/>
  <c r="P6745" i="18"/>
  <c r="I6763" i="18"/>
  <c r="N6739" i="18"/>
  <c r="K6778" i="18"/>
  <c r="P6754" i="18"/>
  <c r="K6761" i="18"/>
  <c r="P6737" i="18"/>
  <c r="R6758" i="18" l="1"/>
  <c r="U6758" i="18" s="1"/>
  <c r="R6739" i="18"/>
  <c r="U6739" i="18" s="1"/>
  <c r="R6738" i="18"/>
  <c r="U6738" i="18" s="1"/>
  <c r="R6752" i="18"/>
  <c r="U6752" i="18" s="1"/>
  <c r="R6756" i="18"/>
  <c r="U6756" i="18" s="1"/>
  <c r="R6760" i="18"/>
  <c r="U6760" i="18" s="1"/>
  <c r="R6740" i="18"/>
  <c r="U6740" i="18" s="1"/>
  <c r="K6804" i="18"/>
  <c r="P6780" i="18"/>
  <c r="K6800" i="18"/>
  <c r="P6776" i="18"/>
  <c r="K6792" i="18"/>
  <c r="P6768" i="18"/>
  <c r="K6788" i="18"/>
  <c r="P6764" i="18"/>
  <c r="J6797" i="18"/>
  <c r="O6773" i="18"/>
  <c r="K6801" i="18"/>
  <c r="P6777" i="18"/>
  <c r="K6795" i="18"/>
  <c r="P6771" i="18"/>
  <c r="I6796" i="18"/>
  <c r="N6772" i="18"/>
  <c r="K6805" i="18"/>
  <c r="P6781" i="18"/>
  <c r="K6790" i="18"/>
  <c r="P6766" i="18"/>
  <c r="I6801" i="18"/>
  <c r="N6777" i="18"/>
  <c r="I6794" i="18"/>
  <c r="N6770" i="18"/>
  <c r="R6742" i="18"/>
  <c r="U6742" i="18" s="1"/>
  <c r="R6755" i="18"/>
  <c r="U6755" i="18" s="1"/>
  <c r="R6750" i="18"/>
  <c r="U6750" i="18" s="1"/>
  <c r="R6754" i="18"/>
  <c r="U6754" i="18" s="1"/>
  <c r="R6749" i="18"/>
  <c r="U6749" i="18" s="1"/>
  <c r="I6804" i="18"/>
  <c r="N6780" i="18"/>
  <c r="K6802" i="18"/>
  <c r="P6778" i="18"/>
  <c r="K6793" i="18"/>
  <c r="P6769" i="18"/>
  <c r="J6799" i="18"/>
  <c r="O6775" i="18"/>
  <c r="J6795" i="18"/>
  <c r="O6771" i="18"/>
  <c r="J6796" i="18"/>
  <c r="O6772" i="18"/>
  <c r="R6757" i="18"/>
  <c r="U6757" i="18" s="1"/>
  <c r="I6786" i="18"/>
  <c r="N6762" i="18"/>
  <c r="J6802" i="18"/>
  <c r="O6778" i="18"/>
  <c r="J6805" i="18"/>
  <c r="O6781" i="18"/>
  <c r="J6800" i="18"/>
  <c r="O6776" i="18"/>
  <c r="J6803" i="18"/>
  <c r="O6779" i="18"/>
  <c r="K6787" i="18"/>
  <c r="P6763" i="18"/>
  <c r="I6790" i="18"/>
  <c r="N6766" i="18"/>
  <c r="I6803" i="18"/>
  <c r="N6779" i="18"/>
  <c r="I6798" i="18"/>
  <c r="N6774" i="18"/>
  <c r="J6785" i="18"/>
  <c r="O6761" i="18"/>
  <c r="J6788" i="18"/>
  <c r="O6764" i="18"/>
  <c r="K6799" i="18"/>
  <c r="P6775" i="18"/>
  <c r="K6797" i="18"/>
  <c r="P6773" i="18"/>
  <c r="K6806" i="18"/>
  <c r="P6782" i="18"/>
  <c r="I6802" i="18"/>
  <c r="N6778" i="18"/>
  <c r="J6806" i="18"/>
  <c r="O6782" i="18"/>
  <c r="J6807" i="18"/>
  <c r="O6783" i="18"/>
  <c r="K6803" i="18"/>
  <c r="P6779" i="18"/>
  <c r="I6797" i="18"/>
  <c r="N6773" i="18"/>
  <c r="R6773" i="18" s="1"/>
  <c r="U6773" i="18" s="1"/>
  <c r="I6805" i="18"/>
  <c r="N6781" i="18"/>
  <c r="K6786" i="18"/>
  <c r="P6762" i="18"/>
  <c r="R6745" i="18"/>
  <c r="U6745" i="18" s="1"/>
  <c r="J6794" i="18"/>
  <c r="O6770" i="18"/>
  <c r="R6741" i="18"/>
  <c r="U6741" i="18" s="1"/>
  <c r="R6747" i="18"/>
  <c r="U6747" i="18" s="1"/>
  <c r="R6737" i="18"/>
  <c r="U6737" i="18" s="1"/>
  <c r="R6744" i="18"/>
  <c r="U6744" i="18" s="1"/>
  <c r="R6743" i="18"/>
  <c r="U6743" i="18" s="1"/>
  <c r="I6800" i="18"/>
  <c r="N6776" i="18"/>
  <c r="R6776" i="18" s="1"/>
  <c r="U6776" i="18" s="1"/>
  <c r="J6786" i="18"/>
  <c r="O6762" i="18"/>
  <c r="K6794" i="18"/>
  <c r="P6770" i="18"/>
  <c r="J6808" i="18"/>
  <c r="O6784" i="18"/>
  <c r="I6806" i="18"/>
  <c r="N6782" i="18"/>
  <c r="R6782" i="18" s="1"/>
  <c r="U6782" i="18" s="1"/>
  <c r="J6787" i="18"/>
  <c r="O6763" i="18"/>
  <c r="J6798" i="18"/>
  <c r="O6774" i="18"/>
  <c r="R6751" i="18"/>
  <c r="U6751" i="18" s="1"/>
  <c r="K6785" i="18"/>
  <c r="P6761" i="18"/>
  <c r="I6787" i="18"/>
  <c r="N6763" i="18"/>
  <c r="J6801" i="18"/>
  <c r="O6777" i="18"/>
  <c r="J6790" i="18"/>
  <c r="O6766" i="18"/>
  <c r="I6807" i="18"/>
  <c r="N6783" i="18"/>
  <c r="J6792" i="18"/>
  <c r="O6768" i="18"/>
  <c r="R6748" i="18"/>
  <c r="U6748" i="18" s="1"/>
  <c r="K6807" i="18"/>
  <c r="P6783" i="18"/>
  <c r="I6793" i="18"/>
  <c r="N6769" i="18"/>
  <c r="I6808" i="18"/>
  <c r="N6784" i="18"/>
  <c r="K6798" i="18"/>
  <c r="P6774" i="18"/>
  <c r="R6753" i="18"/>
  <c r="U6753" i="18" s="1"/>
  <c r="R6746" i="18"/>
  <c r="U6746" i="18" s="1"/>
  <c r="I6799" i="18"/>
  <c r="N6775" i="18"/>
  <c r="R6775" i="18" s="1"/>
  <c r="U6775" i="18" s="1"/>
  <c r="J6789" i="18"/>
  <c r="O6765" i="18"/>
  <c r="I6789" i="18"/>
  <c r="N6765" i="18"/>
  <c r="K6808" i="18"/>
  <c r="P6784" i="18"/>
  <c r="K6791" i="18"/>
  <c r="P6767" i="18"/>
  <c r="J6793" i="18"/>
  <c r="O6769" i="18"/>
  <c r="K6789" i="18"/>
  <c r="P6765" i="18"/>
  <c r="J6804" i="18"/>
  <c r="O6780" i="18"/>
  <c r="I6795" i="18"/>
  <c r="N6771" i="18"/>
  <c r="I6788" i="18"/>
  <c r="N6764" i="18"/>
  <c r="I6785" i="18"/>
  <c r="N6761" i="18"/>
  <c r="R6761" i="18" s="1"/>
  <c r="U6761" i="18" s="1"/>
  <c r="K6796" i="18"/>
  <c r="P6772" i="18"/>
  <c r="J6791" i="18"/>
  <c r="O6767" i="18"/>
  <c r="I6792" i="18"/>
  <c r="N6768" i="18"/>
  <c r="I6791" i="18"/>
  <c r="N6767" i="18"/>
  <c r="R6767" i="18" s="1"/>
  <c r="U6767" i="18" s="1"/>
  <c r="R6764" i="18" l="1"/>
  <c r="U6764" i="18" s="1"/>
  <c r="R6781" i="18"/>
  <c r="U6781" i="18" s="1"/>
  <c r="R6777" i="18"/>
  <c r="U6777" i="18" s="1"/>
  <c r="R6768" i="18"/>
  <c r="U6768" i="18" s="1"/>
  <c r="R6771" i="18"/>
  <c r="U6771" i="18" s="1"/>
  <c r="R6778" i="18"/>
  <c r="U6778" i="18" s="1"/>
  <c r="J6825" i="18"/>
  <c r="O6801" i="18"/>
  <c r="K6809" i="18"/>
  <c r="P6785" i="18"/>
  <c r="R6774" i="18"/>
  <c r="U6774" i="18" s="1"/>
  <c r="R6766" i="18"/>
  <c r="U6766" i="18" s="1"/>
  <c r="R6762" i="18"/>
  <c r="U6762" i="18" s="1"/>
  <c r="J6820" i="18"/>
  <c r="O6796" i="18"/>
  <c r="J6823" i="18"/>
  <c r="O6799" i="18"/>
  <c r="K6826" i="18"/>
  <c r="P6802" i="18"/>
  <c r="R6770" i="18"/>
  <c r="U6770" i="18" s="1"/>
  <c r="R6772" i="18"/>
  <c r="U6772" i="18" s="1"/>
  <c r="R6765" i="18"/>
  <c r="U6765" i="18" s="1"/>
  <c r="R6769" i="18"/>
  <c r="U6769" i="18" s="1"/>
  <c r="I6831" i="18"/>
  <c r="N6807" i="18"/>
  <c r="I6815" i="18"/>
  <c r="N6791" i="18"/>
  <c r="J6815" i="18"/>
  <c r="O6791" i="18"/>
  <c r="I6809" i="18"/>
  <c r="N6785" i="18"/>
  <c r="I6819" i="18"/>
  <c r="N6795" i="18"/>
  <c r="K6813" i="18"/>
  <c r="P6789" i="18"/>
  <c r="K6815" i="18"/>
  <c r="P6791" i="18"/>
  <c r="I6813" i="18"/>
  <c r="N6789" i="18"/>
  <c r="I6823" i="18"/>
  <c r="N6799" i="18"/>
  <c r="K6822" i="18"/>
  <c r="P6798" i="18"/>
  <c r="I6817" i="18"/>
  <c r="N6793" i="18"/>
  <c r="R6763" i="18"/>
  <c r="U6763" i="18" s="1"/>
  <c r="J6811" i="18"/>
  <c r="O6787" i="18"/>
  <c r="J6832" i="18"/>
  <c r="O6808" i="18"/>
  <c r="J6810" i="18"/>
  <c r="O6786" i="18"/>
  <c r="K6810" i="18"/>
  <c r="P6786" i="18"/>
  <c r="I6821" i="18"/>
  <c r="N6797" i="18"/>
  <c r="J6831" i="18"/>
  <c r="O6807" i="18"/>
  <c r="I6826" i="18"/>
  <c r="N6802" i="18"/>
  <c r="K6821" i="18"/>
  <c r="P6797" i="18"/>
  <c r="J6812" i="18"/>
  <c r="O6788" i="18"/>
  <c r="I6822" i="18"/>
  <c r="N6798" i="18"/>
  <c r="I6814" i="18"/>
  <c r="N6790" i="18"/>
  <c r="J6827" i="18"/>
  <c r="O6803" i="18"/>
  <c r="J6829" i="18"/>
  <c r="O6805" i="18"/>
  <c r="I6810" i="18"/>
  <c r="N6786" i="18"/>
  <c r="R6780" i="18"/>
  <c r="U6780" i="18" s="1"/>
  <c r="I6818" i="18"/>
  <c r="N6794" i="18"/>
  <c r="K6814" i="18"/>
  <c r="P6790" i="18"/>
  <c r="I6820" i="18"/>
  <c r="N6796" i="18"/>
  <c r="K6825" i="18"/>
  <c r="P6801" i="18"/>
  <c r="K6812" i="18"/>
  <c r="P6788" i="18"/>
  <c r="K6824" i="18"/>
  <c r="P6800" i="18"/>
  <c r="R6784" i="18"/>
  <c r="U6784" i="18" s="1"/>
  <c r="J6816" i="18"/>
  <c r="O6792" i="18"/>
  <c r="R6779" i="18"/>
  <c r="U6779" i="18" s="1"/>
  <c r="J6819" i="18"/>
  <c r="O6795" i="18"/>
  <c r="K6817" i="18"/>
  <c r="P6793" i="18"/>
  <c r="I6828" i="18"/>
  <c r="N6804" i="18"/>
  <c r="J6814" i="18"/>
  <c r="O6790" i="18"/>
  <c r="I6811" i="18"/>
  <c r="N6787" i="18"/>
  <c r="J6818" i="18"/>
  <c r="O6794" i="18"/>
  <c r="I6816" i="18"/>
  <c r="N6792" i="18"/>
  <c r="K6820" i="18"/>
  <c r="P6796" i="18"/>
  <c r="I6812" i="18"/>
  <c r="N6788" i="18"/>
  <c r="J6828" i="18"/>
  <c r="O6804" i="18"/>
  <c r="J6817" i="18"/>
  <c r="O6793" i="18"/>
  <c r="K6832" i="18"/>
  <c r="P6808" i="18"/>
  <c r="J6813" i="18"/>
  <c r="O6789" i="18"/>
  <c r="I6832" i="18"/>
  <c r="N6808" i="18"/>
  <c r="K6831" i="18"/>
  <c r="P6807" i="18"/>
  <c r="R6783" i="18"/>
  <c r="U6783" i="18" s="1"/>
  <c r="J6822" i="18"/>
  <c r="O6798" i="18"/>
  <c r="I6830" i="18"/>
  <c r="N6806" i="18"/>
  <c r="K6818" i="18"/>
  <c r="P6794" i="18"/>
  <c r="I6824" i="18"/>
  <c r="N6800" i="18"/>
  <c r="I6829" i="18"/>
  <c r="N6805" i="18"/>
  <c r="K6827" i="18"/>
  <c r="P6803" i="18"/>
  <c r="J6830" i="18"/>
  <c r="O6806" i="18"/>
  <c r="K6830" i="18"/>
  <c r="P6806" i="18"/>
  <c r="K6823" i="18"/>
  <c r="P6799" i="18"/>
  <c r="J6809" i="18"/>
  <c r="O6785" i="18"/>
  <c r="I6827" i="18"/>
  <c r="N6803" i="18"/>
  <c r="K6811" i="18"/>
  <c r="P6787" i="18"/>
  <c r="J6824" i="18"/>
  <c r="O6800" i="18"/>
  <c r="J6826" i="18"/>
  <c r="O6802" i="18"/>
  <c r="I6825" i="18"/>
  <c r="N6801" i="18"/>
  <c r="R6801" i="18" s="1"/>
  <c r="U6801" i="18" s="1"/>
  <c r="K6829" i="18"/>
  <c r="P6805" i="18"/>
  <c r="K6819" i="18"/>
  <c r="P6795" i="18"/>
  <c r="J6821" i="18"/>
  <c r="O6797" i="18"/>
  <c r="K6816" i="18"/>
  <c r="P6792" i="18"/>
  <c r="K6828" i="18"/>
  <c r="P6804" i="18"/>
  <c r="R6788" i="18" l="1"/>
  <c r="U6788" i="18" s="1"/>
  <c r="R6796" i="18"/>
  <c r="U6796" i="18" s="1"/>
  <c r="R6803" i="18"/>
  <c r="U6803" i="18" s="1"/>
  <c r="R6790" i="18"/>
  <c r="U6790" i="18" s="1"/>
  <c r="R6808" i="18"/>
  <c r="U6808" i="18" s="1"/>
  <c r="R6800" i="18"/>
  <c r="U6800" i="18" s="1"/>
  <c r="R6806" i="18"/>
  <c r="U6806" i="18" s="1"/>
  <c r="I6856" i="18"/>
  <c r="N6832" i="18"/>
  <c r="K6856" i="18"/>
  <c r="P6832" i="18"/>
  <c r="J6852" i="18"/>
  <c r="O6828" i="18"/>
  <c r="K6844" i="18"/>
  <c r="P6820" i="18"/>
  <c r="J6842" i="18"/>
  <c r="O6818" i="18"/>
  <c r="J6838" i="18"/>
  <c r="O6814" i="18"/>
  <c r="K6841" i="18"/>
  <c r="P6817" i="18"/>
  <c r="K6848" i="18"/>
  <c r="P6824" i="18"/>
  <c r="K6849" i="18"/>
  <c r="P6825" i="18"/>
  <c r="K6838" i="18"/>
  <c r="P6814" i="18"/>
  <c r="R6786" i="18"/>
  <c r="U6786" i="18" s="1"/>
  <c r="R6798" i="18"/>
  <c r="U6798" i="18" s="1"/>
  <c r="K6846" i="18"/>
  <c r="P6822" i="18"/>
  <c r="I6837" i="18"/>
  <c r="N6813" i="18"/>
  <c r="K6837" i="18"/>
  <c r="P6813" i="18"/>
  <c r="I6833" i="18"/>
  <c r="N6809" i="18"/>
  <c r="I6839" i="18"/>
  <c r="N6815" i="18"/>
  <c r="K6850" i="18"/>
  <c r="P6826" i="18"/>
  <c r="J6844" i="18"/>
  <c r="O6820" i="18"/>
  <c r="K6852" i="18"/>
  <c r="P6828" i="18"/>
  <c r="J6845" i="18"/>
  <c r="O6821" i="18"/>
  <c r="K6853" i="18"/>
  <c r="P6829" i="18"/>
  <c r="J6850" i="18"/>
  <c r="O6826" i="18"/>
  <c r="K6835" i="18"/>
  <c r="P6811" i="18"/>
  <c r="J6833" i="18"/>
  <c r="O6809" i="18"/>
  <c r="K6854" i="18"/>
  <c r="P6830" i="18"/>
  <c r="K6851" i="18"/>
  <c r="P6827" i="18"/>
  <c r="I6848" i="18"/>
  <c r="N6824" i="18"/>
  <c r="I6854" i="18"/>
  <c r="N6830" i="18"/>
  <c r="R6792" i="18"/>
  <c r="U6792" i="18" s="1"/>
  <c r="R6787" i="18"/>
  <c r="U6787" i="18" s="1"/>
  <c r="R6804" i="18"/>
  <c r="U6804" i="18" s="1"/>
  <c r="J6840" i="18"/>
  <c r="O6816" i="18"/>
  <c r="R6794" i="18"/>
  <c r="U6794" i="18" s="1"/>
  <c r="I6834" i="18"/>
  <c r="N6810" i="18"/>
  <c r="J6851" i="18"/>
  <c r="O6827" i="18"/>
  <c r="I6846" i="18"/>
  <c r="N6822" i="18"/>
  <c r="K6845" i="18"/>
  <c r="P6821" i="18"/>
  <c r="J6855" i="18"/>
  <c r="O6831" i="18"/>
  <c r="K6834" i="18"/>
  <c r="P6810" i="18"/>
  <c r="J6856" i="18"/>
  <c r="O6832" i="18"/>
  <c r="R6793" i="18"/>
  <c r="U6793" i="18" s="1"/>
  <c r="R6799" i="18"/>
  <c r="U6799" i="18" s="1"/>
  <c r="R6795" i="18"/>
  <c r="U6795" i="18" s="1"/>
  <c r="R6807" i="18"/>
  <c r="U6807" i="18" s="1"/>
  <c r="K6833" i="18"/>
  <c r="P6809" i="18"/>
  <c r="R6805" i="18"/>
  <c r="U6805" i="18" s="1"/>
  <c r="J6837" i="18"/>
  <c r="O6813" i="18"/>
  <c r="I6836" i="18"/>
  <c r="N6812" i="18"/>
  <c r="I6835" i="18"/>
  <c r="N6811" i="18"/>
  <c r="I6852" i="18"/>
  <c r="N6828" i="18"/>
  <c r="J6843" i="18"/>
  <c r="O6819" i="18"/>
  <c r="K6836" i="18"/>
  <c r="P6812" i="18"/>
  <c r="I6844" i="18"/>
  <c r="N6820" i="18"/>
  <c r="R6820" i="18" s="1"/>
  <c r="U6820" i="18" s="1"/>
  <c r="I6842" i="18"/>
  <c r="N6818" i="18"/>
  <c r="R6802" i="18"/>
  <c r="U6802" i="18" s="1"/>
  <c r="R6797" i="18"/>
  <c r="U6797" i="18" s="1"/>
  <c r="I6841" i="18"/>
  <c r="N6817" i="18"/>
  <c r="I6847" i="18"/>
  <c r="N6823" i="18"/>
  <c r="K6839" i="18"/>
  <c r="P6815" i="18"/>
  <c r="I6843" i="18"/>
  <c r="N6819" i="18"/>
  <c r="J6839" i="18"/>
  <c r="O6815" i="18"/>
  <c r="I6855" i="18"/>
  <c r="N6831" i="18"/>
  <c r="R6831" i="18" s="1"/>
  <c r="U6831" i="18" s="1"/>
  <c r="J6847" i="18"/>
  <c r="O6823" i="18"/>
  <c r="K6855" i="18"/>
  <c r="P6831" i="18"/>
  <c r="J6841" i="18"/>
  <c r="O6817" i="18"/>
  <c r="I6840" i="18"/>
  <c r="N6816" i="18"/>
  <c r="R6816" i="18" s="1"/>
  <c r="U6816" i="18" s="1"/>
  <c r="K6840" i="18"/>
  <c r="P6816" i="18"/>
  <c r="K6843" i="18"/>
  <c r="P6819" i="18"/>
  <c r="I6849" i="18"/>
  <c r="N6825" i="18"/>
  <c r="J6848" i="18"/>
  <c r="O6824" i="18"/>
  <c r="I6851" i="18"/>
  <c r="N6827" i="18"/>
  <c r="K6847" i="18"/>
  <c r="P6823" i="18"/>
  <c r="J6854" i="18"/>
  <c r="O6830" i="18"/>
  <c r="I6853" i="18"/>
  <c r="N6829" i="18"/>
  <c r="K6842" i="18"/>
  <c r="P6818" i="18"/>
  <c r="J6846" i="18"/>
  <c r="O6822" i="18"/>
  <c r="J6853" i="18"/>
  <c r="O6829" i="18"/>
  <c r="I6838" i="18"/>
  <c r="N6814" i="18"/>
  <c r="R6814" i="18" s="1"/>
  <c r="U6814" i="18" s="1"/>
  <c r="J6836" i="18"/>
  <c r="O6812" i="18"/>
  <c r="I6850" i="18"/>
  <c r="N6826" i="18"/>
  <c r="I6845" i="18"/>
  <c r="N6821" i="18"/>
  <c r="J6834" i="18"/>
  <c r="O6810" i="18"/>
  <c r="J6835" i="18"/>
  <c r="O6811" i="18"/>
  <c r="R6789" i="18"/>
  <c r="U6789" i="18" s="1"/>
  <c r="R6785" i="18"/>
  <c r="U6785" i="18" s="1"/>
  <c r="R6791" i="18"/>
  <c r="U6791" i="18" s="1"/>
  <c r="J6849" i="18"/>
  <c r="O6825" i="18"/>
  <c r="R6826" i="18" l="1"/>
  <c r="U6826" i="18" s="1"/>
  <c r="R6829" i="18"/>
  <c r="U6829" i="18" s="1"/>
  <c r="R6811" i="18"/>
  <c r="U6811" i="18" s="1"/>
  <c r="J6859" i="18"/>
  <c r="O6835" i="18"/>
  <c r="I6869" i="18"/>
  <c r="N6845" i="18"/>
  <c r="J6860" i="18"/>
  <c r="O6836" i="18"/>
  <c r="J6877" i="18"/>
  <c r="O6853" i="18"/>
  <c r="K6866" i="18"/>
  <c r="P6842" i="18"/>
  <c r="J6878" i="18"/>
  <c r="O6854" i="18"/>
  <c r="I6875" i="18"/>
  <c r="N6851" i="18"/>
  <c r="I6873" i="18"/>
  <c r="N6849" i="18"/>
  <c r="K6864" i="18"/>
  <c r="P6840" i="18"/>
  <c r="J6865" i="18"/>
  <c r="O6841" i="18"/>
  <c r="J6871" i="18"/>
  <c r="O6847" i="18"/>
  <c r="J6863" i="18"/>
  <c r="O6839" i="18"/>
  <c r="K6863" i="18"/>
  <c r="P6839" i="18"/>
  <c r="I6865" i="18"/>
  <c r="N6841" i="18"/>
  <c r="I6866" i="18"/>
  <c r="N6842" i="18"/>
  <c r="K6860" i="18"/>
  <c r="P6836" i="18"/>
  <c r="I6876" i="18"/>
  <c r="N6852" i="18"/>
  <c r="I6860" i="18"/>
  <c r="N6836" i="18"/>
  <c r="R6824" i="18"/>
  <c r="U6824" i="18" s="1"/>
  <c r="R6809" i="18"/>
  <c r="U6809" i="18" s="1"/>
  <c r="R6813" i="18"/>
  <c r="U6813" i="18" s="1"/>
  <c r="R6832" i="18"/>
  <c r="U6832" i="18" s="1"/>
  <c r="K6857" i="18"/>
  <c r="P6833" i="18"/>
  <c r="K6858" i="18"/>
  <c r="P6834" i="18"/>
  <c r="J6875" i="18"/>
  <c r="O6851" i="18"/>
  <c r="I6872" i="18"/>
  <c r="N6848" i="18"/>
  <c r="K6878" i="18"/>
  <c r="P6854" i="18"/>
  <c r="K6859" i="18"/>
  <c r="P6835" i="18"/>
  <c r="K6877" i="18"/>
  <c r="P6853" i="18"/>
  <c r="K6876" i="18"/>
  <c r="P6852" i="18"/>
  <c r="K6874" i="18"/>
  <c r="P6850" i="18"/>
  <c r="I6857" i="18"/>
  <c r="N6833" i="18"/>
  <c r="I6861" i="18"/>
  <c r="N6837" i="18"/>
  <c r="K6873" i="18"/>
  <c r="P6849" i="18"/>
  <c r="K6865" i="18"/>
  <c r="P6841" i="18"/>
  <c r="J6866" i="18"/>
  <c r="O6842" i="18"/>
  <c r="J6876" i="18"/>
  <c r="O6852" i="18"/>
  <c r="I6880" i="18"/>
  <c r="N6856" i="18"/>
  <c r="R6819" i="18"/>
  <c r="U6819" i="18" s="1"/>
  <c r="I6874" i="18"/>
  <c r="N6850" i="18"/>
  <c r="I6877" i="18"/>
  <c r="N6853" i="18"/>
  <c r="J6872" i="18"/>
  <c r="O6848" i="18"/>
  <c r="I6864" i="18"/>
  <c r="N6840" i="18"/>
  <c r="K6879" i="18"/>
  <c r="P6855" i="18"/>
  <c r="I6879" i="18"/>
  <c r="N6855" i="18"/>
  <c r="I6867" i="18"/>
  <c r="N6843" i="18"/>
  <c r="I6871" i="18"/>
  <c r="N6847" i="18"/>
  <c r="I6868" i="18"/>
  <c r="N6844" i="18"/>
  <c r="J6867" i="18"/>
  <c r="O6843" i="18"/>
  <c r="I6859" i="18"/>
  <c r="N6835" i="18"/>
  <c r="J6861" i="18"/>
  <c r="O6837" i="18"/>
  <c r="R6822" i="18"/>
  <c r="U6822" i="18" s="1"/>
  <c r="R6810" i="18"/>
  <c r="U6810" i="18" s="1"/>
  <c r="J6864" i="18"/>
  <c r="O6840" i="18"/>
  <c r="R6830" i="18"/>
  <c r="U6830" i="18" s="1"/>
  <c r="R6815" i="18"/>
  <c r="U6815" i="18" s="1"/>
  <c r="R6823" i="18"/>
  <c r="U6823" i="18" s="1"/>
  <c r="K6869" i="18"/>
  <c r="P6845" i="18"/>
  <c r="J6858" i="18"/>
  <c r="O6834" i="18"/>
  <c r="I6862" i="18"/>
  <c r="N6838" i="18"/>
  <c r="J6870" i="18"/>
  <c r="O6846" i="18"/>
  <c r="K6871" i="18"/>
  <c r="P6847" i="18"/>
  <c r="K6867" i="18"/>
  <c r="P6843" i="18"/>
  <c r="J6873" i="18"/>
  <c r="O6849" i="18"/>
  <c r="R6821" i="18"/>
  <c r="U6821" i="18" s="1"/>
  <c r="R6827" i="18"/>
  <c r="U6827" i="18" s="1"/>
  <c r="R6825" i="18"/>
  <c r="U6825" i="18" s="1"/>
  <c r="R6817" i="18"/>
  <c r="U6817" i="18" s="1"/>
  <c r="R6818" i="18"/>
  <c r="U6818" i="18" s="1"/>
  <c r="R6828" i="18"/>
  <c r="U6828" i="18" s="1"/>
  <c r="R6812" i="18"/>
  <c r="U6812" i="18" s="1"/>
  <c r="J6880" i="18"/>
  <c r="O6856" i="18"/>
  <c r="J6879" i="18"/>
  <c r="O6855" i="18"/>
  <c r="I6870" i="18"/>
  <c r="N6846" i="18"/>
  <c r="I6858" i="18"/>
  <c r="N6834" i="18"/>
  <c r="I6878" i="18"/>
  <c r="N6854" i="18"/>
  <c r="K6875" i="18"/>
  <c r="P6851" i="18"/>
  <c r="J6857" i="18"/>
  <c r="O6833" i="18"/>
  <c r="J6874" i="18"/>
  <c r="O6850" i="18"/>
  <c r="J6869" i="18"/>
  <c r="O6845" i="18"/>
  <c r="J6868" i="18"/>
  <c r="O6844" i="18"/>
  <c r="I6863" i="18"/>
  <c r="N6839" i="18"/>
  <c r="K6861" i="18"/>
  <c r="P6837" i="18"/>
  <c r="K6870" i="18"/>
  <c r="P6846" i="18"/>
  <c r="K6862" i="18"/>
  <c r="P6838" i="18"/>
  <c r="K6872" i="18"/>
  <c r="P6848" i="18"/>
  <c r="J6862" i="18"/>
  <c r="O6838" i="18"/>
  <c r="K6868" i="18"/>
  <c r="P6844" i="18"/>
  <c r="K6880" i="18"/>
  <c r="P6856" i="18"/>
  <c r="R6839" i="18" l="1"/>
  <c r="U6839" i="18" s="1"/>
  <c r="R6854" i="18"/>
  <c r="U6854" i="18" s="1"/>
  <c r="R6838" i="18"/>
  <c r="U6838" i="18" s="1"/>
  <c r="R6837" i="18"/>
  <c r="U6837" i="18" s="1"/>
  <c r="K6894" i="18"/>
  <c r="P6870" i="18"/>
  <c r="K6904" i="18"/>
  <c r="P6880" i="18"/>
  <c r="K6885" i="18"/>
  <c r="P6861" i="18"/>
  <c r="J6898" i="18"/>
  <c r="O6874" i="18"/>
  <c r="K6899" i="18"/>
  <c r="P6875" i="18"/>
  <c r="I6882" i="18"/>
  <c r="N6858" i="18"/>
  <c r="J6903" i="18"/>
  <c r="O6879" i="18"/>
  <c r="J6888" i="18"/>
  <c r="O6864" i="18"/>
  <c r="J6885" i="18"/>
  <c r="O6861" i="18"/>
  <c r="J6891" i="18"/>
  <c r="O6867" i="18"/>
  <c r="I6895" i="18"/>
  <c r="N6871" i="18"/>
  <c r="I6903" i="18"/>
  <c r="N6879" i="18"/>
  <c r="I6888" i="18"/>
  <c r="N6864" i="18"/>
  <c r="I6901" i="18"/>
  <c r="N6877" i="18"/>
  <c r="R6856" i="18"/>
  <c r="U6856" i="18" s="1"/>
  <c r="R6833" i="18"/>
  <c r="U6833" i="18" s="1"/>
  <c r="R6848" i="18"/>
  <c r="U6848" i="18" s="1"/>
  <c r="R6836" i="18"/>
  <c r="U6836" i="18" s="1"/>
  <c r="R6841" i="18"/>
  <c r="U6841" i="18" s="1"/>
  <c r="R6849" i="18"/>
  <c r="U6849" i="18" s="1"/>
  <c r="R6845" i="18"/>
  <c r="U6845" i="18" s="1"/>
  <c r="K6896" i="18"/>
  <c r="P6872" i="18"/>
  <c r="J6881" i="18"/>
  <c r="O6857" i="18"/>
  <c r="J6886" i="18"/>
  <c r="O6862" i="18"/>
  <c r="K6886" i="18"/>
  <c r="P6862" i="18"/>
  <c r="J6892" i="18"/>
  <c r="O6868" i="18"/>
  <c r="R6846" i="18"/>
  <c r="U6846" i="18" s="1"/>
  <c r="K6891" i="18"/>
  <c r="P6867" i="18"/>
  <c r="J6894" i="18"/>
  <c r="O6870" i="18"/>
  <c r="J6882" i="18"/>
  <c r="O6858" i="18"/>
  <c r="R6835" i="18"/>
  <c r="U6835" i="18" s="1"/>
  <c r="R6844" i="18"/>
  <c r="U6844" i="18" s="1"/>
  <c r="R6843" i="18"/>
  <c r="U6843" i="18" s="1"/>
  <c r="R6850" i="18"/>
  <c r="U6850" i="18" s="1"/>
  <c r="I6904" i="18"/>
  <c r="N6880" i="18"/>
  <c r="J6890" i="18"/>
  <c r="O6866" i="18"/>
  <c r="K6897" i="18"/>
  <c r="P6873" i="18"/>
  <c r="I6881" i="18"/>
  <c r="N6857" i="18"/>
  <c r="K6900" i="18"/>
  <c r="P6876" i="18"/>
  <c r="K6883" i="18"/>
  <c r="P6859" i="18"/>
  <c r="I6896" i="18"/>
  <c r="N6872" i="18"/>
  <c r="K6882" i="18"/>
  <c r="P6858" i="18"/>
  <c r="I6884" i="18"/>
  <c r="N6860" i="18"/>
  <c r="K6884" i="18"/>
  <c r="P6860" i="18"/>
  <c r="I6889" i="18"/>
  <c r="N6865" i="18"/>
  <c r="J6887" i="18"/>
  <c r="O6863" i="18"/>
  <c r="J6889" i="18"/>
  <c r="O6865" i="18"/>
  <c r="I6897" i="18"/>
  <c r="N6873" i="18"/>
  <c r="J6902" i="18"/>
  <c r="O6878" i="18"/>
  <c r="J6901" i="18"/>
  <c r="O6877" i="18"/>
  <c r="I6893" i="18"/>
  <c r="N6869" i="18"/>
  <c r="K6892" i="18"/>
  <c r="P6868" i="18"/>
  <c r="J6893" i="18"/>
  <c r="O6869" i="18"/>
  <c r="I6894" i="18"/>
  <c r="N6870" i="18"/>
  <c r="R6870" i="18" s="1"/>
  <c r="U6870" i="18" s="1"/>
  <c r="J6904" i="18"/>
  <c r="O6880" i="18"/>
  <c r="I6883" i="18"/>
  <c r="N6859" i="18"/>
  <c r="I6891" i="18"/>
  <c r="N6867" i="18"/>
  <c r="J6896" i="18"/>
  <c r="O6872" i="18"/>
  <c r="I6898" i="18"/>
  <c r="N6874" i="18"/>
  <c r="R6852" i="18"/>
  <c r="U6852" i="18" s="1"/>
  <c r="R6842" i="18"/>
  <c r="U6842" i="18" s="1"/>
  <c r="R6851" i="18"/>
  <c r="U6851" i="18" s="1"/>
  <c r="I6887" i="18"/>
  <c r="N6863" i="18"/>
  <c r="I6902" i="18"/>
  <c r="N6878" i="18"/>
  <c r="I6892" i="18"/>
  <c r="N6868" i="18"/>
  <c r="K6903" i="18"/>
  <c r="P6879" i="18"/>
  <c r="R6834" i="18"/>
  <c r="U6834" i="18" s="1"/>
  <c r="J6897" i="18"/>
  <c r="O6873" i="18"/>
  <c r="K6895" i="18"/>
  <c r="P6871" i="18"/>
  <c r="I6886" i="18"/>
  <c r="N6862" i="18"/>
  <c r="R6862" i="18" s="1"/>
  <c r="U6862" i="18" s="1"/>
  <c r="K6893" i="18"/>
  <c r="P6869" i="18"/>
  <c r="R6847" i="18"/>
  <c r="U6847" i="18" s="1"/>
  <c r="R6855" i="18"/>
  <c r="U6855" i="18" s="1"/>
  <c r="R6840" i="18"/>
  <c r="U6840" i="18" s="1"/>
  <c r="R6853" i="18"/>
  <c r="U6853" i="18" s="1"/>
  <c r="J6900" i="18"/>
  <c r="O6876" i="18"/>
  <c r="K6889" i="18"/>
  <c r="P6865" i="18"/>
  <c r="I6885" i="18"/>
  <c r="N6861" i="18"/>
  <c r="K6898" i="18"/>
  <c r="P6874" i="18"/>
  <c r="K6901" i="18"/>
  <c r="P6877" i="18"/>
  <c r="K6902" i="18"/>
  <c r="P6878" i="18"/>
  <c r="J6899" i="18"/>
  <c r="O6875" i="18"/>
  <c r="K6881" i="18"/>
  <c r="P6857" i="18"/>
  <c r="I6900" i="18"/>
  <c r="N6876" i="18"/>
  <c r="R6876" i="18" s="1"/>
  <c r="U6876" i="18" s="1"/>
  <c r="I6890" i="18"/>
  <c r="N6866" i="18"/>
  <c r="K6887" i="18"/>
  <c r="P6863" i="18"/>
  <c r="J6895" i="18"/>
  <c r="O6871" i="18"/>
  <c r="K6888" i="18"/>
  <c r="P6864" i="18"/>
  <c r="I6899" i="18"/>
  <c r="N6875" i="18"/>
  <c r="K6890" i="18"/>
  <c r="P6866" i="18"/>
  <c r="J6884" i="18"/>
  <c r="O6860" i="18"/>
  <c r="J6883" i="18"/>
  <c r="O6859" i="18"/>
  <c r="R6861" i="18" l="1"/>
  <c r="U6861" i="18" s="1"/>
  <c r="R6866" i="18"/>
  <c r="U6866" i="18" s="1"/>
  <c r="R6867" i="18"/>
  <c r="U6867" i="18" s="1"/>
  <c r="R6875" i="18"/>
  <c r="U6875" i="18" s="1"/>
  <c r="K6927" i="18"/>
  <c r="P6903" i="18"/>
  <c r="I6926" i="18"/>
  <c r="N6902" i="18"/>
  <c r="R6859" i="18"/>
  <c r="U6859" i="18" s="1"/>
  <c r="R6873" i="18"/>
  <c r="U6873" i="18" s="1"/>
  <c r="R6857" i="18"/>
  <c r="U6857" i="18" s="1"/>
  <c r="J6916" i="18"/>
  <c r="O6892" i="18"/>
  <c r="J6910" i="18"/>
  <c r="O6886" i="18"/>
  <c r="K6920" i="18"/>
  <c r="P6896" i="18"/>
  <c r="R6877" i="18"/>
  <c r="U6877" i="18" s="1"/>
  <c r="R6879" i="18"/>
  <c r="U6879" i="18" s="1"/>
  <c r="R6858" i="18"/>
  <c r="U6858" i="18" s="1"/>
  <c r="J6907" i="18"/>
  <c r="O6883" i="18"/>
  <c r="K6914" i="18"/>
  <c r="P6890" i="18"/>
  <c r="K6912" i="18"/>
  <c r="P6888" i="18"/>
  <c r="K6911" i="18"/>
  <c r="P6887" i="18"/>
  <c r="I6924" i="18"/>
  <c r="N6900" i="18"/>
  <c r="J6923" i="18"/>
  <c r="O6899" i="18"/>
  <c r="K6925" i="18"/>
  <c r="P6901" i="18"/>
  <c r="I6909" i="18"/>
  <c r="N6885" i="18"/>
  <c r="J6924" i="18"/>
  <c r="O6900" i="18"/>
  <c r="I6910" i="18"/>
  <c r="N6886" i="18"/>
  <c r="J6921" i="18"/>
  <c r="O6897" i="18"/>
  <c r="R6868" i="18"/>
  <c r="U6868" i="18" s="1"/>
  <c r="R6863" i="18"/>
  <c r="U6863" i="18" s="1"/>
  <c r="J6920" i="18"/>
  <c r="O6896" i="18"/>
  <c r="I6907" i="18"/>
  <c r="N6883" i="18"/>
  <c r="I6918" i="18"/>
  <c r="N6894" i="18"/>
  <c r="K6916" i="18"/>
  <c r="P6892" i="18"/>
  <c r="J6925" i="18"/>
  <c r="O6901" i="18"/>
  <c r="I6921" i="18"/>
  <c r="N6897" i="18"/>
  <c r="J6911" i="18"/>
  <c r="O6887" i="18"/>
  <c r="K6908" i="18"/>
  <c r="P6884" i="18"/>
  <c r="K6906" i="18"/>
  <c r="P6882" i="18"/>
  <c r="K6907" i="18"/>
  <c r="P6883" i="18"/>
  <c r="I6905" i="18"/>
  <c r="N6881" i="18"/>
  <c r="J6914" i="18"/>
  <c r="O6890" i="18"/>
  <c r="J6906" i="18"/>
  <c r="O6882" i="18"/>
  <c r="K6915" i="18"/>
  <c r="P6891" i="18"/>
  <c r="I6925" i="18"/>
  <c r="N6901" i="18"/>
  <c r="I6927" i="18"/>
  <c r="N6903" i="18"/>
  <c r="J6915" i="18"/>
  <c r="O6891" i="18"/>
  <c r="J6912" i="18"/>
  <c r="O6888" i="18"/>
  <c r="I6906" i="18"/>
  <c r="N6882" i="18"/>
  <c r="J6922" i="18"/>
  <c r="O6898" i="18"/>
  <c r="K6928" i="18"/>
  <c r="P6904" i="18"/>
  <c r="I6911" i="18"/>
  <c r="N6887" i="18"/>
  <c r="R6887" i="18" s="1"/>
  <c r="U6887" i="18" s="1"/>
  <c r="R6874" i="18"/>
  <c r="U6874" i="18" s="1"/>
  <c r="R6872" i="18"/>
  <c r="U6872" i="18" s="1"/>
  <c r="R6880" i="18"/>
  <c r="U6880" i="18" s="1"/>
  <c r="K6910" i="18"/>
  <c r="P6886" i="18"/>
  <c r="J6905" i="18"/>
  <c r="O6881" i="18"/>
  <c r="R6864" i="18"/>
  <c r="U6864" i="18" s="1"/>
  <c r="R6871" i="18"/>
  <c r="U6871" i="18" s="1"/>
  <c r="I6916" i="18"/>
  <c r="N6892" i="18"/>
  <c r="R6869" i="18"/>
  <c r="U6869" i="18" s="1"/>
  <c r="R6865" i="18"/>
  <c r="U6865" i="18" s="1"/>
  <c r="R6860" i="18"/>
  <c r="U6860" i="18" s="1"/>
  <c r="J6908" i="18"/>
  <c r="O6884" i="18"/>
  <c r="I6923" i="18"/>
  <c r="N6899" i="18"/>
  <c r="J6919" i="18"/>
  <c r="O6895" i="18"/>
  <c r="I6914" i="18"/>
  <c r="N6890" i="18"/>
  <c r="K6905" i="18"/>
  <c r="P6881" i="18"/>
  <c r="K6926" i="18"/>
  <c r="P6902" i="18"/>
  <c r="K6922" i="18"/>
  <c r="P6898" i="18"/>
  <c r="K6913" i="18"/>
  <c r="P6889" i="18"/>
  <c r="K6917" i="18"/>
  <c r="P6893" i="18"/>
  <c r="K6919" i="18"/>
  <c r="P6895" i="18"/>
  <c r="R6878" i="18"/>
  <c r="U6878" i="18" s="1"/>
  <c r="I6922" i="18"/>
  <c r="N6898" i="18"/>
  <c r="I6915" i="18"/>
  <c r="N6891" i="18"/>
  <c r="J6928" i="18"/>
  <c r="O6904" i="18"/>
  <c r="J6917" i="18"/>
  <c r="O6893" i="18"/>
  <c r="I6917" i="18"/>
  <c r="N6893" i="18"/>
  <c r="J6926" i="18"/>
  <c r="O6902" i="18"/>
  <c r="J6913" i="18"/>
  <c r="O6889" i="18"/>
  <c r="I6913" i="18"/>
  <c r="N6889" i="18"/>
  <c r="I6908" i="18"/>
  <c r="N6884" i="18"/>
  <c r="I6920" i="18"/>
  <c r="N6896" i="18"/>
  <c r="K6924" i="18"/>
  <c r="P6900" i="18"/>
  <c r="K6921" i="18"/>
  <c r="P6897" i="18"/>
  <c r="I6928" i="18"/>
  <c r="N6904" i="18"/>
  <c r="J6918" i="18"/>
  <c r="O6894" i="18"/>
  <c r="I6912" i="18"/>
  <c r="N6888" i="18"/>
  <c r="I6919" i="18"/>
  <c r="N6895" i="18"/>
  <c r="J6909" i="18"/>
  <c r="O6885" i="18"/>
  <c r="J6927" i="18"/>
  <c r="O6903" i="18"/>
  <c r="K6923" i="18"/>
  <c r="P6899" i="18"/>
  <c r="K6909" i="18"/>
  <c r="P6885" i="18"/>
  <c r="K6918" i="18"/>
  <c r="P6894" i="18"/>
  <c r="R6882" i="18" l="1"/>
  <c r="U6882" i="18" s="1"/>
  <c r="R6901" i="18"/>
  <c r="U6901" i="18" s="1"/>
  <c r="R6895" i="18"/>
  <c r="U6895" i="18" s="1"/>
  <c r="R6896" i="18"/>
  <c r="U6896" i="18" s="1"/>
  <c r="R6889" i="18"/>
  <c r="U6889" i="18" s="1"/>
  <c r="R6891" i="18"/>
  <c r="U6891" i="18" s="1"/>
  <c r="R6892" i="18"/>
  <c r="U6892" i="18" s="1"/>
  <c r="R6890" i="18"/>
  <c r="U6890" i="18" s="1"/>
  <c r="R6899" i="18"/>
  <c r="U6899" i="18" s="1"/>
  <c r="K6947" i="18"/>
  <c r="P6923" i="18"/>
  <c r="I6952" i="18"/>
  <c r="N6928" i="18"/>
  <c r="K6948" i="18"/>
  <c r="P6924" i="18"/>
  <c r="I6932" i="18"/>
  <c r="N6908" i="18"/>
  <c r="J6937" i="18"/>
  <c r="O6913" i="18"/>
  <c r="I6941" i="18"/>
  <c r="N6917" i="18"/>
  <c r="J6952" i="18"/>
  <c r="O6928" i="18"/>
  <c r="I6946" i="18"/>
  <c r="N6922" i="18"/>
  <c r="K6934" i="18"/>
  <c r="P6910" i="18"/>
  <c r="R6903" i="18"/>
  <c r="U6903" i="18" s="1"/>
  <c r="R6897" i="18"/>
  <c r="U6897" i="18" s="1"/>
  <c r="R6883" i="18"/>
  <c r="U6883" i="18" s="1"/>
  <c r="R6886" i="18"/>
  <c r="U6886" i="18" s="1"/>
  <c r="R6885" i="18"/>
  <c r="U6885" i="18" s="1"/>
  <c r="K6944" i="18"/>
  <c r="P6920" i="18"/>
  <c r="J6940" i="18"/>
  <c r="O6916" i="18"/>
  <c r="R6902" i="18"/>
  <c r="U6902" i="18" s="1"/>
  <c r="I6936" i="18"/>
  <c r="N6912" i="18"/>
  <c r="K6941" i="18"/>
  <c r="P6917" i="18"/>
  <c r="K6929" i="18"/>
  <c r="P6905" i="18"/>
  <c r="J6932" i="18"/>
  <c r="O6908" i="18"/>
  <c r="J6946" i="18"/>
  <c r="O6922" i="18"/>
  <c r="J6936" i="18"/>
  <c r="O6912" i="18"/>
  <c r="I6951" i="18"/>
  <c r="N6927" i="18"/>
  <c r="K6939" i="18"/>
  <c r="P6915" i="18"/>
  <c r="J6938" i="18"/>
  <c r="O6914" i="18"/>
  <c r="K6931" i="18"/>
  <c r="P6907" i="18"/>
  <c r="K6932" i="18"/>
  <c r="P6908" i="18"/>
  <c r="I6945" i="18"/>
  <c r="N6921" i="18"/>
  <c r="K6940" i="18"/>
  <c r="P6916" i="18"/>
  <c r="I6931" i="18"/>
  <c r="N6907" i="18"/>
  <c r="I6934" i="18"/>
  <c r="N6910" i="18"/>
  <c r="I6933" i="18"/>
  <c r="N6909" i="18"/>
  <c r="J6947" i="18"/>
  <c r="O6923" i="18"/>
  <c r="K6935" i="18"/>
  <c r="P6911" i="18"/>
  <c r="K6938" i="18"/>
  <c r="P6914" i="18"/>
  <c r="I6950" i="18"/>
  <c r="N6926" i="18"/>
  <c r="J6933" i="18"/>
  <c r="O6909" i="18"/>
  <c r="K6946" i="18"/>
  <c r="P6922" i="18"/>
  <c r="J6943" i="18"/>
  <c r="O6919" i="18"/>
  <c r="K6933" i="18"/>
  <c r="P6909" i="18"/>
  <c r="J6942" i="18"/>
  <c r="O6918" i="18"/>
  <c r="I6944" i="18"/>
  <c r="N6920" i="18"/>
  <c r="J6950" i="18"/>
  <c r="O6926" i="18"/>
  <c r="I6940" i="18"/>
  <c r="N6916" i="18"/>
  <c r="J6929" i="18"/>
  <c r="O6905" i="18"/>
  <c r="R6881" i="18"/>
  <c r="U6881" i="18" s="1"/>
  <c r="R6894" i="18"/>
  <c r="U6894" i="18" s="1"/>
  <c r="R6900" i="18"/>
  <c r="U6900" i="18" s="1"/>
  <c r="J6934" i="18"/>
  <c r="O6910" i="18"/>
  <c r="K6942" i="18"/>
  <c r="P6918" i="18"/>
  <c r="I6935" i="18"/>
  <c r="N6911" i="18"/>
  <c r="J6951" i="18"/>
  <c r="O6927" i="18"/>
  <c r="I6943" i="18"/>
  <c r="N6919" i="18"/>
  <c r="K6945" i="18"/>
  <c r="P6921" i="18"/>
  <c r="I6937" i="18"/>
  <c r="N6913" i="18"/>
  <c r="J6941" i="18"/>
  <c r="O6917" i="18"/>
  <c r="I6939" i="18"/>
  <c r="N6915" i="18"/>
  <c r="R6888" i="18"/>
  <c r="U6888" i="18" s="1"/>
  <c r="R6904" i="18"/>
  <c r="U6904" i="18" s="1"/>
  <c r="R6884" i="18"/>
  <c r="U6884" i="18" s="1"/>
  <c r="R6893" i="18"/>
  <c r="U6893" i="18" s="1"/>
  <c r="R6898" i="18"/>
  <c r="U6898" i="18" s="1"/>
  <c r="K6943" i="18"/>
  <c r="P6919" i="18"/>
  <c r="K6937" i="18"/>
  <c r="P6913" i="18"/>
  <c r="K6950" i="18"/>
  <c r="P6926" i="18"/>
  <c r="I6938" i="18"/>
  <c r="N6914" i="18"/>
  <c r="I6947" i="18"/>
  <c r="N6923" i="18"/>
  <c r="K6952" i="18"/>
  <c r="P6928" i="18"/>
  <c r="I6930" i="18"/>
  <c r="N6906" i="18"/>
  <c r="J6939" i="18"/>
  <c r="O6915" i="18"/>
  <c r="I6949" i="18"/>
  <c r="N6925" i="18"/>
  <c r="J6930" i="18"/>
  <c r="O6906" i="18"/>
  <c r="I6929" i="18"/>
  <c r="N6905" i="18"/>
  <c r="R6905" i="18" s="1"/>
  <c r="U6905" i="18" s="1"/>
  <c r="K6930" i="18"/>
  <c r="P6906" i="18"/>
  <c r="J6935" i="18"/>
  <c r="O6911" i="18"/>
  <c r="J6949" i="18"/>
  <c r="O6925" i="18"/>
  <c r="I6942" i="18"/>
  <c r="N6918" i="18"/>
  <c r="R6918" i="18" s="1"/>
  <c r="U6918" i="18" s="1"/>
  <c r="J6944" i="18"/>
  <c r="O6920" i="18"/>
  <c r="J6945" i="18"/>
  <c r="O6921" i="18"/>
  <c r="J6948" i="18"/>
  <c r="O6924" i="18"/>
  <c r="K6949" i="18"/>
  <c r="P6925" i="18"/>
  <c r="I6948" i="18"/>
  <c r="N6924" i="18"/>
  <c r="K6936" i="18"/>
  <c r="P6912" i="18"/>
  <c r="J6931" i="18"/>
  <c r="O6907" i="18"/>
  <c r="K6951" i="18"/>
  <c r="P6927" i="18"/>
  <c r="R6916" i="18" l="1"/>
  <c r="U6916" i="18" s="1"/>
  <c r="R6923" i="18"/>
  <c r="U6923" i="18" s="1"/>
  <c r="R6924" i="18"/>
  <c r="U6924" i="18" s="1"/>
  <c r="R6914" i="18"/>
  <c r="U6914" i="18" s="1"/>
  <c r="R6910" i="18"/>
  <c r="U6910" i="18" s="1"/>
  <c r="J6965" i="18"/>
  <c r="O6941" i="18"/>
  <c r="J6975" i="18"/>
  <c r="O6951" i="18"/>
  <c r="R6920" i="18"/>
  <c r="U6920" i="18" s="1"/>
  <c r="R6926" i="18"/>
  <c r="U6926" i="18" s="1"/>
  <c r="R6909" i="18"/>
  <c r="U6909" i="18" s="1"/>
  <c r="R6907" i="18"/>
  <c r="U6907" i="18" s="1"/>
  <c r="R6921" i="18"/>
  <c r="U6921" i="18" s="1"/>
  <c r="K6968" i="18"/>
  <c r="P6944" i="18"/>
  <c r="R6922" i="18"/>
  <c r="U6922" i="18" s="1"/>
  <c r="R6917" i="18"/>
  <c r="U6917" i="18" s="1"/>
  <c r="R6908" i="18"/>
  <c r="U6908" i="18" s="1"/>
  <c r="R6928" i="18"/>
  <c r="U6928" i="18" s="1"/>
  <c r="K6969" i="18"/>
  <c r="P6945" i="18"/>
  <c r="K6966" i="18"/>
  <c r="P6942" i="18"/>
  <c r="J6955" i="18"/>
  <c r="O6931" i="18"/>
  <c r="I6972" i="18"/>
  <c r="N6948" i="18"/>
  <c r="J6972" i="18"/>
  <c r="O6948" i="18"/>
  <c r="J6968" i="18"/>
  <c r="O6944" i="18"/>
  <c r="J6973" i="18"/>
  <c r="O6949" i="18"/>
  <c r="K6954" i="18"/>
  <c r="P6930" i="18"/>
  <c r="J6954" i="18"/>
  <c r="O6930" i="18"/>
  <c r="J6963" i="18"/>
  <c r="O6939" i="18"/>
  <c r="K6976" i="18"/>
  <c r="P6952" i="18"/>
  <c r="I6962" i="18"/>
  <c r="N6938" i="18"/>
  <c r="K6961" i="18"/>
  <c r="P6937" i="18"/>
  <c r="R6915" i="18"/>
  <c r="U6915" i="18" s="1"/>
  <c r="R6913" i="18"/>
  <c r="U6913" i="18" s="1"/>
  <c r="R6919" i="18"/>
  <c r="U6919" i="18" s="1"/>
  <c r="R6911" i="18"/>
  <c r="U6911" i="18" s="1"/>
  <c r="I6964" i="18"/>
  <c r="N6940" i="18"/>
  <c r="I6968" i="18"/>
  <c r="N6944" i="18"/>
  <c r="K6957" i="18"/>
  <c r="P6933" i="18"/>
  <c r="K6970" i="18"/>
  <c r="P6946" i="18"/>
  <c r="I6974" i="18"/>
  <c r="N6950" i="18"/>
  <c r="K6959" i="18"/>
  <c r="P6935" i="18"/>
  <c r="I6957" i="18"/>
  <c r="N6933" i="18"/>
  <c r="I6955" i="18"/>
  <c r="N6931" i="18"/>
  <c r="I6969" i="18"/>
  <c r="N6945" i="18"/>
  <c r="K6955" i="18"/>
  <c r="P6931" i="18"/>
  <c r="K6963" i="18"/>
  <c r="P6939" i="18"/>
  <c r="J6960" i="18"/>
  <c r="O6936" i="18"/>
  <c r="J6956" i="18"/>
  <c r="O6932" i="18"/>
  <c r="K6965" i="18"/>
  <c r="P6941" i="18"/>
  <c r="I6970" i="18"/>
  <c r="N6946" i="18"/>
  <c r="I6965" i="18"/>
  <c r="N6941" i="18"/>
  <c r="I6956" i="18"/>
  <c r="N6932" i="18"/>
  <c r="I6976" i="18"/>
  <c r="N6952" i="18"/>
  <c r="I6961" i="18"/>
  <c r="N6937" i="18"/>
  <c r="J6958" i="18"/>
  <c r="O6934" i="18"/>
  <c r="R6912" i="18"/>
  <c r="U6912" i="18" s="1"/>
  <c r="J6964" i="18"/>
  <c r="O6940" i="18"/>
  <c r="R6925" i="18"/>
  <c r="U6925" i="18" s="1"/>
  <c r="R6906" i="18"/>
  <c r="U6906" i="18" s="1"/>
  <c r="I6963" i="18"/>
  <c r="N6939" i="18"/>
  <c r="I6967" i="18"/>
  <c r="N6943" i="18"/>
  <c r="I6959" i="18"/>
  <c r="N6935" i="18"/>
  <c r="R6927" i="18"/>
  <c r="U6927" i="18" s="1"/>
  <c r="K6975" i="18"/>
  <c r="P6951" i="18"/>
  <c r="K6960" i="18"/>
  <c r="P6936" i="18"/>
  <c r="K6973" i="18"/>
  <c r="P6949" i="18"/>
  <c r="J6969" i="18"/>
  <c r="O6945" i="18"/>
  <c r="I6966" i="18"/>
  <c r="N6942" i="18"/>
  <c r="J6959" i="18"/>
  <c r="O6935" i="18"/>
  <c r="I6953" i="18"/>
  <c r="N6929" i="18"/>
  <c r="I6973" i="18"/>
  <c r="N6949" i="18"/>
  <c r="I6954" i="18"/>
  <c r="N6930" i="18"/>
  <c r="R6930" i="18" s="1"/>
  <c r="U6930" i="18" s="1"/>
  <c r="I6971" i="18"/>
  <c r="N6947" i="18"/>
  <c r="K6974" i="18"/>
  <c r="P6950" i="18"/>
  <c r="K6967" i="18"/>
  <c r="P6943" i="18"/>
  <c r="J6953" i="18"/>
  <c r="O6929" i="18"/>
  <c r="J6974" i="18"/>
  <c r="O6950" i="18"/>
  <c r="J6966" i="18"/>
  <c r="O6942" i="18"/>
  <c r="J6967" i="18"/>
  <c r="O6943" i="18"/>
  <c r="J6957" i="18"/>
  <c r="O6933" i="18"/>
  <c r="K6962" i="18"/>
  <c r="P6938" i="18"/>
  <c r="J6971" i="18"/>
  <c r="O6947" i="18"/>
  <c r="I6958" i="18"/>
  <c r="N6934" i="18"/>
  <c r="K6964" i="18"/>
  <c r="P6940" i="18"/>
  <c r="K6956" i="18"/>
  <c r="P6932" i="18"/>
  <c r="J6962" i="18"/>
  <c r="O6938" i="18"/>
  <c r="I6975" i="18"/>
  <c r="N6951" i="18"/>
  <c r="J6970" i="18"/>
  <c r="O6946" i="18"/>
  <c r="K6953" i="18"/>
  <c r="P6929" i="18"/>
  <c r="I6960" i="18"/>
  <c r="N6936" i="18"/>
  <c r="K6958" i="18"/>
  <c r="P6934" i="18"/>
  <c r="J6976" i="18"/>
  <c r="O6952" i="18"/>
  <c r="J6961" i="18"/>
  <c r="O6937" i="18"/>
  <c r="K6972" i="18"/>
  <c r="P6948" i="18"/>
  <c r="K6971" i="18"/>
  <c r="P6947" i="18"/>
  <c r="R6943" i="18" l="1"/>
  <c r="U6943" i="18" s="1"/>
  <c r="R6936" i="18"/>
  <c r="U6936" i="18" s="1"/>
  <c r="R6951" i="18"/>
  <c r="U6951" i="18" s="1"/>
  <c r="R6935" i="18"/>
  <c r="U6935" i="18" s="1"/>
  <c r="R6939" i="18"/>
  <c r="U6939" i="18" s="1"/>
  <c r="K6996" i="18"/>
  <c r="P6972" i="18"/>
  <c r="J6994" i="18"/>
  <c r="O6970" i="18"/>
  <c r="J6995" i="18"/>
  <c r="O6971" i="18"/>
  <c r="J6977" i="18"/>
  <c r="O6953" i="18"/>
  <c r="I6990" i="18"/>
  <c r="N6966" i="18"/>
  <c r="K6995" i="18"/>
  <c r="P6971" i="18"/>
  <c r="J6985" i="18"/>
  <c r="O6961" i="18"/>
  <c r="K6982" i="18"/>
  <c r="P6958" i="18"/>
  <c r="K6977" i="18"/>
  <c r="P6953" i="18"/>
  <c r="I6999" i="18"/>
  <c r="N6975" i="18"/>
  <c r="K6980" i="18"/>
  <c r="P6956" i="18"/>
  <c r="I6982" i="18"/>
  <c r="N6958" i="18"/>
  <c r="K6986" i="18"/>
  <c r="P6962" i="18"/>
  <c r="J6991" i="18"/>
  <c r="O6967" i="18"/>
  <c r="J6998" i="18"/>
  <c r="O6974" i="18"/>
  <c r="K6991" i="18"/>
  <c r="P6967" i="18"/>
  <c r="I6995" i="18"/>
  <c r="N6971" i="18"/>
  <c r="I6997" i="18"/>
  <c r="N6973" i="18"/>
  <c r="J6983" i="18"/>
  <c r="O6959" i="18"/>
  <c r="J6993" i="18"/>
  <c r="O6969" i="18"/>
  <c r="K6984" i="18"/>
  <c r="P6960" i="18"/>
  <c r="J6982" i="18"/>
  <c r="O6958" i="18"/>
  <c r="I7000" i="18"/>
  <c r="N6976" i="18"/>
  <c r="I6989" i="18"/>
  <c r="N6965" i="18"/>
  <c r="K6989" i="18"/>
  <c r="P6965" i="18"/>
  <c r="J6984" i="18"/>
  <c r="O6960" i="18"/>
  <c r="K6979" i="18"/>
  <c r="P6955" i="18"/>
  <c r="I6979" i="18"/>
  <c r="N6955" i="18"/>
  <c r="K6983" i="18"/>
  <c r="P6959" i="18"/>
  <c r="K6994" i="18"/>
  <c r="P6970" i="18"/>
  <c r="I6992" i="18"/>
  <c r="N6968" i="18"/>
  <c r="K6985" i="18"/>
  <c r="P6961" i="18"/>
  <c r="K7000" i="18"/>
  <c r="P6976" i="18"/>
  <c r="J6978" i="18"/>
  <c r="O6954" i="18"/>
  <c r="J6997" i="18"/>
  <c r="O6973" i="18"/>
  <c r="J6996" i="18"/>
  <c r="O6972" i="18"/>
  <c r="J6979" i="18"/>
  <c r="O6955" i="18"/>
  <c r="K6993" i="18"/>
  <c r="P6969" i="18"/>
  <c r="R6929" i="18"/>
  <c r="U6929" i="18" s="1"/>
  <c r="R6942" i="18"/>
  <c r="U6942" i="18" s="1"/>
  <c r="I6983" i="18"/>
  <c r="N6959" i="18"/>
  <c r="I6987" i="18"/>
  <c r="N6963" i="18"/>
  <c r="J6988" i="18"/>
  <c r="O6964" i="18"/>
  <c r="R6937" i="18"/>
  <c r="U6937" i="18" s="1"/>
  <c r="R6932" i="18"/>
  <c r="U6932" i="18" s="1"/>
  <c r="R6946" i="18"/>
  <c r="U6946" i="18" s="1"/>
  <c r="R6945" i="18"/>
  <c r="U6945" i="18" s="1"/>
  <c r="R6933" i="18"/>
  <c r="U6933" i="18" s="1"/>
  <c r="R6950" i="18"/>
  <c r="U6950" i="18" s="1"/>
  <c r="R6940" i="18"/>
  <c r="U6940" i="18" s="1"/>
  <c r="R6938" i="18"/>
  <c r="U6938" i="18" s="1"/>
  <c r="R6948" i="18"/>
  <c r="U6948" i="18" s="1"/>
  <c r="J6999" i="18"/>
  <c r="O6975" i="18"/>
  <c r="I6984" i="18"/>
  <c r="N6960" i="18"/>
  <c r="K6988" i="18"/>
  <c r="P6964" i="18"/>
  <c r="J6990" i="18"/>
  <c r="O6966" i="18"/>
  <c r="I6978" i="18"/>
  <c r="N6954" i="18"/>
  <c r="I6977" i="18"/>
  <c r="N6953" i="18"/>
  <c r="K6999" i="18"/>
  <c r="P6975" i="18"/>
  <c r="I6985" i="18"/>
  <c r="N6961" i="18"/>
  <c r="I6980" i="18"/>
  <c r="N6956" i="18"/>
  <c r="I6994" i="18"/>
  <c r="N6970" i="18"/>
  <c r="J6980" i="18"/>
  <c r="O6956" i="18"/>
  <c r="K6987" i="18"/>
  <c r="P6963" i="18"/>
  <c r="I6993" i="18"/>
  <c r="N6969" i="18"/>
  <c r="I6981" i="18"/>
  <c r="N6957" i="18"/>
  <c r="I6998" i="18"/>
  <c r="N6974" i="18"/>
  <c r="K6981" i="18"/>
  <c r="P6957" i="18"/>
  <c r="I6988" i="18"/>
  <c r="N6964" i="18"/>
  <c r="I6986" i="18"/>
  <c r="N6962" i="18"/>
  <c r="J6987" i="18"/>
  <c r="O6963" i="18"/>
  <c r="K6978" i="18"/>
  <c r="P6954" i="18"/>
  <c r="J6992" i="18"/>
  <c r="O6968" i="18"/>
  <c r="I6996" i="18"/>
  <c r="N6972" i="18"/>
  <c r="K6990" i="18"/>
  <c r="P6966" i="18"/>
  <c r="K6992" i="18"/>
  <c r="P6968" i="18"/>
  <c r="J7000" i="18"/>
  <c r="O6976" i="18"/>
  <c r="J6986" i="18"/>
  <c r="O6962" i="18"/>
  <c r="J6981" i="18"/>
  <c r="O6957" i="18"/>
  <c r="K6998" i="18"/>
  <c r="P6974" i="18"/>
  <c r="K6997" i="18"/>
  <c r="P6973" i="18"/>
  <c r="R6934" i="18"/>
  <c r="U6934" i="18" s="1"/>
  <c r="R6947" i="18"/>
  <c r="U6947" i="18" s="1"/>
  <c r="R6949" i="18"/>
  <c r="U6949" i="18" s="1"/>
  <c r="I6991" i="18"/>
  <c r="N6967" i="18"/>
  <c r="R6952" i="18"/>
  <c r="U6952" i="18" s="1"/>
  <c r="R6941" i="18"/>
  <c r="U6941" i="18" s="1"/>
  <c r="R6931" i="18"/>
  <c r="U6931" i="18" s="1"/>
  <c r="R6944" i="18"/>
  <c r="U6944" i="18" s="1"/>
  <c r="J6989" i="18"/>
  <c r="O6965" i="18"/>
  <c r="R6967" i="18" l="1"/>
  <c r="U6967" i="18" s="1"/>
  <c r="R6972" i="18"/>
  <c r="U6972" i="18" s="1"/>
  <c r="R6963" i="18"/>
  <c r="U6963" i="18" s="1"/>
  <c r="R6968" i="18"/>
  <c r="U6968" i="18" s="1"/>
  <c r="R6971" i="18"/>
  <c r="U6971" i="18" s="1"/>
  <c r="K7014" i="18"/>
  <c r="P6990" i="18"/>
  <c r="K7022" i="18"/>
  <c r="P6998" i="18"/>
  <c r="K7016" i="18"/>
  <c r="P6992" i="18"/>
  <c r="K7002" i="18"/>
  <c r="P6978" i="18"/>
  <c r="K7005" i="18"/>
  <c r="P6981" i="18"/>
  <c r="I7005" i="18"/>
  <c r="N6981" i="18"/>
  <c r="I7018" i="18"/>
  <c r="N6994" i="18"/>
  <c r="I7009" i="18"/>
  <c r="N6985" i="18"/>
  <c r="I7001" i="18"/>
  <c r="N6977" i="18"/>
  <c r="J7014" i="18"/>
  <c r="O6990" i="18"/>
  <c r="I7008" i="18"/>
  <c r="N6984" i="18"/>
  <c r="R6959" i="18"/>
  <c r="U6959" i="18" s="1"/>
  <c r="R6955" i="18"/>
  <c r="U6955" i="18" s="1"/>
  <c r="R6965" i="18"/>
  <c r="U6965" i="18" s="1"/>
  <c r="R6973" i="18"/>
  <c r="U6973" i="18" s="1"/>
  <c r="R6958" i="18"/>
  <c r="U6958" i="18" s="1"/>
  <c r="R6975" i="18"/>
  <c r="U6975" i="18" s="1"/>
  <c r="J7005" i="18"/>
  <c r="O6981" i="18"/>
  <c r="J7011" i="18"/>
  <c r="O6987" i="18"/>
  <c r="J7010" i="18"/>
  <c r="O6986" i="18"/>
  <c r="I7020" i="18"/>
  <c r="N6996" i="18"/>
  <c r="I7010" i="18"/>
  <c r="N6986" i="18"/>
  <c r="K7011" i="18"/>
  <c r="P6987" i="18"/>
  <c r="I7015" i="18"/>
  <c r="N6991" i="18"/>
  <c r="R6964" i="18"/>
  <c r="U6964" i="18" s="1"/>
  <c r="R6974" i="18"/>
  <c r="U6974" i="18" s="1"/>
  <c r="R6969" i="18"/>
  <c r="U6969" i="18" s="1"/>
  <c r="R6956" i="18"/>
  <c r="U6956" i="18" s="1"/>
  <c r="R6954" i="18"/>
  <c r="U6954" i="18" s="1"/>
  <c r="J7012" i="18"/>
  <c r="O6988" i="18"/>
  <c r="I7007" i="18"/>
  <c r="N6983" i="18"/>
  <c r="K7017" i="18"/>
  <c r="P6993" i="18"/>
  <c r="J7020" i="18"/>
  <c r="O6996" i="18"/>
  <c r="J7002" i="18"/>
  <c r="O6978" i="18"/>
  <c r="K7009" i="18"/>
  <c r="P6985" i="18"/>
  <c r="K7018" i="18"/>
  <c r="P6994" i="18"/>
  <c r="I7003" i="18"/>
  <c r="N6979" i="18"/>
  <c r="J7008" i="18"/>
  <c r="O6984" i="18"/>
  <c r="I7013" i="18"/>
  <c r="N6989" i="18"/>
  <c r="J7006" i="18"/>
  <c r="O6982" i="18"/>
  <c r="J7017" i="18"/>
  <c r="O6993" i="18"/>
  <c r="I7021" i="18"/>
  <c r="N6997" i="18"/>
  <c r="K7015" i="18"/>
  <c r="P6991" i="18"/>
  <c r="J7015" i="18"/>
  <c r="O6991" i="18"/>
  <c r="I7006" i="18"/>
  <c r="N6982" i="18"/>
  <c r="I7023" i="18"/>
  <c r="N6999" i="18"/>
  <c r="K7006" i="18"/>
  <c r="P6982" i="18"/>
  <c r="K7019" i="18"/>
  <c r="P6995" i="18"/>
  <c r="J7001" i="18"/>
  <c r="O6977" i="18"/>
  <c r="J7018" i="18"/>
  <c r="O6994" i="18"/>
  <c r="K7021" i="18"/>
  <c r="P6997" i="18"/>
  <c r="J7024" i="18"/>
  <c r="O7000" i="18"/>
  <c r="I7012" i="18"/>
  <c r="N6988" i="18"/>
  <c r="J7004" i="18"/>
  <c r="O6980" i="18"/>
  <c r="I7002" i="18"/>
  <c r="N6978" i="18"/>
  <c r="R6976" i="18"/>
  <c r="U6976" i="18" s="1"/>
  <c r="R6966" i="18"/>
  <c r="U6966" i="18" s="1"/>
  <c r="J7016" i="18"/>
  <c r="O6992" i="18"/>
  <c r="I7022" i="18"/>
  <c r="N6998" i="18"/>
  <c r="I7017" i="18"/>
  <c r="N6993" i="18"/>
  <c r="I7004" i="18"/>
  <c r="N6980" i="18"/>
  <c r="K7023" i="18"/>
  <c r="P6999" i="18"/>
  <c r="K7012" i="18"/>
  <c r="P6988" i="18"/>
  <c r="J7023" i="18"/>
  <c r="O6999" i="18"/>
  <c r="J7013" i="18"/>
  <c r="O6989" i="18"/>
  <c r="R6962" i="18"/>
  <c r="U6962" i="18" s="1"/>
  <c r="R6957" i="18"/>
  <c r="U6957" i="18" s="1"/>
  <c r="R6970" i="18"/>
  <c r="U6970" i="18" s="1"/>
  <c r="R6961" i="18"/>
  <c r="U6961" i="18" s="1"/>
  <c r="R6953" i="18"/>
  <c r="U6953" i="18" s="1"/>
  <c r="R6960" i="18"/>
  <c r="U6960" i="18" s="1"/>
  <c r="I7011" i="18"/>
  <c r="N6987" i="18"/>
  <c r="J7003" i="18"/>
  <c r="O6979" i="18"/>
  <c r="J7021" i="18"/>
  <c r="O6997" i="18"/>
  <c r="K7024" i="18"/>
  <c r="P7000" i="18"/>
  <c r="I7016" i="18"/>
  <c r="N6992" i="18"/>
  <c r="K7007" i="18"/>
  <c r="P6983" i="18"/>
  <c r="K7003" i="18"/>
  <c r="P6979" i="18"/>
  <c r="K7013" i="18"/>
  <c r="P6989" i="18"/>
  <c r="I7024" i="18"/>
  <c r="N7000" i="18"/>
  <c r="K7008" i="18"/>
  <c r="P6984" i="18"/>
  <c r="J7007" i="18"/>
  <c r="O6983" i="18"/>
  <c r="I7019" i="18"/>
  <c r="N6995" i="18"/>
  <c r="J7022" i="18"/>
  <c r="O6998" i="18"/>
  <c r="K7010" i="18"/>
  <c r="P6986" i="18"/>
  <c r="K7004" i="18"/>
  <c r="P6980" i="18"/>
  <c r="K7001" i="18"/>
  <c r="P6977" i="18"/>
  <c r="J7009" i="18"/>
  <c r="O6985" i="18"/>
  <c r="I7014" i="18"/>
  <c r="N6990" i="18"/>
  <c r="J7019" i="18"/>
  <c r="O6995" i="18"/>
  <c r="K7020" i="18"/>
  <c r="P6996" i="18"/>
  <c r="R6987" i="18" l="1"/>
  <c r="U6987" i="18" s="1"/>
  <c r="R6990" i="18"/>
  <c r="U6990" i="18" s="1"/>
  <c r="R6995" i="18"/>
  <c r="U6995" i="18" s="1"/>
  <c r="R6993" i="18"/>
  <c r="U6993" i="18" s="1"/>
  <c r="R6978" i="18"/>
  <c r="U6978" i="18" s="1"/>
  <c r="R6988" i="18"/>
  <c r="U6988" i="18" s="1"/>
  <c r="R6991" i="18"/>
  <c r="U6991" i="18" s="1"/>
  <c r="R6994" i="18"/>
  <c r="U6994" i="18" s="1"/>
  <c r="K7025" i="18"/>
  <c r="P7001" i="18"/>
  <c r="K7032" i="18"/>
  <c r="P7008" i="18"/>
  <c r="K7048" i="18"/>
  <c r="P7024" i="18"/>
  <c r="J7027" i="18"/>
  <c r="O7003" i="18"/>
  <c r="J7043" i="18"/>
  <c r="O7019" i="18"/>
  <c r="J7033" i="18"/>
  <c r="O7009" i="18"/>
  <c r="K7028" i="18"/>
  <c r="P7004" i="18"/>
  <c r="J7046" i="18"/>
  <c r="O7022" i="18"/>
  <c r="J7031" i="18"/>
  <c r="O7007" i="18"/>
  <c r="I7048" i="18"/>
  <c r="N7024" i="18"/>
  <c r="K7027" i="18"/>
  <c r="P7003" i="18"/>
  <c r="I7040" i="18"/>
  <c r="N7016" i="18"/>
  <c r="J7045" i="18"/>
  <c r="O7021" i="18"/>
  <c r="I7035" i="18"/>
  <c r="N7011" i="18"/>
  <c r="J7037" i="18"/>
  <c r="O7013" i="18"/>
  <c r="K7036" i="18"/>
  <c r="P7012" i="18"/>
  <c r="I7028" i="18"/>
  <c r="N7004" i="18"/>
  <c r="I7046" i="18"/>
  <c r="N7022" i="18"/>
  <c r="J7028" i="18"/>
  <c r="O7004" i="18"/>
  <c r="J7048" i="18"/>
  <c r="O7024" i="18"/>
  <c r="J7042" i="18"/>
  <c r="O7018" i="18"/>
  <c r="K7043" i="18"/>
  <c r="P7019" i="18"/>
  <c r="I7047" i="18"/>
  <c r="N7023" i="18"/>
  <c r="J7039" i="18"/>
  <c r="O7015" i="18"/>
  <c r="I7045" i="18"/>
  <c r="N7021" i="18"/>
  <c r="J7030" i="18"/>
  <c r="O7006" i="18"/>
  <c r="J7032" i="18"/>
  <c r="O7008" i="18"/>
  <c r="K7042" i="18"/>
  <c r="P7018" i="18"/>
  <c r="J7026" i="18"/>
  <c r="O7002" i="18"/>
  <c r="K7041" i="18"/>
  <c r="P7017" i="18"/>
  <c r="J7036" i="18"/>
  <c r="O7012" i="18"/>
  <c r="R6996" i="18"/>
  <c r="U6996" i="18" s="1"/>
  <c r="R6985" i="18"/>
  <c r="U6985" i="18" s="1"/>
  <c r="R6981" i="18"/>
  <c r="U6981" i="18" s="1"/>
  <c r="R6982" i="18"/>
  <c r="U6982" i="18" s="1"/>
  <c r="R6989" i="18"/>
  <c r="U6989" i="18" s="1"/>
  <c r="R6979" i="18"/>
  <c r="U6979" i="18" s="1"/>
  <c r="R6983" i="18"/>
  <c r="U6983" i="18" s="1"/>
  <c r="K7035" i="18"/>
  <c r="P7011" i="18"/>
  <c r="I7044" i="18"/>
  <c r="N7020" i="18"/>
  <c r="J7035" i="18"/>
  <c r="O7011" i="18"/>
  <c r="J7038" i="18"/>
  <c r="O7014" i="18"/>
  <c r="I7033" i="18"/>
  <c r="N7009" i="18"/>
  <c r="I7029" i="18"/>
  <c r="N7005" i="18"/>
  <c r="K7026" i="18"/>
  <c r="P7002" i="18"/>
  <c r="K7046" i="18"/>
  <c r="P7022" i="18"/>
  <c r="K7044" i="18"/>
  <c r="P7020" i="18"/>
  <c r="I7043" i="18"/>
  <c r="N7019" i="18"/>
  <c r="K7031" i="18"/>
  <c r="P7007" i="18"/>
  <c r="I7041" i="18"/>
  <c r="N7017" i="18"/>
  <c r="I7026" i="18"/>
  <c r="N7002" i="18"/>
  <c r="I7036" i="18"/>
  <c r="N7012" i="18"/>
  <c r="J7025" i="18"/>
  <c r="O7001" i="18"/>
  <c r="K7030" i="18"/>
  <c r="P7006" i="18"/>
  <c r="I7030" i="18"/>
  <c r="N7006" i="18"/>
  <c r="J7041" i="18"/>
  <c r="O7017" i="18"/>
  <c r="I7037" i="18"/>
  <c r="N7013" i="18"/>
  <c r="I7027" i="18"/>
  <c r="N7003" i="18"/>
  <c r="K7033" i="18"/>
  <c r="P7009" i="18"/>
  <c r="J7044" i="18"/>
  <c r="O7020" i="18"/>
  <c r="I7031" i="18"/>
  <c r="N7007" i="18"/>
  <c r="R6986" i="18"/>
  <c r="U6986" i="18" s="1"/>
  <c r="R6984" i="18"/>
  <c r="U6984" i="18" s="1"/>
  <c r="R6977" i="18"/>
  <c r="U6977" i="18" s="1"/>
  <c r="I7038" i="18"/>
  <c r="N7014" i="18"/>
  <c r="K7034" i="18"/>
  <c r="P7010" i="18"/>
  <c r="K7037" i="18"/>
  <c r="P7013" i="18"/>
  <c r="J7047" i="18"/>
  <c r="O7023" i="18"/>
  <c r="K7047" i="18"/>
  <c r="P7023" i="18"/>
  <c r="J7040" i="18"/>
  <c r="O7016" i="18"/>
  <c r="K7045" i="18"/>
  <c r="P7021" i="18"/>
  <c r="K7039" i="18"/>
  <c r="P7015" i="18"/>
  <c r="R7000" i="18"/>
  <c r="U7000" i="18" s="1"/>
  <c r="R6992" i="18"/>
  <c r="U6992" i="18" s="1"/>
  <c r="R6980" i="18"/>
  <c r="U6980" i="18" s="1"/>
  <c r="R6998" i="18"/>
  <c r="U6998" i="18" s="1"/>
  <c r="R6999" i="18"/>
  <c r="U6999" i="18" s="1"/>
  <c r="R6997" i="18"/>
  <c r="U6997" i="18" s="1"/>
  <c r="I7039" i="18"/>
  <c r="N7015" i="18"/>
  <c r="I7034" i="18"/>
  <c r="N7010" i="18"/>
  <c r="J7034" i="18"/>
  <c r="O7010" i="18"/>
  <c r="J7029" i="18"/>
  <c r="O7005" i="18"/>
  <c r="I7032" i="18"/>
  <c r="N7008" i="18"/>
  <c r="R7008" i="18" s="1"/>
  <c r="U7008" i="18" s="1"/>
  <c r="I7025" i="18"/>
  <c r="N7001" i="18"/>
  <c r="I7042" i="18"/>
  <c r="N7018" i="18"/>
  <c r="K7029" i="18"/>
  <c r="P7005" i="18"/>
  <c r="K7040" i="18"/>
  <c r="P7016" i="18"/>
  <c r="K7038" i="18"/>
  <c r="P7014" i="18"/>
  <c r="R7015" i="18" l="1"/>
  <c r="U7015" i="18" s="1"/>
  <c r="R7018" i="18"/>
  <c r="U7018" i="18" s="1"/>
  <c r="R7003" i="18"/>
  <c r="U7003" i="18" s="1"/>
  <c r="R7001" i="18"/>
  <c r="U7001" i="18" s="1"/>
  <c r="R7022" i="18"/>
  <c r="U7022" i="18" s="1"/>
  <c r="R7007" i="18"/>
  <c r="U7007" i="18" s="1"/>
  <c r="R7006" i="18"/>
  <c r="U7006" i="18" s="1"/>
  <c r="R7010" i="18"/>
  <c r="U7010" i="18" s="1"/>
  <c r="R7014" i="18"/>
  <c r="U7014" i="18" s="1"/>
  <c r="J7068" i="18"/>
  <c r="O7044" i="18"/>
  <c r="I7051" i="18"/>
  <c r="N7027" i="18"/>
  <c r="J7065" i="18"/>
  <c r="O7041" i="18"/>
  <c r="K7054" i="18"/>
  <c r="P7030" i="18"/>
  <c r="I7060" i="18"/>
  <c r="N7036" i="18"/>
  <c r="I7065" i="18"/>
  <c r="N7041" i="18"/>
  <c r="I7067" i="18"/>
  <c r="N7043" i="18"/>
  <c r="K7070" i="18"/>
  <c r="P7046" i="18"/>
  <c r="I7053" i="18"/>
  <c r="N7029" i="18"/>
  <c r="J7062" i="18"/>
  <c r="O7038" i="18"/>
  <c r="I7068" i="18"/>
  <c r="N7044" i="18"/>
  <c r="R7011" i="18"/>
  <c r="U7011" i="18" s="1"/>
  <c r="R7016" i="18"/>
  <c r="U7016" i="18" s="1"/>
  <c r="R7024" i="18"/>
  <c r="U7024" i="18" s="1"/>
  <c r="K7062" i="18"/>
  <c r="P7038" i="18"/>
  <c r="K7053" i="18"/>
  <c r="P7029" i="18"/>
  <c r="I7049" i="18"/>
  <c r="N7025" i="18"/>
  <c r="J7053" i="18"/>
  <c r="O7029" i="18"/>
  <c r="I7058" i="18"/>
  <c r="N7034" i="18"/>
  <c r="K7069" i="18"/>
  <c r="P7045" i="18"/>
  <c r="K7071" i="18"/>
  <c r="P7047" i="18"/>
  <c r="K7061" i="18"/>
  <c r="P7037" i="18"/>
  <c r="I7062" i="18"/>
  <c r="N7038" i="18"/>
  <c r="R7013" i="18"/>
  <c r="U7013" i="18" s="1"/>
  <c r="R7002" i="18"/>
  <c r="U7002" i="18" s="1"/>
  <c r="R7009" i="18"/>
  <c r="U7009" i="18" s="1"/>
  <c r="K7065" i="18"/>
  <c r="P7041" i="18"/>
  <c r="K7066" i="18"/>
  <c r="P7042" i="18"/>
  <c r="J7054" i="18"/>
  <c r="O7030" i="18"/>
  <c r="J7063" i="18"/>
  <c r="O7039" i="18"/>
  <c r="K7067" i="18"/>
  <c r="P7043" i="18"/>
  <c r="J7072" i="18"/>
  <c r="O7048" i="18"/>
  <c r="I7070" i="18"/>
  <c r="N7046" i="18"/>
  <c r="K7060" i="18"/>
  <c r="P7036" i="18"/>
  <c r="I7059" i="18"/>
  <c r="N7035" i="18"/>
  <c r="I7064" i="18"/>
  <c r="N7040" i="18"/>
  <c r="I7072" i="18"/>
  <c r="N7048" i="18"/>
  <c r="J7070" i="18"/>
  <c r="O7046" i="18"/>
  <c r="J7057" i="18"/>
  <c r="O7033" i="18"/>
  <c r="J7051" i="18"/>
  <c r="O7027" i="18"/>
  <c r="K7056" i="18"/>
  <c r="P7032" i="18"/>
  <c r="K7057" i="18"/>
  <c r="P7033" i="18"/>
  <c r="I7054" i="18"/>
  <c r="N7030" i="18"/>
  <c r="I7050" i="18"/>
  <c r="N7026" i="18"/>
  <c r="K7068" i="18"/>
  <c r="P7044" i="18"/>
  <c r="I7057" i="18"/>
  <c r="N7033" i="18"/>
  <c r="J7059" i="18"/>
  <c r="O7035" i="18"/>
  <c r="R7021" i="18"/>
  <c r="U7021" i="18" s="1"/>
  <c r="R7023" i="18"/>
  <c r="U7023" i="18" s="1"/>
  <c r="R7004" i="18"/>
  <c r="U7004" i="18" s="1"/>
  <c r="I7055" i="18"/>
  <c r="N7031" i="18"/>
  <c r="I7061" i="18"/>
  <c r="N7037" i="18"/>
  <c r="J7049" i="18"/>
  <c r="O7025" i="18"/>
  <c r="K7055" i="18"/>
  <c r="P7031" i="18"/>
  <c r="K7050" i="18"/>
  <c r="P7026" i="18"/>
  <c r="K7059" i="18"/>
  <c r="P7035" i="18"/>
  <c r="K7064" i="18"/>
  <c r="P7040" i="18"/>
  <c r="I7066" i="18"/>
  <c r="N7042" i="18"/>
  <c r="I7056" i="18"/>
  <c r="N7032" i="18"/>
  <c r="J7058" i="18"/>
  <c r="O7034" i="18"/>
  <c r="I7063" i="18"/>
  <c r="N7039" i="18"/>
  <c r="K7063" i="18"/>
  <c r="P7039" i="18"/>
  <c r="J7064" i="18"/>
  <c r="O7040" i="18"/>
  <c r="J7071" i="18"/>
  <c r="O7047" i="18"/>
  <c r="K7058" i="18"/>
  <c r="P7034" i="18"/>
  <c r="R7012" i="18"/>
  <c r="U7012" i="18" s="1"/>
  <c r="R7017" i="18"/>
  <c r="U7017" i="18" s="1"/>
  <c r="R7019" i="18"/>
  <c r="U7019" i="18" s="1"/>
  <c r="R7005" i="18"/>
  <c r="U7005" i="18" s="1"/>
  <c r="R7020" i="18"/>
  <c r="U7020" i="18" s="1"/>
  <c r="J7060" i="18"/>
  <c r="O7036" i="18"/>
  <c r="J7050" i="18"/>
  <c r="O7026" i="18"/>
  <c r="J7056" i="18"/>
  <c r="O7032" i="18"/>
  <c r="I7069" i="18"/>
  <c r="N7045" i="18"/>
  <c r="I7071" i="18"/>
  <c r="N7047" i="18"/>
  <c r="J7066" i="18"/>
  <c r="O7042" i="18"/>
  <c r="J7052" i="18"/>
  <c r="O7028" i="18"/>
  <c r="I7052" i="18"/>
  <c r="N7028" i="18"/>
  <c r="J7061" i="18"/>
  <c r="O7037" i="18"/>
  <c r="J7069" i="18"/>
  <c r="O7045" i="18"/>
  <c r="K7051" i="18"/>
  <c r="P7027" i="18"/>
  <c r="J7055" i="18"/>
  <c r="O7031" i="18"/>
  <c r="K7052" i="18"/>
  <c r="P7028" i="18"/>
  <c r="J7067" i="18"/>
  <c r="O7043" i="18"/>
  <c r="K7072" i="18"/>
  <c r="P7048" i="18"/>
  <c r="K7049" i="18"/>
  <c r="P7025" i="18"/>
  <c r="R7046" i="18" l="1"/>
  <c r="U7046" i="18" s="1"/>
  <c r="R7039" i="18"/>
  <c r="U7039" i="18" s="1"/>
  <c r="R7047" i="18"/>
  <c r="U7047" i="18" s="1"/>
  <c r="R7030" i="18"/>
  <c r="U7030" i="18" s="1"/>
  <c r="R7029" i="18"/>
  <c r="U7029" i="18" s="1"/>
  <c r="R7045" i="18"/>
  <c r="U7045" i="18" s="1"/>
  <c r="J7095" i="18"/>
  <c r="O7071" i="18"/>
  <c r="K7087" i="18"/>
  <c r="P7063" i="18"/>
  <c r="J7082" i="18"/>
  <c r="O7058" i="18"/>
  <c r="I7090" i="18"/>
  <c r="N7066" i="18"/>
  <c r="K7083" i="18"/>
  <c r="P7059" i="18"/>
  <c r="K7079" i="18"/>
  <c r="P7055" i="18"/>
  <c r="I7085" i="18"/>
  <c r="N7061" i="18"/>
  <c r="R7033" i="18"/>
  <c r="U7033" i="18" s="1"/>
  <c r="R7026" i="18"/>
  <c r="U7026" i="18" s="1"/>
  <c r="R7040" i="18"/>
  <c r="U7040" i="18" s="1"/>
  <c r="I7086" i="18"/>
  <c r="N7062" i="18"/>
  <c r="K7095" i="18"/>
  <c r="P7071" i="18"/>
  <c r="I7082" i="18"/>
  <c r="N7058" i="18"/>
  <c r="I7073" i="18"/>
  <c r="N7049" i="18"/>
  <c r="K7086" i="18"/>
  <c r="P7062" i="18"/>
  <c r="R7044" i="18"/>
  <c r="U7044" i="18" s="1"/>
  <c r="R7043" i="18"/>
  <c r="U7043" i="18" s="1"/>
  <c r="R7036" i="18"/>
  <c r="U7036" i="18" s="1"/>
  <c r="R7028" i="18"/>
  <c r="U7028" i="18" s="1"/>
  <c r="K7073" i="18"/>
  <c r="P7049" i="18"/>
  <c r="J7091" i="18"/>
  <c r="O7067" i="18"/>
  <c r="J7079" i="18"/>
  <c r="O7055" i="18"/>
  <c r="J7093" i="18"/>
  <c r="O7069" i="18"/>
  <c r="I7076" i="18"/>
  <c r="N7052" i="18"/>
  <c r="J7090" i="18"/>
  <c r="O7066" i="18"/>
  <c r="I7093" i="18"/>
  <c r="N7069" i="18"/>
  <c r="J7074" i="18"/>
  <c r="O7050" i="18"/>
  <c r="R7032" i="18"/>
  <c r="U7032" i="18" s="1"/>
  <c r="R7031" i="18"/>
  <c r="U7031" i="18" s="1"/>
  <c r="I7081" i="18"/>
  <c r="N7057" i="18"/>
  <c r="I7074" i="18"/>
  <c r="N7050" i="18"/>
  <c r="K7081" i="18"/>
  <c r="P7057" i="18"/>
  <c r="J7075" i="18"/>
  <c r="O7051" i="18"/>
  <c r="J7094" i="18"/>
  <c r="O7070" i="18"/>
  <c r="I7088" i="18"/>
  <c r="N7064" i="18"/>
  <c r="K7084" i="18"/>
  <c r="P7060" i="18"/>
  <c r="J7096" i="18"/>
  <c r="O7072" i="18"/>
  <c r="J7087" i="18"/>
  <c r="O7063" i="18"/>
  <c r="K7090" i="18"/>
  <c r="P7066" i="18"/>
  <c r="I7092" i="18"/>
  <c r="N7068" i="18"/>
  <c r="I7077" i="18"/>
  <c r="N7053" i="18"/>
  <c r="I7091" i="18"/>
  <c r="N7067" i="18"/>
  <c r="I7084" i="18"/>
  <c r="N7060" i="18"/>
  <c r="J7089" i="18"/>
  <c r="O7065" i="18"/>
  <c r="J7092" i="18"/>
  <c r="O7068" i="18"/>
  <c r="K7082" i="18"/>
  <c r="P7058" i="18"/>
  <c r="I7087" i="18"/>
  <c r="N7063" i="18"/>
  <c r="R7063" i="18" s="1"/>
  <c r="U7063" i="18" s="1"/>
  <c r="K7088" i="18"/>
  <c r="P7064" i="18"/>
  <c r="J7073" i="18"/>
  <c r="O7049" i="18"/>
  <c r="K7085" i="18"/>
  <c r="P7061" i="18"/>
  <c r="K7093" i="18"/>
  <c r="P7069" i="18"/>
  <c r="J7077" i="18"/>
  <c r="O7053" i="18"/>
  <c r="K7077" i="18"/>
  <c r="P7053" i="18"/>
  <c r="R7041" i="18"/>
  <c r="U7041" i="18" s="1"/>
  <c r="R7027" i="18"/>
  <c r="U7027" i="18" s="1"/>
  <c r="J7088" i="18"/>
  <c r="O7064" i="18"/>
  <c r="I7080" i="18"/>
  <c r="N7056" i="18"/>
  <c r="K7074" i="18"/>
  <c r="P7050" i="18"/>
  <c r="I7079" i="18"/>
  <c r="N7055" i="18"/>
  <c r="R7048" i="18"/>
  <c r="U7048" i="18" s="1"/>
  <c r="R7035" i="18"/>
  <c r="U7035" i="18" s="1"/>
  <c r="K7096" i="18"/>
  <c r="P7072" i="18"/>
  <c r="K7076" i="18"/>
  <c r="P7052" i="18"/>
  <c r="K7075" i="18"/>
  <c r="P7051" i="18"/>
  <c r="J7085" i="18"/>
  <c r="O7061" i="18"/>
  <c r="J7076" i="18"/>
  <c r="O7052" i="18"/>
  <c r="I7095" i="18"/>
  <c r="N7071" i="18"/>
  <c r="J7080" i="18"/>
  <c r="O7056" i="18"/>
  <c r="J7084" i="18"/>
  <c r="O7060" i="18"/>
  <c r="R7042" i="18"/>
  <c r="U7042" i="18" s="1"/>
  <c r="R7037" i="18"/>
  <c r="U7037" i="18" s="1"/>
  <c r="J7083" i="18"/>
  <c r="O7059" i="18"/>
  <c r="K7092" i="18"/>
  <c r="P7068" i="18"/>
  <c r="I7078" i="18"/>
  <c r="N7054" i="18"/>
  <c r="K7080" i="18"/>
  <c r="P7056" i="18"/>
  <c r="J7081" i="18"/>
  <c r="O7057" i="18"/>
  <c r="I7096" i="18"/>
  <c r="N7072" i="18"/>
  <c r="I7083" i="18"/>
  <c r="N7059" i="18"/>
  <c r="I7094" i="18"/>
  <c r="N7070" i="18"/>
  <c r="K7091" i="18"/>
  <c r="P7067" i="18"/>
  <c r="J7078" i="18"/>
  <c r="O7054" i="18"/>
  <c r="K7089" i="18"/>
  <c r="P7065" i="18"/>
  <c r="R7038" i="18"/>
  <c r="U7038" i="18" s="1"/>
  <c r="R7034" i="18"/>
  <c r="U7034" i="18" s="1"/>
  <c r="R7025" i="18"/>
  <c r="U7025" i="18" s="1"/>
  <c r="J7086" i="18"/>
  <c r="O7062" i="18"/>
  <c r="K7094" i="18"/>
  <c r="P7070" i="18"/>
  <c r="I7089" i="18"/>
  <c r="N7065" i="18"/>
  <c r="K7078" i="18"/>
  <c r="P7054" i="18"/>
  <c r="I7075" i="18"/>
  <c r="N7051" i="18"/>
  <c r="R7070" i="18" l="1"/>
  <c r="U7070" i="18" s="1"/>
  <c r="R7055" i="18"/>
  <c r="U7055" i="18" s="1"/>
  <c r="R7072" i="18"/>
  <c r="U7072" i="18" s="1"/>
  <c r="R7054" i="18"/>
  <c r="U7054" i="18" s="1"/>
  <c r="R7071" i="18"/>
  <c r="U7071" i="18" s="1"/>
  <c r="R7059" i="18"/>
  <c r="U7059" i="18" s="1"/>
  <c r="J7110" i="18"/>
  <c r="O7086" i="18"/>
  <c r="R7056" i="18"/>
  <c r="U7056" i="18" s="1"/>
  <c r="R7067" i="18"/>
  <c r="U7067" i="18" s="1"/>
  <c r="R7068" i="18"/>
  <c r="U7068" i="18" s="1"/>
  <c r="R7057" i="18"/>
  <c r="U7057" i="18" s="1"/>
  <c r="R7058" i="18"/>
  <c r="U7058" i="18" s="1"/>
  <c r="R7062" i="18"/>
  <c r="U7062" i="18" s="1"/>
  <c r="K7103" i="18"/>
  <c r="P7079" i="18"/>
  <c r="I7114" i="18"/>
  <c r="N7090" i="18"/>
  <c r="K7111" i="18"/>
  <c r="P7087" i="18"/>
  <c r="I7099" i="18"/>
  <c r="N7075" i="18"/>
  <c r="K7102" i="18"/>
  <c r="P7078" i="18"/>
  <c r="K7118" i="18"/>
  <c r="P7094" i="18"/>
  <c r="R7051" i="18"/>
  <c r="U7051" i="18" s="1"/>
  <c r="R7065" i="18"/>
  <c r="U7065" i="18" s="1"/>
  <c r="J7102" i="18"/>
  <c r="O7078" i="18"/>
  <c r="I7118" i="18"/>
  <c r="N7094" i="18"/>
  <c r="I7120" i="18"/>
  <c r="N7096" i="18"/>
  <c r="K7104" i="18"/>
  <c r="P7080" i="18"/>
  <c r="K7116" i="18"/>
  <c r="P7092" i="18"/>
  <c r="J7104" i="18"/>
  <c r="O7080" i="18"/>
  <c r="J7100" i="18"/>
  <c r="O7076" i="18"/>
  <c r="K7099" i="18"/>
  <c r="P7075" i="18"/>
  <c r="K7120" i="18"/>
  <c r="P7096" i="18"/>
  <c r="I7103" i="18"/>
  <c r="N7079" i="18"/>
  <c r="I7104" i="18"/>
  <c r="N7080" i="18"/>
  <c r="J7101" i="18"/>
  <c r="O7077" i="18"/>
  <c r="K7109" i="18"/>
  <c r="P7085" i="18"/>
  <c r="K7112" i="18"/>
  <c r="P7088" i="18"/>
  <c r="K7106" i="18"/>
  <c r="P7082" i="18"/>
  <c r="J7113" i="18"/>
  <c r="O7089" i="18"/>
  <c r="I7115" i="18"/>
  <c r="N7091" i="18"/>
  <c r="I7116" i="18"/>
  <c r="N7092" i="18"/>
  <c r="J7111" i="18"/>
  <c r="O7087" i="18"/>
  <c r="K7108" i="18"/>
  <c r="P7084" i="18"/>
  <c r="J7118" i="18"/>
  <c r="O7094" i="18"/>
  <c r="K7105" i="18"/>
  <c r="P7081" i="18"/>
  <c r="I7105" i="18"/>
  <c r="N7081" i="18"/>
  <c r="J7098" i="18"/>
  <c r="O7074" i="18"/>
  <c r="J7114" i="18"/>
  <c r="O7090" i="18"/>
  <c r="J7117" i="18"/>
  <c r="O7093" i="18"/>
  <c r="J7115" i="18"/>
  <c r="O7091" i="18"/>
  <c r="K7110" i="18"/>
  <c r="P7086" i="18"/>
  <c r="I7106" i="18"/>
  <c r="N7082" i="18"/>
  <c r="I7110" i="18"/>
  <c r="N7086" i="18"/>
  <c r="R7086" i="18" s="1"/>
  <c r="U7086" i="18" s="1"/>
  <c r="R7061" i="18"/>
  <c r="U7061" i="18" s="1"/>
  <c r="R7060" i="18"/>
  <c r="U7060" i="18" s="1"/>
  <c r="R7050" i="18"/>
  <c r="U7050" i="18" s="1"/>
  <c r="R7069" i="18"/>
  <c r="U7069" i="18" s="1"/>
  <c r="R7052" i="18"/>
  <c r="U7052" i="18" s="1"/>
  <c r="R7049" i="18"/>
  <c r="U7049" i="18" s="1"/>
  <c r="I7109" i="18"/>
  <c r="N7085" i="18"/>
  <c r="K7107" i="18"/>
  <c r="P7083" i="18"/>
  <c r="J7106" i="18"/>
  <c r="O7082" i="18"/>
  <c r="J7119" i="18"/>
  <c r="O7095" i="18"/>
  <c r="I7113" i="18"/>
  <c r="N7089" i="18"/>
  <c r="R7053" i="18"/>
  <c r="U7053" i="18" s="1"/>
  <c r="R7064" i="18"/>
  <c r="U7064" i="18" s="1"/>
  <c r="K7113" i="18"/>
  <c r="P7089" i="18"/>
  <c r="K7115" i="18"/>
  <c r="P7091" i="18"/>
  <c r="I7107" i="18"/>
  <c r="N7083" i="18"/>
  <c r="J7105" i="18"/>
  <c r="O7081" i="18"/>
  <c r="I7102" i="18"/>
  <c r="N7078" i="18"/>
  <c r="J7107" i="18"/>
  <c r="O7083" i="18"/>
  <c r="J7108" i="18"/>
  <c r="O7084" i="18"/>
  <c r="I7119" i="18"/>
  <c r="N7095" i="18"/>
  <c r="J7109" i="18"/>
  <c r="O7085" i="18"/>
  <c r="K7100" i="18"/>
  <c r="P7076" i="18"/>
  <c r="K7098" i="18"/>
  <c r="P7074" i="18"/>
  <c r="J7112" i="18"/>
  <c r="O7088" i="18"/>
  <c r="K7101" i="18"/>
  <c r="P7077" i="18"/>
  <c r="K7117" i="18"/>
  <c r="P7093" i="18"/>
  <c r="J7097" i="18"/>
  <c r="O7073" i="18"/>
  <c r="I7111" i="18"/>
  <c r="N7087" i="18"/>
  <c r="R7087" i="18" s="1"/>
  <c r="U7087" i="18" s="1"/>
  <c r="J7116" i="18"/>
  <c r="O7092" i="18"/>
  <c r="I7108" i="18"/>
  <c r="N7084" i="18"/>
  <c r="I7101" i="18"/>
  <c r="N7077" i="18"/>
  <c r="R7077" i="18" s="1"/>
  <c r="U7077" i="18" s="1"/>
  <c r="K7114" i="18"/>
  <c r="P7090" i="18"/>
  <c r="J7120" i="18"/>
  <c r="O7096" i="18"/>
  <c r="I7112" i="18"/>
  <c r="N7088" i="18"/>
  <c r="J7099" i="18"/>
  <c r="O7075" i="18"/>
  <c r="I7098" i="18"/>
  <c r="N7074" i="18"/>
  <c r="I7117" i="18"/>
  <c r="N7093" i="18"/>
  <c r="I7100" i="18"/>
  <c r="N7076" i="18"/>
  <c r="J7103" i="18"/>
  <c r="O7079" i="18"/>
  <c r="K7097" i="18"/>
  <c r="P7073" i="18"/>
  <c r="I7097" i="18"/>
  <c r="N7073" i="18"/>
  <c r="K7119" i="18"/>
  <c r="P7095" i="18"/>
  <c r="R7066" i="18"/>
  <c r="U7066" i="18" s="1"/>
  <c r="R7074" i="18" l="1"/>
  <c r="U7074" i="18" s="1"/>
  <c r="R7076" i="18"/>
  <c r="U7076" i="18" s="1"/>
  <c r="R7073" i="18"/>
  <c r="U7073" i="18" s="1"/>
  <c r="R7093" i="18"/>
  <c r="U7093" i="18" s="1"/>
  <c r="R7078" i="18"/>
  <c r="U7078" i="18" s="1"/>
  <c r="R7088" i="18"/>
  <c r="U7088" i="18" s="1"/>
  <c r="R7083" i="18"/>
  <c r="U7083" i="18" s="1"/>
  <c r="R7084" i="18"/>
  <c r="U7084" i="18" s="1"/>
  <c r="R7095" i="18"/>
  <c r="U7095" i="18" s="1"/>
  <c r="R7082" i="18"/>
  <c r="U7082" i="18" s="1"/>
  <c r="R7081" i="18"/>
  <c r="U7081" i="18" s="1"/>
  <c r="R7091" i="18"/>
  <c r="U7091" i="18" s="1"/>
  <c r="R7080" i="18"/>
  <c r="U7080" i="18" s="1"/>
  <c r="R7096" i="18"/>
  <c r="U7096" i="18" s="1"/>
  <c r="R7075" i="18"/>
  <c r="U7075" i="18" s="1"/>
  <c r="R7090" i="18"/>
  <c r="U7090" i="18" s="1"/>
  <c r="K7143" i="18"/>
  <c r="P7119" i="18"/>
  <c r="K7121" i="18"/>
  <c r="P7097" i="18"/>
  <c r="I7124" i="18"/>
  <c r="N7100" i="18"/>
  <c r="I7122" i="18"/>
  <c r="N7098" i="18"/>
  <c r="I7136" i="18"/>
  <c r="N7112" i="18"/>
  <c r="K7138" i="18"/>
  <c r="P7114" i="18"/>
  <c r="I7132" i="18"/>
  <c r="N7108" i="18"/>
  <c r="I7135" i="18"/>
  <c r="N7111" i="18"/>
  <c r="K7141" i="18"/>
  <c r="P7117" i="18"/>
  <c r="J7136" i="18"/>
  <c r="O7112" i="18"/>
  <c r="K7124" i="18"/>
  <c r="P7100" i="18"/>
  <c r="I7143" i="18"/>
  <c r="N7119" i="18"/>
  <c r="J7131" i="18"/>
  <c r="O7107" i="18"/>
  <c r="J7129" i="18"/>
  <c r="O7105" i="18"/>
  <c r="K7139" i="18"/>
  <c r="P7115" i="18"/>
  <c r="J7143" i="18"/>
  <c r="O7119" i="18"/>
  <c r="K7131" i="18"/>
  <c r="P7107" i="18"/>
  <c r="I7130" i="18"/>
  <c r="N7106" i="18"/>
  <c r="J7139" i="18"/>
  <c r="O7115" i="18"/>
  <c r="J7138" i="18"/>
  <c r="O7114" i="18"/>
  <c r="I7129" i="18"/>
  <c r="N7105" i="18"/>
  <c r="J7142" i="18"/>
  <c r="O7118" i="18"/>
  <c r="J7135" i="18"/>
  <c r="O7111" i="18"/>
  <c r="I7139" i="18"/>
  <c r="N7115" i="18"/>
  <c r="K7130" i="18"/>
  <c r="P7106" i="18"/>
  <c r="K7133" i="18"/>
  <c r="P7109" i="18"/>
  <c r="I7128" i="18"/>
  <c r="N7104" i="18"/>
  <c r="K7144" i="18"/>
  <c r="P7120" i="18"/>
  <c r="J7124" i="18"/>
  <c r="O7100" i="18"/>
  <c r="K7140" i="18"/>
  <c r="P7116" i="18"/>
  <c r="I7144" i="18"/>
  <c r="N7120" i="18"/>
  <c r="J7126" i="18"/>
  <c r="O7102" i="18"/>
  <c r="K7142" i="18"/>
  <c r="P7118" i="18"/>
  <c r="I7123" i="18"/>
  <c r="N7099" i="18"/>
  <c r="I7138" i="18"/>
  <c r="N7114" i="18"/>
  <c r="R7089" i="18"/>
  <c r="U7089" i="18" s="1"/>
  <c r="R7092" i="18"/>
  <c r="U7092" i="18" s="1"/>
  <c r="R7079" i="18"/>
  <c r="U7079" i="18" s="1"/>
  <c r="R7094" i="18"/>
  <c r="U7094" i="18" s="1"/>
  <c r="R7085" i="18"/>
  <c r="U7085" i="18" s="1"/>
  <c r="I7121" i="18"/>
  <c r="N7097" i="18"/>
  <c r="J7127" i="18"/>
  <c r="O7103" i="18"/>
  <c r="I7141" i="18"/>
  <c r="N7117" i="18"/>
  <c r="J7123" i="18"/>
  <c r="O7099" i="18"/>
  <c r="J7144" i="18"/>
  <c r="O7120" i="18"/>
  <c r="I7125" i="18"/>
  <c r="N7101" i="18"/>
  <c r="J7140" i="18"/>
  <c r="O7116" i="18"/>
  <c r="J7121" i="18"/>
  <c r="O7097" i="18"/>
  <c r="K7125" i="18"/>
  <c r="P7101" i="18"/>
  <c r="K7122" i="18"/>
  <c r="P7098" i="18"/>
  <c r="J7133" i="18"/>
  <c r="O7109" i="18"/>
  <c r="J7132" i="18"/>
  <c r="O7108" i="18"/>
  <c r="I7126" i="18"/>
  <c r="N7102" i="18"/>
  <c r="I7131" i="18"/>
  <c r="N7107" i="18"/>
  <c r="K7137" i="18"/>
  <c r="P7113" i="18"/>
  <c r="I7137" i="18"/>
  <c r="N7113" i="18"/>
  <c r="J7130" i="18"/>
  <c r="O7106" i="18"/>
  <c r="I7133" i="18"/>
  <c r="N7109" i="18"/>
  <c r="I7134" i="18"/>
  <c r="N7110" i="18"/>
  <c r="K7134" i="18"/>
  <c r="P7110" i="18"/>
  <c r="J7141" i="18"/>
  <c r="O7117" i="18"/>
  <c r="J7122" i="18"/>
  <c r="O7098" i="18"/>
  <c r="K7129" i="18"/>
  <c r="P7105" i="18"/>
  <c r="K7132" i="18"/>
  <c r="P7108" i="18"/>
  <c r="I7140" i="18"/>
  <c r="N7116" i="18"/>
  <c r="J7137" i="18"/>
  <c r="O7113" i="18"/>
  <c r="K7136" i="18"/>
  <c r="P7112" i="18"/>
  <c r="J7125" i="18"/>
  <c r="O7101" i="18"/>
  <c r="I7127" i="18"/>
  <c r="N7103" i="18"/>
  <c r="K7123" i="18"/>
  <c r="P7099" i="18"/>
  <c r="J7128" i="18"/>
  <c r="O7104" i="18"/>
  <c r="K7128" i="18"/>
  <c r="P7104" i="18"/>
  <c r="I7142" i="18"/>
  <c r="N7118" i="18"/>
  <c r="K7126" i="18"/>
  <c r="P7102" i="18"/>
  <c r="K7135" i="18"/>
  <c r="P7111" i="18"/>
  <c r="K7127" i="18"/>
  <c r="P7103" i="18"/>
  <c r="J7134" i="18"/>
  <c r="O7110" i="18"/>
  <c r="R7109" i="18" l="1"/>
  <c r="U7109" i="18" s="1"/>
  <c r="R7116" i="18"/>
  <c r="U7116" i="18" s="1"/>
  <c r="R7114" i="18"/>
  <c r="U7114" i="18" s="1"/>
  <c r="R7118" i="18"/>
  <c r="U7118" i="18" s="1"/>
  <c r="R7097" i="18"/>
  <c r="U7097" i="18" s="1"/>
  <c r="R7103" i="18"/>
  <c r="U7103" i="18" s="1"/>
  <c r="R7107" i="18"/>
  <c r="U7107" i="18" s="1"/>
  <c r="R7113" i="18"/>
  <c r="U7113" i="18" s="1"/>
  <c r="R7101" i="18"/>
  <c r="U7101" i="18" s="1"/>
  <c r="I7147" i="18"/>
  <c r="N7123" i="18"/>
  <c r="J7150" i="18"/>
  <c r="O7126" i="18"/>
  <c r="K7164" i="18"/>
  <c r="P7140" i="18"/>
  <c r="K7168" i="18"/>
  <c r="P7144" i="18"/>
  <c r="K7157" i="18"/>
  <c r="P7133" i="18"/>
  <c r="I7163" i="18"/>
  <c r="N7139" i="18"/>
  <c r="J7166" i="18"/>
  <c r="O7142" i="18"/>
  <c r="J7162" i="18"/>
  <c r="O7138" i="18"/>
  <c r="I7154" i="18"/>
  <c r="N7130" i="18"/>
  <c r="J7167" i="18"/>
  <c r="O7143" i="18"/>
  <c r="J7153" i="18"/>
  <c r="O7129" i="18"/>
  <c r="I7167" i="18"/>
  <c r="N7143" i="18"/>
  <c r="J7160" i="18"/>
  <c r="O7136" i="18"/>
  <c r="I7159" i="18"/>
  <c r="N7135" i="18"/>
  <c r="K7162" i="18"/>
  <c r="P7138" i="18"/>
  <c r="I7146" i="18"/>
  <c r="N7122" i="18"/>
  <c r="K7145" i="18"/>
  <c r="P7121" i="18"/>
  <c r="K7151" i="18"/>
  <c r="P7127" i="18"/>
  <c r="K7150" i="18"/>
  <c r="P7126" i="18"/>
  <c r="K7152" i="18"/>
  <c r="P7128" i="18"/>
  <c r="K7147" i="18"/>
  <c r="P7123" i="18"/>
  <c r="J7149" i="18"/>
  <c r="O7125" i="18"/>
  <c r="J7161" i="18"/>
  <c r="O7137" i="18"/>
  <c r="K7156" i="18"/>
  <c r="P7132" i="18"/>
  <c r="J7146" i="18"/>
  <c r="O7122" i="18"/>
  <c r="K7158" i="18"/>
  <c r="P7134" i="18"/>
  <c r="I7157" i="18"/>
  <c r="N7133" i="18"/>
  <c r="I7161" i="18"/>
  <c r="N7137" i="18"/>
  <c r="I7155" i="18"/>
  <c r="N7131" i="18"/>
  <c r="J7156" i="18"/>
  <c r="O7132" i="18"/>
  <c r="K7146" i="18"/>
  <c r="P7122" i="18"/>
  <c r="J7145" i="18"/>
  <c r="O7121" i="18"/>
  <c r="I7149" i="18"/>
  <c r="N7125" i="18"/>
  <c r="J7147" i="18"/>
  <c r="O7123" i="18"/>
  <c r="J7151" i="18"/>
  <c r="O7127" i="18"/>
  <c r="R7120" i="18"/>
  <c r="U7120" i="18" s="1"/>
  <c r="R7104" i="18"/>
  <c r="U7104" i="18" s="1"/>
  <c r="R7105" i="18"/>
  <c r="U7105" i="18" s="1"/>
  <c r="R7108" i="18"/>
  <c r="U7108" i="18" s="1"/>
  <c r="R7112" i="18"/>
  <c r="U7112" i="18" s="1"/>
  <c r="R7100" i="18"/>
  <c r="U7100" i="18" s="1"/>
  <c r="R7110" i="18"/>
  <c r="U7110" i="18" s="1"/>
  <c r="R7102" i="18"/>
  <c r="U7102" i="18" s="1"/>
  <c r="I7162" i="18"/>
  <c r="N7138" i="18"/>
  <c r="I7168" i="18"/>
  <c r="N7144" i="18"/>
  <c r="J7148" i="18"/>
  <c r="O7124" i="18"/>
  <c r="K7154" i="18"/>
  <c r="P7130" i="18"/>
  <c r="J7159" i="18"/>
  <c r="O7135" i="18"/>
  <c r="I7153" i="18"/>
  <c r="N7129" i="18"/>
  <c r="J7163" i="18"/>
  <c r="O7139" i="18"/>
  <c r="K7155" i="18"/>
  <c r="P7131" i="18"/>
  <c r="K7163" i="18"/>
  <c r="P7139" i="18"/>
  <c r="J7155" i="18"/>
  <c r="O7131" i="18"/>
  <c r="K7148" i="18"/>
  <c r="P7124" i="18"/>
  <c r="K7165" i="18"/>
  <c r="P7141" i="18"/>
  <c r="I7156" i="18"/>
  <c r="N7132" i="18"/>
  <c r="I7160" i="18"/>
  <c r="N7136" i="18"/>
  <c r="I7148" i="18"/>
  <c r="N7124" i="18"/>
  <c r="R7124" i="18" s="1"/>
  <c r="U7124" i="18" s="1"/>
  <c r="K7167" i="18"/>
  <c r="P7143" i="18"/>
  <c r="R7117" i="18"/>
  <c r="U7117" i="18" s="1"/>
  <c r="K7166" i="18"/>
  <c r="P7142" i="18"/>
  <c r="I7152" i="18"/>
  <c r="N7128" i="18"/>
  <c r="J7158" i="18"/>
  <c r="O7134" i="18"/>
  <c r="K7159" i="18"/>
  <c r="P7135" i="18"/>
  <c r="I7166" i="18"/>
  <c r="N7142" i="18"/>
  <c r="J7152" i="18"/>
  <c r="O7128" i="18"/>
  <c r="I7151" i="18"/>
  <c r="N7127" i="18"/>
  <c r="K7160" i="18"/>
  <c r="P7136" i="18"/>
  <c r="I7164" i="18"/>
  <c r="N7140" i="18"/>
  <c r="K7153" i="18"/>
  <c r="P7129" i="18"/>
  <c r="J7165" i="18"/>
  <c r="O7141" i="18"/>
  <c r="I7158" i="18"/>
  <c r="N7134" i="18"/>
  <c r="J7154" i="18"/>
  <c r="O7130" i="18"/>
  <c r="K7161" i="18"/>
  <c r="P7137" i="18"/>
  <c r="I7150" i="18"/>
  <c r="N7126" i="18"/>
  <c r="J7157" i="18"/>
  <c r="O7133" i="18"/>
  <c r="K7149" i="18"/>
  <c r="P7125" i="18"/>
  <c r="J7164" i="18"/>
  <c r="O7140" i="18"/>
  <c r="J7168" i="18"/>
  <c r="O7144" i="18"/>
  <c r="I7165" i="18"/>
  <c r="N7141" i="18"/>
  <c r="I7145" i="18"/>
  <c r="N7121" i="18"/>
  <c r="R7099" i="18"/>
  <c r="U7099" i="18" s="1"/>
  <c r="R7115" i="18"/>
  <c r="U7115" i="18" s="1"/>
  <c r="R7106" i="18"/>
  <c r="U7106" i="18" s="1"/>
  <c r="R7119" i="18"/>
  <c r="U7119" i="18" s="1"/>
  <c r="R7111" i="18"/>
  <c r="U7111" i="18" s="1"/>
  <c r="R7098" i="18"/>
  <c r="U7098" i="18" s="1"/>
  <c r="R7136" i="18" l="1"/>
  <c r="U7136" i="18" s="1"/>
  <c r="R7129" i="18"/>
  <c r="U7129" i="18" s="1"/>
  <c r="R7132" i="18"/>
  <c r="U7132" i="18" s="1"/>
  <c r="R7126" i="18"/>
  <c r="U7126" i="18" s="1"/>
  <c r="R7140" i="18"/>
  <c r="U7140" i="18" s="1"/>
  <c r="R7127" i="18"/>
  <c r="U7127" i="18" s="1"/>
  <c r="R7142" i="18"/>
  <c r="U7142" i="18" s="1"/>
  <c r="R7138" i="18"/>
  <c r="U7138" i="18" s="1"/>
  <c r="R7137" i="18"/>
  <c r="U7137" i="18" s="1"/>
  <c r="R7122" i="18"/>
  <c r="U7122" i="18" s="1"/>
  <c r="R7121" i="18"/>
  <c r="U7121" i="18" s="1"/>
  <c r="J7188" i="18"/>
  <c r="O7164" i="18"/>
  <c r="K7185" i="18"/>
  <c r="P7161" i="18"/>
  <c r="K7177" i="18"/>
  <c r="P7153" i="18"/>
  <c r="J7176" i="18"/>
  <c r="O7152" i="18"/>
  <c r="K7183" i="18"/>
  <c r="P7159" i="18"/>
  <c r="I7176" i="18"/>
  <c r="N7152" i="18"/>
  <c r="R7144" i="18"/>
  <c r="U7144" i="18" s="1"/>
  <c r="R7125" i="18"/>
  <c r="U7125" i="18" s="1"/>
  <c r="R7131" i="18"/>
  <c r="U7131" i="18" s="1"/>
  <c r="R7133" i="18"/>
  <c r="U7133" i="18" s="1"/>
  <c r="R7130" i="18"/>
  <c r="U7130" i="18" s="1"/>
  <c r="R7123" i="18"/>
  <c r="U7123" i="18" s="1"/>
  <c r="I7189" i="18"/>
  <c r="N7165" i="18"/>
  <c r="J7181" i="18"/>
  <c r="O7157" i="18"/>
  <c r="I7182" i="18"/>
  <c r="N7158" i="18"/>
  <c r="K7184" i="18"/>
  <c r="P7160" i="18"/>
  <c r="K7191" i="18"/>
  <c r="P7167" i="18"/>
  <c r="I7184" i="18"/>
  <c r="N7160" i="18"/>
  <c r="K7189" i="18"/>
  <c r="P7165" i="18"/>
  <c r="J7179" i="18"/>
  <c r="O7155" i="18"/>
  <c r="K7179" i="18"/>
  <c r="P7155" i="18"/>
  <c r="I7177" i="18"/>
  <c r="N7153" i="18"/>
  <c r="K7178" i="18"/>
  <c r="P7154" i="18"/>
  <c r="I7192" i="18"/>
  <c r="N7168" i="18"/>
  <c r="J7175" i="18"/>
  <c r="O7151" i="18"/>
  <c r="I7173" i="18"/>
  <c r="N7149" i="18"/>
  <c r="K7170" i="18"/>
  <c r="P7146" i="18"/>
  <c r="I7179" i="18"/>
  <c r="N7155" i="18"/>
  <c r="I7181" i="18"/>
  <c r="N7157" i="18"/>
  <c r="J7170" i="18"/>
  <c r="O7146" i="18"/>
  <c r="J7185" i="18"/>
  <c r="O7161" i="18"/>
  <c r="K7171" i="18"/>
  <c r="P7147" i="18"/>
  <c r="K7174" i="18"/>
  <c r="P7150" i="18"/>
  <c r="K7169" i="18"/>
  <c r="P7145" i="18"/>
  <c r="K7186" i="18"/>
  <c r="P7162" i="18"/>
  <c r="J7184" i="18"/>
  <c r="O7160" i="18"/>
  <c r="J7177" i="18"/>
  <c r="O7153" i="18"/>
  <c r="I7178" i="18"/>
  <c r="N7154" i="18"/>
  <c r="J7190" i="18"/>
  <c r="O7166" i="18"/>
  <c r="K7181" i="18"/>
  <c r="P7157" i="18"/>
  <c r="K7188" i="18"/>
  <c r="P7164" i="18"/>
  <c r="I7171" i="18"/>
  <c r="N7147" i="18"/>
  <c r="I7169" i="18"/>
  <c r="N7145" i="18"/>
  <c r="K7173" i="18"/>
  <c r="P7149" i="18"/>
  <c r="J7178" i="18"/>
  <c r="O7154" i="18"/>
  <c r="I7188" i="18"/>
  <c r="N7164" i="18"/>
  <c r="J7182" i="18"/>
  <c r="O7158" i="18"/>
  <c r="R7135" i="18"/>
  <c r="U7135" i="18" s="1"/>
  <c r="R7143" i="18"/>
  <c r="U7143" i="18" s="1"/>
  <c r="R7139" i="18"/>
  <c r="U7139" i="18" s="1"/>
  <c r="J7192" i="18"/>
  <c r="O7168" i="18"/>
  <c r="I7174" i="18"/>
  <c r="N7150" i="18"/>
  <c r="J7189" i="18"/>
  <c r="O7165" i="18"/>
  <c r="I7175" i="18"/>
  <c r="N7151" i="18"/>
  <c r="I7190" i="18"/>
  <c r="N7166" i="18"/>
  <c r="K7190" i="18"/>
  <c r="P7166" i="18"/>
  <c r="R7141" i="18"/>
  <c r="U7141" i="18" s="1"/>
  <c r="R7134" i="18"/>
  <c r="U7134" i="18" s="1"/>
  <c r="R7128" i="18"/>
  <c r="U7128" i="18" s="1"/>
  <c r="I7172" i="18"/>
  <c r="N7148" i="18"/>
  <c r="I7180" i="18"/>
  <c r="N7156" i="18"/>
  <c r="K7172" i="18"/>
  <c r="P7148" i="18"/>
  <c r="K7187" i="18"/>
  <c r="P7163" i="18"/>
  <c r="J7187" i="18"/>
  <c r="O7163" i="18"/>
  <c r="J7183" i="18"/>
  <c r="O7159" i="18"/>
  <c r="J7172" i="18"/>
  <c r="O7148" i="18"/>
  <c r="I7186" i="18"/>
  <c r="N7162" i="18"/>
  <c r="J7171" i="18"/>
  <c r="O7147" i="18"/>
  <c r="J7169" i="18"/>
  <c r="O7145" i="18"/>
  <c r="J7180" i="18"/>
  <c r="O7156" i="18"/>
  <c r="I7185" i="18"/>
  <c r="N7161" i="18"/>
  <c r="K7182" i="18"/>
  <c r="P7158" i="18"/>
  <c r="K7180" i="18"/>
  <c r="P7156" i="18"/>
  <c r="J7173" i="18"/>
  <c r="O7149" i="18"/>
  <c r="K7176" i="18"/>
  <c r="P7152" i="18"/>
  <c r="K7175" i="18"/>
  <c r="P7151" i="18"/>
  <c r="I7170" i="18"/>
  <c r="N7146" i="18"/>
  <c r="I7183" i="18"/>
  <c r="N7159" i="18"/>
  <c r="I7191" i="18"/>
  <c r="N7167" i="18"/>
  <c r="J7191" i="18"/>
  <c r="O7167" i="18"/>
  <c r="J7186" i="18"/>
  <c r="O7162" i="18"/>
  <c r="I7187" i="18"/>
  <c r="N7163" i="18"/>
  <c r="K7192" i="18"/>
  <c r="P7168" i="18"/>
  <c r="J7174" i="18"/>
  <c r="O7150" i="18"/>
  <c r="R7167" i="18" l="1"/>
  <c r="U7167" i="18" s="1"/>
  <c r="R7161" i="18"/>
  <c r="U7161" i="18" s="1"/>
  <c r="R7164" i="18"/>
  <c r="U7164" i="18" s="1"/>
  <c r="R7154" i="18"/>
  <c r="U7154" i="18" s="1"/>
  <c r="R7155" i="18"/>
  <c r="U7155" i="18" s="1"/>
  <c r="R7153" i="18"/>
  <c r="U7153" i="18" s="1"/>
  <c r="R7146" i="18"/>
  <c r="U7146" i="18" s="1"/>
  <c r="I7214" i="18"/>
  <c r="N7190" i="18"/>
  <c r="J7213" i="18"/>
  <c r="O7189" i="18"/>
  <c r="J7216" i="18"/>
  <c r="O7192" i="18"/>
  <c r="R7145" i="18"/>
  <c r="U7145" i="18" s="1"/>
  <c r="R7157" i="18"/>
  <c r="U7157" i="18" s="1"/>
  <c r="R7158" i="18"/>
  <c r="U7158" i="18" s="1"/>
  <c r="R7165" i="18"/>
  <c r="U7165" i="18" s="1"/>
  <c r="R7152" i="18"/>
  <c r="U7152" i="18" s="1"/>
  <c r="R7163" i="18"/>
  <c r="U7163" i="18" s="1"/>
  <c r="R7159" i="18"/>
  <c r="U7159" i="18" s="1"/>
  <c r="R7148" i="18"/>
  <c r="U7148" i="18" s="1"/>
  <c r="J7198" i="18"/>
  <c r="O7174" i="18"/>
  <c r="I7211" i="18"/>
  <c r="N7187" i="18"/>
  <c r="J7215" i="18"/>
  <c r="O7191" i="18"/>
  <c r="I7207" i="18"/>
  <c r="N7183" i="18"/>
  <c r="K7199" i="18"/>
  <c r="P7175" i="18"/>
  <c r="J7197" i="18"/>
  <c r="O7173" i="18"/>
  <c r="K7206" i="18"/>
  <c r="P7182" i="18"/>
  <c r="J7204" i="18"/>
  <c r="O7180" i="18"/>
  <c r="J7195" i="18"/>
  <c r="O7171" i="18"/>
  <c r="J7196" i="18"/>
  <c r="O7172" i="18"/>
  <c r="J7211" i="18"/>
  <c r="O7187" i="18"/>
  <c r="K7196" i="18"/>
  <c r="P7172" i="18"/>
  <c r="I7196" i="18"/>
  <c r="N7172" i="18"/>
  <c r="R7151" i="18"/>
  <c r="U7151" i="18" s="1"/>
  <c r="R7150" i="18"/>
  <c r="U7150" i="18" s="1"/>
  <c r="J7206" i="18"/>
  <c r="O7182" i="18"/>
  <c r="J7202" i="18"/>
  <c r="O7178" i="18"/>
  <c r="I7193" i="18"/>
  <c r="N7169" i="18"/>
  <c r="K7212" i="18"/>
  <c r="P7188" i="18"/>
  <c r="J7214" i="18"/>
  <c r="O7190" i="18"/>
  <c r="J7201" i="18"/>
  <c r="O7177" i="18"/>
  <c r="K7210" i="18"/>
  <c r="P7186" i="18"/>
  <c r="K7198" i="18"/>
  <c r="P7174" i="18"/>
  <c r="J7209" i="18"/>
  <c r="O7185" i="18"/>
  <c r="I7205" i="18"/>
  <c r="N7181" i="18"/>
  <c r="K7194" i="18"/>
  <c r="P7170" i="18"/>
  <c r="J7199" i="18"/>
  <c r="O7175" i="18"/>
  <c r="K7202" i="18"/>
  <c r="P7178" i="18"/>
  <c r="K7203" i="18"/>
  <c r="P7179" i="18"/>
  <c r="K7213" i="18"/>
  <c r="P7189" i="18"/>
  <c r="K7215" i="18"/>
  <c r="P7191" i="18"/>
  <c r="I7206" i="18"/>
  <c r="N7182" i="18"/>
  <c r="R7182" i="18" s="1"/>
  <c r="U7182" i="18" s="1"/>
  <c r="I7213" i="18"/>
  <c r="N7189" i="18"/>
  <c r="I7200" i="18"/>
  <c r="N7176" i="18"/>
  <c r="J7200" i="18"/>
  <c r="O7176" i="18"/>
  <c r="K7209" i="18"/>
  <c r="P7185" i="18"/>
  <c r="R7162" i="18"/>
  <c r="U7162" i="18" s="1"/>
  <c r="R7156" i="18"/>
  <c r="U7156" i="18" s="1"/>
  <c r="I7199" i="18"/>
  <c r="N7175" i="18"/>
  <c r="R7149" i="18"/>
  <c r="U7149" i="18" s="1"/>
  <c r="R7160" i="18"/>
  <c r="U7160" i="18" s="1"/>
  <c r="K7214" i="18"/>
  <c r="P7190" i="18"/>
  <c r="I7198" i="18"/>
  <c r="N7174" i="18"/>
  <c r="R7147" i="18"/>
  <c r="U7147" i="18" s="1"/>
  <c r="R7168" i="18"/>
  <c r="U7168" i="18" s="1"/>
  <c r="K7216" i="18"/>
  <c r="P7192" i="18"/>
  <c r="J7210" i="18"/>
  <c r="O7186" i="18"/>
  <c r="I7215" i="18"/>
  <c r="N7191" i="18"/>
  <c r="R7191" i="18" s="1"/>
  <c r="U7191" i="18" s="1"/>
  <c r="I7194" i="18"/>
  <c r="N7170" i="18"/>
  <c r="K7200" i="18"/>
  <c r="P7176" i="18"/>
  <c r="K7204" i="18"/>
  <c r="P7180" i="18"/>
  <c r="I7209" i="18"/>
  <c r="N7185" i="18"/>
  <c r="J7193" i="18"/>
  <c r="O7169" i="18"/>
  <c r="I7210" i="18"/>
  <c r="N7186" i="18"/>
  <c r="J7207" i="18"/>
  <c r="O7183" i="18"/>
  <c r="K7211" i="18"/>
  <c r="P7187" i="18"/>
  <c r="I7204" i="18"/>
  <c r="N7180" i="18"/>
  <c r="R7180" i="18" s="1"/>
  <c r="U7180" i="18" s="1"/>
  <c r="R7166" i="18"/>
  <c r="U7166" i="18" s="1"/>
  <c r="I7212" i="18"/>
  <c r="N7188" i="18"/>
  <c r="K7197" i="18"/>
  <c r="P7173" i="18"/>
  <c r="I7195" i="18"/>
  <c r="N7171" i="18"/>
  <c r="K7205" i="18"/>
  <c r="P7181" i="18"/>
  <c r="I7202" i="18"/>
  <c r="N7178" i="18"/>
  <c r="J7208" i="18"/>
  <c r="O7184" i="18"/>
  <c r="K7193" i="18"/>
  <c r="P7169" i="18"/>
  <c r="K7195" i="18"/>
  <c r="P7171" i="18"/>
  <c r="J7194" i="18"/>
  <c r="O7170" i="18"/>
  <c r="I7203" i="18"/>
  <c r="N7179" i="18"/>
  <c r="I7197" i="18"/>
  <c r="N7173" i="18"/>
  <c r="I7216" i="18"/>
  <c r="N7192" i="18"/>
  <c r="I7201" i="18"/>
  <c r="N7177" i="18"/>
  <c r="J7203" i="18"/>
  <c r="O7179" i="18"/>
  <c r="I7208" i="18"/>
  <c r="N7184" i="18"/>
  <c r="K7208" i="18"/>
  <c r="P7184" i="18"/>
  <c r="J7205" i="18"/>
  <c r="O7181" i="18"/>
  <c r="K7207" i="18"/>
  <c r="P7183" i="18"/>
  <c r="K7201" i="18"/>
  <c r="P7177" i="18"/>
  <c r="J7212" i="18"/>
  <c r="O7188" i="18"/>
  <c r="R7185" i="18" l="1"/>
  <c r="U7185" i="18" s="1"/>
  <c r="R7174" i="18"/>
  <c r="U7174" i="18" s="1"/>
  <c r="R7186" i="18"/>
  <c r="U7186" i="18" s="1"/>
  <c r="R7170" i="18"/>
  <c r="U7170" i="18" s="1"/>
  <c r="R7184" i="18"/>
  <c r="U7184" i="18" s="1"/>
  <c r="R7173" i="18"/>
  <c r="U7173" i="18" s="1"/>
  <c r="R7171" i="18"/>
  <c r="U7171" i="18" s="1"/>
  <c r="R7189" i="18"/>
  <c r="U7189" i="18" s="1"/>
  <c r="I7232" i="18"/>
  <c r="N7208" i="18"/>
  <c r="K7217" i="18"/>
  <c r="P7193" i="18"/>
  <c r="K7231" i="18"/>
  <c r="P7207" i="18"/>
  <c r="J7227" i="18"/>
  <c r="O7203" i="18"/>
  <c r="I7227" i="18"/>
  <c r="N7203" i="18"/>
  <c r="J7232" i="18"/>
  <c r="O7208" i="18"/>
  <c r="K7229" i="18"/>
  <c r="P7205" i="18"/>
  <c r="K7221" i="18"/>
  <c r="P7197" i="18"/>
  <c r="R7175" i="18"/>
  <c r="U7175" i="18" s="1"/>
  <c r="R7176" i="18"/>
  <c r="U7176" i="18" s="1"/>
  <c r="R7169" i="18"/>
  <c r="U7169" i="18" s="1"/>
  <c r="R7172" i="18"/>
  <c r="U7172" i="18" s="1"/>
  <c r="J7229" i="18"/>
  <c r="O7205" i="18"/>
  <c r="I7221" i="18"/>
  <c r="N7197" i="18"/>
  <c r="I7219" i="18"/>
  <c r="N7195" i="18"/>
  <c r="J7236" i="18"/>
  <c r="O7212" i="18"/>
  <c r="K7232" i="18"/>
  <c r="P7208" i="18"/>
  <c r="I7240" i="18"/>
  <c r="N7216" i="18"/>
  <c r="K7219" i="18"/>
  <c r="P7195" i="18"/>
  <c r="R7177" i="18"/>
  <c r="U7177" i="18" s="1"/>
  <c r="R7178" i="18"/>
  <c r="U7178" i="18" s="1"/>
  <c r="R7188" i="18"/>
  <c r="U7188" i="18" s="1"/>
  <c r="I7228" i="18"/>
  <c r="N7204" i="18"/>
  <c r="J7231" i="18"/>
  <c r="O7207" i="18"/>
  <c r="J7217" i="18"/>
  <c r="O7193" i="18"/>
  <c r="K7228" i="18"/>
  <c r="P7204" i="18"/>
  <c r="I7218" i="18"/>
  <c r="N7194" i="18"/>
  <c r="J7234" i="18"/>
  <c r="O7210" i="18"/>
  <c r="K7238" i="18"/>
  <c r="P7214" i="18"/>
  <c r="I7223" i="18"/>
  <c r="N7199" i="18"/>
  <c r="K7233" i="18"/>
  <c r="P7209" i="18"/>
  <c r="I7224" i="18"/>
  <c r="N7200" i="18"/>
  <c r="I7230" i="18"/>
  <c r="N7206" i="18"/>
  <c r="K7237" i="18"/>
  <c r="P7213" i="18"/>
  <c r="K7226" i="18"/>
  <c r="P7202" i="18"/>
  <c r="K7218" i="18"/>
  <c r="P7194" i="18"/>
  <c r="J7233" i="18"/>
  <c r="O7209" i="18"/>
  <c r="K7234" i="18"/>
  <c r="P7210" i="18"/>
  <c r="J7238" i="18"/>
  <c r="O7214" i="18"/>
  <c r="I7217" i="18"/>
  <c r="N7193" i="18"/>
  <c r="J7230" i="18"/>
  <c r="O7206" i="18"/>
  <c r="I7220" i="18"/>
  <c r="N7196" i="18"/>
  <c r="J7235" i="18"/>
  <c r="O7211" i="18"/>
  <c r="J7219" i="18"/>
  <c r="O7195" i="18"/>
  <c r="K7230" i="18"/>
  <c r="P7206" i="18"/>
  <c r="K7223" i="18"/>
  <c r="P7199" i="18"/>
  <c r="J7239" i="18"/>
  <c r="O7215" i="18"/>
  <c r="J7222" i="18"/>
  <c r="O7198" i="18"/>
  <c r="J7237" i="18"/>
  <c r="O7213" i="18"/>
  <c r="I7225" i="18"/>
  <c r="N7201" i="18"/>
  <c r="I7226" i="18"/>
  <c r="N7202" i="18"/>
  <c r="I7236" i="18"/>
  <c r="N7212" i="18"/>
  <c r="R7181" i="18"/>
  <c r="U7181" i="18" s="1"/>
  <c r="R7183" i="18"/>
  <c r="U7183" i="18" s="1"/>
  <c r="R7187" i="18"/>
  <c r="U7187" i="18" s="1"/>
  <c r="R7190" i="18"/>
  <c r="U7190" i="18" s="1"/>
  <c r="K7225" i="18"/>
  <c r="P7201" i="18"/>
  <c r="J7218" i="18"/>
  <c r="O7194" i="18"/>
  <c r="R7192" i="18"/>
  <c r="U7192" i="18" s="1"/>
  <c r="R7179" i="18"/>
  <c r="U7179" i="18" s="1"/>
  <c r="K7235" i="18"/>
  <c r="P7211" i="18"/>
  <c r="I7234" i="18"/>
  <c r="N7210" i="18"/>
  <c r="I7233" i="18"/>
  <c r="N7209" i="18"/>
  <c r="K7224" i="18"/>
  <c r="P7200" i="18"/>
  <c r="I7239" i="18"/>
  <c r="N7215" i="18"/>
  <c r="K7240" i="18"/>
  <c r="P7216" i="18"/>
  <c r="I7222" i="18"/>
  <c r="N7198" i="18"/>
  <c r="J7224" i="18"/>
  <c r="O7200" i="18"/>
  <c r="I7237" i="18"/>
  <c r="N7213" i="18"/>
  <c r="K7239" i="18"/>
  <c r="P7215" i="18"/>
  <c r="K7227" i="18"/>
  <c r="P7203" i="18"/>
  <c r="J7223" i="18"/>
  <c r="O7199" i="18"/>
  <c r="I7229" i="18"/>
  <c r="N7205" i="18"/>
  <c r="R7205" i="18" s="1"/>
  <c r="U7205" i="18" s="1"/>
  <c r="K7222" i="18"/>
  <c r="P7198" i="18"/>
  <c r="J7225" i="18"/>
  <c r="O7201" i="18"/>
  <c r="K7236" i="18"/>
  <c r="P7212" i="18"/>
  <c r="J7226" i="18"/>
  <c r="O7202" i="18"/>
  <c r="K7220" i="18"/>
  <c r="P7196" i="18"/>
  <c r="J7220" i="18"/>
  <c r="O7196" i="18"/>
  <c r="J7228" i="18"/>
  <c r="O7204" i="18"/>
  <c r="J7221" i="18"/>
  <c r="O7197" i="18"/>
  <c r="I7231" i="18"/>
  <c r="N7207" i="18"/>
  <c r="I7235" i="18"/>
  <c r="N7211" i="18"/>
  <c r="J7240" i="18"/>
  <c r="O7216" i="18"/>
  <c r="I7238" i="18"/>
  <c r="N7214" i="18"/>
  <c r="R7207" i="18" l="1"/>
  <c r="U7207" i="18" s="1"/>
  <c r="R7210" i="18"/>
  <c r="U7210" i="18" s="1"/>
  <c r="R7211" i="18"/>
  <c r="U7211" i="18" s="1"/>
  <c r="R7213" i="18"/>
  <c r="U7213" i="18" s="1"/>
  <c r="R7209" i="18"/>
  <c r="U7209" i="18" s="1"/>
  <c r="R7214" i="18"/>
  <c r="U7214" i="18" s="1"/>
  <c r="I7255" i="18"/>
  <c r="N7231" i="18"/>
  <c r="K7260" i="18"/>
  <c r="P7236" i="18"/>
  <c r="J7248" i="18"/>
  <c r="O7224" i="18"/>
  <c r="K7248" i="18"/>
  <c r="P7224" i="18"/>
  <c r="I7262" i="18"/>
  <c r="N7238" i="18"/>
  <c r="I7259" i="18"/>
  <c r="N7235" i="18"/>
  <c r="J7245" i="18"/>
  <c r="O7221" i="18"/>
  <c r="J7244" i="18"/>
  <c r="O7220" i="18"/>
  <c r="J7250" i="18"/>
  <c r="O7226" i="18"/>
  <c r="J7249" i="18"/>
  <c r="O7225" i="18"/>
  <c r="I7253" i="18"/>
  <c r="N7229" i="18"/>
  <c r="K7251" i="18"/>
  <c r="P7227" i="18"/>
  <c r="I7261" i="18"/>
  <c r="N7237" i="18"/>
  <c r="I7246" i="18"/>
  <c r="N7222" i="18"/>
  <c r="I7263" i="18"/>
  <c r="N7239" i="18"/>
  <c r="I7257" i="18"/>
  <c r="N7233" i="18"/>
  <c r="K7259" i="18"/>
  <c r="P7235" i="18"/>
  <c r="J7242" i="18"/>
  <c r="O7218" i="18"/>
  <c r="I7260" i="18"/>
  <c r="N7236" i="18"/>
  <c r="I7249" i="18"/>
  <c r="N7225" i="18"/>
  <c r="J7246" i="18"/>
  <c r="O7222" i="18"/>
  <c r="K7247" i="18"/>
  <c r="P7223" i="18"/>
  <c r="J7243" i="18"/>
  <c r="O7219" i="18"/>
  <c r="I7244" i="18"/>
  <c r="N7220" i="18"/>
  <c r="I7241" i="18"/>
  <c r="N7217" i="18"/>
  <c r="K7258" i="18"/>
  <c r="P7234" i="18"/>
  <c r="K7242" i="18"/>
  <c r="P7218" i="18"/>
  <c r="K7261" i="18"/>
  <c r="P7237" i="18"/>
  <c r="I7248" i="18"/>
  <c r="N7224" i="18"/>
  <c r="I7247" i="18"/>
  <c r="N7223" i="18"/>
  <c r="J7258" i="18"/>
  <c r="O7234" i="18"/>
  <c r="K7252" i="18"/>
  <c r="P7228" i="18"/>
  <c r="J7255" i="18"/>
  <c r="O7231" i="18"/>
  <c r="R7216" i="18"/>
  <c r="U7216" i="18" s="1"/>
  <c r="R7197" i="18"/>
  <c r="U7197" i="18" s="1"/>
  <c r="J7252" i="18"/>
  <c r="O7228" i="18"/>
  <c r="J7247" i="18"/>
  <c r="O7223" i="18"/>
  <c r="R7202" i="18"/>
  <c r="U7202" i="18" s="1"/>
  <c r="R7206" i="18"/>
  <c r="U7206" i="18" s="1"/>
  <c r="R7194" i="18"/>
  <c r="U7194" i="18" s="1"/>
  <c r="R7204" i="18"/>
  <c r="U7204" i="18" s="1"/>
  <c r="I7264" i="18"/>
  <c r="N7240" i="18"/>
  <c r="J7260" i="18"/>
  <c r="O7236" i="18"/>
  <c r="I7245" i="18"/>
  <c r="N7221" i="18"/>
  <c r="K7245" i="18"/>
  <c r="P7221" i="18"/>
  <c r="J7256" i="18"/>
  <c r="O7232" i="18"/>
  <c r="J7251" i="18"/>
  <c r="O7227" i="18"/>
  <c r="K7241" i="18"/>
  <c r="P7217" i="18"/>
  <c r="K7244" i="18"/>
  <c r="P7220" i="18"/>
  <c r="K7263" i="18"/>
  <c r="P7239" i="18"/>
  <c r="K7264" i="18"/>
  <c r="P7240" i="18"/>
  <c r="I7258" i="18"/>
  <c r="N7234" i="18"/>
  <c r="K7249" i="18"/>
  <c r="P7225" i="18"/>
  <c r="I7250" i="18"/>
  <c r="N7226" i="18"/>
  <c r="J7261" i="18"/>
  <c r="O7237" i="18"/>
  <c r="J7263" i="18"/>
  <c r="O7239" i="18"/>
  <c r="K7254" i="18"/>
  <c r="P7230" i="18"/>
  <c r="J7259" i="18"/>
  <c r="O7235" i="18"/>
  <c r="J7254" i="18"/>
  <c r="O7230" i="18"/>
  <c r="J7262" i="18"/>
  <c r="O7238" i="18"/>
  <c r="J7257" i="18"/>
  <c r="O7233" i="18"/>
  <c r="K7250" i="18"/>
  <c r="P7226" i="18"/>
  <c r="I7254" i="18"/>
  <c r="N7230" i="18"/>
  <c r="R7230" i="18" s="1"/>
  <c r="U7230" i="18" s="1"/>
  <c r="K7257" i="18"/>
  <c r="P7233" i="18"/>
  <c r="K7262" i="18"/>
  <c r="P7238" i="18"/>
  <c r="I7242" i="18"/>
  <c r="N7218" i="18"/>
  <c r="J7241" i="18"/>
  <c r="O7217" i="18"/>
  <c r="I7252" i="18"/>
  <c r="N7228" i="18"/>
  <c r="R7195" i="18"/>
  <c r="U7195" i="18" s="1"/>
  <c r="R7203" i="18"/>
  <c r="U7203" i="18" s="1"/>
  <c r="R7208" i="18"/>
  <c r="U7208" i="18" s="1"/>
  <c r="J7264" i="18"/>
  <c r="O7240" i="18"/>
  <c r="K7246" i="18"/>
  <c r="P7222" i="18"/>
  <c r="R7198" i="18"/>
  <c r="U7198" i="18" s="1"/>
  <c r="R7215" i="18"/>
  <c r="U7215" i="18" s="1"/>
  <c r="R7212" i="18"/>
  <c r="U7212" i="18" s="1"/>
  <c r="R7201" i="18"/>
  <c r="U7201" i="18" s="1"/>
  <c r="R7196" i="18"/>
  <c r="U7196" i="18" s="1"/>
  <c r="R7193" i="18"/>
  <c r="U7193" i="18" s="1"/>
  <c r="R7200" i="18"/>
  <c r="U7200" i="18" s="1"/>
  <c r="R7199" i="18"/>
  <c r="U7199" i="18" s="1"/>
  <c r="K7243" i="18"/>
  <c r="P7219" i="18"/>
  <c r="K7256" i="18"/>
  <c r="P7232" i="18"/>
  <c r="I7243" i="18"/>
  <c r="N7219" i="18"/>
  <c r="R7219" i="18" s="1"/>
  <c r="U7219" i="18" s="1"/>
  <c r="J7253" i="18"/>
  <c r="O7229" i="18"/>
  <c r="K7253" i="18"/>
  <c r="P7229" i="18"/>
  <c r="I7251" i="18"/>
  <c r="N7227" i="18"/>
  <c r="K7255" i="18"/>
  <c r="P7231" i="18"/>
  <c r="I7256" i="18"/>
  <c r="N7232" i="18"/>
  <c r="R7228" i="18" l="1"/>
  <c r="U7228" i="18" s="1"/>
  <c r="R7218" i="18"/>
  <c r="U7218" i="18" s="1"/>
  <c r="R7234" i="18"/>
  <c r="U7234" i="18" s="1"/>
  <c r="R7221" i="18"/>
  <c r="U7221" i="18" s="1"/>
  <c r="R7240" i="18"/>
  <c r="U7240" i="18" s="1"/>
  <c r="R7224" i="18"/>
  <c r="U7224" i="18" s="1"/>
  <c r="K7279" i="18"/>
  <c r="P7255" i="18"/>
  <c r="I7280" i="18"/>
  <c r="N7256" i="18"/>
  <c r="J7277" i="18"/>
  <c r="O7253" i="18"/>
  <c r="R7223" i="18"/>
  <c r="U7223" i="18" s="1"/>
  <c r="R7220" i="18"/>
  <c r="U7220" i="18" s="1"/>
  <c r="R7225" i="18"/>
  <c r="U7225" i="18" s="1"/>
  <c r="R7233" i="18"/>
  <c r="U7233" i="18" s="1"/>
  <c r="R7222" i="18"/>
  <c r="U7222" i="18" s="1"/>
  <c r="R7235" i="18"/>
  <c r="U7235" i="18" s="1"/>
  <c r="J7288" i="18"/>
  <c r="O7264" i="18"/>
  <c r="I7275" i="18"/>
  <c r="N7251" i="18"/>
  <c r="K7280" i="18"/>
  <c r="P7256" i="18"/>
  <c r="K7270" i="18"/>
  <c r="P7246" i="18"/>
  <c r="J7265" i="18"/>
  <c r="O7241" i="18"/>
  <c r="K7286" i="18"/>
  <c r="P7262" i="18"/>
  <c r="I7278" i="18"/>
  <c r="N7254" i="18"/>
  <c r="J7281" i="18"/>
  <c r="O7257" i="18"/>
  <c r="J7278" i="18"/>
  <c r="O7254" i="18"/>
  <c r="K7278" i="18"/>
  <c r="P7254" i="18"/>
  <c r="J7285" i="18"/>
  <c r="O7261" i="18"/>
  <c r="K7273" i="18"/>
  <c r="P7249" i="18"/>
  <c r="K7288" i="18"/>
  <c r="P7264" i="18"/>
  <c r="K7268" i="18"/>
  <c r="P7244" i="18"/>
  <c r="J7275" i="18"/>
  <c r="O7251" i="18"/>
  <c r="K7269" i="18"/>
  <c r="P7245" i="18"/>
  <c r="J7284" i="18"/>
  <c r="O7260" i="18"/>
  <c r="J7271" i="18"/>
  <c r="O7247" i="18"/>
  <c r="K7276" i="18"/>
  <c r="P7252" i="18"/>
  <c r="I7271" i="18"/>
  <c r="N7247" i="18"/>
  <c r="K7285" i="18"/>
  <c r="P7261" i="18"/>
  <c r="K7282" i="18"/>
  <c r="P7258" i="18"/>
  <c r="I7268" i="18"/>
  <c r="N7244" i="18"/>
  <c r="K7271" i="18"/>
  <c r="P7247" i="18"/>
  <c r="I7273" i="18"/>
  <c r="N7249" i="18"/>
  <c r="J7266" i="18"/>
  <c r="O7242" i="18"/>
  <c r="I7281" i="18"/>
  <c r="N7257" i="18"/>
  <c r="I7270" i="18"/>
  <c r="N7246" i="18"/>
  <c r="K7275" i="18"/>
  <c r="P7251" i="18"/>
  <c r="J7273" i="18"/>
  <c r="O7249" i="18"/>
  <c r="J7268" i="18"/>
  <c r="O7244" i="18"/>
  <c r="I7283" i="18"/>
  <c r="N7259" i="18"/>
  <c r="K7272" i="18"/>
  <c r="P7248" i="18"/>
  <c r="K7284" i="18"/>
  <c r="P7260" i="18"/>
  <c r="I7267" i="18"/>
  <c r="N7243" i="18"/>
  <c r="R7226" i="18"/>
  <c r="U7226" i="18" s="1"/>
  <c r="R7217" i="18"/>
  <c r="U7217" i="18" s="1"/>
  <c r="R7239" i="18"/>
  <c r="U7239" i="18" s="1"/>
  <c r="R7237" i="18"/>
  <c r="U7237" i="18" s="1"/>
  <c r="R7229" i="18"/>
  <c r="U7229" i="18" s="1"/>
  <c r="R7238" i="18"/>
  <c r="U7238" i="18" s="1"/>
  <c r="R7231" i="18"/>
  <c r="U7231" i="18" s="1"/>
  <c r="K7277" i="18"/>
  <c r="P7253" i="18"/>
  <c r="K7267" i="18"/>
  <c r="P7243" i="18"/>
  <c r="R7236" i="18"/>
  <c r="U7236" i="18" s="1"/>
  <c r="R7232" i="18"/>
  <c r="U7232" i="18" s="1"/>
  <c r="R7227" i="18"/>
  <c r="U7227" i="18" s="1"/>
  <c r="I7276" i="18"/>
  <c r="N7252" i="18"/>
  <c r="I7266" i="18"/>
  <c r="N7242" i="18"/>
  <c r="K7281" i="18"/>
  <c r="P7257" i="18"/>
  <c r="K7274" i="18"/>
  <c r="P7250" i="18"/>
  <c r="J7286" i="18"/>
  <c r="O7262" i="18"/>
  <c r="J7283" i="18"/>
  <c r="O7259" i="18"/>
  <c r="J7287" i="18"/>
  <c r="O7263" i="18"/>
  <c r="I7274" i="18"/>
  <c r="N7250" i="18"/>
  <c r="I7282" i="18"/>
  <c r="N7258" i="18"/>
  <c r="K7287" i="18"/>
  <c r="P7263" i="18"/>
  <c r="K7265" i="18"/>
  <c r="P7241" i="18"/>
  <c r="J7280" i="18"/>
  <c r="O7256" i="18"/>
  <c r="I7269" i="18"/>
  <c r="N7245" i="18"/>
  <c r="I7288" i="18"/>
  <c r="N7264" i="18"/>
  <c r="J7276" i="18"/>
  <c r="O7252" i="18"/>
  <c r="J7279" i="18"/>
  <c r="O7255" i="18"/>
  <c r="J7282" i="18"/>
  <c r="O7258" i="18"/>
  <c r="I7272" i="18"/>
  <c r="N7248" i="18"/>
  <c r="K7266" i="18"/>
  <c r="P7242" i="18"/>
  <c r="I7265" i="18"/>
  <c r="N7241" i="18"/>
  <c r="J7267" i="18"/>
  <c r="O7243" i="18"/>
  <c r="J7270" i="18"/>
  <c r="O7246" i="18"/>
  <c r="I7284" i="18"/>
  <c r="N7260" i="18"/>
  <c r="K7283" i="18"/>
  <c r="P7259" i="18"/>
  <c r="I7287" i="18"/>
  <c r="N7263" i="18"/>
  <c r="R7263" i="18" s="1"/>
  <c r="U7263" i="18" s="1"/>
  <c r="I7285" i="18"/>
  <c r="N7261" i="18"/>
  <c r="I7277" i="18"/>
  <c r="N7253" i="18"/>
  <c r="R7253" i="18" s="1"/>
  <c r="U7253" i="18" s="1"/>
  <c r="J7274" i="18"/>
  <c r="O7250" i="18"/>
  <c r="J7269" i="18"/>
  <c r="O7245" i="18"/>
  <c r="I7286" i="18"/>
  <c r="N7262" i="18"/>
  <c r="J7272" i="18"/>
  <c r="O7248" i="18"/>
  <c r="I7279" i="18"/>
  <c r="N7255" i="18"/>
  <c r="R7249" i="18" l="1"/>
  <c r="U7249" i="18" s="1"/>
  <c r="R7260" i="18"/>
  <c r="U7260" i="18" s="1"/>
  <c r="R7255" i="18"/>
  <c r="U7255" i="18" s="1"/>
  <c r="R7262" i="18"/>
  <c r="U7262" i="18" s="1"/>
  <c r="R7261" i="18"/>
  <c r="U7261" i="18" s="1"/>
  <c r="R7241" i="18"/>
  <c r="U7241" i="18" s="1"/>
  <c r="R7264" i="18"/>
  <c r="U7264" i="18" s="1"/>
  <c r="R7248" i="18"/>
  <c r="U7248" i="18" s="1"/>
  <c r="R7242" i="18"/>
  <c r="U7242" i="18" s="1"/>
  <c r="R7259" i="18"/>
  <c r="U7259" i="18" s="1"/>
  <c r="R7246" i="18"/>
  <c r="U7246" i="18" s="1"/>
  <c r="R7247" i="18"/>
  <c r="U7247" i="18" s="1"/>
  <c r="R7251" i="18"/>
  <c r="U7251" i="18" s="1"/>
  <c r="R7256" i="18"/>
  <c r="U7256" i="18" s="1"/>
  <c r="R7250" i="18"/>
  <c r="U7250" i="18" s="1"/>
  <c r="K7291" i="18"/>
  <c r="P7267" i="18"/>
  <c r="I7303" i="18"/>
  <c r="N7279" i="18"/>
  <c r="I7310" i="18"/>
  <c r="N7286" i="18"/>
  <c r="J7298" i="18"/>
  <c r="O7274" i="18"/>
  <c r="I7309" i="18"/>
  <c r="N7285" i="18"/>
  <c r="K7307" i="18"/>
  <c r="P7283" i="18"/>
  <c r="J7294" i="18"/>
  <c r="O7270" i="18"/>
  <c r="I7289" i="18"/>
  <c r="N7265" i="18"/>
  <c r="I7296" i="18"/>
  <c r="N7272" i="18"/>
  <c r="J7303" i="18"/>
  <c r="O7279" i="18"/>
  <c r="I7312" i="18"/>
  <c r="N7288" i="18"/>
  <c r="J7304" i="18"/>
  <c r="O7280" i="18"/>
  <c r="K7311" i="18"/>
  <c r="P7287" i="18"/>
  <c r="I7298" i="18"/>
  <c r="N7274" i="18"/>
  <c r="J7307" i="18"/>
  <c r="O7283" i="18"/>
  <c r="K7298" i="18"/>
  <c r="P7274" i="18"/>
  <c r="I7290" i="18"/>
  <c r="N7266" i="18"/>
  <c r="K7308" i="18"/>
  <c r="P7284" i="18"/>
  <c r="I7307" i="18"/>
  <c r="N7283" i="18"/>
  <c r="J7297" i="18"/>
  <c r="O7273" i="18"/>
  <c r="I7294" i="18"/>
  <c r="N7270" i="18"/>
  <c r="J7290" i="18"/>
  <c r="O7266" i="18"/>
  <c r="K7295" i="18"/>
  <c r="P7271" i="18"/>
  <c r="K7306" i="18"/>
  <c r="P7282" i="18"/>
  <c r="I7295" i="18"/>
  <c r="N7271" i="18"/>
  <c r="J7295" i="18"/>
  <c r="O7271" i="18"/>
  <c r="K7293" i="18"/>
  <c r="P7269" i="18"/>
  <c r="K7292" i="18"/>
  <c r="P7268" i="18"/>
  <c r="K7297" i="18"/>
  <c r="P7273" i="18"/>
  <c r="K7302" i="18"/>
  <c r="P7278" i="18"/>
  <c r="J7305" i="18"/>
  <c r="O7281" i="18"/>
  <c r="K7310" i="18"/>
  <c r="P7286" i="18"/>
  <c r="K7294" i="18"/>
  <c r="P7270" i="18"/>
  <c r="I7299" i="18"/>
  <c r="N7275" i="18"/>
  <c r="I7304" i="18"/>
  <c r="N7280" i="18"/>
  <c r="R7245" i="18"/>
  <c r="U7245" i="18" s="1"/>
  <c r="R7257" i="18"/>
  <c r="U7257" i="18" s="1"/>
  <c r="R7244" i="18"/>
  <c r="U7244" i="18" s="1"/>
  <c r="R7254" i="18"/>
  <c r="U7254" i="18" s="1"/>
  <c r="R7258" i="18"/>
  <c r="U7258" i="18" s="1"/>
  <c r="R7252" i="18"/>
  <c r="U7252" i="18" s="1"/>
  <c r="K7301" i="18"/>
  <c r="P7277" i="18"/>
  <c r="R7243" i="18"/>
  <c r="U7243" i="18" s="1"/>
  <c r="J7296" i="18"/>
  <c r="O7272" i="18"/>
  <c r="J7293" i="18"/>
  <c r="O7269" i="18"/>
  <c r="I7301" i="18"/>
  <c r="N7277" i="18"/>
  <c r="I7311" i="18"/>
  <c r="N7287" i="18"/>
  <c r="I7308" i="18"/>
  <c r="N7284" i="18"/>
  <c r="J7291" i="18"/>
  <c r="O7267" i="18"/>
  <c r="K7290" i="18"/>
  <c r="P7266" i="18"/>
  <c r="J7306" i="18"/>
  <c r="O7282" i="18"/>
  <c r="J7300" i="18"/>
  <c r="O7276" i="18"/>
  <c r="I7293" i="18"/>
  <c r="N7269" i="18"/>
  <c r="K7289" i="18"/>
  <c r="P7265" i="18"/>
  <c r="I7306" i="18"/>
  <c r="N7282" i="18"/>
  <c r="J7311" i="18"/>
  <c r="O7287" i="18"/>
  <c r="J7310" i="18"/>
  <c r="O7286" i="18"/>
  <c r="K7305" i="18"/>
  <c r="P7281" i="18"/>
  <c r="I7300" i="18"/>
  <c r="N7276" i="18"/>
  <c r="I7291" i="18"/>
  <c r="N7267" i="18"/>
  <c r="K7296" i="18"/>
  <c r="P7272" i="18"/>
  <c r="J7292" i="18"/>
  <c r="O7268" i="18"/>
  <c r="K7299" i="18"/>
  <c r="P7275" i="18"/>
  <c r="I7305" i="18"/>
  <c r="N7281" i="18"/>
  <c r="I7297" i="18"/>
  <c r="N7273" i="18"/>
  <c r="I7292" i="18"/>
  <c r="N7268" i="18"/>
  <c r="K7309" i="18"/>
  <c r="P7285" i="18"/>
  <c r="K7300" i="18"/>
  <c r="P7276" i="18"/>
  <c r="J7308" i="18"/>
  <c r="O7284" i="18"/>
  <c r="J7299" i="18"/>
  <c r="O7275" i="18"/>
  <c r="K7312" i="18"/>
  <c r="P7288" i="18"/>
  <c r="J7309" i="18"/>
  <c r="O7285" i="18"/>
  <c r="J7302" i="18"/>
  <c r="O7278" i="18"/>
  <c r="I7302" i="18"/>
  <c r="N7278" i="18"/>
  <c r="J7289" i="18"/>
  <c r="O7265" i="18"/>
  <c r="K7304" i="18"/>
  <c r="P7280" i="18"/>
  <c r="J7312" i="18"/>
  <c r="O7288" i="18"/>
  <c r="J7301" i="18"/>
  <c r="O7277" i="18"/>
  <c r="K7303" i="18"/>
  <c r="P7279" i="18"/>
  <c r="R7283" i="18" l="1"/>
  <c r="U7283" i="18" s="1"/>
  <c r="R7276" i="18"/>
  <c r="U7276" i="18" s="1"/>
  <c r="R7282" i="18"/>
  <c r="U7282" i="18" s="1"/>
  <c r="R7268" i="18"/>
  <c r="U7268" i="18" s="1"/>
  <c r="R7271" i="18"/>
  <c r="U7271" i="18" s="1"/>
  <c r="R7280" i="18"/>
  <c r="U7280" i="18" s="1"/>
  <c r="R7266" i="18"/>
  <c r="U7266" i="18" s="1"/>
  <c r="J7326" i="18"/>
  <c r="O7302" i="18"/>
  <c r="K7333" i="18"/>
  <c r="P7309" i="18"/>
  <c r="K7323" i="18"/>
  <c r="P7299" i="18"/>
  <c r="J7325" i="18"/>
  <c r="O7301" i="18"/>
  <c r="I7326" i="18"/>
  <c r="N7302" i="18"/>
  <c r="J7333" i="18"/>
  <c r="O7309" i="18"/>
  <c r="J7323" i="18"/>
  <c r="O7299" i="18"/>
  <c r="K7324" i="18"/>
  <c r="P7300" i="18"/>
  <c r="I7316" i="18"/>
  <c r="N7292" i="18"/>
  <c r="I7329" i="18"/>
  <c r="N7305" i="18"/>
  <c r="J7316" i="18"/>
  <c r="O7292" i="18"/>
  <c r="I7315" i="18"/>
  <c r="N7291" i="18"/>
  <c r="K7329" i="18"/>
  <c r="P7305" i="18"/>
  <c r="J7335" i="18"/>
  <c r="O7311" i="18"/>
  <c r="K7313" i="18"/>
  <c r="P7289" i="18"/>
  <c r="J7324" i="18"/>
  <c r="O7300" i="18"/>
  <c r="K7314" i="18"/>
  <c r="P7290" i="18"/>
  <c r="I7332" i="18"/>
  <c r="N7308" i="18"/>
  <c r="I7325" i="18"/>
  <c r="N7301" i="18"/>
  <c r="J7320" i="18"/>
  <c r="O7296" i="18"/>
  <c r="R7275" i="18"/>
  <c r="U7275" i="18" s="1"/>
  <c r="R7274" i="18"/>
  <c r="U7274" i="18" s="1"/>
  <c r="R7265" i="18"/>
  <c r="U7265" i="18" s="1"/>
  <c r="R7279" i="18"/>
  <c r="U7279" i="18" s="1"/>
  <c r="K7327" i="18"/>
  <c r="P7303" i="18"/>
  <c r="K7336" i="18"/>
  <c r="P7312" i="18"/>
  <c r="J7334" i="18"/>
  <c r="O7310" i="18"/>
  <c r="K7328" i="18"/>
  <c r="P7304" i="18"/>
  <c r="R7273" i="18"/>
  <c r="U7273" i="18" s="1"/>
  <c r="R7269" i="18"/>
  <c r="U7269" i="18" s="1"/>
  <c r="R7287" i="18"/>
  <c r="U7287" i="18" s="1"/>
  <c r="I7323" i="18"/>
  <c r="N7299" i="18"/>
  <c r="K7334" i="18"/>
  <c r="P7310" i="18"/>
  <c r="K7326" i="18"/>
  <c r="P7302" i="18"/>
  <c r="K7316" i="18"/>
  <c r="P7292" i="18"/>
  <c r="J7319" i="18"/>
  <c r="O7295" i="18"/>
  <c r="K7330" i="18"/>
  <c r="P7306" i="18"/>
  <c r="J7314" i="18"/>
  <c r="O7290" i="18"/>
  <c r="J7321" i="18"/>
  <c r="O7297" i="18"/>
  <c r="K7332" i="18"/>
  <c r="P7308" i="18"/>
  <c r="K7322" i="18"/>
  <c r="P7298" i="18"/>
  <c r="I7322" i="18"/>
  <c r="N7298" i="18"/>
  <c r="J7328" i="18"/>
  <c r="O7304" i="18"/>
  <c r="J7327" i="18"/>
  <c r="O7303" i="18"/>
  <c r="I7313" i="18"/>
  <c r="N7289" i="18"/>
  <c r="K7331" i="18"/>
  <c r="P7307" i="18"/>
  <c r="J7322" i="18"/>
  <c r="O7298" i="18"/>
  <c r="I7327" i="18"/>
  <c r="N7303" i="18"/>
  <c r="J7313" i="18"/>
  <c r="O7289" i="18"/>
  <c r="I7321" i="18"/>
  <c r="N7297" i="18"/>
  <c r="I7324" i="18"/>
  <c r="N7300" i="18"/>
  <c r="I7317" i="18"/>
  <c r="N7293" i="18"/>
  <c r="I7335" i="18"/>
  <c r="N7311" i="18"/>
  <c r="R7288" i="18"/>
  <c r="U7288" i="18" s="1"/>
  <c r="R7272" i="18"/>
  <c r="U7272" i="18" s="1"/>
  <c r="R7285" i="18"/>
  <c r="U7285" i="18" s="1"/>
  <c r="R7286" i="18"/>
  <c r="U7286" i="18" s="1"/>
  <c r="J7336" i="18"/>
  <c r="O7312" i="18"/>
  <c r="J7332" i="18"/>
  <c r="O7308" i="18"/>
  <c r="K7320" i="18"/>
  <c r="P7296" i="18"/>
  <c r="I7330" i="18"/>
  <c r="N7306" i="18"/>
  <c r="J7330" i="18"/>
  <c r="O7306" i="18"/>
  <c r="J7315" i="18"/>
  <c r="O7291" i="18"/>
  <c r="J7317" i="18"/>
  <c r="O7293" i="18"/>
  <c r="R7270" i="18"/>
  <c r="U7270" i="18" s="1"/>
  <c r="R7278" i="18"/>
  <c r="U7278" i="18" s="1"/>
  <c r="R7281" i="18"/>
  <c r="U7281" i="18" s="1"/>
  <c r="R7267" i="18"/>
  <c r="U7267" i="18" s="1"/>
  <c r="R7284" i="18"/>
  <c r="U7284" i="18" s="1"/>
  <c r="R7277" i="18"/>
  <c r="U7277" i="18" s="1"/>
  <c r="K7325" i="18"/>
  <c r="P7301" i="18"/>
  <c r="I7328" i="18"/>
  <c r="N7304" i="18"/>
  <c r="R7304" i="18" s="1"/>
  <c r="U7304" i="18" s="1"/>
  <c r="K7318" i="18"/>
  <c r="P7294" i="18"/>
  <c r="J7329" i="18"/>
  <c r="O7305" i="18"/>
  <c r="K7321" i="18"/>
  <c r="P7297" i="18"/>
  <c r="K7317" i="18"/>
  <c r="P7293" i="18"/>
  <c r="I7319" i="18"/>
  <c r="N7295" i="18"/>
  <c r="K7319" i="18"/>
  <c r="P7295" i="18"/>
  <c r="I7318" i="18"/>
  <c r="N7294" i="18"/>
  <c r="I7331" i="18"/>
  <c r="N7307" i="18"/>
  <c r="I7314" i="18"/>
  <c r="N7290" i="18"/>
  <c r="J7331" i="18"/>
  <c r="O7307" i="18"/>
  <c r="K7335" i="18"/>
  <c r="P7311" i="18"/>
  <c r="I7336" i="18"/>
  <c r="N7312" i="18"/>
  <c r="I7320" i="18"/>
  <c r="N7296" i="18"/>
  <c r="R7296" i="18" s="1"/>
  <c r="U7296" i="18" s="1"/>
  <c r="J7318" i="18"/>
  <c r="O7294" i="18"/>
  <c r="I7333" i="18"/>
  <c r="N7309" i="18"/>
  <c r="R7309" i="18" s="1"/>
  <c r="U7309" i="18" s="1"/>
  <c r="I7334" i="18"/>
  <c r="N7310" i="18"/>
  <c r="K7315" i="18"/>
  <c r="P7291" i="18"/>
  <c r="R7300" i="18" l="1"/>
  <c r="U7300" i="18" s="1"/>
  <c r="R7302" i="18"/>
  <c r="U7302" i="18" s="1"/>
  <c r="R7306" i="18"/>
  <c r="U7306" i="18" s="1"/>
  <c r="R7312" i="18"/>
  <c r="U7312" i="18" s="1"/>
  <c r="R7290" i="18"/>
  <c r="U7290" i="18" s="1"/>
  <c r="R7310" i="18"/>
  <c r="U7310" i="18" s="1"/>
  <c r="I7360" i="18"/>
  <c r="N7336" i="18"/>
  <c r="K7343" i="18"/>
  <c r="P7319" i="18"/>
  <c r="K7339" i="18"/>
  <c r="P7315" i="18"/>
  <c r="I7357" i="18"/>
  <c r="N7333" i="18"/>
  <c r="I7344" i="18"/>
  <c r="N7320" i="18"/>
  <c r="K7359" i="18"/>
  <c r="P7335" i="18"/>
  <c r="I7338" i="18"/>
  <c r="N7314" i="18"/>
  <c r="I7342" i="18"/>
  <c r="N7318" i="18"/>
  <c r="I7343" i="18"/>
  <c r="N7319" i="18"/>
  <c r="K7345" i="18"/>
  <c r="P7321" i="18"/>
  <c r="K7342" i="18"/>
  <c r="P7318" i="18"/>
  <c r="K7349" i="18"/>
  <c r="P7325" i="18"/>
  <c r="J7341" i="18"/>
  <c r="O7317" i="18"/>
  <c r="J7354" i="18"/>
  <c r="O7330" i="18"/>
  <c r="K7344" i="18"/>
  <c r="P7320" i="18"/>
  <c r="J7360" i="18"/>
  <c r="O7336" i="18"/>
  <c r="I7341" i="18"/>
  <c r="N7317" i="18"/>
  <c r="I7345" i="18"/>
  <c r="N7321" i="18"/>
  <c r="I7351" i="18"/>
  <c r="N7327" i="18"/>
  <c r="K7355" i="18"/>
  <c r="P7331" i="18"/>
  <c r="J7351" i="18"/>
  <c r="O7327" i="18"/>
  <c r="I7346" i="18"/>
  <c r="N7322" i="18"/>
  <c r="K7356" i="18"/>
  <c r="P7332" i="18"/>
  <c r="J7338" i="18"/>
  <c r="O7314" i="18"/>
  <c r="J7343" i="18"/>
  <c r="O7319" i="18"/>
  <c r="K7350" i="18"/>
  <c r="P7326" i="18"/>
  <c r="I7347" i="18"/>
  <c r="N7323" i="18"/>
  <c r="R7308" i="18"/>
  <c r="U7308" i="18" s="1"/>
  <c r="R7291" i="18"/>
  <c r="U7291" i="18" s="1"/>
  <c r="R7305" i="18"/>
  <c r="U7305" i="18" s="1"/>
  <c r="R7307" i="18"/>
  <c r="U7307" i="18" s="1"/>
  <c r="R7311" i="18"/>
  <c r="U7311" i="18" s="1"/>
  <c r="R7289" i="18"/>
  <c r="U7289" i="18" s="1"/>
  <c r="K7352" i="18"/>
  <c r="P7328" i="18"/>
  <c r="K7360" i="18"/>
  <c r="P7336" i="18"/>
  <c r="J7344" i="18"/>
  <c r="O7320" i="18"/>
  <c r="I7356" i="18"/>
  <c r="N7332" i="18"/>
  <c r="J7348" i="18"/>
  <c r="O7324" i="18"/>
  <c r="J7359" i="18"/>
  <c r="O7335" i="18"/>
  <c r="I7339" i="18"/>
  <c r="N7315" i="18"/>
  <c r="I7353" i="18"/>
  <c r="N7329" i="18"/>
  <c r="K7348" i="18"/>
  <c r="P7324" i="18"/>
  <c r="J7357" i="18"/>
  <c r="O7333" i="18"/>
  <c r="J7349" i="18"/>
  <c r="O7325" i="18"/>
  <c r="K7357" i="18"/>
  <c r="P7333" i="18"/>
  <c r="J7342" i="18"/>
  <c r="O7318" i="18"/>
  <c r="I7355" i="18"/>
  <c r="N7331" i="18"/>
  <c r="J7353" i="18"/>
  <c r="O7329" i="18"/>
  <c r="I7352" i="18"/>
  <c r="N7328" i="18"/>
  <c r="J7339" i="18"/>
  <c r="O7315" i="18"/>
  <c r="I7354" i="18"/>
  <c r="N7330" i="18"/>
  <c r="I7359" i="18"/>
  <c r="N7335" i="18"/>
  <c r="R7335" i="18" s="1"/>
  <c r="U7335" i="18" s="1"/>
  <c r="I7348" i="18"/>
  <c r="N7324" i="18"/>
  <c r="J7337" i="18"/>
  <c r="O7313" i="18"/>
  <c r="J7346" i="18"/>
  <c r="O7322" i="18"/>
  <c r="I7337" i="18"/>
  <c r="N7313" i="18"/>
  <c r="J7352" i="18"/>
  <c r="O7328" i="18"/>
  <c r="K7346" i="18"/>
  <c r="P7322" i="18"/>
  <c r="J7345" i="18"/>
  <c r="O7321" i="18"/>
  <c r="K7354" i="18"/>
  <c r="P7330" i="18"/>
  <c r="K7340" i="18"/>
  <c r="P7316" i="18"/>
  <c r="K7358" i="18"/>
  <c r="P7334" i="18"/>
  <c r="R7301" i="18"/>
  <c r="U7301" i="18" s="1"/>
  <c r="R7292" i="18"/>
  <c r="U7292" i="18" s="1"/>
  <c r="I7358" i="18"/>
  <c r="N7334" i="18"/>
  <c r="J7355" i="18"/>
  <c r="O7331" i="18"/>
  <c r="K7341" i="18"/>
  <c r="P7317" i="18"/>
  <c r="J7356" i="18"/>
  <c r="O7332" i="18"/>
  <c r="R7294" i="18"/>
  <c r="U7294" i="18" s="1"/>
  <c r="R7295" i="18"/>
  <c r="U7295" i="18" s="1"/>
  <c r="R7293" i="18"/>
  <c r="U7293" i="18" s="1"/>
  <c r="R7297" i="18"/>
  <c r="U7297" i="18" s="1"/>
  <c r="R7303" i="18"/>
  <c r="U7303" i="18" s="1"/>
  <c r="R7298" i="18"/>
  <c r="U7298" i="18" s="1"/>
  <c r="R7299" i="18"/>
  <c r="U7299" i="18" s="1"/>
  <c r="J7358" i="18"/>
  <c r="O7334" i="18"/>
  <c r="K7351" i="18"/>
  <c r="P7327" i="18"/>
  <c r="I7349" i="18"/>
  <c r="N7325" i="18"/>
  <c r="K7338" i="18"/>
  <c r="P7314" i="18"/>
  <c r="K7337" i="18"/>
  <c r="P7313" i="18"/>
  <c r="K7353" i="18"/>
  <c r="P7329" i="18"/>
  <c r="J7340" i="18"/>
  <c r="O7316" i="18"/>
  <c r="I7340" i="18"/>
  <c r="N7316" i="18"/>
  <c r="J7347" i="18"/>
  <c r="O7323" i="18"/>
  <c r="I7350" i="18"/>
  <c r="N7326" i="18"/>
  <c r="K7347" i="18"/>
  <c r="P7323" i="18"/>
  <c r="J7350" i="18"/>
  <c r="O7326" i="18"/>
  <c r="R7334" i="18" l="1"/>
  <c r="U7334" i="18" s="1"/>
  <c r="R7313" i="18"/>
  <c r="U7313" i="18" s="1"/>
  <c r="R7323" i="18"/>
  <c r="U7323" i="18" s="1"/>
  <c r="R7324" i="18"/>
  <c r="U7324" i="18" s="1"/>
  <c r="K7371" i="18"/>
  <c r="P7347" i="18"/>
  <c r="J7364" i="18"/>
  <c r="O7340" i="18"/>
  <c r="I7373" i="18"/>
  <c r="N7349" i="18"/>
  <c r="J7382" i="18"/>
  <c r="O7358" i="18"/>
  <c r="R7328" i="18"/>
  <c r="U7328" i="18" s="1"/>
  <c r="R7331" i="18"/>
  <c r="U7331" i="18" s="1"/>
  <c r="R7329" i="18"/>
  <c r="U7329" i="18" s="1"/>
  <c r="R7332" i="18"/>
  <c r="U7332" i="18" s="1"/>
  <c r="R7322" i="18"/>
  <c r="U7322" i="18" s="1"/>
  <c r="R7321" i="18"/>
  <c r="U7321" i="18" s="1"/>
  <c r="R7318" i="18"/>
  <c r="U7318" i="18" s="1"/>
  <c r="R7333" i="18"/>
  <c r="U7333" i="18" s="1"/>
  <c r="I7364" i="18"/>
  <c r="N7340" i="18"/>
  <c r="J7371" i="18"/>
  <c r="O7347" i="18"/>
  <c r="K7361" i="18"/>
  <c r="P7337" i="18"/>
  <c r="R7330" i="18"/>
  <c r="U7330" i="18" s="1"/>
  <c r="R7326" i="18"/>
  <c r="U7326" i="18" s="1"/>
  <c r="R7316" i="18"/>
  <c r="U7316" i="18" s="1"/>
  <c r="J7380" i="18"/>
  <c r="O7356" i="18"/>
  <c r="J7379" i="18"/>
  <c r="O7355" i="18"/>
  <c r="K7364" i="18"/>
  <c r="P7340" i="18"/>
  <c r="J7369" i="18"/>
  <c r="O7345" i="18"/>
  <c r="J7376" i="18"/>
  <c r="O7352" i="18"/>
  <c r="J7370" i="18"/>
  <c r="O7346" i="18"/>
  <c r="I7372" i="18"/>
  <c r="N7348" i="18"/>
  <c r="I7378" i="18"/>
  <c r="N7354" i="18"/>
  <c r="I7376" i="18"/>
  <c r="N7352" i="18"/>
  <c r="I7379" i="18"/>
  <c r="N7355" i="18"/>
  <c r="K7381" i="18"/>
  <c r="P7357" i="18"/>
  <c r="J7381" i="18"/>
  <c r="O7357" i="18"/>
  <c r="I7377" i="18"/>
  <c r="N7353" i="18"/>
  <c r="J7383" i="18"/>
  <c r="O7359" i="18"/>
  <c r="I7380" i="18"/>
  <c r="N7356" i="18"/>
  <c r="K7384" i="18"/>
  <c r="P7360" i="18"/>
  <c r="K7374" i="18"/>
  <c r="P7350" i="18"/>
  <c r="J7362" i="18"/>
  <c r="O7338" i="18"/>
  <c r="I7370" i="18"/>
  <c r="N7346" i="18"/>
  <c r="K7379" i="18"/>
  <c r="P7355" i="18"/>
  <c r="I7369" i="18"/>
  <c r="N7345" i="18"/>
  <c r="J7384" i="18"/>
  <c r="O7360" i="18"/>
  <c r="J7378" i="18"/>
  <c r="O7354" i="18"/>
  <c r="K7373" i="18"/>
  <c r="P7349" i="18"/>
  <c r="K7369" i="18"/>
  <c r="P7345" i="18"/>
  <c r="I7366" i="18"/>
  <c r="N7342" i="18"/>
  <c r="K7383" i="18"/>
  <c r="P7359" i="18"/>
  <c r="I7381" i="18"/>
  <c r="N7357" i="18"/>
  <c r="K7367" i="18"/>
  <c r="P7343" i="18"/>
  <c r="J7374" i="18"/>
  <c r="O7350" i="18"/>
  <c r="K7377" i="18"/>
  <c r="P7353" i="18"/>
  <c r="K7375" i="18"/>
  <c r="P7351" i="18"/>
  <c r="R7315" i="18"/>
  <c r="U7315" i="18" s="1"/>
  <c r="R7327" i="18"/>
  <c r="U7327" i="18" s="1"/>
  <c r="R7319" i="18"/>
  <c r="U7319" i="18" s="1"/>
  <c r="R7314" i="18"/>
  <c r="U7314" i="18" s="1"/>
  <c r="R7320" i="18"/>
  <c r="U7320" i="18" s="1"/>
  <c r="R7336" i="18"/>
  <c r="U7336" i="18" s="1"/>
  <c r="I7374" i="18"/>
  <c r="N7350" i="18"/>
  <c r="K7362" i="18"/>
  <c r="P7338" i="18"/>
  <c r="R7317" i="18"/>
  <c r="U7317" i="18" s="1"/>
  <c r="R7325" i="18"/>
  <c r="U7325" i="18" s="1"/>
  <c r="K7365" i="18"/>
  <c r="P7341" i="18"/>
  <c r="I7382" i="18"/>
  <c r="N7358" i="18"/>
  <c r="K7382" i="18"/>
  <c r="P7358" i="18"/>
  <c r="K7378" i="18"/>
  <c r="P7354" i="18"/>
  <c r="K7370" i="18"/>
  <c r="P7346" i="18"/>
  <c r="I7361" i="18"/>
  <c r="N7337" i="18"/>
  <c r="J7361" i="18"/>
  <c r="O7337" i="18"/>
  <c r="I7383" i="18"/>
  <c r="N7359" i="18"/>
  <c r="J7363" i="18"/>
  <c r="O7339" i="18"/>
  <c r="J7377" i="18"/>
  <c r="O7353" i="18"/>
  <c r="J7366" i="18"/>
  <c r="O7342" i="18"/>
  <c r="J7373" i="18"/>
  <c r="O7349" i="18"/>
  <c r="K7372" i="18"/>
  <c r="P7348" i="18"/>
  <c r="I7363" i="18"/>
  <c r="N7339" i="18"/>
  <c r="J7372" i="18"/>
  <c r="O7348" i="18"/>
  <c r="J7368" i="18"/>
  <c r="O7344" i="18"/>
  <c r="K7376" i="18"/>
  <c r="P7352" i="18"/>
  <c r="I7371" i="18"/>
  <c r="N7347" i="18"/>
  <c r="J7367" i="18"/>
  <c r="O7343" i="18"/>
  <c r="K7380" i="18"/>
  <c r="P7356" i="18"/>
  <c r="J7375" i="18"/>
  <c r="O7351" i="18"/>
  <c r="I7375" i="18"/>
  <c r="N7351" i="18"/>
  <c r="I7365" i="18"/>
  <c r="N7341" i="18"/>
  <c r="K7368" i="18"/>
  <c r="P7344" i="18"/>
  <c r="J7365" i="18"/>
  <c r="O7341" i="18"/>
  <c r="K7366" i="18"/>
  <c r="P7342" i="18"/>
  <c r="I7367" i="18"/>
  <c r="N7343" i="18"/>
  <c r="R7343" i="18" s="1"/>
  <c r="U7343" i="18" s="1"/>
  <c r="I7362" i="18"/>
  <c r="N7338" i="18"/>
  <c r="I7368" i="18"/>
  <c r="N7344" i="18"/>
  <c r="K7363" i="18"/>
  <c r="P7339" i="18"/>
  <c r="I7384" i="18"/>
  <c r="N7360" i="18"/>
  <c r="R7347" i="18" l="1"/>
  <c r="U7347" i="18" s="1"/>
  <c r="R7360" i="18"/>
  <c r="U7360" i="18" s="1"/>
  <c r="R7344" i="18"/>
  <c r="U7344" i="18" s="1"/>
  <c r="R7340" i="18"/>
  <c r="U7340" i="18" s="1"/>
  <c r="R7338" i="18"/>
  <c r="U7338" i="18" s="1"/>
  <c r="R7359" i="18"/>
  <c r="U7359" i="18" s="1"/>
  <c r="R7350" i="18"/>
  <c r="U7350" i="18" s="1"/>
  <c r="R7357" i="18"/>
  <c r="U7357" i="18" s="1"/>
  <c r="I7408" i="18"/>
  <c r="N7384" i="18"/>
  <c r="I7391" i="18"/>
  <c r="N7367" i="18"/>
  <c r="J7399" i="18"/>
  <c r="O7375" i="18"/>
  <c r="J7396" i="18"/>
  <c r="O7372" i="18"/>
  <c r="K7387" i="18"/>
  <c r="P7363" i="18"/>
  <c r="I7386" i="18"/>
  <c r="N7362" i="18"/>
  <c r="K7390" i="18"/>
  <c r="P7366" i="18"/>
  <c r="K7392" i="18"/>
  <c r="P7368" i="18"/>
  <c r="I7399" i="18"/>
  <c r="N7375" i="18"/>
  <c r="K7404" i="18"/>
  <c r="P7380" i="18"/>
  <c r="I7395" i="18"/>
  <c r="N7371" i="18"/>
  <c r="J7392" i="18"/>
  <c r="O7368" i="18"/>
  <c r="I7387" i="18"/>
  <c r="N7363" i="18"/>
  <c r="J7397" i="18"/>
  <c r="O7373" i="18"/>
  <c r="J7401" i="18"/>
  <c r="O7377" i="18"/>
  <c r="I7407" i="18"/>
  <c r="N7383" i="18"/>
  <c r="I7385" i="18"/>
  <c r="N7361" i="18"/>
  <c r="K7402" i="18"/>
  <c r="P7378" i="18"/>
  <c r="I7406" i="18"/>
  <c r="N7382" i="18"/>
  <c r="I7398" i="18"/>
  <c r="N7374" i="18"/>
  <c r="K7399" i="18"/>
  <c r="P7375" i="18"/>
  <c r="J7398" i="18"/>
  <c r="O7374" i="18"/>
  <c r="I7405" i="18"/>
  <c r="N7381" i="18"/>
  <c r="I7390" i="18"/>
  <c r="N7366" i="18"/>
  <c r="K7397" i="18"/>
  <c r="P7373" i="18"/>
  <c r="J7408" i="18"/>
  <c r="O7384" i="18"/>
  <c r="K7403" i="18"/>
  <c r="P7379" i="18"/>
  <c r="J7386" i="18"/>
  <c r="O7362" i="18"/>
  <c r="K7408" i="18"/>
  <c r="P7384" i="18"/>
  <c r="J7407" i="18"/>
  <c r="O7383" i="18"/>
  <c r="J7405" i="18"/>
  <c r="O7381" i="18"/>
  <c r="I7403" i="18"/>
  <c r="N7379" i="18"/>
  <c r="I7402" i="18"/>
  <c r="N7378" i="18"/>
  <c r="J7394" i="18"/>
  <c r="O7370" i="18"/>
  <c r="J7393" i="18"/>
  <c r="O7369" i="18"/>
  <c r="J7403" i="18"/>
  <c r="O7379" i="18"/>
  <c r="R7341" i="18"/>
  <c r="U7341" i="18" s="1"/>
  <c r="R7345" i="18"/>
  <c r="U7345" i="18" s="1"/>
  <c r="R7346" i="18"/>
  <c r="U7346" i="18" s="1"/>
  <c r="R7356" i="18"/>
  <c r="U7356" i="18" s="1"/>
  <c r="R7353" i="18"/>
  <c r="U7353" i="18" s="1"/>
  <c r="R7352" i="18"/>
  <c r="U7352" i="18" s="1"/>
  <c r="R7348" i="18"/>
  <c r="U7348" i="18" s="1"/>
  <c r="J7395" i="18"/>
  <c r="O7371" i="18"/>
  <c r="J7406" i="18"/>
  <c r="O7382" i="18"/>
  <c r="J7388" i="18"/>
  <c r="O7364" i="18"/>
  <c r="I7392" i="18"/>
  <c r="N7368" i="18"/>
  <c r="I7389" i="18"/>
  <c r="N7365" i="18"/>
  <c r="K7400" i="18"/>
  <c r="P7376" i="18"/>
  <c r="K7396" i="18"/>
  <c r="P7372" i="18"/>
  <c r="J7387" i="18"/>
  <c r="O7363" i="18"/>
  <c r="J7385" i="18"/>
  <c r="O7361" i="18"/>
  <c r="K7394" i="18"/>
  <c r="P7370" i="18"/>
  <c r="K7406" i="18"/>
  <c r="P7382" i="18"/>
  <c r="K7389" i="18"/>
  <c r="P7365" i="18"/>
  <c r="K7386" i="18"/>
  <c r="P7362" i="18"/>
  <c r="K7401" i="18"/>
  <c r="P7377" i="18"/>
  <c r="K7391" i="18"/>
  <c r="P7367" i="18"/>
  <c r="K7407" i="18"/>
  <c r="P7383" i="18"/>
  <c r="K7393" i="18"/>
  <c r="P7369" i="18"/>
  <c r="J7402" i="18"/>
  <c r="O7378" i="18"/>
  <c r="I7393" i="18"/>
  <c r="N7369" i="18"/>
  <c r="I7394" i="18"/>
  <c r="N7370" i="18"/>
  <c r="K7398" i="18"/>
  <c r="P7374" i="18"/>
  <c r="I7404" i="18"/>
  <c r="N7380" i="18"/>
  <c r="I7401" i="18"/>
  <c r="N7377" i="18"/>
  <c r="K7405" i="18"/>
  <c r="P7381" i="18"/>
  <c r="I7400" i="18"/>
  <c r="N7376" i="18"/>
  <c r="I7396" i="18"/>
  <c r="N7372" i="18"/>
  <c r="J7400" i="18"/>
  <c r="O7376" i="18"/>
  <c r="K7388" i="18"/>
  <c r="P7364" i="18"/>
  <c r="J7404" i="18"/>
  <c r="O7380" i="18"/>
  <c r="R7349" i="18"/>
  <c r="U7349" i="18" s="1"/>
  <c r="J7389" i="18"/>
  <c r="O7365" i="18"/>
  <c r="J7391" i="18"/>
  <c r="O7367" i="18"/>
  <c r="J7390" i="18"/>
  <c r="O7366" i="18"/>
  <c r="R7351" i="18"/>
  <c r="U7351" i="18" s="1"/>
  <c r="R7339" i="18"/>
  <c r="U7339" i="18" s="1"/>
  <c r="R7337" i="18"/>
  <c r="U7337" i="18" s="1"/>
  <c r="R7358" i="18"/>
  <c r="U7358" i="18" s="1"/>
  <c r="R7342" i="18"/>
  <c r="U7342" i="18" s="1"/>
  <c r="R7355" i="18"/>
  <c r="U7355" i="18" s="1"/>
  <c r="R7354" i="18"/>
  <c r="U7354" i="18" s="1"/>
  <c r="K7385" i="18"/>
  <c r="P7361" i="18"/>
  <c r="I7388" i="18"/>
  <c r="N7364" i="18"/>
  <c r="I7397" i="18"/>
  <c r="N7373" i="18"/>
  <c r="K7395" i="18"/>
  <c r="P7371" i="18"/>
  <c r="R7369" i="18" l="1"/>
  <c r="U7369" i="18" s="1"/>
  <c r="R7364" i="18"/>
  <c r="U7364" i="18" s="1"/>
  <c r="R7370" i="18"/>
  <c r="U7370" i="18" s="1"/>
  <c r="R7368" i="18"/>
  <c r="U7368" i="18" s="1"/>
  <c r="R7372" i="18"/>
  <c r="U7372" i="18" s="1"/>
  <c r="R7380" i="18"/>
  <c r="U7380" i="18" s="1"/>
  <c r="R7373" i="18"/>
  <c r="U7373" i="18" s="1"/>
  <c r="K7409" i="18"/>
  <c r="P7385" i="18"/>
  <c r="J7428" i="18"/>
  <c r="O7404" i="18"/>
  <c r="J7424" i="18"/>
  <c r="O7400" i="18"/>
  <c r="I7424" i="18"/>
  <c r="N7400" i="18"/>
  <c r="I7425" i="18"/>
  <c r="N7401" i="18"/>
  <c r="K7422" i="18"/>
  <c r="P7398" i="18"/>
  <c r="I7417" i="18"/>
  <c r="N7393" i="18"/>
  <c r="K7417" i="18"/>
  <c r="P7393" i="18"/>
  <c r="K7415" i="18"/>
  <c r="P7391" i="18"/>
  <c r="K7410" i="18"/>
  <c r="P7386" i="18"/>
  <c r="K7430" i="18"/>
  <c r="P7406" i="18"/>
  <c r="J7409" i="18"/>
  <c r="O7385" i="18"/>
  <c r="K7420" i="18"/>
  <c r="P7396" i="18"/>
  <c r="I7413" i="18"/>
  <c r="N7389" i="18"/>
  <c r="J7412" i="18"/>
  <c r="O7388" i="18"/>
  <c r="J7419" i="18"/>
  <c r="O7395" i="18"/>
  <c r="R7379" i="18"/>
  <c r="U7379" i="18" s="1"/>
  <c r="R7366" i="18"/>
  <c r="U7366" i="18" s="1"/>
  <c r="R7374" i="18"/>
  <c r="U7374" i="18" s="1"/>
  <c r="R7383" i="18"/>
  <c r="U7383" i="18" s="1"/>
  <c r="R7362" i="18"/>
  <c r="U7362" i="18" s="1"/>
  <c r="R7367" i="18"/>
  <c r="U7367" i="18" s="1"/>
  <c r="J7427" i="18"/>
  <c r="O7403" i="18"/>
  <c r="J7418" i="18"/>
  <c r="O7394" i="18"/>
  <c r="I7427" i="18"/>
  <c r="N7403" i="18"/>
  <c r="J7431" i="18"/>
  <c r="O7407" i="18"/>
  <c r="J7410" i="18"/>
  <c r="O7386" i="18"/>
  <c r="J7432" i="18"/>
  <c r="O7408" i="18"/>
  <c r="I7414" i="18"/>
  <c r="N7390" i="18"/>
  <c r="J7422" i="18"/>
  <c r="O7398" i="18"/>
  <c r="I7422" i="18"/>
  <c r="N7398" i="18"/>
  <c r="R7398" i="18" s="1"/>
  <c r="U7398" i="18" s="1"/>
  <c r="K7426" i="18"/>
  <c r="P7402" i="18"/>
  <c r="I7431" i="18"/>
  <c r="N7407" i="18"/>
  <c r="J7421" i="18"/>
  <c r="O7397" i="18"/>
  <c r="J7416" i="18"/>
  <c r="O7392" i="18"/>
  <c r="K7428" i="18"/>
  <c r="P7404" i="18"/>
  <c r="K7416" i="18"/>
  <c r="P7392" i="18"/>
  <c r="I7410" i="18"/>
  <c r="N7386" i="18"/>
  <c r="J7420" i="18"/>
  <c r="O7396" i="18"/>
  <c r="I7415" i="18"/>
  <c r="N7391" i="18"/>
  <c r="I7421" i="18"/>
  <c r="N7397" i="18"/>
  <c r="J7413" i="18"/>
  <c r="O7389" i="18"/>
  <c r="K7419" i="18"/>
  <c r="P7395" i="18"/>
  <c r="K7412" i="18"/>
  <c r="P7388" i="18"/>
  <c r="I7420" i="18"/>
  <c r="N7396" i="18"/>
  <c r="K7429" i="18"/>
  <c r="P7405" i="18"/>
  <c r="I7428" i="18"/>
  <c r="N7404" i="18"/>
  <c r="R7404" i="18" s="1"/>
  <c r="U7404" i="18" s="1"/>
  <c r="I7418" i="18"/>
  <c r="N7394" i="18"/>
  <c r="J7426" i="18"/>
  <c r="O7402" i="18"/>
  <c r="K7431" i="18"/>
  <c r="P7407" i="18"/>
  <c r="K7425" i="18"/>
  <c r="P7401" i="18"/>
  <c r="K7413" i="18"/>
  <c r="P7389" i="18"/>
  <c r="K7418" i="18"/>
  <c r="P7394" i="18"/>
  <c r="J7411" i="18"/>
  <c r="O7387" i="18"/>
  <c r="K7424" i="18"/>
  <c r="P7400" i="18"/>
  <c r="I7416" i="18"/>
  <c r="N7392" i="18"/>
  <c r="J7430" i="18"/>
  <c r="O7406" i="18"/>
  <c r="R7378" i="18"/>
  <c r="U7378" i="18" s="1"/>
  <c r="R7381" i="18"/>
  <c r="U7381" i="18" s="1"/>
  <c r="R7382" i="18"/>
  <c r="U7382" i="18" s="1"/>
  <c r="R7361" i="18"/>
  <c r="U7361" i="18" s="1"/>
  <c r="R7363" i="18"/>
  <c r="U7363" i="18" s="1"/>
  <c r="R7371" i="18"/>
  <c r="U7371" i="18" s="1"/>
  <c r="R7375" i="18"/>
  <c r="U7375" i="18" s="1"/>
  <c r="R7384" i="18"/>
  <c r="U7384" i="18" s="1"/>
  <c r="J7414" i="18"/>
  <c r="O7390" i="18"/>
  <c r="I7412" i="18"/>
  <c r="N7388" i="18"/>
  <c r="R7388" i="18" s="1"/>
  <c r="U7388" i="18" s="1"/>
  <c r="J7415" i="18"/>
  <c r="O7391" i="18"/>
  <c r="R7376" i="18"/>
  <c r="U7376" i="18" s="1"/>
  <c r="R7377" i="18"/>
  <c r="U7377" i="18" s="1"/>
  <c r="R7365" i="18"/>
  <c r="U7365" i="18" s="1"/>
  <c r="J7417" i="18"/>
  <c r="O7393" i="18"/>
  <c r="I7426" i="18"/>
  <c r="N7402" i="18"/>
  <c r="J7429" i="18"/>
  <c r="O7405" i="18"/>
  <c r="K7432" i="18"/>
  <c r="P7408" i="18"/>
  <c r="K7427" i="18"/>
  <c r="P7403" i="18"/>
  <c r="K7421" i="18"/>
  <c r="P7397" i="18"/>
  <c r="I7429" i="18"/>
  <c r="N7405" i="18"/>
  <c r="K7423" i="18"/>
  <c r="P7399" i="18"/>
  <c r="I7430" i="18"/>
  <c r="N7406" i="18"/>
  <c r="I7409" i="18"/>
  <c r="N7385" i="18"/>
  <c r="R7385" i="18" s="1"/>
  <c r="U7385" i="18" s="1"/>
  <c r="J7425" i="18"/>
  <c r="O7401" i="18"/>
  <c r="I7411" i="18"/>
  <c r="N7387" i="18"/>
  <c r="I7419" i="18"/>
  <c r="N7395" i="18"/>
  <c r="I7423" i="18"/>
  <c r="N7399" i="18"/>
  <c r="K7414" i="18"/>
  <c r="P7390" i="18"/>
  <c r="K7411" i="18"/>
  <c r="P7387" i="18"/>
  <c r="J7423" i="18"/>
  <c r="O7399" i="18"/>
  <c r="I7432" i="18"/>
  <c r="N7408" i="18"/>
  <c r="R7408" i="18" s="1"/>
  <c r="U7408" i="18" s="1"/>
  <c r="R7396" i="18" l="1"/>
  <c r="U7396" i="18" s="1"/>
  <c r="R7407" i="18"/>
  <c r="U7407" i="18" s="1"/>
  <c r="R7395" i="18"/>
  <c r="U7395" i="18" s="1"/>
  <c r="R7405" i="18"/>
  <c r="U7405" i="18" s="1"/>
  <c r="R7397" i="18"/>
  <c r="U7397" i="18" s="1"/>
  <c r="I7447" i="18"/>
  <c r="N7423" i="18"/>
  <c r="K7445" i="18"/>
  <c r="P7421" i="18"/>
  <c r="I7450" i="18"/>
  <c r="N7426" i="18"/>
  <c r="R7390" i="18"/>
  <c r="U7390" i="18" s="1"/>
  <c r="R7403" i="18"/>
  <c r="U7403" i="18" s="1"/>
  <c r="R7389" i="18"/>
  <c r="U7389" i="18" s="1"/>
  <c r="R7400" i="18"/>
  <c r="U7400" i="18" s="1"/>
  <c r="I7456" i="18"/>
  <c r="N7432" i="18"/>
  <c r="I7433" i="18"/>
  <c r="N7409" i="18"/>
  <c r="K7456" i="18"/>
  <c r="P7432" i="18"/>
  <c r="K7448" i="18"/>
  <c r="P7424" i="18"/>
  <c r="J7450" i="18"/>
  <c r="O7426" i="18"/>
  <c r="I7452" i="18"/>
  <c r="N7428" i="18"/>
  <c r="K7443" i="18"/>
  <c r="P7419" i="18"/>
  <c r="J7444" i="18"/>
  <c r="O7420" i="18"/>
  <c r="K7440" i="18"/>
  <c r="P7416" i="18"/>
  <c r="J7440" i="18"/>
  <c r="O7416" i="18"/>
  <c r="I7455" i="18"/>
  <c r="N7431" i="18"/>
  <c r="I7446" i="18"/>
  <c r="N7422" i="18"/>
  <c r="I7438" i="18"/>
  <c r="N7414" i="18"/>
  <c r="J7434" i="18"/>
  <c r="O7410" i="18"/>
  <c r="I7451" i="18"/>
  <c r="N7427" i="18"/>
  <c r="J7451" i="18"/>
  <c r="O7427" i="18"/>
  <c r="J7443" i="18"/>
  <c r="O7419" i="18"/>
  <c r="I7437" i="18"/>
  <c r="N7413" i="18"/>
  <c r="J7433" i="18"/>
  <c r="O7409" i="18"/>
  <c r="K7434" i="18"/>
  <c r="P7410" i="18"/>
  <c r="K7441" i="18"/>
  <c r="P7417" i="18"/>
  <c r="K7446" i="18"/>
  <c r="P7422" i="18"/>
  <c r="I7448" i="18"/>
  <c r="N7424" i="18"/>
  <c r="J7452" i="18"/>
  <c r="O7428" i="18"/>
  <c r="I7435" i="18"/>
  <c r="N7411" i="18"/>
  <c r="R7406" i="18"/>
  <c r="U7406" i="18" s="1"/>
  <c r="K7442" i="18"/>
  <c r="P7418" i="18"/>
  <c r="I7445" i="18"/>
  <c r="N7421" i="18"/>
  <c r="I7443" i="18"/>
  <c r="N7419" i="18"/>
  <c r="I7454" i="18"/>
  <c r="N7430" i="18"/>
  <c r="J7453" i="18"/>
  <c r="O7429" i="18"/>
  <c r="R7392" i="18"/>
  <c r="U7392" i="18" s="1"/>
  <c r="R7394" i="18"/>
  <c r="U7394" i="18" s="1"/>
  <c r="R7391" i="18"/>
  <c r="U7391" i="18" s="1"/>
  <c r="R7386" i="18"/>
  <c r="U7386" i="18" s="1"/>
  <c r="R7393" i="18"/>
  <c r="U7393" i="18" s="1"/>
  <c r="R7401" i="18"/>
  <c r="U7401" i="18" s="1"/>
  <c r="K7435" i="18"/>
  <c r="P7411" i="18"/>
  <c r="K7447" i="18"/>
  <c r="P7423" i="18"/>
  <c r="I7436" i="18"/>
  <c r="N7412" i="18"/>
  <c r="J7454" i="18"/>
  <c r="O7430" i="18"/>
  <c r="K7449" i="18"/>
  <c r="P7425" i="18"/>
  <c r="I7444" i="18"/>
  <c r="N7420" i="18"/>
  <c r="J7447" i="18"/>
  <c r="O7423" i="18"/>
  <c r="K7438" i="18"/>
  <c r="P7414" i="18"/>
  <c r="J7449" i="18"/>
  <c r="O7425" i="18"/>
  <c r="I7453" i="18"/>
  <c r="N7429" i="18"/>
  <c r="K7451" i="18"/>
  <c r="P7427" i="18"/>
  <c r="J7441" i="18"/>
  <c r="O7417" i="18"/>
  <c r="R7399" i="18"/>
  <c r="U7399" i="18" s="1"/>
  <c r="R7387" i="18"/>
  <c r="U7387" i="18" s="1"/>
  <c r="R7402" i="18"/>
  <c r="U7402" i="18" s="1"/>
  <c r="J7439" i="18"/>
  <c r="O7415" i="18"/>
  <c r="J7438" i="18"/>
  <c r="O7414" i="18"/>
  <c r="I7440" i="18"/>
  <c r="N7416" i="18"/>
  <c r="R7416" i="18" s="1"/>
  <c r="U7416" i="18" s="1"/>
  <c r="J7435" i="18"/>
  <c r="O7411" i="18"/>
  <c r="K7437" i="18"/>
  <c r="P7413" i="18"/>
  <c r="K7455" i="18"/>
  <c r="P7431" i="18"/>
  <c r="I7442" i="18"/>
  <c r="N7418" i="18"/>
  <c r="K7453" i="18"/>
  <c r="P7429" i="18"/>
  <c r="K7436" i="18"/>
  <c r="P7412" i="18"/>
  <c r="J7437" i="18"/>
  <c r="O7413" i="18"/>
  <c r="I7439" i="18"/>
  <c r="N7415" i="18"/>
  <c r="I7434" i="18"/>
  <c r="N7410" i="18"/>
  <c r="K7452" i="18"/>
  <c r="P7428" i="18"/>
  <c r="J7445" i="18"/>
  <c r="O7421" i="18"/>
  <c r="K7450" i="18"/>
  <c r="P7426" i="18"/>
  <c r="J7446" i="18"/>
  <c r="O7422" i="18"/>
  <c r="J7456" i="18"/>
  <c r="O7432" i="18"/>
  <c r="J7455" i="18"/>
  <c r="O7431" i="18"/>
  <c r="J7442" i="18"/>
  <c r="O7418" i="18"/>
  <c r="J7436" i="18"/>
  <c r="O7412" i="18"/>
  <c r="K7444" i="18"/>
  <c r="P7420" i="18"/>
  <c r="K7454" i="18"/>
  <c r="P7430" i="18"/>
  <c r="K7439" i="18"/>
  <c r="P7415" i="18"/>
  <c r="I7441" i="18"/>
  <c r="N7417" i="18"/>
  <c r="R7417" i="18" s="1"/>
  <c r="U7417" i="18" s="1"/>
  <c r="I7449" i="18"/>
  <c r="N7425" i="18"/>
  <c r="J7448" i="18"/>
  <c r="O7424" i="18"/>
  <c r="K7433" i="18"/>
  <c r="P7409" i="18"/>
  <c r="R7410" i="18" l="1"/>
  <c r="U7410" i="18" s="1"/>
  <c r="R7425" i="18"/>
  <c r="U7425" i="18" s="1"/>
  <c r="J7465" i="18"/>
  <c r="O7441" i="18"/>
  <c r="I7477" i="18"/>
  <c r="N7453" i="18"/>
  <c r="K7462" i="18"/>
  <c r="P7438" i="18"/>
  <c r="I7468" i="18"/>
  <c r="N7444" i="18"/>
  <c r="J7478" i="18"/>
  <c r="O7454" i="18"/>
  <c r="K7471" i="18"/>
  <c r="P7447" i="18"/>
  <c r="I7478" i="18"/>
  <c r="N7454" i="18"/>
  <c r="I7469" i="18"/>
  <c r="N7445" i="18"/>
  <c r="R7411" i="18"/>
  <c r="U7411" i="18" s="1"/>
  <c r="R7424" i="18"/>
  <c r="U7424" i="18" s="1"/>
  <c r="R7427" i="18"/>
  <c r="U7427" i="18" s="1"/>
  <c r="R7414" i="18"/>
  <c r="U7414" i="18" s="1"/>
  <c r="R7431" i="18"/>
  <c r="U7431" i="18" s="1"/>
  <c r="R7432" i="18"/>
  <c r="U7432" i="18" s="1"/>
  <c r="J7472" i="18"/>
  <c r="O7448" i="18"/>
  <c r="I7465" i="18"/>
  <c r="N7441" i="18"/>
  <c r="K7478" i="18"/>
  <c r="P7454" i="18"/>
  <c r="J7460" i="18"/>
  <c r="O7436" i="18"/>
  <c r="J7479" i="18"/>
  <c r="O7455" i="18"/>
  <c r="J7470" i="18"/>
  <c r="O7446" i="18"/>
  <c r="J7469" i="18"/>
  <c r="O7445" i="18"/>
  <c r="I7458" i="18"/>
  <c r="N7434" i="18"/>
  <c r="J7461" i="18"/>
  <c r="O7437" i="18"/>
  <c r="K7477" i="18"/>
  <c r="P7453" i="18"/>
  <c r="K7479" i="18"/>
  <c r="P7455" i="18"/>
  <c r="J7459" i="18"/>
  <c r="O7435" i="18"/>
  <c r="J7462" i="18"/>
  <c r="O7438" i="18"/>
  <c r="R7412" i="18"/>
  <c r="U7412" i="18" s="1"/>
  <c r="R7419" i="18"/>
  <c r="U7419" i="18" s="1"/>
  <c r="I7459" i="18"/>
  <c r="N7435" i="18"/>
  <c r="I7472" i="18"/>
  <c r="N7448" i="18"/>
  <c r="K7465" i="18"/>
  <c r="P7441" i="18"/>
  <c r="J7457" i="18"/>
  <c r="O7433" i="18"/>
  <c r="J7467" i="18"/>
  <c r="O7443" i="18"/>
  <c r="I7475" i="18"/>
  <c r="N7451" i="18"/>
  <c r="I7462" i="18"/>
  <c r="N7438" i="18"/>
  <c r="I7479" i="18"/>
  <c r="N7455" i="18"/>
  <c r="K7464" i="18"/>
  <c r="P7440" i="18"/>
  <c r="K7467" i="18"/>
  <c r="P7443" i="18"/>
  <c r="J7474" i="18"/>
  <c r="O7450" i="18"/>
  <c r="K7480" i="18"/>
  <c r="P7456" i="18"/>
  <c r="I7480" i="18"/>
  <c r="N7456" i="18"/>
  <c r="K7469" i="18"/>
  <c r="P7445" i="18"/>
  <c r="R7418" i="18"/>
  <c r="U7418" i="18" s="1"/>
  <c r="J7471" i="18"/>
  <c r="O7447" i="18"/>
  <c r="I7467" i="18"/>
  <c r="N7443" i="18"/>
  <c r="R7413" i="18"/>
  <c r="U7413" i="18" s="1"/>
  <c r="R7422" i="18"/>
  <c r="U7422" i="18" s="1"/>
  <c r="R7428" i="18"/>
  <c r="U7428" i="18" s="1"/>
  <c r="R7409" i="18"/>
  <c r="U7409" i="18" s="1"/>
  <c r="R7426" i="18"/>
  <c r="U7426" i="18" s="1"/>
  <c r="R7423" i="18"/>
  <c r="U7423" i="18" s="1"/>
  <c r="R7415" i="18"/>
  <c r="U7415" i="18" s="1"/>
  <c r="K7475" i="18"/>
  <c r="P7451" i="18"/>
  <c r="J7473" i="18"/>
  <c r="O7449" i="18"/>
  <c r="K7473" i="18"/>
  <c r="P7449" i="18"/>
  <c r="I7460" i="18"/>
  <c r="N7436" i="18"/>
  <c r="K7459" i="18"/>
  <c r="P7435" i="18"/>
  <c r="J7477" i="18"/>
  <c r="O7453" i="18"/>
  <c r="K7466" i="18"/>
  <c r="P7442" i="18"/>
  <c r="K7457" i="18"/>
  <c r="P7433" i="18"/>
  <c r="I7473" i="18"/>
  <c r="N7449" i="18"/>
  <c r="K7463" i="18"/>
  <c r="P7439" i="18"/>
  <c r="K7468" i="18"/>
  <c r="P7444" i="18"/>
  <c r="J7466" i="18"/>
  <c r="O7442" i="18"/>
  <c r="J7480" i="18"/>
  <c r="O7456" i="18"/>
  <c r="K7474" i="18"/>
  <c r="P7450" i="18"/>
  <c r="K7476" i="18"/>
  <c r="P7452" i="18"/>
  <c r="I7463" i="18"/>
  <c r="N7439" i="18"/>
  <c r="K7460" i="18"/>
  <c r="P7436" i="18"/>
  <c r="I7466" i="18"/>
  <c r="N7442" i="18"/>
  <c r="K7461" i="18"/>
  <c r="P7437" i="18"/>
  <c r="I7464" i="18"/>
  <c r="N7440" i="18"/>
  <c r="J7463" i="18"/>
  <c r="O7439" i="18"/>
  <c r="R7429" i="18"/>
  <c r="U7429" i="18" s="1"/>
  <c r="R7420" i="18"/>
  <c r="U7420" i="18" s="1"/>
  <c r="R7430" i="18"/>
  <c r="U7430" i="18" s="1"/>
  <c r="R7421" i="18"/>
  <c r="U7421" i="18" s="1"/>
  <c r="J7476" i="18"/>
  <c r="O7452" i="18"/>
  <c r="K7470" i="18"/>
  <c r="P7446" i="18"/>
  <c r="K7458" i="18"/>
  <c r="P7434" i="18"/>
  <c r="I7461" i="18"/>
  <c r="N7437" i="18"/>
  <c r="R7437" i="18" s="1"/>
  <c r="U7437" i="18" s="1"/>
  <c r="J7475" i="18"/>
  <c r="O7451" i="18"/>
  <c r="J7458" i="18"/>
  <c r="O7434" i="18"/>
  <c r="I7470" i="18"/>
  <c r="N7446" i="18"/>
  <c r="J7464" i="18"/>
  <c r="O7440" i="18"/>
  <c r="J7468" i="18"/>
  <c r="O7444" i="18"/>
  <c r="I7476" i="18"/>
  <c r="N7452" i="18"/>
  <c r="K7472" i="18"/>
  <c r="P7448" i="18"/>
  <c r="I7457" i="18"/>
  <c r="N7433" i="18"/>
  <c r="I7474" i="18"/>
  <c r="N7450" i="18"/>
  <c r="I7471" i="18"/>
  <c r="N7447" i="18"/>
  <c r="R7447" i="18" s="1"/>
  <c r="U7447" i="18" s="1"/>
  <c r="R7443" i="18" l="1"/>
  <c r="U7443" i="18" s="1"/>
  <c r="R7450" i="18"/>
  <c r="U7450" i="18" s="1"/>
  <c r="R7433" i="18"/>
  <c r="U7433" i="18" s="1"/>
  <c r="R7452" i="18"/>
  <c r="U7452" i="18" s="1"/>
  <c r="R7449" i="18"/>
  <c r="U7449" i="18" s="1"/>
  <c r="R7438" i="18"/>
  <c r="U7438" i="18" s="1"/>
  <c r="J7495" i="18"/>
  <c r="O7471" i="18"/>
  <c r="R7456" i="18"/>
  <c r="U7456" i="18" s="1"/>
  <c r="R7435" i="18"/>
  <c r="U7435" i="18" s="1"/>
  <c r="R7445" i="18"/>
  <c r="U7445" i="18" s="1"/>
  <c r="R7444" i="18"/>
  <c r="U7444" i="18" s="1"/>
  <c r="R7453" i="18"/>
  <c r="U7453" i="18" s="1"/>
  <c r="I7481" i="18"/>
  <c r="N7457" i="18"/>
  <c r="J7482" i="18"/>
  <c r="O7458" i="18"/>
  <c r="K7494" i="18"/>
  <c r="P7470" i="18"/>
  <c r="J7487" i="18"/>
  <c r="O7463" i="18"/>
  <c r="K7500" i="18"/>
  <c r="P7476" i="18"/>
  <c r="K7492" i="18"/>
  <c r="P7468" i="18"/>
  <c r="K7483" i="18"/>
  <c r="P7459" i="18"/>
  <c r="K7497" i="18"/>
  <c r="P7473" i="18"/>
  <c r="I7504" i="18"/>
  <c r="N7480" i="18"/>
  <c r="J7498" i="18"/>
  <c r="O7474" i="18"/>
  <c r="K7488" i="18"/>
  <c r="P7464" i="18"/>
  <c r="I7486" i="18"/>
  <c r="N7462" i="18"/>
  <c r="J7491" i="18"/>
  <c r="O7467" i="18"/>
  <c r="K7489" i="18"/>
  <c r="P7465" i="18"/>
  <c r="I7483" i="18"/>
  <c r="N7459" i="18"/>
  <c r="J7486" i="18"/>
  <c r="O7462" i="18"/>
  <c r="K7503" i="18"/>
  <c r="P7479" i="18"/>
  <c r="J7485" i="18"/>
  <c r="O7461" i="18"/>
  <c r="J7493" i="18"/>
  <c r="O7469" i="18"/>
  <c r="J7503" i="18"/>
  <c r="O7479" i="18"/>
  <c r="K7502" i="18"/>
  <c r="P7478" i="18"/>
  <c r="J7496" i="18"/>
  <c r="O7472" i="18"/>
  <c r="I7493" i="18"/>
  <c r="N7469" i="18"/>
  <c r="K7495" i="18"/>
  <c r="P7471" i="18"/>
  <c r="I7492" i="18"/>
  <c r="N7468" i="18"/>
  <c r="I7501" i="18"/>
  <c r="N7477" i="18"/>
  <c r="I7500" i="18"/>
  <c r="N7476" i="18"/>
  <c r="I7485" i="18"/>
  <c r="N7461" i="18"/>
  <c r="K7484" i="18"/>
  <c r="P7460" i="18"/>
  <c r="I7497" i="18"/>
  <c r="N7473" i="18"/>
  <c r="R7442" i="18"/>
  <c r="U7442" i="18" s="1"/>
  <c r="R7455" i="18"/>
  <c r="U7455" i="18" s="1"/>
  <c r="R7451" i="18"/>
  <c r="U7451" i="18" s="1"/>
  <c r="R7448" i="18"/>
  <c r="U7448" i="18" s="1"/>
  <c r="R7434" i="18"/>
  <c r="U7434" i="18" s="1"/>
  <c r="R7441" i="18"/>
  <c r="U7441" i="18" s="1"/>
  <c r="R7454" i="18"/>
  <c r="U7454" i="18" s="1"/>
  <c r="I7495" i="18"/>
  <c r="N7471" i="18"/>
  <c r="J7488" i="18"/>
  <c r="O7464" i="18"/>
  <c r="K7485" i="18"/>
  <c r="P7461" i="18"/>
  <c r="J7504" i="18"/>
  <c r="O7480" i="18"/>
  <c r="K7490" i="18"/>
  <c r="P7466" i="18"/>
  <c r="K7499" i="18"/>
  <c r="P7475" i="18"/>
  <c r="R7446" i="18"/>
  <c r="U7446" i="18" s="1"/>
  <c r="R7440" i="18"/>
  <c r="U7440" i="18" s="1"/>
  <c r="R7439" i="18"/>
  <c r="U7439" i="18" s="1"/>
  <c r="R7436" i="18"/>
  <c r="U7436" i="18" s="1"/>
  <c r="I7491" i="18"/>
  <c r="N7467" i="18"/>
  <c r="I7498" i="18"/>
  <c r="N7474" i="18"/>
  <c r="K7496" i="18"/>
  <c r="P7472" i="18"/>
  <c r="J7492" i="18"/>
  <c r="O7468" i="18"/>
  <c r="I7494" i="18"/>
  <c r="N7470" i="18"/>
  <c r="J7499" i="18"/>
  <c r="O7475" i="18"/>
  <c r="K7482" i="18"/>
  <c r="P7458" i="18"/>
  <c r="J7500" i="18"/>
  <c r="O7476" i="18"/>
  <c r="I7488" i="18"/>
  <c r="N7464" i="18"/>
  <c r="I7490" i="18"/>
  <c r="N7466" i="18"/>
  <c r="I7487" i="18"/>
  <c r="N7463" i="18"/>
  <c r="K7498" i="18"/>
  <c r="P7474" i="18"/>
  <c r="J7490" i="18"/>
  <c r="O7466" i="18"/>
  <c r="K7487" i="18"/>
  <c r="P7463" i="18"/>
  <c r="K7481" i="18"/>
  <c r="P7457" i="18"/>
  <c r="J7501" i="18"/>
  <c r="O7477" i="18"/>
  <c r="I7484" i="18"/>
  <c r="N7460" i="18"/>
  <c r="J7497" i="18"/>
  <c r="O7473" i="18"/>
  <c r="K7493" i="18"/>
  <c r="P7469" i="18"/>
  <c r="K7504" i="18"/>
  <c r="P7480" i="18"/>
  <c r="K7491" i="18"/>
  <c r="P7467" i="18"/>
  <c r="I7503" i="18"/>
  <c r="N7479" i="18"/>
  <c r="I7499" i="18"/>
  <c r="N7475" i="18"/>
  <c r="R7475" i="18" s="1"/>
  <c r="U7475" i="18" s="1"/>
  <c r="J7481" i="18"/>
  <c r="O7457" i="18"/>
  <c r="I7496" i="18"/>
  <c r="N7472" i="18"/>
  <c r="J7483" i="18"/>
  <c r="O7459" i="18"/>
  <c r="K7501" i="18"/>
  <c r="P7477" i="18"/>
  <c r="I7482" i="18"/>
  <c r="N7458" i="18"/>
  <c r="J7494" i="18"/>
  <c r="O7470" i="18"/>
  <c r="J7484" i="18"/>
  <c r="O7460" i="18"/>
  <c r="I7489" i="18"/>
  <c r="N7465" i="18"/>
  <c r="I7502" i="18"/>
  <c r="N7478" i="18"/>
  <c r="J7502" i="18"/>
  <c r="O7478" i="18"/>
  <c r="K7486" i="18"/>
  <c r="P7462" i="18"/>
  <c r="J7489" i="18"/>
  <c r="O7465" i="18"/>
  <c r="R7479" i="18" l="1"/>
  <c r="U7479" i="18" s="1"/>
  <c r="R7472" i="18"/>
  <c r="U7472" i="18" s="1"/>
  <c r="R7464" i="18"/>
  <c r="U7464" i="18" s="1"/>
  <c r="R7471" i="18"/>
  <c r="U7471" i="18" s="1"/>
  <c r="R7458" i="18"/>
  <c r="U7458" i="18" s="1"/>
  <c r="R7466" i="18"/>
  <c r="U7466" i="18" s="1"/>
  <c r="R7478" i="18"/>
  <c r="U7478" i="18" s="1"/>
  <c r="R7465" i="18"/>
  <c r="U7465" i="18" s="1"/>
  <c r="R7463" i="18"/>
  <c r="U7463" i="18" s="1"/>
  <c r="R7470" i="18"/>
  <c r="U7470" i="18" s="1"/>
  <c r="R7467" i="18"/>
  <c r="U7467" i="18" s="1"/>
  <c r="K7508" i="18"/>
  <c r="P7484" i="18"/>
  <c r="I7524" i="18"/>
  <c r="N7500" i="18"/>
  <c r="I7516" i="18"/>
  <c r="N7492" i="18"/>
  <c r="I7517" i="18"/>
  <c r="N7493" i="18"/>
  <c r="K7526" i="18"/>
  <c r="P7502" i="18"/>
  <c r="J7517" i="18"/>
  <c r="O7493" i="18"/>
  <c r="K7527" i="18"/>
  <c r="P7503" i="18"/>
  <c r="I7507" i="18"/>
  <c r="N7483" i="18"/>
  <c r="J7515" i="18"/>
  <c r="O7491" i="18"/>
  <c r="K7512" i="18"/>
  <c r="P7488" i="18"/>
  <c r="I7528" i="18"/>
  <c r="N7504" i="18"/>
  <c r="K7507" i="18"/>
  <c r="P7483" i="18"/>
  <c r="K7524" i="18"/>
  <c r="P7500" i="18"/>
  <c r="K7518" i="18"/>
  <c r="P7494" i="18"/>
  <c r="I7505" i="18"/>
  <c r="N7481" i="18"/>
  <c r="R7460" i="18"/>
  <c r="U7460" i="18" s="1"/>
  <c r="J7513" i="18"/>
  <c r="O7489" i="18"/>
  <c r="J7526" i="18"/>
  <c r="O7502" i="18"/>
  <c r="I7513" i="18"/>
  <c r="N7489" i="18"/>
  <c r="J7518" i="18"/>
  <c r="O7494" i="18"/>
  <c r="K7525" i="18"/>
  <c r="P7501" i="18"/>
  <c r="I7520" i="18"/>
  <c r="N7496" i="18"/>
  <c r="I7523" i="18"/>
  <c r="N7499" i="18"/>
  <c r="K7515" i="18"/>
  <c r="P7491" i="18"/>
  <c r="K7517" i="18"/>
  <c r="P7493" i="18"/>
  <c r="I7508" i="18"/>
  <c r="N7484" i="18"/>
  <c r="K7505" i="18"/>
  <c r="P7481" i="18"/>
  <c r="J7514" i="18"/>
  <c r="O7490" i="18"/>
  <c r="I7511" i="18"/>
  <c r="N7487" i="18"/>
  <c r="I7512" i="18"/>
  <c r="N7488" i="18"/>
  <c r="K7506" i="18"/>
  <c r="P7482" i="18"/>
  <c r="I7518" i="18"/>
  <c r="N7494" i="18"/>
  <c r="K7520" i="18"/>
  <c r="P7496" i="18"/>
  <c r="I7515" i="18"/>
  <c r="N7491" i="18"/>
  <c r="K7514" i="18"/>
  <c r="P7490" i="18"/>
  <c r="K7509" i="18"/>
  <c r="P7485" i="18"/>
  <c r="I7519" i="18"/>
  <c r="N7495" i="18"/>
  <c r="R7473" i="18"/>
  <c r="U7473" i="18" s="1"/>
  <c r="R7461" i="18"/>
  <c r="U7461" i="18" s="1"/>
  <c r="R7477" i="18"/>
  <c r="U7477" i="18" s="1"/>
  <c r="R7462" i="18"/>
  <c r="U7462" i="18" s="1"/>
  <c r="I7521" i="18"/>
  <c r="N7497" i="18"/>
  <c r="I7509" i="18"/>
  <c r="N7485" i="18"/>
  <c r="I7525" i="18"/>
  <c r="N7501" i="18"/>
  <c r="K7519" i="18"/>
  <c r="P7495" i="18"/>
  <c r="J7520" i="18"/>
  <c r="O7496" i="18"/>
  <c r="J7527" i="18"/>
  <c r="O7503" i="18"/>
  <c r="J7509" i="18"/>
  <c r="O7485" i="18"/>
  <c r="J7510" i="18"/>
  <c r="O7486" i="18"/>
  <c r="K7513" i="18"/>
  <c r="P7489" i="18"/>
  <c r="I7510" i="18"/>
  <c r="N7486" i="18"/>
  <c r="J7522" i="18"/>
  <c r="O7498" i="18"/>
  <c r="K7521" i="18"/>
  <c r="P7497" i="18"/>
  <c r="K7516" i="18"/>
  <c r="P7492" i="18"/>
  <c r="J7511" i="18"/>
  <c r="O7487" i="18"/>
  <c r="J7506" i="18"/>
  <c r="O7482" i="18"/>
  <c r="R7474" i="18"/>
  <c r="U7474" i="18" s="1"/>
  <c r="K7510" i="18"/>
  <c r="P7486" i="18"/>
  <c r="I7526" i="18"/>
  <c r="N7502" i="18"/>
  <c r="J7508" i="18"/>
  <c r="O7484" i="18"/>
  <c r="I7506" i="18"/>
  <c r="N7482" i="18"/>
  <c r="J7507" i="18"/>
  <c r="O7483" i="18"/>
  <c r="J7505" i="18"/>
  <c r="O7481" i="18"/>
  <c r="I7527" i="18"/>
  <c r="N7503" i="18"/>
  <c r="K7528" i="18"/>
  <c r="P7504" i="18"/>
  <c r="J7521" i="18"/>
  <c r="O7497" i="18"/>
  <c r="J7525" i="18"/>
  <c r="O7501" i="18"/>
  <c r="K7511" i="18"/>
  <c r="P7487" i="18"/>
  <c r="K7522" i="18"/>
  <c r="P7498" i="18"/>
  <c r="I7514" i="18"/>
  <c r="N7490" i="18"/>
  <c r="J7524" i="18"/>
  <c r="O7500" i="18"/>
  <c r="J7523" i="18"/>
  <c r="O7499" i="18"/>
  <c r="J7516" i="18"/>
  <c r="O7492" i="18"/>
  <c r="I7522" i="18"/>
  <c r="N7498" i="18"/>
  <c r="K7523" i="18"/>
  <c r="P7499" i="18"/>
  <c r="J7528" i="18"/>
  <c r="O7504" i="18"/>
  <c r="J7512" i="18"/>
  <c r="O7488" i="18"/>
  <c r="R7476" i="18"/>
  <c r="U7476" i="18" s="1"/>
  <c r="R7468" i="18"/>
  <c r="U7468" i="18" s="1"/>
  <c r="R7469" i="18"/>
  <c r="U7469" i="18" s="1"/>
  <c r="R7459" i="18"/>
  <c r="U7459" i="18" s="1"/>
  <c r="R7480" i="18"/>
  <c r="U7480" i="18" s="1"/>
  <c r="R7457" i="18"/>
  <c r="U7457" i="18" s="1"/>
  <c r="J7519" i="18"/>
  <c r="O7495" i="18"/>
  <c r="R7494" i="18" l="1"/>
  <c r="U7494" i="18" s="1"/>
  <c r="R7502" i="18"/>
  <c r="U7502" i="18" s="1"/>
  <c r="R7482" i="18"/>
  <c r="U7482" i="18" s="1"/>
  <c r="R7498" i="18"/>
  <c r="U7498" i="18" s="1"/>
  <c r="R7490" i="18"/>
  <c r="U7490" i="18" s="1"/>
  <c r="R7503" i="18"/>
  <c r="U7503" i="18" s="1"/>
  <c r="J7535" i="18"/>
  <c r="O7511" i="18"/>
  <c r="K7545" i="18"/>
  <c r="P7521" i="18"/>
  <c r="I7534" i="18"/>
  <c r="N7510" i="18"/>
  <c r="J7534" i="18"/>
  <c r="O7510" i="18"/>
  <c r="J7551" i="18"/>
  <c r="O7527" i="18"/>
  <c r="K7543" i="18"/>
  <c r="P7519" i="18"/>
  <c r="I7533" i="18"/>
  <c r="N7509" i="18"/>
  <c r="I7543" i="18"/>
  <c r="N7519" i="18"/>
  <c r="K7538" i="18"/>
  <c r="P7514" i="18"/>
  <c r="K7544" i="18"/>
  <c r="P7520" i="18"/>
  <c r="K7530" i="18"/>
  <c r="P7506" i="18"/>
  <c r="I7535" i="18"/>
  <c r="N7511" i="18"/>
  <c r="K7529" i="18"/>
  <c r="P7505" i="18"/>
  <c r="K7541" i="18"/>
  <c r="P7517" i="18"/>
  <c r="I7547" i="18"/>
  <c r="N7523" i="18"/>
  <c r="K7549" i="18"/>
  <c r="P7525" i="18"/>
  <c r="I7537" i="18"/>
  <c r="N7513" i="18"/>
  <c r="J7537" i="18"/>
  <c r="O7513" i="18"/>
  <c r="R7483" i="18"/>
  <c r="U7483" i="18" s="1"/>
  <c r="R7493" i="18"/>
  <c r="U7493" i="18" s="1"/>
  <c r="R7500" i="18"/>
  <c r="U7500" i="18" s="1"/>
  <c r="J7543" i="18"/>
  <c r="O7519" i="18"/>
  <c r="J7536" i="18"/>
  <c r="O7512" i="18"/>
  <c r="K7547" i="18"/>
  <c r="P7523" i="18"/>
  <c r="J7540" i="18"/>
  <c r="O7516" i="18"/>
  <c r="J7548" i="18"/>
  <c r="O7524" i="18"/>
  <c r="K7546" i="18"/>
  <c r="P7522" i="18"/>
  <c r="J7549" i="18"/>
  <c r="O7525" i="18"/>
  <c r="K7552" i="18"/>
  <c r="P7528" i="18"/>
  <c r="J7529" i="18"/>
  <c r="O7505" i="18"/>
  <c r="I7530" i="18"/>
  <c r="N7506" i="18"/>
  <c r="I7550" i="18"/>
  <c r="N7526" i="18"/>
  <c r="R7501" i="18"/>
  <c r="U7501" i="18" s="1"/>
  <c r="R7497" i="18"/>
  <c r="U7497" i="18" s="1"/>
  <c r="R7491" i="18"/>
  <c r="U7491" i="18" s="1"/>
  <c r="R7488" i="18"/>
  <c r="U7488" i="18" s="1"/>
  <c r="R7484" i="18"/>
  <c r="U7484" i="18" s="1"/>
  <c r="R7496" i="18"/>
  <c r="U7496" i="18" s="1"/>
  <c r="K7542" i="18"/>
  <c r="P7518" i="18"/>
  <c r="K7531" i="18"/>
  <c r="P7507" i="18"/>
  <c r="K7536" i="18"/>
  <c r="P7512" i="18"/>
  <c r="I7531" i="18"/>
  <c r="N7507" i="18"/>
  <c r="J7541" i="18"/>
  <c r="O7517" i="18"/>
  <c r="I7541" i="18"/>
  <c r="N7517" i="18"/>
  <c r="I7548" i="18"/>
  <c r="N7524" i="18"/>
  <c r="K7540" i="18"/>
  <c r="P7516" i="18"/>
  <c r="K7537" i="18"/>
  <c r="P7513" i="18"/>
  <c r="J7544" i="18"/>
  <c r="O7520" i="18"/>
  <c r="K7533" i="18"/>
  <c r="P7509" i="18"/>
  <c r="I7542" i="18"/>
  <c r="N7518" i="18"/>
  <c r="I7536" i="18"/>
  <c r="N7512" i="18"/>
  <c r="J7538" i="18"/>
  <c r="O7514" i="18"/>
  <c r="I7532" i="18"/>
  <c r="N7508" i="18"/>
  <c r="K7539" i="18"/>
  <c r="P7515" i="18"/>
  <c r="I7544" i="18"/>
  <c r="N7520" i="18"/>
  <c r="J7542" i="18"/>
  <c r="O7518" i="18"/>
  <c r="J7550" i="18"/>
  <c r="O7526" i="18"/>
  <c r="R7481" i="18"/>
  <c r="U7481" i="18" s="1"/>
  <c r="R7504" i="18"/>
  <c r="U7504" i="18" s="1"/>
  <c r="R7492" i="18"/>
  <c r="U7492" i="18" s="1"/>
  <c r="J7530" i="18"/>
  <c r="O7506" i="18"/>
  <c r="J7546" i="18"/>
  <c r="O7522" i="18"/>
  <c r="J7533" i="18"/>
  <c r="O7509" i="18"/>
  <c r="I7549" i="18"/>
  <c r="N7525" i="18"/>
  <c r="I7545" i="18"/>
  <c r="N7521" i="18"/>
  <c r="I7539" i="18"/>
  <c r="N7515" i="18"/>
  <c r="J7552" i="18"/>
  <c r="O7528" i="18"/>
  <c r="I7546" i="18"/>
  <c r="N7522" i="18"/>
  <c r="J7547" i="18"/>
  <c r="O7523" i="18"/>
  <c r="I7538" i="18"/>
  <c r="N7514" i="18"/>
  <c r="K7535" i="18"/>
  <c r="P7511" i="18"/>
  <c r="J7545" i="18"/>
  <c r="O7521" i="18"/>
  <c r="I7551" i="18"/>
  <c r="N7527" i="18"/>
  <c r="J7531" i="18"/>
  <c r="O7507" i="18"/>
  <c r="J7532" i="18"/>
  <c r="O7508" i="18"/>
  <c r="K7534" i="18"/>
  <c r="P7510" i="18"/>
  <c r="R7486" i="18"/>
  <c r="U7486" i="18" s="1"/>
  <c r="R7485" i="18"/>
  <c r="U7485" i="18" s="1"/>
  <c r="R7495" i="18"/>
  <c r="U7495" i="18" s="1"/>
  <c r="R7487" i="18"/>
  <c r="U7487" i="18" s="1"/>
  <c r="R7499" i="18"/>
  <c r="U7499" i="18" s="1"/>
  <c r="R7489" i="18"/>
  <c r="U7489" i="18" s="1"/>
  <c r="I7529" i="18"/>
  <c r="N7505" i="18"/>
  <c r="K7548" i="18"/>
  <c r="P7524" i="18"/>
  <c r="I7552" i="18"/>
  <c r="N7528" i="18"/>
  <c r="J7539" i="18"/>
  <c r="O7515" i="18"/>
  <c r="K7551" i="18"/>
  <c r="P7527" i="18"/>
  <c r="K7550" i="18"/>
  <c r="P7526" i="18"/>
  <c r="I7540" i="18"/>
  <c r="N7516" i="18"/>
  <c r="R7516" i="18" s="1"/>
  <c r="U7516" i="18" s="1"/>
  <c r="K7532" i="18"/>
  <c r="P7508" i="18"/>
  <c r="R7528" i="18" l="1"/>
  <c r="U7528" i="18" s="1"/>
  <c r="R7519" i="18"/>
  <c r="U7519" i="18" s="1"/>
  <c r="R7514" i="18"/>
  <c r="U7514" i="18" s="1"/>
  <c r="R7512" i="18"/>
  <c r="U7512" i="18" s="1"/>
  <c r="R7505" i="18"/>
  <c r="U7505" i="18" s="1"/>
  <c r="R7522" i="18"/>
  <c r="U7522" i="18" s="1"/>
  <c r="R7525" i="18"/>
  <c r="U7525" i="18" s="1"/>
  <c r="R7517" i="18"/>
  <c r="U7517" i="18" s="1"/>
  <c r="R7521" i="18"/>
  <c r="U7521" i="18" s="1"/>
  <c r="R7513" i="18"/>
  <c r="U7513" i="18" s="1"/>
  <c r="R7515" i="18"/>
  <c r="U7515" i="18" s="1"/>
  <c r="J7574" i="18"/>
  <c r="O7550" i="18"/>
  <c r="I7568" i="18"/>
  <c r="N7544" i="18"/>
  <c r="I7556" i="18"/>
  <c r="N7532" i="18"/>
  <c r="I7560" i="18"/>
  <c r="N7536" i="18"/>
  <c r="K7557" i="18"/>
  <c r="P7533" i="18"/>
  <c r="K7561" i="18"/>
  <c r="P7537" i="18"/>
  <c r="I7572" i="18"/>
  <c r="N7548" i="18"/>
  <c r="J7565" i="18"/>
  <c r="O7541" i="18"/>
  <c r="K7560" i="18"/>
  <c r="P7536" i="18"/>
  <c r="K7566" i="18"/>
  <c r="P7542" i="18"/>
  <c r="I7574" i="18"/>
  <c r="N7550" i="18"/>
  <c r="J7553" i="18"/>
  <c r="O7529" i="18"/>
  <c r="J7573" i="18"/>
  <c r="O7549" i="18"/>
  <c r="J7572" i="18"/>
  <c r="O7548" i="18"/>
  <c r="K7571" i="18"/>
  <c r="P7547" i="18"/>
  <c r="J7567" i="18"/>
  <c r="O7543" i="18"/>
  <c r="R7511" i="18"/>
  <c r="U7511" i="18" s="1"/>
  <c r="I7564" i="18"/>
  <c r="N7540" i="18"/>
  <c r="K7575" i="18"/>
  <c r="P7551" i="18"/>
  <c r="I7576" i="18"/>
  <c r="N7552" i="18"/>
  <c r="I7553" i="18"/>
  <c r="N7529" i="18"/>
  <c r="K7558" i="18"/>
  <c r="P7534" i="18"/>
  <c r="J7555" i="18"/>
  <c r="O7531" i="18"/>
  <c r="J7569" i="18"/>
  <c r="O7545" i="18"/>
  <c r="I7562" i="18"/>
  <c r="N7538" i="18"/>
  <c r="I7570" i="18"/>
  <c r="N7546" i="18"/>
  <c r="I7563" i="18"/>
  <c r="N7539" i="18"/>
  <c r="I7573" i="18"/>
  <c r="N7549" i="18"/>
  <c r="J7570" i="18"/>
  <c r="O7546" i="18"/>
  <c r="R7518" i="18"/>
  <c r="U7518" i="18" s="1"/>
  <c r="R7507" i="18"/>
  <c r="U7507" i="18" s="1"/>
  <c r="R7506" i="18"/>
  <c r="U7506" i="18" s="1"/>
  <c r="J7561" i="18"/>
  <c r="O7537" i="18"/>
  <c r="K7573" i="18"/>
  <c r="P7549" i="18"/>
  <c r="K7565" i="18"/>
  <c r="P7541" i="18"/>
  <c r="I7559" i="18"/>
  <c r="N7535" i="18"/>
  <c r="K7568" i="18"/>
  <c r="P7544" i="18"/>
  <c r="I7567" i="18"/>
  <c r="N7543" i="18"/>
  <c r="K7567" i="18"/>
  <c r="P7543" i="18"/>
  <c r="J7558" i="18"/>
  <c r="O7534" i="18"/>
  <c r="K7569" i="18"/>
  <c r="P7545" i="18"/>
  <c r="K7563" i="18"/>
  <c r="P7539" i="18"/>
  <c r="I7566" i="18"/>
  <c r="N7542" i="18"/>
  <c r="I7565" i="18"/>
  <c r="N7541" i="18"/>
  <c r="I7555" i="18"/>
  <c r="N7531" i="18"/>
  <c r="I7554" i="18"/>
  <c r="N7530" i="18"/>
  <c r="K7576" i="18"/>
  <c r="P7552" i="18"/>
  <c r="K7570" i="18"/>
  <c r="P7546" i="18"/>
  <c r="J7564" i="18"/>
  <c r="O7540" i="18"/>
  <c r="J7560" i="18"/>
  <c r="O7536" i="18"/>
  <c r="R7523" i="18"/>
  <c r="U7523" i="18" s="1"/>
  <c r="R7509" i="18"/>
  <c r="U7509" i="18" s="1"/>
  <c r="R7510" i="18"/>
  <c r="U7510" i="18" s="1"/>
  <c r="R7527" i="18"/>
  <c r="U7527" i="18" s="1"/>
  <c r="J7566" i="18"/>
  <c r="O7542" i="18"/>
  <c r="J7562" i="18"/>
  <c r="O7538" i="18"/>
  <c r="J7568" i="18"/>
  <c r="O7544" i="18"/>
  <c r="K7564" i="18"/>
  <c r="P7540" i="18"/>
  <c r="K7555" i="18"/>
  <c r="P7531" i="18"/>
  <c r="K7556" i="18"/>
  <c r="P7532" i="18"/>
  <c r="K7574" i="18"/>
  <c r="P7550" i="18"/>
  <c r="J7563" i="18"/>
  <c r="O7539" i="18"/>
  <c r="K7572" i="18"/>
  <c r="P7548" i="18"/>
  <c r="J7556" i="18"/>
  <c r="O7532" i="18"/>
  <c r="I7575" i="18"/>
  <c r="N7551" i="18"/>
  <c r="K7559" i="18"/>
  <c r="P7535" i="18"/>
  <c r="J7571" i="18"/>
  <c r="O7547" i="18"/>
  <c r="J7576" i="18"/>
  <c r="O7552" i="18"/>
  <c r="I7569" i="18"/>
  <c r="N7545" i="18"/>
  <c r="R7545" i="18" s="1"/>
  <c r="U7545" i="18" s="1"/>
  <c r="J7557" i="18"/>
  <c r="O7533" i="18"/>
  <c r="J7554" i="18"/>
  <c r="O7530" i="18"/>
  <c r="R7520" i="18"/>
  <c r="U7520" i="18" s="1"/>
  <c r="R7508" i="18"/>
  <c r="U7508" i="18" s="1"/>
  <c r="R7524" i="18"/>
  <c r="U7524" i="18" s="1"/>
  <c r="R7526" i="18"/>
  <c r="U7526" i="18" s="1"/>
  <c r="I7561" i="18"/>
  <c r="N7537" i="18"/>
  <c r="R7537" i="18" s="1"/>
  <c r="U7537" i="18" s="1"/>
  <c r="I7571" i="18"/>
  <c r="N7547" i="18"/>
  <c r="R7547" i="18" s="1"/>
  <c r="U7547" i="18" s="1"/>
  <c r="K7553" i="18"/>
  <c r="P7529" i="18"/>
  <c r="K7554" i="18"/>
  <c r="P7530" i="18"/>
  <c r="K7562" i="18"/>
  <c r="P7538" i="18"/>
  <c r="I7557" i="18"/>
  <c r="N7533" i="18"/>
  <c r="J7575" i="18"/>
  <c r="O7551" i="18"/>
  <c r="I7558" i="18"/>
  <c r="N7534" i="18"/>
  <c r="J7559" i="18"/>
  <c r="O7535" i="18"/>
  <c r="R7549" i="18" l="1"/>
  <c r="U7549" i="18" s="1"/>
  <c r="R7533" i="18"/>
  <c r="U7533" i="18" s="1"/>
  <c r="R7551" i="18"/>
  <c r="U7551" i="18" s="1"/>
  <c r="R7534" i="18"/>
  <c r="U7534" i="18" s="1"/>
  <c r="R7539" i="18"/>
  <c r="U7539" i="18" s="1"/>
  <c r="I7581" i="18"/>
  <c r="N7557" i="18"/>
  <c r="I7595" i="18"/>
  <c r="N7571" i="18"/>
  <c r="J7583" i="18"/>
  <c r="O7559" i="18"/>
  <c r="J7599" i="18"/>
  <c r="O7575" i="18"/>
  <c r="K7586" i="18"/>
  <c r="P7562" i="18"/>
  <c r="K7577" i="18"/>
  <c r="P7553" i="18"/>
  <c r="I7585" i="18"/>
  <c r="N7561" i="18"/>
  <c r="J7581" i="18"/>
  <c r="O7557" i="18"/>
  <c r="J7600" i="18"/>
  <c r="O7576" i="18"/>
  <c r="K7583" i="18"/>
  <c r="P7559" i="18"/>
  <c r="J7580" i="18"/>
  <c r="O7556" i="18"/>
  <c r="J7587" i="18"/>
  <c r="O7563" i="18"/>
  <c r="K7580" i="18"/>
  <c r="P7556" i="18"/>
  <c r="K7588" i="18"/>
  <c r="P7564" i="18"/>
  <c r="J7586" i="18"/>
  <c r="O7562" i="18"/>
  <c r="J7584" i="18"/>
  <c r="O7560" i="18"/>
  <c r="K7594" i="18"/>
  <c r="P7570" i="18"/>
  <c r="I7578" i="18"/>
  <c r="N7554" i="18"/>
  <c r="I7589" i="18"/>
  <c r="N7565" i="18"/>
  <c r="K7587" i="18"/>
  <c r="P7563" i="18"/>
  <c r="J7582" i="18"/>
  <c r="O7558" i="18"/>
  <c r="I7591" i="18"/>
  <c r="N7567" i="18"/>
  <c r="I7583" i="18"/>
  <c r="N7559" i="18"/>
  <c r="R7559" i="18" s="1"/>
  <c r="U7559" i="18" s="1"/>
  <c r="K7597" i="18"/>
  <c r="P7573" i="18"/>
  <c r="R7546" i="18"/>
  <c r="U7546" i="18" s="1"/>
  <c r="R7552" i="18"/>
  <c r="U7552" i="18" s="1"/>
  <c r="R7540" i="18"/>
  <c r="U7540" i="18" s="1"/>
  <c r="J7591" i="18"/>
  <c r="O7567" i="18"/>
  <c r="J7596" i="18"/>
  <c r="O7572" i="18"/>
  <c r="J7577" i="18"/>
  <c r="O7553" i="18"/>
  <c r="K7590" i="18"/>
  <c r="P7566" i="18"/>
  <c r="J7589" i="18"/>
  <c r="O7565" i="18"/>
  <c r="K7585" i="18"/>
  <c r="P7561" i="18"/>
  <c r="I7584" i="18"/>
  <c r="N7560" i="18"/>
  <c r="I7592" i="18"/>
  <c r="N7568" i="18"/>
  <c r="R7531" i="18"/>
  <c r="U7531" i="18" s="1"/>
  <c r="R7542" i="18"/>
  <c r="U7542" i="18" s="1"/>
  <c r="I7597" i="18"/>
  <c r="N7573" i="18"/>
  <c r="I7594" i="18"/>
  <c r="N7570" i="18"/>
  <c r="J7593" i="18"/>
  <c r="O7569" i="18"/>
  <c r="K7582" i="18"/>
  <c r="P7558" i="18"/>
  <c r="I7600" i="18"/>
  <c r="N7576" i="18"/>
  <c r="I7588" i="18"/>
  <c r="N7564" i="18"/>
  <c r="R7550" i="18"/>
  <c r="U7550" i="18" s="1"/>
  <c r="R7548" i="18"/>
  <c r="U7548" i="18" s="1"/>
  <c r="R7532" i="18"/>
  <c r="U7532" i="18" s="1"/>
  <c r="I7582" i="18"/>
  <c r="N7558" i="18"/>
  <c r="K7578" i="18"/>
  <c r="P7554" i="18"/>
  <c r="J7578" i="18"/>
  <c r="O7554" i="18"/>
  <c r="J7595" i="18"/>
  <c r="O7571" i="18"/>
  <c r="K7596" i="18"/>
  <c r="P7572" i="18"/>
  <c r="K7579" i="18"/>
  <c r="P7555" i="18"/>
  <c r="J7592" i="18"/>
  <c r="O7568" i="18"/>
  <c r="J7590" i="18"/>
  <c r="O7566" i="18"/>
  <c r="J7588" i="18"/>
  <c r="O7564" i="18"/>
  <c r="I7579" i="18"/>
  <c r="N7555" i="18"/>
  <c r="I7590" i="18"/>
  <c r="N7566" i="18"/>
  <c r="K7593" i="18"/>
  <c r="P7569" i="18"/>
  <c r="K7591" i="18"/>
  <c r="P7567" i="18"/>
  <c r="K7592" i="18"/>
  <c r="P7568" i="18"/>
  <c r="K7589" i="18"/>
  <c r="P7565" i="18"/>
  <c r="J7585" i="18"/>
  <c r="O7561" i="18"/>
  <c r="R7538" i="18"/>
  <c r="U7538" i="18" s="1"/>
  <c r="R7529" i="18"/>
  <c r="U7529" i="18" s="1"/>
  <c r="K7595" i="18"/>
  <c r="P7571" i="18"/>
  <c r="J7597" i="18"/>
  <c r="O7573" i="18"/>
  <c r="I7598" i="18"/>
  <c r="N7574" i="18"/>
  <c r="K7584" i="18"/>
  <c r="P7560" i="18"/>
  <c r="I7596" i="18"/>
  <c r="N7572" i="18"/>
  <c r="K7581" i="18"/>
  <c r="P7557" i="18"/>
  <c r="I7580" i="18"/>
  <c r="N7556" i="18"/>
  <c r="J7598" i="18"/>
  <c r="O7574" i="18"/>
  <c r="I7593" i="18"/>
  <c r="N7569" i="18"/>
  <c r="I7599" i="18"/>
  <c r="N7575" i="18"/>
  <c r="K7598" i="18"/>
  <c r="P7574" i="18"/>
  <c r="K7600" i="18"/>
  <c r="P7576" i="18"/>
  <c r="R7530" i="18"/>
  <c r="U7530" i="18" s="1"/>
  <c r="R7541" i="18"/>
  <c r="U7541" i="18" s="1"/>
  <c r="R7543" i="18"/>
  <c r="U7543" i="18" s="1"/>
  <c r="R7535" i="18"/>
  <c r="U7535" i="18" s="1"/>
  <c r="J7594" i="18"/>
  <c r="O7570" i="18"/>
  <c r="I7587" i="18"/>
  <c r="N7563" i="18"/>
  <c r="R7563" i="18" s="1"/>
  <c r="U7563" i="18" s="1"/>
  <c r="I7586" i="18"/>
  <c r="N7562" i="18"/>
  <c r="J7579" i="18"/>
  <c r="O7555" i="18"/>
  <c r="I7577" i="18"/>
  <c r="N7553" i="18"/>
  <c r="K7599" i="18"/>
  <c r="P7575" i="18"/>
  <c r="R7536" i="18"/>
  <c r="U7536" i="18" s="1"/>
  <c r="R7544" i="18"/>
  <c r="U7544" i="18" s="1"/>
  <c r="R7566" i="18" l="1"/>
  <c r="U7566" i="18" s="1"/>
  <c r="R7569" i="18"/>
  <c r="U7569" i="18" s="1"/>
  <c r="R7558" i="18"/>
  <c r="U7558" i="18" s="1"/>
  <c r="R7553" i="18"/>
  <c r="U7553" i="18" s="1"/>
  <c r="R7562" i="18"/>
  <c r="U7562" i="18" s="1"/>
  <c r="R7556" i="18"/>
  <c r="U7556" i="18" s="1"/>
  <c r="R7572" i="18"/>
  <c r="U7572" i="18" s="1"/>
  <c r="R7574" i="18"/>
  <c r="U7574" i="18" s="1"/>
  <c r="R7555" i="18"/>
  <c r="U7555" i="18" s="1"/>
  <c r="I7612" i="18"/>
  <c r="N7588" i="18"/>
  <c r="K7606" i="18"/>
  <c r="P7582" i="18"/>
  <c r="I7618" i="18"/>
  <c r="N7594" i="18"/>
  <c r="I7608" i="18"/>
  <c r="N7584" i="18"/>
  <c r="J7613" i="18"/>
  <c r="O7589" i="18"/>
  <c r="J7601" i="18"/>
  <c r="O7577" i="18"/>
  <c r="J7615" i="18"/>
  <c r="O7591" i="18"/>
  <c r="R7567" i="18"/>
  <c r="U7567" i="18" s="1"/>
  <c r="R7554" i="18"/>
  <c r="U7554" i="18" s="1"/>
  <c r="R7571" i="18"/>
  <c r="U7571" i="18" s="1"/>
  <c r="I7601" i="18"/>
  <c r="N7577" i="18"/>
  <c r="I7610" i="18"/>
  <c r="N7586" i="18"/>
  <c r="J7618" i="18"/>
  <c r="O7594" i="18"/>
  <c r="K7622" i="18"/>
  <c r="P7598" i="18"/>
  <c r="I7617" i="18"/>
  <c r="N7593" i="18"/>
  <c r="I7604" i="18"/>
  <c r="N7580" i="18"/>
  <c r="I7620" i="18"/>
  <c r="N7596" i="18"/>
  <c r="I7622" i="18"/>
  <c r="N7598" i="18"/>
  <c r="K7619" i="18"/>
  <c r="P7595" i="18"/>
  <c r="J7609" i="18"/>
  <c r="O7585" i="18"/>
  <c r="K7616" i="18"/>
  <c r="P7592" i="18"/>
  <c r="K7617" i="18"/>
  <c r="P7593" i="18"/>
  <c r="I7603" i="18"/>
  <c r="N7579" i="18"/>
  <c r="J7614" i="18"/>
  <c r="O7590" i="18"/>
  <c r="K7603" i="18"/>
  <c r="P7579" i="18"/>
  <c r="J7619" i="18"/>
  <c r="O7595" i="18"/>
  <c r="K7602" i="18"/>
  <c r="P7578" i="18"/>
  <c r="R7576" i="18"/>
  <c r="U7576" i="18" s="1"/>
  <c r="R7573" i="18"/>
  <c r="U7573" i="18" s="1"/>
  <c r="R7568" i="18"/>
  <c r="U7568" i="18" s="1"/>
  <c r="K7621" i="18"/>
  <c r="P7597" i="18"/>
  <c r="I7615" i="18"/>
  <c r="N7591" i="18"/>
  <c r="K7611" i="18"/>
  <c r="P7587" i="18"/>
  <c r="I7602" i="18"/>
  <c r="N7578" i="18"/>
  <c r="J7608" i="18"/>
  <c r="O7584" i="18"/>
  <c r="K7612" i="18"/>
  <c r="P7588" i="18"/>
  <c r="J7611" i="18"/>
  <c r="O7587" i="18"/>
  <c r="K7607" i="18"/>
  <c r="P7583" i="18"/>
  <c r="J7605" i="18"/>
  <c r="O7581" i="18"/>
  <c r="K7601" i="18"/>
  <c r="P7577" i="18"/>
  <c r="J7623" i="18"/>
  <c r="O7599" i="18"/>
  <c r="I7619" i="18"/>
  <c r="N7595" i="18"/>
  <c r="R7595" i="18" s="1"/>
  <c r="U7595" i="18" s="1"/>
  <c r="R7575" i="18"/>
  <c r="U7575" i="18" s="1"/>
  <c r="J7617" i="18"/>
  <c r="O7593" i="18"/>
  <c r="I7616" i="18"/>
  <c r="N7592" i="18"/>
  <c r="K7614" i="18"/>
  <c r="P7590" i="18"/>
  <c r="R7565" i="18"/>
  <c r="U7565" i="18" s="1"/>
  <c r="R7561" i="18"/>
  <c r="U7561" i="18" s="1"/>
  <c r="R7557" i="18"/>
  <c r="U7557" i="18" s="1"/>
  <c r="I7624" i="18"/>
  <c r="N7600" i="18"/>
  <c r="I7621" i="18"/>
  <c r="N7597" i="18"/>
  <c r="K7609" i="18"/>
  <c r="P7585" i="18"/>
  <c r="J7620" i="18"/>
  <c r="O7596" i="18"/>
  <c r="K7623" i="18"/>
  <c r="P7599" i="18"/>
  <c r="J7603" i="18"/>
  <c r="O7579" i="18"/>
  <c r="I7611" i="18"/>
  <c r="N7587" i="18"/>
  <c r="R7587" i="18" s="1"/>
  <c r="U7587" i="18" s="1"/>
  <c r="K7624" i="18"/>
  <c r="P7600" i="18"/>
  <c r="I7623" i="18"/>
  <c r="N7599" i="18"/>
  <c r="J7622" i="18"/>
  <c r="O7598" i="18"/>
  <c r="K7605" i="18"/>
  <c r="P7581" i="18"/>
  <c r="K7608" i="18"/>
  <c r="P7584" i="18"/>
  <c r="J7621" i="18"/>
  <c r="O7597" i="18"/>
  <c r="K7613" i="18"/>
  <c r="P7589" i="18"/>
  <c r="K7615" i="18"/>
  <c r="P7591" i="18"/>
  <c r="I7614" i="18"/>
  <c r="N7590" i="18"/>
  <c r="J7612" i="18"/>
  <c r="O7588" i="18"/>
  <c r="J7616" i="18"/>
  <c r="O7592" i="18"/>
  <c r="K7620" i="18"/>
  <c r="P7596" i="18"/>
  <c r="J7602" i="18"/>
  <c r="O7578" i="18"/>
  <c r="I7606" i="18"/>
  <c r="N7582" i="18"/>
  <c r="R7582" i="18" s="1"/>
  <c r="U7582" i="18" s="1"/>
  <c r="R7564" i="18"/>
  <c r="U7564" i="18" s="1"/>
  <c r="R7570" i="18"/>
  <c r="U7570" i="18" s="1"/>
  <c r="R7560" i="18"/>
  <c r="U7560" i="18" s="1"/>
  <c r="I7607" i="18"/>
  <c r="N7583" i="18"/>
  <c r="J7606" i="18"/>
  <c r="O7582" i="18"/>
  <c r="I7613" i="18"/>
  <c r="N7589" i="18"/>
  <c r="K7618" i="18"/>
  <c r="P7594" i="18"/>
  <c r="J7610" i="18"/>
  <c r="O7586" i="18"/>
  <c r="K7604" i="18"/>
  <c r="P7580" i="18"/>
  <c r="J7604" i="18"/>
  <c r="O7580" i="18"/>
  <c r="J7624" i="18"/>
  <c r="O7600" i="18"/>
  <c r="I7609" i="18"/>
  <c r="N7585" i="18"/>
  <c r="K7610" i="18"/>
  <c r="P7586" i="18"/>
  <c r="J7607" i="18"/>
  <c r="O7583" i="18"/>
  <c r="I7605" i="18"/>
  <c r="N7581" i="18"/>
  <c r="R7599" i="18" l="1"/>
  <c r="U7599" i="18" s="1"/>
  <c r="R7590" i="18"/>
  <c r="U7590" i="18" s="1"/>
  <c r="R7585" i="18"/>
  <c r="U7585" i="18" s="1"/>
  <c r="K7628" i="18"/>
  <c r="P7604" i="18"/>
  <c r="I7633" i="18"/>
  <c r="N7609" i="18"/>
  <c r="J7628" i="18"/>
  <c r="O7604" i="18"/>
  <c r="I7637" i="18"/>
  <c r="N7613" i="18"/>
  <c r="I7631" i="18"/>
  <c r="N7607" i="18"/>
  <c r="R7600" i="18"/>
  <c r="U7600" i="18" s="1"/>
  <c r="I7640" i="18"/>
  <c r="N7616" i="18"/>
  <c r="R7578" i="18"/>
  <c r="U7578" i="18" s="1"/>
  <c r="R7591" i="18"/>
  <c r="U7591" i="18" s="1"/>
  <c r="K7626" i="18"/>
  <c r="P7602" i="18"/>
  <c r="K7627" i="18"/>
  <c r="P7603" i="18"/>
  <c r="I7627" i="18"/>
  <c r="N7603" i="18"/>
  <c r="K7640" i="18"/>
  <c r="P7616" i="18"/>
  <c r="K7643" i="18"/>
  <c r="P7619" i="18"/>
  <c r="I7644" i="18"/>
  <c r="N7620" i="18"/>
  <c r="I7641" i="18"/>
  <c r="N7617" i="18"/>
  <c r="J7642" i="18"/>
  <c r="O7618" i="18"/>
  <c r="I7625" i="18"/>
  <c r="N7601" i="18"/>
  <c r="R7594" i="18"/>
  <c r="U7594" i="18" s="1"/>
  <c r="R7588" i="18"/>
  <c r="U7588" i="18" s="1"/>
  <c r="I7629" i="18"/>
  <c r="N7605" i="18"/>
  <c r="K7642" i="18"/>
  <c r="P7618" i="18"/>
  <c r="J7631" i="18"/>
  <c r="O7607" i="18"/>
  <c r="J7634" i="18"/>
  <c r="O7610" i="18"/>
  <c r="R7581" i="18"/>
  <c r="U7581" i="18" s="1"/>
  <c r="I7630" i="18"/>
  <c r="N7606" i="18"/>
  <c r="K7644" i="18"/>
  <c r="P7620" i="18"/>
  <c r="J7636" i="18"/>
  <c r="O7612" i="18"/>
  <c r="K7639" i="18"/>
  <c r="P7615" i="18"/>
  <c r="J7645" i="18"/>
  <c r="O7621" i="18"/>
  <c r="K7629" i="18"/>
  <c r="P7605" i="18"/>
  <c r="I7647" i="18"/>
  <c r="N7623" i="18"/>
  <c r="I7635" i="18"/>
  <c r="N7611" i="18"/>
  <c r="K7647" i="18"/>
  <c r="P7623" i="18"/>
  <c r="K7633" i="18"/>
  <c r="P7609" i="18"/>
  <c r="I7648" i="18"/>
  <c r="N7624" i="18"/>
  <c r="I7643" i="18"/>
  <c r="N7619" i="18"/>
  <c r="K7625" i="18"/>
  <c r="P7601" i="18"/>
  <c r="K7631" i="18"/>
  <c r="P7607" i="18"/>
  <c r="K7636" i="18"/>
  <c r="P7612" i="18"/>
  <c r="I7626" i="18"/>
  <c r="N7602" i="18"/>
  <c r="I7639" i="18"/>
  <c r="N7615" i="18"/>
  <c r="R7598" i="18"/>
  <c r="U7598" i="18" s="1"/>
  <c r="R7580" i="18"/>
  <c r="U7580" i="18" s="1"/>
  <c r="R7586" i="18"/>
  <c r="U7586" i="18" s="1"/>
  <c r="J7639" i="18"/>
  <c r="O7615" i="18"/>
  <c r="J7637" i="18"/>
  <c r="O7613" i="18"/>
  <c r="I7642" i="18"/>
  <c r="N7618" i="18"/>
  <c r="R7618" i="18" s="1"/>
  <c r="U7618" i="18" s="1"/>
  <c r="I7636" i="18"/>
  <c r="N7612" i="18"/>
  <c r="K7634" i="18"/>
  <c r="P7610" i="18"/>
  <c r="J7630" i="18"/>
  <c r="O7606" i="18"/>
  <c r="R7597" i="18"/>
  <c r="U7597" i="18" s="1"/>
  <c r="K7638" i="18"/>
  <c r="P7614" i="18"/>
  <c r="J7641" i="18"/>
  <c r="O7617" i="18"/>
  <c r="J7643" i="18"/>
  <c r="O7619" i="18"/>
  <c r="J7638" i="18"/>
  <c r="O7614" i="18"/>
  <c r="K7641" i="18"/>
  <c r="P7617" i="18"/>
  <c r="J7633" i="18"/>
  <c r="O7609" i="18"/>
  <c r="I7646" i="18"/>
  <c r="N7622" i="18"/>
  <c r="I7628" i="18"/>
  <c r="N7604" i="18"/>
  <c r="K7646" i="18"/>
  <c r="P7622" i="18"/>
  <c r="I7634" i="18"/>
  <c r="N7610" i="18"/>
  <c r="R7584" i="18"/>
  <c r="U7584" i="18" s="1"/>
  <c r="J7648" i="18"/>
  <c r="O7624" i="18"/>
  <c r="R7589" i="18"/>
  <c r="U7589" i="18" s="1"/>
  <c r="R7583" i="18"/>
  <c r="U7583" i="18" s="1"/>
  <c r="J7626" i="18"/>
  <c r="O7602" i="18"/>
  <c r="J7640" i="18"/>
  <c r="O7616" i="18"/>
  <c r="I7638" i="18"/>
  <c r="N7614" i="18"/>
  <c r="K7637" i="18"/>
  <c r="P7613" i="18"/>
  <c r="K7632" i="18"/>
  <c r="P7608" i="18"/>
  <c r="J7646" i="18"/>
  <c r="O7622" i="18"/>
  <c r="K7648" i="18"/>
  <c r="P7624" i="18"/>
  <c r="J7627" i="18"/>
  <c r="O7603" i="18"/>
  <c r="J7644" i="18"/>
  <c r="O7620" i="18"/>
  <c r="I7645" i="18"/>
  <c r="N7621" i="18"/>
  <c r="R7592" i="18"/>
  <c r="U7592" i="18" s="1"/>
  <c r="J7647" i="18"/>
  <c r="O7623" i="18"/>
  <c r="J7629" i="18"/>
  <c r="O7605" i="18"/>
  <c r="J7635" i="18"/>
  <c r="O7611" i="18"/>
  <c r="J7632" i="18"/>
  <c r="O7608" i="18"/>
  <c r="K7635" i="18"/>
  <c r="P7611" i="18"/>
  <c r="K7645" i="18"/>
  <c r="P7621" i="18"/>
  <c r="R7579" i="18"/>
  <c r="U7579" i="18" s="1"/>
  <c r="R7596" i="18"/>
  <c r="U7596" i="18" s="1"/>
  <c r="R7593" i="18"/>
  <c r="U7593" i="18" s="1"/>
  <c r="R7577" i="18"/>
  <c r="U7577" i="18" s="1"/>
  <c r="J7625" i="18"/>
  <c r="O7601" i="18"/>
  <c r="I7632" i="18"/>
  <c r="N7608" i="18"/>
  <c r="K7630" i="18"/>
  <c r="P7606" i="18"/>
  <c r="R7604" i="18" l="1"/>
  <c r="U7604" i="18" s="1"/>
  <c r="R7608" i="18"/>
  <c r="U7608" i="18" s="1"/>
  <c r="R7612" i="18"/>
  <c r="U7612" i="18" s="1"/>
  <c r="R7622" i="18"/>
  <c r="U7622" i="18" s="1"/>
  <c r="R7602" i="18"/>
  <c r="U7602" i="18" s="1"/>
  <c r="R7611" i="18"/>
  <c r="U7611" i="18" s="1"/>
  <c r="R7613" i="18"/>
  <c r="U7613" i="18" s="1"/>
  <c r="K7672" i="18"/>
  <c r="P7648" i="18"/>
  <c r="K7656" i="18"/>
  <c r="P7632" i="18"/>
  <c r="J7650" i="18"/>
  <c r="O7626" i="18"/>
  <c r="J7672" i="18"/>
  <c r="O7648" i="18"/>
  <c r="I7660" i="18"/>
  <c r="N7636" i="18"/>
  <c r="J7655" i="18"/>
  <c r="O7631" i="18"/>
  <c r="I7649" i="18"/>
  <c r="N7625" i="18"/>
  <c r="K7667" i="18"/>
  <c r="P7643" i="18"/>
  <c r="K7650" i="18"/>
  <c r="P7626" i="18"/>
  <c r="I7664" i="18"/>
  <c r="N7640" i="18"/>
  <c r="R7609" i="18"/>
  <c r="U7609" i="18" s="1"/>
  <c r="I7656" i="18"/>
  <c r="N7632" i="18"/>
  <c r="R7621" i="18"/>
  <c r="U7621" i="18" s="1"/>
  <c r="I7670" i="18"/>
  <c r="N7646" i="18"/>
  <c r="J7667" i="18"/>
  <c r="O7643" i="18"/>
  <c r="K7662" i="18"/>
  <c r="P7638" i="18"/>
  <c r="K7655" i="18"/>
  <c r="P7631" i="18"/>
  <c r="K7657" i="18"/>
  <c r="P7633" i="18"/>
  <c r="I7659" i="18"/>
  <c r="N7635" i="18"/>
  <c r="K7663" i="18"/>
  <c r="P7639" i="18"/>
  <c r="R7620" i="18"/>
  <c r="U7620" i="18" s="1"/>
  <c r="I7661" i="18"/>
  <c r="N7637" i="18"/>
  <c r="I7657" i="18"/>
  <c r="N7633" i="18"/>
  <c r="I7669" i="18"/>
  <c r="N7645" i="18"/>
  <c r="J7651" i="18"/>
  <c r="O7627" i="18"/>
  <c r="J7670" i="18"/>
  <c r="O7646" i="18"/>
  <c r="K7661" i="18"/>
  <c r="P7637" i="18"/>
  <c r="J7664" i="18"/>
  <c r="O7640" i="18"/>
  <c r="R7610" i="18"/>
  <c r="U7610" i="18" s="1"/>
  <c r="K7658" i="18"/>
  <c r="P7634" i="18"/>
  <c r="I7666" i="18"/>
  <c r="N7642" i="18"/>
  <c r="J7663" i="18"/>
  <c r="O7639" i="18"/>
  <c r="R7615" i="18"/>
  <c r="U7615" i="18" s="1"/>
  <c r="R7624" i="18"/>
  <c r="U7624" i="18" s="1"/>
  <c r="R7623" i="18"/>
  <c r="U7623" i="18" s="1"/>
  <c r="R7606" i="18"/>
  <c r="U7606" i="18" s="1"/>
  <c r="J7658" i="18"/>
  <c r="O7634" i="18"/>
  <c r="K7666" i="18"/>
  <c r="P7642" i="18"/>
  <c r="J7666" i="18"/>
  <c r="O7642" i="18"/>
  <c r="I7668" i="18"/>
  <c r="N7644" i="18"/>
  <c r="K7664" i="18"/>
  <c r="P7640" i="18"/>
  <c r="K7651" i="18"/>
  <c r="P7627" i="18"/>
  <c r="R7607" i="18"/>
  <c r="U7607" i="18" s="1"/>
  <c r="J7668" i="18"/>
  <c r="O7644" i="18"/>
  <c r="I7662" i="18"/>
  <c r="N7638" i="18"/>
  <c r="J7654" i="18"/>
  <c r="O7630" i="18"/>
  <c r="J7661" i="18"/>
  <c r="O7637" i="18"/>
  <c r="R7619" i="18"/>
  <c r="U7619" i="18" s="1"/>
  <c r="I7653" i="18"/>
  <c r="N7629" i="18"/>
  <c r="I7665" i="18"/>
  <c r="N7641" i="18"/>
  <c r="I7651" i="18"/>
  <c r="N7627" i="18"/>
  <c r="K7669" i="18"/>
  <c r="P7645" i="18"/>
  <c r="J7656" i="18"/>
  <c r="O7632" i="18"/>
  <c r="J7653" i="18"/>
  <c r="O7629" i="18"/>
  <c r="K7670" i="18"/>
  <c r="P7646" i="18"/>
  <c r="K7665" i="18"/>
  <c r="P7641" i="18"/>
  <c r="I7650" i="18"/>
  <c r="N7626" i="18"/>
  <c r="I7667" i="18"/>
  <c r="N7643" i="18"/>
  <c r="K7653" i="18"/>
  <c r="P7629" i="18"/>
  <c r="K7668" i="18"/>
  <c r="P7644" i="18"/>
  <c r="K7654" i="18"/>
  <c r="P7630" i="18"/>
  <c r="J7649" i="18"/>
  <c r="O7625" i="18"/>
  <c r="K7659" i="18"/>
  <c r="P7635" i="18"/>
  <c r="J7659" i="18"/>
  <c r="O7635" i="18"/>
  <c r="J7671" i="18"/>
  <c r="O7647" i="18"/>
  <c r="R7614" i="18"/>
  <c r="U7614" i="18" s="1"/>
  <c r="I7658" i="18"/>
  <c r="N7634" i="18"/>
  <c r="I7652" i="18"/>
  <c r="N7628" i="18"/>
  <c r="J7657" i="18"/>
  <c r="O7633" i="18"/>
  <c r="J7662" i="18"/>
  <c r="O7638" i="18"/>
  <c r="J7665" i="18"/>
  <c r="O7641" i="18"/>
  <c r="I7663" i="18"/>
  <c r="N7639" i="18"/>
  <c r="K7660" i="18"/>
  <c r="P7636" i="18"/>
  <c r="K7649" i="18"/>
  <c r="P7625" i="18"/>
  <c r="I7672" i="18"/>
  <c r="N7648" i="18"/>
  <c r="K7671" i="18"/>
  <c r="P7647" i="18"/>
  <c r="I7671" i="18"/>
  <c r="N7647" i="18"/>
  <c r="J7669" i="18"/>
  <c r="O7645" i="18"/>
  <c r="J7660" i="18"/>
  <c r="O7636" i="18"/>
  <c r="I7654" i="18"/>
  <c r="N7630" i="18"/>
  <c r="R7605" i="18"/>
  <c r="U7605" i="18" s="1"/>
  <c r="R7601" i="18"/>
  <c r="U7601" i="18" s="1"/>
  <c r="R7617" i="18"/>
  <c r="U7617" i="18" s="1"/>
  <c r="R7603" i="18"/>
  <c r="U7603" i="18" s="1"/>
  <c r="R7616" i="18"/>
  <c r="U7616" i="18" s="1"/>
  <c r="I7655" i="18"/>
  <c r="N7631" i="18"/>
  <c r="J7652" i="18"/>
  <c r="O7628" i="18"/>
  <c r="K7652" i="18"/>
  <c r="P7628" i="18"/>
  <c r="R7626" i="18" l="1"/>
  <c r="U7626" i="18" s="1"/>
  <c r="R7631" i="18"/>
  <c r="U7631" i="18" s="1"/>
  <c r="R7627" i="18"/>
  <c r="U7627" i="18" s="1"/>
  <c r="R7644" i="18"/>
  <c r="U7644" i="18" s="1"/>
  <c r="R7640" i="18"/>
  <c r="U7640" i="18" s="1"/>
  <c r="I7678" i="18"/>
  <c r="N7654" i="18"/>
  <c r="K7695" i="18"/>
  <c r="P7671" i="18"/>
  <c r="I7687" i="18"/>
  <c r="N7663" i="18"/>
  <c r="I7676" i="18"/>
  <c r="N7652" i="18"/>
  <c r="R7629" i="18"/>
  <c r="U7629" i="18" s="1"/>
  <c r="I7686" i="18"/>
  <c r="N7662" i="18"/>
  <c r="J7694" i="18"/>
  <c r="O7670" i="18"/>
  <c r="I7693" i="18"/>
  <c r="N7669" i="18"/>
  <c r="I7685" i="18"/>
  <c r="N7661" i="18"/>
  <c r="K7676" i="18"/>
  <c r="P7652" i="18"/>
  <c r="I7679" i="18"/>
  <c r="N7655" i="18"/>
  <c r="R7647" i="18"/>
  <c r="U7647" i="18" s="1"/>
  <c r="R7634" i="18"/>
  <c r="U7634" i="18" s="1"/>
  <c r="K7678" i="18"/>
  <c r="P7654" i="18"/>
  <c r="I7674" i="18"/>
  <c r="N7650" i="18"/>
  <c r="J7680" i="18"/>
  <c r="O7656" i="18"/>
  <c r="I7692" i="18"/>
  <c r="N7668" i="18"/>
  <c r="K7690" i="18"/>
  <c r="P7666" i="18"/>
  <c r="J7687" i="18"/>
  <c r="O7663" i="18"/>
  <c r="K7682" i="18"/>
  <c r="P7658" i="18"/>
  <c r="R7633" i="18"/>
  <c r="U7633" i="18" s="1"/>
  <c r="I7683" i="18"/>
  <c r="N7659" i="18"/>
  <c r="K7679" i="18"/>
  <c r="P7655" i="18"/>
  <c r="J7691" i="18"/>
  <c r="O7667" i="18"/>
  <c r="R7632" i="18"/>
  <c r="U7632" i="18" s="1"/>
  <c r="I7688" i="18"/>
  <c r="N7664" i="18"/>
  <c r="K7691" i="18"/>
  <c r="P7667" i="18"/>
  <c r="J7679" i="18"/>
  <c r="O7655" i="18"/>
  <c r="J7696" i="18"/>
  <c r="O7672" i="18"/>
  <c r="K7680" i="18"/>
  <c r="P7656" i="18"/>
  <c r="J7684" i="18"/>
  <c r="O7660" i="18"/>
  <c r="I7695" i="18"/>
  <c r="N7671" i="18"/>
  <c r="I7696" i="18"/>
  <c r="N7672" i="18"/>
  <c r="K7684" i="18"/>
  <c r="P7660" i="18"/>
  <c r="J7689" i="18"/>
  <c r="O7665" i="18"/>
  <c r="J7681" i="18"/>
  <c r="O7657" i="18"/>
  <c r="I7682" i="18"/>
  <c r="N7658" i="18"/>
  <c r="R7643" i="18"/>
  <c r="U7643" i="18" s="1"/>
  <c r="R7641" i="18"/>
  <c r="U7641" i="18" s="1"/>
  <c r="J7678" i="18"/>
  <c r="O7654" i="18"/>
  <c r="J7692" i="18"/>
  <c r="O7668" i="18"/>
  <c r="R7642" i="18"/>
  <c r="U7642" i="18" s="1"/>
  <c r="K7685" i="18"/>
  <c r="P7661" i="18"/>
  <c r="J7675" i="18"/>
  <c r="O7651" i="18"/>
  <c r="I7681" i="18"/>
  <c r="N7657" i="18"/>
  <c r="R7646" i="18"/>
  <c r="U7646" i="18" s="1"/>
  <c r="I7680" i="18"/>
  <c r="N7656" i="18"/>
  <c r="R7625" i="18"/>
  <c r="U7625" i="18" s="1"/>
  <c r="R7636" i="18"/>
  <c r="U7636" i="18" s="1"/>
  <c r="J7693" i="18"/>
  <c r="O7669" i="18"/>
  <c r="K7673" i="18"/>
  <c r="P7649" i="18"/>
  <c r="J7686" i="18"/>
  <c r="O7662" i="18"/>
  <c r="J7685" i="18"/>
  <c r="O7661" i="18"/>
  <c r="J7688" i="18"/>
  <c r="O7664" i="18"/>
  <c r="R7635" i="18"/>
  <c r="U7635" i="18" s="1"/>
  <c r="R7648" i="18"/>
  <c r="U7648" i="18" s="1"/>
  <c r="J7695" i="18"/>
  <c r="O7671" i="18"/>
  <c r="K7683" i="18"/>
  <c r="P7659" i="18"/>
  <c r="K7677" i="18"/>
  <c r="P7653" i="18"/>
  <c r="K7694" i="18"/>
  <c r="P7670" i="18"/>
  <c r="I7675" i="18"/>
  <c r="N7651" i="18"/>
  <c r="I7677" i="18"/>
  <c r="N7653" i="18"/>
  <c r="K7675" i="18"/>
  <c r="P7651" i="18"/>
  <c r="J7676" i="18"/>
  <c r="O7652" i="18"/>
  <c r="R7630" i="18"/>
  <c r="U7630" i="18" s="1"/>
  <c r="R7639" i="18"/>
  <c r="U7639" i="18" s="1"/>
  <c r="R7628" i="18"/>
  <c r="U7628" i="18" s="1"/>
  <c r="J7683" i="18"/>
  <c r="O7659" i="18"/>
  <c r="J7673" i="18"/>
  <c r="O7649" i="18"/>
  <c r="K7692" i="18"/>
  <c r="P7668" i="18"/>
  <c r="I7691" i="18"/>
  <c r="N7667" i="18"/>
  <c r="K7689" i="18"/>
  <c r="P7665" i="18"/>
  <c r="J7677" i="18"/>
  <c r="O7653" i="18"/>
  <c r="K7693" i="18"/>
  <c r="P7669" i="18"/>
  <c r="I7689" i="18"/>
  <c r="N7665" i="18"/>
  <c r="R7638" i="18"/>
  <c r="U7638" i="18" s="1"/>
  <c r="K7688" i="18"/>
  <c r="P7664" i="18"/>
  <c r="J7690" i="18"/>
  <c r="O7666" i="18"/>
  <c r="J7682" i="18"/>
  <c r="O7658" i="18"/>
  <c r="I7690" i="18"/>
  <c r="N7666" i="18"/>
  <c r="R7645" i="18"/>
  <c r="U7645" i="18" s="1"/>
  <c r="R7637" i="18"/>
  <c r="U7637" i="18" s="1"/>
  <c r="K7687" i="18"/>
  <c r="P7663" i="18"/>
  <c r="K7681" i="18"/>
  <c r="P7657" i="18"/>
  <c r="K7686" i="18"/>
  <c r="P7662" i="18"/>
  <c r="I7694" i="18"/>
  <c r="N7670" i="18"/>
  <c r="K7674" i="18"/>
  <c r="P7650" i="18"/>
  <c r="I7673" i="18"/>
  <c r="N7649" i="18"/>
  <c r="I7684" i="18"/>
  <c r="N7660" i="18"/>
  <c r="J7674" i="18"/>
  <c r="O7650" i="18"/>
  <c r="K7696" i="18"/>
  <c r="P7672" i="18"/>
  <c r="R7649" i="18" l="1"/>
  <c r="U7649" i="18" s="1"/>
  <c r="R7656" i="18"/>
  <c r="U7656" i="18" s="1"/>
  <c r="R7670" i="18"/>
  <c r="U7670" i="18" s="1"/>
  <c r="R7652" i="18"/>
  <c r="U7652" i="18" s="1"/>
  <c r="R7660" i="18"/>
  <c r="U7660" i="18" s="1"/>
  <c r="R7666" i="18"/>
  <c r="U7666" i="18" s="1"/>
  <c r="I7718" i="18"/>
  <c r="N7694" i="18"/>
  <c r="J7706" i="18"/>
  <c r="O7682" i="18"/>
  <c r="K7699" i="18"/>
  <c r="P7675" i="18"/>
  <c r="J7719" i="18"/>
  <c r="O7695" i="18"/>
  <c r="J7717" i="18"/>
  <c r="O7693" i="18"/>
  <c r="I7704" i="18"/>
  <c r="N7680" i="18"/>
  <c r="J7702" i="18"/>
  <c r="O7678" i="18"/>
  <c r="J7708" i="18"/>
  <c r="O7684" i="18"/>
  <c r="K7715" i="18"/>
  <c r="P7691" i="18"/>
  <c r="J7704" i="18"/>
  <c r="O7680" i="18"/>
  <c r="K7717" i="18"/>
  <c r="P7693" i="18"/>
  <c r="K7713" i="18"/>
  <c r="P7689" i="18"/>
  <c r="K7716" i="18"/>
  <c r="P7692" i="18"/>
  <c r="J7707" i="18"/>
  <c r="O7683" i="18"/>
  <c r="R7653" i="18"/>
  <c r="U7653" i="18" s="1"/>
  <c r="J7699" i="18"/>
  <c r="O7675" i="18"/>
  <c r="R7671" i="18"/>
  <c r="U7671" i="18" s="1"/>
  <c r="R7664" i="18"/>
  <c r="U7664" i="18" s="1"/>
  <c r="J7715" i="18"/>
  <c r="O7691" i="18"/>
  <c r="I7707" i="18"/>
  <c r="N7683" i="18"/>
  <c r="R7668" i="18"/>
  <c r="U7668" i="18" s="1"/>
  <c r="R7650" i="18"/>
  <c r="U7650" i="18" s="1"/>
  <c r="R7669" i="18"/>
  <c r="U7669" i="18" s="1"/>
  <c r="R7662" i="18"/>
  <c r="U7662" i="18" s="1"/>
  <c r="I7700" i="18"/>
  <c r="N7676" i="18"/>
  <c r="K7719" i="18"/>
  <c r="P7695" i="18"/>
  <c r="J7698" i="18"/>
  <c r="O7674" i="18"/>
  <c r="I7697" i="18"/>
  <c r="N7673" i="18"/>
  <c r="K7705" i="18"/>
  <c r="P7681" i="18"/>
  <c r="I7699" i="18"/>
  <c r="N7675" i="18"/>
  <c r="J7712" i="18"/>
  <c r="O7688" i="18"/>
  <c r="J7713" i="18"/>
  <c r="O7689" i="18"/>
  <c r="I7720" i="18"/>
  <c r="N7696" i="18"/>
  <c r="R7659" i="18"/>
  <c r="U7659" i="18" s="1"/>
  <c r="K7714" i="18"/>
  <c r="P7690" i="18"/>
  <c r="K7702" i="18"/>
  <c r="P7678" i="18"/>
  <c r="I7703" i="18"/>
  <c r="N7679" i="18"/>
  <c r="I7709" i="18"/>
  <c r="N7685" i="18"/>
  <c r="J7718" i="18"/>
  <c r="O7694" i="18"/>
  <c r="K7720" i="18"/>
  <c r="P7696" i="18"/>
  <c r="I7708" i="18"/>
  <c r="N7684" i="18"/>
  <c r="K7698" i="18"/>
  <c r="P7674" i="18"/>
  <c r="K7710" i="18"/>
  <c r="P7686" i="18"/>
  <c r="K7711" i="18"/>
  <c r="P7687" i="18"/>
  <c r="I7714" i="18"/>
  <c r="N7690" i="18"/>
  <c r="R7690" i="18" s="1"/>
  <c r="U7690" i="18" s="1"/>
  <c r="J7714" i="18"/>
  <c r="O7690" i="18"/>
  <c r="R7665" i="18"/>
  <c r="U7665" i="18" s="1"/>
  <c r="R7667" i="18"/>
  <c r="U7667" i="18" s="1"/>
  <c r="J7700" i="18"/>
  <c r="O7676" i="18"/>
  <c r="I7701" i="18"/>
  <c r="N7677" i="18"/>
  <c r="K7718" i="18"/>
  <c r="P7694" i="18"/>
  <c r="K7707" i="18"/>
  <c r="P7683" i="18"/>
  <c r="J7709" i="18"/>
  <c r="O7685" i="18"/>
  <c r="K7697" i="18"/>
  <c r="P7673" i="18"/>
  <c r="R7657" i="18"/>
  <c r="U7657" i="18" s="1"/>
  <c r="J7716" i="18"/>
  <c r="O7692" i="18"/>
  <c r="J7705" i="18"/>
  <c r="O7681" i="18"/>
  <c r="K7708" i="18"/>
  <c r="P7684" i="18"/>
  <c r="I7719" i="18"/>
  <c r="N7695" i="18"/>
  <c r="K7704" i="18"/>
  <c r="P7680" i="18"/>
  <c r="J7703" i="18"/>
  <c r="O7679" i="18"/>
  <c r="I7712" i="18"/>
  <c r="N7688" i="18"/>
  <c r="J7711" i="18"/>
  <c r="O7687" i="18"/>
  <c r="I7716" i="18"/>
  <c r="N7692" i="18"/>
  <c r="I7698" i="18"/>
  <c r="N7674" i="18"/>
  <c r="R7674" i="18" s="1"/>
  <c r="U7674" i="18" s="1"/>
  <c r="K7700" i="18"/>
  <c r="P7676" i="18"/>
  <c r="I7717" i="18"/>
  <c r="N7693" i="18"/>
  <c r="I7710" i="18"/>
  <c r="N7686" i="18"/>
  <c r="R7663" i="18"/>
  <c r="U7663" i="18" s="1"/>
  <c r="R7654" i="18"/>
  <c r="U7654" i="18" s="1"/>
  <c r="K7712" i="18"/>
  <c r="P7688" i="18"/>
  <c r="K7701" i="18"/>
  <c r="P7677" i="18"/>
  <c r="J7710" i="18"/>
  <c r="O7686" i="18"/>
  <c r="I7706" i="18"/>
  <c r="N7682" i="18"/>
  <c r="J7720" i="18"/>
  <c r="O7696" i="18"/>
  <c r="K7706" i="18"/>
  <c r="P7682" i="18"/>
  <c r="I7713" i="18"/>
  <c r="N7689" i="18"/>
  <c r="J7701" i="18"/>
  <c r="O7677" i="18"/>
  <c r="I7715" i="18"/>
  <c r="N7691" i="18"/>
  <c r="J7697" i="18"/>
  <c r="O7673" i="18"/>
  <c r="R7651" i="18"/>
  <c r="U7651" i="18" s="1"/>
  <c r="I7705" i="18"/>
  <c r="N7681" i="18"/>
  <c r="K7709" i="18"/>
  <c r="P7685" i="18"/>
  <c r="R7658" i="18"/>
  <c r="U7658" i="18" s="1"/>
  <c r="R7672" i="18"/>
  <c r="U7672" i="18" s="1"/>
  <c r="K7703" i="18"/>
  <c r="P7679" i="18"/>
  <c r="R7655" i="18"/>
  <c r="U7655" i="18" s="1"/>
  <c r="R7661" i="18"/>
  <c r="U7661" i="18" s="1"/>
  <c r="I7711" i="18"/>
  <c r="N7687" i="18"/>
  <c r="R7687" i="18" s="1"/>
  <c r="U7687" i="18" s="1"/>
  <c r="I7702" i="18"/>
  <c r="N7678" i="18"/>
  <c r="R7678" i="18" s="1"/>
  <c r="U7678" i="18" s="1"/>
  <c r="R7681" i="18" l="1"/>
  <c r="U7681" i="18" s="1"/>
  <c r="R7691" i="18"/>
  <c r="U7691" i="18" s="1"/>
  <c r="R7689" i="18"/>
  <c r="U7689" i="18" s="1"/>
  <c r="R7692" i="18"/>
  <c r="U7692" i="18" s="1"/>
  <c r="R7693" i="18"/>
  <c r="U7693" i="18" s="1"/>
  <c r="R7695" i="18"/>
  <c r="U7695" i="18" s="1"/>
  <c r="R7684" i="18"/>
  <c r="U7684" i="18" s="1"/>
  <c r="K7730" i="18"/>
  <c r="P7706" i="18"/>
  <c r="I7741" i="18"/>
  <c r="N7717" i="18"/>
  <c r="I7739" i="18"/>
  <c r="N7715" i="18"/>
  <c r="I7737" i="18"/>
  <c r="N7713" i="18"/>
  <c r="J7744" i="18"/>
  <c r="O7720" i="18"/>
  <c r="J7734" i="18"/>
  <c r="O7710" i="18"/>
  <c r="K7736" i="18"/>
  <c r="P7712" i="18"/>
  <c r="I7734" i="18"/>
  <c r="N7710" i="18"/>
  <c r="K7724" i="18"/>
  <c r="P7700" i="18"/>
  <c r="I7740" i="18"/>
  <c r="N7716" i="18"/>
  <c r="I7736" i="18"/>
  <c r="N7712" i="18"/>
  <c r="K7728" i="18"/>
  <c r="P7704" i="18"/>
  <c r="K7732" i="18"/>
  <c r="P7708" i="18"/>
  <c r="J7740" i="18"/>
  <c r="O7716" i="18"/>
  <c r="R7685" i="18"/>
  <c r="U7685" i="18" s="1"/>
  <c r="J7737" i="18"/>
  <c r="O7713" i="18"/>
  <c r="I7723" i="18"/>
  <c r="N7699" i="18"/>
  <c r="I7721" i="18"/>
  <c r="N7697" i="18"/>
  <c r="K7743" i="18"/>
  <c r="P7719" i="18"/>
  <c r="I7731" i="18"/>
  <c r="N7707" i="18"/>
  <c r="R7680" i="18"/>
  <c r="U7680" i="18" s="1"/>
  <c r="J7721" i="18"/>
  <c r="O7697" i="18"/>
  <c r="I7730" i="18"/>
  <c r="N7706" i="18"/>
  <c r="I7735" i="18"/>
  <c r="N7711" i="18"/>
  <c r="K7727" i="18"/>
  <c r="P7703" i="18"/>
  <c r="K7733" i="18"/>
  <c r="P7709" i="18"/>
  <c r="R7682" i="18"/>
  <c r="U7682" i="18" s="1"/>
  <c r="J7733" i="18"/>
  <c r="O7709" i="18"/>
  <c r="K7742" i="18"/>
  <c r="P7718" i="18"/>
  <c r="J7724" i="18"/>
  <c r="O7700" i="18"/>
  <c r="J7738" i="18"/>
  <c r="O7714" i="18"/>
  <c r="K7735" i="18"/>
  <c r="P7711" i="18"/>
  <c r="K7722" i="18"/>
  <c r="P7698" i="18"/>
  <c r="K7744" i="18"/>
  <c r="P7720" i="18"/>
  <c r="I7733" i="18"/>
  <c r="N7709" i="18"/>
  <c r="K7726" i="18"/>
  <c r="P7702" i="18"/>
  <c r="R7696" i="18"/>
  <c r="U7696" i="18" s="1"/>
  <c r="R7676" i="18"/>
  <c r="U7676" i="18" s="1"/>
  <c r="J7731" i="18"/>
  <c r="O7707" i="18"/>
  <c r="K7737" i="18"/>
  <c r="P7713" i="18"/>
  <c r="J7728" i="18"/>
  <c r="O7704" i="18"/>
  <c r="J7732" i="18"/>
  <c r="O7708" i="18"/>
  <c r="I7728" i="18"/>
  <c r="N7704" i="18"/>
  <c r="J7743" i="18"/>
  <c r="O7719" i="18"/>
  <c r="J7730" i="18"/>
  <c r="O7706" i="18"/>
  <c r="J7725" i="18"/>
  <c r="O7701" i="18"/>
  <c r="K7725" i="18"/>
  <c r="P7701" i="18"/>
  <c r="I7722" i="18"/>
  <c r="N7698" i="18"/>
  <c r="J7727" i="18"/>
  <c r="O7703" i="18"/>
  <c r="I7743" i="18"/>
  <c r="N7719" i="18"/>
  <c r="R7719" i="18" s="1"/>
  <c r="U7719" i="18" s="1"/>
  <c r="R7677" i="18"/>
  <c r="U7677" i="18" s="1"/>
  <c r="R7679" i="18"/>
  <c r="U7679" i="18" s="1"/>
  <c r="I7744" i="18"/>
  <c r="N7720" i="18"/>
  <c r="J7736" i="18"/>
  <c r="O7712" i="18"/>
  <c r="K7729" i="18"/>
  <c r="P7705" i="18"/>
  <c r="J7722" i="18"/>
  <c r="O7698" i="18"/>
  <c r="I7724" i="18"/>
  <c r="N7700" i="18"/>
  <c r="J7739" i="18"/>
  <c r="O7715" i="18"/>
  <c r="J7723" i="18"/>
  <c r="O7699" i="18"/>
  <c r="R7694" i="18"/>
  <c r="U7694" i="18" s="1"/>
  <c r="J7735" i="18"/>
  <c r="O7711" i="18"/>
  <c r="J7729" i="18"/>
  <c r="O7705" i="18"/>
  <c r="I7726" i="18"/>
  <c r="N7702" i="18"/>
  <c r="I7729" i="18"/>
  <c r="N7705" i="18"/>
  <c r="R7686" i="18"/>
  <c r="U7686" i="18" s="1"/>
  <c r="R7688" i="18"/>
  <c r="U7688" i="18" s="1"/>
  <c r="K7721" i="18"/>
  <c r="P7697" i="18"/>
  <c r="K7731" i="18"/>
  <c r="P7707" i="18"/>
  <c r="I7725" i="18"/>
  <c r="N7701" i="18"/>
  <c r="I7738" i="18"/>
  <c r="N7714" i="18"/>
  <c r="K7734" i="18"/>
  <c r="P7710" i="18"/>
  <c r="I7732" i="18"/>
  <c r="N7708" i="18"/>
  <c r="J7742" i="18"/>
  <c r="O7718" i="18"/>
  <c r="I7727" i="18"/>
  <c r="N7703" i="18"/>
  <c r="K7738" i="18"/>
  <c r="P7714" i="18"/>
  <c r="R7675" i="18"/>
  <c r="U7675" i="18" s="1"/>
  <c r="R7673" i="18"/>
  <c r="U7673" i="18" s="1"/>
  <c r="R7683" i="18"/>
  <c r="U7683" i="18" s="1"/>
  <c r="K7740" i="18"/>
  <c r="P7716" i="18"/>
  <c r="K7741" i="18"/>
  <c r="P7717" i="18"/>
  <c r="K7739" i="18"/>
  <c r="P7715" i="18"/>
  <c r="J7726" i="18"/>
  <c r="O7702" i="18"/>
  <c r="J7741" i="18"/>
  <c r="O7717" i="18"/>
  <c r="K7723" i="18"/>
  <c r="P7699" i="18"/>
  <c r="I7742" i="18"/>
  <c r="N7718" i="18"/>
  <c r="R7703" i="18" l="1"/>
  <c r="U7703" i="18" s="1"/>
  <c r="R7701" i="18"/>
  <c r="U7701" i="18" s="1"/>
  <c r="R7712" i="18"/>
  <c r="U7712" i="18" s="1"/>
  <c r="R7708" i="18"/>
  <c r="U7708" i="18" s="1"/>
  <c r="R7705" i="18"/>
  <c r="U7705" i="18" s="1"/>
  <c r="R7706" i="18"/>
  <c r="U7706" i="18" s="1"/>
  <c r="R7700" i="18"/>
  <c r="U7700" i="18" s="1"/>
  <c r="R7720" i="18"/>
  <c r="U7720" i="18" s="1"/>
  <c r="R7698" i="18"/>
  <c r="U7698" i="18" s="1"/>
  <c r="K7747" i="18"/>
  <c r="P7723" i="18"/>
  <c r="J7765" i="18"/>
  <c r="O7741" i="18"/>
  <c r="K7764" i="18"/>
  <c r="P7740" i="18"/>
  <c r="J7763" i="18"/>
  <c r="O7739" i="18"/>
  <c r="J7746" i="18"/>
  <c r="O7722" i="18"/>
  <c r="J7760" i="18"/>
  <c r="O7736" i="18"/>
  <c r="J7751" i="18"/>
  <c r="O7727" i="18"/>
  <c r="K7749" i="18"/>
  <c r="P7725" i="18"/>
  <c r="J7754" i="18"/>
  <c r="O7730" i="18"/>
  <c r="I7752" i="18"/>
  <c r="N7728" i="18"/>
  <c r="J7752" i="18"/>
  <c r="O7728" i="18"/>
  <c r="J7755" i="18"/>
  <c r="O7731" i="18"/>
  <c r="K7750" i="18"/>
  <c r="P7726" i="18"/>
  <c r="K7768" i="18"/>
  <c r="P7744" i="18"/>
  <c r="K7759" i="18"/>
  <c r="P7735" i="18"/>
  <c r="J7748" i="18"/>
  <c r="O7724" i="18"/>
  <c r="J7757" i="18"/>
  <c r="O7733" i="18"/>
  <c r="K7767" i="18"/>
  <c r="P7743" i="18"/>
  <c r="I7747" i="18"/>
  <c r="N7723" i="18"/>
  <c r="R7716" i="18"/>
  <c r="U7716" i="18" s="1"/>
  <c r="R7710" i="18"/>
  <c r="U7710" i="18" s="1"/>
  <c r="R7713" i="18"/>
  <c r="U7713" i="18" s="1"/>
  <c r="R7717" i="18"/>
  <c r="U7717" i="18" s="1"/>
  <c r="I7766" i="18"/>
  <c r="N7742" i="18"/>
  <c r="K7763" i="18"/>
  <c r="P7739" i="18"/>
  <c r="K7762" i="18"/>
  <c r="P7738" i="18"/>
  <c r="J7766" i="18"/>
  <c r="O7742" i="18"/>
  <c r="K7758" i="18"/>
  <c r="P7734" i="18"/>
  <c r="I7749" i="18"/>
  <c r="N7725" i="18"/>
  <c r="K7745" i="18"/>
  <c r="P7721" i="18"/>
  <c r="I7753" i="18"/>
  <c r="N7729" i="18"/>
  <c r="J7753" i="18"/>
  <c r="O7729" i="18"/>
  <c r="R7709" i="18"/>
  <c r="U7709" i="18" s="1"/>
  <c r="K7751" i="18"/>
  <c r="P7727" i="18"/>
  <c r="I7754" i="18"/>
  <c r="N7730" i="18"/>
  <c r="R7707" i="18"/>
  <c r="U7707" i="18" s="1"/>
  <c r="R7697" i="18"/>
  <c r="U7697" i="18" s="1"/>
  <c r="J7764" i="18"/>
  <c r="O7740" i="18"/>
  <c r="K7752" i="18"/>
  <c r="P7728" i="18"/>
  <c r="I7764" i="18"/>
  <c r="N7740" i="18"/>
  <c r="I7758" i="18"/>
  <c r="N7734" i="18"/>
  <c r="J7758" i="18"/>
  <c r="O7734" i="18"/>
  <c r="I7761" i="18"/>
  <c r="N7737" i="18"/>
  <c r="I7765" i="18"/>
  <c r="N7741" i="18"/>
  <c r="K7765" i="18"/>
  <c r="P7741" i="18"/>
  <c r="R7714" i="18"/>
  <c r="U7714" i="18" s="1"/>
  <c r="I7748" i="18"/>
  <c r="N7724" i="18"/>
  <c r="I7768" i="18"/>
  <c r="N7744" i="18"/>
  <c r="J7749" i="18"/>
  <c r="O7725" i="18"/>
  <c r="I7757" i="18"/>
  <c r="N7733" i="18"/>
  <c r="J7762" i="18"/>
  <c r="O7738" i="18"/>
  <c r="K7766" i="18"/>
  <c r="P7742" i="18"/>
  <c r="R7711" i="18"/>
  <c r="U7711" i="18" s="1"/>
  <c r="I7755" i="18"/>
  <c r="N7731" i="18"/>
  <c r="I7745" i="18"/>
  <c r="N7721" i="18"/>
  <c r="J7761" i="18"/>
  <c r="O7737" i="18"/>
  <c r="R7715" i="18"/>
  <c r="U7715" i="18" s="1"/>
  <c r="J7750" i="18"/>
  <c r="O7726" i="18"/>
  <c r="R7702" i="18"/>
  <c r="U7702" i="18" s="1"/>
  <c r="J7747" i="18"/>
  <c r="O7723" i="18"/>
  <c r="K7753" i="18"/>
  <c r="P7729" i="18"/>
  <c r="I7767" i="18"/>
  <c r="N7743" i="18"/>
  <c r="I7746" i="18"/>
  <c r="N7722" i="18"/>
  <c r="J7767" i="18"/>
  <c r="O7743" i="18"/>
  <c r="J7756" i="18"/>
  <c r="O7732" i="18"/>
  <c r="K7761" i="18"/>
  <c r="P7737" i="18"/>
  <c r="K7746" i="18"/>
  <c r="P7722" i="18"/>
  <c r="R7718" i="18"/>
  <c r="U7718" i="18" s="1"/>
  <c r="I7751" i="18"/>
  <c r="N7727" i="18"/>
  <c r="I7756" i="18"/>
  <c r="N7732" i="18"/>
  <c r="I7762" i="18"/>
  <c r="N7738" i="18"/>
  <c r="K7755" i="18"/>
  <c r="P7731" i="18"/>
  <c r="I7750" i="18"/>
  <c r="N7726" i="18"/>
  <c r="R7726" i="18" s="1"/>
  <c r="U7726" i="18" s="1"/>
  <c r="J7759" i="18"/>
  <c r="O7735" i="18"/>
  <c r="R7704" i="18"/>
  <c r="U7704" i="18" s="1"/>
  <c r="K7757" i="18"/>
  <c r="P7733" i="18"/>
  <c r="I7759" i="18"/>
  <c r="N7735" i="18"/>
  <c r="J7745" i="18"/>
  <c r="O7721" i="18"/>
  <c r="R7699" i="18"/>
  <c r="U7699" i="18" s="1"/>
  <c r="K7756" i="18"/>
  <c r="P7732" i="18"/>
  <c r="I7760" i="18"/>
  <c r="N7736" i="18"/>
  <c r="K7748" i="18"/>
  <c r="P7724" i="18"/>
  <c r="K7760" i="18"/>
  <c r="P7736" i="18"/>
  <c r="J7768" i="18"/>
  <c r="O7744" i="18"/>
  <c r="I7763" i="18"/>
  <c r="N7739" i="18"/>
  <c r="K7754" i="18"/>
  <c r="P7730" i="18"/>
  <c r="R7738" i="18" l="1"/>
  <c r="U7738" i="18" s="1"/>
  <c r="R7739" i="18"/>
  <c r="U7739" i="18" s="1"/>
  <c r="R7740" i="18"/>
  <c r="U7740" i="18" s="1"/>
  <c r="R7727" i="18"/>
  <c r="U7727" i="18" s="1"/>
  <c r="R7729" i="18"/>
  <c r="U7729" i="18" s="1"/>
  <c r="R7723" i="18"/>
  <c r="U7723" i="18" s="1"/>
  <c r="R7736" i="18"/>
  <c r="U7736" i="18" s="1"/>
  <c r="K7785" i="18"/>
  <c r="P7761" i="18"/>
  <c r="J7791" i="18"/>
  <c r="O7767" i="18"/>
  <c r="I7791" i="18"/>
  <c r="N7767" i="18"/>
  <c r="J7771" i="18"/>
  <c r="O7747" i="18"/>
  <c r="I7769" i="18"/>
  <c r="N7745" i="18"/>
  <c r="R7733" i="18"/>
  <c r="U7733" i="18" s="1"/>
  <c r="R7744" i="18"/>
  <c r="U7744" i="18" s="1"/>
  <c r="I7789" i="18"/>
  <c r="N7765" i="18"/>
  <c r="J7782" i="18"/>
  <c r="O7758" i="18"/>
  <c r="I7788" i="18"/>
  <c r="N7764" i="18"/>
  <c r="J7788" i="18"/>
  <c r="O7764" i="18"/>
  <c r="I7778" i="18"/>
  <c r="N7754" i="18"/>
  <c r="R7742" i="18"/>
  <c r="U7742" i="18" s="1"/>
  <c r="R7728" i="18"/>
  <c r="U7728" i="18" s="1"/>
  <c r="J7769" i="18"/>
  <c r="O7745" i="18"/>
  <c r="I7783" i="18"/>
  <c r="N7759" i="18"/>
  <c r="R7732" i="18"/>
  <c r="U7732" i="18" s="1"/>
  <c r="I7787" i="18"/>
  <c r="N7763" i="18"/>
  <c r="K7784" i="18"/>
  <c r="P7760" i="18"/>
  <c r="I7784" i="18"/>
  <c r="N7760" i="18"/>
  <c r="J7783" i="18"/>
  <c r="O7759" i="18"/>
  <c r="K7779" i="18"/>
  <c r="P7755" i="18"/>
  <c r="I7780" i="18"/>
  <c r="N7756" i="18"/>
  <c r="R7722" i="18"/>
  <c r="U7722" i="18" s="1"/>
  <c r="R7731" i="18"/>
  <c r="U7731" i="18" s="1"/>
  <c r="K7790" i="18"/>
  <c r="P7766" i="18"/>
  <c r="I7781" i="18"/>
  <c r="N7757" i="18"/>
  <c r="I7792" i="18"/>
  <c r="N7768" i="18"/>
  <c r="R7737" i="18"/>
  <c r="U7737" i="18" s="1"/>
  <c r="R7734" i="18"/>
  <c r="U7734" i="18" s="1"/>
  <c r="J7777" i="18"/>
  <c r="O7753" i="18"/>
  <c r="K7769" i="18"/>
  <c r="P7745" i="18"/>
  <c r="K7782" i="18"/>
  <c r="P7758" i="18"/>
  <c r="K7786" i="18"/>
  <c r="P7762" i="18"/>
  <c r="I7790" i="18"/>
  <c r="N7766" i="18"/>
  <c r="K7791" i="18"/>
  <c r="P7767" i="18"/>
  <c r="J7772" i="18"/>
  <c r="O7748" i="18"/>
  <c r="K7792" i="18"/>
  <c r="P7768" i="18"/>
  <c r="J7779" i="18"/>
  <c r="O7755" i="18"/>
  <c r="I7776" i="18"/>
  <c r="N7752" i="18"/>
  <c r="K7773" i="18"/>
  <c r="P7749" i="18"/>
  <c r="J7784" i="18"/>
  <c r="O7760" i="18"/>
  <c r="J7787" i="18"/>
  <c r="O7763" i="18"/>
  <c r="J7789" i="18"/>
  <c r="O7765" i="18"/>
  <c r="K7781" i="18"/>
  <c r="P7757" i="18"/>
  <c r="J7780" i="18"/>
  <c r="O7756" i="18"/>
  <c r="K7777" i="18"/>
  <c r="P7753" i="18"/>
  <c r="J7785" i="18"/>
  <c r="O7761" i="18"/>
  <c r="R7724" i="18"/>
  <c r="U7724" i="18" s="1"/>
  <c r="I7782" i="18"/>
  <c r="N7758" i="18"/>
  <c r="K7775" i="18"/>
  <c r="P7751" i="18"/>
  <c r="R7725" i="18"/>
  <c r="U7725" i="18" s="1"/>
  <c r="K7770" i="18"/>
  <c r="P7746" i="18"/>
  <c r="I7770" i="18"/>
  <c r="N7746" i="18"/>
  <c r="I7779" i="18"/>
  <c r="N7755" i="18"/>
  <c r="K7789" i="18"/>
  <c r="P7765" i="18"/>
  <c r="I7785" i="18"/>
  <c r="N7761" i="18"/>
  <c r="R7761" i="18" s="1"/>
  <c r="U7761" i="18" s="1"/>
  <c r="K7776" i="18"/>
  <c r="P7752" i="18"/>
  <c r="K7778" i="18"/>
  <c r="P7754" i="18"/>
  <c r="J7792" i="18"/>
  <c r="O7768" i="18"/>
  <c r="K7772" i="18"/>
  <c r="P7748" i="18"/>
  <c r="K7780" i="18"/>
  <c r="P7756" i="18"/>
  <c r="R7735" i="18"/>
  <c r="U7735" i="18" s="1"/>
  <c r="I7774" i="18"/>
  <c r="N7750" i="18"/>
  <c r="I7786" i="18"/>
  <c r="N7762" i="18"/>
  <c r="I7775" i="18"/>
  <c r="N7751" i="18"/>
  <c r="R7743" i="18"/>
  <c r="U7743" i="18" s="1"/>
  <c r="J7774" i="18"/>
  <c r="O7750" i="18"/>
  <c r="R7721" i="18"/>
  <c r="U7721" i="18" s="1"/>
  <c r="J7786" i="18"/>
  <c r="O7762" i="18"/>
  <c r="J7773" i="18"/>
  <c r="O7749" i="18"/>
  <c r="I7772" i="18"/>
  <c r="N7748" i="18"/>
  <c r="R7741" i="18"/>
  <c r="U7741" i="18" s="1"/>
  <c r="R7730" i="18"/>
  <c r="U7730" i="18" s="1"/>
  <c r="I7777" i="18"/>
  <c r="N7753" i="18"/>
  <c r="R7753" i="18" s="1"/>
  <c r="U7753" i="18" s="1"/>
  <c r="I7773" i="18"/>
  <c r="N7749" i="18"/>
  <c r="J7790" i="18"/>
  <c r="O7766" i="18"/>
  <c r="K7787" i="18"/>
  <c r="P7763" i="18"/>
  <c r="I7771" i="18"/>
  <c r="N7747" i="18"/>
  <c r="J7781" i="18"/>
  <c r="O7757" i="18"/>
  <c r="K7783" i="18"/>
  <c r="P7759" i="18"/>
  <c r="K7774" i="18"/>
  <c r="P7750" i="18"/>
  <c r="J7776" i="18"/>
  <c r="O7752" i="18"/>
  <c r="J7778" i="18"/>
  <c r="O7754" i="18"/>
  <c r="J7775" i="18"/>
  <c r="O7751" i="18"/>
  <c r="J7770" i="18"/>
  <c r="O7746" i="18"/>
  <c r="K7788" i="18"/>
  <c r="P7764" i="18"/>
  <c r="K7771" i="18"/>
  <c r="P7747" i="18"/>
  <c r="R7755" i="18" l="1"/>
  <c r="U7755" i="18" s="1"/>
  <c r="R7749" i="18"/>
  <c r="U7749" i="18" s="1"/>
  <c r="R7748" i="18"/>
  <c r="U7748" i="18" s="1"/>
  <c r="R7747" i="18"/>
  <c r="U7747" i="18" s="1"/>
  <c r="R7762" i="18"/>
  <c r="U7762" i="18" s="1"/>
  <c r="R7758" i="18"/>
  <c r="U7758" i="18" s="1"/>
  <c r="J7794" i="18"/>
  <c r="O7770" i="18"/>
  <c r="K7798" i="18"/>
  <c r="P7774" i="18"/>
  <c r="J7805" i="18"/>
  <c r="O7781" i="18"/>
  <c r="K7811" i="18"/>
  <c r="P7787" i="18"/>
  <c r="I7797" i="18"/>
  <c r="N7773" i="18"/>
  <c r="J7797" i="18"/>
  <c r="O7773" i="18"/>
  <c r="I7799" i="18"/>
  <c r="N7775" i="18"/>
  <c r="I7798" i="18"/>
  <c r="N7774" i="18"/>
  <c r="K7799" i="18"/>
  <c r="P7775" i="18"/>
  <c r="R7752" i="18"/>
  <c r="U7752" i="18" s="1"/>
  <c r="R7757" i="18"/>
  <c r="U7757" i="18" s="1"/>
  <c r="R7760" i="18"/>
  <c r="U7760" i="18" s="1"/>
  <c r="R7763" i="18"/>
  <c r="U7763" i="18" s="1"/>
  <c r="I7807" i="18"/>
  <c r="N7783" i="18"/>
  <c r="J7812" i="18"/>
  <c r="O7788" i="18"/>
  <c r="J7806" i="18"/>
  <c r="O7782" i="18"/>
  <c r="J7795" i="18"/>
  <c r="O7771" i="18"/>
  <c r="J7815" i="18"/>
  <c r="O7791" i="18"/>
  <c r="K7802" i="18"/>
  <c r="P7778" i="18"/>
  <c r="I7803" i="18"/>
  <c r="N7779" i="18"/>
  <c r="J7809" i="18"/>
  <c r="O7785" i="18"/>
  <c r="J7808" i="18"/>
  <c r="O7784" i="18"/>
  <c r="K7816" i="18"/>
  <c r="P7792" i="18"/>
  <c r="K7810" i="18"/>
  <c r="P7786" i="18"/>
  <c r="K7793" i="18"/>
  <c r="P7769" i="18"/>
  <c r="K7803" i="18"/>
  <c r="P7779" i="18"/>
  <c r="I7808" i="18"/>
  <c r="N7784" i="18"/>
  <c r="I7811" i="18"/>
  <c r="N7787" i="18"/>
  <c r="R7754" i="18"/>
  <c r="U7754" i="18" s="1"/>
  <c r="R7764" i="18"/>
  <c r="U7764" i="18" s="1"/>
  <c r="R7765" i="18"/>
  <c r="U7765" i="18" s="1"/>
  <c r="R7745" i="18"/>
  <c r="U7745" i="18" s="1"/>
  <c r="R7767" i="18"/>
  <c r="U7767" i="18" s="1"/>
  <c r="K7795" i="18"/>
  <c r="P7771" i="18"/>
  <c r="J7798" i="18"/>
  <c r="O7774" i="18"/>
  <c r="K7796" i="18"/>
  <c r="P7772" i="18"/>
  <c r="I7809" i="18"/>
  <c r="N7785" i="18"/>
  <c r="K7794" i="18"/>
  <c r="P7770" i="18"/>
  <c r="J7804" i="18"/>
  <c r="O7780" i="18"/>
  <c r="I7800" i="18"/>
  <c r="N7776" i="18"/>
  <c r="K7815" i="18"/>
  <c r="P7791" i="18"/>
  <c r="I7805" i="18"/>
  <c r="N7781" i="18"/>
  <c r="J7800" i="18"/>
  <c r="O7776" i="18"/>
  <c r="J7814" i="18"/>
  <c r="O7790" i="18"/>
  <c r="R7746" i="18"/>
  <c r="U7746" i="18" s="1"/>
  <c r="I7806" i="18"/>
  <c r="N7782" i="18"/>
  <c r="R7766" i="18"/>
  <c r="U7766" i="18" s="1"/>
  <c r="R7768" i="18"/>
  <c r="U7768" i="18" s="1"/>
  <c r="R7756" i="18"/>
  <c r="U7756" i="18" s="1"/>
  <c r="J7793" i="18"/>
  <c r="O7769" i="18"/>
  <c r="I7802" i="18"/>
  <c r="N7778" i="18"/>
  <c r="I7812" i="18"/>
  <c r="N7788" i="18"/>
  <c r="I7813" i="18"/>
  <c r="N7789" i="18"/>
  <c r="I7793" i="18"/>
  <c r="N7769" i="18"/>
  <c r="I7815" i="18"/>
  <c r="N7791" i="18"/>
  <c r="R7791" i="18" s="1"/>
  <c r="U7791" i="18" s="1"/>
  <c r="K7809" i="18"/>
  <c r="P7785" i="18"/>
  <c r="J7802" i="18"/>
  <c r="O7778" i="18"/>
  <c r="J7813" i="18"/>
  <c r="O7789" i="18"/>
  <c r="K7812" i="18"/>
  <c r="P7788" i="18"/>
  <c r="J7799" i="18"/>
  <c r="O7775" i="18"/>
  <c r="K7807" i="18"/>
  <c r="P7783" i="18"/>
  <c r="I7795" i="18"/>
  <c r="N7771" i="18"/>
  <c r="I7801" i="18"/>
  <c r="N7777" i="18"/>
  <c r="I7796" i="18"/>
  <c r="N7772" i="18"/>
  <c r="J7810" i="18"/>
  <c r="O7786" i="18"/>
  <c r="I7810" i="18"/>
  <c r="N7786" i="18"/>
  <c r="R7751" i="18"/>
  <c r="U7751" i="18" s="1"/>
  <c r="R7750" i="18"/>
  <c r="U7750" i="18" s="1"/>
  <c r="K7804" i="18"/>
  <c r="P7780" i="18"/>
  <c r="J7816" i="18"/>
  <c r="O7792" i="18"/>
  <c r="K7800" i="18"/>
  <c r="P7776" i="18"/>
  <c r="K7813" i="18"/>
  <c r="P7789" i="18"/>
  <c r="I7794" i="18"/>
  <c r="N7770" i="18"/>
  <c r="K7801" i="18"/>
  <c r="P7777" i="18"/>
  <c r="K7805" i="18"/>
  <c r="P7781" i="18"/>
  <c r="J7811" i="18"/>
  <c r="O7787" i="18"/>
  <c r="K7797" i="18"/>
  <c r="P7773" i="18"/>
  <c r="J7803" i="18"/>
  <c r="O7779" i="18"/>
  <c r="J7796" i="18"/>
  <c r="O7772" i="18"/>
  <c r="I7814" i="18"/>
  <c r="N7790" i="18"/>
  <c r="K7806" i="18"/>
  <c r="P7782" i="18"/>
  <c r="J7801" i="18"/>
  <c r="O7777" i="18"/>
  <c r="I7816" i="18"/>
  <c r="N7792" i="18"/>
  <c r="K7814" i="18"/>
  <c r="P7790" i="18"/>
  <c r="I7804" i="18"/>
  <c r="N7780" i="18"/>
  <c r="J7807" i="18"/>
  <c r="O7783" i="18"/>
  <c r="K7808" i="18"/>
  <c r="P7784" i="18"/>
  <c r="R7759" i="18"/>
  <c r="U7759" i="18" s="1"/>
  <c r="R7770" i="18" l="1"/>
  <c r="U7770" i="18" s="1"/>
  <c r="R7771" i="18"/>
  <c r="U7771" i="18" s="1"/>
  <c r="R7774" i="18"/>
  <c r="U7774" i="18" s="1"/>
  <c r="R7792" i="18"/>
  <c r="U7792" i="18" s="1"/>
  <c r="R7786" i="18"/>
  <c r="U7786" i="18" s="1"/>
  <c r="R7788" i="18"/>
  <c r="U7788" i="18" s="1"/>
  <c r="R7780" i="18"/>
  <c r="U7780" i="18" s="1"/>
  <c r="J7831" i="18"/>
  <c r="O7807" i="18"/>
  <c r="K7838" i="18"/>
  <c r="P7814" i="18"/>
  <c r="J7825" i="18"/>
  <c r="O7801" i="18"/>
  <c r="I7838" i="18"/>
  <c r="N7814" i="18"/>
  <c r="J7827" i="18"/>
  <c r="O7803" i="18"/>
  <c r="J7835" i="18"/>
  <c r="O7811" i="18"/>
  <c r="K7825" i="18"/>
  <c r="P7801" i="18"/>
  <c r="K7837" i="18"/>
  <c r="P7813" i="18"/>
  <c r="J7840" i="18"/>
  <c r="O7816" i="18"/>
  <c r="J7834" i="18"/>
  <c r="O7810" i="18"/>
  <c r="I7825" i="18"/>
  <c r="N7801" i="18"/>
  <c r="R7801" i="18" s="1"/>
  <c r="U7801" i="18" s="1"/>
  <c r="K7831" i="18"/>
  <c r="P7807" i="18"/>
  <c r="K7836" i="18"/>
  <c r="P7812" i="18"/>
  <c r="J7826" i="18"/>
  <c r="O7802" i="18"/>
  <c r="I7839" i="18"/>
  <c r="N7815" i="18"/>
  <c r="I7837" i="18"/>
  <c r="N7813" i="18"/>
  <c r="I7826" i="18"/>
  <c r="N7802" i="18"/>
  <c r="J7824" i="18"/>
  <c r="O7800" i="18"/>
  <c r="K7839" i="18"/>
  <c r="P7815" i="18"/>
  <c r="J7828" i="18"/>
  <c r="O7804" i="18"/>
  <c r="I7833" i="18"/>
  <c r="N7809" i="18"/>
  <c r="J7822" i="18"/>
  <c r="O7798" i="18"/>
  <c r="R7787" i="18"/>
  <c r="U7787" i="18" s="1"/>
  <c r="R7779" i="18"/>
  <c r="U7779" i="18" s="1"/>
  <c r="R7783" i="18"/>
  <c r="U7783" i="18" s="1"/>
  <c r="R7772" i="18"/>
  <c r="U7772" i="18" s="1"/>
  <c r="R7769" i="18"/>
  <c r="U7769" i="18" s="1"/>
  <c r="R7781" i="18"/>
  <c r="U7781" i="18" s="1"/>
  <c r="R7776" i="18"/>
  <c r="U7776" i="18" s="1"/>
  <c r="I7835" i="18"/>
  <c r="N7811" i="18"/>
  <c r="K7827" i="18"/>
  <c r="P7803" i="18"/>
  <c r="K7834" i="18"/>
  <c r="P7810" i="18"/>
  <c r="J7832" i="18"/>
  <c r="O7808" i="18"/>
  <c r="I7827" i="18"/>
  <c r="N7803" i="18"/>
  <c r="J7839" i="18"/>
  <c r="O7815" i="18"/>
  <c r="J7830" i="18"/>
  <c r="O7806" i="18"/>
  <c r="I7831" i="18"/>
  <c r="N7807" i="18"/>
  <c r="I7822" i="18"/>
  <c r="N7798" i="18"/>
  <c r="J7821" i="18"/>
  <c r="O7797" i="18"/>
  <c r="K7835" i="18"/>
  <c r="P7811" i="18"/>
  <c r="K7822" i="18"/>
  <c r="P7798" i="18"/>
  <c r="I7828" i="18"/>
  <c r="N7804" i="18"/>
  <c r="K7830" i="18"/>
  <c r="P7806" i="18"/>
  <c r="K7829" i="18"/>
  <c r="P7805" i="18"/>
  <c r="K7824" i="18"/>
  <c r="P7800" i="18"/>
  <c r="I7834" i="18"/>
  <c r="N7810" i="18"/>
  <c r="J7823" i="18"/>
  <c r="O7799" i="18"/>
  <c r="K7833" i="18"/>
  <c r="P7809" i="18"/>
  <c r="I7836" i="18"/>
  <c r="N7812" i="18"/>
  <c r="R7782" i="18"/>
  <c r="U7782" i="18" s="1"/>
  <c r="J7838" i="18"/>
  <c r="O7814" i="18"/>
  <c r="I7829" i="18"/>
  <c r="N7805" i="18"/>
  <c r="I7824" i="18"/>
  <c r="N7800" i="18"/>
  <c r="K7818" i="18"/>
  <c r="P7794" i="18"/>
  <c r="K7820" i="18"/>
  <c r="P7796" i="18"/>
  <c r="K7819" i="18"/>
  <c r="P7795" i="18"/>
  <c r="R7784" i="18"/>
  <c r="U7784" i="18" s="1"/>
  <c r="R7775" i="18"/>
  <c r="U7775" i="18" s="1"/>
  <c r="R7773" i="18"/>
  <c r="U7773" i="18" s="1"/>
  <c r="K7832" i="18"/>
  <c r="P7808" i="18"/>
  <c r="I7840" i="18"/>
  <c r="N7816" i="18"/>
  <c r="J7820" i="18"/>
  <c r="O7796" i="18"/>
  <c r="K7821" i="18"/>
  <c r="P7797" i="18"/>
  <c r="I7818" i="18"/>
  <c r="N7794" i="18"/>
  <c r="K7828" i="18"/>
  <c r="P7804" i="18"/>
  <c r="I7820" i="18"/>
  <c r="N7796" i="18"/>
  <c r="I7819" i="18"/>
  <c r="N7795" i="18"/>
  <c r="J7837" i="18"/>
  <c r="O7813" i="18"/>
  <c r="I7817" i="18"/>
  <c r="N7793" i="18"/>
  <c r="J7817" i="18"/>
  <c r="O7793" i="18"/>
  <c r="R7790" i="18"/>
  <c r="U7790" i="18" s="1"/>
  <c r="R7777" i="18"/>
  <c r="U7777" i="18" s="1"/>
  <c r="R7789" i="18"/>
  <c r="U7789" i="18" s="1"/>
  <c r="R7778" i="18"/>
  <c r="U7778" i="18" s="1"/>
  <c r="I7830" i="18"/>
  <c r="N7806" i="18"/>
  <c r="R7785" i="18"/>
  <c r="U7785" i="18" s="1"/>
  <c r="I7832" i="18"/>
  <c r="N7808" i="18"/>
  <c r="K7817" i="18"/>
  <c r="P7793" i="18"/>
  <c r="K7840" i="18"/>
  <c r="P7816" i="18"/>
  <c r="J7833" i="18"/>
  <c r="O7809" i="18"/>
  <c r="K7826" i="18"/>
  <c r="P7802" i="18"/>
  <c r="J7819" i="18"/>
  <c r="O7795" i="18"/>
  <c r="J7836" i="18"/>
  <c r="O7812" i="18"/>
  <c r="K7823" i="18"/>
  <c r="P7799" i="18"/>
  <c r="I7823" i="18"/>
  <c r="N7799" i="18"/>
  <c r="I7821" i="18"/>
  <c r="N7797" i="18"/>
  <c r="J7829" i="18"/>
  <c r="O7805" i="18"/>
  <c r="J7818" i="18"/>
  <c r="O7794" i="18"/>
  <c r="R7806" i="18" l="1"/>
  <c r="U7806" i="18" s="1"/>
  <c r="R7810" i="18"/>
  <c r="U7810" i="18" s="1"/>
  <c r="R7808" i="18"/>
  <c r="U7808" i="18" s="1"/>
  <c r="R7800" i="18"/>
  <c r="U7800" i="18" s="1"/>
  <c r="R7799" i="18"/>
  <c r="U7799" i="18" s="1"/>
  <c r="R7797" i="18"/>
  <c r="U7797" i="18" s="1"/>
  <c r="J7841" i="18"/>
  <c r="O7817" i="18"/>
  <c r="J7861" i="18"/>
  <c r="O7837" i="18"/>
  <c r="I7844" i="18"/>
  <c r="N7820" i="18"/>
  <c r="I7842" i="18"/>
  <c r="N7818" i="18"/>
  <c r="J7844" i="18"/>
  <c r="O7820" i="18"/>
  <c r="K7856" i="18"/>
  <c r="P7832" i="18"/>
  <c r="R7805" i="18"/>
  <c r="U7805" i="18" s="1"/>
  <c r="K7857" i="18"/>
  <c r="P7833" i="18"/>
  <c r="I7858" i="18"/>
  <c r="N7834" i="18"/>
  <c r="K7853" i="18"/>
  <c r="P7829" i="18"/>
  <c r="I7852" i="18"/>
  <c r="N7828" i="18"/>
  <c r="K7859" i="18"/>
  <c r="P7835" i="18"/>
  <c r="I7846" i="18"/>
  <c r="N7822" i="18"/>
  <c r="J7854" i="18"/>
  <c r="O7830" i="18"/>
  <c r="I7851" i="18"/>
  <c r="N7827" i="18"/>
  <c r="K7858" i="18"/>
  <c r="P7834" i="18"/>
  <c r="I7859" i="18"/>
  <c r="N7835" i="18"/>
  <c r="R7813" i="18"/>
  <c r="U7813" i="18" s="1"/>
  <c r="R7814" i="18"/>
  <c r="U7814" i="18" s="1"/>
  <c r="J7842" i="18"/>
  <c r="O7818" i="18"/>
  <c r="I7845" i="18"/>
  <c r="N7821" i="18"/>
  <c r="K7847" i="18"/>
  <c r="P7823" i="18"/>
  <c r="J7843" i="18"/>
  <c r="O7819" i="18"/>
  <c r="J7857" i="18"/>
  <c r="O7833" i="18"/>
  <c r="K7841" i="18"/>
  <c r="P7817" i="18"/>
  <c r="R7793" i="18"/>
  <c r="U7793" i="18" s="1"/>
  <c r="R7795" i="18"/>
  <c r="U7795" i="18" s="1"/>
  <c r="R7816" i="18"/>
  <c r="U7816" i="18" s="1"/>
  <c r="K7843" i="18"/>
  <c r="P7819" i="18"/>
  <c r="K7842" i="18"/>
  <c r="P7818" i="18"/>
  <c r="I7853" i="18"/>
  <c r="N7829" i="18"/>
  <c r="R7812" i="18"/>
  <c r="U7812" i="18" s="1"/>
  <c r="R7807" i="18"/>
  <c r="U7807" i="18" s="1"/>
  <c r="J7846" i="18"/>
  <c r="O7822" i="18"/>
  <c r="J7852" i="18"/>
  <c r="O7828" i="18"/>
  <c r="J7848" i="18"/>
  <c r="O7824" i="18"/>
  <c r="I7861" i="18"/>
  <c r="N7837" i="18"/>
  <c r="J7850" i="18"/>
  <c r="O7826" i="18"/>
  <c r="K7855" i="18"/>
  <c r="P7831" i="18"/>
  <c r="J7858" i="18"/>
  <c r="O7834" i="18"/>
  <c r="K7861" i="18"/>
  <c r="P7837" i="18"/>
  <c r="J7859" i="18"/>
  <c r="O7835" i="18"/>
  <c r="I7862" i="18"/>
  <c r="N7838" i="18"/>
  <c r="K7862" i="18"/>
  <c r="P7838" i="18"/>
  <c r="I7854" i="18"/>
  <c r="N7830" i="18"/>
  <c r="I7843" i="18"/>
  <c r="N7819" i="18"/>
  <c r="K7845" i="18"/>
  <c r="P7821" i="18"/>
  <c r="J7847" i="18"/>
  <c r="O7823" i="18"/>
  <c r="K7848" i="18"/>
  <c r="P7824" i="18"/>
  <c r="K7854" i="18"/>
  <c r="P7830" i="18"/>
  <c r="K7846" i="18"/>
  <c r="P7822" i="18"/>
  <c r="J7845" i="18"/>
  <c r="O7821" i="18"/>
  <c r="I7855" i="18"/>
  <c r="N7831" i="18"/>
  <c r="J7863" i="18"/>
  <c r="O7839" i="18"/>
  <c r="J7856" i="18"/>
  <c r="O7832" i="18"/>
  <c r="K7851" i="18"/>
  <c r="P7827" i="18"/>
  <c r="R7809" i="18"/>
  <c r="U7809" i="18" s="1"/>
  <c r="R7802" i="18"/>
  <c r="U7802" i="18" s="1"/>
  <c r="R7815" i="18"/>
  <c r="U7815" i="18" s="1"/>
  <c r="I7841" i="18"/>
  <c r="N7817" i="18"/>
  <c r="K7852" i="18"/>
  <c r="P7828" i="18"/>
  <c r="I7864" i="18"/>
  <c r="N7840" i="18"/>
  <c r="I7860" i="18"/>
  <c r="N7836" i="18"/>
  <c r="J7853" i="18"/>
  <c r="O7829" i="18"/>
  <c r="I7847" i="18"/>
  <c r="N7823" i="18"/>
  <c r="J7860" i="18"/>
  <c r="O7836" i="18"/>
  <c r="K7850" i="18"/>
  <c r="P7826" i="18"/>
  <c r="K7864" i="18"/>
  <c r="P7840" i="18"/>
  <c r="I7856" i="18"/>
  <c r="N7832" i="18"/>
  <c r="R7796" i="18"/>
  <c r="U7796" i="18" s="1"/>
  <c r="R7794" i="18"/>
  <c r="U7794" i="18" s="1"/>
  <c r="K7844" i="18"/>
  <c r="P7820" i="18"/>
  <c r="I7848" i="18"/>
  <c r="N7824" i="18"/>
  <c r="J7862" i="18"/>
  <c r="O7838" i="18"/>
  <c r="R7804" i="18"/>
  <c r="U7804" i="18" s="1"/>
  <c r="R7798" i="18"/>
  <c r="U7798" i="18" s="1"/>
  <c r="R7803" i="18"/>
  <c r="U7803" i="18" s="1"/>
  <c r="R7811" i="18"/>
  <c r="U7811" i="18" s="1"/>
  <c r="I7857" i="18"/>
  <c r="N7833" i="18"/>
  <c r="K7863" i="18"/>
  <c r="P7839" i="18"/>
  <c r="I7850" i="18"/>
  <c r="N7826" i="18"/>
  <c r="I7863" i="18"/>
  <c r="N7839" i="18"/>
  <c r="K7860" i="18"/>
  <c r="P7836" i="18"/>
  <c r="I7849" i="18"/>
  <c r="N7825" i="18"/>
  <c r="J7864" i="18"/>
  <c r="O7840" i="18"/>
  <c r="K7849" i="18"/>
  <c r="P7825" i="18"/>
  <c r="J7851" i="18"/>
  <c r="O7827" i="18"/>
  <c r="J7849" i="18"/>
  <c r="O7825" i="18"/>
  <c r="J7855" i="18"/>
  <c r="O7831" i="18"/>
  <c r="R7831" i="18" l="1"/>
  <c r="U7831" i="18" s="1"/>
  <c r="R7823" i="18"/>
  <c r="U7823" i="18" s="1"/>
  <c r="R7839" i="18"/>
  <c r="U7839" i="18" s="1"/>
  <c r="R7838" i="18"/>
  <c r="U7838" i="18" s="1"/>
  <c r="R7833" i="18"/>
  <c r="U7833" i="18" s="1"/>
  <c r="R7819" i="18"/>
  <c r="U7819" i="18" s="1"/>
  <c r="R7830" i="18"/>
  <c r="U7830" i="18" s="1"/>
  <c r="R7817" i="18"/>
  <c r="U7817" i="18" s="1"/>
  <c r="K7873" i="18"/>
  <c r="P7849" i="18"/>
  <c r="K7887" i="18"/>
  <c r="P7863" i="18"/>
  <c r="I7880" i="18"/>
  <c r="N7856" i="18"/>
  <c r="I7884" i="18"/>
  <c r="N7860" i="18"/>
  <c r="J7879" i="18"/>
  <c r="O7855" i="18"/>
  <c r="J7875" i="18"/>
  <c r="O7851" i="18"/>
  <c r="J7888" i="18"/>
  <c r="O7864" i="18"/>
  <c r="K7884" i="18"/>
  <c r="P7860" i="18"/>
  <c r="I7874" i="18"/>
  <c r="N7850" i="18"/>
  <c r="I7881" i="18"/>
  <c r="N7857" i="18"/>
  <c r="I7872" i="18"/>
  <c r="N7848" i="18"/>
  <c r="K7888" i="18"/>
  <c r="P7864" i="18"/>
  <c r="J7884" i="18"/>
  <c r="O7860" i="18"/>
  <c r="J7877" i="18"/>
  <c r="O7853" i="18"/>
  <c r="I7888" i="18"/>
  <c r="N7864" i="18"/>
  <c r="I7865" i="18"/>
  <c r="N7841" i="18"/>
  <c r="R7829" i="18"/>
  <c r="U7829" i="18" s="1"/>
  <c r="J7881" i="18"/>
  <c r="O7857" i="18"/>
  <c r="K7871" i="18"/>
  <c r="P7847" i="18"/>
  <c r="J7866" i="18"/>
  <c r="O7842" i="18"/>
  <c r="I7883" i="18"/>
  <c r="N7859" i="18"/>
  <c r="I7875" i="18"/>
  <c r="N7851" i="18"/>
  <c r="I7870" i="18"/>
  <c r="N7846" i="18"/>
  <c r="I7876" i="18"/>
  <c r="N7852" i="18"/>
  <c r="I7882" i="18"/>
  <c r="N7858" i="18"/>
  <c r="R7818" i="18"/>
  <c r="U7818" i="18" s="1"/>
  <c r="J7873" i="18"/>
  <c r="O7849" i="18"/>
  <c r="I7887" i="18"/>
  <c r="N7863" i="18"/>
  <c r="R7825" i="18"/>
  <c r="U7825" i="18" s="1"/>
  <c r="R7832" i="18"/>
  <c r="U7832" i="18" s="1"/>
  <c r="R7836" i="18"/>
  <c r="U7836" i="18" s="1"/>
  <c r="K7875" i="18"/>
  <c r="P7851" i="18"/>
  <c r="J7887" i="18"/>
  <c r="O7863" i="18"/>
  <c r="J7869" i="18"/>
  <c r="O7845" i="18"/>
  <c r="K7878" i="18"/>
  <c r="P7854" i="18"/>
  <c r="J7871" i="18"/>
  <c r="O7847" i="18"/>
  <c r="I7867" i="18"/>
  <c r="N7843" i="18"/>
  <c r="K7886" i="18"/>
  <c r="P7862" i="18"/>
  <c r="J7883" i="18"/>
  <c r="O7859" i="18"/>
  <c r="J7882" i="18"/>
  <c r="O7858" i="18"/>
  <c r="J7874" i="18"/>
  <c r="O7850" i="18"/>
  <c r="J7872" i="18"/>
  <c r="O7848" i="18"/>
  <c r="J7870" i="18"/>
  <c r="O7846" i="18"/>
  <c r="I7877" i="18"/>
  <c r="N7853" i="18"/>
  <c r="K7867" i="18"/>
  <c r="P7843" i="18"/>
  <c r="R7821" i="18"/>
  <c r="U7821" i="18" s="1"/>
  <c r="K7880" i="18"/>
  <c r="P7856" i="18"/>
  <c r="I7866" i="18"/>
  <c r="N7842" i="18"/>
  <c r="J7885" i="18"/>
  <c r="O7861" i="18"/>
  <c r="I7873" i="18"/>
  <c r="N7849" i="18"/>
  <c r="J7886" i="18"/>
  <c r="O7862" i="18"/>
  <c r="K7874" i="18"/>
  <c r="P7850" i="18"/>
  <c r="K7876" i="18"/>
  <c r="P7852" i="18"/>
  <c r="R7837" i="18"/>
  <c r="U7837" i="18" s="1"/>
  <c r="K7865" i="18"/>
  <c r="P7841" i="18"/>
  <c r="J7867" i="18"/>
  <c r="O7843" i="18"/>
  <c r="I7869" i="18"/>
  <c r="N7845" i="18"/>
  <c r="K7882" i="18"/>
  <c r="P7858" i="18"/>
  <c r="J7878" i="18"/>
  <c r="O7854" i="18"/>
  <c r="K7883" i="18"/>
  <c r="P7859" i="18"/>
  <c r="K7877" i="18"/>
  <c r="P7853" i="18"/>
  <c r="K7881" i="18"/>
  <c r="P7857" i="18"/>
  <c r="R7820" i="18"/>
  <c r="U7820" i="18" s="1"/>
  <c r="K7868" i="18"/>
  <c r="P7844" i="18"/>
  <c r="I7871" i="18"/>
  <c r="N7847" i="18"/>
  <c r="R7826" i="18"/>
  <c r="U7826" i="18" s="1"/>
  <c r="R7824" i="18"/>
  <c r="U7824" i="18" s="1"/>
  <c r="R7840" i="18"/>
  <c r="U7840" i="18" s="1"/>
  <c r="J7880" i="18"/>
  <c r="O7856" i="18"/>
  <c r="I7879" i="18"/>
  <c r="N7855" i="18"/>
  <c r="K7870" i="18"/>
  <c r="P7846" i="18"/>
  <c r="K7872" i="18"/>
  <c r="P7848" i="18"/>
  <c r="K7869" i="18"/>
  <c r="P7845" i="18"/>
  <c r="I7878" i="18"/>
  <c r="N7854" i="18"/>
  <c r="I7886" i="18"/>
  <c r="N7862" i="18"/>
  <c r="K7885" i="18"/>
  <c r="P7861" i="18"/>
  <c r="K7879" i="18"/>
  <c r="P7855" i="18"/>
  <c r="I7885" i="18"/>
  <c r="N7861" i="18"/>
  <c r="J7876" i="18"/>
  <c r="O7852" i="18"/>
  <c r="K7866" i="18"/>
  <c r="P7842" i="18"/>
  <c r="R7835" i="18"/>
  <c r="U7835" i="18" s="1"/>
  <c r="R7827" i="18"/>
  <c r="U7827" i="18" s="1"/>
  <c r="R7822" i="18"/>
  <c r="U7822" i="18" s="1"/>
  <c r="R7828" i="18"/>
  <c r="U7828" i="18" s="1"/>
  <c r="R7834" i="18"/>
  <c r="U7834" i="18" s="1"/>
  <c r="J7868" i="18"/>
  <c r="O7844" i="18"/>
  <c r="I7868" i="18"/>
  <c r="N7844" i="18"/>
  <c r="J7865" i="18"/>
  <c r="O7841" i="18"/>
  <c r="R7849" i="18" l="1"/>
  <c r="U7849" i="18" s="1"/>
  <c r="R7863" i="18"/>
  <c r="U7863" i="18" s="1"/>
  <c r="R7861" i="18"/>
  <c r="U7861" i="18" s="1"/>
  <c r="R7864" i="18"/>
  <c r="U7864" i="18" s="1"/>
  <c r="R7862" i="18"/>
  <c r="U7862" i="18" s="1"/>
  <c r="R7844" i="18"/>
  <c r="U7844" i="18" s="1"/>
  <c r="R7847" i="18"/>
  <c r="U7847" i="18" s="1"/>
  <c r="R7842" i="18"/>
  <c r="U7842" i="18" s="1"/>
  <c r="R7854" i="18"/>
  <c r="U7854" i="18" s="1"/>
  <c r="K7889" i="18"/>
  <c r="P7865" i="18"/>
  <c r="K7890" i="18"/>
  <c r="P7866" i="18"/>
  <c r="I7909" i="18"/>
  <c r="N7885" i="18"/>
  <c r="K7909" i="18"/>
  <c r="P7885" i="18"/>
  <c r="I7902" i="18"/>
  <c r="N7878" i="18"/>
  <c r="K7896" i="18"/>
  <c r="P7872" i="18"/>
  <c r="I7903" i="18"/>
  <c r="N7879" i="18"/>
  <c r="K7905" i="18"/>
  <c r="P7881" i="18"/>
  <c r="K7907" i="18"/>
  <c r="P7883" i="18"/>
  <c r="K7906" i="18"/>
  <c r="P7882" i="18"/>
  <c r="J7891" i="18"/>
  <c r="O7867" i="18"/>
  <c r="K7891" i="18"/>
  <c r="P7867" i="18"/>
  <c r="J7894" i="18"/>
  <c r="O7870" i="18"/>
  <c r="J7898" i="18"/>
  <c r="O7874" i="18"/>
  <c r="J7907" i="18"/>
  <c r="O7883" i="18"/>
  <c r="I7891" i="18"/>
  <c r="N7867" i="18"/>
  <c r="K7902" i="18"/>
  <c r="P7878" i="18"/>
  <c r="J7911" i="18"/>
  <c r="O7887" i="18"/>
  <c r="I7906" i="18"/>
  <c r="N7882" i="18"/>
  <c r="I7894" i="18"/>
  <c r="N7870" i="18"/>
  <c r="I7907" i="18"/>
  <c r="N7883" i="18"/>
  <c r="R7883" i="18" s="1"/>
  <c r="U7883" i="18" s="1"/>
  <c r="K7895" i="18"/>
  <c r="P7871" i="18"/>
  <c r="R7841" i="18"/>
  <c r="U7841" i="18" s="1"/>
  <c r="R7857" i="18"/>
  <c r="U7857" i="18" s="1"/>
  <c r="R7860" i="18"/>
  <c r="U7860" i="18" s="1"/>
  <c r="K7903" i="18"/>
  <c r="P7879" i="18"/>
  <c r="K7894" i="18"/>
  <c r="P7870" i="18"/>
  <c r="K7901" i="18"/>
  <c r="P7877" i="18"/>
  <c r="J7889" i="18"/>
  <c r="O7865" i="18"/>
  <c r="J7892" i="18"/>
  <c r="O7868" i="18"/>
  <c r="K7892" i="18"/>
  <c r="P7868" i="18"/>
  <c r="R7845" i="18"/>
  <c r="U7845" i="18" s="1"/>
  <c r="K7900" i="18"/>
  <c r="P7876" i="18"/>
  <c r="J7910" i="18"/>
  <c r="O7886" i="18"/>
  <c r="J7909" i="18"/>
  <c r="O7885" i="18"/>
  <c r="K7904" i="18"/>
  <c r="P7880" i="18"/>
  <c r="R7853" i="18"/>
  <c r="U7853" i="18" s="1"/>
  <c r="J7897" i="18"/>
  <c r="O7873" i="18"/>
  <c r="R7852" i="18"/>
  <c r="U7852" i="18" s="1"/>
  <c r="R7851" i="18"/>
  <c r="U7851" i="18" s="1"/>
  <c r="I7889" i="18"/>
  <c r="N7865" i="18"/>
  <c r="J7901" i="18"/>
  <c r="O7877" i="18"/>
  <c r="K7912" i="18"/>
  <c r="P7888" i="18"/>
  <c r="I7905" i="18"/>
  <c r="N7881" i="18"/>
  <c r="K7908" i="18"/>
  <c r="P7884" i="18"/>
  <c r="J7899" i="18"/>
  <c r="O7875" i="18"/>
  <c r="I7908" i="18"/>
  <c r="N7884" i="18"/>
  <c r="K7911" i="18"/>
  <c r="P7887" i="18"/>
  <c r="I7910" i="18"/>
  <c r="N7886" i="18"/>
  <c r="K7893" i="18"/>
  <c r="P7869" i="18"/>
  <c r="J7904" i="18"/>
  <c r="O7880" i="18"/>
  <c r="J7902" i="18"/>
  <c r="O7878" i="18"/>
  <c r="I7901" i="18"/>
  <c r="N7877" i="18"/>
  <c r="J7896" i="18"/>
  <c r="O7872" i="18"/>
  <c r="J7906" i="18"/>
  <c r="O7882" i="18"/>
  <c r="J7895" i="18"/>
  <c r="O7871" i="18"/>
  <c r="J7893" i="18"/>
  <c r="O7869" i="18"/>
  <c r="K7899" i="18"/>
  <c r="P7875" i="18"/>
  <c r="I7900" i="18"/>
  <c r="N7876" i="18"/>
  <c r="I7899" i="18"/>
  <c r="N7875" i="18"/>
  <c r="R7875" i="18" s="1"/>
  <c r="U7875" i="18" s="1"/>
  <c r="J7890" i="18"/>
  <c r="O7866" i="18"/>
  <c r="J7905" i="18"/>
  <c r="O7881" i="18"/>
  <c r="R7848" i="18"/>
  <c r="U7848" i="18" s="1"/>
  <c r="R7850" i="18"/>
  <c r="U7850" i="18" s="1"/>
  <c r="R7856" i="18"/>
  <c r="U7856" i="18" s="1"/>
  <c r="J7900" i="18"/>
  <c r="O7876" i="18"/>
  <c r="I7893" i="18"/>
  <c r="N7869" i="18"/>
  <c r="K7910" i="18"/>
  <c r="P7886" i="18"/>
  <c r="I7892" i="18"/>
  <c r="N7868" i="18"/>
  <c r="R7855" i="18"/>
  <c r="U7855" i="18" s="1"/>
  <c r="I7895" i="18"/>
  <c r="N7871" i="18"/>
  <c r="K7898" i="18"/>
  <c r="P7874" i="18"/>
  <c r="I7897" i="18"/>
  <c r="N7873" i="18"/>
  <c r="I7890" i="18"/>
  <c r="N7866" i="18"/>
  <c r="R7843" i="18"/>
  <c r="U7843" i="18" s="1"/>
  <c r="I7911" i="18"/>
  <c r="N7887" i="18"/>
  <c r="R7858" i="18"/>
  <c r="U7858" i="18" s="1"/>
  <c r="R7846" i="18"/>
  <c r="U7846" i="18" s="1"/>
  <c r="R7859" i="18"/>
  <c r="U7859" i="18" s="1"/>
  <c r="I7912" i="18"/>
  <c r="N7888" i="18"/>
  <c r="J7908" i="18"/>
  <c r="O7884" i="18"/>
  <c r="I7896" i="18"/>
  <c r="N7872" i="18"/>
  <c r="I7898" i="18"/>
  <c r="N7874" i="18"/>
  <c r="J7912" i="18"/>
  <c r="O7888" i="18"/>
  <c r="J7903" i="18"/>
  <c r="O7879" i="18"/>
  <c r="I7904" i="18"/>
  <c r="N7880" i="18"/>
  <c r="K7897" i="18"/>
  <c r="P7873" i="18"/>
  <c r="R7868" i="18" l="1"/>
  <c r="U7868" i="18" s="1"/>
  <c r="R7887" i="18"/>
  <c r="U7887" i="18" s="1"/>
  <c r="R7869" i="18"/>
  <c r="U7869" i="18" s="1"/>
  <c r="R7877" i="18"/>
  <c r="U7877" i="18" s="1"/>
  <c r="R7874" i="18"/>
  <c r="U7874" i="18" s="1"/>
  <c r="R7880" i="18"/>
  <c r="U7880" i="18" s="1"/>
  <c r="R7872" i="18"/>
  <c r="U7872" i="18" s="1"/>
  <c r="R7871" i="18"/>
  <c r="U7871" i="18" s="1"/>
  <c r="R7882" i="18"/>
  <c r="U7882" i="18" s="1"/>
  <c r="J7927" i="18"/>
  <c r="O7903" i="18"/>
  <c r="J7932" i="18"/>
  <c r="O7908" i="18"/>
  <c r="I7928" i="18"/>
  <c r="N7904" i="18"/>
  <c r="I7920" i="18"/>
  <c r="N7896" i="18"/>
  <c r="I7936" i="18"/>
  <c r="N7912" i="18"/>
  <c r="I7914" i="18"/>
  <c r="N7890" i="18"/>
  <c r="K7922" i="18"/>
  <c r="P7898" i="18"/>
  <c r="J7929" i="18"/>
  <c r="O7905" i="18"/>
  <c r="I7923" i="18"/>
  <c r="N7899" i="18"/>
  <c r="K7923" i="18"/>
  <c r="P7899" i="18"/>
  <c r="J7919" i="18"/>
  <c r="O7895" i="18"/>
  <c r="J7920" i="18"/>
  <c r="O7896" i="18"/>
  <c r="J7926" i="18"/>
  <c r="O7902" i="18"/>
  <c r="K7917" i="18"/>
  <c r="P7893" i="18"/>
  <c r="K7935" i="18"/>
  <c r="P7911" i="18"/>
  <c r="J7923" i="18"/>
  <c r="O7899" i="18"/>
  <c r="I7929" i="18"/>
  <c r="N7905" i="18"/>
  <c r="J7925" i="18"/>
  <c r="O7901" i="18"/>
  <c r="J7916" i="18"/>
  <c r="O7892" i="18"/>
  <c r="K7925" i="18"/>
  <c r="P7901" i="18"/>
  <c r="K7927" i="18"/>
  <c r="P7903" i="18"/>
  <c r="R7870" i="18"/>
  <c r="U7870" i="18" s="1"/>
  <c r="R7867" i="18"/>
  <c r="U7867" i="18" s="1"/>
  <c r="J7936" i="18"/>
  <c r="O7912" i="18"/>
  <c r="I7935" i="18"/>
  <c r="N7911" i="18"/>
  <c r="R7873" i="18"/>
  <c r="U7873" i="18" s="1"/>
  <c r="I7916" i="18"/>
  <c r="N7892" i="18"/>
  <c r="I7917" i="18"/>
  <c r="N7893" i="18"/>
  <c r="R7876" i="18"/>
  <c r="U7876" i="18" s="1"/>
  <c r="R7886" i="18"/>
  <c r="U7886" i="18" s="1"/>
  <c r="R7884" i="18"/>
  <c r="U7884" i="18" s="1"/>
  <c r="R7865" i="18"/>
  <c r="U7865" i="18" s="1"/>
  <c r="K7928" i="18"/>
  <c r="P7904" i="18"/>
  <c r="J7934" i="18"/>
  <c r="O7910" i="18"/>
  <c r="K7919" i="18"/>
  <c r="P7895" i="18"/>
  <c r="I7918" i="18"/>
  <c r="N7894" i="18"/>
  <c r="J7935" i="18"/>
  <c r="O7911" i="18"/>
  <c r="I7915" i="18"/>
  <c r="N7891" i="18"/>
  <c r="J7922" i="18"/>
  <c r="O7898" i="18"/>
  <c r="K7915" i="18"/>
  <c r="P7891" i="18"/>
  <c r="K7930" i="18"/>
  <c r="P7906" i="18"/>
  <c r="K7929" i="18"/>
  <c r="P7905" i="18"/>
  <c r="K7920" i="18"/>
  <c r="P7896" i="18"/>
  <c r="K7933" i="18"/>
  <c r="P7909" i="18"/>
  <c r="K7914" i="18"/>
  <c r="P7890" i="18"/>
  <c r="K7921" i="18"/>
  <c r="P7897" i="18"/>
  <c r="I7922" i="18"/>
  <c r="N7898" i="18"/>
  <c r="I7919" i="18"/>
  <c r="N7895" i="18"/>
  <c r="I7924" i="18"/>
  <c r="N7900" i="18"/>
  <c r="J7930" i="18"/>
  <c r="O7906" i="18"/>
  <c r="J7928" i="18"/>
  <c r="O7904" i="18"/>
  <c r="I7932" i="18"/>
  <c r="N7908" i="18"/>
  <c r="K7936" i="18"/>
  <c r="P7912" i="18"/>
  <c r="I7913" i="18"/>
  <c r="N7889" i="18"/>
  <c r="K7916" i="18"/>
  <c r="P7892" i="18"/>
  <c r="J7913" i="18"/>
  <c r="O7889" i="18"/>
  <c r="K7918" i="18"/>
  <c r="P7894" i="18"/>
  <c r="R7879" i="18"/>
  <c r="U7879" i="18" s="1"/>
  <c r="R7878" i="18"/>
  <c r="U7878" i="18" s="1"/>
  <c r="R7885" i="18"/>
  <c r="U7885" i="18" s="1"/>
  <c r="I7921" i="18"/>
  <c r="N7897" i="18"/>
  <c r="J7914" i="18"/>
  <c r="O7890" i="18"/>
  <c r="J7917" i="18"/>
  <c r="O7893" i="18"/>
  <c r="I7925" i="18"/>
  <c r="N7901" i="18"/>
  <c r="I7934" i="18"/>
  <c r="N7910" i="18"/>
  <c r="K7932" i="18"/>
  <c r="P7908" i="18"/>
  <c r="J7921" i="18"/>
  <c r="O7897" i="18"/>
  <c r="R7888" i="18"/>
  <c r="U7888" i="18" s="1"/>
  <c r="R7866" i="18"/>
  <c r="U7866" i="18" s="1"/>
  <c r="K7934" i="18"/>
  <c r="P7910" i="18"/>
  <c r="J7924" i="18"/>
  <c r="O7900" i="18"/>
  <c r="R7881" i="18"/>
  <c r="U7881" i="18" s="1"/>
  <c r="J7933" i="18"/>
  <c r="O7909" i="18"/>
  <c r="K7924" i="18"/>
  <c r="P7900" i="18"/>
  <c r="I7931" i="18"/>
  <c r="N7907" i="18"/>
  <c r="I7930" i="18"/>
  <c r="N7906" i="18"/>
  <c r="K7926" i="18"/>
  <c r="P7902" i="18"/>
  <c r="J7931" i="18"/>
  <c r="O7907" i="18"/>
  <c r="J7918" i="18"/>
  <c r="O7894" i="18"/>
  <c r="J7915" i="18"/>
  <c r="O7891" i="18"/>
  <c r="K7931" i="18"/>
  <c r="P7907" i="18"/>
  <c r="I7927" i="18"/>
  <c r="N7903" i="18"/>
  <c r="R7903" i="18" s="1"/>
  <c r="U7903" i="18" s="1"/>
  <c r="I7926" i="18"/>
  <c r="N7902" i="18"/>
  <c r="I7933" i="18"/>
  <c r="N7909" i="18"/>
  <c r="K7913" i="18"/>
  <c r="P7889" i="18"/>
  <c r="R7906" i="18" l="1"/>
  <c r="U7906" i="18" s="1"/>
  <c r="R7901" i="18"/>
  <c r="U7901" i="18" s="1"/>
  <c r="R7905" i="18"/>
  <c r="U7905" i="18" s="1"/>
  <c r="R7899" i="18"/>
  <c r="U7899" i="18" s="1"/>
  <c r="R7909" i="18"/>
  <c r="U7909" i="18" s="1"/>
  <c r="R7902" i="18"/>
  <c r="U7902" i="18" s="1"/>
  <c r="I7957" i="18"/>
  <c r="N7933" i="18"/>
  <c r="I7950" i="18"/>
  <c r="N7926" i="18"/>
  <c r="J7942" i="18"/>
  <c r="O7918" i="18"/>
  <c r="K7950" i="18"/>
  <c r="P7926" i="18"/>
  <c r="I7955" i="18"/>
  <c r="N7931" i="18"/>
  <c r="J7957" i="18"/>
  <c r="O7933" i="18"/>
  <c r="R7910" i="18"/>
  <c r="U7910" i="18" s="1"/>
  <c r="R7897" i="18"/>
  <c r="U7897" i="18" s="1"/>
  <c r="J7937" i="18"/>
  <c r="O7913" i="18"/>
  <c r="I7937" i="18"/>
  <c r="N7913" i="18"/>
  <c r="I7956" i="18"/>
  <c r="N7932" i="18"/>
  <c r="J7954" i="18"/>
  <c r="O7930" i="18"/>
  <c r="I7943" i="18"/>
  <c r="N7919" i="18"/>
  <c r="K7945" i="18"/>
  <c r="P7921" i="18"/>
  <c r="K7957" i="18"/>
  <c r="P7933" i="18"/>
  <c r="K7953" i="18"/>
  <c r="P7929" i="18"/>
  <c r="K7939" i="18"/>
  <c r="P7915" i="18"/>
  <c r="I7939" i="18"/>
  <c r="N7915" i="18"/>
  <c r="I7942" i="18"/>
  <c r="N7918" i="18"/>
  <c r="J7958" i="18"/>
  <c r="O7934" i="18"/>
  <c r="I7941" i="18"/>
  <c r="N7917" i="18"/>
  <c r="R7911" i="18"/>
  <c r="U7911" i="18" s="1"/>
  <c r="R7890" i="18"/>
  <c r="U7890" i="18" s="1"/>
  <c r="R7896" i="18"/>
  <c r="U7896" i="18" s="1"/>
  <c r="J7939" i="18"/>
  <c r="O7915" i="18"/>
  <c r="K7937" i="18"/>
  <c r="P7913" i="18"/>
  <c r="K7955" i="18"/>
  <c r="P7931" i="18"/>
  <c r="K7958" i="18"/>
  <c r="P7934" i="18"/>
  <c r="J7945" i="18"/>
  <c r="O7921" i="18"/>
  <c r="I7958" i="18"/>
  <c r="N7934" i="18"/>
  <c r="J7941" i="18"/>
  <c r="O7917" i="18"/>
  <c r="I7945" i="18"/>
  <c r="N7921" i="18"/>
  <c r="R7900" i="18"/>
  <c r="U7900" i="18" s="1"/>
  <c r="R7898" i="18"/>
  <c r="U7898" i="18" s="1"/>
  <c r="R7892" i="18"/>
  <c r="U7892" i="18" s="1"/>
  <c r="I7959" i="18"/>
  <c r="N7935" i="18"/>
  <c r="K7949" i="18"/>
  <c r="P7925" i="18"/>
  <c r="J7949" i="18"/>
  <c r="O7925" i="18"/>
  <c r="J7947" i="18"/>
  <c r="O7923" i="18"/>
  <c r="K7941" i="18"/>
  <c r="P7917" i="18"/>
  <c r="J7944" i="18"/>
  <c r="O7920" i="18"/>
  <c r="K7947" i="18"/>
  <c r="P7923" i="18"/>
  <c r="J7953" i="18"/>
  <c r="O7929" i="18"/>
  <c r="I7938" i="18"/>
  <c r="N7914" i="18"/>
  <c r="I7944" i="18"/>
  <c r="N7920" i="18"/>
  <c r="J7956" i="18"/>
  <c r="O7932" i="18"/>
  <c r="I7954" i="18"/>
  <c r="N7930" i="18"/>
  <c r="K7940" i="18"/>
  <c r="P7916" i="18"/>
  <c r="J7952" i="18"/>
  <c r="O7928" i="18"/>
  <c r="I7946" i="18"/>
  <c r="N7922" i="18"/>
  <c r="K7944" i="18"/>
  <c r="P7920" i="18"/>
  <c r="K7954" i="18"/>
  <c r="P7930" i="18"/>
  <c r="J7959" i="18"/>
  <c r="O7935" i="18"/>
  <c r="K7943" i="18"/>
  <c r="P7919" i="18"/>
  <c r="K7952" i="18"/>
  <c r="P7928" i="18"/>
  <c r="I7940" i="18"/>
  <c r="N7916" i="18"/>
  <c r="R7912" i="18"/>
  <c r="U7912" i="18" s="1"/>
  <c r="R7904" i="18"/>
  <c r="U7904" i="18" s="1"/>
  <c r="I7951" i="18"/>
  <c r="N7927" i="18"/>
  <c r="J7955" i="18"/>
  <c r="O7931" i="18"/>
  <c r="K7948" i="18"/>
  <c r="P7924" i="18"/>
  <c r="K7942" i="18"/>
  <c r="P7918" i="18"/>
  <c r="K7960" i="18"/>
  <c r="P7936" i="18"/>
  <c r="I7948" i="18"/>
  <c r="N7924" i="18"/>
  <c r="K7938" i="18"/>
  <c r="P7914" i="18"/>
  <c r="J7946" i="18"/>
  <c r="O7922" i="18"/>
  <c r="R7907" i="18"/>
  <c r="U7907" i="18" s="1"/>
  <c r="J7948" i="18"/>
  <c r="O7924" i="18"/>
  <c r="K7956" i="18"/>
  <c r="P7932" i="18"/>
  <c r="I7949" i="18"/>
  <c r="N7925" i="18"/>
  <c r="J7938" i="18"/>
  <c r="O7914" i="18"/>
  <c r="R7889" i="18"/>
  <c r="U7889" i="18" s="1"/>
  <c r="R7908" i="18"/>
  <c r="U7908" i="18" s="1"/>
  <c r="R7895" i="18"/>
  <c r="U7895" i="18" s="1"/>
  <c r="R7891" i="18"/>
  <c r="U7891" i="18" s="1"/>
  <c r="R7894" i="18"/>
  <c r="U7894" i="18" s="1"/>
  <c r="R7893" i="18"/>
  <c r="U7893" i="18" s="1"/>
  <c r="J7960" i="18"/>
  <c r="O7936" i="18"/>
  <c r="K7951" i="18"/>
  <c r="P7927" i="18"/>
  <c r="J7940" i="18"/>
  <c r="O7916" i="18"/>
  <c r="I7953" i="18"/>
  <c r="N7929" i="18"/>
  <c r="K7959" i="18"/>
  <c r="P7935" i="18"/>
  <c r="J7950" i="18"/>
  <c r="O7926" i="18"/>
  <c r="J7943" i="18"/>
  <c r="O7919" i="18"/>
  <c r="I7947" i="18"/>
  <c r="N7923" i="18"/>
  <c r="K7946" i="18"/>
  <c r="P7922" i="18"/>
  <c r="I7960" i="18"/>
  <c r="N7936" i="18"/>
  <c r="I7952" i="18"/>
  <c r="N7928" i="18"/>
  <c r="J7951" i="18"/>
  <c r="O7927" i="18"/>
  <c r="R7915" i="18" l="1"/>
  <c r="U7915" i="18" s="1"/>
  <c r="R7930" i="18"/>
  <c r="U7930" i="18" s="1"/>
  <c r="R7924" i="18"/>
  <c r="U7924" i="18" s="1"/>
  <c r="R7913" i="18"/>
  <c r="U7913" i="18" s="1"/>
  <c r="R7927" i="18"/>
  <c r="U7927" i="18" s="1"/>
  <c r="R7916" i="18"/>
  <c r="U7916" i="18" s="1"/>
  <c r="J7967" i="18"/>
  <c r="O7943" i="18"/>
  <c r="J7975" i="18"/>
  <c r="O7951" i="18"/>
  <c r="I7971" i="18"/>
  <c r="N7947" i="18"/>
  <c r="I7977" i="18"/>
  <c r="N7953" i="18"/>
  <c r="J7972" i="18"/>
  <c r="O7948" i="18"/>
  <c r="R7922" i="18"/>
  <c r="U7922" i="18" s="1"/>
  <c r="R7914" i="18"/>
  <c r="U7914" i="18" s="1"/>
  <c r="R7935" i="18"/>
  <c r="U7935" i="18" s="1"/>
  <c r="J7965" i="18"/>
  <c r="O7941" i="18"/>
  <c r="J7969" i="18"/>
  <c r="O7945" i="18"/>
  <c r="K7979" i="18"/>
  <c r="P7955" i="18"/>
  <c r="J7963" i="18"/>
  <c r="O7939" i="18"/>
  <c r="R7917" i="18"/>
  <c r="U7917" i="18" s="1"/>
  <c r="R7918" i="18"/>
  <c r="U7918" i="18" s="1"/>
  <c r="R7919" i="18"/>
  <c r="U7919" i="18" s="1"/>
  <c r="R7932" i="18"/>
  <c r="U7932" i="18" s="1"/>
  <c r="R7926" i="18"/>
  <c r="U7926" i="18" s="1"/>
  <c r="K7983" i="18"/>
  <c r="P7959" i="18"/>
  <c r="I7984" i="18"/>
  <c r="N7960" i="18"/>
  <c r="J7974" i="18"/>
  <c r="O7950" i="18"/>
  <c r="K7975" i="18"/>
  <c r="P7951" i="18"/>
  <c r="I7973" i="18"/>
  <c r="N7949" i="18"/>
  <c r="R7928" i="18"/>
  <c r="U7928" i="18" s="1"/>
  <c r="K7962" i="18"/>
  <c r="P7938" i="18"/>
  <c r="K7984" i="18"/>
  <c r="P7960" i="18"/>
  <c r="K7972" i="18"/>
  <c r="P7948" i="18"/>
  <c r="I7975" i="18"/>
  <c r="N7951" i="18"/>
  <c r="I7964" i="18"/>
  <c r="N7940" i="18"/>
  <c r="K7967" i="18"/>
  <c r="P7943" i="18"/>
  <c r="K7978" i="18"/>
  <c r="P7954" i="18"/>
  <c r="I7970" i="18"/>
  <c r="N7946" i="18"/>
  <c r="K7964" i="18"/>
  <c r="P7940" i="18"/>
  <c r="J7980" i="18"/>
  <c r="O7956" i="18"/>
  <c r="I7962" i="18"/>
  <c r="N7938" i="18"/>
  <c r="K7971" i="18"/>
  <c r="P7947" i="18"/>
  <c r="K7965" i="18"/>
  <c r="P7941" i="18"/>
  <c r="J7973" i="18"/>
  <c r="O7949" i="18"/>
  <c r="I7983" i="18"/>
  <c r="N7959" i="18"/>
  <c r="R7921" i="18"/>
  <c r="U7921" i="18" s="1"/>
  <c r="R7934" i="18"/>
  <c r="U7934" i="18" s="1"/>
  <c r="I7965" i="18"/>
  <c r="N7941" i="18"/>
  <c r="R7941" i="18" s="1"/>
  <c r="U7941" i="18" s="1"/>
  <c r="I7966" i="18"/>
  <c r="N7942" i="18"/>
  <c r="K7963" i="18"/>
  <c r="P7939" i="18"/>
  <c r="K7981" i="18"/>
  <c r="P7957" i="18"/>
  <c r="I7967" i="18"/>
  <c r="N7943" i="18"/>
  <c r="I7980" i="18"/>
  <c r="N7956" i="18"/>
  <c r="J7961" i="18"/>
  <c r="O7937" i="18"/>
  <c r="J7981" i="18"/>
  <c r="O7957" i="18"/>
  <c r="K7974" i="18"/>
  <c r="P7950" i="18"/>
  <c r="I7974" i="18"/>
  <c r="N7950" i="18"/>
  <c r="I7976" i="18"/>
  <c r="N7952" i="18"/>
  <c r="R7920" i="18"/>
  <c r="U7920" i="18" s="1"/>
  <c r="I7982" i="18"/>
  <c r="N7958" i="18"/>
  <c r="K7982" i="18"/>
  <c r="P7958" i="18"/>
  <c r="K7961" i="18"/>
  <c r="P7937" i="18"/>
  <c r="R7931" i="18"/>
  <c r="U7931" i="18" s="1"/>
  <c r="R7933" i="18"/>
  <c r="U7933" i="18" s="1"/>
  <c r="K7970" i="18"/>
  <c r="P7946" i="18"/>
  <c r="J7964" i="18"/>
  <c r="O7940" i="18"/>
  <c r="J7984" i="18"/>
  <c r="O7960" i="18"/>
  <c r="J7962" i="18"/>
  <c r="O7938" i="18"/>
  <c r="K7980" i="18"/>
  <c r="P7956" i="18"/>
  <c r="I7969" i="18"/>
  <c r="N7945" i="18"/>
  <c r="R7936" i="18"/>
  <c r="U7936" i="18" s="1"/>
  <c r="R7923" i="18"/>
  <c r="U7923" i="18" s="1"/>
  <c r="R7929" i="18"/>
  <c r="U7929" i="18" s="1"/>
  <c r="R7925" i="18"/>
  <c r="U7925" i="18" s="1"/>
  <c r="J7970" i="18"/>
  <c r="O7946" i="18"/>
  <c r="I7972" i="18"/>
  <c r="N7948" i="18"/>
  <c r="K7966" i="18"/>
  <c r="P7942" i="18"/>
  <c r="J7979" i="18"/>
  <c r="O7955" i="18"/>
  <c r="K7976" i="18"/>
  <c r="P7952" i="18"/>
  <c r="J7983" i="18"/>
  <c r="O7959" i="18"/>
  <c r="K7968" i="18"/>
  <c r="P7944" i="18"/>
  <c r="J7976" i="18"/>
  <c r="O7952" i="18"/>
  <c r="I7978" i="18"/>
  <c r="N7954" i="18"/>
  <c r="I7968" i="18"/>
  <c r="N7944" i="18"/>
  <c r="J7977" i="18"/>
  <c r="O7953" i="18"/>
  <c r="J7968" i="18"/>
  <c r="O7944" i="18"/>
  <c r="J7971" i="18"/>
  <c r="O7947" i="18"/>
  <c r="K7973" i="18"/>
  <c r="P7949" i="18"/>
  <c r="J7982" i="18"/>
  <c r="O7958" i="18"/>
  <c r="I7963" i="18"/>
  <c r="N7939" i="18"/>
  <c r="K7977" i="18"/>
  <c r="P7953" i="18"/>
  <c r="K7969" i="18"/>
  <c r="P7945" i="18"/>
  <c r="J7978" i="18"/>
  <c r="O7954" i="18"/>
  <c r="I7961" i="18"/>
  <c r="N7937" i="18"/>
  <c r="I7979" i="18"/>
  <c r="N7955" i="18"/>
  <c r="J7966" i="18"/>
  <c r="O7942" i="18"/>
  <c r="I7981" i="18"/>
  <c r="N7957" i="18"/>
  <c r="R7948" i="18" l="1"/>
  <c r="U7948" i="18" s="1"/>
  <c r="R7937" i="18"/>
  <c r="U7937" i="18" s="1"/>
  <c r="R7939" i="18"/>
  <c r="U7939" i="18" s="1"/>
  <c r="R7943" i="18"/>
  <c r="U7943" i="18" s="1"/>
  <c r="R7957" i="18"/>
  <c r="U7957" i="18" s="1"/>
  <c r="R7955" i="18"/>
  <c r="U7955" i="18" s="1"/>
  <c r="R7944" i="18"/>
  <c r="U7944" i="18" s="1"/>
  <c r="R7945" i="18"/>
  <c r="U7945" i="18" s="1"/>
  <c r="I7998" i="18"/>
  <c r="N7974" i="18"/>
  <c r="J8005" i="18"/>
  <c r="O7981" i="18"/>
  <c r="I8004" i="18"/>
  <c r="N7980" i="18"/>
  <c r="K8005" i="18"/>
  <c r="P7981" i="18"/>
  <c r="I7990" i="18"/>
  <c r="N7966" i="18"/>
  <c r="J7997" i="18"/>
  <c r="O7973" i="18"/>
  <c r="K7995" i="18"/>
  <c r="P7971" i="18"/>
  <c r="J8004" i="18"/>
  <c r="O7980" i="18"/>
  <c r="I7994" i="18"/>
  <c r="N7970" i="18"/>
  <c r="K7991" i="18"/>
  <c r="P7967" i="18"/>
  <c r="I7999" i="18"/>
  <c r="N7975" i="18"/>
  <c r="K8008" i="18"/>
  <c r="P7984" i="18"/>
  <c r="R7949" i="18"/>
  <c r="U7949" i="18" s="1"/>
  <c r="J7987" i="18"/>
  <c r="O7963" i="18"/>
  <c r="J7993" i="18"/>
  <c r="O7969" i="18"/>
  <c r="R7953" i="18"/>
  <c r="U7953" i="18" s="1"/>
  <c r="J7990" i="18"/>
  <c r="O7966" i="18"/>
  <c r="I7985" i="18"/>
  <c r="N7961" i="18"/>
  <c r="K7993" i="18"/>
  <c r="P7969" i="18"/>
  <c r="I7987" i="18"/>
  <c r="N7963" i="18"/>
  <c r="K7997" i="18"/>
  <c r="P7973" i="18"/>
  <c r="J7992" i="18"/>
  <c r="O7968" i="18"/>
  <c r="I7992" i="18"/>
  <c r="N7968" i="18"/>
  <c r="J8000" i="18"/>
  <c r="O7976" i="18"/>
  <c r="J8007" i="18"/>
  <c r="O7983" i="18"/>
  <c r="J8003" i="18"/>
  <c r="O7979" i="18"/>
  <c r="I7996" i="18"/>
  <c r="N7972" i="18"/>
  <c r="I7993" i="18"/>
  <c r="N7969" i="18"/>
  <c r="J7986" i="18"/>
  <c r="O7962" i="18"/>
  <c r="J7988" i="18"/>
  <c r="O7964" i="18"/>
  <c r="K8006" i="18"/>
  <c r="P7982" i="18"/>
  <c r="R7952" i="18"/>
  <c r="U7952" i="18" s="1"/>
  <c r="R7959" i="18"/>
  <c r="U7959" i="18" s="1"/>
  <c r="R7938" i="18"/>
  <c r="U7938" i="18" s="1"/>
  <c r="R7940" i="18"/>
  <c r="U7940" i="18" s="1"/>
  <c r="I7997" i="18"/>
  <c r="N7973" i="18"/>
  <c r="J7998" i="18"/>
  <c r="O7974" i="18"/>
  <c r="K8007" i="18"/>
  <c r="P7983" i="18"/>
  <c r="I8001" i="18"/>
  <c r="N7977" i="18"/>
  <c r="J7999" i="18"/>
  <c r="O7975" i="18"/>
  <c r="R7954" i="18"/>
  <c r="U7954" i="18" s="1"/>
  <c r="I8000" i="18"/>
  <c r="N7976" i="18"/>
  <c r="I7991" i="18"/>
  <c r="N7967" i="18"/>
  <c r="I7989" i="18"/>
  <c r="N7965" i="18"/>
  <c r="I8007" i="18"/>
  <c r="N7983" i="18"/>
  <c r="K7989" i="18"/>
  <c r="P7965" i="18"/>
  <c r="K7988" i="18"/>
  <c r="P7964" i="18"/>
  <c r="K8002" i="18"/>
  <c r="P7978" i="18"/>
  <c r="I7988" i="18"/>
  <c r="N7964" i="18"/>
  <c r="K7996" i="18"/>
  <c r="P7972" i="18"/>
  <c r="K7986" i="18"/>
  <c r="P7962" i="18"/>
  <c r="R7960" i="18"/>
  <c r="U7960" i="18" s="1"/>
  <c r="K8003" i="18"/>
  <c r="P7979" i="18"/>
  <c r="J7989" i="18"/>
  <c r="O7965" i="18"/>
  <c r="R7947" i="18"/>
  <c r="U7947" i="18" s="1"/>
  <c r="R7958" i="18"/>
  <c r="U7958" i="18" s="1"/>
  <c r="K7998" i="18"/>
  <c r="P7974" i="18"/>
  <c r="J7985" i="18"/>
  <c r="O7961" i="18"/>
  <c r="K7987" i="18"/>
  <c r="P7963" i="18"/>
  <c r="I7986" i="18"/>
  <c r="N7962" i="18"/>
  <c r="I8005" i="18"/>
  <c r="N7981" i="18"/>
  <c r="R7981" i="18" s="1"/>
  <c r="U7981" i="18" s="1"/>
  <c r="I8003" i="18"/>
  <c r="N7979" i="18"/>
  <c r="R7979" i="18" s="1"/>
  <c r="U7979" i="18" s="1"/>
  <c r="J8002" i="18"/>
  <c r="O7978" i="18"/>
  <c r="K8001" i="18"/>
  <c r="P7977" i="18"/>
  <c r="J8006" i="18"/>
  <c r="O7982" i="18"/>
  <c r="J7995" i="18"/>
  <c r="O7971" i="18"/>
  <c r="J8001" i="18"/>
  <c r="O7977" i="18"/>
  <c r="I8002" i="18"/>
  <c r="N7978" i="18"/>
  <c r="K7992" i="18"/>
  <c r="P7968" i="18"/>
  <c r="K8000" i="18"/>
  <c r="P7976" i="18"/>
  <c r="K7990" i="18"/>
  <c r="P7966" i="18"/>
  <c r="J7994" i="18"/>
  <c r="O7970" i="18"/>
  <c r="K8004" i="18"/>
  <c r="P7980" i="18"/>
  <c r="J8008" i="18"/>
  <c r="O7984" i="18"/>
  <c r="K7994" i="18"/>
  <c r="P7970" i="18"/>
  <c r="K7985" i="18"/>
  <c r="P7961" i="18"/>
  <c r="I8006" i="18"/>
  <c r="N7982" i="18"/>
  <c r="R7982" i="18" s="1"/>
  <c r="U7982" i="18" s="1"/>
  <c r="R7950" i="18"/>
  <c r="U7950" i="18" s="1"/>
  <c r="R7956" i="18"/>
  <c r="U7956" i="18" s="1"/>
  <c r="R7942" i="18"/>
  <c r="U7942" i="18" s="1"/>
  <c r="R7946" i="18"/>
  <c r="U7946" i="18" s="1"/>
  <c r="R7951" i="18"/>
  <c r="U7951" i="18" s="1"/>
  <c r="K7999" i="18"/>
  <c r="P7975" i="18"/>
  <c r="I8008" i="18"/>
  <c r="N7984" i="18"/>
  <c r="J7996" i="18"/>
  <c r="O7972" i="18"/>
  <c r="I7995" i="18"/>
  <c r="N7971" i="18"/>
  <c r="J7991" i="18"/>
  <c r="O7967" i="18"/>
  <c r="R7972" i="18" l="1"/>
  <c r="U7972" i="18" s="1"/>
  <c r="R7978" i="18"/>
  <c r="U7978" i="18" s="1"/>
  <c r="R7962" i="18"/>
  <c r="U7962" i="18" s="1"/>
  <c r="R7973" i="18"/>
  <c r="U7973" i="18" s="1"/>
  <c r="R7969" i="18"/>
  <c r="U7969" i="18" s="1"/>
  <c r="K8010" i="18"/>
  <c r="P7986" i="18"/>
  <c r="I8012" i="18"/>
  <c r="N7988" i="18"/>
  <c r="K8012" i="18"/>
  <c r="P7988" i="18"/>
  <c r="I8031" i="18"/>
  <c r="N8007" i="18"/>
  <c r="I8015" i="18"/>
  <c r="N7991" i="18"/>
  <c r="R7963" i="18"/>
  <c r="U7963" i="18" s="1"/>
  <c r="R7961" i="18"/>
  <c r="U7961" i="18" s="1"/>
  <c r="J8011" i="18"/>
  <c r="O7987" i="18"/>
  <c r="R7975" i="18"/>
  <c r="U7975" i="18" s="1"/>
  <c r="R7970" i="18"/>
  <c r="U7970" i="18" s="1"/>
  <c r="R7966" i="18"/>
  <c r="U7966" i="18" s="1"/>
  <c r="R7980" i="18"/>
  <c r="U7980" i="18" s="1"/>
  <c r="R7974" i="18"/>
  <c r="U7974" i="18" s="1"/>
  <c r="R7971" i="18"/>
  <c r="U7971" i="18" s="1"/>
  <c r="R7984" i="18"/>
  <c r="U7984" i="18" s="1"/>
  <c r="K8009" i="18"/>
  <c r="P7985" i="18"/>
  <c r="J8032" i="18"/>
  <c r="O8008" i="18"/>
  <c r="J8018" i="18"/>
  <c r="O7994" i="18"/>
  <c r="K8024" i="18"/>
  <c r="P8000" i="18"/>
  <c r="I8026" i="18"/>
  <c r="N8002" i="18"/>
  <c r="J8019" i="18"/>
  <c r="O7995" i="18"/>
  <c r="K8025" i="18"/>
  <c r="P8001" i="18"/>
  <c r="I8027" i="18"/>
  <c r="N8003" i="18"/>
  <c r="I8010" i="18"/>
  <c r="N7986" i="18"/>
  <c r="J8009" i="18"/>
  <c r="O7985" i="18"/>
  <c r="K8027" i="18"/>
  <c r="P8003" i="18"/>
  <c r="R7965" i="18"/>
  <c r="U7965" i="18" s="1"/>
  <c r="R7976" i="18"/>
  <c r="U7976" i="18" s="1"/>
  <c r="J8023" i="18"/>
  <c r="O7999" i="18"/>
  <c r="K8031" i="18"/>
  <c r="P8007" i="18"/>
  <c r="I8021" i="18"/>
  <c r="N7997" i="18"/>
  <c r="J8012" i="18"/>
  <c r="O7988" i="18"/>
  <c r="I8017" i="18"/>
  <c r="N7993" i="18"/>
  <c r="J8027" i="18"/>
  <c r="O8003" i="18"/>
  <c r="J8024" i="18"/>
  <c r="O8000" i="18"/>
  <c r="J8016" i="18"/>
  <c r="O7992" i="18"/>
  <c r="I8011" i="18"/>
  <c r="N7987" i="18"/>
  <c r="I8009" i="18"/>
  <c r="N7985" i="18"/>
  <c r="I8023" i="18"/>
  <c r="N7999" i="18"/>
  <c r="I8018" i="18"/>
  <c r="N7994" i="18"/>
  <c r="K8019" i="18"/>
  <c r="P7995" i="18"/>
  <c r="I8014" i="18"/>
  <c r="N7990" i="18"/>
  <c r="I8028" i="18"/>
  <c r="N8004" i="18"/>
  <c r="I8022" i="18"/>
  <c r="N7998" i="18"/>
  <c r="J8015" i="18"/>
  <c r="O7991" i="18"/>
  <c r="I8032" i="18"/>
  <c r="N8008" i="18"/>
  <c r="K8026" i="18"/>
  <c r="P8002" i="18"/>
  <c r="I8013" i="18"/>
  <c r="N7989" i="18"/>
  <c r="I8024" i="18"/>
  <c r="N8000" i="18"/>
  <c r="R7968" i="18"/>
  <c r="U7968" i="18" s="1"/>
  <c r="J8017" i="18"/>
  <c r="O7993" i="18"/>
  <c r="J8020" i="18"/>
  <c r="O7996" i="18"/>
  <c r="K8023" i="18"/>
  <c r="P7999" i="18"/>
  <c r="I8019" i="18"/>
  <c r="N7995" i="18"/>
  <c r="K8020" i="18"/>
  <c r="P7996" i="18"/>
  <c r="K8013" i="18"/>
  <c r="P7989" i="18"/>
  <c r="R7977" i="18"/>
  <c r="U7977" i="18" s="1"/>
  <c r="I8030" i="18"/>
  <c r="N8006" i="18"/>
  <c r="K8018" i="18"/>
  <c r="P7994" i="18"/>
  <c r="K8028" i="18"/>
  <c r="P8004" i="18"/>
  <c r="K8014" i="18"/>
  <c r="P7990" i="18"/>
  <c r="K8016" i="18"/>
  <c r="P7992" i="18"/>
  <c r="J8025" i="18"/>
  <c r="O8001" i="18"/>
  <c r="J8030" i="18"/>
  <c r="O8006" i="18"/>
  <c r="J8026" i="18"/>
  <c r="O8002" i="18"/>
  <c r="I8029" i="18"/>
  <c r="N8005" i="18"/>
  <c r="K8011" i="18"/>
  <c r="P7987" i="18"/>
  <c r="K8022" i="18"/>
  <c r="P7998" i="18"/>
  <c r="J8013" i="18"/>
  <c r="O7989" i="18"/>
  <c r="R7964" i="18"/>
  <c r="U7964" i="18" s="1"/>
  <c r="R7983" i="18"/>
  <c r="U7983" i="18" s="1"/>
  <c r="R7967" i="18"/>
  <c r="U7967" i="18" s="1"/>
  <c r="I8025" i="18"/>
  <c r="N8001" i="18"/>
  <c r="J8022" i="18"/>
  <c r="O7998" i="18"/>
  <c r="K8030" i="18"/>
  <c r="P8006" i="18"/>
  <c r="J8010" i="18"/>
  <c r="O7986" i="18"/>
  <c r="I8020" i="18"/>
  <c r="N7996" i="18"/>
  <c r="R7996" i="18" s="1"/>
  <c r="U7996" i="18" s="1"/>
  <c r="J8031" i="18"/>
  <c r="O8007" i="18"/>
  <c r="I8016" i="18"/>
  <c r="N7992" i="18"/>
  <c r="K8021" i="18"/>
  <c r="P7997" i="18"/>
  <c r="K8017" i="18"/>
  <c r="P7993" i="18"/>
  <c r="J8014" i="18"/>
  <c r="O7990" i="18"/>
  <c r="K8032" i="18"/>
  <c r="P8008" i="18"/>
  <c r="K8015" i="18"/>
  <c r="P7991" i="18"/>
  <c r="J8028" i="18"/>
  <c r="O8004" i="18"/>
  <c r="J8021" i="18"/>
  <c r="O7997" i="18"/>
  <c r="K8029" i="18"/>
  <c r="P8005" i="18"/>
  <c r="J8029" i="18"/>
  <c r="O8005" i="18"/>
  <c r="R8000" i="18" l="1"/>
  <c r="U8000" i="18" s="1"/>
  <c r="R7992" i="18"/>
  <c r="U7992" i="18" s="1"/>
  <c r="R8001" i="18"/>
  <c r="U8001" i="18" s="1"/>
  <c r="R7985" i="18"/>
  <c r="U7985" i="18" s="1"/>
  <c r="R7995" i="18"/>
  <c r="U7995" i="18" s="1"/>
  <c r="J8037" i="18"/>
  <c r="O8013" i="18"/>
  <c r="K8035" i="18"/>
  <c r="P8011" i="18"/>
  <c r="J8050" i="18"/>
  <c r="O8026" i="18"/>
  <c r="J8049" i="18"/>
  <c r="O8025" i="18"/>
  <c r="K8038" i="18"/>
  <c r="P8014" i="18"/>
  <c r="K8042" i="18"/>
  <c r="P8018" i="18"/>
  <c r="I8037" i="18"/>
  <c r="N8013" i="18"/>
  <c r="I8056" i="18"/>
  <c r="N8032" i="18"/>
  <c r="I8046" i="18"/>
  <c r="N8022" i="18"/>
  <c r="I8038" i="18"/>
  <c r="N8014" i="18"/>
  <c r="I8042" i="18"/>
  <c r="N8018" i="18"/>
  <c r="I8033" i="18"/>
  <c r="N8009" i="18"/>
  <c r="J8040" i="18"/>
  <c r="O8016" i="18"/>
  <c r="J8051" i="18"/>
  <c r="O8027" i="18"/>
  <c r="J8036" i="18"/>
  <c r="O8012" i="18"/>
  <c r="K8055" i="18"/>
  <c r="P8031" i="18"/>
  <c r="J8033" i="18"/>
  <c r="O8009" i="18"/>
  <c r="I8051" i="18"/>
  <c r="N8027" i="18"/>
  <c r="J8043" i="18"/>
  <c r="O8019" i="18"/>
  <c r="K8048" i="18"/>
  <c r="P8024" i="18"/>
  <c r="J8056" i="18"/>
  <c r="O8032" i="18"/>
  <c r="R8007" i="18"/>
  <c r="U8007" i="18" s="1"/>
  <c r="R7988" i="18"/>
  <c r="U7988" i="18" s="1"/>
  <c r="J8053" i="18"/>
  <c r="O8029" i="18"/>
  <c r="J8045" i="18"/>
  <c r="O8021" i="18"/>
  <c r="K8039" i="18"/>
  <c r="P8015" i="18"/>
  <c r="J8038" i="18"/>
  <c r="O8014" i="18"/>
  <c r="K8045" i="18"/>
  <c r="P8021" i="18"/>
  <c r="J8055" i="18"/>
  <c r="O8031" i="18"/>
  <c r="J8034" i="18"/>
  <c r="O8010" i="18"/>
  <c r="J8046" i="18"/>
  <c r="O8022" i="18"/>
  <c r="R8005" i="18"/>
  <c r="U8005" i="18" s="1"/>
  <c r="R8006" i="18"/>
  <c r="U8006" i="18" s="1"/>
  <c r="K8037" i="18"/>
  <c r="P8013" i="18"/>
  <c r="I8043" i="18"/>
  <c r="N8019" i="18"/>
  <c r="J8044" i="18"/>
  <c r="O8020" i="18"/>
  <c r="R8004" i="18"/>
  <c r="U8004" i="18" s="1"/>
  <c r="R7999" i="18"/>
  <c r="U7999" i="18" s="1"/>
  <c r="R7987" i="18"/>
  <c r="U7987" i="18" s="1"/>
  <c r="R7993" i="18"/>
  <c r="U7993" i="18" s="1"/>
  <c r="R7997" i="18"/>
  <c r="U7997" i="18" s="1"/>
  <c r="R7986" i="18"/>
  <c r="U7986" i="18" s="1"/>
  <c r="R8002" i="18"/>
  <c r="U8002" i="18" s="1"/>
  <c r="I8055" i="18"/>
  <c r="N8031" i="18"/>
  <c r="I8036" i="18"/>
  <c r="N8012" i="18"/>
  <c r="I8053" i="18"/>
  <c r="N8029" i="18"/>
  <c r="K8040" i="18"/>
  <c r="P8016" i="18"/>
  <c r="I8054" i="18"/>
  <c r="N8030" i="18"/>
  <c r="I8048" i="18"/>
  <c r="N8024" i="18"/>
  <c r="K8050" i="18"/>
  <c r="P8026" i="18"/>
  <c r="J8039" i="18"/>
  <c r="O8015" i="18"/>
  <c r="I8052" i="18"/>
  <c r="N8028" i="18"/>
  <c r="K8043" i="18"/>
  <c r="P8019" i="18"/>
  <c r="I8047" i="18"/>
  <c r="N8023" i="18"/>
  <c r="I8035" i="18"/>
  <c r="N8011" i="18"/>
  <c r="J8048" i="18"/>
  <c r="O8024" i="18"/>
  <c r="I8041" i="18"/>
  <c r="N8017" i="18"/>
  <c r="I8045" i="18"/>
  <c r="N8021" i="18"/>
  <c r="J8047" i="18"/>
  <c r="O8023" i="18"/>
  <c r="K8051" i="18"/>
  <c r="P8027" i="18"/>
  <c r="I8034" i="18"/>
  <c r="N8010" i="18"/>
  <c r="K8049" i="18"/>
  <c r="P8025" i="18"/>
  <c r="I8050" i="18"/>
  <c r="N8026" i="18"/>
  <c r="R8026" i="18" s="1"/>
  <c r="U8026" i="18" s="1"/>
  <c r="J8042" i="18"/>
  <c r="O8018" i="18"/>
  <c r="K8033" i="18"/>
  <c r="P8009" i="18"/>
  <c r="R7991" i="18"/>
  <c r="U7991" i="18" s="1"/>
  <c r="K8046" i="18"/>
  <c r="P8022" i="18"/>
  <c r="J8054" i="18"/>
  <c r="O8030" i="18"/>
  <c r="K8052" i="18"/>
  <c r="P8028" i="18"/>
  <c r="K8053" i="18"/>
  <c r="P8029" i="18"/>
  <c r="J8052" i="18"/>
  <c r="O8028" i="18"/>
  <c r="K8056" i="18"/>
  <c r="P8032" i="18"/>
  <c r="K8041" i="18"/>
  <c r="P8017" i="18"/>
  <c r="I8040" i="18"/>
  <c r="N8016" i="18"/>
  <c r="I8044" i="18"/>
  <c r="N8020" i="18"/>
  <c r="K8054" i="18"/>
  <c r="P8030" i="18"/>
  <c r="I8049" i="18"/>
  <c r="N8025" i="18"/>
  <c r="K8044" i="18"/>
  <c r="P8020" i="18"/>
  <c r="K8047" i="18"/>
  <c r="P8023" i="18"/>
  <c r="J8041" i="18"/>
  <c r="O8017" i="18"/>
  <c r="R7989" i="18"/>
  <c r="U7989" i="18" s="1"/>
  <c r="R8008" i="18"/>
  <c r="U8008" i="18" s="1"/>
  <c r="R7998" i="18"/>
  <c r="U7998" i="18" s="1"/>
  <c r="R7990" i="18"/>
  <c r="U7990" i="18" s="1"/>
  <c r="R7994" i="18"/>
  <c r="U7994" i="18" s="1"/>
  <c r="R8003" i="18"/>
  <c r="U8003" i="18" s="1"/>
  <c r="J8035" i="18"/>
  <c r="O8011" i="18"/>
  <c r="I8039" i="18"/>
  <c r="N8015" i="18"/>
  <c r="K8036" i="18"/>
  <c r="P8012" i="18"/>
  <c r="K8034" i="18"/>
  <c r="P8010" i="18"/>
  <c r="R8016" i="18" l="1"/>
  <c r="U8016" i="18" s="1"/>
  <c r="R8025" i="18"/>
  <c r="U8025" i="18" s="1"/>
  <c r="R8027" i="18"/>
  <c r="U8027" i="18" s="1"/>
  <c r="R8010" i="18"/>
  <c r="U8010" i="18" s="1"/>
  <c r="R8024" i="18"/>
  <c r="U8024" i="18" s="1"/>
  <c r="J8066" i="18"/>
  <c r="O8042" i="18"/>
  <c r="K8073" i="18"/>
  <c r="P8049" i="18"/>
  <c r="K8075" i="18"/>
  <c r="P8051" i="18"/>
  <c r="I8069" i="18"/>
  <c r="N8045" i="18"/>
  <c r="J8072" i="18"/>
  <c r="O8048" i="18"/>
  <c r="I8071" i="18"/>
  <c r="N8047" i="18"/>
  <c r="I8076" i="18"/>
  <c r="N8052" i="18"/>
  <c r="K8074" i="18"/>
  <c r="P8050" i="18"/>
  <c r="I8078" i="18"/>
  <c r="N8054" i="18"/>
  <c r="I8077" i="18"/>
  <c r="N8053" i="18"/>
  <c r="I8079" i="18"/>
  <c r="N8055" i="18"/>
  <c r="R8009" i="18"/>
  <c r="U8009" i="18" s="1"/>
  <c r="R8014" i="18"/>
  <c r="U8014" i="18" s="1"/>
  <c r="R8032" i="18"/>
  <c r="U8032" i="18" s="1"/>
  <c r="I8064" i="18"/>
  <c r="N8040" i="18"/>
  <c r="R8017" i="18"/>
  <c r="U8017" i="18" s="1"/>
  <c r="J8068" i="18"/>
  <c r="O8044" i="18"/>
  <c r="K8061" i="18"/>
  <c r="P8037" i="18"/>
  <c r="J8070" i="18"/>
  <c r="O8046" i="18"/>
  <c r="J8079" i="18"/>
  <c r="O8055" i="18"/>
  <c r="J8062" i="18"/>
  <c r="O8038" i="18"/>
  <c r="J8069" i="18"/>
  <c r="O8045" i="18"/>
  <c r="K8072" i="18"/>
  <c r="P8048" i="18"/>
  <c r="I8075" i="18"/>
  <c r="N8051" i="18"/>
  <c r="K8079" i="18"/>
  <c r="P8055" i="18"/>
  <c r="J8075" i="18"/>
  <c r="O8051" i="18"/>
  <c r="I8057" i="18"/>
  <c r="N8033" i="18"/>
  <c r="I8062" i="18"/>
  <c r="N8038" i="18"/>
  <c r="I8080" i="18"/>
  <c r="N8056" i="18"/>
  <c r="K8066" i="18"/>
  <c r="P8042" i="18"/>
  <c r="J8073" i="18"/>
  <c r="O8049" i="18"/>
  <c r="K8059" i="18"/>
  <c r="P8035" i="18"/>
  <c r="J8059" i="18"/>
  <c r="O8035" i="18"/>
  <c r="K8068" i="18"/>
  <c r="P8044" i="18"/>
  <c r="K8077" i="18"/>
  <c r="P8053" i="18"/>
  <c r="R8011" i="18"/>
  <c r="U8011" i="18" s="1"/>
  <c r="R8012" i="18"/>
  <c r="U8012" i="18" s="1"/>
  <c r="K8057" i="18"/>
  <c r="P8033" i="18"/>
  <c r="I8058" i="18"/>
  <c r="N8034" i="18"/>
  <c r="J8071" i="18"/>
  <c r="O8047" i="18"/>
  <c r="I8065" i="18"/>
  <c r="N8041" i="18"/>
  <c r="I8059" i="18"/>
  <c r="N8035" i="18"/>
  <c r="R8035" i="18" s="1"/>
  <c r="U8035" i="18" s="1"/>
  <c r="K8067" i="18"/>
  <c r="P8043" i="18"/>
  <c r="J8063" i="18"/>
  <c r="O8039" i="18"/>
  <c r="I8072" i="18"/>
  <c r="N8048" i="18"/>
  <c r="K8064" i="18"/>
  <c r="P8040" i="18"/>
  <c r="I8060" i="18"/>
  <c r="N8036" i="18"/>
  <c r="R8019" i="18"/>
  <c r="U8019" i="18" s="1"/>
  <c r="R8018" i="18"/>
  <c r="U8018" i="18" s="1"/>
  <c r="R8022" i="18"/>
  <c r="U8022" i="18" s="1"/>
  <c r="R8013" i="18"/>
  <c r="U8013" i="18" s="1"/>
  <c r="K8060" i="18"/>
  <c r="P8036" i="18"/>
  <c r="J8065" i="18"/>
  <c r="O8041" i="18"/>
  <c r="K8078" i="18"/>
  <c r="P8054" i="18"/>
  <c r="K8080" i="18"/>
  <c r="P8056" i="18"/>
  <c r="J8078" i="18"/>
  <c r="O8054" i="18"/>
  <c r="R8015" i="18"/>
  <c r="U8015" i="18" s="1"/>
  <c r="R8020" i="18"/>
  <c r="U8020" i="18" s="1"/>
  <c r="I8074" i="18"/>
  <c r="N8050" i="18"/>
  <c r="K8058" i="18"/>
  <c r="P8034" i="18"/>
  <c r="I8063" i="18"/>
  <c r="N8039" i="18"/>
  <c r="K8071" i="18"/>
  <c r="P8047" i="18"/>
  <c r="I8073" i="18"/>
  <c r="N8049" i="18"/>
  <c r="R8049" i="18" s="1"/>
  <c r="U8049" i="18" s="1"/>
  <c r="I8068" i="18"/>
  <c r="N8044" i="18"/>
  <c r="K8065" i="18"/>
  <c r="P8041" i="18"/>
  <c r="J8076" i="18"/>
  <c r="O8052" i="18"/>
  <c r="K8076" i="18"/>
  <c r="P8052" i="18"/>
  <c r="K8070" i="18"/>
  <c r="P8046" i="18"/>
  <c r="R8021" i="18"/>
  <c r="U8021" i="18" s="1"/>
  <c r="R8023" i="18"/>
  <c r="U8023" i="18" s="1"/>
  <c r="R8028" i="18"/>
  <c r="U8028" i="18" s="1"/>
  <c r="R8030" i="18"/>
  <c r="U8030" i="18" s="1"/>
  <c r="R8029" i="18"/>
  <c r="U8029" i="18" s="1"/>
  <c r="R8031" i="18"/>
  <c r="U8031" i="18" s="1"/>
  <c r="I8067" i="18"/>
  <c r="N8043" i="18"/>
  <c r="J8058" i="18"/>
  <c r="O8034" i="18"/>
  <c r="K8069" i="18"/>
  <c r="P8045" i="18"/>
  <c r="K8063" i="18"/>
  <c r="P8039" i="18"/>
  <c r="J8077" i="18"/>
  <c r="O8053" i="18"/>
  <c r="J8080" i="18"/>
  <c r="O8056" i="18"/>
  <c r="J8067" i="18"/>
  <c r="O8043" i="18"/>
  <c r="J8057" i="18"/>
  <c r="O8033" i="18"/>
  <c r="J8060" i="18"/>
  <c r="O8036" i="18"/>
  <c r="J8064" i="18"/>
  <c r="O8040" i="18"/>
  <c r="I8066" i="18"/>
  <c r="N8042" i="18"/>
  <c r="I8070" i="18"/>
  <c r="N8046" i="18"/>
  <c r="R8046" i="18" s="1"/>
  <c r="U8046" i="18" s="1"/>
  <c r="I8061" i="18"/>
  <c r="N8037" i="18"/>
  <c r="K8062" i="18"/>
  <c r="P8038" i="18"/>
  <c r="J8074" i="18"/>
  <c r="O8050" i="18"/>
  <c r="J8061" i="18"/>
  <c r="O8037" i="18"/>
  <c r="R8042" i="18" l="1"/>
  <c r="U8042" i="18" s="1"/>
  <c r="R8044" i="18"/>
  <c r="U8044" i="18" s="1"/>
  <c r="R8048" i="18"/>
  <c r="U8048" i="18" s="1"/>
  <c r="R8037" i="18"/>
  <c r="U8037" i="18" s="1"/>
  <c r="R8043" i="18"/>
  <c r="U8043" i="18" s="1"/>
  <c r="R8041" i="18"/>
  <c r="U8041" i="18" s="1"/>
  <c r="R8034" i="18"/>
  <c r="U8034" i="18" s="1"/>
  <c r="R8038" i="18"/>
  <c r="U8038" i="18" s="1"/>
  <c r="R8051" i="18"/>
  <c r="U8051" i="18" s="1"/>
  <c r="R8053" i="18"/>
  <c r="U8053" i="18" s="1"/>
  <c r="R8047" i="18"/>
  <c r="U8047" i="18" s="1"/>
  <c r="R8045" i="18"/>
  <c r="U8045" i="18" s="1"/>
  <c r="R8036" i="18"/>
  <c r="U8036" i="18" s="1"/>
  <c r="J8098" i="18"/>
  <c r="O8074" i="18"/>
  <c r="I8085" i="18"/>
  <c r="N8061" i="18"/>
  <c r="I8090" i="18"/>
  <c r="N8066" i="18"/>
  <c r="J8084" i="18"/>
  <c r="O8060" i="18"/>
  <c r="J8091" i="18"/>
  <c r="O8067" i="18"/>
  <c r="J8101" i="18"/>
  <c r="O8077" i="18"/>
  <c r="K8093" i="18"/>
  <c r="P8069" i="18"/>
  <c r="I8091" i="18"/>
  <c r="N8067" i="18"/>
  <c r="K8094" i="18"/>
  <c r="P8070" i="18"/>
  <c r="J8100" i="18"/>
  <c r="O8076" i="18"/>
  <c r="I8092" i="18"/>
  <c r="N8068" i="18"/>
  <c r="K8095" i="18"/>
  <c r="P8071" i="18"/>
  <c r="K8082" i="18"/>
  <c r="P8058" i="18"/>
  <c r="K8104" i="18"/>
  <c r="P8080" i="18"/>
  <c r="J8089" i="18"/>
  <c r="O8065" i="18"/>
  <c r="I8084" i="18"/>
  <c r="N8060" i="18"/>
  <c r="I8096" i="18"/>
  <c r="N8072" i="18"/>
  <c r="K8091" i="18"/>
  <c r="P8067" i="18"/>
  <c r="I8089" i="18"/>
  <c r="N8065" i="18"/>
  <c r="I8082" i="18"/>
  <c r="N8058" i="18"/>
  <c r="K8092" i="18"/>
  <c r="P8068" i="18"/>
  <c r="K8083" i="18"/>
  <c r="P8059" i="18"/>
  <c r="K8090" i="18"/>
  <c r="P8066" i="18"/>
  <c r="I8086" i="18"/>
  <c r="N8062" i="18"/>
  <c r="J8099" i="18"/>
  <c r="O8075" i="18"/>
  <c r="I8099" i="18"/>
  <c r="N8075" i="18"/>
  <c r="J8093" i="18"/>
  <c r="O8069" i="18"/>
  <c r="J8103" i="18"/>
  <c r="O8079" i="18"/>
  <c r="K8085" i="18"/>
  <c r="P8061" i="18"/>
  <c r="R8040" i="18"/>
  <c r="U8040" i="18" s="1"/>
  <c r="I8101" i="18"/>
  <c r="N8077" i="18"/>
  <c r="K8098" i="18"/>
  <c r="P8074" i="18"/>
  <c r="I8095" i="18"/>
  <c r="N8071" i="18"/>
  <c r="I8093" i="18"/>
  <c r="N8069" i="18"/>
  <c r="R8069" i="18" s="1"/>
  <c r="U8069" i="18" s="1"/>
  <c r="K8097" i="18"/>
  <c r="P8073" i="18"/>
  <c r="R8039" i="18"/>
  <c r="U8039" i="18" s="1"/>
  <c r="R8033" i="18"/>
  <c r="U8033" i="18" s="1"/>
  <c r="I8088" i="18"/>
  <c r="N8064" i="18"/>
  <c r="R8055" i="18"/>
  <c r="U8055" i="18" s="1"/>
  <c r="R8054" i="18"/>
  <c r="U8054" i="18" s="1"/>
  <c r="R8052" i="18"/>
  <c r="U8052" i="18" s="1"/>
  <c r="R8050" i="18"/>
  <c r="U8050" i="18" s="1"/>
  <c r="R8056" i="18"/>
  <c r="U8056" i="18" s="1"/>
  <c r="J8085" i="18"/>
  <c r="O8061" i="18"/>
  <c r="K8086" i="18"/>
  <c r="P8062" i="18"/>
  <c r="I8094" i="18"/>
  <c r="N8070" i="18"/>
  <c r="J8088" i="18"/>
  <c r="O8064" i="18"/>
  <c r="J8081" i="18"/>
  <c r="O8057" i="18"/>
  <c r="J8104" i="18"/>
  <c r="O8080" i="18"/>
  <c r="K8087" i="18"/>
  <c r="P8063" i="18"/>
  <c r="J8082" i="18"/>
  <c r="O8058" i="18"/>
  <c r="K8100" i="18"/>
  <c r="P8076" i="18"/>
  <c r="K8089" i="18"/>
  <c r="P8065" i="18"/>
  <c r="I8097" i="18"/>
  <c r="N8073" i="18"/>
  <c r="I8087" i="18"/>
  <c r="N8063" i="18"/>
  <c r="I8098" i="18"/>
  <c r="N8074" i="18"/>
  <c r="J8102" i="18"/>
  <c r="O8078" i="18"/>
  <c r="K8102" i="18"/>
  <c r="P8078" i="18"/>
  <c r="K8084" i="18"/>
  <c r="P8060" i="18"/>
  <c r="K8088" i="18"/>
  <c r="P8064" i="18"/>
  <c r="J8087" i="18"/>
  <c r="O8063" i="18"/>
  <c r="I8083" i="18"/>
  <c r="N8059" i="18"/>
  <c r="J8095" i="18"/>
  <c r="O8071" i="18"/>
  <c r="K8081" i="18"/>
  <c r="P8057" i="18"/>
  <c r="K8101" i="18"/>
  <c r="P8077" i="18"/>
  <c r="J8083" i="18"/>
  <c r="O8059" i="18"/>
  <c r="J8097" i="18"/>
  <c r="O8073" i="18"/>
  <c r="I8104" i="18"/>
  <c r="N8080" i="18"/>
  <c r="I8081" i="18"/>
  <c r="N8057" i="18"/>
  <c r="R8057" i="18" s="1"/>
  <c r="U8057" i="18" s="1"/>
  <c r="K8103" i="18"/>
  <c r="P8079" i="18"/>
  <c r="K8096" i="18"/>
  <c r="P8072" i="18"/>
  <c r="J8086" i="18"/>
  <c r="O8062" i="18"/>
  <c r="J8094" i="18"/>
  <c r="O8070" i="18"/>
  <c r="J8092" i="18"/>
  <c r="O8068" i="18"/>
  <c r="I8103" i="18"/>
  <c r="N8079" i="18"/>
  <c r="I8102" i="18"/>
  <c r="N8078" i="18"/>
  <c r="I8100" i="18"/>
  <c r="N8076" i="18"/>
  <c r="R8076" i="18" s="1"/>
  <c r="U8076" i="18" s="1"/>
  <c r="J8096" i="18"/>
  <c r="O8072" i="18"/>
  <c r="K8099" i="18"/>
  <c r="P8075" i="18"/>
  <c r="J8090" i="18"/>
  <c r="O8066" i="18"/>
  <c r="R8078" i="18" l="1"/>
  <c r="U8078" i="18" s="1"/>
  <c r="R8080" i="18"/>
  <c r="U8080" i="18" s="1"/>
  <c r="R8079" i="18"/>
  <c r="U8079" i="18" s="1"/>
  <c r="R8064" i="18"/>
  <c r="U8064" i="18" s="1"/>
  <c r="R8074" i="18"/>
  <c r="U8074" i="18" s="1"/>
  <c r="I8127" i="18"/>
  <c r="N8103" i="18"/>
  <c r="K8120" i="18"/>
  <c r="P8096" i="18"/>
  <c r="J8121" i="18"/>
  <c r="O8097" i="18"/>
  <c r="J8111" i="18"/>
  <c r="O8087" i="18"/>
  <c r="I8111" i="18"/>
  <c r="N8087" i="18"/>
  <c r="J8114" i="18"/>
  <c r="O8090" i="18"/>
  <c r="J8120" i="18"/>
  <c r="O8096" i="18"/>
  <c r="I8126" i="18"/>
  <c r="N8102" i="18"/>
  <c r="J8116" i="18"/>
  <c r="O8092" i="18"/>
  <c r="J8110" i="18"/>
  <c r="O8086" i="18"/>
  <c r="K8127" i="18"/>
  <c r="P8103" i="18"/>
  <c r="I8128" i="18"/>
  <c r="N8104" i="18"/>
  <c r="J8107" i="18"/>
  <c r="O8083" i="18"/>
  <c r="K8105" i="18"/>
  <c r="P8081" i="18"/>
  <c r="I8107" i="18"/>
  <c r="N8083" i="18"/>
  <c r="K8112" i="18"/>
  <c r="P8088" i="18"/>
  <c r="K8126" i="18"/>
  <c r="P8102" i="18"/>
  <c r="I8122" i="18"/>
  <c r="N8098" i="18"/>
  <c r="I8121" i="18"/>
  <c r="N8097" i="18"/>
  <c r="K8124" i="18"/>
  <c r="P8100" i="18"/>
  <c r="K8111" i="18"/>
  <c r="P8087" i="18"/>
  <c r="J8105" i="18"/>
  <c r="O8081" i="18"/>
  <c r="I8118" i="18"/>
  <c r="N8094" i="18"/>
  <c r="J8109" i="18"/>
  <c r="O8085" i="18"/>
  <c r="J8127" i="18"/>
  <c r="O8103" i="18"/>
  <c r="I8123" i="18"/>
  <c r="N8099" i="18"/>
  <c r="I8110" i="18"/>
  <c r="N8086" i="18"/>
  <c r="K8107" i="18"/>
  <c r="P8083" i="18"/>
  <c r="I8106" i="18"/>
  <c r="N8082" i="18"/>
  <c r="K8115" i="18"/>
  <c r="P8091" i="18"/>
  <c r="I8108" i="18"/>
  <c r="N8084" i="18"/>
  <c r="K8128" i="18"/>
  <c r="P8104" i="18"/>
  <c r="K8119" i="18"/>
  <c r="P8095" i="18"/>
  <c r="J8124" i="18"/>
  <c r="O8100" i="18"/>
  <c r="I8115" i="18"/>
  <c r="N8091" i="18"/>
  <c r="J8125" i="18"/>
  <c r="O8101" i="18"/>
  <c r="J8108" i="18"/>
  <c r="O8084" i="18"/>
  <c r="I8109" i="18"/>
  <c r="N8085" i="18"/>
  <c r="R8063" i="18"/>
  <c r="U8063" i="18" s="1"/>
  <c r="I8117" i="18"/>
  <c r="N8093" i="18"/>
  <c r="K8122" i="18"/>
  <c r="P8098" i="18"/>
  <c r="R8065" i="18"/>
  <c r="U8065" i="18" s="1"/>
  <c r="R8072" i="18"/>
  <c r="U8072" i="18" s="1"/>
  <c r="R8068" i="18"/>
  <c r="U8068" i="18" s="1"/>
  <c r="R8066" i="18"/>
  <c r="U8066" i="18" s="1"/>
  <c r="K8123" i="18"/>
  <c r="P8099" i="18"/>
  <c r="I8105" i="18"/>
  <c r="N8081" i="18"/>
  <c r="J8119" i="18"/>
  <c r="O8095" i="18"/>
  <c r="J8126" i="18"/>
  <c r="O8102" i="18"/>
  <c r="J8106" i="18"/>
  <c r="O8082" i="18"/>
  <c r="J8128" i="18"/>
  <c r="O8104" i="18"/>
  <c r="J8112" i="18"/>
  <c r="O8088" i="18"/>
  <c r="K8110" i="18"/>
  <c r="P8086" i="18"/>
  <c r="R8071" i="18"/>
  <c r="U8071" i="18" s="1"/>
  <c r="R8077" i="18"/>
  <c r="U8077" i="18" s="1"/>
  <c r="K8109" i="18"/>
  <c r="P8085" i="18"/>
  <c r="J8117" i="18"/>
  <c r="O8093" i="18"/>
  <c r="J8123" i="18"/>
  <c r="O8099" i="18"/>
  <c r="K8114" i="18"/>
  <c r="P8090" i="18"/>
  <c r="K8116" i="18"/>
  <c r="P8092" i="18"/>
  <c r="I8113" i="18"/>
  <c r="N8089" i="18"/>
  <c r="I8120" i="18"/>
  <c r="N8096" i="18"/>
  <c r="R8096" i="18" s="1"/>
  <c r="U8096" i="18" s="1"/>
  <c r="J8113" i="18"/>
  <c r="O8089" i="18"/>
  <c r="K8106" i="18"/>
  <c r="P8082" i="18"/>
  <c r="I8116" i="18"/>
  <c r="N8092" i="18"/>
  <c r="K8118" i="18"/>
  <c r="P8094" i="18"/>
  <c r="K8117" i="18"/>
  <c r="P8093" i="18"/>
  <c r="J8115" i="18"/>
  <c r="O8091" i="18"/>
  <c r="I8114" i="18"/>
  <c r="N8090" i="18"/>
  <c r="J8122" i="18"/>
  <c r="O8098" i="18"/>
  <c r="I8124" i="18"/>
  <c r="N8100" i="18"/>
  <c r="J8118" i="18"/>
  <c r="O8094" i="18"/>
  <c r="K8125" i="18"/>
  <c r="P8101" i="18"/>
  <c r="K8108" i="18"/>
  <c r="P8084" i="18"/>
  <c r="K8113" i="18"/>
  <c r="P8089" i="18"/>
  <c r="R8059" i="18"/>
  <c r="U8059" i="18" s="1"/>
  <c r="R8073" i="18"/>
  <c r="U8073" i="18" s="1"/>
  <c r="R8070" i="18"/>
  <c r="U8070" i="18" s="1"/>
  <c r="I8112" i="18"/>
  <c r="N8088" i="18"/>
  <c r="K8121" i="18"/>
  <c r="P8097" i="18"/>
  <c r="I8119" i="18"/>
  <c r="N8095" i="18"/>
  <c r="I8125" i="18"/>
  <c r="N8101" i="18"/>
  <c r="R8075" i="18"/>
  <c r="U8075" i="18" s="1"/>
  <c r="R8062" i="18"/>
  <c r="U8062" i="18" s="1"/>
  <c r="R8058" i="18"/>
  <c r="U8058" i="18" s="1"/>
  <c r="R8060" i="18"/>
  <c r="U8060" i="18" s="1"/>
  <c r="R8067" i="18"/>
  <c r="U8067" i="18" s="1"/>
  <c r="R8061" i="18"/>
  <c r="U8061" i="18" s="1"/>
  <c r="R8100" i="18" l="1"/>
  <c r="U8100" i="18" s="1"/>
  <c r="R8090" i="18"/>
  <c r="U8090" i="18" s="1"/>
  <c r="R8095" i="18"/>
  <c r="U8095" i="18" s="1"/>
  <c r="R8088" i="18"/>
  <c r="U8088" i="18" s="1"/>
  <c r="R8085" i="18"/>
  <c r="U8085" i="18" s="1"/>
  <c r="R8098" i="18"/>
  <c r="U8098" i="18" s="1"/>
  <c r="R8102" i="18"/>
  <c r="U8102" i="18" s="1"/>
  <c r="R8092" i="18"/>
  <c r="U8092" i="18" s="1"/>
  <c r="K8132" i="18"/>
  <c r="P8108" i="18"/>
  <c r="J8142" i="18"/>
  <c r="O8118" i="18"/>
  <c r="J8146" i="18"/>
  <c r="O8122" i="18"/>
  <c r="J8139" i="18"/>
  <c r="O8115" i="18"/>
  <c r="K8142" i="18"/>
  <c r="P8118" i="18"/>
  <c r="K8130" i="18"/>
  <c r="P8106" i="18"/>
  <c r="I8144" i="18"/>
  <c r="N8120" i="18"/>
  <c r="K8140" i="18"/>
  <c r="P8116" i="18"/>
  <c r="J8147" i="18"/>
  <c r="O8123" i="18"/>
  <c r="K8133" i="18"/>
  <c r="P8109" i="18"/>
  <c r="K8134" i="18"/>
  <c r="P8110" i="18"/>
  <c r="J8152" i="18"/>
  <c r="O8128" i="18"/>
  <c r="J8150" i="18"/>
  <c r="O8126" i="18"/>
  <c r="I8129" i="18"/>
  <c r="N8105" i="18"/>
  <c r="K8146" i="18"/>
  <c r="P8122" i="18"/>
  <c r="R8099" i="18"/>
  <c r="U8099" i="18" s="1"/>
  <c r="R8104" i="18"/>
  <c r="U8104" i="18" s="1"/>
  <c r="I8136" i="18"/>
  <c r="N8112" i="18"/>
  <c r="R8093" i="18"/>
  <c r="U8093" i="18" s="1"/>
  <c r="I8133" i="18"/>
  <c r="N8109" i="18"/>
  <c r="J8149" i="18"/>
  <c r="O8125" i="18"/>
  <c r="J8148" i="18"/>
  <c r="O8124" i="18"/>
  <c r="K8152" i="18"/>
  <c r="P8128" i="18"/>
  <c r="K8139" i="18"/>
  <c r="P8115" i="18"/>
  <c r="K8131" i="18"/>
  <c r="P8107" i="18"/>
  <c r="I8147" i="18"/>
  <c r="N8123" i="18"/>
  <c r="J8133" i="18"/>
  <c r="O8109" i="18"/>
  <c r="J8129" i="18"/>
  <c r="O8105" i="18"/>
  <c r="K8148" i="18"/>
  <c r="P8124" i="18"/>
  <c r="I8146" i="18"/>
  <c r="N8122" i="18"/>
  <c r="K8136" i="18"/>
  <c r="P8112" i="18"/>
  <c r="K8129" i="18"/>
  <c r="P8105" i="18"/>
  <c r="I8152" i="18"/>
  <c r="N8128" i="18"/>
  <c r="J8134" i="18"/>
  <c r="O8110" i="18"/>
  <c r="I8150" i="18"/>
  <c r="N8126" i="18"/>
  <c r="J8138" i="18"/>
  <c r="O8114" i="18"/>
  <c r="J8135" i="18"/>
  <c r="O8111" i="18"/>
  <c r="K8144" i="18"/>
  <c r="P8120" i="18"/>
  <c r="R8089" i="18"/>
  <c r="U8089" i="18" s="1"/>
  <c r="K8149" i="18"/>
  <c r="P8125" i="18"/>
  <c r="I8138" i="18"/>
  <c r="N8114" i="18"/>
  <c r="I8140" i="18"/>
  <c r="N8116" i="18"/>
  <c r="I8137" i="18"/>
  <c r="N8113" i="18"/>
  <c r="J8141" i="18"/>
  <c r="O8117" i="18"/>
  <c r="J8136" i="18"/>
  <c r="O8112" i="18"/>
  <c r="J8143" i="18"/>
  <c r="O8119" i="18"/>
  <c r="I8141" i="18"/>
  <c r="N8117" i="18"/>
  <c r="R8091" i="18"/>
  <c r="U8091" i="18" s="1"/>
  <c r="R8084" i="18"/>
  <c r="U8084" i="18" s="1"/>
  <c r="R8082" i="18"/>
  <c r="U8082" i="18" s="1"/>
  <c r="R8086" i="18"/>
  <c r="U8086" i="18" s="1"/>
  <c r="R8094" i="18"/>
  <c r="U8094" i="18" s="1"/>
  <c r="R8097" i="18"/>
  <c r="U8097" i="18" s="1"/>
  <c r="R8083" i="18"/>
  <c r="U8083" i="18" s="1"/>
  <c r="R8087" i="18"/>
  <c r="U8087" i="18" s="1"/>
  <c r="R8103" i="18"/>
  <c r="U8103" i="18" s="1"/>
  <c r="I8143" i="18"/>
  <c r="N8119" i="18"/>
  <c r="R8101" i="18"/>
  <c r="U8101" i="18" s="1"/>
  <c r="K8137" i="18"/>
  <c r="P8113" i="18"/>
  <c r="I8148" i="18"/>
  <c r="N8124" i="18"/>
  <c r="R8124" i="18" s="1"/>
  <c r="U8124" i="18" s="1"/>
  <c r="K8141" i="18"/>
  <c r="P8117" i="18"/>
  <c r="J8137" i="18"/>
  <c r="O8113" i="18"/>
  <c r="K8138" i="18"/>
  <c r="P8114" i="18"/>
  <c r="J8130" i="18"/>
  <c r="O8106" i="18"/>
  <c r="K8147" i="18"/>
  <c r="P8123" i="18"/>
  <c r="I8149" i="18"/>
  <c r="N8125" i="18"/>
  <c r="K8145" i="18"/>
  <c r="P8121" i="18"/>
  <c r="R8081" i="18"/>
  <c r="U8081" i="18" s="1"/>
  <c r="J8132" i="18"/>
  <c r="O8108" i="18"/>
  <c r="I8139" i="18"/>
  <c r="N8115" i="18"/>
  <c r="K8143" i="18"/>
  <c r="P8119" i="18"/>
  <c r="I8132" i="18"/>
  <c r="N8108" i="18"/>
  <c r="I8130" i="18"/>
  <c r="N8106" i="18"/>
  <c r="I8134" i="18"/>
  <c r="N8110" i="18"/>
  <c r="J8151" i="18"/>
  <c r="O8127" i="18"/>
  <c r="I8142" i="18"/>
  <c r="N8118" i="18"/>
  <c r="K8135" i="18"/>
  <c r="P8111" i="18"/>
  <c r="I8145" i="18"/>
  <c r="N8121" i="18"/>
  <c r="K8150" i="18"/>
  <c r="P8126" i="18"/>
  <c r="I8131" i="18"/>
  <c r="N8107" i="18"/>
  <c r="J8131" i="18"/>
  <c r="O8107" i="18"/>
  <c r="K8151" i="18"/>
  <c r="P8127" i="18"/>
  <c r="J8140" i="18"/>
  <c r="O8116" i="18"/>
  <c r="J8144" i="18"/>
  <c r="O8120" i="18"/>
  <c r="I8135" i="18"/>
  <c r="N8111" i="18"/>
  <c r="J8145" i="18"/>
  <c r="O8121" i="18"/>
  <c r="I8151" i="18"/>
  <c r="N8127" i="18"/>
  <c r="R8127" i="18" s="1"/>
  <c r="U8127" i="18" s="1"/>
  <c r="R8105" i="18" l="1"/>
  <c r="U8105" i="18" s="1"/>
  <c r="R8110" i="18"/>
  <c r="U8110" i="18" s="1"/>
  <c r="R8111" i="18"/>
  <c r="U8111" i="18" s="1"/>
  <c r="R8128" i="18"/>
  <c r="U8128" i="18" s="1"/>
  <c r="R8125" i="18"/>
  <c r="U8125" i="18" s="1"/>
  <c r="R8117" i="18"/>
  <c r="U8117" i="18" s="1"/>
  <c r="R8118" i="18"/>
  <c r="U8118" i="18" s="1"/>
  <c r="R8115" i="18"/>
  <c r="U8115" i="18" s="1"/>
  <c r="I8159" i="18"/>
  <c r="N8135" i="18"/>
  <c r="K8159" i="18"/>
  <c r="P8135" i="18"/>
  <c r="K8167" i="18"/>
  <c r="P8143" i="18"/>
  <c r="J8169" i="18"/>
  <c r="O8145" i="18"/>
  <c r="J8168" i="18"/>
  <c r="O8144" i="18"/>
  <c r="K8175" i="18"/>
  <c r="P8151" i="18"/>
  <c r="I8155" i="18"/>
  <c r="N8131" i="18"/>
  <c r="I8169" i="18"/>
  <c r="N8145" i="18"/>
  <c r="I8166" i="18"/>
  <c r="N8142" i="18"/>
  <c r="I8158" i="18"/>
  <c r="N8134" i="18"/>
  <c r="I8156" i="18"/>
  <c r="N8132" i="18"/>
  <c r="I8163" i="18"/>
  <c r="N8139" i="18"/>
  <c r="I8167" i="18"/>
  <c r="N8143" i="18"/>
  <c r="R8116" i="18"/>
  <c r="U8116" i="18" s="1"/>
  <c r="K8168" i="18"/>
  <c r="P8144" i="18"/>
  <c r="J8162" i="18"/>
  <c r="O8138" i="18"/>
  <c r="J8158" i="18"/>
  <c r="O8134" i="18"/>
  <c r="K8153" i="18"/>
  <c r="P8129" i="18"/>
  <c r="I8170" i="18"/>
  <c r="N8146" i="18"/>
  <c r="J8153" i="18"/>
  <c r="O8129" i="18"/>
  <c r="I8171" i="18"/>
  <c r="N8147" i="18"/>
  <c r="K8163" i="18"/>
  <c r="P8139" i="18"/>
  <c r="J8172" i="18"/>
  <c r="O8148" i="18"/>
  <c r="I8157" i="18"/>
  <c r="N8133" i="18"/>
  <c r="J8164" i="18"/>
  <c r="O8140" i="18"/>
  <c r="J8175" i="18"/>
  <c r="O8151" i="18"/>
  <c r="J8156" i="18"/>
  <c r="O8132" i="18"/>
  <c r="R8106" i="18"/>
  <c r="U8106" i="18" s="1"/>
  <c r="K8169" i="18"/>
  <c r="P8145" i="18"/>
  <c r="K8171" i="18"/>
  <c r="P8147" i="18"/>
  <c r="K8162" i="18"/>
  <c r="P8138" i="18"/>
  <c r="K8165" i="18"/>
  <c r="P8141" i="18"/>
  <c r="K8161" i="18"/>
  <c r="P8137" i="18"/>
  <c r="J8167" i="18"/>
  <c r="O8143" i="18"/>
  <c r="J8165" i="18"/>
  <c r="O8141" i="18"/>
  <c r="I8164" i="18"/>
  <c r="N8140" i="18"/>
  <c r="K8173" i="18"/>
  <c r="P8149" i="18"/>
  <c r="R8126" i="18"/>
  <c r="U8126" i="18" s="1"/>
  <c r="I8153" i="18"/>
  <c r="N8129" i="18"/>
  <c r="J8176" i="18"/>
  <c r="O8152" i="18"/>
  <c r="K8157" i="18"/>
  <c r="P8133" i="18"/>
  <c r="K8164" i="18"/>
  <c r="P8140" i="18"/>
  <c r="K8154" i="18"/>
  <c r="P8130" i="18"/>
  <c r="J8163" i="18"/>
  <c r="O8139" i="18"/>
  <c r="J8166" i="18"/>
  <c r="O8142" i="18"/>
  <c r="J8155" i="18"/>
  <c r="O8131" i="18"/>
  <c r="I8154" i="18"/>
  <c r="N8130" i="18"/>
  <c r="R8113" i="18"/>
  <c r="U8113" i="18" s="1"/>
  <c r="R8114" i="18"/>
  <c r="U8114" i="18" s="1"/>
  <c r="J8159" i="18"/>
  <c r="O8135" i="18"/>
  <c r="I8174" i="18"/>
  <c r="N8150" i="18"/>
  <c r="I8176" i="18"/>
  <c r="N8152" i="18"/>
  <c r="K8160" i="18"/>
  <c r="P8136" i="18"/>
  <c r="K8172" i="18"/>
  <c r="P8148" i="18"/>
  <c r="J8157" i="18"/>
  <c r="O8133" i="18"/>
  <c r="K8155" i="18"/>
  <c r="P8131" i="18"/>
  <c r="K8176" i="18"/>
  <c r="P8152" i="18"/>
  <c r="J8173" i="18"/>
  <c r="O8149" i="18"/>
  <c r="R8112" i="18"/>
  <c r="U8112" i="18" s="1"/>
  <c r="R8120" i="18"/>
  <c r="U8120" i="18" s="1"/>
  <c r="I8175" i="18"/>
  <c r="N8151" i="18"/>
  <c r="R8151" i="18" s="1"/>
  <c r="U8151" i="18" s="1"/>
  <c r="K8174" i="18"/>
  <c r="P8150" i="18"/>
  <c r="R8107" i="18"/>
  <c r="U8107" i="18" s="1"/>
  <c r="R8121" i="18"/>
  <c r="U8121" i="18" s="1"/>
  <c r="R8108" i="18"/>
  <c r="U8108" i="18" s="1"/>
  <c r="I8173" i="18"/>
  <c r="N8149" i="18"/>
  <c r="J8154" i="18"/>
  <c r="O8130" i="18"/>
  <c r="J8161" i="18"/>
  <c r="O8137" i="18"/>
  <c r="I8172" i="18"/>
  <c r="N8148" i="18"/>
  <c r="R8119" i="18"/>
  <c r="U8119" i="18" s="1"/>
  <c r="I8165" i="18"/>
  <c r="N8141" i="18"/>
  <c r="J8160" i="18"/>
  <c r="O8136" i="18"/>
  <c r="I8161" i="18"/>
  <c r="N8137" i="18"/>
  <c r="I8162" i="18"/>
  <c r="N8138" i="18"/>
  <c r="R8122" i="18"/>
  <c r="U8122" i="18" s="1"/>
  <c r="R8123" i="18"/>
  <c r="U8123" i="18" s="1"/>
  <c r="R8109" i="18"/>
  <c r="U8109" i="18" s="1"/>
  <c r="I8160" i="18"/>
  <c r="N8136" i="18"/>
  <c r="R8136" i="18" s="1"/>
  <c r="U8136" i="18" s="1"/>
  <c r="K8170" i="18"/>
  <c r="P8146" i="18"/>
  <c r="J8174" i="18"/>
  <c r="O8150" i="18"/>
  <c r="K8158" i="18"/>
  <c r="P8134" i="18"/>
  <c r="J8171" i="18"/>
  <c r="O8147" i="18"/>
  <c r="I8168" i="18"/>
  <c r="N8144" i="18"/>
  <c r="R8144" i="18" s="1"/>
  <c r="U8144" i="18" s="1"/>
  <c r="K8166" i="18"/>
  <c r="P8142" i="18"/>
  <c r="J8170" i="18"/>
  <c r="O8146" i="18"/>
  <c r="K8156" i="18"/>
  <c r="P8132" i="18"/>
  <c r="R8140" i="18" l="1"/>
  <c r="U8140" i="18" s="1"/>
  <c r="R8129" i="18"/>
  <c r="U8129" i="18" s="1"/>
  <c r="R8141" i="18"/>
  <c r="U8141" i="18" s="1"/>
  <c r="R8152" i="18"/>
  <c r="U8152" i="18" s="1"/>
  <c r="R8149" i="18"/>
  <c r="U8149" i="18" s="1"/>
  <c r="R8138" i="18"/>
  <c r="U8138" i="18" s="1"/>
  <c r="R8148" i="18"/>
  <c r="U8148" i="18" s="1"/>
  <c r="R8139" i="18"/>
  <c r="U8139" i="18" s="1"/>
  <c r="I8186" i="18"/>
  <c r="N8162" i="18"/>
  <c r="J8184" i="18"/>
  <c r="O8160" i="18"/>
  <c r="K8198" i="18"/>
  <c r="P8174" i="18"/>
  <c r="K8200" i="18"/>
  <c r="P8176" i="18"/>
  <c r="J8181" i="18"/>
  <c r="O8157" i="18"/>
  <c r="K8184" i="18"/>
  <c r="P8160" i="18"/>
  <c r="I8198" i="18"/>
  <c r="N8174" i="18"/>
  <c r="J8179" i="18"/>
  <c r="O8155" i="18"/>
  <c r="J8187" i="18"/>
  <c r="O8163" i="18"/>
  <c r="K8188" i="18"/>
  <c r="P8164" i="18"/>
  <c r="J8200" i="18"/>
  <c r="O8176" i="18"/>
  <c r="J8180" i="18"/>
  <c r="O8156" i="18"/>
  <c r="J8188" i="18"/>
  <c r="O8164" i="18"/>
  <c r="J8196" i="18"/>
  <c r="O8172" i="18"/>
  <c r="I8195" i="18"/>
  <c r="N8171" i="18"/>
  <c r="I8194" i="18"/>
  <c r="N8170" i="18"/>
  <c r="J8182" i="18"/>
  <c r="O8158" i="18"/>
  <c r="K8192" i="18"/>
  <c r="P8168" i="18"/>
  <c r="R8134" i="18"/>
  <c r="U8134" i="18" s="1"/>
  <c r="R8145" i="18"/>
  <c r="U8145" i="18" s="1"/>
  <c r="J8194" i="18"/>
  <c r="O8170" i="18"/>
  <c r="I8192" i="18"/>
  <c r="N8168" i="18"/>
  <c r="K8182" i="18"/>
  <c r="P8158" i="18"/>
  <c r="K8194" i="18"/>
  <c r="P8170" i="18"/>
  <c r="R8137" i="18"/>
  <c r="U8137" i="18" s="1"/>
  <c r="I8196" i="18"/>
  <c r="N8172" i="18"/>
  <c r="J8178" i="18"/>
  <c r="O8154" i="18"/>
  <c r="R8130" i="18"/>
  <c r="U8130" i="18" s="1"/>
  <c r="K8197" i="18"/>
  <c r="P8173" i="18"/>
  <c r="J8189" i="18"/>
  <c r="O8165" i="18"/>
  <c r="K8185" i="18"/>
  <c r="P8161" i="18"/>
  <c r="K8186" i="18"/>
  <c r="P8162" i="18"/>
  <c r="K8193" i="18"/>
  <c r="P8169" i="18"/>
  <c r="R8133" i="18"/>
  <c r="U8133" i="18" s="1"/>
  <c r="I8187" i="18"/>
  <c r="N8163" i="18"/>
  <c r="I8182" i="18"/>
  <c r="N8158" i="18"/>
  <c r="I8193" i="18"/>
  <c r="N8169" i="18"/>
  <c r="K8199" i="18"/>
  <c r="P8175" i="18"/>
  <c r="J8193" i="18"/>
  <c r="O8169" i="18"/>
  <c r="K8183" i="18"/>
  <c r="P8159" i="18"/>
  <c r="I8189" i="18"/>
  <c r="N8165" i="18"/>
  <c r="J8197" i="18"/>
  <c r="O8173" i="18"/>
  <c r="K8196" i="18"/>
  <c r="P8172" i="18"/>
  <c r="J8183" i="18"/>
  <c r="O8159" i="18"/>
  <c r="J8190" i="18"/>
  <c r="O8166" i="18"/>
  <c r="K8178" i="18"/>
  <c r="P8154" i="18"/>
  <c r="K8181" i="18"/>
  <c r="P8157" i="18"/>
  <c r="I8177" i="18"/>
  <c r="N8153" i="18"/>
  <c r="J8199" i="18"/>
  <c r="O8175" i="18"/>
  <c r="I8181" i="18"/>
  <c r="N8157" i="18"/>
  <c r="K8187" i="18"/>
  <c r="P8163" i="18"/>
  <c r="J8177" i="18"/>
  <c r="O8153" i="18"/>
  <c r="K8177" i="18"/>
  <c r="P8153" i="18"/>
  <c r="J8186" i="18"/>
  <c r="O8162" i="18"/>
  <c r="R8143" i="18"/>
  <c r="U8143" i="18" s="1"/>
  <c r="R8132" i="18"/>
  <c r="U8132" i="18" s="1"/>
  <c r="R8142" i="18"/>
  <c r="U8142" i="18" s="1"/>
  <c r="R8131" i="18"/>
  <c r="U8131" i="18" s="1"/>
  <c r="R8135" i="18"/>
  <c r="U8135" i="18" s="1"/>
  <c r="I8185" i="18"/>
  <c r="N8161" i="18"/>
  <c r="I8199" i="18"/>
  <c r="N8175" i="18"/>
  <c r="K8179" i="18"/>
  <c r="P8155" i="18"/>
  <c r="I8200" i="18"/>
  <c r="N8176" i="18"/>
  <c r="I8178" i="18"/>
  <c r="N8154" i="18"/>
  <c r="K8180" i="18"/>
  <c r="P8156" i="18"/>
  <c r="K8190" i="18"/>
  <c r="P8166" i="18"/>
  <c r="J8195" i="18"/>
  <c r="O8171" i="18"/>
  <c r="J8198" i="18"/>
  <c r="O8174" i="18"/>
  <c r="I8184" i="18"/>
  <c r="N8160" i="18"/>
  <c r="R8160" i="18" s="1"/>
  <c r="U8160" i="18" s="1"/>
  <c r="J8185" i="18"/>
  <c r="O8161" i="18"/>
  <c r="I8197" i="18"/>
  <c r="N8173" i="18"/>
  <c r="R8150" i="18"/>
  <c r="U8150" i="18" s="1"/>
  <c r="I8188" i="18"/>
  <c r="N8164" i="18"/>
  <c r="J8191" i="18"/>
  <c r="O8167" i="18"/>
  <c r="K8189" i="18"/>
  <c r="P8165" i="18"/>
  <c r="K8195" i="18"/>
  <c r="P8171" i="18"/>
  <c r="R8147" i="18"/>
  <c r="U8147" i="18" s="1"/>
  <c r="R8146" i="18"/>
  <c r="U8146" i="18" s="1"/>
  <c r="I8191" i="18"/>
  <c r="N8167" i="18"/>
  <c r="I8180" i="18"/>
  <c r="N8156" i="18"/>
  <c r="I8190" i="18"/>
  <c r="N8166" i="18"/>
  <c r="I8179" i="18"/>
  <c r="N8155" i="18"/>
  <c r="J8192" i="18"/>
  <c r="O8168" i="18"/>
  <c r="K8191" i="18"/>
  <c r="P8167" i="18"/>
  <c r="I8183" i="18"/>
  <c r="N8159" i="18"/>
  <c r="R8176" i="18" l="1"/>
  <c r="U8176" i="18" s="1"/>
  <c r="R8157" i="18"/>
  <c r="U8157" i="18" s="1"/>
  <c r="R8173" i="18"/>
  <c r="U8173" i="18" s="1"/>
  <c r="R8156" i="18"/>
  <c r="U8156" i="18" s="1"/>
  <c r="R8164" i="18"/>
  <c r="U8164" i="18" s="1"/>
  <c r="R8153" i="18"/>
  <c r="U8153" i="18" s="1"/>
  <c r="R8158" i="18"/>
  <c r="U8158" i="18" s="1"/>
  <c r="R8155" i="18"/>
  <c r="U8155" i="18" s="1"/>
  <c r="J8216" i="18"/>
  <c r="O8192" i="18"/>
  <c r="I8214" i="18"/>
  <c r="N8190" i="18"/>
  <c r="I8215" i="18"/>
  <c r="N8191" i="18"/>
  <c r="K8219" i="18"/>
  <c r="P8195" i="18"/>
  <c r="J8215" i="18"/>
  <c r="O8191" i="18"/>
  <c r="R8175" i="18"/>
  <c r="U8175" i="18" s="1"/>
  <c r="K8201" i="18"/>
  <c r="P8177" i="18"/>
  <c r="K8211" i="18"/>
  <c r="P8187" i="18"/>
  <c r="J8223" i="18"/>
  <c r="O8199" i="18"/>
  <c r="K8205" i="18"/>
  <c r="P8181" i="18"/>
  <c r="J8214" i="18"/>
  <c r="O8190" i="18"/>
  <c r="K8220" i="18"/>
  <c r="P8196" i="18"/>
  <c r="I8213" i="18"/>
  <c r="N8189" i="18"/>
  <c r="J8217" i="18"/>
  <c r="O8193" i="18"/>
  <c r="I8217" i="18"/>
  <c r="N8193" i="18"/>
  <c r="I8211" i="18"/>
  <c r="N8187" i="18"/>
  <c r="I8220" i="18"/>
  <c r="N8196" i="18"/>
  <c r="R8170" i="18"/>
  <c r="U8170" i="18" s="1"/>
  <c r="K8204" i="18"/>
  <c r="P8180" i="18"/>
  <c r="I8223" i="18"/>
  <c r="N8199" i="18"/>
  <c r="K8210" i="18"/>
  <c r="P8186" i="18"/>
  <c r="J8213" i="18"/>
  <c r="O8189" i="18"/>
  <c r="K8206" i="18"/>
  <c r="P8182" i="18"/>
  <c r="J8218" i="18"/>
  <c r="O8194" i="18"/>
  <c r="K8216" i="18"/>
  <c r="P8192" i="18"/>
  <c r="I8218" i="18"/>
  <c r="N8194" i="18"/>
  <c r="J8220" i="18"/>
  <c r="O8196" i="18"/>
  <c r="J8204" i="18"/>
  <c r="O8180" i="18"/>
  <c r="K8212" i="18"/>
  <c r="P8188" i="18"/>
  <c r="J8203" i="18"/>
  <c r="O8179" i="18"/>
  <c r="K8208" i="18"/>
  <c r="P8184" i="18"/>
  <c r="K8224" i="18"/>
  <c r="P8200" i="18"/>
  <c r="J8208" i="18"/>
  <c r="O8184" i="18"/>
  <c r="I8207" i="18"/>
  <c r="N8183" i="18"/>
  <c r="I8208" i="18"/>
  <c r="N8184" i="18"/>
  <c r="I8224" i="18"/>
  <c r="N8200" i="18"/>
  <c r="I8212" i="18"/>
  <c r="N8188" i="18"/>
  <c r="R8161" i="18"/>
  <c r="U8161" i="18" s="1"/>
  <c r="J8210" i="18"/>
  <c r="O8186" i="18"/>
  <c r="J8201" i="18"/>
  <c r="O8177" i="18"/>
  <c r="I8205" i="18"/>
  <c r="N8181" i="18"/>
  <c r="I8201" i="18"/>
  <c r="N8177" i="18"/>
  <c r="K8202" i="18"/>
  <c r="P8178" i="18"/>
  <c r="J8207" i="18"/>
  <c r="O8183" i="18"/>
  <c r="J8221" i="18"/>
  <c r="O8197" i="18"/>
  <c r="K8207" i="18"/>
  <c r="P8183" i="18"/>
  <c r="K8223" i="18"/>
  <c r="P8199" i="18"/>
  <c r="I8206" i="18"/>
  <c r="N8182" i="18"/>
  <c r="J8202" i="18"/>
  <c r="O8178" i="18"/>
  <c r="R8168" i="18"/>
  <c r="U8168" i="18" s="1"/>
  <c r="R8171" i="18"/>
  <c r="U8171" i="18" s="1"/>
  <c r="R8174" i="18"/>
  <c r="U8174" i="18" s="1"/>
  <c r="R8162" i="18"/>
  <c r="U8162" i="18" s="1"/>
  <c r="I8221" i="18"/>
  <c r="N8197" i="18"/>
  <c r="J8219" i="18"/>
  <c r="O8195" i="18"/>
  <c r="K8215" i="18"/>
  <c r="P8191" i="18"/>
  <c r="I8203" i="18"/>
  <c r="N8179" i="18"/>
  <c r="I8204" i="18"/>
  <c r="N8180" i="18"/>
  <c r="K8213" i="18"/>
  <c r="P8189" i="18"/>
  <c r="R8154" i="18"/>
  <c r="U8154" i="18" s="1"/>
  <c r="R8159" i="18"/>
  <c r="U8159" i="18" s="1"/>
  <c r="R8166" i="18"/>
  <c r="U8166" i="18" s="1"/>
  <c r="R8167" i="18"/>
  <c r="U8167" i="18" s="1"/>
  <c r="J8209" i="18"/>
  <c r="O8185" i="18"/>
  <c r="J8222" i="18"/>
  <c r="O8198" i="18"/>
  <c r="K8214" i="18"/>
  <c r="P8190" i="18"/>
  <c r="I8202" i="18"/>
  <c r="N8178" i="18"/>
  <c r="K8203" i="18"/>
  <c r="P8179" i="18"/>
  <c r="I8209" i="18"/>
  <c r="N8185" i="18"/>
  <c r="R8165" i="18"/>
  <c r="U8165" i="18" s="1"/>
  <c r="R8169" i="18"/>
  <c r="U8169" i="18" s="1"/>
  <c r="R8163" i="18"/>
  <c r="U8163" i="18" s="1"/>
  <c r="K8217" i="18"/>
  <c r="P8193" i="18"/>
  <c r="K8209" i="18"/>
  <c r="P8185" i="18"/>
  <c r="K8221" i="18"/>
  <c r="P8197" i="18"/>
  <c r="R8172" i="18"/>
  <c r="U8172" i="18" s="1"/>
  <c r="K8218" i="18"/>
  <c r="P8194" i="18"/>
  <c r="I8216" i="18"/>
  <c r="N8192" i="18"/>
  <c r="J8206" i="18"/>
  <c r="O8182" i="18"/>
  <c r="I8219" i="18"/>
  <c r="N8195" i="18"/>
  <c r="J8212" i="18"/>
  <c r="O8188" i="18"/>
  <c r="J8224" i="18"/>
  <c r="O8200" i="18"/>
  <c r="J8211" i="18"/>
  <c r="O8187" i="18"/>
  <c r="I8222" i="18"/>
  <c r="N8198" i="18"/>
  <c r="J8205" i="18"/>
  <c r="O8181" i="18"/>
  <c r="K8222" i="18"/>
  <c r="P8198" i="18"/>
  <c r="I8210" i="18"/>
  <c r="N8186" i="18"/>
  <c r="R8186" i="18" l="1"/>
  <c r="U8186" i="18" s="1"/>
  <c r="R8177" i="18"/>
  <c r="U8177" i="18" s="1"/>
  <c r="R8184" i="18"/>
  <c r="U8184" i="18" s="1"/>
  <c r="R8178" i="18"/>
  <c r="U8178" i="18" s="1"/>
  <c r="R8183" i="18"/>
  <c r="U8183" i="18" s="1"/>
  <c r="R8199" i="18"/>
  <c r="U8199" i="18" s="1"/>
  <c r="R8195" i="18"/>
  <c r="U8195" i="18" s="1"/>
  <c r="R8192" i="18"/>
  <c r="U8192" i="18" s="1"/>
  <c r="J8229" i="18"/>
  <c r="O8205" i="18"/>
  <c r="K8242" i="18"/>
  <c r="P8218" i="18"/>
  <c r="I8226" i="18"/>
  <c r="N8202" i="18"/>
  <c r="K8237" i="18"/>
  <c r="P8213" i="18"/>
  <c r="K8246" i="18"/>
  <c r="P8222" i="18"/>
  <c r="I8246" i="18"/>
  <c r="N8222" i="18"/>
  <c r="J8248" i="18"/>
  <c r="O8224" i="18"/>
  <c r="I8243" i="18"/>
  <c r="N8219" i="18"/>
  <c r="I8240" i="18"/>
  <c r="N8216" i="18"/>
  <c r="K8227" i="18"/>
  <c r="P8203" i="18"/>
  <c r="K8238" i="18"/>
  <c r="P8214" i="18"/>
  <c r="J8233" i="18"/>
  <c r="O8209" i="18"/>
  <c r="I8228" i="18"/>
  <c r="N8204" i="18"/>
  <c r="K8239" i="18"/>
  <c r="P8215" i="18"/>
  <c r="I8245" i="18"/>
  <c r="N8221" i="18"/>
  <c r="I8230" i="18"/>
  <c r="N8206" i="18"/>
  <c r="K8231" i="18"/>
  <c r="P8207" i="18"/>
  <c r="J8231" i="18"/>
  <c r="O8207" i="18"/>
  <c r="I8225" i="18"/>
  <c r="N8201" i="18"/>
  <c r="J8225" i="18"/>
  <c r="O8201" i="18"/>
  <c r="R8188" i="18"/>
  <c r="U8188" i="18" s="1"/>
  <c r="I8244" i="18"/>
  <c r="N8220" i="18"/>
  <c r="I8241" i="18"/>
  <c r="N8217" i="18"/>
  <c r="I8237" i="18"/>
  <c r="N8213" i="18"/>
  <c r="J8238" i="18"/>
  <c r="O8214" i="18"/>
  <c r="J8247" i="18"/>
  <c r="O8223" i="18"/>
  <c r="K8225" i="18"/>
  <c r="P8201" i="18"/>
  <c r="R8190" i="18"/>
  <c r="U8190" i="18" s="1"/>
  <c r="J8236" i="18"/>
  <c r="O8212" i="18"/>
  <c r="I8233" i="18"/>
  <c r="N8209" i="18"/>
  <c r="K8245" i="18"/>
  <c r="P8221" i="18"/>
  <c r="K8241" i="18"/>
  <c r="P8217" i="18"/>
  <c r="R8185" i="18"/>
  <c r="U8185" i="18" s="1"/>
  <c r="R8179" i="18"/>
  <c r="U8179" i="18" s="1"/>
  <c r="R8181" i="18"/>
  <c r="U8181" i="18" s="1"/>
  <c r="I8236" i="18"/>
  <c r="N8212" i="18"/>
  <c r="I8232" i="18"/>
  <c r="N8208" i="18"/>
  <c r="J8232" i="18"/>
  <c r="O8208" i="18"/>
  <c r="K8232" i="18"/>
  <c r="P8208" i="18"/>
  <c r="K8236" i="18"/>
  <c r="P8212" i="18"/>
  <c r="J8244" i="18"/>
  <c r="O8220" i="18"/>
  <c r="K8240" i="18"/>
  <c r="P8216" i="18"/>
  <c r="K8230" i="18"/>
  <c r="P8206" i="18"/>
  <c r="K8234" i="18"/>
  <c r="P8210" i="18"/>
  <c r="K8228" i="18"/>
  <c r="P8204" i="18"/>
  <c r="R8187" i="18"/>
  <c r="U8187" i="18" s="1"/>
  <c r="K8243" i="18"/>
  <c r="P8219" i="18"/>
  <c r="I8238" i="18"/>
  <c r="N8214" i="18"/>
  <c r="I8234" i="18"/>
  <c r="N8210" i="18"/>
  <c r="J8230" i="18"/>
  <c r="O8206" i="18"/>
  <c r="J8226" i="18"/>
  <c r="O8202" i="18"/>
  <c r="K8247" i="18"/>
  <c r="P8223" i="18"/>
  <c r="J8245" i="18"/>
  <c r="O8221" i="18"/>
  <c r="K8226" i="18"/>
  <c r="P8202" i="18"/>
  <c r="I8229" i="18"/>
  <c r="N8205" i="18"/>
  <c r="J8234" i="18"/>
  <c r="O8210" i="18"/>
  <c r="R8200" i="18"/>
  <c r="U8200" i="18" s="1"/>
  <c r="R8194" i="18"/>
  <c r="U8194" i="18" s="1"/>
  <c r="I8235" i="18"/>
  <c r="N8211" i="18"/>
  <c r="J8241" i="18"/>
  <c r="O8217" i="18"/>
  <c r="K8244" i="18"/>
  <c r="P8220" i="18"/>
  <c r="K8229" i="18"/>
  <c r="P8205" i="18"/>
  <c r="K8235" i="18"/>
  <c r="P8211" i="18"/>
  <c r="R8191" i="18"/>
  <c r="U8191" i="18" s="1"/>
  <c r="J8235" i="18"/>
  <c r="O8211" i="18"/>
  <c r="J8246" i="18"/>
  <c r="O8222" i="18"/>
  <c r="I8227" i="18"/>
  <c r="N8203" i="18"/>
  <c r="J8243" i="18"/>
  <c r="O8219" i="18"/>
  <c r="R8198" i="18"/>
  <c r="U8198" i="18" s="1"/>
  <c r="K8233" i="18"/>
  <c r="P8209" i="18"/>
  <c r="R8180" i="18"/>
  <c r="U8180" i="18" s="1"/>
  <c r="R8197" i="18"/>
  <c r="U8197" i="18" s="1"/>
  <c r="R8182" i="18"/>
  <c r="U8182" i="18" s="1"/>
  <c r="I8248" i="18"/>
  <c r="N8224" i="18"/>
  <c r="I8231" i="18"/>
  <c r="N8207" i="18"/>
  <c r="K8248" i="18"/>
  <c r="P8224" i="18"/>
  <c r="J8227" i="18"/>
  <c r="O8203" i="18"/>
  <c r="J8228" i="18"/>
  <c r="O8204" i="18"/>
  <c r="I8242" i="18"/>
  <c r="N8218" i="18"/>
  <c r="J8242" i="18"/>
  <c r="O8218" i="18"/>
  <c r="J8237" i="18"/>
  <c r="O8213" i="18"/>
  <c r="I8247" i="18"/>
  <c r="N8223" i="18"/>
  <c r="R8196" i="18"/>
  <c r="U8196" i="18" s="1"/>
  <c r="R8193" i="18"/>
  <c r="U8193" i="18" s="1"/>
  <c r="R8189" i="18"/>
  <c r="U8189" i="18" s="1"/>
  <c r="J8239" i="18"/>
  <c r="O8215" i="18"/>
  <c r="I8239" i="18"/>
  <c r="N8215" i="18"/>
  <c r="J8240" i="18"/>
  <c r="O8216" i="18"/>
  <c r="R8215" i="18" l="1"/>
  <c r="U8215" i="18" s="1"/>
  <c r="R8214" i="18"/>
  <c r="U8214" i="18" s="1"/>
  <c r="R8201" i="18"/>
  <c r="U8201" i="18" s="1"/>
  <c r="K8272" i="18"/>
  <c r="P8248" i="18"/>
  <c r="J8261" i="18"/>
  <c r="O8237" i="18"/>
  <c r="J8251" i="18"/>
  <c r="O8227" i="18"/>
  <c r="I8251" i="18"/>
  <c r="N8227" i="18"/>
  <c r="J8259" i="18"/>
  <c r="O8235" i="18"/>
  <c r="R8205" i="18"/>
  <c r="U8205" i="18" s="1"/>
  <c r="R8210" i="18"/>
  <c r="U8210" i="18" s="1"/>
  <c r="K8252" i="18"/>
  <c r="P8228" i="18"/>
  <c r="K8254" i="18"/>
  <c r="P8230" i="18"/>
  <c r="J8268" i="18"/>
  <c r="O8244" i="18"/>
  <c r="K8256" i="18"/>
  <c r="P8232" i="18"/>
  <c r="I8256" i="18"/>
  <c r="N8232" i="18"/>
  <c r="K8249" i="18"/>
  <c r="P8225" i="18"/>
  <c r="J8262" i="18"/>
  <c r="O8238" i="18"/>
  <c r="I8265" i="18"/>
  <c r="N8241" i="18"/>
  <c r="R8206" i="18"/>
  <c r="U8206" i="18" s="1"/>
  <c r="R8219" i="18"/>
  <c r="U8219" i="18" s="1"/>
  <c r="R8222" i="18"/>
  <c r="U8222" i="18" s="1"/>
  <c r="I8271" i="18"/>
  <c r="N8247" i="18"/>
  <c r="J8267" i="18"/>
  <c r="O8243" i="18"/>
  <c r="I8266" i="18"/>
  <c r="N8242" i="18"/>
  <c r="I8255" i="18"/>
  <c r="N8231" i="18"/>
  <c r="J8264" i="18"/>
  <c r="O8240" i="18"/>
  <c r="J8263" i="18"/>
  <c r="O8239" i="18"/>
  <c r="R8223" i="18"/>
  <c r="U8223" i="18" s="1"/>
  <c r="R8224" i="18"/>
  <c r="U8224" i="18" s="1"/>
  <c r="K8253" i="18"/>
  <c r="P8229" i="18"/>
  <c r="J8265" i="18"/>
  <c r="O8241" i="18"/>
  <c r="I8253" i="18"/>
  <c r="N8229" i="18"/>
  <c r="J8269" i="18"/>
  <c r="O8245" i="18"/>
  <c r="J8250" i="18"/>
  <c r="O8226" i="18"/>
  <c r="I8258" i="18"/>
  <c r="N8234" i="18"/>
  <c r="K8267" i="18"/>
  <c r="P8243" i="18"/>
  <c r="R8212" i="18"/>
  <c r="U8212" i="18" s="1"/>
  <c r="K8269" i="18"/>
  <c r="P8245" i="18"/>
  <c r="J8260" i="18"/>
  <c r="O8236" i="18"/>
  <c r="R8213" i="18"/>
  <c r="U8213" i="18" s="1"/>
  <c r="R8220" i="18"/>
  <c r="U8220" i="18" s="1"/>
  <c r="J8249" i="18"/>
  <c r="O8225" i="18"/>
  <c r="J8255" i="18"/>
  <c r="O8231" i="18"/>
  <c r="I8254" i="18"/>
  <c r="N8230" i="18"/>
  <c r="K8263" i="18"/>
  <c r="P8239" i="18"/>
  <c r="J8257" i="18"/>
  <c r="O8233" i="18"/>
  <c r="K8251" i="18"/>
  <c r="P8227" i="18"/>
  <c r="I8267" i="18"/>
  <c r="N8243" i="18"/>
  <c r="I8270" i="18"/>
  <c r="N8246" i="18"/>
  <c r="K8261" i="18"/>
  <c r="P8237" i="18"/>
  <c r="K8266" i="18"/>
  <c r="P8242" i="18"/>
  <c r="J8266" i="18"/>
  <c r="O8242" i="18"/>
  <c r="I8272" i="18"/>
  <c r="N8248" i="18"/>
  <c r="J8270" i="18"/>
  <c r="O8246" i="18"/>
  <c r="K8258" i="18"/>
  <c r="P8234" i="18"/>
  <c r="K8260" i="18"/>
  <c r="P8236" i="18"/>
  <c r="J8256" i="18"/>
  <c r="O8232" i="18"/>
  <c r="I8260" i="18"/>
  <c r="N8236" i="18"/>
  <c r="R8236" i="18" s="1"/>
  <c r="U8236" i="18" s="1"/>
  <c r="J8271" i="18"/>
  <c r="O8247" i="18"/>
  <c r="I8261" i="18"/>
  <c r="N8237" i="18"/>
  <c r="I8268" i="18"/>
  <c r="N8244" i="18"/>
  <c r="R8221" i="18"/>
  <c r="U8221" i="18" s="1"/>
  <c r="R8204" i="18"/>
  <c r="U8204" i="18" s="1"/>
  <c r="R8216" i="18"/>
  <c r="U8216" i="18" s="1"/>
  <c r="R8202" i="18"/>
  <c r="U8202" i="18" s="1"/>
  <c r="J8252" i="18"/>
  <c r="O8228" i="18"/>
  <c r="R8211" i="18"/>
  <c r="U8211" i="18" s="1"/>
  <c r="K8264" i="18"/>
  <c r="P8240" i="18"/>
  <c r="R8209" i="18"/>
  <c r="U8209" i="18" s="1"/>
  <c r="I8263" i="18"/>
  <c r="N8239" i="18"/>
  <c r="R8218" i="18"/>
  <c r="U8218" i="18" s="1"/>
  <c r="R8207" i="18"/>
  <c r="U8207" i="18" s="1"/>
  <c r="K8257" i="18"/>
  <c r="P8233" i="18"/>
  <c r="R8203" i="18"/>
  <c r="U8203" i="18" s="1"/>
  <c r="K8259" i="18"/>
  <c r="P8235" i="18"/>
  <c r="K8268" i="18"/>
  <c r="P8244" i="18"/>
  <c r="I8259" i="18"/>
  <c r="N8235" i="18"/>
  <c r="J8258" i="18"/>
  <c r="O8234" i="18"/>
  <c r="K8250" i="18"/>
  <c r="P8226" i="18"/>
  <c r="K8271" i="18"/>
  <c r="P8247" i="18"/>
  <c r="J8254" i="18"/>
  <c r="O8230" i="18"/>
  <c r="I8262" i="18"/>
  <c r="N8238" i="18"/>
  <c r="R8208" i="18"/>
  <c r="U8208" i="18" s="1"/>
  <c r="K8265" i="18"/>
  <c r="P8241" i="18"/>
  <c r="I8257" i="18"/>
  <c r="N8233" i="18"/>
  <c r="R8217" i="18"/>
  <c r="U8217" i="18" s="1"/>
  <c r="I8249" i="18"/>
  <c r="N8225" i="18"/>
  <c r="K8255" i="18"/>
  <c r="P8231" i="18"/>
  <c r="I8269" i="18"/>
  <c r="N8245" i="18"/>
  <c r="I8252" i="18"/>
  <c r="N8228" i="18"/>
  <c r="K8262" i="18"/>
  <c r="P8238" i="18"/>
  <c r="I8264" i="18"/>
  <c r="N8240" i="18"/>
  <c r="R8240" i="18" s="1"/>
  <c r="U8240" i="18" s="1"/>
  <c r="J8272" i="18"/>
  <c r="O8248" i="18"/>
  <c r="K8270" i="18"/>
  <c r="P8246" i="18"/>
  <c r="I8250" i="18"/>
  <c r="N8226" i="18"/>
  <c r="J8253" i="18"/>
  <c r="O8229" i="18"/>
  <c r="R8233" i="18" l="1"/>
  <c r="U8233" i="18" s="1"/>
  <c r="R8237" i="18"/>
  <c r="U8237" i="18" s="1"/>
  <c r="R8243" i="18"/>
  <c r="U8243" i="18" s="1"/>
  <c r="R8235" i="18"/>
  <c r="U8235" i="18" s="1"/>
  <c r="R8239" i="18"/>
  <c r="U8239" i="18" s="1"/>
  <c r="R8245" i="18"/>
  <c r="U8245" i="18" s="1"/>
  <c r="R8226" i="18"/>
  <c r="U8226" i="18" s="1"/>
  <c r="R8225" i="18"/>
  <c r="U8225" i="18" s="1"/>
  <c r="R8244" i="18"/>
  <c r="U8244" i="18" s="1"/>
  <c r="R8246" i="18"/>
  <c r="U8246" i="18" s="1"/>
  <c r="I8288" i="18"/>
  <c r="N8264" i="18"/>
  <c r="K8279" i="18"/>
  <c r="P8255" i="18"/>
  <c r="K8274" i="18"/>
  <c r="P8250" i="18"/>
  <c r="R8230" i="18"/>
  <c r="U8230" i="18" s="1"/>
  <c r="I8282" i="18"/>
  <c r="N8258" i="18"/>
  <c r="J8293" i="18"/>
  <c r="O8269" i="18"/>
  <c r="J8289" i="18"/>
  <c r="O8265" i="18"/>
  <c r="J8288" i="18"/>
  <c r="O8264" i="18"/>
  <c r="I8290" i="18"/>
  <c r="N8266" i="18"/>
  <c r="I8295" i="18"/>
  <c r="N8271" i="18"/>
  <c r="R8241" i="18"/>
  <c r="U8241" i="18" s="1"/>
  <c r="R8227" i="18"/>
  <c r="U8227" i="18" s="1"/>
  <c r="K8294" i="18"/>
  <c r="P8270" i="18"/>
  <c r="I8276" i="18"/>
  <c r="N8252" i="18"/>
  <c r="J8278" i="18"/>
  <c r="O8254" i="18"/>
  <c r="I8283" i="18"/>
  <c r="N8259" i="18"/>
  <c r="K8283" i="18"/>
  <c r="P8259" i="18"/>
  <c r="I8281" i="18"/>
  <c r="N8257" i="18"/>
  <c r="R8238" i="18"/>
  <c r="U8238" i="18" s="1"/>
  <c r="J8276" i="18"/>
  <c r="O8252" i="18"/>
  <c r="I8285" i="18"/>
  <c r="N8261" i="18"/>
  <c r="I8284" i="18"/>
  <c r="N8260" i="18"/>
  <c r="K8284" i="18"/>
  <c r="P8260" i="18"/>
  <c r="J8294" i="18"/>
  <c r="O8270" i="18"/>
  <c r="J8290" i="18"/>
  <c r="O8266" i="18"/>
  <c r="K8285" i="18"/>
  <c r="P8261" i="18"/>
  <c r="I8291" i="18"/>
  <c r="N8267" i="18"/>
  <c r="J8281" i="18"/>
  <c r="O8257" i="18"/>
  <c r="I8278" i="18"/>
  <c r="N8254" i="18"/>
  <c r="J8273" i="18"/>
  <c r="O8249" i="18"/>
  <c r="J8284" i="18"/>
  <c r="O8260" i="18"/>
  <c r="R8229" i="18"/>
  <c r="U8229" i="18" s="1"/>
  <c r="R8231" i="18"/>
  <c r="U8231" i="18" s="1"/>
  <c r="I8289" i="18"/>
  <c r="N8265" i="18"/>
  <c r="K8273" i="18"/>
  <c r="P8249" i="18"/>
  <c r="K8280" i="18"/>
  <c r="P8256" i="18"/>
  <c r="K8278" i="18"/>
  <c r="P8254" i="18"/>
  <c r="I8275" i="18"/>
  <c r="N8251" i="18"/>
  <c r="J8285" i="18"/>
  <c r="O8261" i="18"/>
  <c r="I8274" i="18"/>
  <c r="N8250" i="18"/>
  <c r="K8286" i="18"/>
  <c r="P8262" i="18"/>
  <c r="I8273" i="18"/>
  <c r="N8249" i="18"/>
  <c r="R8249" i="18" s="1"/>
  <c r="U8249" i="18" s="1"/>
  <c r="I8286" i="18"/>
  <c r="N8262" i="18"/>
  <c r="K8295" i="18"/>
  <c r="P8271" i="18"/>
  <c r="K8292" i="18"/>
  <c r="P8268" i="18"/>
  <c r="R8248" i="18"/>
  <c r="U8248" i="18" s="1"/>
  <c r="K8291" i="18"/>
  <c r="P8267" i="18"/>
  <c r="J8274" i="18"/>
  <c r="O8250" i="18"/>
  <c r="I8277" i="18"/>
  <c r="N8253" i="18"/>
  <c r="K8277" i="18"/>
  <c r="P8253" i="18"/>
  <c r="J8287" i="18"/>
  <c r="O8263" i="18"/>
  <c r="I8279" i="18"/>
  <c r="N8255" i="18"/>
  <c r="J8291" i="18"/>
  <c r="O8267" i="18"/>
  <c r="R8232" i="18"/>
  <c r="U8232" i="18" s="1"/>
  <c r="J8277" i="18"/>
  <c r="O8253" i="18"/>
  <c r="J8296" i="18"/>
  <c r="O8272" i="18"/>
  <c r="I8293" i="18"/>
  <c r="N8269" i="18"/>
  <c r="J8282" i="18"/>
  <c r="O8258" i="18"/>
  <c r="K8288" i="18"/>
  <c r="P8264" i="18"/>
  <c r="R8228" i="18"/>
  <c r="U8228" i="18" s="1"/>
  <c r="K8289" i="18"/>
  <c r="P8265" i="18"/>
  <c r="K8281" i="18"/>
  <c r="P8257" i="18"/>
  <c r="I8287" i="18"/>
  <c r="N8263" i="18"/>
  <c r="I8292" i="18"/>
  <c r="N8268" i="18"/>
  <c r="J8295" i="18"/>
  <c r="O8271" i="18"/>
  <c r="J8280" i="18"/>
  <c r="O8256" i="18"/>
  <c r="K8282" i="18"/>
  <c r="P8258" i="18"/>
  <c r="I8296" i="18"/>
  <c r="N8272" i="18"/>
  <c r="K8290" i="18"/>
  <c r="P8266" i="18"/>
  <c r="I8294" i="18"/>
  <c r="N8270" i="18"/>
  <c r="R8270" i="18" s="1"/>
  <c r="U8270" i="18" s="1"/>
  <c r="K8275" i="18"/>
  <c r="P8251" i="18"/>
  <c r="K8287" i="18"/>
  <c r="P8263" i="18"/>
  <c r="J8279" i="18"/>
  <c r="O8255" i="18"/>
  <c r="K8293" i="18"/>
  <c r="P8269" i="18"/>
  <c r="R8234" i="18"/>
  <c r="U8234" i="18" s="1"/>
  <c r="R8242" i="18"/>
  <c r="U8242" i="18" s="1"/>
  <c r="R8247" i="18"/>
  <c r="U8247" i="18" s="1"/>
  <c r="J8286" i="18"/>
  <c r="O8262" i="18"/>
  <c r="I8280" i="18"/>
  <c r="N8256" i="18"/>
  <c r="J8292" i="18"/>
  <c r="O8268" i="18"/>
  <c r="K8276" i="18"/>
  <c r="P8252" i="18"/>
  <c r="J8283" i="18"/>
  <c r="O8259" i="18"/>
  <c r="J8275" i="18"/>
  <c r="O8251" i="18"/>
  <c r="K8296" i="18"/>
  <c r="P8272" i="18"/>
  <c r="R8265" i="18" l="1"/>
  <c r="U8265" i="18" s="1"/>
  <c r="R8261" i="18"/>
  <c r="U8261" i="18" s="1"/>
  <c r="R8250" i="18"/>
  <c r="U8250" i="18" s="1"/>
  <c r="R8269" i="18"/>
  <c r="U8269" i="18" s="1"/>
  <c r="R8267" i="18"/>
  <c r="U8267" i="18" s="1"/>
  <c r="R8256" i="18"/>
  <c r="U8256" i="18" s="1"/>
  <c r="R8254" i="18"/>
  <c r="U8254" i="18" s="1"/>
  <c r="J8303" i="18"/>
  <c r="O8279" i="18"/>
  <c r="K8299" i="18"/>
  <c r="P8275" i="18"/>
  <c r="K8314" i="18"/>
  <c r="P8290" i="18"/>
  <c r="K8306" i="18"/>
  <c r="P8282" i="18"/>
  <c r="J8319" i="18"/>
  <c r="O8295" i="18"/>
  <c r="I8311" i="18"/>
  <c r="N8287" i="18"/>
  <c r="K8313" i="18"/>
  <c r="P8289" i="18"/>
  <c r="I8303" i="18"/>
  <c r="N8279" i="18"/>
  <c r="K8301" i="18"/>
  <c r="P8277" i="18"/>
  <c r="J8298" i="18"/>
  <c r="O8274" i="18"/>
  <c r="R8262" i="18"/>
  <c r="U8262" i="18" s="1"/>
  <c r="R8260" i="18"/>
  <c r="U8260" i="18" s="1"/>
  <c r="I8305" i="18"/>
  <c r="N8281" i="18"/>
  <c r="I8307" i="18"/>
  <c r="N8283" i="18"/>
  <c r="I8300" i="18"/>
  <c r="N8276" i="18"/>
  <c r="I8314" i="18"/>
  <c r="N8290" i="18"/>
  <c r="J8313" i="18"/>
  <c r="O8289" i="18"/>
  <c r="I8306" i="18"/>
  <c r="N8282" i="18"/>
  <c r="I8318" i="18"/>
  <c r="N8294" i="18"/>
  <c r="K8320" i="18"/>
  <c r="P8296" i="18"/>
  <c r="J8307" i="18"/>
  <c r="O8283" i="18"/>
  <c r="J8316" i="18"/>
  <c r="O8292" i="18"/>
  <c r="J8310" i="18"/>
  <c r="O8286" i="18"/>
  <c r="R8272" i="18"/>
  <c r="U8272" i="18" s="1"/>
  <c r="R8268" i="18"/>
  <c r="U8268" i="18" s="1"/>
  <c r="J8306" i="18"/>
  <c r="O8282" i="18"/>
  <c r="J8320" i="18"/>
  <c r="O8296" i="18"/>
  <c r="R8253" i="18"/>
  <c r="U8253" i="18" s="1"/>
  <c r="K8316" i="18"/>
  <c r="P8292" i="18"/>
  <c r="I8310" i="18"/>
  <c r="N8286" i="18"/>
  <c r="K8310" i="18"/>
  <c r="P8286" i="18"/>
  <c r="J8309" i="18"/>
  <c r="O8285" i="18"/>
  <c r="K8302" i="18"/>
  <c r="P8278" i="18"/>
  <c r="K8297" i="18"/>
  <c r="P8273" i="18"/>
  <c r="J8297" i="18"/>
  <c r="O8273" i="18"/>
  <c r="J8305" i="18"/>
  <c r="O8281" i="18"/>
  <c r="K8309" i="18"/>
  <c r="P8285" i="18"/>
  <c r="J8318" i="18"/>
  <c r="O8294" i="18"/>
  <c r="I8308" i="18"/>
  <c r="N8284" i="18"/>
  <c r="J8300" i="18"/>
  <c r="O8276" i="18"/>
  <c r="R8271" i="18"/>
  <c r="U8271" i="18" s="1"/>
  <c r="K8303" i="18"/>
  <c r="P8279" i="18"/>
  <c r="K8317" i="18"/>
  <c r="P8293" i="18"/>
  <c r="I8320" i="18"/>
  <c r="N8296" i="18"/>
  <c r="K8305" i="18"/>
  <c r="P8281" i="18"/>
  <c r="J8311" i="18"/>
  <c r="O8287" i="18"/>
  <c r="R8251" i="18"/>
  <c r="U8251" i="18" s="1"/>
  <c r="K8307" i="18"/>
  <c r="P8283" i="18"/>
  <c r="J8302" i="18"/>
  <c r="O8278" i="18"/>
  <c r="K8318" i="18"/>
  <c r="P8294" i="18"/>
  <c r="I8319" i="18"/>
  <c r="N8295" i="18"/>
  <c r="J8312" i="18"/>
  <c r="O8288" i="18"/>
  <c r="J8317" i="18"/>
  <c r="O8293" i="18"/>
  <c r="R8264" i="18"/>
  <c r="U8264" i="18" s="1"/>
  <c r="K8311" i="18"/>
  <c r="P8287" i="18"/>
  <c r="J8304" i="18"/>
  <c r="O8280" i="18"/>
  <c r="I8316" i="18"/>
  <c r="N8292" i="18"/>
  <c r="R8292" i="18" s="1"/>
  <c r="U8292" i="18" s="1"/>
  <c r="J8315" i="18"/>
  <c r="O8291" i="18"/>
  <c r="I8301" i="18"/>
  <c r="N8277" i="18"/>
  <c r="K8315" i="18"/>
  <c r="P8291" i="18"/>
  <c r="J8299" i="18"/>
  <c r="O8275" i="18"/>
  <c r="K8300" i="18"/>
  <c r="P8276" i="18"/>
  <c r="I8304" i="18"/>
  <c r="N8280" i="18"/>
  <c r="R8263" i="18"/>
  <c r="U8263" i="18" s="1"/>
  <c r="K8312" i="18"/>
  <c r="P8288" i="18"/>
  <c r="I8317" i="18"/>
  <c r="N8293" i="18"/>
  <c r="J8301" i="18"/>
  <c r="O8277" i="18"/>
  <c r="R8255" i="18"/>
  <c r="U8255" i="18" s="1"/>
  <c r="K8319" i="18"/>
  <c r="P8295" i="18"/>
  <c r="I8297" i="18"/>
  <c r="N8273" i="18"/>
  <c r="R8273" i="18" s="1"/>
  <c r="U8273" i="18" s="1"/>
  <c r="I8298" i="18"/>
  <c r="N8274" i="18"/>
  <c r="I8299" i="18"/>
  <c r="N8275" i="18"/>
  <c r="K8304" i="18"/>
  <c r="P8280" i="18"/>
  <c r="I8313" i="18"/>
  <c r="N8289" i="18"/>
  <c r="R8289" i="18" s="1"/>
  <c r="U8289" i="18" s="1"/>
  <c r="J8308" i="18"/>
  <c r="O8284" i="18"/>
  <c r="I8302" i="18"/>
  <c r="N8278" i="18"/>
  <c r="I8315" i="18"/>
  <c r="N8291" i="18"/>
  <c r="R8291" i="18" s="1"/>
  <c r="U8291" i="18" s="1"/>
  <c r="J8314" i="18"/>
  <c r="O8290" i="18"/>
  <c r="K8308" i="18"/>
  <c r="P8284" i="18"/>
  <c r="I8309" i="18"/>
  <c r="N8285" i="18"/>
  <c r="R8257" i="18"/>
  <c r="U8257" i="18" s="1"/>
  <c r="R8259" i="18"/>
  <c r="U8259" i="18" s="1"/>
  <c r="R8252" i="18"/>
  <c r="U8252" i="18" s="1"/>
  <c r="R8266" i="18"/>
  <c r="U8266" i="18" s="1"/>
  <c r="R8258" i="18"/>
  <c r="U8258" i="18" s="1"/>
  <c r="K8298" i="18"/>
  <c r="P8274" i="18"/>
  <c r="I8312" i="18"/>
  <c r="N8288" i="18"/>
  <c r="R8277" i="18" l="1"/>
  <c r="U8277" i="18" s="1"/>
  <c r="R8288" i="18"/>
  <c r="U8288" i="18" s="1"/>
  <c r="R8275" i="18"/>
  <c r="U8275" i="18" s="1"/>
  <c r="R8296" i="18"/>
  <c r="U8296" i="18" s="1"/>
  <c r="R8278" i="18"/>
  <c r="U8278" i="18" s="1"/>
  <c r="R8285" i="18"/>
  <c r="U8285" i="18" s="1"/>
  <c r="R8274" i="18"/>
  <c r="U8274" i="18" s="1"/>
  <c r="R8294" i="18"/>
  <c r="U8294" i="18" s="1"/>
  <c r="R8293" i="18"/>
  <c r="U8293" i="18" s="1"/>
  <c r="R8280" i="18"/>
  <c r="U8280" i="18" s="1"/>
  <c r="R8282" i="18"/>
  <c r="U8282" i="18" s="1"/>
  <c r="R8283" i="18"/>
  <c r="U8283" i="18" s="1"/>
  <c r="K8322" i="18"/>
  <c r="P8298" i="18"/>
  <c r="J8325" i="18"/>
  <c r="O8301" i="18"/>
  <c r="K8336" i="18"/>
  <c r="P8312" i="18"/>
  <c r="J8336" i="18"/>
  <c r="O8312" i="18"/>
  <c r="K8342" i="18"/>
  <c r="P8318" i="18"/>
  <c r="K8331" i="18"/>
  <c r="P8307" i="18"/>
  <c r="I8332" i="18"/>
  <c r="N8308" i="18"/>
  <c r="K8333" i="18"/>
  <c r="P8309" i="18"/>
  <c r="J8321" i="18"/>
  <c r="O8297" i="18"/>
  <c r="K8326" i="18"/>
  <c r="P8302" i="18"/>
  <c r="K8334" i="18"/>
  <c r="P8310" i="18"/>
  <c r="K8340" i="18"/>
  <c r="P8316" i="18"/>
  <c r="R8276" i="18"/>
  <c r="U8276" i="18" s="1"/>
  <c r="R8281" i="18"/>
  <c r="U8281" i="18" s="1"/>
  <c r="R8279" i="18"/>
  <c r="U8279" i="18" s="1"/>
  <c r="R8287" i="18"/>
  <c r="U8287" i="18" s="1"/>
  <c r="I8336" i="18"/>
  <c r="N8312" i="18"/>
  <c r="K8332" i="18"/>
  <c r="P8308" i="18"/>
  <c r="I8339" i="18"/>
  <c r="N8315" i="18"/>
  <c r="J8332" i="18"/>
  <c r="O8308" i="18"/>
  <c r="K8328" i="18"/>
  <c r="P8304" i="18"/>
  <c r="I8322" i="18"/>
  <c r="N8298" i="18"/>
  <c r="K8343" i="18"/>
  <c r="P8319" i="18"/>
  <c r="K8324" i="18"/>
  <c r="P8300" i="18"/>
  <c r="K8339" i="18"/>
  <c r="P8315" i="18"/>
  <c r="J8339" i="18"/>
  <c r="O8315" i="18"/>
  <c r="J8328" i="18"/>
  <c r="O8304" i="18"/>
  <c r="R8295" i="18"/>
  <c r="U8295" i="18" s="1"/>
  <c r="K8329" i="18"/>
  <c r="P8305" i="18"/>
  <c r="K8341" i="18"/>
  <c r="P8317" i="18"/>
  <c r="R8286" i="18"/>
  <c r="U8286" i="18" s="1"/>
  <c r="J8330" i="18"/>
  <c r="O8306" i="18"/>
  <c r="J8334" i="18"/>
  <c r="O8310" i="18"/>
  <c r="J8331" i="18"/>
  <c r="O8307" i="18"/>
  <c r="I8342" i="18"/>
  <c r="N8318" i="18"/>
  <c r="J8337" i="18"/>
  <c r="O8313" i="18"/>
  <c r="I8324" i="18"/>
  <c r="N8300" i="18"/>
  <c r="I8329" i="18"/>
  <c r="N8305" i="18"/>
  <c r="J8322" i="18"/>
  <c r="O8298" i="18"/>
  <c r="I8327" i="18"/>
  <c r="N8303" i="18"/>
  <c r="I8335" i="18"/>
  <c r="N8311" i="18"/>
  <c r="K8330" i="18"/>
  <c r="P8306" i="18"/>
  <c r="K8323" i="18"/>
  <c r="P8299" i="18"/>
  <c r="I8341" i="18"/>
  <c r="N8317" i="18"/>
  <c r="J8341" i="18"/>
  <c r="O8317" i="18"/>
  <c r="J8342" i="18"/>
  <c r="O8318" i="18"/>
  <c r="J8333" i="18"/>
  <c r="O8309" i="18"/>
  <c r="R8290" i="18"/>
  <c r="U8290" i="18" s="1"/>
  <c r="I8343" i="18"/>
  <c r="N8319" i="18"/>
  <c r="J8326" i="18"/>
  <c r="O8302" i="18"/>
  <c r="J8324" i="18"/>
  <c r="O8300" i="18"/>
  <c r="J8329" i="18"/>
  <c r="O8305" i="18"/>
  <c r="K8321" i="18"/>
  <c r="P8297" i="18"/>
  <c r="I8334" i="18"/>
  <c r="N8310" i="18"/>
  <c r="I8333" i="18"/>
  <c r="N8309" i="18"/>
  <c r="J8338" i="18"/>
  <c r="O8314" i="18"/>
  <c r="I8326" i="18"/>
  <c r="N8302" i="18"/>
  <c r="I8337" i="18"/>
  <c r="N8313" i="18"/>
  <c r="I8323" i="18"/>
  <c r="N8299" i="18"/>
  <c r="I8321" i="18"/>
  <c r="N8297" i="18"/>
  <c r="I8328" i="18"/>
  <c r="N8304" i="18"/>
  <c r="J8323" i="18"/>
  <c r="O8299" i="18"/>
  <c r="I8325" i="18"/>
  <c r="N8301" i="18"/>
  <c r="I8340" i="18"/>
  <c r="N8316" i="18"/>
  <c r="K8335" i="18"/>
  <c r="P8311" i="18"/>
  <c r="J8335" i="18"/>
  <c r="O8311" i="18"/>
  <c r="I8344" i="18"/>
  <c r="N8320" i="18"/>
  <c r="K8327" i="18"/>
  <c r="P8303" i="18"/>
  <c r="R8284" i="18"/>
  <c r="U8284" i="18" s="1"/>
  <c r="J8344" i="18"/>
  <c r="O8320" i="18"/>
  <c r="J8340" i="18"/>
  <c r="O8316" i="18"/>
  <c r="K8344" i="18"/>
  <c r="P8320" i="18"/>
  <c r="I8330" i="18"/>
  <c r="N8306" i="18"/>
  <c r="I8338" i="18"/>
  <c r="N8314" i="18"/>
  <c r="I8331" i="18"/>
  <c r="N8307" i="18"/>
  <c r="K8325" i="18"/>
  <c r="P8301" i="18"/>
  <c r="K8337" i="18"/>
  <c r="P8313" i="18"/>
  <c r="J8343" i="18"/>
  <c r="O8319" i="18"/>
  <c r="K8338" i="18"/>
  <c r="P8314" i="18"/>
  <c r="J8327" i="18"/>
  <c r="O8303" i="18"/>
  <c r="R8302" i="18" l="1"/>
  <c r="U8302" i="18" s="1"/>
  <c r="R8307" i="18"/>
  <c r="U8307" i="18" s="1"/>
  <c r="R8305" i="18"/>
  <c r="U8305" i="18" s="1"/>
  <c r="R8312" i="18"/>
  <c r="U8312" i="18" s="1"/>
  <c r="R8308" i="18"/>
  <c r="U8308" i="18" s="1"/>
  <c r="R8306" i="18"/>
  <c r="U8306" i="18" s="1"/>
  <c r="R8317" i="18"/>
  <c r="U8317" i="18" s="1"/>
  <c r="R8300" i="18"/>
  <c r="U8300" i="18" s="1"/>
  <c r="K8351" i="18"/>
  <c r="P8327" i="18"/>
  <c r="J8359" i="18"/>
  <c r="O8335" i="18"/>
  <c r="I8364" i="18"/>
  <c r="N8340" i="18"/>
  <c r="J8347" i="18"/>
  <c r="O8323" i="18"/>
  <c r="I8345" i="18"/>
  <c r="N8321" i="18"/>
  <c r="I8361" i="18"/>
  <c r="N8337" i="18"/>
  <c r="J8362" i="18"/>
  <c r="O8338" i="18"/>
  <c r="I8358" i="18"/>
  <c r="N8334" i="18"/>
  <c r="J8353" i="18"/>
  <c r="O8329" i="18"/>
  <c r="J8350" i="18"/>
  <c r="O8326" i="18"/>
  <c r="R8311" i="18"/>
  <c r="U8311" i="18" s="1"/>
  <c r="R8318" i="18"/>
  <c r="U8318" i="18" s="1"/>
  <c r="K8353" i="18"/>
  <c r="P8329" i="18"/>
  <c r="R8298" i="18"/>
  <c r="U8298" i="18" s="1"/>
  <c r="R8314" i="18"/>
  <c r="U8314" i="18" s="1"/>
  <c r="J8351" i="18"/>
  <c r="O8327" i="18"/>
  <c r="J8367" i="18"/>
  <c r="O8343" i="18"/>
  <c r="K8349" i="18"/>
  <c r="P8325" i="18"/>
  <c r="I8362" i="18"/>
  <c r="N8338" i="18"/>
  <c r="K8368" i="18"/>
  <c r="P8344" i="18"/>
  <c r="J8368" i="18"/>
  <c r="O8344" i="18"/>
  <c r="R8320" i="18"/>
  <c r="U8320" i="18" s="1"/>
  <c r="R8301" i="18"/>
  <c r="U8301" i="18" s="1"/>
  <c r="R8304" i="18"/>
  <c r="U8304" i="18" s="1"/>
  <c r="R8299" i="18"/>
  <c r="U8299" i="18" s="1"/>
  <c r="R8309" i="18"/>
  <c r="U8309" i="18" s="1"/>
  <c r="R8319" i="18"/>
  <c r="U8319" i="18" s="1"/>
  <c r="J8357" i="18"/>
  <c r="O8333" i="18"/>
  <c r="J8365" i="18"/>
  <c r="O8341" i="18"/>
  <c r="K8347" i="18"/>
  <c r="P8323" i="18"/>
  <c r="I8359" i="18"/>
  <c r="N8335" i="18"/>
  <c r="J8346" i="18"/>
  <c r="O8322" i="18"/>
  <c r="I8348" i="18"/>
  <c r="N8324" i="18"/>
  <c r="I8366" i="18"/>
  <c r="N8342" i="18"/>
  <c r="J8358" i="18"/>
  <c r="O8334" i="18"/>
  <c r="J8363" i="18"/>
  <c r="O8339" i="18"/>
  <c r="K8348" i="18"/>
  <c r="P8324" i="18"/>
  <c r="I8346" i="18"/>
  <c r="N8322" i="18"/>
  <c r="J8356" i="18"/>
  <c r="O8332" i="18"/>
  <c r="K8356" i="18"/>
  <c r="P8332" i="18"/>
  <c r="K8364" i="18"/>
  <c r="P8340" i="18"/>
  <c r="K8350" i="18"/>
  <c r="P8326" i="18"/>
  <c r="K8357" i="18"/>
  <c r="P8333" i="18"/>
  <c r="K8355" i="18"/>
  <c r="P8331" i="18"/>
  <c r="J8360" i="18"/>
  <c r="O8336" i="18"/>
  <c r="J8349" i="18"/>
  <c r="O8325" i="18"/>
  <c r="K8359" i="18"/>
  <c r="P8335" i="18"/>
  <c r="I8352" i="18"/>
  <c r="N8328" i="18"/>
  <c r="K8345" i="18"/>
  <c r="P8321" i="18"/>
  <c r="I8368" i="18"/>
  <c r="N8344" i="18"/>
  <c r="I8349" i="18"/>
  <c r="N8325" i="18"/>
  <c r="I8347" i="18"/>
  <c r="N8323" i="18"/>
  <c r="I8350" i="18"/>
  <c r="N8326" i="18"/>
  <c r="I8357" i="18"/>
  <c r="N8333" i="18"/>
  <c r="J8348" i="18"/>
  <c r="O8324" i="18"/>
  <c r="I8367" i="18"/>
  <c r="N8343" i="18"/>
  <c r="R8303" i="18"/>
  <c r="U8303" i="18" s="1"/>
  <c r="K8365" i="18"/>
  <c r="P8341" i="18"/>
  <c r="R8315" i="18"/>
  <c r="U8315" i="18" s="1"/>
  <c r="K8362" i="18"/>
  <c r="P8338" i="18"/>
  <c r="K8361" i="18"/>
  <c r="P8337" i="18"/>
  <c r="I8355" i="18"/>
  <c r="N8331" i="18"/>
  <c r="I8354" i="18"/>
  <c r="N8330" i="18"/>
  <c r="J8364" i="18"/>
  <c r="O8340" i="18"/>
  <c r="R8316" i="18"/>
  <c r="U8316" i="18" s="1"/>
  <c r="R8297" i="18"/>
  <c r="U8297" i="18" s="1"/>
  <c r="R8313" i="18"/>
  <c r="U8313" i="18" s="1"/>
  <c r="R8310" i="18"/>
  <c r="U8310" i="18" s="1"/>
  <c r="J8366" i="18"/>
  <c r="O8342" i="18"/>
  <c r="I8365" i="18"/>
  <c r="N8341" i="18"/>
  <c r="K8354" i="18"/>
  <c r="P8330" i="18"/>
  <c r="I8351" i="18"/>
  <c r="N8327" i="18"/>
  <c r="R8327" i="18" s="1"/>
  <c r="U8327" i="18" s="1"/>
  <c r="I8353" i="18"/>
  <c r="N8329" i="18"/>
  <c r="J8361" i="18"/>
  <c r="O8337" i="18"/>
  <c r="J8355" i="18"/>
  <c r="O8331" i="18"/>
  <c r="J8354" i="18"/>
  <c r="O8330" i="18"/>
  <c r="J8352" i="18"/>
  <c r="O8328" i="18"/>
  <c r="K8363" i="18"/>
  <c r="P8339" i="18"/>
  <c r="K8367" i="18"/>
  <c r="P8343" i="18"/>
  <c r="K8352" i="18"/>
  <c r="P8328" i="18"/>
  <c r="I8363" i="18"/>
  <c r="N8339" i="18"/>
  <c r="I8360" i="18"/>
  <c r="N8336" i="18"/>
  <c r="K8358" i="18"/>
  <c r="P8334" i="18"/>
  <c r="J8345" i="18"/>
  <c r="O8321" i="18"/>
  <c r="I8356" i="18"/>
  <c r="N8332" i="18"/>
  <c r="K8366" i="18"/>
  <c r="P8342" i="18"/>
  <c r="K8360" i="18"/>
  <c r="P8336" i="18"/>
  <c r="K8346" i="18"/>
  <c r="P8322" i="18"/>
  <c r="R8341" i="18" l="1"/>
  <c r="U8341" i="18" s="1"/>
  <c r="R8329" i="18"/>
  <c r="U8329" i="18" s="1"/>
  <c r="R8332" i="18"/>
  <c r="U8332" i="18" s="1"/>
  <c r="R8339" i="18"/>
  <c r="U8339" i="18" s="1"/>
  <c r="R8333" i="18"/>
  <c r="U8333" i="18" s="1"/>
  <c r="R8344" i="18"/>
  <c r="U8344" i="18" s="1"/>
  <c r="R8323" i="18"/>
  <c r="U8323" i="18" s="1"/>
  <c r="R8326" i="18"/>
  <c r="U8326" i="18" s="1"/>
  <c r="R8336" i="18"/>
  <c r="U8336" i="18" s="1"/>
  <c r="R8325" i="18"/>
  <c r="U8325" i="18" s="1"/>
  <c r="R8324" i="18"/>
  <c r="U8324" i="18" s="1"/>
  <c r="R8335" i="18"/>
  <c r="U8335" i="18" s="1"/>
  <c r="R8334" i="18"/>
  <c r="U8334" i="18" s="1"/>
  <c r="R8337" i="18"/>
  <c r="U8337" i="18" s="1"/>
  <c r="R8331" i="18"/>
  <c r="U8331" i="18" s="1"/>
  <c r="K8389" i="18"/>
  <c r="P8365" i="18"/>
  <c r="K8370" i="18"/>
  <c r="P8346" i="18"/>
  <c r="K8390" i="18"/>
  <c r="P8366" i="18"/>
  <c r="J8369" i="18"/>
  <c r="O8345" i="18"/>
  <c r="I8384" i="18"/>
  <c r="N8360" i="18"/>
  <c r="K8376" i="18"/>
  <c r="P8352" i="18"/>
  <c r="K8387" i="18"/>
  <c r="P8363" i="18"/>
  <c r="J8378" i="18"/>
  <c r="O8354" i="18"/>
  <c r="J8385" i="18"/>
  <c r="O8361" i="18"/>
  <c r="I8375" i="18"/>
  <c r="N8351" i="18"/>
  <c r="I8389" i="18"/>
  <c r="N8365" i="18"/>
  <c r="J8388" i="18"/>
  <c r="O8364" i="18"/>
  <c r="I8379" i="18"/>
  <c r="N8355" i="18"/>
  <c r="K8386" i="18"/>
  <c r="P8362" i="18"/>
  <c r="J8372" i="18"/>
  <c r="O8348" i="18"/>
  <c r="I8374" i="18"/>
  <c r="N8350" i="18"/>
  <c r="I8373" i="18"/>
  <c r="N8349" i="18"/>
  <c r="K8369" i="18"/>
  <c r="P8345" i="18"/>
  <c r="K8383" i="18"/>
  <c r="P8359" i="18"/>
  <c r="J8384" i="18"/>
  <c r="O8360" i="18"/>
  <c r="K8381" i="18"/>
  <c r="P8357" i="18"/>
  <c r="K8388" i="18"/>
  <c r="P8364" i="18"/>
  <c r="J8380" i="18"/>
  <c r="O8356" i="18"/>
  <c r="K8372" i="18"/>
  <c r="P8348" i="18"/>
  <c r="J8382" i="18"/>
  <c r="O8358" i="18"/>
  <c r="I8372" i="18"/>
  <c r="N8348" i="18"/>
  <c r="I8383" i="18"/>
  <c r="N8359" i="18"/>
  <c r="J8389" i="18"/>
  <c r="O8365" i="18"/>
  <c r="K8392" i="18"/>
  <c r="P8368" i="18"/>
  <c r="K8373" i="18"/>
  <c r="P8349" i="18"/>
  <c r="J8375" i="18"/>
  <c r="O8351" i="18"/>
  <c r="K8377" i="18"/>
  <c r="P8353" i="18"/>
  <c r="J8374" i="18"/>
  <c r="O8350" i="18"/>
  <c r="I8382" i="18"/>
  <c r="N8358" i="18"/>
  <c r="I8385" i="18"/>
  <c r="N8361" i="18"/>
  <c r="J8371" i="18"/>
  <c r="O8347" i="18"/>
  <c r="J8383" i="18"/>
  <c r="O8359" i="18"/>
  <c r="R8343" i="18"/>
  <c r="U8343" i="18" s="1"/>
  <c r="R8328" i="18"/>
  <c r="U8328" i="18" s="1"/>
  <c r="R8322" i="18"/>
  <c r="U8322" i="18" s="1"/>
  <c r="R8321" i="18"/>
  <c r="U8321" i="18" s="1"/>
  <c r="R8340" i="18"/>
  <c r="U8340" i="18" s="1"/>
  <c r="R8330" i="18"/>
  <c r="U8330" i="18" s="1"/>
  <c r="R8342" i="18"/>
  <c r="U8342" i="18" s="1"/>
  <c r="R8338" i="18"/>
  <c r="U8338" i="18" s="1"/>
  <c r="K8384" i="18"/>
  <c r="P8360" i="18"/>
  <c r="I8380" i="18"/>
  <c r="N8356" i="18"/>
  <c r="K8382" i="18"/>
  <c r="P8358" i="18"/>
  <c r="I8387" i="18"/>
  <c r="N8363" i="18"/>
  <c r="K8391" i="18"/>
  <c r="P8367" i="18"/>
  <c r="J8376" i="18"/>
  <c r="O8352" i="18"/>
  <c r="J8379" i="18"/>
  <c r="O8355" i="18"/>
  <c r="I8377" i="18"/>
  <c r="N8353" i="18"/>
  <c r="K8378" i="18"/>
  <c r="P8354" i="18"/>
  <c r="J8390" i="18"/>
  <c r="O8366" i="18"/>
  <c r="I8378" i="18"/>
  <c r="N8354" i="18"/>
  <c r="K8385" i="18"/>
  <c r="P8361" i="18"/>
  <c r="I8391" i="18"/>
  <c r="N8367" i="18"/>
  <c r="I8381" i="18"/>
  <c r="N8357" i="18"/>
  <c r="I8371" i="18"/>
  <c r="N8347" i="18"/>
  <c r="R8347" i="18" s="1"/>
  <c r="U8347" i="18" s="1"/>
  <c r="I8392" i="18"/>
  <c r="N8368" i="18"/>
  <c r="I8376" i="18"/>
  <c r="N8352" i="18"/>
  <c r="J8373" i="18"/>
  <c r="O8349" i="18"/>
  <c r="K8379" i="18"/>
  <c r="P8355" i="18"/>
  <c r="K8374" i="18"/>
  <c r="P8350" i="18"/>
  <c r="K8380" i="18"/>
  <c r="P8356" i="18"/>
  <c r="I8370" i="18"/>
  <c r="N8346" i="18"/>
  <c r="J8387" i="18"/>
  <c r="O8363" i="18"/>
  <c r="I8390" i="18"/>
  <c r="N8366" i="18"/>
  <c r="J8370" i="18"/>
  <c r="O8346" i="18"/>
  <c r="K8371" i="18"/>
  <c r="P8347" i="18"/>
  <c r="J8381" i="18"/>
  <c r="O8357" i="18"/>
  <c r="J8392" i="18"/>
  <c r="O8368" i="18"/>
  <c r="I8386" i="18"/>
  <c r="N8362" i="18"/>
  <c r="R8362" i="18" s="1"/>
  <c r="U8362" i="18" s="1"/>
  <c r="J8391" i="18"/>
  <c r="O8367" i="18"/>
  <c r="J8377" i="18"/>
  <c r="O8353" i="18"/>
  <c r="J8386" i="18"/>
  <c r="O8362" i="18"/>
  <c r="I8369" i="18"/>
  <c r="N8345" i="18"/>
  <c r="I8388" i="18"/>
  <c r="N8364" i="18"/>
  <c r="K8375" i="18"/>
  <c r="P8351" i="18"/>
  <c r="R8348" i="18" l="1"/>
  <c r="U8348" i="18" s="1"/>
  <c r="R8345" i="18"/>
  <c r="U8345" i="18" s="1"/>
  <c r="R8352" i="18"/>
  <c r="U8352" i="18" s="1"/>
  <c r="R8366" i="18"/>
  <c r="U8366" i="18" s="1"/>
  <c r="R8354" i="18"/>
  <c r="U8354" i="18" s="1"/>
  <c r="R8364" i="18"/>
  <c r="U8364" i="18" s="1"/>
  <c r="I8393" i="18"/>
  <c r="N8369" i="18"/>
  <c r="I8410" i="18"/>
  <c r="N8386" i="18"/>
  <c r="J8411" i="18"/>
  <c r="O8387" i="18"/>
  <c r="I8400" i="18"/>
  <c r="N8376" i="18"/>
  <c r="I8402" i="18"/>
  <c r="N8378" i="18"/>
  <c r="I8412" i="18"/>
  <c r="N8388" i="18"/>
  <c r="J8410" i="18"/>
  <c r="O8386" i="18"/>
  <c r="J8415" i="18"/>
  <c r="O8391" i="18"/>
  <c r="J8416" i="18"/>
  <c r="O8392" i="18"/>
  <c r="K8395" i="18"/>
  <c r="P8371" i="18"/>
  <c r="I8414" i="18"/>
  <c r="N8390" i="18"/>
  <c r="I8394" i="18"/>
  <c r="N8370" i="18"/>
  <c r="K8398" i="18"/>
  <c r="P8374" i="18"/>
  <c r="J8397" i="18"/>
  <c r="O8373" i="18"/>
  <c r="I8416" i="18"/>
  <c r="N8392" i="18"/>
  <c r="I8405" i="18"/>
  <c r="N8381" i="18"/>
  <c r="K8409" i="18"/>
  <c r="P8385" i="18"/>
  <c r="J8414" i="18"/>
  <c r="O8390" i="18"/>
  <c r="I8401" i="18"/>
  <c r="N8377" i="18"/>
  <c r="J8400" i="18"/>
  <c r="O8376" i="18"/>
  <c r="I8411" i="18"/>
  <c r="N8387" i="18"/>
  <c r="I8404" i="18"/>
  <c r="N8380" i="18"/>
  <c r="J8407" i="18"/>
  <c r="O8383" i="18"/>
  <c r="I8409" i="18"/>
  <c r="N8385" i="18"/>
  <c r="J8398" i="18"/>
  <c r="O8374" i="18"/>
  <c r="J8399" i="18"/>
  <c r="O8375" i="18"/>
  <c r="K8416" i="18"/>
  <c r="P8392" i="18"/>
  <c r="I8407" i="18"/>
  <c r="N8383" i="18"/>
  <c r="J8406" i="18"/>
  <c r="O8382" i="18"/>
  <c r="J8404" i="18"/>
  <c r="O8380" i="18"/>
  <c r="K8405" i="18"/>
  <c r="P8381" i="18"/>
  <c r="K8407" i="18"/>
  <c r="P8383" i="18"/>
  <c r="I8397" i="18"/>
  <c r="N8373" i="18"/>
  <c r="J8396" i="18"/>
  <c r="O8372" i="18"/>
  <c r="I8403" i="18"/>
  <c r="N8379" i="18"/>
  <c r="I8413" i="18"/>
  <c r="N8389" i="18"/>
  <c r="J8409" i="18"/>
  <c r="O8385" i="18"/>
  <c r="K8411" i="18"/>
  <c r="P8387" i="18"/>
  <c r="I8408" i="18"/>
  <c r="N8384" i="18"/>
  <c r="K8414" i="18"/>
  <c r="P8390" i="18"/>
  <c r="K8413" i="18"/>
  <c r="P8389" i="18"/>
  <c r="R8367" i="18"/>
  <c r="U8367" i="18" s="1"/>
  <c r="R8358" i="18"/>
  <c r="U8358" i="18" s="1"/>
  <c r="R8350" i="18"/>
  <c r="U8350" i="18" s="1"/>
  <c r="R8351" i="18"/>
  <c r="U8351" i="18" s="1"/>
  <c r="K8399" i="18"/>
  <c r="P8375" i="18"/>
  <c r="J8394" i="18"/>
  <c r="O8370" i="18"/>
  <c r="K8403" i="18"/>
  <c r="P8379" i="18"/>
  <c r="I8395" i="18"/>
  <c r="N8371" i="18"/>
  <c r="R8371" i="18" s="1"/>
  <c r="U8371" i="18" s="1"/>
  <c r="I8415" i="18"/>
  <c r="N8391" i="18"/>
  <c r="K8402" i="18"/>
  <c r="P8378" i="18"/>
  <c r="J8403" i="18"/>
  <c r="O8379" i="18"/>
  <c r="K8415" i="18"/>
  <c r="P8391" i="18"/>
  <c r="K8406" i="18"/>
  <c r="P8382" i="18"/>
  <c r="K8408" i="18"/>
  <c r="P8384" i="18"/>
  <c r="J8395" i="18"/>
  <c r="O8371" i="18"/>
  <c r="I8406" i="18"/>
  <c r="N8382" i="18"/>
  <c r="K8401" i="18"/>
  <c r="P8377" i="18"/>
  <c r="K8397" i="18"/>
  <c r="P8373" i="18"/>
  <c r="J8413" i="18"/>
  <c r="O8389" i="18"/>
  <c r="I8396" i="18"/>
  <c r="N8372" i="18"/>
  <c r="K8396" i="18"/>
  <c r="P8372" i="18"/>
  <c r="K8412" i="18"/>
  <c r="P8388" i="18"/>
  <c r="J8408" i="18"/>
  <c r="O8384" i="18"/>
  <c r="K8393" i="18"/>
  <c r="P8369" i="18"/>
  <c r="I8398" i="18"/>
  <c r="N8374" i="18"/>
  <c r="K8410" i="18"/>
  <c r="P8386" i="18"/>
  <c r="J8412" i="18"/>
  <c r="O8388" i="18"/>
  <c r="I8399" i="18"/>
  <c r="N8375" i="18"/>
  <c r="J8402" i="18"/>
  <c r="O8378" i="18"/>
  <c r="K8400" i="18"/>
  <c r="P8376" i="18"/>
  <c r="J8393" i="18"/>
  <c r="O8369" i="18"/>
  <c r="K8394" i="18"/>
  <c r="P8370" i="18"/>
  <c r="J8401" i="18"/>
  <c r="O8377" i="18"/>
  <c r="J8405" i="18"/>
  <c r="O8381" i="18"/>
  <c r="K8404" i="18"/>
  <c r="P8380" i="18"/>
  <c r="R8346" i="18"/>
  <c r="U8346" i="18" s="1"/>
  <c r="R8368" i="18"/>
  <c r="U8368" i="18" s="1"/>
  <c r="R8357" i="18"/>
  <c r="U8357" i="18" s="1"/>
  <c r="R8353" i="18"/>
  <c r="U8353" i="18" s="1"/>
  <c r="R8363" i="18"/>
  <c r="U8363" i="18" s="1"/>
  <c r="R8356" i="18"/>
  <c r="U8356" i="18" s="1"/>
  <c r="R8361" i="18"/>
  <c r="U8361" i="18" s="1"/>
  <c r="R8359" i="18"/>
  <c r="U8359" i="18" s="1"/>
  <c r="R8349" i="18"/>
  <c r="U8349" i="18" s="1"/>
  <c r="R8355" i="18"/>
  <c r="U8355" i="18" s="1"/>
  <c r="R8365" i="18"/>
  <c r="U8365" i="18" s="1"/>
  <c r="R8360" i="18"/>
  <c r="U8360" i="18" s="1"/>
  <c r="R8374" i="18" l="1"/>
  <c r="U8374" i="18" s="1"/>
  <c r="R8375" i="18"/>
  <c r="U8375" i="18" s="1"/>
  <c r="R8382" i="18"/>
  <c r="U8382" i="18" s="1"/>
  <c r="R8372" i="18"/>
  <c r="U8372" i="18" s="1"/>
  <c r="R8379" i="18"/>
  <c r="U8379" i="18" s="1"/>
  <c r="R8387" i="18"/>
  <c r="U8387" i="18" s="1"/>
  <c r="R8389" i="18"/>
  <c r="U8389" i="18" s="1"/>
  <c r="R8383" i="18"/>
  <c r="U8383" i="18" s="1"/>
  <c r="R8385" i="18"/>
  <c r="U8385" i="18" s="1"/>
  <c r="R8380" i="18"/>
  <c r="U8380" i="18" s="1"/>
  <c r="R8381" i="18"/>
  <c r="U8381" i="18" s="1"/>
  <c r="R8370" i="18"/>
  <c r="U8370" i="18" s="1"/>
  <c r="R8388" i="18"/>
  <c r="U8388" i="18" s="1"/>
  <c r="R8376" i="18"/>
  <c r="U8376" i="18" s="1"/>
  <c r="R8386" i="18"/>
  <c r="U8386" i="18" s="1"/>
  <c r="R8391" i="18"/>
  <c r="U8391" i="18" s="1"/>
  <c r="K8428" i="18"/>
  <c r="P8404" i="18"/>
  <c r="J8425" i="18"/>
  <c r="O8401" i="18"/>
  <c r="J8417" i="18"/>
  <c r="O8393" i="18"/>
  <c r="J8426" i="18"/>
  <c r="O8402" i="18"/>
  <c r="J8436" i="18"/>
  <c r="O8412" i="18"/>
  <c r="I8422" i="18"/>
  <c r="N8398" i="18"/>
  <c r="J8432" i="18"/>
  <c r="O8408" i="18"/>
  <c r="K8420" i="18"/>
  <c r="P8396" i="18"/>
  <c r="J8437" i="18"/>
  <c r="O8413" i="18"/>
  <c r="K8425" i="18"/>
  <c r="P8401" i="18"/>
  <c r="J8419" i="18"/>
  <c r="O8395" i="18"/>
  <c r="K8430" i="18"/>
  <c r="P8406" i="18"/>
  <c r="J8427" i="18"/>
  <c r="O8403" i="18"/>
  <c r="I8439" i="18"/>
  <c r="N8415" i="18"/>
  <c r="K8427" i="18"/>
  <c r="P8403" i="18"/>
  <c r="K8423" i="18"/>
  <c r="P8399" i="18"/>
  <c r="K8438" i="18"/>
  <c r="P8414" i="18"/>
  <c r="K8435" i="18"/>
  <c r="P8411" i="18"/>
  <c r="I8437" i="18"/>
  <c r="N8413" i="18"/>
  <c r="J8420" i="18"/>
  <c r="O8396" i="18"/>
  <c r="K8431" i="18"/>
  <c r="P8407" i="18"/>
  <c r="J8428" i="18"/>
  <c r="O8404" i="18"/>
  <c r="I8431" i="18"/>
  <c r="N8407" i="18"/>
  <c r="J8423" i="18"/>
  <c r="O8399" i="18"/>
  <c r="I8433" i="18"/>
  <c r="N8409" i="18"/>
  <c r="I8428" i="18"/>
  <c r="N8404" i="18"/>
  <c r="R8404" i="18" s="1"/>
  <c r="U8404" i="18" s="1"/>
  <c r="J8424" i="18"/>
  <c r="O8400" i="18"/>
  <c r="J8438" i="18"/>
  <c r="O8414" i="18"/>
  <c r="I8429" i="18"/>
  <c r="N8405" i="18"/>
  <c r="J8421" i="18"/>
  <c r="O8397" i="18"/>
  <c r="I8418" i="18"/>
  <c r="N8394" i="18"/>
  <c r="K8419" i="18"/>
  <c r="P8395" i="18"/>
  <c r="J8439" i="18"/>
  <c r="O8415" i="18"/>
  <c r="I8436" i="18"/>
  <c r="N8412" i="18"/>
  <c r="I8424" i="18"/>
  <c r="N8400" i="18"/>
  <c r="I8434" i="18"/>
  <c r="N8410" i="18"/>
  <c r="R8373" i="18"/>
  <c r="U8373" i="18" s="1"/>
  <c r="R8377" i="18"/>
  <c r="U8377" i="18" s="1"/>
  <c r="R8392" i="18"/>
  <c r="U8392" i="18" s="1"/>
  <c r="R8378" i="18"/>
  <c r="U8378" i="18" s="1"/>
  <c r="R8369" i="18"/>
  <c r="U8369" i="18" s="1"/>
  <c r="R8384" i="18"/>
  <c r="U8384" i="18" s="1"/>
  <c r="R8390" i="18"/>
  <c r="U8390" i="18" s="1"/>
  <c r="J8429" i="18"/>
  <c r="O8405" i="18"/>
  <c r="K8418" i="18"/>
  <c r="P8394" i="18"/>
  <c r="K8424" i="18"/>
  <c r="P8400" i="18"/>
  <c r="I8423" i="18"/>
  <c r="N8399" i="18"/>
  <c r="K8434" i="18"/>
  <c r="P8410" i="18"/>
  <c r="K8417" i="18"/>
  <c r="P8393" i="18"/>
  <c r="K8436" i="18"/>
  <c r="P8412" i="18"/>
  <c r="I8420" i="18"/>
  <c r="N8396" i="18"/>
  <c r="K8421" i="18"/>
  <c r="P8397" i="18"/>
  <c r="I8430" i="18"/>
  <c r="N8406" i="18"/>
  <c r="K8432" i="18"/>
  <c r="P8408" i="18"/>
  <c r="K8439" i="18"/>
  <c r="P8415" i="18"/>
  <c r="K8426" i="18"/>
  <c r="P8402" i="18"/>
  <c r="I8419" i="18"/>
  <c r="N8395" i="18"/>
  <c r="J8418" i="18"/>
  <c r="O8394" i="18"/>
  <c r="K8437" i="18"/>
  <c r="P8413" i="18"/>
  <c r="I8432" i="18"/>
  <c r="N8408" i="18"/>
  <c r="J8433" i="18"/>
  <c r="O8409" i="18"/>
  <c r="I8427" i="18"/>
  <c r="N8403" i="18"/>
  <c r="I8421" i="18"/>
  <c r="N8397" i="18"/>
  <c r="K8429" i="18"/>
  <c r="P8405" i="18"/>
  <c r="J8430" i="18"/>
  <c r="O8406" i="18"/>
  <c r="K8440" i="18"/>
  <c r="P8416" i="18"/>
  <c r="J8422" i="18"/>
  <c r="O8398" i="18"/>
  <c r="J8431" i="18"/>
  <c r="O8407" i="18"/>
  <c r="I8435" i="18"/>
  <c r="N8411" i="18"/>
  <c r="I8425" i="18"/>
  <c r="N8401" i="18"/>
  <c r="K8433" i="18"/>
  <c r="P8409" i="18"/>
  <c r="I8440" i="18"/>
  <c r="N8416" i="18"/>
  <c r="K8422" i="18"/>
  <c r="P8398" i="18"/>
  <c r="I8438" i="18"/>
  <c r="N8414" i="18"/>
  <c r="J8440" i="18"/>
  <c r="O8416" i="18"/>
  <c r="J8434" i="18"/>
  <c r="O8410" i="18"/>
  <c r="I8426" i="18"/>
  <c r="N8402" i="18"/>
  <c r="J8435" i="18"/>
  <c r="O8411" i="18"/>
  <c r="I8417" i="18"/>
  <c r="N8393" i="18"/>
  <c r="R8412" i="18" l="1"/>
  <c r="U8412" i="18" s="1"/>
  <c r="R8416" i="18"/>
  <c r="U8416" i="18" s="1"/>
  <c r="R8408" i="18"/>
  <c r="U8408" i="18" s="1"/>
  <c r="R8393" i="18"/>
  <c r="U8393" i="18" s="1"/>
  <c r="R8403" i="18"/>
  <c r="U8403" i="18" s="1"/>
  <c r="R8402" i="18"/>
  <c r="U8402" i="18" s="1"/>
  <c r="R8400" i="18"/>
  <c r="U8400" i="18" s="1"/>
  <c r="R8394" i="18"/>
  <c r="U8394" i="18" s="1"/>
  <c r="R8414" i="18"/>
  <c r="U8414" i="18" s="1"/>
  <c r="R8401" i="18"/>
  <c r="U8401" i="18" s="1"/>
  <c r="J8459" i="18"/>
  <c r="O8435" i="18"/>
  <c r="I8449" i="18"/>
  <c r="N8425" i="18"/>
  <c r="K8453" i="18"/>
  <c r="P8429" i="18"/>
  <c r="I8441" i="18"/>
  <c r="N8417" i="18"/>
  <c r="J8464" i="18"/>
  <c r="O8440" i="18"/>
  <c r="K8457" i="18"/>
  <c r="P8433" i="18"/>
  <c r="I8459" i="18"/>
  <c r="N8435" i="18"/>
  <c r="J8446" i="18"/>
  <c r="O8422" i="18"/>
  <c r="J8454" i="18"/>
  <c r="O8430" i="18"/>
  <c r="I8445" i="18"/>
  <c r="N8421" i="18"/>
  <c r="J8457" i="18"/>
  <c r="O8433" i="18"/>
  <c r="K8461" i="18"/>
  <c r="P8437" i="18"/>
  <c r="I8443" i="18"/>
  <c r="N8419" i="18"/>
  <c r="K8463" i="18"/>
  <c r="P8439" i="18"/>
  <c r="I8454" i="18"/>
  <c r="N8430" i="18"/>
  <c r="I8444" i="18"/>
  <c r="N8420" i="18"/>
  <c r="K8441" i="18"/>
  <c r="P8417" i="18"/>
  <c r="I8447" i="18"/>
  <c r="N8423" i="18"/>
  <c r="K8442" i="18"/>
  <c r="P8418" i="18"/>
  <c r="R8405" i="18"/>
  <c r="U8405" i="18" s="1"/>
  <c r="R8409" i="18"/>
  <c r="U8409" i="18" s="1"/>
  <c r="R8407" i="18"/>
  <c r="U8407" i="18" s="1"/>
  <c r="R8413" i="18"/>
  <c r="U8413" i="18" s="1"/>
  <c r="I8464" i="18"/>
  <c r="N8440" i="18"/>
  <c r="I8456" i="18"/>
  <c r="N8432" i="18"/>
  <c r="I8450" i="18"/>
  <c r="N8426" i="18"/>
  <c r="K8446" i="18"/>
  <c r="P8422" i="18"/>
  <c r="I8448" i="18"/>
  <c r="N8424" i="18"/>
  <c r="J8463" i="18"/>
  <c r="O8439" i="18"/>
  <c r="I8442" i="18"/>
  <c r="N8418" i="18"/>
  <c r="I8453" i="18"/>
  <c r="N8429" i="18"/>
  <c r="J8448" i="18"/>
  <c r="O8424" i="18"/>
  <c r="I8457" i="18"/>
  <c r="N8433" i="18"/>
  <c r="R8433" i="18" s="1"/>
  <c r="U8433" i="18" s="1"/>
  <c r="I8455" i="18"/>
  <c r="N8431" i="18"/>
  <c r="K8455" i="18"/>
  <c r="P8431" i="18"/>
  <c r="I8461" i="18"/>
  <c r="N8437" i="18"/>
  <c r="K8462" i="18"/>
  <c r="P8438" i="18"/>
  <c r="K8451" i="18"/>
  <c r="P8427" i="18"/>
  <c r="J8451" i="18"/>
  <c r="O8427" i="18"/>
  <c r="J8443" i="18"/>
  <c r="O8419" i="18"/>
  <c r="J8461" i="18"/>
  <c r="O8437" i="18"/>
  <c r="J8456" i="18"/>
  <c r="O8432" i="18"/>
  <c r="J8460" i="18"/>
  <c r="O8436" i="18"/>
  <c r="J8441" i="18"/>
  <c r="O8417" i="18"/>
  <c r="K8452" i="18"/>
  <c r="P8428" i="18"/>
  <c r="J8458" i="18"/>
  <c r="O8434" i="18"/>
  <c r="K8464" i="18"/>
  <c r="P8440" i="18"/>
  <c r="J8442" i="18"/>
  <c r="O8418" i="18"/>
  <c r="K8456" i="18"/>
  <c r="P8432" i="18"/>
  <c r="K8458" i="18"/>
  <c r="P8434" i="18"/>
  <c r="R8415" i="18"/>
  <c r="U8415" i="18" s="1"/>
  <c r="R8398" i="18"/>
  <c r="U8398" i="18" s="1"/>
  <c r="I8462" i="18"/>
  <c r="N8438" i="18"/>
  <c r="J8455" i="18"/>
  <c r="O8431" i="18"/>
  <c r="I8451" i="18"/>
  <c r="N8427" i="18"/>
  <c r="K8450" i="18"/>
  <c r="P8426" i="18"/>
  <c r="K8445" i="18"/>
  <c r="P8421" i="18"/>
  <c r="K8460" i="18"/>
  <c r="P8436" i="18"/>
  <c r="K8448" i="18"/>
  <c r="P8424" i="18"/>
  <c r="J8453" i="18"/>
  <c r="O8429" i="18"/>
  <c r="R8410" i="18"/>
  <c r="U8410" i="18" s="1"/>
  <c r="R8411" i="18"/>
  <c r="U8411" i="18" s="1"/>
  <c r="R8397" i="18"/>
  <c r="U8397" i="18" s="1"/>
  <c r="R8395" i="18"/>
  <c r="U8395" i="18" s="1"/>
  <c r="R8406" i="18"/>
  <c r="U8406" i="18" s="1"/>
  <c r="R8396" i="18"/>
  <c r="U8396" i="18" s="1"/>
  <c r="R8399" i="18"/>
  <c r="U8399" i="18" s="1"/>
  <c r="I8458" i="18"/>
  <c r="N8434" i="18"/>
  <c r="I8460" i="18"/>
  <c r="N8436" i="18"/>
  <c r="K8443" i="18"/>
  <c r="P8419" i="18"/>
  <c r="J8445" i="18"/>
  <c r="O8421" i="18"/>
  <c r="J8462" i="18"/>
  <c r="O8438" i="18"/>
  <c r="I8452" i="18"/>
  <c r="N8428" i="18"/>
  <c r="J8447" i="18"/>
  <c r="O8423" i="18"/>
  <c r="J8452" i="18"/>
  <c r="O8428" i="18"/>
  <c r="J8444" i="18"/>
  <c r="O8420" i="18"/>
  <c r="K8459" i="18"/>
  <c r="P8435" i="18"/>
  <c r="K8447" i="18"/>
  <c r="P8423" i="18"/>
  <c r="I8463" i="18"/>
  <c r="N8439" i="18"/>
  <c r="K8454" i="18"/>
  <c r="P8430" i="18"/>
  <c r="K8449" i="18"/>
  <c r="P8425" i="18"/>
  <c r="K8444" i="18"/>
  <c r="P8420" i="18"/>
  <c r="I8446" i="18"/>
  <c r="N8422" i="18"/>
  <c r="J8450" i="18"/>
  <c r="O8426" i="18"/>
  <c r="J8449" i="18"/>
  <c r="O8425" i="18"/>
  <c r="R8427" i="18" l="1"/>
  <c r="U8427" i="18" s="1"/>
  <c r="R8438" i="18"/>
  <c r="U8438" i="18" s="1"/>
  <c r="J8474" i="18"/>
  <c r="O8450" i="18"/>
  <c r="I8470" i="18"/>
  <c r="N8446" i="18"/>
  <c r="I8487" i="18"/>
  <c r="N8463" i="18"/>
  <c r="J8476" i="18"/>
  <c r="O8452" i="18"/>
  <c r="J8469" i="18"/>
  <c r="O8445" i="18"/>
  <c r="R8437" i="18"/>
  <c r="U8437" i="18" s="1"/>
  <c r="R8431" i="18"/>
  <c r="U8431" i="18" s="1"/>
  <c r="R8418" i="18"/>
  <c r="U8418" i="18" s="1"/>
  <c r="R8424" i="18"/>
  <c r="U8424" i="18" s="1"/>
  <c r="R8426" i="18"/>
  <c r="U8426" i="18" s="1"/>
  <c r="R8440" i="18"/>
  <c r="U8440" i="18" s="1"/>
  <c r="R8423" i="18"/>
  <c r="U8423" i="18" s="1"/>
  <c r="R8420" i="18"/>
  <c r="U8420" i="18" s="1"/>
  <c r="R8421" i="18"/>
  <c r="U8421" i="18" s="1"/>
  <c r="R8417" i="18"/>
  <c r="U8417" i="18" s="1"/>
  <c r="R8425" i="18"/>
  <c r="U8425" i="18" s="1"/>
  <c r="J8473" i="18"/>
  <c r="O8449" i="18"/>
  <c r="K8473" i="18"/>
  <c r="P8449" i="18"/>
  <c r="K8483" i="18"/>
  <c r="P8459" i="18"/>
  <c r="I8476" i="18"/>
  <c r="N8452" i="18"/>
  <c r="I8484" i="18"/>
  <c r="N8460" i="18"/>
  <c r="R8434" i="18"/>
  <c r="U8434" i="18" s="1"/>
  <c r="K8472" i="18"/>
  <c r="P8448" i="18"/>
  <c r="K8469" i="18"/>
  <c r="P8445" i="18"/>
  <c r="I8475" i="18"/>
  <c r="N8451" i="18"/>
  <c r="I8486" i="18"/>
  <c r="N8462" i="18"/>
  <c r="K8482" i="18"/>
  <c r="P8458" i="18"/>
  <c r="J8466" i="18"/>
  <c r="O8442" i="18"/>
  <c r="J8482" i="18"/>
  <c r="O8458" i="18"/>
  <c r="J8465" i="18"/>
  <c r="O8441" i="18"/>
  <c r="J8480" i="18"/>
  <c r="O8456" i="18"/>
  <c r="J8467" i="18"/>
  <c r="O8443" i="18"/>
  <c r="K8475" i="18"/>
  <c r="P8451" i="18"/>
  <c r="I8485" i="18"/>
  <c r="N8461" i="18"/>
  <c r="I8479" i="18"/>
  <c r="N8455" i="18"/>
  <c r="R8455" i="18" s="1"/>
  <c r="U8455" i="18" s="1"/>
  <c r="J8472" i="18"/>
  <c r="O8448" i="18"/>
  <c r="I8466" i="18"/>
  <c r="N8442" i="18"/>
  <c r="I8472" i="18"/>
  <c r="N8448" i="18"/>
  <c r="I8474" i="18"/>
  <c r="N8450" i="18"/>
  <c r="I8488" i="18"/>
  <c r="N8464" i="18"/>
  <c r="I8471" i="18"/>
  <c r="N8447" i="18"/>
  <c r="R8447" i="18" s="1"/>
  <c r="U8447" i="18" s="1"/>
  <c r="I8468" i="18"/>
  <c r="N8444" i="18"/>
  <c r="K8487" i="18"/>
  <c r="P8463" i="18"/>
  <c r="K8485" i="18"/>
  <c r="P8461" i="18"/>
  <c r="I8469" i="18"/>
  <c r="N8445" i="18"/>
  <c r="R8445" i="18" s="1"/>
  <c r="U8445" i="18" s="1"/>
  <c r="J8470" i="18"/>
  <c r="O8446" i="18"/>
  <c r="K8481" i="18"/>
  <c r="P8457" i="18"/>
  <c r="I8465" i="18"/>
  <c r="N8441" i="18"/>
  <c r="I8473" i="18"/>
  <c r="N8449" i="18"/>
  <c r="R8449" i="18" s="1"/>
  <c r="U8449" i="18" s="1"/>
  <c r="K8478" i="18"/>
  <c r="P8454" i="18"/>
  <c r="J8468" i="18"/>
  <c r="O8444" i="18"/>
  <c r="J8486" i="18"/>
  <c r="O8462" i="18"/>
  <c r="R8429" i="18"/>
  <c r="U8429" i="18" s="1"/>
  <c r="R8432" i="18"/>
  <c r="U8432" i="18" s="1"/>
  <c r="R8430" i="18"/>
  <c r="U8430" i="18" s="1"/>
  <c r="R8419" i="18"/>
  <c r="U8419" i="18" s="1"/>
  <c r="R8435" i="18"/>
  <c r="U8435" i="18" s="1"/>
  <c r="K8468" i="18"/>
  <c r="P8444" i="18"/>
  <c r="K8471" i="18"/>
  <c r="P8447" i="18"/>
  <c r="J8471" i="18"/>
  <c r="O8447" i="18"/>
  <c r="K8467" i="18"/>
  <c r="P8443" i="18"/>
  <c r="I8482" i="18"/>
  <c r="N8458" i="18"/>
  <c r="R8422" i="18"/>
  <c r="U8422" i="18" s="1"/>
  <c r="R8439" i="18"/>
  <c r="U8439" i="18" s="1"/>
  <c r="R8428" i="18"/>
  <c r="U8428" i="18" s="1"/>
  <c r="R8436" i="18"/>
  <c r="U8436" i="18" s="1"/>
  <c r="J8477" i="18"/>
  <c r="O8453" i="18"/>
  <c r="K8484" i="18"/>
  <c r="P8460" i="18"/>
  <c r="K8474" i="18"/>
  <c r="P8450" i="18"/>
  <c r="J8479" i="18"/>
  <c r="O8455" i="18"/>
  <c r="K8480" i="18"/>
  <c r="P8456" i="18"/>
  <c r="K8488" i="18"/>
  <c r="P8464" i="18"/>
  <c r="K8476" i="18"/>
  <c r="P8452" i="18"/>
  <c r="J8484" i="18"/>
  <c r="O8460" i="18"/>
  <c r="J8485" i="18"/>
  <c r="O8461" i="18"/>
  <c r="J8475" i="18"/>
  <c r="O8451" i="18"/>
  <c r="K8486" i="18"/>
  <c r="P8462" i="18"/>
  <c r="K8479" i="18"/>
  <c r="P8455" i="18"/>
  <c r="I8481" i="18"/>
  <c r="N8457" i="18"/>
  <c r="I8477" i="18"/>
  <c r="N8453" i="18"/>
  <c r="J8487" i="18"/>
  <c r="O8463" i="18"/>
  <c r="K8470" i="18"/>
  <c r="P8446" i="18"/>
  <c r="I8480" i="18"/>
  <c r="N8456" i="18"/>
  <c r="K8466" i="18"/>
  <c r="P8442" i="18"/>
  <c r="K8465" i="18"/>
  <c r="P8441" i="18"/>
  <c r="I8478" i="18"/>
  <c r="N8454" i="18"/>
  <c r="I8467" i="18"/>
  <c r="N8443" i="18"/>
  <c r="J8481" i="18"/>
  <c r="O8457" i="18"/>
  <c r="J8478" i="18"/>
  <c r="O8454" i="18"/>
  <c r="I8483" i="18"/>
  <c r="N8459" i="18"/>
  <c r="J8488" i="18"/>
  <c r="O8464" i="18"/>
  <c r="K8477" i="18"/>
  <c r="P8453" i="18"/>
  <c r="J8483" i="18"/>
  <c r="O8459" i="18"/>
  <c r="R8443" i="18" l="1"/>
  <c r="U8443" i="18" s="1"/>
  <c r="R8450" i="18"/>
  <c r="U8450" i="18" s="1"/>
  <c r="R8441" i="18"/>
  <c r="U8441" i="18" s="1"/>
  <c r="R8448" i="18"/>
  <c r="U8448" i="18" s="1"/>
  <c r="R8459" i="18"/>
  <c r="U8459" i="18" s="1"/>
  <c r="R8454" i="18"/>
  <c r="U8454" i="18" s="1"/>
  <c r="J8505" i="18"/>
  <c r="O8481" i="18"/>
  <c r="J8507" i="18"/>
  <c r="O8483" i="18"/>
  <c r="J8502" i="18"/>
  <c r="O8478" i="18"/>
  <c r="K8489" i="18"/>
  <c r="P8465" i="18"/>
  <c r="I8505" i="18"/>
  <c r="N8481" i="18"/>
  <c r="J8509" i="18"/>
  <c r="O8485" i="18"/>
  <c r="K8500" i="18"/>
  <c r="P8476" i="18"/>
  <c r="K8504" i="18"/>
  <c r="P8480" i="18"/>
  <c r="J8501" i="18"/>
  <c r="O8477" i="18"/>
  <c r="K8491" i="18"/>
  <c r="P8467" i="18"/>
  <c r="K8495" i="18"/>
  <c r="P8471" i="18"/>
  <c r="R8444" i="18"/>
  <c r="U8444" i="18" s="1"/>
  <c r="R8464" i="18"/>
  <c r="U8464" i="18" s="1"/>
  <c r="R8461" i="18"/>
  <c r="U8461" i="18" s="1"/>
  <c r="R8462" i="18"/>
  <c r="U8462" i="18" s="1"/>
  <c r="I8500" i="18"/>
  <c r="N8476" i="18"/>
  <c r="K8497" i="18"/>
  <c r="P8473" i="18"/>
  <c r="R8446" i="18"/>
  <c r="U8446" i="18" s="1"/>
  <c r="K8494" i="18"/>
  <c r="P8470" i="18"/>
  <c r="J8512" i="18"/>
  <c r="O8488" i="18"/>
  <c r="I8491" i="18"/>
  <c r="N8467" i="18"/>
  <c r="I8504" i="18"/>
  <c r="N8480" i="18"/>
  <c r="J8511" i="18"/>
  <c r="O8487" i="18"/>
  <c r="K8510" i="18"/>
  <c r="P8486" i="18"/>
  <c r="K8498" i="18"/>
  <c r="P8474" i="18"/>
  <c r="R8453" i="18"/>
  <c r="U8453" i="18" s="1"/>
  <c r="R8458" i="18"/>
  <c r="U8458" i="18" s="1"/>
  <c r="J8510" i="18"/>
  <c r="O8486" i="18"/>
  <c r="K8502" i="18"/>
  <c r="P8478" i="18"/>
  <c r="I8489" i="18"/>
  <c r="N8465" i="18"/>
  <c r="J8494" i="18"/>
  <c r="O8470" i="18"/>
  <c r="K8509" i="18"/>
  <c r="P8485" i="18"/>
  <c r="I8492" i="18"/>
  <c r="N8468" i="18"/>
  <c r="I8512" i="18"/>
  <c r="N8488" i="18"/>
  <c r="I8496" i="18"/>
  <c r="N8472" i="18"/>
  <c r="J8496" i="18"/>
  <c r="O8472" i="18"/>
  <c r="I8509" i="18"/>
  <c r="N8485" i="18"/>
  <c r="J8491" i="18"/>
  <c r="O8467" i="18"/>
  <c r="J8489" i="18"/>
  <c r="O8465" i="18"/>
  <c r="J8490" i="18"/>
  <c r="O8466" i="18"/>
  <c r="I8510" i="18"/>
  <c r="N8486" i="18"/>
  <c r="K8493" i="18"/>
  <c r="P8469" i="18"/>
  <c r="R8460" i="18"/>
  <c r="U8460" i="18" s="1"/>
  <c r="J8500" i="18"/>
  <c r="O8476" i="18"/>
  <c r="I8494" i="18"/>
  <c r="N8470" i="18"/>
  <c r="R8470" i="18" s="1"/>
  <c r="U8470" i="18" s="1"/>
  <c r="I8507" i="18"/>
  <c r="N8483" i="18"/>
  <c r="K8490" i="18"/>
  <c r="P8466" i="18"/>
  <c r="K8503" i="18"/>
  <c r="P8479" i="18"/>
  <c r="J8508" i="18"/>
  <c r="O8484" i="18"/>
  <c r="R8442" i="18"/>
  <c r="U8442" i="18" s="1"/>
  <c r="R8451" i="18"/>
  <c r="U8451" i="18" s="1"/>
  <c r="I8508" i="18"/>
  <c r="N8484" i="18"/>
  <c r="K8507" i="18"/>
  <c r="P8483" i="18"/>
  <c r="J8497" i="18"/>
  <c r="O8473" i="18"/>
  <c r="R8463" i="18"/>
  <c r="U8463" i="18" s="1"/>
  <c r="K8501" i="18"/>
  <c r="P8477" i="18"/>
  <c r="I8502" i="18"/>
  <c r="N8478" i="18"/>
  <c r="I8501" i="18"/>
  <c r="N8477" i="18"/>
  <c r="J8499" i="18"/>
  <c r="O8475" i="18"/>
  <c r="K8512" i="18"/>
  <c r="P8488" i="18"/>
  <c r="J8503" i="18"/>
  <c r="O8479" i="18"/>
  <c r="K8508" i="18"/>
  <c r="P8484" i="18"/>
  <c r="I8506" i="18"/>
  <c r="N8482" i="18"/>
  <c r="J8495" i="18"/>
  <c r="O8471" i="18"/>
  <c r="K8492" i="18"/>
  <c r="P8468" i="18"/>
  <c r="R8456" i="18"/>
  <c r="U8456" i="18" s="1"/>
  <c r="R8457" i="18"/>
  <c r="U8457" i="18" s="1"/>
  <c r="J8492" i="18"/>
  <c r="O8468" i="18"/>
  <c r="I8497" i="18"/>
  <c r="N8473" i="18"/>
  <c r="K8505" i="18"/>
  <c r="P8481" i="18"/>
  <c r="I8493" i="18"/>
  <c r="N8469" i="18"/>
  <c r="K8511" i="18"/>
  <c r="P8487" i="18"/>
  <c r="I8495" i="18"/>
  <c r="N8471" i="18"/>
  <c r="I8498" i="18"/>
  <c r="N8474" i="18"/>
  <c r="I8490" i="18"/>
  <c r="N8466" i="18"/>
  <c r="I8503" i="18"/>
  <c r="N8479" i="18"/>
  <c r="K8499" i="18"/>
  <c r="P8475" i="18"/>
  <c r="J8504" i="18"/>
  <c r="O8480" i="18"/>
  <c r="J8506" i="18"/>
  <c r="O8482" i="18"/>
  <c r="K8506" i="18"/>
  <c r="P8482" i="18"/>
  <c r="I8499" i="18"/>
  <c r="N8475" i="18"/>
  <c r="K8496" i="18"/>
  <c r="P8472" i="18"/>
  <c r="R8452" i="18"/>
  <c r="U8452" i="18" s="1"/>
  <c r="J8493" i="18"/>
  <c r="O8469" i="18"/>
  <c r="I8511" i="18"/>
  <c r="N8487" i="18"/>
  <c r="J8498" i="18"/>
  <c r="O8474" i="18"/>
  <c r="R8486" i="18" l="1"/>
  <c r="U8486" i="18" s="1"/>
  <c r="R8475" i="18"/>
  <c r="U8475" i="18" s="1"/>
  <c r="R8484" i="18"/>
  <c r="U8484" i="18" s="1"/>
  <c r="R8479" i="18"/>
  <c r="U8479" i="18" s="1"/>
  <c r="R8478" i="18"/>
  <c r="U8478" i="18" s="1"/>
  <c r="R8485" i="18"/>
  <c r="U8485" i="18" s="1"/>
  <c r="R8471" i="18"/>
  <c r="U8471" i="18" s="1"/>
  <c r="J8528" i="18"/>
  <c r="O8504" i="18"/>
  <c r="K8529" i="18"/>
  <c r="P8505" i="18"/>
  <c r="J8527" i="18"/>
  <c r="O8503" i="18"/>
  <c r="R8487" i="18"/>
  <c r="U8487" i="18" s="1"/>
  <c r="I8523" i="18"/>
  <c r="N8499" i="18"/>
  <c r="J8530" i="18"/>
  <c r="O8506" i="18"/>
  <c r="K8523" i="18"/>
  <c r="P8499" i="18"/>
  <c r="I8514" i="18"/>
  <c r="N8490" i="18"/>
  <c r="I8519" i="18"/>
  <c r="N8495" i="18"/>
  <c r="I8517" i="18"/>
  <c r="N8493" i="18"/>
  <c r="I8521" i="18"/>
  <c r="N8497" i="18"/>
  <c r="J8519" i="18"/>
  <c r="O8495" i="18"/>
  <c r="K8532" i="18"/>
  <c r="P8508" i="18"/>
  <c r="K8536" i="18"/>
  <c r="P8512" i="18"/>
  <c r="I8525" i="18"/>
  <c r="N8501" i="18"/>
  <c r="K8525" i="18"/>
  <c r="P8501" i="18"/>
  <c r="R8483" i="18"/>
  <c r="U8483" i="18" s="1"/>
  <c r="K8517" i="18"/>
  <c r="P8493" i="18"/>
  <c r="J8514" i="18"/>
  <c r="O8490" i="18"/>
  <c r="J8515" i="18"/>
  <c r="O8491" i="18"/>
  <c r="J8520" i="18"/>
  <c r="O8496" i="18"/>
  <c r="I8536" i="18"/>
  <c r="N8512" i="18"/>
  <c r="K8533" i="18"/>
  <c r="P8509" i="18"/>
  <c r="I8513" i="18"/>
  <c r="N8489" i="18"/>
  <c r="J8534" i="18"/>
  <c r="O8510" i="18"/>
  <c r="K8522" i="18"/>
  <c r="P8498" i="18"/>
  <c r="J8535" i="18"/>
  <c r="O8511" i="18"/>
  <c r="I8515" i="18"/>
  <c r="N8491" i="18"/>
  <c r="K8518" i="18"/>
  <c r="P8494" i="18"/>
  <c r="R8476" i="18"/>
  <c r="U8476" i="18" s="1"/>
  <c r="R8474" i="18"/>
  <c r="U8474" i="18" s="1"/>
  <c r="R8482" i="18"/>
  <c r="U8482" i="18" s="1"/>
  <c r="K8531" i="18"/>
  <c r="P8507" i="18"/>
  <c r="K8527" i="18"/>
  <c r="P8503" i="18"/>
  <c r="I8531" i="18"/>
  <c r="N8507" i="18"/>
  <c r="J8524" i="18"/>
  <c r="O8500" i="18"/>
  <c r="R8472" i="18"/>
  <c r="U8472" i="18" s="1"/>
  <c r="R8468" i="18"/>
  <c r="U8468" i="18" s="1"/>
  <c r="R8480" i="18"/>
  <c r="U8480" i="18" s="1"/>
  <c r="I8524" i="18"/>
  <c r="N8500" i="18"/>
  <c r="K8515" i="18"/>
  <c r="P8491" i="18"/>
  <c r="K8528" i="18"/>
  <c r="P8504" i="18"/>
  <c r="J8533" i="18"/>
  <c r="O8509" i="18"/>
  <c r="K8513" i="18"/>
  <c r="P8489" i="18"/>
  <c r="J8531" i="18"/>
  <c r="O8507" i="18"/>
  <c r="I8535" i="18"/>
  <c r="N8511" i="18"/>
  <c r="K8530" i="18"/>
  <c r="P8506" i="18"/>
  <c r="I8522" i="18"/>
  <c r="N8498" i="18"/>
  <c r="J8516" i="18"/>
  <c r="O8492" i="18"/>
  <c r="I8530" i="18"/>
  <c r="N8506" i="18"/>
  <c r="J8523" i="18"/>
  <c r="O8499" i="18"/>
  <c r="I8526" i="18"/>
  <c r="N8502" i="18"/>
  <c r="I8534" i="18"/>
  <c r="N8510" i="18"/>
  <c r="J8513" i="18"/>
  <c r="O8489" i="18"/>
  <c r="I8533" i="18"/>
  <c r="N8509" i="18"/>
  <c r="I8520" i="18"/>
  <c r="N8496" i="18"/>
  <c r="I8516" i="18"/>
  <c r="N8492" i="18"/>
  <c r="J8518" i="18"/>
  <c r="O8494" i="18"/>
  <c r="K8526" i="18"/>
  <c r="P8502" i="18"/>
  <c r="K8534" i="18"/>
  <c r="P8510" i="18"/>
  <c r="I8528" i="18"/>
  <c r="N8504" i="18"/>
  <c r="J8536" i="18"/>
  <c r="O8512" i="18"/>
  <c r="R8481" i="18"/>
  <c r="U8481" i="18" s="1"/>
  <c r="K8520" i="18"/>
  <c r="P8496" i="18"/>
  <c r="I8527" i="18"/>
  <c r="N8503" i="18"/>
  <c r="K8535" i="18"/>
  <c r="P8511" i="18"/>
  <c r="K8516" i="18"/>
  <c r="P8492" i="18"/>
  <c r="J8522" i="18"/>
  <c r="O8498" i="18"/>
  <c r="J8517" i="18"/>
  <c r="O8493" i="18"/>
  <c r="R8466" i="18"/>
  <c r="U8466" i="18" s="1"/>
  <c r="R8469" i="18"/>
  <c r="U8469" i="18" s="1"/>
  <c r="R8473" i="18"/>
  <c r="U8473" i="18" s="1"/>
  <c r="R8477" i="18"/>
  <c r="U8477" i="18" s="1"/>
  <c r="J8521" i="18"/>
  <c r="O8497" i="18"/>
  <c r="I8532" i="18"/>
  <c r="N8508" i="18"/>
  <c r="J8532" i="18"/>
  <c r="O8508" i="18"/>
  <c r="K8514" i="18"/>
  <c r="P8490" i="18"/>
  <c r="I8518" i="18"/>
  <c r="N8494" i="18"/>
  <c r="R8488" i="18"/>
  <c r="U8488" i="18" s="1"/>
  <c r="R8465" i="18"/>
  <c r="U8465" i="18" s="1"/>
  <c r="R8467" i="18"/>
  <c r="U8467" i="18" s="1"/>
  <c r="K8521" i="18"/>
  <c r="P8497" i="18"/>
  <c r="K8519" i="18"/>
  <c r="P8495" i="18"/>
  <c r="J8525" i="18"/>
  <c r="O8501" i="18"/>
  <c r="K8524" i="18"/>
  <c r="P8500" i="18"/>
  <c r="I8529" i="18"/>
  <c r="N8505" i="18"/>
  <c r="J8526" i="18"/>
  <c r="O8502" i="18"/>
  <c r="J8529" i="18"/>
  <c r="O8505" i="18"/>
  <c r="R8509" i="18" l="1"/>
  <c r="U8509" i="18" s="1"/>
  <c r="R8504" i="18"/>
  <c r="U8504" i="18" s="1"/>
  <c r="R8492" i="18"/>
  <c r="U8492" i="18" s="1"/>
  <c r="R8510" i="18"/>
  <c r="U8510" i="18" s="1"/>
  <c r="R8505" i="18"/>
  <c r="U8505" i="18" s="1"/>
  <c r="R8496" i="18"/>
  <c r="U8496" i="18" s="1"/>
  <c r="R8498" i="18"/>
  <c r="U8498" i="18" s="1"/>
  <c r="R8511" i="18"/>
  <c r="U8511" i="18" s="1"/>
  <c r="R8503" i="18"/>
  <c r="U8503" i="18" s="1"/>
  <c r="J8556" i="18"/>
  <c r="O8532" i="18"/>
  <c r="J8546" i="18"/>
  <c r="O8522" i="18"/>
  <c r="K8538" i="18"/>
  <c r="P8514" i="18"/>
  <c r="I8556" i="18"/>
  <c r="N8532" i="18"/>
  <c r="J8541" i="18"/>
  <c r="O8517" i="18"/>
  <c r="I8551" i="18"/>
  <c r="N8527" i="18"/>
  <c r="R8502" i="18"/>
  <c r="U8502" i="18" s="1"/>
  <c r="R8506" i="18"/>
  <c r="U8506" i="18" s="1"/>
  <c r="R8500" i="18"/>
  <c r="U8500" i="18" s="1"/>
  <c r="I8555" i="18"/>
  <c r="N8531" i="18"/>
  <c r="K8555" i="18"/>
  <c r="P8531" i="18"/>
  <c r="I8549" i="18"/>
  <c r="N8525" i="18"/>
  <c r="K8556" i="18"/>
  <c r="P8532" i="18"/>
  <c r="I8545" i="18"/>
  <c r="N8521" i="18"/>
  <c r="I8543" i="18"/>
  <c r="N8519" i="18"/>
  <c r="K8547" i="18"/>
  <c r="P8523" i="18"/>
  <c r="I8547" i="18"/>
  <c r="N8523" i="18"/>
  <c r="I8542" i="18"/>
  <c r="N8518" i="18"/>
  <c r="K8540" i="18"/>
  <c r="P8516" i="18"/>
  <c r="J8553" i="18"/>
  <c r="O8529" i="18"/>
  <c r="I8553" i="18"/>
  <c r="N8529" i="18"/>
  <c r="J8549" i="18"/>
  <c r="O8525" i="18"/>
  <c r="K8545" i="18"/>
  <c r="P8521" i="18"/>
  <c r="R8494" i="18"/>
  <c r="U8494" i="18" s="1"/>
  <c r="J8560" i="18"/>
  <c r="O8536" i="18"/>
  <c r="K8558" i="18"/>
  <c r="P8534" i="18"/>
  <c r="J8542" i="18"/>
  <c r="O8518" i="18"/>
  <c r="I8544" i="18"/>
  <c r="N8520" i="18"/>
  <c r="J8537" i="18"/>
  <c r="O8513" i="18"/>
  <c r="I8550" i="18"/>
  <c r="N8526" i="18"/>
  <c r="I8554" i="18"/>
  <c r="N8530" i="18"/>
  <c r="I8546" i="18"/>
  <c r="N8522" i="18"/>
  <c r="I8559" i="18"/>
  <c r="N8535" i="18"/>
  <c r="K8537" i="18"/>
  <c r="P8513" i="18"/>
  <c r="K8552" i="18"/>
  <c r="P8528" i="18"/>
  <c r="I8548" i="18"/>
  <c r="N8524" i="18"/>
  <c r="K8542" i="18"/>
  <c r="P8518" i="18"/>
  <c r="J8559" i="18"/>
  <c r="O8535" i="18"/>
  <c r="J8558" i="18"/>
  <c r="O8534" i="18"/>
  <c r="K8557" i="18"/>
  <c r="P8533" i="18"/>
  <c r="J8544" i="18"/>
  <c r="O8520" i="18"/>
  <c r="J8538" i="18"/>
  <c r="O8514" i="18"/>
  <c r="R8493" i="18"/>
  <c r="U8493" i="18" s="1"/>
  <c r="R8490" i="18"/>
  <c r="U8490" i="18" s="1"/>
  <c r="K8553" i="18"/>
  <c r="P8529" i="18"/>
  <c r="J8545" i="18"/>
  <c r="O8521" i="18"/>
  <c r="K8559" i="18"/>
  <c r="P8535" i="18"/>
  <c r="K8544" i="18"/>
  <c r="P8520" i="18"/>
  <c r="J8548" i="18"/>
  <c r="O8524" i="18"/>
  <c r="K8551" i="18"/>
  <c r="P8527" i="18"/>
  <c r="R8491" i="18"/>
  <c r="U8491" i="18" s="1"/>
  <c r="R8489" i="18"/>
  <c r="U8489" i="18" s="1"/>
  <c r="R8512" i="18"/>
  <c r="U8512" i="18" s="1"/>
  <c r="K8549" i="18"/>
  <c r="P8525" i="18"/>
  <c r="K8560" i="18"/>
  <c r="P8536" i="18"/>
  <c r="J8543" i="18"/>
  <c r="O8519" i="18"/>
  <c r="I8541" i="18"/>
  <c r="N8517" i="18"/>
  <c r="I8538" i="18"/>
  <c r="N8514" i="18"/>
  <c r="J8554" i="18"/>
  <c r="O8530" i="18"/>
  <c r="J8550" i="18"/>
  <c r="O8526" i="18"/>
  <c r="K8548" i="18"/>
  <c r="P8524" i="18"/>
  <c r="K8543" i="18"/>
  <c r="P8519" i="18"/>
  <c r="R8508" i="18"/>
  <c r="U8508" i="18" s="1"/>
  <c r="I8552" i="18"/>
  <c r="N8528" i="18"/>
  <c r="K8550" i="18"/>
  <c r="P8526" i="18"/>
  <c r="I8540" i="18"/>
  <c r="N8516" i="18"/>
  <c r="I8557" i="18"/>
  <c r="N8533" i="18"/>
  <c r="I8558" i="18"/>
  <c r="N8534" i="18"/>
  <c r="J8547" i="18"/>
  <c r="O8523" i="18"/>
  <c r="J8540" i="18"/>
  <c r="O8516" i="18"/>
  <c r="K8554" i="18"/>
  <c r="P8530" i="18"/>
  <c r="J8555" i="18"/>
  <c r="O8531" i="18"/>
  <c r="J8557" i="18"/>
  <c r="O8533" i="18"/>
  <c r="K8539" i="18"/>
  <c r="P8515" i="18"/>
  <c r="R8507" i="18"/>
  <c r="U8507" i="18" s="1"/>
  <c r="I8539" i="18"/>
  <c r="N8515" i="18"/>
  <c r="K8546" i="18"/>
  <c r="P8522" i="18"/>
  <c r="I8537" i="18"/>
  <c r="N8513" i="18"/>
  <c r="I8560" i="18"/>
  <c r="N8536" i="18"/>
  <c r="J8539" i="18"/>
  <c r="O8515" i="18"/>
  <c r="K8541" i="18"/>
  <c r="P8517" i="18"/>
  <c r="R8501" i="18"/>
  <c r="U8501" i="18" s="1"/>
  <c r="R8497" i="18"/>
  <c r="U8497" i="18" s="1"/>
  <c r="R8495" i="18"/>
  <c r="U8495" i="18" s="1"/>
  <c r="R8499" i="18"/>
  <c r="U8499" i="18" s="1"/>
  <c r="J8551" i="18"/>
  <c r="O8527" i="18"/>
  <c r="J8552" i="18"/>
  <c r="O8528" i="18"/>
  <c r="R8535" i="18" l="1"/>
  <c r="U8535" i="18" s="1"/>
  <c r="R8536" i="18"/>
  <c r="U8536" i="18" s="1"/>
  <c r="R8534" i="18"/>
  <c r="U8534" i="18" s="1"/>
  <c r="R8513" i="18"/>
  <c r="U8513" i="18" s="1"/>
  <c r="R8528" i="18"/>
  <c r="U8528" i="18" s="1"/>
  <c r="I8561" i="18"/>
  <c r="N8537" i="18"/>
  <c r="R8533" i="18"/>
  <c r="U8533" i="18" s="1"/>
  <c r="K8572" i="18"/>
  <c r="P8548" i="18"/>
  <c r="J8578" i="18"/>
  <c r="O8554" i="18"/>
  <c r="I8565" i="18"/>
  <c r="N8541" i="18"/>
  <c r="K8584" i="18"/>
  <c r="P8560" i="18"/>
  <c r="R8524" i="18"/>
  <c r="U8524" i="18" s="1"/>
  <c r="R8522" i="18"/>
  <c r="U8522" i="18" s="1"/>
  <c r="R8526" i="18"/>
  <c r="U8526" i="18" s="1"/>
  <c r="R8520" i="18"/>
  <c r="U8520" i="18" s="1"/>
  <c r="J8573" i="18"/>
  <c r="O8549" i="18"/>
  <c r="J8577" i="18"/>
  <c r="O8553" i="18"/>
  <c r="I8566" i="18"/>
  <c r="N8542" i="18"/>
  <c r="K8571" i="18"/>
  <c r="P8547" i="18"/>
  <c r="I8569" i="18"/>
  <c r="N8545" i="18"/>
  <c r="I8573" i="18"/>
  <c r="N8549" i="18"/>
  <c r="I8579" i="18"/>
  <c r="N8555" i="18"/>
  <c r="R8527" i="18"/>
  <c r="U8527" i="18" s="1"/>
  <c r="R8532" i="18"/>
  <c r="U8532" i="18" s="1"/>
  <c r="I8584" i="18"/>
  <c r="N8560" i="18"/>
  <c r="J8575" i="18"/>
  <c r="O8551" i="18"/>
  <c r="J8563" i="18"/>
  <c r="O8539" i="18"/>
  <c r="I8563" i="18"/>
  <c r="N8539" i="18"/>
  <c r="J8581" i="18"/>
  <c r="O8557" i="18"/>
  <c r="K8578" i="18"/>
  <c r="P8554" i="18"/>
  <c r="J8571" i="18"/>
  <c r="O8547" i="18"/>
  <c r="I8581" i="18"/>
  <c r="N8557" i="18"/>
  <c r="K8574" i="18"/>
  <c r="P8550" i="18"/>
  <c r="R8514" i="18"/>
  <c r="U8514" i="18" s="1"/>
  <c r="J8572" i="18"/>
  <c r="O8548" i="18"/>
  <c r="K8583" i="18"/>
  <c r="P8559" i="18"/>
  <c r="K8577" i="18"/>
  <c r="P8553" i="18"/>
  <c r="J8562" i="18"/>
  <c r="O8538" i="18"/>
  <c r="K8581" i="18"/>
  <c r="P8557" i="18"/>
  <c r="J8583" i="18"/>
  <c r="O8559" i="18"/>
  <c r="I8572" i="18"/>
  <c r="N8548" i="18"/>
  <c r="K8561" i="18"/>
  <c r="P8537" i="18"/>
  <c r="I8570" i="18"/>
  <c r="N8546" i="18"/>
  <c r="I8574" i="18"/>
  <c r="N8550" i="18"/>
  <c r="I8568" i="18"/>
  <c r="N8544" i="18"/>
  <c r="K8582" i="18"/>
  <c r="P8558" i="18"/>
  <c r="R8529" i="18"/>
  <c r="U8529" i="18" s="1"/>
  <c r="R8523" i="18"/>
  <c r="U8523" i="18" s="1"/>
  <c r="R8519" i="18"/>
  <c r="U8519" i="18" s="1"/>
  <c r="I8575" i="18"/>
  <c r="N8551" i="18"/>
  <c r="I8580" i="18"/>
  <c r="N8556" i="18"/>
  <c r="J8570" i="18"/>
  <c r="O8546" i="18"/>
  <c r="K8565" i="18"/>
  <c r="P8541" i="18"/>
  <c r="I8562" i="18"/>
  <c r="N8538" i="18"/>
  <c r="R8530" i="18"/>
  <c r="U8530" i="18" s="1"/>
  <c r="K8569" i="18"/>
  <c r="P8545" i="18"/>
  <c r="I8577" i="18"/>
  <c r="N8553" i="18"/>
  <c r="K8564" i="18"/>
  <c r="P8540" i="18"/>
  <c r="I8571" i="18"/>
  <c r="N8547" i="18"/>
  <c r="I8567" i="18"/>
  <c r="N8543" i="18"/>
  <c r="K8580" i="18"/>
  <c r="P8556" i="18"/>
  <c r="K8579" i="18"/>
  <c r="P8555" i="18"/>
  <c r="J8576" i="18"/>
  <c r="O8552" i="18"/>
  <c r="K8570" i="18"/>
  <c r="P8546" i="18"/>
  <c r="R8516" i="18"/>
  <c r="U8516" i="18" s="1"/>
  <c r="K8567" i="18"/>
  <c r="P8543" i="18"/>
  <c r="J8574" i="18"/>
  <c r="O8550" i="18"/>
  <c r="J8567" i="18"/>
  <c r="O8543" i="18"/>
  <c r="K8573" i="18"/>
  <c r="P8549" i="18"/>
  <c r="R8515" i="18"/>
  <c r="U8515" i="18" s="1"/>
  <c r="K8563" i="18"/>
  <c r="P8539" i="18"/>
  <c r="J8579" i="18"/>
  <c r="O8555" i="18"/>
  <c r="J8564" i="18"/>
  <c r="O8540" i="18"/>
  <c r="I8582" i="18"/>
  <c r="N8558" i="18"/>
  <c r="I8564" i="18"/>
  <c r="N8540" i="18"/>
  <c r="I8576" i="18"/>
  <c r="N8552" i="18"/>
  <c r="R8517" i="18"/>
  <c r="U8517" i="18" s="1"/>
  <c r="K8575" i="18"/>
  <c r="P8551" i="18"/>
  <c r="K8568" i="18"/>
  <c r="P8544" i="18"/>
  <c r="J8569" i="18"/>
  <c r="O8545" i="18"/>
  <c r="J8568" i="18"/>
  <c r="O8544" i="18"/>
  <c r="J8582" i="18"/>
  <c r="O8558" i="18"/>
  <c r="K8566" i="18"/>
  <c r="P8542" i="18"/>
  <c r="K8576" i="18"/>
  <c r="P8552" i="18"/>
  <c r="I8583" i="18"/>
  <c r="N8559" i="18"/>
  <c r="I8578" i="18"/>
  <c r="N8554" i="18"/>
  <c r="R8554" i="18" s="1"/>
  <c r="U8554" i="18" s="1"/>
  <c r="J8561" i="18"/>
  <c r="O8537" i="18"/>
  <c r="J8566" i="18"/>
  <c r="O8542" i="18"/>
  <c r="J8584" i="18"/>
  <c r="O8560" i="18"/>
  <c r="R8518" i="18"/>
  <c r="U8518" i="18" s="1"/>
  <c r="R8521" i="18"/>
  <c r="U8521" i="18" s="1"/>
  <c r="R8525" i="18"/>
  <c r="U8525" i="18" s="1"/>
  <c r="R8531" i="18"/>
  <c r="U8531" i="18" s="1"/>
  <c r="J8565" i="18"/>
  <c r="O8541" i="18"/>
  <c r="K8562" i="18"/>
  <c r="P8538" i="18"/>
  <c r="J8580" i="18"/>
  <c r="O8556" i="18"/>
  <c r="R8553" i="18" l="1"/>
  <c r="U8553" i="18" s="1"/>
  <c r="R8543" i="18"/>
  <c r="U8543" i="18" s="1"/>
  <c r="R8540" i="18"/>
  <c r="U8540" i="18" s="1"/>
  <c r="R8550" i="18"/>
  <c r="U8550" i="18" s="1"/>
  <c r="R8552" i="18"/>
  <c r="U8552" i="18" s="1"/>
  <c r="R8558" i="18"/>
  <c r="U8558" i="18" s="1"/>
  <c r="R8547" i="18"/>
  <c r="U8547" i="18" s="1"/>
  <c r="R8548" i="18"/>
  <c r="U8548" i="18" s="1"/>
  <c r="I8607" i="18"/>
  <c r="N8583" i="18"/>
  <c r="J8592" i="18"/>
  <c r="O8568" i="18"/>
  <c r="J8591" i="18"/>
  <c r="O8567" i="18"/>
  <c r="K8591" i="18"/>
  <c r="P8567" i="18"/>
  <c r="K8589" i="18"/>
  <c r="P8565" i="18"/>
  <c r="I8604" i="18"/>
  <c r="N8580" i="18"/>
  <c r="R8544" i="18"/>
  <c r="U8544" i="18" s="1"/>
  <c r="R8546" i="18"/>
  <c r="U8546" i="18" s="1"/>
  <c r="K8598" i="18"/>
  <c r="P8574" i="18"/>
  <c r="J8595" i="18"/>
  <c r="O8571" i="18"/>
  <c r="J8605" i="18"/>
  <c r="O8581" i="18"/>
  <c r="J8587" i="18"/>
  <c r="O8563" i="18"/>
  <c r="I8608" i="18"/>
  <c r="N8584" i="18"/>
  <c r="I8603" i="18"/>
  <c r="N8579" i="18"/>
  <c r="I8593" i="18"/>
  <c r="N8569" i="18"/>
  <c r="I8590" i="18"/>
  <c r="N8566" i="18"/>
  <c r="J8597" i="18"/>
  <c r="O8573" i="18"/>
  <c r="I8589" i="18"/>
  <c r="N8565" i="18"/>
  <c r="K8596" i="18"/>
  <c r="P8572" i="18"/>
  <c r="J8585" i="18"/>
  <c r="O8561" i="18"/>
  <c r="K8590" i="18"/>
  <c r="P8566" i="18"/>
  <c r="K8592" i="18"/>
  <c r="P8568" i="18"/>
  <c r="I8600" i="18"/>
  <c r="N8576" i="18"/>
  <c r="I8606" i="18"/>
  <c r="N8582" i="18"/>
  <c r="J8603" i="18"/>
  <c r="O8579" i="18"/>
  <c r="J8600" i="18"/>
  <c r="O8576" i="18"/>
  <c r="K8604" i="18"/>
  <c r="P8580" i="18"/>
  <c r="I8595" i="18"/>
  <c r="N8571" i="18"/>
  <c r="I8601" i="18"/>
  <c r="N8577" i="18"/>
  <c r="R8538" i="18"/>
  <c r="U8538" i="18" s="1"/>
  <c r="R8551" i="18"/>
  <c r="U8551" i="18" s="1"/>
  <c r="I8592" i="18"/>
  <c r="N8568" i="18"/>
  <c r="I8594" i="18"/>
  <c r="N8570" i="18"/>
  <c r="I8596" i="18"/>
  <c r="N8572" i="18"/>
  <c r="K8605" i="18"/>
  <c r="P8581" i="18"/>
  <c r="K8601" i="18"/>
  <c r="P8577" i="18"/>
  <c r="J8596" i="18"/>
  <c r="O8572" i="18"/>
  <c r="R8557" i="18"/>
  <c r="U8557" i="18" s="1"/>
  <c r="R8539" i="18"/>
  <c r="U8539" i="18" s="1"/>
  <c r="R8549" i="18"/>
  <c r="U8549" i="18" s="1"/>
  <c r="J8608" i="18"/>
  <c r="O8584" i="18"/>
  <c r="I8602" i="18"/>
  <c r="N8578" i="18"/>
  <c r="K8600" i="18"/>
  <c r="P8576" i="18"/>
  <c r="J8593" i="18"/>
  <c r="O8569" i="18"/>
  <c r="K8599" i="18"/>
  <c r="P8575" i="18"/>
  <c r="K8597" i="18"/>
  <c r="P8573" i="18"/>
  <c r="I8586" i="18"/>
  <c r="N8562" i="18"/>
  <c r="I8599" i="18"/>
  <c r="N8575" i="18"/>
  <c r="I8605" i="18"/>
  <c r="N8581" i="18"/>
  <c r="K8602" i="18"/>
  <c r="P8578" i="18"/>
  <c r="I8587" i="18"/>
  <c r="N8563" i="18"/>
  <c r="J8599" i="18"/>
  <c r="O8575" i="18"/>
  <c r="I8597" i="18"/>
  <c r="N8573" i="18"/>
  <c r="K8595" i="18"/>
  <c r="P8571" i="18"/>
  <c r="J8601" i="18"/>
  <c r="O8577" i="18"/>
  <c r="K8608" i="18"/>
  <c r="P8584" i="18"/>
  <c r="J8602" i="18"/>
  <c r="O8578" i="18"/>
  <c r="R8537" i="18"/>
  <c r="U8537" i="18" s="1"/>
  <c r="K8586" i="18"/>
  <c r="P8562" i="18"/>
  <c r="J8604" i="18"/>
  <c r="O8580" i="18"/>
  <c r="J8589" i="18"/>
  <c r="O8565" i="18"/>
  <c r="J8590" i="18"/>
  <c r="O8566" i="18"/>
  <c r="J8606" i="18"/>
  <c r="O8582" i="18"/>
  <c r="J8598" i="18"/>
  <c r="O8574" i="18"/>
  <c r="J8594" i="18"/>
  <c r="O8570" i="18"/>
  <c r="R8559" i="18"/>
  <c r="U8559" i="18" s="1"/>
  <c r="I8588" i="18"/>
  <c r="N8564" i="18"/>
  <c r="J8588" i="18"/>
  <c r="O8564" i="18"/>
  <c r="K8587" i="18"/>
  <c r="P8563" i="18"/>
  <c r="K8594" i="18"/>
  <c r="P8570" i="18"/>
  <c r="K8603" i="18"/>
  <c r="P8579" i="18"/>
  <c r="I8591" i="18"/>
  <c r="N8567" i="18"/>
  <c r="K8588" i="18"/>
  <c r="P8564" i="18"/>
  <c r="K8593" i="18"/>
  <c r="P8569" i="18"/>
  <c r="R8556" i="18"/>
  <c r="U8556" i="18" s="1"/>
  <c r="K8606" i="18"/>
  <c r="P8582" i="18"/>
  <c r="I8598" i="18"/>
  <c r="N8574" i="18"/>
  <c r="R8574" i="18" s="1"/>
  <c r="U8574" i="18" s="1"/>
  <c r="K8585" i="18"/>
  <c r="P8561" i="18"/>
  <c r="J8607" i="18"/>
  <c r="O8583" i="18"/>
  <c r="J8586" i="18"/>
  <c r="O8562" i="18"/>
  <c r="K8607" i="18"/>
  <c r="P8583" i="18"/>
  <c r="R8560" i="18"/>
  <c r="U8560" i="18" s="1"/>
  <c r="R8555" i="18"/>
  <c r="U8555" i="18" s="1"/>
  <c r="R8545" i="18"/>
  <c r="U8545" i="18" s="1"/>
  <c r="R8542" i="18"/>
  <c r="U8542" i="18" s="1"/>
  <c r="R8541" i="18"/>
  <c r="U8541" i="18" s="1"/>
  <c r="I8585" i="18"/>
  <c r="N8561" i="18"/>
  <c r="R8571" i="18" l="1"/>
  <c r="U8571" i="18" s="1"/>
  <c r="R8567" i="18"/>
  <c r="U8567" i="18" s="1"/>
  <c r="R8573" i="18"/>
  <c r="U8573" i="18" s="1"/>
  <c r="R8579" i="18"/>
  <c r="U8579" i="18" s="1"/>
  <c r="K8612" i="18"/>
  <c r="P8588" i="18"/>
  <c r="K8611" i="18"/>
  <c r="P8587" i="18"/>
  <c r="I8612" i="18"/>
  <c r="N8588" i="18"/>
  <c r="K8632" i="18"/>
  <c r="P8608" i="18"/>
  <c r="K8619" i="18"/>
  <c r="P8595" i="18"/>
  <c r="J8623" i="18"/>
  <c r="O8599" i="18"/>
  <c r="K8626" i="18"/>
  <c r="P8602" i="18"/>
  <c r="I8623" i="18"/>
  <c r="N8599" i="18"/>
  <c r="K8621" i="18"/>
  <c r="P8597" i="18"/>
  <c r="J8617" i="18"/>
  <c r="O8593" i="18"/>
  <c r="I8626" i="18"/>
  <c r="N8602" i="18"/>
  <c r="R8572" i="18"/>
  <c r="U8572" i="18" s="1"/>
  <c r="R8568" i="18"/>
  <c r="U8568" i="18" s="1"/>
  <c r="R8577" i="18"/>
  <c r="U8577" i="18" s="1"/>
  <c r="R8576" i="18"/>
  <c r="U8576" i="18" s="1"/>
  <c r="R8569" i="18"/>
  <c r="U8569" i="18" s="1"/>
  <c r="R8584" i="18"/>
  <c r="U8584" i="18" s="1"/>
  <c r="R8580" i="18"/>
  <c r="U8580" i="18" s="1"/>
  <c r="K8627" i="18"/>
  <c r="P8603" i="18"/>
  <c r="R8561" i="18"/>
  <c r="U8561" i="18" s="1"/>
  <c r="K8631" i="18"/>
  <c r="P8607" i="18"/>
  <c r="J8631" i="18"/>
  <c r="O8607" i="18"/>
  <c r="I8622" i="18"/>
  <c r="N8598" i="18"/>
  <c r="J8622" i="18"/>
  <c r="O8598" i="18"/>
  <c r="J8614" i="18"/>
  <c r="O8590" i="18"/>
  <c r="J8628" i="18"/>
  <c r="O8604" i="18"/>
  <c r="R8563" i="18"/>
  <c r="U8563" i="18" s="1"/>
  <c r="R8581" i="18"/>
  <c r="U8581" i="18" s="1"/>
  <c r="R8562" i="18"/>
  <c r="U8562" i="18" s="1"/>
  <c r="K8625" i="18"/>
  <c r="P8601" i="18"/>
  <c r="I8620" i="18"/>
  <c r="N8596" i="18"/>
  <c r="I8616" i="18"/>
  <c r="N8592" i="18"/>
  <c r="I8625" i="18"/>
  <c r="N8601" i="18"/>
  <c r="K8628" i="18"/>
  <c r="P8604" i="18"/>
  <c r="J8627" i="18"/>
  <c r="O8603" i="18"/>
  <c r="I8624" i="18"/>
  <c r="N8600" i="18"/>
  <c r="K8614" i="18"/>
  <c r="P8590" i="18"/>
  <c r="K8620" i="18"/>
  <c r="P8596" i="18"/>
  <c r="J8621" i="18"/>
  <c r="O8597" i="18"/>
  <c r="I8617" i="18"/>
  <c r="N8593" i="18"/>
  <c r="I8632" i="18"/>
  <c r="N8608" i="18"/>
  <c r="J8629" i="18"/>
  <c r="O8605" i="18"/>
  <c r="K8622" i="18"/>
  <c r="P8598" i="18"/>
  <c r="I8628" i="18"/>
  <c r="N8604" i="18"/>
  <c r="K8615" i="18"/>
  <c r="P8591" i="18"/>
  <c r="J8616" i="18"/>
  <c r="O8592" i="18"/>
  <c r="I8615" i="18"/>
  <c r="N8591" i="18"/>
  <c r="J8612" i="18"/>
  <c r="O8588" i="18"/>
  <c r="J8626" i="18"/>
  <c r="O8602" i="18"/>
  <c r="I8621" i="18"/>
  <c r="N8597" i="18"/>
  <c r="I8629" i="18"/>
  <c r="N8605" i="18"/>
  <c r="K8624" i="18"/>
  <c r="P8600" i="18"/>
  <c r="R8570" i="18"/>
  <c r="U8570" i="18" s="1"/>
  <c r="R8582" i="18"/>
  <c r="U8582" i="18" s="1"/>
  <c r="R8565" i="18"/>
  <c r="U8565" i="18" s="1"/>
  <c r="R8566" i="18"/>
  <c r="U8566" i="18" s="1"/>
  <c r="R8583" i="18"/>
  <c r="U8583" i="18" s="1"/>
  <c r="I8609" i="18"/>
  <c r="N8585" i="18"/>
  <c r="K8617" i="18"/>
  <c r="P8593" i="18"/>
  <c r="K8618" i="18"/>
  <c r="P8594" i="18"/>
  <c r="J8625" i="18"/>
  <c r="O8601" i="18"/>
  <c r="I8611" i="18"/>
  <c r="N8587" i="18"/>
  <c r="I8610" i="18"/>
  <c r="N8586" i="18"/>
  <c r="K8623" i="18"/>
  <c r="P8599" i="18"/>
  <c r="J8632" i="18"/>
  <c r="O8608" i="18"/>
  <c r="J8610" i="18"/>
  <c r="O8586" i="18"/>
  <c r="K8609" i="18"/>
  <c r="P8585" i="18"/>
  <c r="K8630" i="18"/>
  <c r="P8606" i="18"/>
  <c r="R8564" i="18"/>
  <c r="U8564" i="18" s="1"/>
  <c r="J8618" i="18"/>
  <c r="O8594" i="18"/>
  <c r="J8630" i="18"/>
  <c r="O8606" i="18"/>
  <c r="J8613" i="18"/>
  <c r="O8589" i="18"/>
  <c r="K8610" i="18"/>
  <c r="P8586" i="18"/>
  <c r="R8575" i="18"/>
  <c r="U8575" i="18" s="1"/>
  <c r="R8578" i="18"/>
  <c r="U8578" i="18" s="1"/>
  <c r="J8620" i="18"/>
  <c r="O8596" i="18"/>
  <c r="K8629" i="18"/>
  <c r="P8605" i="18"/>
  <c r="I8618" i="18"/>
  <c r="N8594" i="18"/>
  <c r="I8619" i="18"/>
  <c r="N8595" i="18"/>
  <c r="J8624" i="18"/>
  <c r="O8600" i="18"/>
  <c r="I8630" i="18"/>
  <c r="N8606" i="18"/>
  <c r="K8616" i="18"/>
  <c r="P8592" i="18"/>
  <c r="J8609" i="18"/>
  <c r="O8585" i="18"/>
  <c r="I8613" i="18"/>
  <c r="N8589" i="18"/>
  <c r="I8614" i="18"/>
  <c r="N8590" i="18"/>
  <c r="I8627" i="18"/>
  <c r="N8603" i="18"/>
  <c r="J8611" i="18"/>
  <c r="O8587" i="18"/>
  <c r="J8619" i="18"/>
  <c r="O8595" i="18"/>
  <c r="K8613" i="18"/>
  <c r="P8589" i="18"/>
  <c r="J8615" i="18"/>
  <c r="O8591" i="18"/>
  <c r="I8631" i="18"/>
  <c r="N8607" i="18"/>
  <c r="R8607" i="18" l="1"/>
  <c r="U8607" i="18" s="1"/>
  <c r="R8590" i="18"/>
  <c r="U8590" i="18" s="1"/>
  <c r="R8606" i="18"/>
  <c r="U8606" i="18" s="1"/>
  <c r="R8595" i="18"/>
  <c r="U8595" i="18" s="1"/>
  <c r="R8591" i="18"/>
  <c r="U8591" i="18" s="1"/>
  <c r="R8608" i="18"/>
  <c r="U8608" i="18" s="1"/>
  <c r="R8601" i="18"/>
  <c r="U8601" i="18" s="1"/>
  <c r="R8596" i="18"/>
  <c r="U8596" i="18" s="1"/>
  <c r="J8639" i="18"/>
  <c r="O8615" i="18"/>
  <c r="J8643" i="18"/>
  <c r="O8619" i="18"/>
  <c r="I8651" i="18"/>
  <c r="N8627" i="18"/>
  <c r="I8637" i="18"/>
  <c r="N8613" i="18"/>
  <c r="K8640" i="18"/>
  <c r="P8616" i="18"/>
  <c r="J8648" i="18"/>
  <c r="O8624" i="18"/>
  <c r="I8642" i="18"/>
  <c r="N8618" i="18"/>
  <c r="J8644" i="18"/>
  <c r="O8620" i="18"/>
  <c r="K8634" i="18"/>
  <c r="P8610" i="18"/>
  <c r="J8654" i="18"/>
  <c r="O8630" i="18"/>
  <c r="R8587" i="18"/>
  <c r="U8587" i="18" s="1"/>
  <c r="R8585" i="18"/>
  <c r="U8585" i="18" s="1"/>
  <c r="K8648" i="18"/>
  <c r="P8624" i="18"/>
  <c r="I8645" i="18"/>
  <c r="N8621" i="18"/>
  <c r="J8636" i="18"/>
  <c r="O8612" i="18"/>
  <c r="J8640" i="18"/>
  <c r="O8616" i="18"/>
  <c r="I8652" i="18"/>
  <c r="N8628" i="18"/>
  <c r="J8653" i="18"/>
  <c r="O8629" i="18"/>
  <c r="I8641" i="18"/>
  <c r="N8617" i="18"/>
  <c r="K8644" i="18"/>
  <c r="P8620" i="18"/>
  <c r="I8648" i="18"/>
  <c r="N8624" i="18"/>
  <c r="K8652" i="18"/>
  <c r="P8628" i="18"/>
  <c r="I8640" i="18"/>
  <c r="N8616" i="18"/>
  <c r="K8649" i="18"/>
  <c r="P8625" i="18"/>
  <c r="R8599" i="18"/>
  <c r="U8599" i="18" s="1"/>
  <c r="K8647" i="18"/>
  <c r="P8623" i="18"/>
  <c r="I8633" i="18"/>
  <c r="N8609" i="18"/>
  <c r="R8605" i="18"/>
  <c r="U8605" i="18" s="1"/>
  <c r="J8652" i="18"/>
  <c r="O8628" i="18"/>
  <c r="J8646" i="18"/>
  <c r="O8622" i="18"/>
  <c r="J8655" i="18"/>
  <c r="O8631" i="18"/>
  <c r="J8641" i="18"/>
  <c r="O8617" i="18"/>
  <c r="I8647" i="18"/>
  <c r="N8623" i="18"/>
  <c r="J8647" i="18"/>
  <c r="O8623" i="18"/>
  <c r="K8656" i="18"/>
  <c r="P8632" i="18"/>
  <c r="K8635" i="18"/>
  <c r="P8611" i="18"/>
  <c r="K8654" i="18"/>
  <c r="P8630" i="18"/>
  <c r="I8635" i="18"/>
  <c r="N8611" i="18"/>
  <c r="I8655" i="18"/>
  <c r="N8631" i="18"/>
  <c r="J8635" i="18"/>
  <c r="O8611" i="18"/>
  <c r="J8633" i="18"/>
  <c r="O8609" i="18"/>
  <c r="I8643" i="18"/>
  <c r="N8619" i="18"/>
  <c r="K8653" i="18"/>
  <c r="P8629" i="18"/>
  <c r="J8637" i="18"/>
  <c r="O8613" i="18"/>
  <c r="R8586" i="18"/>
  <c r="U8586" i="18" s="1"/>
  <c r="I8653" i="18"/>
  <c r="N8629" i="18"/>
  <c r="J8650" i="18"/>
  <c r="O8626" i="18"/>
  <c r="I8639" i="18"/>
  <c r="N8615" i="18"/>
  <c r="K8639" i="18"/>
  <c r="P8615" i="18"/>
  <c r="K8646" i="18"/>
  <c r="P8622" i="18"/>
  <c r="I8656" i="18"/>
  <c r="N8632" i="18"/>
  <c r="J8645" i="18"/>
  <c r="O8621" i="18"/>
  <c r="K8638" i="18"/>
  <c r="P8614" i="18"/>
  <c r="J8651" i="18"/>
  <c r="O8627" i="18"/>
  <c r="I8649" i="18"/>
  <c r="N8625" i="18"/>
  <c r="I8644" i="18"/>
  <c r="N8620" i="18"/>
  <c r="R8598" i="18"/>
  <c r="U8598" i="18" s="1"/>
  <c r="K8651" i="18"/>
  <c r="P8627" i="18"/>
  <c r="R8602" i="18"/>
  <c r="U8602" i="18" s="1"/>
  <c r="R8588" i="18"/>
  <c r="U8588" i="18" s="1"/>
  <c r="J8634" i="18"/>
  <c r="O8610" i="18"/>
  <c r="K8642" i="18"/>
  <c r="P8618" i="18"/>
  <c r="K8637" i="18"/>
  <c r="P8613" i="18"/>
  <c r="I8638" i="18"/>
  <c r="N8614" i="18"/>
  <c r="I8654" i="18"/>
  <c r="N8630" i="18"/>
  <c r="J8642" i="18"/>
  <c r="O8618" i="18"/>
  <c r="R8603" i="18"/>
  <c r="U8603" i="18" s="1"/>
  <c r="R8589" i="18"/>
  <c r="U8589" i="18" s="1"/>
  <c r="R8594" i="18"/>
  <c r="U8594" i="18" s="1"/>
  <c r="K8633" i="18"/>
  <c r="P8609" i="18"/>
  <c r="J8656" i="18"/>
  <c r="O8632" i="18"/>
  <c r="I8634" i="18"/>
  <c r="N8610" i="18"/>
  <c r="J8649" i="18"/>
  <c r="O8625" i="18"/>
  <c r="K8641" i="18"/>
  <c r="P8617" i="18"/>
  <c r="R8597" i="18"/>
  <c r="U8597" i="18" s="1"/>
  <c r="R8604" i="18"/>
  <c r="U8604" i="18" s="1"/>
  <c r="R8593" i="18"/>
  <c r="U8593" i="18" s="1"/>
  <c r="R8600" i="18"/>
  <c r="U8600" i="18" s="1"/>
  <c r="R8592" i="18"/>
  <c r="U8592" i="18" s="1"/>
  <c r="J8638" i="18"/>
  <c r="O8614" i="18"/>
  <c r="I8646" i="18"/>
  <c r="N8622" i="18"/>
  <c r="K8655" i="18"/>
  <c r="P8631" i="18"/>
  <c r="I8650" i="18"/>
  <c r="N8626" i="18"/>
  <c r="K8645" i="18"/>
  <c r="P8621" i="18"/>
  <c r="K8650" i="18"/>
  <c r="P8626" i="18"/>
  <c r="K8643" i="18"/>
  <c r="P8619" i="18"/>
  <c r="I8636" i="18"/>
  <c r="N8612" i="18"/>
  <c r="K8636" i="18"/>
  <c r="P8612" i="18"/>
  <c r="R8626" i="18" l="1"/>
  <c r="U8626" i="18" s="1"/>
  <c r="R8624" i="18"/>
  <c r="U8624" i="18" s="1"/>
  <c r="R8630" i="18"/>
  <c r="U8630" i="18" s="1"/>
  <c r="R8610" i="18"/>
  <c r="U8610" i="18" s="1"/>
  <c r="R8616" i="18"/>
  <c r="U8616" i="18" s="1"/>
  <c r="R8628" i="18"/>
  <c r="U8628" i="18" s="1"/>
  <c r="R8620" i="18"/>
  <c r="U8620" i="18" s="1"/>
  <c r="R8615" i="18"/>
  <c r="U8615" i="18" s="1"/>
  <c r="R8629" i="18"/>
  <c r="U8629" i="18" s="1"/>
  <c r="R8609" i="18"/>
  <c r="U8609" i="18" s="1"/>
  <c r="I8658" i="18"/>
  <c r="N8634" i="18"/>
  <c r="K8657" i="18"/>
  <c r="P8633" i="18"/>
  <c r="R8614" i="18"/>
  <c r="U8614" i="18" s="1"/>
  <c r="I8673" i="18"/>
  <c r="N8649" i="18"/>
  <c r="K8662" i="18"/>
  <c r="P8638" i="18"/>
  <c r="I8680" i="18"/>
  <c r="N8656" i="18"/>
  <c r="K8663" i="18"/>
  <c r="P8639" i="18"/>
  <c r="J8674" i="18"/>
  <c r="O8650" i="18"/>
  <c r="R8619" i="18"/>
  <c r="U8619" i="18" s="1"/>
  <c r="R8611" i="18"/>
  <c r="U8611" i="18" s="1"/>
  <c r="K8671" i="18"/>
  <c r="P8647" i="18"/>
  <c r="R8617" i="18"/>
  <c r="U8617" i="18" s="1"/>
  <c r="R8613" i="18"/>
  <c r="U8613" i="18" s="1"/>
  <c r="K8665" i="18"/>
  <c r="P8641" i="18"/>
  <c r="K8667" i="18"/>
  <c r="P8643" i="18"/>
  <c r="K8679" i="18"/>
  <c r="P8655" i="18"/>
  <c r="I8662" i="18"/>
  <c r="N8638" i="18"/>
  <c r="J8661" i="18"/>
  <c r="O8637" i="18"/>
  <c r="I8667" i="18"/>
  <c r="N8643" i="18"/>
  <c r="J8659" i="18"/>
  <c r="O8635" i="18"/>
  <c r="I8659" i="18"/>
  <c r="N8635" i="18"/>
  <c r="K8659" i="18"/>
  <c r="P8635" i="18"/>
  <c r="J8671" i="18"/>
  <c r="O8647" i="18"/>
  <c r="J8665" i="18"/>
  <c r="O8641" i="18"/>
  <c r="J8670" i="18"/>
  <c r="O8646" i="18"/>
  <c r="I8664" i="18"/>
  <c r="N8640" i="18"/>
  <c r="I8672" i="18"/>
  <c r="N8648" i="18"/>
  <c r="I8665" i="18"/>
  <c r="N8641" i="18"/>
  <c r="I8676" i="18"/>
  <c r="N8652" i="18"/>
  <c r="J8660" i="18"/>
  <c r="O8636" i="18"/>
  <c r="K8672" i="18"/>
  <c r="P8648" i="18"/>
  <c r="J8678" i="18"/>
  <c r="O8654" i="18"/>
  <c r="J8668" i="18"/>
  <c r="O8644" i="18"/>
  <c r="J8672" i="18"/>
  <c r="O8648" i="18"/>
  <c r="I8661" i="18"/>
  <c r="N8637" i="18"/>
  <c r="J8667" i="18"/>
  <c r="O8643" i="18"/>
  <c r="K8660" i="18"/>
  <c r="P8636" i="18"/>
  <c r="K8669" i="18"/>
  <c r="P8645" i="18"/>
  <c r="J8662" i="18"/>
  <c r="O8638" i="18"/>
  <c r="J8666" i="18"/>
  <c r="O8642" i="18"/>
  <c r="J8673" i="18"/>
  <c r="O8649" i="18"/>
  <c r="J8680" i="18"/>
  <c r="O8656" i="18"/>
  <c r="I8668" i="18"/>
  <c r="N8644" i="18"/>
  <c r="J8675" i="18"/>
  <c r="O8651" i="18"/>
  <c r="J8669" i="18"/>
  <c r="O8645" i="18"/>
  <c r="K8670" i="18"/>
  <c r="P8646" i="18"/>
  <c r="I8663" i="18"/>
  <c r="N8639" i="18"/>
  <c r="I8677" i="18"/>
  <c r="N8653" i="18"/>
  <c r="R8631" i="18"/>
  <c r="U8631" i="18" s="1"/>
  <c r="R8623" i="18"/>
  <c r="U8623" i="18" s="1"/>
  <c r="I8657" i="18"/>
  <c r="N8633" i="18"/>
  <c r="R8621" i="18"/>
  <c r="U8621" i="18" s="1"/>
  <c r="R8618" i="18"/>
  <c r="U8618" i="18" s="1"/>
  <c r="R8627" i="18"/>
  <c r="U8627" i="18" s="1"/>
  <c r="K8666" i="18"/>
  <c r="P8642" i="18"/>
  <c r="R8612" i="18"/>
  <c r="U8612" i="18" s="1"/>
  <c r="R8622" i="18"/>
  <c r="U8622" i="18" s="1"/>
  <c r="I8660" i="18"/>
  <c r="N8636" i="18"/>
  <c r="K8674" i="18"/>
  <c r="P8650" i="18"/>
  <c r="I8674" i="18"/>
  <c r="N8650" i="18"/>
  <c r="I8670" i="18"/>
  <c r="N8646" i="18"/>
  <c r="I8678" i="18"/>
  <c r="N8654" i="18"/>
  <c r="K8661" i="18"/>
  <c r="P8637" i="18"/>
  <c r="J8658" i="18"/>
  <c r="O8634" i="18"/>
  <c r="K8675" i="18"/>
  <c r="P8651" i="18"/>
  <c r="R8625" i="18"/>
  <c r="U8625" i="18" s="1"/>
  <c r="R8632" i="18"/>
  <c r="U8632" i="18" s="1"/>
  <c r="K8677" i="18"/>
  <c r="P8653" i="18"/>
  <c r="J8657" i="18"/>
  <c r="O8633" i="18"/>
  <c r="I8679" i="18"/>
  <c r="N8655" i="18"/>
  <c r="K8678" i="18"/>
  <c r="P8654" i="18"/>
  <c r="K8680" i="18"/>
  <c r="P8656" i="18"/>
  <c r="I8671" i="18"/>
  <c r="N8647" i="18"/>
  <c r="R8647" i="18" s="1"/>
  <c r="U8647" i="18" s="1"/>
  <c r="J8679" i="18"/>
  <c r="O8655" i="18"/>
  <c r="J8676" i="18"/>
  <c r="O8652" i="18"/>
  <c r="K8673" i="18"/>
  <c r="P8649" i="18"/>
  <c r="K8676" i="18"/>
  <c r="P8652" i="18"/>
  <c r="K8668" i="18"/>
  <c r="P8644" i="18"/>
  <c r="J8677" i="18"/>
  <c r="O8653" i="18"/>
  <c r="J8664" i="18"/>
  <c r="O8640" i="18"/>
  <c r="I8669" i="18"/>
  <c r="N8645" i="18"/>
  <c r="K8658" i="18"/>
  <c r="P8634" i="18"/>
  <c r="I8666" i="18"/>
  <c r="N8642" i="18"/>
  <c r="K8664" i="18"/>
  <c r="P8640" i="18"/>
  <c r="I8675" i="18"/>
  <c r="N8651" i="18"/>
  <c r="J8663" i="18"/>
  <c r="O8639" i="18"/>
  <c r="R8651" i="18" l="1"/>
  <c r="U8651" i="18" s="1"/>
  <c r="R8650" i="18"/>
  <c r="U8650" i="18" s="1"/>
  <c r="R8641" i="18"/>
  <c r="U8641" i="18" s="1"/>
  <c r="R8645" i="18"/>
  <c r="U8645" i="18" s="1"/>
  <c r="R8642" i="18"/>
  <c r="U8642" i="18" s="1"/>
  <c r="R8654" i="18"/>
  <c r="U8654" i="18" s="1"/>
  <c r="R8636" i="18"/>
  <c r="U8636" i="18" s="1"/>
  <c r="I8687" i="18"/>
  <c r="N8663" i="18"/>
  <c r="J8693" i="18"/>
  <c r="O8669" i="18"/>
  <c r="I8692" i="18"/>
  <c r="N8668" i="18"/>
  <c r="J8697" i="18"/>
  <c r="O8673" i="18"/>
  <c r="J8686" i="18"/>
  <c r="O8662" i="18"/>
  <c r="K8684" i="18"/>
  <c r="P8660" i="18"/>
  <c r="I8685" i="18"/>
  <c r="N8661" i="18"/>
  <c r="J8692" i="18"/>
  <c r="O8668" i="18"/>
  <c r="K8696" i="18"/>
  <c r="P8672" i="18"/>
  <c r="I8700" i="18"/>
  <c r="N8676" i="18"/>
  <c r="I8696" i="18"/>
  <c r="N8672" i="18"/>
  <c r="J8694" i="18"/>
  <c r="O8670" i="18"/>
  <c r="J8695" i="18"/>
  <c r="O8671" i="18"/>
  <c r="I8683" i="18"/>
  <c r="N8659" i="18"/>
  <c r="I8691" i="18"/>
  <c r="N8667" i="18"/>
  <c r="I8686" i="18"/>
  <c r="N8662" i="18"/>
  <c r="K8691" i="18"/>
  <c r="P8667" i="18"/>
  <c r="K8687" i="18"/>
  <c r="P8663" i="18"/>
  <c r="K8686" i="18"/>
  <c r="P8662" i="18"/>
  <c r="I8699" i="18"/>
  <c r="N8675" i="18"/>
  <c r="K8700" i="18"/>
  <c r="P8676" i="18"/>
  <c r="I8698" i="18"/>
  <c r="N8674" i="18"/>
  <c r="R8633" i="18"/>
  <c r="U8633" i="18" s="1"/>
  <c r="R8640" i="18"/>
  <c r="U8640" i="18" s="1"/>
  <c r="R8656" i="18"/>
  <c r="U8656" i="18" s="1"/>
  <c r="R8649" i="18"/>
  <c r="U8649" i="18" s="1"/>
  <c r="K8681" i="18"/>
  <c r="P8657" i="18"/>
  <c r="I8693" i="18"/>
  <c r="N8669" i="18"/>
  <c r="I8695" i="18"/>
  <c r="N8671" i="18"/>
  <c r="J8681" i="18"/>
  <c r="O8657" i="18"/>
  <c r="J8682" i="18"/>
  <c r="O8658" i="18"/>
  <c r="I8684" i="18"/>
  <c r="N8660" i="18"/>
  <c r="R8653" i="18"/>
  <c r="U8653" i="18" s="1"/>
  <c r="R8655" i="18"/>
  <c r="U8655" i="18" s="1"/>
  <c r="R8646" i="18"/>
  <c r="U8646" i="18" s="1"/>
  <c r="I8681" i="18"/>
  <c r="N8657" i="18"/>
  <c r="I8701" i="18"/>
  <c r="N8677" i="18"/>
  <c r="K8694" i="18"/>
  <c r="P8670" i="18"/>
  <c r="J8699" i="18"/>
  <c r="O8675" i="18"/>
  <c r="J8704" i="18"/>
  <c r="O8680" i="18"/>
  <c r="J8690" i="18"/>
  <c r="O8666" i="18"/>
  <c r="K8693" i="18"/>
  <c r="P8669" i="18"/>
  <c r="J8691" i="18"/>
  <c r="O8667" i="18"/>
  <c r="J8696" i="18"/>
  <c r="O8672" i="18"/>
  <c r="J8702" i="18"/>
  <c r="O8678" i="18"/>
  <c r="J8684" i="18"/>
  <c r="O8660" i="18"/>
  <c r="I8689" i="18"/>
  <c r="N8665" i="18"/>
  <c r="I8688" i="18"/>
  <c r="N8664" i="18"/>
  <c r="J8689" i="18"/>
  <c r="O8665" i="18"/>
  <c r="K8683" i="18"/>
  <c r="P8659" i="18"/>
  <c r="J8683" i="18"/>
  <c r="O8659" i="18"/>
  <c r="J8685" i="18"/>
  <c r="O8661" i="18"/>
  <c r="K8703" i="18"/>
  <c r="P8679" i="18"/>
  <c r="K8689" i="18"/>
  <c r="P8665" i="18"/>
  <c r="K8695" i="18"/>
  <c r="P8671" i="18"/>
  <c r="J8698" i="18"/>
  <c r="O8674" i="18"/>
  <c r="I8704" i="18"/>
  <c r="N8680" i="18"/>
  <c r="I8697" i="18"/>
  <c r="N8673" i="18"/>
  <c r="R8634" i="18"/>
  <c r="U8634" i="18" s="1"/>
  <c r="I8690" i="18"/>
  <c r="N8666" i="18"/>
  <c r="J8701" i="18"/>
  <c r="O8677" i="18"/>
  <c r="J8700" i="18"/>
  <c r="O8676" i="18"/>
  <c r="K8702" i="18"/>
  <c r="P8678" i="18"/>
  <c r="I8702" i="18"/>
  <c r="N8678" i="18"/>
  <c r="K8690" i="18"/>
  <c r="P8666" i="18"/>
  <c r="J8687" i="18"/>
  <c r="O8663" i="18"/>
  <c r="K8688" i="18"/>
  <c r="P8664" i="18"/>
  <c r="K8682" i="18"/>
  <c r="P8658" i="18"/>
  <c r="J8688" i="18"/>
  <c r="O8664" i="18"/>
  <c r="K8692" i="18"/>
  <c r="P8668" i="18"/>
  <c r="K8697" i="18"/>
  <c r="P8673" i="18"/>
  <c r="J8703" i="18"/>
  <c r="O8679" i="18"/>
  <c r="K8704" i="18"/>
  <c r="P8680" i="18"/>
  <c r="I8703" i="18"/>
  <c r="N8679" i="18"/>
  <c r="K8701" i="18"/>
  <c r="P8677" i="18"/>
  <c r="K8699" i="18"/>
  <c r="P8675" i="18"/>
  <c r="K8685" i="18"/>
  <c r="P8661" i="18"/>
  <c r="I8694" i="18"/>
  <c r="N8670" i="18"/>
  <c r="K8698" i="18"/>
  <c r="P8674" i="18"/>
  <c r="R8639" i="18"/>
  <c r="U8639" i="18" s="1"/>
  <c r="R8644" i="18"/>
  <c r="U8644" i="18" s="1"/>
  <c r="R8637" i="18"/>
  <c r="U8637" i="18" s="1"/>
  <c r="R8652" i="18"/>
  <c r="U8652" i="18" s="1"/>
  <c r="R8648" i="18"/>
  <c r="U8648" i="18" s="1"/>
  <c r="R8635" i="18"/>
  <c r="U8635" i="18" s="1"/>
  <c r="R8643" i="18"/>
  <c r="U8643" i="18" s="1"/>
  <c r="R8638" i="18"/>
  <c r="U8638" i="18" s="1"/>
  <c r="I8682" i="18"/>
  <c r="N8658" i="18"/>
  <c r="R8671" i="18" l="1"/>
  <c r="U8671" i="18" s="1"/>
  <c r="R8670" i="18"/>
  <c r="U8670" i="18" s="1"/>
  <c r="R8679" i="18"/>
  <c r="U8679" i="18" s="1"/>
  <c r="R8678" i="18"/>
  <c r="U8678" i="18" s="1"/>
  <c r="R8666" i="18"/>
  <c r="U8666" i="18" s="1"/>
  <c r="R8660" i="18"/>
  <c r="U8660" i="18" s="1"/>
  <c r="R8669" i="18"/>
  <c r="U8669" i="18" s="1"/>
  <c r="R8662" i="18"/>
  <c r="U8662" i="18" s="1"/>
  <c r="R8659" i="18"/>
  <c r="U8659" i="18" s="1"/>
  <c r="R8658" i="18"/>
  <c r="U8658" i="18" s="1"/>
  <c r="I8728" i="18"/>
  <c r="N8704" i="18"/>
  <c r="K8719" i="18"/>
  <c r="P8695" i="18"/>
  <c r="K8727" i="18"/>
  <c r="P8703" i="18"/>
  <c r="J8707" i="18"/>
  <c r="O8683" i="18"/>
  <c r="J8713" i="18"/>
  <c r="O8689" i="18"/>
  <c r="I8713" i="18"/>
  <c r="N8689" i="18"/>
  <c r="J8726" i="18"/>
  <c r="O8702" i="18"/>
  <c r="J8715" i="18"/>
  <c r="O8691" i="18"/>
  <c r="J8714" i="18"/>
  <c r="O8690" i="18"/>
  <c r="J8723" i="18"/>
  <c r="O8699" i="18"/>
  <c r="I8725" i="18"/>
  <c r="N8701" i="18"/>
  <c r="R8667" i="18"/>
  <c r="U8667" i="18" s="1"/>
  <c r="R8672" i="18"/>
  <c r="U8672" i="18" s="1"/>
  <c r="R8661" i="18"/>
  <c r="U8661" i="18" s="1"/>
  <c r="R8668" i="18"/>
  <c r="U8668" i="18" s="1"/>
  <c r="R8663" i="18"/>
  <c r="U8663" i="18" s="1"/>
  <c r="K8722" i="18"/>
  <c r="P8698" i="18"/>
  <c r="K8709" i="18"/>
  <c r="P8685" i="18"/>
  <c r="K8725" i="18"/>
  <c r="P8701" i="18"/>
  <c r="K8728" i="18"/>
  <c r="P8704" i="18"/>
  <c r="K8721" i="18"/>
  <c r="P8697" i="18"/>
  <c r="J8712" i="18"/>
  <c r="O8688" i="18"/>
  <c r="K8712" i="18"/>
  <c r="P8688" i="18"/>
  <c r="K8714" i="18"/>
  <c r="P8690" i="18"/>
  <c r="K8726" i="18"/>
  <c r="P8702" i="18"/>
  <c r="J8725" i="18"/>
  <c r="O8701" i="18"/>
  <c r="R8673" i="18"/>
  <c r="U8673" i="18" s="1"/>
  <c r="R8664" i="18"/>
  <c r="U8664" i="18" s="1"/>
  <c r="R8657" i="18"/>
  <c r="U8657" i="18" s="1"/>
  <c r="J8706" i="18"/>
  <c r="O8682" i="18"/>
  <c r="I8719" i="18"/>
  <c r="N8695" i="18"/>
  <c r="K8705" i="18"/>
  <c r="P8681" i="18"/>
  <c r="K8724" i="18"/>
  <c r="P8700" i="18"/>
  <c r="K8710" i="18"/>
  <c r="P8686" i="18"/>
  <c r="K8715" i="18"/>
  <c r="P8691" i="18"/>
  <c r="I8715" i="18"/>
  <c r="N8691" i="18"/>
  <c r="J8719" i="18"/>
  <c r="O8695" i="18"/>
  <c r="I8720" i="18"/>
  <c r="N8696" i="18"/>
  <c r="K8720" i="18"/>
  <c r="P8696" i="18"/>
  <c r="I8709" i="18"/>
  <c r="N8685" i="18"/>
  <c r="J8710" i="18"/>
  <c r="O8686" i="18"/>
  <c r="I8716" i="18"/>
  <c r="N8692" i="18"/>
  <c r="I8711" i="18"/>
  <c r="N8687" i="18"/>
  <c r="I8721" i="18"/>
  <c r="N8697" i="18"/>
  <c r="J8709" i="18"/>
  <c r="O8685" i="18"/>
  <c r="J8720" i="18"/>
  <c r="O8696" i="18"/>
  <c r="R8675" i="18"/>
  <c r="U8675" i="18" s="1"/>
  <c r="R8676" i="18"/>
  <c r="U8676" i="18" s="1"/>
  <c r="J8722" i="18"/>
  <c r="O8698" i="18"/>
  <c r="K8713" i="18"/>
  <c r="P8689" i="18"/>
  <c r="K8707" i="18"/>
  <c r="P8683" i="18"/>
  <c r="I8712" i="18"/>
  <c r="N8688" i="18"/>
  <c r="J8708" i="18"/>
  <c r="O8684" i="18"/>
  <c r="K8717" i="18"/>
  <c r="P8693" i="18"/>
  <c r="J8728" i="18"/>
  <c r="O8704" i="18"/>
  <c r="K8718" i="18"/>
  <c r="P8694" i="18"/>
  <c r="I8705" i="18"/>
  <c r="N8681" i="18"/>
  <c r="R8674" i="18"/>
  <c r="U8674" i="18" s="1"/>
  <c r="I8706" i="18"/>
  <c r="N8682" i="18"/>
  <c r="I8718" i="18"/>
  <c r="N8694" i="18"/>
  <c r="K8723" i="18"/>
  <c r="P8699" i="18"/>
  <c r="I8727" i="18"/>
  <c r="N8703" i="18"/>
  <c r="J8727" i="18"/>
  <c r="O8703" i="18"/>
  <c r="K8716" i="18"/>
  <c r="P8692" i="18"/>
  <c r="K8706" i="18"/>
  <c r="P8682" i="18"/>
  <c r="J8711" i="18"/>
  <c r="O8687" i="18"/>
  <c r="I8726" i="18"/>
  <c r="N8702" i="18"/>
  <c r="J8724" i="18"/>
  <c r="O8700" i="18"/>
  <c r="I8714" i="18"/>
  <c r="N8690" i="18"/>
  <c r="R8680" i="18"/>
  <c r="U8680" i="18" s="1"/>
  <c r="R8665" i="18"/>
  <c r="U8665" i="18" s="1"/>
  <c r="R8677" i="18"/>
  <c r="U8677" i="18" s="1"/>
  <c r="I8708" i="18"/>
  <c r="N8684" i="18"/>
  <c r="J8705" i="18"/>
  <c r="O8681" i="18"/>
  <c r="I8717" i="18"/>
  <c r="N8693" i="18"/>
  <c r="I8722" i="18"/>
  <c r="N8698" i="18"/>
  <c r="I8723" i="18"/>
  <c r="N8699" i="18"/>
  <c r="R8699" i="18" s="1"/>
  <c r="U8699" i="18" s="1"/>
  <c r="K8711" i="18"/>
  <c r="P8687" i="18"/>
  <c r="I8710" i="18"/>
  <c r="N8686" i="18"/>
  <c r="I8707" i="18"/>
  <c r="N8683" i="18"/>
  <c r="J8718" i="18"/>
  <c r="O8694" i="18"/>
  <c r="I8724" i="18"/>
  <c r="N8700" i="18"/>
  <c r="J8716" i="18"/>
  <c r="O8692" i="18"/>
  <c r="K8708" i="18"/>
  <c r="P8684" i="18"/>
  <c r="J8721" i="18"/>
  <c r="O8697" i="18"/>
  <c r="J8717" i="18"/>
  <c r="O8693" i="18"/>
  <c r="R8686" i="18" l="1"/>
  <c r="U8686" i="18" s="1"/>
  <c r="R8683" i="18"/>
  <c r="U8683" i="18" s="1"/>
  <c r="R8690" i="18"/>
  <c r="U8690" i="18" s="1"/>
  <c r="R8702" i="18"/>
  <c r="U8702" i="18" s="1"/>
  <c r="R8700" i="18"/>
  <c r="U8700" i="18" s="1"/>
  <c r="R8698" i="18"/>
  <c r="U8698" i="18" s="1"/>
  <c r="R8688" i="18"/>
  <c r="U8688" i="18" s="1"/>
  <c r="R8701" i="18"/>
  <c r="U8701" i="18" s="1"/>
  <c r="R8684" i="18"/>
  <c r="U8684" i="18" s="1"/>
  <c r="J8748" i="18"/>
  <c r="O8748" i="18" s="1"/>
  <c r="O8724" i="18"/>
  <c r="K8740" i="18"/>
  <c r="P8740" i="18" s="1"/>
  <c r="P8716" i="18"/>
  <c r="R8681" i="18"/>
  <c r="U8681" i="18" s="1"/>
  <c r="R8697" i="18"/>
  <c r="U8697" i="18" s="1"/>
  <c r="R8692" i="18"/>
  <c r="U8692" i="18" s="1"/>
  <c r="R8685" i="18"/>
  <c r="U8685" i="18" s="1"/>
  <c r="R8696" i="18"/>
  <c r="U8696" i="18" s="1"/>
  <c r="R8691" i="18"/>
  <c r="U8691" i="18" s="1"/>
  <c r="K8750" i="18"/>
  <c r="P8750" i="18" s="1"/>
  <c r="P8726" i="18"/>
  <c r="K8736" i="18"/>
  <c r="P8712" i="18"/>
  <c r="K8745" i="18"/>
  <c r="P8745" i="18" s="1"/>
  <c r="P8721" i="18"/>
  <c r="K8749" i="18"/>
  <c r="P8749" i="18" s="1"/>
  <c r="P8725" i="18"/>
  <c r="K8746" i="18"/>
  <c r="P8746" i="18" s="1"/>
  <c r="P8722" i="18"/>
  <c r="R8689" i="18"/>
  <c r="U8689" i="18" s="1"/>
  <c r="R8693" i="18"/>
  <c r="U8693" i="18" s="1"/>
  <c r="J8735" i="18"/>
  <c r="O8711" i="18"/>
  <c r="I8751" i="18"/>
  <c r="N8751" i="18" s="1"/>
  <c r="N8727" i="18"/>
  <c r="I8742" i="18"/>
  <c r="N8742" i="18" s="1"/>
  <c r="N8718" i="18"/>
  <c r="J8745" i="18"/>
  <c r="O8745" i="18" s="1"/>
  <c r="O8721" i="18"/>
  <c r="J8740" i="18"/>
  <c r="O8740" i="18" s="1"/>
  <c r="O8716" i="18"/>
  <c r="J8742" i="18"/>
  <c r="O8742" i="18" s="1"/>
  <c r="O8718" i="18"/>
  <c r="I8734" i="18"/>
  <c r="N8710" i="18"/>
  <c r="I8747" i="18"/>
  <c r="N8747" i="18" s="1"/>
  <c r="N8723" i="18"/>
  <c r="I8741" i="18"/>
  <c r="N8741" i="18" s="1"/>
  <c r="N8717" i="18"/>
  <c r="I8732" i="18"/>
  <c r="N8708" i="18"/>
  <c r="R8682" i="18"/>
  <c r="U8682" i="18" s="1"/>
  <c r="I8729" i="18"/>
  <c r="N8705" i="18"/>
  <c r="J8752" i="18"/>
  <c r="O8752" i="18" s="1"/>
  <c r="O8728" i="18"/>
  <c r="J8732" i="18"/>
  <c r="O8708" i="18"/>
  <c r="K8731" i="18"/>
  <c r="P8707" i="18"/>
  <c r="J8746" i="18"/>
  <c r="O8746" i="18" s="1"/>
  <c r="O8722" i="18"/>
  <c r="J8744" i="18"/>
  <c r="O8744" i="18" s="1"/>
  <c r="O8720" i="18"/>
  <c r="I8745" i="18"/>
  <c r="N8745" i="18" s="1"/>
  <c r="N8721" i="18"/>
  <c r="I8740" i="18"/>
  <c r="N8740" i="18" s="1"/>
  <c r="N8716" i="18"/>
  <c r="R8716" i="18" s="1"/>
  <c r="U8716" i="18" s="1"/>
  <c r="I8733" i="18"/>
  <c r="N8709" i="18"/>
  <c r="I8744" i="18"/>
  <c r="N8744" i="18" s="1"/>
  <c r="N8720" i="18"/>
  <c r="I8739" i="18"/>
  <c r="N8715" i="18"/>
  <c r="K8734" i="18"/>
  <c r="P8710" i="18"/>
  <c r="K8729" i="18"/>
  <c r="P8705" i="18"/>
  <c r="J8730" i="18"/>
  <c r="O8706" i="18"/>
  <c r="J8747" i="18"/>
  <c r="O8747" i="18" s="1"/>
  <c r="O8723" i="18"/>
  <c r="J8739" i="18"/>
  <c r="O8715" i="18"/>
  <c r="I8737" i="18"/>
  <c r="N8713" i="18"/>
  <c r="J8731" i="18"/>
  <c r="O8707" i="18"/>
  <c r="K8743" i="18"/>
  <c r="P8743" i="18" s="1"/>
  <c r="P8719" i="18"/>
  <c r="I8738" i="18"/>
  <c r="N8714" i="18"/>
  <c r="K8730" i="18"/>
  <c r="P8706" i="18"/>
  <c r="K8747" i="18"/>
  <c r="P8747" i="18" s="1"/>
  <c r="P8723" i="18"/>
  <c r="R8687" i="18"/>
  <c r="U8687" i="18" s="1"/>
  <c r="J8749" i="18"/>
  <c r="O8749" i="18" s="1"/>
  <c r="O8725" i="18"/>
  <c r="K8738" i="18"/>
  <c r="P8714" i="18"/>
  <c r="J8736" i="18"/>
  <c r="O8712" i="18"/>
  <c r="K8752" i="18"/>
  <c r="P8752" i="18" s="1"/>
  <c r="P8728" i="18"/>
  <c r="K8733" i="18"/>
  <c r="P8709" i="18"/>
  <c r="R8704" i="18"/>
  <c r="U8704" i="18" s="1"/>
  <c r="I8750" i="18"/>
  <c r="N8750" i="18" s="1"/>
  <c r="N8726" i="18"/>
  <c r="J8751" i="18"/>
  <c r="O8751" i="18" s="1"/>
  <c r="O8727" i="18"/>
  <c r="I8730" i="18"/>
  <c r="N8706" i="18"/>
  <c r="R8695" i="18"/>
  <c r="U8695" i="18" s="1"/>
  <c r="J8741" i="18"/>
  <c r="O8741" i="18" s="1"/>
  <c r="O8717" i="18"/>
  <c r="K8732" i="18"/>
  <c r="P8708" i="18"/>
  <c r="I8748" i="18"/>
  <c r="N8748" i="18" s="1"/>
  <c r="N8724" i="18"/>
  <c r="I8731" i="18"/>
  <c r="N8707" i="18"/>
  <c r="K8735" i="18"/>
  <c r="P8711" i="18"/>
  <c r="I8746" i="18"/>
  <c r="N8746" i="18" s="1"/>
  <c r="R8746" i="18" s="1"/>
  <c r="U8746" i="18" s="1"/>
  <c r="N8722" i="18"/>
  <c r="R8722" i="18" s="1"/>
  <c r="U8722" i="18" s="1"/>
  <c r="J8729" i="18"/>
  <c r="O8705" i="18"/>
  <c r="R8703" i="18"/>
  <c r="U8703" i="18" s="1"/>
  <c r="R8694" i="18"/>
  <c r="U8694" i="18" s="1"/>
  <c r="K8742" i="18"/>
  <c r="P8742" i="18" s="1"/>
  <c r="P8718" i="18"/>
  <c r="K8741" i="18"/>
  <c r="P8741" i="18" s="1"/>
  <c r="P8717" i="18"/>
  <c r="I8736" i="18"/>
  <c r="N8712" i="18"/>
  <c r="K8737" i="18"/>
  <c r="P8713" i="18"/>
  <c r="J8733" i="18"/>
  <c r="O8709" i="18"/>
  <c r="I8735" i="18"/>
  <c r="N8711" i="18"/>
  <c r="R8711" i="18" s="1"/>
  <c r="U8711" i="18" s="1"/>
  <c r="J8734" i="18"/>
  <c r="O8710" i="18"/>
  <c r="K8744" i="18"/>
  <c r="P8744" i="18" s="1"/>
  <c r="P8720" i="18"/>
  <c r="J8743" i="18"/>
  <c r="O8743" i="18" s="1"/>
  <c r="O8719" i="18"/>
  <c r="K8739" i="18"/>
  <c r="P8715" i="18"/>
  <c r="K8748" i="18"/>
  <c r="P8748" i="18" s="1"/>
  <c r="P8724" i="18"/>
  <c r="I8743" i="18"/>
  <c r="N8743" i="18" s="1"/>
  <c r="N8719" i="18"/>
  <c r="I8749" i="18"/>
  <c r="N8749" i="18" s="1"/>
  <c r="R8749" i="18" s="1"/>
  <c r="U8749" i="18" s="1"/>
  <c r="N8725" i="18"/>
  <c r="J8738" i="18"/>
  <c r="O8714" i="18"/>
  <c r="J8750" i="18"/>
  <c r="O8750" i="18" s="1"/>
  <c r="O8726" i="18"/>
  <c r="J8737" i="18"/>
  <c r="O8713" i="18"/>
  <c r="K8751" i="18"/>
  <c r="P8751" i="18" s="1"/>
  <c r="P8727" i="18"/>
  <c r="I8752" i="18"/>
  <c r="N8752" i="18" s="1"/>
  <c r="N8728" i="18"/>
  <c r="R8719" i="18" l="1"/>
  <c r="U8719" i="18" s="1"/>
  <c r="R8740" i="18"/>
  <c r="U8740" i="18" s="1"/>
  <c r="R8728" i="18"/>
  <c r="U8728" i="18" s="1"/>
  <c r="R8707" i="18"/>
  <c r="U8707" i="18" s="1"/>
  <c r="R8706" i="18"/>
  <c r="U8706" i="18" s="1"/>
  <c r="R8743" i="18"/>
  <c r="U8743" i="18" s="1"/>
  <c r="R8726" i="18"/>
  <c r="U8726" i="18" s="1"/>
  <c r="R8709" i="18"/>
  <c r="U8709" i="18" s="1"/>
  <c r="R8721" i="18"/>
  <c r="U8721" i="18" s="1"/>
  <c r="R8747" i="18"/>
  <c r="U8747" i="18" s="1"/>
  <c r="R8752" i="18"/>
  <c r="U8752" i="18" s="1"/>
  <c r="R8725" i="18"/>
  <c r="U8725" i="18" s="1"/>
  <c r="R8712" i="18"/>
  <c r="U8712" i="18" s="1"/>
  <c r="J8758" i="18"/>
  <c r="O8758" i="18" s="1"/>
  <c r="O8734" i="18"/>
  <c r="J8757" i="18"/>
  <c r="O8757" i="18" s="1"/>
  <c r="O8733" i="18"/>
  <c r="I8760" i="18"/>
  <c r="N8760" i="18" s="1"/>
  <c r="N8736" i="18"/>
  <c r="J8753" i="18"/>
  <c r="O8753" i="18" s="1"/>
  <c r="O8729" i="18"/>
  <c r="K8759" i="18"/>
  <c r="P8759" i="18" s="1"/>
  <c r="P8735" i="18"/>
  <c r="R8748" i="18"/>
  <c r="U8748" i="18" s="1"/>
  <c r="K8762" i="18"/>
  <c r="P8762" i="18" s="1"/>
  <c r="P8738" i="18"/>
  <c r="R8714" i="18"/>
  <c r="U8714" i="18" s="1"/>
  <c r="R8720" i="18"/>
  <c r="U8720" i="18" s="1"/>
  <c r="R8741" i="18"/>
  <c r="U8741" i="18" s="1"/>
  <c r="I8758" i="18"/>
  <c r="N8758" i="18" s="1"/>
  <c r="N8734" i="18"/>
  <c r="R8742" i="18"/>
  <c r="U8742" i="18" s="1"/>
  <c r="J8759" i="18"/>
  <c r="O8759" i="18" s="1"/>
  <c r="O8735" i="18"/>
  <c r="J8761" i="18"/>
  <c r="O8761" i="18" s="1"/>
  <c r="O8737" i="18"/>
  <c r="I8762" i="18"/>
  <c r="N8762" i="18" s="1"/>
  <c r="N8738" i="18"/>
  <c r="J8755" i="18"/>
  <c r="O8755" i="18" s="1"/>
  <c r="O8731" i="18"/>
  <c r="J8763" i="18"/>
  <c r="O8763" i="18" s="1"/>
  <c r="O8739" i="18"/>
  <c r="J8754" i="18"/>
  <c r="O8754" i="18" s="1"/>
  <c r="O8730" i="18"/>
  <c r="K8758" i="18"/>
  <c r="P8758" i="18" s="1"/>
  <c r="P8734" i="18"/>
  <c r="R8744" i="18"/>
  <c r="U8744" i="18" s="1"/>
  <c r="K8755" i="18"/>
  <c r="P8755" i="18" s="1"/>
  <c r="P8731" i="18"/>
  <c r="R8708" i="18"/>
  <c r="U8708" i="18" s="1"/>
  <c r="R8723" i="18"/>
  <c r="U8723" i="18" s="1"/>
  <c r="R8727" i="18"/>
  <c r="U8727" i="18" s="1"/>
  <c r="K8763" i="18"/>
  <c r="P8763" i="18" s="1"/>
  <c r="P8739" i="18"/>
  <c r="K8761" i="18"/>
  <c r="P8761" i="18" s="1"/>
  <c r="P8737" i="18"/>
  <c r="K8756" i="18"/>
  <c r="P8756" i="18" s="1"/>
  <c r="P8732" i="18"/>
  <c r="J8760" i="18"/>
  <c r="O8760" i="18" s="1"/>
  <c r="O8736" i="18"/>
  <c r="R8715" i="18"/>
  <c r="U8715" i="18" s="1"/>
  <c r="R8705" i="18"/>
  <c r="U8705" i="18" s="1"/>
  <c r="I8756" i="18"/>
  <c r="N8756" i="18" s="1"/>
  <c r="N8732" i="18"/>
  <c r="R8751" i="18"/>
  <c r="U8751" i="18" s="1"/>
  <c r="K8760" i="18"/>
  <c r="P8760" i="18" s="1"/>
  <c r="P8736" i="18"/>
  <c r="J8762" i="18"/>
  <c r="O8762" i="18" s="1"/>
  <c r="O8738" i="18"/>
  <c r="I8759" i="18"/>
  <c r="N8759" i="18" s="1"/>
  <c r="N8735" i="18"/>
  <c r="R8735" i="18" s="1"/>
  <c r="U8735" i="18" s="1"/>
  <c r="I8755" i="18"/>
  <c r="N8755" i="18" s="1"/>
  <c r="N8731" i="18"/>
  <c r="K8757" i="18"/>
  <c r="P8757" i="18" s="1"/>
  <c r="P8733" i="18"/>
  <c r="R8713" i="18"/>
  <c r="U8713" i="18" s="1"/>
  <c r="R8724" i="18"/>
  <c r="U8724" i="18" s="1"/>
  <c r="I8754" i="18"/>
  <c r="N8754" i="18" s="1"/>
  <c r="N8730" i="18"/>
  <c r="R8750" i="18"/>
  <c r="U8750" i="18" s="1"/>
  <c r="K8754" i="18"/>
  <c r="P8754" i="18" s="1"/>
  <c r="P8730" i="18"/>
  <c r="I8761" i="18"/>
  <c r="N8761" i="18" s="1"/>
  <c r="N8737" i="18"/>
  <c r="K8753" i="18"/>
  <c r="P8753" i="18" s="1"/>
  <c r="P8729" i="18"/>
  <c r="I8763" i="18"/>
  <c r="N8763" i="18" s="1"/>
  <c r="N8739" i="18"/>
  <c r="R8739" i="18" s="1"/>
  <c r="U8739" i="18" s="1"/>
  <c r="I8757" i="18"/>
  <c r="N8757" i="18" s="1"/>
  <c r="N8733" i="18"/>
  <c r="R8745" i="18"/>
  <c r="U8745" i="18" s="1"/>
  <c r="J8756" i="18"/>
  <c r="O8756" i="18" s="1"/>
  <c r="O8732" i="18"/>
  <c r="I8753" i="18"/>
  <c r="N8753" i="18" s="1"/>
  <c r="N8729" i="18"/>
  <c r="R8717" i="18"/>
  <c r="U8717" i="18" s="1"/>
  <c r="R8710" i="18"/>
  <c r="U8710" i="18" s="1"/>
  <c r="R8718" i="18"/>
  <c r="U8718" i="18" s="1"/>
  <c r="R8757" i="18" l="1"/>
  <c r="U8757" i="18" s="1"/>
  <c r="R8731" i="18"/>
  <c r="U8731" i="18" s="1"/>
  <c r="R8761" i="18"/>
  <c r="U8761" i="18" s="1"/>
  <c r="R8737" i="18"/>
  <c r="U8737" i="18" s="1"/>
  <c r="R8730" i="18"/>
  <c r="U8730" i="18" s="1"/>
  <c r="R8756" i="18"/>
  <c r="U8756" i="18" s="1"/>
  <c r="R8734" i="18"/>
  <c r="U8734" i="18" s="1"/>
  <c r="R8729" i="18"/>
  <c r="U8729" i="18" s="1"/>
  <c r="R8763" i="18"/>
  <c r="U8763" i="18" s="1"/>
  <c r="R8762" i="18"/>
  <c r="U8762" i="18" s="1"/>
  <c r="R8755" i="18"/>
  <c r="U8755" i="18" s="1"/>
  <c r="R8732" i="18"/>
  <c r="U8732" i="18" s="1"/>
  <c r="R8736" i="18"/>
  <c r="U8736" i="18" s="1"/>
  <c r="R8753" i="18"/>
  <c r="U8753" i="18" s="1"/>
  <c r="R8733" i="18"/>
  <c r="U8733" i="18" s="1"/>
  <c r="R8754" i="18"/>
  <c r="U8754" i="18" s="1"/>
  <c r="R8759" i="18"/>
  <c r="U8759" i="18" s="1"/>
  <c r="R8738" i="18"/>
  <c r="U8738" i="18" s="1"/>
  <c r="R8758" i="18"/>
  <c r="U8758" i="18" s="1"/>
  <c r="R8760" i="18"/>
  <c r="U8760" i="18" s="1"/>
  <c r="C109" i="1" l="1"/>
  <c r="C110" i="1" s="1"/>
  <c r="C112" i="1" s="1"/>
  <c r="C113" i="1" s="1"/>
  <c r="C115" i="1" s="1"/>
  <c r="G110" i="1" s="1"/>
  <c r="G111" i="1" s="1"/>
  <c r="G112" i="1" s="1"/>
  <c r="C117" i="1" l="1"/>
  <c r="C103" i="1"/>
  <c r="C105" i="1" s="1"/>
  <c r="C118" i="1" l="1"/>
  <c r="C119" i="1" s="1"/>
  <c r="C106" i="1"/>
  <c r="K109" i="1"/>
  <c r="H4" i="1" l="1"/>
  <c r="R20" i="1" s="1"/>
  <c r="H6" i="1"/>
  <c r="J5" i="21"/>
  <c r="D5" i="21"/>
  <c r="J9" i="21" l="1"/>
  <c r="L32" i="26"/>
  <c r="M32" i="26" s="1"/>
  <c r="D9" i="21"/>
  <c r="Q20" i="1"/>
  <c r="N32" i="26"/>
  <c r="O32" i="26" s="1"/>
  <c r="P32" i="26"/>
  <c r="D11" i="21" l="1"/>
  <c r="Q32" i="26"/>
  <c r="I61" i="26" l="1"/>
  <c r="L61" i="26" l="1"/>
  <c r="L70" i="26"/>
  <c r="L69" i="26"/>
  <c r="L68" i="26"/>
  <c r="L67" i="26"/>
  <c r="L66" i="26"/>
  <c r="L64" i="26"/>
  <c r="L63" i="26"/>
  <c r="L62" i="26"/>
  <c r="L65" i="26"/>
  <c r="Q61" i="26" l="1"/>
  <c r="Q66" i="26"/>
  <c r="Q69" i="26"/>
  <c r="Q70" i="26"/>
  <c r="Q65" i="26"/>
  <c r="Q67" i="26"/>
  <c r="Q68" i="26"/>
  <c r="Q62" i="26"/>
  <c r="Q64" i="26"/>
  <c r="Q63" i="26"/>
  <c r="U59" i="26" l="1"/>
  <c r="T30" i="26" l="1"/>
  <c r="B24" i="26" l="1"/>
  <c r="B37" i="26" s="1"/>
  <c r="B40" i="26" l="1"/>
  <c r="Q47" i="26" s="1"/>
  <c r="Q50" i="26" s="1"/>
  <c r="N47" i="26" l="1"/>
  <c r="N48" i="26" s="1"/>
  <c r="N49" i="26" s="1"/>
  <c r="R47" i="26"/>
  <c r="R48" i="26" s="1"/>
  <c r="R49" i="26" s="1"/>
  <c r="H47" i="26"/>
  <c r="H50" i="26" s="1"/>
  <c r="G47" i="26"/>
  <c r="G50" i="26" s="1"/>
  <c r="K47" i="26"/>
  <c r="K48" i="26" s="1"/>
  <c r="K49" i="26" s="1"/>
  <c r="E47" i="26"/>
  <c r="E50" i="26" s="1"/>
  <c r="Q48" i="26"/>
  <c r="Q49" i="26" s="1"/>
  <c r="J47" i="26"/>
  <c r="I47" i="26"/>
  <c r="P47" i="26"/>
  <c r="L47" i="26"/>
  <c r="O47" i="26"/>
  <c r="M47" i="26"/>
  <c r="F47" i="26"/>
  <c r="D47" i="26"/>
  <c r="N50" i="26" l="1"/>
  <c r="H48" i="26"/>
  <c r="H49" i="26" s="1"/>
  <c r="R50" i="26"/>
  <c r="G48" i="26"/>
  <c r="G49" i="26" s="1"/>
  <c r="K50" i="26"/>
  <c r="E48" i="26"/>
  <c r="E49" i="26" s="1"/>
  <c r="M48" i="26"/>
  <c r="M49" i="26" s="1"/>
  <c r="M50" i="26"/>
  <c r="L50" i="26"/>
  <c r="L48" i="26"/>
  <c r="L49" i="26" s="1"/>
  <c r="O50" i="26"/>
  <c r="O48" i="26"/>
  <c r="O49" i="26" s="1"/>
  <c r="P48" i="26"/>
  <c r="P49" i="26" s="1"/>
  <c r="P50" i="26"/>
  <c r="I48" i="26"/>
  <c r="I49" i="26" s="1"/>
  <c r="I50" i="26"/>
  <c r="J48" i="26"/>
  <c r="J49" i="26" s="1"/>
  <c r="J50" i="26"/>
  <c r="D50" i="26"/>
  <c r="D48" i="26"/>
  <c r="D49" i="26" s="1"/>
  <c r="F50" i="26"/>
  <c r="F48" i="26"/>
  <c r="F49" i="26" s="1"/>
  <c r="C54" i="26" l="1"/>
  <c r="C53" i="26"/>
  <c r="M60" i="26" l="1"/>
  <c r="H60" i="26"/>
  <c r="R60" i="26"/>
  <c r="M26" i="26"/>
  <c r="N26" i="26" s="1"/>
  <c r="C60" i="26"/>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Natalie Popovich</author>
  </authors>
  <commentList>
    <comment ref="C67" authorId="0" shapeId="0" xr:uid="{B58FC168-81E2-3B40-9DE9-8820BCD4DFDF}">
      <text>
        <r>
          <rPr>
            <b/>
            <sz val="10"/>
            <color rgb="FF000000"/>
            <rFont val="Tahoma"/>
            <family val="2"/>
          </rPr>
          <t>Natalie Popovich:</t>
        </r>
        <r>
          <rPr>
            <sz val="10"/>
            <color rgb="FF000000"/>
            <rFont val="Tahoma"/>
            <family val="2"/>
          </rPr>
          <t xml:space="preserve">
</t>
        </r>
        <r>
          <rPr>
            <sz val="10"/>
            <color rgb="FF000000"/>
            <rFont val="Tahoma"/>
            <family val="2"/>
          </rPr>
          <t>I think this should be closer to 25 years</t>
        </r>
      </text>
    </comment>
  </commentList>
</comments>
</file>

<file path=xl/sharedStrings.xml><?xml version="1.0" encoding="utf-8"?>
<sst xmlns="http://schemas.openxmlformats.org/spreadsheetml/2006/main" count="10232" uniqueCount="662">
  <si>
    <t>Figure</t>
  </si>
  <si>
    <t>Unit</t>
  </si>
  <si>
    <t>Source</t>
  </si>
  <si>
    <t>Land</t>
  </si>
  <si>
    <t>Number</t>
  </si>
  <si>
    <t>hrs</t>
  </si>
  <si>
    <t>MWh/yr</t>
  </si>
  <si>
    <t>$/MWh</t>
  </si>
  <si>
    <t>Month</t>
  </si>
  <si>
    <t>Station specs</t>
  </si>
  <si>
    <t>MW</t>
  </si>
  <si>
    <t>Given</t>
  </si>
  <si>
    <t>Energy consumption per year</t>
  </si>
  <si>
    <t>Capital cost</t>
  </si>
  <si>
    <t>Calculation</t>
  </si>
  <si>
    <t>Extracted values using WebPlotDigitizer</t>
  </si>
  <si>
    <t>Cost component</t>
  </si>
  <si>
    <t>Million $ for 60-MW/240-MWh Battery Storage System component cost</t>
  </si>
  <si>
    <t>$/kW</t>
  </si>
  <si>
    <t>$/kWh</t>
  </si>
  <si>
    <t>Lithium-ion battery</t>
  </si>
  <si>
    <t>Bidirectional inverter</t>
  </si>
  <si>
    <t>Structural BOS</t>
  </si>
  <si>
    <t>Electrical BOS</t>
  </si>
  <si>
    <t>Install labor &amp; equipment</t>
  </si>
  <si>
    <t>EPC overhead</t>
  </si>
  <si>
    <t>Sales tax</t>
  </si>
  <si>
    <t>Interconnection fee</t>
  </si>
  <si>
    <t>Contingency</t>
  </si>
  <si>
    <t>Developer overhead</t>
  </si>
  <si>
    <t>EPC/developer net profit</t>
  </si>
  <si>
    <t>Apparently omitted costs: transmission line, land acquisition, permitting fee</t>
  </si>
  <si>
    <t>Equipment lifetime</t>
  </si>
  <si>
    <t>yrs</t>
  </si>
  <si>
    <t>$</t>
  </si>
  <si>
    <t>Total cost, annualized</t>
  </si>
  <si>
    <t>$/yr</t>
  </si>
  <si>
    <t>Total cost, levelized</t>
  </si>
  <si>
    <t>Total charging power</t>
  </si>
  <si>
    <t>Company</t>
  </si>
  <si>
    <t>Cost</t>
  </si>
  <si>
    <t>Cost of hardware alone (scaled to be 2/3 of hardware+install costs)</t>
  </si>
  <si>
    <t>Power (kW)</t>
  </si>
  <si>
    <t>Cost category</t>
  </si>
  <si>
    <t>$/kW, hardware alone</t>
  </si>
  <si>
    <t>Details</t>
  </si>
  <si>
    <t>ABB</t>
  </si>
  <si>
    <t>Hardware alone</t>
  </si>
  <si>
    <t>Tony Williams convo</t>
  </si>
  <si>
    <t>Tesla</t>
  </si>
  <si>
    <t>Hardware + install</t>
  </si>
  <si>
    <t>8 stalls, 4 chargers; each charger 120 kW</t>
  </si>
  <si>
    <t>Nissan</t>
  </si>
  <si>
    <t>?</t>
  </si>
  <si>
    <t>Charging costs report (https://www.afdc.energy.gov/uploads/publication/evse_cost_report_2015.pdf)</t>
  </si>
  <si>
    <t>Cites "high-end single port DCFC [able to accommodate high amperage]" (p. 12), which implies the highest-end figure cited on p. 7 (90 kW, 400 A)</t>
  </si>
  <si>
    <t>Large company</t>
  </si>
  <si>
    <t>Doug Black, LBNL</t>
  </si>
  <si>
    <t>Source: http://www.ercot.com/mktinfo/prices (Historical RTM Load Zone and Hub Prices--Settlement Point Prices, SPPs)</t>
  </si>
  <si>
    <t xml:space="preserve"> </t>
  </si>
  <si>
    <t>Customer charge</t>
  </si>
  <si>
    <t>Transmission Charge</t>
  </si>
  <si>
    <t>$/4CP kVA</t>
  </si>
  <si>
    <t>Relevant power usage</t>
  </si>
  <si>
    <t>$/month</t>
  </si>
  <si>
    <t>$/kVAR</t>
  </si>
  <si>
    <t>A</t>
  </si>
  <si>
    <t>B</t>
  </si>
  <si>
    <t>C</t>
  </si>
  <si>
    <t>Energy charge (total delivery service rate)</t>
  </si>
  <si>
    <t>Source: http://www.energyonline.com/Data/GenericData.aspx?DataId=19&amp;CAISO___Real-time_Price</t>
  </si>
  <si>
    <t>Transmission demand charge</t>
  </si>
  <si>
    <t>Distribution demand charge</t>
  </si>
  <si>
    <t>Power factor adjustment</t>
  </si>
  <si>
    <t>Peak usage</t>
  </si>
  <si>
    <t>kW</t>
  </si>
  <si>
    <t>kVAR</t>
  </si>
  <si>
    <t>EVSE housing replacement frequency</t>
  </si>
  <si>
    <t>EVSE housing replacement cost</t>
  </si>
  <si>
    <t>EVSE housing replacement annual cost</t>
  </si>
  <si>
    <t>yrs lifetime</t>
  </si>
  <si>
    <t>$/unit</t>
  </si>
  <si>
    <t>Total O&amp;M</t>
  </si>
  <si>
    <t>Operations &amp; maintenance</t>
  </si>
  <si>
    <t>Materials: Standard installation materials, which would be in nearly every installation, but whose quantities may vary. Examples of standard installation materials include conduit, conductors, emergency shut-off switch, circuit breaker, fasteners, etc.</t>
  </si>
  <si>
    <t>Materials: Installation surface replacement materials, which would depend entirely on where the DCFC was sited relative to the power source and work needed to restore the surface(s) impacted by installation of the unit and its associated electrical wiring (e.g. concrete, asphalt, gravel, etc.).</t>
  </si>
  <si>
    <t>Materials: New electrical service materials, which include switch
gear with meter section, conduit, and wire.</t>
  </si>
  <si>
    <t xml:space="preserve">Administration: v=Administrative costs that were specifically associated with
total DCFC installation costs include permit application
processing, permit fees, engineering drawings, and, where
required by the permitting authority, load studies. Just as
the materials were affected by the specific installation site,
so too were administration costs. </t>
  </si>
  <si>
    <t xml:space="preserve">Ground surface materials: It is self-evident that the DCFC site surface impacted by
installation of conduit, concrete mounting pads, parking
spaces, striping, etc. would vary depending on the surface
the DCFC was installed on. Installation of underground
electrical conduit was done either by trenching or boring
(Figure 5). The basis for this decision depended on the site
owners’ preference regarding the appearance of after work
restoration. The decision was also impacted by
underground (e.g. water, gas, or electrical services) or
aboveground (e.g., planters) features that may have made
trenching impractical and the length of the underground
passage. </t>
  </si>
  <si>
    <t>Electrical service upgrades: Many of the DCFC installations required new electrical
service to be added to the host’s site. The cost of these
installations was significantly higher than those that did not
require new service. The total cost increased due to the
fees charged by the local electric utility to extend the
service from the grid to the host site and the additional
electrical switch gear and new meter required to manage
this new electrical service. Electrical service extension costs also varied depending on
the electric utility’s policies for aboveground or
underground service. Overhead service is typically less
expensive and quicker than trenching for an underground
service extension. Electrical service extension costs for the
EV Project’s DCFCs varied from $3,500 to $9,500.</t>
  </si>
  <si>
    <t>Non-electrical installation costs</t>
  </si>
  <si>
    <t>Site evaluaton &amp; engineering drawings</t>
  </si>
  <si>
    <t>Trenching and repairing surface material to install conduits (including restriping parking spaces) -- OR pouring concrete site pad from scratch</t>
  </si>
  <si>
    <t>Installation of EVSE equipment, including standard installation materials (conduit, conductors, switches, circuit breaker, fastener, etc)</t>
  </si>
  <si>
    <t>From INL:</t>
  </si>
  <si>
    <t>Bottom-up estimate based on grid-connected battery</t>
  </si>
  <si>
    <t>Total cost for battery connection</t>
  </si>
  <si>
    <t>Permitting fees, sales tax</t>
  </si>
  <si>
    <t>Number of trucks charging at a time</t>
  </si>
  <si>
    <t>trucks</t>
  </si>
  <si>
    <t>Number of trucks that can wait to charge</t>
  </si>
  <si>
    <t>Area of truck pull-in for charging</t>
  </si>
  <si>
    <t>m2</t>
  </si>
  <si>
    <t>Total area needed for parking and charging</t>
  </si>
  <si>
    <t>Total land area needed for purchase</t>
  </si>
  <si>
    <t>m2/acre</t>
  </si>
  <si>
    <t>Conversion</t>
  </si>
  <si>
    <t>acres</t>
  </si>
  <si>
    <t xml:space="preserve">Total cost for battery connection installation </t>
  </si>
  <si>
    <t>From energy.gov, summarized by me</t>
  </si>
  <si>
    <t>Cost of land in Texas</t>
  </si>
  <si>
    <t>From search on interstatefrontage.com on 8/30/18; acreage and price of commercial land w/o obvious development from first 5 result pages, sorted by smallest</t>
  </si>
  <si>
    <t>https://www.interstatefrontage.com/search.php?usstate=TX&amp;tofind=&amp;detail=&amp;highway=&amp;interstate=&amp;city=&amp;state=&amp;zip=&amp;sortby=smallest-acreage&amp;webpage=2</t>
  </si>
  <si>
    <t>Acreage</t>
  </si>
  <si>
    <t>Price</t>
  </si>
  <si>
    <t>Location</t>
  </si>
  <si>
    <t>ZIP</t>
  </si>
  <si>
    <t>Price/acre</t>
  </si>
  <si>
    <t>Fort Worth</t>
  </si>
  <si>
    <t>Houston</t>
  </si>
  <si>
    <t>Cedar Hill</t>
  </si>
  <si>
    <t>Seguin</t>
  </si>
  <si>
    <t>Wylie</t>
  </si>
  <si>
    <t>Jarrell</t>
  </si>
  <si>
    <t>Notes on what comprises non-electrical installation costs:</t>
  </si>
  <si>
    <t>$/acre</t>
  </si>
  <si>
    <t>Total cost of land</t>
  </si>
  <si>
    <t>Total cost of land, annualized</t>
  </si>
  <si>
    <t>Total cost of land, levelized</t>
  </si>
  <si>
    <t>Total</t>
  </si>
  <si>
    <t>Land cost research I:</t>
  </si>
  <si>
    <t>Land cost research II:</t>
  </si>
  <si>
    <t>http://www.ncsl.org/documents/energy/ASilverstein4-20-11.pdf</t>
  </si>
  <si>
    <t>Capacity (MW)</t>
  </si>
  <si>
    <t>Capital cost ($000/mi)</t>
  </si>
  <si>
    <t>$/MW/mi</t>
  </si>
  <si>
    <t>$/MW/km</t>
  </si>
  <si>
    <t>Slide 56</t>
  </si>
  <si>
    <t>765 kV AC single</t>
  </si>
  <si>
    <t>500 kV AC double</t>
  </si>
  <si>
    <t>500 kV AC single</t>
  </si>
  <si>
    <t>345 kV AC single</t>
  </si>
  <si>
    <t>345 kV AC double</t>
  </si>
  <si>
    <t>230 kV AC single</t>
  </si>
  <si>
    <t>230 kV AC double</t>
  </si>
  <si>
    <t>Low</t>
  </si>
  <si>
    <t>High</t>
  </si>
  <si>
    <t>Range of transmission costs in IEA report, $/MW/km (p. 124, https://www.iea.org/publications/freepublications/publication/The_power_of_Transformation.pdf)</t>
  </si>
  <si>
    <t>Simple average capacity of lines with costs in IEA range</t>
  </si>
  <si>
    <t>$/kW-yr</t>
  </si>
  <si>
    <t>O&amp;M for grid-tied battery system</t>
  </si>
  <si>
    <t>Proterra bus charger</t>
  </si>
  <si>
    <t>NREL: http://www.nrel.gov/docs/fy16osti/65274.pdf, p. 13</t>
  </si>
  <si>
    <t>Total O&amp;M cost</t>
  </si>
  <si>
    <t>Total O&amp;M cost, levelized</t>
  </si>
  <si>
    <t>Public Utility Commission of Texas</t>
  </si>
  <si>
    <t>http://www.puc.texas.gov/industry/electric/rates/trans/tdgenericratesummary.pdf</t>
  </si>
  <si>
    <t>Updated: September 1, 2018</t>
  </si>
  <si>
    <t>1. Comparison of Utilities' Generic T&amp;D Rates</t>
  </si>
  <si>
    <t>CenterPoint - Docket 38339/41072</t>
  </si>
  <si>
    <t>Oncor - Docket 46957</t>
  </si>
  <si>
    <t>AEP</t>
  </si>
  <si>
    <t>TCC</t>
  </si>
  <si>
    <t>TNC</t>
  </si>
  <si>
    <t>TNMP - Docket 38480</t>
  </si>
  <si>
    <t>Primary</t>
  </si>
  <si>
    <t>Primary (&lt;= 10 kW)</t>
  </si>
  <si>
    <t>D-33309</t>
  </si>
  <si>
    <t>D-33310</t>
  </si>
  <si>
    <t>Customer Charge (per customer)</t>
  </si>
  <si>
    <t>Non-IDR customers</t>
  </si>
  <si>
    <t>Metering Charge (per customer)</t>
  </si>
  <si>
    <t>IDR Customers</t>
  </si>
  <si>
    <t>Transmission Charge (per kWh)</t>
  </si>
  <si>
    <t>Distribution Charge (per kWh)</t>
  </si>
  <si>
    <t>Primary (&gt;10 kW Distrib)</t>
  </si>
  <si>
    <t>Non-IDR Customers</t>
  </si>
  <si>
    <t>IDR customers</t>
  </si>
  <si>
    <t>Transmission Charge (per kW)</t>
  </si>
  <si>
    <t>Distribution Charge (per kW)</t>
  </si>
  <si>
    <t>Non-IDR Customers (per NCP kVA)</t>
  </si>
  <si>
    <t>Primary (&gt; 10 kW Substation)</t>
  </si>
  <si>
    <t>Non-IDR Customers (per NCP kW)</t>
  </si>
  <si>
    <t>IDR Customers (per 4CP kVA)</t>
  </si>
  <si>
    <t>Customer Charge</t>
  </si>
  <si>
    <t>IDR Customers (per 4CP kW)</t>
  </si>
  <si>
    <t>Distribution Charge (per NCP kW)</t>
  </si>
  <si>
    <t>Distribution Charge (per kVA)</t>
  </si>
  <si>
    <t>Transmission</t>
  </si>
  <si>
    <t>Transmission Charge (per 4CP kVA)</t>
  </si>
  <si>
    <t>Transmission Charge (per 4CP kW)</t>
  </si>
  <si>
    <t>Distribution Charge (per 4CP kVA)</t>
  </si>
  <si>
    <t>2. Comparison of Utilities' TCRF Charges</t>
  </si>
  <si>
    <t>CenterPoint -  Docket 48419</t>
  </si>
  <si>
    <t>Oncor - Docket 48408</t>
  </si>
  <si>
    <t>AEP Texas, Central Division - Docket 48399</t>
  </si>
  <si>
    <t>AEP Texas, North Division - Docket 48399</t>
  </si>
  <si>
    <t>Texas-New Mexico Power (TNMP) - Docket 48403</t>
  </si>
  <si>
    <t>Primary IDR</t>
  </si>
  <si>
    <t>per 4CP kVA</t>
  </si>
  <si>
    <t>Primary ≤ 10 kW</t>
  </si>
  <si>
    <t>per kWh</t>
  </si>
  <si>
    <t>per Avg 4CP kW</t>
  </si>
  <si>
    <t>Primary Non-IDR</t>
  </si>
  <si>
    <t>per NCP kW</t>
  </si>
  <si>
    <t>Primary NonIDR</t>
  </si>
  <si>
    <t>per NCP kVA</t>
  </si>
  <si>
    <t>Primary &gt; 10 kW NonIDR</t>
  </si>
  <si>
    <t>per kW</t>
  </si>
  <si>
    <t>per 4CP kW</t>
  </si>
  <si>
    <t>Primary &gt; 10 kW IDR</t>
  </si>
  <si>
    <t>Primary &gt; 10 kW Substation</t>
  </si>
  <si>
    <t>3. Comparison of Utilities' Metering Credits</t>
  </si>
  <si>
    <t>Metering Credit Charges (per customer)</t>
  </si>
  <si>
    <t>CenterPoint</t>
  </si>
  <si>
    <t>Oncor</t>
  </si>
  <si>
    <t>AEP TCC</t>
  </si>
  <si>
    <t>AEP TNC</t>
  </si>
  <si>
    <t>TNMP</t>
  </si>
  <si>
    <t>≤ 10 kW</t>
  </si>
  <si>
    <t>&gt; 10 kW</t>
  </si>
  <si>
    <t>Dist. Line</t>
  </si>
  <si>
    <t>Subst.</t>
  </si>
  <si>
    <t>4. Transition Charges (TCs) and System Restoration Charges (SRCs)</t>
  </si>
  <si>
    <t>Oncor (Fmr. TXU)</t>
  </si>
  <si>
    <t>Rider TC2-R Docket 46045</t>
  </si>
  <si>
    <t>Class</t>
  </si>
  <si>
    <t>Charges</t>
  </si>
  <si>
    <t>Primary &gt; 10 kW</t>
  </si>
  <si>
    <t>High Voltage</t>
  </si>
  <si>
    <t>Texas Central (TCC) (Fmr.CPL)</t>
  </si>
  <si>
    <t>TC Refund Docket 45991</t>
  </si>
  <si>
    <t>TC2 Docket 48394</t>
  </si>
  <si>
    <t>TC3 Docket 48042</t>
  </si>
  <si>
    <t>Commercial &amp; Small Industrial - Energy</t>
  </si>
  <si>
    <t>Commercial &amp; Small Industrial - Demand</t>
  </si>
  <si>
    <t>per kW or kVA</t>
  </si>
  <si>
    <t>Large Industrial - Firm</t>
  </si>
  <si>
    <t>http://www.puc.texas.gov/industry/electric/rates/Trans/TCD.pdf</t>
  </si>
  <si>
    <t>We actually are on the linebetween large and small industrial (firm)</t>
  </si>
  <si>
    <t>Seems like we pay all rates (TC, 2, 3)</t>
  </si>
  <si>
    <t>CenterPoint (Fmr. Reliant)</t>
  </si>
  <si>
    <t>TC2 Docket 47750</t>
  </si>
  <si>
    <t>TC3 Docket 47913</t>
  </si>
  <si>
    <t>TC5 Docket 48368</t>
  </si>
  <si>
    <t>SRC Docket 47605</t>
  </si>
  <si>
    <t>ADFITC Docket 47604</t>
  </si>
  <si>
    <t>LOS-A</t>
  </si>
  <si>
    <t>per kVA</t>
  </si>
  <si>
    <t>We seem to be LOS-A (p. 140)</t>
  </si>
  <si>
    <t>Confusing: " This Tariff does not apply to the provision of service to wholesale customers.</t>
  </si>
  <si>
    <t>http://www.puc.texas.gov/industry/electric/rates/Trans/CNP.pdf</t>
  </si>
  <si>
    <t>5. Comparison of Utilities' Rate Case Expense Charges</t>
  </si>
  <si>
    <t>RCE - Docket 46957</t>
  </si>
  <si>
    <t>Remand Surcharge - Docket 46957</t>
  </si>
  <si>
    <t>Primary &gt; 10 kW - Distribution Line</t>
  </si>
  <si>
    <t>per Dist. Billing kW</t>
  </si>
  <si>
    <t>Primary &gt; 10 kW - Substation</t>
  </si>
  <si>
    <t>6. Comparison of Utilities' Other Non-Bypassable Charges</t>
  </si>
  <si>
    <t>Energy Efficiency Cost Recovery Factor (EECRF)</t>
  </si>
  <si>
    <t>CenterPoint - Docket 47232</t>
  </si>
  <si>
    <t>Oncor - Docket 47235</t>
  </si>
  <si>
    <t>Texas Central (TCC) - Docket 47236</t>
  </si>
  <si>
    <t>Texas North (TNC) - Docket 47236</t>
  </si>
  <si>
    <t>Texas-New Mexico Power (TNMP) - Docket 47217</t>
  </si>
  <si>
    <t>Transmission - Governmental</t>
  </si>
  <si>
    <t>Primary &gt; 10 kW Distrib.</t>
  </si>
  <si>
    <t>Transmission Service</t>
  </si>
  <si>
    <t>Transmission - Industrial</t>
  </si>
  <si>
    <t>Primary &gt; 10 kW Subst.</t>
  </si>
  <si>
    <t>Transmission Non-Profit</t>
  </si>
  <si>
    <t>Transmission For Profit</t>
  </si>
  <si>
    <t>Competition Transition Charges</t>
  </si>
  <si>
    <t>Texas New-Mexico Power (TNMP) - Docket 46943</t>
  </si>
  <si>
    <t>Large General Service</t>
  </si>
  <si>
    <t>Economy LGS</t>
  </si>
  <si>
    <t>Industrial Power</t>
  </si>
  <si>
    <t>Advanced Metering Charges (per customer)</t>
  </si>
  <si>
    <t>Texas Central (TCC) - Docket 36928</t>
  </si>
  <si>
    <t>Texas North (TNC) - Docket 36928</t>
  </si>
  <si>
    <t>Texas New-Mexico Power (TNMP) - Docket 38306</t>
  </si>
  <si>
    <t>Municipal Account Franchise Credit</t>
  </si>
  <si>
    <t>Nuclear Decommissioning Charges</t>
  </si>
  <si>
    <t>CenterPoint - Docket 41941</t>
  </si>
  <si>
    <t>Oncor - Docket 45367</t>
  </si>
  <si>
    <t>TCC - Docket 41970</t>
  </si>
  <si>
    <t>Primary &gt; 10 kW -</t>
  </si>
  <si>
    <t>Distribution Line</t>
  </si>
  <si>
    <t>Substation</t>
  </si>
  <si>
    <t>Municipal Franchise Fees</t>
  </si>
  <si>
    <t>Texas New-Mexico Power (TNMP)</t>
  </si>
  <si>
    <t>Distribution Cost Recovery Factor (DCRF)</t>
  </si>
  <si>
    <t>CenterPoint - Docket 48226</t>
  </si>
  <si>
    <t>Oncor - Docket 48231</t>
  </si>
  <si>
    <t>AEP Texas, Central Division - Docket 48222</t>
  </si>
  <si>
    <t>AEP Texas, North Division - Docket 48222</t>
  </si>
  <si>
    <t>per Billing kVA</t>
  </si>
  <si>
    <t>per Billing kW</t>
  </si>
  <si>
    <t>Primary &gt; 10 kW Dist Line</t>
  </si>
  <si>
    <t>Merger Credit Rider</t>
  </si>
  <si>
    <t>AEP Texas, Central Division - Docket 48110</t>
  </si>
  <si>
    <t>AEP Texas, North Division - Docket 48110</t>
  </si>
  <si>
    <t>Primary - IDR</t>
  </si>
  <si>
    <t>Primary - Non-IDR</t>
  </si>
  <si>
    <t>AEP-TCC</t>
  </si>
  <si>
    <t>AEP-TNC</t>
  </si>
  <si>
    <t>TRANMISSION-LEVEL T&amp;D CHARGES</t>
  </si>
  <si>
    <t>1. Generic T&amp;D rates</t>
  </si>
  <si>
    <t>2. TCRF charges</t>
  </si>
  <si>
    <t>3. Metering credits</t>
  </si>
  <si>
    <t>4. Transition charges &amp; system restoration charges</t>
  </si>
  <si>
    <t>5. Rate case expenses</t>
  </si>
  <si>
    <t>6. Other non-bypassable charges</t>
  </si>
  <si>
    <t>HIGH PRIMARY IDR CHARGES</t>
  </si>
  <si>
    <t>HIGH PRIMARY NON-IDR CHARGES OR GENERIC PRIMARY (NO IDR REFERENCE)</t>
  </si>
  <si>
    <t>$/cust</t>
  </si>
  <si>
    <t>$/4CP KVA</t>
  </si>
  <si>
    <t>$/kVA</t>
  </si>
  <si>
    <t>$/4CP kW</t>
  </si>
  <si>
    <t>$/NCP kW</t>
  </si>
  <si>
    <t>$/NCP kVA</t>
  </si>
  <si>
    <t>$/avg 4CP kW</t>
  </si>
  <si>
    <t>$/customer</t>
  </si>
  <si>
    <t>$/dist billing kW</t>
  </si>
  <si>
    <t>$/billing kVA</t>
  </si>
  <si>
    <t>$/billing kW</t>
  </si>
  <si>
    <t>All billing categories</t>
  </si>
  <si>
    <t>Condensed billing categories</t>
  </si>
  <si>
    <t>Rates</t>
  </si>
  <si>
    <t>Primary, no IDR</t>
  </si>
  <si>
    <t>Total charges ($/mo)</t>
  </si>
  <si>
    <t>Ancitipated usage</t>
  </si>
  <si>
    <t>Customer</t>
  </si>
  <si>
    <t>kWh/mo</t>
  </si>
  <si>
    <t>4CP kW</t>
  </si>
  <si>
    <t>NCP kW (redundant)</t>
  </si>
  <si>
    <t>Was -.04c/kWh for EECRF; assume AEP wouldn't pay me that w/o 4CP revenue (made them pay me $100k/mo)</t>
  </si>
  <si>
    <t>Total monthly wires cost, by company, as different customer types</t>
  </si>
  <si>
    <t>$/cust-mo</t>
  </si>
  <si>
    <t>4CP peak</t>
  </si>
  <si>
    <t>Peak</t>
  </si>
  <si>
    <t>Transmission IDR</t>
  </si>
  <si>
    <t>ERCOT administrative fee</t>
  </si>
  <si>
    <t>Contracting w/ QSE</t>
  </si>
  <si>
    <t>Delivery Date</t>
  </si>
  <si>
    <t>Repeated Hour Flag</t>
  </si>
  <si>
    <t>REGDN</t>
  </si>
  <si>
    <t>RRS</t>
  </si>
  <si>
    <t>NSPIN</t>
  </si>
  <si>
    <t>N</t>
  </si>
  <si>
    <t>Y</t>
  </si>
  <si>
    <t>Capacity market clearing prices for ERCOT: http://mis.ercot.com/misapp/GetReports.do?reportTypeId=13091&amp;reportTitle=Historical%20DAM%20Clearing%20Prices%20for%20Capacity&amp;showHTMLView=&amp;mimicKey</t>
  </si>
  <si>
    <t>Capacity: market clearing price for capacity</t>
  </si>
  <si>
    <t>Black start services</t>
  </si>
  <si>
    <t>Reliability must-run</t>
  </si>
  <si>
    <t>Station costs</t>
  </si>
  <si>
    <t>EVSE cost</t>
  </si>
  <si>
    <t>EVSE cost, annualized</t>
  </si>
  <si>
    <t>Electrical equipment cost based on industry insight</t>
  </si>
  <si>
    <t>https://www.greencarreports.com/news/1093947_what-it-takes-to-build-a-tesla-supercharger-dc-fast-charging-site</t>
  </si>
  <si>
    <t>Installation labor &amp; equipment</t>
  </si>
  <si>
    <t>Robstown, Texas</t>
  </si>
  <si>
    <t>Corning, California</t>
  </si>
  <si>
    <t>Henderson, Texas</t>
  </si>
  <si>
    <t>Delano, California</t>
  </si>
  <si>
    <t>Newberry Springs, California</t>
  </si>
  <si>
    <t>Bronson, Texas</t>
  </si>
  <si>
    <t>George West, Texas</t>
  </si>
  <si>
    <t>Le Grand, California</t>
  </si>
  <si>
    <t>Amarillo, Texas</t>
  </si>
  <si>
    <t>From http://www.loopnet.com/truck-stops-for-sale/, 9/26/18, sorted from newest to oldest listing. Pulled all listings and searched for any in CA or TX that list highway, freeway, hwy, fwy, interstate, or I- in description and were listed as truck stop, service station, convenience, or auto repair (i.e., retail-oriented, not warehouses)</t>
  </si>
  <si>
    <t>Texas average</t>
  </si>
  <si>
    <t>California average</t>
  </si>
  <si>
    <t>Cost of land in California</t>
  </si>
  <si>
    <t>Installation cost</t>
  </si>
  <si>
    <t>ERCOT</t>
  </si>
  <si>
    <t>SCE</t>
  </si>
  <si>
    <t>Capacity factor impact on fixed costs</t>
  </si>
  <si>
    <t>Total BOS cost</t>
  </si>
  <si>
    <t>Annualized BOS cost</t>
  </si>
  <si>
    <t>Charging cost</t>
  </si>
  <si>
    <t>Average RTP in SCE from 11pm-10am, 2017-2018</t>
  </si>
  <si>
    <t>Scenario 1: Texas (ERCOT)</t>
  </si>
  <si>
    <t>Scenario 2: California (SCE)</t>
  </si>
  <si>
    <t>RTP</t>
  </si>
  <si>
    <t>*Price a REP would pay to show an RTP pass-through to a C&amp;I customer</t>
  </si>
  <si>
    <t>*SCE RTP tariff for large customers connected at high voltage</t>
  </si>
  <si>
    <t>*Price an LSE would pay to show an RTP pass-through to a C&amp;I customer</t>
  </si>
  <si>
    <t xml:space="preserve">Resource adequacy (RA) </t>
  </si>
  <si>
    <t>Contracting with scheduling coordiator</t>
  </si>
  <si>
    <t>$/mo</t>
  </si>
  <si>
    <t>Grid management charges</t>
  </si>
  <si>
    <t>Uplift cost (bid cost recovery)</t>
  </si>
  <si>
    <t>Bid cost recovery, 2017</t>
  </si>
  <si>
    <t>http://www.caiso.com/Pages/documentsbygroup.aspx?GroupID=274C62FD-A4DB-4AE7-B250-6346B9F42720</t>
  </si>
  <si>
    <t>Using summary figures reported in report from following month (often differs from previous month; assuming later data is more accurate)</t>
  </si>
  <si>
    <t>Bid cost recovery total (million)</t>
  </si>
  <si>
    <t>2017 load</t>
  </si>
  <si>
    <t>http://www.caiso.com/planning/Pages/ReliabilityRequirements/Default.aspx#Historical</t>
  </si>
  <si>
    <t>Dates</t>
  </si>
  <si>
    <t>CAISO Total</t>
  </si>
  <si>
    <t>The supplied DateTime represents an invalid time.  For example, when the clock is adjusted forward, any time in the period that is skipped is invalid._x000D_
Parameter name: dateTime</t>
  </si>
  <si>
    <t>Resize to show all values</t>
  </si>
  <si>
    <t>Total load in month (MWh)</t>
  </si>
  <si>
    <t>Bid cost recovery per MWh</t>
  </si>
  <si>
    <t>Average</t>
  </si>
  <si>
    <t>Tariff: RTP</t>
  </si>
  <si>
    <t>Tariff: uplift costs</t>
  </si>
  <si>
    <t>Hour Ending</t>
  </si>
  <si>
    <t xml:space="preserve">REGUP </t>
  </si>
  <si>
    <t>DAM capacity procurements: http://mis.ercot.com/misapp/GetReports.do?reportTypeId=12316&amp;reportTitle=DAM%20Ancillary%20Service%20Plan&amp;showHTMLView=&amp;mimicKey</t>
  </si>
  <si>
    <t>Hour ending on 11/15/18</t>
  </si>
  <si>
    <t>Total ancillary services cost ($)</t>
  </si>
  <si>
    <t>Load (MW)</t>
  </si>
  <si>
    <t>$/MWh (Total $ / MW in a given hour)</t>
  </si>
  <si>
    <t>Delivery.Date</t>
  </si>
  <si>
    <t>NA</t>
  </si>
  <si>
    <t>Reshaped hourly capacity prices</t>
  </si>
  <si>
    <t>Max</t>
  </si>
  <si>
    <t>Min</t>
  </si>
  <si>
    <t>Average for 10pm-11am, excluding 7am</t>
  </si>
  <si>
    <t>Infrastructure</t>
  </si>
  <si>
    <t>CAISO</t>
  </si>
  <si>
    <t>Energy costs</t>
  </si>
  <si>
    <t>Delivery costs</t>
  </si>
  <si>
    <t>See calculations in file "Price data ERCOT 2010-2018.xlsx"</t>
  </si>
  <si>
    <t>Competitive load zone prices (north, south, west, houston) -- simple average, not load-weighted</t>
  </si>
  <si>
    <t>MW of ancillary services procured (from one day in November 2018--ERCOT notes doesn't change much day-to-day)</t>
  </si>
  <si>
    <t>Total hourly procurement cost, $ (MW x $/mW)</t>
  </si>
  <si>
    <t>Market clearing price for capacity ($/MW)</t>
  </si>
  <si>
    <t>Load, MW (3/12/17, 3pm is fabricated)</t>
  </si>
  <si>
    <t>See calculations in file"2012-2018 CAISO power price reshaped.xlsx"</t>
  </si>
  <si>
    <t>RTP average wholesale energy prices, 2012-2018, $/MWh</t>
  </si>
  <si>
    <t>RTP across 3 load zones</t>
  </si>
  <si>
    <t>Median of average</t>
  </si>
  <si>
    <t>Median</t>
  </si>
  <si>
    <t>kWh/yr</t>
  </si>
  <si>
    <t>Total charges</t>
  </si>
  <si>
    <t>-</t>
  </si>
  <si>
    <t>Oncor delivery charge schedule for transmission-level retail customer</t>
  </si>
  <si>
    <t>$/kW of billing demand/meter/month</t>
  </si>
  <si>
    <t>Seems like these are "hours ending X"</t>
  </si>
  <si>
    <t>These seem to be "hours beginning X"</t>
  </si>
  <si>
    <t>Average of 12 lowest-priced hours (11pm-6am, 8am-1pm)</t>
  </si>
  <si>
    <t>RTP across 3 CAISO load zones, 2012-2018, 11pm-6am, 8am-1pm</t>
  </si>
  <si>
    <t>9pm-10am, skipping 6am-7am hour</t>
  </si>
  <si>
    <t>Total energy charge</t>
  </si>
  <si>
    <t>EVSE cost, levelized</t>
  </si>
  <si>
    <t>Grid connection cost</t>
  </si>
  <si>
    <t>All hours</t>
  </si>
  <si>
    <t>Average for all hours</t>
  </si>
  <si>
    <t>Average of all hours</t>
  </si>
  <si>
    <t>Battery price</t>
  </si>
  <si>
    <t>Battery size</t>
  </si>
  <si>
    <t>kWh</t>
  </si>
  <si>
    <t>Miles/yr</t>
  </si>
  <si>
    <t>Miles/gal</t>
  </si>
  <si>
    <t>Diesel price</t>
  </si>
  <si>
    <t>$/gal</t>
  </si>
  <si>
    <t>Discount rate</t>
  </si>
  <si>
    <t>Year</t>
  </si>
  <si>
    <t>Diesel spend (undiscounted)</t>
  </si>
  <si>
    <t>Electricity spend (undiscounted)</t>
  </si>
  <si>
    <t>Battery cycles</t>
  </si>
  <si>
    <t>cycles/life</t>
  </si>
  <si>
    <t>$/mi</t>
  </si>
  <si>
    <t>mi/cycle</t>
  </si>
  <si>
    <t>Battery lifetime</t>
  </si>
  <si>
    <t>Cycles/yr</t>
  </si>
  <si>
    <t>cycles/yr</t>
  </si>
  <si>
    <t>Diesel specs</t>
  </si>
  <si>
    <t>Charging cost (results)</t>
  </si>
  <si>
    <t>Charging cost per mile</t>
  </si>
  <si>
    <t>kWh/mi</t>
  </si>
  <si>
    <t>Cost of PMI - Foothill Transit</t>
  </si>
  <si>
    <t xml:space="preserve">Cost of wiring/electrical inspection - </t>
  </si>
  <si>
    <t>Cost of preventative electrical maintenance / inspection</t>
  </si>
  <si>
    <t>Cost of inverter maintenance</t>
  </si>
  <si>
    <t>Inverter O&amp;M in utility-scale PV plant</t>
  </si>
  <si>
    <t>Cost of charger physical mainenance (moving parts)</t>
  </si>
  <si>
    <t>Station size</t>
  </si>
  <si>
    <t>Grid connection cost, levelized</t>
  </si>
  <si>
    <t>Grid connection cost, annualized</t>
  </si>
  <si>
    <t>Incremental cost of electrification</t>
  </si>
  <si>
    <t>mi/kWh</t>
  </si>
  <si>
    <t>Diesel cost per mile</t>
  </si>
  <si>
    <t>Battery cost</t>
  </si>
  <si>
    <t>Electricity provision</t>
  </si>
  <si>
    <t>$/kW-mo</t>
  </si>
  <si>
    <t>RUC capacity short (on unscheduled volumes)</t>
  </si>
  <si>
    <t>RUC make-whole uplift / clawback / dec</t>
  </si>
  <si>
    <t>Locational basis</t>
  </si>
  <si>
    <t>Pass-through and settlement charges</t>
  </si>
  <si>
    <t>Renewable portfolio standard</t>
  </si>
  <si>
    <t>&gt; RA - system price</t>
  </si>
  <si>
    <t>&gt; RA - local price</t>
  </si>
  <si>
    <t>&gt; RA - flexible price</t>
  </si>
  <si>
    <t>&gt; RA - system capacity needed</t>
  </si>
  <si>
    <t>&gt; RA - local capacity needed</t>
  </si>
  <si>
    <t>&gt; RA - flexible capacity needed</t>
  </si>
  <si>
    <t xml:space="preserve">&gt; Total resource adequacy charge (RA) </t>
  </si>
  <si>
    <t>&gt; REC price</t>
  </si>
  <si>
    <t>&gt; RPS compliance price</t>
  </si>
  <si>
    <t>Demand charge</t>
  </si>
  <si>
    <t>Demand charges</t>
  </si>
  <si>
    <t>Demand charges (levelized)</t>
  </si>
  <si>
    <t>Other delivery charges</t>
  </si>
  <si>
    <t>Other delivery charges (levelized)</t>
  </si>
  <si>
    <t>Total delivery charges</t>
  </si>
  <si>
    <t>Total delivery charges (levelized)</t>
  </si>
  <si>
    <t>Modeling California as employing CPP (ie, using Oncor pricing model)</t>
  </si>
  <si>
    <t>Total delivery charges in Oncor territory</t>
  </si>
  <si>
    <t>SCE "energy charge" (ie, other programs)</t>
  </si>
  <si>
    <t>Total delivery charges if including California adders</t>
  </si>
  <si>
    <t>Efficiency losses in power conversion</t>
  </si>
  <si>
    <t>Total energy charge, not including losses</t>
  </si>
  <si>
    <t>Total delivery charges, not including losses (levelized)</t>
  </si>
  <si>
    <t>Total delivery charges (levelized), not including losses</t>
  </si>
  <si>
    <t>ERCOT direct-access customer</t>
  </si>
  <si>
    <t>Generation</t>
  </si>
  <si>
    <t xml:space="preserve">T&amp;D </t>
  </si>
  <si>
    <t>NPV of fuel cost savings over the life of the truck ($)</t>
  </si>
  <si>
    <t>Unit charging cost ($/kWh)</t>
  </si>
  <si>
    <t>Other differences from diesel (engine cost savings, transmission cost savings, BOS diesel drivetrain savings, BOS electricdrivetrain cost)</t>
  </si>
  <si>
    <t>Total incremental cost</t>
  </si>
  <si>
    <t>Average cost of hardware, estimated from all sources</t>
  </si>
  <si>
    <t>Average cost of hardware, estimated from hardware-only sources</t>
  </si>
  <si>
    <t>Average cost of hardware, estimated from &lt;120 kW sources</t>
  </si>
  <si>
    <t>CAISO data; ERCOT conversation</t>
  </si>
  <si>
    <t>ERCOT conversation</t>
  </si>
  <si>
    <t>ERCOT capacity price data</t>
  </si>
  <si>
    <t>Industry interview</t>
  </si>
  <si>
    <t>ERCOT converation</t>
  </si>
  <si>
    <t>BOS cost (inverter, structural BOS, and electrical BOS costs)</t>
  </si>
  <si>
    <t>Oncor retail delivery tariff, November 2017 (http://www.oncor.com/en/Documents/About%20Oncor/Billing%20Rate%20Schedules/Tariff%20for%20Retail%20Delivery%20Service.pdf)</t>
  </si>
  <si>
    <t>NREL, 2018 U.S. Utility-Scale Photovoltaics-Plus-Energy Storage System Costs Benchmark (https://www.nrel.gov/docs/fy19osti/71714.pdf)</t>
  </si>
  <si>
    <t>Foothill Transit electric bus maintenance contract</t>
  </si>
  <si>
    <t>Inverter lifetime from EPRI/Sandia National Laboratories (https://prod-ng.sandia.gov/techlib-noauth/access-control.cgi/2016/160649r.pdf)</t>
  </si>
  <si>
    <t>Electrical/wiring inspection costs for PV plants from EPRI/Sandia National Laboratories (https://prod-ng.sandia.gov/techlib-noauth/access-control.cgi/2016/160649r.pdf)</t>
  </si>
  <si>
    <t>Inverter O&amp;M from EPRI/Sandia National Laboratories (https://prod-ng.sandia.gov/techlib-noauth/access-control.cgi/2016/160649r.pdf)</t>
  </si>
  <si>
    <t>Semi size: https://ops.fhwa.dot.gov/freight/publications/size_regs_final_rpt/index.htm#cmv</t>
  </si>
  <si>
    <t>SCE 2018 rate schedule TOU-8-RTP (https://www1.sce.com/NR/sc3/tm2/pdf/ce78-12_2017.pdf)</t>
  </si>
  <si>
    <t>SCE 2018 rate schedule TOU-8-RTP, 220 kV and above (https://www1.sce.com/NR/sc3/tm2/pdf/ce78-12_2017.pdf)</t>
  </si>
  <si>
    <t>LBNL conversation</t>
  </si>
  <si>
    <t>Given by assumption of incurring no capacity build</t>
  </si>
  <si>
    <t>Scenario 3: California (CAISO with ERCOT rules)</t>
  </si>
  <si>
    <t>Unknown</t>
  </si>
  <si>
    <t>Local Clean Energy Alliance, Renewable Energy Procurement, 2013 (http://www.localcleanenergy.org/files/What%20the%20Heck%20is%20a%20REC.pdf), EDP Renewables, California REC Markets and New Project development, 2012 (https://emahq.org/sites/default/files/Session%20VI%20-%20Erin%20Eckenrod.pdf)</t>
  </si>
  <si>
    <t>Estimate based on Figure 21, CAISO: http://www.caiso.com/Documents/MarketPerformanceReportforAugust2018.pdf; all 2017 data here http://www.caiso.com/Pages/documentsbygroup.aspx?GroupID=274C62FD-A4DB-4AE7-B250-6346B9F42720</t>
  </si>
  <si>
    <t>Weighted average price of system RA contracts, 2017, NP26 and SP26. CPUC 2017 Resource Adequacy Report, http://www.cpuc.ca.gov/ra/</t>
  </si>
  <si>
    <t>Weighted average price of local RA contracts, 2017, NP26 and SP26. CPUC 2017 Resource Adequacy Report, http://www.cpuc.ca.gov/ra/</t>
  </si>
  <si>
    <t>CARB Advanced Clean Transit bus charging station lifetime (https://www.arb.ca.gov/msprog/bus/actmeetings.htm)</t>
  </si>
  <si>
    <t>Placeholder</t>
  </si>
  <si>
    <t>Grid connection lifetime</t>
  </si>
  <si>
    <t>years</t>
  </si>
  <si>
    <t>Inputs</t>
  </si>
  <si>
    <t>S&amp;P global RRA regulatory focus cites 2017 RoR for electric utilities as 7.18% (n=48); 2018, 6.89% (n=49)</t>
  </si>
  <si>
    <t>ARB Advanced Clean Trucks Workgroup: https://ww2.arb.ca.gov/sites/default/files/2019-02/190225tco_0.pdf</t>
  </si>
  <si>
    <t>Given from model</t>
  </si>
  <si>
    <t>Energy Information Administration. Short-Term Energy Outlook. 2020 diesel price. 9 April 2019. https://www.eia.gov/outlooks/steo/report/prices.php</t>
  </si>
  <si>
    <t>Battery specs</t>
  </si>
  <si>
    <t>Electric truck efficiency</t>
  </si>
  <si>
    <t>Diesel truck efficiency</t>
  </si>
  <si>
    <t>NPV of savings with electrification</t>
  </si>
  <si>
    <t>Per-mile savings with electrification</t>
  </si>
  <si>
    <t>Electricity costs</t>
  </si>
  <si>
    <t>Diesel fuel costs</t>
  </si>
  <si>
    <t>Other incremental cost differences</t>
  </si>
  <si>
    <t>Electricity cost per year</t>
  </si>
  <si>
    <t>Diesel cost per year</t>
  </si>
  <si>
    <t>Miles/kWh</t>
  </si>
  <si>
    <t>Miles/cycle</t>
  </si>
  <si>
    <t>% of total kWh available per cycle</t>
  </si>
  <si>
    <t>Annualized electrification cost</t>
  </si>
  <si>
    <t>Depreciation cost per mile</t>
  </si>
  <si>
    <t>Tota electric fuel cost per mile</t>
  </si>
  <si>
    <t>https://afdc.energy.gov/data/10309</t>
  </si>
  <si>
    <t>Diesel truck lifetime</t>
  </si>
  <si>
    <t>Diesel truck miles in lifetime</t>
  </si>
  <si>
    <t>Over a million: https://www.arb.ca.gov/msprog/tech/presentation/trucksector.pdf</t>
  </si>
  <si>
    <t>miles</t>
  </si>
  <si>
    <t>Calc</t>
  </si>
  <si>
    <t>Savings with electrification (undiscounted)</t>
  </si>
  <si>
    <t>Analysis from Aditya</t>
  </si>
  <si>
    <t>Tesla claims &lt;$100/kWh by 2020, BNEF by 2026 https://cleantechnica.com/2018/06/09/100-kwh-tesla-battery-cells-this-year-100-kwh-tesla-battery-packs-in-2020/</t>
  </si>
  <si>
    <t>Battery lifetime (rounded)</t>
  </si>
  <si>
    <t>Savings with electrification (discounted)</t>
  </si>
  <si>
    <t>Electrification (battery) cost</t>
  </si>
  <si>
    <t>Fuel cost savings (discounted)</t>
  </si>
  <si>
    <t>Diesel truck lifetime (rounded)</t>
  </si>
  <si>
    <t>Total NPV of electrification</t>
  </si>
  <si>
    <t>&gt; NPV of fuel cost savings</t>
  </si>
  <si>
    <t>&gt; NPV of incremental cost of electrification</t>
  </si>
  <si>
    <t>Electrification cost (discounted)</t>
  </si>
  <si>
    <t>Depth of discharge</t>
  </si>
  <si>
    <t>Utilization</t>
  </si>
  <si>
    <t>Average electrical PMI cost</t>
  </si>
  <si>
    <t>Electrical equipment cost based on scaled small DCFC installations</t>
  </si>
  <si>
    <t>Battery price ($/kWh)</t>
  </si>
  <si>
    <t>Breakeven charging cost for electrification</t>
  </si>
  <si>
    <t>Net savings with electrification and 6c/kWh charging</t>
  </si>
  <si>
    <t>Net savings w electrification</t>
  </si>
  <si>
    <t>Net savings as % of diesel fuel cost</t>
  </si>
  <si>
    <t>NPV of diesel spend</t>
  </si>
  <si>
    <t>Scenario</t>
  </si>
  <si>
    <t>Net savings (whole number and % of diesel fuel lifetime cost)</t>
  </si>
  <si>
    <t>Acres</t>
  </si>
  <si>
    <t>https://www.landsofamerica.com/property/182.72-acres-in-Kern-County-California/5490783/</t>
  </si>
  <si>
    <t>Emigrant Gap off I-80</t>
  </si>
  <si>
    <t>Bakersfield off I-5</t>
  </si>
  <si>
    <t>https://www.landsofamerica.com/property/10-acres-in-Placer-County-California/3825157/</t>
  </si>
  <si>
    <t>Notes</t>
  </si>
  <si>
    <t>Advertised as being good for truck stop</t>
  </si>
  <si>
    <t>May be mislabeled; zoned for forestry. Highway-adjacent</t>
  </si>
  <si>
    <t>Land cost research III (new website from DR):</t>
  </si>
  <si>
    <t>MWh</t>
  </si>
  <si>
    <t>Average charging power</t>
  </si>
  <si>
    <t>Estimate; interpreted based on charging curves for EV cars (https://insideevs.com/news/338777/lets-look-at-fast-charging-curves-for-popular-electric-cars/)</t>
  </si>
  <si>
    <t>Estimate of industry standard</t>
  </si>
  <si>
    <t>Station capacity</t>
  </si>
  <si>
    <t>Capacity factor (MWh delivered as % of total station capacity)</t>
  </si>
  <si>
    <t>Station lifetime</t>
  </si>
  <si>
    <t>Depth of recharge</t>
  </si>
  <si>
    <t>Assumes change in SOC equivalent to 2,000 cycle life (https://cleantechnica.com/2018/08/26/the-secret-life-of-an-ev-battery/)</t>
  </si>
  <si>
    <t>Estimated cost of 1.9-MW charger</t>
  </si>
  <si>
    <t>Comparable to $2.65M for 20MW solar substation est: https://www.utilitydive.com/news/how-to-build-substations-for-solar/288168/</t>
  </si>
  <si>
    <t>For contour plot</t>
  </si>
  <si>
    <t>NPV</t>
  </si>
  <si>
    <t>&gt;&gt;&gt;&gt;&gt;</t>
  </si>
  <si>
    <t>&gt;&gt;&gt;&gt;</t>
  </si>
  <si>
    <t>Calculating breakeven charging cost</t>
  </si>
  <si>
    <t>Diesel</t>
  </si>
  <si>
    <t>Battery</t>
  </si>
  <si>
    <t>How much should it cost to charge an electric locomotive?</t>
  </si>
  <si>
    <t>tender cars</t>
  </si>
  <si>
    <t>Tender car charging time</t>
  </si>
  <si>
    <t>Station capacity (tender cars charging simultaneously)</t>
  </si>
  <si>
    <t>given</t>
  </si>
  <si>
    <t>Raw R Output</t>
  </si>
  <si>
    <t>NOTE: NATALIE GETS DIFFERENT VALUES FOR SIMPLE HOURLY AVERAGES</t>
  </si>
  <si>
    <t>igonore</t>
  </si>
  <si>
    <t>For these, I use all LZ observations in N, S, W, and Houston</t>
  </si>
  <si>
    <t>Average (from Jan 2017 - Dec 2019)</t>
  </si>
  <si>
    <t>Average RTP, 2017-2019, 9pm-10am, skipping 6am-7am hour</t>
  </si>
  <si>
    <t>Average (calculated from all hourly prices 1/2017-12/2019)</t>
  </si>
  <si>
    <t>ASSUMING LAND IS OWNED BY RAIL OPERATORS</t>
  </si>
  <si>
    <t>SCID monthly fee, CAISO (http://www.caiso.com/Documents/GridManagementChargeRatesfor2004-2020-Effective-Jan-01-2020.pdf)</t>
  </si>
  <si>
    <t>Volumetric grid management/administrative fees, CAISO, 1/1/2020 (http://www.caiso.com/Documents/GridManagementChargeRatesfor2004-2020-Effective-Jan-01-2020.pdf)</t>
  </si>
  <si>
    <t>CPUC (https://www.cpuc.ca.gov/RPS_Procurement_Rules/)</t>
  </si>
  <si>
    <t>&gt; RPS by 2021</t>
  </si>
  <si>
    <t>Illustrative CAISO scenario</t>
  </si>
  <si>
    <t>Electric Vehicle Suppl Equipment (EVSE) cost</t>
  </si>
  <si>
    <t>Calc based on Balance of System (BOS) costs for grid-tied storage--Sept 2018 paper</t>
  </si>
  <si>
    <t>US grid connection cost, IRENA utility-scale solar PV costs by country, 2018. includes: ﻿All medium voltage cables and connectors · Switch gears and control boards
Grid connection
· Transformers and/or transformer stations · Substation and housing · Meter(s)  (https://www.irena.org/-/media/Files/IRENA/Agency/Publication/2020/Jun/IRENA_Power_Generation_Costs_2019.pdf)</t>
  </si>
  <si>
    <t>This report might be useful: https://www.nrel.gov/docs/fy20osti/74840.pdf</t>
  </si>
  <si>
    <t>Cost of 9-MW charger</t>
  </si>
  <si>
    <t>Estimated cost of 5-MW charger</t>
  </si>
  <si>
    <t>Average EVSE cost (BOS + charger)</t>
  </si>
  <si>
    <t>Locomotive battery capacity</t>
  </si>
  <si>
    <t>Per-locomotive charging capacity</t>
  </si>
  <si>
    <t>Given - 4 locomotives per train</t>
  </si>
  <si>
    <t>Station utilization (% of time trains are charging)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</si>
</sst>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6" formatCode="&quot;$&quot;#,##0_);[Red]\(&quot;$&quot;#,##0\)"/>
    <numFmt numFmtId="8" formatCode="&quot;$&quot;#,##0.00_);[Red]\(&quot;$&quot;#,##0.00\)"/>
    <numFmt numFmtId="41" formatCode="_(* #,##0_);_(* \(#,##0\);_(* &quot;-&quot;_);_(@_)"/>
    <numFmt numFmtId="44" formatCode="_(&quot;$&quot;* #,##0.00_);_(&quot;$&quot;* \(#,##0.00\);_(&quot;$&quot;* &quot;-&quot;??_);_(@_)"/>
    <numFmt numFmtId="43" formatCode="_(* #,##0.00_);_(* \(#,##0.00\);_(* &quot;-&quot;??_);_(@_)"/>
    <numFmt numFmtId="164" formatCode="_(&quot;AFN&quot;* #,##0_);_(&quot;AFN&quot;* \(#,##0\);_(&quot;AFN&quot;* &quot;-&quot;_);_(@_)"/>
    <numFmt numFmtId="165" formatCode="0.0"/>
    <numFmt numFmtId="166" formatCode="&quot;$&quot;#,##0"/>
    <numFmt numFmtId="167" formatCode="0.0000"/>
    <numFmt numFmtId="168" formatCode="_(&quot;$&quot;* #,##0.0_);_(&quot;$&quot;* \(#,##0.0\);_(&quot;$&quot;* &quot;-&quot;??_);_(@_)"/>
    <numFmt numFmtId="169" formatCode="_(&quot;$&quot;* #,##0_);_(&quot;$&quot;* \(#,##0\);_(&quot;$&quot;* &quot;-&quot;??_);_(@_)"/>
    <numFmt numFmtId="170" formatCode="_(* #,##0_);_(* \(#,##0\);_(* &quot;-&quot;??_);_(@_)"/>
    <numFmt numFmtId="171" formatCode="[$$-809]#,##0.00"/>
    <numFmt numFmtId="172" formatCode="m/d/yy\ h:mm;@"/>
    <numFmt numFmtId="173" formatCode="0.000"/>
    <numFmt numFmtId="174" formatCode="[$$-809]#,##0.000"/>
    <numFmt numFmtId="175" formatCode="0.00000000"/>
    <numFmt numFmtId="176" formatCode="_([$$-409]* #,##0.00_);_([$$-409]* \(#,##0.00\);_([$$-409]* &quot;-&quot;??_);_(@_)"/>
    <numFmt numFmtId="177" formatCode="_([$$-409]* #,##0_);_([$$-409]* \(#,##0\);_([$$-409]* &quot;-&quot;_);_(@_)"/>
    <numFmt numFmtId="178" formatCode="_([$$-409]* #,##0.00_);_([$$-409]* \(#,##0.00\);_([$$-409]* &quot;-&quot;_);_(@_)"/>
    <numFmt numFmtId="179" formatCode="_([$$-409]* #,##0_);_([$$-409]* \(#,##0\);_([$$-409]* &quot;-&quot;??_);_(@_)"/>
    <numFmt numFmtId="180" formatCode="_(&quot;$&quot;* #,##0_);_(&quot;$&quot;* \(#,##0\);_(&quot;$&quot;* &quot;-&quot;?_);_(@_)"/>
    <numFmt numFmtId="181" formatCode="_(&quot;$&quot;* #,##0.000_);_(&quot;$&quot;* \(#,##0.000\);_(&quot;$&quot;* &quot;-&quot;??_);_(@_)"/>
    <numFmt numFmtId="182" formatCode="_(&quot;$&quot;* #,##0.000_);_(&quot;$&quot;* \(#,##0.000\);_(&quot;$&quot;* &quot;-&quot;???_);_(@_)"/>
  </numFmts>
  <fonts count="58" x14ac:knownFonts="1">
    <font>
      <sz val="12"/>
      <color theme="1"/>
      <name val="Calibri"/>
      <family val="2"/>
      <scheme val="minor"/>
    </font>
    <font>
      <sz val="12"/>
      <color theme="1"/>
      <name val="Calibri"/>
      <family val="2"/>
      <scheme val="minor"/>
    </font>
    <font>
      <sz val="12"/>
      <color rgb="FF006100"/>
      <name val="Calibri"/>
      <family val="2"/>
      <scheme val="minor"/>
    </font>
    <font>
      <sz val="12"/>
      <color rgb="FF9C5700"/>
      <name val="Calibri"/>
      <family val="2"/>
      <scheme val="minor"/>
    </font>
    <font>
      <sz val="12"/>
      <color rgb="FFFF0000"/>
      <name val="Calibri"/>
      <family val="2"/>
      <scheme val="minor"/>
    </font>
    <font>
      <b/>
      <sz val="12"/>
      <color theme="1"/>
      <name val="Calibri"/>
      <family val="2"/>
      <scheme val="minor"/>
    </font>
    <font>
      <i/>
      <sz val="12"/>
      <color theme="1"/>
      <name val="Calibri"/>
      <family val="2"/>
      <scheme val="minor"/>
    </font>
    <font>
      <b/>
      <sz val="10"/>
      <color theme="1"/>
      <name val="Arial"/>
      <family val="2"/>
    </font>
    <font>
      <sz val="10"/>
      <color theme="1"/>
      <name val="Arial"/>
      <family val="2"/>
    </font>
    <font>
      <sz val="10"/>
      <color rgb="FFFF0000"/>
      <name val="Arial"/>
      <family val="2"/>
    </font>
    <font>
      <sz val="12"/>
      <color theme="1"/>
      <name val="Calibri"/>
      <family val="2"/>
    </font>
    <font>
      <sz val="12"/>
      <color rgb="FFFF0000"/>
      <name val="Calibri"/>
      <family val="2"/>
    </font>
    <font>
      <sz val="10"/>
      <name val="Arial"/>
      <family val="2"/>
    </font>
    <font>
      <i/>
      <sz val="10"/>
      <name val="Arial"/>
      <family val="2"/>
    </font>
    <font>
      <b/>
      <sz val="10"/>
      <name val="Arial"/>
      <family val="2"/>
    </font>
    <font>
      <b/>
      <sz val="12"/>
      <name val="Calibri"/>
      <family val="2"/>
    </font>
    <font>
      <sz val="12"/>
      <name val="Calibri"/>
      <family val="2"/>
    </font>
    <font>
      <sz val="9"/>
      <name val="Arial"/>
      <family val="2"/>
    </font>
    <font>
      <u/>
      <sz val="12"/>
      <color theme="10"/>
      <name val="Calibri"/>
      <family val="2"/>
      <scheme val="minor"/>
    </font>
    <font>
      <sz val="10"/>
      <color theme="1"/>
      <name val="Calibri"/>
      <family val="2"/>
      <scheme val="minor"/>
    </font>
    <font>
      <u/>
      <sz val="12"/>
      <color rgb="FF0000FF"/>
      <name val="Calibri"/>
      <family val="2"/>
    </font>
    <font>
      <b/>
      <sz val="12"/>
      <color theme="4"/>
      <name val="Calibri"/>
      <family val="2"/>
      <scheme val="minor"/>
    </font>
    <font>
      <sz val="10.5"/>
      <name val="Arial"/>
      <family val="2"/>
    </font>
    <font>
      <b/>
      <sz val="10.5"/>
      <name val="Arial"/>
      <family val="2"/>
    </font>
    <font>
      <u/>
      <sz val="10.5"/>
      <name val="Arial"/>
      <family val="2"/>
    </font>
    <font>
      <i/>
      <sz val="10.5"/>
      <name val="Arial"/>
      <family val="2"/>
    </font>
    <font>
      <sz val="10.5"/>
      <color rgb="FFFF0000"/>
      <name val="Arial"/>
      <family val="2"/>
    </font>
    <font>
      <b/>
      <u/>
      <sz val="10.5"/>
      <name val="Arial"/>
      <family val="2"/>
    </font>
    <font>
      <b/>
      <sz val="10.5"/>
      <color rgb="FFFF0000"/>
      <name val="Arial"/>
      <family val="2"/>
    </font>
    <font>
      <b/>
      <sz val="12"/>
      <color theme="0" tint="-0.249977111117893"/>
      <name val="Calibri"/>
      <family val="2"/>
      <scheme val="minor"/>
    </font>
    <font>
      <sz val="12"/>
      <color theme="0" tint="-0.249977111117893"/>
      <name val="Calibri"/>
      <family val="2"/>
      <scheme val="minor"/>
    </font>
    <font>
      <b/>
      <sz val="12"/>
      <color rgb="FFFF0000"/>
      <name val="Calibri"/>
      <family val="2"/>
    </font>
    <font>
      <b/>
      <sz val="12"/>
      <color theme="1"/>
      <name val="Calibri"/>
      <family val="2"/>
    </font>
    <font>
      <b/>
      <sz val="11"/>
      <color theme="0"/>
      <name val="Calibri"/>
      <family val="2"/>
      <scheme val="minor"/>
    </font>
    <font>
      <b/>
      <sz val="12"/>
      <color rgb="FF000000"/>
      <name val="Calibri"/>
      <family val="2"/>
    </font>
    <font>
      <i/>
      <u/>
      <sz val="12"/>
      <color theme="1"/>
      <name val="Calibri"/>
      <family val="2"/>
      <scheme val="minor"/>
    </font>
    <font>
      <sz val="12"/>
      <color theme="4"/>
      <name val="Calibri"/>
      <family val="2"/>
      <scheme val="minor"/>
    </font>
    <font>
      <sz val="12"/>
      <color theme="0" tint="-0.499984740745262"/>
      <name val="Calibri"/>
      <family val="2"/>
      <scheme val="minor"/>
    </font>
    <font>
      <b/>
      <sz val="12"/>
      <color rgb="FFFF0000"/>
      <name val="Calibri"/>
      <family val="2"/>
      <scheme val="minor"/>
    </font>
    <font>
      <sz val="12"/>
      <color theme="0" tint="-0.34998626667073579"/>
      <name val="Calibri"/>
      <family val="2"/>
      <scheme val="minor"/>
    </font>
    <font>
      <b/>
      <u/>
      <sz val="12"/>
      <color theme="1"/>
      <name val="Calibri"/>
      <family val="2"/>
      <scheme val="minor"/>
    </font>
    <font>
      <i/>
      <sz val="12"/>
      <color theme="4"/>
      <name val="Calibri"/>
      <family val="2"/>
      <scheme val="minor"/>
    </font>
    <font>
      <sz val="12"/>
      <color theme="2" tint="-9.9978637043366805E-2"/>
      <name val="Calibri"/>
      <family val="2"/>
      <scheme val="minor"/>
    </font>
    <font>
      <b/>
      <sz val="12"/>
      <color theme="4" tint="-0.499984740745262"/>
      <name val="Calibri"/>
      <family val="2"/>
      <scheme val="minor"/>
    </font>
    <font>
      <sz val="11"/>
      <color theme="4" tint="-0.499984740745262"/>
      <name val="Lucida Grande"/>
      <family val="2"/>
    </font>
    <font>
      <sz val="11"/>
      <color rgb="FFFFFFFF"/>
      <name val="Lucida Grande"/>
      <family val="2"/>
    </font>
    <font>
      <sz val="11"/>
      <color theme="1"/>
      <name val="Lucida Grande"/>
      <family val="2"/>
    </font>
    <font>
      <sz val="12"/>
      <color theme="2" tint="-9.9978637043366805E-2"/>
      <name val="Calibri (Body)"/>
    </font>
    <font>
      <sz val="12"/>
      <color rgb="FF7030A0"/>
      <name val="Calibri"/>
      <family val="2"/>
      <scheme val="minor"/>
    </font>
    <font>
      <sz val="12"/>
      <color theme="1" tint="0.499984740745262"/>
      <name val="Calibri"/>
      <family val="2"/>
    </font>
    <font>
      <sz val="10"/>
      <color theme="1" tint="0.499984740745262"/>
      <name val="Arial"/>
      <family val="2"/>
    </font>
    <font>
      <b/>
      <sz val="10"/>
      <color theme="1" tint="0.499984740745262"/>
      <name val="Arial"/>
      <family val="2"/>
    </font>
    <font>
      <sz val="10"/>
      <color theme="1" tint="0.499984740745262"/>
      <name val="Calibri"/>
      <family val="2"/>
      <scheme val="minor"/>
    </font>
    <font>
      <sz val="10"/>
      <color rgb="FF000000"/>
      <name val="Tahoma"/>
      <family val="2"/>
    </font>
    <font>
      <b/>
      <sz val="10"/>
      <color rgb="FF000000"/>
      <name val="Tahoma"/>
      <family val="2"/>
    </font>
    <font>
      <sz val="12"/>
      <color theme="4"/>
      <name val="Calibri"/>
      <family val="2"/>
    </font>
    <font>
      <b/>
      <sz val="12"/>
      <color theme="2" tint="-9.9978637043366805E-2"/>
      <name val="Calibri (Body)"/>
    </font>
    <font>
      <i/>
      <sz val="12"/>
      <color theme="2" tint="-9.9978637043366805E-2"/>
      <name val="Calibri (Body)"/>
    </font>
  </fonts>
  <fills count="20">
    <fill>
      <patternFill patternType="none"/>
    </fill>
    <fill>
      <patternFill patternType="gray125"/>
    </fill>
    <fill>
      <patternFill patternType="solid">
        <fgColor rgb="FFC6EFCE"/>
      </patternFill>
    </fill>
    <fill>
      <patternFill patternType="solid">
        <fgColor rgb="FFFFEB9C"/>
      </patternFill>
    </fill>
    <fill>
      <patternFill patternType="solid">
        <fgColor theme="4" tint="0.79998168889431442"/>
        <bgColor indexed="64"/>
      </patternFill>
    </fill>
    <fill>
      <patternFill patternType="solid">
        <fgColor theme="6" tint="0.79998168889431442"/>
        <bgColor indexed="64"/>
      </patternFill>
    </fill>
    <fill>
      <patternFill patternType="solid">
        <fgColor theme="5" tint="0.79998168889431442"/>
        <bgColor indexed="65"/>
      </patternFill>
    </fill>
    <fill>
      <patternFill patternType="solid">
        <fgColor theme="7" tint="0.79998168889431442"/>
        <bgColor indexed="65"/>
      </patternFill>
    </fill>
    <fill>
      <patternFill patternType="solid">
        <fgColor theme="9" tint="0.79998168889431442"/>
        <bgColor indexed="65"/>
      </patternFill>
    </fill>
    <fill>
      <patternFill patternType="solid">
        <fgColor theme="8" tint="0.59999389629810485"/>
        <bgColor indexed="64"/>
      </patternFill>
    </fill>
    <fill>
      <patternFill patternType="solid">
        <fgColor theme="2"/>
        <bgColor indexed="64"/>
      </patternFill>
    </fill>
    <fill>
      <patternFill patternType="solid">
        <fgColor theme="4"/>
        <bgColor theme="4"/>
      </patternFill>
    </fill>
    <fill>
      <patternFill patternType="solid">
        <fgColor theme="4" tint="0.79998168889431442"/>
        <bgColor theme="4" tint="0.79998168889431442"/>
      </patternFill>
    </fill>
    <fill>
      <patternFill patternType="solid">
        <fgColor theme="6" tint="0.59999389629810485"/>
        <bgColor indexed="64"/>
      </patternFill>
    </fill>
    <fill>
      <patternFill patternType="solid">
        <fgColor theme="7" tint="0.79998168889431442"/>
        <bgColor indexed="64"/>
      </patternFill>
    </fill>
    <fill>
      <patternFill patternType="solid">
        <fgColor rgb="FFFFFF00"/>
        <bgColor indexed="64"/>
      </patternFill>
    </fill>
    <fill>
      <patternFill patternType="solid">
        <fgColor theme="0" tint="-0.249977111117893"/>
        <bgColor indexed="64"/>
      </patternFill>
    </fill>
    <fill>
      <patternFill patternType="solid">
        <fgColor theme="4" tint="0.59999389629810485"/>
        <bgColor indexed="64"/>
      </patternFill>
    </fill>
    <fill>
      <patternFill patternType="solid">
        <fgColor theme="0" tint="-4.9989318521683403E-2"/>
        <bgColor indexed="64"/>
      </patternFill>
    </fill>
    <fill>
      <patternFill patternType="solid">
        <fgColor theme="5" tint="0.79998168889431442"/>
        <bgColor indexed="64"/>
      </patternFill>
    </fill>
  </fills>
  <borders count="32">
    <border>
      <left/>
      <right/>
      <top/>
      <bottom/>
      <diagonal/>
    </border>
    <border>
      <left style="thin">
        <color indexed="64"/>
      </left>
      <right/>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medium">
        <color indexed="64"/>
      </top>
      <bottom style="medium">
        <color indexed="64"/>
      </bottom>
      <diagonal/>
    </border>
    <border>
      <left/>
      <right/>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style="thin">
        <color theme="4" tint="0.39997558519241921"/>
      </left>
      <right/>
      <top style="thin">
        <color theme="4" tint="0.39997558519241921"/>
      </top>
      <bottom style="thin">
        <color theme="4" tint="0.39997558519241921"/>
      </bottom>
      <diagonal/>
    </border>
    <border>
      <left/>
      <right style="thin">
        <color theme="4" tint="0.39997558519241921"/>
      </right>
      <top style="thin">
        <color theme="4" tint="0.39997558519241921"/>
      </top>
      <bottom style="thin">
        <color theme="4" tint="0.39997558519241921"/>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s>
  <cellStyleXfs count="12">
    <xf numFmtId="0" fontId="0" fillId="0" borderId="0"/>
    <xf numFmtId="43" fontId="1" fillId="0" borderId="0" applyFont="0" applyFill="0" applyBorder="0" applyAlignment="0" applyProtection="0"/>
    <xf numFmtId="44" fontId="1" fillId="0" borderId="0" applyFont="0" applyFill="0" applyBorder="0" applyAlignment="0" applyProtection="0"/>
    <xf numFmtId="9" fontId="1" fillId="0" borderId="0" applyFont="0" applyFill="0" applyBorder="0" applyAlignment="0" applyProtection="0"/>
    <xf numFmtId="0" fontId="2" fillId="2" borderId="0" applyNumberFormat="0" applyBorder="0" applyAlignment="0" applyProtection="0"/>
    <xf numFmtId="0" fontId="3" fillId="3" borderId="0" applyNumberFormat="0" applyBorder="0" applyAlignment="0" applyProtection="0"/>
    <xf numFmtId="0" fontId="18" fillId="0" borderId="0" applyNumberFormat="0" applyFill="0" applyBorder="0" applyAlignment="0" applyProtection="0"/>
    <xf numFmtId="0" fontId="1" fillId="6" borderId="0" applyNumberFormat="0" applyBorder="0" applyAlignment="0" applyProtection="0"/>
    <xf numFmtId="0" fontId="1" fillId="7" borderId="0" applyNumberFormat="0" applyBorder="0" applyAlignment="0" applyProtection="0"/>
    <xf numFmtId="0" fontId="1" fillId="8" borderId="0" applyNumberFormat="0" applyBorder="0" applyAlignment="0" applyProtection="0"/>
    <xf numFmtId="41" fontId="1" fillId="0" borderId="0" applyFont="0" applyFill="0" applyBorder="0" applyAlignment="0" applyProtection="0"/>
    <xf numFmtId="164" fontId="1" fillId="0" borderId="0" applyFont="0" applyFill="0" applyBorder="0" applyAlignment="0" applyProtection="0"/>
  </cellStyleXfs>
  <cellXfs count="452">
    <xf numFmtId="0" fontId="0" fillId="0" borderId="0" xfId="0"/>
    <xf numFmtId="0" fontId="5" fillId="0" borderId="0" xfId="0" applyFont="1"/>
    <xf numFmtId="0" fontId="12" fillId="0" borderId="0" xfId="0" applyFont="1" applyAlignment="1"/>
    <xf numFmtId="165" fontId="12" fillId="0" borderId="0" xfId="0" applyNumberFormat="1" applyFont="1"/>
    <xf numFmtId="0" fontId="0" fillId="0" borderId="0" xfId="0" applyFont="1" applyAlignment="1"/>
    <xf numFmtId="0" fontId="12" fillId="0" borderId="0" xfId="0" applyFont="1"/>
    <xf numFmtId="0" fontId="13" fillId="0" borderId="0" xfId="0" applyFont="1" applyAlignment="1"/>
    <xf numFmtId="1" fontId="12" fillId="0" borderId="0" xfId="0" applyNumberFormat="1" applyFont="1"/>
    <xf numFmtId="0" fontId="10" fillId="0" borderId="0" xfId="0" applyFont="1" applyAlignment="1"/>
    <xf numFmtId="0" fontId="16" fillId="0" borderId="0" xfId="0" applyFont="1" applyAlignment="1"/>
    <xf numFmtId="166" fontId="16" fillId="0" borderId="0" xfId="0" applyNumberFormat="1" applyFont="1"/>
    <xf numFmtId="0" fontId="16" fillId="0" borderId="1" xfId="0" applyFont="1" applyBorder="1" applyAlignment="1"/>
    <xf numFmtId="0" fontId="2" fillId="2" borderId="1" xfId="4" applyBorder="1" applyAlignment="1"/>
    <xf numFmtId="0" fontId="2" fillId="2" borderId="0" xfId="4" applyAlignment="1"/>
    <xf numFmtId="169" fontId="0" fillId="0" borderId="0" xfId="2" applyNumberFormat="1" applyFont="1"/>
    <xf numFmtId="169" fontId="5" fillId="0" borderId="0" xfId="2" applyNumberFormat="1" applyFont="1"/>
    <xf numFmtId="0" fontId="2" fillId="2" borderId="0" xfId="4" applyBorder="1" applyAlignment="1"/>
    <xf numFmtId="0" fontId="16" fillId="0" borderId="0" xfId="0" applyFont="1" applyBorder="1" applyAlignment="1"/>
    <xf numFmtId="0" fontId="17" fillId="0" borderId="0" xfId="0" applyFont="1" applyAlignment="1"/>
    <xf numFmtId="0" fontId="17" fillId="0" borderId="0" xfId="0" applyFont="1"/>
    <xf numFmtId="1" fontId="12" fillId="0" borderId="0" xfId="0" applyNumberFormat="1" applyFont="1" applyAlignment="1"/>
    <xf numFmtId="0" fontId="19" fillId="0" borderId="0" xfId="0" applyFont="1" applyAlignment="1"/>
    <xf numFmtId="1" fontId="14" fillId="0" borderId="0" xfId="0" applyNumberFormat="1" applyFont="1"/>
    <xf numFmtId="0" fontId="0" fillId="0" borderId="1" xfId="0" applyBorder="1" applyAlignment="1"/>
    <xf numFmtId="0" fontId="11" fillId="0" borderId="0" xfId="0" applyFont="1" applyAlignment="1">
      <alignment wrapText="1"/>
    </xf>
    <xf numFmtId="0" fontId="5" fillId="0" borderId="0" xfId="0" applyFont="1" applyAlignment="1"/>
    <xf numFmtId="0" fontId="0" fillId="0" borderId="0" xfId="0" applyAlignment="1"/>
    <xf numFmtId="0" fontId="0" fillId="0" borderId="0" xfId="0" applyBorder="1" applyAlignment="1"/>
    <xf numFmtId="0" fontId="0" fillId="0" borderId="2" xfId="0" applyBorder="1" applyAlignment="1"/>
    <xf numFmtId="0" fontId="0" fillId="0" borderId="0" xfId="0" applyFill="1" applyBorder="1" applyAlignment="1"/>
    <xf numFmtId="0" fontId="5" fillId="4" borderId="10" xfId="0" applyFont="1" applyFill="1" applyBorder="1" applyAlignment="1"/>
    <xf numFmtId="0" fontId="5" fillId="4" borderId="11" xfId="0" applyFont="1" applyFill="1" applyBorder="1" applyAlignment="1"/>
    <xf numFmtId="0" fontId="5" fillId="4" borderId="9" xfId="0" applyFont="1" applyFill="1" applyBorder="1" applyAlignment="1"/>
    <xf numFmtId="0" fontId="0" fillId="5" borderId="7" xfId="0" applyFill="1" applyBorder="1" applyAlignment="1"/>
    <xf numFmtId="0" fontId="0" fillId="5" borderId="8" xfId="0" applyFill="1" applyBorder="1" applyAlignment="1"/>
    <xf numFmtId="0" fontId="0" fillId="5" borderId="6" xfId="0" applyFill="1" applyBorder="1" applyAlignment="1"/>
    <xf numFmtId="0" fontId="6" fillId="0" borderId="1" xfId="0" applyFont="1" applyBorder="1" applyAlignment="1"/>
    <xf numFmtId="0" fontId="0" fillId="0" borderId="0" xfId="0" applyFont="1" applyFill="1" applyBorder="1" applyAlignment="1"/>
    <xf numFmtId="0" fontId="0" fillId="5" borderId="15" xfId="0" applyFill="1" applyBorder="1" applyAlignment="1"/>
    <xf numFmtId="0" fontId="0" fillId="5" borderId="16" xfId="0" applyFill="1" applyBorder="1" applyAlignment="1"/>
    <xf numFmtId="0" fontId="0" fillId="5" borderId="17" xfId="0" applyFill="1" applyBorder="1" applyAlignment="1"/>
    <xf numFmtId="169" fontId="0" fillId="0" borderId="0" xfId="2" applyNumberFormat="1" applyFont="1" applyBorder="1" applyAlignment="1"/>
    <xf numFmtId="169" fontId="0" fillId="0" borderId="0" xfId="0" applyNumberFormat="1" applyBorder="1" applyAlignment="1"/>
    <xf numFmtId="44" fontId="2" fillId="2" borderId="0" xfId="4" applyNumberFormat="1" applyBorder="1" applyAlignment="1"/>
    <xf numFmtId="0" fontId="0" fillId="4" borderId="11" xfId="0" applyFill="1" applyBorder="1" applyAlignment="1"/>
    <xf numFmtId="0" fontId="0" fillId="4" borderId="10" xfId="0" applyFill="1" applyBorder="1" applyAlignment="1"/>
    <xf numFmtId="0" fontId="0" fillId="5" borderId="0" xfId="0" applyFill="1" applyBorder="1" applyAlignment="1"/>
    <xf numFmtId="0" fontId="6" fillId="0" borderId="13" xfId="0" applyFont="1" applyBorder="1" applyAlignment="1"/>
    <xf numFmtId="0" fontId="0" fillId="0" borderId="12" xfId="0" applyBorder="1" applyAlignment="1"/>
    <xf numFmtId="0" fontId="0" fillId="0" borderId="0" xfId="2" applyNumberFormat="1" applyFont="1" applyBorder="1" applyAlignment="1"/>
    <xf numFmtId="0" fontId="0" fillId="0" borderId="1" xfId="0" applyFont="1" applyBorder="1" applyAlignment="1"/>
    <xf numFmtId="2" fontId="0" fillId="0" borderId="0" xfId="0" applyNumberFormat="1" applyBorder="1" applyAlignment="1"/>
    <xf numFmtId="1" fontId="0" fillId="0" borderId="0" xfId="0" applyNumberFormat="1" applyBorder="1" applyAlignment="1"/>
    <xf numFmtId="0" fontId="0" fillId="0" borderId="1" xfId="0" applyFill="1" applyBorder="1" applyAlignment="1"/>
    <xf numFmtId="0" fontId="20" fillId="0" borderId="0" xfId="0" applyFont="1" applyAlignment="1"/>
    <xf numFmtId="0" fontId="16" fillId="0" borderId="0" xfId="0" applyFont="1"/>
    <xf numFmtId="3" fontId="16" fillId="0" borderId="0" xfId="0" applyNumberFormat="1" applyFont="1"/>
    <xf numFmtId="166" fontId="15" fillId="0" borderId="0" xfId="0" applyNumberFormat="1" applyFont="1"/>
    <xf numFmtId="0" fontId="4" fillId="5" borderId="15" xfId="0" applyFont="1" applyFill="1" applyBorder="1" applyAlignment="1"/>
    <xf numFmtId="0" fontId="0" fillId="0" borderId="0" xfId="0" applyFont="1" applyBorder="1" applyAlignment="1"/>
    <xf numFmtId="1" fontId="0" fillId="0" borderId="0" xfId="0" applyNumberFormat="1"/>
    <xf numFmtId="169" fontId="16" fillId="0" borderId="0" xfId="2" applyNumberFormat="1" applyFont="1" applyAlignment="1"/>
    <xf numFmtId="0" fontId="6" fillId="5" borderId="1" xfId="0" applyFont="1" applyFill="1" applyBorder="1" applyAlignment="1"/>
    <xf numFmtId="0" fontId="10" fillId="0" borderId="0" xfId="0" applyFont="1" applyFill="1" applyBorder="1" applyAlignment="1"/>
    <xf numFmtId="0" fontId="4" fillId="0" borderId="0" xfId="0" applyFont="1" applyFill="1" applyBorder="1" applyAlignment="1"/>
    <xf numFmtId="0" fontId="22" fillId="0" borderId="0" xfId="0" applyNumberFormat="1" applyFont="1"/>
    <xf numFmtId="0" fontId="22" fillId="0" borderId="0" xfId="0" applyFont="1"/>
    <xf numFmtId="0" fontId="23" fillId="0" borderId="0" xfId="0" applyNumberFormat="1" applyFont="1"/>
    <xf numFmtId="0" fontId="23" fillId="0" borderId="0" xfId="0" applyFont="1"/>
    <xf numFmtId="0" fontId="23" fillId="0" borderId="19" xfId="0" applyNumberFormat="1" applyFont="1" applyBorder="1"/>
    <xf numFmtId="0" fontId="23" fillId="0" borderId="19" xfId="0" applyFont="1" applyBorder="1"/>
    <xf numFmtId="0" fontId="22" fillId="0" borderId="20" xfId="0" applyFont="1" applyBorder="1"/>
    <xf numFmtId="0" fontId="24" fillId="0" borderId="0" xfId="0" applyFont="1"/>
    <xf numFmtId="0" fontId="22" fillId="0" borderId="20" xfId="0" applyNumberFormat="1" applyFont="1" applyBorder="1"/>
    <xf numFmtId="0" fontId="24" fillId="0" borderId="0" xfId="0" applyNumberFormat="1" applyFont="1"/>
    <xf numFmtId="0" fontId="22" fillId="0" borderId="2" xfId="0" applyFont="1" applyBorder="1"/>
    <xf numFmtId="171" fontId="22" fillId="0" borderId="2" xfId="0" applyNumberFormat="1" applyFont="1" applyBorder="1"/>
    <xf numFmtId="0" fontId="23" fillId="0" borderId="12" xfId="0" applyNumberFormat="1" applyFont="1" applyBorder="1"/>
    <xf numFmtId="0" fontId="22" fillId="0" borderId="12" xfId="0" applyNumberFormat="1" applyFont="1" applyBorder="1"/>
    <xf numFmtId="171" fontId="22" fillId="0" borderId="14" xfId="0" applyNumberFormat="1" applyFont="1" applyBorder="1"/>
    <xf numFmtId="0" fontId="22" fillId="0" borderId="0" xfId="0" applyFont="1" applyBorder="1"/>
    <xf numFmtId="0" fontId="22" fillId="0" borderId="0" xfId="0" applyNumberFormat="1" applyFont="1" applyBorder="1"/>
    <xf numFmtId="0" fontId="22" fillId="0" borderId="7" xfId="0" applyFont="1" applyBorder="1"/>
    <xf numFmtId="0" fontId="22" fillId="0" borderId="7" xfId="0" applyNumberFormat="1" applyFont="1" applyBorder="1"/>
    <xf numFmtId="171" fontId="22" fillId="0" borderId="6" xfId="0" applyNumberFormat="1" applyFont="1" applyBorder="1"/>
    <xf numFmtId="171" fontId="22" fillId="0" borderId="20" xfId="0" applyNumberFormat="1" applyFont="1" applyBorder="1"/>
    <xf numFmtId="0" fontId="23" fillId="0" borderId="0" xfId="0" applyNumberFormat="1" applyFont="1" applyBorder="1"/>
    <xf numFmtId="0" fontId="23" fillId="0" borderId="0" xfId="0" applyFont="1" applyBorder="1"/>
    <xf numFmtId="0" fontId="23" fillId="0" borderId="7" xfId="0" applyFont="1" applyBorder="1"/>
    <xf numFmtId="0" fontId="22" fillId="0" borderId="6" xfId="0" applyFont="1" applyBorder="1"/>
    <xf numFmtId="0" fontId="23" fillId="0" borderId="15" xfId="0" applyNumberFormat="1" applyFont="1" applyBorder="1"/>
    <xf numFmtId="0" fontId="22" fillId="0" borderId="15" xfId="0" applyFont="1" applyBorder="1"/>
    <xf numFmtId="171" fontId="22" fillId="0" borderId="17" xfId="0" applyNumberFormat="1" applyFont="1" applyBorder="1"/>
    <xf numFmtId="0" fontId="23" fillId="0" borderId="12" xfId="0" applyFont="1" applyBorder="1"/>
    <xf numFmtId="171" fontId="22" fillId="0" borderId="0" xfId="0" applyNumberFormat="1" applyFont="1" applyBorder="1"/>
    <xf numFmtId="171" fontId="22" fillId="0" borderId="7" xfId="0" applyNumberFormat="1" applyFont="1" applyBorder="1"/>
    <xf numFmtId="0" fontId="25" fillId="0" borderId="0" xfId="0" applyFont="1" applyBorder="1"/>
    <xf numFmtId="0" fontId="25" fillId="0" borderId="0" xfId="0" applyNumberFormat="1" applyFont="1" applyBorder="1"/>
    <xf numFmtId="0" fontId="25" fillId="0" borderId="7" xfId="0" applyNumberFormat="1" applyFont="1" applyBorder="1"/>
    <xf numFmtId="0" fontId="22" fillId="0" borderId="12" xfId="0" applyFont="1" applyBorder="1"/>
    <xf numFmtId="171" fontId="26" fillId="0" borderId="0" xfId="0" applyNumberFormat="1" applyFont="1" applyBorder="1"/>
    <xf numFmtId="0" fontId="25" fillId="0" borderId="0" xfId="0" applyFont="1" applyBorder="1" applyAlignment="1"/>
    <xf numFmtId="0" fontId="25" fillId="0" borderId="7" xfId="0" applyFont="1" applyBorder="1"/>
    <xf numFmtId="0" fontId="22" fillId="0" borderId="19" xfId="0" applyFont="1" applyBorder="1"/>
    <xf numFmtId="171" fontId="22" fillId="0" borderId="0" xfId="0" applyNumberFormat="1" applyFont="1"/>
    <xf numFmtId="171" fontId="26" fillId="0" borderId="2" xfId="0" applyNumberFormat="1" applyFont="1" applyBorder="1"/>
    <xf numFmtId="171" fontId="26" fillId="0" borderId="20" xfId="0" applyNumberFormat="1" applyFont="1" applyBorder="1"/>
    <xf numFmtId="171" fontId="26" fillId="0" borderId="0" xfId="0" applyNumberFormat="1" applyFont="1"/>
    <xf numFmtId="0" fontId="22" fillId="0" borderId="19" xfId="0" applyNumberFormat="1" applyFont="1" applyBorder="1"/>
    <xf numFmtId="0" fontId="27" fillId="0" borderId="0" xfId="0" applyFont="1" applyBorder="1"/>
    <xf numFmtId="0" fontId="23" fillId="0" borderId="7" xfId="0" applyNumberFormat="1" applyFont="1" applyBorder="1"/>
    <xf numFmtId="0" fontId="27" fillId="0" borderId="7" xfId="0" applyFont="1" applyBorder="1"/>
    <xf numFmtId="171" fontId="23" fillId="0" borderId="7" xfId="0" applyNumberFormat="1" applyFont="1" applyBorder="1"/>
    <xf numFmtId="0" fontId="1" fillId="8" borderId="12" xfId="9" applyNumberFormat="1" applyBorder="1"/>
    <xf numFmtId="0" fontId="1" fillId="8" borderId="0" xfId="9" applyBorder="1"/>
    <xf numFmtId="0" fontId="1" fillId="8" borderId="0" xfId="9"/>
    <xf numFmtId="171" fontId="1" fillId="8" borderId="0" xfId="9" applyNumberFormat="1"/>
    <xf numFmtId="0" fontId="1" fillId="6" borderId="0" xfId="7" applyNumberFormat="1" applyBorder="1"/>
    <xf numFmtId="171" fontId="23" fillId="0" borderId="0" xfId="0" applyNumberFormat="1" applyFont="1" applyBorder="1"/>
    <xf numFmtId="0" fontId="1" fillId="6" borderId="0" xfId="7" applyBorder="1"/>
    <xf numFmtId="171" fontId="1" fillId="6" borderId="0" xfId="7" applyNumberFormat="1" applyBorder="1"/>
    <xf numFmtId="0" fontId="1" fillId="6" borderId="0" xfId="7"/>
    <xf numFmtId="0" fontId="1" fillId="7" borderId="0" xfId="8" applyBorder="1"/>
    <xf numFmtId="171" fontId="1" fillId="7" borderId="0" xfId="8" applyNumberFormat="1" applyBorder="1"/>
    <xf numFmtId="0" fontId="2" fillId="2" borderId="0" xfId="4"/>
    <xf numFmtId="0" fontId="0" fillId="7" borderId="0" xfId="8" applyNumberFormat="1" applyFont="1" applyBorder="1"/>
    <xf numFmtId="0" fontId="1" fillId="6" borderId="19" xfId="7" applyBorder="1"/>
    <xf numFmtId="171" fontId="1" fillId="6" borderId="19" xfId="7" applyNumberFormat="1" applyBorder="1"/>
    <xf numFmtId="0" fontId="8" fillId="0" borderId="0" xfId="0" applyFont="1"/>
    <xf numFmtId="0" fontId="28" fillId="0" borderId="0" xfId="0" applyFont="1" applyBorder="1"/>
    <xf numFmtId="0" fontId="8" fillId="0" borderId="7" xfId="0" applyFont="1" applyBorder="1"/>
    <xf numFmtId="169" fontId="22" fillId="0" borderId="0" xfId="2" applyNumberFormat="1" applyFont="1"/>
    <xf numFmtId="0" fontId="7" fillId="0" borderId="0" xfId="0" applyFont="1"/>
    <xf numFmtId="0" fontId="9" fillId="0" borderId="0" xfId="0" applyFont="1"/>
    <xf numFmtId="0" fontId="26" fillId="0" borderId="0" xfId="0" applyFont="1"/>
    <xf numFmtId="0" fontId="23" fillId="9" borderId="0" xfId="0" applyNumberFormat="1" applyFont="1" applyFill="1" applyBorder="1"/>
    <xf numFmtId="0" fontId="8" fillId="9" borderId="0" xfId="0" applyFont="1" applyFill="1" applyBorder="1"/>
    <xf numFmtId="0" fontId="22" fillId="9" borderId="0" xfId="0" applyFont="1" applyFill="1" applyBorder="1"/>
    <xf numFmtId="0" fontId="2" fillId="2" borderId="0" xfId="4" applyNumberFormat="1"/>
    <xf numFmtId="169" fontId="2" fillId="2" borderId="0" xfId="4" applyNumberFormat="1"/>
    <xf numFmtId="8" fontId="22" fillId="0" borderId="0" xfId="0" applyNumberFormat="1" applyFont="1"/>
    <xf numFmtId="0" fontId="29" fillId="0" borderId="0" xfId="0" applyFont="1" applyAlignment="1"/>
    <xf numFmtId="0" fontId="30" fillId="0" borderId="0" xfId="0" applyFont="1" applyFill="1" applyBorder="1" applyAlignment="1"/>
    <xf numFmtId="0" fontId="10" fillId="0" borderId="0" xfId="0" applyFont="1"/>
    <xf numFmtId="2" fontId="32" fillId="0" borderId="0" xfId="0" applyNumberFormat="1" applyFont="1"/>
    <xf numFmtId="0" fontId="10" fillId="0" borderId="0" xfId="0" applyFont="1" applyAlignment="1">
      <alignment wrapText="1"/>
    </xf>
    <xf numFmtId="0" fontId="31" fillId="0" borderId="0" xfId="0" applyFont="1" applyAlignment="1">
      <alignment wrapText="1"/>
    </xf>
    <xf numFmtId="43" fontId="10" fillId="0" borderId="0" xfId="0" applyNumberFormat="1" applyFont="1"/>
    <xf numFmtId="44" fontId="0" fillId="0" borderId="0" xfId="2" applyFont="1"/>
    <xf numFmtId="169" fontId="5" fillId="0" borderId="0" xfId="0" applyNumberFormat="1" applyFont="1"/>
    <xf numFmtId="0" fontId="0" fillId="0" borderId="1" xfId="0" applyBorder="1"/>
    <xf numFmtId="0" fontId="2" fillId="2" borderId="8" xfId="4" applyBorder="1" applyAlignment="1"/>
    <xf numFmtId="0" fontId="0" fillId="0" borderId="13" xfId="0" applyBorder="1" applyAlignment="1"/>
    <xf numFmtId="0" fontId="6" fillId="0" borderId="0" xfId="0" applyFont="1"/>
    <xf numFmtId="0" fontId="0" fillId="0" borderId="0" xfId="0" applyBorder="1"/>
    <xf numFmtId="8" fontId="0" fillId="0" borderId="0" xfId="0" applyNumberFormat="1"/>
    <xf numFmtId="44" fontId="0" fillId="0" borderId="0" xfId="0" applyNumberFormat="1" applyAlignment="1"/>
    <xf numFmtId="9" fontId="0" fillId="0" borderId="0" xfId="0" applyNumberFormat="1"/>
    <xf numFmtId="44" fontId="0" fillId="0" borderId="0" xfId="0" applyNumberFormat="1"/>
    <xf numFmtId="0" fontId="0" fillId="10" borderId="0" xfId="0" applyFill="1"/>
    <xf numFmtId="0" fontId="5" fillId="10" borderId="0" xfId="0" applyFont="1" applyFill="1"/>
    <xf numFmtId="169" fontId="0" fillId="0" borderId="0" xfId="0" applyNumberFormat="1"/>
    <xf numFmtId="43" fontId="0" fillId="0" borderId="0" xfId="1" applyFont="1"/>
    <xf numFmtId="0" fontId="0" fillId="0" borderId="0" xfId="0" applyFont="1"/>
    <xf numFmtId="0" fontId="0" fillId="0" borderId="21" xfId="0" applyBorder="1" applyAlignment="1"/>
    <xf numFmtId="0" fontId="0" fillId="0" borderId="1" xfId="0" applyFont="1" applyFill="1" applyBorder="1" applyAlignment="1"/>
    <xf numFmtId="0" fontId="0" fillId="0" borderId="8" xfId="0" applyBorder="1" applyAlignment="1"/>
    <xf numFmtId="0" fontId="33" fillId="11" borderId="22" xfId="0" applyFont="1" applyFill="1" applyBorder="1" applyAlignment="1">
      <alignment horizontal="center"/>
    </xf>
    <xf numFmtId="172" fontId="0" fillId="12" borderId="22" xfId="0" applyNumberFormat="1" applyFont="1" applyFill="1" applyBorder="1" applyAlignment="1">
      <alignment horizontal="center"/>
    </xf>
    <xf numFmtId="172" fontId="0" fillId="0" borderId="22" xfId="0" applyNumberFormat="1" applyFont="1" applyBorder="1" applyAlignment="1">
      <alignment horizontal="center"/>
    </xf>
    <xf numFmtId="0" fontId="33" fillId="11" borderId="23" xfId="0" applyFont="1" applyFill="1" applyBorder="1" applyAlignment="1">
      <alignment horizontal="center"/>
    </xf>
    <xf numFmtId="0" fontId="0" fillId="12" borderId="23" xfId="0" applyFont="1" applyFill="1" applyBorder="1" applyAlignment="1">
      <alignment horizontal="center"/>
    </xf>
    <xf numFmtId="0" fontId="0" fillId="0" borderId="23" xfId="0" applyFont="1" applyBorder="1" applyAlignment="1">
      <alignment horizontal="center"/>
    </xf>
    <xf numFmtId="0" fontId="0" fillId="0" borderId="0" xfId="0" applyNumberFormat="1"/>
    <xf numFmtId="170" fontId="0" fillId="0" borderId="0" xfId="1" applyNumberFormat="1" applyFont="1"/>
    <xf numFmtId="0" fontId="19" fillId="13" borderId="0" xfId="0" applyFont="1" applyFill="1" applyAlignment="1"/>
    <xf numFmtId="0" fontId="10" fillId="0" borderId="0" xfId="0" applyFont="1" applyFill="1" applyBorder="1"/>
    <xf numFmtId="0" fontId="34" fillId="0" borderId="0" xfId="0" applyFont="1" applyFill="1" applyBorder="1"/>
    <xf numFmtId="14" fontId="0" fillId="0" borderId="0" xfId="0" applyNumberFormat="1"/>
    <xf numFmtId="20" fontId="0" fillId="0" borderId="0" xfId="0" applyNumberFormat="1"/>
    <xf numFmtId="46" fontId="0" fillId="0" borderId="0" xfId="0" applyNumberFormat="1"/>
    <xf numFmtId="0" fontId="32" fillId="0" borderId="0" xfId="0" applyFont="1" applyAlignment="1">
      <alignment wrapText="1"/>
    </xf>
    <xf numFmtId="20" fontId="5" fillId="0" borderId="0" xfId="0" applyNumberFormat="1" applyFont="1"/>
    <xf numFmtId="46" fontId="5" fillId="0" borderId="0" xfId="0" applyNumberFormat="1" applyFont="1"/>
    <xf numFmtId="20" fontId="10" fillId="0" borderId="0" xfId="0" applyNumberFormat="1" applyFont="1"/>
    <xf numFmtId="1" fontId="10" fillId="0" borderId="0" xfId="0" applyNumberFormat="1" applyFont="1"/>
    <xf numFmtId="169" fontId="10" fillId="0" borderId="0" xfId="0" applyNumberFormat="1" applyFont="1" applyAlignment="1">
      <alignment wrapText="1"/>
    </xf>
    <xf numFmtId="0" fontId="32" fillId="0" borderId="0" xfId="0" applyFont="1"/>
    <xf numFmtId="169" fontId="32" fillId="0" borderId="0" xfId="2" applyNumberFormat="1" applyFont="1"/>
    <xf numFmtId="44" fontId="10" fillId="0" borderId="0" xfId="0" applyNumberFormat="1" applyFont="1"/>
    <xf numFmtId="44" fontId="32" fillId="0" borderId="0" xfId="0" applyNumberFormat="1" applyFont="1"/>
    <xf numFmtId="2" fontId="0" fillId="0" borderId="0" xfId="0" applyNumberFormat="1"/>
    <xf numFmtId="0" fontId="0" fillId="5" borderId="7" xfId="0" applyFont="1" applyFill="1" applyBorder="1" applyAlignment="1"/>
    <xf numFmtId="165" fontId="0" fillId="0" borderId="0" xfId="0" applyNumberFormat="1"/>
    <xf numFmtId="165" fontId="5" fillId="0" borderId="0" xfId="0" applyNumberFormat="1" applyFont="1"/>
    <xf numFmtId="165" fontId="10" fillId="0" borderId="0" xfId="0" applyNumberFormat="1" applyFont="1" applyFill="1" applyBorder="1"/>
    <xf numFmtId="165" fontId="34" fillId="0" borderId="0" xfId="0" applyNumberFormat="1" applyFont="1" applyFill="1" applyBorder="1"/>
    <xf numFmtId="0" fontId="0" fillId="0" borderId="1" xfId="0" applyFont="1" applyBorder="1"/>
    <xf numFmtId="14" fontId="32" fillId="0" borderId="0" xfId="0" applyNumberFormat="1" applyFont="1" applyAlignment="1">
      <alignment wrapText="1"/>
    </xf>
    <xf numFmtId="173" fontId="10" fillId="0" borderId="0" xfId="0" applyNumberFormat="1" applyFont="1" applyFill="1" applyBorder="1"/>
    <xf numFmtId="43" fontId="2" fillId="2" borderId="0" xfId="4" applyNumberFormat="1" applyAlignment="1"/>
    <xf numFmtId="0" fontId="18" fillId="0" borderId="0" xfId="6"/>
    <xf numFmtId="174" fontId="1" fillId="8" borderId="0" xfId="9" applyNumberFormat="1"/>
    <xf numFmtId="174" fontId="22" fillId="0" borderId="2" xfId="0" applyNumberFormat="1" applyFont="1" applyBorder="1"/>
    <xf numFmtId="167" fontId="8" fillId="0" borderId="0" xfId="0" applyNumberFormat="1" applyFont="1"/>
    <xf numFmtId="175" fontId="1" fillId="8" borderId="0" xfId="9" applyNumberFormat="1"/>
    <xf numFmtId="176" fontId="0" fillId="0" borderId="0" xfId="11" applyNumberFormat="1" applyFont="1" applyAlignment="1"/>
    <xf numFmtId="176" fontId="0" fillId="0" borderId="0" xfId="11" applyNumberFormat="1" applyFont="1" applyBorder="1" applyAlignment="1"/>
    <xf numFmtId="176" fontId="0" fillId="0" borderId="0" xfId="11" applyNumberFormat="1" applyFont="1" applyFill="1" applyBorder="1" applyAlignment="1"/>
    <xf numFmtId="176" fontId="2" fillId="2" borderId="0" xfId="11" applyNumberFormat="1" applyFont="1" applyFill="1" applyBorder="1" applyAlignment="1"/>
    <xf numFmtId="176" fontId="0" fillId="0" borderId="0" xfId="0" applyNumberFormat="1" applyBorder="1" applyAlignment="1"/>
    <xf numFmtId="177" fontId="0" fillId="0" borderId="0" xfId="11" applyNumberFormat="1" applyFont="1" applyBorder="1" applyAlignment="1"/>
    <xf numFmtId="178" fontId="2" fillId="2" borderId="0" xfId="11" applyNumberFormat="1" applyFont="1" applyFill="1" applyBorder="1" applyAlignment="1"/>
    <xf numFmtId="41" fontId="0" fillId="0" borderId="0" xfId="10" applyFont="1" applyBorder="1" applyAlignment="1"/>
    <xf numFmtId="0" fontId="0" fillId="0" borderId="14" xfId="0" applyBorder="1" applyAlignment="1"/>
    <xf numFmtId="0" fontId="2" fillId="2" borderId="7" xfId="4" applyBorder="1" applyAlignment="1"/>
    <xf numFmtId="0" fontId="0" fillId="0" borderId="6" xfId="0" applyBorder="1" applyAlignment="1"/>
    <xf numFmtId="0" fontId="0" fillId="0" borderId="7" xfId="0" applyBorder="1" applyAlignment="1"/>
    <xf numFmtId="176" fontId="0" fillId="0" borderId="0" xfId="0" applyNumberFormat="1"/>
    <xf numFmtId="44" fontId="0" fillId="0" borderId="0" xfId="2" applyFont="1" applyAlignment="1"/>
    <xf numFmtId="44" fontId="0" fillId="0" borderId="0" xfId="2" applyFont="1" applyBorder="1" applyAlignment="1"/>
    <xf numFmtId="44" fontId="2" fillId="2" borderId="0" xfId="2" applyFont="1" applyFill="1" applyBorder="1" applyAlignment="1"/>
    <xf numFmtId="44" fontId="2" fillId="2" borderId="0" xfId="2" applyFont="1" applyFill="1"/>
    <xf numFmtId="44" fontId="2" fillId="2" borderId="7" xfId="2" applyFont="1" applyFill="1" applyBorder="1" applyAlignment="1"/>
    <xf numFmtId="0" fontId="16" fillId="0" borderId="0" xfId="0" applyFont="1" applyFill="1" applyBorder="1" applyAlignment="1"/>
    <xf numFmtId="9" fontId="0" fillId="0" borderId="0" xfId="0" applyNumberFormat="1" applyFont="1"/>
    <xf numFmtId="44" fontId="4" fillId="0" borderId="0" xfId="0" applyNumberFormat="1" applyFont="1"/>
    <xf numFmtId="2" fontId="12" fillId="0" borderId="0" xfId="0" applyNumberFormat="1" applyFont="1"/>
    <xf numFmtId="168" fontId="0" fillId="0" borderId="0" xfId="0" applyNumberFormat="1" applyFont="1"/>
    <xf numFmtId="166" fontId="0" fillId="0" borderId="0" xfId="0" applyNumberFormat="1"/>
    <xf numFmtId="0" fontId="0" fillId="0" borderId="27" xfId="0" applyBorder="1" applyAlignment="1"/>
    <xf numFmtId="9" fontId="0" fillId="0" borderId="0" xfId="3" applyFont="1" applyBorder="1" applyAlignment="1"/>
    <xf numFmtId="0" fontId="0" fillId="0" borderId="29" xfId="0" applyFill="1" applyBorder="1" applyAlignment="1"/>
    <xf numFmtId="170" fontId="0" fillId="0" borderId="19" xfId="1" applyNumberFormat="1" applyFont="1" applyBorder="1" applyAlignment="1"/>
    <xf numFmtId="0" fontId="0" fillId="0" borderId="19" xfId="0" applyBorder="1" applyAlignment="1"/>
    <xf numFmtId="0" fontId="5" fillId="14" borderId="24" xfId="0" applyFont="1" applyFill="1" applyBorder="1" applyAlignment="1"/>
    <xf numFmtId="0" fontId="5" fillId="14" borderId="26" xfId="0" applyFont="1" applyFill="1" applyBorder="1" applyAlignment="1"/>
    <xf numFmtId="0" fontId="0" fillId="14" borderId="27" xfId="0" applyFont="1" applyFill="1" applyBorder="1" applyAlignment="1"/>
    <xf numFmtId="176" fontId="5" fillId="14" borderId="28" xfId="0" applyNumberFormat="1" applyFont="1" applyFill="1" applyBorder="1" applyAlignment="1"/>
    <xf numFmtId="44" fontId="5" fillId="14" borderId="28" xfId="0" applyNumberFormat="1" applyFont="1" applyFill="1" applyBorder="1" applyAlignment="1"/>
    <xf numFmtId="0" fontId="0" fillId="14" borderId="29" xfId="0" applyFont="1" applyFill="1" applyBorder="1" applyAlignment="1"/>
    <xf numFmtId="44" fontId="5" fillId="14" borderId="30" xfId="2" applyFont="1" applyFill="1" applyBorder="1" applyAlignment="1"/>
    <xf numFmtId="169" fontId="0" fillId="0" borderId="0" xfId="2" applyNumberFormat="1" applyFont="1" applyAlignment="1"/>
    <xf numFmtId="44" fontId="2" fillId="2" borderId="0" xfId="4" applyNumberFormat="1" applyAlignment="1"/>
    <xf numFmtId="43" fontId="5" fillId="0" borderId="0" xfId="0" applyNumberFormat="1" applyFont="1" applyAlignment="1"/>
    <xf numFmtId="0" fontId="4" fillId="0" borderId="0" xfId="0" applyFont="1"/>
    <xf numFmtId="8" fontId="0" fillId="0" borderId="0" xfId="0" applyNumberFormat="1" applyAlignment="1"/>
    <xf numFmtId="9" fontId="0" fillId="0" borderId="0" xfId="2" applyNumberFormat="1" applyFont="1" applyAlignment="1"/>
    <xf numFmtId="176" fontId="0" fillId="0" borderId="0" xfId="0" applyNumberFormat="1" applyAlignment="1"/>
    <xf numFmtId="179" fontId="0" fillId="0" borderId="0" xfId="0" applyNumberFormat="1" applyAlignment="1"/>
    <xf numFmtId="0" fontId="6" fillId="0" borderId="0" xfId="0" applyFont="1" applyAlignment="1"/>
    <xf numFmtId="44" fontId="2" fillId="2" borderId="0" xfId="4" applyNumberFormat="1"/>
    <xf numFmtId="0" fontId="35" fillId="0" borderId="0" xfId="0" applyFont="1"/>
    <xf numFmtId="44" fontId="36" fillId="0" borderId="0" xfId="0" applyNumberFormat="1" applyFont="1"/>
    <xf numFmtId="44" fontId="36" fillId="0" borderId="0" xfId="2" applyFont="1"/>
    <xf numFmtId="168" fontId="36" fillId="0" borderId="0" xfId="0" applyNumberFormat="1" applyFont="1"/>
    <xf numFmtId="0" fontId="0" fillId="5" borderId="21" xfId="0" applyFill="1" applyBorder="1" applyAlignment="1"/>
    <xf numFmtId="9" fontId="0" fillId="0" borderId="0" xfId="0" applyNumberFormat="1" applyBorder="1" applyAlignment="1"/>
    <xf numFmtId="8" fontId="0" fillId="0" borderId="0" xfId="2" applyNumberFormat="1" applyFont="1"/>
    <xf numFmtId="181" fontId="0" fillId="0" borderId="0" xfId="2" applyNumberFormat="1" applyFont="1"/>
    <xf numFmtId="44" fontId="0" fillId="0" borderId="0" xfId="2" applyNumberFormat="1" applyFont="1"/>
    <xf numFmtId="169" fontId="1" fillId="0" borderId="0" xfId="2" applyNumberFormat="1" applyFont="1"/>
    <xf numFmtId="0" fontId="0" fillId="15" borderId="0" xfId="0" applyFill="1" applyAlignment="1"/>
    <xf numFmtId="0" fontId="0" fillId="0" borderId="0" xfId="0" applyFont="1" applyFill="1" applyAlignment="1"/>
    <xf numFmtId="0" fontId="0" fillId="0" borderId="0" xfId="0" applyFill="1" applyAlignment="1"/>
    <xf numFmtId="0" fontId="4" fillId="0" borderId="0" xfId="0" applyFont="1" applyFill="1" applyAlignment="1"/>
    <xf numFmtId="0" fontId="21" fillId="15" borderId="0" xfId="0" applyFont="1" applyFill="1" applyBorder="1" applyAlignment="1"/>
    <xf numFmtId="0" fontId="0" fillId="0" borderId="2" xfId="0" applyFill="1" applyBorder="1" applyAlignment="1"/>
    <xf numFmtId="0" fontId="4" fillId="0" borderId="14" xfId="0" applyFont="1" applyFill="1" applyBorder="1" applyAlignment="1"/>
    <xf numFmtId="0" fontId="10" fillId="0" borderId="2" xfId="0" applyFont="1" applyFill="1" applyBorder="1" applyAlignment="1"/>
    <xf numFmtId="0" fontId="0" fillId="0" borderId="7" xfId="0" applyFill="1" applyBorder="1" applyAlignment="1"/>
    <xf numFmtId="0" fontId="5" fillId="16" borderId="0" xfId="0" applyFont="1" applyFill="1" applyAlignment="1"/>
    <xf numFmtId="0" fontId="0" fillId="16" borderId="0" xfId="0" applyFill="1"/>
    <xf numFmtId="0" fontId="3" fillId="15" borderId="1" xfId="5" applyFill="1" applyBorder="1" applyAlignment="1"/>
    <xf numFmtId="44" fontId="3" fillId="15" borderId="0" xfId="5" applyNumberFormat="1" applyFill="1"/>
    <xf numFmtId="0" fontId="3" fillId="15" borderId="0" xfId="5" applyFill="1" applyBorder="1" applyAlignment="1"/>
    <xf numFmtId="0" fontId="0" fillId="0" borderId="28" xfId="0" applyFill="1" applyBorder="1" applyAlignment="1"/>
    <xf numFmtId="0" fontId="0" fillId="0" borderId="28" xfId="0" applyFont="1" applyFill="1" applyBorder="1" applyAlignment="1"/>
    <xf numFmtId="0" fontId="5" fillId="17" borderId="24" xfId="0" applyFont="1" applyFill="1" applyBorder="1" applyAlignment="1"/>
    <xf numFmtId="0" fontId="0" fillId="17" borderId="25" xfId="0" applyFill="1" applyBorder="1" applyAlignment="1"/>
    <xf numFmtId="0" fontId="0" fillId="17" borderId="26" xfId="0" applyFill="1" applyBorder="1" applyAlignment="1"/>
    <xf numFmtId="0" fontId="0" fillId="0" borderId="0" xfId="2" applyNumberFormat="1" applyFont="1" applyAlignment="1"/>
    <xf numFmtId="176" fontId="5" fillId="0" borderId="0" xfId="0" applyNumberFormat="1" applyFont="1" applyAlignment="1"/>
    <xf numFmtId="44" fontId="6" fillId="0" borderId="0" xfId="2" applyFont="1"/>
    <xf numFmtId="166" fontId="0" fillId="0" borderId="0" xfId="2" applyNumberFormat="1" applyFont="1"/>
    <xf numFmtId="6" fontId="2" fillId="2" borderId="0" xfId="4" applyNumberFormat="1"/>
    <xf numFmtId="0" fontId="37" fillId="0" borderId="0" xfId="0" applyFont="1"/>
    <xf numFmtId="6" fontId="37" fillId="0" borderId="0" xfId="0" applyNumberFormat="1" applyFont="1"/>
    <xf numFmtId="169" fontId="37" fillId="0" borderId="0" xfId="2" applyNumberFormat="1" applyFont="1"/>
    <xf numFmtId="0" fontId="38" fillId="0" borderId="0" xfId="0" applyFont="1"/>
    <xf numFmtId="0" fontId="5" fillId="0" borderId="0" xfId="0" applyFont="1" applyFill="1" applyAlignment="1"/>
    <xf numFmtId="2" fontId="0" fillId="0" borderId="0" xfId="2" applyNumberFormat="1" applyFont="1"/>
    <xf numFmtId="166" fontId="2" fillId="2" borderId="0" xfId="4" applyNumberFormat="1"/>
    <xf numFmtId="0" fontId="0" fillId="0" borderId="12" xfId="0" applyBorder="1"/>
    <xf numFmtId="166" fontId="0" fillId="0" borderId="12" xfId="0" applyNumberFormat="1" applyBorder="1"/>
    <xf numFmtId="0" fontId="0" fillId="0" borderId="19" xfId="0" applyBorder="1"/>
    <xf numFmtId="0" fontId="39" fillId="0" borderId="0" xfId="0" applyFont="1"/>
    <xf numFmtId="9" fontId="39" fillId="0" borderId="0" xfId="0" applyNumberFormat="1" applyFont="1"/>
    <xf numFmtId="44" fontId="39" fillId="0" borderId="0" xfId="0" applyNumberFormat="1" applyFont="1"/>
    <xf numFmtId="176" fontId="39" fillId="0" borderId="0" xfId="0" applyNumberFormat="1" applyFont="1"/>
    <xf numFmtId="0" fontId="6" fillId="0" borderId="13" xfId="0" applyFont="1" applyFill="1" applyBorder="1" applyAlignment="1">
      <alignment horizontal="left"/>
    </xf>
    <xf numFmtId="44" fontId="5" fillId="0" borderId="0" xfId="0" applyNumberFormat="1" applyFont="1" applyAlignment="1"/>
    <xf numFmtId="44" fontId="0" fillId="0" borderId="0" xfId="0" applyNumberFormat="1" applyBorder="1"/>
    <xf numFmtId="43" fontId="0" fillId="0" borderId="0" xfId="1" applyFont="1" applyBorder="1"/>
    <xf numFmtId="0" fontId="0" fillId="0" borderId="0" xfId="0" applyFill="1" applyBorder="1"/>
    <xf numFmtId="0" fontId="38" fillId="0" borderId="0" xfId="0" applyFont="1" applyAlignment="1"/>
    <xf numFmtId="0" fontId="0" fillId="14" borderId="0" xfId="0" applyFill="1" applyBorder="1"/>
    <xf numFmtId="176" fontId="0" fillId="0" borderId="0" xfId="0" applyNumberFormat="1" applyFont="1" applyAlignment="1"/>
    <xf numFmtId="0" fontId="6" fillId="0" borderId="0" xfId="0" applyFont="1" applyFill="1" applyBorder="1" applyAlignment="1"/>
    <xf numFmtId="169" fontId="1" fillId="0" borderId="0" xfId="2" applyNumberFormat="1" applyFont="1" applyAlignment="1"/>
    <xf numFmtId="169" fontId="5" fillId="0" borderId="0" xfId="2" applyNumberFormat="1" applyFont="1" applyAlignment="1"/>
    <xf numFmtId="0" fontId="40" fillId="14" borderId="0" xfId="0" applyFont="1" applyFill="1" applyBorder="1"/>
    <xf numFmtId="0" fontId="5" fillId="14" borderId="0" xfId="0" applyFont="1" applyFill="1" applyBorder="1"/>
    <xf numFmtId="6" fontId="5" fillId="14" borderId="0" xfId="0" applyNumberFormat="1" applyFont="1" applyFill="1" applyBorder="1"/>
    <xf numFmtId="0" fontId="0" fillId="14" borderId="0" xfId="0" applyFill="1"/>
    <xf numFmtId="0" fontId="5" fillId="14" borderId="0" xfId="0" applyFont="1" applyFill="1"/>
    <xf numFmtId="0" fontId="0" fillId="14" borderId="0" xfId="0" applyNumberFormat="1" applyFill="1" applyBorder="1"/>
    <xf numFmtId="0" fontId="0" fillId="14" borderId="0" xfId="0" applyNumberFormat="1" applyFill="1"/>
    <xf numFmtId="44" fontId="0" fillId="14" borderId="31" xfId="2" applyFont="1" applyFill="1" applyBorder="1"/>
    <xf numFmtId="6" fontId="0" fillId="14" borderId="31" xfId="0" applyNumberFormat="1" applyFont="1" applyFill="1" applyBorder="1"/>
    <xf numFmtId="181" fontId="1" fillId="14" borderId="31" xfId="2" applyNumberFormat="1" applyFont="1" applyFill="1" applyBorder="1"/>
    <xf numFmtId="0" fontId="40" fillId="14" borderId="0" xfId="0" applyFont="1" applyFill="1"/>
    <xf numFmtId="169" fontId="0" fillId="0" borderId="0" xfId="0" applyNumberFormat="1" applyFont="1"/>
    <xf numFmtId="170" fontId="0" fillId="0" borderId="0" xfId="1" applyNumberFormat="1" applyFont="1" applyBorder="1" applyAlignment="1"/>
    <xf numFmtId="0" fontId="5" fillId="0" borderId="0" xfId="0" applyFont="1" applyBorder="1" applyAlignment="1"/>
    <xf numFmtId="9" fontId="6" fillId="0" borderId="0" xfId="3" applyFont="1" applyBorder="1" applyAlignment="1"/>
    <xf numFmtId="0" fontId="0" fillId="0" borderId="27" xfId="0" applyFont="1" applyBorder="1" applyAlignment="1"/>
    <xf numFmtId="0" fontId="0" fillId="0" borderId="28" xfId="0" applyFont="1" applyBorder="1" applyAlignment="1"/>
    <xf numFmtId="0" fontId="5" fillId="0" borderId="28" xfId="0" applyFont="1" applyBorder="1" applyAlignment="1"/>
    <xf numFmtId="0" fontId="6" fillId="0" borderId="27" xfId="0" applyFont="1" applyBorder="1" applyAlignment="1"/>
    <xf numFmtId="0" fontId="6" fillId="18" borderId="0" xfId="0" applyFont="1" applyFill="1" applyBorder="1"/>
    <xf numFmtId="6" fontId="6" fillId="18" borderId="0" xfId="0" applyNumberFormat="1" applyFont="1" applyFill="1" applyBorder="1"/>
    <xf numFmtId="9" fontId="6" fillId="18" borderId="0" xfId="3" applyFont="1" applyFill="1" applyBorder="1"/>
    <xf numFmtId="6" fontId="36" fillId="14" borderId="13" xfId="0" applyNumberFormat="1" applyFont="1" applyFill="1" applyBorder="1"/>
    <xf numFmtId="6" fontId="36" fillId="14" borderId="14" xfId="0" applyNumberFormat="1" applyFont="1" applyFill="1" applyBorder="1"/>
    <xf numFmtId="9" fontId="36" fillId="14" borderId="1" xfId="0" applyNumberFormat="1" applyFont="1" applyFill="1" applyBorder="1"/>
    <xf numFmtId="9" fontId="36" fillId="14" borderId="2" xfId="0" applyNumberFormat="1" applyFont="1" applyFill="1" applyBorder="1"/>
    <xf numFmtId="6" fontId="36" fillId="14" borderId="1" xfId="0" applyNumberFormat="1" applyFont="1" applyFill="1" applyBorder="1"/>
    <xf numFmtId="6" fontId="36" fillId="14" borderId="2" xfId="0" applyNumberFormat="1" applyFont="1" applyFill="1" applyBorder="1"/>
    <xf numFmtId="9" fontId="36" fillId="14" borderId="8" xfId="0" applyNumberFormat="1" applyFont="1" applyFill="1" applyBorder="1"/>
    <xf numFmtId="9" fontId="36" fillId="14" borderId="6" xfId="0" applyNumberFormat="1" applyFont="1" applyFill="1" applyBorder="1"/>
    <xf numFmtId="0" fontId="5" fillId="14" borderId="13" xfId="0" applyFont="1" applyFill="1" applyBorder="1"/>
    <xf numFmtId="0" fontId="5" fillId="14" borderId="14" xfId="0" applyFont="1" applyFill="1" applyBorder="1"/>
    <xf numFmtId="0" fontId="5" fillId="14" borderId="1" xfId="0" applyFont="1" applyFill="1" applyBorder="1"/>
    <xf numFmtId="0" fontId="5" fillId="14" borderId="2" xfId="0" applyFont="1" applyFill="1" applyBorder="1"/>
    <xf numFmtId="44" fontId="5" fillId="14" borderId="1" xfId="0" applyNumberFormat="1" applyFont="1" applyFill="1" applyBorder="1"/>
    <xf numFmtId="44" fontId="5" fillId="14" borderId="2" xfId="0" applyNumberFormat="1" applyFont="1" applyFill="1" applyBorder="1"/>
    <xf numFmtId="0" fontId="0" fillId="14" borderId="1" xfId="0" applyFill="1" applyBorder="1"/>
    <xf numFmtId="0" fontId="0" fillId="14" borderId="2" xfId="0" applyFill="1" applyBorder="1"/>
    <xf numFmtId="6" fontId="41" fillId="18" borderId="0" xfId="0" applyNumberFormat="1" applyFont="1" applyFill="1" applyBorder="1"/>
    <xf numFmtId="9" fontId="41" fillId="18" borderId="0" xfId="3" applyFont="1" applyFill="1" applyBorder="1"/>
    <xf numFmtId="43" fontId="0" fillId="0" borderId="0" xfId="0" applyNumberFormat="1" applyAlignment="1"/>
    <xf numFmtId="181" fontId="0" fillId="0" borderId="0" xfId="0" applyNumberFormat="1"/>
    <xf numFmtId="169" fontId="0" fillId="0" borderId="0" xfId="0" applyNumberFormat="1" applyBorder="1"/>
    <xf numFmtId="44" fontId="5" fillId="0" borderId="0" xfId="0" applyNumberFormat="1" applyFont="1" applyFill="1" applyAlignment="1"/>
    <xf numFmtId="0" fontId="6" fillId="0" borderId="0" xfId="0" applyFont="1" applyFill="1" applyAlignment="1"/>
    <xf numFmtId="0" fontId="5" fillId="18" borderId="13" xfId="0" applyFont="1" applyFill="1" applyBorder="1"/>
    <xf numFmtId="0" fontId="5" fillId="18" borderId="12" xfId="0" applyFont="1" applyFill="1" applyBorder="1"/>
    <xf numFmtId="0" fontId="0" fillId="18" borderId="12" xfId="0" applyFill="1" applyBorder="1"/>
    <xf numFmtId="0" fontId="5" fillId="18" borderId="14" xfId="0" applyFont="1" applyFill="1" applyBorder="1"/>
    <xf numFmtId="0" fontId="0" fillId="18" borderId="1" xfId="0" applyFill="1" applyBorder="1"/>
    <xf numFmtId="6" fontId="0" fillId="18" borderId="0" xfId="0" applyNumberFormat="1" applyFill="1" applyBorder="1"/>
    <xf numFmtId="0" fontId="0" fillId="18" borderId="0" xfId="0" applyFill="1" applyBorder="1"/>
    <xf numFmtId="169" fontId="0" fillId="18" borderId="0" xfId="2" applyNumberFormat="1" applyFont="1" applyFill="1" applyBorder="1"/>
    <xf numFmtId="169" fontId="0" fillId="18" borderId="0" xfId="0" applyNumberFormat="1" applyFill="1" applyBorder="1"/>
    <xf numFmtId="0" fontId="0" fillId="18" borderId="2" xfId="0" applyFill="1" applyBorder="1"/>
    <xf numFmtId="0" fontId="42" fillId="18" borderId="0" xfId="0" applyFont="1" applyFill="1" applyBorder="1"/>
    <xf numFmtId="0" fontId="0" fillId="18" borderId="8" xfId="0" applyFill="1" applyBorder="1"/>
    <xf numFmtId="0" fontId="0" fillId="18" borderId="7" xfId="0" applyFill="1" applyBorder="1"/>
    <xf numFmtId="0" fontId="0" fillId="18" borderId="6" xfId="0" applyFill="1" applyBorder="1"/>
    <xf numFmtId="181" fontId="6" fillId="0" borderId="0" xfId="0" applyNumberFormat="1" applyFont="1"/>
    <xf numFmtId="0" fontId="4" fillId="0" borderId="28" xfId="0" applyFont="1" applyFill="1" applyBorder="1" applyAlignment="1"/>
    <xf numFmtId="0" fontId="4" fillId="0" borderId="28" xfId="0" applyFont="1" applyBorder="1" applyAlignment="1"/>
    <xf numFmtId="9" fontId="0" fillId="19" borderId="0" xfId="3" applyNumberFormat="1" applyFont="1" applyFill="1" applyBorder="1" applyAlignment="1"/>
    <xf numFmtId="0" fontId="0" fillId="19" borderId="0" xfId="0" applyFill="1" applyBorder="1" applyAlignment="1"/>
    <xf numFmtId="0" fontId="4" fillId="0" borderId="30" xfId="0" applyFont="1" applyFill="1" applyBorder="1" applyAlignment="1"/>
    <xf numFmtId="0" fontId="0" fillId="0" borderId="0" xfId="0" applyFont="1" applyAlignment="1">
      <alignment horizontal="center"/>
    </xf>
    <xf numFmtId="181" fontId="43" fillId="0" borderId="0" xfId="0" applyNumberFormat="1" applyFont="1"/>
    <xf numFmtId="0" fontId="44" fillId="0" borderId="0" xfId="0" applyFont="1"/>
    <xf numFmtId="1" fontId="9" fillId="0" borderId="0" xfId="0" applyNumberFormat="1" applyFont="1"/>
    <xf numFmtId="0" fontId="45" fillId="0" borderId="0" xfId="0" applyFont="1"/>
    <xf numFmtId="0" fontId="46" fillId="0" borderId="0" xfId="0" applyFont="1"/>
    <xf numFmtId="0" fontId="47" fillId="0" borderId="0" xfId="0" applyFont="1" applyFill="1" applyBorder="1"/>
    <xf numFmtId="165" fontId="47" fillId="0" borderId="0" xfId="0" applyNumberFormat="1" applyFont="1" applyFill="1" applyBorder="1"/>
    <xf numFmtId="0" fontId="47" fillId="0" borderId="0" xfId="0" applyFont="1"/>
    <xf numFmtId="0" fontId="0" fillId="0" borderId="0" xfId="0" applyFont="1" applyFill="1" applyBorder="1"/>
    <xf numFmtId="176" fontId="48" fillId="0" borderId="0" xfId="11" applyNumberFormat="1" applyFont="1" applyFill="1"/>
    <xf numFmtId="0" fontId="49" fillId="0" borderId="0" xfId="0" applyFont="1" applyFill="1" applyBorder="1"/>
    <xf numFmtId="1" fontId="50" fillId="0" borderId="0" xfId="0" applyNumberFormat="1" applyFont="1"/>
    <xf numFmtId="1" fontId="51" fillId="0" borderId="0" xfId="0" applyNumberFormat="1" applyFont="1"/>
    <xf numFmtId="0" fontId="52" fillId="0" borderId="0" xfId="0" applyFont="1" applyAlignment="1"/>
    <xf numFmtId="182" fontId="4" fillId="0" borderId="0" xfId="0" applyNumberFormat="1" applyFont="1"/>
    <xf numFmtId="182" fontId="0" fillId="0" borderId="0" xfId="2" applyNumberFormat="1" applyFont="1"/>
    <xf numFmtId="182" fontId="0" fillId="0" borderId="0" xfId="0" applyNumberFormat="1" applyFont="1"/>
    <xf numFmtId="182" fontId="4" fillId="0" borderId="0" xfId="2" applyNumberFormat="1" applyFont="1"/>
    <xf numFmtId="0" fontId="0" fillId="0" borderId="0" xfId="0" applyFont="1" applyAlignment="1">
      <alignment horizontal="center"/>
    </xf>
    <xf numFmtId="44" fontId="4" fillId="0" borderId="0" xfId="2" applyFont="1" applyAlignment="1"/>
    <xf numFmtId="182" fontId="0" fillId="0" borderId="0" xfId="0" applyNumberFormat="1"/>
    <xf numFmtId="0" fontId="0" fillId="15" borderId="0" xfId="0" applyFill="1" applyAlignment="1">
      <alignment wrapText="1"/>
    </xf>
    <xf numFmtId="0" fontId="55" fillId="0" borderId="1" xfId="0" applyFont="1" applyBorder="1" applyAlignment="1"/>
    <xf numFmtId="0" fontId="0" fillId="19" borderId="1" xfId="0" applyFill="1" applyBorder="1"/>
    <xf numFmtId="176" fontId="0" fillId="19" borderId="0" xfId="0" applyNumberFormat="1" applyFill="1"/>
    <xf numFmtId="0" fontId="0" fillId="19" borderId="0" xfId="0" applyFill="1"/>
    <xf numFmtId="44" fontId="0" fillId="19" borderId="0" xfId="2" applyNumberFormat="1" applyFont="1" applyFill="1"/>
    <xf numFmtId="0" fontId="47" fillId="0" borderId="1" xfId="0" applyFont="1" applyBorder="1" applyAlignment="1"/>
    <xf numFmtId="0" fontId="47" fillId="0" borderId="0" xfId="0" applyFont="1" applyFill="1" applyBorder="1" applyAlignment="1"/>
    <xf numFmtId="0" fontId="47" fillId="0" borderId="0" xfId="0" applyFont="1" applyBorder="1" applyAlignment="1"/>
    <xf numFmtId="0" fontId="47" fillId="0" borderId="2" xfId="0" applyFont="1" applyBorder="1" applyAlignment="1"/>
    <xf numFmtId="0" fontId="56" fillId="4" borderId="11" xfId="0" applyFont="1" applyFill="1" applyBorder="1" applyAlignment="1"/>
    <xf numFmtId="0" fontId="56" fillId="4" borderId="10" xfId="0" applyFont="1" applyFill="1" applyBorder="1" applyAlignment="1"/>
    <xf numFmtId="0" fontId="56" fillId="4" borderId="9" xfId="0" applyFont="1" applyFill="1" applyBorder="1" applyAlignment="1"/>
    <xf numFmtId="0" fontId="47" fillId="5" borderId="8" xfId="0" applyFont="1" applyFill="1" applyBorder="1" applyAlignment="1"/>
    <xf numFmtId="0" fontId="47" fillId="5" borderId="7" xfId="0" applyFont="1" applyFill="1" applyBorder="1" applyAlignment="1"/>
    <xf numFmtId="0" fontId="47" fillId="5" borderId="6" xfId="0" applyFont="1" applyFill="1" applyBorder="1" applyAlignment="1"/>
    <xf numFmtId="0" fontId="57" fillId="0" borderId="1" xfId="0" applyFont="1" applyBorder="1" applyAlignment="1"/>
    <xf numFmtId="0" fontId="47" fillId="0" borderId="0" xfId="0" applyFont="1" applyAlignment="1"/>
    <xf numFmtId="0" fontId="47" fillId="0" borderId="0" xfId="0" applyFont="1" applyFill="1" applyAlignment="1"/>
    <xf numFmtId="44" fontId="47" fillId="0" borderId="0" xfId="2" applyFont="1" applyBorder="1" applyAlignment="1"/>
    <xf numFmtId="44" fontId="47" fillId="0" borderId="0" xfId="0" applyNumberFormat="1" applyFont="1" applyAlignment="1"/>
    <xf numFmtId="0" fontId="47" fillId="2" borderId="1" xfId="4" applyFont="1" applyBorder="1" applyAlignment="1"/>
    <xf numFmtId="44" fontId="47" fillId="2" borderId="0" xfId="2" applyFont="1" applyFill="1" applyBorder="1" applyAlignment="1"/>
    <xf numFmtId="0" fontId="47" fillId="2" borderId="0" xfId="4" applyFont="1" applyBorder="1" applyAlignment="1"/>
    <xf numFmtId="0" fontId="47" fillId="0" borderId="1" xfId="0" applyFont="1" applyFill="1" applyBorder="1" applyAlignment="1"/>
    <xf numFmtId="0" fontId="47" fillId="0" borderId="1" xfId="0" applyFont="1" applyBorder="1"/>
    <xf numFmtId="0" fontId="47" fillId="0" borderId="2" xfId="0" applyFont="1" applyFill="1" applyBorder="1" applyAlignment="1"/>
    <xf numFmtId="0" fontId="47" fillId="5" borderId="16" xfId="0" applyFont="1" applyFill="1" applyBorder="1" applyAlignment="1"/>
    <xf numFmtId="0" fontId="47" fillId="5" borderId="15" xfId="0" applyFont="1" applyFill="1" applyBorder="1" applyAlignment="1"/>
    <xf numFmtId="168" fontId="47" fillId="0" borderId="0" xfId="2" applyNumberFormat="1" applyFont="1" applyBorder="1" applyAlignment="1"/>
    <xf numFmtId="44" fontId="47" fillId="0" borderId="0" xfId="2" applyNumberFormat="1" applyFont="1" applyBorder="1" applyAlignment="1"/>
    <xf numFmtId="180" fontId="47" fillId="0" borderId="0" xfId="0" applyNumberFormat="1" applyFont="1" applyAlignment="1"/>
    <xf numFmtId="169" fontId="47" fillId="0" borderId="0" xfId="0" applyNumberFormat="1" applyFont="1" applyBorder="1" applyAlignment="1"/>
    <xf numFmtId="44" fontId="47" fillId="2" borderId="0" xfId="4" applyNumberFormat="1" applyFont="1" applyBorder="1" applyAlignment="1"/>
    <xf numFmtId="0" fontId="47" fillId="4" borderId="10" xfId="0" applyFont="1" applyFill="1" applyBorder="1" applyAlignment="1"/>
    <xf numFmtId="44" fontId="47" fillId="0" borderId="0" xfId="0" applyNumberFormat="1" applyFont="1" applyBorder="1" applyAlignment="1"/>
    <xf numFmtId="44" fontId="47" fillId="0" borderId="1" xfId="0" applyNumberFormat="1" applyFont="1" applyBorder="1" applyAlignment="1"/>
    <xf numFmtId="0" fontId="47" fillId="0" borderId="13" xfId="0" applyFont="1" applyBorder="1" applyAlignment="1"/>
    <xf numFmtId="0" fontId="47" fillId="0" borderId="8" xfId="0" applyFont="1" applyFill="1" applyBorder="1" applyAlignment="1"/>
    <xf numFmtId="169" fontId="47" fillId="0" borderId="0" xfId="2" applyNumberFormat="1" applyFont="1" applyBorder="1" applyAlignment="1"/>
    <xf numFmtId="169" fontId="47" fillId="0" borderId="0" xfId="2" applyNumberFormat="1" applyFont="1"/>
    <xf numFmtId="0" fontId="47" fillId="2" borderId="0" xfId="4" applyFont="1" applyAlignment="1"/>
    <xf numFmtId="8" fontId="47" fillId="0" borderId="0" xfId="0" applyNumberFormat="1" applyFont="1" applyBorder="1" applyAlignment="1"/>
    <xf numFmtId="0" fontId="47" fillId="0" borderId="8" xfId="0" applyFont="1" applyBorder="1" applyAlignment="1"/>
    <xf numFmtId="0" fontId="47" fillId="0" borderId="7" xfId="0" applyFont="1" applyBorder="1" applyAlignment="1"/>
    <xf numFmtId="0" fontId="47" fillId="0" borderId="0" xfId="0" applyFont="1" applyBorder="1"/>
    <xf numFmtId="0" fontId="56" fillId="0" borderId="3" xfId="0" applyFont="1" applyBorder="1" applyAlignment="1">
      <alignment horizontal="center"/>
    </xf>
    <xf numFmtId="0" fontId="56" fillId="0" borderId="4" xfId="0" applyFont="1" applyBorder="1" applyAlignment="1">
      <alignment horizontal="center"/>
    </xf>
    <xf numFmtId="0" fontId="56" fillId="0" borderId="5" xfId="0" applyFont="1" applyBorder="1" applyAlignment="1">
      <alignment horizontal="center"/>
    </xf>
    <xf numFmtId="0" fontId="5" fillId="0" borderId="3" xfId="0" applyFont="1" applyBorder="1" applyAlignment="1">
      <alignment horizontal="center"/>
    </xf>
    <xf numFmtId="0" fontId="5" fillId="0" borderId="4" xfId="0" applyFont="1" applyBorder="1" applyAlignment="1">
      <alignment horizontal="center"/>
    </xf>
    <xf numFmtId="0" fontId="5" fillId="0" borderId="5" xfId="0" applyFont="1" applyBorder="1" applyAlignment="1">
      <alignment horizontal="center"/>
    </xf>
    <xf numFmtId="0" fontId="5" fillId="0" borderId="18" xfId="0" applyFont="1" applyBorder="1" applyAlignment="1">
      <alignment horizontal="center"/>
    </xf>
    <xf numFmtId="0" fontId="0" fillId="0" borderId="0" xfId="0" applyFont="1" applyAlignment="1">
      <alignment horizontal="center"/>
    </xf>
  </cellXfs>
  <cellStyles count="12">
    <cellStyle name="20% - Accent2" xfId="7" builtinId="34"/>
    <cellStyle name="20% - Accent4" xfId="8" builtinId="42"/>
    <cellStyle name="20% - Accent6" xfId="9" builtinId="50"/>
    <cellStyle name="Comma" xfId="1" builtinId="3"/>
    <cellStyle name="Comma [0]" xfId="10" builtinId="6"/>
    <cellStyle name="Currency" xfId="2" builtinId="4"/>
    <cellStyle name="Currency [0]" xfId="11" builtinId="7"/>
    <cellStyle name="Good" xfId="4" builtinId="26"/>
    <cellStyle name="Hyperlink" xfId="6" builtinId="8"/>
    <cellStyle name="Neutral" xfId="5" builtinId="28"/>
    <cellStyle name="Normal" xfId="0" builtinId="0"/>
    <cellStyle name="Percent" xfId="3"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8.2701497420308939E-2"/>
          <c:y val="4.6658324240021136E-2"/>
          <c:w val="0.88349998579202182"/>
          <c:h val="0.73711005682134401"/>
        </c:manualLayout>
      </c:layout>
      <c:barChart>
        <c:barDir val="col"/>
        <c:grouping val="stacked"/>
        <c:varyColors val="0"/>
        <c:ser>
          <c:idx val="2"/>
          <c:order val="0"/>
          <c:tx>
            <c:strRef>
              <c:f>'Graphs 1'!$A$5</c:f>
              <c:strCache>
                <c:ptCount val="1"/>
                <c:pt idx="0">
                  <c:v>Infrastructure</c:v>
                </c:pt>
              </c:strCache>
            </c:strRef>
          </c:tx>
          <c:spPr>
            <a:solidFill>
              <a:schemeClr val="accent5"/>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'Graphs 1'!$B$3:$N$4</c:f>
              <c:multiLvlStrCache>
                <c:ptCount val="12"/>
                <c:lvl>
                  <c:pt idx="0">
                    <c:v>10%</c:v>
                  </c:pt>
                  <c:pt idx="1">
                    <c:v>20%</c:v>
                  </c:pt>
                  <c:pt idx="2">
                    <c:v>30%</c:v>
                  </c:pt>
                  <c:pt idx="3">
                    <c:v>40%</c:v>
                  </c:pt>
                  <c:pt idx="4">
                    <c:v>50%</c:v>
                  </c:pt>
                  <c:pt idx="5">
                    <c:v>60%</c:v>
                  </c:pt>
                  <c:pt idx="6">
                    <c:v>10%</c:v>
                  </c:pt>
                  <c:pt idx="7">
                    <c:v>20%</c:v>
                  </c:pt>
                  <c:pt idx="8">
                    <c:v>30%</c:v>
                  </c:pt>
                  <c:pt idx="9">
                    <c:v>40%</c:v>
                  </c:pt>
                  <c:pt idx="10">
                    <c:v>50%</c:v>
                  </c:pt>
                  <c:pt idx="11">
                    <c:v>60%</c:v>
                  </c:pt>
                </c:lvl>
                <c:lvl>
                  <c:pt idx="0">
                    <c:v>ERCOT direct-access customer</c:v>
                  </c:pt>
                  <c:pt idx="6">
                    <c:v>Illustrative CAISO scenario</c:v>
                  </c:pt>
                </c:lvl>
              </c:multiLvlStrCache>
            </c:multiLvlStrRef>
          </c:cat>
          <c:val>
            <c:numRef>
              <c:f>'Graphs 1'!$B$5:$N$5</c:f>
              <c:numCache>
                <c:formatCode>_("$"* #,##0.000_);_("$"* \(#,##0.000\);_("$"* "-"???_);_(@_)</c:formatCode>
                <c:ptCount val="12"/>
                <c:pt idx="0">
                  <c:v>0.1485815353780392</c:v>
                </c:pt>
                <c:pt idx="1">
                  <c:v>7.4322017689019609E-2</c:v>
                </c:pt>
                <c:pt idx="2">
                  <c:v>4.950109187047444E-2</c:v>
                </c:pt>
                <c:pt idx="3">
                  <c:v>3.7192258844509801E-2</c:v>
                </c:pt>
                <c:pt idx="4">
                  <c:v>2.9766307075607849E-2</c:v>
                </c:pt>
                <c:pt idx="5">
                  <c:v>2.4815672563006548E-2</c:v>
                </c:pt>
                <c:pt idx="6">
                  <c:v>0.1485815353780392</c:v>
                </c:pt>
                <c:pt idx="7">
                  <c:v>7.4322017689019609E-2</c:v>
                </c:pt>
                <c:pt idx="8">
                  <c:v>4.950109187047444E-2</c:v>
                </c:pt>
                <c:pt idx="9">
                  <c:v>3.7192258844509801E-2</c:v>
                </c:pt>
                <c:pt idx="10">
                  <c:v>2.9766307075607849E-2</c:v>
                </c:pt>
                <c:pt idx="11">
                  <c:v>2.4815672563006548E-2</c:v>
                </c:pt>
              </c:numCache>
            </c:numRef>
          </c:val>
          <c:extLst>
            <c:ext xmlns:c16="http://schemas.microsoft.com/office/drawing/2014/chart" uri="{C3380CC4-5D6E-409C-BE32-E72D297353CC}">
              <c16:uniqueId val="{00000002-8BCF-AA47-982C-9FF0A7286F1F}"/>
            </c:ext>
          </c:extLst>
        </c:ser>
        <c:ser>
          <c:idx val="0"/>
          <c:order val="1"/>
          <c:tx>
            <c:strRef>
              <c:f>'Graphs 1'!$A$6</c:f>
              <c:strCache>
                <c:ptCount val="1"/>
                <c:pt idx="0">
                  <c:v>Generation</c:v>
                </c:pt>
              </c:strCache>
            </c:strRef>
          </c:tx>
          <c:spPr>
            <a:solidFill>
              <a:schemeClr val="accent6"/>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700" b="0"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'Graphs 1'!$B$3:$N$4</c:f>
              <c:multiLvlStrCache>
                <c:ptCount val="12"/>
                <c:lvl>
                  <c:pt idx="0">
                    <c:v>10%</c:v>
                  </c:pt>
                  <c:pt idx="1">
                    <c:v>20%</c:v>
                  </c:pt>
                  <c:pt idx="2">
                    <c:v>30%</c:v>
                  </c:pt>
                  <c:pt idx="3">
                    <c:v>40%</c:v>
                  </c:pt>
                  <c:pt idx="4">
                    <c:v>50%</c:v>
                  </c:pt>
                  <c:pt idx="5">
                    <c:v>60%</c:v>
                  </c:pt>
                  <c:pt idx="6">
                    <c:v>10%</c:v>
                  </c:pt>
                  <c:pt idx="7">
                    <c:v>20%</c:v>
                  </c:pt>
                  <c:pt idx="8">
                    <c:v>30%</c:v>
                  </c:pt>
                  <c:pt idx="9">
                    <c:v>40%</c:v>
                  </c:pt>
                  <c:pt idx="10">
                    <c:v>50%</c:v>
                  </c:pt>
                  <c:pt idx="11">
                    <c:v>60%</c:v>
                  </c:pt>
                </c:lvl>
                <c:lvl>
                  <c:pt idx="0">
                    <c:v>ERCOT direct-access customer</c:v>
                  </c:pt>
                  <c:pt idx="6">
                    <c:v>Illustrative CAISO scenario</c:v>
                  </c:pt>
                </c:lvl>
              </c:multiLvlStrCache>
            </c:multiLvlStrRef>
          </c:cat>
          <c:val>
            <c:numRef>
              <c:f>'Graphs 1'!$B$6:$N$6</c:f>
              <c:numCache>
                <c:formatCode>_("$"* #,##0.000_);_("$"* \(#,##0.000\);_("$"* "-"???_);_(@_)</c:formatCode>
                <c:ptCount val="12"/>
                <c:pt idx="0">
                  <c:v>2.6820020011693826E-2</c:v>
                </c:pt>
                <c:pt idx="1">
                  <c:v>2.6522740711846033E-2</c:v>
                </c:pt>
                <c:pt idx="2">
                  <c:v>2.6313544167508699E-2</c:v>
                </c:pt>
                <c:pt idx="3">
                  <c:v>2.6374101061922138E-2</c:v>
                </c:pt>
                <c:pt idx="4">
                  <c:v>2.6344373131937358E-2</c:v>
                </c:pt>
                <c:pt idx="5">
                  <c:v>2.6324554511947505E-2</c:v>
                </c:pt>
                <c:pt idx="6">
                  <c:v>3.337518827357288E-2</c:v>
                </c:pt>
                <c:pt idx="7">
                  <c:v>3.307790897372509E-2</c:v>
                </c:pt>
                <c:pt idx="8">
                  <c:v>3.2868712429387749E-2</c:v>
                </c:pt>
                <c:pt idx="9">
                  <c:v>3.2929269323801184E-2</c:v>
                </c:pt>
                <c:pt idx="10">
                  <c:v>3.2899541393816407E-2</c:v>
                </c:pt>
                <c:pt idx="11">
                  <c:v>3.2879722773826559E-2</c:v>
                </c:pt>
              </c:numCache>
            </c:numRef>
          </c:val>
          <c:extLst>
            <c:ext xmlns:c16="http://schemas.microsoft.com/office/drawing/2014/chart" uri="{C3380CC4-5D6E-409C-BE32-E72D297353CC}">
              <c16:uniqueId val="{00000000-8BCF-AA47-982C-9FF0A7286F1F}"/>
            </c:ext>
          </c:extLst>
        </c:ser>
        <c:ser>
          <c:idx val="1"/>
          <c:order val="2"/>
          <c:tx>
            <c:strRef>
              <c:f>'Graphs 1'!$A$7</c:f>
              <c:strCache>
                <c:ptCount val="1"/>
                <c:pt idx="0">
                  <c:v>T&amp;D </c:v>
                </c:pt>
              </c:strCache>
            </c:strRef>
          </c:tx>
          <c:spPr>
            <a:solidFill>
              <a:schemeClr val="accent1"/>
            </a:solidFill>
            <a:ln>
              <a:noFill/>
            </a:ln>
            <a:effectLst/>
          </c:spPr>
          <c:invertIfNegative val="0"/>
          <c:cat>
            <c:multiLvlStrRef>
              <c:f>'Graphs 1'!$B$3:$N$4</c:f>
              <c:multiLvlStrCache>
                <c:ptCount val="12"/>
                <c:lvl>
                  <c:pt idx="0">
                    <c:v>10%</c:v>
                  </c:pt>
                  <c:pt idx="1">
                    <c:v>20%</c:v>
                  </c:pt>
                  <c:pt idx="2">
                    <c:v>30%</c:v>
                  </c:pt>
                  <c:pt idx="3">
                    <c:v>40%</c:v>
                  </c:pt>
                  <c:pt idx="4">
                    <c:v>50%</c:v>
                  </c:pt>
                  <c:pt idx="5">
                    <c:v>60%</c:v>
                  </c:pt>
                  <c:pt idx="6">
                    <c:v>10%</c:v>
                  </c:pt>
                  <c:pt idx="7">
                    <c:v>20%</c:v>
                  </c:pt>
                  <c:pt idx="8">
                    <c:v>30%</c:v>
                  </c:pt>
                  <c:pt idx="9">
                    <c:v>40%</c:v>
                  </c:pt>
                  <c:pt idx="10">
                    <c:v>50%</c:v>
                  </c:pt>
                  <c:pt idx="11">
                    <c:v>60%</c:v>
                  </c:pt>
                </c:lvl>
                <c:lvl>
                  <c:pt idx="0">
                    <c:v>ERCOT direct-access customer</c:v>
                  </c:pt>
                  <c:pt idx="6">
                    <c:v>Illustrative CAISO scenario</c:v>
                  </c:pt>
                </c:lvl>
              </c:multiLvlStrCache>
            </c:multiLvlStrRef>
          </c:cat>
          <c:val>
            <c:numRef>
              <c:f>'Graphs 1'!$B$7:$N$7</c:f>
              <c:numCache>
                <c:formatCode>_("$"* #,##0.000_);_("$"* \(#,##0.000\);_("$"* "-"???_);_(@_)</c:formatCode>
                <c:ptCount val="12"/>
                <c:pt idx="0">
                  <c:v>2.5289758133561634E-4</c:v>
                </c:pt>
                <c:pt idx="1">
                  <c:v>1.2644879066780817E-4</c:v>
                </c:pt>
                <c:pt idx="2">
                  <c:v>3.7466308346017241E-5</c:v>
                </c:pt>
                <c:pt idx="3">
                  <c:v>6.3224395333904085E-5</c:v>
                </c:pt>
                <c:pt idx="4">
                  <c:v>5.0579516267123288E-5</c:v>
                </c:pt>
                <c:pt idx="5">
                  <c:v>4.2149596889269408E-5</c:v>
                </c:pt>
                <c:pt idx="6">
                  <c:v>1.3299068921232876E-3</c:v>
                </c:pt>
                <c:pt idx="7">
                  <c:v>1.2149534460616437E-3</c:v>
                </c:pt>
                <c:pt idx="8">
                  <c:v>1.1340602803145612E-3</c:v>
                </c:pt>
                <c:pt idx="9">
                  <c:v>1.157476723030822E-3</c:v>
                </c:pt>
                <c:pt idx="10">
                  <c:v>1.1459813784246576E-3</c:v>
                </c:pt>
                <c:pt idx="11">
                  <c:v>1.1383178153538812E-3</c:v>
                </c:pt>
              </c:numCache>
            </c:numRef>
          </c:val>
          <c:extLst>
            <c:ext xmlns:c16="http://schemas.microsoft.com/office/drawing/2014/chart" uri="{C3380CC4-5D6E-409C-BE32-E72D297353CC}">
              <c16:uniqueId val="{00000001-8BCF-AA47-982C-9FF0A7286F1F}"/>
            </c:ext>
          </c:extLst>
        </c:ser>
        <c:ser>
          <c:idx val="4"/>
          <c:order val="3"/>
          <c:tx>
            <c:strRef>
              <c:f>'Graphs 1'!$A$8</c:f>
              <c:strCache>
                <c:ptCount val="1"/>
                <c:pt idx="0">
                  <c:v>Demand charge</c:v>
                </c:pt>
              </c:strCache>
            </c:strRef>
          </c:tx>
          <c:spPr>
            <a:solidFill>
              <a:schemeClr val="accent4"/>
            </a:solidFill>
            <a:ln>
              <a:noFill/>
            </a:ln>
            <a:effectLst/>
          </c:spPr>
          <c:invertIfNegative val="0"/>
          <c:cat>
            <c:multiLvlStrRef>
              <c:f>'Graphs 1'!$B$3:$N$4</c:f>
              <c:multiLvlStrCache>
                <c:ptCount val="12"/>
                <c:lvl>
                  <c:pt idx="0">
                    <c:v>10%</c:v>
                  </c:pt>
                  <c:pt idx="1">
                    <c:v>20%</c:v>
                  </c:pt>
                  <c:pt idx="2">
                    <c:v>30%</c:v>
                  </c:pt>
                  <c:pt idx="3">
                    <c:v>40%</c:v>
                  </c:pt>
                  <c:pt idx="4">
                    <c:v>50%</c:v>
                  </c:pt>
                  <c:pt idx="5">
                    <c:v>60%</c:v>
                  </c:pt>
                  <c:pt idx="6">
                    <c:v>10%</c:v>
                  </c:pt>
                  <c:pt idx="7">
                    <c:v>20%</c:v>
                  </c:pt>
                  <c:pt idx="8">
                    <c:v>30%</c:v>
                  </c:pt>
                  <c:pt idx="9">
                    <c:v>40%</c:v>
                  </c:pt>
                  <c:pt idx="10">
                    <c:v>50%</c:v>
                  </c:pt>
                  <c:pt idx="11">
                    <c:v>60%</c:v>
                  </c:pt>
                </c:lvl>
                <c:lvl>
                  <c:pt idx="0">
                    <c:v>ERCOT direct-access customer</c:v>
                  </c:pt>
                  <c:pt idx="6">
                    <c:v>Illustrative CAISO scenario</c:v>
                  </c:pt>
                </c:lvl>
              </c:multiLvlStrCache>
            </c:multiLvlStrRef>
          </c:cat>
          <c:val>
            <c:numRef>
              <c:f>'Graphs 1'!$B$8:$N$8</c:f>
              <c:numCache>
                <c:formatCode>_("$"* #,##0.000_);_("$"* \(#,##0.000\);_("$"* "-"???_);_(@_)</c:formatCode>
                <c:ptCount val="12"/>
                <c:pt idx="0">
                  <c:v>1.7941689854452049E-3</c:v>
                </c:pt>
                <c:pt idx="1">
                  <c:v>8.9708449272260244E-4</c:v>
                </c:pt>
                <c:pt idx="2">
                  <c:v>2.6580281265854895E-4</c:v>
                </c:pt>
                <c:pt idx="3">
                  <c:v>4.4854224636130122E-4</c:v>
                </c:pt>
                <c:pt idx="4">
                  <c:v>3.5883379708904112E-4</c:v>
                </c:pt>
                <c:pt idx="5">
                  <c:v>2.9902816424086766E-4</c:v>
                </c:pt>
                <c:pt idx="6">
                  <c:v>1.7941689854452049E-3</c:v>
                </c:pt>
                <c:pt idx="7">
                  <c:v>8.9708449272260244E-4</c:v>
                </c:pt>
                <c:pt idx="8">
                  <c:v>2.6580281265854895E-4</c:v>
                </c:pt>
                <c:pt idx="9">
                  <c:v>4.4854224636130122E-4</c:v>
                </c:pt>
                <c:pt idx="10">
                  <c:v>3.5883379708904112E-4</c:v>
                </c:pt>
                <c:pt idx="11">
                  <c:v>2.9902816424086766E-4</c:v>
                </c:pt>
              </c:numCache>
            </c:numRef>
          </c:val>
          <c:extLst>
            <c:ext xmlns:c16="http://schemas.microsoft.com/office/drawing/2014/chart" uri="{C3380CC4-5D6E-409C-BE32-E72D297353CC}">
              <c16:uniqueId val="{00000001-499B-AA49-BDFD-CB2BECDC36BE}"/>
            </c:ext>
          </c:extLst>
        </c:ser>
        <c:ser>
          <c:idx val="3"/>
          <c:order val="4"/>
          <c:tx>
            <c:strRef>
              <c:f>'Graphs 1'!$A$9</c:f>
              <c:strCache>
                <c:ptCount val="1"/>
                <c:pt idx="0">
                  <c:v>Total</c:v>
                </c:pt>
              </c:strCache>
            </c:strRef>
          </c:tx>
          <c:spPr>
            <a:noFill/>
            <a:ln>
              <a:noFill/>
            </a:ln>
            <a:effectLst/>
          </c:spPr>
          <c:invertIfNegative val="0"/>
          <c:dLbls>
            <c:numFmt formatCode="_(&quot;$&quot;* #,##0.000_);_(&quot;$&quot;* \(#,##0.000\);_(&quot;$&quot;* &quot;-&quot;???_);_(@_)" sourceLinked="0"/>
            <c:spPr>
              <a:noFill/>
              <a:ln>
                <a:noFill/>
              </a:ln>
              <a:effectLst/>
            </c:spPr>
            <c:txPr>
              <a:bodyPr rot="0" spcFirstLastPara="1" vertOverflow="ellipsis" vert="horz" wrap="square" anchor="ctr" anchorCtr="1"/>
              <a:lstStyle/>
              <a:p>
                <a:pPr>
                  <a:defRPr sz="700" b="1" i="0" u="none" strike="noStrike" kern="1200" baseline="0">
                    <a:solidFill>
                      <a:schemeClr val="tx1">
                        <a:lumMod val="75000"/>
                        <a:lumOff val="25000"/>
                      </a:schemeClr>
                    </a:solidFill>
                    <a:latin typeface="Arial" panose="020B0604020202020204" pitchFamily="34" charset="0"/>
                    <a:ea typeface="+mn-ea"/>
                    <a:cs typeface="Arial" panose="020B0604020202020204" pitchFamily="34" charset="0"/>
                  </a:defRPr>
                </a:pPr>
                <a:endParaRPr lang="en-US"/>
              </a:p>
            </c:txPr>
            <c:dLblPos val="inBase"/>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multiLvlStrRef>
              <c:f>'Graphs 1'!$B$3:$N$4</c:f>
              <c:multiLvlStrCache>
                <c:ptCount val="12"/>
                <c:lvl>
                  <c:pt idx="0">
                    <c:v>10%</c:v>
                  </c:pt>
                  <c:pt idx="1">
                    <c:v>20%</c:v>
                  </c:pt>
                  <c:pt idx="2">
                    <c:v>30%</c:v>
                  </c:pt>
                  <c:pt idx="3">
                    <c:v>40%</c:v>
                  </c:pt>
                  <c:pt idx="4">
                    <c:v>50%</c:v>
                  </c:pt>
                  <c:pt idx="5">
                    <c:v>60%</c:v>
                  </c:pt>
                  <c:pt idx="6">
                    <c:v>10%</c:v>
                  </c:pt>
                  <c:pt idx="7">
                    <c:v>20%</c:v>
                  </c:pt>
                  <c:pt idx="8">
                    <c:v>30%</c:v>
                  </c:pt>
                  <c:pt idx="9">
                    <c:v>40%</c:v>
                  </c:pt>
                  <c:pt idx="10">
                    <c:v>50%</c:v>
                  </c:pt>
                  <c:pt idx="11">
                    <c:v>60%</c:v>
                  </c:pt>
                </c:lvl>
                <c:lvl>
                  <c:pt idx="0">
                    <c:v>ERCOT direct-access customer</c:v>
                  </c:pt>
                  <c:pt idx="6">
                    <c:v>Illustrative CAISO scenario</c:v>
                  </c:pt>
                </c:lvl>
              </c:multiLvlStrCache>
            </c:multiLvlStrRef>
          </c:cat>
          <c:val>
            <c:numRef>
              <c:f>'Graphs 1'!$B$9:$N$9</c:f>
              <c:numCache>
                <c:formatCode>_("$"* #,##0.000_);_("$"* \(#,##0.000\);_("$"* "-"???_);_(@_)</c:formatCode>
                <c:ptCount val="12"/>
                <c:pt idx="0">
                  <c:v>0.17744862195651384</c:v>
                </c:pt>
                <c:pt idx="1">
                  <c:v>0.10186829168425605</c:v>
                </c:pt>
                <c:pt idx="2">
                  <c:v>7.6117905158987698E-2</c:v>
                </c:pt>
                <c:pt idx="3">
                  <c:v>6.4078126548127154E-2</c:v>
                </c:pt>
                <c:pt idx="4">
                  <c:v>5.6520093520901371E-2</c:v>
                </c:pt>
                <c:pt idx="5">
                  <c:v>5.1481404836084196E-2</c:v>
                </c:pt>
                <c:pt idx="6">
                  <c:v>0.18508079952918058</c:v>
                </c:pt>
                <c:pt idx="7">
                  <c:v>0.10951196460152895</c:v>
                </c:pt>
                <c:pt idx="8">
                  <c:v>8.3769667392835284E-2</c:v>
                </c:pt>
                <c:pt idx="9">
                  <c:v>7.1727547137703115E-2</c:v>
                </c:pt>
                <c:pt idx="10">
                  <c:v>6.4170663644937953E-2</c:v>
                </c:pt>
                <c:pt idx="11">
                  <c:v>5.9132741316427859E-2</c:v>
                </c:pt>
              </c:numCache>
            </c:numRef>
          </c:val>
          <c:extLst>
            <c:ext xmlns:c16="http://schemas.microsoft.com/office/drawing/2014/chart" uri="{C3380CC4-5D6E-409C-BE32-E72D297353CC}">
              <c16:uniqueId val="{00000003-8BCF-AA47-982C-9FF0A7286F1F}"/>
            </c:ext>
          </c:extLst>
        </c:ser>
        <c:dLbls>
          <c:showLegendKey val="0"/>
          <c:showVal val="0"/>
          <c:showCatName val="0"/>
          <c:showSerName val="0"/>
          <c:showPercent val="0"/>
          <c:showBubbleSize val="0"/>
        </c:dLbls>
        <c:gapWidth val="50"/>
        <c:overlap val="100"/>
        <c:axId val="1977434832"/>
        <c:axId val="1200386480"/>
      </c:barChart>
      <c:catAx>
        <c:axId val="1977434832"/>
        <c:scaling>
          <c:orientation val="minMax"/>
        </c:scaling>
        <c:delete val="0"/>
        <c:axPos val="b"/>
        <c:title>
          <c:tx>
            <c:rich>
              <a:bodyPr rot="0" spcFirstLastPara="1" vertOverflow="ellipsis" vert="horz" wrap="square" anchor="ctr" anchorCtr="1"/>
              <a:lstStyle/>
              <a:p>
                <a:pPr>
                  <a:defRPr sz="7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700" b="1"/>
                  <a:t>Station Utilization (percent of hours</a:t>
                </a:r>
                <a:r>
                  <a:rPr lang="en-US" sz="700" b="1" baseline="0"/>
                  <a:t> per day station is used)</a:t>
                </a:r>
                <a:endParaRPr lang="en-US" sz="700" b="1"/>
              </a:p>
            </c:rich>
          </c:tx>
          <c:layout>
            <c:manualLayout>
              <c:xMode val="edge"/>
              <c:yMode val="edge"/>
              <c:x val="0.36401657278923233"/>
              <c:y val="0.88438545033112415"/>
            </c:manualLayout>
          </c:layout>
          <c:overlay val="0"/>
          <c:spPr>
            <a:noFill/>
            <a:ln>
              <a:noFill/>
            </a:ln>
            <a:effectLst/>
          </c:spPr>
          <c:txPr>
            <a:bodyPr rot="0" spcFirstLastPara="1" vertOverflow="ellipsis" vert="horz" wrap="square" anchor="ctr" anchorCtr="1"/>
            <a:lstStyle/>
            <a:p>
              <a:pPr>
                <a:defRPr sz="700" b="1"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200386480"/>
        <c:crosses val="autoZero"/>
        <c:auto val="1"/>
        <c:lblAlgn val="ctr"/>
        <c:lblOffset val="100"/>
        <c:noMultiLvlLbl val="0"/>
      </c:catAx>
      <c:valAx>
        <c:axId val="1200386480"/>
        <c:scaling>
          <c:orientation val="minMax"/>
          <c:max val="0.2"/>
          <c:min val="0"/>
        </c:scaling>
        <c:delete val="0"/>
        <c:axPos val="l"/>
        <c:title>
          <c:tx>
            <c:rich>
              <a:bodyPr rot="-54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r>
                  <a:rPr lang="en-US" sz="700"/>
                  <a:t>Energy</a:t>
                </a:r>
                <a:r>
                  <a:rPr lang="en-US" sz="700" baseline="0"/>
                  <a:t> price ($/kWh)</a:t>
                </a:r>
                <a:endParaRPr lang="en-US" sz="700"/>
              </a:p>
            </c:rich>
          </c:tx>
          <c:overlay val="0"/>
          <c:spPr>
            <a:noFill/>
            <a:ln>
              <a:noFill/>
            </a:ln>
            <a:effectLst/>
          </c:spPr>
          <c:txPr>
            <a:bodyPr rot="-54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title>
        <c:numFmt formatCode="#,##0.00" sourceLinked="0"/>
        <c:majorTickMark val="in"/>
        <c:minorTickMark val="none"/>
        <c:tickLblPos val="nextTo"/>
        <c:spPr>
          <a:noFill/>
          <a:ln>
            <a:solidFill>
              <a:schemeClr val="accent1"/>
            </a:solidFill>
          </a:ln>
          <a:effectLst/>
        </c:spPr>
        <c:txPr>
          <a:bodyPr rot="-6000000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crossAx val="1977434832"/>
        <c:crosses val="autoZero"/>
        <c:crossBetween val="between"/>
        <c:minorUnit val="1.0000000000000002E-2"/>
      </c:valAx>
      <c:spPr>
        <a:noFill/>
        <a:ln>
          <a:noFill/>
        </a:ln>
        <a:effectLst/>
      </c:spPr>
    </c:plotArea>
    <c:legend>
      <c:legendPos val="t"/>
      <c:legendEntry>
        <c:idx val="4"/>
        <c:delete val="1"/>
      </c:legendEntry>
      <c:layout>
        <c:manualLayout>
          <c:xMode val="edge"/>
          <c:yMode val="edge"/>
          <c:x val="0.32611597381607943"/>
          <c:y val="0.93250894577934729"/>
          <c:w val="0.39278823146883585"/>
          <c:h val="6.072371204892086E-2"/>
        </c:manualLayout>
      </c:layout>
      <c:overlay val="0"/>
      <c:spPr>
        <a:noFill/>
        <a:ln>
          <a:noFill/>
        </a:ln>
        <a:effectLst/>
      </c:spPr>
      <c:txPr>
        <a:bodyPr rot="0" spcFirstLastPara="1" vertOverflow="ellipsis" vert="horz" wrap="square" anchor="ctr" anchorCtr="1"/>
        <a:lstStyle/>
        <a:p>
          <a:pPr>
            <a:defRPr sz="700" b="0" i="0" u="none" strike="noStrike" kern="1200" baseline="0">
              <a:solidFill>
                <a:schemeClr val="tx1">
                  <a:lumMod val="65000"/>
                  <a:lumOff val="35000"/>
                </a:schemeClr>
              </a:solidFill>
              <a:latin typeface="Arial" panose="020B0604020202020204" pitchFamily="34" charset="0"/>
              <a:ea typeface="+mn-ea"/>
              <a:cs typeface="Arial" panose="020B0604020202020204" pitchFamily="34" charset="0"/>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sz="1200">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2" Type="http://schemas.openxmlformats.org/officeDocument/2006/relationships/hyperlink" Target="http://www.loopnet.com/" TargetMode="External"/><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xdr:from>
      <xdr:col>5</xdr:col>
      <xdr:colOff>1847850</xdr:colOff>
      <xdr:row>66</xdr:row>
      <xdr:rowOff>19050</xdr:rowOff>
    </xdr:from>
    <xdr:to>
      <xdr:col>7</xdr:col>
      <xdr:colOff>114300</xdr:colOff>
      <xdr:row>88</xdr:row>
      <xdr:rowOff>114300</xdr:rowOff>
    </xdr:to>
    <xdr:sp macro="" textlink="">
      <xdr:nvSpPr>
        <xdr:cNvPr id="2" name="Triangle 1">
          <a:extLst>
            <a:ext uri="{FF2B5EF4-FFF2-40B4-BE49-F238E27FC236}">
              <a16:creationId xmlns:a16="http://schemas.microsoft.com/office/drawing/2014/main" id="{EB47138F-C92C-164B-84D3-0C1F3ECA3DA3}"/>
            </a:ext>
          </a:extLst>
        </xdr:cNvPr>
        <xdr:cNvSpPr/>
      </xdr:nvSpPr>
      <xdr:spPr>
        <a:xfrm rot="16200000">
          <a:off x="5854700" y="15113000"/>
          <a:ext cx="4565650" cy="13779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1250950</xdr:colOff>
      <xdr:row>67</xdr:row>
      <xdr:rowOff>19050</xdr:rowOff>
    </xdr:from>
    <xdr:to>
      <xdr:col>10</xdr:col>
      <xdr:colOff>673100</xdr:colOff>
      <xdr:row>88</xdr:row>
      <xdr:rowOff>63500</xdr:rowOff>
    </xdr:to>
    <xdr:sp macro="" textlink="">
      <xdr:nvSpPr>
        <xdr:cNvPr id="3" name="Triangle 2">
          <a:extLst>
            <a:ext uri="{FF2B5EF4-FFF2-40B4-BE49-F238E27FC236}">
              <a16:creationId xmlns:a16="http://schemas.microsoft.com/office/drawing/2014/main" id="{C99ABE2C-9EB7-0D41-B388-45206FAB9068}"/>
            </a:ext>
          </a:extLst>
        </xdr:cNvPr>
        <xdr:cNvSpPr/>
      </xdr:nvSpPr>
      <xdr:spPr>
        <a:xfrm rot="16200000">
          <a:off x="11442700" y="13157200"/>
          <a:ext cx="3092450" cy="13779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1308807</xdr:colOff>
      <xdr:row>91</xdr:row>
      <xdr:rowOff>100894</xdr:rowOff>
    </xdr:from>
    <xdr:to>
      <xdr:col>6</xdr:col>
      <xdr:colOff>730957</xdr:colOff>
      <xdr:row>104</xdr:row>
      <xdr:rowOff>183111</xdr:rowOff>
    </xdr:to>
    <xdr:sp macro="" textlink="">
      <xdr:nvSpPr>
        <xdr:cNvPr id="5" name="Triangle 4">
          <a:extLst>
            <a:ext uri="{FF2B5EF4-FFF2-40B4-BE49-F238E27FC236}">
              <a16:creationId xmlns:a16="http://schemas.microsoft.com/office/drawing/2014/main" id="{053DBCE8-D447-C548-BFD2-A09485278834}"/>
            </a:ext>
          </a:extLst>
        </xdr:cNvPr>
        <xdr:cNvSpPr/>
      </xdr:nvSpPr>
      <xdr:spPr>
        <a:xfrm rot="16200000">
          <a:off x="6592173" y="18604628"/>
          <a:ext cx="3333417" cy="13779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1232608</xdr:colOff>
      <xdr:row>91</xdr:row>
      <xdr:rowOff>202494</xdr:rowOff>
    </xdr:from>
    <xdr:to>
      <xdr:col>10</xdr:col>
      <xdr:colOff>654758</xdr:colOff>
      <xdr:row>104</xdr:row>
      <xdr:rowOff>190500</xdr:rowOff>
    </xdr:to>
    <xdr:sp macro="" textlink="">
      <xdr:nvSpPr>
        <xdr:cNvPr id="6" name="Triangle 5">
          <a:extLst>
            <a:ext uri="{FF2B5EF4-FFF2-40B4-BE49-F238E27FC236}">
              <a16:creationId xmlns:a16="http://schemas.microsoft.com/office/drawing/2014/main" id="{AA535974-149F-B54D-A2A0-EA9B9DB4CFBA}"/>
            </a:ext>
          </a:extLst>
        </xdr:cNvPr>
        <xdr:cNvSpPr/>
      </xdr:nvSpPr>
      <xdr:spPr>
        <a:xfrm rot="16200000">
          <a:off x="11325580" y="18659122"/>
          <a:ext cx="3239206" cy="13779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5</xdr:col>
      <xdr:colOff>1195918</xdr:colOff>
      <xdr:row>120</xdr:row>
      <xdr:rowOff>88900</xdr:rowOff>
    </xdr:from>
    <xdr:to>
      <xdr:col>6</xdr:col>
      <xdr:colOff>618068</xdr:colOff>
      <xdr:row>127</xdr:row>
      <xdr:rowOff>50799</xdr:rowOff>
    </xdr:to>
    <xdr:sp macro="" textlink="">
      <xdr:nvSpPr>
        <xdr:cNvPr id="7" name="Triangle 6">
          <a:extLst>
            <a:ext uri="{FF2B5EF4-FFF2-40B4-BE49-F238E27FC236}">
              <a16:creationId xmlns:a16="http://schemas.microsoft.com/office/drawing/2014/main" id="{0A069481-B78D-FB46-AF09-FE9C00254967}"/>
            </a:ext>
          </a:extLst>
        </xdr:cNvPr>
        <xdr:cNvSpPr/>
      </xdr:nvSpPr>
      <xdr:spPr>
        <a:xfrm rot="16200000">
          <a:off x="7479243" y="21326475"/>
          <a:ext cx="1384299" cy="13779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twoCellAnchor>
    <xdr:from>
      <xdr:col>9</xdr:col>
      <xdr:colOff>1132418</xdr:colOff>
      <xdr:row>120</xdr:row>
      <xdr:rowOff>50095</xdr:rowOff>
    </xdr:from>
    <xdr:to>
      <xdr:col>10</xdr:col>
      <xdr:colOff>554568</xdr:colOff>
      <xdr:row>127</xdr:row>
      <xdr:rowOff>44405</xdr:rowOff>
    </xdr:to>
    <xdr:sp macro="" textlink="">
      <xdr:nvSpPr>
        <xdr:cNvPr id="8" name="Triangle 7">
          <a:extLst>
            <a:ext uri="{FF2B5EF4-FFF2-40B4-BE49-F238E27FC236}">
              <a16:creationId xmlns:a16="http://schemas.microsoft.com/office/drawing/2014/main" id="{90DED35B-7811-4C41-9481-1A878CECA16E}"/>
            </a:ext>
          </a:extLst>
        </xdr:cNvPr>
        <xdr:cNvSpPr/>
      </xdr:nvSpPr>
      <xdr:spPr>
        <a:xfrm rot="16200000">
          <a:off x="12162038" y="21303875"/>
          <a:ext cx="1416710" cy="1377950"/>
        </a:xfrm>
        <a:prstGeom prst="triangle">
          <a:avLst/>
        </a:prstGeom>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496456</xdr:colOff>
      <xdr:row>12</xdr:row>
      <xdr:rowOff>143933</xdr:rowOff>
    </xdr:from>
    <xdr:to>
      <xdr:col>7</xdr:col>
      <xdr:colOff>821266</xdr:colOff>
      <xdr:row>31</xdr:row>
      <xdr:rowOff>33867</xdr:rowOff>
    </xdr:to>
    <xdr:graphicFrame macro="">
      <xdr:nvGraphicFramePr>
        <xdr:cNvPr id="3" name="Chart 2">
          <a:extLst>
            <a:ext uri="{FF2B5EF4-FFF2-40B4-BE49-F238E27FC236}">
              <a16:creationId xmlns:a16="http://schemas.microsoft.com/office/drawing/2014/main" id="{506ED39A-5CA7-444D-BD7A-FF1D0D7672BC}"/>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oneCellAnchor>
    <xdr:from>
      <xdr:col>7</xdr:col>
      <xdr:colOff>431800</xdr:colOff>
      <xdr:row>14</xdr:row>
      <xdr:rowOff>6158</xdr:rowOff>
    </xdr:from>
    <xdr:ext cx="294376" cy="195438"/>
    <xdr:sp macro="" textlink="">
      <xdr:nvSpPr>
        <xdr:cNvPr id="2" name="TextBox 1">
          <a:extLst>
            <a:ext uri="{FF2B5EF4-FFF2-40B4-BE49-F238E27FC236}">
              <a16:creationId xmlns:a16="http://schemas.microsoft.com/office/drawing/2014/main" id="{2D2052F1-61B7-5B48-9005-88A719014B61}"/>
            </a:ext>
          </a:extLst>
        </xdr:cNvPr>
        <xdr:cNvSpPr txBox="1"/>
      </xdr:nvSpPr>
      <xdr:spPr>
        <a:xfrm>
          <a:off x="7755467" y="2850958"/>
          <a:ext cx="294376" cy="195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700">
              <a:latin typeface="Arial" panose="020B0604020202020204" pitchFamily="34" charset="0"/>
              <a:cs typeface="Arial" panose="020B0604020202020204" pitchFamily="34" charset="0"/>
            </a:rPr>
            <a:t>(b)</a:t>
          </a:r>
        </a:p>
      </xdr:txBody>
    </xdr:sp>
    <xdr:clientData/>
  </xdr:oneCellAnchor>
  <xdr:oneCellAnchor>
    <xdr:from>
      <xdr:col>3</xdr:col>
      <xdr:colOff>524164</xdr:colOff>
      <xdr:row>14</xdr:row>
      <xdr:rowOff>8468</xdr:rowOff>
    </xdr:from>
    <xdr:ext cx="294376" cy="195438"/>
    <xdr:sp macro="" textlink="">
      <xdr:nvSpPr>
        <xdr:cNvPr id="4" name="TextBox 3">
          <a:extLst>
            <a:ext uri="{FF2B5EF4-FFF2-40B4-BE49-F238E27FC236}">
              <a16:creationId xmlns:a16="http://schemas.microsoft.com/office/drawing/2014/main" id="{7BB4CF3C-C243-4B44-ACF6-CC3852501E11}"/>
            </a:ext>
          </a:extLst>
        </xdr:cNvPr>
        <xdr:cNvSpPr txBox="1"/>
      </xdr:nvSpPr>
      <xdr:spPr>
        <a:xfrm>
          <a:off x="4224097" y="2853268"/>
          <a:ext cx="294376" cy="19543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700">
              <a:latin typeface="Arial" panose="020B0604020202020204" pitchFamily="34" charset="0"/>
              <a:cs typeface="Arial" panose="020B0604020202020204" pitchFamily="34" charset="0"/>
            </a:rPr>
            <a:t>(a)</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4</xdr:col>
      <xdr:colOff>495300</xdr:colOff>
      <xdr:row>1</xdr:row>
      <xdr:rowOff>190500</xdr:rowOff>
    </xdr:from>
    <xdr:ext cx="6124575" cy="3686175"/>
    <xdr:pic>
      <xdr:nvPicPr>
        <xdr:cNvPr id="2" name="image1.png" title="Image">
          <a:extLst>
            <a:ext uri="{FF2B5EF4-FFF2-40B4-BE49-F238E27FC236}">
              <a16:creationId xmlns:a16="http://schemas.microsoft.com/office/drawing/2014/main" id="{36ED89A0-B034-964D-8794-43D977FE461F}"/>
            </a:ext>
          </a:extLst>
        </xdr:cNvPr>
        <xdr:cNvPicPr preferRelativeResize="0"/>
      </xdr:nvPicPr>
      <xdr:blipFill>
        <a:blip xmlns:r="http://schemas.openxmlformats.org/officeDocument/2006/relationships" r:embed="rId1" cstate="print"/>
        <a:stretch>
          <a:fillRect/>
        </a:stretch>
      </xdr:blipFill>
      <xdr:spPr>
        <a:xfrm>
          <a:off x="5791200" y="381000"/>
          <a:ext cx="6124575" cy="3686175"/>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twoCellAnchor editAs="oneCell">
    <xdr:from>
      <xdr:col>1</xdr:col>
      <xdr:colOff>215900</xdr:colOff>
      <xdr:row>54</xdr:row>
      <xdr:rowOff>101600</xdr:rowOff>
    </xdr:from>
    <xdr:to>
      <xdr:col>14</xdr:col>
      <xdr:colOff>203200</xdr:colOff>
      <xdr:row>84</xdr:row>
      <xdr:rowOff>12700</xdr:rowOff>
    </xdr:to>
    <xdr:pic>
      <xdr:nvPicPr>
        <xdr:cNvPr id="2" name="Picture 1" descr="Image result for tesla supercharger diagram">
          <a:extLst>
            <a:ext uri="{FF2B5EF4-FFF2-40B4-BE49-F238E27FC236}">
              <a16:creationId xmlns:a16="http://schemas.microsoft.com/office/drawing/2014/main" id="{AD4C23D5-6DD4-8B4E-87B3-F04549F4E6FE}"/>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01" y="10362194"/>
          <a:ext cx="11895122" cy="5946744"/>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oneCellAnchor>
    <xdr:from>
      <xdr:col>2</xdr:col>
      <xdr:colOff>0</xdr:colOff>
      <xdr:row>42</xdr:row>
      <xdr:rowOff>0</xdr:rowOff>
    </xdr:from>
    <xdr:ext cx="304800" cy="304800"/>
    <xdr:sp macro="" textlink="">
      <xdr:nvSpPr>
        <xdr:cNvPr id="3" name="AutoShape 81" descr="http://www.loopnet.com/xNet/MainSite/Images/logos/loopnet/logo-loopnet-white.svg">
          <a:hlinkClick xmlns:r="http://schemas.openxmlformats.org/officeDocument/2006/relationships" r:id="rId2" tooltip="Commercial Real Estate"/>
          <a:extLst>
            <a:ext uri="{FF2B5EF4-FFF2-40B4-BE49-F238E27FC236}">
              <a16:creationId xmlns:a16="http://schemas.microsoft.com/office/drawing/2014/main" id="{E136B146-6E78-A448-845B-09C4F89AEF4B}"/>
            </a:ext>
          </a:extLst>
        </xdr:cNvPr>
        <xdr:cNvSpPr>
          <a:spLocks noChangeAspect="1" noChangeArrowheads="1"/>
        </xdr:cNvSpPr>
      </xdr:nvSpPr>
      <xdr:spPr bwMode="auto">
        <a:xfrm>
          <a:off x="825500" y="19265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oneCellAnchor>
    <xdr:from>
      <xdr:col>3</xdr:col>
      <xdr:colOff>0</xdr:colOff>
      <xdr:row>42</xdr:row>
      <xdr:rowOff>0</xdr:rowOff>
    </xdr:from>
    <xdr:ext cx="304800" cy="304800"/>
    <xdr:sp macro="" textlink="">
      <xdr:nvSpPr>
        <xdr:cNvPr id="4" name="AutoShape 81" descr="http://www.loopnet.com/xNet/MainSite/Images/logos/loopnet/logo-loopnet-white.svg">
          <a:hlinkClick xmlns:r="http://schemas.openxmlformats.org/officeDocument/2006/relationships" r:id="rId2" tooltip="Commercial Real Estate"/>
          <a:extLst>
            <a:ext uri="{FF2B5EF4-FFF2-40B4-BE49-F238E27FC236}">
              <a16:creationId xmlns:a16="http://schemas.microsoft.com/office/drawing/2014/main" id="{8BA7E641-5DDC-1E49-A5C5-1BF0223442E3}"/>
            </a:ext>
          </a:extLst>
        </xdr:cNvPr>
        <xdr:cNvSpPr>
          <a:spLocks noChangeAspect="1" noChangeArrowheads="1"/>
        </xdr:cNvSpPr>
      </xdr:nvSpPr>
      <xdr:spPr bwMode="auto">
        <a:xfrm>
          <a:off x="825500" y="192659000"/>
          <a:ext cx="304800" cy="304800"/>
        </a:xfrm>
        <a:prstGeom prst="rect">
          <a:avLst/>
        </a:prstGeom>
        <a:noFill/>
        <a:extLst>
          <a:ext uri="{909E8E84-426E-40DD-AFC4-6F175D3DCCD1}">
            <a14:hiddenFill xmlns:a14="http://schemas.microsoft.com/office/drawing/2010/main">
              <a:solidFill>
                <a:srgbClr val="FFFFFF"/>
              </a:solidFill>
            </a14:hiddenFill>
          </a:ext>
        </a:extLst>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11.xml.rels><?xml version="1.0" encoding="UTF-8" standalone="yes"?>
<Relationships xmlns="http://schemas.openxmlformats.org/package/2006/relationships"><Relationship Id="rId3" Type="http://schemas.openxmlformats.org/officeDocument/2006/relationships/hyperlink" Target="https://www.landsofamerica.com/property/10-acres-in-Placer-County-California/3825157/" TargetMode="External"/><Relationship Id="rId2" Type="http://schemas.openxmlformats.org/officeDocument/2006/relationships/hyperlink" Target="https://www.landsofamerica.com/property/182.72-acres-in-Kern-County-California/5490783/" TargetMode="External"/><Relationship Id="rId1" Type="http://schemas.openxmlformats.org/officeDocument/2006/relationships/hyperlink" Target="https://www.interstatefrontage.com/search.php?usstate=TX&amp;tofind=&amp;detail=&amp;highway=&amp;interstate=&amp;city=&amp;state=&amp;zip=&amp;sortby=smallest-acreage&amp;webpage=2" TargetMode="External"/><Relationship Id="rId4" Type="http://schemas.openxmlformats.org/officeDocument/2006/relationships/drawing" Target="../drawings/drawing4.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4.xml.rels><?xml version="1.0" encoding="UTF-8" standalone="yes"?>
<Relationships xmlns="http://schemas.openxmlformats.org/package/2006/relationships"><Relationship Id="rId1" Type="http://schemas.openxmlformats.org/officeDocument/2006/relationships/hyperlink" Target="http://www.puc.texas.gov/industry/electric/rates/trans/tdgenericratesummary.pdf"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B7BCA-CFFD-8B48-B242-167EA68C23FD}">
  <sheetPr codeName="Sheet1">
    <tabColor rgb="FFC00000"/>
  </sheetPr>
  <dimension ref="A1:R133"/>
  <sheetViews>
    <sheetView zoomScaleNormal="100" workbookViewId="0">
      <selection activeCell="E60" sqref="E60"/>
    </sheetView>
  </sheetViews>
  <sheetFormatPr baseColWidth="10" defaultRowHeight="16" x14ac:dyDescent="0.2"/>
  <cols>
    <col min="1" max="1" width="8" style="154" customWidth="1"/>
    <col min="2" max="2" width="46" style="154" customWidth="1"/>
    <col min="3" max="3" width="15.6640625" style="154" bestFit="1" customWidth="1"/>
    <col min="4" max="4" width="13" style="154" bestFit="1" customWidth="1"/>
    <col min="5" max="5" width="54.6640625" style="154" customWidth="1"/>
    <col min="6" max="6" width="25.6640625" style="154" customWidth="1"/>
    <col min="7" max="7" width="15.1640625" style="154" bestFit="1" customWidth="1"/>
    <col min="8" max="8" width="10.83203125" style="154"/>
    <col min="9" max="9" width="27.83203125" style="154" customWidth="1"/>
    <col min="10" max="10" width="25.6640625" style="154" customWidth="1"/>
    <col min="11" max="11" width="13.5" style="154" bestFit="1" customWidth="1"/>
    <col min="12" max="12" width="10.83203125" style="154"/>
    <col min="13" max="13" width="18" style="154" customWidth="1"/>
    <col min="14" max="16384" width="10.83203125" style="154"/>
  </cols>
  <sheetData>
    <row r="1" spans="1:14" s="271" customFormat="1" x14ac:dyDescent="0.2">
      <c r="A1" s="271" t="s">
        <v>633</v>
      </c>
      <c r="F1" s="272"/>
      <c r="G1" s="272"/>
      <c r="H1" s="272"/>
      <c r="I1" s="272"/>
    </row>
    <row r="2" spans="1:14" s="25" customFormat="1" ht="17" thickBot="1" x14ac:dyDescent="0.25">
      <c r="A2" s="26"/>
      <c r="B2" s="26"/>
      <c r="C2" s="26"/>
      <c r="D2" s="26"/>
      <c r="E2" s="26"/>
      <c r="L2" s="141"/>
    </row>
    <row r="3" spans="1:14" s="25" customFormat="1" x14ac:dyDescent="0.2">
      <c r="B3" s="278" t="s">
        <v>9</v>
      </c>
      <c r="C3" s="279"/>
      <c r="D3" s="279"/>
      <c r="E3" s="280"/>
      <c r="F3" s="26"/>
      <c r="G3" s="235" t="s">
        <v>471</v>
      </c>
      <c r="H3" s="236" t="s">
        <v>7</v>
      </c>
      <c r="L3" s="142"/>
    </row>
    <row r="4" spans="1:14" s="25" customFormat="1" x14ac:dyDescent="0.2">
      <c r="B4" s="230" t="s">
        <v>658</v>
      </c>
      <c r="C4" s="374">
        <v>9</v>
      </c>
      <c r="D4" s="27" t="s">
        <v>615</v>
      </c>
      <c r="E4" s="277" t="s">
        <v>637</v>
      </c>
      <c r="F4" s="37" t="s">
        <v>59</v>
      </c>
      <c r="G4" s="237" t="s">
        <v>375</v>
      </c>
      <c r="H4" s="238">
        <f>SUM(C37,C63,C83,C90,C106,C119,C128)</f>
        <v>76.120968483442297</v>
      </c>
      <c r="I4" s="282"/>
      <c r="J4" s="250"/>
      <c r="K4" s="250"/>
      <c r="L4" s="308"/>
      <c r="M4" s="250"/>
      <c r="N4" s="250"/>
    </row>
    <row r="5" spans="1:14" s="25" customFormat="1" x14ac:dyDescent="0.2">
      <c r="B5" s="326" t="s">
        <v>622</v>
      </c>
      <c r="C5" s="231">
        <v>0.8</v>
      </c>
      <c r="D5" s="324"/>
      <c r="E5" s="327" t="s">
        <v>623</v>
      </c>
      <c r="F5" s="37" t="s">
        <v>59</v>
      </c>
      <c r="G5" s="237"/>
      <c r="H5" s="239"/>
      <c r="J5" s="307"/>
      <c r="K5" s="309"/>
      <c r="L5" s="309"/>
      <c r="M5" s="309"/>
      <c r="N5" s="310"/>
    </row>
    <row r="6" spans="1:14" s="25" customFormat="1" ht="17" thickBot="1" x14ac:dyDescent="0.25">
      <c r="B6" s="230" t="s">
        <v>635</v>
      </c>
      <c r="C6" s="27">
        <v>1</v>
      </c>
      <c r="D6" s="27" t="s">
        <v>5</v>
      </c>
      <c r="E6" s="371" t="s">
        <v>618</v>
      </c>
      <c r="F6" s="29" t="s">
        <v>59</v>
      </c>
      <c r="G6" s="240" t="s">
        <v>422</v>
      </c>
      <c r="H6" s="241">
        <f>K43+K51+C83+C90+C106+G112+C128</f>
        <v>82.676136745321344</v>
      </c>
      <c r="I6" s="282"/>
      <c r="J6" s="307"/>
      <c r="K6" s="309"/>
      <c r="L6" s="309"/>
      <c r="M6" s="309"/>
      <c r="N6" s="310"/>
    </row>
    <row r="7" spans="1:14" s="25" customFormat="1" x14ac:dyDescent="0.2">
      <c r="B7" s="326" t="s">
        <v>616</v>
      </c>
      <c r="C7" s="231">
        <v>0.8</v>
      </c>
      <c r="D7" s="324"/>
      <c r="E7" s="372" t="s">
        <v>617</v>
      </c>
      <c r="F7" s="26" t="s">
        <v>59</v>
      </c>
      <c r="H7" s="244"/>
      <c r="J7" s="307"/>
      <c r="K7" s="309"/>
      <c r="L7" s="309"/>
      <c r="M7" s="309"/>
      <c r="N7" s="310"/>
    </row>
    <row r="8" spans="1:14" s="25" customFormat="1" x14ac:dyDescent="0.2">
      <c r="B8" s="230" t="s">
        <v>659</v>
      </c>
      <c r="C8" s="27">
        <v>9</v>
      </c>
      <c r="D8" s="27" t="s">
        <v>10</v>
      </c>
      <c r="E8" s="372"/>
      <c r="F8" s="26"/>
      <c r="H8" s="282"/>
    </row>
    <row r="9" spans="1:14" s="25" customFormat="1" x14ac:dyDescent="0.2">
      <c r="B9" s="326" t="s">
        <v>636</v>
      </c>
      <c r="C9" s="59">
        <v>8</v>
      </c>
      <c r="D9" s="59" t="s">
        <v>634</v>
      </c>
      <c r="E9" s="327" t="s">
        <v>660</v>
      </c>
      <c r="F9" s="305"/>
      <c r="G9" s="290"/>
      <c r="H9" s="301"/>
      <c r="L9" s="142"/>
    </row>
    <row r="10" spans="1:14" s="25" customFormat="1" x14ac:dyDescent="0.2">
      <c r="B10" s="230" t="s">
        <v>619</v>
      </c>
      <c r="C10" s="27">
        <f>C8*C9</f>
        <v>72</v>
      </c>
      <c r="D10" s="27" t="s">
        <v>10</v>
      </c>
      <c r="E10" s="276"/>
      <c r="F10" s="26"/>
      <c r="G10" s="290"/>
      <c r="H10" s="282"/>
      <c r="J10" s="250"/>
      <c r="K10" s="250"/>
      <c r="L10" s="308"/>
      <c r="M10" s="250"/>
      <c r="N10" s="250"/>
    </row>
    <row r="11" spans="1:14" s="25" customFormat="1" x14ac:dyDescent="0.2">
      <c r="B11" s="230" t="s">
        <v>661</v>
      </c>
      <c r="C11" s="373">
        <v>0.3</v>
      </c>
      <c r="D11" s="27"/>
      <c r="E11" s="276" t="s">
        <v>11</v>
      </c>
      <c r="F11" s="26"/>
      <c r="G11" s="354"/>
      <c r="J11" s="307"/>
      <c r="K11" s="309"/>
      <c r="L11" s="309"/>
      <c r="M11" s="309"/>
      <c r="N11" s="310"/>
    </row>
    <row r="12" spans="1:14" s="25" customFormat="1" x14ac:dyDescent="0.2">
      <c r="B12" s="230" t="s">
        <v>12</v>
      </c>
      <c r="C12" s="323">
        <f>C10*C11*24*365*C7</f>
        <v>151372.80000000002</v>
      </c>
      <c r="D12" s="27" t="s">
        <v>6</v>
      </c>
      <c r="E12" s="276"/>
      <c r="F12" s="351"/>
      <c r="G12" s="301"/>
      <c r="J12" s="307"/>
      <c r="K12" s="309"/>
      <c r="L12" s="309"/>
      <c r="M12" s="309"/>
      <c r="N12" s="310"/>
    </row>
    <row r="13" spans="1:14" s="25" customFormat="1" x14ac:dyDescent="0.2">
      <c r="B13" s="329" t="s">
        <v>620</v>
      </c>
      <c r="C13" s="325">
        <f>C12/(C10*24*365)</f>
        <v>0.24000000000000002</v>
      </c>
      <c r="D13" s="324"/>
      <c r="E13" s="328"/>
      <c r="F13" s="351"/>
      <c r="J13" s="307"/>
      <c r="K13" s="309"/>
      <c r="L13" s="309"/>
      <c r="M13" s="309"/>
      <c r="N13" s="310"/>
    </row>
    <row r="14" spans="1:14" s="25" customFormat="1" x14ac:dyDescent="0.2">
      <c r="B14" s="230" t="s">
        <v>13</v>
      </c>
      <c r="C14" s="231">
        <v>7.0000000000000007E-2</v>
      </c>
      <c r="D14" s="27"/>
      <c r="E14" s="277" t="s">
        <v>11</v>
      </c>
      <c r="F14" s="29" t="s">
        <v>59</v>
      </c>
      <c r="G14" s="301"/>
    </row>
    <row r="15" spans="1:14" s="25" customFormat="1" x14ac:dyDescent="0.2">
      <c r="B15" s="230" t="s">
        <v>514</v>
      </c>
      <c r="C15" s="257">
        <v>0.1</v>
      </c>
      <c r="D15" s="27"/>
      <c r="E15" s="276" t="s">
        <v>531</v>
      </c>
      <c r="F15" s="29" t="s">
        <v>59</v>
      </c>
      <c r="G15" s="244"/>
    </row>
    <row r="16" spans="1:14" s="25" customFormat="1" ht="17" thickBot="1" x14ac:dyDescent="0.25">
      <c r="B16" s="232" t="s">
        <v>621</v>
      </c>
      <c r="C16" s="233">
        <v>20</v>
      </c>
      <c r="D16" s="234" t="s">
        <v>33</v>
      </c>
      <c r="E16" s="375" t="s">
        <v>551</v>
      </c>
      <c r="F16" s="29" t="s">
        <v>59</v>
      </c>
      <c r="G16" s="244"/>
    </row>
    <row r="17" spans="1:18" s="25" customFormat="1" x14ac:dyDescent="0.2">
      <c r="F17" s="29"/>
      <c r="G17" s="244"/>
    </row>
    <row r="18" spans="1:18" s="26" customFormat="1" ht="17" thickBot="1" x14ac:dyDescent="0.25">
      <c r="D18" s="156"/>
    </row>
    <row r="19" spans="1:18" s="26" customFormat="1" ht="17" thickBot="1" x14ac:dyDescent="0.25">
      <c r="B19" s="447" t="s">
        <v>382</v>
      </c>
      <c r="C19" s="448"/>
      <c r="D19" s="448"/>
      <c r="E19" s="449"/>
      <c r="F19" s="444" t="s">
        <v>383</v>
      </c>
      <c r="G19" s="445"/>
      <c r="H19" s="445"/>
      <c r="I19" s="446"/>
      <c r="J19" s="447" t="s">
        <v>545</v>
      </c>
      <c r="K19" s="448"/>
      <c r="L19" s="448"/>
      <c r="M19" s="450"/>
      <c r="O19" s="296" t="s">
        <v>595</v>
      </c>
      <c r="P19" s="296"/>
      <c r="Q19" s="296" t="s">
        <v>422</v>
      </c>
      <c r="R19" s="296" t="s">
        <v>375</v>
      </c>
    </row>
    <row r="20" spans="1:18" s="26" customFormat="1" x14ac:dyDescent="0.2">
      <c r="B20" s="164" t="s">
        <v>0</v>
      </c>
      <c r="C20" s="29" t="s">
        <v>4</v>
      </c>
      <c r="D20" s="27" t="s">
        <v>1</v>
      </c>
      <c r="E20" s="27" t="s">
        <v>2</v>
      </c>
      <c r="F20" s="404" t="s">
        <v>0</v>
      </c>
      <c r="G20" s="405" t="s">
        <v>4</v>
      </c>
      <c r="H20" s="406" t="s">
        <v>1</v>
      </c>
      <c r="I20" s="407" t="s">
        <v>2</v>
      </c>
      <c r="J20" s="23" t="s">
        <v>0</v>
      </c>
      <c r="K20" s="29" t="s">
        <v>4</v>
      </c>
      <c r="L20" s="27" t="s">
        <v>1</v>
      </c>
      <c r="M20" s="28" t="s">
        <v>2</v>
      </c>
      <c r="O20" s="297">
        <v>0.05</v>
      </c>
      <c r="P20" s="298"/>
      <c r="Q20" s="298">
        <f>H6</f>
        <v>82.676136745321344</v>
      </c>
      <c r="R20" s="299">
        <f>H4</f>
        <v>76.120968483442297</v>
      </c>
    </row>
    <row r="21" spans="1:18" s="26" customFormat="1" ht="17" thickBot="1" x14ac:dyDescent="0.25">
      <c r="A21" s="30" t="s">
        <v>487</v>
      </c>
      <c r="B21" s="30"/>
      <c r="C21" s="30"/>
      <c r="D21" s="30"/>
      <c r="E21" s="30"/>
      <c r="F21" s="408"/>
      <c r="G21" s="409"/>
      <c r="H21" s="409"/>
      <c r="I21" s="410"/>
      <c r="J21" s="31"/>
      <c r="K21" s="30"/>
      <c r="L21" s="30"/>
      <c r="M21" s="32"/>
      <c r="O21" s="297">
        <v>0.1</v>
      </c>
      <c r="P21" s="296">
        <f t="dataTable" ref="P21:R39" dt2D="0" dtr="0" r1="C11"/>
        <v>0</v>
      </c>
      <c r="Q21" s="296">
        <v>182.41159533265392</v>
      </c>
      <c r="R21" s="296">
        <v>175.85642707077488</v>
      </c>
    </row>
    <row r="22" spans="1:18" s="26" customFormat="1" x14ac:dyDescent="0.2">
      <c r="A22" s="192" t="s">
        <v>423</v>
      </c>
      <c r="B22" s="33"/>
      <c r="C22" s="33"/>
      <c r="D22" s="33"/>
      <c r="E22" s="33"/>
      <c r="F22" s="411"/>
      <c r="G22" s="412"/>
      <c r="H22" s="412"/>
      <c r="I22" s="413"/>
      <c r="J22" s="34"/>
      <c r="K22" s="33"/>
      <c r="L22" s="33"/>
      <c r="M22" s="35"/>
      <c r="O22" s="297">
        <v>0.15</v>
      </c>
      <c r="P22" s="296">
        <v>0</v>
      </c>
      <c r="Q22" s="296">
        <v>132.54386603898763</v>
      </c>
      <c r="R22" s="296">
        <v>125.98869777710857</v>
      </c>
    </row>
    <row r="23" spans="1:18" s="26" customFormat="1" x14ac:dyDescent="0.2">
      <c r="B23" s="47" t="s">
        <v>385</v>
      </c>
      <c r="F23" s="414" t="s">
        <v>386</v>
      </c>
      <c r="G23" s="406"/>
      <c r="H23" s="415"/>
      <c r="I23" s="415"/>
      <c r="J23" s="36" t="s">
        <v>387</v>
      </c>
      <c r="K23" s="27"/>
      <c r="L23" s="27"/>
      <c r="M23" s="214"/>
      <c r="O23" s="297">
        <v>0.2</v>
      </c>
      <c r="P23" s="296">
        <v>0</v>
      </c>
      <c r="Q23" s="296">
        <v>107.6100013921545</v>
      </c>
      <c r="R23" s="296">
        <v>101.05483313027544</v>
      </c>
    </row>
    <row r="24" spans="1:18" s="26" customFormat="1" x14ac:dyDescent="0.2">
      <c r="B24" s="36" t="s">
        <v>384</v>
      </c>
      <c r="F24" s="414" t="s">
        <v>384</v>
      </c>
      <c r="G24" s="415"/>
      <c r="H24" s="415"/>
      <c r="I24" s="416"/>
      <c r="J24" s="36" t="s">
        <v>384</v>
      </c>
      <c r="M24" s="29"/>
      <c r="N24" s="23"/>
      <c r="O24" s="297">
        <v>0.25</v>
      </c>
      <c r="P24" s="296">
        <v>0</v>
      </c>
      <c r="Q24" s="296">
        <v>92.649682604054618</v>
      </c>
      <c r="R24" s="296">
        <v>86.094514342175572</v>
      </c>
    </row>
    <row r="25" spans="1:18" s="26" customFormat="1" x14ac:dyDescent="0.2">
      <c r="B25" s="197" t="s">
        <v>643</v>
      </c>
      <c r="C25" s="386">
        <f>'Tariff - ERCOT'!B20</f>
        <v>22.142530000000001</v>
      </c>
      <c r="D25" t="s">
        <v>7</v>
      </c>
      <c r="E25" s="263" t="s">
        <v>529</v>
      </c>
      <c r="F25" s="404" t="s">
        <v>381</v>
      </c>
      <c r="G25" s="417" t="e">
        <f>#REF!*1000</f>
        <v>#REF!</v>
      </c>
      <c r="H25" s="406" t="s">
        <v>7</v>
      </c>
      <c r="I25" s="416" t="s">
        <v>541</v>
      </c>
      <c r="J25" s="150" t="s">
        <v>444</v>
      </c>
      <c r="K25" s="148">
        <f>'Tariff - CAISO'!C19</f>
        <v>27.129850000000001</v>
      </c>
      <c r="L25" t="s">
        <v>7</v>
      </c>
      <c r="M25" s="64"/>
      <c r="N25" s="53" t="s">
        <v>59</v>
      </c>
      <c r="O25" s="297">
        <v>0.3</v>
      </c>
      <c r="P25" s="296">
        <v>0</v>
      </c>
      <c r="Q25" s="296">
        <v>82.676136745321344</v>
      </c>
      <c r="R25" s="296">
        <v>76.120968483442297</v>
      </c>
    </row>
    <row r="26" spans="1:18" s="26" customFormat="1" x14ac:dyDescent="0.2">
      <c r="B26" s="36" t="s">
        <v>492</v>
      </c>
      <c r="C26" s="206"/>
      <c r="E26" s="264"/>
      <c r="F26" s="404" t="s">
        <v>515</v>
      </c>
      <c r="G26" s="418" t="e">
        <f>G25</f>
        <v>#REF!</v>
      </c>
      <c r="H26" s="406" t="s">
        <v>7</v>
      </c>
      <c r="I26" s="416" t="s">
        <v>14</v>
      </c>
      <c r="J26" s="36" t="s">
        <v>492</v>
      </c>
      <c r="M26" s="29"/>
      <c r="N26" s="23"/>
      <c r="O26" s="297">
        <v>0.35</v>
      </c>
      <c r="P26" s="296">
        <v>0</v>
      </c>
      <c r="Q26" s="296">
        <v>75.552175417654738</v>
      </c>
      <c r="R26" s="296">
        <v>68.997007155775691</v>
      </c>
    </row>
    <row r="27" spans="1:18" s="26" customFormat="1" x14ac:dyDescent="0.2">
      <c r="B27" s="165" t="s">
        <v>352</v>
      </c>
      <c r="C27" s="206">
        <f>'Tariff-MCPC ERCOT'!AB1</f>
        <v>0.83538527079841651</v>
      </c>
      <c r="D27" s="37" t="s">
        <v>7</v>
      </c>
      <c r="E27" s="29" t="s">
        <v>530</v>
      </c>
      <c r="F27" s="419" t="s">
        <v>446</v>
      </c>
      <c r="G27" s="420" t="e">
        <f>G26/(1-C15)</f>
        <v>#REF!</v>
      </c>
      <c r="H27" s="421" t="s">
        <v>7</v>
      </c>
      <c r="I27" s="416" t="s">
        <v>14</v>
      </c>
      <c r="J27" s="165" t="s">
        <v>388</v>
      </c>
      <c r="M27" s="265"/>
      <c r="N27" s="53" t="s">
        <v>59</v>
      </c>
      <c r="O27" s="297">
        <v>0.4</v>
      </c>
      <c r="P27" s="296">
        <v>0</v>
      </c>
      <c r="Q27" s="296">
        <v>70.209204421904772</v>
      </c>
      <c r="R27" s="296">
        <v>63.654036160025733</v>
      </c>
    </row>
    <row r="28" spans="1:18" s="26" customFormat="1" x14ac:dyDescent="0.2">
      <c r="B28" s="165" t="s">
        <v>342</v>
      </c>
      <c r="C28" s="207">
        <v>0.55500000000000005</v>
      </c>
      <c r="D28" s="29" t="s">
        <v>7</v>
      </c>
      <c r="E28" s="263" t="s">
        <v>529</v>
      </c>
      <c r="F28" s="422" t="s">
        <v>59</v>
      </c>
      <c r="G28" s="415"/>
      <c r="H28" s="415"/>
      <c r="I28" s="405"/>
      <c r="J28" s="165" t="s">
        <v>494</v>
      </c>
      <c r="K28" s="246">
        <v>2.09</v>
      </c>
      <c r="L28" s="26" t="s">
        <v>488</v>
      </c>
      <c r="M28" s="29" t="s">
        <v>549</v>
      </c>
      <c r="N28" s="23" t="s">
        <v>59</v>
      </c>
      <c r="O28" s="297">
        <v>0.45</v>
      </c>
      <c r="P28" s="296">
        <v>0</v>
      </c>
      <c r="Q28" s="296">
        <v>66.053560314099272</v>
      </c>
      <c r="R28" s="296">
        <v>59.498392052220211</v>
      </c>
    </row>
    <row r="29" spans="1:18" s="26" customFormat="1" x14ac:dyDescent="0.2">
      <c r="B29" s="165" t="s">
        <v>343</v>
      </c>
      <c r="C29" s="207">
        <f>1000*12/C12</f>
        <v>7.9274479959411462E-2</v>
      </c>
      <c r="D29" s="37" t="s">
        <v>7</v>
      </c>
      <c r="E29" s="263" t="s">
        <v>528</v>
      </c>
      <c r="F29" s="422" t="s">
        <v>59</v>
      </c>
      <c r="G29" s="415"/>
      <c r="H29" s="415"/>
      <c r="I29" s="416"/>
      <c r="J29" s="165" t="s">
        <v>495</v>
      </c>
      <c r="K29" s="246">
        <v>2.92</v>
      </c>
      <c r="L29" s="26" t="s">
        <v>488</v>
      </c>
      <c r="M29" s="29" t="s">
        <v>550</v>
      </c>
      <c r="N29" s="23" t="s">
        <v>59</v>
      </c>
      <c r="O29" s="297">
        <v>0.5</v>
      </c>
      <c r="P29" s="296">
        <v>0</v>
      </c>
      <c r="Q29" s="296">
        <v>62.729045027854838</v>
      </c>
      <c r="R29" s="296">
        <v>56.173876765975784</v>
      </c>
    </row>
    <row r="30" spans="1:18" s="26" customFormat="1" x14ac:dyDescent="0.2">
      <c r="B30" s="165" t="s">
        <v>353</v>
      </c>
      <c r="C30" s="207" t="s">
        <v>438</v>
      </c>
      <c r="D30" s="37" t="s">
        <v>7</v>
      </c>
      <c r="E30" s="263" t="s">
        <v>529</v>
      </c>
      <c r="F30" s="423" t="s">
        <v>59</v>
      </c>
      <c r="G30" s="384"/>
      <c r="H30" s="384"/>
      <c r="I30" s="424"/>
      <c r="J30" s="165" t="s">
        <v>496</v>
      </c>
      <c r="M30" s="264"/>
      <c r="N30" s="23" t="s">
        <v>59</v>
      </c>
      <c r="O30" s="297">
        <v>0.55000000000000004</v>
      </c>
      <c r="P30" s="296">
        <v>0</v>
      </c>
      <c r="Q30" s="296">
        <v>60.008987066382126</v>
      </c>
      <c r="R30" s="296">
        <v>53.453818804503079</v>
      </c>
    </row>
    <row r="31" spans="1:18" s="26" customFormat="1" x14ac:dyDescent="0.2">
      <c r="B31" s="165" t="s">
        <v>354</v>
      </c>
      <c r="C31" s="208" t="s">
        <v>438</v>
      </c>
      <c r="D31" s="37" t="s">
        <v>7</v>
      </c>
      <c r="E31" s="263" t="s">
        <v>529</v>
      </c>
      <c r="F31" s="404" t="s">
        <v>59</v>
      </c>
      <c r="G31" s="406"/>
      <c r="H31" s="406"/>
      <c r="I31" s="424"/>
      <c r="J31" s="165" t="s">
        <v>497</v>
      </c>
      <c r="K31" s="26">
        <v>0</v>
      </c>
      <c r="L31" s="26" t="s">
        <v>10</v>
      </c>
      <c r="M31" s="29" t="s">
        <v>544</v>
      </c>
      <c r="N31" s="23" t="s">
        <v>59</v>
      </c>
      <c r="O31" s="297">
        <v>0.6</v>
      </c>
      <c r="P31" s="296">
        <v>0</v>
      </c>
      <c r="Q31" s="296">
        <v>57.742272098488208</v>
      </c>
      <c r="R31" s="296">
        <v>51.187103836609147</v>
      </c>
    </row>
    <row r="32" spans="1:18" s="26" customFormat="1" x14ac:dyDescent="0.2">
      <c r="B32" s="165" t="s">
        <v>489</v>
      </c>
      <c r="C32" s="26">
        <v>0.05</v>
      </c>
      <c r="D32" s="37" t="s">
        <v>7</v>
      </c>
      <c r="E32" s="263" t="s">
        <v>531</v>
      </c>
      <c r="F32" s="404" t="s">
        <v>59</v>
      </c>
      <c r="G32" s="406"/>
      <c r="H32" s="406"/>
      <c r="I32" s="424"/>
      <c r="J32" s="165" t="s">
        <v>498</v>
      </c>
      <c r="K32" s="26">
        <v>0</v>
      </c>
      <c r="M32" s="29" t="s">
        <v>531</v>
      </c>
      <c r="N32" s="23" t="s">
        <v>59</v>
      </c>
      <c r="O32" s="297">
        <v>0.65</v>
      </c>
      <c r="P32" s="296">
        <v>0</v>
      </c>
      <c r="Q32" s="296">
        <v>55.824282510270287</v>
      </c>
      <c r="R32" s="296">
        <v>49.269114248391226</v>
      </c>
    </row>
    <row r="33" spans="1:18" s="26" customFormat="1" x14ac:dyDescent="0.2">
      <c r="B33" s="165" t="s">
        <v>490</v>
      </c>
      <c r="C33">
        <v>0.02</v>
      </c>
      <c r="D33" s="37" t="s">
        <v>7</v>
      </c>
      <c r="E33" s="263" t="s">
        <v>531</v>
      </c>
      <c r="F33" s="404" t="s">
        <v>59</v>
      </c>
      <c r="G33" s="406"/>
      <c r="H33" s="406"/>
      <c r="I33" s="424"/>
      <c r="J33" s="165" t="s">
        <v>499</v>
      </c>
      <c r="M33" s="262" t="s">
        <v>546</v>
      </c>
      <c r="N33" s="23" t="s">
        <v>59</v>
      </c>
      <c r="O33" s="297">
        <v>0.7</v>
      </c>
      <c r="P33" s="296">
        <v>0</v>
      </c>
      <c r="Q33" s="296">
        <v>54.180291434654904</v>
      </c>
      <c r="R33" s="296">
        <v>47.625123172775851</v>
      </c>
    </row>
    <row r="34" spans="1:18" s="26" customFormat="1" x14ac:dyDescent="0.2">
      <c r="B34" s="165" t="s">
        <v>491</v>
      </c>
      <c r="C34">
        <v>0.41299999999999998</v>
      </c>
      <c r="D34" s="37" t="s">
        <v>7</v>
      </c>
      <c r="E34" s="263" t="s">
        <v>531</v>
      </c>
      <c r="F34" s="404" t="s">
        <v>59</v>
      </c>
      <c r="G34" s="406"/>
      <c r="H34" s="406"/>
      <c r="I34" s="424"/>
      <c r="J34" s="165" t="s">
        <v>500</v>
      </c>
      <c r="K34" s="219">
        <f>1000*1.15*SUMPRODUCT(K28:K30,K31:K33)</f>
        <v>0</v>
      </c>
      <c r="L34" s="26" t="s">
        <v>390</v>
      </c>
      <c r="M34" s="264"/>
      <c r="N34" s="23" t="s">
        <v>59</v>
      </c>
      <c r="O34" s="297">
        <v>0.75</v>
      </c>
      <c r="P34" s="296">
        <v>0</v>
      </c>
      <c r="Q34" s="296">
        <v>52.755499169121578</v>
      </c>
      <c r="R34" s="296">
        <v>46.200330907242524</v>
      </c>
    </row>
    <row r="35" spans="1:18" s="26" customFormat="1" x14ac:dyDescent="0.2">
      <c r="B35" s="165"/>
      <c r="C35"/>
      <c r="D35" s="37"/>
      <c r="E35" s="265"/>
      <c r="F35" s="404"/>
      <c r="G35" s="406"/>
      <c r="H35" s="406"/>
      <c r="I35" s="424"/>
      <c r="J35" s="165" t="s">
        <v>493</v>
      </c>
      <c r="M35" s="264"/>
      <c r="N35" s="23" t="s">
        <v>59</v>
      </c>
      <c r="O35" s="297">
        <v>0.8</v>
      </c>
      <c r="P35" s="296">
        <v>0</v>
      </c>
      <c r="Q35" s="296">
        <v>51.508805936779915</v>
      </c>
      <c r="R35" s="296">
        <v>44.953637674900868</v>
      </c>
    </row>
    <row r="36" spans="1:18" s="26" customFormat="1" x14ac:dyDescent="0.2">
      <c r="B36" s="165" t="s">
        <v>515</v>
      </c>
      <c r="C36" s="218">
        <f>SUM(C25:C33)</f>
        <v>23.682189750757829</v>
      </c>
      <c r="D36" s="37"/>
      <c r="E36" s="263"/>
      <c r="F36" s="404"/>
      <c r="G36" s="406"/>
      <c r="H36" s="406"/>
      <c r="I36" s="424"/>
      <c r="J36" s="165" t="s">
        <v>649</v>
      </c>
      <c r="K36" s="247">
        <v>0.35799999999999998</v>
      </c>
      <c r="M36" s="263" t="s">
        <v>648</v>
      </c>
      <c r="N36" s="23" t="s">
        <v>59</v>
      </c>
      <c r="O36" s="297">
        <v>0.85</v>
      </c>
      <c r="P36" s="296">
        <v>0</v>
      </c>
      <c r="Q36" s="296">
        <v>50.408782496478459</v>
      </c>
      <c r="R36" s="296">
        <v>43.853614234599398</v>
      </c>
    </row>
    <row r="37" spans="1:18" s="26" customFormat="1" x14ac:dyDescent="0.2">
      <c r="B37" s="12" t="s">
        <v>446</v>
      </c>
      <c r="C37" s="209">
        <f>C36/(1-C15)</f>
        <v>26.313544167508699</v>
      </c>
      <c r="D37" s="13" t="s">
        <v>7</v>
      </c>
      <c r="E37" s="263"/>
      <c r="F37" s="404"/>
      <c r="G37" s="406"/>
      <c r="H37" s="406"/>
      <c r="I37" s="424"/>
      <c r="J37" s="165" t="s">
        <v>501</v>
      </c>
      <c r="K37" s="396">
        <f>30-K25</f>
        <v>2.8701499999999989</v>
      </c>
      <c r="L37" s="26" t="s">
        <v>7</v>
      </c>
      <c r="M37" s="263" t="s">
        <v>547</v>
      </c>
      <c r="N37" s="23" t="s">
        <v>59</v>
      </c>
      <c r="O37" s="297">
        <v>0.9</v>
      </c>
      <c r="P37" s="296">
        <v>0</v>
      </c>
      <c r="Q37" s="296">
        <v>49.430983882877172</v>
      </c>
      <c r="R37" s="296">
        <v>42.875815620998118</v>
      </c>
    </row>
    <row r="38" spans="1:18" s="26" customFormat="1" x14ac:dyDescent="0.2">
      <c r="B38" s="165"/>
      <c r="C38"/>
      <c r="D38" s="37"/>
      <c r="E38" s="265"/>
      <c r="F38" s="404">
        <f>12000/364</f>
        <v>32.967032967032964</v>
      </c>
      <c r="G38" s="406"/>
      <c r="H38" s="406"/>
      <c r="I38" s="424"/>
      <c r="J38" s="165" t="s">
        <v>502</v>
      </c>
      <c r="K38" s="219">
        <f>K37*K36*C12/12</f>
        <v>12961.468817279996</v>
      </c>
      <c r="L38" s="26" t="s">
        <v>390</v>
      </c>
      <c r="M38" s="264"/>
      <c r="N38" s="23" t="s">
        <v>59</v>
      </c>
      <c r="O38" s="297">
        <v>0.95</v>
      </c>
      <c r="P38" s="296">
        <v>0</v>
      </c>
      <c r="Q38" s="296">
        <v>48.556111439128621</v>
      </c>
      <c r="R38" s="296">
        <v>42.000943177249574</v>
      </c>
    </row>
    <row r="39" spans="1:18" s="26" customFormat="1" x14ac:dyDescent="0.2">
      <c r="B39" s="23"/>
      <c r="F39" s="404"/>
      <c r="G39" s="406"/>
      <c r="H39" s="406"/>
      <c r="I39" s="424"/>
      <c r="J39" s="53" t="s">
        <v>389</v>
      </c>
      <c r="K39" s="219">
        <v>1000</v>
      </c>
      <c r="L39" s="26" t="s">
        <v>390</v>
      </c>
      <c r="M39" s="29" t="s">
        <v>646</v>
      </c>
      <c r="N39" s="23" t="s">
        <v>59</v>
      </c>
      <c r="O39" s="297">
        <v>1</v>
      </c>
      <c r="P39" s="296">
        <v>0</v>
      </c>
      <c r="Q39" s="296">
        <v>47.768726239754955</v>
      </c>
      <c r="R39" s="296">
        <v>41.213557977875894</v>
      </c>
    </row>
    <row r="40" spans="1:18" s="26" customFormat="1" x14ac:dyDescent="0.2">
      <c r="B40" s="23"/>
      <c r="F40" s="404" t="s">
        <v>59</v>
      </c>
      <c r="G40" s="406"/>
      <c r="H40" s="406"/>
      <c r="I40" s="424"/>
      <c r="J40" s="53" t="s">
        <v>391</v>
      </c>
      <c r="K40" s="219">
        <f>0.0994+0.2788+0.0078+0.24+0.1+0.0785+0.1087+0.0278</f>
        <v>0.94099999999999995</v>
      </c>
      <c r="L40" s="26" t="s">
        <v>7</v>
      </c>
      <c r="M40" s="29" t="s">
        <v>647</v>
      </c>
      <c r="N40" s="23" t="s">
        <v>59</v>
      </c>
    </row>
    <row r="41" spans="1:18" s="26" customFormat="1" x14ac:dyDescent="0.2">
      <c r="B41" s="23"/>
      <c r="F41" s="404"/>
      <c r="G41" s="406"/>
      <c r="H41" s="406"/>
      <c r="I41" s="424"/>
      <c r="J41" s="53" t="s">
        <v>392</v>
      </c>
      <c r="K41" s="219">
        <f>'Tariff - CAISO'!D42</f>
        <v>0.40420300648956092</v>
      </c>
      <c r="L41" s="26" t="s">
        <v>7</v>
      </c>
      <c r="M41" s="29" t="s">
        <v>548</v>
      </c>
      <c r="N41" s="53" t="s">
        <v>59</v>
      </c>
    </row>
    <row r="42" spans="1:18" s="26" customFormat="1" x14ac:dyDescent="0.2">
      <c r="B42" s="150"/>
      <c r="C42"/>
      <c r="D42"/>
      <c r="F42" s="404"/>
      <c r="G42" s="406"/>
      <c r="H42" s="406"/>
      <c r="I42" s="424"/>
      <c r="J42" s="53" t="s">
        <v>515</v>
      </c>
      <c r="K42" s="219">
        <f>K41+K40+K25+SUM(K34,K38,K39)/(C12/12)</f>
        <v>29.581841186448976</v>
      </c>
      <c r="M42" s="29"/>
      <c r="N42" s="53"/>
    </row>
    <row r="43" spans="1:18" s="26" customFormat="1" x14ac:dyDescent="0.2">
      <c r="B43" s="166"/>
      <c r="F43" s="404" t="s">
        <v>59</v>
      </c>
      <c r="G43" s="406"/>
      <c r="H43" s="406"/>
      <c r="I43" s="424"/>
      <c r="J43" s="12" t="s">
        <v>446</v>
      </c>
      <c r="K43" s="200">
        <f>K42/(1-C15)</f>
        <v>32.868712429387749</v>
      </c>
      <c r="L43" s="13" t="s">
        <v>7</v>
      </c>
      <c r="M43" s="264"/>
      <c r="N43" s="53" t="s">
        <v>59</v>
      </c>
    </row>
    <row r="44" spans="1:18" s="26" customFormat="1" x14ac:dyDescent="0.2">
      <c r="A44" s="38" t="s">
        <v>424</v>
      </c>
      <c r="B44" s="58"/>
      <c r="C44" s="38"/>
      <c r="D44" s="38"/>
      <c r="E44" s="38"/>
      <c r="F44" s="425"/>
      <c r="G44" s="426"/>
      <c r="H44" s="426"/>
      <c r="I44" s="426"/>
      <c r="J44" s="39"/>
      <c r="K44" s="38"/>
      <c r="L44" s="38"/>
      <c r="M44" s="38"/>
      <c r="N44" s="53"/>
    </row>
    <row r="45" spans="1:18" s="26" customFormat="1" x14ac:dyDescent="0.2">
      <c r="B45" s="300" t="s">
        <v>439</v>
      </c>
      <c r="C45" s="27"/>
      <c r="F45" s="404" t="s">
        <v>69</v>
      </c>
      <c r="G45" s="417" t="e">
        <f>#REF!*1000</f>
        <v>#REF!</v>
      </c>
      <c r="H45" s="406" t="s">
        <v>7</v>
      </c>
      <c r="I45" s="416" t="s">
        <v>541</v>
      </c>
      <c r="J45" s="250" t="s">
        <v>510</v>
      </c>
      <c r="M45" s="264"/>
      <c r="N45" s="53" t="s">
        <v>59</v>
      </c>
    </row>
    <row r="46" spans="1:18" s="26" customFormat="1" x14ac:dyDescent="0.2">
      <c r="B46" s="23" t="s">
        <v>315</v>
      </c>
      <c r="C46" s="210">
        <f>'T&amp;D - ERCOT'!G24</f>
        <v>429.65</v>
      </c>
      <c r="D46" s="4" t="s">
        <v>338</v>
      </c>
      <c r="E46" s="264" t="s">
        <v>534</v>
      </c>
      <c r="F46" s="404" t="s">
        <v>60</v>
      </c>
      <c r="G46" s="427" t="e">
        <f>#REF!</f>
        <v>#REF!</v>
      </c>
      <c r="H46" s="406" t="s">
        <v>64</v>
      </c>
      <c r="I46" s="416" t="s">
        <v>541</v>
      </c>
      <c r="J46" s="53" t="s">
        <v>504</v>
      </c>
      <c r="K46" s="249">
        <f t="shared" ref="K46:L49" si="0">C56</f>
        <v>36577.56</v>
      </c>
      <c r="L46" s="249" t="str">
        <f t="shared" si="0"/>
        <v>$/yr</v>
      </c>
      <c r="M46" s="264"/>
      <c r="N46" s="53"/>
    </row>
    <row r="47" spans="1:18" s="26" customFormat="1" x14ac:dyDescent="0.2">
      <c r="B47" s="23" t="s">
        <v>19</v>
      </c>
      <c r="C47" s="210">
        <f>'T&amp;D - ERCOT'!F25</f>
        <v>0</v>
      </c>
      <c r="D47" s="29" t="s">
        <v>19</v>
      </c>
      <c r="E47" s="264" t="s">
        <v>534</v>
      </c>
      <c r="F47" s="404" t="s">
        <v>71</v>
      </c>
      <c r="G47" s="427" t="e">
        <f>#REF!</f>
        <v>#REF!</v>
      </c>
      <c r="H47" s="406" t="s">
        <v>440</v>
      </c>
      <c r="I47" s="416" t="s">
        <v>541</v>
      </c>
      <c r="J47" s="53" t="s">
        <v>505</v>
      </c>
      <c r="K47" s="248">
        <f t="shared" si="0"/>
        <v>0.24163892059868083</v>
      </c>
      <c r="L47" s="249" t="str">
        <f t="shared" si="0"/>
        <v>$/MWh</v>
      </c>
      <c r="M47" s="264"/>
      <c r="N47" s="53"/>
    </row>
    <row r="48" spans="1:18" s="26" customFormat="1" x14ac:dyDescent="0.2">
      <c r="B48" s="23" t="s">
        <v>18</v>
      </c>
      <c r="C48" s="210">
        <f>'T&amp;D - ERCOT'!F26</f>
        <v>0.30481299999999995</v>
      </c>
      <c r="D48" s="27" t="s">
        <v>18</v>
      </c>
      <c r="E48" s="264" t="s">
        <v>534</v>
      </c>
      <c r="F48" s="404" t="s">
        <v>72</v>
      </c>
      <c r="G48" s="427" t="e">
        <f>#REF!</f>
        <v>#REF!</v>
      </c>
      <c r="H48" s="406" t="s">
        <v>440</v>
      </c>
      <c r="I48" s="416" t="s">
        <v>542</v>
      </c>
      <c r="J48" s="53" t="s">
        <v>506</v>
      </c>
      <c r="K48" s="249">
        <f t="shared" si="0"/>
        <v>5155.7999999999993</v>
      </c>
      <c r="L48" s="249" t="str">
        <f t="shared" si="0"/>
        <v>$/yr</v>
      </c>
      <c r="M48" s="264"/>
      <c r="N48" s="53"/>
    </row>
    <row r="49" spans="1:14" s="26" customFormat="1" x14ac:dyDescent="0.2">
      <c r="B49" s="23" t="s">
        <v>318</v>
      </c>
      <c r="C49" s="210">
        <f>'T&amp;D - ERCOT'!F27</f>
        <v>4.0067550000000001</v>
      </c>
      <c r="D49" s="27" t="s">
        <v>318</v>
      </c>
      <c r="E49" s="264" t="s">
        <v>534</v>
      </c>
      <c r="F49" s="404" t="s">
        <v>73</v>
      </c>
      <c r="G49" s="428" t="e">
        <f>#REF!</f>
        <v>#REF!</v>
      </c>
      <c r="H49" s="406" t="s">
        <v>65</v>
      </c>
      <c r="I49" s="384" t="s">
        <v>541</v>
      </c>
      <c r="J49" s="53" t="s">
        <v>507</v>
      </c>
      <c r="K49" s="248">
        <f t="shared" si="0"/>
        <v>3.4060280314561125E-2</v>
      </c>
      <c r="L49" s="249" t="str">
        <f t="shared" si="0"/>
        <v>$/MWh</v>
      </c>
      <c r="M49" s="264"/>
      <c r="N49" s="53"/>
    </row>
    <row r="50" spans="1:14" s="26" customFormat="1" x14ac:dyDescent="0.2">
      <c r="B50" s="36" t="s">
        <v>63</v>
      </c>
      <c r="C50" s="27"/>
      <c r="E50" s="264"/>
      <c r="F50" s="404"/>
      <c r="G50" s="415"/>
      <c r="H50" s="415"/>
      <c r="I50" s="416"/>
      <c r="J50" s="23"/>
      <c r="M50" s="264"/>
      <c r="N50" s="53"/>
    </row>
    <row r="51" spans="1:14" s="26" customFormat="1" x14ac:dyDescent="0.2">
      <c r="B51" s="23" t="s">
        <v>339</v>
      </c>
      <c r="C51" s="27">
        <v>0</v>
      </c>
      <c r="D51" s="27" t="s">
        <v>334</v>
      </c>
      <c r="E51" s="263" t="s">
        <v>532</v>
      </c>
      <c r="F51" s="404" t="s">
        <v>74</v>
      </c>
      <c r="G51" s="406">
        <v>10000</v>
      </c>
      <c r="H51" s="406" t="s">
        <v>75</v>
      </c>
      <c r="I51" s="405" t="s">
        <v>11</v>
      </c>
      <c r="J51" s="12" t="s">
        <v>511</v>
      </c>
      <c r="K51" s="251">
        <f>C63</f>
        <v>0.30633244545915772</v>
      </c>
      <c r="L51" s="16" t="s">
        <v>7</v>
      </c>
      <c r="M51" s="29"/>
      <c r="N51" s="53"/>
    </row>
    <row r="52" spans="1:14" s="26" customFormat="1" x14ac:dyDescent="0.2">
      <c r="B52" s="23" t="s">
        <v>436</v>
      </c>
      <c r="C52" s="213">
        <f>C12*1000</f>
        <v>151372800.00000003</v>
      </c>
      <c r="D52" s="27" t="s">
        <v>436</v>
      </c>
      <c r="E52" s="263"/>
      <c r="F52" s="404" t="s">
        <v>76</v>
      </c>
      <c r="G52" s="406">
        <v>0</v>
      </c>
      <c r="H52" s="406" t="s">
        <v>76</v>
      </c>
      <c r="I52" s="405" t="s">
        <v>543</v>
      </c>
      <c r="J52" s="53" t="s">
        <v>512</v>
      </c>
      <c r="K52" s="219" t="e">
        <f>G45</f>
        <v>#REF!</v>
      </c>
      <c r="L52" s="29" t="s">
        <v>7</v>
      </c>
      <c r="M52" s="64"/>
      <c r="N52" s="53"/>
    </row>
    <row r="53" spans="1:14" s="26" customFormat="1" x14ac:dyDescent="0.2">
      <c r="B53" s="53" t="s">
        <v>340</v>
      </c>
      <c r="C53" s="27">
        <v>10000</v>
      </c>
      <c r="D53" s="29" t="s">
        <v>75</v>
      </c>
      <c r="E53" s="264" t="s">
        <v>11</v>
      </c>
      <c r="F53" s="404"/>
      <c r="G53" s="415"/>
      <c r="H53" s="415"/>
      <c r="I53" s="416"/>
      <c r="J53" s="273" t="s">
        <v>513</v>
      </c>
      <c r="K53" s="274" t="e">
        <f>K52+K51</f>
        <v>#REF!</v>
      </c>
      <c r="L53" s="275" t="s">
        <v>7</v>
      </c>
      <c r="M53" s="29"/>
      <c r="N53" s="53"/>
    </row>
    <row r="54" spans="1:14" s="26" customFormat="1" x14ac:dyDescent="0.2">
      <c r="B54" s="53"/>
      <c r="C54" s="27"/>
      <c r="D54" s="29"/>
      <c r="E54" s="264"/>
      <c r="F54" s="414" t="s">
        <v>437</v>
      </c>
      <c r="G54" s="415"/>
      <c r="H54" s="415"/>
      <c r="I54" s="416"/>
      <c r="J54" s="23"/>
      <c r="M54" s="29"/>
      <c r="N54" s="53"/>
    </row>
    <row r="55" spans="1:14" s="26" customFormat="1" x14ac:dyDescent="0.2">
      <c r="B55" s="36" t="s">
        <v>437</v>
      </c>
      <c r="E55" s="264"/>
      <c r="F55" s="422" t="s">
        <v>504</v>
      </c>
      <c r="G55" s="429" t="e">
        <f>SUM(G47,G48)*G51*12</f>
        <v>#REF!</v>
      </c>
      <c r="H55" s="415" t="s">
        <v>36</v>
      </c>
      <c r="I55" s="416"/>
      <c r="J55" s="23"/>
      <c r="M55" s="29"/>
      <c r="N55" s="23"/>
    </row>
    <row r="56" spans="1:14" s="26" customFormat="1" x14ac:dyDescent="0.2">
      <c r="B56" s="53" t="s">
        <v>504</v>
      </c>
      <c r="C56" s="249">
        <f>C48*C53*12+C51*C49*(4+8*0.8)</f>
        <v>36577.56</v>
      </c>
      <c r="D56" s="26" t="s">
        <v>36</v>
      </c>
      <c r="E56" s="264"/>
      <c r="F56" s="422" t="s">
        <v>505</v>
      </c>
      <c r="G56" s="418" t="e">
        <f>G55/C12</f>
        <v>#REF!</v>
      </c>
      <c r="H56" s="415" t="s">
        <v>7</v>
      </c>
      <c r="I56" s="405"/>
      <c r="J56" s="23"/>
      <c r="M56" s="29"/>
      <c r="N56" s="23"/>
    </row>
    <row r="57" spans="1:14" s="26" customFormat="1" x14ac:dyDescent="0.2">
      <c r="B57" s="53" t="s">
        <v>505</v>
      </c>
      <c r="C57" s="248">
        <f>C56/C12</f>
        <v>0.24163892059868083</v>
      </c>
      <c r="D57" s="26" t="s">
        <v>7</v>
      </c>
      <c r="E57" s="264"/>
      <c r="F57" s="422" t="s">
        <v>506</v>
      </c>
      <c r="G57" s="429" t="e">
        <f>G46*12+G52*G49+G45*C12</f>
        <v>#REF!</v>
      </c>
      <c r="H57" s="415" t="s">
        <v>36</v>
      </c>
      <c r="I57" s="405"/>
      <c r="J57" s="23"/>
      <c r="M57" s="267"/>
    </row>
    <row r="58" spans="1:14" s="26" customFormat="1" x14ac:dyDescent="0.2">
      <c r="B58" s="53" t="s">
        <v>506</v>
      </c>
      <c r="C58" s="249">
        <f>C46*12+C47*C52</f>
        <v>5155.7999999999993</v>
      </c>
      <c r="D58" s="26" t="s">
        <v>36</v>
      </c>
      <c r="E58" s="264"/>
      <c r="F58" s="422" t="s">
        <v>507</v>
      </c>
      <c r="G58" s="418" t="e">
        <f>G57/C12</f>
        <v>#REF!</v>
      </c>
      <c r="H58" s="415" t="s">
        <v>7</v>
      </c>
      <c r="I58" s="405"/>
      <c r="J58" s="23"/>
      <c r="M58" s="267"/>
    </row>
    <row r="59" spans="1:14" s="26" customFormat="1" x14ac:dyDescent="0.2">
      <c r="B59" s="53" t="s">
        <v>507</v>
      </c>
      <c r="C59" s="248">
        <f>C58/C12</f>
        <v>3.4060280314561125E-2</v>
      </c>
      <c r="D59" s="26" t="s">
        <v>7</v>
      </c>
      <c r="E59" s="264"/>
      <c r="F59" s="404" t="s">
        <v>508</v>
      </c>
      <c r="G59" s="430" t="e">
        <f>G57+G55</f>
        <v>#REF!</v>
      </c>
      <c r="H59" s="406" t="s">
        <v>36</v>
      </c>
      <c r="I59" s="405"/>
      <c r="J59" s="23"/>
      <c r="M59" s="29"/>
      <c r="N59" s="23" t="s">
        <v>59</v>
      </c>
    </row>
    <row r="60" spans="1:14" s="26" customFormat="1" x14ac:dyDescent="0.2">
      <c r="B60" s="50"/>
      <c r="C60" s="249"/>
      <c r="E60" s="264"/>
      <c r="F60" s="422" t="s">
        <v>517</v>
      </c>
      <c r="G60" s="418" t="e">
        <f>G59/C12</f>
        <v>#REF!</v>
      </c>
      <c r="H60" s="406" t="s">
        <v>36</v>
      </c>
      <c r="I60" s="405"/>
      <c r="J60" s="23"/>
      <c r="M60" s="29"/>
      <c r="N60" s="23"/>
    </row>
    <row r="61" spans="1:14" s="26" customFormat="1" x14ac:dyDescent="0.2">
      <c r="B61" s="23" t="s">
        <v>508</v>
      </c>
      <c r="C61" s="211">
        <f>C58+C56</f>
        <v>41733.360000000001</v>
      </c>
      <c r="D61" s="26" t="s">
        <v>36</v>
      </c>
      <c r="E61" s="264"/>
      <c r="F61" s="419" t="s">
        <v>509</v>
      </c>
      <c r="G61" s="431" t="e">
        <f>G60/(1-C15)</f>
        <v>#REF!</v>
      </c>
      <c r="H61" s="421" t="s">
        <v>7</v>
      </c>
      <c r="I61" s="405"/>
      <c r="J61" s="23"/>
      <c r="M61" s="29"/>
      <c r="N61" s="23"/>
    </row>
    <row r="62" spans="1:14" s="26" customFormat="1" x14ac:dyDescent="0.2">
      <c r="B62" s="53" t="s">
        <v>516</v>
      </c>
      <c r="C62" s="248">
        <f>C61/C12</f>
        <v>0.27569920091324196</v>
      </c>
      <c r="D62" s="26" t="s">
        <v>36</v>
      </c>
      <c r="E62" s="264"/>
      <c r="F62" s="404"/>
      <c r="G62" s="415"/>
      <c r="H62" s="415"/>
      <c r="I62" s="405"/>
      <c r="J62" s="23"/>
      <c r="M62" s="29"/>
      <c r="N62" s="23"/>
    </row>
    <row r="63" spans="1:14" s="26" customFormat="1" x14ac:dyDescent="0.2">
      <c r="B63" s="12" t="s">
        <v>509</v>
      </c>
      <c r="C63" s="212">
        <f>C62/(1-C15)</f>
        <v>0.30633244545915772</v>
      </c>
      <c r="D63" s="13" t="s">
        <v>7</v>
      </c>
      <c r="E63" s="264"/>
      <c r="F63" s="404"/>
      <c r="G63" s="415"/>
      <c r="H63" s="415"/>
      <c r="I63" s="405"/>
      <c r="J63" s="23"/>
      <c r="M63" s="29"/>
      <c r="N63" s="23"/>
    </row>
    <row r="64" spans="1:14" s="26" customFormat="1" ht="17" thickBot="1" x14ac:dyDescent="0.25">
      <c r="A64" s="30" t="s">
        <v>355</v>
      </c>
      <c r="B64" s="44"/>
      <c r="C64" s="45"/>
      <c r="D64" s="45"/>
      <c r="E64" s="45"/>
      <c r="F64" s="432"/>
      <c r="G64" s="432"/>
      <c r="H64" s="432"/>
      <c r="I64" s="432"/>
      <c r="J64" s="44"/>
      <c r="K64" s="45"/>
      <c r="L64" s="45"/>
      <c r="M64" s="45"/>
      <c r="N64" s="23"/>
    </row>
    <row r="65" spans="1:14" s="26" customFormat="1" x14ac:dyDescent="0.2">
      <c r="A65" s="33" t="s">
        <v>651</v>
      </c>
      <c r="B65" s="62"/>
      <c r="C65" s="46"/>
      <c r="D65" s="46"/>
      <c r="E65" s="46"/>
      <c r="F65" s="412"/>
      <c r="G65" s="412"/>
      <c r="H65" s="412"/>
      <c r="I65" s="412"/>
      <c r="J65" s="34"/>
      <c r="K65" s="33"/>
      <c r="L65" s="33"/>
      <c r="M65" s="33"/>
      <c r="N65" s="23"/>
    </row>
    <row r="66" spans="1:14" s="26" customFormat="1" x14ac:dyDescent="0.2">
      <c r="B66" s="47" t="s">
        <v>652</v>
      </c>
      <c r="C66" s="48"/>
      <c r="D66" s="48"/>
      <c r="E66" s="268"/>
      <c r="F66" s="406"/>
      <c r="G66" s="406"/>
      <c r="H66" s="415"/>
      <c r="I66" s="416"/>
      <c r="J66" s="23"/>
      <c r="K66" s="27"/>
      <c r="L66" s="27"/>
      <c r="M66" s="27"/>
      <c r="N66" s="23"/>
    </row>
    <row r="67" spans="1:14" s="26" customFormat="1" x14ac:dyDescent="0.2">
      <c r="B67" s="11" t="s">
        <v>32</v>
      </c>
      <c r="C67" s="9">
        <v>20</v>
      </c>
      <c r="D67" s="17" t="s">
        <v>33</v>
      </c>
      <c r="E67" s="269" t="s">
        <v>537</v>
      </c>
      <c r="F67" s="406" t="s">
        <v>59</v>
      </c>
      <c r="G67" s="406"/>
      <c r="H67" s="415"/>
      <c r="I67" s="416"/>
      <c r="J67" s="23"/>
      <c r="K67" s="27"/>
      <c r="L67" s="27"/>
      <c r="M67" s="27"/>
      <c r="N67" s="23"/>
    </row>
    <row r="68" spans="1:14" s="26" customFormat="1" x14ac:dyDescent="0.2">
      <c r="B68" s="11" t="s">
        <v>533</v>
      </c>
      <c r="C68" s="61">
        <f>'EVSE - Grid-tied storage'!C5+'EVSE - Grid-tied storage'!C6+'EVSE - Grid-tied storage'!C7</f>
        <v>264.70588216666664</v>
      </c>
      <c r="D68" s="9" t="s">
        <v>18</v>
      </c>
      <c r="E68" s="269" t="s">
        <v>535</v>
      </c>
      <c r="F68" s="433" t="s">
        <v>59</v>
      </c>
      <c r="G68" s="406"/>
      <c r="H68" s="415"/>
      <c r="I68" s="416"/>
      <c r="J68" s="23"/>
      <c r="K68" s="27"/>
      <c r="L68" s="27"/>
      <c r="M68" s="27"/>
      <c r="N68" s="23"/>
    </row>
    <row r="69" spans="1:14" s="26" customFormat="1" x14ac:dyDescent="0.2">
      <c r="B69" s="11" t="s">
        <v>378</v>
      </c>
      <c r="C69" s="61">
        <f>C68*$C$10*1000</f>
        <v>19058823.515999995</v>
      </c>
      <c r="D69" s="9" t="s">
        <v>34</v>
      </c>
      <c r="E69" s="63"/>
      <c r="F69" s="434"/>
      <c r="G69" s="406"/>
      <c r="H69" s="415"/>
      <c r="I69" s="416"/>
      <c r="J69" s="23"/>
      <c r="K69" s="27"/>
      <c r="L69" s="27"/>
      <c r="M69" s="27"/>
      <c r="N69" s="23"/>
    </row>
    <row r="70" spans="1:14" s="26" customFormat="1" x14ac:dyDescent="0.2">
      <c r="B70" s="11" t="s">
        <v>379</v>
      </c>
      <c r="C70" s="61">
        <f>-PMT($C$14,$C$67,C69)</f>
        <v>1799018.1128996031</v>
      </c>
      <c r="D70" s="9"/>
      <c r="E70" s="63"/>
      <c r="F70" s="404" t="s">
        <v>59</v>
      </c>
      <c r="G70" s="406"/>
      <c r="H70" s="415"/>
      <c r="I70" s="416"/>
      <c r="J70" s="23"/>
      <c r="K70" s="27"/>
      <c r="L70" s="27"/>
      <c r="M70" s="27"/>
      <c r="N70" s="23"/>
    </row>
    <row r="71" spans="1:14" s="26" customFormat="1" x14ac:dyDescent="0.2">
      <c r="B71" s="400" t="s">
        <v>447</v>
      </c>
      <c r="C71" s="401">
        <f>C70/$C$12</f>
        <v>11.884685444806484</v>
      </c>
      <c r="D71" s="402" t="s">
        <v>7</v>
      </c>
      <c r="E71" s="63"/>
      <c r="F71" s="422" t="s">
        <v>59</v>
      </c>
      <c r="G71" s="406"/>
      <c r="H71" s="415"/>
      <c r="I71" s="416"/>
      <c r="J71" s="23"/>
      <c r="K71" s="27"/>
      <c r="L71" s="27"/>
      <c r="M71" s="27"/>
      <c r="N71" s="23"/>
    </row>
    <row r="72" spans="1:14" s="26" customFormat="1" x14ac:dyDescent="0.2">
      <c r="B72" s="36" t="s">
        <v>358</v>
      </c>
      <c r="C72" s="27"/>
      <c r="E72" s="63"/>
      <c r="F72" s="422" t="s">
        <v>59</v>
      </c>
      <c r="G72" s="406"/>
      <c r="H72" s="415"/>
      <c r="I72" s="416"/>
      <c r="J72" s="23"/>
      <c r="K72" s="27"/>
      <c r="L72" s="27"/>
      <c r="M72" s="27"/>
      <c r="N72" s="23"/>
    </row>
    <row r="73" spans="1:14" s="26" customFormat="1" x14ac:dyDescent="0.2">
      <c r="B73" s="11" t="s">
        <v>624</v>
      </c>
      <c r="C73" s="61">
        <v>700000</v>
      </c>
      <c r="D73" s="9" t="s">
        <v>34</v>
      </c>
      <c r="E73" s="263" t="s">
        <v>531</v>
      </c>
      <c r="F73" s="422" t="s">
        <v>59</v>
      </c>
      <c r="G73" s="406"/>
      <c r="H73" s="415"/>
      <c r="I73" s="416"/>
      <c r="J73" s="23"/>
      <c r="K73" s="27"/>
      <c r="L73" s="27"/>
      <c r="M73" s="27"/>
      <c r="N73" s="23"/>
    </row>
    <row r="74" spans="1:14" s="26" customFormat="1" x14ac:dyDescent="0.2">
      <c r="B74" s="11" t="s">
        <v>38</v>
      </c>
      <c r="C74" s="9">
        <f>C10</f>
        <v>72</v>
      </c>
      <c r="D74" s="9" t="s">
        <v>10</v>
      </c>
      <c r="E74" s="224" t="s">
        <v>11</v>
      </c>
      <c r="F74" s="422"/>
      <c r="G74" s="406"/>
      <c r="H74" s="415"/>
      <c r="I74" s="416"/>
      <c r="J74" s="23"/>
      <c r="K74" s="27"/>
      <c r="L74" s="27"/>
      <c r="M74" s="27"/>
      <c r="N74" s="23"/>
    </row>
    <row r="75" spans="1:14" s="26" customFormat="1" x14ac:dyDescent="0.2">
      <c r="B75" s="11" t="s">
        <v>356</v>
      </c>
      <c r="C75" s="61">
        <f>C73/2*C74</f>
        <v>25200000</v>
      </c>
      <c r="D75" s="9" t="s">
        <v>34</v>
      </c>
      <c r="E75" s="63"/>
      <c r="F75" s="422"/>
      <c r="G75" s="406"/>
      <c r="H75" s="415"/>
      <c r="I75" s="416"/>
      <c r="J75" s="23"/>
      <c r="K75" s="27"/>
      <c r="L75" s="27"/>
      <c r="M75" s="27"/>
      <c r="N75" s="23"/>
    </row>
    <row r="76" spans="1:14" s="26" customFormat="1" x14ac:dyDescent="0.2">
      <c r="B76" s="11" t="s">
        <v>357</v>
      </c>
      <c r="C76" s="61">
        <f>-PMT($C$14,$C$67,C75)</f>
        <v>2378701.7287300434</v>
      </c>
      <c r="D76" s="9" t="s">
        <v>36</v>
      </c>
      <c r="E76" s="63"/>
      <c r="F76" s="422"/>
      <c r="G76" s="406"/>
      <c r="H76" s="415"/>
      <c r="I76" s="416"/>
      <c r="J76" s="23"/>
      <c r="K76" s="27"/>
      <c r="L76" s="27"/>
      <c r="M76" s="27"/>
      <c r="N76" s="23"/>
    </row>
    <row r="77" spans="1:14" s="26" customFormat="1" x14ac:dyDescent="0.2">
      <c r="B77" s="150" t="s">
        <v>447</v>
      </c>
      <c r="C77" s="260">
        <f>C76/C12</f>
        <v>15.714195210302268</v>
      </c>
      <c r="D77" t="s">
        <v>7</v>
      </c>
      <c r="E77" s="63"/>
      <c r="F77" s="422"/>
      <c r="G77" s="406"/>
      <c r="H77" s="415"/>
      <c r="I77" s="416"/>
      <c r="J77" s="23"/>
      <c r="K77" s="27"/>
      <c r="L77" s="27"/>
      <c r="M77" s="27"/>
      <c r="N77" s="23"/>
    </row>
    <row r="78" spans="1:14" s="26" customFormat="1" x14ac:dyDescent="0.2">
      <c r="B78" s="36" t="s">
        <v>597</v>
      </c>
      <c r="C78" s="14"/>
      <c r="D78"/>
      <c r="E78" s="63"/>
      <c r="F78" s="422"/>
      <c r="G78" s="406"/>
      <c r="H78" s="415"/>
      <c r="I78" s="416"/>
      <c r="J78" s="23"/>
      <c r="K78" s="27"/>
      <c r="L78" s="27"/>
      <c r="M78" s="27"/>
      <c r="N78" s="23"/>
    </row>
    <row r="79" spans="1:14" s="26" customFormat="1" x14ac:dyDescent="0.2">
      <c r="B79" s="399" t="s">
        <v>656</v>
      </c>
      <c r="C79" s="14">
        <f>'EVSE - Industry'!F13</f>
        <v>4601250</v>
      </c>
      <c r="D79"/>
      <c r="E79" s="63"/>
      <c r="F79" s="422"/>
      <c r="G79" s="406"/>
      <c r="H79" s="415"/>
      <c r="I79" s="416"/>
      <c r="J79" s="23"/>
      <c r="K79" s="27"/>
      <c r="L79" s="27"/>
      <c r="M79" s="27"/>
      <c r="N79" s="23"/>
    </row>
    <row r="80" spans="1:14" s="26" customFormat="1" x14ac:dyDescent="0.2">
      <c r="B80" s="11" t="s">
        <v>356</v>
      </c>
      <c r="C80" s="14">
        <f>C79*C9</f>
        <v>36810000</v>
      </c>
      <c r="D80"/>
      <c r="E80" s="63"/>
      <c r="F80" s="422"/>
      <c r="G80" s="406"/>
      <c r="H80" s="415"/>
      <c r="I80" s="416"/>
      <c r="J80" s="23"/>
      <c r="K80" s="27"/>
      <c r="L80" s="27"/>
      <c r="M80" s="27"/>
      <c r="N80" s="23"/>
    </row>
    <row r="81" spans="1:14" s="26" customFormat="1" x14ac:dyDescent="0.2">
      <c r="B81" s="11" t="s">
        <v>357</v>
      </c>
      <c r="C81" s="61">
        <f>-PMT($C$14,$C$67,C80)</f>
        <v>3474603.5966092423</v>
      </c>
      <c r="D81"/>
      <c r="E81" s="63"/>
      <c r="F81" s="422"/>
      <c r="G81" s="406"/>
      <c r="H81" s="415"/>
      <c r="I81" s="416"/>
      <c r="J81" s="23"/>
      <c r="K81" s="27"/>
      <c r="L81" s="27"/>
      <c r="M81" s="27"/>
      <c r="N81" s="23"/>
    </row>
    <row r="82" spans="1:14" s="26" customFormat="1" x14ac:dyDescent="0.2">
      <c r="B82" s="400" t="s">
        <v>447</v>
      </c>
      <c r="C82" s="403">
        <f>C81/C12</f>
        <v>22.953949432191529</v>
      </c>
      <c r="D82" s="402"/>
      <c r="E82" s="63"/>
      <c r="F82" s="422"/>
      <c r="G82" s="406"/>
      <c r="H82" s="415"/>
      <c r="I82" s="416"/>
      <c r="J82" s="23"/>
      <c r="K82" s="27"/>
      <c r="L82" s="27"/>
      <c r="M82" s="27"/>
      <c r="N82" s="23"/>
    </row>
    <row r="83" spans="1:14" s="26" customFormat="1" x14ac:dyDescent="0.2">
      <c r="B83" s="12" t="s">
        <v>657</v>
      </c>
      <c r="C83" s="222">
        <f>C82+C71</f>
        <v>34.838634876998015</v>
      </c>
      <c r="D83" s="13" t="s">
        <v>7</v>
      </c>
      <c r="E83" s="63"/>
      <c r="F83" s="422"/>
      <c r="G83" s="406"/>
      <c r="H83" s="415"/>
      <c r="I83" s="416"/>
      <c r="J83" s="23"/>
      <c r="K83" s="27"/>
      <c r="L83" s="27"/>
      <c r="M83" s="27"/>
      <c r="N83" s="23"/>
    </row>
    <row r="84" spans="1:14" s="26" customFormat="1" x14ac:dyDescent="0.2">
      <c r="A84" s="38" t="s">
        <v>448</v>
      </c>
      <c r="B84" s="39"/>
      <c r="C84" s="38"/>
      <c r="D84" s="38"/>
      <c r="E84" s="38"/>
      <c r="F84" s="426"/>
      <c r="G84" s="426"/>
      <c r="H84" s="426"/>
      <c r="I84" s="426"/>
      <c r="J84" s="39"/>
      <c r="K84" s="38"/>
      <c r="L84" s="38"/>
      <c r="M84" s="38"/>
      <c r="N84" s="23"/>
    </row>
    <row r="85" spans="1:14" s="26" customFormat="1" ht="136" x14ac:dyDescent="0.2">
      <c r="B85" s="152" t="s">
        <v>448</v>
      </c>
      <c r="C85" s="242">
        <v>61.8</v>
      </c>
      <c r="D85" s="26" t="s">
        <v>18</v>
      </c>
      <c r="E85" s="398" t="s">
        <v>653</v>
      </c>
      <c r="F85" s="404" t="s">
        <v>59</v>
      </c>
      <c r="G85" s="406"/>
      <c r="H85" s="415"/>
      <c r="I85" s="416"/>
      <c r="J85" s="23"/>
      <c r="K85" s="27"/>
      <c r="L85" s="27"/>
      <c r="M85" s="27"/>
      <c r="N85" s="23"/>
    </row>
    <row r="86" spans="1:14" s="26" customFormat="1" x14ac:dyDescent="0.2">
      <c r="B86" s="23" t="s">
        <v>553</v>
      </c>
      <c r="C86" s="281">
        <v>30</v>
      </c>
      <c r="D86" s="26" t="s">
        <v>554</v>
      </c>
      <c r="E86" s="264"/>
      <c r="F86" s="404"/>
      <c r="G86" s="406"/>
      <c r="H86" s="415"/>
      <c r="I86" s="416"/>
      <c r="J86" s="23"/>
      <c r="K86" s="27"/>
      <c r="L86" s="27"/>
      <c r="M86" s="27"/>
      <c r="N86" s="23"/>
    </row>
    <row r="87" spans="1:14" s="26" customFormat="1" x14ac:dyDescent="0.2">
      <c r="B87" s="23" t="s">
        <v>480</v>
      </c>
      <c r="C87" s="26">
        <f>C10*1000</f>
        <v>72000</v>
      </c>
      <c r="D87" s="26" t="s">
        <v>75</v>
      </c>
      <c r="E87" s="264" t="s">
        <v>11</v>
      </c>
      <c r="F87" s="404" t="s">
        <v>59</v>
      </c>
      <c r="G87" s="406"/>
      <c r="H87" s="415"/>
      <c r="I87" s="416"/>
      <c r="J87" s="23"/>
      <c r="K87" s="27"/>
      <c r="L87" s="27"/>
      <c r="M87" s="27"/>
      <c r="N87" s="23"/>
    </row>
    <row r="88" spans="1:14" s="26" customFormat="1" x14ac:dyDescent="0.2">
      <c r="B88" s="53" t="s">
        <v>448</v>
      </c>
      <c r="C88" s="242">
        <f>C87*C85</f>
        <v>4449600</v>
      </c>
      <c r="D88" s="26" t="s">
        <v>34</v>
      </c>
      <c r="E88" s="355" t="s">
        <v>625</v>
      </c>
      <c r="F88" s="404" t="s">
        <v>59</v>
      </c>
      <c r="G88" s="406"/>
      <c r="H88" s="415"/>
      <c r="I88" s="416"/>
      <c r="J88" s="23"/>
      <c r="K88" s="27"/>
      <c r="L88" s="27"/>
      <c r="M88" s="27"/>
      <c r="N88" s="23"/>
    </row>
    <row r="89" spans="1:14" s="26" customFormat="1" x14ac:dyDescent="0.2">
      <c r="B89" s="53" t="s">
        <v>482</v>
      </c>
      <c r="C89" s="242">
        <f>-PMT(C14,C86,C88)</f>
        <v>358577.26106304041</v>
      </c>
      <c r="D89" s="26" t="s">
        <v>36</v>
      </c>
      <c r="E89" s="264"/>
      <c r="F89" s="404" t="s">
        <v>59</v>
      </c>
      <c r="G89" s="406"/>
      <c r="H89" s="415"/>
      <c r="I89" s="416"/>
      <c r="J89" s="23"/>
      <c r="K89" s="27"/>
      <c r="L89" s="27"/>
      <c r="M89" s="27"/>
      <c r="N89" s="23"/>
    </row>
    <row r="90" spans="1:14" s="26" customFormat="1" x14ac:dyDescent="0.2">
      <c r="B90" s="151" t="s">
        <v>481</v>
      </c>
      <c r="C90" s="243">
        <f>C89/C12</f>
        <v>2.3688354913368874</v>
      </c>
      <c r="D90" s="13" t="s">
        <v>7</v>
      </c>
      <c r="E90" s="264"/>
      <c r="F90" s="404"/>
      <c r="G90" s="406"/>
      <c r="H90" s="415"/>
      <c r="I90" s="416"/>
      <c r="J90" s="23"/>
      <c r="K90" s="27"/>
      <c r="L90" s="27"/>
      <c r="M90" s="27"/>
      <c r="N90" s="23"/>
    </row>
    <row r="91" spans="1:14" s="26" customFormat="1" x14ac:dyDescent="0.2">
      <c r="A91" s="38" t="s">
        <v>83</v>
      </c>
      <c r="B91" s="39"/>
      <c r="C91" s="38"/>
      <c r="D91" s="58" t="s">
        <v>654</v>
      </c>
      <c r="E91" s="38"/>
      <c r="F91" s="426"/>
      <c r="G91" s="426"/>
      <c r="H91" s="426"/>
      <c r="I91" s="426"/>
      <c r="J91" s="39"/>
      <c r="K91" s="38"/>
      <c r="L91" s="38"/>
      <c r="M91" s="38"/>
      <c r="N91" s="23"/>
    </row>
    <row r="92" spans="1:14" s="26" customFormat="1" x14ac:dyDescent="0.2">
      <c r="B92" s="47" t="s">
        <v>476</v>
      </c>
      <c r="E92" s="264"/>
      <c r="F92" s="435" t="s">
        <v>59</v>
      </c>
      <c r="G92" s="406"/>
      <c r="H92" s="415"/>
      <c r="I92" s="416"/>
      <c r="J92" s="23"/>
      <c r="K92" s="27"/>
      <c r="L92" s="27"/>
      <c r="M92" s="27"/>
      <c r="N92" s="23"/>
    </row>
    <row r="93" spans="1:14" s="26" customFormat="1" x14ac:dyDescent="0.2">
      <c r="B93" s="23" t="s">
        <v>474</v>
      </c>
      <c r="C93" s="242">
        <v>8000</v>
      </c>
      <c r="D93" s="26" t="s">
        <v>36</v>
      </c>
      <c r="E93" s="264" t="s">
        <v>536</v>
      </c>
      <c r="F93" s="404" t="s">
        <v>59</v>
      </c>
      <c r="G93" s="406"/>
      <c r="H93" s="415"/>
      <c r="I93" s="416"/>
      <c r="J93" s="23"/>
      <c r="K93" s="27"/>
      <c r="L93" s="27"/>
      <c r="M93" s="27"/>
      <c r="N93" s="23"/>
    </row>
    <row r="94" spans="1:14" s="26" customFormat="1" x14ac:dyDescent="0.2">
      <c r="B94" s="23" t="s">
        <v>475</v>
      </c>
      <c r="C94" s="219">
        <v>5</v>
      </c>
      <c r="D94" s="26" t="s">
        <v>149</v>
      </c>
      <c r="E94" s="264" t="s">
        <v>538</v>
      </c>
      <c r="F94" s="404" t="s">
        <v>59</v>
      </c>
      <c r="G94" s="406"/>
      <c r="H94" s="415"/>
      <c r="I94" s="416"/>
      <c r="J94" s="23"/>
      <c r="K94" s="27"/>
      <c r="L94" s="27"/>
      <c r="M94" s="27"/>
      <c r="N94" s="23"/>
    </row>
    <row r="95" spans="1:14" s="26" customFormat="1" x14ac:dyDescent="0.2">
      <c r="B95" s="23" t="s">
        <v>475</v>
      </c>
      <c r="C95" s="242">
        <f>C94*1000*C10</f>
        <v>360000</v>
      </c>
      <c r="D95" s="26" t="s">
        <v>36</v>
      </c>
      <c r="E95" s="264"/>
      <c r="F95" s="404"/>
      <c r="G95" s="406"/>
      <c r="H95" s="415"/>
      <c r="I95" s="416"/>
      <c r="J95" s="23"/>
      <c r="K95" s="27"/>
      <c r="L95" s="27"/>
      <c r="M95" s="27"/>
      <c r="N95" s="23"/>
    </row>
    <row r="96" spans="1:14" s="26" customFormat="1" x14ac:dyDescent="0.2">
      <c r="B96" s="23" t="s">
        <v>596</v>
      </c>
      <c r="C96" s="242">
        <f>AVERAGE(C95,C93)</f>
        <v>184000</v>
      </c>
      <c r="D96" s="26" t="s">
        <v>36</v>
      </c>
      <c r="E96" s="264"/>
      <c r="F96" s="404" t="s">
        <v>59</v>
      </c>
      <c r="G96" s="406"/>
      <c r="H96" s="415"/>
      <c r="I96" s="416"/>
      <c r="J96" s="23"/>
      <c r="K96" s="27"/>
      <c r="L96" s="27"/>
      <c r="M96" s="27"/>
      <c r="N96" s="23"/>
    </row>
    <row r="97" spans="1:14" s="26" customFormat="1" x14ac:dyDescent="0.2">
      <c r="B97" s="36" t="s">
        <v>477</v>
      </c>
      <c r="C97" s="27"/>
      <c r="E97" s="29"/>
      <c r="F97" s="404"/>
      <c r="G97" s="406"/>
      <c r="H97" s="415"/>
      <c r="I97" s="416"/>
      <c r="J97" s="23"/>
      <c r="K97" s="27"/>
      <c r="L97" s="27"/>
      <c r="M97" s="27"/>
      <c r="N97" s="23"/>
    </row>
    <row r="98" spans="1:14" s="26" customFormat="1" x14ac:dyDescent="0.2">
      <c r="B98" s="23" t="s">
        <v>478</v>
      </c>
      <c r="C98" s="220">
        <v>7.5</v>
      </c>
      <c r="D98" s="26" t="s">
        <v>149</v>
      </c>
      <c r="E98" s="37" t="s">
        <v>539</v>
      </c>
      <c r="F98" s="422" t="s">
        <v>59</v>
      </c>
      <c r="G98" s="406"/>
      <c r="H98" s="415"/>
      <c r="I98" s="416"/>
      <c r="J98" s="23"/>
      <c r="K98" s="27"/>
      <c r="L98" s="27"/>
      <c r="M98" s="27"/>
      <c r="N98" s="23"/>
    </row>
    <row r="99" spans="1:14" s="26" customFormat="1" x14ac:dyDescent="0.2">
      <c r="B99" s="23" t="s">
        <v>150</v>
      </c>
      <c r="C99" s="41">
        <f>C98*C10*1000</f>
        <v>540000</v>
      </c>
      <c r="D99" s="26" t="s">
        <v>36</v>
      </c>
      <c r="E99" s="29"/>
      <c r="F99" s="404"/>
      <c r="G99" s="406"/>
      <c r="H99" s="415"/>
      <c r="I99" s="416"/>
      <c r="J99" s="23"/>
      <c r="K99" s="27"/>
      <c r="L99" s="27"/>
      <c r="M99" s="27"/>
      <c r="N99" s="23"/>
    </row>
    <row r="100" spans="1:14" s="26" customFormat="1" x14ac:dyDescent="0.2">
      <c r="B100" s="36" t="s">
        <v>479</v>
      </c>
      <c r="C100" s="220"/>
      <c r="E100" s="29"/>
      <c r="F100" s="404"/>
      <c r="G100" s="406"/>
      <c r="H100" s="415"/>
      <c r="I100" s="416"/>
      <c r="J100" s="23"/>
      <c r="K100" s="27"/>
      <c r="L100" s="27"/>
      <c r="M100" s="27"/>
      <c r="N100" s="23"/>
    </row>
    <row r="101" spans="1:14" s="26" customFormat="1" x14ac:dyDescent="0.2">
      <c r="B101" s="23" t="s">
        <v>77</v>
      </c>
      <c r="C101" s="49">
        <f>1/(10000/((24/C6*C11)*365))</f>
        <v>0.26279999999999998</v>
      </c>
      <c r="D101" s="26" t="s">
        <v>80</v>
      </c>
      <c r="E101" s="29" t="s">
        <v>531</v>
      </c>
      <c r="F101" s="422" t="s">
        <v>59</v>
      </c>
      <c r="G101" s="406"/>
      <c r="H101" s="415"/>
      <c r="I101" s="416"/>
      <c r="J101" s="23"/>
      <c r="K101" s="27"/>
      <c r="L101" s="27"/>
      <c r="M101" s="27"/>
      <c r="N101" s="23"/>
    </row>
    <row r="102" spans="1:14" s="26" customFormat="1" x14ac:dyDescent="0.2">
      <c r="B102" s="23" t="s">
        <v>78</v>
      </c>
      <c r="C102" s="41">
        <v>2000</v>
      </c>
      <c r="D102" s="26" t="s">
        <v>81</v>
      </c>
      <c r="E102" s="266" t="s">
        <v>552</v>
      </c>
      <c r="F102" s="404"/>
      <c r="G102" s="406"/>
      <c r="H102" s="415"/>
      <c r="I102" s="416"/>
      <c r="J102" s="23"/>
      <c r="K102" s="27"/>
      <c r="L102" s="27"/>
      <c r="M102" s="27"/>
      <c r="N102" s="23"/>
    </row>
    <row r="103" spans="1:14" s="26" customFormat="1" x14ac:dyDescent="0.2">
      <c r="B103" s="23" t="s">
        <v>79</v>
      </c>
      <c r="C103" s="41">
        <f>C102*C101*C10/C8</f>
        <v>4204.7999999999993</v>
      </c>
      <c r="D103" s="26" t="s">
        <v>36</v>
      </c>
      <c r="E103" s="29"/>
      <c r="F103" s="404"/>
      <c r="G103" s="406"/>
      <c r="H103" s="415"/>
      <c r="I103" s="416"/>
      <c r="J103" s="23"/>
      <c r="K103" s="27"/>
      <c r="L103" s="27"/>
      <c r="M103" s="27"/>
      <c r="N103" s="23"/>
    </row>
    <row r="104" spans="1:14" s="26" customFormat="1" x14ac:dyDescent="0.2">
      <c r="B104" s="36" t="s">
        <v>82</v>
      </c>
      <c r="C104" s="42"/>
      <c r="E104" s="263"/>
      <c r="F104" s="404" t="s">
        <v>59</v>
      </c>
      <c r="G104" s="406"/>
      <c r="H104" s="415"/>
      <c r="I104" s="416"/>
      <c r="J104" s="23"/>
      <c r="K104" s="27"/>
      <c r="L104" s="27"/>
      <c r="M104" s="27"/>
      <c r="N104" s="23"/>
    </row>
    <row r="105" spans="1:14" s="26" customFormat="1" x14ac:dyDescent="0.2">
      <c r="B105" s="50" t="s">
        <v>153</v>
      </c>
      <c r="C105" s="41">
        <f>C103+C99+C96</f>
        <v>728204.80000000005</v>
      </c>
      <c r="D105" s="26" t="s">
        <v>36</v>
      </c>
      <c r="E105" s="29"/>
      <c r="F105" s="404"/>
      <c r="G105" s="406"/>
      <c r="H105" s="415"/>
      <c r="I105" s="416"/>
      <c r="J105" s="23"/>
      <c r="K105" s="27"/>
      <c r="L105" s="27"/>
      <c r="M105" s="27"/>
      <c r="N105" s="23"/>
    </row>
    <row r="106" spans="1:14" s="26" customFormat="1" x14ac:dyDescent="0.2">
      <c r="B106" s="12" t="s">
        <v>154</v>
      </c>
      <c r="C106" s="221">
        <f>C105/C12</f>
        <v>4.8106714019956023</v>
      </c>
      <c r="D106" s="13" t="s">
        <v>7</v>
      </c>
      <c r="E106" s="29"/>
      <c r="F106" s="436" t="s">
        <v>59</v>
      </c>
      <c r="G106" s="406"/>
      <c r="H106" s="415"/>
      <c r="I106" s="416"/>
      <c r="J106" s="23"/>
      <c r="K106" s="27"/>
      <c r="L106" s="27"/>
      <c r="M106" s="27"/>
      <c r="N106" s="23"/>
    </row>
    <row r="107" spans="1:14" s="26" customFormat="1" ht="17" thickBot="1" x14ac:dyDescent="0.25">
      <c r="A107" s="30" t="s">
        <v>90</v>
      </c>
      <c r="B107" s="44"/>
      <c r="C107" s="45"/>
      <c r="D107" s="45"/>
      <c r="E107" s="45"/>
      <c r="F107" s="432"/>
      <c r="G107" s="432"/>
      <c r="H107" s="432"/>
      <c r="I107" s="432"/>
      <c r="J107" s="44"/>
      <c r="K107" s="45"/>
      <c r="L107" s="45"/>
      <c r="M107" s="45"/>
      <c r="N107" s="23"/>
    </row>
    <row r="108" spans="1:14" s="26" customFormat="1" x14ac:dyDescent="0.2">
      <c r="A108" s="38" t="s">
        <v>3</v>
      </c>
      <c r="B108" s="39"/>
      <c r="C108" s="38"/>
      <c r="D108" s="38"/>
      <c r="E108" s="38"/>
      <c r="F108" s="426"/>
      <c r="G108" s="426"/>
      <c r="H108" s="426"/>
      <c r="I108" s="426"/>
      <c r="J108" s="256"/>
      <c r="K108" s="38"/>
      <c r="L108" s="38"/>
      <c r="M108" s="38"/>
      <c r="N108" s="23"/>
    </row>
    <row r="109" spans="1:14" s="26" customFormat="1" x14ac:dyDescent="0.2">
      <c r="B109" s="23" t="s">
        <v>98</v>
      </c>
      <c r="C109" s="27">
        <f>C10/C8</f>
        <v>8</v>
      </c>
      <c r="D109" s="26" t="s">
        <v>99</v>
      </c>
      <c r="E109" s="267"/>
      <c r="F109" s="404" t="s">
        <v>373</v>
      </c>
      <c r="G109" s="437">
        <v>0</v>
      </c>
      <c r="H109" s="415" t="s">
        <v>125</v>
      </c>
      <c r="I109" s="405" t="s">
        <v>645</v>
      </c>
      <c r="J109" s="12" t="str">
        <f>F112</f>
        <v>Total cost of land, levelized</v>
      </c>
      <c r="K109" s="43">
        <f>G112</f>
        <v>0</v>
      </c>
      <c r="L109" s="16" t="str">
        <f>H112</f>
        <v>$/MWh</v>
      </c>
      <c r="M109" s="37"/>
      <c r="N109" s="23" t="s">
        <v>59</v>
      </c>
    </row>
    <row r="110" spans="1:14" s="26" customFormat="1" x14ac:dyDescent="0.2">
      <c r="B110" s="23" t="s">
        <v>100</v>
      </c>
      <c r="C110" s="27">
        <f>C109*2</f>
        <v>16</v>
      </c>
      <c r="D110" s="26" t="s">
        <v>99</v>
      </c>
      <c r="E110" s="267" t="s">
        <v>11</v>
      </c>
      <c r="F110" s="404" t="s">
        <v>126</v>
      </c>
      <c r="G110" s="437">
        <f>G109*C115</f>
        <v>0</v>
      </c>
      <c r="H110" s="415" t="s">
        <v>34</v>
      </c>
      <c r="I110" s="405"/>
      <c r="J110" s="23"/>
      <c r="M110" s="264"/>
      <c r="N110" s="23"/>
    </row>
    <row r="111" spans="1:14" s="26" customFormat="1" x14ac:dyDescent="0.2">
      <c r="B111" s="23" t="s">
        <v>101</v>
      </c>
      <c r="C111" s="52">
        <f>17.98*2.6*2</f>
        <v>93.496000000000009</v>
      </c>
      <c r="D111" s="26" t="s">
        <v>102</v>
      </c>
      <c r="E111" s="267" t="s">
        <v>540</v>
      </c>
      <c r="F111" s="423" t="s">
        <v>127</v>
      </c>
      <c r="G111" s="438">
        <f>-PMT($C$14,C16,G110)</f>
        <v>0</v>
      </c>
      <c r="H111" s="384" t="s">
        <v>36</v>
      </c>
      <c r="I111" s="405"/>
      <c r="J111" s="23"/>
      <c r="M111" s="264"/>
      <c r="N111" s="23"/>
    </row>
    <row r="112" spans="1:14" s="26" customFormat="1" x14ac:dyDescent="0.2">
      <c r="B112" s="23" t="s">
        <v>103</v>
      </c>
      <c r="C112" s="52">
        <f>C111*(C110+C109)</f>
        <v>2243.9040000000005</v>
      </c>
      <c r="D112" s="26" t="s">
        <v>102</v>
      </c>
      <c r="E112" s="29"/>
      <c r="F112" s="419" t="s">
        <v>128</v>
      </c>
      <c r="G112" s="420">
        <f>G111/$C$12</f>
        <v>0</v>
      </c>
      <c r="H112" s="439" t="s">
        <v>7</v>
      </c>
      <c r="I112" s="405"/>
      <c r="J112" s="23"/>
      <c r="M112" s="264"/>
      <c r="N112" s="23"/>
    </row>
    <row r="113" spans="1:14" s="26" customFormat="1" x14ac:dyDescent="0.2">
      <c r="B113" s="23" t="s">
        <v>104</v>
      </c>
      <c r="C113" s="52">
        <f>C112*2</f>
        <v>4487.8080000000009</v>
      </c>
      <c r="D113" s="26" t="s">
        <v>102</v>
      </c>
      <c r="E113" s="266" t="s">
        <v>552</v>
      </c>
      <c r="F113" s="422" t="s">
        <v>59</v>
      </c>
      <c r="G113" s="440"/>
      <c r="H113" s="415"/>
      <c r="I113" s="405"/>
      <c r="J113" s="23"/>
      <c r="K113" s="27"/>
      <c r="L113" s="27"/>
      <c r="M113" s="29"/>
      <c r="N113" s="23"/>
    </row>
    <row r="114" spans="1:14" s="26" customFormat="1" x14ac:dyDescent="0.2">
      <c r="B114" s="23" t="s">
        <v>105</v>
      </c>
      <c r="C114" s="52">
        <v>4046.86</v>
      </c>
      <c r="D114" s="26" t="s">
        <v>105</v>
      </c>
      <c r="E114" s="29" t="s">
        <v>106</v>
      </c>
      <c r="F114" s="414"/>
      <c r="G114" s="406"/>
      <c r="H114" s="415"/>
      <c r="I114" s="416"/>
      <c r="J114" s="23"/>
      <c r="K114" s="27"/>
      <c r="L114" s="27"/>
      <c r="M114" s="29"/>
      <c r="N114" s="23"/>
    </row>
    <row r="115" spans="1:14" s="26" customFormat="1" x14ac:dyDescent="0.2">
      <c r="B115" s="23" t="s">
        <v>104</v>
      </c>
      <c r="C115" s="51">
        <f>C113/C114</f>
        <v>1.1089605274212602</v>
      </c>
      <c r="D115" s="26" t="s">
        <v>107</v>
      </c>
      <c r="E115" s="29"/>
      <c r="F115" s="404"/>
      <c r="G115" s="406"/>
      <c r="H115" s="415"/>
      <c r="I115" s="416"/>
      <c r="J115" s="23"/>
      <c r="K115" s="27"/>
      <c r="L115" s="27"/>
      <c r="M115" s="267"/>
    </row>
    <row r="116" spans="1:14" s="26" customFormat="1" x14ac:dyDescent="0.2">
      <c r="B116" s="23" t="s">
        <v>110</v>
      </c>
      <c r="C116" s="41">
        <v>0</v>
      </c>
      <c r="D116" s="26" t="s">
        <v>125</v>
      </c>
      <c r="E116" s="64" t="s">
        <v>645</v>
      </c>
      <c r="F116" s="404" t="s">
        <v>59</v>
      </c>
      <c r="G116" s="406"/>
      <c r="H116" s="415"/>
      <c r="I116" s="416"/>
      <c r="J116" s="23"/>
      <c r="K116" s="27"/>
      <c r="L116" s="27"/>
      <c r="M116" s="267"/>
    </row>
    <row r="117" spans="1:14" s="26" customFormat="1" x14ac:dyDescent="0.2">
      <c r="B117" s="23" t="s">
        <v>126</v>
      </c>
      <c r="C117" s="41">
        <f>C116*C115</f>
        <v>0</v>
      </c>
      <c r="D117" s="26" t="s">
        <v>34</v>
      </c>
      <c r="E117" s="29"/>
      <c r="F117" s="404"/>
      <c r="G117" s="406"/>
      <c r="H117" s="415"/>
      <c r="I117" s="416"/>
      <c r="J117" s="23"/>
      <c r="K117" s="27"/>
      <c r="L117" s="27"/>
      <c r="M117" s="267"/>
    </row>
    <row r="118" spans="1:14" s="26" customFormat="1" x14ac:dyDescent="0.2">
      <c r="B118" s="150" t="s">
        <v>127</v>
      </c>
      <c r="C118" s="14">
        <f>-PMT($C$14,$C$16,C117)</f>
        <v>0</v>
      </c>
      <c r="D118" t="s">
        <v>36</v>
      </c>
      <c r="E118" s="29"/>
      <c r="F118" s="404"/>
      <c r="G118" s="406"/>
      <c r="H118" s="415"/>
      <c r="I118" s="416"/>
      <c r="J118" s="23"/>
      <c r="K118" s="27"/>
      <c r="L118" s="27"/>
      <c r="M118" s="28"/>
    </row>
    <row r="119" spans="1:14" s="26" customFormat="1" x14ac:dyDescent="0.2">
      <c r="B119" s="151" t="s">
        <v>128</v>
      </c>
      <c r="C119" s="221">
        <f>C118/$C$12</f>
        <v>0</v>
      </c>
      <c r="D119" s="13" t="s">
        <v>7</v>
      </c>
      <c r="E119" s="29"/>
      <c r="F119" s="434"/>
      <c r="G119" s="406"/>
      <c r="H119" s="415"/>
      <c r="I119" s="416"/>
      <c r="J119" s="23"/>
      <c r="K119" s="27"/>
      <c r="L119" s="27"/>
      <c r="M119" s="28"/>
    </row>
    <row r="120" spans="1:14" s="26" customFormat="1" x14ac:dyDescent="0.2">
      <c r="A120" s="38" t="s">
        <v>374</v>
      </c>
      <c r="B120" s="39"/>
      <c r="C120" s="38"/>
      <c r="D120" s="38"/>
      <c r="E120" s="38"/>
      <c r="F120" s="425"/>
      <c r="G120" s="426"/>
      <c r="H120" s="426"/>
      <c r="I120" s="426"/>
      <c r="J120" s="39"/>
      <c r="K120" s="38"/>
      <c r="L120" s="38"/>
      <c r="M120" s="40"/>
    </row>
    <row r="121" spans="1:14" s="26" customFormat="1" x14ac:dyDescent="0.2">
      <c r="B121" s="36" t="s">
        <v>95</v>
      </c>
      <c r="C121" s="27"/>
      <c r="F121" s="404" t="s">
        <v>59</v>
      </c>
      <c r="G121" s="406"/>
      <c r="H121" s="415"/>
      <c r="I121" s="416"/>
      <c r="J121" s="23"/>
      <c r="K121" s="27"/>
      <c r="L121" s="27"/>
      <c r="M121" s="28"/>
    </row>
    <row r="122" spans="1:14" s="26" customFormat="1" x14ac:dyDescent="0.2">
      <c r="B122" s="23" t="s">
        <v>360</v>
      </c>
      <c r="C122" s="41">
        <f>'EVSE - Grid-tied storage'!C8</f>
        <v>88.235294166666662</v>
      </c>
      <c r="D122" s="26" t="s">
        <v>18</v>
      </c>
      <c r="E122" s="63" t="s">
        <v>535</v>
      </c>
      <c r="F122" s="404" t="s">
        <v>59</v>
      </c>
      <c r="G122" s="406"/>
      <c r="H122" s="415"/>
      <c r="I122" s="416"/>
      <c r="J122" s="23"/>
      <c r="K122" s="27"/>
      <c r="L122" s="27"/>
      <c r="M122" s="28"/>
    </row>
    <row r="123" spans="1:14" s="26" customFormat="1" x14ac:dyDescent="0.2">
      <c r="B123" s="23" t="s">
        <v>25</v>
      </c>
      <c r="C123" s="41">
        <f>'EVSE - Grid-tied storage'!C9</f>
        <v>49.019607833333325</v>
      </c>
      <c r="D123" s="26" t="s">
        <v>18</v>
      </c>
      <c r="E123" s="63" t="s">
        <v>535</v>
      </c>
      <c r="F123" s="404" t="s">
        <v>59</v>
      </c>
      <c r="G123" s="406"/>
      <c r="H123" s="415"/>
      <c r="I123" s="416"/>
      <c r="J123" s="23"/>
      <c r="K123" s="27"/>
      <c r="L123" s="27"/>
      <c r="M123" s="28"/>
    </row>
    <row r="124" spans="1:14" s="26" customFormat="1" x14ac:dyDescent="0.2">
      <c r="B124" s="23" t="s">
        <v>27</v>
      </c>
      <c r="C124" s="41">
        <f>'EVSE - Grid-tied storage'!C11</f>
        <v>29.411764666666667</v>
      </c>
      <c r="D124" s="26" t="s">
        <v>18</v>
      </c>
      <c r="E124" s="63" t="s">
        <v>535</v>
      </c>
      <c r="F124" s="404" t="s">
        <v>59</v>
      </c>
      <c r="G124" s="406" t="s">
        <v>59</v>
      </c>
      <c r="H124" s="415"/>
      <c r="I124" s="416"/>
      <c r="J124" s="23"/>
      <c r="K124" s="27"/>
      <c r="L124" s="27"/>
      <c r="M124" s="28"/>
    </row>
    <row r="125" spans="1:14" s="26" customFormat="1" x14ac:dyDescent="0.2">
      <c r="B125" s="23" t="s">
        <v>96</v>
      </c>
      <c r="C125" s="41">
        <f>SUM(C122:C124)</f>
        <v>166.66666666666666</v>
      </c>
      <c r="D125" s="26" t="s">
        <v>18</v>
      </c>
      <c r="E125" s="29"/>
      <c r="F125" s="404"/>
      <c r="G125" s="406"/>
      <c r="H125" s="415"/>
      <c r="I125" s="416"/>
      <c r="J125" s="23"/>
      <c r="K125" s="27"/>
      <c r="L125" s="27"/>
      <c r="M125" s="28"/>
    </row>
    <row r="126" spans="1:14" s="26" customFormat="1" x14ac:dyDescent="0.2">
      <c r="B126" s="23" t="s">
        <v>108</v>
      </c>
      <c r="C126" s="41">
        <f>C125*C10*1000</f>
        <v>12000000</v>
      </c>
      <c r="D126" s="26" t="s">
        <v>34</v>
      </c>
      <c r="E126" s="29"/>
      <c r="F126" s="404" t="s">
        <v>59</v>
      </c>
      <c r="G126" s="406"/>
      <c r="H126" s="415"/>
      <c r="I126" s="416"/>
      <c r="J126" s="23"/>
      <c r="K126" s="27"/>
      <c r="L126" s="27"/>
      <c r="M126" s="28"/>
    </row>
    <row r="127" spans="1:14" s="26" customFormat="1" x14ac:dyDescent="0.2">
      <c r="B127" s="23" t="s">
        <v>35</v>
      </c>
      <c r="C127" s="41">
        <f>-PMT($C$14,$C$16,C126)</f>
        <v>1132715.1089190682</v>
      </c>
      <c r="D127" s="26" t="s">
        <v>36</v>
      </c>
      <c r="E127" s="29"/>
      <c r="F127" s="404"/>
      <c r="G127" s="406"/>
      <c r="H127" s="415"/>
      <c r="I127" s="415"/>
      <c r="J127" s="23"/>
      <c r="K127" s="27"/>
      <c r="L127" s="27"/>
      <c r="M127" s="28"/>
    </row>
    <row r="128" spans="1:14" s="26" customFormat="1" x14ac:dyDescent="0.2">
      <c r="B128" s="151" t="s">
        <v>37</v>
      </c>
      <c r="C128" s="223">
        <f>C127/$C$12</f>
        <v>7.4829501001439365</v>
      </c>
      <c r="D128" s="215" t="s">
        <v>7</v>
      </c>
      <c r="E128" s="270"/>
      <c r="F128" s="441"/>
      <c r="G128" s="442"/>
      <c r="H128" s="442"/>
      <c r="I128" s="442"/>
      <c r="J128" s="166"/>
      <c r="K128" s="217"/>
      <c r="L128" s="217"/>
      <c r="M128" s="216"/>
    </row>
    <row r="129" spans="2:9" x14ac:dyDescent="0.2">
      <c r="F129" s="443"/>
      <c r="G129" s="443"/>
      <c r="H129" s="443"/>
      <c r="I129" s="443"/>
    </row>
    <row r="131" spans="2:9" x14ac:dyDescent="0.2">
      <c r="B131" s="304"/>
      <c r="C131" s="353"/>
      <c r="D131" s="302"/>
      <c r="E131" s="302"/>
    </row>
    <row r="132" spans="2:9" x14ac:dyDescent="0.2">
      <c r="C132" s="302"/>
      <c r="D132" s="302"/>
    </row>
    <row r="133" spans="2:9" x14ac:dyDescent="0.2">
      <c r="C133" s="303"/>
    </row>
  </sheetData>
  <mergeCells count="3">
    <mergeCell ref="F19:I19"/>
    <mergeCell ref="B19:E19"/>
    <mergeCell ref="J19:M19"/>
  </mergeCells>
  <pageMargins left="0.7" right="0.7" top="0.75" bottom="0.75" header="0.3" footer="0.3"/>
  <pageSetup orientation="portrait" horizontalDpi="0" verticalDpi="0"/>
  <drawing r:id="rId1"/>
  <legacy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6CD0D6-6249-5F4A-8930-17031C563344}">
  <sheetPr codeName="Sheet12"/>
  <dimension ref="A1:D16"/>
  <sheetViews>
    <sheetView workbookViewId="0">
      <selection activeCell="D5" sqref="D5:D7"/>
    </sheetView>
  </sheetViews>
  <sheetFormatPr baseColWidth="10" defaultColWidth="14.5" defaultRowHeight="15.75" customHeight="1" x14ac:dyDescent="0.2"/>
  <cols>
    <col min="1" max="1" width="26" style="4" customWidth="1"/>
    <col min="2" max="16384" width="14.5" style="4"/>
  </cols>
  <sheetData>
    <row r="1" spans="1:4" ht="16" x14ac:dyDescent="0.2">
      <c r="A1" s="2" t="s">
        <v>15</v>
      </c>
    </row>
    <row r="3" spans="1:4" ht="16" x14ac:dyDescent="0.2">
      <c r="A3" s="2" t="s">
        <v>16</v>
      </c>
      <c r="B3" s="3" t="s">
        <v>17</v>
      </c>
      <c r="C3" s="2" t="s">
        <v>18</v>
      </c>
      <c r="D3" s="2" t="s">
        <v>19</v>
      </c>
    </row>
    <row r="4" spans="1:4" ht="16" x14ac:dyDescent="0.2">
      <c r="A4" s="2" t="s">
        <v>20</v>
      </c>
      <c r="B4" s="3">
        <v>50.588235300000001</v>
      </c>
      <c r="C4" s="3">
        <f t="shared" ref="C4:C14" si="0">B4*10^6/60/1000</f>
        <v>843.1372550000001</v>
      </c>
      <c r="D4" s="3">
        <f t="shared" ref="D4:D14" si="1">B4*10^6/240/1000</f>
        <v>210.78431375000002</v>
      </c>
    </row>
    <row r="5" spans="1:4" ht="16" x14ac:dyDescent="0.2">
      <c r="A5" s="2" t="s">
        <v>21</v>
      </c>
      <c r="B5" s="3">
        <v>3.5294117599999999</v>
      </c>
      <c r="C5" s="3">
        <f t="shared" si="0"/>
        <v>58.823529333333333</v>
      </c>
      <c r="D5" s="3">
        <f t="shared" si="1"/>
        <v>14.705882333333333</v>
      </c>
    </row>
    <row r="6" spans="1:4" ht="16" x14ac:dyDescent="0.2">
      <c r="A6" s="2" t="s">
        <v>22</v>
      </c>
      <c r="B6" s="3">
        <v>3.5294117599999999</v>
      </c>
      <c r="C6" s="3">
        <f t="shared" si="0"/>
        <v>58.823529333333333</v>
      </c>
      <c r="D6" s="3">
        <f t="shared" si="1"/>
        <v>14.705882333333333</v>
      </c>
    </row>
    <row r="7" spans="1:4" ht="16" x14ac:dyDescent="0.2">
      <c r="A7" s="2" t="s">
        <v>23</v>
      </c>
      <c r="B7" s="3">
        <v>8.8235294100000008</v>
      </c>
      <c r="C7" s="3">
        <f t="shared" si="0"/>
        <v>147.05882349999999</v>
      </c>
      <c r="D7" s="3">
        <f t="shared" si="1"/>
        <v>36.764705874999997</v>
      </c>
    </row>
    <row r="8" spans="1:4" ht="16" x14ac:dyDescent="0.2">
      <c r="A8" s="2" t="s">
        <v>24</v>
      </c>
      <c r="B8" s="3">
        <v>5.2941176499999996</v>
      </c>
      <c r="C8" s="3">
        <f t="shared" si="0"/>
        <v>88.235294166666662</v>
      </c>
      <c r="D8" s="3">
        <f t="shared" si="1"/>
        <v>22.058823541666666</v>
      </c>
    </row>
    <row r="9" spans="1:4" ht="16" x14ac:dyDescent="0.2">
      <c r="A9" s="2" t="s">
        <v>25</v>
      </c>
      <c r="B9" s="3">
        <v>2.9411764699999998</v>
      </c>
      <c r="C9" s="3">
        <f t="shared" si="0"/>
        <v>49.019607833333325</v>
      </c>
      <c r="D9" s="3">
        <f t="shared" si="1"/>
        <v>12.254901958333331</v>
      </c>
    </row>
    <row r="10" spans="1:4" ht="16" x14ac:dyDescent="0.2">
      <c r="A10" s="2" t="s">
        <v>26</v>
      </c>
      <c r="B10" s="3">
        <v>5.8823529399999996</v>
      </c>
      <c r="C10" s="3">
        <f t="shared" si="0"/>
        <v>98.039215666666649</v>
      </c>
      <c r="D10" s="3">
        <f t="shared" si="1"/>
        <v>24.509803916666662</v>
      </c>
    </row>
    <row r="11" spans="1:4" ht="16" x14ac:dyDescent="0.2">
      <c r="A11" s="2" t="s">
        <v>27</v>
      </c>
      <c r="B11" s="3">
        <v>1.7647058799999999</v>
      </c>
      <c r="C11" s="3">
        <f t="shared" si="0"/>
        <v>29.411764666666667</v>
      </c>
      <c r="D11" s="3">
        <f t="shared" si="1"/>
        <v>7.3529411666666666</v>
      </c>
    </row>
    <row r="12" spans="1:4" ht="16" x14ac:dyDescent="0.2">
      <c r="A12" s="2" t="s">
        <v>28</v>
      </c>
      <c r="B12" s="3">
        <v>2.9411764699999998</v>
      </c>
      <c r="C12" s="3">
        <f t="shared" si="0"/>
        <v>49.019607833333325</v>
      </c>
      <c r="D12" s="3">
        <f t="shared" si="1"/>
        <v>12.254901958333331</v>
      </c>
    </row>
    <row r="13" spans="1:4" ht="16" x14ac:dyDescent="0.2">
      <c r="A13" s="2" t="s">
        <v>29</v>
      </c>
      <c r="B13" s="3">
        <v>1.7647058799999999</v>
      </c>
      <c r="C13" s="3">
        <f t="shared" si="0"/>
        <v>29.411764666666667</v>
      </c>
      <c r="D13" s="3">
        <f t="shared" si="1"/>
        <v>7.3529411666666666</v>
      </c>
    </row>
    <row r="14" spans="1:4" ht="16" x14ac:dyDescent="0.2">
      <c r="A14" s="2" t="s">
        <v>30</v>
      </c>
      <c r="B14" s="3">
        <v>4.7058823500000004</v>
      </c>
      <c r="C14" s="3">
        <f t="shared" si="0"/>
        <v>78.431372500000009</v>
      </c>
      <c r="D14" s="3">
        <f t="shared" si="1"/>
        <v>19.607843125000002</v>
      </c>
    </row>
    <row r="16" spans="1:4" ht="16" x14ac:dyDescent="0.2">
      <c r="A16" s="6" t="s">
        <v>31</v>
      </c>
    </row>
  </sheetData>
  <pageMargins left="0.7" right="0.7" top="0.75" bottom="0.75" header="0.3" footer="0.3"/>
  <pageSetup orientation="portrait" horizontalDpi="0" verticalDpi="0"/>
  <drawing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161724-5CEC-4C42-85DA-B1450B087710}">
  <sheetPr codeName="Sheet3"/>
  <dimension ref="A1:H54"/>
  <sheetViews>
    <sheetView topLeftCell="A24" zoomScale="101" workbookViewId="0">
      <selection activeCell="Q41" sqref="Q41"/>
    </sheetView>
  </sheetViews>
  <sheetFormatPr baseColWidth="10" defaultRowHeight="16" x14ac:dyDescent="0.2"/>
  <cols>
    <col min="2" max="2" width="15.33203125" customWidth="1"/>
    <col min="3" max="3" width="18" customWidth="1"/>
    <col min="4" max="4" width="14" bestFit="1" customWidth="1"/>
  </cols>
  <sheetData>
    <row r="1" spans="1:1" x14ac:dyDescent="0.2">
      <c r="A1" s="1" t="s">
        <v>124</v>
      </c>
    </row>
    <row r="2" spans="1:1" x14ac:dyDescent="0.2">
      <c r="A2" s="1" t="s">
        <v>94</v>
      </c>
    </row>
    <row r="3" spans="1:1" x14ac:dyDescent="0.2">
      <c r="A3" s="23" t="s">
        <v>84</v>
      </c>
    </row>
    <row r="4" spans="1:1" x14ac:dyDescent="0.2">
      <c r="A4" s="23" t="s">
        <v>85</v>
      </c>
    </row>
    <row r="5" spans="1:1" x14ac:dyDescent="0.2">
      <c r="A5" s="23" t="s">
        <v>86</v>
      </c>
    </row>
    <row r="6" spans="1:1" x14ac:dyDescent="0.2">
      <c r="A6" s="23" t="s">
        <v>87</v>
      </c>
    </row>
    <row r="7" spans="1:1" x14ac:dyDescent="0.2">
      <c r="A7" s="23" t="s">
        <v>88</v>
      </c>
    </row>
    <row r="8" spans="1:1" x14ac:dyDescent="0.2">
      <c r="A8" s="50" t="s">
        <v>89</v>
      </c>
    </row>
    <row r="10" spans="1:1" x14ac:dyDescent="0.2">
      <c r="A10" s="1" t="s">
        <v>109</v>
      </c>
    </row>
    <row r="11" spans="1:1" x14ac:dyDescent="0.2">
      <c r="A11" s="23" t="s">
        <v>91</v>
      </c>
    </row>
    <row r="12" spans="1:1" x14ac:dyDescent="0.2">
      <c r="A12" s="23" t="s">
        <v>93</v>
      </c>
    </row>
    <row r="13" spans="1:1" x14ac:dyDescent="0.2">
      <c r="A13" s="23" t="s">
        <v>92</v>
      </c>
    </row>
    <row r="14" spans="1:1" x14ac:dyDescent="0.2">
      <c r="A14" s="23" t="s">
        <v>97</v>
      </c>
    </row>
    <row r="15" spans="1:1" x14ac:dyDescent="0.2">
      <c r="A15" s="27"/>
    </row>
    <row r="16" spans="1:1" x14ac:dyDescent="0.2">
      <c r="A16" s="27"/>
    </row>
    <row r="17" spans="1:8" x14ac:dyDescent="0.2">
      <c r="A17" s="27"/>
    </row>
    <row r="19" spans="1:8" x14ac:dyDescent="0.2">
      <c r="A19" s="1" t="s">
        <v>130</v>
      </c>
    </row>
    <row r="20" spans="1:8" x14ac:dyDescent="0.2">
      <c r="A20" s="9" t="s">
        <v>111</v>
      </c>
      <c r="B20" s="8"/>
      <c r="C20" s="8"/>
      <c r="D20" s="8"/>
      <c r="E20" s="8"/>
      <c r="F20" s="8"/>
      <c r="G20" s="8"/>
      <c r="H20" s="4"/>
    </row>
    <row r="21" spans="1:8" x14ac:dyDescent="0.2">
      <c r="A21" s="54" t="s">
        <v>112</v>
      </c>
      <c r="B21" s="8"/>
      <c r="C21" s="8"/>
      <c r="D21" s="8"/>
      <c r="E21" s="8"/>
      <c r="F21" s="8"/>
      <c r="G21" s="8"/>
      <c r="H21" s="4"/>
    </row>
    <row r="22" spans="1:8" x14ac:dyDescent="0.2">
      <c r="A22" s="8"/>
      <c r="B22" s="8"/>
      <c r="C22" s="8"/>
      <c r="D22" s="8"/>
      <c r="E22" s="8"/>
      <c r="F22" s="8"/>
      <c r="G22" s="8"/>
      <c r="H22" s="4"/>
    </row>
    <row r="23" spans="1:8" x14ac:dyDescent="0.2">
      <c r="A23" s="9" t="s">
        <v>113</v>
      </c>
      <c r="B23" s="9" t="s">
        <v>114</v>
      </c>
      <c r="C23" s="9" t="s">
        <v>115</v>
      </c>
      <c r="D23" s="9" t="s">
        <v>116</v>
      </c>
      <c r="E23" s="8"/>
      <c r="F23" s="9" t="s">
        <v>117</v>
      </c>
      <c r="G23" s="8"/>
      <c r="H23" s="4"/>
    </row>
    <row r="24" spans="1:8" x14ac:dyDescent="0.2">
      <c r="A24" s="55">
        <v>1.4</v>
      </c>
      <c r="B24" s="10">
        <v>300000</v>
      </c>
      <c r="C24" s="55" t="s">
        <v>118</v>
      </c>
      <c r="D24" s="55">
        <v>76105</v>
      </c>
      <c r="E24" s="8"/>
      <c r="F24" s="10">
        <f t="shared" ref="F24:F29" si="0">B24/A24</f>
        <v>214285.71428571429</v>
      </c>
      <c r="G24" s="8"/>
      <c r="H24" s="4"/>
    </row>
    <row r="25" spans="1:8" x14ac:dyDescent="0.2">
      <c r="A25" s="55">
        <v>3.42</v>
      </c>
      <c r="B25" s="56">
        <v>1290000</v>
      </c>
      <c r="C25" s="55" t="s">
        <v>119</v>
      </c>
      <c r="D25" s="55">
        <v>77039</v>
      </c>
      <c r="E25" s="8"/>
      <c r="F25" s="10">
        <f t="shared" si="0"/>
        <v>377192.98245614034</v>
      </c>
      <c r="G25" s="8"/>
      <c r="H25" s="4"/>
    </row>
    <row r="26" spans="1:8" x14ac:dyDescent="0.2">
      <c r="A26" s="55">
        <v>6.65</v>
      </c>
      <c r="B26" s="10">
        <v>2400000</v>
      </c>
      <c r="C26" s="55" t="s">
        <v>120</v>
      </c>
      <c r="D26" s="55">
        <v>75104</v>
      </c>
      <c r="E26" s="8"/>
      <c r="F26" s="10">
        <f t="shared" si="0"/>
        <v>360902.25563909771</v>
      </c>
      <c r="G26" s="8"/>
      <c r="H26" s="4"/>
    </row>
    <row r="27" spans="1:8" x14ac:dyDescent="0.2">
      <c r="A27" s="55">
        <v>8.3000000000000007</v>
      </c>
      <c r="B27" s="10">
        <v>249000</v>
      </c>
      <c r="C27" s="55" t="s">
        <v>121</v>
      </c>
      <c r="D27" s="8"/>
      <c r="E27" s="8"/>
      <c r="F27" s="10">
        <f t="shared" si="0"/>
        <v>29999.999999999996</v>
      </c>
      <c r="G27" s="8"/>
      <c r="H27" s="4"/>
    </row>
    <row r="28" spans="1:8" x14ac:dyDescent="0.2">
      <c r="A28" s="55">
        <v>8.58</v>
      </c>
      <c r="B28" s="10">
        <v>2989952</v>
      </c>
      <c r="C28" s="55" t="s">
        <v>122</v>
      </c>
      <c r="D28" s="55">
        <v>750982</v>
      </c>
      <c r="E28" s="8"/>
      <c r="F28" s="10">
        <f t="shared" si="0"/>
        <v>348479.25407925405</v>
      </c>
      <c r="G28" s="8"/>
      <c r="H28" s="4"/>
    </row>
    <row r="29" spans="1:8" x14ac:dyDescent="0.2">
      <c r="A29" s="55">
        <v>30</v>
      </c>
      <c r="B29" s="10">
        <v>450000</v>
      </c>
      <c r="C29" s="55" t="s">
        <v>123</v>
      </c>
      <c r="D29" s="55">
        <v>76537</v>
      </c>
      <c r="E29" s="8"/>
      <c r="F29" s="10">
        <f t="shared" si="0"/>
        <v>15000</v>
      </c>
      <c r="G29" s="8"/>
      <c r="H29" s="4"/>
    </row>
    <row r="30" spans="1:8" x14ac:dyDescent="0.2">
      <c r="A30" s="8"/>
      <c r="B30" s="8"/>
      <c r="C30" s="8"/>
      <c r="D30" s="8"/>
      <c r="E30" s="8"/>
      <c r="F30" s="57">
        <f>AVERAGE(F24:F29)</f>
        <v>224310.03441003442</v>
      </c>
      <c r="G30" s="8"/>
      <c r="H30" s="4"/>
    </row>
    <row r="31" spans="1:8" x14ac:dyDescent="0.2">
      <c r="A31" s="8"/>
      <c r="B31" s="8"/>
      <c r="C31" s="8"/>
      <c r="D31" s="8"/>
      <c r="E31" s="8"/>
      <c r="F31" s="8"/>
      <c r="G31" s="8"/>
      <c r="H31" s="4"/>
    </row>
    <row r="32" spans="1:8" x14ac:dyDescent="0.2">
      <c r="A32" s="4"/>
      <c r="B32" s="4"/>
      <c r="C32" s="4"/>
      <c r="D32" s="4"/>
      <c r="E32" s="4"/>
      <c r="F32" s="4"/>
      <c r="G32" s="4"/>
      <c r="H32" s="4"/>
    </row>
    <row r="33" spans="1:8" x14ac:dyDescent="0.2">
      <c r="A33" s="1" t="s">
        <v>131</v>
      </c>
      <c r="B33" s="4"/>
      <c r="C33" s="4"/>
      <c r="D33" s="4"/>
      <c r="E33" s="4"/>
      <c r="F33" s="4"/>
      <c r="G33" s="4"/>
      <c r="H33" s="4"/>
    </row>
    <row r="34" spans="1:8" x14ac:dyDescent="0.2">
      <c r="A34" s="4" t="s">
        <v>370</v>
      </c>
      <c r="B34" s="4"/>
      <c r="C34" s="4"/>
      <c r="D34" s="4"/>
      <c r="E34" s="4"/>
      <c r="F34" s="4"/>
      <c r="G34" s="4"/>
      <c r="H34" s="4"/>
    </row>
    <row r="35" spans="1:8" x14ac:dyDescent="0.2">
      <c r="A35" t="s">
        <v>113</v>
      </c>
      <c r="B35" t="s">
        <v>114</v>
      </c>
      <c r="C35" t="s">
        <v>115</v>
      </c>
      <c r="D35" t="s">
        <v>117</v>
      </c>
      <c r="E35" s="9"/>
    </row>
    <row r="36" spans="1:8" x14ac:dyDescent="0.2">
      <c r="A36">
        <v>13.23</v>
      </c>
      <c r="B36">
        <v>2400000</v>
      </c>
      <c r="C36" t="s">
        <v>361</v>
      </c>
      <c r="D36" s="14">
        <f>B36/A36</f>
        <v>181405.89569160997</v>
      </c>
    </row>
    <row r="37" spans="1:8" x14ac:dyDescent="0.2">
      <c r="A37">
        <v>0.88</v>
      </c>
      <c r="B37">
        <v>1800000</v>
      </c>
      <c r="C37" t="s">
        <v>363</v>
      </c>
      <c r="D37" s="14">
        <f>B37/A37</f>
        <v>2045454.5454545454</v>
      </c>
    </row>
    <row r="38" spans="1:8" x14ac:dyDescent="0.2">
      <c r="A38">
        <v>1</v>
      </c>
      <c r="B38">
        <v>275000</v>
      </c>
      <c r="C38" t="s">
        <v>366</v>
      </c>
      <c r="D38" s="14">
        <f>B38/A38</f>
        <v>275000</v>
      </c>
    </row>
    <row r="39" spans="1:8" x14ac:dyDescent="0.2">
      <c r="A39">
        <v>4</v>
      </c>
      <c r="B39">
        <v>1900000</v>
      </c>
      <c r="C39" t="s">
        <v>367</v>
      </c>
      <c r="D39" s="14">
        <f>B39/A39</f>
        <v>475000</v>
      </c>
    </row>
    <row r="40" spans="1:8" x14ac:dyDescent="0.2">
      <c r="A40">
        <v>20.84</v>
      </c>
      <c r="B40">
        <v>1450000</v>
      </c>
      <c r="C40" t="s">
        <v>369</v>
      </c>
      <c r="D40" s="14">
        <f>B40/A40</f>
        <v>69577.735124760075</v>
      </c>
    </row>
    <row r="41" spans="1:8" x14ac:dyDescent="0.2">
      <c r="C41" s="1" t="s">
        <v>371</v>
      </c>
      <c r="D41" s="15">
        <f>AVERAGE(D36:D40)</f>
        <v>609287.63525418309</v>
      </c>
    </row>
    <row r="43" spans="1:8" x14ac:dyDescent="0.2">
      <c r="A43">
        <v>2.5</v>
      </c>
      <c r="B43">
        <v>425000</v>
      </c>
      <c r="C43" t="s">
        <v>362</v>
      </c>
      <c r="D43" s="14">
        <f>B43/A43</f>
        <v>170000</v>
      </c>
    </row>
    <row r="44" spans="1:8" x14ac:dyDescent="0.2">
      <c r="A44">
        <v>3.5</v>
      </c>
      <c r="B44">
        <v>1500000</v>
      </c>
      <c r="C44" t="s">
        <v>368</v>
      </c>
      <c r="D44" s="14">
        <f>B44/A44</f>
        <v>428571.42857142858</v>
      </c>
    </row>
    <row r="45" spans="1:8" x14ac:dyDescent="0.2">
      <c r="A45">
        <v>0.9</v>
      </c>
      <c r="B45">
        <v>3000000</v>
      </c>
      <c r="C45" t="s">
        <v>364</v>
      </c>
      <c r="D45" s="14">
        <f>B45/A45</f>
        <v>3333333.333333333</v>
      </c>
    </row>
    <row r="46" spans="1:8" x14ac:dyDescent="0.2">
      <c r="A46">
        <v>0.88</v>
      </c>
      <c r="B46">
        <v>2000000</v>
      </c>
      <c r="C46" t="s">
        <v>365</v>
      </c>
      <c r="D46" s="14">
        <f>B46/A46</f>
        <v>2272727.2727272729</v>
      </c>
    </row>
    <row r="47" spans="1:8" x14ac:dyDescent="0.2">
      <c r="C47" s="1" t="s">
        <v>372</v>
      </c>
      <c r="D47" s="149">
        <f>AVERAGE(D43:D46)</f>
        <v>1551158.0086580086</v>
      </c>
    </row>
    <row r="48" spans="1:8" x14ac:dyDescent="0.2">
      <c r="C48" s="1"/>
      <c r="D48" s="149"/>
    </row>
    <row r="49" spans="1:6" x14ac:dyDescent="0.2">
      <c r="A49" s="1" t="s">
        <v>614</v>
      </c>
      <c r="C49" s="1"/>
      <c r="D49" s="149"/>
    </row>
    <row r="50" spans="1:6" x14ac:dyDescent="0.2">
      <c r="A50" t="s">
        <v>606</v>
      </c>
      <c r="B50" t="s">
        <v>114</v>
      </c>
      <c r="C50" s="163" t="s">
        <v>115</v>
      </c>
      <c r="D50" s="322" t="s">
        <v>117</v>
      </c>
      <c r="E50" s="163" t="s">
        <v>2</v>
      </c>
      <c r="F50" s="163" t="s">
        <v>611</v>
      </c>
    </row>
    <row r="51" spans="1:6" x14ac:dyDescent="0.2">
      <c r="A51">
        <v>182.72</v>
      </c>
      <c r="B51">
        <v>4500000</v>
      </c>
      <c r="C51" s="163" t="s">
        <v>609</v>
      </c>
      <c r="D51" s="14">
        <f>B51/A51</f>
        <v>24627.845884413309</v>
      </c>
      <c r="E51" s="201" t="s">
        <v>607</v>
      </c>
      <c r="F51" t="s">
        <v>612</v>
      </c>
    </row>
    <row r="52" spans="1:6" x14ac:dyDescent="0.2">
      <c r="A52">
        <v>10</v>
      </c>
      <c r="B52">
        <v>239000</v>
      </c>
      <c r="C52" s="163" t="s">
        <v>608</v>
      </c>
      <c r="D52" s="14">
        <f>B52/A52</f>
        <v>23900</v>
      </c>
      <c r="E52" s="201" t="s">
        <v>610</v>
      </c>
      <c r="F52" t="s">
        <v>613</v>
      </c>
    </row>
    <row r="54" spans="1:6" x14ac:dyDescent="0.2">
      <c r="B54" t="s">
        <v>359</v>
      </c>
    </row>
  </sheetData>
  <hyperlinks>
    <hyperlink ref="A21" r:id="rId1" xr:uid="{04CEF634-5782-4041-9AF3-B25AEFF50963}"/>
    <hyperlink ref="E51" r:id="rId2" xr:uid="{7DC9C081-9B6E-C343-A7A5-F69721D64D59}"/>
    <hyperlink ref="E52" r:id="rId3" xr:uid="{2D266662-D048-EB4E-872E-C6A4F7C211AD}"/>
  </hyperlinks>
  <pageMargins left="0.7" right="0.7" top="0.75" bottom="0.75" header="0.3" footer="0.3"/>
  <pageSetup orientation="portrait" horizontalDpi="0" verticalDpi="0"/>
  <drawing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7FAD36-6BFD-C44F-ABA3-F9D255F540DA}">
  <sheetPr>
    <tabColor rgb="FFC00000"/>
  </sheetPr>
  <dimension ref="A1:AF72"/>
  <sheetViews>
    <sheetView tabSelected="1" workbookViewId="0">
      <selection activeCell="H8" sqref="H8"/>
    </sheetView>
  </sheetViews>
  <sheetFormatPr baseColWidth="10" defaultRowHeight="16" x14ac:dyDescent="0.2"/>
  <cols>
    <col min="1" max="1" width="22.1640625" customWidth="1"/>
    <col min="2" max="2" width="24.33203125" customWidth="1"/>
    <col min="3" max="3" width="11.6640625" customWidth="1"/>
    <col min="4" max="7" width="10.33203125" customWidth="1"/>
    <col min="8" max="8" width="13.5" customWidth="1"/>
    <col min="9" max="12" width="10.33203125" customWidth="1"/>
    <col min="13" max="13" width="13.1640625" customWidth="1"/>
    <col min="14" max="14" width="11.83203125" customWidth="1"/>
    <col min="15" max="17" width="10.33203125" customWidth="1"/>
    <col min="18" max="18" width="12.33203125" customWidth="1"/>
    <col min="22" max="22" width="8.33203125" customWidth="1"/>
    <col min="23" max="32" width="7" customWidth="1"/>
  </cols>
  <sheetData>
    <row r="1" spans="1:4" x14ac:dyDescent="0.2">
      <c r="A1" s="1" t="s">
        <v>555</v>
      </c>
    </row>
    <row r="2" spans="1:4" x14ac:dyDescent="0.2">
      <c r="A2" t="s">
        <v>459</v>
      </c>
      <c r="B2" s="157">
        <v>7.0000000000000007E-2</v>
      </c>
      <c r="D2" t="s">
        <v>556</v>
      </c>
    </row>
    <row r="3" spans="1:4" x14ac:dyDescent="0.2">
      <c r="A3" t="s">
        <v>455</v>
      </c>
      <c r="B3">
        <v>68000</v>
      </c>
      <c r="C3" t="s">
        <v>455</v>
      </c>
      <c r="D3" s="163" t="s">
        <v>576</v>
      </c>
    </row>
    <row r="4" spans="1:4" x14ac:dyDescent="0.2">
      <c r="A4" s="252" t="s">
        <v>470</v>
      </c>
    </row>
    <row r="5" spans="1:4" ht="17" thickBot="1" x14ac:dyDescent="0.25">
      <c r="A5" t="s">
        <v>562</v>
      </c>
      <c r="B5">
        <v>5.87</v>
      </c>
      <c r="C5" t="s">
        <v>456</v>
      </c>
      <c r="D5" t="s">
        <v>557</v>
      </c>
    </row>
    <row r="6" spans="1:4" ht="17" thickBot="1" x14ac:dyDescent="0.25">
      <c r="A6" t="s">
        <v>457</v>
      </c>
      <c r="B6" s="318">
        <f>T28</f>
        <v>2.12</v>
      </c>
      <c r="C6" t="s">
        <v>458</v>
      </c>
      <c r="D6" t="s">
        <v>559</v>
      </c>
    </row>
    <row r="7" spans="1:4" x14ac:dyDescent="0.2">
      <c r="A7" t="s">
        <v>578</v>
      </c>
      <c r="B7" s="174">
        <v>1000000</v>
      </c>
      <c r="C7" t="s">
        <v>580</v>
      </c>
      <c r="D7" t="s">
        <v>579</v>
      </c>
    </row>
    <row r="8" spans="1:4" x14ac:dyDescent="0.2">
      <c r="A8" t="s">
        <v>577</v>
      </c>
      <c r="B8" s="291">
        <f>B7/B3</f>
        <v>14.705882352941176</v>
      </c>
      <c r="C8" s="173" t="s">
        <v>554</v>
      </c>
      <c r="D8" t="s">
        <v>581</v>
      </c>
    </row>
    <row r="9" spans="1:4" x14ac:dyDescent="0.2">
      <c r="A9" t="s">
        <v>589</v>
      </c>
      <c r="B9" s="291">
        <f>ROUND(B8,0)</f>
        <v>15</v>
      </c>
      <c r="C9" s="173" t="s">
        <v>554</v>
      </c>
      <c r="D9" t="s">
        <v>581</v>
      </c>
    </row>
    <row r="10" spans="1:4" s="153" customFormat="1" x14ac:dyDescent="0.2">
      <c r="A10" s="252" t="s">
        <v>560</v>
      </c>
      <c r="B10" s="283"/>
    </row>
    <row r="11" spans="1:4" ht="17" thickBot="1" x14ac:dyDescent="0.25">
      <c r="A11" t="s">
        <v>561</v>
      </c>
      <c r="B11" s="191">
        <f>1/0.48</f>
        <v>2.0833333333333335</v>
      </c>
      <c r="C11" t="s">
        <v>473</v>
      </c>
      <c r="D11" t="s">
        <v>557</v>
      </c>
    </row>
    <row r="12" spans="1:4" ht="17" thickBot="1" x14ac:dyDescent="0.25">
      <c r="A12" t="s">
        <v>452</v>
      </c>
      <c r="B12" s="319">
        <f>T29</f>
        <v>180</v>
      </c>
      <c r="C12" t="s">
        <v>19</v>
      </c>
      <c r="D12" t="s">
        <v>584</v>
      </c>
    </row>
    <row r="13" spans="1:4" x14ac:dyDescent="0.2">
      <c r="A13" t="s">
        <v>453</v>
      </c>
      <c r="B13" s="163">
        <v>1000</v>
      </c>
      <c r="C13" t="s">
        <v>454</v>
      </c>
      <c r="D13" s="163" t="s">
        <v>11</v>
      </c>
    </row>
    <row r="14" spans="1:4" x14ac:dyDescent="0.2">
      <c r="A14" t="s">
        <v>523</v>
      </c>
      <c r="B14" s="148">
        <f>-20000-6000-14000+18000</f>
        <v>-22000</v>
      </c>
      <c r="C14" t="s">
        <v>34</v>
      </c>
      <c r="D14" s="163" t="s">
        <v>583</v>
      </c>
    </row>
    <row r="15" spans="1:4" x14ac:dyDescent="0.2">
      <c r="A15" t="s">
        <v>463</v>
      </c>
      <c r="B15" s="173">
        <v>2000</v>
      </c>
      <c r="C15" t="s">
        <v>464</v>
      </c>
    </row>
    <row r="16" spans="1:4" ht="17" thickBot="1" x14ac:dyDescent="0.25">
      <c r="A16" t="s">
        <v>594</v>
      </c>
      <c r="B16" s="173">
        <v>0.75</v>
      </c>
      <c r="C16" t="s">
        <v>572</v>
      </c>
      <c r="D16" s="289"/>
    </row>
    <row r="17" spans="1:32" ht="17" thickBot="1" x14ac:dyDescent="0.25">
      <c r="A17" t="s">
        <v>380</v>
      </c>
      <c r="B17" s="320">
        <f>U59</f>
        <v>1.6E-2</v>
      </c>
      <c r="C17" t="s">
        <v>19</v>
      </c>
      <c r="D17" t="s">
        <v>558</v>
      </c>
    </row>
    <row r="18" spans="1:32" x14ac:dyDescent="0.2">
      <c r="B18" s="259"/>
      <c r="D18" s="245"/>
    </row>
    <row r="19" spans="1:32" s="159" customFormat="1" x14ac:dyDescent="0.2">
      <c r="A19" s="160" t="s">
        <v>564</v>
      </c>
    </row>
    <row r="20" spans="1:32" x14ac:dyDescent="0.2">
      <c r="A20" s="1" t="s">
        <v>566</v>
      </c>
      <c r="B20" s="259"/>
    </row>
    <row r="21" spans="1:32" x14ac:dyDescent="0.2">
      <c r="A21" s="124" t="s">
        <v>485</v>
      </c>
      <c r="B21" s="251">
        <f>B6/B5</f>
        <v>0.36115843270868825</v>
      </c>
      <c r="C21" s="124" t="s">
        <v>465</v>
      </c>
    </row>
    <row r="22" spans="1:32" x14ac:dyDescent="0.2">
      <c r="U22" t="s">
        <v>626</v>
      </c>
      <c r="V22" t="s">
        <v>457</v>
      </c>
    </row>
    <row r="23" spans="1:32" x14ac:dyDescent="0.2">
      <c r="A23" s="1" t="s">
        <v>565</v>
      </c>
      <c r="B23" s="259"/>
      <c r="F23" s="311" t="s">
        <v>599</v>
      </c>
      <c r="G23" s="306"/>
      <c r="H23" s="306"/>
      <c r="I23" s="314"/>
      <c r="K23" s="311" t="s">
        <v>600</v>
      </c>
      <c r="L23" s="306"/>
      <c r="M23" s="306"/>
      <c r="N23" s="306"/>
      <c r="U23" s="352"/>
      <c r="V23">
        <v>2</v>
      </c>
      <c r="W23">
        <v>2.25</v>
      </c>
      <c r="X23">
        <v>2.5</v>
      </c>
      <c r="Y23">
        <v>2.75</v>
      </c>
      <c r="Z23">
        <v>3</v>
      </c>
      <c r="AA23">
        <v>3.25</v>
      </c>
      <c r="AB23">
        <v>3.5</v>
      </c>
      <c r="AC23">
        <v>3.75</v>
      </c>
      <c r="AD23">
        <v>4</v>
      </c>
      <c r="AE23">
        <v>4.25</v>
      </c>
      <c r="AF23">
        <v>4.5</v>
      </c>
    </row>
    <row r="24" spans="1:32" x14ac:dyDescent="0.2">
      <c r="A24" s="124" t="s">
        <v>472</v>
      </c>
      <c r="B24" s="251">
        <f>B17*B11</f>
        <v>3.333333333333334E-2</v>
      </c>
      <c r="C24" s="124" t="s">
        <v>465</v>
      </c>
      <c r="F24" s="306"/>
      <c r="G24" s="312" t="s">
        <v>457</v>
      </c>
      <c r="H24" s="306"/>
      <c r="I24" s="314"/>
      <c r="K24" s="330"/>
      <c r="L24" s="330"/>
      <c r="M24" s="330"/>
      <c r="N24" s="330"/>
      <c r="U24">
        <v>100</v>
      </c>
      <c r="V24" s="352">
        <v>8.4000000000000005E-2</v>
      </c>
      <c r="W24">
        <v>0.104</v>
      </c>
      <c r="X24">
        <v>0.125</v>
      </c>
      <c r="Y24">
        <v>0.14499999999999999</v>
      </c>
      <c r="Z24" s="352">
        <v>0.16900000000000001</v>
      </c>
      <c r="AA24">
        <v>0.186</v>
      </c>
      <c r="AB24">
        <v>0.20599999999999999</v>
      </c>
      <c r="AC24">
        <v>0.22700000000000001</v>
      </c>
      <c r="AD24" s="352">
        <v>0.247</v>
      </c>
      <c r="AE24">
        <v>0.26800000000000002</v>
      </c>
      <c r="AF24">
        <v>0.28799999999999998</v>
      </c>
    </row>
    <row r="25" spans="1:32" x14ac:dyDescent="0.2">
      <c r="F25" s="312" t="s">
        <v>598</v>
      </c>
      <c r="G25" s="312">
        <v>3.16</v>
      </c>
      <c r="H25" s="312">
        <v>2.81</v>
      </c>
      <c r="I25" s="315">
        <v>4.2</v>
      </c>
      <c r="K25" s="330" t="s">
        <v>598</v>
      </c>
      <c r="L25" s="330" t="s">
        <v>603</v>
      </c>
      <c r="M25" s="330" t="s">
        <v>601</v>
      </c>
      <c r="N25" s="330" t="s">
        <v>602</v>
      </c>
      <c r="U25">
        <v>120</v>
      </c>
      <c r="V25">
        <v>6.4000000000000001E-2</v>
      </c>
      <c r="W25">
        <v>8.5000000000000006E-2</v>
      </c>
      <c r="X25">
        <v>0.105</v>
      </c>
      <c r="Y25">
        <v>0.126</v>
      </c>
      <c r="Z25">
        <v>0.14599999999999999</v>
      </c>
      <c r="AA25">
        <v>0.16700000000000001</v>
      </c>
      <c r="AB25">
        <v>0.187</v>
      </c>
      <c r="AC25">
        <v>0.20699999999999999</v>
      </c>
      <c r="AD25">
        <v>0.22800000000000001</v>
      </c>
      <c r="AE25">
        <v>0.248</v>
      </c>
      <c r="AF25">
        <v>0.26900000000000002</v>
      </c>
    </row>
    <row r="26" spans="1:32" x14ac:dyDescent="0.2">
      <c r="A26" s="1" t="s">
        <v>483</v>
      </c>
      <c r="F26" s="313">
        <v>100</v>
      </c>
      <c r="G26" s="306">
        <v>0.17899999999999999</v>
      </c>
      <c r="H26" s="306">
        <v>0.15</v>
      </c>
      <c r="I26" s="306">
        <v>0.26400000000000001</v>
      </c>
      <c r="K26" s="331">
        <v>100</v>
      </c>
      <c r="L26" s="331">
        <f>-NPV($B$2,D46:T46)</f>
        <v>223679.19641848962</v>
      </c>
      <c r="M26" s="349">
        <f>C53</f>
        <v>1034.4320586014874</v>
      </c>
      <c r="N26" s="350">
        <f>M26/L26</f>
        <v>4.6246234570072866E-3</v>
      </c>
      <c r="U26">
        <v>140</v>
      </c>
      <c r="V26">
        <v>4.4999999999999998E-2</v>
      </c>
      <c r="W26">
        <v>6.6000000000000003E-2</v>
      </c>
      <c r="X26">
        <v>8.8999999999999996E-2</v>
      </c>
      <c r="Y26">
        <v>0.106</v>
      </c>
      <c r="Z26">
        <v>0.127</v>
      </c>
      <c r="AA26">
        <v>0.14699999999999999</v>
      </c>
      <c r="AB26">
        <v>0.16900000000000001</v>
      </c>
      <c r="AC26">
        <v>0.188</v>
      </c>
      <c r="AD26">
        <v>0.20899999999999999</v>
      </c>
      <c r="AE26">
        <v>0.22900000000000001</v>
      </c>
      <c r="AF26">
        <v>0.249</v>
      </c>
    </row>
    <row r="27" spans="1:32" x14ac:dyDescent="0.2">
      <c r="A27" t="s">
        <v>486</v>
      </c>
      <c r="B27" s="148">
        <f>B13*B12</f>
        <v>180000</v>
      </c>
      <c r="C27" t="s">
        <v>34</v>
      </c>
      <c r="F27" s="313">
        <v>170</v>
      </c>
      <c r="G27" s="306">
        <v>0.111</v>
      </c>
      <c r="H27" s="316">
        <v>8.3000000000000004E-2</v>
      </c>
      <c r="I27" s="317">
        <v>0.19700000000000001</v>
      </c>
      <c r="K27" s="331"/>
      <c r="L27" s="331"/>
      <c r="M27" s="331"/>
      <c r="N27" s="332"/>
      <c r="U27">
        <v>160</v>
      </c>
      <c r="V27">
        <v>2.5999999999999999E-2</v>
      </c>
      <c r="W27">
        <v>4.5999999999999999E-2</v>
      </c>
      <c r="X27">
        <v>6.7000000000000004E-2</v>
      </c>
      <c r="Y27">
        <v>8.6999999999999994E-2</v>
      </c>
      <c r="Z27">
        <v>0.108</v>
      </c>
      <c r="AA27">
        <v>0.128</v>
      </c>
      <c r="AB27">
        <v>0.14799999999999999</v>
      </c>
      <c r="AC27">
        <v>0.16900000000000001</v>
      </c>
      <c r="AD27">
        <v>0.189</v>
      </c>
      <c r="AE27">
        <v>0.21</v>
      </c>
      <c r="AF27">
        <v>0.23</v>
      </c>
    </row>
    <row r="28" spans="1:32" x14ac:dyDescent="0.2">
      <c r="A28" s="163" t="s">
        <v>567</v>
      </c>
      <c r="B28" s="158">
        <f>B14</f>
        <v>-22000</v>
      </c>
      <c r="C28" t="s">
        <v>34</v>
      </c>
      <c r="D28" s="289"/>
      <c r="K28" s="154"/>
      <c r="L28" s="154"/>
      <c r="M28" s="154"/>
      <c r="N28" s="154"/>
      <c r="S28" t="s">
        <v>631</v>
      </c>
      <c r="T28" s="377">
        <v>2.12</v>
      </c>
      <c r="U28">
        <v>180</v>
      </c>
      <c r="V28">
        <v>6.0000000000000001E-3</v>
      </c>
      <c r="W28">
        <v>2.7E-2</v>
      </c>
      <c r="X28">
        <v>4.7E-2</v>
      </c>
      <c r="Y28">
        <v>6.8000000000000005E-2</v>
      </c>
      <c r="Z28">
        <v>8.7999999999999995E-2</v>
      </c>
      <c r="AA28">
        <v>0.109</v>
      </c>
      <c r="AB28">
        <v>0.129</v>
      </c>
      <c r="AC28">
        <v>0.15</v>
      </c>
      <c r="AD28">
        <v>0.17</v>
      </c>
      <c r="AE28">
        <v>0.19</v>
      </c>
      <c r="AF28">
        <v>0.21099999999999999</v>
      </c>
    </row>
    <row r="29" spans="1:32" x14ac:dyDescent="0.2">
      <c r="A29" s="163" t="s">
        <v>524</v>
      </c>
      <c r="B29" s="158">
        <f>SUM(B27:B28)</f>
        <v>158000</v>
      </c>
      <c r="C29" t="s">
        <v>34</v>
      </c>
      <c r="K29" s="321" t="s">
        <v>605</v>
      </c>
      <c r="L29" s="314"/>
      <c r="M29" s="314"/>
      <c r="N29" s="314"/>
      <c r="O29" s="314"/>
      <c r="P29" s="314"/>
      <c r="Q29" s="314"/>
      <c r="S29" t="s">
        <v>632</v>
      </c>
      <c r="T29" s="1">
        <v>180</v>
      </c>
    </row>
    <row r="30" spans="1:32" x14ac:dyDescent="0.2">
      <c r="A30" s="163" t="s">
        <v>570</v>
      </c>
      <c r="B30">
        <f>1/B11</f>
        <v>0.48</v>
      </c>
      <c r="C30" t="s">
        <v>484</v>
      </c>
      <c r="K30" s="315" t="s">
        <v>604</v>
      </c>
      <c r="L30" s="341" t="s">
        <v>375</v>
      </c>
      <c r="M30" s="342"/>
      <c r="N30" s="341" t="s">
        <v>422</v>
      </c>
      <c r="O30" s="342"/>
      <c r="P30" s="341" t="s">
        <v>376</v>
      </c>
      <c r="Q30" s="342"/>
      <c r="S30" t="s">
        <v>114</v>
      </c>
      <c r="T30" s="370">
        <f>B17</f>
        <v>1.6E-2</v>
      </c>
    </row>
    <row r="31" spans="1:32" x14ac:dyDescent="0.2">
      <c r="A31" t="s">
        <v>571</v>
      </c>
      <c r="B31" s="173">
        <f>B30*B13*B16</f>
        <v>360</v>
      </c>
      <c r="C31" t="s">
        <v>466</v>
      </c>
      <c r="D31" s="245"/>
      <c r="K31" s="315" t="s">
        <v>457</v>
      </c>
      <c r="L31" s="343">
        <v>2.81</v>
      </c>
      <c r="M31" s="344">
        <v>3.16</v>
      </c>
      <c r="N31" s="343">
        <v>4.2</v>
      </c>
      <c r="O31" s="344">
        <v>3.16</v>
      </c>
      <c r="P31" s="343">
        <v>4.2</v>
      </c>
      <c r="Q31" s="344">
        <v>3.16</v>
      </c>
    </row>
    <row r="32" spans="1:32" x14ac:dyDescent="0.2">
      <c r="A32" t="s">
        <v>468</v>
      </c>
      <c r="B32" s="60">
        <f>B3/B31</f>
        <v>188.88888888888889</v>
      </c>
      <c r="C32" t="s">
        <v>469</v>
      </c>
      <c r="K32" s="315" t="s">
        <v>380</v>
      </c>
      <c r="L32" s="345">
        <f>'Charging cost'!H4/1000</f>
        <v>7.6120968483442297E-2</v>
      </c>
      <c r="M32" s="346">
        <f>L32</f>
        <v>7.6120968483442297E-2</v>
      </c>
      <c r="N32" s="345">
        <f>'Charging cost'!H6/1000</f>
        <v>8.2676136745321344E-2</v>
      </c>
      <c r="O32" s="346">
        <f>N32</f>
        <v>8.2676136745321344E-2</v>
      </c>
      <c r="P32" s="345">
        <f>'Charging cost'!H5/1000</f>
        <v>0</v>
      </c>
      <c r="Q32" s="346">
        <f>P32</f>
        <v>0</v>
      </c>
    </row>
    <row r="33" spans="1:20" x14ac:dyDescent="0.2">
      <c r="A33" t="s">
        <v>467</v>
      </c>
      <c r="B33" s="193">
        <f>B15/B32</f>
        <v>10.588235294117647</v>
      </c>
      <c r="C33" t="s">
        <v>33</v>
      </c>
      <c r="K33" s="312" t="s">
        <v>598</v>
      </c>
      <c r="L33" s="347"/>
      <c r="M33" s="348"/>
      <c r="N33" s="347"/>
      <c r="O33" s="348"/>
      <c r="P33" s="347"/>
      <c r="Q33" s="348"/>
    </row>
    <row r="34" spans="1:20" x14ac:dyDescent="0.2">
      <c r="A34" t="s">
        <v>585</v>
      </c>
      <c r="B34" s="193">
        <f>ROUND(B33,0)</f>
        <v>11</v>
      </c>
      <c r="C34" t="s">
        <v>33</v>
      </c>
      <c r="K34" s="313">
        <v>100</v>
      </c>
      <c r="L34" s="333">
        <v>111382</v>
      </c>
      <c r="M34" s="334">
        <v>148310</v>
      </c>
      <c r="N34" s="333">
        <v>246339</v>
      </c>
      <c r="O34" s="334">
        <v>136609</v>
      </c>
      <c r="P34" s="333">
        <v>175078</v>
      </c>
      <c r="Q34" s="334">
        <v>65349</v>
      </c>
    </row>
    <row r="35" spans="1:20" x14ac:dyDescent="0.2">
      <c r="A35" s="163" t="s">
        <v>573</v>
      </c>
      <c r="B35" s="258">
        <f>-PMT(B2,B33,B29)</f>
        <v>21623.300368190296</v>
      </c>
      <c r="C35" t="s">
        <v>36</v>
      </c>
      <c r="D35" s="245"/>
      <c r="K35" s="313">
        <v>100</v>
      </c>
      <c r="L35" s="335">
        <v>0.38</v>
      </c>
      <c r="M35" s="336">
        <v>0.44</v>
      </c>
      <c r="N35" s="335">
        <v>0.56000000000000005</v>
      </c>
      <c r="O35" s="336">
        <v>0.41</v>
      </c>
      <c r="P35" s="335">
        <v>0.4</v>
      </c>
      <c r="Q35" s="336">
        <v>0.2</v>
      </c>
    </row>
    <row r="36" spans="1:20" x14ac:dyDescent="0.2">
      <c r="A36" t="s">
        <v>574</v>
      </c>
      <c r="B36" s="148">
        <f>B35/B3</f>
        <v>0.31798971129691611</v>
      </c>
      <c r="C36" t="s">
        <v>465</v>
      </c>
      <c r="D36" s="245"/>
      <c r="K36" s="313">
        <v>170</v>
      </c>
      <c r="L36" s="337">
        <v>24270</v>
      </c>
      <c r="M36" s="338">
        <v>61199</v>
      </c>
      <c r="N36" s="337">
        <v>159227</v>
      </c>
      <c r="O36" s="338">
        <v>49498</v>
      </c>
      <c r="P36" s="337">
        <v>87967</v>
      </c>
      <c r="Q36" s="338">
        <v>-21762</v>
      </c>
    </row>
    <row r="37" spans="1:20" x14ac:dyDescent="0.2">
      <c r="A37" s="124" t="s">
        <v>575</v>
      </c>
      <c r="B37" s="251">
        <f>B36+B24</f>
        <v>0.35132304463024944</v>
      </c>
      <c r="C37" s="124" t="s">
        <v>465</v>
      </c>
      <c r="D37" s="245"/>
      <c r="K37" s="313">
        <v>170</v>
      </c>
      <c r="L37" s="339">
        <v>0.08</v>
      </c>
      <c r="M37" s="340">
        <v>0.18</v>
      </c>
      <c r="N37" s="339">
        <v>0.36</v>
      </c>
      <c r="O37" s="340">
        <v>0.15</v>
      </c>
      <c r="P37" s="339">
        <v>0.2</v>
      </c>
      <c r="Q37" s="340">
        <v>-7.0000000000000007E-2</v>
      </c>
    </row>
    <row r="38" spans="1:20" x14ac:dyDescent="0.2">
      <c r="A38" s="163"/>
      <c r="B38" s="158"/>
    </row>
    <row r="39" spans="1:20" s="159" customFormat="1" x14ac:dyDescent="0.2">
      <c r="A39" s="160" t="s">
        <v>563</v>
      </c>
    </row>
    <row r="40" spans="1:20" x14ac:dyDescent="0.2">
      <c r="A40" t="s">
        <v>568</v>
      </c>
      <c r="B40" s="14">
        <f>B24*B3</f>
        <v>2266.666666666667</v>
      </c>
      <c r="C40" t="s">
        <v>36</v>
      </c>
    </row>
    <row r="41" spans="1:20" x14ac:dyDescent="0.2">
      <c r="A41" t="s">
        <v>569</v>
      </c>
      <c r="B41" s="161">
        <f>B21*B3</f>
        <v>24558.7734241908</v>
      </c>
      <c r="C41" t="s">
        <v>36</v>
      </c>
    </row>
    <row r="42" spans="1:20" x14ac:dyDescent="0.2">
      <c r="B42" s="161"/>
    </row>
    <row r="44" spans="1:20" ht="17" thickBot="1" x14ac:dyDescent="0.25">
      <c r="B44" s="295" t="s">
        <v>460</v>
      </c>
      <c r="C44" s="295">
        <v>0</v>
      </c>
      <c r="D44" s="295">
        <v>1</v>
      </c>
      <c r="E44" s="295">
        <v>2</v>
      </c>
      <c r="F44" s="295">
        <v>3</v>
      </c>
      <c r="G44" s="295">
        <v>4</v>
      </c>
      <c r="H44" s="295">
        <v>5</v>
      </c>
      <c r="I44" s="295">
        <v>6</v>
      </c>
      <c r="J44" s="295">
        <v>7</v>
      </c>
      <c r="K44" s="295">
        <v>8</v>
      </c>
      <c r="L44" s="295">
        <v>9</v>
      </c>
      <c r="M44" s="295">
        <v>10</v>
      </c>
      <c r="N44" s="295">
        <v>11</v>
      </c>
      <c r="O44" s="295">
        <v>12</v>
      </c>
      <c r="P44" s="295">
        <v>13</v>
      </c>
      <c r="Q44" s="295">
        <v>14</v>
      </c>
      <c r="R44" s="295">
        <v>15</v>
      </c>
      <c r="S44" s="295">
        <v>16</v>
      </c>
      <c r="T44" s="295">
        <v>17</v>
      </c>
    </row>
    <row r="45" spans="1:20" x14ac:dyDescent="0.2">
      <c r="B45" t="s">
        <v>587</v>
      </c>
      <c r="C45" s="284">
        <f>-B29</f>
        <v>-158000</v>
      </c>
      <c r="D45" s="284">
        <f t="shared" ref="D45:M45" si="0">IF(D44&gt;$B$9,0,IF(MOD(D44,$B$34)=0,-$B$27,IF(D44=$B$9,$B$27-$B$27*MOD(D44,$B$34)/$B$34,0)))</f>
        <v>0</v>
      </c>
      <c r="E45" s="284">
        <f t="shared" si="0"/>
        <v>0</v>
      </c>
      <c r="F45" s="284">
        <f t="shared" si="0"/>
        <v>0</v>
      </c>
      <c r="G45" s="284">
        <f t="shared" si="0"/>
        <v>0</v>
      </c>
      <c r="H45" s="284">
        <f t="shared" si="0"/>
        <v>0</v>
      </c>
      <c r="I45" s="284">
        <f t="shared" si="0"/>
        <v>0</v>
      </c>
      <c r="J45" s="284">
        <f t="shared" si="0"/>
        <v>0</v>
      </c>
      <c r="K45" s="284">
        <f t="shared" si="0"/>
        <v>0</v>
      </c>
      <c r="L45" s="284">
        <f t="shared" si="0"/>
        <v>0</v>
      </c>
      <c r="M45" s="284">
        <f t="shared" si="0"/>
        <v>0</v>
      </c>
      <c r="N45" s="284">
        <f>IF(N44&gt;$B$9,0,IF(MOD(N44,$B$34)=0,-$B$27,IF(N44=$B$9,$B$27-$B$27*MOD(N44,$B$34)/$B$34,0)))</f>
        <v>-180000</v>
      </c>
      <c r="O45" s="284">
        <f t="shared" ref="O45:T45" si="1">IF(O44&gt;$B$9,0,IF(MOD(O44,$B$34)=0,-$B$27,IF(O44=$B$9,$B$27-$B$27*MOD(O44,$B$34)/$B$34,0)))</f>
        <v>0</v>
      </c>
      <c r="P45" s="284">
        <f t="shared" si="1"/>
        <v>0</v>
      </c>
      <c r="Q45" s="284">
        <f t="shared" si="1"/>
        <v>0</v>
      </c>
      <c r="R45" s="284">
        <f t="shared" si="1"/>
        <v>114545.45454545454</v>
      </c>
      <c r="S45" s="284">
        <f t="shared" si="1"/>
        <v>0</v>
      </c>
      <c r="T45" s="284">
        <f t="shared" si="1"/>
        <v>0</v>
      </c>
    </row>
    <row r="46" spans="1:20" x14ac:dyDescent="0.2">
      <c r="B46" t="s">
        <v>461</v>
      </c>
      <c r="C46" s="229"/>
      <c r="D46" s="229">
        <f>IF(D44&gt;$B$9,0,-$B$41)</f>
        <v>-24558.7734241908</v>
      </c>
      <c r="E46" s="229">
        <f t="shared" ref="E46:T46" si="2">IF(E44&gt;$B$9,0,-$B$41)</f>
        <v>-24558.7734241908</v>
      </c>
      <c r="F46" s="229">
        <f t="shared" si="2"/>
        <v>-24558.7734241908</v>
      </c>
      <c r="G46" s="229">
        <f t="shared" si="2"/>
        <v>-24558.7734241908</v>
      </c>
      <c r="H46" s="229">
        <f t="shared" si="2"/>
        <v>-24558.7734241908</v>
      </c>
      <c r="I46" s="229">
        <f t="shared" si="2"/>
        <v>-24558.7734241908</v>
      </c>
      <c r="J46" s="229">
        <f t="shared" si="2"/>
        <v>-24558.7734241908</v>
      </c>
      <c r="K46" s="229">
        <f t="shared" si="2"/>
        <v>-24558.7734241908</v>
      </c>
      <c r="L46" s="229">
        <f t="shared" si="2"/>
        <v>-24558.7734241908</v>
      </c>
      <c r="M46" s="229">
        <f t="shared" si="2"/>
        <v>-24558.7734241908</v>
      </c>
      <c r="N46" s="229">
        <f t="shared" si="2"/>
        <v>-24558.7734241908</v>
      </c>
      <c r="O46" s="229">
        <f t="shared" si="2"/>
        <v>-24558.7734241908</v>
      </c>
      <c r="P46" s="229">
        <f t="shared" si="2"/>
        <v>-24558.7734241908</v>
      </c>
      <c r="Q46" s="229">
        <f t="shared" si="2"/>
        <v>-24558.7734241908</v>
      </c>
      <c r="R46" s="229">
        <f t="shared" si="2"/>
        <v>-24558.7734241908</v>
      </c>
      <c r="S46" s="229">
        <f t="shared" si="2"/>
        <v>0</v>
      </c>
      <c r="T46" s="229">
        <f t="shared" si="2"/>
        <v>0</v>
      </c>
    </row>
    <row r="47" spans="1:20" x14ac:dyDescent="0.2">
      <c r="B47" t="s">
        <v>462</v>
      </c>
      <c r="C47" s="229"/>
      <c r="D47" s="229">
        <f>IF(D44&gt;$B$9,0,-$B$40)</f>
        <v>-2266.666666666667</v>
      </c>
      <c r="E47" s="229">
        <f t="shared" ref="E47:T47" si="3">IF(E44&gt;$B$9,0,-$B$40)</f>
        <v>-2266.666666666667</v>
      </c>
      <c r="F47" s="229">
        <f t="shared" si="3"/>
        <v>-2266.666666666667</v>
      </c>
      <c r="G47" s="229">
        <f t="shared" si="3"/>
        <v>-2266.666666666667</v>
      </c>
      <c r="H47" s="229">
        <f t="shared" si="3"/>
        <v>-2266.666666666667</v>
      </c>
      <c r="I47" s="229">
        <f t="shared" si="3"/>
        <v>-2266.666666666667</v>
      </c>
      <c r="J47" s="229">
        <f t="shared" si="3"/>
        <v>-2266.666666666667</v>
      </c>
      <c r="K47" s="229">
        <f t="shared" si="3"/>
        <v>-2266.666666666667</v>
      </c>
      <c r="L47" s="229">
        <f t="shared" si="3"/>
        <v>-2266.666666666667</v>
      </c>
      <c r="M47" s="229">
        <f t="shared" si="3"/>
        <v>-2266.666666666667</v>
      </c>
      <c r="N47" s="229">
        <f t="shared" si="3"/>
        <v>-2266.666666666667</v>
      </c>
      <c r="O47" s="229">
        <f t="shared" si="3"/>
        <v>-2266.666666666667</v>
      </c>
      <c r="P47" s="229">
        <f t="shared" si="3"/>
        <v>-2266.666666666667</v>
      </c>
      <c r="Q47" s="229">
        <f t="shared" si="3"/>
        <v>-2266.666666666667</v>
      </c>
      <c r="R47" s="229">
        <f t="shared" si="3"/>
        <v>-2266.666666666667</v>
      </c>
      <c r="S47" s="229">
        <f t="shared" si="3"/>
        <v>0</v>
      </c>
      <c r="T47" s="229">
        <f t="shared" si="3"/>
        <v>0</v>
      </c>
    </row>
    <row r="48" spans="1:20" x14ac:dyDescent="0.2">
      <c r="B48" t="s">
        <v>582</v>
      </c>
      <c r="C48" s="229">
        <f>SUM(C45:C47)</f>
        <v>-158000</v>
      </c>
      <c r="D48" s="229">
        <f>D47-D46+D45</f>
        <v>22292.106757524132</v>
      </c>
      <c r="E48" s="229">
        <f t="shared" ref="E48:T48" si="4">E47-E46+E45</f>
        <v>22292.106757524132</v>
      </c>
      <c r="F48" s="229">
        <f t="shared" si="4"/>
        <v>22292.106757524132</v>
      </c>
      <c r="G48" s="229">
        <f t="shared" si="4"/>
        <v>22292.106757524132</v>
      </c>
      <c r="H48" s="229">
        <f t="shared" si="4"/>
        <v>22292.106757524132</v>
      </c>
      <c r="I48" s="229">
        <f t="shared" si="4"/>
        <v>22292.106757524132</v>
      </c>
      <c r="J48" s="229">
        <f t="shared" si="4"/>
        <v>22292.106757524132</v>
      </c>
      <c r="K48" s="229">
        <f t="shared" si="4"/>
        <v>22292.106757524132</v>
      </c>
      <c r="L48" s="229">
        <f t="shared" si="4"/>
        <v>22292.106757524132</v>
      </c>
      <c r="M48" s="229">
        <f t="shared" si="4"/>
        <v>22292.106757524132</v>
      </c>
      <c r="N48" s="229">
        <f t="shared" si="4"/>
        <v>-157707.89324247587</v>
      </c>
      <c r="O48" s="229">
        <f t="shared" si="4"/>
        <v>22292.106757524132</v>
      </c>
      <c r="P48" s="229">
        <f t="shared" si="4"/>
        <v>22292.106757524132</v>
      </c>
      <c r="Q48" s="229">
        <f t="shared" si="4"/>
        <v>22292.106757524132</v>
      </c>
      <c r="R48" s="229">
        <f t="shared" si="4"/>
        <v>136837.56130297866</v>
      </c>
      <c r="S48" s="229">
        <f t="shared" si="4"/>
        <v>0</v>
      </c>
      <c r="T48" s="229">
        <f t="shared" si="4"/>
        <v>0</v>
      </c>
    </row>
    <row r="49" spans="1:27" x14ac:dyDescent="0.2">
      <c r="B49" s="293" t="s">
        <v>586</v>
      </c>
      <c r="C49" s="294">
        <f>IF(C44&lt;=ROUND($B$8,0),C48/(1+$B$2)^C44,0)</f>
        <v>-158000</v>
      </c>
      <c r="D49" s="294">
        <f>IF(D44&lt;=$B$9,D48/(1+$B$2)^D44,0)</f>
        <v>20833.744633200124</v>
      </c>
      <c r="E49" s="294">
        <f>IF(E44&lt;=$B$9,E48/(1+$B$2)^E44,0)</f>
        <v>19470.789376822544</v>
      </c>
      <c r="F49" s="294">
        <f>IF(F44&lt;=$B$9,F48/(1+$B$2)^F44,0)</f>
        <v>18196.999417591163</v>
      </c>
      <c r="G49" s="294">
        <f t="shared" ref="G49:T49" si="5">IF(G44&lt;=$B$9,G48/(1+$B$2)^G44,0)</f>
        <v>17006.541511767442</v>
      </c>
      <c r="H49" s="294">
        <f t="shared" si="5"/>
        <v>15893.964029689198</v>
      </c>
      <c r="I49" s="294">
        <f t="shared" si="5"/>
        <v>14854.171990363737</v>
      </c>
      <c r="J49" s="294">
        <f t="shared" si="5"/>
        <v>13882.403729311902</v>
      </c>
      <c r="K49" s="294">
        <f t="shared" si="5"/>
        <v>12974.209092814863</v>
      </c>
      <c r="L49" s="294">
        <f t="shared" si="5"/>
        <v>12125.429058705478</v>
      </c>
      <c r="M49" s="294">
        <f t="shared" si="5"/>
        <v>11332.176690378952</v>
      </c>
      <c r="N49" s="294">
        <f t="shared" si="5"/>
        <v>-74925.884012962837</v>
      </c>
      <c r="O49" s="294">
        <f t="shared" si="5"/>
        <v>9897.9619970119238</v>
      </c>
      <c r="P49" s="294">
        <f t="shared" si="5"/>
        <v>9250.4317729083396</v>
      </c>
      <c r="Q49" s="294">
        <f t="shared" si="5"/>
        <v>8645.2633391666732</v>
      </c>
      <c r="R49" s="294">
        <f t="shared" si="5"/>
        <v>49596.229431831998</v>
      </c>
      <c r="S49" s="294">
        <f t="shared" si="5"/>
        <v>0</v>
      </c>
      <c r="T49" s="294">
        <f t="shared" si="5"/>
        <v>0</v>
      </c>
    </row>
    <row r="50" spans="1:27" x14ac:dyDescent="0.2">
      <c r="B50" t="s">
        <v>588</v>
      </c>
      <c r="C50" s="229"/>
      <c r="D50" s="229">
        <f>IF(D44&lt;=$B$9,(D47-D46)/(1+$B$2)^D44,0)</f>
        <v>20833.744633200124</v>
      </c>
      <c r="E50" s="229">
        <f t="shared" ref="E50:T50" si="6">IF(E44&lt;=$B$9,(E47-E46)/(1+$B$2)^E44,0)</f>
        <v>19470.789376822544</v>
      </c>
      <c r="F50" s="229">
        <f t="shared" si="6"/>
        <v>18196.999417591163</v>
      </c>
      <c r="G50" s="229">
        <f t="shared" si="6"/>
        <v>17006.541511767442</v>
      </c>
      <c r="H50" s="229">
        <f t="shared" si="6"/>
        <v>15893.964029689198</v>
      </c>
      <c r="I50" s="229">
        <f t="shared" si="6"/>
        <v>14854.171990363737</v>
      </c>
      <c r="J50" s="229">
        <f t="shared" si="6"/>
        <v>13882.403729311902</v>
      </c>
      <c r="K50" s="229">
        <f t="shared" si="6"/>
        <v>12974.209092814863</v>
      </c>
      <c r="L50" s="229">
        <f t="shared" si="6"/>
        <v>12125.429058705478</v>
      </c>
      <c r="M50" s="229">
        <f t="shared" si="6"/>
        <v>11332.176690378952</v>
      </c>
      <c r="N50" s="229">
        <f t="shared" si="6"/>
        <v>10590.819336802757</v>
      </c>
      <c r="O50" s="229">
        <f t="shared" si="6"/>
        <v>9897.9619970119238</v>
      </c>
      <c r="P50" s="229">
        <f t="shared" si="6"/>
        <v>9250.4317729083396</v>
      </c>
      <c r="Q50" s="229">
        <f t="shared" si="6"/>
        <v>8645.2633391666732</v>
      </c>
      <c r="R50" s="229">
        <f t="shared" si="6"/>
        <v>8079.6853637071708</v>
      </c>
      <c r="S50" s="229">
        <f t="shared" si="6"/>
        <v>0</v>
      </c>
      <c r="T50" s="229">
        <f t="shared" si="6"/>
        <v>0</v>
      </c>
    </row>
    <row r="51" spans="1:27" x14ac:dyDescent="0.2">
      <c r="B51" t="s">
        <v>593</v>
      </c>
      <c r="C51" s="229">
        <f>C45/(1+$B$2)^C44</f>
        <v>-158000</v>
      </c>
      <c r="D51" s="229">
        <f t="shared" ref="D51:T51" si="7">D45/(1+$B$2)^D44</f>
        <v>0</v>
      </c>
      <c r="E51" s="229">
        <f t="shared" si="7"/>
        <v>0</v>
      </c>
      <c r="F51" s="229">
        <f t="shared" si="7"/>
        <v>0</v>
      </c>
      <c r="G51" s="229">
        <f t="shared" si="7"/>
        <v>0</v>
      </c>
      <c r="H51" s="229">
        <f t="shared" si="7"/>
        <v>0</v>
      </c>
      <c r="I51" s="229">
        <f t="shared" si="7"/>
        <v>0</v>
      </c>
      <c r="J51" s="229">
        <f t="shared" si="7"/>
        <v>0</v>
      </c>
      <c r="K51" s="229">
        <f t="shared" si="7"/>
        <v>0</v>
      </c>
      <c r="L51" s="229">
        <f t="shared" si="7"/>
        <v>0</v>
      </c>
      <c r="M51" s="229">
        <f t="shared" si="7"/>
        <v>0</v>
      </c>
      <c r="N51" s="229">
        <f t="shared" si="7"/>
        <v>-85516.703349765594</v>
      </c>
      <c r="O51" s="229">
        <f t="shared" si="7"/>
        <v>0</v>
      </c>
      <c r="P51" s="229">
        <f t="shared" si="7"/>
        <v>0</v>
      </c>
      <c r="Q51" s="229">
        <f t="shared" si="7"/>
        <v>0</v>
      </c>
      <c r="R51" s="229">
        <f t="shared" si="7"/>
        <v>41516.544068124836</v>
      </c>
      <c r="S51" s="229">
        <f t="shared" si="7"/>
        <v>0</v>
      </c>
      <c r="T51" s="229">
        <f t="shared" si="7"/>
        <v>0</v>
      </c>
    </row>
    <row r="53" spans="1:27" x14ac:dyDescent="0.2">
      <c r="A53" s="245"/>
      <c r="B53" s="124" t="s">
        <v>590</v>
      </c>
      <c r="C53" s="285">
        <f>SUM(C49:T49)</f>
        <v>1034.4320586014874</v>
      </c>
      <c r="D53" s="229"/>
      <c r="E53" s="155"/>
    </row>
    <row r="54" spans="1:27" x14ac:dyDescent="0.2">
      <c r="B54" s="124" t="s">
        <v>591</v>
      </c>
      <c r="C54" s="292">
        <f>SUM(D50:T50)</f>
        <v>203034.59134024227</v>
      </c>
    </row>
    <row r="55" spans="1:27" x14ac:dyDescent="0.2">
      <c r="B55" s="124" t="s">
        <v>592</v>
      </c>
      <c r="C55" s="292">
        <f>SUM(C51:T51)</f>
        <v>-202000.15928164075</v>
      </c>
    </row>
    <row r="56" spans="1:27" x14ac:dyDescent="0.2">
      <c r="C56" s="229"/>
    </row>
    <row r="58" spans="1:27" x14ac:dyDescent="0.2">
      <c r="G58" s="153" t="s">
        <v>630</v>
      </c>
    </row>
    <row r="59" spans="1:27" x14ac:dyDescent="0.2">
      <c r="B59" s="286" t="s">
        <v>522</v>
      </c>
      <c r="C59" s="286" t="s">
        <v>521</v>
      </c>
      <c r="G59" s="356" t="s">
        <v>40</v>
      </c>
      <c r="H59" s="357" t="s">
        <v>627</v>
      </c>
      <c r="I59" s="358"/>
      <c r="J59" s="358" t="s">
        <v>628</v>
      </c>
      <c r="K59" s="358"/>
      <c r="L59" s="357" t="s">
        <v>40</v>
      </c>
      <c r="M59" s="357" t="s">
        <v>627</v>
      </c>
      <c r="N59" s="358"/>
      <c r="O59" s="358" t="s">
        <v>629</v>
      </c>
      <c r="P59" s="358"/>
      <c r="Q59" s="357" t="s">
        <v>40</v>
      </c>
      <c r="R59" s="357" t="s">
        <v>627</v>
      </c>
      <c r="S59" s="358"/>
      <c r="T59" s="358" t="s">
        <v>629</v>
      </c>
      <c r="U59" s="359">
        <f>INDEX($Q$61:$Q$70,MATCH(TRUE,$S$61:$S$70,0))</f>
        <v>1.6E-2</v>
      </c>
      <c r="AA59">
        <f>720*3</f>
        <v>2160</v>
      </c>
    </row>
    <row r="60" spans="1:27" x14ac:dyDescent="0.2">
      <c r="B60" s="286">
        <v>0.05</v>
      </c>
      <c r="C60" s="287">
        <f>C54</f>
        <v>203034.59134024227</v>
      </c>
      <c r="G60" s="360">
        <v>2</v>
      </c>
      <c r="H60" s="361">
        <f>C53</f>
        <v>1034.4320586014874</v>
      </c>
      <c r="I60" s="362"/>
      <c r="J60" s="362"/>
      <c r="K60" s="362"/>
      <c r="L60" s="361">
        <v>2</v>
      </c>
      <c r="M60" s="363">
        <f>C53</f>
        <v>1034.4320586014874</v>
      </c>
      <c r="N60" s="362"/>
      <c r="O60" s="362"/>
      <c r="P60" s="362"/>
      <c r="Q60" s="362">
        <v>2</v>
      </c>
      <c r="R60" s="364">
        <f>C53</f>
        <v>1034.4320586014874</v>
      </c>
      <c r="S60" s="362"/>
      <c r="T60" s="362"/>
      <c r="U60" s="365"/>
      <c r="AA60">
        <f>405*3</f>
        <v>1215</v>
      </c>
    </row>
    <row r="61" spans="1:27" x14ac:dyDescent="0.2">
      <c r="B61" s="286">
        <v>0.1</v>
      </c>
      <c r="C61" s="288">
        <f t="dataTable" ref="C61:C65" dt2D="0" dtr="0" r1="B17"/>
        <v>94650.41467944342</v>
      </c>
      <c r="G61" s="360">
        <v>0</v>
      </c>
      <c r="H61" s="361">
        <f t="dataTable" ref="H61:H70" dt2D="0" dtr="0" r1="B17" ca="1"/>
        <v>21679.037136848892</v>
      </c>
      <c r="I61" s="362" t="b">
        <f t="shared" ref="I61:I70" si="8">AND(H61&gt;=0,H62&lt;0)</f>
        <v>1</v>
      </c>
      <c r="J61" s="362"/>
      <c r="K61" s="366">
        <v>0</v>
      </c>
      <c r="L61" s="362">
        <f t="shared" ref="L61:L70" si="9">INDEX($G$61:$G$70,MATCH(TRUE,$I$61:$I$70,0))+K61</f>
        <v>0</v>
      </c>
      <c r="M61" s="363">
        <f t="dataTable" ref="M61:M70" dt2D="0" dtr="0" r1="B17" ca="1"/>
        <v>21679.037136848892</v>
      </c>
      <c r="N61" s="362" t="b">
        <f t="shared" ref="N61:N70" si="10">AND(M61&gt;=0,M62&lt;0)</f>
        <v>0</v>
      </c>
      <c r="O61" s="362"/>
      <c r="P61" s="366">
        <v>0</v>
      </c>
      <c r="Q61" s="362">
        <f>P61+INDEX($L$61:$L$70,MATCH(TRUE,$N$61:$N$70,0))</f>
        <v>0.01</v>
      </c>
      <c r="R61" s="364">
        <f t="dataTable" ref="R61:R70" dt2D="0" dtr="0" r1="B17" ca="1"/>
        <v>8776.158962944246</v>
      </c>
      <c r="S61" s="362" t="b">
        <f t="shared" ref="S61:S70" si="11">AND(R61&gt;=0,R62&lt;0)</f>
        <v>0</v>
      </c>
      <c r="T61" s="362"/>
      <c r="U61" s="365"/>
    </row>
    <row r="62" spans="1:27" x14ac:dyDescent="0.2">
      <c r="B62" s="286">
        <v>0.15</v>
      </c>
      <c r="C62" s="288">
        <v>30136.023809920338</v>
      </c>
      <c r="G62" s="360">
        <v>0.1</v>
      </c>
      <c r="H62" s="361">
        <v>-107349.74460219734</v>
      </c>
      <c r="I62" s="362" t="b">
        <f t="shared" si="8"/>
        <v>0</v>
      </c>
      <c r="J62" s="362"/>
      <c r="K62" s="366">
        <v>0.01</v>
      </c>
      <c r="L62" s="362">
        <f t="shared" si="9"/>
        <v>0.01</v>
      </c>
      <c r="M62" s="363">
        <v>8776.158962944246</v>
      </c>
      <c r="N62" s="362" t="b">
        <f t="shared" si="10"/>
        <v>1</v>
      </c>
      <c r="O62" s="362"/>
      <c r="P62" s="366">
        <v>1E-3</v>
      </c>
      <c r="Q62" s="362">
        <f t="shared" ref="Q62:Q70" si="12">P62+INDEX($L$61:$L$70,MATCH(TRUE,$N$61:$N$70,0))</f>
        <v>1.0999999999999999E-2</v>
      </c>
      <c r="R62" s="364">
        <v>7485.8711455538505</v>
      </c>
      <c r="S62" s="362" t="b">
        <f t="shared" si="11"/>
        <v>0</v>
      </c>
      <c r="T62" s="362"/>
      <c r="U62" s="365"/>
    </row>
    <row r="63" spans="1:27" x14ac:dyDescent="0.2">
      <c r="B63" s="286">
        <v>0.2</v>
      </c>
      <c r="C63" s="288">
        <v>-34378.367059602839</v>
      </c>
      <c r="G63" s="360">
        <v>0.2</v>
      </c>
      <c r="H63" s="361">
        <v>-236378.52634124365</v>
      </c>
      <c r="I63" s="362" t="b">
        <f t="shared" si="8"/>
        <v>0</v>
      </c>
      <c r="J63" s="362"/>
      <c r="K63" s="366">
        <v>0.02</v>
      </c>
      <c r="L63" s="362">
        <f t="shared" si="9"/>
        <v>0.02</v>
      </c>
      <c r="M63" s="363">
        <v>-4126.7192109603129</v>
      </c>
      <c r="N63" s="362" t="b">
        <f t="shared" si="10"/>
        <v>0</v>
      </c>
      <c r="O63" s="362"/>
      <c r="P63" s="366">
        <v>2E-3</v>
      </c>
      <c r="Q63" s="362">
        <f t="shared" si="12"/>
        <v>1.2E-2</v>
      </c>
      <c r="R63" s="364">
        <v>6195.5833281633895</v>
      </c>
      <c r="S63" s="362" t="b">
        <f t="shared" si="11"/>
        <v>0</v>
      </c>
      <c r="T63" s="362"/>
      <c r="U63" s="365"/>
    </row>
    <row r="64" spans="1:27" x14ac:dyDescent="0.2">
      <c r="B64" s="286">
        <v>0.25</v>
      </c>
      <c r="C64" s="288">
        <v>-98892.757929125946</v>
      </c>
      <c r="G64" s="360">
        <v>0.3</v>
      </c>
      <c r="H64" s="361">
        <v>-365407.30808028975</v>
      </c>
      <c r="I64" s="362" t="b">
        <f t="shared" si="8"/>
        <v>0</v>
      </c>
      <c r="J64" s="362"/>
      <c r="K64" s="366">
        <v>0.03</v>
      </c>
      <c r="L64" s="362">
        <f t="shared" si="9"/>
        <v>0.03</v>
      </c>
      <c r="M64" s="363">
        <v>-17029.597384864996</v>
      </c>
      <c r="N64" s="362" t="b">
        <f t="shared" si="10"/>
        <v>0</v>
      </c>
      <c r="O64" s="362"/>
      <c r="P64" s="366">
        <v>3.0000000000000001E-3</v>
      </c>
      <c r="Q64" s="362">
        <f t="shared" si="12"/>
        <v>1.3000000000000001E-2</v>
      </c>
      <c r="R64" s="364">
        <v>4905.2955107729067</v>
      </c>
      <c r="S64" s="362" t="b">
        <f t="shared" si="11"/>
        <v>0</v>
      </c>
      <c r="T64" s="362"/>
      <c r="U64" s="365"/>
    </row>
    <row r="65" spans="2:21" x14ac:dyDescent="0.2">
      <c r="B65" s="286">
        <v>0.3</v>
      </c>
      <c r="C65" s="288">
        <v>-163407.14879864905</v>
      </c>
      <c r="G65" s="360">
        <v>0.4</v>
      </c>
      <c r="H65" s="361">
        <v>-494436.08981933614</v>
      </c>
      <c r="I65" s="362" t="b">
        <f t="shared" si="8"/>
        <v>0</v>
      </c>
      <c r="J65" s="362"/>
      <c r="K65" s="366">
        <v>0.04</v>
      </c>
      <c r="L65" s="362">
        <f t="shared" si="9"/>
        <v>0.04</v>
      </c>
      <c r="M65" s="363">
        <v>-29932.475558769598</v>
      </c>
      <c r="N65" s="362" t="b">
        <f t="shared" si="10"/>
        <v>0</v>
      </c>
      <c r="O65" s="362"/>
      <c r="P65" s="366">
        <v>4.0000000000000001E-3</v>
      </c>
      <c r="Q65" s="362">
        <f t="shared" si="12"/>
        <v>1.4E-2</v>
      </c>
      <c r="R65" s="364">
        <v>3615.0076933824457</v>
      </c>
      <c r="S65" s="362" t="b">
        <f t="shared" si="11"/>
        <v>0</v>
      </c>
      <c r="T65" s="362"/>
      <c r="U65" s="365"/>
    </row>
    <row r="66" spans="2:21" x14ac:dyDescent="0.2">
      <c r="G66" s="360">
        <v>0.5</v>
      </c>
      <c r="H66" s="361">
        <v>-623464.87155838206</v>
      </c>
      <c r="I66" s="362" t="b">
        <f t="shared" si="8"/>
        <v>0</v>
      </c>
      <c r="J66" s="362"/>
      <c r="K66" s="366">
        <v>0.05</v>
      </c>
      <c r="L66" s="362">
        <f t="shared" si="9"/>
        <v>0.05</v>
      </c>
      <c r="M66" s="363">
        <v>-42835.35373267423</v>
      </c>
      <c r="N66" s="362" t="b">
        <f t="shared" si="10"/>
        <v>0</v>
      </c>
      <c r="O66" s="362"/>
      <c r="P66" s="366">
        <v>5.0000000000000001E-3</v>
      </c>
      <c r="Q66" s="362">
        <f t="shared" si="12"/>
        <v>1.4999999999999999E-2</v>
      </c>
      <c r="R66" s="364">
        <v>2324.7198759919556</v>
      </c>
      <c r="S66" s="362" t="b">
        <f t="shared" si="11"/>
        <v>0</v>
      </c>
      <c r="T66" s="362"/>
      <c r="U66" s="365"/>
    </row>
    <row r="67" spans="2:21" x14ac:dyDescent="0.2">
      <c r="G67" s="360">
        <v>0.6</v>
      </c>
      <c r="H67" s="361">
        <v>-752493.65329742839</v>
      </c>
      <c r="I67" s="362" t="b">
        <f t="shared" si="8"/>
        <v>0</v>
      </c>
      <c r="J67" s="362"/>
      <c r="K67" s="366">
        <v>0.06</v>
      </c>
      <c r="L67" s="362">
        <f t="shared" si="9"/>
        <v>0.06</v>
      </c>
      <c r="M67" s="363">
        <v>-55738.231906578854</v>
      </c>
      <c r="N67" s="362" t="b">
        <f t="shared" si="10"/>
        <v>0</v>
      </c>
      <c r="O67" s="362"/>
      <c r="P67" s="366">
        <v>6.0000000000000001E-3</v>
      </c>
      <c r="Q67" s="362">
        <f t="shared" si="12"/>
        <v>1.6E-2</v>
      </c>
      <c r="R67" s="364">
        <v>1034.4320586014874</v>
      </c>
      <c r="S67" s="362" t="b">
        <f t="shared" si="11"/>
        <v>1</v>
      </c>
      <c r="T67" s="362"/>
      <c r="U67" s="365"/>
    </row>
    <row r="68" spans="2:21" x14ac:dyDescent="0.2">
      <c r="G68" s="360">
        <v>0.7</v>
      </c>
      <c r="H68" s="361">
        <v>-881522.43503647461</v>
      </c>
      <c r="I68" s="362" t="b">
        <f t="shared" si="8"/>
        <v>0</v>
      </c>
      <c r="J68" s="362"/>
      <c r="K68" s="366">
        <v>7.0000000000000007E-2</v>
      </c>
      <c r="L68" s="362">
        <f t="shared" si="9"/>
        <v>7.0000000000000007E-2</v>
      </c>
      <c r="M68" s="363">
        <v>-68641.110080483486</v>
      </c>
      <c r="N68" s="362" t="b">
        <f t="shared" si="10"/>
        <v>0</v>
      </c>
      <c r="O68" s="362"/>
      <c r="P68" s="366">
        <v>7.0000000000000001E-3</v>
      </c>
      <c r="Q68" s="362">
        <f t="shared" si="12"/>
        <v>1.7000000000000001E-2</v>
      </c>
      <c r="R68" s="364">
        <v>-255.85575878895906</v>
      </c>
      <c r="S68" s="362" t="b">
        <f t="shared" si="11"/>
        <v>0</v>
      </c>
      <c r="T68" s="362"/>
      <c r="U68" s="365"/>
    </row>
    <row r="69" spans="2:21" x14ac:dyDescent="0.2">
      <c r="G69" s="360">
        <v>0.8</v>
      </c>
      <c r="H69" s="361">
        <v>-1010551.2167755211</v>
      </c>
      <c r="I69" s="362" t="b">
        <f t="shared" si="8"/>
        <v>0</v>
      </c>
      <c r="J69" s="362"/>
      <c r="K69" s="366">
        <v>0.08</v>
      </c>
      <c r="L69" s="362">
        <f t="shared" si="9"/>
        <v>0.08</v>
      </c>
      <c r="M69" s="363">
        <v>-81543.988254388067</v>
      </c>
      <c r="N69" s="362" t="b">
        <f t="shared" si="10"/>
        <v>0</v>
      </c>
      <c r="O69" s="362"/>
      <c r="P69" s="366">
        <v>8.0000000000000002E-3</v>
      </c>
      <c r="Q69" s="362">
        <f t="shared" si="12"/>
        <v>1.8000000000000002E-2</v>
      </c>
      <c r="R69" s="364">
        <v>-1546.1435761794055</v>
      </c>
      <c r="S69" s="362" t="b">
        <f t="shared" si="11"/>
        <v>0</v>
      </c>
      <c r="T69" s="362"/>
      <c r="U69" s="365"/>
    </row>
    <row r="70" spans="2:21" x14ac:dyDescent="0.2">
      <c r="G70" s="360">
        <v>0.9</v>
      </c>
      <c r="H70" s="361">
        <v>-1139579.9985145673</v>
      </c>
      <c r="I70" s="362" t="b">
        <f t="shared" si="8"/>
        <v>0</v>
      </c>
      <c r="J70" s="362"/>
      <c r="K70" s="366">
        <v>0.09</v>
      </c>
      <c r="L70" s="362">
        <f t="shared" si="9"/>
        <v>0.09</v>
      </c>
      <c r="M70" s="363">
        <v>-94446.866428292749</v>
      </c>
      <c r="N70" s="362" t="b">
        <f t="shared" si="10"/>
        <v>0</v>
      </c>
      <c r="O70" s="362"/>
      <c r="P70" s="366">
        <v>8.9999999999999993E-3</v>
      </c>
      <c r="Q70" s="362">
        <f t="shared" si="12"/>
        <v>1.9E-2</v>
      </c>
      <c r="R70" s="364">
        <v>-2836.4313935698956</v>
      </c>
      <c r="S70" s="362" t="b">
        <f t="shared" si="11"/>
        <v>0</v>
      </c>
      <c r="T70" s="362"/>
      <c r="U70" s="365"/>
    </row>
    <row r="71" spans="2:21" x14ac:dyDescent="0.2">
      <c r="G71" s="367"/>
      <c r="H71" s="368">
        <v>-1</v>
      </c>
      <c r="I71" s="368"/>
      <c r="J71" s="368"/>
      <c r="K71" s="368"/>
      <c r="L71" s="368"/>
      <c r="M71" s="368">
        <v>-1</v>
      </c>
      <c r="N71" s="368"/>
      <c r="O71" s="368"/>
      <c r="P71" s="368"/>
      <c r="Q71" s="368"/>
      <c r="R71" s="368">
        <v>-1</v>
      </c>
      <c r="S71" s="368"/>
      <c r="T71" s="368"/>
      <c r="U71" s="369"/>
    </row>
    <row r="72" spans="2:21" x14ac:dyDescent="0.2">
      <c r="B72" s="158"/>
    </row>
  </sheetData>
  <sheetProtection sheet="1" objects="1" scenarios="1"/>
  <pageMargins left="0.7" right="0.7" top="0.75" bottom="0.75" header="0.3" footer="0.3"/>
  <pageSetup orientation="portrait" horizontalDpi="0" verticalDpi="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A3B844D-8CD8-E94B-A425-88C39D1AC397}">
  <sheetPr>
    <tabColor theme="4"/>
  </sheetPr>
  <dimension ref="A1:P34"/>
  <sheetViews>
    <sheetView zoomScale="150" zoomScaleNormal="150" workbookViewId="0">
      <selection activeCell="E40" sqref="E40"/>
    </sheetView>
  </sheetViews>
  <sheetFormatPr baseColWidth="10" defaultRowHeight="16" x14ac:dyDescent="0.2"/>
  <cols>
    <col min="1" max="1" width="20.5" customWidth="1"/>
    <col min="2" max="3" width="14" customWidth="1"/>
    <col min="4" max="4" width="11.83203125" bestFit="1" customWidth="1"/>
    <col min="5" max="7" width="11.83203125" customWidth="1"/>
    <col min="13" max="13" width="0" hidden="1" customWidth="1"/>
    <col min="14" max="14" width="11.83203125" bestFit="1" customWidth="1"/>
  </cols>
  <sheetData>
    <row r="1" spans="1:16" s="160" customFormat="1" x14ac:dyDescent="0.2">
      <c r="A1" s="160" t="s">
        <v>377</v>
      </c>
    </row>
    <row r="2" spans="1:16" x14ac:dyDescent="0.2">
      <c r="D2" s="157"/>
      <c r="E2" s="157"/>
      <c r="F2" s="157"/>
      <c r="G2" s="157"/>
      <c r="H2" s="157"/>
      <c r="I2" s="157"/>
      <c r="J2" s="157"/>
      <c r="K2" s="157"/>
      <c r="L2" s="157"/>
      <c r="M2" s="157"/>
    </row>
    <row r="3" spans="1:16" x14ac:dyDescent="0.2">
      <c r="A3" s="163" t="s">
        <v>7</v>
      </c>
      <c r="B3" s="451" t="s">
        <v>518</v>
      </c>
      <c r="C3" s="451"/>
      <c r="D3" s="451"/>
      <c r="E3" s="395"/>
      <c r="F3" s="395"/>
      <c r="G3" s="376"/>
      <c r="H3" s="451" t="s">
        <v>650</v>
      </c>
      <c r="I3" s="451"/>
      <c r="J3" s="451"/>
      <c r="K3" s="376"/>
      <c r="L3" s="395"/>
      <c r="M3" s="395"/>
    </row>
    <row r="4" spans="1:16" x14ac:dyDescent="0.2">
      <c r="A4" s="163"/>
      <c r="B4" s="225">
        <v>0.1</v>
      </c>
      <c r="C4" s="225">
        <v>0.2</v>
      </c>
      <c r="D4" s="225">
        <v>0.3</v>
      </c>
      <c r="E4" s="225">
        <v>0.4</v>
      </c>
      <c r="F4" s="225">
        <v>0.5</v>
      </c>
      <c r="G4" s="157">
        <v>0.6</v>
      </c>
      <c r="H4" s="225">
        <v>0.1</v>
      </c>
      <c r="I4" s="225">
        <v>0.2</v>
      </c>
      <c r="J4" s="225">
        <v>0.3</v>
      </c>
      <c r="K4" s="225">
        <v>0.4</v>
      </c>
      <c r="L4" s="225">
        <v>0.5</v>
      </c>
      <c r="M4" s="225">
        <v>0.6</v>
      </c>
      <c r="N4" s="157">
        <v>0.6</v>
      </c>
      <c r="O4" s="260"/>
      <c r="P4" s="260"/>
    </row>
    <row r="5" spans="1:16" x14ac:dyDescent="0.2">
      <c r="A5" s="163" t="s">
        <v>421</v>
      </c>
      <c r="B5" s="391">
        <v>0.1485815353780392</v>
      </c>
      <c r="C5" s="391">
        <v>7.4322017689019609E-2</v>
      </c>
      <c r="D5" s="392">
        <f>('Charging cost'!C83+'Charging cost'!C90+'Charging cost'!C106+'Charging cost'!C119+'Charging cost'!C128)/1000</f>
        <v>4.950109187047444E-2</v>
      </c>
      <c r="E5" s="392">
        <v>3.7192258844509801E-2</v>
      </c>
      <c r="F5" s="394">
        <v>2.9766307075607849E-2</v>
      </c>
      <c r="G5" s="397">
        <v>2.4815672563006548E-2</v>
      </c>
      <c r="H5" s="391">
        <v>0.1485815353780392</v>
      </c>
      <c r="I5" s="391">
        <v>7.4322017689019609E-2</v>
      </c>
      <c r="J5" s="393">
        <f>('Charging cost'!C83+'Charging cost'!C90+'Charging cost'!C106+'Charging cost'!K109+'Charging cost'!C128)/1000</f>
        <v>4.950109187047444E-2</v>
      </c>
      <c r="K5" s="393">
        <v>3.7192258844509801E-2</v>
      </c>
      <c r="L5" s="393">
        <v>2.9766307075607849E-2</v>
      </c>
      <c r="M5" s="393">
        <v>1.6432814759619434E-2</v>
      </c>
      <c r="N5" s="393">
        <v>2.4815672563006548E-2</v>
      </c>
      <c r="O5" s="158"/>
      <c r="P5" s="158"/>
    </row>
    <row r="6" spans="1:16" x14ac:dyDescent="0.2">
      <c r="A6" s="163" t="s">
        <v>519</v>
      </c>
      <c r="B6" s="391">
        <v>2.6820020011693826E-2</v>
      </c>
      <c r="C6" s="391">
        <v>2.6522740711846033E-2</v>
      </c>
      <c r="D6" s="392">
        <f>('Charging cost'!C37)/1000</f>
        <v>2.6313544167508699E-2</v>
      </c>
      <c r="E6" s="392">
        <v>2.6374101061922138E-2</v>
      </c>
      <c r="F6" s="394">
        <v>2.6344373131937358E-2</v>
      </c>
      <c r="G6" s="397">
        <v>2.6324554511947505E-2</v>
      </c>
      <c r="H6" s="391">
        <v>3.337518827357288E-2</v>
      </c>
      <c r="I6" s="391">
        <v>3.307790897372509E-2</v>
      </c>
      <c r="J6" s="393">
        <f>'Charging cost'!K43/1000</f>
        <v>3.2868712429387749E-2</v>
      </c>
      <c r="K6" s="393">
        <v>3.2929269323801184E-2</v>
      </c>
      <c r="L6" s="393">
        <v>3.2899541393816407E-2</v>
      </c>
      <c r="M6" s="393">
        <v>3.2815862776081471E-2</v>
      </c>
      <c r="N6" s="393">
        <v>3.2879722773826559E-2</v>
      </c>
    </row>
    <row r="7" spans="1:16" x14ac:dyDescent="0.2">
      <c r="A7" s="163" t="s">
        <v>520</v>
      </c>
      <c r="B7" s="394">
        <v>2.5289758133561634E-4</v>
      </c>
      <c r="C7" s="394">
        <v>1.2644879066780817E-4</v>
      </c>
      <c r="D7" s="392">
        <f>('Charging cost'!C59*(1+'Charging cost'!C15))/1000</f>
        <v>3.7466308346017241E-5</v>
      </c>
      <c r="E7" s="392">
        <v>6.3224395333904085E-5</v>
      </c>
      <c r="F7" s="394">
        <v>5.0579516267123288E-5</v>
      </c>
      <c r="G7" s="397">
        <v>4.2149596889269408E-5</v>
      </c>
      <c r="H7" s="391">
        <v>1.3299068921232876E-3</v>
      </c>
      <c r="I7" s="391">
        <v>1.2149534460616437E-3</v>
      </c>
      <c r="J7" s="392">
        <f>('Charging cost'!K49+(1+'Charging cost'!C15))/1000</f>
        <v>1.1340602803145612E-3</v>
      </c>
      <c r="K7" s="392">
        <v>1.157476723030822E-3</v>
      </c>
      <c r="L7" s="392">
        <v>1.1459813784246576E-3</v>
      </c>
      <c r="M7" s="392">
        <v>1.1136241121258246E-3</v>
      </c>
      <c r="N7" s="392">
        <v>1.1383178153538812E-3</v>
      </c>
    </row>
    <row r="8" spans="1:16" x14ac:dyDescent="0.2">
      <c r="A8" s="163" t="s">
        <v>503</v>
      </c>
      <c r="B8" s="394">
        <v>1.7941689854452049E-3</v>
      </c>
      <c r="C8" s="394">
        <v>8.9708449272260244E-4</v>
      </c>
      <c r="D8" s="392">
        <f>('Charging cost'!C57*(1+'Charging cost'!C15))/1000</f>
        <v>2.6580281265854895E-4</v>
      </c>
      <c r="E8" s="392">
        <v>4.4854224636130122E-4</v>
      </c>
      <c r="F8" s="394">
        <v>3.5883379708904112E-4</v>
      </c>
      <c r="G8" s="397">
        <v>2.9902816424086766E-4</v>
      </c>
      <c r="H8" s="391">
        <v>1.7941689854452049E-3</v>
      </c>
      <c r="I8" s="391">
        <v>8.9708449272260244E-4</v>
      </c>
      <c r="J8" s="392">
        <f>('Charging cost'!K47*(1+'Charging cost'!C15))/1000</f>
        <v>2.6580281265854895E-4</v>
      </c>
      <c r="K8" s="392">
        <v>4.4854224636130122E-4</v>
      </c>
      <c r="L8" s="392">
        <v>3.5883379708904112E-4</v>
      </c>
      <c r="M8" s="392">
        <v>1.063211250634196E-4</v>
      </c>
      <c r="N8" s="392">
        <v>2.9902816424086766E-4</v>
      </c>
    </row>
    <row r="9" spans="1:16" x14ac:dyDescent="0.2">
      <c r="A9" s="163" t="s">
        <v>129</v>
      </c>
      <c r="B9" s="393">
        <v>0.17744862195651384</v>
      </c>
      <c r="C9" s="393">
        <v>0.10186829168425605</v>
      </c>
      <c r="D9" s="393">
        <f>SUM(D5:D8)</f>
        <v>7.6117905158987698E-2</v>
      </c>
      <c r="E9" s="393">
        <v>6.4078126548127154E-2</v>
      </c>
      <c r="F9" s="393">
        <v>5.6520093520901371E-2</v>
      </c>
      <c r="G9" s="397">
        <v>5.1481404836084196E-2</v>
      </c>
      <c r="H9" s="393">
        <v>0.18508079952918058</v>
      </c>
      <c r="I9" s="393">
        <v>0.10951196460152895</v>
      </c>
      <c r="J9" s="393">
        <f>SUM(J5:J8)</f>
        <v>8.3769667392835284E-2</v>
      </c>
      <c r="K9" s="393">
        <v>7.1727547137703115E-2</v>
      </c>
      <c r="L9" s="393">
        <v>6.4170663644937953E-2</v>
      </c>
      <c r="M9" s="393">
        <v>5.0468622772890145E-2</v>
      </c>
      <c r="N9" s="393">
        <v>5.9132741316427859E-2</v>
      </c>
    </row>
    <row r="10" spans="1:16" x14ac:dyDescent="0.2">
      <c r="A10" s="163"/>
      <c r="B10" s="158"/>
      <c r="C10" s="158"/>
      <c r="D10" s="158"/>
      <c r="E10" s="158"/>
      <c r="F10" s="158"/>
      <c r="G10" s="158"/>
      <c r="H10" s="158"/>
      <c r="I10" s="158"/>
      <c r="J10" s="158"/>
      <c r="K10" s="158"/>
      <c r="L10" s="158"/>
      <c r="M10" s="158"/>
    </row>
    <row r="11" spans="1:16" x14ac:dyDescent="0.2">
      <c r="A11" s="163"/>
      <c r="B11" s="158"/>
      <c r="C11" s="158"/>
      <c r="D11" s="352">
        <f>D9-D6</f>
        <v>4.9804360991479002E-2</v>
      </c>
      <c r="E11" s="352"/>
      <c r="F11" s="352"/>
      <c r="G11" s="352"/>
      <c r="H11" s="352"/>
      <c r="I11" s="352"/>
      <c r="J11" s="352"/>
      <c r="K11" s="352"/>
      <c r="L11" s="352"/>
      <c r="M11" s="352"/>
    </row>
    <row r="12" spans="1:16" x14ac:dyDescent="0.2">
      <c r="D12" s="226"/>
      <c r="E12" s="226"/>
      <c r="F12" s="226"/>
      <c r="G12" s="226"/>
      <c r="H12" s="226"/>
      <c r="I12" s="226"/>
      <c r="J12" s="226"/>
      <c r="K12" s="226"/>
      <c r="L12" s="226"/>
      <c r="M12" s="226"/>
    </row>
    <row r="13" spans="1:16" x14ac:dyDescent="0.2">
      <c r="D13" s="226"/>
      <c r="E13" s="226"/>
      <c r="F13" s="226"/>
      <c r="G13" s="226"/>
      <c r="H13" s="226"/>
      <c r="I13" s="226"/>
      <c r="J13" s="226"/>
      <c r="K13" s="226"/>
      <c r="L13" s="226"/>
      <c r="M13" s="226"/>
    </row>
    <row r="14" spans="1:16" x14ac:dyDescent="0.2">
      <c r="A14" s="1"/>
    </row>
    <row r="17" spans="1:13" x14ac:dyDescent="0.2">
      <c r="A17" s="252"/>
    </row>
    <row r="18" spans="1:13" x14ac:dyDescent="0.2">
      <c r="A18" s="153"/>
    </row>
    <row r="19" spans="1:13" x14ac:dyDescent="0.2">
      <c r="B19" s="451"/>
      <c r="C19" s="451"/>
      <c r="D19" s="451"/>
      <c r="E19" s="395"/>
      <c r="F19" s="395"/>
      <c r="G19" s="376"/>
      <c r="H19" s="451"/>
      <c r="I19" s="451"/>
      <c r="J19" s="451"/>
      <c r="K19" s="376"/>
      <c r="L19" s="395"/>
      <c r="M19" s="395"/>
    </row>
    <row r="20" spans="1:13" x14ac:dyDescent="0.2">
      <c r="B20" s="225"/>
      <c r="C20" s="225"/>
      <c r="D20" s="225"/>
      <c r="E20" s="225"/>
      <c r="F20" s="225"/>
      <c r="G20" s="225"/>
      <c r="H20" s="225"/>
      <c r="I20" s="225"/>
      <c r="J20" s="225"/>
      <c r="K20" s="225"/>
      <c r="L20" s="225"/>
      <c r="M20" s="225"/>
    </row>
    <row r="21" spans="1:13" x14ac:dyDescent="0.2">
      <c r="A21" s="163"/>
      <c r="B21" s="253"/>
      <c r="C21" s="253"/>
      <c r="D21" s="148"/>
      <c r="E21" s="148"/>
      <c r="F21" s="148"/>
      <c r="G21" s="148"/>
      <c r="H21" s="253"/>
      <c r="I21" s="253"/>
      <c r="J21" s="228"/>
      <c r="K21" s="228"/>
      <c r="L21" s="228"/>
      <c r="M21" s="228"/>
    </row>
    <row r="22" spans="1:13" x14ac:dyDescent="0.2">
      <c r="A22" s="163"/>
      <c r="B22" s="254"/>
      <c r="C22" s="254"/>
      <c r="D22" s="148"/>
      <c r="E22" s="148"/>
      <c r="F22" s="148"/>
      <c r="G22" s="148"/>
      <c r="H22" s="253"/>
      <c r="I22" s="253"/>
      <c r="J22" s="228"/>
      <c r="K22" s="228"/>
      <c r="L22" s="228"/>
      <c r="M22" s="228"/>
    </row>
    <row r="23" spans="1:13" x14ac:dyDescent="0.2">
      <c r="A23" s="163"/>
      <c r="B23" s="253"/>
      <c r="C23" s="253"/>
      <c r="D23" s="148"/>
      <c r="E23" s="148"/>
      <c r="F23" s="148"/>
      <c r="G23" s="148"/>
      <c r="H23" s="253"/>
      <c r="I23" s="253"/>
      <c r="J23" s="228"/>
      <c r="K23" s="228"/>
      <c r="L23" s="228"/>
      <c r="M23" s="228"/>
    </row>
    <row r="24" spans="1:13" x14ac:dyDescent="0.2">
      <c r="A24" s="163"/>
      <c r="B24" s="253"/>
      <c r="C24" s="253"/>
      <c r="D24" s="148"/>
      <c r="E24" s="148"/>
      <c r="F24" s="148"/>
      <c r="G24" s="148"/>
      <c r="H24" s="255"/>
      <c r="I24" s="255"/>
      <c r="J24" s="228"/>
      <c r="K24" s="228"/>
      <c r="L24" s="228"/>
      <c r="M24" s="228"/>
    </row>
    <row r="25" spans="1:13" x14ac:dyDescent="0.2">
      <c r="A25" s="163"/>
      <c r="B25" s="253"/>
      <c r="C25" s="253"/>
      <c r="D25" s="148"/>
      <c r="E25" s="148"/>
      <c r="F25" s="148"/>
      <c r="G25" s="148"/>
      <c r="H25" s="253"/>
      <c r="I25" s="253"/>
      <c r="J25" s="228"/>
      <c r="K25" s="228"/>
      <c r="L25" s="228"/>
      <c r="M25" s="228"/>
    </row>
    <row r="31" spans="1:13" x14ac:dyDescent="0.2">
      <c r="D31" s="162"/>
      <c r="E31" s="162"/>
      <c r="F31" s="162"/>
      <c r="G31" s="162"/>
    </row>
    <row r="33" spans="4:7" x14ac:dyDescent="0.2">
      <c r="D33" s="155"/>
      <c r="E33" s="155"/>
      <c r="F33" s="155"/>
      <c r="G33" s="155"/>
    </row>
    <row r="34" spans="4:7" x14ac:dyDescent="0.2">
      <c r="D34" s="155"/>
      <c r="E34" s="155"/>
      <c r="F34" s="155"/>
      <c r="G34" s="155"/>
    </row>
  </sheetData>
  <mergeCells count="4">
    <mergeCell ref="B3:D3"/>
    <mergeCell ref="H3:J3"/>
    <mergeCell ref="B19:D19"/>
    <mergeCell ref="H19:J19"/>
  </mergeCells>
  <pageMargins left="0.7" right="0.7" top="0.75" bottom="0.75" header="0.3" footer="0.3"/>
  <pageSetup orientation="portrait" horizontalDpi="0" verticalDpi="0"/>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254FD8-71F0-F44C-98B7-8B5FFC608818}">
  <sheetPr codeName="Sheet10"/>
  <dimension ref="A1:U231"/>
  <sheetViews>
    <sheetView topLeftCell="A81" zoomScaleNormal="100" workbookViewId="0">
      <selection activeCell="Q14" sqref="Q14"/>
    </sheetView>
  </sheetViews>
  <sheetFormatPr baseColWidth="10" defaultColWidth="8.83203125" defaultRowHeight="16" x14ac:dyDescent="0.2"/>
  <cols>
    <col min="1" max="1" width="14.83203125" style="66" customWidth="1"/>
    <col min="2" max="3" width="15.5" style="66" customWidth="1"/>
    <col min="4" max="4" width="7.33203125" style="66" customWidth="1"/>
    <col min="5" max="5" width="8" style="66" customWidth="1"/>
    <col min="6" max="6" width="10" style="66" customWidth="1"/>
    <col min="7" max="7" width="11.6640625" style="66" customWidth="1"/>
    <col min="8" max="8" width="7.33203125" style="66" customWidth="1"/>
    <col min="9" max="9" width="9.33203125" style="66" customWidth="1"/>
    <col min="10" max="10" width="10.33203125" style="66" customWidth="1"/>
    <col min="11" max="11" width="14.83203125" style="66" customWidth="1"/>
    <col min="12" max="12" width="9.83203125" style="66" customWidth="1"/>
    <col min="13" max="13" width="8.83203125" style="66"/>
    <col min="14" max="14" width="9.33203125" style="66" customWidth="1"/>
    <col min="15" max="17" width="8.83203125" style="66"/>
    <col min="18" max="18" width="7.1640625" style="66" customWidth="1"/>
    <col min="19" max="21" width="8.83203125" style="66"/>
  </cols>
  <sheetData>
    <row r="1" spans="1:21" x14ac:dyDescent="0.2">
      <c r="A1" s="65" t="s">
        <v>155</v>
      </c>
    </row>
    <row r="2" spans="1:21" x14ac:dyDescent="0.2">
      <c r="A2" s="201" t="s">
        <v>156</v>
      </c>
      <c r="K2" s="65"/>
    </row>
    <row r="3" spans="1:21" x14ac:dyDescent="0.2">
      <c r="A3" s="65" t="s">
        <v>157</v>
      </c>
    </row>
    <row r="4" spans="1:21" x14ac:dyDescent="0.2">
      <c r="A4" s="83"/>
      <c r="B4" s="82"/>
      <c r="C4" s="82"/>
      <c r="D4" s="82"/>
      <c r="E4" s="82"/>
      <c r="F4" s="82"/>
      <c r="G4" s="82"/>
      <c r="H4" s="82"/>
      <c r="I4" s="82"/>
      <c r="J4" s="82"/>
      <c r="K4" s="82"/>
      <c r="L4" s="82"/>
      <c r="M4" s="82"/>
      <c r="N4" s="82"/>
      <c r="O4" s="82"/>
      <c r="P4" s="82"/>
      <c r="Q4" s="82"/>
      <c r="R4" s="82"/>
      <c r="S4" s="82"/>
      <c r="T4" s="82"/>
      <c r="U4" s="82"/>
    </row>
    <row r="5" spans="1:21" x14ac:dyDescent="0.2">
      <c r="A5" s="81"/>
      <c r="B5" s="87" t="s">
        <v>326</v>
      </c>
      <c r="C5" s="129" t="s">
        <v>327</v>
      </c>
      <c r="D5" s="80"/>
      <c r="E5" s="80"/>
      <c r="F5" s="87" t="s">
        <v>331</v>
      </c>
      <c r="G5" s="80"/>
      <c r="H5" s="80"/>
      <c r="I5" s="80"/>
      <c r="J5" s="80"/>
      <c r="K5" s="80"/>
      <c r="L5" s="80"/>
      <c r="M5" s="80"/>
      <c r="N5" s="80"/>
      <c r="O5" s="80"/>
      <c r="P5" s="80"/>
      <c r="Q5" s="80"/>
      <c r="R5" s="80"/>
      <c r="S5" s="80"/>
      <c r="T5" s="80"/>
      <c r="U5" s="80"/>
    </row>
    <row r="6" spans="1:21" x14ac:dyDescent="0.2">
      <c r="A6" s="65"/>
      <c r="B6" s="128" t="s">
        <v>62</v>
      </c>
    </row>
    <row r="7" spans="1:21" x14ac:dyDescent="0.2">
      <c r="A7" s="65"/>
      <c r="B7" s="128" t="s">
        <v>318</v>
      </c>
      <c r="C7" s="66" t="str">
        <f>B7</f>
        <v>$/4CP kW</v>
      </c>
      <c r="F7" s="66">
        <v>0</v>
      </c>
      <c r="G7" s="66" t="s">
        <v>334</v>
      </c>
    </row>
    <row r="8" spans="1:21" x14ac:dyDescent="0.2">
      <c r="A8" s="65"/>
      <c r="B8" s="128" t="s">
        <v>321</v>
      </c>
    </row>
    <row r="9" spans="1:21" x14ac:dyDescent="0.2">
      <c r="A9" s="65"/>
      <c r="B9" s="128" t="s">
        <v>324</v>
      </c>
    </row>
    <row r="10" spans="1:21" x14ac:dyDescent="0.2">
      <c r="A10" s="65"/>
      <c r="B10" s="128" t="s">
        <v>325</v>
      </c>
    </row>
    <row r="11" spans="1:21" x14ac:dyDescent="0.2">
      <c r="A11" s="65"/>
      <c r="B11" s="128" t="s">
        <v>315</v>
      </c>
      <c r="C11" s="66" t="str">
        <f>B11</f>
        <v>$/cust</v>
      </c>
      <c r="F11" s="66">
        <v>1</v>
      </c>
      <c r="G11" s="66" t="s">
        <v>332</v>
      </c>
    </row>
    <row r="12" spans="1:21" x14ac:dyDescent="0.2">
      <c r="A12" s="65"/>
      <c r="B12" s="128" t="s">
        <v>322</v>
      </c>
    </row>
    <row r="13" spans="1:21" x14ac:dyDescent="0.2">
      <c r="A13" s="65"/>
      <c r="B13" s="128" t="s">
        <v>323</v>
      </c>
    </row>
    <row r="14" spans="1:21" x14ac:dyDescent="0.2">
      <c r="A14" s="65"/>
      <c r="B14" s="128" t="s">
        <v>317</v>
      </c>
    </row>
    <row r="15" spans="1:21" x14ac:dyDescent="0.2">
      <c r="A15" s="65"/>
      <c r="B15" s="128" t="s">
        <v>18</v>
      </c>
      <c r="C15" s="66" t="str">
        <f>B15</f>
        <v>$/kW</v>
      </c>
      <c r="F15" s="66">
        <v>10000</v>
      </c>
      <c r="G15" s="66" t="s">
        <v>75</v>
      </c>
    </row>
    <row r="16" spans="1:21" x14ac:dyDescent="0.2">
      <c r="A16" s="65"/>
      <c r="B16" s="128" t="s">
        <v>19</v>
      </c>
      <c r="C16" s="66" t="str">
        <f>B16</f>
        <v>$/kWh</v>
      </c>
      <c r="F16" s="66">
        <f>'Charging cost'!C12/365*1000*30</f>
        <v>12441600</v>
      </c>
      <c r="G16" s="66" t="s">
        <v>333</v>
      </c>
    </row>
    <row r="17" spans="1:21" x14ac:dyDescent="0.2">
      <c r="A17" s="65"/>
      <c r="B17" s="128" t="s">
        <v>320</v>
      </c>
    </row>
    <row r="18" spans="1:21" x14ac:dyDescent="0.2">
      <c r="A18" s="65"/>
      <c r="B18" s="128" t="s">
        <v>319</v>
      </c>
      <c r="C18" s="66" t="str">
        <f>B18</f>
        <v>$/NCP kW</v>
      </c>
      <c r="F18" s="66">
        <v>10000</v>
      </c>
      <c r="G18" s="66" t="s">
        <v>335</v>
      </c>
    </row>
    <row r="19" spans="1:21" x14ac:dyDescent="0.2">
      <c r="A19" s="83"/>
      <c r="B19" s="130"/>
      <c r="C19" s="82"/>
      <c r="D19" s="82"/>
      <c r="E19" s="82"/>
      <c r="F19" s="82"/>
      <c r="G19" s="82"/>
      <c r="H19" s="82"/>
      <c r="I19" s="82"/>
      <c r="J19" s="82"/>
      <c r="K19" s="82"/>
      <c r="L19" s="82"/>
      <c r="M19" s="82"/>
      <c r="N19" s="82"/>
      <c r="O19" s="82"/>
      <c r="P19" s="82"/>
      <c r="Q19" s="82"/>
      <c r="R19" s="82"/>
      <c r="S19" s="82"/>
      <c r="T19" s="82"/>
      <c r="U19" s="82"/>
    </row>
    <row r="20" spans="1:21" x14ac:dyDescent="0.2">
      <c r="A20" s="135" t="s">
        <v>337</v>
      </c>
      <c r="B20" s="136"/>
      <c r="C20" s="137"/>
      <c r="D20" s="137"/>
      <c r="E20" s="137"/>
      <c r="F20" s="137"/>
      <c r="G20" s="137"/>
      <c r="H20" s="137"/>
      <c r="I20" s="137"/>
      <c r="J20" s="137"/>
      <c r="K20" s="137"/>
      <c r="L20" s="137"/>
      <c r="M20" s="137"/>
      <c r="N20" s="137"/>
      <c r="O20" s="137"/>
      <c r="P20" s="137"/>
      <c r="Q20" s="137"/>
      <c r="R20" s="137"/>
      <c r="S20" s="137"/>
      <c r="T20" s="137"/>
      <c r="U20" s="137"/>
    </row>
    <row r="21" spans="1:21" x14ac:dyDescent="0.2">
      <c r="A21" s="86"/>
      <c r="B21" s="109" t="s">
        <v>214</v>
      </c>
      <c r="C21" s="109"/>
      <c r="D21" s="87"/>
      <c r="E21" s="87"/>
      <c r="F21" s="109" t="s">
        <v>215</v>
      </c>
      <c r="G21" s="87"/>
      <c r="H21" s="87"/>
      <c r="I21" s="109"/>
      <c r="J21" s="109" t="s">
        <v>304</v>
      </c>
      <c r="K21" s="87"/>
      <c r="L21" s="87"/>
      <c r="M21" s="87"/>
      <c r="N21" s="109" t="s">
        <v>305</v>
      </c>
      <c r="O21" s="109"/>
      <c r="P21" s="87"/>
      <c r="Q21" s="87"/>
      <c r="R21" s="109" t="s">
        <v>218</v>
      </c>
      <c r="S21" s="87"/>
      <c r="T21" s="87"/>
      <c r="U21" s="87"/>
    </row>
    <row r="22" spans="1:21" x14ac:dyDescent="0.2">
      <c r="B22" s="132" t="s">
        <v>328</v>
      </c>
      <c r="C22" s="68" t="s">
        <v>330</v>
      </c>
      <c r="F22" s="132" t="s">
        <v>328</v>
      </c>
      <c r="G22" s="68" t="s">
        <v>330</v>
      </c>
      <c r="J22" s="132" t="s">
        <v>328</v>
      </c>
      <c r="K22" s="68" t="s">
        <v>330</v>
      </c>
      <c r="N22" s="132" t="s">
        <v>328</v>
      </c>
      <c r="O22" s="68" t="s">
        <v>330</v>
      </c>
      <c r="R22" s="132" t="s">
        <v>328</v>
      </c>
      <c r="S22" s="68" t="s">
        <v>330</v>
      </c>
    </row>
    <row r="23" spans="1:21" x14ac:dyDescent="0.2">
      <c r="A23" s="68" t="s">
        <v>188</v>
      </c>
      <c r="B23" s="128"/>
    </row>
    <row r="24" spans="1:21" x14ac:dyDescent="0.2">
      <c r="A24" s="65" t="s">
        <v>315</v>
      </c>
      <c r="B24" s="128">
        <f>SUMIFS(C$55:C$106,D$55:D$106,$B$11,E$55:E$106,"A")+SUMIFS(C$55:C$106,D$55:D$106,$B$12,E$55:E$106,"A")</f>
        <v>1626.06</v>
      </c>
      <c r="C24" s="131">
        <f>B24*$F$11</f>
        <v>1626.06</v>
      </c>
      <c r="F24" s="128">
        <f>SUMIFS(G$55:G$106,H$55:H$106,$B$11,I$55:I$106,"A")+SUMIFS(G$55:G$106,H$55:H$106,$B$12,I$55:I$106,"A")</f>
        <v>429.65</v>
      </c>
      <c r="G24" s="131">
        <f>F24*$F$11</f>
        <v>429.65</v>
      </c>
      <c r="J24" s="128">
        <f>SUMIFS(K$55:K$106,L$55:L$106,$B$11,M$55:M$106,"A")+SUMIFS(K$55:K$106,L$55:L$106,$B$12,M$55:M$106,"A")</f>
        <v>2047.99</v>
      </c>
      <c r="K24" s="131">
        <f>J24*$F$11</f>
        <v>2047.99</v>
      </c>
      <c r="N24" s="128">
        <f>SUMIFS(O$55:O$106,P$55:P$106,$B$11,Q$55:Q$106,"A")+SUMIFS(O$55:O$106,P$55:P$106,$B$12,Q$55:Q$106,"A")</f>
        <v>904.8</v>
      </c>
      <c r="O24" s="131">
        <f>N24*$F$11</f>
        <v>904.8</v>
      </c>
      <c r="R24" s="128">
        <f>SUMIFS(S$55:S$106,T$55:T$106,$B$11,U$55:U$106,"A")+SUMIFS(S$55:S$106,T$55:T$106,$B$12,U$55:U$106,"A")</f>
        <v>2066.1800000000003</v>
      </c>
      <c r="S24" s="131">
        <f>R24*$F$11</f>
        <v>2066.1800000000003</v>
      </c>
    </row>
    <row r="25" spans="1:21" x14ac:dyDescent="0.2">
      <c r="A25" s="66" t="s">
        <v>19</v>
      </c>
      <c r="B25" s="128">
        <f>SUMIFS(C$55:C$106,D$55:D$106,$B$16,E$55:E$106,"A")</f>
        <v>-7.2499999999999995E-4</v>
      </c>
      <c r="C25" s="131">
        <f>B25*$F$16</f>
        <v>-9020.16</v>
      </c>
      <c r="F25" s="204">
        <f>SUMIFS(G$55:G$106,H$55:H$106,$B$16,I$55:I$106,"A")</f>
        <v>0</v>
      </c>
      <c r="G25" s="131">
        <f>F25*$F$16</f>
        <v>0</v>
      </c>
      <c r="J25" s="133">
        <v>0</v>
      </c>
      <c r="K25" s="131">
        <f>J25*$F$16</f>
        <v>0</v>
      </c>
      <c r="L25" s="134" t="s">
        <v>336</v>
      </c>
      <c r="N25" s="128">
        <f>SUMIFS(O$55:O$106,P$55:P$106,$B$16,Q$55:Q$106,"A")</f>
        <v>5.5630000000000002E-3</v>
      </c>
      <c r="O25" s="131">
        <f>N25*$F$16</f>
        <v>69212.620800000004</v>
      </c>
      <c r="R25" s="128">
        <f>SUMIFS(S$55:S$106,T$55:T$106,$B$16,U$55:U$106,"A")</f>
        <v>1.175E-3</v>
      </c>
      <c r="S25" s="131">
        <f>R25*$F$16</f>
        <v>14618.880000000001</v>
      </c>
    </row>
    <row r="26" spans="1:21" x14ac:dyDescent="0.2">
      <c r="A26" s="65" t="s">
        <v>18</v>
      </c>
      <c r="B26" s="128">
        <f>SUMIFS(C$55:C$106,D$55:D$106,$B$9,E$55:E$106,"A")+SUMIFS(C$55:C$106,D$55:D$106,$B$10,E$55:E$106,"A")+SUMIFS(C$55:C$106,D$55:D$106,$B$13,E$55:E$106,"A")+SUMIFS(C$55:C$106,D$55:D$106,$B$14,E$55:E$106,"A")+SUMIFS(C$55:C$106,D$55:D$106,$B$15,E$55:E$106,"A")</f>
        <v>1.379974</v>
      </c>
      <c r="C26" s="131">
        <f>B26*$F$15</f>
        <v>13799.74</v>
      </c>
      <c r="F26" s="128">
        <f>SUMIFS(G$55:G$106,H$55:H$106,$B$9,I$55:I$106,"A")+SUMIFS(G$55:G$106,H$55:H$106,$B$10,I$55:I$106,"A")+SUMIFS(G$55:G$106,H$55:H$106,$B$13,I$55:I$106,"A")+SUMIFS(G$55:G$106,H$55:H$106,$B$14,I$55:I$106,"A")+SUMIFS(G$55:G$106,H$55:H$106,$B$15,I$55:I$106,"A")</f>
        <v>0.30481299999999995</v>
      </c>
      <c r="G26" s="131">
        <f>F26*$F$15</f>
        <v>3048.1299999999997</v>
      </c>
      <c r="J26" s="128">
        <f>SUMIFS(K$55:K$106,L$55:L$106,$B$9,M$55:M$106,"A")+SUMIFS(K$55:K$106,L$55:L$106,$B$10,M$55:M$106,"A")+SUMIFS(K$55:K$106,L$55:L$106,$B$13,M$55:M$106,"A")+SUMIFS(K$55:K$106,L$55:L$106,$B$14,M$55:M$106,"A")+SUMIFS(K$55:K$106,L$55:L$106,$B$15,M$55:M$106,"A")</f>
        <v>1.2875579999999998</v>
      </c>
      <c r="K26" s="131">
        <f>J26*$F$15</f>
        <v>12875.579999999998</v>
      </c>
      <c r="N26" s="128">
        <f>SUMIFS(O$55:O$106,P$55:P$106,$B$9,Q$55:Q$106,"A")+SUMIFS(O$55:O$106,P$55:P$106,$B$10,Q$55:Q$106,"A")+SUMIFS(O$55:O$106,P$55:P$106,$B$13,Q$55:Q$106,"A")+SUMIFS(O$55:O$106,P$55:P$106,$B$14,Q$55:Q$106,"A")+SUMIFS(O$55:O$106,P$55:P$106,$B$15,Q$55:Q$106,"A")</f>
        <v>8.2430000000000003E-3</v>
      </c>
      <c r="O26" s="131">
        <f>N26*$F$15</f>
        <v>82.43</v>
      </c>
      <c r="R26" s="128">
        <f>SUMIFS(S$55:S$106,T$55:T$106,$B$9,U$55:U$106,"A")+SUMIFS(S$55:S$106,T$55:T$106,$B$10,U$55:U$106,"A")+SUMIFS(S$55:S$106,T$55:T$106,$B$13,U$55:U$106,"A")+SUMIFS(S$55:S$106,T$55:T$106,$B$14,U$55:U$106,"A")+SUMIFS(S$55:S$106,T$55:T$106,$B$15,U$55:U$106,"A")</f>
        <v>0.19788</v>
      </c>
      <c r="S26" s="131">
        <f>R26*$F$15</f>
        <v>1978.8</v>
      </c>
    </row>
    <row r="27" spans="1:21" x14ac:dyDescent="0.2">
      <c r="A27" s="65" t="s">
        <v>318</v>
      </c>
      <c r="B27" s="128">
        <f>SUMIFS(C$55:C$106,D$55:D$106,$B$6,E$55:E$106,"A")+SUMIFS(C$55:C$106,D$55:D$106,$B$7,E$55:E$106,"A")+SUMIFS(C$55:C$106,D$55:D$106,$B$8,E$55:E$106,"A")</f>
        <v>4.1333880000000001</v>
      </c>
      <c r="C27" s="131">
        <f>B27*$F$7</f>
        <v>0</v>
      </c>
      <c r="F27" s="128">
        <f>SUMIFS(G$55:G$106,H$55:H$106,$B$6,I$55:I$106,"A")+SUMIFS(G$55:G$106,H$55:H$106,$B$7,I$55:I$106,"A")+SUMIFS(G$55:G$106,H$55:H$106,$B$8,I$55:I$106,"A")</f>
        <v>4.0067550000000001</v>
      </c>
      <c r="G27" s="131">
        <f>F27*$F$7</f>
        <v>0</v>
      </c>
      <c r="J27" s="128">
        <f>SUMIFS(K$55:K$106,L$55:L$106,$B$6,M$55:M$106,"A")+SUMIFS(K$55:K$106,L$55:L$106,$B$7,M$55:M$106,"A")+SUMIFS(K$55:K$106,L$55:L$106,$B$8,M$55:M$106,"A")</f>
        <v>4.005852</v>
      </c>
      <c r="K27" s="131">
        <f>J27*$F$7</f>
        <v>0</v>
      </c>
      <c r="N27" s="128">
        <f>SUMIFS(O$55:O$106,P$55:P$106,$B$6,Q$55:Q$106,"A")+SUMIFS(O$55:O$106,P$55:P$106,$B$7,Q$55:Q$106,"A")+SUMIFS(O$55:O$106,P$55:P$106,$B$8,Q$55:Q$106,"A")</f>
        <v>2.1903220000000001</v>
      </c>
      <c r="O27" s="131">
        <f>N27*$F$7</f>
        <v>0</v>
      </c>
      <c r="R27" s="128">
        <f>SUMIFS(S$55:S$106,T$55:T$106,$B$6,U$55:U$106,"A")+SUMIFS(S$55:S$106,T$55:T$106,$B$7,U$55:U$106,"A")+SUMIFS(S$55:S$106,T$55:T$106,$B$8,U$55:U$106,"A")</f>
        <v>2.8927800000000001</v>
      </c>
      <c r="S27" s="131">
        <f>R27*$F$7</f>
        <v>0</v>
      </c>
    </row>
    <row r="28" spans="1:21" x14ac:dyDescent="0.2">
      <c r="A28" s="65" t="s">
        <v>319</v>
      </c>
      <c r="B28" s="128">
        <f>SUMIFS(C$55:C$106,D$55:D$106,$B$17,E$55:E$106,"A")+SUMIFS(C$55:C$106,D$55:D$106,$B$18,E$55:E$106,"A")</f>
        <v>0</v>
      </c>
      <c r="C28" s="131">
        <f>B28*$F$15</f>
        <v>0</v>
      </c>
      <c r="F28" s="128">
        <f>SUMIFS(G$55:G$106,H$55:H$106,$B$17,I$55:I$106,"A")+SUMIFS(G$55:G$106,H$55:H$106,$B$18,I$55:I$106,"A")</f>
        <v>0</v>
      </c>
      <c r="G28" s="131">
        <f>F28*$F$15</f>
        <v>0</v>
      </c>
      <c r="J28" s="128">
        <f>SUMIFS(K$55:K$106,L$55:L$106,$B$17,M$55:M$106,"A")+SUMIFS(K$55:K$106,L$55:L$106,$B$18,M$55:M$106,"A")</f>
        <v>0.19900000000000001</v>
      </c>
      <c r="K28" s="131">
        <f>J28*$F$15</f>
        <v>1990</v>
      </c>
      <c r="N28" s="128">
        <f>SUMIFS(O$55:O$106,P$55:P$106,$B$17,Q$55:Q$106,"A")+SUMIFS(O$55:O$106,P$55:P$106,$B$18,Q$55:Q$106,"A")</f>
        <v>1.8200000000000001E-2</v>
      </c>
      <c r="O28" s="131">
        <f>N28*$F$15</f>
        <v>182</v>
      </c>
      <c r="R28" s="128">
        <f>SUMIFS(S$55:S$106,T$55:T$106,$B$17,U$55:U$106,"A")+SUMIFS(S$55:S$106,T$55:T$106,$B$18,U$55:U$106,"A")</f>
        <v>0</v>
      </c>
      <c r="S28" s="131">
        <f>R28*$F$15</f>
        <v>0</v>
      </c>
    </row>
    <row r="29" spans="1:21" x14ac:dyDescent="0.2">
      <c r="A29" s="138" t="s">
        <v>129</v>
      </c>
      <c r="B29" s="124"/>
      <c r="C29" s="139">
        <f>SUM(C24:C28)</f>
        <v>6405.6399999999994</v>
      </c>
      <c r="D29" s="124"/>
      <c r="E29" s="124"/>
      <c r="F29" s="124"/>
      <c r="G29" s="139">
        <f>SUM(G24:G28)</f>
        <v>3477.7799999999997</v>
      </c>
      <c r="H29" s="124"/>
      <c r="I29" s="124"/>
      <c r="J29" s="124"/>
      <c r="K29" s="139">
        <f>SUM(K24:K28)</f>
        <v>16913.57</v>
      </c>
      <c r="L29" s="124"/>
      <c r="M29" s="124"/>
      <c r="N29" s="124"/>
      <c r="O29" s="139">
        <f>SUM(O24:O28)</f>
        <v>70381.8508</v>
      </c>
      <c r="P29" s="124"/>
      <c r="Q29" s="124"/>
      <c r="R29" s="124"/>
      <c r="S29" s="139">
        <f>SUM(S24:S28)</f>
        <v>18663.86</v>
      </c>
      <c r="T29" s="124"/>
      <c r="U29" s="124"/>
    </row>
    <row r="30" spans="1:21" x14ac:dyDescent="0.2">
      <c r="A30" s="65"/>
      <c r="B30" s="128"/>
      <c r="F30" s="128"/>
      <c r="J30" s="128"/>
      <c r="N30" s="128"/>
      <c r="R30" s="128"/>
    </row>
    <row r="31" spans="1:21" x14ac:dyDescent="0.2">
      <c r="A31" s="67" t="s">
        <v>198</v>
      </c>
      <c r="B31" s="128"/>
      <c r="F31" s="128"/>
      <c r="J31" s="128"/>
      <c r="N31" s="128"/>
      <c r="R31" s="128"/>
    </row>
    <row r="32" spans="1:21" x14ac:dyDescent="0.2">
      <c r="A32" s="65" t="s">
        <v>315</v>
      </c>
      <c r="B32" s="128">
        <f>SUMIFS(C$55:C$106,D$55:D$106,$B$11,E$55:E$106,"B")+SUMIFS(C$55:C$106,D$55:D$106,$B$12,E$55:E$106,"B")</f>
        <v>217.26999999999998</v>
      </c>
      <c r="C32" s="131">
        <f>B32*$F$11</f>
        <v>217.26999999999998</v>
      </c>
      <c r="F32" s="128">
        <f>SUMIFS(G$55:G$106,H$55:H$106,$B$11,I$55:I$106,"B")+SUMIFS(G$55:G$106,H$55:H$106,$B$12,I$55:I$106,"B")</f>
        <v>410.45</v>
      </c>
      <c r="G32" s="131">
        <f>F32*$F$11</f>
        <v>410.45</v>
      </c>
      <c r="J32" s="128">
        <f>SUMIFS(K$55:K$106,L$55:L$106,$B$11,M$55:M$106,"B")+SUMIFS(K$55:K$106,L$55:L$106,$B$12,M$55:M$106,"B")</f>
        <v>183.03</v>
      </c>
      <c r="K32" s="131">
        <f>J32*$F$11</f>
        <v>183.03</v>
      </c>
      <c r="N32" s="128">
        <f>SUMIFS(O$55:O$106,P$55:P$106,$B$11,Q$55:Q$106,"B")+SUMIFS(O$55:O$106,P$55:P$106,$B$12,Q$55:Q$106,"B")</f>
        <v>194.65</v>
      </c>
      <c r="O32" s="131">
        <f>N32*$F$11</f>
        <v>194.65</v>
      </c>
      <c r="R32" s="128">
        <f>SUMIFS(S$55:S$106,T$55:T$106,$B$11,U$55:U$106,"B")+SUMIFS(S$55:S$106,T$55:T$106,$B$12,U$55:U$106,"B")</f>
        <v>239.48</v>
      </c>
      <c r="S32" s="131">
        <f>R32*$F$11</f>
        <v>239.48</v>
      </c>
    </row>
    <row r="33" spans="1:21" x14ac:dyDescent="0.2">
      <c r="A33" s="66" t="s">
        <v>19</v>
      </c>
      <c r="B33" s="128">
        <f>SUMIFS(C$55:C$106,D$55:D$106,$B$16,E$55:E$106,"B")</f>
        <v>5.5900000000000004E-4</v>
      </c>
      <c r="C33" s="131">
        <f>B33*$F$16</f>
        <v>6954.8544000000002</v>
      </c>
      <c r="F33" s="128">
        <f>SUMIFS(G$55:G$106,H$55:H$106,$B$16,I$55:I$106,"B")</f>
        <v>-1.0000000000000001E-5</v>
      </c>
      <c r="G33" s="131">
        <f>F33*$F$16</f>
        <v>-124.41600000000001</v>
      </c>
      <c r="J33" s="128">
        <f>SUMIFS(K$55:K$106,L$55:L$106,$B$16,M$55:M$106,"B")</f>
        <v>5.1199999999999998E-4</v>
      </c>
      <c r="K33" s="131">
        <f>J33*$F$16</f>
        <v>6370.0991999999997</v>
      </c>
      <c r="N33" s="128">
        <f>SUMIFS(O$55:O$106,P$55:P$106,$B$16,Q$55:Q$106,"B")</f>
        <v>-1.4300000000000001E-4</v>
      </c>
      <c r="O33" s="131">
        <f>N33*$F$16</f>
        <v>-1779.1488000000002</v>
      </c>
      <c r="R33" s="128">
        <f>SUMIFS(S$55:S$106,T$55:T$106,$B$16,U$55:U$106,"B")</f>
        <v>-3.0000000000000001E-5</v>
      </c>
      <c r="S33" s="131">
        <f>R33*$F$16</f>
        <v>-373.24799999999999</v>
      </c>
    </row>
    <row r="34" spans="1:21" x14ac:dyDescent="0.2">
      <c r="A34" s="65" t="s">
        <v>18</v>
      </c>
      <c r="B34" s="128">
        <f>SUMIFS(C$55:C$106,D$55:D$106,$B$9,E$55:E$106,"B")+SUMIFS(C$55:C$106,D$55:D$106,$B$10,E$55:E$106,"B")+SUMIFS(C$55:C$106,D$55:D$106,$B$13,E$55:E$106,"B")+SUMIFS(C$55:C$106,D$55:D$106,$B$14,E$55:E$106,"B")+SUMIFS(C$55:C$106,D$55:D$106,$B$15,E$55:E$106,"B")</f>
        <v>2.7434259999999999</v>
      </c>
      <c r="C34" s="131">
        <f>B34*$F$15</f>
        <v>27434.26</v>
      </c>
      <c r="F34" s="128">
        <f>SUMIFS(G$55:G$106,H$55:H$106,$B$9,I$55:I$106,"B")+SUMIFS(G$55:G$106,H$55:H$106,$B$10,I$55:I$106,"B")+SUMIFS(G$55:G$106,H$55:H$106,$B$13,I$55:I$106,"B")+SUMIFS(G$55:G$106,H$55:H$106,$B$14,I$55:I$106,"B")+SUMIFS(G$55:G$106,H$55:H$106,$B$15,I$55:I$106,"B")</f>
        <v>0.57711100000000015</v>
      </c>
      <c r="G34" s="131">
        <f>F34*$F$15</f>
        <v>5771.1100000000015</v>
      </c>
      <c r="J34" s="128">
        <f>SUMIFS(K$55:K$106,L$55:L$106,$B$9,M$55:M$106,"B")+SUMIFS(K$55:K$106,L$55:L$106,$B$10,M$55:M$106,"B")+SUMIFS(K$55:K$106,L$55:L$106,$B$13,M$55:M$106,"B")+SUMIFS(K$55:K$106,L$55:L$106,$B$14,M$55:M$106,"B")+SUMIFS(K$55:K$106,L$55:L$106,$B$15,M$55:M$106,"B")</f>
        <v>1.2119979999999999</v>
      </c>
      <c r="K34" s="131">
        <f>J34*$F$15</f>
        <v>12119.98</v>
      </c>
      <c r="N34" s="128">
        <f>SUMIFS(O$55:O$106,P$55:P$106,$B$9,Q$55:Q$106,"B")+SUMIFS(O$55:O$106,P$55:P$106,$B$10,Q$55:Q$106,"B")+SUMIFS(O$55:O$106,P$55:P$106,$B$13,Q$55:Q$106,"B")+SUMIFS(O$55:O$106,P$55:P$106,$B$14,Q$55:Q$106,"B")+SUMIFS(O$55:O$106,P$55:P$106,$B$15,Q$55:Q$106,"B")</f>
        <v>0.23080400000000001</v>
      </c>
      <c r="O34" s="131">
        <f>N34*$F$15</f>
        <v>2308.04</v>
      </c>
      <c r="R34" s="128">
        <f>SUMIFS(S$55:S$106,T$55:T$106,$B$9,U$55:U$106,"B")+SUMIFS(S$55:S$106,T$55:T$106,$B$10,U$55:U$106,"B")+SUMIFS(S$55:S$106,T$55:T$106,$B$13,U$55:U$106,"B")+SUMIFS(S$55:S$106,T$55:T$106,$B$14,U$55:U$106,"B")+SUMIFS(S$55:S$106,T$55:T$106,$B$15,U$55:U$106,"B")</f>
        <v>0.19788</v>
      </c>
      <c r="S34" s="131">
        <f>R34*$F$15</f>
        <v>1978.8</v>
      </c>
    </row>
    <row r="35" spans="1:21" x14ac:dyDescent="0.2">
      <c r="A35" s="65" t="s">
        <v>318</v>
      </c>
      <c r="B35" s="128">
        <f>SUMIFS(C$55:C$106,D$55:D$106,$B$6,E$55:E$106,"B")+SUMIFS(C$55:C$106,D$55:D$106,$B$7,E$55:E$106,"B")+SUMIFS(C$55:C$106,D$55:D$106,$B$8,E$55:E$106,"B")</f>
        <v>4.0381529999999994</v>
      </c>
      <c r="C35" s="131">
        <f>B35*$F$7</f>
        <v>0</v>
      </c>
      <c r="F35" s="128">
        <f>SUMIFS(G$55:G$106,H$55:H$106,$B$6,I$55:I$106,"B")+SUMIFS(G$55:G$106,H$55:H$106,$B$7,I$55:I$106,"B")+SUMIFS(G$55:G$106,H$55:H$106,$B$8,I$55:I$106,"B")</f>
        <v>4.10731</v>
      </c>
      <c r="G35" s="131">
        <f>F35*$F$7</f>
        <v>0</v>
      </c>
      <c r="J35" s="128">
        <f>SUMIFS(K$55:K$106,L$55:L$106,$B$6,M$55:M$106,"B")+SUMIFS(K$55:K$106,L$55:L$106,$B$7,M$55:M$106,"B")+SUMIFS(K$55:K$106,L$55:L$106,$B$8,M$55:M$106,"B")</f>
        <v>5.5343640000000001</v>
      </c>
      <c r="K35" s="131">
        <f>J35*$F$7</f>
        <v>0</v>
      </c>
      <c r="N35" s="128">
        <f>SUMIFS(O$55:O$106,P$55:P$106,$B$6,Q$55:Q$106,"B")+SUMIFS(O$55:O$106,P$55:P$106,$B$7,Q$55:Q$106,"B")+SUMIFS(O$55:O$106,P$55:P$106,$B$8,Q$55:Q$106,"B")</f>
        <v>3.8614220000000001</v>
      </c>
      <c r="O35" s="131">
        <f>N35*$F$7</f>
        <v>0</v>
      </c>
      <c r="R35" s="128">
        <f>SUMIFS(S$55:S$106,T$55:T$106,$B$6,U$55:U$106,"B")+SUMIFS(S$55:S$106,T$55:T$106,$B$7,U$55:U$106,"B")+SUMIFS(S$55:S$106,T$55:T$106,$B$8,U$55:U$106,"B")</f>
        <v>3.067161</v>
      </c>
      <c r="S35" s="131">
        <f>R35*$F$7</f>
        <v>0</v>
      </c>
    </row>
    <row r="36" spans="1:21" x14ac:dyDescent="0.2">
      <c r="A36" s="65" t="s">
        <v>319</v>
      </c>
      <c r="B36" s="128">
        <f>SUMIFS(C$55:C$106,D$55:D$106,$B$17,E$55:E$106,"B")+SUMIFS(C$55:C$106,D$55:D$106,$B$18,E$55:E$106,"B")</f>
        <v>0</v>
      </c>
      <c r="C36" s="131">
        <f>B36*$F$15</f>
        <v>0</v>
      </c>
      <c r="F36" s="128">
        <f>SUMIFS(G$55:G$106,H$55:H$106,$B$17,I$55:I$106,"B")+SUMIFS(G$55:G$106,H$55:H$106,$B$18,I$55:I$106,"B")</f>
        <v>0</v>
      </c>
      <c r="G36" s="131">
        <f>F36*$F$15</f>
        <v>0</v>
      </c>
      <c r="J36" s="128">
        <f>SUMIFS(K$55:K$106,L$55:L$106,$B$17,M$55:M$106,"B")+SUMIFS(K$55:K$106,L$55:L$106,$B$18,M$55:M$106,"B")</f>
        <v>2.9449999999999998</v>
      </c>
      <c r="K36" s="131">
        <f>J36*$F$15</f>
        <v>29450</v>
      </c>
      <c r="N36" s="128">
        <f>SUMIFS(O$55:O$106,P$55:P$106,$B$17,Q$55:Q$106,"B")+SUMIFS(O$55:O$106,P$55:P$106,$B$18,Q$55:Q$106,"B")</f>
        <v>1.88</v>
      </c>
      <c r="O36" s="131">
        <f>N36*$F$15</f>
        <v>18800</v>
      </c>
      <c r="R36" s="128">
        <f>SUMIFS(S$55:S$106,T$55:T$106,$B$17,U$55:U$106,"B")+SUMIFS(S$55:S$106,T$55:T$106,$B$18,U$55:U$106,"B")</f>
        <v>5.1285999999999996</v>
      </c>
      <c r="S36" s="131">
        <f>R36*$F$15</f>
        <v>51285.999999999993</v>
      </c>
    </row>
    <row r="37" spans="1:21" x14ac:dyDescent="0.2">
      <c r="A37" s="138" t="s">
        <v>129</v>
      </c>
      <c r="B37" s="124"/>
      <c r="C37" s="139">
        <f>SUM(C32:C36)</f>
        <v>34606.384399999995</v>
      </c>
      <c r="D37" s="124"/>
      <c r="E37" s="124"/>
      <c r="F37" s="124"/>
      <c r="G37" s="139">
        <f>SUM(G32:G36)</f>
        <v>6057.1440000000011</v>
      </c>
      <c r="H37" s="124"/>
      <c r="I37" s="124"/>
      <c r="J37" s="124"/>
      <c r="K37" s="139">
        <f>SUM(K32:K36)</f>
        <v>48123.109199999999</v>
      </c>
      <c r="L37" s="124"/>
      <c r="M37" s="124"/>
      <c r="N37" s="124"/>
      <c r="O37" s="139">
        <f>SUM(O32:O36)</f>
        <v>19523.5412</v>
      </c>
      <c r="P37" s="124"/>
      <c r="Q37" s="124"/>
      <c r="R37" s="124"/>
      <c r="S37" s="139">
        <f>SUM(S32:S36)</f>
        <v>53131.031999999992</v>
      </c>
      <c r="T37" s="124"/>
      <c r="U37" s="124"/>
    </row>
    <row r="38" spans="1:21" x14ac:dyDescent="0.2">
      <c r="A38" s="65"/>
      <c r="B38" s="128"/>
      <c r="F38" s="128"/>
      <c r="J38" s="128"/>
      <c r="N38" s="128"/>
      <c r="R38" s="128"/>
    </row>
    <row r="39" spans="1:21" x14ac:dyDescent="0.2">
      <c r="A39" s="65"/>
      <c r="B39" s="128"/>
      <c r="F39" s="128"/>
      <c r="J39" s="128"/>
      <c r="N39" s="128"/>
      <c r="R39" s="128"/>
    </row>
    <row r="40" spans="1:21" x14ac:dyDescent="0.2">
      <c r="A40" s="67" t="s">
        <v>329</v>
      </c>
      <c r="B40" s="128"/>
      <c r="F40" s="128"/>
      <c r="J40" s="128"/>
      <c r="N40" s="128"/>
      <c r="R40" s="128"/>
    </row>
    <row r="41" spans="1:21" x14ac:dyDescent="0.2">
      <c r="A41" s="65" t="s">
        <v>315</v>
      </c>
      <c r="B41" s="128">
        <f>SUMIFS(C$55:C$106,D$55:D$106,$B$11,E$55:E$106,"C")+SUMIFS(C$55:C$106,D$55:D$106,$B$12,E$55:E$106,"C")</f>
        <v>187.07</v>
      </c>
      <c r="C41" s="131">
        <f>B41*$F$11</f>
        <v>187.07</v>
      </c>
      <c r="F41" s="128">
        <f>SUMIFS(G$55:G$106,H$55:H$106,$B$11,I$55:I$106,"C")+SUMIFS(G$55:G$106,H$55:H$106,$B$12,I$55:I$106,"C")</f>
        <v>410.45</v>
      </c>
      <c r="G41" s="131">
        <f>F41*$F$11</f>
        <v>410.45</v>
      </c>
      <c r="J41" s="128">
        <f>SUMIFS(K$55:K$106,L$55:L$106,$B$11,M$55:M$106,"C")+SUMIFS(K$55:K$106,L$55:L$106,$B$12,M$55:M$106,"C")</f>
        <v>151.35000000000002</v>
      </c>
      <c r="K41" s="131">
        <f>J41*$F$11</f>
        <v>151.35000000000002</v>
      </c>
      <c r="N41" s="128">
        <f>SUMIFS(O$55:O$106,P$55:P$106,$B$11,Q$55:Q$106,"C")+SUMIFS(O$55:O$106,P$55:P$106,$B$12,Q$55:Q$106,"C")</f>
        <v>156.22</v>
      </c>
      <c r="O41" s="131">
        <f>N41*$F$11</f>
        <v>156.22</v>
      </c>
      <c r="R41" s="128">
        <f>SUMIFS(S$55:S$106,T$55:T$106,$B$11,U$55:U$106,"C")+SUMIFS(S$55:S$106,T$55:T$106,$B$12,U$55:U$106,"C")</f>
        <v>239.48</v>
      </c>
      <c r="S41" s="131">
        <f>R41*$F$11</f>
        <v>239.48</v>
      </c>
    </row>
    <row r="42" spans="1:21" x14ac:dyDescent="0.2">
      <c r="A42" s="66" t="s">
        <v>19</v>
      </c>
      <c r="B42" s="128">
        <f>SUMIFS(C$55:C$106,D$55:D$106,$B$16,E$55:E$106,"C")</f>
        <v>5.5900000000000004E-4</v>
      </c>
      <c r="C42" s="131">
        <f>B42*$F$16</f>
        <v>6954.8544000000002</v>
      </c>
      <c r="F42" s="128">
        <f>SUMIFS(G$55:G$106,H$55:H$106,$B$16,I$55:I$106,"C")</f>
        <v>-1.0000000000000001E-5</v>
      </c>
      <c r="G42" s="131">
        <f>F42*$F$16</f>
        <v>-124.41600000000001</v>
      </c>
      <c r="J42" s="128">
        <f>SUMIFS(K$55:K$106,L$55:L$106,$B$16,M$55:M$106,"C")</f>
        <v>5.1199999999999998E-4</v>
      </c>
      <c r="K42" s="131">
        <f>J42*$F$16</f>
        <v>6370.0991999999997</v>
      </c>
      <c r="N42" s="128">
        <f>SUMIFS(O$55:O$106,P$55:P$106,$B$16,Q$55:Q$106,"C")</f>
        <v>-1.4300000000000001E-4</v>
      </c>
      <c r="O42" s="131">
        <f>N42*$F$16</f>
        <v>-1779.1488000000002</v>
      </c>
      <c r="R42" s="128">
        <f>SUMIFS(S$55:S$106,T$55:T$106,$B$16,U$55:U$106,"C")</f>
        <v>-3.0000000000000001E-5</v>
      </c>
      <c r="S42" s="131">
        <f>R42*$F$16</f>
        <v>-373.24799999999999</v>
      </c>
    </row>
    <row r="43" spans="1:21" x14ac:dyDescent="0.2">
      <c r="A43" s="65" t="s">
        <v>18</v>
      </c>
      <c r="B43" s="128">
        <f>SUMIFS(C$55:C$106,D$55:D$106,$B$9,E$55:E$106,"C")+SUMIFS(C$55:C$106,D$55:D$106,$B$10,E$55:E$106,"C")+SUMIFS(C$55:C$106,D$55:D$106,$B$13,E$55:E$106,"C")+SUMIFS(C$55:C$106,D$55:D$106,$B$14,E$55:E$106,"C")+SUMIFS(C$55:C$106,D$55:D$106,$B$15,E$55:E$106,"C")</f>
        <v>2.7434259999999999</v>
      </c>
      <c r="C43" s="131">
        <f>B43*$F$15</f>
        <v>27434.26</v>
      </c>
      <c r="F43" s="128">
        <f>SUMIFS(G$55:G$106,H$55:H$106,$B$9,I$55:I$106,"C")+SUMIFS(G$55:G$106,H$55:H$106,$B$10,I$55:I$106,"C")+SUMIFS(G$55:G$106,H$55:H$106,$B$13,I$55:I$106,"C")+SUMIFS(G$55:G$106,H$55:H$106,$B$14,I$55:I$106,"C")+SUMIFS(G$55:G$106,H$55:H$106,$B$15,I$55:I$106,"C")</f>
        <v>0.57711100000000015</v>
      </c>
      <c r="G43" s="131">
        <f>F43*$F$15</f>
        <v>5771.1100000000015</v>
      </c>
      <c r="J43" s="128">
        <f>SUMIFS(K$55:K$106,L$55:L$106,$B$9,M$55:M$106,"C")+SUMIFS(K$55:K$106,L$55:L$106,$B$10,M$55:M$106,"C")+SUMIFS(K$55:K$106,L$55:L$106,$B$13,M$55:M$106,"C")+SUMIFS(K$55:K$106,L$55:L$106,$B$14,M$55:M$106,"C")+SUMIFS(K$55:K$106,L$55:L$106,$B$15,M$55:M$106,"C")</f>
        <v>5.7463280000000001</v>
      </c>
      <c r="K43" s="131">
        <f>J43*$F$15</f>
        <v>57463.28</v>
      </c>
      <c r="N43" s="128">
        <f>SUMIFS(O$55:O$106,P$55:P$106,$B$9,Q$55:Q$106,"C")+SUMIFS(O$55:O$106,P$55:P$106,$B$10,Q$55:Q$106,"C")+SUMIFS(O$55:O$106,P$55:P$106,$B$13,Q$55:Q$106,"C")+SUMIFS(O$55:O$106,P$55:P$106,$B$14,Q$55:Q$106,"C")+SUMIFS(O$55:O$106,P$55:P$106,$B$15,Q$55:Q$106,"C")</f>
        <v>0.980792</v>
      </c>
      <c r="O43" s="131">
        <f>N43*$F$15</f>
        <v>9807.92</v>
      </c>
      <c r="R43" s="128">
        <f>SUMIFS(S$55:S$106,T$55:T$106,$B$9,U$55:U$106,"C")+SUMIFS(S$55:S$106,T$55:T$106,$B$10,U$55:U$106,"C")+SUMIFS(S$55:S$106,T$55:T$106,$B$13,U$55:U$106,"C")+SUMIFS(S$55:S$106,T$55:T$106,$B$14,U$55:U$106,"C")+SUMIFS(S$55:S$106,T$55:T$106,$B$15,U$55:U$106,"C")</f>
        <v>0.19788</v>
      </c>
      <c r="S43" s="131">
        <f>R43*$F$15</f>
        <v>1978.8</v>
      </c>
    </row>
    <row r="44" spans="1:21" x14ac:dyDescent="0.2">
      <c r="A44" s="65" t="s">
        <v>318</v>
      </c>
      <c r="B44" s="128">
        <f>SUMIFS(C$55:C$106,D$55:D$106,$B$6,E$55:E$106,"C")+SUMIFS(C$55:C$106,D$55:D$106,$B$7,E$55:E$106,"C")+SUMIFS(C$55:C$106,D$55:D$106,$B$8,E$55:E$106,"C")</f>
        <v>0</v>
      </c>
      <c r="C44" s="131">
        <f>B44*$F$7</f>
        <v>0</v>
      </c>
      <c r="F44" s="128">
        <f>SUMIFS(G$55:G$106,H$55:H$106,$B$6,I$55:I$106,"C")+SUMIFS(G$55:G$106,H$55:H$106,$B$7,I$55:I$106,"C")+SUMIFS(G$55:G$106,H$55:H$106,$B$8,I$55:I$106,"C")</f>
        <v>0</v>
      </c>
      <c r="G44" s="131">
        <f>F44*$F$7</f>
        <v>0</v>
      </c>
      <c r="J44" s="128">
        <f>SUMIFS(K$55:K$106,L$55:L$106,$B$6,M$55:M$106,"C")+SUMIFS(K$55:K$106,L$55:L$106,$B$7,M$55:M$106,"C")+SUMIFS(K$55:K$106,L$55:L$106,$B$8,M$55:M$106,"C")</f>
        <v>0</v>
      </c>
      <c r="K44" s="131">
        <f>J44*$F$7</f>
        <v>0</v>
      </c>
      <c r="N44" s="128">
        <f>SUMIFS(O$55:O$106,P$55:P$106,$B$6,Q$55:Q$106,"C")+SUMIFS(O$55:O$106,P$55:P$106,$B$7,Q$55:Q$106,"C")+SUMIFS(O$55:O$106,P$55:P$106,$B$8,Q$55:Q$106,"C")</f>
        <v>0</v>
      </c>
      <c r="O44" s="131">
        <f>N44*$F$7</f>
        <v>0</v>
      </c>
      <c r="R44" s="128">
        <f>SUMIFS(S$55:S$106,T$55:T$106,$B$6,U$55:U$106,"C")+SUMIFS(S$55:S$106,T$55:T$106,$B$7,U$55:U$106,"C")+SUMIFS(S$55:S$106,T$55:T$106,$B$8,U$55:U$106,"C")</f>
        <v>0</v>
      </c>
      <c r="S44" s="131">
        <f>R44*$F$7</f>
        <v>0</v>
      </c>
    </row>
    <row r="45" spans="1:21" x14ac:dyDescent="0.2">
      <c r="A45" s="65" t="s">
        <v>319</v>
      </c>
      <c r="B45" s="128">
        <f>SUMIFS(C$55:C$106,D$55:D$106,$B$17,E$55:E$106,"C")+SUMIFS(C$55:C$106,D$55:D$106,$B$18,E$55:E$106,"C")</f>
        <v>3.1408589999999998</v>
      </c>
      <c r="C45" s="131">
        <f>B45*$F$15</f>
        <v>31408.59</v>
      </c>
      <c r="F45" s="128">
        <f>SUMIFS(G$55:G$106,H$55:H$106,$B$17,I$55:I$106,"C")+SUMIFS(G$55:G$106,H$55:H$106,$B$18,I$55:I$106,"C")</f>
        <v>0.723472</v>
      </c>
      <c r="G45" s="131">
        <f>F45*$F$15</f>
        <v>7234.72</v>
      </c>
      <c r="J45" s="128">
        <f>SUMIFS(K$55:K$106,L$55:L$106,$B$17,M$55:M$106,"C")+SUMIFS(K$55:K$106,L$55:L$106,$B$18,M$55:M$106,"C")</f>
        <v>4.5729999999999995</v>
      </c>
      <c r="K45" s="131">
        <f>J45*$F$15</f>
        <v>45729.999999999993</v>
      </c>
      <c r="N45" s="128">
        <f>SUMIFS(O$55:O$106,P$55:P$106,$B$17,Q$55:Q$106,"C")+SUMIFS(O$55:O$106,P$55:P$106,$B$18,Q$55:Q$106,"C")</f>
        <v>3.069</v>
      </c>
      <c r="O45" s="131">
        <f>N45*$F$15</f>
        <v>30690</v>
      </c>
      <c r="R45" s="128">
        <f>SUMIFS(S$55:S$106,T$55:T$106,$B$17,U$55:U$106,"C")+SUMIFS(S$55:S$106,T$55:T$106,$B$18,U$55:U$106,"C")</f>
        <v>5.8071320000000002</v>
      </c>
      <c r="S45" s="131">
        <f>R45*$F$15</f>
        <v>58071.32</v>
      </c>
    </row>
    <row r="46" spans="1:21" x14ac:dyDescent="0.2">
      <c r="A46" s="138" t="s">
        <v>129</v>
      </c>
      <c r="B46" s="124"/>
      <c r="C46" s="139">
        <f>SUM(C41:C45)</f>
        <v>65984.774399999995</v>
      </c>
      <c r="D46" s="124"/>
      <c r="E46" s="124"/>
      <c r="F46" s="124"/>
      <c r="G46" s="139">
        <f>SUM(G41:G45)</f>
        <v>13291.864000000001</v>
      </c>
      <c r="H46" s="124"/>
      <c r="I46" s="124"/>
      <c r="J46" s="124"/>
      <c r="K46" s="139">
        <f>SUM(K41:K45)</f>
        <v>109714.7292</v>
      </c>
      <c r="L46" s="124"/>
      <c r="M46" s="124"/>
      <c r="N46" s="124"/>
      <c r="O46" s="139">
        <f>SUM(O41:O45)</f>
        <v>38874.991200000004</v>
      </c>
      <c r="P46" s="124"/>
      <c r="Q46" s="124"/>
      <c r="R46" s="124"/>
      <c r="S46" s="139">
        <f>SUM(S41:S45)</f>
        <v>59916.351999999999</v>
      </c>
      <c r="T46" s="124"/>
      <c r="U46" s="124"/>
    </row>
    <row r="47" spans="1:21" x14ac:dyDescent="0.2">
      <c r="A47" s="65"/>
      <c r="B47" s="128"/>
    </row>
    <row r="48" spans="1:21" x14ac:dyDescent="0.2">
      <c r="A48" s="65"/>
      <c r="B48" s="128"/>
    </row>
    <row r="49" spans="1:21" x14ac:dyDescent="0.2">
      <c r="A49" s="65"/>
      <c r="B49" s="128"/>
    </row>
    <row r="50" spans="1:21" x14ac:dyDescent="0.2">
      <c r="A50" s="99" t="s">
        <v>66</v>
      </c>
      <c r="B50" s="113" t="s">
        <v>306</v>
      </c>
      <c r="C50" s="99"/>
      <c r="D50" s="99"/>
      <c r="E50" s="99"/>
      <c r="F50" s="99"/>
      <c r="G50" s="99"/>
      <c r="H50" s="99"/>
      <c r="I50" s="99"/>
      <c r="J50" s="99"/>
      <c r="K50" s="99"/>
      <c r="L50" s="99"/>
      <c r="M50" s="99"/>
      <c r="N50" s="99"/>
      <c r="O50" s="99"/>
      <c r="P50" s="99"/>
      <c r="Q50" s="99"/>
      <c r="R50" s="99"/>
      <c r="S50" s="99"/>
      <c r="T50" s="99"/>
      <c r="U50" s="99"/>
    </row>
    <row r="51" spans="1:21" x14ac:dyDescent="0.2">
      <c r="A51" s="80" t="s">
        <v>67</v>
      </c>
      <c r="B51" s="117" t="s">
        <v>313</v>
      </c>
      <c r="C51" s="80"/>
      <c r="D51" s="80"/>
      <c r="E51" s="80"/>
      <c r="F51" s="80"/>
      <c r="G51" s="80"/>
      <c r="H51" s="80"/>
      <c r="I51" s="80"/>
      <c r="J51" s="80"/>
      <c r="K51" s="80"/>
      <c r="L51" s="80"/>
      <c r="M51" s="80"/>
      <c r="N51" s="80"/>
      <c r="O51" s="80"/>
      <c r="P51" s="80"/>
      <c r="Q51" s="80"/>
      <c r="R51" s="80"/>
      <c r="S51" s="80"/>
      <c r="T51" s="80"/>
      <c r="U51" s="80"/>
    </row>
    <row r="52" spans="1:21" x14ac:dyDescent="0.2">
      <c r="A52" s="80" t="s">
        <v>68</v>
      </c>
      <c r="B52" s="125" t="s">
        <v>314</v>
      </c>
      <c r="C52" s="80"/>
      <c r="D52" s="80"/>
      <c r="E52" s="80"/>
      <c r="F52" s="80"/>
      <c r="G52" s="80"/>
      <c r="H52" s="80"/>
      <c r="I52" s="80"/>
      <c r="J52" s="80"/>
      <c r="K52" s="80"/>
      <c r="L52" s="80"/>
      <c r="M52" s="80"/>
      <c r="N52" s="80"/>
      <c r="O52" s="80"/>
      <c r="P52" s="80"/>
      <c r="Q52" s="80"/>
      <c r="R52" s="80"/>
      <c r="S52" s="80"/>
      <c r="T52" s="80"/>
      <c r="U52" s="80"/>
    </row>
    <row r="53" spans="1:21" x14ac:dyDescent="0.2">
      <c r="A53" s="86"/>
      <c r="B53" s="109" t="s">
        <v>214</v>
      </c>
      <c r="C53" s="109"/>
      <c r="D53" s="87"/>
      <c r="E53" s="87"/>
      <c r="F53" s="109" t="s">
        <v>215</v>
      </c>
      <c r="G53" s="109"/>
      <c r="H53" s="87"/>
      <c r="I53" s="87"/>
      <c r="J53" s="109" t="s">
        <v>304</v>
      </c>
      <c r="K53" s="109"/>
      <c r="L53" s="87"/>
      <c r="M53" s="87"/>
      <c r="N53" s="109" t="s">
        <v>305</v>
      </c>
      <c r="O53" s="109"/>
      <c r="P53" s="87"/>
      <c r="Q53" s="87"/>
      <c r="R53" s="109" t="s">
        <v>218</v>
      </c>
      <c r="S53" s="87"/>
      <c r="T53" s="87"/>
      <c r="U53" s="87"/>
    </row>
    <row r="54" spans="1:21" x14ac:dyDescent="0.2">
      <c r="A54" s="110" t="s">
        <v>307</v>
      </c>
      <c r="B54" s="111"/>
      <c r="C54" s="111"/>
      <c r="D54" s="88"/>
      <c r="E54" s="88"/>
      <c r="F54" s="111"/>
      <c r="G54" s="111"/>
      <c r="H54" s="88"/>
      <c r="I54" s="88"/>
      <c r="J54" s="111"/>
      <c r="K54" s="111"/>
      <c r="L54" s="88"/>
      <c r="M54" s="88"/>
      <c r="N54" s="111"/>
      <c r="O54" s="111"/>
      <c r="P54" s="88"/>
      <c r="Q54" s="88"/>
      <c r="R54" s="111"/>
      <c r="S54" s="88"/>
      <c r="T54" s="88"/>
      <c r="U54" s="88"/>
    </row>
    <row r="55" spans="1:21" x14ac:dyDescent="0.2">
      <c r="A55" s="81"/>
      <c r="B55" s="114" t="str">
        <f t="shared" ref="B55:C58" si="0">B125</f>
        <v>Customer Charge (per customer)</v>
      </c>
      <c r="C55" s="114">
        <f t="shared" si="0"/>
        <v>154.44</v>
      </c>
      <c r="D55" s="80" t="s">
        <v>315</v>
      </c>
      <c r="E55" s="80" t="s">
        <v>66</v>
      </c>
      <c r="F55" s="114" t="str">
        <f t="shared" ref="F55:G58" si="1">D125</f>
        <v>Customer Charge (per customer)</v>
      </c>
      <c r="G55" s="114">
        <f t="shared" si="1"/>
        <v>161.34</v>
      </c>
      <c r="H55" s="80" t="s">
        <v>315</v>
      </c>
      <c r="I55" s="80" t="s">
        <v>66</v>
      </c>
      <c r="J55" s="114" t="str">
        <f t="shared" ref="J55:K58" si="2">F125</f>
        <v>Customer Charge (per customer)</v>
      </c>
      <c r="K55" s="114">
        <f t="shared" si="2"/>
        <v>38.840000000000003</v>
      </c>
      <c r="L55" s="80" t="s">
        <v>315</v>
      </c>
      <c r="M55" s="80" t="s">
        <v>66</v>
      </c>
      <c r="N55" s="114" t="str">
        <f>F125</f>
        <v>Customer Charge (per customer)</v>
      </c>
      <c r="O55" s="114">
        <f>H125</f>
        <v>24.8</v>
      </c>
      <c r="P55" s="80" t="s">
        <v>315</v>
      </c>
      <c r="Q55" s="80" t="s">
        <v>66</v>
      </c>
      <c r="R55" s="114" t="str">
        <f t="shared" ref="R55:S58" si="3">I125</f>
        <v>Customer Charge (per customer)</v>
      </c>
      <c r="S55" s="114">
        <f t="shared" si="3"/>
        <v>214.51</v>
      </c>
      <c r="T55" s="80" t="s">
        <v>315</v>
      </c>
      <c r="U55" s="80" t="s">
        <v>66</v>
      </c>
    </row>
    <row r="56" spans="1:21" x14ac:dyDescent="0.2">
      <c r="A56" s="81"/>
      <c r="B56" s="114" t="str">
        <f t="shared" si="0"/>
        <v>Metering Charge (per customer)</v>
      </c>
      <c r="C56" s="114">
        <f t="shared" si="0"/>
        <v>1449.82</v>
      </c>
      <c r="D56" s="80" t="s">
        <v>315</v>
      </c>
      <c r="E56" s="80" t="s">
        <v>66</v>
      </c>
      <c r="F56" s="114" t="str">
        <f t="shared" si="1"/>
        <v>Metering Charge (per customer)</v>
      </c>
      <c r="G56" s="114">
        <f t="shared" si="1"/>
        <v>263.3</v>
      </c>
      <c r="H56" s="80" t="s">
        <v>315</v>
      </c>
      <c r="I56" s="80" t="s">
        <v>66</v>
      </c>
      <c r="J56" s="114" t="str">
        <f t="shared" si="2"/>
        <v>Metering Charge (per customer)</v>
      </c>
      <c r="K56" s="114">
        <f t="shared" si="2"/>
        <v>1869.15</v>
      </c>
      <c r="L56" s="80" t="s">
        <v>315</v>
      </c>
      <c r="M56" s="80" t="s">
        <v>66</v>
      </c>
      <c r="N56" s="114" t="str">
        <f>F126</f>
        <v>Metering Charge (per customer)</v>
      </c>
      <c r="O56" s="114">
        <f>H126</f>
        <v>850</v>
      </c>
      <c r="P56" s="80" t="s">
        <v>315</v>
      </c>
      <c r="Q56" s="80" t="s">
        <v>66</v>
      </c>
      <c r="R56" s="114" t="str">
        <f t="shared" si="3"/>
        <v>Metering Charge (per customer)</v>
      </c>
      <c r="S56" s="114">
        <f t="shared" si="3"/>
        <v>1751.67</v>
      </c>
      <c r="T56" s="80" t="s">
        <v>315</v>
      </c>
      <c r="U56" s="80" t="s">
        <v>66</v>
      </c>
    </row>
    <row r="57" spans="1:21" x14ac:dyDescent="0.2">
      <c r="A57" s="81"/>
      <c r="B57" s="114" t="str">
        <f t="shared" si="0"/>
        <v>Transmission Charge (per 4CP kVA)</v>
      </c>
      <c r="C57" s="114">
        <f t="shared" si="0"/>
        <v>2.1187999999999998</v>
      </c>
      <c r="D57" s="80" t="s">
        <v>62</v>
      </c>
      <c r="E57" s="80" t="s">
        <v>66</v>
      </c>
      <c r="F57" s="114" t="str">
        <f t="shared" si="1"/>
        <v>Transmission Charge (per 4CP kW)</v>
      </c>
      <c r="G57" s="114">
        <f t="shared" si="1"/>
        <v>0</v>
      </c>
      <c r="H57" s="80" t="s">
        <v>318</v>
      </c>
      <c r="I57" s="80" t="s">
        <v>66</v>
      </c>
      <c r="J57" s="114" t="str">
        <f t="shared" si="2"/>
        <v>Transmission Charge (per 4CP kW)</v>
      </c>
      <c r="K57" s="114">
        <f t="shared" si="2"/>
        <v>1.718</v>
      </c>
      <c r="L57" s="80" t="s">
        <v>318</v>
      </c>
      <c r="M57" s="80" t="s">
        <v>66</v>
      </c>
      <c r="N57" s="114" t="str">
        <f>F127</f>
        <v>Transmission Charge (per 4CP kW)</v>
      </c>
      <c r="O57" s="114">
        <f>H127</f>
        <v>1.3560000000000001</v>
      </c>
      <c r="P57" s="80" t="s">
        <v>318</v>
      </c>
      <c r="Q57" s="80" t="s">
        <v>66</v>
      </c>
      <c r="R57" s="114" t="str">
        <f t="shared" si="3"/>
        <v>Transmission Charge (per 4CP kVA)</v>
      </c>
      <c r="S57" s="114">
        <f t="shared" si="3"/>
        <v>0</v>
      </c>
      <c r="T57" s="80" t="s">
        <v>316</v>
      </c>
      <c r="U57" s="80" t="s">
        <v>66</v>
      </c>
    </row>
    <row r="58" spans="1:21" x14ac:dyDescent="0.2">
      <c r="A58" s="81"/>
      <c r="B58" s="114" t="str">
        <f t="shared" si="0"/>
        <v>Distribution Charge (per 4CP kVA)</v>
      </c>
      <c r="C58" s="114">
        <f t="shared" si="0"/>
        <v>0.46329599999999999</v>
      </c>
      <c r="D58" s="80" t="s">
        <v>62</v>
      </c>
      <c r="E58" s="80" t="s">
        <v>66</v>
      </c>
      <c r="F58" s="114" t="str">
        <f t="shared" si="1"/>
        <v>Distribution Charge (per kW)</v>
      </c>
      <c r="G58" s="114">
        <f t="shared" si="1"/>
        <v>0.26119999999999999</v>
      </c>
      <c r="H58" s="80" t="s">
        <v>18</v>
      </c>
      <c r="I58" s="80" t="s">
        <v>66</v>
      </c>
      <c r="J58" s="114" t="str">
        <f t="shared" si="2"/>
        <v>Distribution Charge (per NCP kW)</v>
      </c>
      <c r="K58" s="114">
        <f t="shared" si="2"/>
        <v>0.19900000000000001</v>
      </c>
      <c r="L58" s="80" t="s">
        <v>319</v>
      </c>
      <c r="M58" s="80" t="s">
        <v>66</v>
      </c>
      <c r="N58" s="114" t="str">
        <f>F128</f>
        <v>Distribution Charge (per NCP kW)</v>
      </c>
      <c r="O58" s="114">
        <f>H128</f>
        <v>1.8200000000000001E-2</v>
      </c>
      <c r="P58" s="80" t="s">
        <v>319</v>
      </c>
      <c r="Q58" s="80" t="s">
        <v>66</v>
      </c>
      <c r="R58" s="114" t="str">
        <f t="shared" si="3"/>
        <v>Distribution Charge (per 4CP kVA)</v>
      </c>
      <c r="S58" s="114">
        <f t="shared" si="3"/>
        <v>0</v>
      </c>
      <c r="T58" s="80" t="s">
        <v>316</v>
      </c>
      <c r="U58" s="80" t="s">
        <v>66</v>
      </c>
    </row>
    <row r="59" spans="1:21" x14ac:dyDescent="0.2">
      <c r="A59" s="86"/>
      <c r="B59" s="119" t="str">
        <f>B111</f>
        <v>Customer Charge (per customer)</v>
      </c>
      <c r="C59" s="119">
        <f>C113</f>
        <v>76.73</v>
      </c>
      <c r="D59" s="80" t="s">
        <v>315</v>
      </c>
      <c r="E59" s="87" t="s">
        <v>67</v>
      </c>
      <c r="F59" s="121" t="str">
        <f t="shared" ref="F59:G62" si="4">D121</f>
        <v>Customer Charge</v>
      </c>
      <c r="G59" s="121">
        <f t="shared" si="4"/>
        <v>150.37</v>
      </c>
      <c r="H59" s="80" t="s">
        <v>315</v>
      </c>
      <c r="I59" s="87" t="s">
        <v>67</v>
      </c>
      <c r="J59" s="119" t="str">
        <f>F111</f>
        <v>Customer Charge (per customer)</v>
      </c>
      <c r="K59" s="120">
        <f>G113</f>
        <v>28.41</v>
      </c>
      <c r="L59" s="80" t="s">
        <v>315</v>
      </c>
      <c r="M59" s="87" t="s">
        <v>67</v>
      </c>
      <c r="N59" s="119" t="str">
        <f t="shared" ref="N59:N66" si="5">J59</f>
        <v>Customer Charge (per customer)</v>
      </c>
      <c r="O59" s="120">
        <f>H113</f>
        <v>26</v>
      </c>
      <c r="P59" s="80" t="s">
        <v>315</v>
      </c>
      <c r="Q59" s="87" t="s">
        <v>67</v>
      </c>
      <c r="R59" s="119" t="str">
        <f>I111</f>
        <v>Customer Charge (per customer)</v>
      </c>
      <c r="S59" s="120">
        <f>J111</f>
        <v>34.5</v>
      </c>
      <c r="T59" s="80" t="s">
        <v>315</v>
      </c>
      <c r="U59" s="87" t="s">
        <v>67</v>
      </c>
    </row>
    <row r="60" spans="1:21" x14ac:dyDescent="0.2">
      <c r="A60" s="86"/>
      <c r="B60" s="119" t="str">
        <f>B115</f>
        <v>Metering Charge (per customer)</v>
      </c>
      <c r="C60" s="120">
        <f>C117</f>
        <v>138.4</v>
      </c>
      <c r="D60" s="80" t="s">
        <v>315</v>
      </c>
      <c r="E60" s="87" t="s">
        <v>67</v>
      </c>
      <c r="F60" s="121" t="str">
        <f t="shared" si="4"/>
        <v>Metering Charge (per customer)</v>
      </c>
      <c r="G60" s="121">
        <f t="shared" si="4"/>
        <v>255.07</v>
      </c>
      <c r="H60" s="80" t="s">
        <v>315</v>
      </c>
      <c r="I60" s="87" t="s">
        <v>67</v>
      </c>
      <c r="J60" s="119" t="str">
        <f>F115</f>
        <v>Metering Charge (per customer)</v>
      </c>
      <c r="K60" s="120">
        <f>G117</f>
        <v>154.62</v>
      </c>
      <c r="L60" s="80" t="s">
        <v>315</v>
      </c>
      <c r="M60" s="87" t="s">
        <v>67</v>
      </c>
      <c r="N60" s="119" t="str">
        <f t="shared" si="5"/>
        <v>Metering Charge (per customer)</v>
      </c>
      <c r="O60" s="120">
        <f>H117</f>
        <v>168.65</v>
      </c>
      <c r="P60" s="80" t="s">
        <v>315</v>
      </c>
      <c r="Q60" s="87" t="s">
        <v>67</v>
      </c>
      <c r="R60" s="119" t="str">
        <f>I114</f>
        <v>Metering Charge (per customer)</v>
      </c>
      <c r="S60" s="120">
        <f>J114</f>
        <v>204.98</v>
      </c>
      <c r="T60" s="80" t="s">
        <v>315</v>
      </c>
      <c r="U60" s="87" t="s">
        <v>67</v>
      </c>
    </row>
    <row r="61" spans="1:21" x14ac:dyDescent="0.2">
      <c r="A61" s="86"/>
      <c r="B61" s="119" t="str">
        <f>B121</f>
        <v>IDR Customers (per 4CP kVA)</v>
      </c>
      <c r="C61" s="120">
        <f>C121</f>
        <v>2.1545999999999998</v>
      </c>
      <c r="D61" s="80" t="s">
        <v>62</v>
      </c>
      <c r="E61" s="87" t="s">
        <v>67</v>
      </c>
      <c r="F61" s="121" t="str">
        <f t="shared" si="4"/>
        <v>Transmission Charge (per kW)</v>
      </c>
      <c r="G61" s="121">
        <f t="shared" si="4"/>
        <v>0</v>
      </c>
      <c r="H61" s="87" t="s">
        <v>18</v>
      </c>
      <c r="I61" s="87" t="s">
        <v>67</v>
      </c>
      <c r="J61" s="119" t="str">
        <f>F121</f>
        <v>IDR Customers (per 4CP kW)</v>
      </c>
      <c r="K61" s="120">
        <f>G121</f>
        <v>1.925</v>
      </c>
      <c r="L61" s="87" t="s">
        <v>318</v>
      </c>
      <c r="M61" s="87" t="s">
        <v>67</v>
      </c>
      <c r="N61" s="119" t="str">
        <f t="shared" si="5"/>
        <v>IDR Customers (per 4CP kW)</v>
      </c>
      <c r="O61" s="120">
        <f>H121</f>
        <v>1.9630000000000001</v>
      </c>
      <c r="P61" s="87" t="s">
        <v>318</v>
      </c>
      <c r="Q61" s="87" t="s">
        <v>67</v>
      </c>
      <c r="R61" s="119" t="str">
        <f>I117</f>
        <v>Transmission Charge (per kW)</v>
      </c>
      <c r="S61" s="120">
        <f>J119</f>
        <v>0</v>
      </c>
      <c r="T61" s="80" t="s">
        <v>18</v>
      </c>
      <c r="U61" s="87" t="s">
        <v>67</v>
      </c>
    </row>
    <row r="62" spans="1:21" x14ac:dyDescent="0.2">
      <c r="A62" s="86"/>
      <c r="B62" s="119" t="str">
        <f>B123</f>
        <v>Distribution Charge (per kVA)</v>
      </c>
      <c r="C62" s="120">
        <f>C123</f>
        <v>2.0028199999999998</v>
      </c>
      <c r="D62" s="87" t="s">
        <v>317</v>
      </c>
      <c r="E62" s="87" t="s">
        <v>67</v>
      </c>
      <c r="F62" s="121" t="str">
        <f t="shared" si="4"/>
        <v>Distribution Charge (per kW)</v>
      </c>
      <c r="G62" s="121">
        <f t="shared" si="4"/>
        <v>0.53</v>
      </c>
      <c r="H62" s="87" t="s">
        <v>18</v>
      </c>
      <c r="I62" s="87" t="s">
        <v>67</v>
      </c>
      <c r="J62" s="120" t="str">
        <f>F123</f>
        <v>Distribution Charge (per NCP kW)</v>
      </c>
      <c r="K62" s="120">
        <f>G123</f>
        <v>2.9449999999999998</v>
      </c>
      <c r="L62" s="87" t="s">
        <v>319</v>
      </c>
      <c r="M62" s="87" t="s">
        <v>67</v>
      </c>
      <c r="N62" s="119" t="str">
        <f t="shared" si="5"/>
        <v>Distribution Charge (per NCP kW)</v>
      </c>
      <c r="O62" s="120">
        <f>H123</f>
        <v>1.88</v>
      </c>
      <c r="P62" s="87" t="s">
        <v>319</v>
      </c>
      <c r="Q62" s="87" t="s">
        <v>67</v>
      </c>
      <c r="R62" s="119" t="str">
        <f>I121</f>
        <v>Distribution Charge (per NCP kW)</v>
      </c>
      <c r="S62" s="120">
        <f>J123</f>
        <v>5.1285999999999996</v>
      </c>
      <c r="T62" s="80" t="s">
        <v>319</v>
      </c>
      <c r="U62" s="87" t="s">
        <v>67</v>
      </c>
    </row>
    <row r="63" spans="1:21" x14ac:dyDescent="0.2">
      <c r="A63" s="86"/>
      <c r="B63" s="122" t="str">
        <f>B111</f>
        <v>Customer Charge (per customer)</v>
      </c>
      <c r="C63" s="123">
        <f>C112</f>
        <v>3.58</v>
      </c>
      <c r="D63" s="80" t="s">
        <v>315</v>
      </c>
      <c r="E63" s="87" t="s">
        <v>68</v>
      </c>
      <c r="F63" s="122" t="str">
        <f t="shared" ref="F63:G66" si="6">D121</f>
        <v>Customer Charge</v>
      </c>
      <c r="G63" s="122">
        <f t="shared" si="6"/>
        <v>150.37</v>
      </c>
      <c r="H63" s="80" t="s">
        <v>315</v>
      </c>
      <c r="I63" s="87" t="s">
        <v>68</v>
      </c>
      <c r="J63" s="122" t="str">
        <f>F111</f>
        <v>Customer Charge (per customer)</v>
      </c>
      <c r="K63" s="123">
        <f>G112</f>
        <v>3.8</v>
      </c>
      <c r="L63" s="80" t="s">
        <v>315</v>
      </c>
      <c r="M63" s="87" t="s">
        <v>68</v>
      </c>
      <c r="N63" s="122" t="str">
        <f t="shared" si="5"/>
        <v>Customer Charge (per customer)</v>
      </c>
      <c r="O63" s="123">
        <f>H112</f>
        <v>4.25</v>
      </c>
      <c r="P63" s="80" t="s">
        <v>315</v>
      </c>
      <c r="Q63" s="87" t="s">
        <v>68</v>
      </c>
      <c r="R63" s="122" t="str">
        <f>I111</f>
        <v>Customer Charge (per customer)</v>
      </c>
      <c r="S63" s="122">
        <f>J111</f>
        <v>34.5</v>
      </c>
      <c r="T63" s="80" t="s">
        <v>315</v>
      </c>
      <c r="U63" s="87" t="s">
        <v>68</v>
      </c>
    </row>
    <row r="64" spans="1:21" x14ac:dyDescent="0.2">
      <c r="A64" s="86"/>
      <c r="B64" s="122" t="str">
        <f>B115</f>
        <v>Metering Charge (per customer)</v>
      </c>
      <c r="C64" s="123">
        <f>C116</f>
        <v>181.35</v>
      </c>
      <c r="D64" s="80" t="s">
        <v>315</v>
      </c>
      <c r="E64" s="87" t="s">
        <v>68</v>
      </c>
      <c r="F64" s="122" t="str">
        <f t="shared" si="6"/>
        <v>Metering Charge (per customer)</v>
      </c>
      <c r="G64" s="122">
        <f t="shared" si="6"/>
        <v>255.07</v>
      </c>
      <c r="H64" s="80" t="s">
        <v>315</v>
      </c>
      <c r="I64" s="87" t="s">
        <v>68</v>
      </c>
      <c r="J64" s="122" t="str">
        <f>F115</f>
        <v>Metering Charge (per customer)</v>
      </c>
      <c r="K64" s="123">
        <f>G116</f>
        <v>154.62</v>
      </c>
      <c r="L64" s="80" t="s">
        <v>315</v>
      </c>
      <c r="M64" s="87" t="s">
        <v>68</v>
      </c>
      <c r="N64" s="122" t="str">
        <f t="shared" si="5"/>
        <v>Metering Charge (per customer)</v>
      </c>
      <c r="O64" s="123">
        <f>H116</f>
        <v>151.75</v>
      </c>
      <c r="P64" s="80" t="s">
        <v>315</v>
      </c>
      <c r="Q64" s="87" t="s">
        <v>68</v>
      </c>
      <c r="R64" s="122" t="str">
        <f>I114</f>
        <v>Metering Charge (per customer)</v>
      </c>
      <c r="S64" s="122">
        <f>J114</f>
        <v>204.98</v>
      </c>
      <c r="T64" s="80" t="s">
        <v>315</v>
      </c>
      <c r="U64" s="87" t="s">
        <v>68</v>
      </c>
    </row>
    <row r="65" spans="1:21" x14ac:dyDescent="0.2">
      <c r="A65" s="86"/>
      <c r="B65" s="122" t="str">
        <f>B120</f>
        <v>Non-IDR Customers (per NCP kVA)</v>
      </c>
      <c r="C65" s="123">
        <f>C120</f>
        <v>1.7033</v>
      </c>
      <c r="D65" s="87" t="s">
        <v>320</v>
      </c>
      <c r="E65" s="87" t="s">
        <v>68</v>
      </c>
      <c r="F65" s="122" t="str">
        <f t="shared" si="6"/>
        <v>Transmission Charge (per kW)</v>
      </c>
      <c r="G65" s="122">
        <f t="shared" si="6"/>
        <v>0</v>
      </c>
      <c r="H65" s="87" t="s">
        <v>18</v>
      </c>
      <c r="I65" s="87" t="s">
        <v>68</v>
      </c>
      <c r="J65" s="122" t="str">
        <f>F120</f>
        <v>Non-IDR Customers (per NCP kW)</v>
      </c>
      <c r="K65" s="123">
        <f>G120</f>
        <v>1.6279999999999999</v>
      </c>
      <c r="L65" s="87" t="s">
        <v>319</v>
      </c>
      <c r="M65" s="87" t="s">
        <v>68</v>
      </c>
      <c r="N65" s="122" t="str">
        <f t="shared" si="5"/>
        <v>Non-IDR Customers (per NCP kW)</v>
      </c>
      <c r="O65" s="123">
        <f>H120</f>
        <v>1.1890000000000001</v>
      </c>
      <c r="P65" s="87" t="s">
        <v>319</v>
      </c>
      <c r="Q65" s="87" t="s">
        <v>68</v>
      </c>
      <c r="R65" s="122" t="str">
        <f>I117</f>
        <v>Transmission Charge (per kW)</v>
      </c>
      <c r="S65" s="123">
        <f>J118</f>
        <v>0</v>
      </c>
      <c r="T65" s="80" t="s">
        <v>18</v>
      </c>
      <c r="U65" s="87" t="s">
        <v>68</v>
      </c>
    </row>
    <row r="66" spans="1:21" x14ac:dyDescent="0.2">
      <c r="A66" s="86"/>
      <c r="B66" s="122" t="str">
        <f>B123</f>
        <v>Distribution Charge (per kVA)</v>
      </c>
      <c r="C66" s="123">
        <f>C123</f>
        <v>2.0028199999999998</v>
      </c>
      <c r="D66" s="87" t="s">
        <v>317</v>
      </c>
      <c r="E66" s="87" t="s">
        <v>68</v>
      </c>
      <c r="F66" s="122" t="str">
        <f t="shared" si="6"/>
        <v>Distribution Charge (per kW)</v>
      </c>
      <c r="G66" s="122">
        <f t="shared" si="6"/>
        <v>0.53</v>
      </c>
      <c r="H66" s="87" t="s">
        <v>18</v>
      </c>
      <c r="I66" s="87" t="s">
        <v>68</v>
      </c>
      <c r="J66" s="122" t="str">
        <f>F123</f>
        <v>Distribution Charge (per NCP kW)</v>
      </c>
      <c r="K66" s="123">
        <f>G123</f>
        <v>2.9449999999999998</v>
      </c>
      <c r="L66" s="87" t="s">
        <v>319</v>
      </c>
      <c r="M66" s="87" t="s">
        <v>68</v>
      </c>
      <c r="N66" s="122" t="str">
        <f t="shared" si="5"/>
        <v>Distribution Charge (per NCP kW)</v>
      </c>
      <c r="O66" s="123">
        <f>H123</f>
        <v>1.88</v>
      </c>
      <c r="P66" s="87" t="s">
        <v>319</v>
      </c>
      <c r="Q66" s="87" t="s">
        <v>68</v>
      </c>
      <c r="R66" s="122" t="str">
        <f>I121</f>
        <v>Distribution Charge (per NCP kW)</v>
      </c>
      <c r="S66" s="123">
        <f>J122</f>
        <v>4.7102000000000004</v>
      </c>
      <c r="T66" s="80" t="s">
        <v>319</v>
      </c>
      <c r="U66" s="87" t="s">
        <v>68</v>
      </c>
    </row>
    <row r="67" spans="1:21" x14ac:dyDescent="0.2">
      <c r="A67" s="110" t="s">
        <v>308</v>
      </c>
      <c r="B67" s="88"/>
      <c r="C67" s="88"/>
      <c r="D67" s="88"/>
      <c r="E67" s="88"/>
      <c r="F67" s="88"/>
      <c r="G67" s="88"/>
      <c r="H67" s="88"/>
      <c r="I67" s="88"/>
      <c r="J67" s="88"/>
      <c r="K67" s="88"/>
      <c r="L67" s="88"/>
      <c r="M67" s="88"/>
      <c r="N67" s="88"/>
      <c r="O67" s="88"/>
      <c r="P67" s="88"/>
      <c r="Q67" s="88"/>
      <c r="R67" s="88"/>
      <c r="S67" s="88"/>
      <c r="T67" s="88"/>
      <c r="U67" s="88"/>
    </row>
    <row r="68" spans="1:21" x14ac:dyDescent="0.2">
      <c r="A68" s="81"/>
      <c r="B68" s="114" t="str">
        <f>B135</f>
        <v>per 4CP kVA</v>
      </c>
      <c r="C68" s="114">
        <f>C135</f>
        <v>1.545912</v>
      </c>
      <c r="D68" s="80" t="s">
        <v>62</v>
      </c>
      <c r="E68" s="80" t="s">
        <v>66</v>
      </c>
      <c r="F68" s="114" t="str">
        <f>E137</f>
        <v>per 4CP kW</v>
      </c>
      <c r="G68" s="114">
        <f>F137</f>
        <v>4.0062689999999996</v>
      </c>
      <c r="H68" s="80" t="s">
        <v>318</v>
      </c>
      <c r="I68" s="80" t="s">
        <v>66</v>
      </c>
      <c r="J68" s="114" t="str">
        <f>H135</f>
        <v>per Avg 4CP kW</v>
      </c>
      <c r="K68" s="114">
        <f>I135</f>
        <v>2.287852</v>
      </c>
      <c r="L68" s="80" t="s">
        <v>321</v>
      </c>
      <c r="M68" s="80" t="s">
        <v>66</v>
      </c>
      <c r="N68" s="114" t="str">
        <f>L135</f>
        <v>per Avg 4CP kW</v>
      </c>
      <c r="O68" s="114">
        <f>M135</f>
        <v>0.83432200000000001</v>
      </c>
      <c r="P68" s="80" t="s">
        <v>321</v>
      </c>
      <c r="Q68" s="80" t="s">
        <v>66</v>
      </c>
      <c r="R68" s="114" t="str">
        <f>O135</f>
        <v>per 4CP kVA</v>
      </c>
      <c r="S68" s="114">
        <f>P135</f>
        <v>2.8927800000000001</v>
      </c>
      <c r="T68" s="80" t="s">
        <v>62</v>
      </c>
      <c r="U68" s="80" t="s">
        <v>66</v>
      </c>
    </row>
    <row r="69" spans="1:21" x14ac:dyDescent="0.2">
      <c r="A69" s="86"/>
      <c r="B69" s="119" t="str">
        <f>B133</f>
        <v>per 4CP kVA</v>
      </c>
      <c r="C69" s="119">
        <f>C133</f>
        <v>1.883553</v>
      </c>
      <c r="D69" s="80" t="s">
        <v>62</v>
      </c>
      <c r="E69" s="87" t="s">
        <v>67</v>
      </c>
      <c r="F69" s="119" t="str">
        <f>E135</f>
        <v>per 4CP kW</v>
      </c>
      <c r="G69" s="119">
        <f>F135</f>
        <v>4.10731</v>
      </c>
      <c r="H69" s="80" t="s">
        <v>318</v>
      </c>
      <c r="I69" s="87" t="s">
        <v>67</v>
      </c>
      <c r="J69" s="119" t="str">
        <f>H133</f>
        <v>per Avg 4CP kW</v>
      </c>
      <c r="K69" s="119">
        <f>I133</f>
        <v>3.6093639999999998</v>
      </c>
      <c r="L69" s="80" t="s">
        <v>321</v>
      </c>
      <c r="M69" s="87" t="s">
        <v>67</v>
      </c>
      <c r="N69" s="119" t="str">
        <f>L133</f>
        <v>per Avg 4CP kW</v>
      </c>
      <c r="O69" s="119">
        <f>M133</f>
        <v>1.8984220000000001</v>
      </c>
      <c r="P69" s="80" t="s">
        <v>321</v>
      </c>
      <c r="Q69" s="87" t="s">
        <v>67</v>
      </c>
      <c r="R69" s="119" t="str">
        <f>O134</f>
        <v>per 4CP kW</v>
      </c>
      <c r="S69" s="119">
        <f>P134</f>
        <v>3.067161</v>
      </c>
      <c r="T69" s="87" t="s">
        <v>318</v>
      </c>
      <c r="U69" s="87" t="s">
        <v>67</v>
      </c>
    </row>
    <row r="70" spans="1:21" x14ac:dyDescent="0.2">
      <c r="A70" s="86"/>
      <c r="B70" s="122" t="str">
        <f>B134</f>
        <v>per NCP kVA</v>
      </c>
      <c r="C70" s="123">
        <f>C134</f>
        <v>1.437559</v>
      </c>
      <c r="D70" s="87" t="s">
        <v>320</v>
      </c>
      <c r="E70" s="87" t="s">
        <v>68</v>
      </c>
      <c r="F70" s="122" t="str">
        <f>E134</f>
        <v>per NCP kW</v>
      </c>
      <c r="G70" s="123">
        <f>F134</f>
        <v>0.723472</v>
      </c>
      <c r="H70" s="87" t="s">
        <v>319</v>
      </c>
      <c r="I70" s="87" t="s">
        <v>68</v>
      </c>
      <c r="J70" s="122" t="str">
        <f>H134</f>
        <v>per kW</v>
      </c>
      <c r="K70" s="123">
        <f>I134</f>
        <v>4.5404949999999999</v>
      </c>
      <c r="L70" s="87" t="s">
        <v>18</v>
      </c>
      <c r="M70" s="87" t="s">
        <v>68</v>
      </c>
      <c r="N70" s="122" t="str">
        <f>L134</f>
        <v>per kW</v>
      </c>
      <c r="O70" s="123">
        <f>M134</f>
        <v>0.79844999999999999</v>
      </c>
      <c r="P70" s="87" t="s">
        <v>18</v>
      </c>
      <c r="Q70" s="87" t="s">
        <v>68</v>
      </c>
      <c r="R70" s="122" t="str">
        <f>O133</f>
        <v>per NCP kW</v>
      </c>
      <c r="S70" s="123">
        <f>P133</f>
        <v>1.096932</v>
      </c>
      <c r="T70" s="87" t="s">
        <v>319</v>
      </c>
      <c r="U70" s="87" t="s">
        <v>68</v>
      </c>
    </row>
    <row r="71" spans="1:21" x14ac:dyDescent="0.2">
      <c r="A71" s="110" t="s">
        <v>309</v>
      </c>
      <c r="B71" s="111"/>
      <c r="C71" s="111"/>
      <c r="D71" s="88"/>
      <c r="E71" s="88"/>
      <c r="F71" s="111"/>
      <c r="G71" s="111"/>
      <c r="H71" s="88"/>
      <c r="I71" s="88"/>
      <c r="J71" s="111"/>
      <c r="K71" s="111"/>
      <c r="L71" s="88"/>
      <c r="M71" s="88"/>
      <c r="N71" s="111"/>
      <c r="O71" s="111"/>
      <c r="P71" s="88"/>
      <c r="Q71" s="88"/>
      <c r="R71" s="111"/>
      <c r="S71" s="88"/>
      <c r="T71" s="88"/>
      <c r="U71" s="88"/>
    </row>
    <row r="72" spans="1:21" x14ac:dyDescent="0.2">
      <c r="B72" s="115"/>
      <c r="C72" s="116">
        <f>C147</f>
        <v>21.8</v>
      </c>
      <c r="D72" s="66" t="s">
        <v>322</v>
      </c>
      <c r="E72" s="66" t="s">
        <v>66</v>
      </c>
      <c r="F72" s="115"/>
      <c r="G72" s="116">
        <f>E147</f>
        <v>5.01</v>
      </c>
      <c r="H72" s="66" t="s">
        <v>322</v>
      </c>
      <c r="I72" s="66" t="s">
        <v>66</v>
      </c>
      <c r="J72" s="115"/>
      <c r="K72" s="116">
        <f>F147</f>
        <v>140</v>
      </c>
      <c r="L72" s="66" t="s">
        <v>322</v>
      </c>
      <c r="M72" s="66" t="s">
        <v>66</v>
      </c>
      <c r="N72" s="115"/>
      <c r="O72" s="116">
        <f>G147</f>
        <v>30</v>
      </c>
      <c r="P72" s="66" t="s">
        <v>322</v>
      </c>
      <c r="Q72" s="66" t="s">
        <v>66</v>
      </c>
      <c r="R72" s="115"/>
      <c r="S72" s="116">
        <f>H147</f>
        <v>100</v>
      </c>
      <c r="T72" s="66" t="s">
        <v>322</v>
      </c>
      <c r="U72" s="66" t="s">
        <v>66</v>
      </c>
    </row>
    <row r="73" spans="1:21" x14ac:dyDescent="0.2">
      <c r="A73" s="87"/>
      <c r="B73" s="87"/>
      <c r="C73" s="120">
        <f>C143</f>
        <v>2.14</v>
      </c>
      <c r="D73" s="66" t="s">
        <v>322</v>
      </c>
      <c r="E73" s="87" t="s">
        <v>67</v>
      </c>
      <c r="F73" s="87"/>
      <c r="G73" s="120">
        <f>E146</f>
        <v>5.01</v>
      </c>
      <c r="H73" s="66" t="s">
        <v>322</v>
      </c>
      <c r="I73" s="87" t="s">
        <v>67</v>
      </c>
      <c r="J73" s="87"/>
      <c r="K73" s="118"/>
      <c r="L73" s="87"/>
      <c r="M73" s="87"/>
      <c r="N73" s="87"/>
      <c r="O73" s="87"/>
      <c r="P73" s="87"/>
      <c r="Q73" s="87"/>
      <c r="R73" s="87"/>
      <c r="S73" s="87"/>
      <c r="T73" s="87"/>
      <c r="U73" s="87"/>
    </row>
    <row r="74" spans="1:21" x14ac:dyDescent="0.2">
      <c r="A74" s="87"/>
      <c r="B74" s="87"/>
      <c r="C74" s="123">
        <f>C73</f>
        <v>2.14</v>
      </c>
      <c r="D74" s="66" t="s">
        <v>322</v>
      </c>
      <c r="E74" s="87" t="s">
        <v>68</v>
      </c>
      <c r="F74" s="87"/>
      <c r="G74" s="123">
        <f>G73</f>
        <v>5.01</v>
      </c>
      <c r="H74" s="66" t="s">
        <v>322</v>
      </c>
      <c r="I74" s="87" t="s">
        <v>68</v>
      </c>
      <c r="J74" s="87"/>
      <c r="K74" s="87"/>
      <c r="L74" s="87"/>
      <c r="M74" s="87"/>
      <c r="N74" s="87"/>
      <c r="O74" s="87"/>
      <c r="P74" s="87"/>
      <c r="Q74" s="87"/>
      <c r="R74" s="87"/>
      <c r="S74" s="87"/>
      <c r="T74" s="87"/>
      <c r="U74" s="87"/>
    </row>
    <row r="75" spans="1:21" x14ac:dyDescent="0.2">
      <c r="A75" s="88" t="s">
        <v>310</v>
      </c>
      <c r="B75" s="88"/>
      <c r="C75" s="88"/>
      <c r="D75" s="88"/>
      <c r="E75" s="88"/>
      <c r="F75" s="88"/>
      <c r="G75" s="88"/>
      <c r="H75" s="88"/>
      <c r="I75" s="88"/>
      <c r="J75" s="88"/>
      <c r="K75" s="88"/>
      <c r="L75" s="88"/>
      <c r="M75" s="88"/>
      <c r="N75" s="88"/>
      <c r="O75" s="88"/>
      <c r="P75" s="88"/>
      <c r="Q75" s="88"/>
      <c r="R75" s="88"/>
      <c r="S75" s="88"/>
      <c r="T75" s="88"/>
      <c r="U75" s="88"/>
    </row>
    <row r="76" spans="1:21" x14ac:dyDescent="0.2">
      <c r="B76" s="115" t="str">
        <f>B167</f>
        <v>per kW</v>
      </c>
      <c r="C76" s="115">
        <f>C167</f>
        <v>0.70467999999999997</v>
      </c>
      <c r="D76" s="66" t="s">
        <v>18</v>
      </c>
      <c r="E76" s="66" t="s">
        <v>66</v>
      </c>
      <c r="F76" s="115" t="str">
        <f>B155</f>
        <v>per kW</v>
      </c>
      <c r="G76" s="115">
        <f>C155</f>
        <v>0</v>
      </c>
      <c r="H76" s="66" t="s">
        <v>18</v>
      </c>
      <c r="I76" s="66" t="s">
        <v>66</v>
      </c>
      <c r="J76" s="115" t="str">
        <f>B160</f>
        <v>per kW or kVA</v>
      </c>
      <c r="K76" s="115">
        <f>C160</f>
        <v>0</v>
      </c>
      <c r="L76" s="66" t="s">
        <v>18</v>
      </c>
      <c r="M76" s="66" t="s">
        <v>66</v>
      </c>
    </row>
    <row r="77" spans="1:21" x14ac:dyDescent="0.2">
      <c r="B77" s="115" t="str">
        <f>B76</f>
        <v>per kW</v>
      </c>
      <c r="C77" s="115">
        <f>D167</f>
        <v>0.25511899999999998</v>
      </c>
      <c r="D77" s="66" t="s">
        <v>18</v>
      </c>
      <c r="E77" s="66" t="s">
        <v>66</v>
      </c>
      <c r="F77" s="115"/>
      <c r="G77" s="115"/>
      <c r="J77" s="115" t="str">
        <f>J76</f>
        <v>per kW or kVA</v>
      </c>
      <c r="K77" s="115">
        <f>D160</f>
        <v>0.96524299999999996</v>
      </c>
      <c r="L77" s="66" t="s">
        <v>18</v>
      </c>
      <c r="M77" s="66" t="s">
        <v>66</v>
      </c>
    </row>
    <row r="78" spans="1:21" x14ac:dyDescent="0.2">
      <c r="B78" s="115" t="str">
        <f>B77</f>
        <v>per kW</v>
      </c>
      <c r="C78" s="115">
        <f>E167</f>
        <v>0.42017500000000002</v>
      </c>
      <c r="D78" s="66" t="s">
        <v>18</v>
      </c>
      <c r="E78" s="66" t="s">
        <v>66</v>
      </c>
      <c r="F78" s="115"/>
      <c r="G78" s="115"/>
      <c r="J78" s="115" t="str">
        <f>J77</f>
        <v>per kW or kVA</v>
      </c>
      <c r="K78" s="115">
        <f>E160</f>
        <v>0.33007799999999998</v>
      </c>
      <c r="L78" s="66" t="s">
        <v>18</v>
      </c>
      <c r="M78" s="66" t="s">
        <v>66</v>
      </c>
    </row>
    <row r="79" spans="1:21" x14ac:dyDescent="0.2">
      <c r="A79" s="87"/>
      <c r="B79" s="119" t="str">
        <f t="shared" ref="B79:C84" si="7">B76</f>
        <v>per kW</v>
      </c>
      <c r="C79" s="119">
        <f t="shared" si="7"/>
        <v>0.70467999999999997</v>
      </c>
      <c r="D79" s="66" t="s">
        <v>18</v>
      </c>
      <c r="E79" s="87" t="s">
        <v>67</v>
      </c>
      <c r="F79" s="119" t="str">
        <f>B154</f>
        <v>per kW</v>
      </c>
      <c r="G79" s="119">
        <f>C154</f>
        <v>0</v>
      </c>
      <c r="H79" s="66" t="s">
        <v>18</v>
      </c>
      <c r="I79" s="87" t="s">
        <v>67</v>
      </c>
      <c r="J79" s="119" t="str">
        <f t="shared" ref="J79:K81" si="8">J76</f>
        <v>per kW or kVA</v>
      </c>
      <c r="K79" s="119">
        <f t="shared" si="8"/>
        <v>0</v>
      </c>
      <c r="L79" s="66" t="s">
        <v>18</v>
      </c>
      <c r="M79" s="87" t="s">
        <v>67</v>
      </c>
      <c r="N79" s="87"/>
      <c r="O79" s="87"/>
      <c r="P79" s="87"/>
      <c r="Q79" s="87"/>
      <c r="R79" s="87"/>
      <c r="S79" s="87"/>
      <c r="T79" s="87"/>
      <c r="U79" s="87"/>
    </row>
    <row r="80" spans="1:21" x14ac:dyDescent="0.2">
      <c r="A80" s="87"/>
      <c r="B80" s="119" t="str">
        <f t="shared" si="7"/>
        <v>per kW</v>
      </c>
      <c r="C80" s="119">
        <f t="shared" si="7"/>
        <v>0.25511899999999998</v>
      </c>
      <c r="D80" s="66" t="s">
        <v>18</v>
      </c>
      <c r="E80" s="87" t="s">
        <v>67</v>
      </c>
      <c r="F80" s="119"/>
      <c r="G80" s="119"/>
      <c r="H80" s="87"/>
      <c r="I80" s="87"/>
      <c r="J80" s="119" t="str">
        <f t="shared" si="8"/>
        <v>per kW or kVA</v>
      </c>
      <c r="K80" s="119">
        <f t="shared" si="8"/>
        <v>0.96524299999999996</v>
      </c>
      <c r="L80" s="66" t="s">
        <v>18</v>
      </c>
      <c r="M80" s="87" t="s">
        <v>67</v>
      </c>
      <c r="N80" s="87"/>
      <c r="O80" s="87"/>
      <c r="P80" s="87"/>
      <c r="Q80" s="87"/>
      <c r="R80" s="87"/>
      <c r="S80" s="87"/>
      <c r="T80" s="87"/>
      <c r="U80" s="87"/>
    </row>
    <row r="81" spans="1:21" x14ac:dyDescent="0.2">
      <c r="A81" s="87"/>
      <c r="B81" s="119" t="str">
        <f t="shared" si="7"/>
        <v>per kW</v>
      </c>
      <c r="C81" s="119">
        <f t="shared" si="7"/>
        <v>0.42017500000000002</v>
      </c>
      <c r="D81" s="66" t="s">
        <v>18</v>
      </c>
      <c r="E81" s="87" t="s">
        <v>67</v>
      </c>
      <c r="F81" s="119"/>
      <c r="G81" s="119"/>
      <c r="H81" s="87"/>
      <c r="I81" s="87"/>
      <c r="J81" s="119" t="str">
        <f t="shared" si="8"/>
        <v>per kW or kVA</v>
      </c>
      <c r="K81" s="119">
        <f t="shared" si="8"/>
        <v>0.33007799999999998</v>
      </c>
      <c r="L81" s="66" t="s">
        <v>18</v>
      </c>
      <c r="M81" s="87" t="s">
        <v>67</v>
      </c>
      <c r="N81" s="87"/>
      <c r="O81" s="87"/>
      <c r="P81" s="87"/>
      <c r="Q81" s="87"/>
      <c r="R81" s="87"/>
      <c r="S81" s="87"/>
      <c r="T81" s="87"/>
      <c r="U81" s="87"/>
    </row>
    <row r="82" spans="1:21" x14ac:dyDescent="0.2">
      <c r="A82" s="87"/>
      <c r="B82" s="122" t="str">
        <f t="shared" si="7"/>
        <v>per kW</v>
      </c>
      <c r="C82" s="122">
        <f t="shared" si="7"/>
        <v>0.70467999999999997</v>
      </c>
      <c r="D82" s="66" t="s">
        <v>18</v>
      </c>
      <c r="E82" s="87" t="s">
        <v>68</v>
      </c>
      <c r="F82" s="122" t="str">
        <f>F79</f>
        <v>per kW</v>
      </c>
      <c r="G82" s="122">
        <f>G79</f>
        <v>0</v>
      </c>
      <c r="H82" s="66" t="s">
        <v>18</v>
      </c>
      <c r="I82" s="87" t="s">
        <v>68</v>
      </c>
      <c r="J82" s="122" t="str">
        <f t="shared" ref="J82:K84" si="9">J79</f>
        <v>per kW or kVA</v>
      </c>
      <c r="K82" s="122">
        <f t="shared" si="9"/>
        <v>0</v>
      </c>
      <c r="L82" s="66" t="s">
        <v>18</v>
      </c>
      <c r="M82" s="87" t="s">
        <v>68</v>
      </c>
      <c r="N82" s="87"/>
      <c r="O82" s="87"/>
      <c r="P82" s="87"/>
      <c r="Q82" s="87"/>
      <c r="R82" s="87"/>
      <c r="S82" s="87"/>
      <c r="T82" s="87"/>
      <c r="U82" s="87"/>
    </row>
    <row r="83" spans="1:21" x14ac:dyDescent="0.2">
      <c r="A83" s="87"/>
      <c r="B83" s="122" t="str">
        <f t="shared" si="7"/>
        <v>per kW</v>
      </c>
      <c r="C83" s="122">
        <f t="shared" si="7"/>
        <v>0.25511899999999998</v>
      </c>
      <c r="D83" s="66" t="s">
        <v>18</v>
      </c>
      <c r="E83" s="87" t="s">
        <v>68</v>
      </c>
      <c r="F83" s="87"/>
      <c r="G83" s="87"/>
      <c r="H83" s="87"/>
      <c r="I83" s="87"/>
      <c r="J83" s="122" t="str">
        <f t="shared" si="9"/>
        <v>per kW or kVA</v>
      </c>
      <c r="K83" s="122">
        <f t="shared" si="9"/>
        <v>0.96524299999999996</v>
      </c>
      <c r="L83" s="66" t="s">
        <v>18</v>
      </c>
      <c r="M83" s="87" t="s">
        <v>68</v>
      </c>
      <c r="N83" s="87"/>
      <c r="O83" s="87"/>
      <c r="P83" s="87"/>
      <c r="Q83" s="87"/>
      <c r="R83" s="87"/>
      <c r="S83" s="87"/>
      <c r="T83" s="87"/>
      <c r="U83" s="87"/>
    </row>
    <row r="84" spans="1:21" x14ac:dyDescent="0.2">
      <c r="A84" s="87"/>
      <c r="B84" s="122" t="str">
        <f t="shared" si="7"/>
        <v>per kW</v>
      </c>
      <c r="C84" s="122">
        <f t="shared" si="7"/>
        <v>0.42017500000000002</v>
      </c>
      <c r="D84" s="66" t="s">
        <v>18</v>
      </c>
      <c r="E84" s="87" t="s">
        <v>68</v>
      </c>
      <c r="F84" s="87"/>
      <c r="G84" s="87"/>
      <c r="H84" s="87"/>
      <c r="I84" s="87"/>
      <c r="J84" s="122" t="str">
        <f t="shared" si="9"/>
        <v>per kW or kVA</v>
      </c>
      <c r="K84" s="122">
        <f t="shared" si="9"/>
        <v>0.33007799999999998</v>
      </c>
      <c r="L84" s="66" t="s">
        <v>18</v>
      </c>
      <c r="M84" s="87" t="s">
        <v>68</v>
      </c>
      <c r="N84" s="87"/>
      <c r="O84" s="87"/>
      <c r="P84" s="87"/>
      <c r="Q84" s="87"/>
      <c r="R84" s="87"/>
      <c r="S84" s="87"/>
      <c r="T84" s="87"/>
      <c r="U84" s="87"/>
    </row>
    <row r="85" spans="1:21" x14ac:dyDescent="0.2">
      <c r="A85" s="88" t="s">
        <v>311</v>
      </c>
      <c r="B85" s="88"/>
      <c r="C85" s="112"/>
      <c r="D85" s="88"/>
      <c r="E85" s="88"/>
      <c r="F85" s="88"/>
      <c r="G85" s="88"/>
      <c r="H85" s="88"/>
      <c r="I85" s="88"/>
      <c r="J85" s="88"/>
      <c r="K85" s="112"/>
      <c r="L85" s="88"/>
      <c r="M85" s="88"/>
      <c r="N85" s="88"/>
      <c r="O85" s="88"/>
      <c r="P85" s="88"/>
      <c r="Q85" s="88"/>
      <c r="R85" s="88"/>
      <c r="S85" s="88"/>
      <c r="T85" s="88"/>
      <c r="U85" s="88"/>
    </row>
    <row r="86" spans="1:21" x14ac:dyDescent="0.2">
      <c r="C86" s="104"/>
      <c r="F86" s="115" t="str">
        <f>B179</f>
        <v>per kW</v>
      </c>
      <c r="G86" s="202">
        <f>C179</f>
        <v>3.6129999999999999E-3</v>
      </c>
      <c r="H86" s="66" t="s">
        <v>18</v>
      </c>
      <c r="I86" s="66" t="s">
        <v>66</v>
      </c>
      <c r="K86" s="104"/>
    </row>
    <row r="87" spans="1:21" x14ac:dyDescent="0.2">
      <c r="C87" s="104"/>
      <c r="F87" s="115" t="str">
        <f>D179</f>
        <v>per Dist. Billing kW</v>
      </c>
      <c r="G87" s="115">
        <f>E179</f>
        <v>0</v>
      </c>
      <c r="H87" s="66" t="s">
        <v>323</v>
      </c>
      <c r="I87" s="66" t="s">
        <v>66</v>
      </c>
      <c r="K87" s="104"/>
    </row>
    <row r="88" spans="1:21" x14ac:dyDescent="0.2">
      <c r="A88" s="87"/>
      <c r="B88" s="87"/>
      <c r="C88" s="118"/>
      <c r="D88" s="87"/>
      <c r="E88" s="87"/>
      <c r="F88" s="119" t="str">
        <f>B178</f>
        <v>per kW</v>
      </c>
      <c r="G88" s="119">
        <f>C178</f>
        <v>4.7580000000000001E-3</v>
      </c>
      <c r="H88" s="66" t="s">
        <v>18</v>
      </c>
      <c r="I88" s="87" t="s">
        <v>67</v>
      </c>
      <c r="J88" s="87"/>
      <c r="K88" s="118"/>
      <c r="L88" s="87"/>
      <c r="M88" s="87"/>
      <c r="N88" s="87"/>
      <c r="O88" s="87"/>
      <c r="P88" s="87"/>
      <c r="Q88" s="87"/>
      <c r="R88" s="87"/>
      <c r="S88" s="87"/>
      <c r="T88" s="87"/>
      <c r="U88" s="87"/>
    </row>
    <row r="89" spans="1:21" x14ac:dyDescent="0.2">
      <c r="A89" s="87"/>
      <c r="B89" s="87"/>
      <c r="C89" s="118"/>
      <c r="D89" s="87"/>
      <c r="E89" s="87"/>
      <c r="F89" s="119" t="str">
        <f>D178</f>
        <v>per Dist. Billing kW</v>
      </c>
      <c r="G89" s="119">
        <f>E178</f>
        <v>0</v>
      </c>
      <c r="H89" s="66" t="s">
        <v>323</v>
      </c>
      <c r="I89" s="87" t="s">
        <v>67</v>
      </c>
      <c r="J89" s="87"/>
      <c r="K89" s="118"/>
      <c r="L89" s="87"/>
      <c r="M89" s="87"/>
      <c r="N89" s="87"/>
      <c r="O89" s="87"/>
      <c r="P89" s="87"/>
      <c r="Q89" s="87"/>
      <c r="R89" s="87"/>
      <c r="S89" s="87"/>
      <c r="T89" s="87"/>
      <c r="U89" s="87"/>
    </row>
    <row r="90" spans="1:21" x14ac:dyDescent="0.2">
      <c r="A90" s="87"/>
      <c r="B90" s="87"/>
      <c r="C90" s="118"/>
      <c r="D90" s="87"/>
      <c r="E90" s="87"/>
      <c r="F90" s="122" t="str">
        <f>F88</f>
        <v>per kW</v>
      </c>
      <c r="G90" s="122">
        <f>G88</f>
        <v>4.7580000000000001E-3</v>
      </c>
      <c r="H90" s="66" t="s">
        <v>18</v>
      </c>
      <c r="I90" s="87" t="s">
        <v>68</v>
      </c>
      <c r="J90" s="87"/>
      <c r="K90" s="118"/>
      <c r="L90" s="87"/>
      <c r="M90" s="87"/>
      <c r="N90" s="87"/>
      <c r="O90" s="87"/>
      <c r="P90" s="87"/>
      <c r="Q90" s="87"/>
      <c r="R90" s="87"/>
      <c r="S90" s="87"/>
      <c r="T90" s="87"/>
      <c r="U90" s="87"/>
    </row>
    <row r="91" spans="1:21" x14ac:dyDescent="0.2">
      <c r="A91" s="87"/>
      <c r="B91" s="87"/>
      <c r="C91" s="118"/>
      <c r="D91" s="87"/>
      <c r="E91" s="87"/>
      <c r="F91" s="122" t="str">
        <f>F89</f>
        <v>per Dist. Billing kW</v>
      </c>
      <c r="G91" s="122">
        <f>G89</f>
        <v>0</v>
      </c>
      <c r="H91" s="66" t="s">
        <v>323</v>
      </c>
      <c r="I91" s="87" t="s">
        <v>68</v>
      </c>
      <c r="J91" s="87"/>
      <c r="K91" s="118"/>
      <c r="L91" s="87"/>
      <c r="M91" s="87"/>
      <c r="N91" s="87"/>
      <c r="O91" s="87"/>
      <c r="P91" s="87"/>
      <c r="Q91" s="87"/>
      <c r="R91" s="87"/>
      <c r="S91" s="87"/>
      <c r="T91" s="87"/>
      <c r="U91" s="87"/>
    </row>
    <row r="92" spans="1:21" x14ac:dyDescent="0.2">
      <c r="A92" s="88" t="s">
        <v>312</v>
      </c>
      <c r="B92" s="88"/>
      <c r="C92" s="112"/>
      <c r="D92" s="88"/>
      <c r="E92" s="88"/>
      <c r="F92" s="88"/>
      <c r="G92" s="88"/>
      <c r="H92" s="88"/>
      <c r="I92" s="88"/>
      <c r="J92" s="88"/>
      <c r="K92" s="112"/>
      <c r="L92" s="88"/>
      <c r="M92" s="88"/>
      <c r="N92" s="88"/>
      <c r="O92" s="88"/>
      <c r="P92" s="88"/>
      <c r="Q92" s="88"/>
      <c r="R92" s="88"/>
      <c r="S92" s="88"/>
      <c r="T92" s="88"/>
      <c r="U92" s="88"/>
    </row>
    <row r="93" spans="1:21" x14ac:dyDescent="0.2">
      <c r="B93" s="115" t="str">
        <f>B186</f>
        <v>per kWh</v>
      </c>
      <c r="C93" s="115">
        <f>C186</f>
        <v>0</v>
      </c>
      <c r="D93" s="66" t="s">
        <v>19</v>
      </c>
      <c r="E93" s="66" t="s">
        <v>66</v>
      </c>
      <c r="F93" s="115" t="str">
        <f>E188</f>
        <v>per kWh</v>
      </c>
      <c r="G93" s="205">
        <f>F188</f>
        <v>0</v>
      </c>
      <c r="H93" s="66" t="s">
        <v>19</v>
      </c>
      <c r="I93" s="66" t="s">
        <v>66</v>
      </c>
      <c r="J93" s="115" t="str">
        <f>H185</f>
        <v>per kWh</v>
      </c>
      <c r="K93" s="115">
        <f>I185</f>
        <v>-4.1635999999999999E-2</v>
      </c>
      <c r="L93" s="66" t="s">
        <v>19</v>
      </c>
      <c r="M93" s="66" t="s">
        <v>66</v>
      </c>
      <c r="N93" s="115" t="str">
        <f>K185</f>
        <v>per kWh</v>
      </c>
      <c r="O93" s="115">
        <f>L185</f>
        <v>5.5630000000000002E-3</v>
      </c>
      <c r="P93" s="66" t="s">
        <v>19</v>
      </c>
      <c r="Q93" s="66" t="s">
        <v>66</v>
      </c>
      <c r="R93" s="115" t="str">
        <f>B192</f>
        <v>per kW</v>
      </c>
      <c r="S93" s="115">
        <f>C192</f>
        <v>0.19788</v>
      </c>
      <c r="T93" s="66" t="s">
        <v>18</v>
      </c>
      <c r="U93" s="66" t="s">
        <v>66</v>
      </c>
    </row>
    <row r="94" spans="1:21" x14ac:dyDescent="0.2">
      <c r="B94" s="115" t="str">
        <f>B203</f>
        <v>per kWh</v>
      </c>
      <c r="C94" s="115">
        <f>C203</f>
        <v>-7.2499999999999995E-4</v>
      </c>
      <c r="D94" s="66" t="s">
        <v>19</v>
      </c>
      <c r="E94" s="66" t="s">
        <v>66</v>
      </c>
      <c r="F94" s="115" t="str">
        <f>E213</f>
        <v>per kW</v>
      </c>
      <c r="G94" s="115">
        <f>F213</f>
        <v>0.04</v>
      </c>
      <c r="H94" s="66" t="s">
        <v>18</v>
      </c>
      <c r="I94" s="66" t="s">
        <v>66</v>
      </c>
      <c r="J94" s="115" t="str">
        <f>H209</f>
        <v>per kW</v>
      </c>
      <c r="K94" s="115">
        <f>I209</f>
        <v>2.614E-3</v>
      </c>
      <c r="L94" s="66" t="s">
        <v>18</v>
      </c>
      <c r="M94" s="66" t="s">
        <v>66</v>
      </c>
      <c r="N94" s="115" t="str">
        <f>K223</f>
        <v>per Billing kW</v>
      </c>
      <c r="O94" s="115">
        <f>L223</f>
        <v>2.4541E-2</v>
      </c>
      <c r="P94" s="80" t="s">
        <v>325</v>
      </c>
      <c r="Q94" s="66" t="s">
        <v>66</v>
      </c>
      <c r="R94" s="115" t="str">
        <f>B217</f>
        <v>per kWh</v>
      </c>
      <c r="S94" s="115">
        <f>C217</f>
        <v>1.175E-3</v>
      </c>
      <c r="T94" s="66" t="s">
        <v>19</v>
      </c>
      <c r="U94" s="66" t="s">
        <v>66</v>
      </c>
    </row>
    <row r="95" spans="1:21" x14ac:dyDescent="0.2">
      <c r="B95" s="115" t="str">
        <f>B209</f>
        <v>per 4CP kVA</v>
      </c>
      <c r="C95" s="115">
        <f>C209</f>
        <v>3.1610000000000002E-3</v>
      </c>
      <c r="D95" s="66" t="s">
        <v>62</v>
      </c>
      <c r="E95" s="66" t="s">
        <v>66</v>
      </c>
      <c r="F95" s="115" t="str">
        <f>E225</f>
        <v>per 4CP kW</v>
      </c>
      <c r="G95" s="115">
        <f>F225</f>
        <v>4.86E-4</v>
      </c>
      <c r="H95" s="66" t="s">
        <v>318</v>
      </c>
      <c r="I95" s="66" t="s">
        <v>66</v>
      </c>
      <c r="J95" s="115" t="str">
        <f>H223</f>
        <v>per Billing kW</v>
      </c>
      <c r="K95" s="115">
        <f>I223</f>
        <v>6.7489999999999998E-3</v>
      </c>
      <c r="L95" s="80" t="s">
        <v>325</v>
      </c>
      <c r="M95" s="66" t="s">
        <v>66</v>
      </c>
      <c r="N95" s="115" t="str">
        <f>E231</f>
        <v>per Billing kW</v>
      </c>
      <c r="O95" s="115">
        <f>F231</f>
        <v>-1.6298E-2</v>
      </c>
      <c r="P95" s="80" t="s">
        <v>325</v>
      </c>
      <c r="Q95" s="66" t="s">
        <v>66</v>
      </c>
    </row>
    <row r="96" spans="1:21" x14ac:dyDescent="0.2">
      <c r="A96" s="81"/>
      <c r="B96" s="114" t="str">
        <f>B224</f>
        <v>per 4CP kVA</v>
      </c>
      <c r="C96" s="114">
        <f>C224</f>
        <v>2.2190000000000001E-3</v>
      </c>
      <c r="D96" s="66" t="s">
        <v>62</v>
      </c>
      <c r="E96" s="80" t="s">
        <v>66</v>
      </c>
      <c r="F96" s="114"/>
      <c r="G96" s="114"/>
      <c r="H96" s="80"/>
      <c r="I96" s="80"/>
      <c r="J96" s="114" t="str">
        <f>B231</f>
        <v>per Billing kW</v>
      </c>
      <c r="K96" s="114">
        <f>C231</f>
        <v>-1.7125999999999999E-2</v>
      </c>
      <c r="L96" s="80" t="s">
        <v>325</v>
      </c>
      <c r="M96" s="80" t="s">
        <v>66</v>
      </c>
      <c r="N96" s="80"/>
      <c r="O96" s="80"/>
      <c r="P96" s="80"/>
      <c r="Q96" s="80"/>
      <c r="R96" s="80"/>
      <c r="S96" s="80"/>
      <c r="T96" s="80"/>
      <c r="U96" s="80"/>
    </row>
    <row r="97" spans="1:21" x14ac:dyDescent="0.2">
      <c r="A97" s="81"/>
      <c r="B97" s="122" t="str">
        <f>B184</f>
        <v>per kWh</v>
      </c>
      <c r="C97" s="122">
        <f>C184</f>
        <v>5.5900000000000004E-4</v>
      </c>
      <c r="D97" s="66" t="s">
        <v>19</v>
      </c>
      <c r="E97" s="80" t="s">
        <v>68</v>
      </c>
      <c r="F97" s="122" t="str">
        <f>E186</f>
        <v>per kWh</v>
      </c>
      <c r="G97" s="122">
        <f>F186</f>
        <v>-1.0000000000000001E-5</v>
      </c>
      <c r="H97" s="66" t="s">
        <v>19</v>
      </c>
      <c r="I97" s="80" t="s">
        <v>68</v>
      </c>
      <c r="J97" s="122" t="str">
        <f>H184</f>
        <v>per kWh</v>
      </c>
      <c r="K97" s="122">
        <f>I184</f>
        <v>5.1199999999999998E-4</v>
      </c>
      <c r="L97" s="66" t="s">
        <v>19</v>
      </c>
      <c r="M97" s="80" t="s">
        <v>68</v>
      </c>
      <c r="N97" s="122" t="str">
        <f>K184</f>
        <v>per kWh</v>
      </c>
      <c r="O97" s="122">
        <f>L184</f>
        <v>-1.4300000000000001E-4</v>
      </c>
      <c r="P97" s="66" t="s">
        <v>19</v>
      </c>
      <c r="Q97" s="80" t="s">
        <v>68</v>
      </c>
      <c r="R97" s="122" t="str">
        <f>N184</f>
        <v>per kWh</v>
      </c>
      <c r="S97" s="122">
        <f>O184</f>
        <v>-3.0000000000000001E-5</v>
      </c>
      <c r="T97" s="80" t="s">
        <v>19</v>
      </c>
      <c r="U97" s="80" t="s">
        <v>68</v>
      </c>
    </row>
    <row r="98" spans="1:21" x14ac:dyDescent="0.2">
      <c r="A98" s="81"/>
      <c r="B98" s="122" t="str">
        <f>B202</f>
        <v>per kVA</v>
      </c>
      <c r="C98" s="122">
        <f>C202</f>
        <v>-0.69901199999999997</v>
      </c>
      <c r="D98" s="80" t="s">
        <v>317</v>
      </c>
      <c r="E98" s="80" t="s">
        <v>68</v>
      </c>
      <c r="F98" s="122" t="str">
        <f>E211</f>
        <v>per kW</v>
      </c>
      <c r="G98" s="122">
        <f>F211</f>
        <v>3.6999999999999998E-2</v>
      </c>
      <c r="H98" s="66" t="s">
        <v>18</v>
      </c>
      <c r="I98" s="80" t="s">
        <v>68</v>
      </c>
      <c r="J98" s="122" t="str">
        <f>A198</f>
        <v>Primary Non-IDR</v>
      </c>
      <c r="K98" s="122">
        <f>B198</f>
        <v>-7.07</v>
      </c>
      <c r="L98" s="80" t="s">
        <v>322</v>
      </c>
      <c r="M98" s="80" t="s">
        <v>68</v>
      </c>
      <c r="N98" s="122" t="str">
        <f>C198</f>
        <v>Primary Non-IDR</v>
      </c>
      <c r="O98" s="122">
        <f>D198</f>
        <v>0.22</v>
      </c>
      <c r="P98" s="80" t="s">
        <v>322</v>
      </c>
      <c r="Q98" s="80" t="s">
        <v>68</v>
      </c>
      <c r="R98" s="122" t="str">
        <f>B192</f>
        <v>per kW</v>
      </c>
      <c r="S98" s="122">
        <f>C192</f>
        <v>0.19788</v>
      </c>
      <c r="T98" s="80" t="s">
        <v>18</v>
      </c>
      <c r="U98" s="80" t="s">
        <v>68</v>
      </c>
    </row>
    <row r="99" spans="1:21" x14ac:dyDescent="0.2">
      <c r="A99" s="81"/>
      <c r="B99" s="122" t="str">
        <f>B208</f>
        <v>per kVA</v>
      </c>
      <c r="C99" s="122">
        <f>C208</f>
        <v>1.818E-3</v>
      </c>
      <c r="D99" s="80" t="s">
        <v>317</v>
      </c>
      <c r="E99" s="80" t="s">
        <v>68</v>
      </c>
      <c r="F99" s="122"/>
      <c r="G99" s="122"/>
      <c r="H99" s="80"/>
      <c r="I99" s="80"/>
      <c r="J99" s="122" t="str">
        <f>H208</f>
        <v>per kW</v>
      </c>
      <c r="K99" s="122">
        <f>I208</f>
        <v>6.326E-3</v>
      </c>
      <c r="L99" s="80" t="s">
        <v>18</v>
      </c>
      <c r="M99" s="80" t="s">
        <v>68</v>
      </c>
      <c r="N99" s="122"/>
      <c r="O99" s="122"/>
      <c r="P99" s="80"/>
      <c r="Q99" s="80"/>
      <c r="R99" s="122" t="str">
        <f>E198</f>
        <v>Primary</v>
      </c>
      <c r="S99" s="122">
        <f>F198</f>
        <v>0</v>
      </c>
      <c r="T99" s="80" t="s">
        <v>322</v>
      </c>
      <c r="U99" s="80" t="s">
        <v>68</v>
      </c>
    </row>
    <row r="100" spans="1:21" x14ac:dyDescent="0.2">
      <c r="A100" s="81"/>
      <c r="B100" s="122" t="str">
        <f>B222</f>
        <v>per Billing kVA</v>
      </c>
      <c r="C100" s="122">
        <f>C222</f>
        <v>5.7826000000000002E-2</v>
      </c>
      <c r="D100" s="80" t="s">
        <v>324</v>
      </c>
      <c r="E100" s="80" t="s">
        <v>68</v>
      </c>
      <c r="F100" s="122" t="str">
        <f>E224</f>
        <v>per Billing kW</v>
      </c>
      <c r="G100" s="122">
        <f>F224</f>
        <v>5.3530000000000001E-3</v>
      </c>
      <c r="H100" s="80" t="s">
        <v>325</v>
      </c>
      <c r="I100" s="80" t="s">
        <v>68</v>
      </c>
      <c r="J100" s="122" t="str">
        <f>H222</f>
        <v>per Billing kW</v>
      </c>
      <c r="K100" s="122" t="str">
        <f>J100</f>
        <v>per Billing kW</v>
      </c>
      <c r="L100" s="80" t="s">
        <v>325</v>
      </c>
      <c r="M100" s="80" t="s">
        <v>68</v>
      </c>
      <c r="N100" s="122" t="str">
        <f>K222</f>
        <v>per Billing kW</v>
      </c>
      <c r="O100" s="123">
        <f>L222</f>
        <v>0.30518800000000001</v>
      </c>
      <c r="P100" s="80" t="s">
        <v>325</v>
      </c>
      <c r="Q100" s="80" t="s">
        <v>68</v>
      </c>
      <c r="R100" s="122"/>
      <c r="S100" s="122"/>
      <c r="T100" s="80"/>
      <c r="U100" s="80"/>
    </row>
    <row r="101" spans="1:21" x14ac:dyDescent="0.2">
      <c r="A101" s="81"/>
      <c r="B101" s="122"/>
      <c r="C101" s="122"/>
      <c r="D101" s="80"/>
      <c r="E101" s="80"/>
      <c r="F101" s="122"/>
      <c r="G101" s="122"/>
      <c r="H101" s="80"/>
      <c r="I101" s="80"/>
      <c r="J101" s="122" t="str">
        <f>B230</f>
        <v>per Billing kW</v>
      </c>
      <c r="K101" s="122">
        <f>C230</f>
        <v>-9.5813999999999996E-2</v>
      </c>
      <c r="L101" s="80" t="s">
        <v>325</v>
      </c>
      <c r="M101" s="80" t="s">
        <v>68</v>
      </c>
      <c r="N101" s="122" t="str">
        <f>E230</f>
        <v>per Billing kW</v>
      </c>
      <c r="O101" s="122">
        <f>F230</f>
        <v>-0.122846</v>
      </c>
      <c r="P101" s="80" t="s">
        <v>325</v>
      </c>
      <c r="Q101" s="80" t="s">
        <v>68</v>
      </c>
      <c r="R101" s="122"/>
      <c r="S101" s="122"/>
      <c r="T101" s="80"/>
      <c r="U101" s="80"/>
    </row>
    <row r="102" spans="1:21" x14ac:dyDescent="0.2">
      <c r="A102" s="81"/>
      <c r="B102" s="119" t="str">
        <f t="shared" ref="B102:C104" si="10">B97</f>
        <v>per kWh</v>
      </c>
      <c r="C102" s="119">
        <f t="shared" si="10"/>
        <v>5.5900000000000004E-4</v>
      </c>
      <c r="D102" s="66" t="s">
        <v>19</v>
      </c>
      <c r="E102" s="80" t="s">
        <v>67</v>
      </c>
      <c r="F102" s="119" t="str">
        <f>F97</f>
        <v>per kWh</v>
      </c>
      <c r="G102" s="119">
        <f>G97</f>
        <v>-1.0000000000000001E-5</v>
      </c>
      <c r="H102" s="66" t="s">
        <v>19</v>
      </c>
      <c r="I102" s="80" t="s">
        <v>67</v>
      </c>
      <c r="J102" s="119" t="str">
        <f>J97</f>
        <v>per kWh</v>
      </c>
      <c r="K102" s="119">
        <f>K97</f>
        <v>5.1199999999999998E-4</v>
      </c>
      <c r="L102" s="80" t="s">
        <v>19</v>
      </c>
      <c r="M102" s="80" t="s">
        <v>67</v>
      </c>
      <c r="N102" s="119" t="str">
        <f>N97</f>
        <v>per kWh</v>
      </c>
      <c r="O102" s="119">
        <f>O97</f>
        <v>-1.4300000000000001E-4</v>
      </c>
      <c r="P102" s="66" t="s">
        <v>19</v>
      </c>
      <c r="Q102" s="80" t="s">
        <v>67</v>
      </c>
      <c r="R102" s="119" t="str">
        <f t="shared" ref="R102:S104" si="11">R97</f>
        <v>per kWh</v>
      </c>
      <c r="S102" s="119">
        <f t="shared" si="11"/>
        <v>-3.0000000000000001E-5</v>
      </c>
      <c r="T102" s="80" t="s">
        <v>19</v>
      </c>
      <c r="U102" s="80" t="s">
        <v>67</v>
      </c>
    </row>
    <row r="103" spans="1:21" x14ac:dyDescent="0.2">
      <c r="A103" s="81"/>
      <c r="B103" s="119" t="str">
        <f t="shared" si="10"/>
        <v>per kVA</v>
      </c>
      <c r="C103" s="119">
        <f t="shared" si="10"/>
        <v>-0.69901199999999997</v>
      </c>
      <c r="D103" s="80" t="s">
        <v>317</v>
      </c>
      <c r="E103" s="80" t="s">
        <v>67</v>
      </c>
      <c r="F103" s="119" t="str">
        <f>F98</f>
        <v>per kW</v>
      </c>
      <c r="G103" s="119">
        <f>G98</f>
        <v>3.6999999999999998E-2</v>
      </c>
      <c r="H103" s="66" t="s">
        <v>18</v>
      </c>
      <c r="I103" s="80" t="s">
        <v>67</v>
      </c>
      <c r="J103" s="119"/>
      <c r="K103" s="119"/>
      <c r="L103" s="80"/>
      <c r="M103" s="80"/>
      <c r="N103" s="119"/>
      <c r="O103" s="119"/>
      <c r="P103" s="80"/>
      <c r="Q103" s="80"/>
      <c r="R103" s="119" t="str">
        <f t="shared" si="11"/>
        <v>per kW</v>
      </c>
      <c r="S103" s="119">
        <f t="shared" si="11"/>
        <v>0.19788</v>
      </c>
      <c r="T103" s="80" t="s">
        <v>18</v>
      </c>
      <c r="U103" s="80" t="s">
        <v>67</v>
      </c>
    </row>
    <row r="104" spans="1:21" x14ac:dyDescent="0.2">
      <c r="A104" s="81"/>
      <c r="B104" s="119" t="str">
        <f t="shared" si="10"/>
        <v>per kVA</v>
      </c>
      <c r="C104" s="119">
        <f t="shared" si="10"/>
        <v>1.818E-3</v>
      </c>
      <c r="D104" s="80" t="s">
        <v>317</v>
      </c>
      <c r="E104" s="80" t="s">
        <v>67</v>
      </c>
      <c r="F104" s="119"/>
      <c r="G104" s="119"/>
      <c r="H104" s="80"/>
      <c r="I104" s="80"/>
      <c r="J104" s="119" t="str">
        <f>J99</f>
        <v>per kW</v>
      </c>
      <c r="K104" s="119">
        <f>K99</f>
        <v>6.326E-3</v>
      </c>
      <c r="L104" s="80" t="s">
        <v>18</v>
      </c>
      <c r="M104" s="80" t="s">
        <v>67</v>
      </c>
      <c r="N104" s="119"/>
      <c r="O104" s="119"/>
      <c r="P104" s="80"/>
      <c r="Q104" s="80"/>
      <c r="R104" s="119" t="str">
        <f t="shared" si="11"/>
        <v>Primary</v>
      </c>
      <c r="S104" s="119">
        <f t="shared" si="11"/>
        <v>0</v>
      </c>
      <c r="T104" s="80" t="s">
        <v>322</v>
      </c>
      <c r="U104" s="80" t="s">
        <v>67</v>
      </c>
    </row>
    <row r="105" spans="1:21" x14ac:dyDescent="0.2">
      <c r="A105" s="81"/>
      <c r="B105" s="119" t="str">
        <f>B100</f>
        <v>per Billing kVA</v>
      </c>
      <c r="C105" s="120">
        <f>C223</f>
        <v>5.7826000000000002E-2</v>
      </c>
      <c r="D105" s="80" t="s">
        <v>324</v>
      </c>
      <c r="E105" s="80" t="s">
        <v>67</v>
      </c>
      <c r="F105" s="119" t="str">
        <f>F100</f>
        <v>per Billing kW</v>
      </c>
      <c r="G105" s="119">
        <f>G100</f>
        <v>5.3530000000000001E-3</v>
      </c>
      <c r="H105" s="80" t="s">
        <v>325</v>
      </c>
      <c r="I105" s="80" t="s">
        <v>67</v>
      </c>
      <c r="J105" s="119" t="str">
        <f>J100</f>
        <v>per Billing kW</v>
      </c>
      <c r="K105" s="119" t="str">
        <f>K100</f>
        <v>per Billing kW</v>
      </c>
      <c r="L105" s="80" t="s">
        <v>325</v>
      </c>
      <c r="M105" s="80" t="s">
        <v>67</v>
      </c>
      <c r="N105" s="119" t="str">
        <f>N100</f>
        <v>per Billing kW</v>
      </c>
      <c r="O105" s="119">
        <f>O100</f>
        <v>0.30518800000000001</v>
      </c>
      <c r="P105" s="80" t="s">
        <v>325</v>
      </c>
      <c r="Q105" s="80" t="s">
        <v>67</v>
      </c>
      <c r="R105" s="119"/>
      <c r="S105" s="119"/>
      <c r="T105" s="80"/>
      <c r="U105" s="80"/>
    </row>
    <row r="106" spans="1:21" ht="17" thickBot="1" x14ac:dyDescent="0.25">
      <c r="A106" s="108"/>
      <c r="B106" s="126"/>
      <c r="C106" s="126"/>
      <c r="D106" s="103"/>
      <c r="E106" s="103"/>
      <c r="F106" s="126"/>
      <c r="G106" s="126"/>
      <c r="H106" s="103"/>
      <c r="I106" s="103"/>
      <c r="J106" s="126" t="str">
        <f>J101</f>
        <v>per Billing kW</v>
      </c>
      <c r="K106" s="127">
        <f>C229</f>
        <v>-8.9649000000000006E-2</v>
      </c>
      <c r="L106" s="80" t="s">
        <v>325</v>
      </c>
      <c r="M106" s="103" t="s">
        <v>67</v>
      </c>
      <c r="N106" s="126" t="str">
        <f>N101</f>
        <v>per Billing kW</v>
      </c>
      <c r="O106" s="127">
        <f>F229</f>
        <v>-7.4384000000000006E-2</v>
      </c>
      <c r="P106" s="80" t="s">
        <v>325</v>
      </c>
      <c r="Q106" s="103" t="s">
        <v>67</v>
      </c>
      <c r="R106" s="126"/>
      <c r="S106" s="126"/>
      <c r="T106" s="103"/>
      <c r="U106" s="103"/>
    </row>
    <row r="107" spans="1:21" x14ac:dyDescent="0.2">
      <c r="G107" s="65"/>
    </row>
    <row r="108" spans="1:21" x14ac:dyDescent="0.2">
      <c r="A108" s="67" t="s">
        <v>158</v>
      </c>
      <c r="B108" s="68"/>
      <c r="C108" s="68"/>
      <c r="D108" s="68"/>
      <c r="E108" s="68"/>
      <c r="F108" s="68"/>
      <c r="G108" s="67"/>
      <c r="H108" s="68"/>
      <c r="I108" s="68"/>
      <c r="J108" s="68"/>
      <c r="K108" s="68"/>
      <c r="L108" s="68"/>
      <c r="M108" s="68"/>
      <c r="N108" s="68"/>
      <c r="O108" s="68"/>
      <c r="P108" s="68"/>
      <c r="Q108" s="68"/>
      <c r="R108" s="68"/>
      <c r="S108" s="68"/>
      <c r="T108" s="68"/>
      <c r="U108" s="68"/>
    </row>
    <row r="109" spans="1:21" ht="17" thickBot="1" x14ac:dyDescent="0.25">
      <c r="A109" s="69" t="s">
        <v>159</v>
      </c>
      <c r="B109" s="70"/>
      <c r="C109" s="70"/>
      <c r="D109" s="69" t="s">
        <v>160</v>
      </c>
      <c r="E109" s="70"/>
      <c r="F109" s="69" t="s">
        <v>161</v>
      </c>
      <c r="G109" s="69" t="s">
        <v>162</v>
      </c>
      <c r="H109" s="69" t="s">
        <v>163</v>
      </c>
      <c r="I109" s="69" t="s">
        <v>164</v>
      </c>
      <c r="J109" s="70"/>
    </row>
    <row r="110" spans="1:21" x14ac:dyDescent="0.2">
      <c r="A110" s="67" t="s">
        <v>165</v>
      </c>
      <c r="B110" s="65"/>
      <c r="C110" s="71"/>
      <c r="D110" s="72" t="s">
        <v>166</v>
      </c>
      <c r="E110" s="73"/>
      <c r="F110" s="65"/>
      <c r="G110" s="73" t="s">
        <v>167</v>
      </c>
      <c r="H110" s="73" t="s">
        <v>168</v>
      </c>
      <c r="I110" s="65"/>
      <c r="J110" s="71"/>
    </row>
    <row r="111" spans="1:21" x14ac:dyDescent="0.2">
      <c r="B111" s="74" t="s">
        <v>169</v>
      </c>
      <c r="C111" s="75"/>
      <c r="D111" s="65" t="s">
        <v>169</v>
      </c>
      <c r="E111" s="76">
        <v>6.17</v>
      </c>
      <c r="F111" s="74" t="s">
        <v>169</v>
      </c>
      <c r="G111" s="75"/>
      <c r="H111" s="75"/>
      <c r="I111" s="65" t="s">
        <v>169</v>
      </c>
      <c r="J111" s="76">
        <v>34.5</v>
      </c>
    </row>
    <row r="112" spans="1:21" x14ac:dyDescent="0.2">
      <c r="B112" s="65" t="s">
        <v>170</v>
      </c>
      <c r="C112" s="76">
        <v>3.58</v>
      </c>
      <c r="D112" s="65" t="s">
        <v>171</v>
      </c>
      <c r="E112" s="76">
        <v>18.91</v>
      </c>
      <c r="F112" s="65" t="s">
        <v>170</v>
      </c>
      <c r="G112" s="76">
        <v>3.8</v>
      </c>
      <c r="H112" s="76">
        <v>4.25</v>
      </c>
      <c r="J112" s="75"/>
    </row>
    <row r="113" spans="1:10" x14ac:dyDescent="0.2">
      <c r="B113" s="65" t="s">
        <v>172</v>
      </c>
      <c r="C113" s="76">
        <v>76.73</v>
      </c>
      <c r="D113" s="65" t="s">
        <v>173</v>
      </c>
      <c r="E113" s="76">
        <v>0</v>
      </c>
      <c r="F113" s="65" t="s">
        <v>172</v>
      </c>
      <c r="G113" s="76">
        <v>28.41</v>
      </c>
      <c r="H113" s="76">
        <v>26</v>
      </c>
      <c r="J113" s="75"/>
    </row>
    <row r="114" spans="1:10" x14ac:dyDescent="0.2">
      <c r="C114" s="75"/>
      <c r="D114" s="65" t="s">
        <v>174</v>
      </c>
      <c r="E114" s="76">
        <v>3.6289999999999998E-3</v>
      </c>
      <c r="G114" s="75"/>
      <c r="H114" s="75"/>
      <c r="I114" s="65" t="s">
        <v>171</v>
      </c>
      <c r="J114" s="76">
        <v>204.98</v>
      </c>
    </row>
    <row r="115" spans="1:10" x14ac:dyDescent="0.2">
      <c r="B115" s="74" t="s">
        <v>171</v>
      </c>
      <c r="C115" s="75"/>
      <c r="D115" s="72" t="s">
        <v>175</v>
      </c>
      <c r="E115" s="75"/>
      <c r="F115" s="74" t="s">
        <v>171</v>
      </c>
      <c r="G115" s="75"/>
      <c r="H115" s="75"/>
      <c r="J115" s="75"/>
    </row>
    <row r="116" spans="1:10" x14ac:dyDescent="0.2">
      <c r="B116" s="65" t="s">
        <v>170</v>
      </c>
      <c r="C116" s="76">
        <v>181.35</v>
      </c>
      <c r="D116" s="65" t="s">
        <v>169</v>
      </c>
      <c r="E116" s="76">
        <v>14.97</v>
      </c>
      <c r="F116" s="65" t="s">
        <v>176</v>
      </c>
      <c r="G116" s="76">
        <v>154.62</v>
      </c>
      <c r="H116" s="76">
        <v>151.75</v>
      </c>
      <c r="J116" s="75"/>
    </row>
    <row r="117" spans="1:10" x14ac:dyDescent="0.2">
      <c r="B117" s="65" t="s">
        <v>177</v>
      </c>
      <c r="C117" s="76">
        <v>138.4</v>
      </c>
      <c r="D117" s="65" t="s">
        <v>171</v>
      </c>
      <c r="E117" s="76">
        <v>41</v>
      </c>
      <c r="F117" s="65" t="s">
        <v>172</v>
      </c>
      <c r="G117" s="76">
        <v>154.62</v>
      </c>
      <c r="H117" s="76">
        <v>168.65</v>
      </c>
      <c r="I117" s="74" t="s">
        <v>178</v>
      </c>
      <c r="J117" s="75"/>
    </row>
    <row r="118" spans="1:10" x14ac:dyDescent="0.2">
      <c r="C118" s="75"/>
      <c r="D118" s="65" t="s">
        <v>178</v>
      </c>
      <c r="E118" s="76">
        <v>0</v>
      </c>
      <c r="G118" s="75"/>
      <c r="H118" s="75"/>
      <c r="I118" s="65" t="s">
        <v>170</v>
      </c>
      <c r="J118" s="76">
        <v>0</v>
      </c>
    </row>
    <row r="119" spans="1:10" x14ac:dyDescent="0.2">
      <c r="B119" s="74" t="s">
        <v>61</v>
      </c>
      <c r="C119" s="75"/>
      <c r="D119" s="65" t="s">
        <v>179</v>
      </c>
      <c r="E119" s="76">
        <v>3.9449839999999998</v>
      </c>
      <c r="F119" s="74" t="s">
        <v>61</v>
      </c>
      <c r="G119" s="75"/>
      <c r="H119" s="75"/>
      <c r="I119" s="65" t="s">
        <v>172</v>
      </c>
      <c r="J119" s="76">
        <v>0</v>
      </c>
    </row>
    <row r="120" spans="1:10" x14ac:dyDescent="0.2">
      <c r="B120" s="65" t="s">
        <v>180</v>
      </c>
      <c r="C120" s="76">
        <v>1.7033</v>
      </c>
      <c r="D120" s="72" t="s">
        <v>181</v>
      </c>
      <c r="E120" s="75"/>
      <c r="F120" s="65" t="s">
        <v>182</v>
      </c>
      <c r="G120" s="76">
        <v>1.6279999999999999</v>
      </c>
      <c r="H120" s="76">
        <v>1.1890000000000001</v>
      </c>
      <c r="J120" s="75"/>
    </row>
    <row r="121" spans="1:10" x14ac:dyDescent="0.2">
      <c r="B121" s="65" t="s">
        <v>183</v>
      </c>
      <c r="C121" s="76">
        <v>2.1545999999999998</v>
      </c>
      <c r="D121" s="65" t="s">
        <v>184</v>
      </c>
      <c r="E121" s="76">
        <v>150.37</v>
      </c>
      <c r="F121" s="65" t="s">
        <v>185</v>
      </c>
      <c r="G121" s="76">
        <v>1.925</v>
      </c>
      <c r="H121" s="76">
        <v>1.9630000000000001</v>
      </c>
      <c r="I121" s="74" t="s">
        <v>186</v>
      </c>
      <c r="J121" s="75"/>
    </row>
    <row r="122" spans="1:10" x14ac:dyDescent="0.2">
      <c r="C122" s="75"/>
      <c r="D122" s="65" t="s">
        <v>171</v>
      </c>
      <c r="E122" s="76">
        <v>255.07</v>
      </c>
      <c r="G122" s="75"/>
      <c r="H122" s="75"/>
      <c r="I122" s="65" t="s">
        <v>176</v>
      </c>
      <c r="J122" s="76">
        <v>4.7102000000000004</v>
      </c>
    </row>
    <row r="123" spans="1:10" x14ac:dyDescent="0.2">
      <c r="B123" s="65" t="s">
        <v>187</v>
      </c>
      <c r="C123" s="76">
        <v>2.0028199999999998</v>
      </c>
      <c r="D123" s="65" t="s">
        <v>178</v>
      </c>
      <c r="E123" s="76">
        <v>0</v>
      </c>
      <c r="F123" s="65" t="s">
        <v>186</v>
      </c>
      <c r="G123" s="76">
        <v>2.9449999999999998</v>
      </c>
      <c r="H123" s="76">
        <v>1.88</v>
      </c>
      <c r="I123" s="65" t="s">
        <v>172</v>
      </c>
      <c r="J123" s="76">
        <v>5.1285999999999996</v>
      </c>
    </row>
    <row r="124" spans="1:10" x14ac:dyDescent="0.2">
      <c r="C124" s="75"/>
      <c r="D124" s="65" t="s">
        <v>179</v>
      </c>
      <c r="E124" s="76">
        <v>0.53</v>
      </c>
      <c r="G124" s="75"/>
      <c r="H124" s="75"/>
      <c r="J124" s="75"/>
    </row>
    <row r="125" spans="1:10" x14ac:dyDescent="0.2">
      <c r="A125" s="77" t="s">
        <v>188</v>
      </c>
      <c r="B125" s="78" t="s">
        <v>169</v>
      </c>
      <c r="C125" s="79">
        <v>154.44</v>
      </c>
      <c r="D125" s="78" t="s">
        <v>169</v>
      </c>
      <c r="E125" s="79">
        <v>161.34</v>
      </c>
      <c r="F125" s="78" t="s">
        <v>169</v>
      </c>
      <c r="G125" s="79">
        <v>38.840000000000003</v>
      </c>
      <c r="H125" s="79">
        <v>24.8</v>
      </c>
      <c r="I125" s="78" t="s">
        <v>169</v>
      </c>
      <c r="J125" s="79">
        <v>214.51</v>
      </c>
    </row>
    <row r="126" spans="1:10" x14ac:dyDescent="0.2">
      <c r="A126" s="80"/>
      <c r="B126" s="81" t="s">
        <v>171</v>
      </c>
      <c r="C126" s="76">
        <v>1449.82</v>
      </c>
      <c r="D126" s="81" t="s">
        <v>171</v>
      </c>
      <c r="E126" s="76">
        <v>263.3</v>
      </c>
      <c r="F126" s="81" t="s">
        <v>171</v>
      </c>
      <c r="G126" s="76">
        <v>1869.15</v>
      </c>
      <c r="H126" s="76">
        <v>850</v>
      </c>
      <c r="I126" s="81" t="s">
        <v>171</v>
      </c>
      <c r="J126" s="76">
        <v>1751.67</v>
      </c>
    </row>
    <row r="127" spans="1:10" x14ac:dyDescent="0.2">
      <c r="A127" s="80"/>
      <c r="B127" s="81" t="s">
        <v>189</v>
      </c>
      <c r="C127" s="76">
        <v>2.1187999999999998</v>
      </c>
      <c r="D127" s="81" t="s">
        <v>190</v>
      </c>
      <c r="E127" s="76">
        <v>0</v>
      </c>
      <c r="F127" s="81" t="s">
        <v>190</v>
      </c>
      <c r="G127" s="76">
        <v>1.718</v>
      </c>
      <c r="H127" s="76">
        <v>1.3560000000000001</v>
      </c>
      <c r="I127" s="81" t="s">
        <v>189</v>
      </c>
      <c r="J127" s="76">
        <v>0</v>
      </c>
    </row>
    <row r="128" spans="1:10" x14ac:dyDescent="0.2">
      <c r="A128" s="82"/>
      <c r="B128" s="83" t="s">
        <v>191</v>
      </c>
      <c r="C128" s="84">
        <v>0.46329599999999999</v>
      </c>
      <c r="D128" s="83" t="s">
        <v>179</v>
      </c>
      <c r="E128" s="84">
        <v>0.26119999999999999</v>
      </c>
      <c r="F128" s="83" t="s">
        <v>186</v>
      </c>
      <c r="G128" s="84">
        <v>0.19900000000000001</v>
      </c>
      <c r="H128" s="84">
        <v>1.8200000000000001E-2</v>
      </c>
      <c r="I128" s="83" t="s">
        <v>191</v>
      </c>
      <c r="J128" s="84">
        <v>0</v>
      </c>
    </row>
    <row r="129" spans="1:21" x14ac:dyDescent="0.2">
      <c r="F129" s="65"/>
      <c r="M129" s="65"/>
    </row>
    <row r="131" spans="1:21" x14ac:dyDescent="0.2">
      <c r="A131" s="67" t="s">
        <v>192</v>
      </c>
    </row>
    <row r="132" spans="1:21" ht="17" thickBot="1" x14ac:dyDescent="0.25">
      <c r="A132" s="69" t="s">
        <v>193</v>
      </c>
      <c r="B132" s="70"/>
      <c r="C132" s="70"/>
      <c r="D132" s="69" t="s">
        <v>194</v>
      </c>
      <c r="E132" s="70"/>
      <c r="F132" s="70"/>
      <c r="G132" s="69" t="s">
        <v>195</v>
      </c>
      <c r="H132" s="70"/>
      <c r="I132" s="70"/>
      <c r="J132" s="69"/>
      <c r="K132" s="69" t="s">
        <v>196</v>
      </c>
      <c r="L132" s="70"/>
      <c r="M132" s="70"/>
      <c r="N132" s="69" t="s">
        <v>197</v>
      </c>
      <c r="O132" s="70"/>
      <c r="P132" s="70"/>
      <c r="Q132" s="68"/>
      <c r="R132" s="68"/>
      <c r="S132" s="68"/>
      <c r="T132" s="68"/>
      <c r="U132" s="68"/>
    </row>
    <row r="133" spans="1:21" x14ac:dyDescent="0.2">
      <c r="A133" s="65" t="s">
        <v>198</v>
      </c>
      <c r="B133" s="65" t="s">
        <v>199</v>
      </c>
      <c r="C133" s="85">
        <v>1.883553</v>
      </c>
      <c r="D133" s="65" t="s">
        <v>200</v>
      </c>
      <c r="E133" s="65" t="s">
        <v>201</v>
      </c>
      <c r="F133" s="85">
        <v>5.1400000000000003E-4</v>
      </c>
      <c r="G133" s="65" t="s">
        <v>198</v>
      </c>
      <c r="H133" s="65" t="s">
        <v>202</v>
      </c>
      <c r="I133" s="85">
        <v>3.6093639999999998</v>
      </c>
      <c r="K133" s="65" t="s">
        <v>198</v>
      </c>
      <c r="L133" s="65" t="s">
        <v>202</v>
      </c>
      <c r="M133" s="85">
        <v>1.8984220000000001</v>
      </c>
      <c r="N133" s="65" t="s">
        <v>203</v>
      </c>
      <c r="O133" s="65" t="s">
        <v>204</v>
      </c>
      <c r="P133" s="85">
        <v>1.096932</v>
      </c>
    </row>
    <row r="134" spans="1:21" x14ac:dyDescent="0.2">
      <c r="A134" s="65" t="s">
        <v>205</v>
      </c>
      <c r="B134" s="65" t="s">
        <v>206</v>
      </c>
      <c r="C134" s="76">
        <v>1.437559</v>
      </c>
      <c r="D134" s="65" t="s">
        <v>207</v>
      </c>
      <c r="E134" s="65" t="s">
        <v>204</v>
      </c>
      <c r="F134" s="76">
        <v>0.723472</v>
      </c>
      <c r="G134" s="65" t="s">
        <v>205</v>
      </c>
      <c r="H134" s="65" t="s">
        <v>208</v>
      </c>
      <c r="I134" s="76">
        <v>4.5404949999999999</v>
      </c>
      <c r="K134" s="65" t="s">
        <v>203</v>
      </c>
      <c r="L134" s="65" t="s">
        <v>208</v>
      </c>
      <c r="M134" s="76">
        <v>0.79844999999999999</v>
      </c>
      <c r="N134" s="65" t="s">
        <v>198</v>
      </c>
      <c r="O134" s="65" t="s">
        <v>209</v>
      </c>
      <c r="P134" s="76">
        <v>3.067161</v>
      </c>
    </row>
    <row r="135" spans="1:21" x14ac:dyDescent="0.2">
      <c r="A135" s="65" t="s">
        <v>188</v>
      </c>
      <c r="B135" s="65" t="s">
        <v>199</v>
      </c>
      <c r="C135" s="76">
        <v>1.545912</v>
      </c>
      <c r="D135" s="65" t="s">
        <v>210</v>
      </c>
      <c r="E135" s="65" t="s">
        <v>209</v>
      </c>
      <c r="F135" s="76">
        <v>4.10731</v>
      </c>
      <c r="G135" s="65" t="s">
        <v>188</v>
      </c>
      <c r="H135" s="65" t="s">
        <v>202</v>
      </c>
      <c r="I135" s="76">
        <v>2.287852</v>
      </c>
      <c r="K135" s="65" t="s">
        <v>188</v>
      </c>
      <c r="L135" s="65" t="s">
        <v>202</v>
      </c>
      <c r="M135" s="76">
        <v>0.83432200000000001</v>
      </c>
      <c r="N135" s="65" t="s">
        <v>188</v>
      </c>
      <c r="O135" s="65" t="s">
        <v>199</v>
      </c>
      <c r="P135" s="76">
        <v>2.8927800000000001</v>
      </c>
    </row>
    <row r="136" spans="1:21" x14ac:dyDescent="0.2">
      <c r="A136" s="65"/>
      <c r="B136" s="65"/>
      <c r="C136" s="76"/>
      <c r="D136" s="65" t="s">
        <v>211</v>
      </c>
      <c r="E136" s="65" t="s">
        <v>209</v>
      </c>
      <c r="F136" s="76">
        <v>3.148377</v>
      </c>
    </row>
    <row r="137" spans="1:21" x14ac:dyDescent="0.2">
      <c r="D137" s="66" t="s">
        <v>341</v>
      </c>
      <c r="E137" s="66" t="s">
        <v>209</v>
      </c>
      <c r="F137" s="140">
        <v>4.0062689999999996</v>
      </c>
    </row>
    <row r="138" spans="1:21" x14ac:dyDescent="0.2">
      <c r="A138" s="65"/>
    </row>
    <row r="139" spans="1:21" x14ac:dyDescent="0.2">
      <c r="A139" s="67" t="s">
        <v>212</v>
      </c>
      <c r="G139" s="65"/>
    </row>
    <row r="140" spans="1:21" x14ac:dyDescent="0.2">
      <c r="A140" s="67" t="s">
        <v>213</v>
      </c>
    </row>
    <row r="141" spans="1:21" ht="17" thickBot="1" x14ac:dyDescent="0.25">
      <c r="A141" s="69"/>
      <c r="B141" s="69" t="s">
        <v>214</v>
      </c>
      <c r="C141" s="70"/>
      <c r="D141" s="69" t="s">
        <v>215</v>
      </c>
      <c r="E141" s="70"/>
      <c r="F141" s="69" t="s">
        <v>216</v>
      </c>
      <c r="G141" s="69" t="s">
        <v>217</v>
      </c>
      <c r="H141" s="69" t="s">
        <v>218</v>
      </c>
      <c r="I141" s="68"/>
      <c r="J141" s="68"/>
      <c r="K141" s="68"/>
      <c r="L141" s="68"/>
      <c r="M141" s="68"/>
      <c r="N141" s="68"/>
      <c r="O141" s="68"/>
      <c r="P141" s="68"/>
      <c r="Q141" s="68"/>
      <c r="R141" s="68"/>
      <c r="S141" s="68"/>
      <c r="T141" s="68"/>
      <c r="U141" s="68"/>
    </row>
    <row r="142" spans="1:21" x14ac:dyDescent="0.2">
      <c r="A142" s="86" t="s">
        <v>165</v>
      </c>
      <c r="B142" s="80"/>
      <c r="C142" s="71"/>
      <c r="D142" s="81" t="s">
        <v>219</v>
      </c>
      <c r="E142" s="85">
        <v>1.72</v>
      </c>
      <c r="F142" s="85">
        <v>23</v>
      </c>
      <c r="G142" s="85">
        <v>13</v>
      </c>
      <c r="H142" s="85">
        <v>3.2</v>
      </c>
    </row>
    <row r="143" spans="1:21" x14ac:dyDescent="0.2">
      <c r="A143" s="87"/>
      <c r="B143" s="81" t="s">
        <v>177</v>
      </c>
      <c r="C143" s="76">
        <v>2.14</v>
      </c>
      <c r="D143" s="80"/>
      <c r="E143" s="75"/>
      <c r="F143" s="75"/>
      <c r="G143" s="75"/>
      <c r="H143" s="75"/>
    </row>
    <row r="144" spans="1:21" x14ac:dyDescent="0.2">
      <c r="A144" s="87"/>
      <c r="B144" s="80"/>
      <c r="C144" s="75"/>
      <c r="D144" s="81" t="s">
        <v>220</v>
      </c>
      <c r="E144" s="75"/>
      <c r="F144" s="75"/>
      <c r="G144" s="75"/>
      <c r="H144" s="75"/>
    </row>
    <row r="145" spans="1:8" x14ac:dyDescent="0.2">
      <c r="A145" s="87"/>
      <c r="B145" s="80"/>
      <c r="C145" s="75"/>
      <c r="D145" s="81" t="s">
        <v>221</v>
      </c>
      <c r="E145" s="76">
        <v>3.41</v>
      </c>
      <c r="F145" s="75"/>
      <c r="G145" s="75"/>
      <c r="H145" s="75"/>
    </row>
    <row r="146" spans="1:8" x14ac:dyDescent="0.2">
      <c r="A146" s="88"/>
      <c r="B146" s="82"/>
      <c r="C146" s="89"/>
      <c r="D146" s="83" t="s">
        <v>222</v>
      </c>
      <c r="E146" s="84">
        <v>5.01</v>
      </c>
      <c r="F146" s="89"/>
      <c r="G146" s="89"/>
      <c r="H146" s="89"/>
    </row>
    <row r="147" spans="1:8" x14ac:dyDescent="0.2">
      <c r="A147" s="90" t="s">
        <v>188</v>
      </c>
      <c r="B147" s="91"/>
      <c r="C147" s="92">
        <v>21.8</v>
      </c>
      <c r="D147" s="91"/>
      <c r="E147" s="92">
        <v>5.01</v>
      </c>
      <c r="F147" s="92">
        <v>140</v>
      </c>
      <c r="G147" s="92">
        <v>30</v>
      </c>
      <c r="H147" s="92">
        <v>100</v>
      </c>
    </row>
    <row r="149" spans="1:8" x14ac:dyDescent="0.2">
      <c r="A149" s="65"/>
    </row>
    <row r="150" spans="1:8" x14ac:dyDescent="0.2">
      <c r="A150" s="67" t="s">
        <v>223</v>
      </c>
    </row>
    <row r="151" spans="1:8" x14ac:dyDescent="0.2">
      <c r="A151" s="77" t="s">
        <v>224</v>
      </c>
      <c r="B151" s="77" t="s">
        <v>225</v>
      </c>
      <c r="C151" s="93"/>
    </row>
    <row r="152" spans="1:8" x14ac:dyDescent="0.2">
      <c r="A152" s="81" t="s">
        <v>226</v>
      </c>
      <c r="B152" s="81" t="s">
        <v>227</v>
      </c>
      <c r="C152" s="80"/>
    </row>
    <row r="153" spans="1:8" x14ac:dyDescent="0.2">
      <c r="A153" s="81" t="s">
        <v>200</v>
      </c>
      <c r="B153" s="81" t="s">
        <v>201</v>
      </c>
      <c r="C153" s="94">
        <v>0</v>
      </c>
    </row>
    <row r="154" spans="1:8" x14ac:dyDescent="0.2">
      <c r="A154" s="81" t="s">
        <v>228</v>
      </c>
      <c r="B154" s="81" t="s">
        <v>208</v>
      </c>
      <c r="C154" s="94">
        <v>0</v>
      </c>
    </row>
    <row r="155" spans="1:8" x14ac:dyDescent="0.2">
      <c r="A155" s="83" t="s">
        <v>229</v>
      </c>
      <c r="B155" s="83" t="s">
        <v>208</v>
      </c>
      <c r="C155" s="95">
        <v>0</v>
      </c>
    </row>
    <row r="157" spans="1:8" x14ac:dyDescent="0.2">
      <c r="A157" s="77" t="s">
        <v>230</v>
      </c>
      <c r="B157" s="93"/>
      <c r="C157" s="77" t="s">
        <v>231</v>
      </c>
      <c r="D157" s="77" t="s">
        <v>232</v>
      </c>
      <c r="E157" s="77" t="s">
        <v>233</v>
      </c>
    </row>
    <row r="158" spans="1:8" x14ac:dyDescent="0.2">
      <c r="A158" s="81" t="s">
        <v>234</v>
      </c>
      <c r="B158" s="81" t="s">
        <v>201</v>
      </c>
      <c r="C158" s="94">
        <v>0</v>
      </c>
      <c r="D158" s="94">
        <v>1.7772E-2</v>
      </c>
      <c r="E158" s="94">
        <v>8.1790000000000005E-3</v>
      </c>
    </row>
    <row r="159" spans="1:8" x14ac:dyDescent="0.2">
      <c r="A159" s="81" t="s">
        <v>235</v>
      </c>
      <c r="B159" s="81" t="s">
        <v>236</v>
      </c>
      <c r="C159" s="94">
        <v>0</v>
      </c>
      <c r="D159" s="94">
        <v>2.3785289999999999</v>
      </c>
      <c r="E159" s="94">
        <v>0.83213400000000004</v>
      </c>
    </row>
    <row r="160" spans="1:8" x14ac:dyDescent="0.2">
      <c r="A160" s="81" t="s">
        <v>237</v>
      </c>
      <c r="B160" s="81" t="s">
        <v>236</v>
      </c>
      <c r="C160" s="94">
        <v>0</v>
      </c>
      <c r="D160" s="94">
        <v>0.96524299999999996</v>
      </c>
      <c r="E160" s="94">
        <v>0.33007799999999998</v>
      </c>
    </row>
    <row r="161" spans="1:12" x14ac:dyDescent="0.2">
      <c r="A161" s="96" t="s">
        <v>238</v>
      </c>
    </row>
    <row r="162" spans="1:12" x14ac:dyDescent="0.2">
      <c r="A162" s="97" t="s">
        <v>239</v>
      </c>
    </row>
    <row r="163" spans="1:12" x14ac:dyDescent="0.2">
      <c r="A163" s="98" t="s">
        <v>240</v>
      </c>
      <c r="B163" s="82"/>
      <c r="C163" s="82"/>
      <c r="D163" s="82"/>
      <c r="E163" s="82"/>
    </row>
    <row r="164" spans="1:12" x14ac:dyDescent="0.2">
      <c r="A164" s="97"/>
      <c r="B164" s="80"/>
      <c r="C164" s="80"/>
      <c r="D164" s="80"/>
      <c r="E164" s="80"/>
    </row>
    <row r="165" spans="1:12" x14ac:dyDescent="0.2">
      <c r="A165" s="77" t="s">
        <v>241</v>
      </c>
      <c r="B165" s="93"/>
      <c r="C165" s="77" t="s">
        <v>242</v>
      </c>
      <c r="D165" s="77" t="s">
        <v>243</v>
      </c>
      <c r="E165" s="77" t="s">
        <v>244</v>
      </c>
      <c r="F165" s="99"/>
      <c r="G165" s="99"/>
      <c r="H165" s="77" t="s">
        <v>245</v>
      </c>
      <c r="I165" s="77" t="s">
        <v>246</v>
      </c>
      <c r="J165" s="94"/>
      <c r="K165" s="100"/>
      <c r="L165" s="94"/>
    </row>
    <row r="166" spans="1:12" x14ac:dyDescent="0.2">
      <c r="A166" s="80" t="s">
        <v>226</v>
      </c>
      <c r="B166" s="80"/>
      <c r="C166" s="80" t="s">
        <v>227</v>
      </c>
      <c r="D166" s="80"/>
      <c r="E166" s="80"/>
      <c r="F166" s="80" t="s">
        <v>226</v>
      </c>
      <c r="G166" s="80"/>
      <c r="H166" s="80" t="s">
        <v>227</v>
      </c>
      <c r="I166" s="80"/>
      <c r="J166" s="94"/>
      <c r="K166" s="100"/>
      <c r="L166" s="94"/>
    </row>
    <row r="167" spans="1:12" x14ac:dyDescent="0.2">
      <c r="A167" s="81" t="s">
        <v>247</v>
      </c>
      <c r="B167" s="81" t="s">
        <v>208</v>
      </c>
      <c r="C167" s="94">
        <v>0.70467999999999997</v>
      </c>
      <c r="D167" s="94">
        <v>0.25511899999999998</v>
      </c>
      <c r="E167" s="94">
        <v>0.42017500000000002</v>
      </c>
      <c r="F167" s="81" t="s">
        <v>165</v>
      </c>
      <c r="G167" s="81" t="s">
        <v>248</v>
      </c>
      <c r="H167" s="94">
        <v>0.241953</v>
      </c>
      <c r="I167" s="100">
        <v>-1.6803999999999999E-2</v>
      </c>
      <c r="J167" s="94"/>
      <c r="K167" s="100"/>
      <c r="L167" s="94"/>
    </row>
    <row r="168" spans="1:12" x14ac:dyDescent="0.2">
      <c r="A168" s="96" t="s">
        <v>249</v>
      </c>
      <c r="B168" s="80"/>
      <c r="C168" s="80"/>
      <c r="D168" s="80"/>
      <c r="E168" s="80"/>
      <c r="F168" s="80"/>
      <c r="G168" s="80"/>
      <c r="H168" s="80"/>
      <c r="I168" s="80"/>
    </row>
    <row r="169" spans="1:12" x14ac:dyDescent="0.2">
      <c r="A169" s="101" t="s">
        <v>250</v>
      </c>
      <c r="B169" s="80"/>
      <c r="C169" s="80"/>
      <c r="D169" s="80"/>
      <c r="E169" s="80"/>
      <c r="F169" s="80"/>
      <c r="G169" s="80"/>
      <c r="H169" s="80"/>
      <c r="I169" s="80"/>
    </row>
    <row r="170" spans="1:12" x14ac:dyDescent="0.2">
      <c r="A170" s="102" t="s">
        <v>251</v>
      </c>
      <c r="B170" s="83"/>
      <c r="C170" s="82"/>
      <c r="D170" s="82"/>
      <c r="E170" s="82"/>
      <c r="F170" s="82"/>
      <c r="G170" s="82"/>
      <c r="H170" s="82"/>
      <c r="I170" s="82"/>
    </row>
    <row r="172" spans="1:12" x14ac:dyDescent="0.2">
      <c r="A172" s="65"/>
    </row>
    <row r="173" spans="1:12" x14ac:dyDescent="0.2">
      <c r="A173" s="67" t="s">
        <v>252</v>
      </c>
    </row>
    <row r="174" spans="1:12" ht="17" thickBot="1" x14ac:dyDescent="0.25">
      <c r="A174" s="69" t="s">
        <v>215</v>
      </c>
      <c r="B174" s="69" t="s">
        <v>253</v>
      </c>
      <c r="C174" s="70"/>
      <c r="D174" s="69" t="s">
        <v>254</v>
      </c>
      <c r="E174" s="103"/>
    </row>
    <row r="175" spans="1:12" x14ac:dyDescent="0.2">
      <c r="A175" s="65" t="s">
        <v>226</v>
      </c>
      <c r="B175" s="65" t="s">
        <v>227</v>
      </c>
      <c r="D175" s="66" t="s">
        <v>227</v>
      </c>
    </row>
    <row r="176" spans="1:12" x14ac:dyDescent="0.2">
      <c r="A176" s="65" t="s">
        <v>200</v>
      </c>
      <c r="B176" s="65" t="s">
        <v>201</v>
      </c>
      <c r="C176" s="104">
        <v>4.5000000000000003E-5</v>
      </c>
      <c r="D176" s="65" t="s">
        <v>201</v>
      </c>
      <c r="E176" s="104">
        <v>0</v>
      </c>
    </row>
    <row r="177" spans="1:21" x14ac:dyDescent="0.2">
      <c r="A177" s="65" t="s">
        <v>255</v>
      </c>
      <c r="B177" s="65" t="s">
        <v>208</v>
      </c>
      <c r="C177" s="104">
        <v>9.0080000000000004E-3</v>
      </c>
      <c r="D177" s="65" t="s">
        <v>256</v>
      </c>
      <c r="E177" s="104">
        <v>0</v>
      </c>
    </row>
    <row r="178" spans="1:21" x14ac:dyDescent="0.2">
      <c r="A178" s="65" t="s">
        <v>257</v>
      </c>
      <c r="B178" s="65" t="s">
        <v>208</v>
      </c>
      <c r="C178" s="104">
        <v>4.7580000000000001E-3</v>
      </c>
      <c r="D178" s="65" t="s">
        <v>256</v>
      </c>
      <c r="E178" s="104">
        <v>0</v>
      </c>
    </row>
    <row r="179" spans="1:21" x14ac:dyDescent="0.2">
      <c r="A179" s="65" t="s">
        <v>188</v>
      </c>
      <c r="B179" s="65" t="s">
        <v>208</v>
      </c>
      <c r="C179" s="104">
        <v>3.6129999999999999E-3</v>
      </c>
      <c r="D179" s="65" t="s">
        <v>256</v>
      </c>
      <c r="E179" s="104">
        <v>0</v>
      </c>
    </row>
    <row r="180" spans="1:21" x14ac:dyDescent="0.2">
      <c r="A180" s="65"/>
    </row>
    <row r="181" spans="1:21" x14ac:dyDescent="0.2">
      <c r="A181" s="67" t="s">
        <v>258</v>
      </c>
    </row>
    <row r="182" spans="1:21" x14ac:dyDescent="0.2">
      <c r="A182" s="67" t="s">
        <v>259</v>
      </c>
    </row>
    <row r="183" spans="1:21" ht="17" thickBot="1" x14ac:dyDescent="0.25">
      <c r="A183" s="69" t="s">
        <v>260</v>
      </c>
      <c r="B183" s="70"/>
      <c r="C183" s="70"/>
      <c r="D183" s="69" t="s">
        <v>261</v>
      </c>
      <c r="E183" s="70"/>
      <c r="F183" s="70"/>
      <c r="G183" s="69" t="s">
        <v>262</v>
      </c>
      <c r="H183" s="70"/>
      <c r="I183" s="70"/>
      <c r="J183" s="69" t="s">
        <v>263</v>
      </c>
      <c r="K183" s="70"/>
      <c r="L183" s="70"/>
      <c r="M183" s="69" t="s">
        <v>264</v>
      </c>
      <c r="N183" s="70"/>
      <c r="O183" s="70"/>
      <c r="P183" s="68"/>
      <c r="Q183" s="68"/>
      <c r="R183" s="68"/>
      <c r="S183" s="68"/>
      <c r="T183" s="68"/>
      <c r="U183" s="68"/>
    </row>
    <row r="184" spans="1:21" x14ac:dyDescent="0.2">
      <c r="A184" s="65" t="s">
        <v>165</v>
      </c>
      <c r="B184" s="65" t="s">
        <v>201</v>
      </c>
      <c r="C184" s="76">
        <v>5.5900000000000004E-4</v>
      </c>
      <c r="D184" s="65" t="s">
        <v>200</v>
      </c>
      <c r="E184" s="65" t="s">
        <v>201</v>
      </c>
      <c r="F184" s="76">
        <v>1.4200000000000001E-4</v>
      </c>
      <c r="G184" s="65" t="s">
        <v>165</v>
      </c>
      <c r="H184" s="65" t="s">
        <v>201</v>
      </c>
      <c r="I184" s="76">
        <v>5.1199999999999998E-4</v>
      </c>
      <c r="J184" s="65" t="s">
        <v>165</v>
      </c>
      <c r="K184" s="65" t="s">
        <v>201</v>
      </c>
      <c r="L184" s="105">
        <v>-1.4300000000000001E-4</v>
      </c>
      <c r="M184" s="65" t="s">
        <v>165</v>
      </c>
      <c r="N184" s="65" t="s">
        <v>201</v>
      </c>
      <c r="O184" s="105">
        <v>-3.0000000000000001E-5</v>
      </c>
    </row>
    <row r="185" spans="1:21" x14ac:dyDescent="0.2">
      <c r="A185" s="65" t="s">
        <v>265</v>
      </c>
      <c r="B185" s="65" t="s">
        <v>201</v>
      </c>
      <c r="C185" s="76">
        <v>2.7900000000000001E-4</v>
      </c>
      <c r="D185" s="65" t="s">
        <v>266</v>
      </c>
      <c r="E185" s="65" t="s">
        <v>201</v>
      </c>
      <c r="F185" s="76">
        <v>1.5799999999999999E-4</v>
      </c>
      <c r="G185" s="65" t="s">
        <v>267</v>
      </c>
      <c r="H185" s="65" t="s">
        <v>201</v>
      </c>
      <c r="I185" s="105">
        <v>-4.1635999999999999E-2</v>
      </c>
      <c r="J185" s="65" t="s">
        <v>267</v>
      </c>
      <c r="K185" s="65" t="s">
        <v>201</v>
      </c>
      <c r="L185" s="76">
        <v>5.5630000000000002E-3</v>
      </c>
      <c r="O185" s="75"/>
    </row>
    <row r="186" spans="1:21" x14ac:dyDescent="0.2">
      <c r="A186" s="65" t="s">
        <v>268</v>
      </c>
      <c r="B186" s="65" t="s">
        <v>201</v>
      </c>
      <c r="C186" s="76">
        <v>0</v>
      </c>
      <c r="D186" s="65" t="s">
        <v>269</v>
      </c>
      <c r="E186" s="65" t="s">
        <v>201</v>
      </c>
      <c r="F186" s="105">
        <v>-1.0000000000000001E-5</v>
      </c>
      <c r="I186" s="75"/>
      <c r="L186" s="75"/>
      <c r="O186" s="75"/>
    </row>
    <row r="187" spans="1:21" x14ac:dyDescent="0.2">
      <c r="C187" s="75"/>
      <c r="D187" s="65" t="s">
        <v>270</v>
      </c>
      <c r="E187" s="65" t="s">
        <v>201</v>
      </c>
      <c r="F187" s="203">
        <v>5.4500000000000002E-4</v>
      </c>
    </row>
    <row r="188" spans="1:21" x14ac:dyDescent="0.2">
      <c r="C188" s="75"/>
      <c r="D188" s="65" t="s">
        <v>271</v>
      </c>
      <c r="E188" s="65" t="s">
        <v>201</v>
      </c>
      <c r="F188" s="203">
        <v>0</v>
      </c>
    </row>
    <row r="190" spans="1:21" x14ac:dyDescent="0.2">
      <c r="A190" s="67" t="s">
        <v>272</v>
      </c>
    </row>
    <row r="191" spans="1:21" ht="17" thickBot="1" x14ac:dyDescent="0.25">
      <c r="A191" s="69" t="s">
        <v>273</v>
      </c>
      <c r="B191" s="103"/>
      <c r="C191" s="103"/>
    </row>
    <row r="192" spans="1:21" x14ac:dyDescent="0.2">
      <c r="A192" s="65" t="s">
        <v>274</v>
      </c>
      <c r="B192" s="65" t="s">
        <v>208</v>
      </c>
      <c r="C192" s="104">
        <v>0.19788</v>
      </c>
    </row>
    <row r="193" spans="1:9" x14ac:dyDescent="0.2">
      <c r="A193" s="65" t="s">
        <v>275</v>
      </c>
      <c r="B193" s="65" t="s">
        <v>208</v>
      </c>
      <c r="C193" s="104">
        <v>0.98324999999999996</v>
      </c>
    </row>
    <row r="194" spans="1:9" x14ac:dyDescent="0.2">
      <c r="A194" s="65" t="s">
        <v>276</v>
      </c>
      <c r="B194" s="65" t="s">
        <v>208</v>
      </c>
      <c r="C194" s="104">
        <v>6.7769999999999997E-2</v>
      </c>
    </row>
    <row r="196" spans="1:9" x14ac:dyDescent="0.2">
      <c r="A196" s="67" t="s">
        <v>277</v>
      </c>
    </row>
    <row r="197" spans="1:9" ht="17" thickBot="1" x14ac:dyDescent="0.25">
      <c r="A197" s="69" t="s">
        <v>278</v>
      </c>
      <c r="B197" s="70"/>
      <c r="C197" s="69" t="s">
        <v>279</v>
      </c>
      <c r="D197" s="70"/>
      <c r="E197" s="69" t="s">
        <v>280</v>
      </c>
      <c r="F197" s="103"/>
    </row>
    <row r="198" spans="1:9" x14ac:dyDescent="0.2">
      <c r="A198" s="65" t="s">
        <v>203</v>
      </c>
      <c r="B198" s="106">
        <v>-7.07</v>
      </c>
      <c r="C198" s="65" t="s">
        <v>203</v>
      </c>
      <c r="D198" s="85">
        <v>0.22</v>
      </c>
      <c r="E198" s="65" t="s">
        <v>165</v>
      </c>
      <c r="F198" s="104">
        <v>0</v>
      </c>
    </row>
    <row r="200" spans="1:9" x14ac:dyDescent="0.2">
      <c r="A200" s="67" t="s">
        <v>281</v>
      </c>
    </row>
    <row r="201" spans="1:9" ht="17" thickBot="1" x14ac:dyDescent="0.25">
      <c r="A201" s="69" t="s">
        <v>159</v>
      </c>
      <c r="B201" s="103"/>
      <c r="C201" s="103"/>
    </row>
    <row r="202" spans="1:9" x14ac:dyDescent="0.2">
      <c r="A202" s="65" t="s">
        <v>165</v>
      </c>
      <c r="B202" s="65" t="s">
        <v>248</v>
      </c>
      <c r="C202" s="107">
        <v>-0.69901199999999997</v>
      </c>
    </row>
    <row r="203" spans="1:9" x14ac:dyDescent="0.2">
      <c r="A203" s="65" t="s">
        <v>188</v>
      </c>
      <c r="B203" s="65" t="s">
        <v>201</v>
      </c>
      <c r="C203" s="107">
        <v>-7.2499999999999995E-4</v>
      </c>
    </row>
    <row r="204" spans="1:9" x14ac:dyDescent="0.2">
      <c r="A204" s="65"/>
      <c r="B204" s="65"/>
    </row>
    <row r="205" spans="1:9" x14ac:dyDescent="0.2">
      <c r="C205" s="65"/>
    </row>
    <row r="206" spans="1:9" x14ac:dyDescent="0.2">
      <c r="A206" s="67" t="s">
        <v>282</v>
      </c>
    </row>
    <row r="207" spans="1:9" ht="17" thickBot="1" x14ac:dyDescent="0.25">
      <c r="A207" s="69" t="s">
        <v>283</v>
      </c>
      <c r="B207" s="70"/>
      <c r="C207" s="70"/>
      <c r="D207" s="69" t="s">
        <v>284</v>
      </c>
      <c r="E207" s="70"/>
      <c r="F207" s="70"/>
      <c r="G207" s="69" t="s">
        <v>285</v>
      </c>
      <c r="H207" s="103"/>
      <c r="I207" s="103"/>
    </row>
    <row r="208" spans="1:9" x14ac:dyDescent="0.2">
      <c r="A208" s="65" t="s">
        <v>165</v>
      </c>
      <c r="B208" s="65" t="s">
        <v>248</v>
      </c>
      <c r="C208" s="76">
        <v>1.818E-3</v>
      </c>
      <c r="D208" s="65" t="s">
        <v>200</v>
      </c>
      <c r="E208" s="65" t="s">
        <v>201</v>
      </c>
      <c r="F208" s="76">
        <v>1.5100000000000001E-4</v>
      </c>
      <c r="G208" s="65" t="s">
        <v>165</v>
      </c>
      <c r="H208" s="65" t="s">
        <v>208</v>
      </c>
      <c r="I208" s="76">
        <v>6.326E-3</v>
      </c>
    </row>
    <row r="209" spans="1:12" x14ac:dyDescent="0.2">
      <c r="A209" s="65" t="s">
        <v>188</v>
      </c>
      <c r="B209" s="65" t="s">
        <v>199</v>
      </c>
      <c r="C209" s="76">
        <v>3.1610000000000002E-3</v>
      </c>
      <c r="D209" s="65" t="s">
        <v>286</v>
      </c>
      <c r="E209" s="65" t="s">
        <v>208</v>
      </c>
      <c r="F209" s="76">
        <v>4.8000000000000001E-2</v>
      </c>
      <c r="G209" s="65" t="s">
        <v>188</v>
      </c>
      <c r="H209" s="65" t="s">
        <v>208</v>
      </c>
      <c r="I209" s="76">
        <v>2.614E-3</v>
      </c>
    </row>
    <row r="210" spans="1:12" x14ac:dyDescent="0.2">
      <c r="A210" s="65"/>
      <c r="B210" s="65"/>
      <c r="C210" s="76"/>
      <c r="D210" s="65" t="s">
        <v>287</v>
      </c>
      <c r="F210" s="75"/>
      <c r="I210" s="75"/>
    </row>
    <row r="211" spans="1:12" x14ac:dyDescent="0.2">
      <c r="A211" s="65"/>
      <c r="B211" s="65"/>
      <c r="C211" s="76"/>
      <c r="D211" s="65" t="s">
        <v>286</v>
      </c>
      <c r="E211" s="65" t="s">
        <v>208</v>
      </c>
      <c r="F211" s="76">
        <v>3.6999999999999998E-2</v>
      </c>
      <c r="I211" s="75"/>
    </row>
    <row r="212" spans="1:12" x14ac:dyDescent="0.2">
      <c r="C212" s="75"/>
      <c r="D212" s="65" t="s">
        <v>288</v>
      </c>
      <c r="F212" s="75"/>
      <c r="I212" s="75"/>
    </row>
    <row r="213" spans="1:12" x14ac:dyDescent="0.2">
      <c r="C213" s="75"/>
      <c r="D213" s="65" t="s">
        <v>188</v>
      </c>
      <c r="E213" s="65" t="s">
        <v>208</v>
      </c>
      <c r="F213" s="76">
        <v>0.04</v>
      </c>
      <c r="I213" s="75"/>
    </row>
    <row r="215" spans="1:12" x14ac:dyDescent="0.2">
      <c r="A215" s="67" t="s">
        <v>289</v>
      </c>
    </row>
    <row r="216" spans="1:12" ht="17" thickBot="1" x14ac:dyDescent="0.25">
      <c r="A216" s="69" t="s">
        <v>290</v>
      </c>
      <c r="B216" s="103"/>
      <c r="C216" s="103"/>
    </row>
    <row r="217" spans="1:12" x14ac:dyDescent="0.2">
      <c r="A217" s="65" t="s">
        <v>188</v>
      </c>
      <c r="B217" s="65" t="s">
        <v>201</v>
      </c>
      <c r="C217" s="104">
        <v>1.175E-3</v>
      </c>
    </row>
    <row r="218" spans="1:12" x14ac:dyDescent="0.2">
      <c r="A218" s="65"/>
      <c r="B218" s="65"/>
      <c r="C218" s="104"/>
    </row>
    <row r="220" spans="1:12" x14ac:dyDescent="0.2">
      <c r="A220" s="67" t="s">
        <v>291</v>
      </c>
    </row>
    <row r="221" spans="1:12" ht="17" thickBot="1" x14ac:dyDescent="0.25">
      <c r="A221" s="69" t="s">
        <v>292</v>
      </c>
      <c r="B221" s="70"/>
      <c r="C221" s="70"/>
      <c r="D221" s="69" t="s">
        <v>293</v>
      </c>
      <c r="E221" s="70"/>
      <c r="F221" s="70"/>
      <c r="G221" s="69" t="s">
        <v>294</v>
      </c>
      <c r="H221" s="70"/>
      <c r="I221" s="70"/>
      <c r="J221" s="69" t="s">
        <v>295</v>
      </c>
    </row>
    <row r="222" spans="1:12" x14ac:dyDescent="0.2">
      <c r="A222" s="65" t="s">
        <v>203</v>
      </c>
      <c r="B222" s="65" t="s">
        <v>296</v>
      </c>
      <c r="C222" s="85">
        <v>5.7826000000000002E-2</v>
      </c>
      <c r="D222" s="65" t="s">
        <v>200</v>
      </c>
      <c r="E222" s="65" t="s">
        <v>201</v>
      </c>
      <c r="F222" s="85">
        <v>9.2E-5</v>
      </c>
      <c r="G222" s="65" t="s">
        <v>165</v>
      </c>
      <c r="H222" s="65" t="s">
        <v>297</v>
      </c>
      <c r="I222" s="85">
        <v>0.36461900000000003</v>
      </c>
      <c r="J222" s="65" t="s">
        <v>165</v>
      </c>
      <c r="K222" s="65" t="s">
        <v>297</v>
      </c>
      <c r="L222" s="104">
        <v>0.30518800000000001</v>
      </c>
    </row>
    <row r="223" spans="1:12" x14ac:dyDescent="0.2">
      <c r="A223" s="65" t="s">
        <v>198</v>
      </c>
      <c r="B223" s="65" t="s">
        <v>296</v>
      </c>
      <c r="C223" s="76">
        <v>5.7826000000000002E-2</v>
      </c>
      <c r="D223" s="65" t="s">
        <v>298</v>
      </c>
      <c r="E223" s="65" t="s">
        <v>297</v>
      </c>
      <c r="F223" s="76">
        <v>1.9494999999999998E-2</v>
      </c>
      <c r="G223" s="65" t="s">
        <v>188</v>
      </c>
      <c r="H223" s="65" t="s">
        <v>297</v>
      </c>
      <c r="I223" s="76">
        <v>6.7489999999999998E-3</v>
      </c>
      <c r="J223" s="65" t="s">
        <v>188</v>
      </c>
      <c r="K223" s="65" t="s">
        <v>297</v>
      </c>
      <c r="L223" s="104">
        <v>2.4541E-2</v>
      </c>
    </row>
    <row r="224" spans="1:12" x14ac:dyDescent="0.2">
      <c r="A224" s="65" t="s">
        <v>188</v>
      </c>
      <c r="B224" s="65" t="s">
        <v>199</v>
      </c>
      <c r="C224" s="76">
        <v>2.2190000000000001E-3</v>
      </c>
      <c r="D224" s="65" t="s">
        <v>211</v>
      </c>
      <c r="E224" s="65" t="s">
        <v>297</v>
      </c>
      <c r="F224" s="76">
        <v>5.3530000000000001E-3</v>
      </c>
      <c r="I224" s="75"/>
    </row>
    <row r="225" spans="1:8" x14ac:dyDescent="0.2">
      <c r="C225" s="75"/>
      <c r="D225" s="65" t="s">
        <v>188</v>
      </c>
      <c r="E225" s="65" t="s">
        <v>209</v>
      </c>
      <c r="F225" s="76">
        <v>4.86E-4</v>
      </c>
    </row>
    <row r="227" spans="1:8" x14ac:dyDescent="0.2">
      <c r="A227" s="67" t="s">
        <v>299</v>
      </c>
      <c r="H227" s="65"/>
    </row>
    <row r="228" spans="1:8" ht="17" thickBot="1" x14ac:dyDescent="0.25">
      <c r="A228" s="69" t="s">
        <v>300</v>
      </c>
      <c r="B228" s="70"/>
      <c r="C228" s="70"/>
      <c r="D228" s="69" t="s">
        <v>301</v>
      </c>
      <c r="E228" s="103"/>
      <c r="F228" s="103"/>
      <c r="G228" s="65"/>
    </row>
    <row r="229" spans="1:8" x14ac:dyDescent="0.2">
      <c r="A229" s="65" t="s">
        <v>302</v>
      </c>
      <c r="B229" s="65" t="s">
        <v>297</v>
      </c>
      <c r="C229" s="106">
        <v>-8.9649000000000006E-2</v>
      </c>
      <c r="D229" s="65" t="s">
        <v>302</v>
      </c>
      <c r="E229" s="65" t="s">
        <v>297</v>
      </c>
      <c r="F229" s="107">
        <v>-7.4384000000000006E-2</v>
      </c>
    </row>
    <row r="230" spans="1:8" x14ac:dyDescent="0.2">
      <c r="A230" s="65" t="s">
        <v>303</v>
      </c>
      <c r="B230" s="65" t="s">
        <v>297</v>
      </c>
      <c r="C230" s="105">
        <v>-9.5813999999999996E-2</v>
      </c>
      <c r="D230" s="65" t="s">
        <v>303</v>
      </c>
      <c r="E230" s="65" t="s">
        <v>297</v>
      </c>
      <c r="F230" s="107">
        <v>-0.122846</v>
      </c>
    </row>
    <row r="231" spans="1:8" x14ac:dyDescent="0.2">
      <c r="A231" s="65" t="s">
        <v>188</v>
      </c>
      <c r="B231" s="65" t="s">
        <v>297</v>
      </c>
      <c r="C231" s="105">
        <v>-1.7125999999999999E-2</v>
      </c>
      <c r="D231" s="65" t="s">
        <v>188</v>
      </c>
      <c r="E231" s="65" t="s">
        <v>297</v>
      </c>
      <c r="F231" s="107">
        <v>-1.6298E-2</v>
      </c>
    </row>
  </sheetData>
  <hyperlinks>
    <hyperlink ref="A2" r:id="rId1" xr:uid="{9FDE4ED9-3E22-094D-96BC-5E75311D11B6}"/>
  </hyperlinks>
  <pageMargins left="0.7" right="0.7" top="0.75" bottom="0.75" header="0.3" footer="0.3"/>
  <pageSetup orientation="portrait" horizontalDpi="0" verticalDpi="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E15415-2F7D-3345-9A37-0FD9E0907AF9}">
  <dimension ref="A1:E18"/>
  <sheetViews>
    <sheetView workbookViewId="0">
      <selection activeCell="D19" sqref="D19"/>
    </sheetView>
  </sheetViews>
  <sheetFormatPr baseColWidth="10" defaultRowHeight="16" x14ac:dyDescent="0.2"/>
  <sheetData>
    <row r="1" spans="1:5" x14ac:dyDescent="0.2">
      <c r="A1" t="s">
        <v>132</v>
      </c>
    </row>
    <row r="2" spans="1:5" x14ac:dyDescent="0.2">
      <c r="A2" t="s">
        <v>137</v>
      </c>
    </row>
    <row r="3" spans="1:5" x14ac:dyDescent="0.2">
      <c r="B3" t="s">
        <v>133</v>
      </c>
      <c r="C3" t="s">
        <v>134</v>
      </c>
      <c r="D3" t="s">
        <v>135</v>
      </c>
      <c r="E3" t="s">
        <v>136</v>
      </c>
    </row>
    <row r="4" spans="1:5" x14ac:dyDescent="0.2">
      <c r="A4" t="s">
        <v>138</v>
      </c>
      <c r="B4">
        <v>3000</v>
      </c>
      <c r="C4">
        <v>2250</v>
      </c>
      <c r="D4">
        <f>C4*1000/B4</f>
        <v>750</v>
      </c>
      <c r="E4" s="60">
        <f>D4/1.60934</f>
        <v>466.02955248735509</v>
      </c>
    </row>
    <row r="5" spans="1:5" x14ac:dyDescent="0.2">
      <c r="A5" t="s">
        <v>140</v>
      </c>
      <c r="B5">
        <v>1500</v>
      </c>
      <c r="C5">
        <v>1800</v>
      </c>
      <c r="D5">
        <f t="shared" ref="D5:D10" si="0">C5*1000/B5</f>
        <v>1200</v>
      </c>
      <c r="E5" s="60">
        <f t="shared" ref="E5:E10" si="1">D5/1.60934</f>
        <v>745.64728397976808</v>
      </c>
    </row>
    <row r="6" spans="1:5" x14ac:dyDescent="0.2">
      <c r="A6" t="s">
        <v>139</v>
      </c>
      <c r="B6">
        <v>3000</v>
      </c>
      <c r="C6">
        <v>2880</v>
      </c>
      <c r="D6">
        <f t="shared" si="0"/>
        <v>960</v>
      </c>
      <c r="E6" s="60">
        <f t="shared" si="1"/>
        <v>596.51782718381446</v>
      </c>
    </row>
    <row r="7" spans="1:5" x14ac:dyDescent="0.2">
      <c r="A7" t="s">
        <v>141</v>
      </c>
      <c r="B7">
        <v>750</v>
      </c>
      <c r="C7">
        <v>1260</v>
      </c>
      <c r="D7">
        <f t="shared" si="0"/>
        <v>1680</v>
      </c>
      <c r="E7" s="60">
        <f t="shared" si="1"/>
        <v>1043.9061975716754</v>
      </c>
    </row>
    <row r="8" spans="1:5" x14ac:dyDescent="0.2">
      <c r="A8" t="s">
        <v>142</v>
      </c>
      <c r="B8">
        <v>1500</v>
      </c>
      <c r="C8">
        <v>2016</v>
      </c>
      <c r="D8">
        <f t="shared" si="0"/>
        <v>1344</v>
      </c>
      <c r="E8" s="60">
        <f t="shared" si="1"/>
        <v>835.12495805734034</v>
      </c>
    </row>
    <row r="9" spans="1:5" x14ac:dyDescent="0.2">
      <c r="A9" t="s">
        <v>143</v>
      </c>
      <c r="B9">
        <v>400</v>
      </c>
      <c r="C9">
        <v>900</v>
      </c>
      <c r="D9">
        <f t="shared" si="0"/>
        <v>2250</v>
      </c>
      <c r="E9" s="60">
        <f t="shared" si="1"/>
        <v>1398.0886574620652</v>
      </c>
    </row>
    <row r="10" spans="1:5" x14ac:dyDescent="0.2">
      <c r="A10" t="s">
        <v>144</v>
      </c>
      <c r="B10">
        <v>800</v>
      </c>
      <c r="C10">
        <v>1440</v>
      </c>
      <c r="D10">
        <f t="shared" si="0"/>
        <v>1800</v>
      </c>
      <c r="E10" s="60">
        <f t="shared" si="1"/>
        <v>1118.4709259696522</v>
      </c>
    </row>
    <row r="13" spans="1:5" x14ac:dyDescent="0.2">
      <c r="C13" t="s">
        <v>147</v>
      </c>
    </row>
    <row r="14" spans="1:5" x14ac:dyDescent="0.2">
      <c r="C14" t="s">
        <v>145</v>
      </c>
      <c r="D14">
        <v>1000</v>
      </c>
    </row>
    <row r="15" spans="1:5" x14ac:dyDescent="0.2">
      <c r="C15" t="s">
        <v>146</v>
      </c>
      <c r="D15">
        <v>1500</v>
      </c>
    </row>
    <row r="17" spans="3:4" x14ac:dyDescent="0.2">
      <c r="C17" t="s">
        <v>148</v>
      </c>
    </row>
    <row r="18" spans="3:4" x14ac:dyDescent="0.2">
      <c r="C18" t="s">
        <v>10</v>
      </c>
      <c r="D18">
        <f>SUMIFS(B4:B10,E4:E10,"&gt;="&amp;D14,E4:E10,"&lt;="&amp;D15)/COUNTIFS(E4:E10,"&gt;="&amp;D14,E4:E10,"&lt;="&amp;D15)</f>
        <v>650</v>
      </c>
    </row>
  </sheetData>
  <pageMargins left="0.7" right="0.7" top="0.75" bottom="0.75" header="0.3" footer="0.3"/>
  <pageSetup orientation="portrait" horizontalDpi="0" verticalDpi="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02EF9E-7374-5E43-B223-CE01CD500DC7}">
  <sheetPr codeName="Sheet6"/>
  <dimension ref="A1:AY8808"/>
  <sheetViews>
    <sheetView workbookViewId="0">
      <selection activeCell="AD17" sqref="AD17"/>
    </sheetView>
  </sheetViews>
  <sheetFormatPr baseColWidth="10" defaultColWidth="14.5" defaultRowHeight="14" x14ac:dyDescent="0.2"/>
  <cols>
    <col min="1" max="1" width="11.83203125" style="21" customWidth="1"/>
    <col min="2" max="2" width="9.5" style="21" customWidth="1"/>
    <col min="3" max="3" width="14.33203125" style="21" customWidth="1"/>
    <col min="4" max="4" width="12.1640625" style="21" customWidth="1"/>
    <col min="5" max="27" width="6.5" style="21" customWidth="1"/>
    <col min="28" max="51" width="4.1640625" style="21" customWidth="1"/>
    <col min="52" max="16384" width="14.5" style="21"/>
  </cols>
  <sheetData>
    <row r="1" spans="1:51" s="175" customFormat="1" x14ac:dyDescent="0.2">
      <c r="A1" s="175" t="s">
        <v>406</v>
      </c>
    </row>
    <row r="2" spans="1:51" x14ac:dyDescent="0.2">
      <c r="A2" s="20" t="s">
        <v>70</v>
      </c>
      <c r="B2" s="7"/>
      <c r="C2" s="7"/>
      <c r="D2" s="7"/>
      <c r="E2" s="7"/>
      <c r="F2" s="7"/>
      <c r="G2" s="7"/>
      <c r="H2" s="7"/>
      <c r="I2" s="7"/>
      <c r="J2" s="7"/>
      <c r="K2" s="7"/>
      <c r="L2" s="7"/>
      <c r="M2" s="7"/>
      <c r="N2" s="7"/>
      <c r="O2" s="7"/>
      <c r="P2" s="20"/>
      <c r="Q2" s="7"/>
      <c r="R2" s="7"/>
      <c r="S2" s="7"/>
      <c r="T2" s="7"/>
      <c r="U2" s="7"/>
      <c r="V2" s="7"/>
      <c r="W2" s="7"/>
      <c r="X2" s="7"/>
      <c r="Y2" s="7"/>
      <c r="Z2" s="7"/>
      <c r="AA2" s="7"/>
      <c r="AB2" s="7"/>
      <c r="AC2" s="7"/>
      <c r="AD2" s="7"/>
      <c r="AE2" s="20"/>
      <c r="AF2" s="7"/>
      <c r="AG2" s="7"/>
      <c r="AH2" s="7"/>
      <c r="AI2" s="7"/>
      <c r="AJ2" s="7"/>
      <c r="AK2" s="7">
        <f>SUM(N7:N22,AC7:AC22,AR7:AR22)</f>
        <v>249.71724670429873</v>
      </c>
      <c r="AL2" s="7"/>
      <c r="AM2" s="7"/>
      <c r="AN2" s="7"/>
      <c r="AO2" s="7"/>
      <c r="AP2" s="7"/>
      <c r="AQ2" s="7"/>
      <c r="AR2" s="7"/>
      <c r="AS2" s="7"/>
      <c r="AT2" s="7"/>
      <c r="AU2" s="7"/>
      <c r="AV2" s="7"/>
      <c r="AW2" s="7"/>
      <c r="AX2" s="7"/>
      <c r="AY2" s="7"/>
    </row>
    <row r="3" spans="1:51" x14ac:dyDescent="0.2">
      <c r="A3" s="20" t="s">
        <v>431</v>
      </c>
      <c r="B3" s="7"/>
      <c r="C3" s="7"/>
      <c r="D3" s="7"/>
      <c r="E3" s="7"/>
      <c r="F3" s="7"/>
      <c r="G3" s="7"/>
      <c r="H3" s="7"/>
      <c r="I3" s="7"/>
      <c r="J3" s="7"/>
      <c r="K3" s="7"/>
      <c r="L3" s="7"/>
      <c r="M3" s="7"/>
      <c r="N3" s="7"/>
      <c r="O3" s="7"/>
      <c r="P3" s="20"/>
      <c r="Q3" s="7"/>
      <c r="R3" s="7"/>
      <c r="S3" s="7"/>
      <c r="T3" s="7"/>
      <c r="U3" s="7"/>
      <c r="V3" s="7"/>
      <c r="W3" s="7"/>
      <c r="X3" s="7"/>
      <c r="Y3" s="7"/>
      <c r="Z3" s="7"/>
      <c r="AA3" s="7"/>
      <c r="AB3" s="7"/>
      <c r="AC3" s="7"/>
      <c r="AD3" s="7"/>
      <c r="AE3" s="20"/>
      <c r="AF3" s="7"/>
      <c r="AG3" s="7"/>
      <c r="AH3" s="7"/>
      <c r="AI3" s="7"/>
      <c r="AJ3" s="7"/>
      <c r="AK3" s="7"/>
      <c r="AL3" s="7"/>
      <c r="AM3" s="7"/>
      <c r="AN3" s="7"/>
      <c r="AO3" s="7"/>
      <c r="AP3" s="7"/>
      <c r="AQ3" s="7"/>
      <c r="AR3" s="7"/>
      <c r="AS3" s="7"/>
      <c r="AT3" s="7"/>
      <c r="AU3" s="7"/>
      <c r="AV3" s="7"/>
      <c r="AW3" s="7"/>
      <c r="AX3" s="7"/>
      <c r="AY3" s="7"/>
    </row>
    <row r="4" spans="1:51" x14ac:dyDescent="0.2">
      <c r="A4" s="5" t="s">
        <v>432</v>
      </c>
      <c r="B4" s="5"/>
      <c r="C4" s="5"/>
      <c r="D4" s="5"/>
      <c r="E4" s="5"/>
      <c r="F4" s="5"/>
      <c r="G4" s="5"/>
      <c r="H4" s="5"/>
      <c r="I4" s="5"/>
      <c r="J4" s="5"/>
      <c r="K4" s="5"/>
      <c r="L4" s="5"/>
      <c r="M4" s="5"/>
      <c r="N4" s="5"/>
      <c r="O4" s="5"/>
      <c r="P4" s="2"/>
      <c r="Q4" s="5"/>
      <c r="R4" s="5"/>
      <c r="S4" s="5"/>
      <c r="T4" s="5"/>
      <c r="U4" s="5"/>
      <c r="V4" s="5"/>
      <c r="W4" s="5"/>
      <c r="X4" s="5"/>
      <c r="Y4" s="5"/>
      <c r="Z4" s="7"/>
      <c r="AA4" s="7"/>
      <c r="AB4" s="7"/>
      <c r="AC4" s="7"/>
      <c r="AD4" s="7"/>
      <c r="AE4" s="20"/>
      <c r="AF4" s="7"/>
      <c r="AG4" s="7"/>
      <c r="AH4" s="7"/>
      <c r="AI4" s="7"/>
      <c r="AJ4" s="7"/>
      <c r="AK4" s="7"/>
      <c r="AL4" s="7"/>
      <c r="AM4" s="7"/>
      <c r="AN4" s="7"/>
      <c r="AO4" s="7"/>
      <c r="AP4" s="7"/>
      <c r="AQ4" s="7"/>
      <c r="AR4" s="7"/>
      <c r="AS4" s="7"/>
      <c r="AT4" s="7"/>
      <c r="AU4" s="7"/>
      <c r="AV4" s="7"/>
      <c r="AW4" s="7"/>
      <c r="AX4" s="7"/>
      <c r="AY4" s="7"/>
    </row>
    <row r="5" spans="1:51" x14ac:dyDescent="0.2">
      <c r="A5" s="5" t="s">
        <v>442</v>
      </c>
      <c r="B5" s="5"/>
      <c r="C5" s="5"/>
      <c r="D5" s="5"/>
      <c r="E5" s="5"/>
      <c r="F5" s="5"/>
      <c r="G5" s="5"/>
      <c r="H5" s="5"/>
      <c r="I5" s="5"/>
      <c r="J5" s="5"/>
      <c r="K5" s="5"/>
      <c r="L5" s="5"/>
      <c r="M5" s="5"/>
      <c r="N5" s="2"/>
      <c r="O5" s="5"/>
      <c r="P5" s="5"/>
      <c r="Q5" s="5"/>
      <c r="R5" s="5"/>
      <c r="S5" s="5"/>
      <c r="T5" s="5"/>
      <c r="U5" s="5"/>
      <c r="V5" s="5"/>
      <c r="W5" s="5"/>
      <c r="X5" s="5"/>
      <c r="Y5" s="5"/>
      <c r="Z5" s="7"/>
      <c r="AA5" s="7"/>
      <c r="AB5" s="7"/>
      <c r="AC5" s="20"/>
      <c r="AD5" s="7"/>
      <c r="AE5" s="7"/>
      <c r="AF5" s="7"/>
      <c r="AG5" s="7"/>
      <c r="AH5" s="7"/>
      <c r="AI5" s="7"/>
      <c r="AJ5" s="7"/>
      <c r="AK5" s="7"/>
      <c r="AL5" s="7"/>
      <c r="AM5" s="7"/>
      <c r="AN5" s="7"/>
      <c r="AO5" s="7"/>
      <c r="AP5" s="7"/>
      <c r="AQ5" s="7"/>
      <c r="AR5" s="20"/>
      <c r="AS5" s="7"/>
      <c r="AT5" s="20"/>
      <c r="AU5" s="7"/>
      <c r="AV5" s="7"/>
      <c r="AW5" s="7"/>
      <c r="AX5" s="7"/>
      <c r="AY5" s="7"/>
    </row>
    <row r="6" spans="1:51" ht="16" x14ac:dyDescent="0.2">
      <c r="A6" s="176" t="s">
        <v>433</v>
      </c>
      <c r="B6" s="176"/>
      <c r="C6" s="176">
        <v>0</v>
      </c>
      <c r="D6" s="176">
        <v>1</v>
      </c>
      <c r="E6" s="176">
        <v>2</v>
      </c>
      <c r="F6" s="176">
        <v>3</v>
      </c>
      <c r="G6" s="176">
        <v>4</v>
      </c>
      <c r="H6" s="176">
        <v>5</v>
      </c>
      <c r="I6" s="176">
        <v>6</v>
      </c>
      <c r="J6" s="176">
        <v>7</v>
      </c>
      <c r="K6" s="176">
        <v>8</v>
      </c>
      <c r="L6" s="176">
        <v>9</v>
      </c>
      <c r="M6" s="176">
        <v>10</v>
      </c>
      <c r="N6" s="176">
        <v>11</v>
      </c>
      <c r="O6" s="176">
        <v>12</v>
      </c>
      <c r="P6" s="176">
        <v>13</v>
      </c>
      <c r="Q6" s="176">
        <v>14</v>
      </c>
      <c r="R6" s="176">
        <v>15</v>
      </c>
      <c r="S6" s="176">
        <v>16</v>
      </c>
      <c r="T6" s="176">
        <v>17</v>
      </c>
      <c r="U6" s="176">
        <v>18</v>
      </c>
      <c r="V6" s="176">
        <v>19</v>
      </c>
      <c r="W6" s="176">
        <v>20</v>
      </c>
      <c r="X6" s="176">
        <v>21</v>
      </c>
      <c r="Y6" s="176">
        <v>22</v>
      </c>
      <c r="Z6" s="176">
        <v>23</v>
      </c>
      <c r="AA6" s="176" t="s">
        <v>405</v>
      </c>
      <c r="AB6" s="7"/>
      <c r="AC6" s="7"/>
      <c r="AD6" s="7"/>
      <c r="AE6" s="7"/>
      <c r="AF6" s="7"/>
      <c r="AG6" s="7"/>
      <c r="AH6" s="7"/>
      <c r="AI6" s="7"/>
      <c r="AJ6" s="7"/>
      <c r="AK6" s="7"/>
      <c r="AL6" s="7"/>
      <c r="AM6" s="7"/>
      <c r="AN6" s="7"/>
      <c r="AO6" s="7"/>
      <c r="AP6" s="7"/>
      <c r="AQ6" s="7"/>
      <c r="AR6" s="7"/>
      <c r="AS6" s="7"/>
      <c r="AT6" s="7"/>
      <c r="AU6" s="7"/>
      <c r="AV6" s="7"/>
      <c r="AW6" s="7"/>
      <c r="AX6" s="7"/>
      <c r="AY6" s="7"/>
    </row>
    <row r="7" spans="1:51" s="390" customFormat="1" ht="16" x14ac:dyDescent="0.2">
      <c r="A7" s="387"/>
      <c r="B7" s="387">
        <v>2012</v>
      </c>
      <c r="C7" s="387">
        <v>23.023130034722211</v>
      </c>
      <c r="D7" s="387">
        <v>21.529798854735869</v>
      </c>
      <c r="E7" s="387">
        <v>18.308913909380699</v>
      </c>
      <c r="F7" s="387">
        <v>16.865754242941708</v>
      </c>
      <c r="G7" s="387">
        <v>19.344718041894346</v>
      </c>
      <c r="H7" s="387">
        <v>24.03822965619306</v>
      </c>
      <c r="I7" s="387">
        <v>23.585960179872487</v>
      </c>
      <c r="J7" s="387">
        <v>27.084062338342456</v>
      </c>
      <c r="K7" s="387">
        <v>26.888152295081973</v>
      </c>
      <c r="L7" s="387">
        <v>28.398143448315103</v>
      </c>
      <c r="M7" s="387">
        <v>30.579110981329713</v>
      </c>
      <c r="N7" s="387">
        <v>29.996666795309647</v>
      </c>
      <c r="O7" s="387">
        <v>34.522802223360657</v>
      </c>
      <c r="P7" s="387">
        <v>34.061186501593838</v>
      </c>
      <c r="Q7" s="387">
        <v>38.874262514799646</v>
      </c>
      <c r="R7" s="387">
        <v>46.319016228369762</v>
      </c>
      <c r="S7" s="387">
        <v>50.337404130236806</v>
      </c>
      <c r="T7" s="387">
        <v>50.23586745673957</v>
      </c>
      <c r="U7" s="387">
        <v>42.040206042805096</v>
      </c>
      <c r="V7" s="387">
        <v>38.283372000227679</v>
      </c>
      <c r="W7" s="387">
        <v>34.810995170765004</v>
      </c>
      <c r="X7" s="387">
        <v>34.77752633879782</v>
      </c>
      <c r="Y7" s="387">
        <v>30.295977667349732</v>
      </c>
      <c r="Z7" s="387">
        <v>25.456083212659383</v>
      </c>
      <c r="AA7" s="387">
        <v>31.235722511076002</v>
      </c>
      <c r="AB7" s="388"/>
      <c r="AC7" s="389"/>
      <c r="AD7" s="388"/>
      <c r="AE7" s="388"/>
      <c r="AF7" s="388"/>
      <c r="AG7" s="388"/>
      <c r="AH7" s="388"/>
      <c r="AI7" s="388"/>
      <c r="AJ7" s="388"/>
      <c r="AK7" s="388"/>
      <c r="AL7" s="388"/>
      <c r="AM7" s="388"/>
      <c r="AN7" s="388"/>
      <c r="AO7" s="388"/>
      <c r="AP7" s="388"/>
      <c r="AQ7" s="388"/>
      <c r="AR7" s="389"/>
      <c r="AS7" s="388"/>
      <c r="AT7" s="388"/>
      <c r="AU7" s="388"/>
      <c r="AV7" s="388"/>
      <c r="AW7" s="388"/>
      <c r="AX7" s="388"/>
      <c r="AY7" s="388"/>
    </row>
    <row r="8" spans="1:51" s="390" customFormat="1" ht="16" x14ac:dyDescent="0.2">
      <c r="A8" s="387"/>
      <c r="B8" s="387">
        <v>2013</v>
      </c>
      <c r="C8" s="387">
        <v>34.232666784951142</v>
      </c>
      <c r="D8" s="387">
        <v>31.91360128357756</v>
      </c>
      <c r="E8" s="387">
        <v>29.511438023415984</v>
      </c>
      <c r="F8" s="387">
        <v>29.167745277777776</v>
      </c>
      <c r="G8" s="387">
        <v>30.178456286629995</v>
      </c>
      <c r="H8" s="387">
        <v>33.92244065628816</v>
      </c>
      <c r="I8" s="387">
        <v>37.293310862332099</v>
      </c>
      <c r="J8" s="387">
        <v>39.398519152930405</v>
      </c>
      <c r="K8" s="387">
        <v>36.112964992368724</v>
      </c>
      <c r="L8" s="387">
        <v>35.038640481532333</v>
      </c>
      <c r="M8" s="387">
        <v>37.406083637820529</v>
      </c>
      <c r="N8" s="387">
        <v>39.774650948565331</v>
      </c>
      <c r="O8" s="387">
        <v>38.795432032967064</v>
      </c>
      <c r="P8" s="387">
        <v>39.232994726801003</v>
      </c>
      <c r="Q8" s="387">
        <v>39.559415474664249</v>
      </c>
      <c r="R8" s="387">
        <v>41.109687124542106</v>
      </c>
      <c r="S8" s="387">
        <v>43.96730273504275</v>
      </c>
      <c r="T8" s="387">
        <v>51.294028828601959</v>
      </c>
      <c r="U8" s="387">
        <v>47.60554765262517</v>
      </c>
      <c r="V8" s="387">
        <v>46.227018418040316</v>
      </c>
      <c r="W8" s="387">
        <v>48.023124107142884</v>
      </c>
      <c r="X8" s="387">
        <v>41.044483675213648</v>
      </c>
      <c r="Y8" s="387">
        <v>38.709458830891343</v>
      </c>
      <c r="Z8" s="387">
        <v>33.407726685744812</v>
      </c>
      <c r="AA8" s="387">
        <v>38.455280778352808</v>
      </c>
      <c r="AB8" s="388"/>
      <c r="AC8" s="389"/>
      <c r="AD8" s="388"/>
      <c r="AE8" s="388"/>
      <c r="AF8" s="388"/>
      <c r="AG8" s="388"/>
      <c r="AH8" s="388"/>
      <c r="AI8" s="388"/>
      <c r="AJ8" s="388"/>
      <c r="AK8" s="388"/>
      <c r="AL8" s="388"/>
      <c r="AM8" s="388"/>
      <c r="AN8" s="388"/>
      <c r="AO8" s="388"/>
      <c r="AP8" s="388"/>
      <c r="AQ8" s="388"/>
      <c r="AR8" s="389"/>
      <c r="AS8" s="388"/>
      <c r="AT8" s="388"/>
      <c r="AU8" s="388"/>
      <c r="AV8" s="388"/>
      <c r="AW8" s="388"/>
      <c r="AX8" s="388"/>
      <c r="AY8" s="388"/>
    </row>
    <row r="9" spans="1:51" s="390" customFormat="1" ht="16" x14ac:dyDescent="0.2">
      <c r="A9" s="387"/>
      <c r="B9" s="387">
        <v>2014</v>
      </c>
      <c r="C9" s="387">
        <v>40.135303959859598</v>
      </c>
      <c r="D9" s="387">
        <v>35.970573257783883</v>
      </c>
      <c r="E9" s="387">
        <v>33.048400556320772</v>
      </c>
      <c r="F9" s="387">
        <v>30.287849004884055</v>
      </c>
      <c r="G9" s="387">
        <v>35.174753439407809</v>
      </c>
      <c r="H9" s="387">
        <v>39.946049716880317</v>
      </c>
      <c r="I9" s="387">
        <v>43.153986039377294</v>
      </c>
      <c r="J9" s="387">
        <v>45.963373046398033</v>
      </c>
      <c r="K9" s="387">
        <v>37.981825454059823</v>
      </c>
      <c r="L9" s="387">
        <v>36.221896491147717</v>
      </c>
      <c r="M9" s="387">
        <v>36.882554133852231</v>
      </c>
      <c r="N9" s="387">
        <v>37.934636655219798</v>
      </c>
      <c r="O9" s="387">
        <v>40.051133160714272</v>
      </c>
      <c r="P9" s="387">
        <v>41.480268821733823</v>
      </c>
      <c r="Q9" s="387">
        <v>43.208964763431077</v>
      </c>
      <c r="R9" s="387">
        <v>48.759005467796058</v>
      </c>
      <c r="S9" s="387">
        <v>52.946346341575058</v>
      </c>
      <c r="T9" s="387">
        <v>56.467761483516476</v>
      </c>
      <c r="U9" s="387">
        <v>62.817240305250287</v>
      </c>
      <c r="V9" s="387">
        <v>60.466004616910887</v>
      </c>
      <c r="W9" s="387">
        <v>56.917749078907143</v>
      </c>
      <c r="X9" s="387">
        <v>50.017044932081824</v>
      </c>
      <c r="Y9" s="387">
        <v>46.709776517094042</v>
      </c>
      <c r="Z9" s="387">
        <v>38.917523964438303</v>
      </c>
      <c r="AA9" s="387">
        <v>43.810834217026695</v>
      </c>
      <c r="AB9" s="388"/>
      <c r="AC9" s="389"/>
      <c r="AD9" s="388"/>
      <c r="AE9" s="388"/>
      <c r="AF9" s="388"/>
      <c r="AG9" s="388"/>
      <c r="AH9" s="388"/>
      <c r="AI9" s="388"/>
      <c r="AJ9" s="388"/>
      <c r="AK9" s="388"/>
      <c r="AL9" s="388"/>
      <c r="AM9" s="388"/>
      <c r="AN9" s="388"/>
      <c r="AO9" s="388"/>
      <c r="AP9" s="388"/>
      <c r="AQ9" s="388"/>
      <c r="AR9" s="389"/>
      <c r="AS9" s="388"/>
      <c r="AT9" s="388"/>
      <c r="AU9" s="388"/>
      <c r="AV9" s="388"/>
      <c r="AW9" s="388"/>
      <c r="AX9" s="388"/>
      <c r="AY9" s="388"/>
    </row>
    <row r="10" spans="1:51" s="390" customFormat="1" ht="16" x14ac:dyDescent="0.2">
      <c r="A10" s="387"/>
      <c r="B10" s="387">
        <v>2015</v>
      </c>
      <c r="C10" s="387">
        <v>28.046717263267393</v>
      </c>
      <c r="D10" s="387">
        <v>25.494995249619461</v>
      </c>
      <c r="E10" s="387">
        <v>25.055140760263534</v>
      </c>
      <c r="F10" s="387">
        <v>23.03295481535595</v>
      </c>
      <c r="G10" s="387">
        <v>26.235091584576132</v>
      </c>
      <c r="H10" s="387">
        <v>26.20671102212938</v>
      </c>
      <c r="I10" s="387">
        <v>29.206377895388421</v>
      </c>
      <c r="J10" s="387">
        <v>33.608335570120886</v>
      </c>
      <c r="K10" s="387">
        <v>26.79338573528895</v>
      </c>
      <c r="L10" s="387">
        <v>21.811172408697011</v>
      </c>
      <c r="M10" s="387">
        <v>23.670378363283685</v>
      </c>
      <c r="N10" s="387">
        <v>25.961433678545223</v>
      </c>
      <c r="O10" s="387">
        <v>25.391087306244494</v>
      </c>
      <c r="P10" s="387">
        <v>26.899175116827045</v>
      </c>
      <c r="Q10" s="387">
        <v>29.03518352312275</v>
      </c>
      <c r="R10" s="387">
        <v>34.519649656662338</v>
      </c>
      <c r="S10" s="387">
        <v>33.54386841658927</v>
      </c>
      <c r="T10" s="387">
        <v>48.038563353576869</v>
      </c>
      <c r="U10" s="387">
        <v>48.884285480489822</v>
      </c>
      <c r="V10" s="387">
        <v>43.170130490345741</v>
      </c>
      <c r="W10" s="387">
        <v>43.671782037290718</v>
      </c>
      <c r="X10" s="387">
        <v>35.192938904870644</v>
      </c>
      <c r="Y10" s="387">
        <v>34.074320746506132</v>
      </c>
      <c r="Z10" s="387">
        <v>26.938306646658351</v>
      </c>
      <c r="AA10" s="387">
        <v>31.020082751071673</v>
      </c>
      <c r="AB10" s="388"/>
      <c r="AC10" s="389"/>
      <c r="AD10" s="388"/>
      <c r="AE10" s="388"/>
      <c r="AF10" s="388"/>
      <c r="AG10" s="388"/>
      <c r="AH10" s="388"/>
      <c r="AI10" s="388"/>
      <c r="AJ10" s="388"/>
      <c r="AK10" s="388"/>
      <c r="AL10" s="388"/>
      <c r="AM10" s="388"/>
      <c r="AN10" s="388"/>
      <c r="AO10" s="388"/>
      <c r="AP10" s="388"/>
      <c r="AQ10" s="388"/>
      <c r="AR10" s="389"/>
      <c r="AS10" s="388"/>
      <c r="AT10" s="388"/>
      <c r="AU10" s="388"/>
      <c r="AV10" s="388"/>
      <c r="AW10" s="388"/>
      <c r="AX10" s="388"/>
      <c r="AY10" s="388"/>
    </row>
    <row r="11" spans="1:51" s="390" customFormat="1" ht="16" x14ac:dyDescent="0.2">
      <c r="A11" s="387"/>
      <c r="B11" s="387">
        <v>2016</v>
      </c>
      <c r="C11" s="387">
        <v>25.037785232128865</v>
      </c>
      <c r="D11" s="387">
        <v>21.806496195254013</v>
      </c>
      <c r="E11" s="387">
        <v>19.719041314272864</v>
      </c>
      <c r="F11" s="387">
        <v>23.296401487829094</v>
      </c>
      <c r="G11" s="387">
        <v>23.885266185902761</v>
      </c>
      <c r="H11" s="387">
        <v>25.525918970856079</v>
      </c>
      <c r="I11" s="387">
        <v>28.867953369974131</v>
      </c>
      <c r="J11" s="387">
        <v>26.809753078604054</v>
      </c>
      <c r="K11" s="387">
        <v>21.233658411390756</v>
      </c>
      <c r="L11" s="387">
        <v>19.093965716799133</v>
      </c>
      <c r="M11" s="387">
        <v>19.055736048103995</v>
      </c>
      <c r="N11" s="387">
        <v>21.584424611299699</v>
      </c>
      <c r="O11" s="387">
        <v>21.915532185716469</v>
      </c>
      <c r="P11" s="387">
        <v>26.752650762295399</v>
      </c>
      <c r="Q11" s="387">
        <v>29.954312229147632</v>
      </c>
      <c r="R11" s="387">
        <v>36.070585951362432</v>
      </c>
      <c r="S11" s="387">
        <v>36.162015740036992</v>
      </c>
      <c r="T11" s="387">
        <v>42.899124264157983</v>
      </c>
      <c r="U11" s="387">
        <v>46.804546606801168</v>
      </c>
      <c r="V11" s="387">
        <v>46.462842212631763</v>
      </c>
      <c r="W11" s="387">
        <v>33.493911055086386</v>
      </c>
      <c r="X11" s="387">
        <v>31.931184844358913</v>
      </c>
      <c r="Y11" s="387">
        <v>29.204548940497872</v>
      </c>
      <c r="Z11" s="387">
        <v>23.431465274465978</v>
      </c>
      <c r="AA11" s="387">
        <v>28.374963362040599</v>
      </c>
      <c r="AB11" s="388"/>
      <c r="AC11" s="389"/>
      <c r="AD11" s="388"/>
      <c r="AE11" s="388"/>
      <c r="AF11" s="388"/>
      <c r="AG11" s="388"/>
      <c r="AH11" s="388"/>
      <c r="AI11" s="388"/>
      <c r="AJ11" s="388"/>
      <c r="AK11" s="388"/>
      <c r="AL11" s="388"/>
      <c r="AM11" s="388"/>
      <c r="AN11" s="388"/>
      <c r="AO11" s="388"/>
      <c r="AP11" s="388"/>
      <c r="AQ11" s="388"/>
      <c r="AR11" s="389"/>
      <c r="AS11" s="388"/>
      <c r="AT11" s="388"/>
      <c r="AU11" s="388"/>
      <c r="AV11" s="388"/>
      <c r="AW11" s="388"/>
      <c r="AX11" s="388"/>
      <c r="AY11" s="388"/>
    </row>
    <row r="12" spans="1:51" ht="16" x14ac:dyDescent="0.2">
      <c r="A12" s="176"/>
      <c r="B12" s="176">
        <v>2017</v>
      </c>
      <c r="C12" s="176">
        <v>25.672824227529414</v>
      </c>
      <c r="D12" s="176">
        <v>26.359067056620994</v>
      </c>
      <c r="E12" s="176">
        <v>22.775557400030515</v>
      </c>
      <c r="F12" s="176">
        <v>22.234224553618354</v>
      </c>
      <c r="G12" s="176">
        <v>24.110274554033484</v>
      </c>
      <c r="H12" s="176">
        <v>28.750397657741836</v>
      </c>
      <c r="I12" s="176">
        <v>33.051336087477502</v>
      </c>
      <c r="J12" s="176">
        <v>29.647960779548914</v>
      </c>
      <c r="K12" s="176">
        <v>18.215967575762178</v>
      </c>
      <c r="L12" s="176">
        <v>15.425962958950223</v>
      </c>
      <c r="M12" s="176">
        <v>17.34673189356349</v>
      </c>
      <c r="N12" s="176">
        <v>16.838032796531532</v>
      </c>
      <c r="O12" s="176">
        <v>19.950888021585722</v>
      </c>
      <c r="P12" s="176">
        <v>25.366105939760597</v>
      </c>
      <c r="Q12" s="176">
        <v>26.031563380920748</v>
      </c>
      <c r="R12" s="176">
        <v>38.774966867509399</v>
      </c>
      <c r="S12" s="176">
        <v>45.945823512852591</v>
      </c>
      <c r="T12" s="176">
        <v>61.192138382691894</v>
      </c>
      <c r="U12" s="176">
        <v>66.749935640030486</v>
      </c>
      <c r="V12" s="176">
        <v>54.533853566210055</v>
      </c>
      <c r="W12" s="176">
        <v>37.807638479452017</v>
      </c>
      <c r="X12" s="176">
        <v>35.613298958143076</v>
      </c>
      <c r="Y12" s="176">
        <v>32.697006015220708</v>
      </c>
      <c r="Z12" s="176">
        <v>25.039060786910206</v>
      </c>
      <c r="AA12" s="176">
        <v>31.255442378862337</v>
      </c>
      <c r="AB12" s="7"/>
      <c r="AC12" s="22"/>
      <c r="AD12" s="7"/>
      <c r="AE12" s="7"/>
      <c r="AF12" s="7"/>
      <c r="AG12" s="7"/>
      <c r="AH12" s="7"/>
      <c r="AI12" s="7"/>
      <c r="AJ12" s="7"/>
      <c r="AK12" s="7"/>
      <c r="AL12" s="7"/>
      <c r="AM12" s="7"/>
      <c r="AN12" s="7"/>
      <c r="AO12" s="7"/>
      <c r="AP12" s="7"/>
      <c r="AQ12" s="7"/>
      <c r="AR12" s="22"/>
      <c r="AS12" s="7"/>
      <c r="AT12" s="7"/>
      <c r="AU12" s="7"/>
      <c r="AV12" s="7"/>
      <c r="AW12" s="7"/>
      <c r="AX12" s="7"/>
      <c r="AY12" s="7"/>
    </row>
    <row r="13" spans="1:51" ht="16" x14ac:dyDescent="0.2">
      <c r="A13" s="176"/>
      <c r="B13" s="176">
        <v>2018</v>
      </c>
      <c r="C13" s="176">
        <v>32.581315560504017</v>
      </c>
      <c r="D13" s="176">
        <v>29.569963282412957</v>
      </c>
      <c r="E13" s="176">
        <v>25.703559865236524</v>
      </c>
      <c r="F13" s="176">
        <v>25.853608501849632</v>
      </c>
      <c r="G13" s="176">
        <v>26.469957433296759</v>
      </c>
      <c r="H13" s="176">
        <v>28.538027456591276</v>
      </c>
      <c r="I13" s="176">
        <v>32.45187612860515</v>
      </c>
      <c r="J13" s="176">
        <v>32.865074748355248</v>
      </c>
      <c r="K13" s="176">
        <v>28.141983545626214</v>
      </c>
      <c r="L13" s="176">
        <v>20.06526186079719</v>
      </c>
      <c r="M13" s="176">
        <v>20.130083491199127</v>
      </c>
      <c r="N13" s="176">
        <v>19.103231218827524</v>
      </c>
      <c r="O13" s="176">
        <v>20.533135896672317</v>
      </c>
      <c r="P13" s="176">
        <v>24.066638556252432</v>
      </c>
      <c r="Q13" s="176">
        <v>23.036870464326199</v>
      </c>
      <c r="R13" s="176">
        <v>26.913181086878136</v>
      </c>
      <c r="S13" s="176">
        <v>35.943277154026475</v>
      </c>
      <c r="T13" s="176">
        <v>55.921001366886692</v>
      </c>
      <c r="U13" s="176">
        <v>63.747568764209767</v>
      </c>
      <c r="V13" s="176">
        <v>50.103831474147434</v>
      </c>
      <c r="W13" s="176">
        <v>44.106168324165765</v>
      </c>
      <c r="X13" s="176">
        <v>40.151179454528787</v>
      </c>
      <c r="Y13" s="176">
        <v>39.134036742757608</v>
      </c>
      <c r="Z13" s="176">
        <v>31.634501674917484</v>
      </c>
      <c r="AA13" s="176">
        <v>32.365222252211282</v>
      </c>
      <c r="AB13" s="7"/>
      <c r="AC13" s="22"/>
      <c r="AD13" s="7"/>
      <c r="AE13" s="7"/>
      <c r="AF13" s="7"/>
      <c r="AG13" s="7"/>
      <c r="AH13" s="7"/>
      <c r="AI13" s="7"/>
      <c r="AJ13" s="7"/>
      <c r="AK13" s="7"/>
      <c r="AL13" s="7"/>
      <c r="AM13" s="7"/>
      <c r="AN13" s="7"/>
      <c r="AO13" s="7"/>
      <c r="AP13" s="7"/>
      <c r="AQ13" s="7"/>
      <c r="AR13" s="22"/>
      <c r="AS13" s="7"/>
      <c r="AT13" s="7"/>
      <c r="AU13" s="7"/>
      <c r="AV13" s="7"/>
      <c r="AW13" s="7"/>
      <c r="AX13" s="7"/>
      <c r="AY13" s="7"/>
    </row>
    <row r="14" spans="1:51" ht="16" x14ac:dyDescent="0.2">
      <c r="A14" s="176"/>
      <c r="B14" s="176">
        <v>2019</v>
      </c>
      <c r="C14" s="378">
        <v>36.644590000000001</v>
      </c>
      <c r="D14" s="378">
        <v>30.880369999999999</v>
      </c>
      <c r="E14" s="378">
        <v>29.0932</v>
      </c>
      <c r="F14" s="378">
        <v>29.202470000000002</v>
      </c>
      <c r="G14" s="378">
        <v>30.736219999999999</v>
      </c>
      <c r="H14" s="378">
        <v>33.343600000000002</v>
      </c>
      <c r="I14" s="378">
        <v>37.733809999999998</v>
      </c>
      <c r="J14" s="378">
        <v>38.472639999999998</v>
      </c>
      <c r="K14" s="378">
        <v>32.5655</v>
      </c>
      <c r="L14" s="378">
        <v>24.757660000000001</v>
      </c>
      <c r="M14" s="378">
        <v>22.582979999999999</v>
      </c>
      <c r="N14" s="378">
        <v>21.699629999999999</v>
      </c>
      <c r="O14" s="378">
        <v>25.727720000000001</v>
      </c>
      <c r="P14" s="378">
        <v>28.60979</v>
      </c>
      <c r="Q14" s="378">
        <v>26.494969999999999</v>
      </c>
      <c r="R14" s="378">
        <v>28.64837</v>
      </c>
      <c r="S14" s="378">
        <v>30.4437</v>
      </c>
      <c r="T14" s="378">
        <v>53.331910000000001</v>
      </c>
      <c r="U14" s="378">
        <v>66.154240000000001</v>
      </c>
      <c r="V14" s="378">
        <v>60.078009999999999</v>
      </c>
      <c r="W14" s="378">
        <v>46.268999999999998</v>
      </c>
      <c r="X14" s="378">
        <v>42.598599999999998</v>
      </c>
      <c r="Y14" s="378">
        <v>46.128480000000003</v>
      </c>
      <c r="Z14" s="378">
        <v>34.987699999999997</v>
      </c>
      <c r="AA14" s="176">
        <f>AVERAGE(C14:Z14)</f>
        <v>35.716048333333326</v>
      </c>
      <c r="AB14" s="7"/>
      <c r="AC14" s="379"/>
      <c r="AD14" s="7"/>
      <c r="AE14" s="7"/>
      <c r="AF14" s="7"/>
      <c r="AG14" s="7"/>
      <c r="AH14" s="7"/>
      <c r="AI14" s="7"/>
      <c r="AJ14" s="7"/>
      <c r="AK14" s="7"/>
      <c r="AL14" s="7"/>
      <c r="AM14" s="7"/>
      <c r="AN14" s="7"/>
      <c r="AO14" s="7"/>
      <c r="AP14" s="7"/>
      <c r="AQ14" s="7"/>
      <c r="AR14" s="22"/>
      <c r="AS14" s="7"/>
      <c r="AT14" s="7"/>
      <c r="AU14" s="7"/>
      <c r="AV14" s="7"/>
      <c r="AW14" s="7"/>
      <c r="AX14" s="7"/>
      <c r="AY14" s="7"/>
    </row>
    <row r="15" spans="1:51" ht="16" x14ac:dyDescent="0.2">
      <c r="A15" s="176"/>
      <c r="B15" s="176">
        <v>2020</v>
      </c>
      <c r="C15" s="378">
        <v>24.266380000000002</v>
      </c>
      <c r="D15" s="378">
        <v>22.122489999999999</v>
      </c>
      <c r="E15" s="378">
        <v>21.265540000000001</v>
      </c>
      <c r="F15" s="378">
        <v>21.280380000000001</v>
      </c>
      <c r="G15" s="378">
        <v>22.020330000000001</v>
      </c>
      <c r="H15" s="378">
        <v>22.671620000000001</v>
      </c>
      <c r="I15" s="378">
        <v>24.454619999999998</v>
      </c>
      <c r="J15" s="378">
        <v>24.1829</v>
      </c>
      <c r="K15" s="378">
        <v>18.440249999999999</v>
      </c>
      <c r="L15" s="378">
        <v>16.160049999999998</v>
      </c>
      <c r="M15" s="378">
        <v>17.327660000000002</v>
      </c>
      <c r="N15" s="378">
        <v>16.949100000000001</v>
      </c>
      <c r="O15" s="378">
        <v>16.52299</v>
      </c>
      <c r="P15" s="378">
        <v>18.63111</v>
      </c>
      <c r="Q15" s="378">
        <v>23.355360000000001</v>
      </c>
      <c r="R15" s="378">
        <v>25.135590000000001</v>
      </c>
      <c r="S15" s="378">
        <v>27.673359999999999</v>
      </c>
      <c r="T15" s="378">
        <v>36.995240000000003</v>
      </c>
      <c r="U15" s="378">
        <v>48.243009999999998</v>
      </c>
      <c r="V15" s="378">
        <v>48.886069999999997</v>
      </c>
      <c r="W15" s="378">
        <v>37.203299999999999</v>
      </c>
      <c r="X15" s="378">
        <v>30.046800000000001</v>
      </c>
      <c r="Y15" s="378">
        <v>28.03858</v>
      </c>
      <c r="Z15" s="378">
        <v>25.919039999999999</v>
      </c>
      <c r="AA15" s="176">
        <f>AVERAGE(C15:Z15)</f>
        <v>25.741323750000003</v>
      </c>
      <c r="AB15" s="7"/>
      <c r="AC15" s="379"/>
      <c r="AD15" s="7"/>
      <c r="AE15" s="7"/>
      <c r="AF15" s="7"/>
      <c r="AG15" s="7"/>
      <c r="AH15" s="7"/>
      <c r="AI15" s="7"/>
      <c r="AJ15" s="7"/>
      <c r="AK15" s="7"/>
      <c r="AL15" s="7"/>
      <c r="AM15" s="7"/>
      <c r="AN15" s="7"/>
      <c r="AO15" s="7"/>
      <c r="AP15" s="7"/>
      <c r="AQ15" s="7"/>
      <c r="AR15" s="22"/>
      <c r="AS15" s="7"/>
      <c r="AT15" s="7"/>
      <c r="AU15" s="7"/>
      <c r="AV15" s="7"/>
      <c r="AW15" s="7"/>
      <c r="AX15" s="7"/>
      <c r="AY15" s="7"/>
    </row>
    <row r="16" spans="1:51" ht="16" x14ac:dyDescent="0.2">
      <c r="A16" s="176"/>
      <c r="B16" s="176" t="s">
        <v>644</v>
      </c>
      <c r="C16" s="381">
        <v>32.224469999999997</v>
      </c>
      <c r="D16" s="381">
        <v>29.711089999999999</v>
      </c>
      <c r="E16" s="381">
        <v>26.760680000000001</v>
      </c>
      <c r="F16" s="381">
        <v>26.688410000000001</v>
      </c>
      <c r="G16" s="381">
        <v>28.038679999999999</v>
      </c>
      <c r="H16" s="381">
        <v>31.075389999999999</v>
      </c>
      <c r="I16" s="381">
        <v>35.129300000000001</v>
      </c>
      <c r="J16" s="381">
        <v>35.237720000000003</v>
      </c>
      <c r="K16" s="381">
        <v>27.616219999999998</v>
      </c>
      <c r="L16" s="381">
        <v>21.400110000000002</v>
      </c>
      <c r="M16" s="381">
        <v>20.563040000000001</v>
      </c>
      <c r="N16" s="381">
        <v>19.875440000000001</v>
      </c>
      <c r="O16" s="381">
        <v>22.784559999999999</v>
      </c>
      <c r="P16" s="381">
        <v>27.08521</v>
      </c>
      <c r="Q16" s="381">
        <v>25.992550000000001</v>
      </c>
      <c r="R16" s="381">
        <v>32.418309999999998</v>
      </c>
      <c r="S16" s="381">
        <v>37.83925</v>
      </c>
      <c r="T16" s="381">
        <v>56.584829999999997</v>
      </c>
      <c r="U16" s="381">
        <v>64.960120000000003</v>
      </c>
      <c r="V16" s="381">
        <v>55.501750000000001</v>
      </c>
      <c r="W16" s="381">
        <v>43.467889999999997</v>
      </c>
      <c r="X16" s="381">
        <v>40.111849999999997</v>
      </c>
      <c r="Y16" s="381">
        <v>39.928190000000001</v>
      </c>
      <c r="Z16" s="381">
        <v>31.262090000000001</v>
      </c>
      <c r="AA16" s="176">
        <f>AVERAGE(C16:Z16)</f>
        <v>33.844047916666661</v>
      </c>
      <c r="AB16" s="7"/>
      <c r="AC16" s="22"/>
      <c r="AD16" s="7"/>
      <c r="AE16" s="7"/>
      <c r="AF16" s="7"/>
      <c r="AG16" s="7"/>
      <c r="AH16" s="7"/>
      <c r="AI16" s="7"/>
      <c r="AJ16" s="7"/>
      <c r="AK16" s="7"/>
      <c r="AL16" s="7"/>
      <c r="AM16" s="7"/>
      <c r="AN16" s="7"/>
      <c r="AO16" s="7"/>
      <c r="AP16" s="7"/>
      <c r="AQ16" s="7"/>
      <c r="AR16" s="22"/>
      <c r="AS16" s="7"/>
      <c r="AT16" s="7"/>
      <c r="AU16" s="7"/>
      <c r="AV16" s="7"/>
      <c r="AW16" s="7"/>
      <c r="AX16" s="7"/>
      <c r="AY16" s="7"/>
    </row>
    <row r="17" spans="1:51" ht="16" x14ac:dyDescent="0.2">
      <c r="A17" s="176"/>
      <c r="B17" s="176" t="s">
        <v>434</v>
      </c>
      <c r="C17" s="199"/>
      <c r="D17" s="176"/>
      <c r="E17" s="176"/>
      <c r="F17" s="176"/>
      <c r="G17" s="176"/>
      <c r="H17" s="176"/>
      <c r="I17" s="176"/>
      <c r="J17" s="176"/>
      <c r="K17" s="176"/>
      <c r="L17" s="176"/>
      <c r="M17" s="176"/>
      <c r="N17" s="176"/>
      <c r="O17" s="176"/>
      <c r="P17" s="176"/>
      <c r="Q17" s="176"/>
      <c r="R17" s="176"/>
      <c r="S17" s="176"/>
      <c r="T17" s="176"/>
      <c r="U17" s="176"/>
      <c r="V17" s="176"/>
      <c r="W17" s="176"/>
      <c r="X17" s="176"/>
      <c r="Y17" s="176"/>
      <c r="Z17" s="176"/>
      <c r="AA17" s="176"/>
      <c r="AB17" s="7"/>
      <c r="AC17" s="22"/>
      <c r="AD17" s="7"/>
      <c r="AE17" s="7"/>
      <c r="AF17" s="7"/>
      <c r="AG17" s="7"/>
      <c r="AH17" s="7"/>
      <c r="AI17" s="7"/>
      <c r="AJ17" s="7"/>
      <c r="AK17" s="7"/>
      <c r="AL17" s="7"/>
      <c r="AM17" s="7"/>
      <c r="AN17" s="7"/>
      <c r="AO17" s="7"/>
      <c r="AP17" s="7"/>
      <c r="AQ17" s="7"/>
      <c r="AR17" s="22"/>
      <c r="AS17" s="7"/>
      <c r="AT17" s="7"/>
      <c r="AU17" s="7"/>
      <c r="AV17" s="7"/>
      <c r="AW17" s="7"/>
      <c r="AX17" s="7"/>
      <c r="AY17" s="7"/>
    </row>
    <row r="18" spans="1:51" ht="16" x14ac:dyDescent="0.2">
      <c r="A18" s="176"/>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176"/>
      <c r="Z18" s="176"/>
      <c r="AA18" s="176"/>
      <c r="AB18" s="7"/>
      <c r="AC18" s="22"/>
      <c r="AD18" s="7"/>
      <c r="AE18" s="7"/>
      <c r="AF18" s="7"/>
      <c r="AG18" s="7"/>
      <c r="AH18" s="7"/>
      <c r="AI18" s="7"/>
      <c r="AJ18" s="7"/>
      <c r="AK18" s="7"/>
      <c r="AL18" s="7"/>
      <c r="AM18" s="7"/>
      <c r="AN18" s="7"/>
      <c r="AO18" s="7"/>
      <c r="AP18" s="7"/>
      <c r="AQ18" s="7"/>
      <c r="AR18" s="22"/>
      <c r="AS18" s="7"/>
      <c r="AT18" s="7"/>
      <c r="AU18" s="7"/>
      <c r="AV18" s="7"/>
      <c r="AW18" s="7"/>
      <c r="AX18" s="7"/>
      <c r="AY18" s="7"/>
    </row>
    <row r="19" spans="1:51" ht="16" x14ac:dyDescent="0.2">
      <c r="A19" s="176"/>
      <c r="B19" s="176" t="s">
        <v>443</v>
      </c>
      <c r="C19" s="177">
        <v>27.129850000000001</v>
      </c>
      <c r="D19" s="176"/>
      <c r="E19" s="176"/>
      <c r="F19" s="176"/>
      <c r="G19" s="176"/>
      <c r="H19" s="176"/>
      <c r="I19" s="176"/>
      <c r="J19" s="176"/>
      <c r="K19" s="176"/>
      <c r="L19" s="176"/>
      <c r="M19" s="176"/>
      <c r="N19" s="176"/>
      <c r="O19" s="176"/>
      <c r="P19" s="176"/>
      <c r="Q19" s="176"/>
      <c r="R19" s="176"/>
      <c r="S19" s="176"/>
      <c r="T19" s="176"/>
      <c r="U19" s="176"/>
      <c r="V19" s="176"/>
      <c r="W19" s="176"/>
      <c r="X19" s="176"/>
      <c r="Y19" s="176"/>
      <c r="Z19" s="176"/>
      <c r="AA19" s="176"/>
      <c r="AB19" s="7"/>
      <c r="AC19" s="22"/>
      <c r="AD19" s="7"/>
      <c r="AE19" s="7"/>
      <c r="AF19" s="7"/>
      <c r="AG19" s="7"/>
      <c r="AH19" s="7"/>
      <c r="AI19" s="7"/>
      <c r="AJ19" s="7"/>
      <c r="AK19" s="7"/>
      <c r="AL19" s="7"/>
      <c r="AM19" s="7"/>
      <c r="AN19" s="7"/>
      <c r="AO19" s="7"/>
      <c r="AP19" s="7"/>
      <c r="AQ19" s="7"/>
      <c r="AR19" s="22"/>
      <c r="AS19" s="7"/>
      <c r="AT19" s="7"/>
      <c r="AU19" s="7"/>
      <c r="AV19" s="7"/>
      <c r="AW19" s="7"/>
      <c r="AX19" s="7"/>
      <c r="AY19" s="7"/>
    </row>
    <row r="20" spans="1:51" x14ac:dyDescent="0.2">
      <c r="A20" s="7"/>
      <c r="B20" s="7" t="s">
        <v>451</v>
      </c>
      <c r="C20" s="227">
        <v>33.861139999999999</v>
      </c>
      <c r="D20" s="7"/>
      <c r="E20" s="7"/>
      <c r="F20" s="7"/>
      <c r="G20" s="7"/>
      <c r="H20" s="7"/>
      <c r="I20" s="7"/>
      <c r="J20" s="7"/>
      <c r="K20" s="7"/>
      <c r="L20" s="7"/>
      <c r="M20" s="7"/>
      <c r="N20" s="22"/>
      <c r="O20" s="7"/>
      <c r="P20" s="7"/>
      <c r="Q20" s="7"/>
      <c r="R20" s="7"/>
      <c r="S20" s="7"/>
      <c r="T20" s="7"/>
      <c r="U20" s="7"/>
      <c r="V20" s="7"/>
      <c r="W20" s="7"/>
      <c r="X20" s="7"/>
      <c r="Y20" s="7"/>
      <c r="Z20" s="7"/>
      <c r="AA20" s="7"/>
      <c r="AB20" s="7"/>
      <c r="AC20" s="22"/>
      <c r="AD20" s="7"/>
      <c r="AE20" s="7"/>
      <c r="AF20" s="7"/>
      <c r="AG20" s="7"/>
      <c r="AH20" s="7"/>
      <c r="AI20" s="7"/>
      <c r="AJ20" s="7"/>
      <c r="AK20" s="7"/>
      <c r="AL20" s="7"/>
      <c r="AM20" s="7"/>
      <c r="AN20" s="7"/>
      <c r="AO20" s="7"/>
      <c r="AP20" s="7"/>
      <c r="AQ20" s="7"/>
      <c r="AR20" s="22"/>
      <c r="AS20" s="7"/>
      <c r="AT20" s="7"/>
      <c r="AU20" s="7"/>
      <c r="AV20" s="7"/>
      <c r="AW20" s="7"/>
      <c r="AX20" s="7"/>
      <c r="AY20" s="7"/>
    </row>
    <row r="21" spans="1:51" x14ac:dyDescent="0.2">
      <c r="A21" s="7"/>
      <c r="B21" s="7"/>
      <c r="C21" s="7"/>
      <c r="D21" s="7"/>
      <c r="E21" s="7"/>
      <c r="F21" s="7"/>
      <c r="G21" s="7"/>
      <c r="H21" s="7"/>
      <c r="I21" s="7"/>
      <c r="J21" s="7"/>
      <c r="K21" s="7"/>
      <c r="L21" s="7"/>
      <c r="M21" s="7"/>
      <c r="N21" s="22"/>
      <c r="O21" s="7"/>
      <c r="P21" s="7"/>
      <c r="Q21" s="7"/>
      <c r="R21" s="7"/>
      <c r="S21" s="7"/>
      <c r="T21" s="7"/>
      <c r="U21" s="7"/>
      <c r="V21" s="7"/>
      <c r="W21" s="7"/>
      <c r="X21" s="7"/>
      <c r="Y21" s="7"/>
      <c r="Z21" s="7"/>
      <c r="AA21" s="7"/>
      <c r="AB21" s="7"/>
      <c r="AC21" s="22"/>
      <c r="AD21" s="7"/>
      <c r="AE21" s="7"/>
      <c r="AF21" s="7"/>
      <c r="AG21" s="7"/>
      <c r="AH21" s="7"/>
      <c r="AI21" s="7"/>
      <c r="AJ21" s="7"/>
      <c r="AK21" s="7"/>
      <c r="AL21" s="7"/>
      <c r="AM21" s="7"/>
      <c r="AN21" s="7"/>
      <c r="AO21" s="7"/>
      <c r="AP21" s="7"/>
      <c r="AQ21" s="7"/>
      <c r="AR21" s="22"/>
      <c r="AS21" s="7"/>
      <c r="AT21" s="7"/>
      <c r="AU21" s="7"/>
      <c r="AV21" s="7"/>
      <c r="AW21" s="7"/>
      <c r="AX21" s="7"/>
      <c r="AY21" s="7"/>
    </row>
    <row r="22" spans="1:51" x14ac:dyDescent="0.2">
      <c r="A22" s="7"/>
      <c r="B22" s="7"/>
      <c r="C22" s="7"/>
      <c r="D22" s="7"/>
      <c r="E22" s="7"/>
      <c r="F22" s="7"/>
      <c r="G22" s="7"/>
      <c r="H22" s="7"/>
      <c r="I22" s="7"/>
      <c r="J22" s="7"/>
      <c r="K22" s="7"/>
      <c r="L22" s="7"/>
      <c r="M22" s="7"/>
      <c r="N22" s="22"/>
      <c r="O22" s="7"/>
      <c r="P22" s="7"/>
      <c r="Q22" s="7"/>
      <c r="R22" s="7"/>
      <c r="S22" s="7"/>
      <c r="T22" s="7"/>
      <c r="U22" s="7"/>
      <c r="V22" s="7"/>
      <c r="W22" s="7"/>
      <c r="X22" s="7"/>
      <c r="Y22" s="7"/>
      <c r="Z22" s="7"/>
      <c r="AA22" s="7"/>
      <c r="AB22" s="7"/>
      <c r="AC22" s="22"/>
      <c r="AD22" s="7"/>
      <c r="AE22" s="7"/>
      <c r="AF22" s="7"/>
      <c r="AG22" s="7"/>
      <c r="AH22" s="7"/>
      <c r="AI22" s="7"/>
      <c r="AJ22" s="7"/>
      <c r="AK22" s="7"/>
      <c r="AL22" s="7"/>
      <c r="AM22" s="7"/>
      <c r="AN22" s="7"/>
      <c r="AO22" s="7"/>
      <c r="AP22" s="7"/>
      <c r="AQ22" s="7"/>
      <c r="AR22" s="22"/>
      <c r="AS22" s="7"/>
      <c r="AT22" s="7"/>
      <c r="AU22" s="7"/>
      <c r="AV22" s="7"/>
      <c r="AW22" s="7"/>
      <c r="AX22" s="7"/>
      <c r="AY22" s="7"/>
    </row>
    <row r="23" spans="1:51" x14ac:dyDescent="0.2">
      <c r="A23" s="7"/>
      <c r="B23" s="7"/>
      <c r="C23" s="7"/>
      <c r="D23" s="7"/>
      <c r="E23" s="7"/>
      <c r="F23" s="7"/>
      <c r="G23" s="7"/>
      <c r="H23" s="7"/>
      <c r="I23" s="7"/>
      <c r="J23" s="7"/>
      <c r="K23" s="7"/>
      <c r="L23" s="7"/>
      <c r="M23" s="7"/>
      <c r="N23" s="7"/>
      <c r="O23" s="7"/>
      <c r="P23" s="7"/>
      <c r="Q23" s="7"/>
      <c r="R23" s="7"/>
      <c r="S23" s="7"/>
      <c r="T23" s="7"/>
      <c r="U23" s="7"/>
      <c r="V23" s="7"/>
      <c r="W23" s="7"/>
      <c r="X23" s="7"/>
      <c r="Y23" s="7"/>
      <c r="Z23" s="7"/>
      <c r="AA23" s="7"/>
      <c r="AB23" s="7"/>
      <c r="AC23" s="7"/>
      <c r="AD23" s="7"/>
      <c r="AE23" s="7"/>
      <c r="AF23" s="7"/>
      <c r="AG23" s="7"/>
      <c r="AH23" s="7"/>
      <c r="AI23" s="7"/>
      <c r="AJ23" s="7"/>
      <c r="AK23" s="7"/>
      <c r="AL23" s="7"/>
      <c r="AM23" s="7"/>
      <c r="AN23" s="7"/>
      <c r="AO23" s="7"/>
      <c r="AP23" s="7"/>
      <c r="AQ23" s="7"/>
      <c r="AR23" s="7"/>
      <c r="AS23" s="7"/>
      <c r="AT23" s="7"/>
      <c r="AU23" s="7"/>
      <c r="AV23" s="7"/>
      <c r="AW23" s="7"/>
      <c r="AX23" s="7"/>
      <c r="AY23" s="7"/>
    </row>
    <row r="24" spans="1:51" s="175" customFormat="1" x14ac:dyDescent="0.2">
      <c r="A24" s="175" t="s">
        <v>407</v>
      </c>
    </row>
    <row r="25" spans="1:51" ht="16" x14ac:dyDescent="0.2">
      <c r="A25" t="s">
        <v>393</v>
      </c>
      <c r="B25"/>
      <c r="C25"/>
      <c r="D25"/>
      <c r="E25" s="7"/>
      <c r="F25" s="7"/>
      <c r="G25" s="7"/>
      <c r="H25" s="7"/>
      <c r="I25" s="7"/>
      <c r="J25" s="7"/>
      <c r="K25" s="7"/>
      <c r="L25" s="7"/>
      <c r="M25" s="7"/>
      <c r="N25" s="20"/>
      <c r="O25" s="7"/>
      <c r="P25" s="7"/>
      <c r="Q25" s="7"/>
      <c r="R25" s="7"/>
      <c r="S25" s="7"/>
      <c r="T25" s="7"/>
      <c r="U25" s="7"/>
      <c r="V25" s="7"/>
      <c r="W25" s="7"/>
      <c r="X25" s="7"/>
      <c r="Y25" s="7"/>
      <c r="Z25" s="7"/>
      <c r="AA25" s="7"/>
      <c r="AB25" s="7"/>
      <c r="AC25" s="7"/>
      <c r="AD25" s="7"/>
      <c r="AE25" s="7"/>
      <c r="AF25" s="7"/>
      <c r="AG25" s="7"/>
      <c r="AH25" s="7"/>
      <c r="AI25" s="7"/>
      <c r="AJ25" s="7"/>
      <c r="AK25" s="7"/>
      <c r="AL25" s="7"/>
      <c r="AM25" s="7"/>
      <c r="AN25" s="7"/>
      <c r="AO25" s="7"/>
      <c r="AP25" s="7"/>
      <c r="AQ25" s="7"/>
      <c r="AR25" s="7"/>
      <c r="AS25" s="7"/>
      <c r="AT25" s="7"/>
      <c r="AU25" s="7"/>
      <c r="AV25" s="7"/>
      <c r="AW25" s="7"/>
      <c r="AX25" s="7"/>
      <c r="AY25" s="7"/>
    </row>
    <row r="26" spans="1:51" ht="16" x14ac:dyDescent="0.2">
      <c r="A26" t="s">
        <v>394</v>
      </c>
      <c r="B26"/>
      <c r="C26"/>
      <c r="D26"/>
      <c r="E26" s="7"/>
      <c r="F26" s="7"/>
      <c r="G26" s="7"/>
      <c r="H26" s="7"/>
      <c r="I26" s="7"/>
      <c r="J26" s="7"/>
      <c r="K26" s="7"/>
      <c r="L26" s="7"/>
      <c r="M26" s="7"/>
      <c r="N26" s="7"/>
      <c r="O26" s="7"/>
      <c r="P26" s="7"/>
      <c r="Q26" s="7"/>
      <c r="R26" s="7"/>
      <c r="S26" s="7"/>
      <c r="T26" s="7"/>
      <c r="U26" s="7"/>
      <c r="V26" s="7" t="s">
        <v>638</v>
      </c>
      <c r="W26" s="7"/>
      <c r="X26" s="7"/>
      <c r="Y26" s="7"/>
      <c r="Z26" s="7"/>
      <c r="AA26" s="7"/>
      <c r="AB26" s="7"/>
      <c r="AC26" s="7"/>
      <c r="AD26" s="7"/>
      <c r="AE26" s="7"/>
      <c r="AF26" s="7"/>
      <c r="AG26" s="7"/>
      <c r="AH26" s="7"/>
      <c r="AI26" s="7"/>
      <c r="AJ26" s="7"/>
      <c r="AK26" s="7"/>
      <c r="AL26" s="7"/>
      <c r="AM26" s="7"/>
      <c r="AN26" s="7"/>
      <c r="AO26" s="7"/>
      <c r="AP26" s="7"/>
      <c r="AQ26" s="7"/>
      <c r="AR26" s="7"/>
      <c r="AS26" s="7"/>
      <c r="AT26" s="7"/>
      <c r="AU26" s="7"/>
      <c r="AV26" s="7"/>
      <c r="AW26" s="7"/>
      <c r="AX26" s="7"/>
      <c r="AY26" s="7"/>
    </row>
    <row r="27" spans="1:51" ht="16" x14ac:dyDescent="0.2">
      <c r="A27" t="s">
        <v>395</v>
      </c>
      <c r="B27"/>
      <c r="C27"/>
      <c r="D27"/>
      <c r="E27" s="7"/>
      <c r="F27" s="7"/>
      <c r="G27" s="7"/>
      <c r="H27" s="7"/>
      <c r="I27" s="7"/>
      <c r="J27" s="7"/>
      <c r="K27" s="7"/>
      <c r="L27" s="7"/>
      <c r="M27" s="7"/>
      <c r="N27" s="7"/>
      <c r="O27" s="7"/>
      <c r="P27" s="7"/>
      <c r="Q27" s="7"/>
      <c r="R27" s="7"/>
      <c r="S27" s="7"/>
      <c r="T27" s="7"/>
      <c r="V27" s="378">
        <v>2019</v>
      </c>
      <c r="W27" s="378">
        <v>0</v>
      </c>
      <c r="X27" s="378">
        <v>36.644590000000001</v>
      </c>
      <c r="Y27" s="7"/>
      <c r="Z27" s="7"/>
      <c r="AB27" s="163"/>
      <c r="AC27" s="381">
        <v>32.224469999999997</v>
      </c>
      <c r="AD27" s="7"/>
      <c r="AE27" s="7"/>
      <c r="AF27" s="7"/>
      <c r="AG27" s="7"/>
      <c r="AH27" s="7"/>
      <c r="AI27" s="7"/>
      <c r="AJ27" s="7"/>
      <c r="AK27" s="7"/>
      <c r="AL27" s="7"/>
      <c r="AM27" s="7"/>
      <c r="AN27" s="7"/>
      <c r="AO27" s="7"/>
      <c r="AP27" s="7"/>
      <c r="AQ27" s="7"/>
      <c r="AR27" s="7"/>
      <c r="AS27" s="7"/>
      <c r="AT27" s="7"/>
      <c r="AU27" s="7"/>
      <c r="AV27" s="7"/>
      <c r="AW27" s="7"/>
      <c r="AX27" s="7"/>
      <c r="AY27" s="7"/>
    </row>
    <row r="28" spans="1:51" ht="16" x14ac:dyDescent="0.2">
      <c r="A28"/>
      <c r="B28"/>
      <c r="C28"/>
      <c r="D28"/>
      <c r="E28" s="7"/>
      <c r="F28" s="7"/>
      <c r="G28" s="7"/>
      <c r="H28" s="7"/>
      <c r="I28" s="7"/>
      <c r="J28" s="7"/>
      <c r="K28" s="7"/>
      <c r="L28" s="7"/>
      <c r="M28" s="7"/>
      <c r="N28" s="7"/>
      <c r="O28" s="7"/>
      <c r="P28" s="7"/>
      <c r="Q28" s="7"/>
      <c r="R28" s="7"/>
      <c r="S28" s="7"/>
      <c r="T28" s="7"/>
      <c r="U28" s="378"/>
      <c r="V28" s="378">
        <v>2019</v>
      </c>
      <c r="W28" s="378">
        <v>1</v>
      </c>
      <c r="X28" s="378">
        <v>30.880369999999999</v>
      </c>
      <c r="Y28" s="7"/>
      <c r="Z28" s="7"/>
      <c r="AA28" s="381">
        <v>2</v>
      </c>
      <c r="AB28" s="381">
        <v>1</v>
      </c>
      <c r="AC28" s="381">
        <v>29.711089999999999</v>
      </c>
      <c r="AD28" s="7"/>
      <c r="AE28" s="7"/>
      <c r="AF28" s="7"/>
      <c r="AG28" s="7"/>
      <c r="AH28" s="7"/>
      <c r="AI28" s="7"/>
      <c r="AJ28" s="7"/>
      <c r="AK28" s="7"/>
      <c r="AL28" s="7"/>
      <c r="AM28" s="7"/>
      <c r="AN28" s="7"/>
      <c r="AO28" s="7"/>
      <c r="AP28" s="7"/>
      <c r="AQ28" s="7"/>
      <c r="AR28" s="7"/>
      <c r="AS28" s="7"/>
      <c r="AT28" s="7"/>
      <c r="AU28" s="7"/>
      <c r="AV28" s="7"/>
      <c r="AW28" s="7"/>
      <c r="AX28" s="7"/>
      <c r="AY28" s="7"/>
    </row>
    <row r="29" spans="1:51" ht="16" x14ac:dyDescent="0.2">
      <c r="A29" t="s">
        <v>8</v>
      </c>
      <c r="B29" t="s">
        <v>396</v>
      </c>
      <c r="C29" t="s">
        <v>403</v>
      </c>
      <c r="D29" t="s">
        <v>404</v>
      </c>
      <c r="E29" s="7"/>
      <c r="F29" s="7"/>
      <c r="G29" s="7"/>
      <c r="H29" s="7"/>
      <c r="I29" s="7"/>
      <c r="J29" s="7"/>
      <c r="K29" s="7"/>
      <c r="L29" s="7"/>
      <c r="M29" s="7"/>
      <c r="N29" s="7"/>
      <c r="O29" s="7"/>
      <c r="P29" s="7"/>
      <c r="Q29" s="7"/>
      <c r="R29" s="7"/>
      <c r="S29" s="7"/>
      <c r="T29" s="7"/>
      <c r="U29" s="378"/>
      <c r="V29" s="378">
        <v>2019</v>
      </c>
      <c r="W29" s="378">
        <v>2</v>
      </c>
      <c r="X29" s="378">
        <v>29.0932</v>
      </c>
      <c r="Y29" s="7"/>
      <c r="Z29" s="7"/>
      <c r="AA29" s="381">
        <v>3</v>
      </c>
      <c r="AB29" s="381">
        <v>2</v>
      </c>
      <c r="AC29" s="381">
        <v>26.760680000000001</v>
      </c>
      <c r="AD29" s="7"/>
      <c r="AE29" s="7"/>
      <c r="AF29" s="7"/>
      <c r="AG29" s="7"/>
      <c r="AH29" s="7"/>
      <c r="AI29" s="7"/>
      <c r="AJ29" s="7"/>
      <c r="AK29" s="7"/>
      <c r="AL29" s="7"/>
      <c r="AM29" s="7"/>
      <c r="AN29" s="7"/>
      <c r="AO29" s="7"/>
      <c r="AP29" s="7"/>
      <c r="AQ29" s="7"/>
      <c r="AR29" s="7"/>
      <c r="AS29" s="7"/>
      <c r="AT29" s="7"/>
      <c r="AU29" s="7"/>
      <c r="AV29" s="7"/>
      <c r="AW29" s="7"/>
      <c r="AX29" s="7"/>
      <c r="AY29" s="7"/>
    </row>
    <row r="30" spans="1:51" ht="16" x14ac:dyDescent="0.2">
      <c r="A30" s="173">
        <v>1</v>
      </c>
      <c r="B30" s="155">
        <v>5.67</v>
      </c>
      <c r="C30" s="174">
        <f>SUMIF($C$49:$C$9775,A30,$B$49:$B$9775)</f>
        <v>18653794.39825172</v>
      </c>
      <c r="D30">
        <f>B30*10^6/C30</f>
        <v>0.30395960623064477</v>
      </c>
      <c r="E30" s="7"/>
      <c r="F30" s="7"/>
      <c r="G30" s="7"/>
      <c r="H30" s="7"/>
      <c r="I30" s="7"/>
      <c r="J30" s="7"/>
      <c r="K30" s="7"/>
      <c r="L30" s="7"/>
      <c r="M30" s="7"/>
      <c r="N30" s="7"/>
      <c r="O30" s="7"/>
      <c r="P30" s="7"/>
      <c r="Q30" s="7"/>
      <c r="R30" s="7"/>
      <c r="S30" s="7"/>
      <c r="T30" s="7"/>
      <c r="U30" s="378"/>
      <c r="V30" s="378">
        <v>2019</v>
      </c>
      <c r="W30" s="378">
        <v>3</v>
      </c>
      <c r="X30" s="378">
        <v>29.202470000000002</v>
      </c>
      <c r="Y30" s="7"/>
      <c r="Z30" s="7"/>
      <c r="AA30" s="381">
        <v>4</v>
      </c>
      <c r="AB30" s="381">
        <v>3</v>
      </c>
      <c r="AC30" s="381">
        <v>26.688410000000001</v>
      </c>
      <c r="AD30" s="7"/>
      <c r="AE30" s="7"/>
      <c r="AF30" s="7"/>
      <c r="AG30" s="7"/>
      <c r="AH30" s="7"/>
      <c r="AI30" s="7"/>
      <c r="AJ30" s="7"/>
      <c r="AK30" s="7"/>
      <c r="AL30" s="7"/>
      <c r="AM30" s="7"/>
      <c r="AN30" s="7"/>
      <c r="AO30" s="7"/>
      <c r="AP30" s="7"/>
      <c r="AQ30" s="7"/>
      <c r="AR30" s="7"/>
      <c r="AS30" s="7"/>
      <c r="AT30" s="7"/>
      <c r="AU30" s="7"/>
      <c r="AV30" s="7"/>
      <c r="AW30" s="7"/>
      <c r="AX30" s="7"/>
      <c r="AY30" s="7"/>
    </row>
    <row r="31" spans="1:51" ht="16" x14ac:dyDescent="0.2">
      <c r="A31">
        <v>2</v>
      </c>
      <c r="B31" s="155">
        <v>6.05</v>
      </c>
      <c r="C31" s="174">
        <f t="shared" ref="C31:C41" si="0">SUMIF($C$49:$C$9775,A31,$B$49:$B$9775)</f>
        <v>16199244.611664215</v>
      </c>
      <c r="D31">
        <f t="shared" ref="D31:D41" si="1">B31*10^6/C31</f>
        <v>0.37347420481839733</v>
      </c>
      <c r="E31" s="7"/>
      <c r="F31" s="7"/>
      <c r="G31" s="7"/>
      <c r="H31" s="7"/>
      <c r="I31" s="7"/>
      <c r="J31" s="7"/>
      <c r="K31" s="7"/>
      <c r="L31" s="7"/>
      <c r="M31" s="7"/>
      <c r="N31" s="7"/>
      <c r="O31" s="7"/>
      <c r="P31" s="7"/>
      <c r="Q31" s="7"/>
      <c r="R31" s="7"/>
      <c r="S31" s="7"/>
      <c r="T31" s="7"/>
      <c r="U31" s="378"/>
      <c r="V31" s="378">
        <v>2019</v>
      </c>
      <c r="W31" s="378">
        <v>4</v>
      </c>
      <c r="X31" s="378">
        <v>30.736219999999999</v>
      </c>
      <c r="Y31" s="7"/>
      <c r="Z31" s="7"/>
      <c r="AA31" s="381">
        <v>5</v>
      </c>
      <c r="AB31" s="381">
        <v>4</v>
      </c>
      <c r="AC31" s="381">
        <v>28.038679999999999</v>
      </c>
      <c r="AD31" s="7"/>
      <c r="AE31" s="7"/>
      <c r="AF31" s="7"/>
      <c r="AG31" s="7"/>
      <c r="AH31" s="7"/>
      <c r="AI31" s="7"/>
      <c r="AJ31" s="7"/>
      <c r="AK31" s="7"/>
      <c r="AL31" s="7"/>
      <c r="AM31" s="7"/>
      <c r="AN31" s="7"/>
      <c r="AO31" s="7"/>
      <c r="AP31" s="7"/>
      <c r="AQ31" s="7"/>
      <c r="AR31" s="7"/>
      <c r="AS31" s="7"/>
      <c r="AT31" s="7"/>
      <c r="AU31" s="7"/>
      <c r="AV31" s="7"/>
      <c r="AW31" s="7"/>
      <c r="AX31" s="7"/>
      <c r="AY31" s="7"/>
    </row>
    <row r="32" spans="1:51" ht="16" x14ac:dyDescent="0.2">
      <c r="A32">
        <v>3</v>
      </c>
      <c r="B32" s="155">
        <v>7.2</v>
      </c>
      <c r="C32" s="174">
        <f t="shared" si="0"/>
        <v>17249762.578076676</v>
      </c>
      <c r="D32">
        <f>B32*10^6/C32</f>
        <v>0.41739704922957788</v>
      </c>
      <c r="E32" s="7"/>
      <c r="F32" s="7"/>
      <c r="G32" s="7"/>
      <c r="H32" s="7"/>
      <c r="I32" s="7"/>
      <c r="J32" s="7"/>
      <c r="K32" s="7"/>
      <c r="L32" s="7"/>
      <c r="M32" s="7"/>
      <c r="N32" s="7"/>
      <c r="O32" s="7"/>
      <c r="P32" s="7"/>
      <c r="Q32" s="7"/>
      <c r="R32" s="7"/>
      <c r="S32" s="7"/>
      <c r="T32" s="7"/>
      <c r="U32" s="378"/>
      <c r="V32" s="378">
        <v>2019</v>
      </c>
      <c r="W32" s="378">
        <v>5</v>
      </c>
      <c r="X32" s="378">
        <v>33.343600000000002</v>
      </c>
      <c r="Y32" s="7"/>
      <c r="Z32" s="7"/>
      <c r="AA32" s="381">
        <v>6</v>
      </c>
      <c r="AB32" s="381">
        <v>5</v>
      </c>
      <c r="AC32" s="381">
        <v>31.075389999999999</v>
      </c>
      <c r="AD32" s="7"/>
      <c r="AE32" s="7"/>
      <c r="AF32" s="7"/>
      <c r="AG32" s="7"/>
      <c r="AH32" s="7"/>
      <c r="AI32" s="7"/>
      <c r="AJ32" s="7"/>
      <c r="AK32" s="7"/>
      <c r="AL32" s="7"/>
      <c r="AM32" s="7"/>
      <c r="AN32" s="7"/>
      <c r="AO32" s="7"/>
      <c r="AP32" s="7"/>
      <c r="AQ32" s="7"/>
      <c r="AR32" s="7"/>
      <c r="AS32" s="7"/>
      <c r="AT32" s="7"/>
      <c r="AU32" s="7"/>
      <c r="AV32" s="7"/>
      <c r="AW32" s="7"/>
      <c r="AX32" s="7"/>
      <c r="AY32" s="7"/>
    </row>
    <row r="33" spans="1:51" ht="16" x14ac:dyDescent="0.2">
      <c r="A33">
        <v>4</v>
      </c>
      <c r="B33" s="155">
        <v>6.78</v>
      </c>
      <c r="C33" s="174">
        <f t="shared" si="0"/>
        <v>16779782.4979604</v>
      </c>
      <c r="D33">
        <f t="shared" si="1"/>
        <v>0.40405768077292514</v>
      </c>
      <c r="E33" s="7"/>
      <c r="F33" s="7"/>
      <c r="G33" s="7"/>
      <c r="H33" s="7"/>
      <c r="I33" s="7"/>
      <c r="J33" s="7"/>
      <c r="K33" s="7"/>
      <c r="L33" s="7"/>
      <c r="M33" s="7"/>
      <c r="N33" s="7"/>
      <c r="O33" s="7"/>
      <c r="P33" s="7"/>
      <c r="Q33" s="7"/>
      <c r="R33" s="7"/>
      <c r="S33" s="7"/>
      <c r="T33" s="7"/>
      <c r="U33" s="378"/>
      <c r="V33" s="378">
        <v>2019</v>
      </c>
      <c r="W33" s="378">
        <v>6</v>
      </c>
      <c r="X33" s="378">
        <v>37.733809999999998</v>
      </c>
      <c r="Y33" s="7"/>
      <c r="Z33" s="7"/>
      <c r="AA33" s="381">
        <v>7</v>
      </c>
      <c r="AB33" s="381">
        <v>6</v>
      </c>
      <c r="AC33" s="381">
        <v>35.129300000000001</v>
      </c>
      <c r="AD33" s="7"/>
      <c r="AE33" s="7"/>
      <c r="AF33" s="7"/>
      <c r="AG33" s="7"/>
      <c r="AH33" s="7"/>
      <c r="AI33" s="7"/>
      <c r="AJ33" s="7"/>
      <c r="AK33" s="7"/>
      <c r="AL33" s="7"/>
      <c r="AM33" s="7"/>
      <c r="AN33" s="7"/>
      <c r="AO33" s="7"/>
      <c r="AP33" s="7"/>
      <c r="AQ33" s="7"/>
      <c r="AR33" s="7"/>
      <c r="AS33" s="7"/>
      <c r="AT33" s="7"/>
      <c r="AU33" s="7"/>
      <c r="AV33" s="7"/>
      <c r="AW33" s="7"/>
      <c r="AX33" s="7"/>
      <c r="AY33" s="7"/>
    </row>
    <row r="34" spans="1:51" ht="16" x14ac:dyDescent="0.2">
      <c r="A34">
        <v>5</v>
      </c>
      <c r="B34" s="155">
        <v>9.07</v>
      </c>
      <c r="C34" s="174">
        <f t="shared" si="0"/>
        <v>18629506.739165362</v>
      </c>
      <c r="D34">
        <f t="shared" si="1"/>
        <v>0.48686205850699588</v>
      </c>
      <c r="E34" s="7"/>
      <c r="F34" s="7"/>
      <c r="G34" s="7"/>
      <c r="H34" s="7"/>
      <c r="I34" s="7"/>
      <c r="J34" s="7"/>
      <c r="K34" s="7"/>
      <c r="L34" s="7"/>
      <c r="M34" s="7"/>
      <c r="N34" s="7"/>
      <c r="O34" s="7"/>
      <c r="P34" s="7"/>
      <c r="Q34" s="7"/>
      <c r="R34" s="7"/>
      <c r="S34" s="7"/>
      <c r="T34" s="7"/>
      <c r="U34" s="378"/>
      <c r="V34" s="378">
        <v>2019</v>
      </c>
      <c r="W34" s="378">
        <v>7</v>
      </c>
      <c r="X34" s="378">
        <v>38.472639999999998</v>
      </c>
      <c r="Y34" s="7"/>
      <c r="Z34" s="7"/>
      <c r="AA34" s="381">
        <v>8</v>
      </c>
      <c r="AB34" s="381">
        <v>7</v>
      </c>
      <c r="AC34" s="381">
        <v>35.237720000000003</v>
      </c>
      <c r="AD34" s="7"/>
      <c r="AE34" s="7"/>
      <c r="AF34" s="7"/>
      <c r="AG34" s="7"/>
      <c r="AH34" s="7"/>
      <c r="AI34" s="7"/>
      <c r="AJ34" s="7"/>
      <c r="AK34" s="7"/>
      <c r="AL34" s="7"/>
      <c r="AM34" s="7"/>
      <c r="AN34" s="7"/>
      <c r="AO34" s="7"/>
      <c r="AP34" s="7"/>
      <c r="AQ34" s="7"/>
      <c r="AR34" s="7"/>
      <c r="AS34" s="7"/>
      <c r="AT34" s="7"/>
      <c r="AU34" s="7"/>
      <c r="AV34" s="7"/>
      <c r="AW34" s="7"/>
      <c r="AX34" s="7"/>
      <c r="AY34" s="7"/>
    </row>
    <row r="35" spans="1:51" ht="16" x14ac:dyDescent="0.2">
      <c r="A35">
        <v>6</v>
      </c>
      <c r="B35" s="155">
        <v>8.5299999999999994</v>
      </c>
      <c r="C35" s="174">
        <f t="shared" si="0"/>
        <v>20684633.129829019</v>
      </c>
      <c r="D35">
        <f t="shared" si="1"/>
        <v>0.41238343201257976</v>
      </c>
      <c r="E35" s="7"/>
      <c r="F35" s="7"/>
      <c r="G35" s="7"/>
      <c r="H35" s="7"/>
      <c r="I35" s="7"/>
      <c r="J35" s="7"/>
      <c r="K35" s="7"/>
      <c r="L35" s="7"/>
      <c r="M35" s="7"/>
      <c r="N35" s="7"/>
      <c r="O35" s="7"/>
      <c r="P35" s="7"/>
      <c r="Q35" s="7"/>
      <c r="R35" s="7"/>
      <c r="S35" s="7"/>
      <c r="T35" s="7"/>
      <c r="U35" s="378"/>
      <c r="V35" s="378">
        <v>2019</v>
      </c>
      <c r="W35" s="378">
        <v>8</v>
      </c>
      <c r="X35" s="378">
        <v>32.5655</v>
      </c>
      <c r="Y35" s="7"/>
      <c r="Z35" s="7"/>
      <c r="AA35" s="381">
        <v>9</v>
      </c>
      <c r="AB35" s="381">
        <v>8</v>
      </c>
      <c r="AC35" s="381">
        <v>27.616219999999998</v>
      </c>
      <c r="AD35" s="7"/>
      <c r="AE35" s="7"/>
      <c r="AF35" s="7"/>
      <c r="AG35" s="7"/>
      <c r="AH35" s="7"/>
      <c r="AI35" s="7"/>
      <c r="AJ35" s="7"/>
      <c r="AK35" s="7"/>
      <c r="AL35" s="7"/>
      <c r="AM35" s="7"/>
      <c r="AN35" s="7"/>
      <c r="AO35" s="7"/>
      <c r="AP35" s="7"/>
      <c r="AQ35" s="7"/>
      <c r="AR35" s="7"/>
      <c r="AS35" s="7"/>
      <c r="AT35" s="7"/>
      <c r="AU35" s="7"/>
      <c r="AV35" s="7"/>
      <c r="AW35" s="7"/>
      <c r="AX35" s="7"/>
      <c r="AY35" s="7"/>
    </row>
    <row r="36" spans="1:51" ht="16" x14ac:dyDescent="0.2">
      <c r="A36">
        <v>7</v>
      </c>
      <c r="B36" s="155">
        <v>10.82</v>
      </c>
      <c r="C36" s="174">
        <f t="shared" si="0"/>
        <v>23605012.934907876</v>
      </c>
      <c r="D36">
        <f t="shared" si="1"/>
        <v>0.4583772112235967</v>
      </c>
      <c r="E36" s="7"/>
      <c r="F36" s="7"/>
      <c r="G36" s="7"/>
      <c r="H36" s="7"/>
      <c r="I36" s="7"/>
      <c r="J36" s="7"/>
      <c r="K36" s="7"/>
      <c r="L36" s="7"/>
      <c r="M36" s="7"/>
      <c r="N36" s="7"/>
      <c r="O36" s="7"/>
      <c r="P36" s="7"/>
      <c r="Q36" s="7"/>
      <c r="R36" s="7"/>
      <c r="S36" s="7"/>
      <c r="T36" s="7"/>
      <c r="U36" s="378"/>
      <c r="V36" s="378">
        <v>2019</v>
      </c>
      <c r="W36" s="378">
        <v>9</v>
      </c>
      <c r="X36" s="378">
        <v>24.757660000000001</v>
      </c>
      <c r="Y36" s="7"/>
      <c r="Z36" s="7"/>
      <c r="AA36" s="381">
        <v>10</v>
      </c>
      <c r="AB36" s="381">
        <v>9</v>
      </c>
      <c r="AC36" s="381">
        <v>21.400110000000002</v>
      </c>
      <c r="AD36" s="7"/>
      <c r="AE36" s="7"/>
      <c r="AF36" s="7"/>
      <c r="AG36" s="7"/>
      <c r="AH36" s="7"/>
      <c r="AI36" s="7"/>
      <c r="AJ36" s="7"/>
      <c r="AK36" s="7"/>
      <c r="AL36" s="7"/>
      <c r="AM36" s="7"/>
      <c r="AN36" s="7"/>
      <c r="AO36" s="7"/>
      <c r="AP36" s="7"/>
      <c r="AQ36" s="7"/>
      <c r="AR36" s="7"/>
      <c r="AS36" s="7"/>
      <c r="AT36" s="7"/>
      <c r="AU36" s="7"/>
      <c r="AV36" s="7"/>
      <c r="AW36" s="7"/>
      <c r="AX36" s="7"/>
      <c r="AY36" s="7"/>
    </row>
    <row r="37" spans="1:51" ht="16" x14ac:dyDescent="0.2">
      <c r="A37">
        <v>8</v>
      </c>
      <c r="B37" s="155">
        <v>8.81</v>
      </c>
      <c r="C37" s="174">
        <f t="shared" si="0"/>
        <v>23554067.777809594</v>
      </c>
      <c r="D37">
        <f t="shared" si="1"/>
        <v>0.37403305803084874</v>
      </c>
      <c r="E37" s="7"/>
      <c r="F37" s="7"/>
      <c r="G37" s="7"/>
      <c r="H37" s="7"/>
      <c r="I37" s="7"/>
      <c r="J37" s="7"/>
      <c r="K37" s="7"/>
      <c r="L37" s="7"/>
      <c r="M37" s="7"/>
      <c r="N37" s="7"/>
      <c r="O37" s="7"/>
      <c r="P37" s="7"/>
      <c r="Q37" s="7"/>
      <c r="R37" s="7"/>
      <c r="S37" s="7"/>
      <c r="T37" s="7"/>
      <c r="U37" s="378"/>
      <c r="V37" s="378">
        <v>2019</v>
      </c>
      <c r="W37" s="378">
        <v>10</v>
      </c>
      <c r="X37" s="378">
        <v>22.582979999999999</v>
      </c>
      <c r="Y37" s="7"/>
      <c r="Z37" s="7"/>
      <c r="AA37" s="381">
        <v>11</v>
      </c>
      <c r="AB37" s="381">
        <v>10</v>
      </c>
      <c r="AC37" s="381">
        <v>20.563040000000001</v>
      </c>
      <c r="AD37" s="7"/>
      <c r="AE37" s="7"/>
      <c r="AF37" s="7"/>
      <c r="AG37" s="7"/>
      <c r="AH37" s="7"/>
      <c r="AI37" s="7"/>
      <c r="AJ37" s="7"/>
      <c r="AK37" s="7"/>
      <c r="AL37" s="7"/>
      <c r="AM37" s="7"/>
      <c r="AN37" s="7"/>
      <c r="AO37" s="7"/>
      <c r="AP37" s="7"/>
      <c r="AQ37" s="7"/>
      <c r="AR37" s="7"/>
      <c r="AS37" s="7"/>
      <c r="AT37" s="7"/>
      <c r="AU37" s="7"/>
      <c r="AV37" s="7"/>
      <c r="AW37" s="7"/>
      <c r="AX37" s="7"/>
      <c r="AY37" s="7"/>
    </row>
    <row r="38" spans="1:51" ht="16" x14ac:dyDescent="0.2">
      <c r="A38">
        <v>9</v>
      </c>
      <c r="B38" s="155">
        <v>7.18</v>
      </c>
      <c r="C38" s="174">
        <f t="shared" si="0"/>
        <v>20870240.546642404</v>
      </c>
      <c r="D38">
        <f t="shared" si="1"/>
        <v>0.34403053400144523</v>
      </c>
      <c r="E38" s="7"/>
      <c r="F38" s="7"/>
      <c r="G38" s="7"/>
      <c r="H38" s="7"/>
      <c r="I38" s="7"/>
      <c r="J38" s="7"/>
      <c r="K38" s="7"/>
      <c r="L38" s="7"/>
      <c r="M38" s="7"/>
      <c r="N38" s="7"/>
      <c r="O38" s="7"/>
      <c r="P38" s="7"/>
      <c r="Q38" s="7"/>
      <c r="R38" s="7"/>
      <c r="S38" s="7"/>
      <c r="T38" s="7"/>
      <c r="U38" s="378"/>
      <c r="V38" s="378">
        <v>2019</v>
      </c>
      <c r="W38" s="378">
        <v>11</v>
      </c>
      <c r="X38" s="378">
        <v>21.699629999999999</v>
      </c>
      <c r="Y38" s="7"/>
      <c r="Z38" s="7"/>
      <c r="AA38" s="381">
        <v>12</v>
      </c>
      <c r="AB38" s="381">
        <v>11</v>
      </c>
      <c r="AC38" s="381">
        <v>19.875440000000001</v>
      </c>
      <c r="AD38" s="7"/>
      <c r="AE38" s="7"/>
      <c r="AF38" s="7"/>
      <c r="AG38" s="7"/>
      <c r="AH38" s="7"/>
      <c r="AI38" s="7"/>
      <c r="AJ38" s="7"/>
      <c r="AK38" s="7"/>
      <c r="AL38" s="7"/>
      <c r="AM38" s="7"/>
      <c r="AN38" s="7"/>
      <c r="AO38" s="7"/>
      <c r="AP38" s="7"/>
      <c r="AQ38" s="7"/>
      <c r="AR38" s="7"/>
      <c r="AS38" s="7"/>
      <c r="AT38" s="7"/>
      <c r="AU38" s="7"/>
      <c r="AV38" s="7"/>
      <c r="AW38" s="7"/>
      <c r="AX38" s="7"/>
      <c r="AY38" s="7"/>
    </row>
    <row r="39" spans="1:51" ht="16" x14ac:dyDescent="0.2">
      <c r="A39">
        <v>10</v>
      </c>
      <c r="B39" s="155">
        <v>8.0299999999999994</v>
      </c>
      <c r="C39" s="174">
        <f t="shared" si="0"/>
        <v>19105202.611152243</v>
      </c>
      <c r="D39">
        <f t="shared" si="1"/>
        <v>0.42030436229515111</v>
      </c>
      <c r="E39" s="7"/>
      <c r="F39" s="7"/>
      <c r="G39" s="7"/>
      <c r="H39" s="7"/>
      <c r="I39" s="7"/>
      <c r="J39" s="7"/>
      <c r="K39" s="7"/>
      <c r="L39" s="7"/>
      <c r="M39" s="7"/>
      <c r="N39" s="7"/>
      <c r="O39" s="7"/>
      <c r="P39" s="7"/>
      <c r="Q39" s="7"/>
      <c r="R39" s="7"/>
      <c r="S39" s="7"/>
      <c r="T39" s="7"/>
      <c r="U39" s="378"/>
      <c r="V39" s="378">
        <v>2019</v>
      </c>
      <c r="W39" s="378">
        <v>12</v>
      </c>
      <c r="X39" s="378">
        <v>25.727720000000001</v>
      </c>
      <c r="Y39" s="7"/>
      <c r="Z39" s="7"/>
      <c r="AA39" s="381">
        <v>13</v>
      </c>
      <c r="AB39" s="381">
        <v>12</v>
      </c>
      <c r="AC39" s="381">
        <v>22.784559999999999</v>
      </c>
      <c r="AD39" s="7"/>
      <c r="AE39" s="7"/>
      <c r="AF39" s="7"/>
      <c r="AG39" s="7"/>
      <c r="AH39" s="7"/>
      <c r="AI39" s="7"/>
      <c r="AJ39" s="7"/>
      <c r="AK39" s="7"/>
      <c r="AL39" s="7"/>
      <c r="AM39" s="7"/>
      <c r="AN39" s="7"/>
      <c r="AO39" s="7"/>
      <c r="AP39" s="7"/>
      <c r="AQ39" s="7"/>
      <c r="AR39" s="7"/>
      <c r="AS39" s="7"/>
      <c r="AT39" s="7"/>
      <c r="AU39" s="7"/>
      <c r="AV39" s="7"/>
      <c r="AW39" s="7"/>
      <c r="AX39" s="7"/>
      <c r="AY39" s="7"/>
    </row>
    <row r="40" spans="1:51" ht="16" x14ac:dyDescent="0.2">
      <c r="A40">
        <v>11</v>
      </c>
      <c r="B40" s="155">
        <v>5.94</v>
      </c>
      <c r="C40" s="174">
        <f t="shared" si="0"/>
        <v>17341657.250578444</v>
      </c>
      <c r="D40">
        <f t="shared" si="1"/>
        <v>0.34252781693063772</v>
      </c>
      <c r="E40" s="7"/>
      <c r="F40" s="7"/>
      <c r="G40" s="7"/>
      <c r="H40" s="7"/>
      <c r="I40" s="7"/>
      <c r="J40" s="7"/>
      <c r="K40" s="7"/>
      <c r="L40" s="7"/>
      <c r="M40" s="7"/>
      <c r="N40" s="7"/>
      <c r="O40" s="7"/>
      <c r="P40" s="7"/>
      <c r="Q40" s="7"/>
      <c r="R40" s="7"/>
      <c r="S40" s="7"/>
      <c r="T40" s="7"/>
      <c r="U40" s="378"/>
      <c r="V40" s="378">
        <v>2019</v>
      </c>
      <c r="W40" s="378">
        <v>13</v>
      </c>
      <c r="X40" s="378">
        <v>28.60979</v>
      </c>
      <c r="Y40" s="7"/>
      <c r="Z40" s="7"/>
      <c r="AA40" s="381">
        <v>14</v>
      </c>
      <c r="AB40" s="381">
        <v>13</v>
      </c>
      <c r="AC40" s="381">
        <v>27.08521</v>
      </c>
      <c r="AD40" s="7"/>
      <c r="AE40" s="7"/>
      <c r="AF40" s="7"/>
      <c r="AG40" s="7"/>
      <c r="AH40" s="7"/>
      <c r="AI40" s="7"/>
      <c r="AJ40" s="7"/>
      <c r="AK40" s="7"/>
      <c r="AL40" s="7"/>
      <c r="AM40" s="7"/>
      <c r="AN40" s="7"/>
      <c r="AO40" s="7"/>
      <c r="AP40" s="7"/>
      <c r="AQ40" s="7"/>
      <c r="AR40" s="7"/>
      <c r="AS40" s="7"/>
      <c r="AT40" s="7"/>
      <c r="AU40" s="7"/>
      <c r="AV40" s="7"/>
      <c r="AW40" s="7"/>
      <c r="AX40" s="7"/>
      <c r="AY40" s="7"/>
    </row>
    <row r="41" spans="1:51" ht="16" x14ac:dyDescent="0.2">
      <c r="A41">
        <v>12</v>
      </c>
      <c r="B41" s="155">
        <v>9.43</v>
      </c>
      <c r="C41" s="174">
        <f t="shared" si="0"/>
        <v>18381024.906754784</v>
      </c>
      <c r="D41">
        <f t="shared" si="1"/>
        <v>0.51302906382193081</v>
      </c>
      <c r="E41" s="7"/>
      <c r="F41" s="7"/>
      <c r="G41" s="7"/>
      <c r="H41" s="7"/>
      <c r="I41" s="7"/>
      <c r="J41" s="7"/>
      <c r="K41" s="7"/>
      <c r="L41" s="7"/>
      <c r="M41" s="7"/>
      <c r="N41" s="7"/>
      <c r="O41" s="7"/>
      <c r="P41" s="7"/>
      <c r="Q41" s="7"/>
      <c r="R41" s="7"/>
      <c r="S41" s="7"/>
      <c r="T41" s="7"/>
      <c r="U41" s="378"/>
      <c r="V41" s="378">
        <v>2019</v>
      </c>
      <c r="W41" s="378">
        <v>14</v>
      </c>
      <c r="X41" s="378">
        <v>26.494969999999999</v>
      </c>
      <c r="Y41" s="7"/>
      <c r="Z41" s="7"/>
      <c r="AA41" s="381">
        <v>15</v>
      </c>
      <c r="AB41" s="381">
        <v>14</v>
      </c>
      <c r="AC41" s="381">
        <v>25.992550000000001</v>
      </c>
      <c r="AD41" s="7"/>
      <c r="AE41" s="7"/>
      <c r="AF41" s="7"/>
      <c r="AG41" s="7"/>
      <c r="AH41" s="7"/>
      <c r="AI41" s="7"/>
      <c r="AJ41" s="7"/>
      <c r="AK41" s="7"/>
      <c r="AL41" s="7"/>
      <c r="AM41" s="7"/>
      <c r="AN41" s="7"/>
      <c r="AO41" s="7"/>
      <c r="AP41" s="7"/>
      <c r="AQ41" s="7"/>
      <c r="AR41" s="7"/>
      <c r="AS41" s="7"/>
      <c r="AT41" s="7"/>
      <c r="AU41" s="7"/>
      <c r="AV41" s="7"/>
      <c r="AW41" s="7"/>
      <c r="AX41" s="7"/>
      <c r="AY41" s="7"/>
    </row>
    <row r="42" spans="1:51" ht="16" x14ac:dyDescent="0.2">
      <c r="A42" s="1" t="s">
        <v>405</v>
      </c>
      <c r="B42"/>
      <c r="C42"/>
      <c r="D42" s="1">
        <f>AVERAGE(D30:D41)</f>
        <v>0.40420300648956092</v>
      </c>
      <c r="E42" s="7"/>
      <c r="F42" s="7"/>
      <c r="G42" s="7"/>
      <c r="H42" s="7"/>
      <c r="I42" s="7"/>
      <c r="J42" s="7"/>
      <c r="K42" s="7"/>
      <c r="L42" s="7"/>
      <c r="M42" s="7"/>
      <c r="N42" s="7"/>
      <c r="O42" s="7"/>
      <c r="P42" s="7"/>
      <c r="Q42" s="7"/>
      <c r="R42" s="7"/>
      <c r="S42" s="7"/>
      <c r="T42" s="7"/>
      <c r="U42" s="378"/>
      <c r="V42" s="378">
        <v>2019</v>
      </c>
      <c r="W42" s="378">
        <v>15</v>
      </c>
      <c r="X42" s="378">
        <v>28.64837</v>
      </c>
      <c r="Y42" s="7"/>
      <c r="Z42" s="7"/>
      <c r="AA42" s="381">
        <v>16</v>
      </c>
      <c r="AB42" s="381">
        <v>15</v>
      </c>
      <c r="AC42" s="381">
        <v>32.418309999999998</v>
      </c>
      <c r="AD42" s="7"/>
      <c r="AE42" s="7"/>
      <c r="AF42" s="7"/>
      <c r="AG42" s="7"/>
      <c r="AH42" s="7"/>
      <c r="AI42" s="7"/>
      <c r="AJ42" s="7"/>
      <c r="AK42" s="7"/>
      <c r="AL42" s="7"/>
      <c r="AM42" s="7"/>
      <c r="AN42" s="7"/>
      <c r="AO42" s="7"/>
      <c r="AP42" s="7"/>
      <c r="AQ42" s="7"/>
      <c r="AR42" s="7"/>
      <c r="AS42" s="7"/>
      <c r="AT42" s="7"/>
      <c r="AU42" s="7"/>
      <c r="AV42" s="7"/>
      <c r="AW42" s="7"/>
      <c r="AX42" s="7"/>
      <c r="AY42" s="7"/>
    </row>
    <row r="43" spans="1:51" ht="16" x14ac:dyDescent="0.2">
      <c r="A43"/>
      <c r="B43"/>
      <c r="C43"/>
      <c r="D43"/>
      <c r="E43" s="7"/>
      <c r="F43" s="7"/>
      <c r="G43" s="7"/>
      <c r="H43" s="7"/>
      <c r="I43" s="7"/>
      <c r="J43" s="7"/>
      <c r="K43" s="7"/>
      <c r="L43" s="7"/>
      <c r="M43" s="7"/>
      <c r="N43" s="7"/>
      <c r="O43" s="7"/>
      <c r="P43" s="7"/>
      <c r="Q43" s="7"/>
      <c r="R43" s="7"/>
      <c r="S43" s="7"/>
      <c r="T43" s="7"/>
      <c r="U43" s="378"/>
      <c r="V43" s="378">
        <v>2019</v>
      </c>
      <c r="W43" s="378">
        <v>16</v>
      </c>
      <c r="X43" s="378">
        <v>30.4437</v>
      </c>
      <c r="Y43" s="7"/>
      <c r="Z43" s="7"/>
      <c r="AA43" s="381">
        <v>17</v>
      </c>
      <c r="AB43" s="381">
        <v>16</v>
      </c>
      <c r="AC43" s="381">
        <v>37.83925</v>
      </c>
      <c r="AD43" s="7"/>
      <c r="AE43" s="7"/>
      <c r="AF43" s="7"/>
      <c r="AG43" s="7"/>
      <c r="AH43" s="7"/>
      <c r="AI43" s="7"/>
      <c r="AJ43" s="7"/>
      <c r="AK43" s="7"/>
      <c r="AL43" s="7"/>
      <c r="AM43" s="7"/>
      <c r="AN43" s="7"/>
      <c r="AO43" s="7"/>
      <c r="AP43" s="7"/>
      <c r="AQ43" s="7"/>
      <c r="AR43" s="7"/>
      <c r="AS43" s="7"/>
      <c r="AT43" s="7"/>
      <c r="AU43" s="7"/>
      <c r="AV43" s="7"/>
      <c r="AW43" s="7"/>
      <c r="AX43" s="7"/>
      <c r="AY43" s="7"/>
    </row>
    <row r="44" spans="1:51" ht="16" x14ac:dyDescent="0.2">
      <c r="A44"/>
      <c r="B44"/>
      <c r="C44"/>
      <c r="D44"/>
      <c r="E44" s="7"/>
      <c r="F44" s="7"/>
      <c r="G44" s="7"/>
      <c r="H44" s="7"/>
      <c r="I44" s="7"/>
      <c r="J44" s="7"/>
      <c r="K44" s="7"/>
      <c r="L44" s="7"/>
      <c r="M44" s="7"/>
      <c r="N44" s="7"/>
      <c r="O44" s="7"/>
      <c r="P44" s="7"/>
      <c r="Q44" s="7"/>
      <c r="R44" s="7"/>
      <c r="S44" s="7"/>
      <c r="T44" s="7"/>
      <c r="U44" s="378"/>
      <c r="V44" s="378">
        <v>2019</v>
      </c>
      <c r="W44" s="378">
        <v>17</v>
      </c>
      <c r="X44" s="378">
        <v>53.331910000000001</v>
      </c>
      <c r="Y44" s="7"/>
      <c r="Z44" s="7"/>
      <c r="AA44" s="381">
        <v>18</v>
      </c>
      <c r="AB44" s="381">
        <v>17</v>
      </c>
      <c r="AC44" s="381">
        <v>56.584829999999997</v>
      </c>
      <c r="AD44" s="7"/>
      <c r="AE44" s="7"/>
      <c r="AF44" s="7"/>
      <c r="AG44" s="7"/>
      <c r="AH44" s="7"/>
      <c r="AI44" s="7"/>
      <c r="AJ44" s="7"/>
      <c r="AK44" s="7"/>
      <c r="AL44" s="7"/>
      <c r="AM44" s="7"/>
      <c r="AN44" s="7"/>
      <c r="AO44" s="7"/>
      <c r="AP44" s="7"/>
      <c r="AQ44" s="7"/>
      <c r="AR44" s="7"/>
      <c r="AS44" s="7"/>
      <c r="AT44" s="7"/>
      <c r="AU44" s="7"/>
      <c r="AV44" s="7"/>
      <c r="AW44" s="7"/>
      <c r="AX44" s="7"/>
      <c r="AY44" s="7"/>
    </row>
    <row r="45" spans="1:51" ht="16" x14ac:dyDescent="0.2">
      <c r="A45" t="s">
        <v>397</v>
      </c>
      <c r="B45"/>
      <c r="C45"/>
      <c r="D45"/>
      <c r="E45" s="7"/>
      <c r="F45" s="7"/>
      <c r="G45" s="7"/>
      <c r="H45" s="7"/>
      <c r="I45" s="7"/>
      <c r="J45" s="7"/>
      <c r="K45" s="7"/>
      <c r="L45" s="7"/>
      <c r="M45" s="7"/>
      <c r="N45" s="7"/>
      <c r="O45" s="7"/>
      <c r="P45" s="7"/>
      <c r="Q45" s="7"/>
      <c r="R45" s="7"/>
      <c r="S45" s="7"/>
      <c r="T45" s="7"/>
      <c r="U45" s="378"/>
      <c r="V45" s="378">
        <v>2019</v>
      </c>
      <c r="W45" s="378">
        <v>18</v>
      </c>
      <c r="X45" s="378">
        <v>66.154240000000001</v>
      </c>
      <c r="Y45" s="7"/>
      <c r="Z45" s="7"/>
      <c r="AA45" s="381">
        <v>19</v>
      </c>
      <c r="AB45" s="381">
        <v>18</v>
      </c>
      <c r="AC45" s="381">
        <v>64.960120000000003</v>
      </c>
      <c r="AD45" s="7"/>
      <c r="AE45" s="7"/>
      <c r="AF45" s="7"/>
      <c r="AG45" s="7"/>
      <c r="AH45" s="7"/>
      <c r="AI45" s="7"/>
      <c r="AJ45" s="7"/>
      <c r="AK45" s="7"/>
      <c r="AL45" s="7"/>
      <c r="AM45" s="7"/>
      <c r="AN45" s="7"/>
      <c r="AO45" s="7"/>
      <c r="AP45" s="7"/>
      <c r="AQ45" s="7"/>
      <c r="AR45" s="7"/>
      <c r="AS45" s="7"/>
      <c r="AT45" s="7"/>
      <c r="AU45" s="7"/>
      <c r="AV45" s="7"/>
      <c r="AW45" s="7"/>
      <c r="AX45" s="7"/>
      <c r="AY45" s="7"/>
    </row>
    <row r="46" spans="1:51" ht="16" x14ac:dyDescent="0.2">
      <c r="A46" t="s">
        <v>398</v>
      </c>
      <c r="B46"/>
      <c r="C46"/>
      <c r="D46"/>
      <c r="E46" s="7"/>
      <c r="F46" s="7"/>
      <c r="G46" s="7"/>
      <c r="H46" s="7"/>
      <c r="I46" s="7"/>
      <c r="J46" s="7"/>
      <c r="K46" s="7"/>
      <c r="L46" s="7"/>
      <c r="M46" s="7"/>
      <c r="N46" s="7"/>
      <c r="O46" s="7"/>
      <c r="P46" s="7"/>
      <c r="Q46" s="7"/>
      <c r="R46" s="7"/>
      <c r="S46" s="7"/>
      <c r="T46" s="7"/>
      <c r="U46" s="378"/>
      <c r="V46" s="378">
        <v>2019</v>
      </c>
      <c r="W46" s="378">
        <v>19</v>
      </c>
      <c r="X46" s="378">
        <v>60.078009999999999</v>
      </c>
      <c r="Y46" s="7"/>
      <c r="Z46" s="7"/>
      <c r="AA46" s="381">
        <v>20</v>
      </c>
      <c r="AB46" s="381">
        <v>19</v>
      </c>
      <c r="AC46" s="381">
        <v>55.501750000000001</v>
      </c>
      <c r="AD46" s="7"/>
      <c r="AE46" s="7"/>
      <c r="AF46" s="7"/>
      <c r="AG46" s="7"/>
      <c r="AH46" s="7"/>
      <c r="AI46" s="7"/>
      <c r="AJ46" s="7"/>
      <c r="AK46" s="7"/>
      <c r="AL46" s="7"/>
      <c r="AM46" s="7"/>
      <c r="AN46" s="7"/>
      <c r="AO46" s="7"/>
      <c r="AP46" s="7"/>
      <c r="AQ46" s="7"/>
      <c r="AR46" s="7"/>
      <c r="AS46" s="7"/>
      <c r="AT46" s="7"/>
      <c r="AU46" s="7"/>
      <c r="AV46" s="7"/>
      <c r="AW46" s="7"/>
      <c r="AX46" s="7"/>
      <c r="AY46" s="7"/>
    </row>
    <row r="47" spans="1:51" ht="16" x14ac:dyDescent="0.2">
      <c r="A47"/>
      <c r="B47"/>
      <c r="C47"/>
      <c r="D47"/>
      <c r="E47" s="7"/>
      <c r="F47" s="7"/>
      <c r="G47" s="7"/>
      <c r="H47" s="7"/>
      <c r="I47" s="7"/>
      <c r="J47" s="7"/>
      <c r="K47" s="7"/>
      <c r="L47" s="7"/>
      <c r="M47" s="7"/>
      <c r="N47" s="7"/>
      <c r="O47" s="7"/>
      <c r="P47" s="7"/>
      <c r="Q47" s="7"/>
      <c r="R47" s="7"/>
      <c r="S47" s="7"/>
      <c r="T47" s="7"/>
      <c r="U47" s="378"/>
      <c r="V47" s="378">
        <v>2019</v>
      </c>
      <c r="W47" s="378">
        <v>20</v>
      </c>
      <c r="X47" s="378">
        <v>46.268999999999998</v>
      </c>
      <c r="Y47" s="7"/>
      <c r="Z47" s="7"/>
      <c r="AA47" s="381">
        <v>21</v>
      </c>
      <c r="AB47" s="381">
        <v>20</v>
      </c>
      <c r="AC47" s="381">
        <v>43.467889999999997</v>
      </c>
      <c r="AD47" s="7"/>
      <c r="AE47" s="7"/>
      <c r="AF47" s="7"/>
      <c r="AG47" s="7"/>
      <c r="AH47" s="7"/>
      <c r="AI47" s="7"/>
      <c r="AJ47" s="7"/>
      <c r="AK47" s="7"/>
      <c r="AL47" s="7"/>
      <c r="AM47" s="7"/>
      <c r="AN47" s="7"/>
      <c r="AO47" s="7"/>
      <c r="AP47" s="7"/>
      <c r="AQ47" s="7"/>
      <c r="AR47" s="7"/>
      <c r="AS47" s="7"/>
      <c r="AT47" s="7"/>
      <c r="AU47" s="7"/>
      <c r="AV47" s="7"/>
      <c r="AW47" s="7"/>
      <c r="AX47" s="7"/>
      <c r="AY47" s="7"/>
    </row>
    <row r="48" spans="1:51" ht="16" x14ac:dyDescent="0.2">
      <c r="A48" s="167" t="s">
        <v>399</v>
      </c>
      <c r="B48" s="170" t="s">
        <v>400</v>
      </c>
      <c r="C48" t="s">
        <v>8</v>
      </c>
      <c r="D48"/>
      <c r="E48" s="7"/>
      <c r="F48" s="7"/>
      <c r="G48" s="7"/>
      <c r="H48" s="7"/>
      <c r="I48" s="7"/>
      <c r="J48" s="7"/>
      <c r="K48" s="7"/>
      <c r="L48" s="7"/>
      <c r="M48" s="7"/>
      <c r="N48" s="7"/>
      <c r="O48" s="7"/>
      <c r="P48" s="7"/>
      <c r="Q48" s="7"/>
      <c r="R48" s="7"/>
      <c r="S48" s="7"/>
      <c r="T48" s="7"/>
      <c r="U48" s="378"/>
      <c r="V48" s="378">
        <v>2019</v>
      </c>
      <c r="W48" s="378">
        <v>21</v>
      </c>
      <c r="X48" s="378">
        <v>42.598599999999998</v>
      </c>
      <c r="Y48" s="7"/>
      <c r="Z48" s="7"/>
      <c r="AA48" s="381">
        <v>22</v>
      </c>
      <c r="AB48" s="381">
        <v>21</v>
      </c>
      <c r="AC48" s="381">
        <v>40.111849999999997</v>
      </c>
      <c r="AD48" s="7"/>
      <c r="AE48" s="7"/>
      <c r="AF48" s="7"/>
      <c r="AG48" s="7"/>
      <c r="AH48" s="7"/>
      <c r="AI48" s="7"/>
      <c r="AJ48" s="7"/>
      <c r="AK48" s="7"/>
      <c r="AL48" s="7"/>
      <c r="AM48" s="7"/>
      <c r="AN48" s="7"/>
      <c r="AO48" s="7"/>
      <c r="AP48" s="7"/>
      <c r="AQ48" s="7"/>
      <c r="AR48" s="7"/>
      <c r="AS48" s="7"/>
      <c r="AT48" s="7"/>
      <c r="AU48" s="7"/>
      <c r="AV48" s="7"/>
      <c r="AW48" s="7"/>
      <c r="AX48" s="7"/>
      <c r="AY48" s="7"/>
    </row>
    <row r="49" spans="1:51" ht="16" x14ac:dyDescent="0.2">
      <c r="A49" s="168">
        <v>42736.041666574696</v>
      </c>
      <c r="B49" s="171">
        <v>22303.636049143854</v>
      </c>
      <c r="C49">
        <f>MONTH(A49)</f>
        <v>1</v>
      </c>
      <c r="D49"/>
      <c r="E49" s="7"/>
      <c r="F49" s="7"/>
      <c r="G49" s="7"/>
      <c r="H49" s="7"/>
      <c r="I49" s="7"/>
      <c r="J49" s="7"/>
      <c r="K49" s="7"/>
      <c r="L49" s="7"/>
      <c r="M49" s="7"/>
      <c r="N49" s="7"/>
      <c r="O49" s="7"/>
      <c r="P49" s="7"/>
      <c r="Q49" s="7"/>
      <c r="R49" s="7"/>
      <c r="S49" s="7"/>
      <c r="T49" s="7"/>
      <c r="U49" s="378"/>
      <c r="V49" s="378">
        <v>2019</v>
      </c>
      <c r="W49" s="378">
        <v>22</v>
      </c>
      <c r="X49" s="378">
        <v>46.128480000000003</v>
      </c>
      <c r="Y49" s="7"/>
      <c r="Z49" s="7"/>
      <c r="AA49" s="381">
        <v>23</v>
      </c>
      <c r="AB49" s="381">
        <v>22</v>
      </c>
      <c r="AC49" s="381">
        <v>39.928190000000001</v>
      </c>
      <c r="AD49" s="7"/>
      <c r="AE49" s="7"/>
      <c r="AF49" s="7"/>
      <c r="AG49" s="7"/>
      <c r="AH49" s="7"/>
      <c r="AI49" s="7"/>
      <c r="AJ49" s="7"/>
      <c r="AK49" s="7"/>
      <c r="AL49" s="7"/>
      <c r="AM49" s="7"/>
      <c r="AN49" s="7"/>
      <c r="AO49" s="7"/>
      <c r="AP49" s="7"/>
      <c r="AQ49" s="7"/>
      <c r="AR49" s="7"/>
      <c r="AS49" s="7"/>
      <c r="AT49" s="7"/>
      <c r="AU49" s="7"/>
      <c r="AV49" s="7"/>
      <c r="AW49" s="7"/>
      <c r="AX49" s="7"/>
      <c r="AY49" s="7"/>
    </row>
    <row r="50" spans="1:51" ht="16" x14ac:dyDescent="0.2">
      <c r="A50" s="169">
        <v>42736.08333324136</v>
      </c>
      <c r="B50" s="172">
        <v>21323.249547567004</v>
      </c>
      <c r="C50">
        <f t="shared" ref="C50:C113" si="2">MONTH(A50)</f>
        <v>1</v>
      </c>
      <c r="D50"/>
      <c r="E50" s="7"/>
      <c r="F50" s="7"/>
      <c r="G50" s="7"/>
      <c r="H50" s="7"/>
      <c r="I50" s="7"/>
      <c r="J50" s="7"/>
      <c r="K50" s="7"/>
      <c r="L50" s="7"/>
      <c r="M50" s="7"/>
      <c r="N50" s="7"/>
      <c r="O50" s="7"/>
      <c r="P50" s="7"/>
      <c r="Q50" s="7"/>
      <c r="R50" s="7"/>
      <c r="S50" s="7"/>
      <c r="T50" s="7"/>
      <c r="U50" s="378"/>
      <c r="V50" s="378">
        <v>2019</v>
      </c>
      <c r="W50" s="378">
        <v>23</v>
      </c>
      <c r="X50" s="378">
        <v>34.987699999999997</v>
      </c>
      <c r="Y50" s="7"/>
      <c r="Z50" s="7"/>
      <c r="AA50" s="381">
        <v>24</v>
      </c>
      <c r="AB50" s="381">
        <v>23</v>
      </c>
      <c r="AC50" s="381">
        <v>31.262090000000001</v>
      </c>
      <c r="AD50" s="7"/>
      <c r="AE50" s="7"/>
      <c r="AF50" s="7"/>
      <c r="AG50" s="7"/>
      <c r="AH50" s="7"/>
      <c r="AI50" s="7"/>
      <c r="AJ50" s="7"/>
      <c r="AK50" s="7"/>
      <c r="AL50" s="7"/>
      <c r="AM50" s="7"/>
      <c r="AN50" s="7"/>
      <c r="AO50" s="7"/>
      <c r="AP50" s="7"/>
      <c r="AQ50" s="7"/>
      <c r="AR50" s="7"/>
      <c r="AS50" s="7"/>
      <c r="AT50" s="7"/>
      <c r="AU50" s="7"/>
      <c r="AV50" s="7"/>
      <c r="AW50" s="7"/>
      <c r="AX50" s="7"/>
      <c r="AY50" s="7"/>
    </row>
    <row r="51" spans="1:51" ht="16" x14ac:dyDescent="0.2">
      <c r="A51" s="168">
        <v>42736.124999908025</v>
      </c>
      <c r="B51" s="171">
        <v>20599.651593188071</v>
      </c>
      <c r="C51">
        <f t="shared" si="2"/>
        <v>1</v>
      </c>
      <c r="D51"/>
      <c r="E51" s="7"/>
      <c r="F51" s="7"/>
      <c r="G51" s="7"/>
      <c r="H51" s="7"/>
      <c r="I51" s="7"/>
      <c r="J51" s="7"/>
      <c r="K51" s="7"/>
      <c r="L51" s="7"/>
      <c r="M51" s="7"/>
      <c r="N51" s="7"/>
      <c r="O51" s="7"/>
      <c r="P51" s="7"/>
      <c r="Q51" s="7"/>
      <c r="R51" s="7"/>
      <c r="S51" s="7"/>
      <c r="T51" s="7"/>
      <c r="U51" s="378"/>
      <c r="V51" s="378">
        <v>2020</v>
      </c>
      <c r="W51" s="378">
        <v>0</v>
      </c>
      <c r="X51" s="378">
        <v>24.266380000000002</v>
      </c>
      <c r="Y51" s="7"/>
      <c r="Z51" s="7"/>
      <c r="AA51" s="7"/>
      <c r="AB51" s="7"/>
      <c r="AC51" s="7"/>
      <c r="AD51" s="7"/>
      <c r="AE51" s="7"/>
      <c r="AF51" s="7"/>
      <c r="AG51" s="7"/>
      <c r="AH51" s="7"/>
      <c r="AI51" s="7"/>
      <c r="AJ51" s="7"/>
      <c r="AK51" s="7"/>
      <c r="AL51" s="7"/>
      <c r="AM51" s="7"/>
      <c r="AN51" s="7"/>
      <c r="AO51" s="7"/>
      <c r="AP51" s="7"/>
      <c r="AQ51" s="7"/>
      <c r="AR51" s="7"/>
      <c r="AS51" s="7"/>
      <c r="AT51" s="7"/>
      <c r="AU51" s="7"/>
      <c r="AV51" s="7"/>
      <c r="AW51" s="7"/>
      <c r="AX51" s="7"/>
      <c r="AY51" s="7"/>
    </row>
    <row r="52" spans="1:51" ht="16" x14ac:dyDescent="0.2">
      <c r="A52" s="169">
        <v>42736.166666574689</v>
      </c>
      <c r="B52" s="172">
        <v>20111.624747284088</v>
      </c>
      <c r="C52">
        <f t="shared" si="2"/>
        <v>1</v>
      </c>
      <c r="D52"/>
      <c r="E52" s="7"/>
      <c r="F52" s="7"/>
      <c r="G52" s="7"/>
      <c r="H52" s="7"/>
      <c r="I52" s="7"/>
      <c r="J52" s="7"/>
      <c r="K52" s="7"/>
      <c r="L52" s="7"/>
      <c r="M52" s="7"/>
      <c r="N52" s="7"/>
      <c r="O52" s="7"/>
      <c r="P52" s="7"/>
      <c r="Q52" s="7"/>
      <c r="R52" s="7"/>
      <c r="S52" s="7"/>
      <c r="T52" s="7"/>
      <c r="U52" s="378"/>
      <c r="V52" s="378">
        <v>2020</v>
      </c>
      <c r="W52" s="378">
        <v>1</v>
      </c>
      <c r="X52" s="378">
        <v>22.122489999999999</v>
      </c>
      <c r="Y52" s="7"/>
      <c r="Z52" s="7"/>
      <c r="AA52" s="7"/>
      <c r="AB52" s="7"/>
      <c r="AC52" s="7"/>
      <c r="AD52" s="7"/>
      <c r="AE52" s="7"/>
      <c r="AF52" s="7"/>
      <c r="AG52" s="7"/>
      <c r="AH52" s="7"/>
      <c r="AI52" s="7"/>
      <c r="AJ52" s="7"/>
      <c r="AK52" s="7"/>
      <c r="AL52" s="7"/>
      <c r="AM52" s="7"/>
      <c r="AN52" s="7"/>
      <c r="AO52" s="7"/>
      <c r="AP52" s="7"/>
      <c r="AQ52" s="7"/>
      <c r="AR52" s="7"/>
      <c r="AS52" s="7"/>
      <c r="AT52" s="7"/>
      <c r="AU52" s="7"/>
      <c r="AV52" s="7"/>
      <c r="AW52" s="7"/>
      <c r="AX52" s="7"/>
      <c r="AY52" s="7"/>
    </row>
    <row r="53" spans="1:51" ht="16" x14ac:dyDescent="0.2">
      <c r="A53" s="168">
        <v>42736.208333241353</v>
      </c>
      <c r="B53" s="171">
        <v>19991.921768112446</v>
      </c>
      <c r="C53">
        <f t="shared" si="2"/>
        <v>1</v>
      </c>
      <c r="D53"/>
      <c r="E53" s="7"/>
      <c r="F53" s="7"/>
      <c r="G53" s="7"/>
      <c r="H53" s="7"/>
      <c r="I53" s="7"/>
      <c r="J53" s="7"/>
      <c r="K53" s="7"/>
      <c r="L53" s="7"/>
      <c r="M53" s="7"/>
      <c r="N53" s="7"/>
      <c r="O53" s="7"/>
      <c r="P53" s="7"/>
      <c r="Q53" s="7"/>
      <c r="R53" s="7"/>
      <c r="S53" s="7"/>
      <c r="T53" s="7"/>
      <c r="U53" s="378"/>
      <c r="V53" s="378">
        <v>2020</v>
      </c>
      <c r="W53" s="378">
        <v>2</v>
      </c>
      <c r="X53" s="378">
        <v>21.265540000000001</v>
      </c>
      <c r="Y53" s="7"/>
      <c r="Z53" s="7"/>
      <c r="AA53" s="7"/>
      <c r="AB53" s="7"/>
      <c r="AC53" s="7"/>
      <c r="AD53" s="7"/>
      <c r="AE53" s="7"/>
      <c r="AF53" s="7"/>
      <c r="AG53" s="7"/>
      <c r="AH53" s="7"/>
      <c r="AI53" s="7"/>
      <c r="AJ53" s="7"/>
      <c r="AK53" s="7"/>
      <c r="AL53" s="7"/>
      <c r="AM53" s="7"/>
      <c r="AN53" s="7"/>
      <c r="AO53" s="7"/>
      <c r="AP53" s="7"/>
      <c r="AQ53" s="7"/>
      <c r="AR53" s="7"/>
      <c r="AS53" s="7"/>
      <c r="AT53" s="7"/>
      <c r="AU53" s="7"/>
      <c r="AV53" s="7"/>
      <c r="AW53" s="7"/>
      <c r="AX53" s="7"/>
      <c r="AY53" s="7"/>
    </row>
    <row r="54" spans="1:51" ht="16" x14ac:dyDescent="0.2">
      <c r="A54" s="169">
        <v>42736.249999908017</v>
      </c>
      <c r="B54" s="172">
        <v>20407.450247208144</v>
      </c>
      <c r="C54">
        <f t="shared" si="2"/>
        <v>1</v>
      </c>
      <c r="D54"/>
      <c r="E54" s="7"/>
      <c r="F54" s="7"/>
      <c r="G54" s="7"/>
      <c r="H54" s="7"/>
      <c r="I54" s="7"/>
      <c r="J54" s="7"/>
      <c r="K54" s="7"/>
      <c r="L54" s="7"/>
      <c r="M54" s="7"/>
      <c r="N54" s="7"/>
      <c r="O54" s="7"/>
      <c r="P54" s="7"/>
      <c r="Q54" s="7"/>
      <c r="R54" s="7"/>
      <c r="S54" s="7"/>
      <c r="T54" s="7"/>
      <c r="U54" s="378"/>
      <c r="V54" s="378">
        <v>2020</v>
      </c>
      <c r="W54" s="378">
        <v>3</v>
      </c>
      <c r="X54" s="378">
        <v>21.280380000000001</v>
      </c>
      <c r="Y54" s="7"/>
      <c r="Z54" s="7"/>
      <c r="AA54" s="7"/>
      <c r="AB54" s="7"/>
      <c r="AC54" s="7"/>
      <c r="AD54" s="7"/>
      <c r="AE54" s="7"/>
      <c r="AF54" s="7"/>
      <c r="AG54" s="7"/>
      <c r="AH54" s="7"/>
      <c r="AI54" s="7"/>
      <c r="AJ54" s="7"/>
      <c r="AK54" s="7"/>
      <c r="AL54" s="7"/>
      <c r="AM54" s="7"/>
      <c r="AN54" s="7"/>
      <c r="AO54" s="7"/>
      <c r="AP54" s="7"/>
      <c r="AQ54" s="7"/>
      <c r="AR54" s="7"/>
      <c r="AS54" s="7"/>
      <c r="AT54" s="7"/>
      <c r="AU54" s="7"/>
      <c r="AV54" s="7"/>
      <c r="AW54" s="7"/>
      <c r="AX54" s="7"/>
      <c r="AY54" s="7"/>
    </row>
    <row r="55" spans="1:51" ht="16" x14ac:dyDescent="0.2">
      <c r="A55" s="168">
        <v>42736.291666574682</v>
      </c>
      <c r="B55" s="171">
        <v>21097.761124797795</v>
      </c>
      <c r="C55">
        <f t="shared" si="2"/>
        <v>1</v>
      </c>
      <c r="D55"/>
      <c r="E55" s="7"/>
      <c r="F55" s="7"/>
      <c r="G55" s="7"/>
      <c r="H55" s="7"/>
      <c r="I55" s="7"/>
      <c r="J55" s="7"/>
      <c r="K55" s="7"/>
      <c r="L55" s="7"/>
      <c r="M55" s="7"/>
      <c r="N55" s="7"/>
      <c r="O55" s="7"/>
      <c r="P55" s="7"/>
      <c r="Q55" s="7"/>
      <c r="R55" s="7"/>
      <c r="S55" s="7"/>
      <c r="T55" s="7"/>
      <c r="U55" s="378"/>
      <c r="V55" s="378">
        <v>2020</v>
      </c>
      <c r="W55" s="378">
        <v>4</v>
      </c>
      <c r="X55" s="378">
        <v>22.020330000000001</v>
      </c>
      <c r="Y55" s="7"/>
      <c r="Z55" s="7"/>
      <c r="AA55" s="7"/>
      <c r="AB55" s="7"/>
      <c r="AC55" s="7"/>
      <c r="AD55" s="7"/>
      <c r="AE55" s="7"/>
      <c r="AF55" s="7"/>
      <c r="AG55" s="7"/>
      <c r="AH55" s="7"/>
      <c r="AI55" s="7"/>
      <c r="AJ55" s="7"/>
      <c r="AK55" s="7"/>
      <c r="AL55" s="7"/>
      <c r="AM55" s="7"/>
      <c r="AN55" s="7"/>
      <c r="AO55" s="7"/>
      <c r="AP55" s="7"/>
      <c r="AQ55" s="7"/>
      <c r="AR55" s="7"/>
      <c r="AS55" s="7"/>
      <c r="AT55" s="7"/>
      <c r="AU55" s="7"/>
      <c r="AV55" s="7"/>
      <c r="AW55" s="7"/>
      <c r="AX55" s="7"/>
      <c r="AY55" s="7"/>
    </row>
    <row r="56" spans="1:51" ht="16" x14ac:dyDescent="0.2">
      <c r="A56" s="169">
        <v>42736.333333241346</v>
      </c>
      <c r="B56" s="172">
        <v>21456.421963878714</v>
      </c>
      <c r="C56">
        <f t="shared" si="2"/>
        <v>1</v>
      </c>
      <c r="D56"/>
      <c r="E56" s="7"/>
      <c r="F56" s="7"/>
      <c r="G56" s="7"/>
      <c r="H56" s="7"/>
      <c r="I56" s="7"/>
      <c r="J56" s="7"/>
      <c r="K56" s="7"/>
      <c r="L56" s="7"/>
      <c r="M56" s="7"/>
      <c r="N56" s="7"/>
      <c r="O56" s="7"/>
      <c r="P56" s="7"/>
      <c r="Q56" s="7"/>
      <c r="R56" s="7"/>
      <c r="S56" s="7"/>
      <c r="T56" s="7"/>
      <c r="U56" s="378"/>
      <c r="V56" s="378">
        <v>2020</v>
      </c>
      <c r="W56" s="378">
        <v>5</v>
      </c>
      <c r="X56" s="378">
        <v>22.671620000000001</v>
      </c>
      <c r="Y56" s="7"/>
      <c r="Z56" s="7"/>
      <c r="AA56" s="7"/>
      <c r="AB56" s="7"/>
      <c r="AC56" s="7"/>
      <c r="AD56" s="7"/>
      <c r="AE56" s="7"/>
      <c r="AF56" s="7"/>
      <c r="AG56" s="7"/>
      <c r="AH56" s="7"/>
      <c r="AI56" s="7"/>
      <c r="AJ56" s="7"/>
      <c r="AK56" s="7"/>
      <c r="AL56" s="7"/>
      <c r="AM56" s="7"/>
      <c r="AN56" s="7"/>
      <c r="AO56" s="7"/>
      <c r="AP56" s="7"/>
      <c r="AQ56" s="7"/>
      <c r="AR56" s="7"/>
      <c r="AS56" s="7"/>
      <c r="AT56" s="7"/>
      <c r="AU56" s="7"/>
      <c r="AV56" s="7"/>
      <c r="AW56" s="7"/>
      <c r="AX56" s="7"/>
      <c r="AY56" s="7"/>
    </row>
    <row r="57" spans="1:51" ht="16" x14ac:dyDescent="0.2">
      <c r="A57" s="168">
        <v>42736.37499990801</v>
      </c>
      <c r="B57" s="171">
        <v>21584.900761162713</v>
      </c>
      <c r="C57">
        <f t="shared" si="2"/>
        <v>1</v>
      </c>
      <c r="D57"/>
      <c r="E57" s="7"/>
      <c r="F57" s="7"/>
      <c r="G57" s="7"/>
      <c r="H57" s="7"/>
      <c r="I57" s="7"/>
      <c r="J57" s="7"/>
      <c r="K57" s="7"/>
      <c r="L57" s="7"/>
      <c r="M57" s="7"/>
      <c r="N57" s="7"/>
      <c r="O57" s="7"/>
      <c r="P57" s="7"/>
      <c r="Q57" s="7"/>
      <c r="R57" s="7"/>
      <c r="S57" s="7"/>
      <c r="T57" s="7"/>
      <c r="U57" s="378"/>
      <c r="V57" s="378">
        <v>2020</v>
      </c>
      <c r="W57" s="378">
        <v>6</v>
      </c>
      <c r="X57" s="378">
        <v>24.454619999999998</v>
      </c>
      <c r="Y57" s="7"/>
      <c r="Z57" s="7"/>
      <c r="AA57" s="7"/>
      <c r="AB57" s="7"/>
      <c r="AC57" s="7"/>
      <c r="AD57" s="7"/>
      <c r="AE57" s="7"/>
      <c r="AF57" s="7"/>
      <c r="AG57" s="7"/>
      <c r="AH57" s="7"/>
      <c r="AI57" s="7"/>
      <c r="AJ57" s="7"/>
      <c r="AK57" s="7"/>
      <c r="AL57" s="7"/>
      <c r="AM57" s="7"/>
      <c r="AN57" s="7"/>
      <c r="AO57" s="7"/>
      <c r="AP57" s="7"/>
      <c r="AQ57" s="7"/>
      <c r="AR57" s="7"/>
      <c r="AS57" s="7"/>
      <c r="AT57" s="7"/>
      <c r="AU57" s="7"/>
      <c r="AV57" s="7"/>
      <c r="AW57" s="7"/>
      <c r="AX57" s="7"/>
      <c r="AY57" s="7"/>
    </row>
    <row r="58" spans="1:51" ht="16" x14ac:dyDescent="0.2">
      <c r="A58" s="169">
        <v>42736.416666574674</v>
      </c>
      <c r="B58" s="172">
        <v>21537.201892468911</v>
      </c>
      <c r="C58">
        <f t="shared" si="2"/>
        <v>1</v>
      </c>
      <c r="D58"/>
      <c r="E58" s="7"/>
      <c r="F58" s="7"/>
      <c r="G58" s="7"/>
      <c r="H58" s="7"/>
      <c r="I58" s="7"/>
      <c r="J58" s="7"/>
      <c r="K58" s="7"/>
      <c r="L58" s="7"/>
      <c r="M58" s="7"/>
      <c r="N58" s="7"/>
      <c r="O58" s="7"/>
      <c r="P58" s="7"/>
      <c r="Q58" s="7"/>
      <c r="R58" s="7"/>
      <c r="S58" s="7"/>
      <c r="T58" s="7"/>
      <c r="U58" s="378"/>
      <c r="V58" s="378">
        <v>2020</v>
      </c>
      <c r="W58" s="378">
        <v>7</v>
      </c>
      <c r="X58" s="378">
        <v>24.1829</v>
      </c>
      <c r="Y58" s="7"/>
      <c r="Z58" s="7"/>
      <c r="AA58" s="7"/>
      <c r="AB58" s="7"/>
      <c r="AC58" s="7"/>
      <c r="AD58" s="7"/>
      <c r="AE58" s="7"/>
      <c r="AF58" s="7"/>
      <c r="AG58" s="7"/>
      <c r="AH58" s="7"/>
      <c r="AI58" s="7"/>
      <c r="AJ58" s="7"/>
      <c r="AK58" s="7"/>
      <c r="AL58" s="7"/>
      <c r="AM58" s="7"/>
      <c r="AN58" s="7"/>
      <c r="AO58" s="7"/>
      <c r="AP58" s="7"/>
      <c r="AQ58" s="7"/>
      <c r="AR58" s="7"/>
      <c r="AS58" s="7"/>
      <c r="AT58" s="7"/>
      <c r="AU58" s="7"/>
      <c r="AV58" s="7"/>
      <c r="AW58" s="7"/>
      <c r="AX58" s="7"/>
      <c r="AY58" s="7"/>
    </row>
    <row r="59" spans="1:51" ht="16" x14ac:dyDescent="0.2">
      <c r="A59" s="168">
        <v>42736.458333241339</v>
      </c>
      <c r="B59" s="171">
        <v>21398.06087761173</v>
      </c>
      <c r="C59">
        <f t="shared" si="2"/>
        <v>1</v>
      </c>
      <c r="D59"/>
      <c r="E59" s="7"/>
      <c r="F59" s="7"/>
      <c r="G59" s="7"/>
      <c r="H59" s="7"/>
      <c r="I59" s="7"/>
      <c r="J59" s="7"/>
      <c r="K59" s="7"/>
      <c r="L59" s="7"/>
      <c r="M59" s="7"/>
      <c r="N59" s="7"/>
      <c r="O59" s="7"/>
      <c r="P59" s="7"/>
      <c r="Q59" s="7"/>
      <c r="R59" s="7"/>
      <c r="S59" s="7"/>
      <c r="T59" s="7"/>
      <c r="U59" s="378"/>
      <c r="V59" s="378">
        <v>2020</v>
      </c>
      <c r="W59" s="378">
        <v>8</v>
      </c>
      <c r="X59" s="378">
        <v>18.440249999999999</v>
      </c>
      <c r="Y59" s="7"/>
      <c r="Z59" s="7"/>
      <c r="AA59" s="7"/>
      <c r="AB59" s="7"/>
      <c r="AC59" s="7"/>
      <c r="AD59" s="7"/>
      <c r="AE59" s="7"/>
      <c r="AF59" s="7"/>
      <c r="AG59" s="7"/>
      <c r="AH59" s="7"/>
      <c r="AI59" s="7"/>
      <c r="AJ59" s="7"/>
      <c r="AK59" s="7"/>
      <c r="AL59" s="7"/>
      <c r="AM59" s="7"/>
      <c r="AN59" s="7"/>
      <c r="AO59" s="7"/>
      <c r="AP59" s="7"/>
      <c r="AQ59" s="7"/>
      <c r="AR59" s="7"/>
      <c r="AS59" s="7"/>
      <c r="AT59" s="7"/>
      <c r="AU59" s="7"/>
      <c r="AV59" s="7"/>
      <c r="AW59" s="7"/>
      <c r="AX59" s="7"/>
      <c r="AY59" s="7"/>
    </row>
    <row r="60" spans="1:51" ht="16" x14ac:dyDescent="0.2">
      <c r="A60" s="169">
        <v>42736.499999908003</v>
      </c>
      <c r="B60" s="172">
        <v>21199.127279915057</v>
      </c>
      <c r="C60">
        <f t="shared" si="2"/>
        <v>1</v>
      </c>
      <c r="D60"/>
      <c r="E60" s="7"/>
      <c r="F60" s="7"/>
      <c r="G60" s="7"/>
      <c r="H60" s="7"/>
      <c r="I60" s="7"/>
      <c r="J60" s="7"/>
      <c r="K60" s="7"/>
      <c r="L60" s="7"/>
      <c r="M60" s="7"/>
      <c r="N60" s="7"/>
      <c r="O60" s="7"/>
      <c r="P60" s="7"/>
      <c r="Q60" s="7"/>
      <c r="R60" s="7"/>
      <c r="S60" s="7"/>
      <c r="T60" s="7"/>
      <c r="U60" s="378"/>
      <c r="V60" s="378">
        <v>2020</v>
      </c>
      <c r="W60" s="378">
        <v>9</v>
      </c>
      <c r="X60" s="378">
        <v>16.160049999999998</v>
      </c>
      <c r="Y60" s="7"/>
      <c r="Z60" s="7"/>
      <c r="AA60" s="7"/>
      <c r="AB60" s="7"/>
      <c r="AC60" s="7"/>
      <c r="AD60" s="7"/>
      <c r="AE60" s="7"/>
      <c r="AF60" s="7"/>
      <c r="AG60" s="7"/>
      <c r="AH60" s="7"/>
      <c r="AI60" s="7"/>
      <c r="AJ60" s="7"/>
      <c r="AK60" s="7"/>
      <c r="AL60" s="7"/>
      <c r="AM60" s="7"/>
      <c r="AN60" s="7"/>
      <c r="AO60" s="7"/>
      <c r="AP60" s="7"/>
      <c r="AQ60" s="7"/>
      <c r="AR60" s="7"/>
      <c r="AS60" s="7"/>
      <c r="AT60" s="7"/>
      <c r="AU60" s="7"/>
      <c r="AV60" s="7"/>
      <c r="AW60" s="7"/>
      <c r="AX60" s="7"/>
      <c r="AY60" s="7"/>
    </row>
    <row r="61" spans="1:51" ht="16" x14ac:dyDescent="0.2">
      <c r="A61" s="168">
        <v>42736.541666574667</v>
      </c>
      <c r="B61" s="171">
        <v>21071.782491414135</v>
      </c>
      <c r="C61">
        <f t="shared" si="2"/>
        <v>1</v>
      </c>
      <c r="D61"/>
      <c r="E61" s="7"/>
      <c r="F61" s="7"/>
      <c r="G61" s="7"/>
      <c r="H61" s="7"/>
      <c r="I61" s="7"/>
      <c r="J61" s="7"/>
      <c r="K61" s="7"/>
      <c r="L61" s="7"/>
      <c r="M61" s="7"/>
      <c r="N61" s="7"/>
      <c r="O61" s="7"/>
      <c r="P61" s="7"/>
      <c r="Q61" s="7"/>
      <c r="R61" s="7"/>
      <c r="S61" s="7"/>
      <c r="T61" s="7"/>
      <c r="U61" s="378"/>
      <c r="V61" s="378">
        <v>2020</v>
      </c>
      <c r="W61" s="378">
        <v>10</v>
      </c>
      <c r="X61" s="378">
        <v>17.327660000000002</v>
      </c>
      <c r="Y61" s="7"/>
      <c r="Z61" s="7"/>
      <c r="AA61" s="7"/>
      <c r="AB61" s="7"/>
      <c r="AC61" s="7"/>
      <c r="AD61" s="7"/>
      <c r="AE61" s="7"/>
      <c r="AF61" s="7"/>
      <c r="AG61" s="7"/>
      <c r="AH61" s="7"/>
      <c r="AI61" s="7"/>
      <c r="AJ61" s="7"/>
      <c r="AK61" s="7"/>
      <c r="AL61" s="7"/>
      <c r="AM61" s="7"/>
      <c r="AN61" s="7"/>
      <c r="AO61" s="7"/>
      <c r="AP61" s="7"/>
      <c r="AQ61" s="7"/>
      <c r="AR61" s="7"/>
      <c r="AS61" s="7"/>
      <c r="AT61" s="7"/>
      <c r="AU61" s="7"/>
      <c r="AV61" s="7"/>
      <c r="AW61" s="7"/>
      <c r="AX61" s="7"/>
      <c r="AY61" s="7"/>
    </row>
    <row r="62" spans="1:51" ht="16" x14ac:dyDescent="0.2">
      <c r="A62" s="169">
        <v>42736.583333241331</v>
      </c>
      <c r="B62" s="172">
        <v>21135.450346281519</v>
      </c>
      <c r="C62">
        <f t="shared" si="2"/>
        <v>1</v>
      </c>
      <c r="D62"/>
      <c r="E62" s="7"/>
      <c r="F62" s="7"/>
      <c r="G62" s="7"/>
      <c r="H62" s="7"/>
      <c r="I62" s="7"/>
      <c r="J62" s="7"/>
      <c r="K62" s="7"/>
      <c r="L62" s="7"/>
      <c r="M62" s="7"/>
      <c r="N62" s="7"/>
      <c r="O62" s="7"/>
      <c r="P62" s="7"/>
      <c r="Q62" s="7"/>
      <c r="R62" s="7"/>
      <c r="S62" s="7"/>
      <c r="T62" s="7"/>
      <c r="U62" s="378"/>
      <c r="V62" s="378">
        <v>2020</v>
      </c>
      <c r="W62" s="378">
        <v>11</v>
      </c>
      <c r="X62" s="378">
        <v>16.949100000000001</v>
      </c>
      <c r="Y62" s="7"/>
      <c r="Z62" s="7"/>
      <c r="AA62" s="7"/>
      <c r="AB62" s="7"/>
      <c r="AC62" s="7"/>
      <c r="AD62" s="7"/>
      <c r="AE62" s="7"/>
      <c r="AF62" s="7"/>
      <c r="AG62" s="7"/>
      <c r="AH62" s="7"/>
      <c r="AI62" s="7"/>
      <c r="AJ62" s="7"/>
      <c r="AK62" s="7"/>
      <c r="AL62" s="7"/>
      <c r="AM62" s="7"/>
      <c r="AN62" s="7"/>
      <c r="AO62" s="7"/>
      <c r="AP62" s="7"/>
      <c r="AQ62" s="7"/>
      <c r="AR62" s="7"/>
      <c r="AS62" s="7"/>
      <c r="AT62" s="7"/>
      <c r="AU62" s="7"/>
      <c r="AV62" s="7"/>
      <c r="AW62" s="7"/>
      <c r="AX62" s="7"/>
      <c r="AY62" s="7"/>
    </row>
    <row r="63" spans="1:51" ht="16" x14ac:dyDescent="0.2">
      <c r="A63" s="168">
        <v>42736.624999907996</v>
      </c>
      <c r="B63" s="171">
        <v>21507.936332612731</v>
      </c>
      <c r="C63">
        <f t="shared" si="2"/>
        <v>1</v>
      </c>
      <c r="D63"/>
      <c r="E63" s="7"/>
      <c r="F63" s="7"/>
      <c r="G63" s="7"/>
      <c r="H63" s="7"/>
      <c r="I63" s="7"/>
      <c r="J63" s="7"/>
      <c r="K63" s="7"/>
      <c r="L63" s="7"/>
      <c r="M63" s="7"/>
      <c r="N63" s="7"/>
      <c r="O63" s="7"/>
      <c r="P63" s="7"/>
      <c r="Q63" s="7"/>
      <c r="R63" s="7"/>
      <c r="S63" s="7"/>
      <c r="T63" s="7"/>
      <c r="U63" s="378"/>
      <c r="V63" s="378">
        <v>2020</v>
      </c>
      <c r="W63" s="378">
        <v>12</v>
      </c>
      <c r="X63" s="378">
        <v>16.52299</v>
      </c>
      <c r="Y63" s="7"/>
      <c r="Z63" s="7"/>
      <c r="AA63" s="7"/>
      <c r="AB63" s="7"/>
      <c r="AC63" s="7"/>
      <c r="AD63" s="7"/>
      <c r="AE63" s="7"/>
      <c r="AF63" s="7"/>
      <c r="AG63" s="7"/>
      <c r="AH63" s="7"/>
      <c r="AI63" s="7"/>
      <c r="AJ63" s="7"/>
      <c r="AK63" s="7"/>
      <c r="AL63" s="7"/>
      <c r="AM63" s="7"/>
      <c r="AN63" s="7"/>
      <c r="AO63" s="7"/>
      <c r="AP63" s="7"/>
      <c r="AQ63" s="7"/>
      <c r="AR63" s="7"/>
      <c r="AS63" s="7"/>
      <c r="AT63" s="7"/>
      <c r="AU63" s="7"/>
      <c r="AV63" s="7"/>
      <c r="AW63" s="7"/>
      <c r="AX63" s="7"/>
      <c r="AY63" s="7"/>
    </row>
    <row r="64" spans="1:51" ht="16" x14ac:dyDescent="0.2">
      <c r="A64" s="169">
        <v>42736.66666657466</v>
      </c>
      <c r="B64" s="172">
        <v>22106.668336619627</v>
      </c>
      <c r="C64">
        <f t="shared" si="2"/>
        <v>1</v>
      </c>
      <c r="D64"/>
      <c r="E64" s="7"/>
      <c r="F64" s="7"/>
      <c r="G64" s="7"/>
      <c r="H64" s="7"/>
      <c r="I64" s="7"/>
      <c r="J64" s="7"/>
      <c r="K64" s="7"/>
      <c r="L64" s="7"/>
      <c r="M64" s="7"/>
      <c r="N64" s="7"/>
      <c r="O64" s="7"/>
      <c r="P64" s="7"/>
      <c r="Q64" s="7"/>
      <c r="R64" s="7"/>
      <c r="S64" s="7"/>
      <c r="T64" s="7"/>
      <c r="U64" s="378"/>
      <c r="V64" s="378">
        <v>2020</v>
      </c>
      <c r="W64" s="378">
        <v>13</v>
      </c>
      <c r="X64" s="378">
        <v>18.63111</v>
      </c>
      <c r="Y64" s="7"/>
      <c r="Z64" s="7"/>
      <c r="AA64" s="7"/>
      <c r="AB64" s="7"/>
      <c r="AC64" s="7"/>
      <c r="AD64" s="7"/>
      <c r="AE64" s="7"/>
      <c r="AF64" s="7"/>
      <c r="AG64" s="7"/>
      <c r="AH64" s="7"/>
      <c r="AI64" s="7"/>
      <c r="AJ64" s="7"/>
      <c r="AK64" s="7"/>
      <c r="AL64" s="7"/>
      <c r="AM64" s="7"/>
      <c r="AN64" s="7"/>
      <c r="AO64" s="7"/>
      <c r="AP64" s="7"/>
      <c r="AQ64" s="7"/>
      <c r="AR64" s="7"/>
      <c r="AS64" s="7"/>
      <c r="AT64" s="7"/>
      <c r="AU64" s="7"/>
      <c r="AV64" s="7"/>
      <c r="AW64" s="7"/>
      <c r="AX64" s="7"/>
      <c r="AY64" s="7"/>
    </row>
    <row r="65" spans="1:51" ht="16" x14ac:dyDescent="0.2">
      <c r="A65" s="168">
        <v>42736.708333241324</v>
      </c>
      <c r="B65" s="171">
        <v>23163.557356672369</v>
      </c>
      <c r="C65">
        <f t="shared" si="2"/>
        <v>1</v>
      </c>
      <c r="D65"/>
      <c r="E65" s="7"/>
      <c r="F65" s="7"/>
      <c r="G65" s="7"/>
      <c r="H65" s="7"/>
      <c r="I65" s="7"/>
      <c r="J65" s="7"/>
      <c r="K65" s="7"/>
      <c r="L65" s="7"/>
      <c r="M65" s="7"/>
      <c r="N65" s="7"/>
      <c r="O65" s="7"/>
      <c r="P65" s="7"/>
      <c r="Q65" s="7"/>
      <c r="R65" s="7"/>
      <c r="S65" s="7"/>
      <c r="T65" s="7"/>
      <c r="U65" s="378"/>
      <c r="V65" s="378">
        <v>2020</v>
      </c>
      <c r="W65" s="378">
        <v>14</v>
      </c>
      <c r="X65" s="378">
        <v>23.355360000000001</v>
      </c>
      <c r="Y65" s="7"/>
      <c r="Z65" s="7"/>
      <c r="AA65" s="7"/>
      <c r="AB65" s="7"/>
      <c r="AC65" s="7"/>
      <c r="AD65" s="7"/>
      <c r="AE65" s="7"/>
      <c r="AF65" s="7"/>
      <c r="AG65" s="7"/>
      <c r="AH65" s="7"/>
      <c r="AI65" s="7"/>
      <c r="AJ65" s="7"/>
      <c r="AK65" s="7"/>
      <c r="AL65" s="7"/>
      <c r="AM65" s="7"/>
      <c r="AN65" s="7"/>
      <c r="AO65" s="7"/>
      <c r="AP65" s="7"/>
      <c r="AQ65" s="7"/>
      <c r="AR65" s="7"/>
      <c r="AS65" s="7"/>
      <c r="AT65" s="7"/>
      <c r="AU65" s="7"/>
      <c r="AV65" s="7"/>
      <c r="AW65" s="7"/>
      <c r="AX65" s="7"/>
      <c r="AY65" s="7"/>
    </row>
    <row r="66" spans="1:51" ht="16" x14ac:dyDescent="0.2">
      <c r="A66" s="169">
        <v>42736.749999907988</v>
      </c>
      <c r="B66" s="172">
        <v>25999.117585912711</v>
      </c>
      <c r="C66">
        <f t="shared" si="2"/>
        <v>1</v>
      </c>
      <c r="D66"/>
      <c r="E66" s="7"/>
      <c r="F66" s="7"/>
      <c r="G66" s="7"/>
      <c r="H66" s="7"/>
      <c r="I66" s="7"/>
      <c r="J66" s="7"/>
      <c r="K66" s="7"/>
      <c r="L66" s="7"/>
      <c r="M66" s="7"/>
      <c r="N66" s="7"/>
      <c r="O66" s="7"/>
      <c r="P66" s="7"/>
      <c r="Q66" s="7"/>
      <c r="R66" s="7"/>
      <c r="S66" s="7"/>
      <c r="T66" s="7"/>
      <c r="U66" s="378"/>
      <c r="V66" s="378">
        <v>2020</v>
      </c>
      <c r="W66" s="378">
        <v>15</v>
      </c>
      <c r="X66" s="378">
        <v>25.135590000000001</v>
      </c>
      <c r="Y66" s="7"/>
      <c r="Z66" s="7"/>
      <c r="AA66" s="7"/>
      <c r="AB66" s="7"/>
      <c r="AC66" s="7"/>
      <c r="AD66" s="7"/>
      <c r="AE66" s="7"/>
      <c r="AF66" s="7"/>
      <c r="AG66" s="7"/>
      <c r="AH66" s="7"/>
      <c r="AI66" s="7"/>
      <c r="AJ66" s="7"/>
      <c r="AK66" s="7"/>
      <c r="AL66" s="7"/>
      <c r="AM66" s="7"/>
      <c r="AN66" s="7"/>
      <c r="AO66" s="7"/>
      <c r="AP66" s="7"/>
      <c r="AQ66" s="7"/>
      <c r="AR66" s="7"/>
      <c r="AS66" s="7"/>
      <c r="AT66" s="7"/>
      <c r="AU66" s="7"/>
      <c r="AV66" s="7"/>
      <c r="AW66" s="7"/>
      <c r="AX66" s="7"/>
      <c r="AY66" s="7"/>
    </row>
    <row r="67" spans="1:51" ht="16" x14ac:dyDescent="0.2">
      <c r="A67" s="168">
        <v>42736.791666574652</v>
      </c>
      <c r="B67" s="171">
        <v>26601.495787187101</v>
      </c>
      <c r="C67">
        <f t="shared" si="2"/>
        <v>1</v>
      </c>
      <c r="D67"/>
      <c r="E67" s="7"/>
      <c r="F67" s="7"/>
      <c r="G67" s="7"/>
      <c r="H67" s="7"/>
      <c r="I67" s="7"/>
      <c r="J67" s="7"/>
      <c r="K67" s="7"/>
      <c r="L67" s="7"/>
      <c r="M67" s="7"/>
      <c r="N67" s="7"/>
      <c r="O67" s="7"/>
      <c r="P67" s="7"/>
      <c r="Q67" s="7"/>
      <c r="R67" s="7"/>
      <c r="S67" s="7"/>
      <c r="T67" s="7"/>
      <c r="U67" s="378"/>
      <c r="V67" s="378">
        <v>2020</v>
      </c>
      <c r="W67" s="378">
        <v>16</v>
      </c>
      <c r="X67" s="378">
        <v>27.673359999999999</v>
      </c>
      <c r="Y67" s="7"/>
      <c r="Z67" s="7"/>
      <c r="AA67" s="7"/>
      <c r="AB67" s="7"/>
      <c r="AC67" s="7"/>
      <c r="AD67" s="7"/>
      <c r="AE67" s="7"/>
      <c r="AF67" s="7"/>
      <c r="AG67" s="7"/>
      <c r="AH67" s="7"/>
      <c r="AI67" s="7"/>
      <c r="AJ67" s="7"/>
      <c r="AK67" s="7"/>
      <c r="AL67" s="7"/>
      <c r="AM67" s="7"/>
      <c r="AN67" s="7"/>
      <c r="AO67" s="7"/>
      <c r="AP67" s="7"/>
      <c r="AQ67" s="7"/>
      <c r="AR67" s="7"/>
      <c r="AS67" s="7"/>
      <c r="AT67" s="7"/>
      <c r="AU67" s="7"/>
      <c r="AV67" s="7"/>
      <c r="AW67" s="7"/>
      <c r="AX67" s="7"/>
      <c r="AY67" s="7"/>
    </row>
    <row r="68" spans="1:51" ht="16" x14ac:dyDescent="0.2">
      <c r="A68" s="169">
        <v>42736.833333241317</v>
      </c>
      <c r="B68" s="172">
        <v>26407.33201008377</v>
      </c>
      <c r="C68">
        <f t="shared" si="2"/>
        <v>1</v>
      </c>
      <c r="D68"/>
      <c r="E68" s="7"/>
      <c r="F68" s="7"/>
      <c r="G68" s="7"/>
      <c r="H68" s="7"/>
      <c r="I68" s="7"/>
      <c r="J68" s="7"/>
      <c r="K68" s="7"/>
      <c r="L68" s="7"/>
      <c r="M68" s="7"/>
      <c r="N68" s="7"/>
      <c r="O68" s="7"/>
      <c r="P68" s="7"/>
      <c r="Q68" s="7"/>
      <c r="R68" s="7"/>
      <c r="S68" s="7"/>
      <c r="T68" s="7"/>
      <c r="U68" s="378"/>
      <c r="V68" s="378">
        <v>2020</v>
      </c>
      <c r="W68" s="378">
        <v>17</v>
      </c>
      <c r="X68" s="378">
        <v>36.995240000000003</v>
      </c>
      <c r="Y68" s="7"/>
      <c r="Z68" s="7"/>
      <c r="AA68" s="7"/>
      <c r="AB68" s="7"/>
      <c r="AC68" s="7"/>
      <c r="AD68" s="7"/>
      <c r="AE68" s="7"/>
      <c r="AF68" s="7"/>
      <c r="AG68" s="7"/>
      <c r="AH68" s="7"/>
      <c r="AI68" s="7"/>
      <c r="AJ68" s="7"/>
      <c r="AK68" s="7"/>
      <c r="AL68" s="7"/>
      <c r="AM68" s="7"/>
      <c r="AN68" s="7"/>
      <c r="AO68" s="7"/>
      <c r="AP68" s="7"/>
      <c r="AQ68" s="7"/>
      <c r="AR68" s="7"/>
      <c r="AS68" s="7"/>
      <c r="AT68" s="7"/>
      <c r="AU68" s="7"/>
      <c r="AV68" s="7"/>
      <c r="AW68" s="7"/>
      <c r="AX68" s="7"/>
      <c r="AY68" s="7"/>
    </row>
    <row r="69" spans="1:51" ht="16" x14ac:dyDescent="0.2">
      <c r="A69" s="168">
        <v>42736.874999907981</v>
      </c>
      <c r="B69" s="171">
        <v>25908.976177407072</v>
      </c>
      <c r="C69">
        <f t="shared" si="2"/>
        <v>1</v>
      </c>
      <c r="D69"/>
      <c r="E69" s="7"/>
      <c r="F69" s="7"/>
      <c r="G69" s="7"/>
      <c r="H69" s="7"/>
      <c r="I69" s="7"/>
      <c r="J69" s="7"/>
      <c r="K69" s="7"/>
      <c r="L69" s="7"/>
      <c r="M69" s="7"/>
      <c r="N69" s="7"/>
      <c r="O69" s="7"/>
      <c r="P69" s="7"/>
      <c r="Q69" s="7"/>
      <c r="R69" s="7"/>
      <c r="S69" s="7"/>
      <c r="T69" s="7"/>
      <c r="U69" s="378"/>
      <c r="V69" s="378">
        <v>2020</v>
      </c>
      <c r="W69" s="378">
        <v>18</v>
      </c>
      <c r="X69" s="378">
        <v>48.243009999999998</v>
      </c>
      <c r="Y69" s="7"/>
      <c r="Z69" s="7"/>
      <c r="AA69" s="7"/>
      <c r="AB69" s="7"/>
      <c r="AC69" s="7"/>
      <c r="AD69" s="7"/>
      <c r="AE69" s="7"/>
      <c r="AF69" s="7"/>
      <c r="AG69" s="7"/>
      <c r="AH69" s="7"/>
      <c r="AI69" s="7"/>
      <c r="AJ69" s="7"/>
      <c r="AK69" s="7"/>
      <c r="AL69" s="7"/>
      <c r="AM69" s="7"/>
      <c r="AN69" s="7"/>
      <c r="AO69" s="7"/>
      <c r="AP69" s="7"/>
      <c r="AQ69" s="7"/>
      <c r="AR69" s="7"/>
      <c r="AS69" s="7"/>
      <c r="AT69" s="7"/>
      <c r="AU69" s="7"/>
      <c r="AV69" s="7"/>
      <c r="AW69" s="7"/>
      <c r="AX69" s="7"/>
      <c r="AY69" s="7"/>
    </row>
    <row r="70" spans="1:51" ht="16" x14ac:dyDescent="0.2">
      <c r="A70" s="169">
        <v>42736.916666574645</v>
      </c>
      <c r="B70" s="172">
        <v>24925.747843852674</v>
      </c>
      <c r="C70">
        <f t="shared" si="2"/>
        <v>1</v>
      </c>
      <c r="D70"/>
      <c r="E70" s="7"/>
      <c r="F70" s="7"/>
      <c r="G70" s="7"/>
      <c r="H70" s="7"/>
      <c r="I70" s="7"/>
      <c r="J70" s="7"/>
      <c r="K70" s="7"/>
      <c r="L70" s="7"/>
      <c r="M70" s="7"/>
      <c r="N70" s="7"/>
      <c r="O70" s="7"/>
      <c r="P70" s="7"/>
      <c r="Q70" s="7"/>
      <c r="R70" s="7"/>
      <c r="S70" s="7"/>
      <c r="T70" s="7"/>
      <c r="U70" s="378"/>
      <c r="V70" s="378">
        <v>2020</v>
      </c>
      <c r="W70" s="378">
        <v>19</v>
      </c>
      <c r="X70" s="378">
        <v>48.886069999999997</v>
      </c>
      <c r="Y70" s="7"/>
      <c r="Z70" s="7"/>
      <c r="AA70" s="7"/>
      <c r="AB70" s="7"/>
      <c r="AC70" s="7"/>
      <c r="AD70" s="7"/>
      <c r="AE70" s="7"/>
      <c r="AF70" s="7"/>
      <c r="AG70" s="7"/>
      <c r="AH70" s="7"/>
      <c r="AI70" s="7"/>
      <c r="AJ70" s="7"/>
      <c r="AK70" s="7"/>
      <c r="AL70" s="7"/>
      <c r="AM70" s="7"/>
      <c r="AN70" s="7"/>
      <c r="AO70" s="7"/>
      <c r="AP70" s="7"/>
      <c r="AQ70" s="7"/>
      <c r="AR70" s="7"/>
      <c r="AS70" s="7"/>
      <c r="AT70" s="7"/>
      <c r="AU70" s="7"/>
      <c r="AV70" s="7"/>
      <c r="AW70" s="7"/>
      <c r="AX70" s="7"/>
      <c r="AY70" s="7"/>
    </row>
    <row r="71" spans="1:51" ht="16" x14ac:dyDescent="0.2">
      <c r="A71" s="168">
        <v>42736.958333241309</v>
      </c>
      <c r="B71" s="171">
        <v>23565.484368296224</v>
      </c>
      <c r="C71">
        <f t="shared" si="2"/>
        <v>1</v>
      </c>
      <c r="D71"/>
      <c r="E71" s="7"/>
      <c r="F71" s="7"/>
      <c r="G71" s="7"/>
      <c r="H71" s="7"/>
      <c r="I71" s="7"/>
      <c r="J71" s="7"/>
      <c r="K71" s="7"/>
      <c r="L71" s="7"/>
      <c r="M71" s="7"/>
      <c r="N71" s="7"/>
      <c r="O71" s="7"/>
      <c r="P71" s="7"/>
      <c r="Q71" s="7"/>
      <c r="R71" s="7"/>
      <c r="S71" s="7"/>
      <c r="T71" s="7"/>
      <c r="U71" s="378"/>
      <c r="V71" s="378">
        <v>2020</v>
      </c>
      <c r="W71" s="378">
        <v>20</v>
      </c>
      <c r="X71" s="378">
        <v>37.203299999999999</v>
      </c>
      <c r="Y71" s="7"/>
      <c r="Z71" s="7"/>
      <c r="AA71" s="7"/>
      <c r="AB71" s="7"/>
      <c r="AC71" s="7"/>
      <c r="AD71" s="7"/>
      <c r="AE71" s="7"/>
      <c r="AF71" s="7"/>
      <c r="AG71" s="7"/>
      <c r="AH71" s="7"/>
      <c r="AI71" s="7"/>
      <c r="AJ71" s="7"/>
      <c r="AK71" s="7"/>
      <c r="AL71" s="7"/>
      <c r="AM71" s="7"/>
      <c r="AN71" s="7"/>
      <c r="AO71" s="7"/>
      <c r="AP71" s="7"/>
      <c r="AQ71" s="7"/>
      <c r="AR71" s="7"/>
      <c r="AS71" s="7"/>
      <c r="AT71" s="7"/>
      <c r="AU71" s="7"/>
      <c r="AV71" s="7"/>
      <c r="AW71" s="7"/>
      <c r="AX71" s="7"/>
      <c r="AY71" s="7"/>
    </row>
    <row r="72" spans="1:51" ht="16" x14ac:dyDescent="0.2">
      <c r="A72" s="169">
        <v>42736.999999907974</v>
      </c>
      <c r="B72" s="172">
        <v>22259.821049502592</v>
      </c>
      <c r="C72">
        <f t="shared" si="2"/>
        <v>1</v>
      </c>
      <c r="D72"/>
      <c r="E72" s="7"/>
      <c r="F72" s="7"/>
      <c r="G72" s="7"/>
      <c r="H72" s="7"/>
      <c r="I72" s="7"/>
      <c r="J72" s="7"/>
      <c r="K72" s="7"/>
      <c r="L72" s="7"/>
      <c r="M72" s="7"/>
      <c r="N72" s="7"/>
      <c r="O72" s="7"/>
      <c r="P72" s="7"/>
      <c r="Q72" s="7"/>
      <c r="R72" s="7"/>
      <c r="S72" s="7"/>
      <c r="T72" s="7"/>
      <c r="U72" s="378"/>
      <c r="V72" s="378">
        <v>2020</v>
      </c>
      <c r="W72" s="378">
        <v>21</v>
      </c>
      <c r="X72" s="378">
        <v>30.046800000000001</v>
      </c>
      <c r="Y72" s="7"/>
      <c r="Z72" s="7"/>
      <c r="AA72" s="7"/>
      <c r="AB72" s="7"/>
      <c r="AC72" s="7"/>
      <c r="AD72" s="7"/>
      <c r="AE72" s="7"/>
      <c r="AF72" s="7"/>
      <c r="AG72" s="7"/>
      <c r="AH72" s="7"/>
      <c r="AI72" s="7"/>
      <c r="AJ72" s="7"/>
      <c r="AK72" s="7"/>
      <c r="AL72" s="7"/>
      <c r="AM72" s="7"/>
      <c r="AN72" s="7"/>
      <c r="AO72" s="7"/>
      <c r="AP72" s="7"/>
      <c r="AQ72" s="7"/>
      <c r="AR72" s="7"/>
      <c r="AS72" s="7"/>
      <c r="AT72" s="7"/>
      <c r="AU72" s="7"/>
      <c r="AV72" s="7"/>
      <c r="AW72" s="7"/>
      <c r="AX72" s="7"/>
      <c r="AY72" s="7"/>
    </row>
    <row r="73" spans="1:51" ht="16" x14ac:dyDescent="0.2">
      <c r="A73" s="168">
        <v>42737.041666574638</v>
      </c>
      <c r="B73" s="171">
        <v>21171.329701324477</v>
      </c>
      <c r="C73">
        <f t="shared" si="2"/>
        <v>1</v>
      </c>
      <c r="D73"/>
      <c r="E73" s="7"/>
      <c r="F73" s="7"/>
      <c r="G73" s="7"/>
      <c r="H73" s="7"/>
      <c r="I73" s="7"/>
      <c r="J73" s="7"/>
      <c r="K73" s="7"/>
      <c r="L73" s="7"/>
      <c r="M73" s="7"/>
      <c r="N73" s="7"/>
      <c r="O73" s="7"/>
      <c r="P73" s="7"/>
      <c r="Q73" s="7"/>
      <c r="R73" s="7"/>
      <c r="S73" s="7"/>
      <c r="T73" s="7"/>
      <c r="U73" s="378"/>
      <c r="V73" s="378">
        <v>2020</v>
      </c>
      <c r="W73" s="378">
        <v>22</v>
      </c>
      <c r="X73" s="378">
        <v>28.03858</v>
      </c>
      <c r="Y73" s="7"/>
      <c r="Z73" s="7"/>
      <c r="AA73" s="7"/>
      <c r="AB73" s="7"/>
      <c r="AC73" s="7"/>
      <c r="AD73" s="7"/>
      <c r="AE73" s="7"/>
      <c r="AF73" s="7"/>
      <c r="AG73" s="7"/>
      <c r="AH73" s="7"/>
      <c r="AI73" s="7"/>
      <c r="AJ73" s="7"/>
      <c r="AK73" s="7"/>
      <c r="AL73" s="7"/>
      <c r="AM73" s="7"/>
      <c r="AN73" s="7"/>
      <c r="AO73" s="7"/>
      <c r="AP73" s="7"/>
      <c r="AQ73" s="7"/>
      <c r="AR73" s="7"/>
      <c r="AS73" s="7"/>
      <c r="AT73" s="7"/>
      <c r="AU73" s="7"/>
      <c r="AV73" s="7"/>
      <c r="AW73" s="7"/>
      <c r="AX73" s="7"/>
      <c r="AY73" s="7"/>
    </row>
    <row r="74" spans="1:51" ht="16" x14ac:dyDescent="0.2">
      <c r="A74" s="169">
        <v>42737.083333241302</v>
      </c>
      <c r="B74" s="172">
        <v>20353.407571377822</v>
      </c>
      <c r="C74">
        <f t="shared" si="2"/>
        <v>1</v>
      </c>
      <c r="D74"/>
      <c r="E74" s="7"/>
      <c r="F74" s="7"/>
      <c r="G74" s="7"/>
      <c r="H74" s="7"/>
      <c r="I74" s="7"/>
      <c r="J74" s="7"/>
      <c r="K74" s="7"/>
      <c r="L74" s="7"/>
      <c r="M74" s="7"/>
      <c r="N74" s="7"/>
      <c r="O74" s="7"/>
      <c r="P74" s="7"/>
      <c r="Q74" s="7"/>
      <c r="R74" s="7"/>
      <c r="S74" s="7"/>
      <c r="T74" s="7"/>
      <c r="U74" s="378"/>
      <c r="V74" s="378">
        <v>2020</v>
      </c>
      <c r="W74" s="378">
        <v>23</v>
      </c>
      <c r="X74" s="378">
        <v>25.919039999999999</v>
      </c>
      <c r="Y74" s="7"/>
      <c r="Z74" s="7"/>
      <c r="AA74" s="7"/>
      <c r="AB74" s="7"/>
      <c r="AC74" s="7"/>
      <c r="AD74" s="7"/>
      <c r="AE74" s="7"/>
      <c r="AF74" s="7"/>
      <c r="AG74" s="7"/>
      <c r="AH74" s="7"/>
      <c r="AI74" s="7"/>
      <c r="AJ74" s="7"/>
      <c r="AK74" s="7"/>
      <c r="AL74" s="7"/>
      <c r="AM74" s="7"/>
      <c r="AN74" s="7"/>
      <c r="AO74" s="7"/>
      <c r="AP74" s="7"/>
      <c r="AQ74" s="7"/>
      <c r="AR74" s="7"/>
      <c r="AS74" s="7"/>
      <c r="AT74" s="7"/>
      <c r="AU74" s="7"/>
      <c r="AV74" s="7"/>
      <c r="AW74" s="7"/>
      <c r="AX74" s="7"/>
      <c r="AY74" s="7"/>
    </row>
    <row r="75" spans="1:51" ht="16" x14ac:dyDescent="0.2">
      <c r="A75" s="168">
        <v>42737.124999907966</v>
      </c>
      <c r="B75" s="171">
        <v>19897.905881096347</v>
      </c>
      <c r="C75">
        <f t="shared" si="2"/>
        <v>1</v>
      </c>
      <c r="D75"/>
      <c r="E75" s="7"/>
      <c r="F75" s="7"/>
      <c r="G75" s="7"/>
      <c r="H75" s="7"/>
      <c r="I75" s="7"/>
      <c r="J75" s="7"/>
      <c r="K75" s="7"/>
      <c r="L75" s="7"/>
      <c r="M75" s="7"/>
      <c r="N75" s="7"/>
      <c r="O75" s="7"/>
      <c r="P75" s="7"/>
      <c r="Q75" s="7"/>
      <c r="R75" s="7"/>
      <c r="S75" s="7"/>
      <c r="T75" s="7"/>
      <c r="U75" s="7"/>
      <c r="V75" s="7"/>
      <c r="W75" s="7"/>
      <c r="X75" s="7"/>
      <c r="Y75" s="7"/>
      <c r="Z75" s="7"/>
      <c r="AA75" s="7"/>
      <c r="AB75" s="7"/>
      <c r="AC75" s="7"/>
      <c r="AD75" s="7"/>
      <c r="AE75" s="7"/>
      <c r="AF75" s="7"/>
      <c r="AG75" s="7"/>
      <c r="AH75" s="7"/>
      <c r="AI75" s="7"/>
      <c r="AJ75" s="7"/>
      <c r="AK75" s="7"/>
      <c r="AL75" s="7"/>
      <c r="AM75" s="7"/>
      <c r="AN75" s="7"/>
      <c r="AO75" s="7"/>
      <c r="AP75" s="7"/>
      <c r="AQ75" s="7"/>
      <c r="AR75" s="7"/>
      <c r="AS75" s="7"/>
      <c r="AT75" s="7"/>
      <c r="AU75" s="7"/>
      <c r="AV75" s="7"/>
      <c r="AW75" s="7"/>
      <c r="AX75" s="7"/>
      <c r="AY75" s="7"/>
    </row>
    <row r="76" spans="1:51" ht="16" x14ac:dyDescent="0.2">
      <c r="A76" s="169">
        <v>42737.166666574631</v>
      </c>
      <c r="B76" s="172">
        <v>19751.703723670344</v>
      </c>
      <c r="C76">
        <f t="shared" si="2"/>
        <v>1</v>
      </c>
      <c r="D76"/>
      <c r="E76" s="7"/>
      <c r="F76" s="7"/>
      <c r="G76" s="7"/>
      <c r="H76" s="7"/>
      <c r="I76" s="7"/>
      <c r="J76" s="7"/>
      <c r="K76" s="7"/>
      <c r="L76" s="7"/>
      <c r="M76" s="7"/>
      <c r="N76" s="7"/>
      <c r="O76" s="7"/>
      <c r="P76" s="7"/>
      <c r="Q76" s="7"/>
      <c r="R76" s="7"/>
      <c r="S76" s="7"/>
      <c r="T76" s="7"/>
      <c r="U76" s="7"/>
      <c r="V76" s="7"/>
      <c r="W76" s="7"/>
      <c r="X76" s="7"/>
      <c r="Y76" s="7"/>
      <c r="Z76" s="7"/>
      <c r="AA76" s="7"/>
      <c r="AB76" s="7"/>
      <c r="AC76" s="7"/>
      <c r="AD76" s="7"/>
      <c r="AE76" s="7"/>
      <c r="AF76" s="7"/>
      <c r="AG76" s="7"/>
      <c r="AH76" s="7"/>
      <c r="AI76" s="7"/>
      <c r="AJ76" s="7"/>
      <c r="AK76" s="7"/>
      <c r="AL76" s="7"/>
      <c r="AM76" s="7"/>
      <c r="AN76" s="7"/>
      <c r="AO76" s="7"/>
      <c r="AP76" s="7"/>
      <c r="AQ76" s="7"/>
      <c r="AR76" s="7"/>
      <c r="AS76" s="7"/>
      <c r="AT76" s="7"/>
      <c r="AU76" s="7"/>
      <c r="AV76" s="7"/>
      <c r="AW76" s="7"/>
      <c r="AX76" s="7"/>
      <c r="AY76" s="7"/>
    </row>
    <row r="77" spans="1:51" ht="16" x14ac:dyDescent="0.2">
      <c r="A77" s="168">
        <v>42737.208333241295</v>
      </c>
      <c r="B77" s="171">
        <v>20054.026884078765</v>
      </c>
      <c r="C77">
        <f t="shared" si="2"/>
        <v>1</v>
      </c>
      <c r="D7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c r="AY77" s="7"/>
    </row>
    <row r="78" spans="1:51" ht="16" x14ac:dyDescent="0.2">
      <c r="A78" s="169">
        <v>42737.249999907959</v>
      </c>
      <c r="B78" s="172">
        <v>20847.290790357696</v>
      </c>
      <c r="C78">
        <f t="shared" si="2"/>
        <v>1</v>
      </c>
      <c r="D78"/>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c r="AY78" s="7"/>
    </row>
    <row r="79" spans="1:51" ht="16" x14ac:dyDescent="0.2">
      <c r="A79" s="168">
        <v>42737.291666574623</v>
      </c>
      <c r="B79" s="171">
        <v>21998.376233027859</v>
      </c>
      <c r="C79">
        <f t="shared" si="2"/>
        <v>1</v>
      </c>
      <c r="D79"/>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c r="AY79" s="7"/>
    </row>
    <row r="80" spans="1:51" ht="16" x14ac:dyDescent="0.2">
      <c r="A80" s="169">
        <v>42737.333333241288</v>
      </c>
      <c r="B80" s="172">
        <v>22725.511262206841</v>
      </c>
      <c r="C80">
        <f t="shared" si="2"/>
        <v>1</v>
      </c>
      <c r="D80"/>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c r="AY80" s="7"/>
    </row>
    <row r="81" spans="1:51" ht="16" x14ac:dyDescent="0.2">
      <c r="A81" s="168">
        <v>42737.374999907952</v>
      </c>
      <c r="B81" s="171">
        <v>23418.354082507642</v>
      </c>
      <c r="C81">
        <f t="shared" si="2"/>
        <v>1</v>
      </c>
      <c r="D81"/>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c r="AY81" s="7"/>
    </row>
    <row r="82" spans="1:51" ht="16" x14ac:dyDescent="0.2">
      <c r="A82" s="169">
        <v>42737.416666574616</v>
      </c>
      <c r="B82" s="172">
        <v>23904.357994210415</v>
      </c>
      <c r="C82">
        <f t="shared" si="2"/>
        <v>1</v>
      </c>
      <c r="D82"/>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c r="AY82" s="7"/>
    </row>
    <row r="83" spans="1:51" ht="16" x14ac:dyDescent="0.2">
      <c r="A83" s="168">
        <v>42737.45833324128</v>
      </c>
      <c r="B83" s="171">
        <v>24358.179915409073</v>
      </c>
      <c r="C83">
        <f t="shared" si="2"/>
        <v>1</v>
      </c>
      <c r="D83"/>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c r="AY83" s="7"/>
    </row>
    <row r="84" spans="1:51" ht="16" x14ac:dyDescent="0.2">
      <c r="A84" s="169">
        <v>42737.499999907945</v>
      </c>
      <c r="B84" s="172">
        <v>24431.503649072423</v>
      </c>
      <c r="C84">
        <f t="shared" si="2"/>
        <v>1</v>
      </c>
      <c r="D84"/>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c r="AY84" s="7"/>
    </row>
    <row r="85" spans="1:51" ht="16" x14ac:dyDescent="0.2">
      <c r="A85" s="168">
        <v>42737.541666574609</v>
      </c>
      <c r="B85" s="171">
        <v>24213.114383053573</v>
      </c>
      <c r="C85">
        <f t="shared" si="2"/>
        <v>1</v>
      </c>
      <c r="D85"/>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c r="AY85" s="7"/>
    </row>
    <row r="86" spans="1:51" ht="16" x14ac:dyDescent="0.2">
      <c r="A86" s="169">
        <v>42737.583333241273</v>
      </c>
      <c r="B86" s="172">
        <v>23925.378557892691</v>
      </c>
      <c r="C86">
        <f t="shared" si="2"/>
        <v>1</v>
      </c>
      <c r="D86"/>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c r="AY86" s="7"/>
    </row>
    <row r="87" spans="1:51" ht="16" x14ac:dyDescent="0.2">
      <c r="A87" s="168">
        <v>42737.624999907937</v>
      </c>
      <c r="B87" s="171">
        <v>23869.677010851396</v>
      </c>
      <c r="C87">
        <f t="shared" si="2"/>
        <v>1</v>
      </c>
      <c r="D8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c r="AY87" s="7"/>
    </row>
    <row r="88" spans="1:51" ht="16" x14ac:dyDescent="0.2">
      <c r="A88" s="169">
        <v>42737.666666574602</v>
      </c>
      <c r="B88" s="172">
        <v>23830.71312022951</v>
      </c>
      <c r="C88">
        <f t="shared" si="2"/>
        <v>1</v>
      </c>
      <c r="D88"/>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c r="AY88" s="7"/>
    </row>
    <row r="89" spans="1:51" ht="16" x14ac:dyDescent="0.2">
      <c r="A89" s="168">
        <v>42737.708333241266</v>
      </c>
      <c r="B89" s="171">
        <v>25319.847951235861</v>
      </c>
      <c r="C89">
        <f t="shared" si="2"/>
        <v>1</v>
      </c>
      <c r="D89"/>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c r="AY89" s="7"/>
    </row>
    <row r="90" spans="1:51" ht="16" x14ac:dyDescent="0.2">
      <c r="A90" s="169">
        <v>42737.74999990793</v>
      </c>
      <c r="B90" s="172">
        <v>28114.654040815036</v>
      </c>
      <c r="C90">
        <f t="shared" si="2"/>
        <v>1</v>
      </c>
      <c r="D90"/>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c r="AY90" s="7"/>
    </row>
    <row r="91" spans="1:51" ht="16" x14ac:dyDescent="0.2">
      <c r="A91" s="168">
        <v>42737.791666574594</v>
      </c>
      <c r="B91" s="171">
        <v>28548.931106646833</v>
      </c>
      <c r="C91">
        <f t="shared" si="2"/>
        <v>1</v>
      </c>
      <c r="D91"/>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c r="AY91" s="7"/>
    </row>
    <row r="92" spans="1:51" ht="16" x14ac:dyDescent="0.2">
      <c r="A92" s="169">
        <v>42737.833333241259</v>
      </c>
      <c r="B92" s="172">
        <v>28182.618326563155</v>
      </c>
      <c r="C92">
        <f t="shared" si="2"/>
        <v>1</v>
      </c>
      <c r="D92"/>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c r="AY92" s="7"/>
    </row>
    <row r="93" spans="1:51" ht="16" x14ac:dyDescent="0.2">
      <c r="A93" s="168">
        <v>42737.874999907923</v>
      </c>
      <c r="B93" s="171">
        <v>27443.371119901538</v>
      </c>
      <c r="C93">
        <f t="shared" si="2"/>
        <v>1</v>
      </c>
      <c r="D93"/>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c r="AY93" s="7"/>
    </row>
    <row r="94" spans="1:51" ht="16" x14ac:dyDescent="0.2">
      <c r="A94" s="169">
        <v>42737.916666574587</v>
      </c>
      <c r="B94" s="172">
        <v>26202.480683027457</v>
      </c>
      <c r="C94">
        <f t="shared" si="2"/>
        <v>1</v>
      </c>
      <c r="D94"/>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c r="AY94" s="7"/>
    </row>
    <row r="95" spans="1:51" ht="16" x14ac:dyDescent="0.2">
      <c r="A95" s="168">
        <v>42737.958333241251</v>
      </c>
      <c r="B95" s="171">
        <v>24480.788104667416</v>
      </c>
      <c r="C95">
        <f t="shared" si="2"/>
        <v>1</v>
      </c>
      <c r="D95"/>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c r="AY95" s="7"/>
    </row>
    <row r="96" spans="1:51" ht="16" x14ac:dyDescent="0.2">
      <c r="A96" s="169">
        <v>42737.999999907915</v>
      </c>
      <c r="B96" s="172">
        <v>22833.490632469431</v>
      </c>
      <c r="C96">
        <f t="shared" si="2"/>
        <v>1</v>
      </c>
      <c r="D96"/>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c r="AY96" s="7"/>
    </row>
    <row r="97" spans="1:51" ht="16" x14ac:dyDescent="0.2">
      <c r="A97" s="168">
        <v>42738.04166657458</v>
      </c>
      <c r="B97" s="171">
        <v>21637.905808308846</v>
      </c>
      <c r="C97">
        <f t="shared" si="2"/>
        <v>1</v>
      </c>
      <c r="D9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c r="AY97" s="7"/>
    </row>
    <row r="98" spans="1:51" ht="16" x14ac:dyDescent="0.2">
      <c r="A98" s="169">
        <v>42738.083333241244</v>
      </c>
      <c r="B98" s="172">
        <v>20797.110805451655</v>
      </c>
      <c r="C98">
        <f t="shared" si="2"/>
        <v>1</v>
      </c>
      <c r="D98"/>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c r="AY98" s="7"/>
    </row>
    <row r="99" spans="1:51" ht="16" x14ac:dyDescent="0.2">
      <c r="A99" s="168">
        <v>42738.124999907908</v>
      </c>
      <c r="B99" s="171">
        <v>20453.846946768048</v>
      </c>
      <c r="C99">
        <f t="shared" si="2"/>
        <v>1</v>
      </c>
      <c r="D99"/>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c r="AY99" s="7"/>
    </row>
    <row r="100" spans="1:51" ht="16" x14ac:dyDescent="0.2">
      <c r="A100" s="169">
        <v>42738.166666574572</v>
      </c>
      <c r="B100" s="172">
        <v>20424.615081547829</v>
      </c>
      <c r="C100">
        <f t="shared" si="2"/>
        <v>1</v>
      </c>
      <c r="D100"/>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c r="AY100" s="7"/>
    </row>
    <row r="101" spans="1:51" ht="16" x14ac:dyDescent="0.2">
      <c r="A101" s="168">
        <v>42738.208333241237</v>
      </c>
      <c r="B101" s="171">
        <v>21003.624185140281</v>
      </c>
      <c r="C101">
        <f t="shared" si="2"/>
        <v>1</v>
      </c>
      <c r="D101"/>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c r="AY101" s="7"/>
    </row>
    <row r="102" spans="1:51" ht="16" x14ac:dyDescent="0.2">
      <c r="A102" s="169">
        <v>42738.249999907901</v>
      </c>
      <c r="B102" s="172">
        <v>22354.514311370593</v>
      </c>
      <c r="C102">
        <f t="shared" si="2"/>
        <v>1</v>
      </c>
      <c r="D102"/>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c r="AY102" s="7"/>
    </row>
    <row r="103" spans="1:51" ht="16" x14ac:dyDescent="0.2">
      <c r="A103" s="168">
        <v>42738.291666574565</v>
      </c>
      <c r="B103" s="171">
        <v>24611.872318146063</v>
      </c>
      <c r="C103">
        <f t="shared" si="2"/>
        <v>1</v>
      </c>
      <c r="D103"/>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c r="AY103" s="7"/>
    </row>
    <row r="104" spans="1:51" ht="16" x14ac:dyDescent="0.2">
      <c r="A104" s="169">
        <v>42738.333333241229</v>
      </c>
      <c r="B104" s="172">
        <v>26133.346890737794</v>
      </c>
      <c r="C104">
        <f t="shared" si="2"/>
        <v>1</v>
      </c>
      <c r="D104"/>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c r="AY104" s="7"/>
    </row>
    <row r="105" spans="1:51" ht="16" x14ac:dyDescent="0.2">
      <c r="A105" s="168">
        <v>42738.374999907894</v>
      </c>
      <c r="B105" s="171">
        <v>26673.54099721758</v>
      </c>
      <c r="C105">
        <f t="shared" si="2"/>
        <v>1</v>
      </c>
      <c r="D105"/>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c r="AY105" s="7"/>
    </row>
    <row r="106" spans="1:51" ht="16" x14ac:dyDescent="0.2">
      <c r="A106" s="169">
        <v>42738.416666574558</v>
      </c>
      <c r="B106" s="172">
        <v>26792.668383225831</v>
      </c>
      <c r="C106">
        <f t="shared" si="2"/>
        <v>1</v>
      </c>
      <c r="D106"/>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c r="AY106" s="7"/>
    </row>
    <row r="107" spans="1:51" ht="16" x14ac:dyDescent="0.2">
      <c r="A107" s="168">
        <v>42738.458333241222</v>
      </c>
      <c r="B107" s="171">
        <v>26822.517190690578</v>
      </c>
      <c r="C107">
        <f t="shared" si="2"/>
        <v>1</v>
      </c>
      <c r="D107"/>
      <c r="E107" s="7"/>
      <c r="F107" s="7"/>
      <c r="G107" s="7"/>
      <c r="H107" s="7"/>
      <c r="I107" s="7"/>
      <c r="J107" s="7"/>
      <c r="K107" s="7"/>
      <c r="L107" s="7"/>
      <c r="M107" s="7"/>
      <c r="N107" s="7"/>
      <c r="O107" s="7"/>
      <c r="P107" s="7"/>
      <c r="Q107" s="7"/>
      <c r="R107" s="7"/>
      <c r="S107" s="7"/>
      <c r="T107" s="7"/>
      <c r="U107" s="7"/>
      <c r="V107" s="7"/>
      <c r="W107" s="7"/>
      <c r="X107" s="7"/>
      <c r="Y107" s="7"/>
      <c r="Z107" s="7"/>
      <c r="AA107" s="7"/>
      <c r="AB107" s="7"/>
      <c r="AC107" s="7"/>
      <c r="AD107" s="7"/>
      <c r="AE107" s="7"/>
      <c r="AF107" s="7"/>
      <c r="AG107" s="7"/>
      <c r="AH107" s="7"/>
      <c r="AI107" s="7"/>
      <c r="AJ107" s="7"/>
      <c r="AK107" s="7"/>
      <c r="AL107" s="7"/>
      <c r="AM107" s="7"/>
      <c r="AN107" s="7"/>
      <c r="AO107" s="7"/>
      <c r="AP107" s="7"/>
      <c r="AQ107" s="7"/>
      <c r="AR107" s="7"/>
      <c r="AS107" s="7"/>
      <c r="AT107" s="7"/>
      <c r="AU107" s="7"/>
      <c r="AV107" s="7"/>
      <c r="AW107" s="7"/>
      <c r="AX107" s="7"/>
      <c r="AY107" s="7"/>
    </row>
    <row r="108" spans="1:51" ht="16" x14ac:dyDescent="0.2">
      <c r="A108" s="169">
        <v>42738.499999907886</v>
      </c>
      <c r="B108" s="172">
        <v>26710.578596411091</v>
      </c>
      <c r="C108">
        <f t="shared" si="2"/>
        <v>1</v>
      </c>
      <c r="D108"/>
      <c r="E108" s="7"/>
      <c r="F108" s="7"/>
      <c r="G108" s="7"/>
      <c r="H108" s="7"/>
      <c r="I108" s="7"/>
      <c r="J108" s="7"/>
      <c r="K108" s="7"/>
      <c r="L108" s="7"/>
      <c r="M108" s="7"/>
      <c r="N108" s="7"/>
      <c r="O108" s="7"/>
      <c r="P108" s="7"/>
      <c r="Q108" s="7"/>
      <c r="R108" s="7"/>
      <c r="S108" s="7"/>
      <c r="T108" s="7"/>
      <c r="U108" s="7"/>
      <c r="V108" s="7"/>
      <c r="W108" s="7"/>
      <c r="X108" s="7"/>
      <c r="Y108" s="7"/>
      <c r="Z108" s="7"/>
      <c r="AA108" s="7"/>
      <c r="AB108" s="7"/>
      <c r="AC108" s="7"/>
      <c r="AD108" s="7"/>
      <c r="AE108" s="7"/>
      <c r="AF108" s="7"/>
      <c r="AG108" s="7"/>
      <c r="AH108" s="7"/>
      <c r="AI108" s="7"/>
      <c r="AJ108" s="7"/>
      <c r="AK108" s="7"/>
      <c r="AL108" s="7"/>
      <c r="AM108" s="7"/>
      <c r="AN108" s="7"/>
      <c r="AO108" s="7"/>
      <c r="AP108" s="7"/>
      <c r="AQ108" s="7"/>
      <c r="AR108" s="7"/>
      <c r="AS108" s="7"/>
      <c r="AT108" s="7"/>
      <c r="AU108" s="7"/>
      <c r="AV108" s="7"/>
      <c r="AW108" s="7"/>
      <c r="AX108" s="7"/>
      <c r="AY108" s="7"/>
    </row>
    <row r="109" spans="1:51" ht="16" x14ac:dyDescent="0.2">
      <c r="A109" s="168">
        <v>42738.541666574551</v>
      </c>
      <c r="B109" s="171">
        <v>26641.154003409982</v>
      </c>
      <c r="C109">
        <f t="shared" si="2"/>
        <v>1</v>
      </c>
      <c r="D109"/>
      <c r="E109" s="7"/>
      <c r="F109" s="7"/>
      <c r="G109" s="7"/>
      <c r="H109" s="7"/>
      <c r="I109" s="7"/>
      <c r="J109" s="7"/>
      <c r="K109" s="7"/>
      <c r="L109" s="7"/>
      <c r="M109" s="7"/>
      <c r="N109" s="7"/>
      <c r="O109" s="7"/>
      <c r="P109" s="7"/>
      <c r="Q109" s="7"/>
      <c r="R109" s="7"/>
      <c r="S109" s="7"/>
      <c r="T109" s="7"/>
      <c r="U109" s="7"/>
      <c r="V109" s="7"/>
      <c r="W109" s="7"/>
      <c r="X109" s="7"/>
      <c r="Y109" s="7"/>
      <c r="Z109" s="7"/>
      <c r="AA109" s="7"/>
      <c r="AB109" s="7"/>
      <c r="AC109" s="7"/>
      <c r="AD109" s="7"/>
      <c r="AE109" s="7"/>
      <c r="AF109" s="7"/>
      <c r="AG109" s="7"/>
      <c r="AH109" s="7"/>
      <c r="AI109" s="7"/>
      <c r="AJ109" s="7"/>
      <c r="AK109" s="7"/>
      <c r="AL109" s="7"/>
      <c r="AM109" s="7"/>
      <c r="AN109" s="7"/>
      <c r="AO109" s="7"/>
      <c r="AP109" s="7"/>
      <c r="AQ109" s="7"/>
      <c r="AR109" s="7"/>
      <c r="AS109" s="7"/>
      <c r="AT109" s="7"/>
      <c r="AU109" s="7"/>
      <c r="AV109" s="7"/>
      <c r="AW109" s="7"/>
      <c r="AX109" s="7"/>
      <c r="AY109" s="7"/>
    </row>
    <row r="110" spans="1:51" ht="16" x14ac:dyDescent="0.2">
      <c r="A110" s="169">
        <v>42738.583333241215</v>
      </c>
      <c r="B110" s="172">
        <v>26652.572276055093</v>
      </c>
      <c r="C110">
        <f t="shared" si="2"/>
        <v>1</v>
      </c>
      <c r="D110"/>
      <c r="E110" s="7"/>
      <c r="F110" s="7"/>
      <c r="G110" s="7"/>
      <c r="H110" s="7"/>
      <c r="I110" s="7"/>
      <c r="J110" s="7"/>
      <c r="K110" s="7"/>
      <c r="L110" s="7"/>
      <c r="M110" s="7"/>
      <c r="N110" s="7"/>
      <c r="O110" s="7"/>
      <c r="P110" s="7"/>
      <c r="Q110" s="7"/>
      <c r="R110" s="7"/>
      <c r="S110" s="7"/>
      <c r="T110" s="7"/>
      <c r="U110" s="7"/>
      <c r="V110" s="7"/>
      <c r="W110" s="7"/>
      <c r="X110" s="7"/>
      <c r="Y110" s="7"/>
      <c r="Z110" s="7"/>
      <c r="AA110" s="7"/>
      <c r="AB110" s="7"/>
      <c r="AC110" s="7"/>
      <c r="AD110" s="7"/>
      <c r="AE110" s="7"/>
      <c r="AF110" s="7"/>
      <c r="AG110" s="7"/>
      <c r="AH110" s="7"/>
      <c r="AI110" s="7"/>
      <c r="AJ110" s="7"/>
      <c r="AK110" s="7"/>
      <c r="AL110" s="7"/>
      <c r="AM110" s="7"/>
      <c r="AN110" s="7"/>
      <c r="AO110" s="7"/>
      <c r="AP110" s="7"/>
      <c r="AQ110" s="7"/>
      <c r="AR110" s="7"/>
      <c r="AS110" s="7"/>
      <c r="AT110" s="7"/>
      <c r="AU110" s="7"/>
      <c r="AV110" s="7"/>
      <c r="AW110" s="7"/>
      <c r="AX110" s="7"/>
      <c r="AY110" s="7"/>
    </row>
    <row r="111" spans="1:51" ht="16" x14ac:dyDescent="0.2">
      <c r="A111" s="168">
        <v>42738.624999907879</v>
      </c>
      <c r="B111" s="171">
        <v>26807.116717932298</v>
      </c>
      <c r="C111">
        <f t="shared" si="2"/>
        <v>1</v>
      </c>
      <c r="D111"/>
      <c r="E111" s="7"/>
      <c r="F111" s="7"/>
      <c r="G111" s="7"/>
      <c r="H111" s="7"/>
      <c r="I111" s="7"/>
      <c r="J111" s="7"/>
      <c r="K111" s="7"/>
      <c r="L111" s="7"/>
      <c r="M111" s="7"/>
      <c r="N111" s="7"/>
      <c r="O111" s="7"/>
      <c r="P111" s="7"/>
      <c r="Q111" s="7"/>
      <c r="R111" s="7"/>
      <c r="S111" s="7"/>
      <c r="T111" s="7"/>
      <c r="U111" s="7"/>
      <c r="V111" s="7"/>
      <c r="W111" s="7"/>
      <c r="X111" s="7"/>
      <c r="Y111" s="7"/>
      <c r="Z111" s="7"/>
      <c r="AA111" s="7"/>
      <c r="AB111" s="7"/>
      <c r="AC111" s="7"/>
      <c r="AD111" s="7"/>
      <c r="AE111" s="7"/>
      <c r="AF111" s="7"/>
      <c r="AG111" s="7"/>
      <c r="AH111" s="7"/>
      <c r="AI111" s="7"/>
      <c r="AJ111" s="7"/>
      <c r="AK111" s="7"/>
      <c r="AL111" s="7"/>
      <c r="AM111" s="7"/>
      <c r="AN111" s="7"/>
      <c r="AO111" s="7"/>
      <c r="AP111" s="7"/>
      <c r="AQ111" s="7"/>
      <c r="AR111" s="7"/>
      <c r="AS111" s="7"/>
      <c r="AT111" s="7"/>
      <c r="AU111" s="7"/>
      <c r="AV111" s="7"/>
      <c r="AW111" s="7"/>
      <c r="AX111" s="7"/>
      <c r="AY111" s="7"/>
    </row>
    <row r="112" spans="1:51" ht="16" x14ac:dyDescent="0.2">
      <c r="A112" s="169">
        <v>42738.666666574543</v>
      </c>
      <c r="B112" s="172">
        <v>27008.486761821176</v>
      </c>
      <c r="C112">
        <f t="shared" si="2"/>
        <v>1</v>
      </c>
      <c r="D112"/>
      <c r="E112" s="7"/>
      <c r="F112" s="7"/>
      <c r="G112" s="7"/>
      <c r="H112" s="7"/>
      <c r="I112" s="7"/>
      <c r="J112" s="7"/>
      <c r="K112" s="7"/>
      <c r="L112" s="7"/>
      <c r="M112" s="7"/>
      <c r="N112" s="7"/>
      <c r="O112" s="7"/>
      <c r="P112" s="7"/>
      <c r="Q112" s="7"/>
      <c r="R112" s="7"/>
      <c r="S112" s="7"/>
      <c r="T112" s="7"/>
      <c r="U112" s="7"/>
      <c r="V112" s="7"/>
      <c r="W112" s="7"/>
      <c r="X112" s="7"/>
      <c r="Y112" s="7"/>
      <c r="Z112" s="7"/>
      <c r="AA112" s="7"/>
      <c r="AB112" s="7"/>
      <c r="AC112" s="7"/>
      <c r="AD112" s="7"/>
      <c r="AE112" s="7"/>
      <c r="AF112" s="7"/>
      <c r="AG112" s="7"/>
      <c r="AH112" s="7"/>
      <c r="AI112" s="7"/>
      <c r="AJ112" s="7"/>
      <c r="AK112" s="7"/>
      <c r="AL112" s="7"/>
      <c r="AM112" s="7"/>
      <c r="AN112" s="7"/>
      <c r="AO112" s="7"/>
      <c r="AP112" s="7"/>
      <c r="AQ112" s="7"/>
      <c r="AR112" s="7"/>
      <c r="AS112" s="7"/>
      <c r="AT112" s="7"/>
      <c r="AU112" s="7"/>
      <c r="AV112" s="7"/>
      <c r="AW112" s="7"/>
      <c r="AX112" s="7"/>
      <c r="AY112" s="7"/>
    </row>
    <row r="113" spans="1:51" ht="16" x14ac:dyDescent="0.2">
      <c r="A113" s="168">
        <v>42738.708333241208</v>
      </c>
      <c r="B113" s="171">
        <v>28131.946739649567</v>
      </c>
      <c r="C113">
        <f t="shared" si="2"/>
        <v>1</v>
      </c>
      <c r="D113"/>
      <c r="E113" s="7"/>
      <c r="F113" s="7"/>
      <c r="G113" s="7"/>
      <c r="H113" s="7"/>
      <c r="I113" s="7"/>
      <c r="J113" s="7"/>
      <c r="K113" s="7"/>
      <c r="L113" s="7"/>
      <c r="M113" s="7"/>
      <c r="N113" s="7"/>
      <c r="O113" s="7"/>
      <c r="P113" s="7"/>
      <c r="Q113" s="7"/>
      <c r="R113" s="7"/>
      <c r="S113" s="7"/>
      <c r="T113" s="7"/>
      <c r="U113" s="7"/>
      <c r="V113" s="7"/>
      <c r="W113" s="7"/>
      <c r="X113" s="7"/>
      <c r="Y113" s="7"/>
      <c r="Z113" s="7"/>
      <c r="AA113" s="7"/>
      <c r="AB113" s="7"/>
      <c r="AC113" s="7"/>
      <c r="AD113" s="7"/>
      <c r="AE113" s="7"/>
      <c r="AF113" s="7"/>
      <c r="AG113" s="7"/>
      <c r="AH113" s="7"/>
      <c r="AI113" s="7"/>
      <c r="AJ113" s="7"/>
      <c r="AK113" s="7"/>
      <c r="AL113" s="7"/>
      <c r="AM113" s="7"/>
      <c r="AN113" s="7"/>
      <c r="AO113" s="7"/>
      <c r="AP113" s="7"/>
      <c r="AQ113" s="7"/>
      <c r="AR113" s="7"/>
      <c r="AS113" s="7"/>
      <c r="AT113" s="7"/>
      <c r="AU113" s="7"/>
      <c r="AV113" s="7"/>
      <c r="AW113" s="7"/>
      <c r="AX113" s="7"/>
      <c r="AY113" s="7"/>
    </row>
    <row r="114" spans="1:51" ht="16" x14ac:dyDescent="0.2">
      <c r="A114" s="169">
        <v>42738.749999907872</v>
      </c>
      <c r="B114" s="172">
        <v>30178.330684874141</v>
      </c>
      <c r="C114">
        <f t="shared" ref="C114:C177" si="3">MONTH(A114)</f>
        <v>1</v>
      </c>
      <c r="D114"/>
      <c r="E114" s="7"/>
      <c r="F114" s="7"/>
      <c r="G114" s="7"/>
      <c r="H114" s="7"/>
      <c r="I114" s="7"/>
      <c r="J114" s="7"/>
      <c r="K114" s="7"/>
      <c r="L114" s="7"/>
      <c r="M114" s="7"/>
      <c r="N114" s="7"/>
      <c r="O114" s="7"/>
      <c r="P114" s="7"/>
      <c r="Q114" s="7"/>
      <c r="R114" s="7"/>
      <c r="S114" s="7"/>
      <c r="T114" s="7"/>
      <c r="U114" s="7"/>
      <c r="V114" s="7"/>
      <c r="W114" s="7"/>
      <c r="X114" s="7"/>
      <c r="Y114" s="7"/>
      <c r="Z114" s="7"/>
      <c r="AA114" s="7"/>
      <c r="AB114" s="7"/>
      <c r="AC114" s="7"/>
      <c r="AD114" s="7"/>
      <c r="AE114" s="7"/>
      <c r="AF114" s="7"/>
      <c r="AG114" s="7"/>
      <c r="AH114" s="7"/>
      <c r="AI114" s="7"/>
      <c r="AJ114" s="7"/>
      <c r="AK114" s="7"/>
      <c r="AL114" s="7"/>
      <c r="AM114" s="7"/>
      <c r="AN114" s="7"/>
      <c r="AO114" s="7"/>
      <c r="AP114" s="7"/>
      <c r="AQ114" s="7"/>
      <c r="AR114" s="7"/>
      <c r="AS114" s="7"/>
      <c r="AT114" s="7"/>
      <c r="AU114" s="7"/>
      <c r="AV114" s="7"/>
      <c r="AW114" s="7"/>
      <c r="AX114" s="7"/>
      <c r="AY114" s="7"/>
    </row>
    <row r="115" spans="1:51" ht="16" x14ac:dyDescent="0.2">
      <c r="A115" s="168">
        <v>42738.791666574536</v>
      </c>
      <c r="B115" s="171">
        <v>30513.695667116172</v>
      </c>
      <c r="C115">
        <f t="shared" si="3"/>
        <v>1</v>
      </c>
      <c r="D115"/>
      <c r="E115" s="7"/>
      <c r="F115" s="7"/>
      <c r="G115" s="7"/>
      <c r="H115" s="7"/>
      <c r="I115" s="7"/>
      <c r="J115" s="7"/>
      <c r="K115" s="7"/>
      <c r="L115" s="7"/>
      <c r="M115" s="7"/>
      <c r="N115" s="7"/>
      <c r="O115" s="7"/>
      <c r="P115" s="7"/>
      <c r="Q115" s="7"/>
      <c r="R115" s="7"/>
      <c r="S115" s="7"/>
      <c r="T115" s="7"/>
      <c r="U115" s="7"/>
      <c r="V115" s="7"/>
      <c r="W115" s="7"/>
      <c r="X115" s="7"/>
      <c r="Y115" s="7"/>
      <c r="Z115" s="7"/>
      <c r="AA115" s="7"/>
      <c r="AB115" s="7"/>
      <c r="AC115" s="7"/>
      <c r="AD115" s="7"/>
      <c r="AE115" s="7"/>
      <c r="AF115" s="7"/>
      <c r="AG115" s="7"/>
      <c r="AH115" s="7"/>
      <c r="AI115" s="7"/>
      <c r="AJ115" s="7"/>
      <c r="AK115" s="7"/>
      <c r="AL115" s="7"/>
      <c r="AM115" s="7"/>
      <c r="AN115" s="7"/>
      <c r="AO115" s="7"/>
      <c r="AP115" s="7"/>
      <c r="AQ115" s="7"/>
      <c r="AR115" s="7"/>
      <c r="AS115" s="7"/>
      <c r="AT115" s="7"/>
      <c r="AU115" s="7"/>
      <c r="AV115" s="7"/>
      <c r="AW115" s="7"/>
      <c r="AX115" s="7"/>
      <c r="AY115" s="7"/>
    </row>
    <row r="116" spans="1:51" ht="16" x14ac:dyDescent="0.2">
      <c r="A116" s="169">
        <v>42738.8333332412</v>
      </c>
      <c r="B116" s="172">
        <v>29909.203113177362</v>
      </c>
      <c r="C116">
        <f t="shared" si="3"/>
        <v>1</v>
      </c>
      <c r="D116"/>
      <c r="E116" s="7"/>
      <c r="F116" s="7"/>
      <c r="G116" s="7"/>
      <c r="H116" s="7"/>
      <c r="I116" s="7"/>
      <c r="J116" s="7"/>
      <c r="K116" s="7"/>
      <c r="L116" s="7"/>
      <c r="M116" s="7"/>
      <c r="N116" s="7"/>
      <c r="O116" s="7"/>
      <c r="P116" s="7"/>
      <c r="Q116" s="7"/>
      <c r="R116" s="7"/>
      <c r="S116" s="7"/>
      <c r="T116" s="7"/>
      <c r="U116" s="7"/>
      <c r="V116" s="7"/>
      <c r="W116" s="7"/>
      <c r="X116" s="7"/>
      <c r="Y116" s="7"/>
      <c r="Z116" s="7"/>
      <c r="AA116" s="7"/>
      <c r="AB116" s="7"/>
      <c r="AC116" s="7"/>
      <c r="AD116" s="7"/>
      <c r="AE116" s="7"/>
      <c r="AF116" s="7"/>
      <c r="AG116" s="7"/>
      <c r="AH116" s="7"/>
      <c r="AI116" s="7"/>
      <c r="AJ116" s="7"/>
      <c r="AK116" s="7"/>
      <c r="AL116" s="7"/>
      <c r="AM116" s="7"/>
      <c r="AN116" s="7"/>
      <c r="AO116" s="7"/>
      <c r="AP116" s="7"/>
      <c r="AQ116" s="7"/>
      <c r="AR116" s="7"/>
      <c r="AS116" s="7"/>
      <c r="AT116" s="7"/>
      <c r="AU116" s="7"/>
      <c r="AV116" s="7"/>
      <c r="AW116" s="7"/>
      <c r="AX116" s="7"/>
      <c r="AY116" s="7"/>
    </row>
    <row r="117" spans="1:51" ht="16" x14ac:dyDescent="0.2">
      <c r="A117" s="168">
        <v>42738.874999907865</v>
      </c>
      <c r="B117" s="171">
        <v>29157.365126303797</v>
      </c>
      <c r="C117">
        <f t="shared" si="3"/>
        <v>1</v>
      </c>
      <c r="D117"/>
      <c r="E117" s="7"/>
      <c r="F117" s="7"/>
      <c r="G117" s="7"/>
      <c r="H117" s="7"/>
      <c r="I117" s="7"/>
      <c r="J117" s="7"/>
      <c r="K117" s="7"/>
      <c r="L117" s="7"/>
      <c r="M117" s="7"/>
      <c r="N117" s="7"/>
      <c r="O117" s="7"/>
      <c r="P117" s="7"/>
      <c r="Q117" s="7"/>
      <c r="R117" s="7"/>
      <c r="S117" s="7"/>
      <c r="T117" s="7"/>
      <c r="U117" s="7"/>
      <c r="V117" s="7"/>
      <c r="W117" s="7"/>
      <c r="X117" s="7"/>
      <c r="Y117" s="7"/>
      <c r="Z117" s="7"/>
      <c r="AA117" s="7"/>
      <c r="AB117" s="7"/>
      <c r="AC117" s="7"/>
      <c r="AD117" s="7"/>
      <c r="AE117" s="7"/>
      <c r="AF117" s="7"/>
      <c r="AG117" s="7"/>
      <c r="AH117" s="7"/>
      <c r="AI117" s="7"/>
      <c r="AJ117" s="7"/>
      <c r="AK117" s="7"/>
      <c r="AL117" s="7"/>
      <c r="AM117" s="7"/>
      <c r="AN117" s="7"/>
      <c r="AO117" s="7"/>
      <c r="AP117" s="7"/>
      <c r="AQ117" s="7"/>
      <c r="AR117" s="7"/>
      <c r="AS117" s="7"/>
      <c r="AT117" s="7"/>
      <c r="AU117" s="7"/>
      <c r="AV117" s="7"/>
      <c r="AW117" s="7"/>
      <c r="AX117" s="7"/>
      <c r="AY117" s="7"/>
    </row>
    <row r="118" spans="1:51" ht="16" x14ac:dyDescent="0.2">
      <c r="A118" s="169">
        <v>42738.916666574529</v>
      </c>
      <c r="B118" s="172">
        <v>27582.376650560225</v>
      </c>
      <c r="C118">
        <f t="shared" si="3"/>
        <v>1</v>
      </c>
      <c r="D118"/>
      <c r="E118" s="7"/>
      <c r="F118" s="7"/>
      <c r="G118" s="7"/>
      <c r="H118" s="7"/>
      <c r="I118" s="7"/>
      <c r="J118" s="7"/>
      <c r="K118" s="7"/>
      <c r="L118" s="7"/>
      <c r="M118" s="7"/>
      <c r="N118" s="7"/>
      <c r="O118" s="7"/>
      <c r="P118" s="7"/>
      <c r="Q118" s="7"/>
      <c r="R118" s="7"/>
      <c r="S118" s="7"/>
      <c r="T118" s="7"/>
      <c r="U118" s="7"/>
      <c r="V118" s="7"/>
      <c r="W118" s="7"/>
      <c r="X118" s="7"/>
      <c r="Y118" s="7"/>
      <c r="Z118" s="7"/>
      <c r="AA118" s="7"/>
      <c r="AB118" s="7"/>
      <c r="AC118" s="7"/>
      <c r="AD118" s="7"/>
      <c r="AE118" s="7"/>
      <c r="AF118" s="7"/>
      <c r="AG118" s="7"/>
      <c r="AH118" s="7"/>
      <c r="AI118" s="7"/>
      <c r="AJ118" s="7"/>
      <c r="AK118" s="7"/>
      <c r="AL118" s="7"/>
      <c r="AM118" s="7"/>
      <c r="AN118" s="7"/>
      <c r="AO118" s="7"/>
      <c r="AP118" s="7"/>
      <c r="AQ118" s="7"/>
      <c r="AR118" s="7"/>
      <c r="AS118" s="7"/>
      <c r="AT118" s="7"/>
      <c r="AU118" s="7"/>
      <c r="AV118" s="7"/>
      <c r="AW118" s="7"/>
      <c r="AX118" s="7"/>
      <c r="AY118" s="7"/>
    </row>
    <row r="119" spans="1:51" ht="16" x14ac:dyDescent="0.2">
      <c r="A119" s="168">
        <v>42738.958333241193</v>
      </c>
      <c r="B119" s="171">
        <v>25458.186239071074</v>
      </c>
      <c r="C119">
        <f t="shared" si="3"/>
        <v>1</v>
      </c>
      <c r="D119"/>
      <c r="E119" s="7"/>
      <c r="F119" s="7"/>
      <c r="G119" s="7"/>
      <c r="H119" s="7"/>
      <c r="I119" s="7"/>
      <c r="J119" s="7"/>
      <c r="K119" s="7"/>
      <c r="L119" s="7"/>
      <c r="M119" s="7"/>
      <c r="N119" s="7"/>
      <c r="O119" s="7"/>
      <c r="P119" s="7"/>
      <c r="Q119" s="7"/>
      <c r="R119" s="7"/>
      <c r="S119" s="7"/>
      <c r="T119" s="7"/>
      <c r="U119" s="7"/>
      <c r="V119" s="7"/>
      <c r="W119" s="7"/>
      <c r="X119" s="7"/>
      <c r="Y119" s="7"/>
      <c r="Z119" s="7"/>
      <c r="AA119" s="7"/>
      <c r="AB119" s="7"/>
      <c r="AC119" s="7"/>
      <c r="AD119" s="7"/>
      <c r="AE119" s="7"/>
      <c r="AF119" s="7"/>
      <c r="AG119" s="7"/>
      <c r="AH119" s="7"/>
      <c r="AI119" s="7"/>
      <c r="AJ119" s="7"/>
      <c r="AK119" s="7"/>
      <c r="AL119" s="7"/>
      <c r="AM119" s="7"/>
      <c r="AN119" s="7"/>
      <c r="AO119" s="7"/>
      <c r="AP119" s="7"/>
      <c r="AQ119" s="7"/>
      <c r="AR119" s="7"/>
      <c r="AS119" s="7"/>
      <c r="AT119" s="7"/>
      <c r="AU119" s="7"/>
      <c r="AV119" s="7"/>
      <c r="AW119" s="7"/>
      <c r="AX119" s="7"/>
      <c r="AY119" s="7"/>
    </row>
    <row r="120" spans="1:51" ht="16" x14ac:dyDescent="0.2">
      <c r="A120" s="169">
        <v>42738.999999907857</v>
      </c>
      <c r="B120" s="172">
        <v>23509.822649390044</v>
      </c>
      <c r="C120">
        <f t="shared" si="3"/>
        <v>1</v>
      </c>
      <c r="D120"/>
      <c r="E120" s="7"/>
      <c r="F120" s="7"/>
      <c r="G120" s="7"/>
      <c r="H120" s="7"/>
      <c r="I120" s="7"/>
      <c r="J120" s="7"/>
      <c r="K120" s="7"/>
      <c r="L120" s="7"/>
      <c r="M120" s="7"/>
      <c r="N120" s="7"/>
      <c r="O120" s="7"/>
      <c r="P120" s="7"/>
      <c r="Q120" s="7"/>
      <c r="R120" s="7"/>
      <c r="S120" s="7"/>
      <c r="T120" s="7"/>
      <c r="U120" s="7"/>
      <c r="V120" s="7"/>
      <c r="W120" s="7"/>
      <c r="X120" s="7"/>
      <c r="Y120" s="7"/>
      <c r="Z120" s="7"/>
      <c r="AA120" s="7"/>
      <c r="AB120" s="7"/>
      <c r="AC120" s="7"/>
      <c r="AD120" s="7"/>
      <c r="AE120" s="7"/>
      <c r="AF120" s="7"/>
      <c r="AG120" s="7"/>
      <c r="AH120" s="7"/>
      <c r="AI120" s="7"/>
      <c r="AJ120" s="7"/>
      <c r="AK120" s="7"/>
      <c r="AL120" s="7"/>
      <c r="AM120" s="7"/>
      <c r="AN120" s="7"/>
      <c r="AO120" s="7"/>
      <c r="AP120" s="7"/>
      <c r="AQ120" s="7"/>
      <c r="AR120" s="7"/>
      <c r="AS120" s="7"/>
      <c r="AT120" s="7"/>
      <c r="AU120" s="7"/>
      <c r="AV120" s="7"/>
      <c r="AW120" s="7"/>
      <c r="AX120" s="7"/>
      <c r="AY120" s="7"/>
    </row>
    <row r="121" spans="1:51" ht="16" x14ac:dyDescent="0.2">
      <c r="A121" s="168">
        <v>42739.041666574522</v>
      </c>
      <c r="B121" s="171">
        <v>22247.670397127611</v>
      </c>
      <c r="C121">
        <f t="shared" si="3"/>
        <v>1</v>
      </c>
      <c r="D121"/>
      <c r="E121" s="7"/>
      <c r="F121" s="7"/>
      <c r="G121" s="7"/>
      <c r="H121" s="7"/>
      <c r="I121" s="7"/>
      <c r="J121" s="7"/>
      <c r="K121" s="7"/>
      <c r="L121" s="7"/>
      <c r="M121" s="7"/>
      <c r="N121" s="7"/>
      <c r="O121" s="7"/>
      <c r="P121" s="7"/>
      <c r="Q121" s="7"/>
      <c r="R121" s="7"/>
      <c r="S121" s="7"/>
      <c r="T121" s="7"/>
      <c r="U121" s="7"/>
      <c r="V121" s="7"/>
      <c r="W121" s="7"/>
      <c r="X121" s="7"/>
      <c r="Y121" s="7"/>
      <c r="Z121" s="7"/>
      <c r="AA121" s="7"/>
      <c r="AB121" s="7"/>
      <c r="AC121" s="7"/>
      <c r="AD121" s="7"/>
      <c r="AE121" s="7"/>
      <c r="AF121" s="7"/>
      <c r="AG121" s="7"/>
      <c r="AH121" s="7"/>
      <c r="AI121" s="7"/>
      <c r="AJ121" s="7"/>
      <c r="AK121" s="7"/>
      <c r="AL121" s="7"/>
      <c r="AM121" s="7"/>
      <c r="AN121" s="7"/>
      <c r="AO121" s="7"/>
      <c r="AP121" s="7"/>
      <c r="AQ121" s="7"/>
      <c r="AR121" s="7"/>
      <c r="AS121" s="7"/>
      <c r="AT121" s="7"/>
      <c r="AU121" s="7"/>
      <c r="AV121" s="7"/>
      <c r="AW121" s="7"/>
      <c r="AX121" s="7"/>
      <c r="AY121" s="7"/>
    </row>
    <row r="122" spans="1:51" ht="16" x14ac:dyDescent="0.2">
      <c r="A122" s="169">
        <v>42739.083333241186</v>
      </c>
      <c r="B122" s="172">
        <v>21563.90749178801</v>
      </c>
      <c r="C122">
        <f t="shared" si="3"/>
        <v>1</v>
      </c>
      <c r="D122"/>
      <c r="E122" s="7"/>
      <c r="F122" s="7"/>
      <c r="G122" s="7"/>
      <c r="H122" s="7"/>
      <c r="I122" s="7"/>
      <c r="J122" s="7"/>
      <c r="K122" s="7"/>
      <c r="L122" s="7"/>
      <c r="M122" s="7"/>
      <c r="N122" s="7"/>
      <c r="O122" s="7"/>
      <c r="P122" s="7"/>
      <c r="Q122" s="7"/>
      <c r="R122" s="7"/>
      <c r="S122" s="7"/>
      <c r="T122" s="7"/>
      <c r="U122" s="7"/>
      <c r="V122" s="7"/>
      <c r="W122" s="7"/>
      <c r="X122" s="7"/>
      <c r="Y122" s="7"/>
      <c r="Z122" s="7"/>
      <c r="AA122" s="7"/>
      <c r="AB122" s="7"/>
      <c r="AC122" s="7"/>
      <c r="AD122" s="7"/>
      <c r="AE122" s="7"/>
      <c r="AF122" s="7"/>
      <c r="AG122" s="7"/>
      <c r="AH122" s="7"/>
      <c r="AI122" s="7"/>
      <c r="AJ122" s="7"/>
      <c r="AK122" s="7"/>
      <c r="AL122" s="7"/>
      <c r="AM122" s="7"/>
      <c r="AN122" s="7"/>
      <c r="AO122" s="7"/>
      <c r="AP122" s="7"/>
      <c r="AQ122" s="7"/>
      <c r="AR122" s="7"/>
      <c r="AS122" s="7"/>
      <c r="AT122" s="7"/>
      <c r="AU122" s="7"/>
      <c r="AV122" s="7"/>
      <c r="AW122" s="7"/>
      <c r="AX122" s="7"/>
      <c r="AY122" s="7"/>
    </row>
    <row r="123" spans="1:51" ht="16" x14ac:dyDescent="0.2">
      <c r="A123" s="168">
        <v>42739.12499990785</v>
      </c>
      <c r="B123" s="171">
        <v>21059.908965516246</v>
      </c>
      <c r="C123">
        <f t="shared" si="3"/>
        <v>1</v>
      </c>
      <c r="D123"/>
      <c r="E123" s="7"/>
      <c r="F123" s="7"/>
      <c r="G123" s="7"/>
      <c r="H123" s="7"/>
      <c r="I123" s="7"/>
      <c r="J123" s="7"/>
      <c r="K123" s="7"/>
      <c r="L123" s="7"/>
      <c r="M123" s="7"/>
      <c r="N123" s="7"/>
      <c r="O123" s="7"/>
      <c r="P123" s="7"/>
      <c r="Q123" s="7"/>
      <c r="R123" s="7"/>
      <c r="S123" s="7"/>
      <c r="T123" s="7"/>
      <c r="U123" s="7"/>
      <c r="V123" s="7"/>
      <c r="W123" s="7"/>
      <c r="X123" s="7"/>
      <c r="Y123" s="7"/>
      <c r="Z123" s="7"/>
      <c r="AA123" s="7"/>
      <c r="AB123" s="7"/>
      <c r="AC123" s="7"/>
      <c r="AD123" s="7"/>
      <c r="AE123" s="7"/>
      <c r="AF123" s="7"/>
      <c r="AG123" s="7"/>
      <c r="AH123" s="7"/>
      <c r="AI123" s="7"/>
      <c r="AJ123" s="7"/>
      <c r="AK123" s="7"/>
      <c r="AL123" s="7"/>
      <c r="AM123" s="7"/>
      <c r="AN123" s="7"/>
      <c r="AO123" s="7"/>
      <c r="AP123" s="7"/>
      <c r="AQ123" s="7"/>
      <c r="AR123" s="7"/>
      <c r="AS123" s="7"/>
      <c r="AT123" s="7"/>
      <c r="AU123" s="7"/>
      <c r="AV123" s="7"/>
      <c r="AW123" s="7"/>
      <c r="AX123" s="7"/>
      <c r="AY123" s="7"/>
    </row>
    <row r="124" spans="1:51" ht="16" x14ac:dyDescent="0.2">
      <c r="A124" s="169">
        <v>42739.166666574514</v>
      </c>
      <c r="B124" s="172">
        <v>20999.940999291142</v>
      </c>
      <c r="C124">
        <f t="shared" si="3"/>
        <v>1</v>
      </c>
      <c r="D124"/>
      <c r="E124" s="7"/>
      <c r="F124" s="7"/>
      <c r="G124" s="7"/>
      <c r="H124" s="7"/>
      <c r="I124" s="7"/>
      <c r="J124" s="7"/>
      <c r="K124" s="7"/>
      <c r="L124" s="7"/>
      <c r="M124" s="7"/>
      <c r="N124" s="7"/>
      <c r="O124" s="7"/>
      <c r="P124" s="7"/>
      <c r="Q124" s="7"/>
      <c r="R124" s="7"/>
      <c r="S124" s="7"/>
      <c r="T124" s="7"/>
      <c r="U124" s="7"/>
      <c r="V124" s="7"/>
      <c r="W124" s="7"/>
      <c r="X124" s="7"/>
      <c r="Y124" s="7"/>
      <c r="Z124" s="7"/>
      <c r="AA124" s="7"/>
      <c r="AB124" s="7"/>
      <c r="AC124" s="7"/>
      <c r="AD124" s="7"/>
      <c r="AE124" s="7"/>
      <c r="AF124" s="7"/>
      <c r="AG124" s="7"/>
      <c r="AH124" s="7"/>
      <c r="AI124" s="7"/>
      <c r="AJ124" s="7"/>
      <c r="AK124" s="7"/>
      <c r="AL124" s="7"/>
      <c r="AM124" s="7"/>
      <c r="AN124" s="7"/>
      <c r="AO124" s="7"/>
      <c r="AP124" s="7"/>
      <c r="AQ124" s="7"/>
      <c r="AR124" s="7"/>
      <c r="AS124" s="7"/>
      <c r="AT124" s="7"/>
      <c r="AU124" s="7"/>
      <c r="AV124" s="7"/>
      <c r="AW124" s="7"/>
      <c r="AX124" s="7"/>
      <c r="AY124" s="7"/>
    </row>
    <row r="125" spans="1:51" ht="16" x14ac:dyDescent="0.2">
      <c r="A125" s="168">
        <v>42739.208333241178</v>
      </c>
      <c r="B125" s="171">
        <v>21496.152784353064</v>
      </c>
      <c r="C125">
        <f t="shared" si="3"/>
        <v>1</v>
      </c>
      <c r="D125"/>
      <c r="E125" s="7"/>
      <c r="F125" s="7"/>
      <c r="G125" s="7"/>
      <c r="H125" s="7"/>
      <c r="I125" s="7"/>
      <c r="J125" s="7"/>
      <c r="K125" s="7"/>
      <c r="L125" s="7"/>
      <c r="M125" s="7"/>
      <c r="N125" s="7"/>
      <c r="O125" s="7"/>
      <c r="P125" s="7"/>
      <c r="Q125" s="7"/>
      <c r="R125" s="7"/>
      <c r="S125" s="7"/>
      <c r="T125" s="7"/>
      <c r="U125" s="7"/>
      <c r="V125" s="7"/>
      <c r="W125" s="7"/>
      <c r="X125" s="7"/>
      <c r="Y125" s="7"/>
      <c r="Z125" s="7"/>
      <c r="AA125" s="7"/>
      <c r="AB125" s="7"/>
      <c r="AC125" s="7"/>
      <c r="AD125" s="7"/>
      <c r="AE125" s="7"/>
      <c r="AF125" s="7"/>
      <c r="AG125" s="7"/>
      <c r="AH125" s="7"/>
      <c r="AI125" s="7"/>
      <c r="AJ125" s="7"/>
      <c r="AK125" s="7"/>
      <c r="AL125" s="7"/>
      <c r="AM125" s="7"/>
      <c r="AN125" s="7"/>
      <c r="AO125" s="7"/>
      <c r="AP125" s="7"/>
      <c r="AQ125" s="7"/>
      <c r="AR125" s="7"/>
      <c r="AS125" s="7"/>
      <c r="AT125" s="7"/>
      <c r="AU125" s="7"/>
      <c r="AV125" s="7"/>
      <c r="AW125" s="7"/>
      <c r="AX125" s="7"/>
      <c r="AY125" s="7"/>
    </row>
    <row r="126" spans="1:51" ht="16" x14ac:dyDescent="0.2">
      <c r="A126" s="169">
        <v>42739.249999907843</v>
      </c>
      <c r="B126" s="172">
        <v>22702.193766350589</v>
      </c>
      <c r="C126">
        <f t="shared" si="3"/>
        <v>1</v>
      </c>
      <c r="D126"/>
      <c r="E126" s="7"/>
      <c r="F126" s="7"/>
      <c r="G126" s="7"/>
      <c r="H126" s="7"/>
      <c r="I126" s="7"/>
      <c r="J126" s="7"/>
      <c r="K126" s="7"/>
      <c r="L126" s="7"/>
      <c r="M126" s="7"/>
      <c r="N126" s="7"/>
      <c r="O126" s="7"/>
      <c r="P126" s="7"/>
      <c r="Q126" s="7"/>
      <c r="R126" s="7"/>
      <c r="S126" s="7"/>
      <c r="T126" s="7"/>
      <c r="U126" s="7"/>
      <c r="V126" s="7"/>
      <c r="W126" s="7"/>
      <c r="X126" s="7"/>
      <c r="Y126" s="7"/>
      <c r="Z126" s="7"/>
      <c r="AA126" s="7"/>
      <c r="AB126" s="7"/>
      <c r="AC126" s="7"/>
      <c r="AD126" s="7"/>
      <c r="AE126" s="7"/>
      <c r="AF126" s="7"/>
      <c r="AG126" s="7"/>
      <c r="AH126" s="7"/>
      <c r="AI126" s="7"/>
      <c r="AJ126" s="7"/>
      <c r="AK126" s="7"/>
      <c r="AL126" s="7"/>
      <c r="AM126" s="7"/>
      <c r="AN126" s="7"/>
      <c r="AO126" s="7"/>
      <c r="AP126" s="7"/>
      <c r="AQ126" s="7"/>
      <c r="AR126" s="7"/>
      <c r="AS126" s="7"/>
      <c r="AT126" s="7"/>
      <c r="AU126" s="7"/>
      <c r="AV126" s="7"/>
      <c r="AW126" s="7"/>
      <c r="AX126" s="7"/>
      <c r="AY126" s="7"/>
    </row>
    <row r="127" spans="1:51" ht="16" x14ac:dyDescent="0.2">
      <c r="A127" s="168">
        <v>42739.291666574507</v>
      </c>
      <c r="B127" s="171">
        <v>24772.798474431162</v>
      </c>
      <c r="C127">
        <f t="shared" si="3"/>
        <v>1</v>
      </c>
      <c r="D127"/>
      <c r="E127" s="7"/>
      <c r="F127" s="7"/>
      <c r="G127" s="7"/>
      <c r="H127" s="7"/>
      <c r="I127" s="7"/>
      <c r="J127" s="7"/>
      <c r="K127" s="7"/>
      <c r="L127" s="7"/>
      <c r="M127" s="7"/>
      <c r="N127" s="7"/>
      <c r="O127" s="7"/>
      <c r="P127" s="7"/>
      <c r="Q127" s="7"/>
      <c r="R127" s="7"/>
      <c r="S127" s="7"/>
      <c r="T127" s="7"/>
      <c r="U127" s="7"/>
      <c r="V127" s="7"/>
      <c r="W127" s="7"/>
      <c r="X127" s="7"/>
      <c r="Y127" s="7"/>
      <c r="Z127" s="7"/>
      <c r="AA127" s="7"/>
      <c r="AB127" s="7"/>
      <c r="AC127" s="7"/>
      <c r="AD127" s="7"/>
      <c r="AE127" s="7"/>
      <c r="AF127" s="7"/>
      <c r="AG127" s="7"/>
      <c r="AH127" s="7"/>
      <c r="AI127" s="7"/>
      <c r="AJ127" s="7"/>
      <c r="AK127" s="7"/>
      <c r="AL127" s="7"/>
      <c r="AM127" s="7"/>
      <c r="AN127" s="7"/>
      <c r="AO127" s="7"/>
      <c r="AP127" s="7"/>
      <c r="AQ127" s="7"/>
      <c r="AR127" s="7"/>
      <c r="AS127" s="7"/>
      <c r="AT127" s="7"/>
      <c r="AU127" s="7"/>
      <c r="AV127" s="7"/>
      <c r="AW127" s="7"/>
      <c r="AX127" s="7"/>
      <c r="AY127" s="7"/>
    </row>
    <row r="128" spans="1:51" ht="16" x14ac:dyDescent="0.2">
      <c r="A128" s="169">
        <v>42739.333333241171</v>
      </c>
      <c r="B128" s="172">
        <v>25955.374187903744</v>
      </c>
      <c r="C128">
        <f t="shared" si="3"/>
        <v>1</v>
      </c>
      <c r="D128"/>
      <c r="E128" s="7"/>
      <c r="F128" s="7"/>
      <c r="G128" s="7"/>
      <c r="H128" s="7"/>
      <c r="I128" s="7"/>
      <c r="J128" s="7"/>
      <c r="K128" s="7"/>
      <c r="L128" s="7"/>
      <c r="M128" s="7"/>
      <c r="N128" s="7"/>
      <c r="O128" s="7"/>
      <c r="P128" s="7"/>
      <c r="Q128" s="7"/>
      <c r="R128" s="7"/>
      <c r="S128" s="7"/>
      <c r="T128" s="7"/>
      <c r="U128" s="7"/>
      <c r="V128" s="7"/>
      <c r="W128" s="7"/>
      <c r="X128" s="7"/>
      <c r="Y128" s="7"/>
      <c r="Z128" s="7"/>
      <c r="AA128" s="7"/>
      <c r="AB128" s="7"/>
      <c r="AC128" s="7"/>
      <c r="AD128" s="7"/>
      <c r="AE128" s="7"/>
      <c r="AF128" s="7"/>
      <c r="AG128" s="7"/>
      <c r="AH128" s="7"/>
      <c r="AI128" s="7"/>
      <c r="AJ128" s="7"/>
      <c r="AK128" s="7"/>
      <c r="AL128" s="7"/>
      <c r="AM128" s="7"/>
      <c r="AN128" s="7"/>
      <c r="AO128" s="7"/>
      <c r="AP128" s="7"/>
      <c r="AQ128" s="7"/>
      <c r="AR128" s="7"/>
      <c r="AS128" s="7"/>
      <c r="AT128" s="7"/>
      <c r="AU128" s="7"/>
      <c r="AV128" s="7"/>
      <c r="AW128" s="7"/>
      <c r="AX128" s="7"/>
      <c r="AY128" s="7"/>
    </row>
    <row r="129" spans="1:51" ht="16" x14ac:dyDescent="0.2">
      <c r="A129" s="168">
        <v>42739.374999907835</v>
      </c>
      <c r="B129" s="171">
        <v>26265.079342848221</v>
      </c>
      <c r="C129">
        <f t="shared" si="3"/>
        <v>1</v>
      </c>
      <c r="D129"/>
      <c r="E129" s="7"/>
      <c r="F129" s="7"/>
      <c r="G129" s="7"/>
      <c r="H129" s="7"/>
      <c r="I129" s="7"/>
      <c r="J129" s="7"/>
      <c r="K129" s="7"/>
      <c r="L129" s="7"/>
      <c r="M129" s="7"/>
      <c r="N129" s="7"/>
      <c r="O129" s="7"/>
      <c r="P129" s="7"/>
      <c r="Q129" s="7"/>
      <c r="R129" s="7"/>
      <c r="S129" s="7"/>
      <c r="T129" s="7"/>
      <c r="U129" s="7"/>
      <c r="V129" s="7"/>
      <c r="W129" s="7"/>
      <c r="X129" s="7"/>
      <c r="Y129" s="7"/>
      <c r="Z129" s="7"/>
      <c r="AA129" s="7"/>
      <c r="AB129" s="7"/>
      <c r="AC129" s="7"/>
      <c r="AD129" s="7"/>
      <c r="AE129" s="7"/>
      <c r="AF129" s="7"/>
      <c r="AG129" s="7"/>
      <c r="AH129" s="7"/>
      <c r="AI129" s="7"/>
      <c r="AJ129" s="7"/>
      <c r="AK129" s="7"/>
      <c r="AL129" s="7"/>
      <c r="AM129" s="7"/>
      <c r="AN129" s="7"/>
      <c r="AO129" s="7"/>
      <c r="AP129" s="7"/>
      <c r="AQ129" s="7"/>
      <c r="AR129" s="7"/>
      <c r="AS129" s="7"/>
      <c r="AT129" s="7"/>
      <c r="AU129" s="7"/>
      <c r="AV129" s="7"/>
      <c r="AW129" s="7"/>
      <c r="AX129" s="7"/>
      <c r="AY129" s="7"/>
    </row>
    <row r="130" spans="1:51" ht="16" x14ac:dyDescent="0.2">
      <c r="A130" s="169">
        <v>42739.4166665745</v>
      </c>
      <c r="B130" s="172">
        <v>26294.411219735321</v>
      </c>
      <c r="C130">
        <f t="shared" si="3"/>
        <v>1</v>
      </c>
      <c r="D130"/>
      <c r="E130" s="7"/>
      <c r="F130" s="7"/>
      <c r="G130" s="7"/>
      <c r="H130" s="7"/>
      <c r="I130" s="7"/>
      <c r="J130" s="7"/>
      <c r="K130" s="7"/>
      <c r="L130" s="7"/>
      <c r="M130" s="7"/>
      <c r="N130" s="7"/>
      <c r="O130" s="7"/>
      <c r="P130" s="7"/>
      <c r="Q130" s="7"/>
      <c r="R130" s="7"/>
      <c r="S130" s="7"/>
      <c r="T130" s="7"/>
      <c r="U130" s="7"/>
      <c r="V130" s="7"/>
      <c r="W130" s="7"/>
      <c r="X130" s="7"/>
      <c r="Y130" s="7"/>
      <c r="Z130" s="7"/>
      <c r="AA130" s="7"/>
      <c r="AB130" s="7"/>
      <c r="AC130" s="7"/>
      <c r="AD130" s="7"/>
      <c r="AE130" s="7"/>
      <c r="AF130" s="7"/>
      <c r="AG130" s="7"/>
      <c r="AH130" s="7"/>
      <c r="AI130" s="7"/>
      <c r="AJ130" s="7"/>
      <c r="AK130" s="7"/>
      <c r="AL130" s="7"/>
      <c r="AM130" s="7"/>
      <c r="AN130" s="7"/>
      <c r="AO130" s="7"/>
      <c r="AP130" s="7"/>
      <c r="AQ130" s="7"/>
      <c r="AR130" s="7"/>
      <c r="AS130" s="7"/>
      <c r="AT130" s="7"/>
      <c r="AU130" s="7"/>
      <c r="AV130" s="7"/>
      <c r="AW130" s="7"/>
      <c r="AX130" s="7"/>
      <c r="AY130" s="7"/>
    </row>
    <row r="131" spans="1:51" ht="16" x14ac:dyDescent="0.2">
      <c r="A131" s="168">
        <v>42739.458333241164</v>
      </c>
      <c r="B131" s="171">
        <v>26245.782271629116</v>
      </c>
      <c r="C131">
        <f t="shared" si="3"/>
        <v>1</v>
      </c>
      <c r="D131"/>
      <c r="E131" s="7"/>
      <c r="F131" s="7"/>
      <c r="G131" s="7"/>
      <c r="H131" s="7"/>
      <c r="I131" s="7"/>
      <c r="J131" s="7"/>
      <c r="K131" s="7"/>
      <c r="L131" s="7"/>
      <c r="M131" s="7"/>
      <c r="N131" s="7"/>
      <c r="O131" s="7"/>
      <c r="P131" s="7"/>
      <c r="Q131" s="7"/>
      <c r="R131" s="7"/>
      <c r="S131" s="7"/>
      <c r="T131" s="7"/>
      <c r="U131" s="7"/>
      <c r="V131" s="7"/>
      <c r="W131" s="7"/>
      <c r="X131" s="7"/>
      <c r="Y131" s="7"/>
      <c r="Z131" s="7"/>
      <c r="AA131" s="7"/>
      <c r="AB131" s="7"/>
      <c r="AC131" s="7"/>
      <c r="AD131" s="7"/>
      <c r="AE131" s="7"/>
      <c r="AF131" s="7"/>
      <c r="AG131" s="7"/>
      <c r="AH131" s="7"/>
      <c r="AI131" s="7"/>
      <c r="AJ131" s="7"/>
      <c r="AK131" s="7"/>
      <c r="AL131" s="7"/>
      <c r="AM131" s="7"/>
      <c r="AN131" s="7"/>
      <c r="AO131" s="7"/>
      <c r="AP131" s="7"/>
      <c r="AQ131" s="7"/>
      <c r="AR131" s="7"/>
      <c r="AS131" s="7"/>
      <c r="AT131" s="7"/>
      <c r="AU131" s="7"/>
      <c r="AV131" s="7"/>
      <c r="AW131" s="7"/>
      <c r="AX131" s="7"/>
      <c r="AY131" s="7"/>
    </row>
    <row r="132" spans="1:51" ht="16" x14ac:dyDescent="0.2">
      <c r="A132" s="169">
        <v>42739.499999907828</v>
      </c>
      <c r="B132" s="172">
        <v>26033.607440733405</v>
      </c>
      <c r="C132">
        <f t="shared" si="3"/>
        <v>1</v>
      </c>
      <c r="D132"/>
      <c r="E132" s="7"/>
      <c r="F132" s="7"/>
      <c r="G132" s="7"/>
      <c r="H132" s="7"/>
      <c r="I132" s="7"/>
      <c r="J132" s="7"/>
      <c r="K132" s="7"/>
      <c r="L132" s="7"/>
      <c r="M132" s="7"/>
      <c r="N132" s="7"/>
      <c r="O132" s="7"/>
      <c r="P132" s="7"/>
      <c r="Q132" s="7"/>
      <c r="R132" s="7"/>
      <c r="S132" s="7"/>
      <c r="T132" s="7"/>
      <c r="U132" s="7"/>
      <c r="V132" s="7"/>
      <c r="W132" s="7"/>
      <c r="X132" s="7"/>
      <c r="Y132" s="7"/>
      <c r="Z132" s="7"/>
      <c r="AA132" s="7"/>
      <c r="AB132" s="7"/>
      <c r="AC132" s="7"/>
      <c r="AD132" s="7"/>
      <c r="AE132" s="7"/>
      <c r="AF132" s="7"/>
      <c r="AG132" s="7"/>
      <c r="AH132" s="7"/>
      <c r="AI132" s="7"/>
      <c r="AJ132" s="7"/>
      <c r="AK132" s="7"/>
      <c r="AL132" s="7"/>
      <c r="AM132" s="7"/>
      <c r="AN132" s="7"/>
      <c r="AO132" s="7"/>
      <c r="AP132" s="7"/>
      <c r="AQ132" s="7"/>
      <c r="AR132" s="7"/>
      <c r="AS132" s="7"/>
      <c r="AT132" s="7"/>
      <c r="AU132" s="7"/>
      <c r="AV132" s="7"/>
      <c r="AW132" s="7"/>
      <c r="AX132" s="7"/>
      <c r="AY132" s="7"/>
    </row>
    <row r="133" spans="1:51" ht="16" x14ac:dyDescent="0.2">
      <c r="A133" s="168">
        <v>42739.541666574492</v>
      </c>
      <c r="B133" s="171">
        <v>25866.447679969908</v>
      </c>
      <c r="C133">
        <f t="shared" si="3"/>
        <v>1</v>
      </c>
      <c r="D133"/>
      <c r="E133" s="7"/>
      <c r="F133" s="7"/>
      <c r="G133" s="7"/>
      <c r="H133" s="7"/>
      <c r="I133" s="7"/>
      <c r="J133" s="7"/>
      <c r="K133" s="7"/>
      <c r="L133" s="7"/>
      <c r="M133" s="7"/>
      <c r="N133" s="7"/>
      <c r="O133" s="7"/>
      <c r="P133" s="7"/>
      <c r="Q133" s="7"/>
      <c r="R133" s="7"/>
      <c r="S133" s="7"/>
      <c r="T133" s="7"/>
      <c r="U133" s="7"/>
      <c r="V133" s="7"/>
      <c r="W133" s="7"/>
      <c r="X133" s="7"/>
      <c r="Y133" s="7"/>
      <c r="Z133" s="7"/>
      <c r="AA133" s="7"/>
      <c r="AB133" s="7"/>
      <c r="AC133" s="7"/>
      <c r="AD133" s="7"/>
      <c r="AE133" s="7"/>
      <c r="AF133" s="7"/>
      <c r="AG133" s="7"/>
      <c r="AH133" s="7"/>
      <c r="AI133" s="7"/>
      <c r="AJ133" s="7"/>
      <c r="AK133" s="7"/>
      <c r="AL133" s="7"/>
      <c r="AM133" s="7"/>
      <c r="AN133" s="7"/>
      <c r="AO133" s="7"/>
      <c r="AP133" s="7"/>
      <c r="AQ133" s="7"/>
      <c r="AR133" s="7"/>
      <c r="AS133" s="7"/>
      <c r="AT133" s="7"/>
      <c r="AU133" s="7"/>
      <c r="AV133" s="7"/>
      <c r="AW133" s="7"/>
      <c r="AX133" s="7"/>
      <c r="AY133" s="7"/>
    </row>
    <row r="134" spans="1:51" ht="16" x14ac:dyDescent="0.2">
      <c r="A134" s="169">
        <v>42739.583333241157</v>
      </c>
      <c r="B134" s="172">
        <v>25906.254245575394</v>
      </c>
      <c r="C134">
        <f t="shared" si="3"/>
        <v>1</v>
      </c>
      <c r="D134"/>
      <c r="E134" s="7"/>
      <c r="F134" s="7"/>
      <c r="G134" s="7"/>
      <c r="H134" s="7"/>
      <c r="I134" s="7"/>
      <c r="J134" s="7"/>
      <c r="K134" s="7"/>
      <c r="L134" s="7"/>
      <c r="M134" s="7"/>
      <c r="N134" s="7"/>
      <c r="O134" s="7"/>
      <c r="P134" s="7"/>
      <c r="Q134" s="7"/>
      <c r="R134" s="7"/>
      <c r="S134" s="7"/>
      <c r="T134" s="7"/>
      <c r="U134" s="7"/>
      <c r="V134" s="7"/>
      <c r="W134" s="7"/>
      <c r="X134" s="7"/>
      <c r="Y134" s="7"/>
      <c r="Z134" s="7"/>
      <c r="AA134" s="7"/>
      <c r="AB134" s="7"/>
      <c r="AC134" s="7"/>
      <c r="AD134" s="7"/>
      <c r="AE134" s="7"/>
      <c r="AF134" s="7"/>
      <c r="AG134" s="7"/>
      <c r="AH134" s="7"/>
      <c r="AI134" s="7"/>
      <c r="AJ134" s="7"/>
      <c r="AK134" s="7"/>
      <c r="AL134" s="7"/>
      <c r="AM134" s="7"/>
      <c r="AN134" s="7"/>
      <c r="AO134" s="7"/>
      <c r="AP134" s="7"/>
      <c r="AQ134" s="7"/>
      <c r="AR134" s="7"/>
      <c r="AS134" s="7"/>
      <c r="AT134" s="7"/>
      <c r="AU134" s="7"/>
      <c r="AV134" s="7"/>
      <c r="AW134" s="7"/>
      <c r="AX134" s="7"/>
      <c r="AY134" s="7"/>
    </row>
    <row r="135" spans="1:51" ht="16" x14ac:dyDescent="0.2">
      <c r="A135" s="168">
        <v>42739.624999907821</v>
      </c>
      <c r="B135" s="171">
        <v>25933.995836264145</v>
      </c>
      <c r="C135">
        <f t="shared" si="3"/>
        <v>1</v>
      </c>
      <c r="D135"/>
      <c r="E135" s="7"/>
      <c r="F135" s="7"/>
      <c r="G135" s="7"/>
      <c r="H135" s="7"/>
      <c r="I135" s="7"/>
      <c r="J135" s="7"/>
      <c r="K135" s="7"/>
      <c r="L135" s="7"/>
      <c r="M135" s="7"/>
      <c r="N135" s="7"/>
      <c r="O135" s="7"/>
      <c r="P135" s="7"/>
      <c r="Q135" s="7"/>
      <c r="R135" s="7"/>
      <c r="S135" s="7"/>
      <c r="T135" s="7"/>
      <c r="U135" s="7"/>
      <c r="V135" s="7"/>
      <c r="W135" s="7"/>
      <c r="X135" s="7"/>
      <c r="Y135" s="7"/>
      <c r="Z135" s="7"/>
      <c r="AA135" s="7"/>
      <c r="AB135" s="7"/>
      <c r="AC135" s="7"/>
      <c r="AD135" s="7"/>
      <c r="AE135" s="7"/>
      <c r="AF135" s="7"/>
      <c r="AG135" s="7"/>
      <c r="AH135" s="7"/>
      <c r="AI135" s="7"/>
      <c r="AJ135" s="7"/>
      <c r="AK135" s="7"/>
      <c r="AL135" s="7"/>
      <c r="AM135" s="7"/>
      <c r="AN135" s="7"/>
      <c r="AO135" s="7"/>
      <c r="AP135" s="7"/>
      <c r="AQ135" s="7"/>
      <c r="AR135" s="7"/>
      <c r="AS135" s="7"/>
      <c r="AT135" s="7"/>
      <c r="AU135" s="7"/>
      <c r="AV135" s="7"/>
      <c r="AW135" s="7"/>
      <c r="AX135" s="7"/>
      <c r="AY135" s="7"/>
    </row>
    <row r="136" spans="1:51" ht="16" x14ac:dyDescent="0.2">
      <c r="A136" s="169">
        <v>42739.666666574485</v>
      </c>
      <c r="B136" s="172">
        <v>26224.466614262943</v>
      </c>
      <c r="C136">
        <f t="shared" si="3"/>
        <v>1</v>
      </c>
      <c r="D136"/>
      <c r="E136" s="7"/>
      <c r="F136" s="7"/>
      <c r="G136" s="7"/>
      <c r="H136" s="7"/>
      <c r="I136" s="7"/>
      <c r="J136" s="7"/>
      <c r="K136" s="7"/>
      <c r="L136" s="7"/>
      <c r="M136" s="7"/>
      <c r="N136" s="7"/>
      <c r="O136" s="7"/>
      <c r="P136" s="7"/>
      <c r="Q136" s="7"/>
      <c r="R136" s="7"/>
      <c r="S136" s="7"/>
      <c r="T136" s="7"/>
      <c r="U136" s="7"/>
      <c r="V136" s="7"/>
      <c r="W136" s="7"/>
      <c r="X136" s="7"/>
      <c r="Y136" s="7"/>
      <c r="Z136" s="7"/>
      <c r="AA136" s="7"/>
      <c r="AB136" s="7"/>
      <c r="AC136" s="7"/>
      <c r="AD136" s="7"/>
      <c r="AE136" s="7"/>
      <c r="AF136" s="7"/>
      <c r="AG136" s="7"/>
      <c r="AH136" s="7"/>
      <c r="AI136" s="7"/>
      <c r="AJ136" s="7"/>
      <c r="AK136" s="7"/>
      <c r="AL136" s="7"/>
      <c r="AM136" s="7"/>
      <c r="AN136" s="7"/>
      <c r="AO136" s="7"/>
      <c r="AP136" s="7"/>
      <c r="AQ136" s="7"/>
      <c r="AR136" s="7"/>
      <c r="AS136" s="7"/>
      <c r="AT136" s="7"/>
      <c r="AU136" s="7"/>
      <c r="AV136" s="7"/>
      <c r="AW136" s="7"/>
      <c r="AX136" s="7"/>
      <c r="AY136" s="7"/>
    </row>
    <row r="137" spans="1:51" ht="16" x14ac:dyDescent="0.2">
      <c r="A137" s="168">
        <v>42739.708333241149</v>
      </c>
      <c r="B137" s="171">
        <v>27253.251679957088</v>
      </c>
      <c r="C137">
        <f t="shared" si="3"/>
        <v>1</v>
      </c>
      <c r="D137"/>
      <c r="E137" s="7"/>
      <c r="F137" s="7"/>
      <c r="G137" s="7"/>
      <c r="H137" s="7"/>
      <c r="I137" s="7"/>
      <c r="J137" s="7"/>
      <c r="K137" s="7"/>
      <c r="L137" s="7"/>
      <c r="M137" s="7"/>
      <c r="N137" s="7"/>
      <c r="O137" s="7"/>
      <c r="P137" s="7"/>
      <c r="Q137" s="7"/>
      <c r="R137" s="7"/>
      <c r="S137" s="7"/>
      <c r="T137" s="7"/>
      <c r="U137" s="7"/>
      <c r="V137" s="7"/>
      <c r="W137" s="7"/>
      <c r="X137" s="7"/>
      <c r="Y137" s="7"/>
      <c r="Z137" s="7"/>
      <c r="AA137" s="7"/>
      <c r="AB137" s="7"/>
      <c r="AC137" s="7"/>
      <c r="AD137" s="7"/>
      <c r="AE137" s="7"/>
      <c r="AF137" s="7"/>
      <c r="AG137" s="7"/>
      <c r="AH137" s="7"/>
      <c r="AI137" s="7"/>
      <c r="AJ137" s="7"/>
      <c r="AK137" s="7"/>
      <c r="AL137" s="7"/>
      <c r="AM137" s="7"/>
      <c r="AN137" s="7"/>
      <c r="AO137" s="7"/>
      <c r="AP137" s="7"/>
      <c r="AQ137" s="7"/>
      <c r="AR137" s="7"/>
      <c r="AS137" s="7"/>
      <c r="AT137" s="7"/>
      <c r="AU137" s="7"/>
      <c r="AV137" s="7"/>
      <c r="AW137" s="7"/>
      <c r="AX137" s="7"/>
      <c r="AY137" s="7"/>
    </row>
    <row r="138" spans="1:51" ht="16" x14ac:dyDescent="0.2">
      <c r="A138" s="169">
        <v>42739.749999907814</v>
      </c>
      <c r="B138" s="172">
        <v>29518.04908884137</v>
      </c>
      <c r="C138">
        <f t="shared" si="3"/>
        <v>1</v>
      </c>
      <c r="D138"/>
      <c r="E138" s="7"/>
      <c r="F138" s="7"/>
      <c r="G138" s="7"/>
      <c r="H138" s="7"/>
      <c r="I138" s="7"/>
      <c r="J138" s="7"/>
      <c r="K138" s="7"/>
      <c r="L138" s="7"/>
      <c r="M138" s="7"/>
      <c r="N138" s="7"/>
      <c r="O138" s="7"/>
      <c r="P138" s="7"/>
      <c r="Q138" s="7"/>
      <c r="R138" s="7"/>
      <c r="S138" s="7"/>
      <c r="T138" s="7"/>
      <c r="U138" s="7"/>
      <c r="V138" s="7"/>
      <c r="W138" s="7"/>
      <c r="X138" s="7"/>
      <c r="Y138" s="7"/>
      <c r="Z138" s="7"/>
      <c r="AA138" s="7"/>
      <c r="AB138" s="7"/>
      <c r="AC138" s="7"/>
      <c r="AD138" s="7"/>
      <c r="AE138" s="7"/>
      <c r="AF138" s="7"/>
      <c r="AG138" s="7"/>
      <c r="AH138" s="7"/>
      <c r="AI138" s="7"/>
      <c r="AJ138" s="7"/>
      <c r="AK138" s="7"/>
      <c r="AL138" s="7"/>
      <c r="AM138" s="7"/>
      <c r="AN138" s="7"/>
      <c r="AO138" s="7"/>
      <c r="AP138" s="7"/>
      <c r="AQ138" s="7"/>
      <c r="AR138" s="7"/>
      <c r="AS138" s="7"/>
      <c r="AT138" s="7"/>
      <c r="AU138" s="7"/>
      <c r="AV138" s="7"/>
      <c r="AW138" s="7"/>
      <c r="AX138" s="7"/>
      <c r="AY138" s="7"/>
    </row>
    <row r="139" spans="1:51" ht="16" x14ac:dyDescent="0.2">
      <c r="A139" s="168">
        <v>42739.791666574478</v>
      </c>
      <c r="B139" s="171">
        <v>29700.906988547791</v>
      </c>
      <c r="C139">
        <f t="shared" si="3"/>
        <v>1</v>
      </c>
      <c r="D139"/>
      <c r="E139" s="7"/>
      <c r="F139" s="7"/>
      <c r="G139" s="7"/>
      <c r="H139" s="7"/>
      <c r="I139" s="7"/>
      <c r="J139" s="7"/>
      <c r="K139" s="7"/>
      <c r="L139" s="7"/>
      <c r="M139" s="7"/>
      <c r="N139" s="7"/>
      <c r="O139" s="7"/>
      <c r="P139" s="7"/>
      <c r="Q139" s="7"/>
      <c r="R139" s="7"/>
      <c r="S139" s="7"/>
      <c r="T139" s="7"/>
      <c r="U139" s="7"/>
      <c r="V139" s="7"/>
      <c r="W139" s="7"/>
      <c r="X139" s="7"/>
      <c r="Y139" s="7"/>
      <c r="Z139" s="7"/>
      <c r="AA139" s="7"/>
      <c r="AB139" s="7"/>
      <c r="AC139" s="7"/>
      <c r="AD139" s="7"/>
      <c r="AE139" s="7"/>
      <c r="AF139" s="7"/>
      <c r="AG139" s="7"/>
      <c r="AH139" s="7"/>
      <c r="AI139" s="7"/>
      <c r="AJ139" s="7"/>
      <c r="AK139" s="7"/>
      <c r="AL139" s="7"/>
      <c r="AM139" s="7"/>
      <c r="AN139" s="7"/>
      <c r="AO139" s="7"/>
      <c r="AP139" s="7"/>
      <c r="AQ139" s="7"/>
      <c r="AR139" s="7"/>
      <c r="AS139" s="7"/>
      <c r="AT139" s="7"/>
      <c r="AU139" s="7"/>
      <c r="AV139" s="7"/>
      <c r="AW139" s="7"/>
      <c r="AX139" s="7"/>
      <c r="AY139" s="7"/>
    </row>
    <row r="140" spans="1:51" ht="16" x14ac:dyDescent="0.2">
      <c r="A140" s="169">
        <v>42739.833333241142</v>
      </c>
      <c r="B140" s="172">
        <v>29227.908648468594</v>
      </c>
      <c r="C140">
        <f t="shared" si="3"/>
        <v>1</v>
      </c>
      <c r="D140"/>
      <c r="E140" s="7"/>
      <c r="F140" s="7"/>
      <c r="G140" s="7"/>
      <c r="H140" s="7"/>
      <c r="I140" s="7"/>
      <c r="J140" s="7"/>
      <c r="K140" s="7"/>
      <c r="L140" s="7"/>
      <c r="M140" s="7"/>
      <c r="N140" s="7"/>
      <c r="O140" s="7"/>
      <c r="P140" s="7"/>
      <c r="Q140" s="7"/>
      <c r="R140" s="7"/>
      <c r="S140" s="7"/>
      <c r="T140" s="7"/>
      <c r="U140" s="7"/>
      <c r="V140" s="7"/>
      <c r="W140" s="7"/>
      <c r="X140" s="7"/>
      <c r="Y140" s="7"/>
      <c r="Z140" s="7"/>
      <c r="AA140" s="7"/>
      <c r="AB140" s="7"/>
      <c r="AC140" s="7"/>
      <c r="AD140" s="7"/>
      <c r="AE140" s="7"/>
      <c r="AF140" s="7"/>
      <c r="AG140" s="7"/>
      <c r="AH140" s="7"/>
      <c r="AI140" s="7"/>
      <c r="AJ140" s="7"/>
      <c r="AK140" s="7"/>
      <c r="AL140" s="7"/>
      <c r="AM140" s="7"/>
      <c r="AN140" s="7"/>
      <c r="AO140" s="7"/>
      <c r="AP140" s="7"/>
      <c r="AQ140" s="7"/>
      <c r="AR140" s="7"/>
      <c r="AS140" s="7"/>
      <c r="AT140" s="7"/>
      <c r="AU140" s="7"/>
      <c r="AV140" s="7"/>
      <c r="AW140" s="7"/>
      <c r="AX140" s="7"/>
      <c r="AY140" s="7"/>
    </row>
    <row r="141" spans="1:51" ht="16" x14ac:dyDescent="0.2">
      <c r="A141" s="168">
        <v>42739.874999907806</v>
      </c>
      <c r="B141" s="171">
        <v>28357.345045056987</v>
      </c>
      <c r="C141">
        <f t="shared" si="3"/>
        <v>1</v>
      </c>
      <c r="D141"/>
      <c r="E141" s="7"/>
      <c r="F141" s="7"/>
      <c r="G141" s="7"/>
      <c r="H141" s="7"/>
      <c r="I141" s="7"/>
      <c r="J141" s="7"/>
      <c r="K141" s="7"/>
      <c r="L141" s="7"/>
      <c r="M141" s="7"/>
      <c r="N141" s="7"/>
      <c r="O141" s="7"/>
      <c r="P141" s="7"/>
      <c r="Q141" s="7"/>
      <c r="R141" s="7"/>
      <c r="S141" s="7"/>
      <c r="T141" s="7"/>
      <c r="U141" s="7"/>
      <c r="V141" s="7"/>
      <c r="W141" s="7"/>
      <c r="X141" s="7"/>
      <c r="Y141" s="7"/>
      <c r="Z141" s="7"/>
      <c r="AA141" s="7"/>
      <c r="AB141" s="7"/>
      <c r="AC141" s="7"/>
      <c r="AD141" s="7"/>
      <c r="AE141" s="7"/>
      <c r="AF141" s="7"/>
      <c r="AG141" s="7"/>
      <c r="AH141" s="7"/>
      <c r="AI141" s="7"/>
      <c r="AJ141" s="7"/>
      <c r="AK141" s="7"/>
      <c r="AL141" s="7"/>
      <c r="AM141" s="7"/>
      <c r="AN141" s="7"/>
      <c r="AO141" s="7"/>
      <c r="AP141" s="7"/>
      <c r="AQ141" s="7"/>
      <c r="AR141" s="7"/>
      <c r="AS141" s="7"/>
      <c r="AT141" s="7"/>
      <c r="AU141" s="7"/>
      <c r="AV141" s="7"/>
      <c r="AW141" s="7"/>
      <c r="AX141" s="7"/>
      <c r="AY141" s="7"/>
    </row>
    <row r="142" spans="1:51" ht="16" x14ac:dyDescent="0.2">
      <c r="A142" s="169">
        <v>42739.916666574471</v>
      </c>
      <c r="B142" s="172">
        <v>26879.261032400438</v>
      </c>
      <c r="C142">
        <f t="shared" si="3"/>
        <v>1</v>
      </c>
      <c r="D142"/>
      <c r="E142" s="7"/>
      <c r="F142" s="7"/>
      <c r="G142" s="7"/>
      <c r="H142" s="7"/>
      <c r="I142" s="7"/>
      <c r="J142" s="7"/>
      <c r="K142" s="7"/>
      <c r="L142" s="7"/>
      <c r="M142" s="7"/>
      <c r="N142" s="7"/>
      <c r="O142" s="7"/>
      <c r="P142" s="7"/>
      <c r="Q142" s="7"/>
      <c r="R142" s="7"/>
      <c r="S142" s="7"/>
      <c r="T142" s="7"/>
      <c r="U142" s="7"/>
      <c r="V142" s="7"/>
      <c r="W142" s="7"/>
      <c r="X142" s="7"/>
      <c r="Y142" s="7"/>
      <c r="Z142" s="7"/>
      <c r="AA142" s="7"/>
      <c r="AB142" s="7"/>
      <c r="AC142" s="7"/>
      <c r="AD142" s="7"/>
      <c r="AE142" s="7"/>
      <c r="AF142" s="7"/>
      <c r="AG142" s="7"/>
      <c r="AH142" s="7"/>
      <c r="AI142" s="7"/>
      <c r="AJ142" s="7"/>
      <c r="AK142" s="7"/>
      <c r="AL142" s="7"/>
      <c r="AM142" s="7"/>
      <c r="AN142" s="7"/>
      <c r="AO142" s="7"/>
      <c r="AP142" s="7"/>
      <c r="AQ142" s="7"/>
      <c r="AR142" s="7"/>
      <c r="AS142" s="7"/>
      <c r="AT142" s="7"/>
      <c r="AU142" s="7"/>
      <c r="AV142" s="7"/>
      <c r="AW142" s="7"/>
      <c r="AX142" s="7"/>
      <c r="AY142" s="7"/>
    </row>
    <row r="143" spans="1:51" ht="16" x14ac:dyDescent="0.2">
      <c r="A143" s="168">
        <v>42739.958333241135</v>
      </c>
      <c r="B143" s="171">
        <v>24968.15064897135</v>
      </c>
      <c r="C143">
        <f t="shared" si="3"/>
        <v>1</v>
      </c>
      <c r="D143"/>
      <c r="E143" s="7"/>
      <c r="F143" s="7"/>
      <c r="G143" s="7"/>
      <c r="H143" s="7"/>
      <c r="I143" s="7"/>
      <c r="J143" s="7"/>
      <c r="K143" s="7"/>
      <c r="L143" s="7"/>
      <c r="M143" s="7"/>
      <c r="N143" s="7"/>
      <c r="O143" s="7"/>
      <c r="P143" s="7"/>
      <c r="Q143" s="7"/>
      <c r="R143" s="7"/>
      <c r="S143" s="7"/>
      <c r="T143" s="7"/>
      <c r="U143" s="7"/>
      <c r="V143" s="7"/>
      <c r="W143" s="7"/>
      <c r="X143" s="7"/>
      <c r="Y143" s="7"/>
      <c r="Z143" s="7"/>
      <c r="AA143" s="7"/>
      <c r="AB143" s="7"/>
      <c r="AC143" s="7"/>
      <c r="AD143" s="7"/>
      <c r="AE143" s="7"/>
      <c r="AF143" s="7"/>
      <c r="AG143" s="7"/>
      <c r="AH143" s="7"/>
      <c r="AI143" s="7"/>
      <c r="AJ143" s="7"/>
      <c r="AK143" s="7"/>
      <c r="AL143" s="7"/>
      <c r="AM143" s="7"/>
      <c r="AN143" s="7"/>
      <c r="AO143" s="7"/>
      <c r="AP143" s="7"/>
      <c r="AQ143" s="7"/>
      <c r="AR143" s="7"/>
      <c r="AS143" s="7"/>
      <c r="AT143" s="7"/>
      <c r="AU143" s="7"/>
      <c r="AV143" s="7"/>
      <c r="AW143" s="7"/>
      <c r="AX143" s="7"/>
      <c r="AY143" s="7"/>
    </row>
    <row r="144" spans="1:51" ht="16" x14ac:dyDescent="0.2">
      <c r="A144" s="169">
        <v>42739.999999907799</v>
      </c>
      <c r="B144" s="172">
        <v>23221.898354083798</v>
      </c>
      <c r="C144">
        <f t="shared" si="3"/>
        <v>1</v>
      </c>
      <c r="D144"/>
      <c r="E144" s="7"/>
      <c r="F144" s="7"/>
      <c r="G144" s="7"/>
      <c r="H144" s="7"/>
      <c r="I144" s="7"/>
      <c r="J144" s="7"/>
      <c r="K144" s="7"/>
      <c r="L144" s="7"/>
      <c r="M144" s="7"/>
      <c r="N144" s="7"/>
      <c r="O144" s="7"/>
      <c r="P144" s="7"/>
      <c r="Q144" s="7"/>
      <c r="R144" s="7"/>
      <c r="S144" s="7"/>
      <c r="T144" s="7"/>
      <c r="U144" s="7"/>
      <c r="V144" s="7"/>
      <c r="W144" s="7"/>
      <c r="X144" s="7"/>
      <c r="Y144" s="7"/>
      <c r="Z144" s="7"/>
      <c r="AA144" s="7"/>
      <c r="AB144" s="7"/>
      <c r="AC144" s="7"/>
      <c r="AD144" s="7"/>
      <c r="AE144" s="7"/>
      <c r="AF144" s="7"/>
      <c r="AG144" s="7"/>
      <c r="AH144" s="7"/>
      <c r="AI144" s="7"/>
      <c r="AJ144" s="7"/>
      <c r="AK144" s="7"/>
      <c r="AL144" s="7"/>
      <c r="AM144" s="7"/>
      <c r="AN144" s="7"/>
      <c r="AO144" s="7"/>
      <c r="AP144" s="7"/>
      <c r="AQ144" s="7"/>
      <c r="AR144" s="7"/>
      <c r="AS144" s="7"/>
      <c r="AT144" s="7"/>
      <c r="AU144" s="7"/>
      <c r="AV144" s="7"/>
      <c r="AW144" s="7"/>
      <c r="AX144" s="7"/>
      <c r="AY144" s="7"/>
    </row>
    <row r="145" spans="1:51" ht="16" x14ac:dyDescent="0.2">
      <c r="A145" s="168">
        <v>42740.041666574463</v>
      </c>
      <c r="B145" s="171">
        <v>22021.416671333613</v>
      </c>
      <c r="C145">
        <f t="shared" si="3"/>
        <v>1</v>
      </c>
      <c r="D145"/>
      <c r="E145" s="7"/>
      <c r="F145" s="7"/>
      <c r="G145" s="7"/>
      <c r="H145" s="7"/>
      <c r="I145" s="7"/>
      <c r="J145" s="7"/>
      <c r="K145" s="7"/>
      <c r="L145" s="7"/>
      <c r="M145" s="7"/>
      <c r="N145" s="7"/>
      <c r="O145" s="7"/>
      <c r="P145" s="7"/>
      <c r="Q145" s="7"/>
      <c r="R145" s="7"/>
      <c r="S145" s="7"/>
      <c r="T145" s="7"/>
      <c r="U145" s="7"/>
      <c r="V145" s="7"/>
      <c r="W145" s="7"/>
      <c r="X145" s="7"/>
      <c r="Y145" s="7"/>
      <c r="Z145" s="7"/>
      <c r="AA145" s="7"/>
      <c r="AB145" s="7"/>
      <c r="AC145" s="7"/>
      <c r="AD145" s="7"/>
      <c r="AE145" s="7"/>
      <c r="AF145" s="7"/>
      <c r="AG145" s="7"/>
      <c r="AH145" s="7"/>
      <c r="AI145" s="7"/>
      <c r="AJ145" s="7"/>
      <c r="AK145" s="7"/>
      <c r="AL145" s="7"/>
      <c r="AM145" s="7"/>
      <c r="AN145" s="7"/>
      <c r="AO145" s="7"/>
      <c r="AP145" s="7"/>
      <c r="AQ145" s="7"/>
      <c r="AR145" s="7"/>
      <c r="AS145" s="7"/>
      <c r="AT145" s="7"/>
      <c r="AU145" s="7"/>
      <c r="AV145" s="7"/>
      <c r="AW145" s="7"/>
      <c r="AX145" s="7"/>
      <c r="AY145" s="7"/>
    </row>
    <row r="146" spans="1:51" ht="16" x14ac:dyDescent="0.2">
      <c r="A146" s="169">
        <v>42740.083333241128</v>
      </c>
      <c r="B146" s="172">
        <v>21232.219479192081</v>
      </c>
      <c r="C146">
        <f t="shared" si="3"/>
        <v>1</v>
      </c>
      <c r="D146"/>
      <c r="E146" s="7"/>
      <c r="F146" s="7"/>
      <c r="G146" s="7"/>
      <c r="H146" s="7"/>
      <c r="I146" s="7"/>
      <c r="J146" s="7"/>
      <c r="K146" s="7"/>
      <c r="L146" s="7"/>
      <c r="M146" s="7"/>
      <c r="N146" s="7"/>
      <c r="O146" s="7"/>
      <c r="P146" s="7"/>
      <c r="Q146" s="7"/>
      <c r="R146" s="7"/>
      <c r="S146" s="7"/>
      <c r="T146" s="7"/>
      <c r="U146" s="7"/>
      <c r="V146" s="7"/>
      <c r="W146" s="7"/>
      <c r="X146" s="7"/>
      <c r="Y146" s="7"/>
      <c r="Z146" s="7"/>
      <c r="AA146" s="7"/>
      <c r="AB146" s="7"/>
      <c r="AC146" s="7"/>
      <c r="AD146" s="7"/>
      <c r="AE146" s="7"/>
      <c r="AF146" s="7"/>
      <c r="AG146" s="7"/>
      <c r="AH146" s="7"/>
      <c r="AI146" s="7"/>
      <c r="AJ146" s="7"/>
      <c r="AK146" s="7"/>
      <c r="AL146" s="7"/>
      <c r="AM146" s="7"/>
      <c r="AN146" s="7"/>
      <c r="AO146" s="7"/>
      <c r="AP146" s="7"/>
      <c r="AQ146" s="7"/>
      <c r="AR146" s="7"/>
      <c r="AS146" s="7"/>
      <c r="AT146" s="7"/>
      <c r="AU146" s="7"/>
      <c r="AV146" s="7"/>
      <c r="AW146" s="7"/>
      <c r="AX146" s="7"/>
      <c r="AY146" s="7"/>
    </row>
    <row r="147" spans="1:51" ht="16" x14ac:dyDescent="0.2">
      <c r="A147" s="168">
        <v>42740.124999907792</v>
      </c>
      <c r="B147" s="171">
        <v>20776.633451223002</v>
      </c>
      <c r="C147">
        <f t="shared" si="3"/>
        <v>1</v>
      </c>
      <c r="D147"/>
      <c r="E147" s="7"/>
      <c r="F147" s="7"/>
      <c r="G147" s="7"/>
      <c r="H147" s="7"/>
      <c r="I147" s="7"/>
      <c r="J147" s="7"/>
      <c r="K147" s="7"/>
      <c r="L147" s="7"/>
      <c r="M147" s="7"/>
      <c r="N147" s="7"/>
      <c r="O147" s="7"/>
      <c r="P147" s="7"/>
      <c r="Q147" s="7"/>
      <c r="R147" s="7"/>
      <c r="S147" s="7"/>
      <c r="T147" s="7"/>
      <c r="U147" s="7"/>
      <c r="V147" s="7"/>
      <c r="W147" s="7"/>
      <c r="X147" s="7"/>
      <c r="Y147" s="7"/>
      <c r="Z147" s="7"/>
      <c r="AA147" s="7"/>
      <c r="AB147" s="7"/>
      <c r="AC147" s="7"/>
      <c r="AD147" s="7"/>
      <c r="AE147" s="7"/>
      <c r="AF147" s="7"/>
      <c r="AG147" s="7"/>
      <c r="AH147" s="7"/>
      <c r="AI147" s="7"/>
      <c r="AJ147" s="7"/>
      <c r="AK147" s="7"/>
      <c r="AL147" s="7"/>
      <c r="AM147" s="7"/>
      <c r="AN147" s="7"/>
      <c r="AO147" s="7"/>
      <c r="AP147" s="7"/>
      <c r="AQ147" s="7"/>
      <c r="AR147" s="7"/>
      <c r="AS147" s="7"/>
      <c r="AT147" s="7"/>
      <c r="AU147" s="7"/>
      <c r="AV147" s="7"/>
      <c r="AW147" s="7"/>
      <c r="AX147" s="7"/>
      <c r="AY147" s="7"/>
    </row>
    <row r="148" spans="1:51" ht="16" x14ac:dyDescent="0.2">
      <c r="A148" s="169">
        <v>42740.166666574456</v>
      </c>
      <c r="B148" s="172">
        <v>20625.089912379713</v>
      </c>
      <c r="C148">
        <f t="shared" si="3"/>
        <v>1</v>
      </c>
      <c r="D148"/>
      <c r="E148" s="7"/>
      <c r="F148" s="7"/>
      <c r="G148" s="7"/>
      <c r="H148" s="7"/>
      <c r="I148" s="7"/>
      <c r="J148" s="7"/>
      <c r="K148" s="7"/>
      <c r="L148" s="7"/>
      <c r="M148" s="7"/>
      <c r="N148" s="7"/>
      <c r="O148" s="7"/>
      <c r="P148" s="7"/>
      <c r="Q148" s="7"/>
      <c r="R148" s="7"/>
      <c r="S148" s="7"/>
      <c r="T148" s="7"/>
      <c r="U148" s="7"/>
      <c r="V148" s="7"/>
      <c r="W148" s="7"/>
      <c r="X148" s="7"/>
      <c r="Y148" s="7"/>
      <c r="Z148" s="7"/>
      <c r="AA148" s="7"/>
      <c r="AB148" s="7"/>
      <c r="AC148" s="7"/>
      <c r="AD148" s="7"/>
      <c r="AE148" s="7"/>
      <c r="AF148" s="7"/>
      <c r="AG148" s="7"/>
      <c r="AH148" s="7"/>
      <c r="AI148" s="7"/>
      <c r="AJ148" s="7"/>
      <c r="AK148" s="7"/>
      <c r="AL148" s="7"/>
      <c r="AM148" s="7"/>
      <c r="AN148" s="7"/>
      <c r="AO148" s="7"/>
      <c r="AP148" s="7"/>
      <c r="AQ148" s="7"/>
      <c r="AR148" s="7"/>
      <c r="AS148" s="7"/>
      <c r="AT148" s="7"/>
      <c r="AU148" s="7"/>
      <c r="AV148" s="7"/>
      <c r="AW148" s="7"/>
      <c r="AX148" s="7"/>
      <c r="AY148" s="7"/>
    </row>
    <row r="149" spans="1:51" ht="16" x14ac:dyDescent="0.2">
      <c r="A149" s="168">
        <v>42740.20833324112</v>
      </c>
      <c r="B149" s="171">
        <v>21107.935201477227</v>
      </c>
      <c r="C149">
        <f t="shared" si="3"/>
        <v>1</v>
      </c>
      <c r="D149"/>
      <c r="E149" s="7"/>
      <c r="F149" s="7"/>
      <c r="G149" s="7"/>
      <c r="H149" s="7"/>
      <c r="I149" s="7"/>
      <c r="J149" s="7"/>
      <c r="K149" s="7"/>
      <c r="L149" s="7"/>
      <c r="M149" s="7"/>
      <c r="N149" s="7"/>
      <c r="O149" s="7"/>
      <c r="P149" s="7"/>
      <c r="Q149" s="7"/>
      <c r="R149" s="7"/>
      <c r="S149" s="7"/>
      <c r="T149" s="7"/>
      <c r="U149" s="7"/>
      <c r="V149" s="7"/>
      <c r="W149" s="7"/>
      <c r="X149" s="7"/>
      <c r="Y149" s="7"/>
      <c r="Z149" s="7"/>
      <c r="AA149" s="7"/>
      <c r="AB149" s="7"/>
      <c r="AC149" s="7"/>
      <c r="AD149" s="7"/>
      <c r="AE149" s="7"/>
      <c r="AF149" s="7"/>
      <c r="AG149" s="7"/>
      <c r="AH149" s="7"/>
      <c r="AI149" s="7"/>
      <c r="AJ149" s="7"/>
      <c r="AK149" s="7"/>
      <c r="AL149" s="7"/>
      <c r="AM149" s="7"/>
      <c r="AN149" s="7"/>
      <c r="AO149" s="7"/>
      <c r="AP149" s="7"/>
      <c r="AQ149" s="7"/>
      <c r="AR149" s="7"/>
      <c r="AS149" s="7"/>
      <c r="AT149" s="7"/>
      <c r="AU149" s="7"/>
      <c r="AV149" s="7"/>
      <c r="AW149" s="7"/>
      <c r="AX149" s="7"/>
      <c r="AY149" s="7"/>
    </row>
    <row r="150" spans="1:51" ht="16" x14ac:dyDescent="0.2">
      <c r="A150" s="169">
        <v>42740.249999907785</v>
      </c>
      <c r="B150" s="172">
        <v>22317.745117263097</v>
      </c>
      <c r="C150">
        <f t="shared" si="3"/>
        <v>1</v>
      </c>
      <c r="D150"/>
      <c r="E150" s="7"/>
      <c r="F150" s="7"/>
      <c r="G150" s="7"/>
      <c r="H150" s="7"/>
      <c r="I150" s="7"/>
      <c r="J150" s="7"/>
      <c r="K150" s="7"/>
      <c r="L150" s="7"/>
      <c r="M150" s="7"/>
      <c r="N150" s="7"/>
      <c r="O150" s="7"/>
      <c r="P150" s="7"/>
      <c r="Q150" s="7"/>
      <c r="R150" s="7"/>
      <c r="S150" s="7"/>
      <c r="T150" s="7"/>
      <c r="U150" s="7"/>
      <c r="V150" s="7"/>
      <c r="W150" s="7"/>
      <c r="X150" s="7"/>
      <c r="Y150" s="7"/>
      <c r="Z150" s="7"/>
      <c r="AA150" s="7"/>
      <c r="AB150" s="7"/>
      <c r="AC150" s="7"/>
      <c r="AD150" s="7"/>
      <c r="AE150" s="7"/>
      <c r="AF150" s="7"/>
      <c r="AG150" s="7"/>
      <c r="AH150" s="7"/>
      <c r="AI150" s="7"/>
      <c r="AJ150" s="7"/>
      <c r="AK150" s="7"/>
      <c r="AL150" s="7"/>
      <c r="AM150" s="7"/>
      <c r="AN150" s="7"/>
      <c r="AO150" s="7"/>
      <c r="AP150" s="7"/>
      <c r="AQ150" s="7"/>
      <c r="AR150" s="7"/>
      <c r="AS150" s="7"/>
      <c r="AT150" s="7"/>
      <c r="AU150" s="7"/>
      <c r="AV150" s="7"/>
      <c r="AW150" s="7"/>
      <c r="AX150" s="7"/>
      <c r="AY150" s="7"/>
    </row>
    <row r="151" spans="1:51" ht="16" x14ac:dyDescent="0.2">
      <c r="A151" s="168">
        <v>42740.291666574449</v>
      </c>
      <c r="B151" s="171">
        <v>24332.524556877404</v>
      </c>
      <c r="C151">
        <f t="shared" si="3"/>
        <v>1</v>
      </c>
      <c r="D151"/>
      <c r="E151" s="7"/>
      <c r="F151" s="7"/>
      <c r="G151" s="7"/>
      <c r="H151" s="7"/>
      <c r="I151" s="7"/>
      <c r="J151" s="7"/>
      <c r="K151" s="7"/>
      <c r="L151" s="7"/>
      <c r="M151" s="7"/>
      <c r="N151" s="7"/>
      <c r="O151" s="7"/>
      <c r="P151" s="7"/>
      <c r="Q151" s="7"/>
      <c r="R151" s="7"/>
      <c r="S151" s="7"/>
      <c r="T151" s="7"/>
      <c r="U151" s="7"/>
      <c r="V151" s="7"/>
      <c r="W151" s="7"/>
      <c r="X151" s="7"/>
      <c r="Y151" s="7"/>
      <c r="Z151" s="7"/>
      <c r="AA151" s="7"/>
      <c r="AB151" s="7"/>
      <c r="AC151" s="7"/>
      <c r="AD151" s="7"/>
      <c r="AE151" s="7"/>
      <c r="AF151" s="7"/>
      <c r="AG151" s="7"/>
      <c r="AH151" s="7"/>
      <c r="AI151" s="7"/>
      <c r="AJ151" s="7"/>
      <c r="AK151" s="7"/>
      <c r="AL151" s="7"/>
      <c r="AM151" s="7"/>
      <c r="AN151" s="7"/>
      <c r="AO151" s="7"/>
      <c r="AP151" s="7"/>
      <c r="AQ151" s="7"/>
      <c r="AR151" s="7"/>
      <c r="AS151" s="7"/>
      <c r="AT151" s="7"/>
      <c r="AU151" s="7"/>
      <c r="AV151" s="7"/>
      <c r="AW151" s="7"/>
      <c r="AX151" s="7"/>
      <c r="AY151" s="7"/>
    </row>
    <row r="152" spans="1:51" ht="16" x14ac:dyDescent="0.2">
      <c r="A152" s="169">
        <v>42740.333333241113</v>
      </c>
      <c r="B152" s="172">
        <v>25897.694013966571</v>
      </c>
      <c r="C152">
        <f t="shared" si="3"/>
        <v>1</v>
      </c>
      <c r="D152"/>
      <c r="E152" s="7"/>
      <c r="F152" s="7"/>
      <c r="G152" s="7"/>
      <c r="H152" s="7"/>
      <c r="I152" s="7"/>
      <c r="J152" s="7"/>
      <c r="K152" s="7"/>
      <c r="L152" s="7"/>
      <c r="M152" s="7"/>
      <c r="N152" s="7"/>
      <c r="O152" s="7"/>
      <c r="P152" s="7"/>
      <c r="Q152" s="7"/>
      <c r="R152" s="7"/>
      <c r="S152" s="7"/>
      <c r="T152" s="7"/>
      <c r="U152" s="7"/>
      <c r="V152" s="7"/>
      <c r="W152" s="7"/>
      <c r="X152" s="7"/>
      <c r="Y152" s="7"/>
      <c r="Z152" s="7"/>
      <c r="AA152" s="7"/>
      <c r="AB152" s="7"/>
      <c r="AC152" s="7"/>
      <c r="AD152" s="7"/>
      <c r="AE152" s="7"/>
      <c r="AF152" s="7"/>
      <c r="AG152" s="7"/>
      <c r="AH152" s="7"/>
      <c r="AI152" s="7"/>
      <c r="AJ152" s="7"/>
      <c r="AK152" s="7"/>
      <c r="AL152" s="7"/>
      <c r="AM152" s="7"/>
      <c r="AN152" s="7"/>
      <c r="AO152" s="7"/>
      <c r="AP152" s="7"/>
      <c r="AQ152" s="7"/>
      <c r="AR152" s="7"/>
      <c r="AS152" s="7"/>
      <c r="AT152" s="7"/>
      <c r="AU152" s="7"/>
      <c r="AV152" s="7"/>
      <c r="AW152" s="7"/>
      <c r="AX152" s="7"/>
      <c r="AY152" s="7"/>
    </row>
    <row r="153" spans="1:51" ht="16" x14ac:dyDescent="0.2">
      <c r="A153" s="168">
        <v>42740.374999907777</v>
      </c>
      <c r="B153" s="171">
        <v>26355.173175658525</v>
      </c>
      <c r="C153">
        <f t="shared" si="3"/>
        <v>1</v>
      </c>
      <c r="D153"/>
      <c r="E153" s="7"/>
      <c r="F153" s="7"/>
      <c r="G153" s="7"/>
      <c r="H153" s="7"/>
      <c r="I153" s="7"/>
      <c r="J153" s="7"/>
      <c r="K153" s="7"/>
      <c r="L153" s="7"/>
      <c r="M153" s="7"/>
      <c r="N153" s="7"/>
      <c r="O153" s="7"/>
      <c r="P153" s="7"/>
      <c r="Q153" s="7"/>
      <c r="R153" s="7"/>
      <c r="S153" s="7"/>
      <c r="T153" s="7"/>
      <c r="U153" s="7"/>
      <c r="V153" s="7"/>
      <c r="W153" s="7"/>
      <c r="X153" s="7"/>
      <c r="Y153" s="7"/>
      <c r="Z153" s="7"/>
      <c r="AA153" s="7"/>
      <c r="AB153" s="7"/>
      <c r="AC153" s="7"/>
      <c r="AD153" s="7"/>
      <c r="AE153" s="7"/>
      <c r="AF153" s="7"/>
      <c r="AG153" s="7"/>
      <c r="AH153" s="7"/>
      <c r="AI153" s="7"/>
      <c r="AJ153" s="7"/>
      <c r="AK153" s="7"/>
      <c r="AL153" s="7"/>
      <c r="AM153" s="7"/>
      <c r="AN153" s="7"/>
      <c r="AO153" s="7"/>
      <c r="AP153" s="7"/>
      <c r="AQ153" s="7"/>
      <c r="AR153" s="7"/>
      <c r="AS153" s="7"/>
      <c r="AT153" s="7"/>
      <c r="AU153" s="7"/>
      <c r="AV153" s="7"/>
      <c r="AW153" s="7"/>
      <c r="AX153" s="7"/>
      <c r="AY153" s="7"/>
    </row>
    <row r="154" spans="1:51" ht="16" x14ac:dyDescent="0.2">
      <c r="A154" s="169">
        <v>42740.416666574441</v>
      </c>
      <c r="B154" s="172">
        <v>26380.764483747167</v>
      </c>
      <c r="C154">
        <f t="shared" si="3"/>
        <v>1</v>
      </c>
      <c r="D154"/>
      <c r="E154" s="7"/>
      <c r="F154" s="7"/>
      <c r="G154" s="7"/>
      <c r="H154" s="7"/>
      <c r="I154" s="7"/>
      <c r="J154" s="7"/>
      <c r="K154" s="7"/>
      <c r="L154" s="7"/>
      <c r="M154" s="7"/>
      <c r="N154" s="7"/>
      <c r="O154" s="7"/>
      <c r="P154" s="7"/>
      <c r="Q154" s="7"/>
      <c r="R154" s="7"/>
      <c r="S154" s="7"/>
      <c r="T154" s="7"/>
      <c r="U154" s="7"/>
      <c r="V154" s="7"/>
      <c r="W154" s="7"/>
      <c r="X154" s="7"/>
      <c r="Y154" s="7"/>
      <c r="Z154" s="7"/>
      <c r="AA154" s="7"/>
      <c r="AB154" s="7"/>
      <c r="AC154" s="7"/>
      <c r="AD154" s="7"/>
      <c r="AE154" s="7"/>
      <c r="AF154" s="7"/>
      <c r="AG154" s="7"/>
      <c r="AH154" s="7"/>
      <c r="AI154" s="7"/>
      <c r="AJ154" s="7"/>
      <c r="AK154" s="7"/>
      <c r="AL154" s="7"/>
      <c r="AM154" s="7"/>
      <c r="AN154" s="7"/>
      <c r="AO154" s="7"/>
      <c r="AP154" s="7"/>
      <c r="AQ154" s="7"/>
      <c r="AR154" s="7"/>
      <c r="AS154" s="7"/>
      <c r="AT154" s="7"/>
      <c r="AU154" s="7"/>
      <c r="AV154" s="7"/>
      <c r="AW154" s="7"/>
      <c r="AX154" s="7"/>
      <c r="AY154" s="7"/>
    </row>
    <row r="155" spans="1:51" ht="16" x14ac:dyDescent="0.2">
      <c r="A155" s="168">
        <v>42740.458333241106</v>
      </c>
      <c r="B155" s="171">
        <v>26264.160785843465</v>
      </c>
      <c r="C155">
        <f t="shared" si="3"/>
        <v>1</v>
      </c>
      <c r="D155"/>
      <c r="E155" s="7"/>
      <c r="F155" s="7"/>
      <c r="G155" s="7"/>
      <c r="H155" s="7"/>
      <c r="I155" s="7"/>
      <c r="J155" s="7"/>
      <c r="K155" s="7"/>
      <c r="L155" s="7"/>
      <c r="M155" s="7"/>
      <c r="N155" s="7"/>
      <c r="O155" s="7"/>
      <c r="P155" s="7"/>
      <c r="Q155" s="7"/>
      <c r="R155" s="7"/>
      <c r="S155" s="7"/>
      <c r="T155" s="7"/>
      <c r="U155" s="7"/>
      <c r="V155" s="7"/>
      <c r="W155" s="7"/>
      <c r="X155" s="7"/>
      <c r="Y155" s="7"/>
      <c r="Z155" s="7"/>
      <c r="AA155" s="7"/>
      <c r="AB155" s="7"/>
      <c r="AC155" s="7"/>
      <c r="AD155" s="7"/>
      <c r="AE155" s="7"/>
      <c r="AF155" s="7"/>
      <c r="AG155" s="7"/>
      <c r="AH155" s="7"/>
      <c r="AI155" s="7"/>
      <c r="AJ155" s="7"/>
      <c r="AK155" s="7"/>
      <c r="AL155" s="7"/>
      <c r="AM155" s="7"/>
      <c r="AN155" s="7"/>
      <c r="AO155" s="7"/>
      <c r="AP155" s="7"/>
      <c r="AQ155" s="7"/>
      <c r="AR155" s="7"/>
      <c r="AS155" s="7"/>
      <c r="AT155" s="7"/>
      <c r="AU155" s="7"/>
      <c r="AV155" s="7"/>
      <c r="AW155" s="7"/>
      <c r="AX155" s="7"/>
      <c r="AY155" s="7"/>
    </row>
    <row r="156" spans="1:51" ht="16" x14ac:dyDescent="0.2">
      <c r="A156" s="169">
        <v>42740.49999990777</v>
      </c>
      <c r="B156" s="172">
        <v>25861.17923666607</v>
      </c>
      <c r="C156">
        <f t="shared" si="3"/>
        <v>1</v>
      </c>
      <c r="D156"/>
      <c r="E156" s="7"/>
      <c r="F156" s="7"/>
      <c r="G156" s="7"/>
      <c r="H156" s="7"/>
      <c r="I156" s="7"/>
      <c r="J156" s="7"/>
      <c r="K156" s="7"/>
      <c r="L156" s="7"/>
      <c r="M156" s="7"/>
      <c r="N156" s="7"/>
      <c r="O156" s="7"/>
      <c r="P156" s="7"/>
      <c r="Q156" s="7"/>
      <c r="R156" s="7"/>
      <c r="S156" s="7"/>
      <c r="T156" s="7"/>
      <c r="U156" s="7"/>
      <c r="V156" s="7"/>
      <c r="W156" s="7"/>
      <c r="X156" s="7"/>
      <c r="Y156" s="7"/>
      <c r="Z156" s="7"/>
      <c r="AA156" s="7"/>
      <c r="AB156" s="7"/>
      <c r="AC156" s="7"/>
      <c r="AD156" s="7"/>
      <c r="AE156" s="7"/>
      <c r="AF156" s="7"/>
      <c r="AG156" s="7"/>
      <c r="AH156" s="7"/>
      <c r="AI156" s="7"/>
      <c r="AJ156" s="7"/>
      <c r="AK156" s="7"/>
      <c r="AL156" s="7"/>
      <c r="AM156" s="7"/>
      <c r="AN156" s="7"/>
      <c r="AO156" s="7"/>
      <c r="AP156" s="7"/>
      <c r="AQ156" s="7"/>
      <c r="AR156" s="7"/>
      <c r="AS156" s="7"/>
      <c r="AT156" s="7"/>
      <c r="AU156" s="7"/>
      <c r="AV156" s="7"/>
      <c r="AW156" s="7"/>
      <c r="AX156" s="7"/>
      <c r="AY156" s="7"/>
    </row>
    <row r="157" spans="1:51" ht="16" x14ac:dyDescent="0.2">
      <c r="A157" s="168">
        <v>42740.541666574434</v>
      </c>
      <c r="B157" s="171">
        <v>25449.304180384137</v>
      </c>
      <c r="C157">
        <f t="shared" si="3"/>
        <v>1</v>
      </c>
      <c r="D157"/>
      <c r="E157" s="7"/>
      <c r="F157" s="7"/>
      <c r="G157" s="7"/>
      <c r="H157" s="7"/>
      <c r="I157" s="7"/>
      <c r="J157" s="7"/>
      <c r="K157" s="7"/>
      <c r="L157" s="7"/>
      <c r="M157" s="7"/>
      <c r="N157" s="7"/>
      <c r="O157" s="7"/>
      <c r="P157" s="7"/>
      <c r="Q157" s="7"/>
      <c r="R157" s="7"/>
      <c r="S157" s="7"/>
      <c r="T157" s="7"/>
      <c r="U157" s="7"/>
      <c r="V157" s="7"/>
      <c r="W157" s="7"/>
      <c r="X157" s="7"/>
      <c r="Y157" s="7"/>
      <c r="Z157" s="7"/>
      <c r="AA157" s="7"/>
      <c r="AB157" s="7"/>
      <c r="AC157" s="7"/>
      <c r="AD157" s="7"/>
      <c r="AE157" s="7"/>
      <c r="AF157" s="7"/>
      <c r="AG157" s="7"/>
      <c r="AH157" s="7"/>
      <c r="AI157" s="7"/>
      <c r="AJ157" s="7"/>
      <c r="AK157" s="7"/>
      <c r="AL157" s="7"/>
      <c r="AM157" s="7"/>
      <c r="AN157" s="7"/>
      <c r="AO157" s="7"/>
      <c r="AP157" s="7"/>
      <c r="AQ157" s="7"/>
      <c r="AR157" s="7"/>
      <c r="AS157" s="7"/>
      <c r="AT157" s="7"/>
      <c r="AU157" s="7"/>
      <c r="AV157" s="7"/>
      <c r="AW157" s="7"/>
      <c r="AX157" s="7"/>
      <c r="AY157" s="7"/>
    </row>
    <row r="158" spans="1:51" ht="16" x14ac:dyDescent="0.2">
      <c r="A158" s="169">
        <v>42740.583333241098</v>
      </c>
      <c r="B158" s="172">
        <v>25221.91948982227</v>
      </c>
      <c r="C158">
        <f t="shared" si="3"/>
        <v>1</v>
      </c>
      <c r="D158"/>
      <c r="E158" s="7"/>
      <c r="F158" s="7"/>
      <c r="G158" s="7"/>
      <c r="H158" s="7"/>
      <c r="I158" s="7"/>
      <c r="J158" s="7"/>
      <c r="K158" s="7"/>
      <c r="L158" s="7"/>
      <c r="M158" s="7"/>
      <c r="N158" s="7"/>
      <c r="O158" s="7"/>
      <c r="P158" s="7"/>
      <c r="Q158" s="7"/>
      <c r="R158" s="7"/>
      <c r="S158" s="7"/>
      <c r="T158" s="7"/>
      <c r="U158" s="7"/>
      <c r="V158" s="7"/>
      <c r="W158" s="7"/>
      <c r="X158" s="7"/>
      <c r="Y158" s="7"/>
      <c r="Z158" s="7"/>
      <c r="AA158" s="7"/>
      <c r="AB158" s="7"/>
      <c r="AC158" s="7"/>
      <c r="AD158" s="7"/>
      <c r="AE158" s="7"/>
      <c r="AF158" s="7"/>
      <c r="AG158" s="7"/>
      <c r="AH158" s="7"/>
      <c r="AI158" s="7"/>
      <c r="AJ158" s="7"/>
      <c r="AK158" s="7"/>
      <c r="AL158" s="7"/>
      <c r="AM158" s="7"/>
      <c r="AN158" s="7"/>
      <c r="AO158" s="7"/>
      <c r="AP158" s="7"/>
      <c r="AQ158" s="7"/>
      <c r="AR158" s="7"/>
      <c r="AS158" s="7"/>
      <c r="AT158" s="7"/>
      <c r="AU158" s="7"/>
      <c r="AV158" s="7"/>
      <c r="AW158" s="7"/>
      <c r="AX158" s="7"/>
      <c r="AY158" s="7"/>
    </row>
    <row r="159" spans="1:51" ht="16" x14ac:dyDescent="0.2">
      <c r="A159" s="168">
        <v>42740.624999907763</v>
      </c>
      <c r="B159" s="171">
        <v>25334.297504950853</v>
      </c>
      <c r="C159">
        <f t="shared" si="3"/>
        <v>1</v>
      </c>
      <c r="D159"/>
      <c r="E159" s="7"/>
      <c r="F159" s="7"/>
      <c r="G159" s="7"/>
      <c r="H159" s="7"/>
      <c r="I159" s="7"/>
      <c r="J159" s="7"/>
      <c r="K159" s="7"/>
      <c r="L159" s="7"/>
      <c r="M159" s="7"/>
      <c r="N159" s="7"/>
      <c r="O159" s="7"/>
      <c r="P159" s="7"/>
      <c r="Q159" s="7"/>
      <c r="R159" s="7"/>
      <c r="S159" s="7"/>
      <c r="T159" s="7"/>
      <c r="U159" s="7"/>
      <c r="V159" s="7"/>
      <c r="W159" s="7"/>
      <c r="X159" s="7"/>
      <c r="Y159" s="7"/>
      <c r="Z159" s="7"/>
      <c r="AA159" s="7"/>
      <c r="AB159" s="7"/>
      <c r="AC159" s="7"/>
      <c r="AD159" s="7"/>
      <c r="AE159" s="7"/>
      <c r="AF159" s="7"/>
      <c r="AG159" s="7"/>
      <c r="AH159" s="7"/>
      <c r="AI159" s="7"/>
      <c r="AJ159" s="7"/>
      <c r="AK159" s="7"/>
      <c r="AL159" s="7"/>
      <c r="AM159" s="7"/>
      <c r="AN159" s="7"/>
      <c r="AO159" s="7"/>
      <c r="AP159" s="7"/>
      <c r="AQ159" s="7"/>
      <c r="AR159" s="7"/>
      <c r="AS159" s="7"/>
      <c r="AT159" s="7"/>
      <c r="AU159" s="7"/>
      <c r="AV159" s="7"/>
      <c r="AW159" s="7"/>
      <c r="AX159" s="7"/>
      <c r="AY159" s="7"/>
    </row>
    <row r="160" spans="1:51" ht="16" x14ac:dyDescent="0.2">
      <c r="A160" s="169">
        <v>42740.666666574427</v>
      </c>
      <c r="B160" s="172">
        <v>25487.03419807526</v>
      </c>
      <c r="C160">
        <f t="shared" si="3"/>
        <v>1</v>
      </c>
      <c r="D160"/>
      <c r="E160" s="7"/>
      <c r="F160" s="7"/>
      <c r="G160" s="7"/>
      <c r="H160" s="7"/>
      <c r="I160" s="7"/>
      <c r="J160" s="7"/>
      <c r="K160" s="7"/>
      <c r="L160" s="7"/>
      <c r="M160" s="7"/>
      <c r="N160" s="7"/>
      <c r="O160" s="7"/>
      <c r="P160" s="7"/>
      <c r="Q160" s="7"/>
      <c r="R160" s="7"/>
      <c r="S160" s="7"/>
      <c r="T160" s="7"/>
      <c r="U160" s="7"/>
      <c r="V160" s="7"/>
      <c r="W160" s="7"/>
      <c r="X160" s="7"/>
      <c r="Y160" s="7"/>
      <c r="Z160" s="7"/>
      <c r="AA160" s="7"/>
      <c r="AB160" s="7"/>
      <c r="AC160" s="7"/>
      <c r="AD160" s="7"/>
      <c r="AE160" s="7"/>
      <c r="AF160" s="7"/>
      <c r="AG160" s="7"/>
      <c r="AH160" s="7"/>
      <c r="AI160" s="7"/>
      <c r="AJ160" s="7"/>
      <c r="AK160" s="7"/>
      <c r="AL160" s="7"/>
      <c r="AM160" s="7"/>
      <c r="AN160" s="7"/>
      <c r="AO160" s="7"/>
      <c r="AP160" s="7"/>
      <c r="AQ160" s="7"/>
      <c r="AR160" s="7"/>
      <c r="AS160" s="7"/>
      <c r="AT160" s="7"/>
      <c r="AU160" s="7"/>
      <c r="AV160" s="7"/>
      <c r="AW160" s="7"/>
      <c r="AX160" s="7"/>
      <c r="AY160" s="7"/>
    </row>
    <row r="161" spans="1:51" ht="16" x14ac:dyDescent="0.2">
      <c r="A161" s="168">
        <v>42740.708333241091</v>
      </c>
      <c r="B161" s="171">
        <v>26747.042314125116</v>
      </c>
      <c r="C161">
        <f t="shared" si="3"/>
        <v>1</v>
      </c>
      <c r="D161"/>
      <c r="E161" s="7"/>
      <c r="F161" s="7"/>
      <c r="G161" s="7"/>
      <c r="H161" s="7"/>
      <c r="I161" s="7"/>
      <c r="J161" s="7"/>
      <c r="K161" s="7"/>
      <c r="L161" s="7"/>
      <c r="M161" s="7"/>
      <c r="N161" s="7"/>
      <c r="O161" s="7"/>
      <c r="P161" s="7"/>
      <c r="Q161" s="7"/>
      <c r="R161" s="7"/>
      <c r="S161" s="7"/>
      <c r="T161" s="7"/>
      <c r="U161" s="7"/>
      <c r="V161" s="7"/>
      <c r="W161" s="7"/>
      <c r="X161" s="7"/>
      <c r="Y161" s="7"/>
      <c r="Z161" s="7"/>
      <c r="AA161" s="7"/>
      <c r="AB161" s="7"/>
      <c r="AC161" s="7"/>
      <c r="AD161" s="7"/>
      <c r="AE161" s="7"/>
      <c r="AF161" s="7"/>
      <c r="AG161" s="7"/>
      <c r="AH161" s="7"/>
      <c r="AI161" s="7"/>
      <c r="AJ161" s="7"/>
      <c r="AK161" s="7"/>
      <c r="AL161" s="7"/>
      <c r="AM161" s="7"/>
      <c r="AN161" s="7"/>
      <c r="AO161" s="7"/>
      <c r="AP161" s="7"/>
      <c r="AQ161" s="7"/>
      <c r="AR161" s="7"/>
      <c r="AS161" s="7"/>
      <c r="AT161" s="7"/>
      <c r="AU161" s="7"/>
      <c r="AV161" s="7"/>
      <c r="AW161" s="7"/>
      <c r="AX161" s="7"/>
      <c r="AY161" s="7"/>
    </row>
    <row r="162" spans="1:51" ht="16" x14ac:dyDescent="0.2">
      <c r="A162" s="169">
        <v>42740.749999907755</v>
      </c>
      <c r="B162" s="172">
        <v>29259.130866912481</v>
      </c>
      <c r="C162">
        <f t="shared" si="3"/>
        <v>1</v>
      </c>
      <c r="D162"/>
      <c r="E162" s="7"/>
      <c r="F162" s="7"/>
      <c r="G162" s="7"/>
      <c r="H162" s="7"/>
      <c r="I162" s="7"/>
      <c r="J162" s="7"/>
      <c r="K162" s="7"/>
      <c r="L162" s="7"/>
      <c r="M162" s="7"/>
      <c r="N162" s="7"/>
      <c r="O162" s="7"/>
      <c r="P162" s="7"/>
      <c r="Q162" s="7"/>
      <c r="R162" s="7"/>
      <c r="S162" s="7"/>
      <c r="T162" s="7"/>
      <c r="U162" s="7"/>
      <c r="V162" s="7"/>
      <c r="W162" s="7"/>
      <c r="X162" s="7"/>
      <c r="Y162" s="7"/>
      <c r="Z162" s="7"/>
      <c r="AA162" s="7"/>
      <c r="AB162" s="7"/>
      <c r="AC162" s="7"/>
      <c r="AD162" s="7"/>
      <c r="AE162" s="7"/>
      <c r="AF162" s="7"/>
      <c r="AG162" s="7"/>
      <c r="AH162" s="7"/>
      <c r="AI162" s="7"/>
      <c r="AJ162" s="7"/>
      <c r="AK162" s="7"/>
      <c r="AL162" s="7"/>
      <c r="AM162" s="7"/>
      <c r="AN162" s="7"/>
      <c r="AO162" s="7"/>
      <c r="AP162" s="7"/>
      <c r="AQ162" s="7"/>
      <c r="AR162" s="7"/>
      <c r="AS162" s="7"/>
      <c r="AT162" s="7"/>
      <c r="AU162" s="7"/>
      <c r="AV162" s="7"/>
      <c r="AW162" s="7"/>
      <c r="AX162" s="7"/>
      <c r="AY162" s="7"/>
    </row>
    <row r="163" spans="1:51" ht="16" x14ac:dyDescent="0.2">
      <c r="A163" s="168">
        <v>42740.79166657442</v>
      </c>
      <c r="B163" s="171">
        <v>29647.500304653397</v>
      </c>
      <c r="C163">
        <f t="shared" si="3"/>
        <v>1</v>
      </c>
      <c r="D163"/>
      <c r="E163" s="7"/>
      <c r="F163" s="7"/>
      <c r="G163" s="7"/>
      <c r="H163" s="7"/>
      <c r="I163" s="7"/>
      <c r="J163" s="7"/>
      <c r="K163" s="7"/>
      <c r="L163" s="7"/>
      <c r="M163" s="7"/>
      <c r="N163" s="7"/>
      <c r="O163" s="7"/>
      <c r="P163" s="7"/>
      <c r="Q163" s="7"/>
      <c r="R163" s="7"/>
      <c r="S163" s="7"/>
      <c r="T163" s="7"/>
      <c r="U163" s="7"/>
      <c r="V163" s="7"/>
      <c r="W163" s="7"/>
      <c r="X163" s="7"/>
      <c r="Y163" s="7"/>
      <c r="Z163" s="7"/>
      <c r="AA163" s="7"/>
      <c r="AB163" s="7"/>
      <c r="AC163" s="7"/>
      <c r="AD163" s="7"/>
      <c r="AE163" s="7"/>
      <c r="AF163" s="7"/>
      <c r="AG163" s="7"/>
      <c r="AH163" s="7"/>
      <c r="AI163" s="7"/>
      <c r="AJ163" s="7"/>
      <c r="AK163" s="7"/>
      <c r="AL163" s="7"/>
      <c r="AM163" s="7"/>
      <c r="AN163" s="7"/>
      <c r="AO163" s="7"/>
      <c r="AP163" s="7"/>
      <c r="AQ163" s="7"/>
      <c r="AR163" s="7"/>
      <c r="AS163" s="7"/>
      <c r="AT163" s="7"/>
      <c r="AU163" s="7"/>
      <c r="AV163" s="7"/>
      <c r="AW163" s="7"/>
      <c r="AX163" s="7"/>
      <c r="AY163" s="7"/>
    </row>
    <row r="164" spans="1:51" ht="16" x14ac:dyDescent="0.2">
      <c r="A164" s="169">
        <v>42740.833333241084</v>
      </c>
      <c r="B164" s="172">
        <v>29308.982290174052</v>
      </c>
      <c r="C164">
        <f t="shared" si="3"/>
        <v>1</v>
      </c>
      <c r="D164"/>
      <c r="E164" s="7"/>
      <c r="F164" s="7"/>
      <c r="G164" s="7"/>
      <c r="H164" s="7"/>
      <c r="I164" s="7"/>
      <c r="J164" s="7"/>
      <c r="K164" s="7"/>
      <c r="L164" s="7"/>
      <c r="M164" s="7"/>
      <c r="N164" s="7"/>
      <c r="O164" s="7"/>
      <c r="P164" s="7"/>
      <c r="Q164" s="7"/>
      <c r="R164" s="7"/>
      <c r="S164" s="7"/>
      <c r="T164" s="7"/>
      <c r="U164" s="7"/>
      <c r="V164" s="7"/>
      <c r="W164" s="7"/>
      <c r="X164" s="7"/>
      <c r="Y164" s="7"/>
      <c r="Z164" s="7"/>
      <c r="AA164" s="7"/>
      <c r="AB164" s="7"/>
      <c r="AC164" s="7"/>
      <c r="AD164" s="7"/>
      <c r="AE164" s="7"/>
      <c r="AF164" s="7"/>
      <c r="AG164" s="7"/>
      <c r="AH164" s="7"/>
      <c r="AI164" s="7"/>
      <c r="AJ164" s="7"/>
      <c r="AK164" s="7"/>
      <c r="AL164" s="7"/>
      <c r="AM164" s="7"/>
      <c r="AN164" s="7"/>
      <c r="AO164" s="7"/>
      <c r="AP164" s="7"/>
      <c r="AQ164" s="7"/>
      <c r="AR164" s="7"/>
      <c r="AS164" s="7"/>
      <c r="AT164" s="7"/>
      <c r="AU164" s="7"/>
      <c r="AV164" s="7"/>
      <c r="AW164" s="7"/>
      <c r="AX164" s="7"/>
      <c r="AY164" s="7"/>
    </row>
    <row r="165" spans="1:51" ht="16" x14ac:dyDescent="0.2">
      <c r="A165" s="168">
        <v>42740.874999907748</v>
      </c>
      <c r="B165" s="171">
        <v>28562.862668970367</v>
      </c>
      <c r="C165">
        <f t="shared" si="3"/>
        <v>1</v>
      </c>
      <c r="D165"/>
      <c r="E165" s="7"/>
      <c r="F165" s="7"/>
      <c r="G165" s="7"/>
      <c r="H165" s="7"/>
      <c r="I165" s="7"/>
      <c r="J165" s="7"/>
      <c r="K165" s="7"/>
      <c r="L165" s="7"/>
      <c r="M165" s="7"/>
      <c r="N165" s="7"/>
      <c r="O165" s="7"/>
      <c r="P165" s="7"/>
      <c r="Q165" s="7"/>
      <c r="R165" s="7"/>
      <c r="S165" s="7"/>
      <c r="T165" s="7"/>
      <c r="U165" s="7"/>
      <c r="V165" s="7"/>
      <c r="W165" s="7"/>
      <c r="X165" s="7"/>
      <c r="Y165" s="7"/>
      <c r="Z165" s="7"/>
      <c r="AA165" s="7"/>
      <c r="AB165" s="7"/>
      <c r="AC165" s="7"/>
      <c r="AD165" s="7"/>
      <c r="AE165" s="7"/>
      <c r="AF165" s="7"/>
      <c r="AG165" s="7"/>
      <c r="AH165" s="7"/>
      <c r="AI165" s="7"/>
      <c r="AJ165" s="7"/>
      <c r="AK165" s="7"/>
      <c r="AL165" s="7"/>
      <c r="AM165" s="7"/>
      <c r="AN165" s="7"/>
      <c r="AO165" s="7"/>
      <c r="AP165" s="7"/>
      <c r="AQ165" s="7"/>
      <c r="AR165" s="7"/>
      <c r="AS165" s="7"/>
      <c r="AT165" s="7"/>
      <c r="AU165" s="7"/>
      <c r="AV165" s="7"/>
      <c r="AW165" s="7"/>
      <c r="AX165" s="7"/>
      <c r="AY165" s="7"/>
    </row>
    <row r="166" spans="1:51" ht="16" x14ac:dyDescent="0.2">
      <c r="A166" s="169">
        <v>42740.916666574412</v>
      </c>
      <c r="B166" s="172">
        <v>27105.071964226026</v>
      </c>
      <c r="C166">
        <f t="shared" si="3"/>
        <v>1</v>
      </c>
      <c r="D166"/>
      <c r="E166" s="7"/>
      <c r="F166" s="7"/>
      <c r="G166" s="7"/>
      <c r="H166" s="7"/>
      <c r="I166" s="7"/>
      <c r="J166" s="7"/>
      <c r="K166" s="7"/>
      <c r="L166" s="7"/>
      <c r="M166" s="7"/>
      <c r="N166" s="7"/>
      <c r="O166" s="7"/>
      <c r="P166" s="7"/>
      <c r="Q166" s="7"/>
      <c r="R166" s="7"/>
      <c r="S166" s="7"/>
      <c r="T166" s="7"/>
      <c r="U166" s="7"/>
      <c r="V166" s="7"/>
      <c r="W166" s="7"/>
      <c r="X166" s="7"/>
      <c r="Y166" s="7"/>
      <c r="Z166" s="7"/>
      <c r="AA166" s="7"/>
      <c r="AB166" s="7"/>
      <c r="AC166" s="7"/>
      <c r="AD166" s="7"/>
      <c r="AE166" s="7"/>
      <c r="AF166" s="7"/>
      <c r="AG166" s="7"/>
      <c r="AH166" s="7"/>
      <c r="AI166" s="7"/>
      <c r="AJ166" s="7"/>
      <c r="AK166" s="7"/>
      <c r="AL166" s="7"/>
      <c r="AM166" s="7"/>
      <c r="AN166" s="7"/>
      <c r="AO166" s="7"/>
      <c r="AP166" s="7"/>
      <c r="AQ166" s="7"/>
      <c r="AR166" s="7"/>
      <c r="AS166" s="7"/>
      <c r="AT166" s="7"/>
      <c r="AU166" s="7"/>
      <c r="AV166" s="7"/>
      <c r="AW166" s="7"/>
      <c r="AX166" s="7"/>
      <c r="AY166" s="7"/>
    </row>
    <row r="167" spans="1:51" ht="16" x14ac:dyDescent="0.2">
      <c r="A167" s="168">
        <v>42740.958333241077</v>
      </c>
      <c r="B167" s="171">
        <v>25179.329332576785</v>
      </c>
      <c r="C167">
        <f t="shared" si="3"/>
        <v>1</v>
      </c>
      <c r="D167"/>
      <c r="E167" s="7"/>
      <c r="F167" s="7"/>
      <c r="G167" s="7"/>
      <c r="H167" s="7"/>
      <c r="I167" s="7"/>
      <c r="J167" s="7"/>
      <c r="K167" s="7"/>
      <c r="L167" s="7"/>
      <c r="M167" s="7"/>
      <c r="N167" s="7"/>
      <c r="O167" s="7"/>
      <c r="P167" s="7"/>
      <c r="Q167" s="7"/>
      <c r="R167" s="7"/>
      <c r="S167" s="7"/>
      <c r="T167" s="7"/>
      <c r="U167" s="7"/>
      <c r="V167" s="7"/>
      <c r="W167" s="7"/>
      <c r="X167" s="7"/>
      <c r="Y167" s="7"/>
      <c r="Z167" s="7"/>
      <c r="AA167" s="7"/>
      <c r="AB167" s="7"/>
      <c r="AC167" s="7"/>
      <c r="AD167" s="7"/>
      <c r="AE167" s="7"/>
      <c r="AF167" s="7"/>
      <c r="AG167" s="7"/>
      <c r="AH167" s="7"/>
      <c r="AI167" s="7"/>
      <c r="AJ167" s="7"/>
      <c r="AK167" s="7"/>
      <c r="AL167" s="7"/>
      <c r="AM167" s="7"/>
      <c r="AN167" s="7"/>
      <c r="AO167" s="7"/>
      <c r="AP167" s="7"/>
      <c r="AQ167" s="7"/>
      <c r="AR167" s="7"/>
      <c r="AS167" s="7"/>
      <c r="AT167" s="7"/>
      <c r="AU167" s="7"/>
      <c r="AV167" s="7"/>
      <c r="AW167" s="7"/>
      <c r="AX167" s="7"/>
      <c r="AY167" s="7"/>
    </row>
    <row r="168" spans="1:51" ht="16" x14ac:dyDescent="0.2">
      <c r="A168" s="169">
        <v>42740.999999907741</v>
      </c>
      <c r="B168" s="172">
        <v>23432.532323247135</v>
      </c>
      <c r="C168">
        <f t="shared" si="3"/>
        <v>1</v>
      </c>
      <c r="D168"/>
      <c r="E168" s="7"/>
      <c r="F168" s="7"/>
      <c r="G168" s="7"/>
      <c r="H168" s="7"/>
      <c r="I168" s="7"/>
      <c r="J168" s="7"/>
      <c r="K168" s="7"/>
      <c r="L168" s="7"/>
      <c r="M168" s="7"/>
      <c r="N168" s="7"/>
      <c r="O168" s="7"/>
      <c r="P168" s="7"/>
      <c r="Q168" s="7"/>
      <c r="R168" s="7"/>
      <c r="S168" s="7"/>
      <c r="T168" s="7"/>
      <c r="U168" s="7"/>
      <c r="V168" s="7"/>
      <c r="W168" s="7"/>
      <c r="X168" s="7"/>
      <c r="Y168" s="7"/>
      <c r="Z168" s="7"/>
      <c r="AA168" s="7"/>
      <c r="AB168" s="7"/>
      <c r="AC168" s="7"/>
      <c r="AD168" s="7"/>
      <c r="AE168" s="7"/>
      <c r="AF168" s="7"/>
      <c r="AG168" s="7"/>
      <c r="AH168" s="7"/>
      <c r="AI168" s="7"/>
      <c r="AJ168" s="7"/>
      <c r="AK168" s="7"/>
      <c r="AL168" s="7"/>
      <c r="AM168" s="7"/>
      <c r="AN168" s="7"/>
      <c r="AO168" s="7"/>
      <c r="AP168" s="7"/>
      <c r="AQ168" s="7"/>
      <c r="AR168" s="7"/>
      <c r="AS168" s="7"/>
      <c r="AT168" s="7"/>
      <c r="AU168" s="7"/>
      <c r="AV168" s="7"/>
      <c r="AW168" s="7"/>
      <c r="AX168" s="7"/>
      <c r="AY168" s="7"/>
    </row>
    <row r="169" spans="1:51" ht="16" x14ac:dyDescent="0.2">
      <c r="A169" s="168">
        <v>42741.041666574405</v>
      </c>
      <c r="B169" s="171">
        <v>22488.333278070531</v>
      </c>
      <c r="C169">
        <f t="shared" si="3"/>
        <v>1</v>
      </c>
      <c r="D169"/>
      <c r="E169" s="7"/>
      <c r="F169" s="7"/>
      <c r="G169" s="7"/>
      <c r="H169" s="7"/>
      <c r="I169" s="7"/>
      <c r="J169" s="7"/>
      <c r="K169" s="7"/>
      <c r="L169" s="7"/>
      <c r="M169" s="7"/>
      <c r="N169" s="7"/>
      <c r="O169" s="7"/>
      <c r="P169" s="7"/>
      <c r="Q169" s="7"/>
      <c r="R169" s="7"/>
      <c r="S169" s="7"/>
      <c r="T169" s="7"/>
      <c r="U169" s="7"/>
      <c r="V169" s="7"/>
      <c r="W169" s="7"/>
      <c r="X169" s="7"/>
      <c r="Y169" s="7"/>
      <c r="Z169" s="7"/>
      <c r="AA169" s="7"/>
      <c r="AB169" s="7"/>
      <c r="AC169" s="7"/>
      <c r="AD169" s="7"/>
      <c r="AE169" s="7"/>
      <c r="AF169" s="7"/>
      <c r="AG169" s="7"/>
      <c r="AH169" s="7"/>
      <c r="AI169" s="7"/>
      <c r="AJ169" s="7"/>
      <c r="AK169" s="7"/>
      <c r="AL169" s="7"/>
      <c r="AM169" s="7"/>
      <c r="AN169" s="7"/>
      <c r="AO169" s="7"/>
      <c r="AP169" s="7"/>
      <c r="AQ169" s="7"/>
      <c r="AR169" s="7"/>
      <c r="AS169" s="7"/>
      <c r="AT169" s="7"/>
      <c r="AU169" s="7"/>
      <c r="AV169" s="7"/>
      <c r="AW169" s="7"/>
      <c r="AX169" s="7"/>
      <c r="AY169" s="7"/>
    </row>
    <row r="170" spans="1:51" ht="16" x14ac:dyDescent="0.2">
      <c r="A170" s="169">
        <v>42741.083333241069</v>
      </c>
      <c r="B170" s="172">
        <v>21952.796373741396</v>
      </c>
      <c r="C170">
        <f t="shared" si="3"/>
        <v>1</v>
      </c>
      <c r="D170"/>
      <c r="E170" s="7"/>
      <c r="F170" s="7"/>
      <c r="G170" s="7"/>
      <c r="H170" s="7"/>
      <c r="I170" s="7"/>
      <c r="J170" s="7"/>
      <c r="K170" s="7"/>
      <c r="L170" s="7"/>
      <c r="M170" s="7"/>
      <c r="N170" s="7"/>
      <c r="O170" s="7"/>
      <c r="P170" s="7"/>
      <c r="Q170" s="7"/>
      <c r="R170" s="7"/>
      <c r="S170" s="7"/>
      <c r="T170" s="7"/>
      <c r="U170" s="7"/>
      <c r="V170" s="7"/>
      <c r="W170" s="7"/>
      <c r="X170" s="7"/>
      <c r="Y170" s="7"/>
      <c r="Z170" s="7"/>
      <c r="AA170" s="7"/>
      <c r="AB170" s="7"/>
      <c r="AC170" s="7"/>
      <c r="AD170" s="7"/>
      <c r="AE170" s="7"/>
      <c r="AF170" s="7"/>
      <c r="AG170" s="7"/>
      <c r="AH170" s="7"/>
      <c r="AI170" s="7"/>
      <c r="AJ170" s="7"/>
      <c r="AK170" s="7"/>
      <c r="AL170" s="7"/>
      <c r="AM170" s="7"/>
      <c r="AN170" s="7"/>
      <c r="AO170" s="7"/>
      <c r="AP170" s="7"/>
      <c r="AQ170" s="7"/>
      <c r="AR170" s="7"/>
      <c r="AS170" s="7"/>
      <c r="AT170" s="7"/>
      <c r="AU170" s="7"/>
      <c r="AV170" s="7"/>
      <c r="AW170" s="7"/>
      <c r="AX170" s="7"/>
      <c r="AY170" s="7"/>
    </row>
    <row r="171" spans="1:51" ht="16" x14ac:dyDescent="0.2">
      <c r="A171" s="168">
        <v>42741.124999907734</v>
      </c>
      <c r="B171" s="171">
        <v>21498.746845734095</v>
      </c>
      <c r="C171">
        <f t="shared" si="3"/>
        <v>1</v>
      </c>
      <c r="D171"/>
      <c r="E171" s="7"/>
      <c r="F171" s="7"/>
      <c r="G171" s="7"/>
      <c r="H171" s="7"/>
      <c r="I171" s="7"/>
      <c r="J171" s="7"/>
      <c r="K171" s="7"/>
      <c r="L171" s="7"/>
      <c r="M171" s="7"/>
      <c r="N171" s="7"/>
      <c r="O171" s="7"/>
      <c r="P171" s="7"/>
      <c r="Q171" s="7"/>
      <c r="R171" s="7"/>
      <c r="S171" s="7"/>
      <c r="T171" s="7"/>
      <c r="U171" s="7"/>
      <c r="V171" s="7"/>
      <c r="W171" s="7"/>
      <c r="X171" s="7"/>
      <c r="Y171" s="7"/>
      <c r="Z171" s="7"/>
      <c r="AA171" s="7"/>
      <c r="AB171" s="7"/>
      <c r="AC171" s="7"/>
      <c r="AD171" s="7"/>
      <c r="AE171" s="7"/>
      <c r="AF171" s="7"/>
      <c r="AG171" s="7"/>
      <c r="AH171" s="7"/>
      <c r="AI171" s="7"/>
      <c r="AJ171" s="7"/>
      <c r="AK171" s="7"/>
      <c r="AL171" s="7"/>
      <c r="AM171" s="7"/>
      <c r="AN171" s="7"/>
      <c r="AO171" s="7"/>
      <c r="AP171" s="7"/>
      <c r="AQ171" s="7"/>
      <c r="AR171" s="7"/>
      <c r="AS171" s="7"/>
      <c r="AT171" s="7"/>
      <c r="AU171" s="7"/>
      <c r="AV171" s="7"/>
      <c r="AW171" s="7"/>
      <c r="AX171" s="7"/>
      <c r="AY171" s="7"/>
    </row>
    <row r="172" spans="1:51" ht="16" x14ac:dyDescent="0.2">
      <c r="A172" s="169">
        <v>42741.166666574398</v>
      </c>
      <c r="B172" s="172">
        <v>21472.152001428844</v>
      </c>
      <c r="C172">
        <f t="shared" si="3"/>
        <v>1</v>
      </c>
      <c r="D172"/>
      <c r="E172" s="7"/>
      <c r="F172" s="7"/>
      <c r="G172" s="7"/>
      <c r="H172" s="7"/>
      <c r="I172" s="7"/>
      <c r="J172" s="7"/>
      <c r="K172" s="7"/>
      <c r="L172" s="7"/>
      <c r="M172" s="7"/>
      <c r="N172" s="7"/>
      <c r="O172" s="7"/>
      <c r="P172" s="7"/>
      <c r="Q172" s="7"/>
      <c r="R172" s="7"/>
      <c r="S172" s="7"/>
      <c r="T172" s="7"/>
      <c r="U172" s="7"/>
      <c r="V172" s="7"/>
      <c r="W172" s="7"/>
      <c r="X172" s="7"/>
      <c r="Y172" s="7"/>
      <c r="Z172" s="7"/>
      <c r="AA172" s="7"/>
      <c r="AB172" s="7"/>
      <c r="AC172" s="7"/>
      <c r="AD172" s="7"/>
      <c r="AE172" s="7"/>
      <c r="AF172" s="7"/>
      <c r="AG172" s="7"/>
      <c r="AH172" s="7"/>
      <c r="AI172" s="7"/>
      <c r="AJ172" s="7"/>
      <c r="AK172" s="7"/>
      <c r="AL172" s="7"/>
      <c r="AM172" s="7"/>
      <c r="AN172" s="7"/>
      <c r="AO172" s="7"/>
      <c r="AP172" s="7"/>
      <c r="AQ172" s="7"/>
      <c r="AR172" s="7"/>
      <c r="AS172" s="7"/>
      <c r="AT172" s="7"/>
      <c r="AU172" s="7"/>
      <c r="AV172" s="7"/>
      <c r="AW172" s="7"/>
      <c r="AX172" s="7"/>
      <c r="AY172" s="7"/>
    </row>
    <row r="173" spans="1:51" ht="16" x14ac:dyDescent="0.2">
      <c r="A173" s="168">
        <v>42741.208333241062</v>
      </c>
      <c r="B173" s="171">
        <v>22149.187366128099</v>
      </c>
      <c r="C173">
        <f t="shared" si="3"/>
        <v>1</v>
      </c>
      <c r="D173"/>
      <c r="E173" s="7"/>
      <c r="F173" s="7"/>
      <c r="G173" s="7"/>
      <c r="H173" s="7"/>
      <c r="I173" s="7"/>
      <c r="J173" s="7"/>
      <c r="K173" s="7"/>
      <c r="L173" s="7"/>
      <c r="M173" s="7"/>
      <c r="N173" s="7"/>
      <c r="O173" s="7"/>
      <c r="P173" s="7"/>
      <c r="Q173" s="7"/>
      <c r="R173" s="7"/>
      <c r="S173" s="7"/>
      <c r="T173" s="7"/>
      <c r="U173" s="7"/>
      <c r="V173" s="7"/>
      <c r="W173" s="7"/>
      <c r="X173" s="7"/>
      <c r="Y173" s="7"/>
      <c r="Z173" s="7"/>
      <c r="AA173" s="7"/>
      <c r="AB173" s="7"/>
      <c r="AC173" s="7"/>
      <c r="AD173" s="7"/>
      <c r="AE173" s="7"/>
      <c r="AF173" s="7"/>
      <c r="AG173" s="7"/>
      <c r="AH173" s="7"/>
      <c r="AI173" s="7"/>
      <c r="AJ173" s="7"/>
      <c r="AK173" s="7"/>
      <c r="AL173" s="7"/>
      <c r="AM173" s="7"/>
      <c r="AN173" s="7"/>
      <c r="AO173" s="7"/>
      <c r="AP173" s="7"/>
      <c r="AQ173" s="7"/>
      <c r="AR173" s="7"/>
      <c r="AS173" s="7"/>
      <c r="AT173" s="7"/>
      <c r="AU173" s="7"/>
      <c r="AV173" s="7"/>
      <c r="AW173" s="7"/>
      <c r="AX173" s="7"/>
      <c r="AY173" s="7"/>
    </row>
    <row r="174" spans="1:51" ht="16" x14ac:dyDescent="0.2">
      <c r="A174" s="169">
        <v>42741.249999907726</v>
      </c>
      <c r="B174" s="172">
        <v>23439.649429497487</v>
      </c>
      <c r="C174">
        <f t="shared" si="3"/>
        <v>1</v>
      </c>
      <c r="D174"/>
      <c r="E174" s="7"/>
      <c r="F174" s="7"/>
      <c r="G174" s="7"/>
      <c r="H174" s="7"/>
      <c r="I174" s="7"/>
      <c r="J174" s="7"/>
      <c r="K174" s="7"/>
      <c r="L174" s="7"/>
      <c r="M174" s="7"/>
      <c r="N174" s="7"/>
      <c r="O174" s="7"/>
      <c r="P174" s="7"/>
      <c r="Q174" s="7"/>
      <c r="R174" s="7"/>
      <c r="S174" s="7"/>
      <c r="T174" s="7"/>
      <c r="U174" s="7"/>
      <c r="V174" s="7"/>
      <c r="W174" s="7"/>
      <c r="X174" s="7"/>
      <c r="Y174" s="7"/>
      <c r="Z174" s="7"/>
      <c r="AA174" s="7"/>
      <c r="AB174" s="7"/>
      <c r="AC174" s="7"/>
      <c r="AD174" s="7"/>
      <c r="AE174" s="7"/>
      <c r="AF174" s="7"/>
      <c r="AG174" s="7"/>
      <c r="AH174" s="7"/>
      <c r="AI174" s="7"/>
      <c r="AJ174" s="7"/>
      <c r="AK174" s="7"/>
      <c r="AL174" s="7"/>
      <c r="AM174" s="7"/>
      <c r="AN174" s="7"/>
      <c r="AO174" s="7"/>
      <c r="AP174" s="7"/>
      <c r="AQ174" s="7"/>
      <c r="AR174" s="7"/>
      <c r="AS174" s="7"/>
      <c r="AT174" s="7"/>
      <c r="AU174" s="7"/>
      <c r="AV174" s="7"/>
      <c r="AW174" s="7"/>
      <c r="AX174" s="7"/>
      <c r="AY174" s="7"/>
    </row>
    <row r="175" spans="1:51" ht="16" x14ac:dyDescent="0.2">
      <c r="A175" s="168">
        <v>42741.291666574391</v>
      </c>
      <c r="B175" s="171">
        <v>25611.229342022041</v>
      </c>
      <c r="C175">
        <f t="shared" si="3"/>
        <v>1</v>
      </c>
      <c r="D175"/>
      <c r="E175" s="7"/>
      <c r="F175" s="7"/>
      <c r="G175" s="7"/>
      <c r="H175" s="7"/>
      <c r="I175" s="7"/>
      <c r="J175" s="7"/>
      <c r="K175" s="7"/>
      <c r="L175" s="7"/>
      <c r="M175" s="7"/>
      <c r="N175" s="7"/>
      <c r="O175" s="7"/>
      <c r="P175" s="7"/>
      <c r="Q175" s="7"/>
      <c r="R175" s="7"/>
      <c r="S175" s="7"/>
      <c r="T175" s="7"/>
      <c r="U175" s="7"/>
      <c r="V175" s="7"/>
      <c r="W175" s="7"/>
      <c r="X175" s="7"/>
      <c r="Y175" s="7"/>
      <c r="Z175" s="7"/>
      <c r="AA175" s="7"/>
      <c r="AB175" s="7"/>
      <c r="AC175" s="7"/>
      <c r="AD175" s="7"/>
      <c r="AE175" s="7"/>
      <c r="AF175" s="7"/>
      <c r="AG175" s="7"/>
      <c r="AH175" s="7"/>
      <c r="AI175" s="7"/>
      <c r="AJ175" s="7"/>
      <c r="AK175" s="7"/>
      <c r="AL175" s="7"/>
      <c r="AM175" s="7"/>
      <c r="AN175" s="7"/>
      <c r="AO175" s="7"/>
      <c r="AP175" s="7"/>
      <c r="AQ175" s="7"/>
      <c r="AR175" s="7"/>
      <c r="AS175" s="7"/>
      <c r="AT175" s="7"/>
      <c r="AU175" s="7"/>
      <c r="AV175" s="7"/>
      <c r="AW175" s="7"/>
      <c r="AX175" s="7"/>
      <c r="AY175" s="7"/>
    </row>
    <row r="176" spans="1:51" ht="16" x14ac:dyDescent="0.2">
      <c r="A176" s="169">
        <v>42741.333333241055</v>
      </c>
      <c r="B176" s="172">
        <v>26868.784245178427</v>
      </c>
      <c r="C176">
        <f t="shared" si="3"/>
        <v>1</v>
      </c>
      <c r="D176"/>
      <c r="E176" s="7"/>
      <c r="F176" s="7"/>
      <c r="G176" s="7"/>
      <c r="H176" s="7"/>
      <c r="I176" s="7"/>
      <c r="J176" s="7"/>
      <c r="K176" s="7"/>
      <c r="L176" s="7"/>
      <c r="M176" s="7"/>
      <c r="N176" s="7"/>
      <c r="O176" s="7"/>
      <c r="P176" s="7"/>
      <c r="Q176" s="7"/>
      <c r="R176" s="7"/>
      <c r="S176" s="7"/>
      <c r="T176" s="7"/>
      <c r="U176" s="7"/>
      <c r="V176" s="7"/>
      <c r="W176" s="7"/>
      <c r="X176" s="7"/>
      <c r="Y176" s="7"/>
      <c r="Z176" s="7"/>
      <c r="AA176" s="7"/>
      <c r="AB176" s="7"/>
      <c r="AC176" s="7"/>
      <c r="AD176" s="7"/>
      <c r="AE176" s="7"/>
      <c r="AF176" s="7"/>
      <c r="AG176" s="7"/>
      <c r="AH176" s="7"/>
      <c r="AI176" s="7"/>
      <c r="AJ176" s="7"/>
      <c r="AK176" s="7"/>
      <c r="AL176" s="7"/>
      <c r="AM176" s="7"/>
      <c r="AN176" s="7"/>
      <c r="AO176" s="7"/>
      <c r="AP176" s="7"/>
      <c r="AQ176" s="7"/>
      <c r="AR176" s="7"/>
      <c r="AS176" s="7"/>
      <c r="AT176" s="7"/>
      <c r="AU176" s="7"/>
      <c r="AV176" s="7"/>
      <c r="AW176" s="7"/>
      <c r="AX176" s="7"/>
      <c r="AY176" s="7"/>
    </row>
    <row r="177" spans="1:51" ht="16" x14ac:dyDescent="0.2">
      <c r="A177" s="168">
        <v>42741.374999907719</v>
      </c>
      <c r="B177" s="171">
        <v>26863.732243436036</v>
      </c>
      <c r="C177">
        <f t="shared" si="3"/>
        <v>1</v>
      </c>
      <c r="D177"/>
      <c r="E177" s="7"/>
      <c r="F177" s="7"/>
      <c r="G177" s="7"/>
      <c r="H177" s="7"/>
      <c r="I177" s="7"/>
      <c r="J177" s="7"/>
      <c r="K177" s="7"/>
      <c r="L177" s="7"/>
      <c r="M177" s="7"/>
      <c r="N177" s="7"/>
      <c r="O177" s="7"/>
      <c r="P177" s="7"/>
      <c r="Q177" s="7"/>
      <c r="R177" s="7"/>
      <c r="S177" s="7"/>
      <c r="T177" s="7"/>
      <c r="U177" s="7"/>
      <c r="V177" s="7"/>
      <c r="W177" s="7"/>
      <c r="X177" s="7"/>
      <c r="Y177" s="7"/>
      <c r="Z177" s="7"/>
      <c r="AA177" s="7"/>
      <c r="AB177" s="7"/>
      <c r="AC177" s="7"/>
      <c r="AD177" s="7"/>
      <c r="AE177" s="7"/>
      <c r="AF177" s="7"/>
      <c r="AG177" s="7"/>
      <c r="AH177" s="7"/>
      <c r="AI177" s="7"/>
      <c r="AJ177" s="7"/>
      <c r="AK177" s="7"/>
      <c r="AL177" s="7"/>
      <c r="AM177" s="7"/>
      <c r="AN177" s="7"/>
      <c r="AO177" s="7"/>
      <c r="AP177" s="7"/>
      <c r="AQ177" s="7"/>
      <c r="AR177" s="7"/>
      <c r="AS177" s="7"/>
      <c r="AT177" s="7"/>
      <c r="AU177" s="7"/>
      <c r="AV177" s="7"/>
      <c r="AW177" s="7"/>
      <c r="AX177" s="7"/>
      <c r="AY177" s="7"/>
    </row>
    <row r="178" spans="1:51" ht="16" x14ac:dyDescent="0.2">
      <c r="A178" s="169">
        <v>42741.416666574383</v>
      </c>
      <c r="B178" s="172">
        <v>26318.744039625377</v>
      </c>
      <c r="C178">
        <f t="shared" ref="C178:C241" si="4">MONTH(A178)</f>
        <v>1</v>
      </c>
      <c r="D178"/>
      <c r="E178" s="7"/>
      <c r="F178" s="7"/>
      <c r="G178" s="7"/>
      <c r="H178" s="7"/>
      <c r="I178" s="7"/>
      <c r="J178" s="7"/>
      <c r="K178" s="7"/>
      <c r="L178" s="7"/>
      <c r="M178" s="7"/>
      <c r="N178" s="7"/>
      <c r="O178" s="7"/>
      <c r="P178" s="7"/>
      <c r="Q178" s="7"/>
      <c r="R178" s="7"/>
      <c r="S178" s="7"/>
      <c r="T178" s="7"/>
      <c r="U178" s="7"/>
      <c r="V178" s="7"/>
      <c r="W178" s="7"/>
      <c r="X178" s="7"/>
      <c r="Y178" s="7"/>
      <c r="Z178" s="7"/>
      <c r="AA178" s="7"/>
      <c r="AB178" s="7"/>
      <c r="AC178" s="7"/>
      <c r="AD178" s="7"/>
      <c r="AE178" s="7"/>
      <c r="AF178" s="7"/>
      <c r="AG178" s="7"/>
      <c r="AH178" s="7"/>
      <c r="AI178" s="7"/>
      <c r="AJ178" s="7"/>
      <c r="AK178" s="7"/>
      <c r="AL178" s="7"/>
      <c r="AM178" s="7"/>
      <c r="AN178" s="7"/>
      <c r="AO178" s="7"/>
      <c r="AP178" s="7"/>
      <c r="AQ178" s="7"/>
      <c r="AR178" s="7"/>
      <c r="AS178" s="7"/>
      <c r="AT178" s="7"/>
      <c r="AU178" s="7"/>
      <c r="AV178" s="7"/>
      <c r="AW178" s="7"/>
      <c r="AX178" s="7"/>
      <c r="AY178" s="7"/>
    </row>
    <row r="179" spans="1:51" ht="16" x14ac:dyDescent="0.2">
      <c r="A179" s="168">
        <v>42741.458333241048</v>
      </c>
      <c r="B179" s="171">
        <v>25642.738133323128</v>
      </c>
      <c r="C179">
        <f t="shared" si="4"/>
        <v>1</v>
      </c>
      <c r="D179"/>
      <c r="E179" s="7"/>
      <c r="F179" s="7"/>
      <c r="G179" s="7"/>
      <c r="H179" s="7"/>
      <c r="I179" s="7"/>
      <c r="J179" s="7"/>
      <c r="K179" s="7"/>
      <c r="L179" s="7"/>
      <c r="M179" s="7"/>
      <c r="N179" s="7"/>
      <c r="O179" s="7"/>
      <c r="P179" s="7"/>
      <c r="Q179" s="7"/>
      <c r="R179" s="7"/>
      <c r="S179" s="7"/>
      <c r="T179" s="7"/>
      <c r="U179" s="7"/>
      <c r="V179" s="7"/>
      <c r="W179" s="7"/>
      <c r="X179" s="7"/>
      <c r="Y179" s="7"/>
      <c r="Z179" s="7"/>
      <c r="AA179" s="7"/>
      <c r="AB179" s="7"/>
      <c r="AC179" s="7"/>
      <c r="AD179" s="7"/>
      <c r="AE179" s="7"/>
      <c r="AF179" s="7"/>
      <c r="AG179" s="7"/>
      <c r="AH179" s="7"/>
      <c r="AI179" s="7"/>
      <c r="AJ179" s="7"/>
      <c r="AK179" s="7"/>
      <c r="AL179" s="7"/>
      <c r="AM179" s="7"/>
      <c r="AN179" s="7"/>
      <c r="AO179" s="7"/>
      <c r="AP179" s="7"/>
      <c r="AQ179" s="7"/>
      <c r="AR179" s="7"/>
      <c r="AS179" s="7"/>
      <c r="AT179" s="7"/>
      <c r="AU179" s="7"/>
      <c r="AV179" s="7"/>
      <c r="AW179" s="7"/>
      <c r="AX179" s="7"/>
      <c r="AY179" s="7"/>
    </row>
    <row r="180" spans="1:51" ht="16" x14ac:dyDescent="0.2">
      <c r="A180" s="169">
        <v>42741.499999907712</v>
      </c>
      <c r="B180" s="172">
        <v>25309.258972253858</v>
      </c>
      <c r="C180">
        <f t="shared" si="4"/>
        <v>1</v>
      </c>
      <c r="D180"/>
      <c r="E180" s="7"/>
      <c r="F180" s="7"/>
      <c r="G180" s="7"/>
      <c r="H180" s="7"/>
      <c r="I180" s="7"/>
      <c r="J180" s="7"/>
      <c r="K180" s="7"/>
      <c r="L180" s="7"/>
      <c r="M180" s="7"/>
      <c r="N180" s="7"/>
      <c r="O180" s="7"/>
      <c r="P180" s="7"/>
      <c r="Q180" s="7"/>
      <c r="R180" s="7"/>
      <c r="S180" s="7"/>
      <c r="T180" s="7"/>
      <c r="U180" s="7"/>
      <c r="V180" s="7"/>
      <c r="W180" s="7"/>
      <c r="X180" s="7"/>
      <c r="Y180" s="7"/>
      <c r="Z180" s="7"/>
      <c r="AA180" s="7"/>
      <c r="AB180" s="7"/>
      <c r="AC180" s="7"/>
      <c r="AD180" s="7"/>
      <c r="AE180" s="7"/>
      <c r="AF180" s="7"/>
      <c r="AG180" s="7"/>
      <c r="AH180" s="7"/>
      <c r="AI180" s="7"/>
      <c r="AJ180" s="7"/>
      <c r="AK180" s="7"/>
      <c r="AL180" s="7"/>
      <c r="AM180" s="7"/>
      <c r="AN180" s="7"/>
      <c r="AO180" s="7"/>
      <c r="AP180" s="7"/>
      <c r="AQ180" s="7"/>
      <c r="AR180" s="7"/>
      <c r="AS180" s="7"/>
      <c r="AT180" s="7"/>
      <c r="AU180" s="7"/>
      <c r="AV180" s="7"/>
      <c r="AW180" s="7"/>
      <c r="AX180" s="7"/>
      <c r="AY180" s="7"/>
    </row>
    <row r="181" spans="1:51" ht="16" x14ac:dyDescent="0.2">
      <c r="A181" s="168">
        <v>42741.541666574376</v>
      </c>
      <c r="B181" s="171">
        <v>24884.278410455561</v>
      </c>
      <c r="C181">
        <f t="shared" si="4"/>
        <v>1</v>
      </c>
      <c r="D181"/>
      <c r="E181" s="7"/>
      <c r="F181" s="7"/>
      <c r="G181" s="7"/>
      <c r="H181" s="7"/>
      <c r="I181" s="7"/>
      <c r="J181" s="7"/>
      <c r="K181" s="7"/>
      <c r="L181" s="7"/>
      <c r="M181" s="7"/>
      <c r="N181" s="7"/>
      <c r="O181" s="7"/>
      <c r="P181" s="7"/>
      <c r="Q181" s="7"/>
      <c r="R181" s="7"/>
      <c r="S181" s="7"/>
      <c r="T181" s="7"/>
      <c r="U181" s="7"/>
      <c r="V181" s="7"/>
      <c r="W181" s="7"/>
      <c r="X181" s="7"/>
      <c r="Y181" s="7"/>
      <c r="Z181" s="7"/>
      <c r="AA181" s="7"/>
      <c r="AB181" s="7"/>
      <c r="AC181" s="7"/>
      <c r="AD181" s="7"/>
      <c r="AE181" s="7"/>
      <c r="AF181" s="7"/>
      <c r="AG181" s="7"/>
      <c r="AH181" s="7"/>
      <c r="AI181" s="7"/>
      <c r="AJ181" s="7"/>
      <c r="AK181" s="7"/>
      <c r="AL181" s="7"/>
      <c r="AM181" s="7"/>
      <c r="AN181" s="7"/>
      <c r="AO181" s="7"/>
      <c r="AP181" s="7"/>
      <c r="AQ181" s="7"/>
      <c r="AR181" s="7"/>
      <c r="AS181" s="7"/>
      <c r="AT181" s="7"/>
      <c r="AU181" s="7"/>
      <c r="AV181" s="7"/>
      <c r="AW181" s="7"/>
      <c r="AX181" s="7"/>
      <c r="AY181" s="7"/>
    </row>
    <row r="182" spans="1:51" ht="16" x14ac:dyDescent="0.2">
      <c r="A182" s="169">
        <v>42741.58333324104</v>
      </c>
      <c r="B182" s="172">
        <v>24876.376560608503</v>
      </c>
      <c r="C182">
        <f t="shared" si="4"/>
        <v>1</v>
      </c>
      <c r="D182"/>
      <c r="E182" s="7"/>
      <c r="F182" s="7"/>
      <c r="G182" s="7"/>
      <c r="H182" s="7"/>
      <c r="I182" s="7"/>
      <c r="J182" s="7"/>
      <c r="K182" s="7"/>
      <c r="L182" s="7"/>
      <c r="M182" s="7"/>
      <c r="N182" s="7"/>
      <c r="O182" s="7"/>
      <c r="P182" s="7"/>
      <c r="Q182" s="7"/>
      <c r="R182" s="7"/>
      <c r="S182" s="7"/>
      <c r="T182" s="7"/>
      <c r="U182" s="7"/>
      <c r="V182" s="7"/>
      <c r="W182" s="7"/>
      <c r="X182" s="7"/>
      <c r="Y182" s="7"/>
      <c r="Z182" s="7"/>
      <c r="AA182" s="7"/>
      <c r="AB182" s="7"/>
      <c r="AC182" s="7"/>
      <c r="AD182" s="7"/>
      <c r="AE182" s="7"/>
      <c r="AF182" s="7"/>
      <c r="AG182" s="7"/>
      <c r="AH182" s="7"/>
      <c r="AI182" s="7"/>
      <c r="AJ182" s="7"/>
      <c r="AK182" s="7"/>
      <c r="AL182" s="7"/>
      <c r="AM182" s="7"/>
      <c r="AN182" s="7"/>
      <c r="AO182" s="7"/>
      <c r="AP182" s="7"/>
      <c r="AQ182" s="7"/>
      <c r="AR182" s="7"/>
      <c r="AS182" s="7"/>
      <c r="AT182" s="7"/>
      <c r="AU182" s="7"/>
      <c r="AV182" s="7"/>
      <c r="AW182" s="7"/>
      <c r="AX182" s="7"/>
      <c r="AY182" s="7"/>
    </row>
    <row r="183" spans="1:51" ht="16" x14ac:dyDescent="0.2">
      <c r="A183" s="168">
        <v>42741.624999907704</v>
      </c>
      <c r="B183" s="171">
        <v>25247.318943990038</v>
      </c>
      <c r="C183">
        <f t="shared" si="4"/>
        <v>1</v>
      </c>
      <c r="D183"/>
      <c r="E183" s="7"/>
      <c r="F183" s="7"/>
      <c r="G183" s="7"/>
      <c r="H183" s="7"/>
      <c r="I183" s="7"/>
      <c r="J183" s="7"/>
      <c r="K183" s="7"/>
      <c r="L183" s="7"/>
      <c r="M183" s="7"/>
      <c r="N183" s="7"/>
      <c r="O183" s="7"/>
      <c r="P183" s="7"/>
      <c r="Q183" s="7"/>
      <c r="R183" s="7"/>
      <c r="S183" s="7"/>
      <c r="T183" s="7"/>
      <c r="U183" s="7"/>
      <c r="V183" s="7"/>
      <c r="W183" s="7"/>
      <c r="X183" s="7"/>
      <c r="Y183" s="7"/>
      <c r="Z183" s="7"/>
      <c r="AA183" s="7"/>
      <c r="AB183" s="7"/>
      <c r="AC183" s="7"/>
      <c r="AD183" s="7"/>
      <c r="AE183" s="7"/>
      <c r="AF183" s="7"/>
      <c r="AG183" s="7"/>
      <c r="AH183" s="7"/>
      <c r="AI183" s="7"/>
      <c r="AJ183" s="7"/>
      <c r="AK183" s="7"/>
      <c r="AL183" s="7"/>
      <c r="AM183" s="7"/>
      <c r="AN183" s="7"/>
      <c r="AO183" s="7"/>
      <c r="AP183" s="7"/>
      <c r="AQ183" s="7"/>
      <c r="AR183" s="7"/>
      <c r="AS183" s="7"/>
      <c r="AT183" s="7"/>
      <c r="AU183" s="7"/>
      <c r="AV183" s="7"/>
      <c r="AW183" s="7"/>
      <c r="AX183" s="7"/>
      <c r="AY183" s="7"/>
    </row>
    <row r="184" spans="1:51" ht="16" x14ac:dyDescent="0.2">
      <c r="A184" s="169">
        <v>42741.666666574369</v>
      </c>
      <c r="B184" s="172">
        <v>25441.132022893511</v>
      </c>
      <c r="C184">
        <f t="shared" si="4"/>
        <v>1</v>
      </c>
      <c r="D184"/>
      <c r="E184" s="7"/>
      <c r="F184" s="7"/>
      <c r="G184" s="7"/>
      <c r="H184" s="7"/>
      <c r="I184" s="7"/>
      <c r="J184" s="7"/>
      <c r="K184" s="7"/>
      <c r="L184" s="7"/>
      <c r="M184" s="7"/>
      <c r="N184" s="7"/>
      <c r="O184" s="7"/>
      <c r="P184" s="7"/>
      <c r="Q184" s="7"/>
      <c r="R184" s="7"/>
      <c r="S184" s="7"/>
      <c r="T184" s="7"/>
      <c r="U184" s="7"/>
      <c r="V184" s="7"/>
      <c r="W184" s="7"/>
      <c r="X184" s="7"/>
      <c r="Y184" s="7"/>
      <c r="Z184" s="7"/>
      <c r="AA184" s="7"/>
      <c r="AB184" s="7"/>
      <c r="AC184" s="7"/>
      <c r="AD184" s="7"/>
      <c r="AE184" s="7"/>
      <c r="AF184" s="7"/>
      <c r="AG184" s="7"/>
      <c r="AH184" s="7"/>
      <c r="AI184" s="7"/>
      <c r="AJ184" s="7"/>
      <c r="AK184" s="7"/>
      <c r="AL184" s="7"/>
      <c r="AM184" s="7"/>
      <c r="AN184" s="7"/>
      <c r="AO184" s="7"/>
      <c r="AP184" s="7"/>
      <c r="AQ184" s="7"/>
      <c r="AR184" s="7"/>
      <c r="AS184" s="7"/>
      <c r="AT184" s="7"/>
      <c r="AU184" s="7"/>
      <c r="AV184" s="7"/>
      <c r="AW184" s="7"/>
      <c r="AX184" s="7"/>
      <c r="AY184" s="7"/>
    </row>
    <row r="185" spans="1:51" ht="16" x14ac:dyDescent="0.2">
      <c r="A185" s="168">
        <v>42741.708333241033</v>
      </c>
      <c r="B185" s="171">
        <v>26675.491300016682</v>
      </c>
      <c r="C185">
        <f t="shared" si="4"/>
        <v>1</v>
      </c>
      <c r="D185"/>
      <c r="E185" s="7"/>
      <c r="F185" s="7"/>
      <c r="G185" s="7"/>
      <c r="H185" s="7"/>
      <c r="I185" s="7"/>
      <c r="J185" s="7"/>
      <c r="K185" s="7"/>
      <c r="L185" s="7"/>
      <c r="M185" s="7"/>
      <c r="N185" s="7"/>
      <c r="O185" s="7"/>
      <c r="P185" s="7"/>
      <c r="Q185" s="7"/>
      <c r="R185" s="7"/>
      <c r="S185" s="7"/>
      <c r="T185" s="7"/>
      <c r="U185" s="7"/>
      <c r="V185" s="7"/>
      <c r="W185" s="7"/>
      <c r="X185" s="7"/>
      <c r="Y185" s="7"/>
      <c r="Z185" s="7"/>
      <c r="AA185" s="7"/>
      <c r="AB185" s="7"/>
      <c r="AC185" s="7"/>
      <c r="AD185" s="7"/>
      <c r="AE185" s="7"/>
      <c r="AF185" s="7"/>
      <c r="AG185" s="7"/>
      <c r="AH185" s="7"/>
      <c r="AI185" s="7"/>
      <c r="AJ185" s="7"/>
      <c r="AK185" s="7"/>
      <c r="AL185" s="7"/>
      <c r="AM185" s="7"/>
      <c r="AN185" s="7"/>
      <c r="AO185" s="7"/>
      <c r="AP185" s="7"/>
      <c r="AQ185" s="7"/>
      <c r="AR185" s="7"/>
      <c r="AS185" s="7"/>
      <c r="AT185" s="7"/>
      <c r="AU185" s="7"/>
      <c r="AV185" s="7"/>
      <c r="AW185" s="7"/>
      <c r="AX185" s="7"/>
      <c r="AY185" s="7"/>
    </row>
    <row r="186" spans="1:51" ht="16" x14ac:dyDescent="0.2">
      <c r="A186" s="169">
        <v>42741.749999907697</v>
      </c>
      <c r="B186" s="172">
        <v>29228.145218172271</v>
      </c>
      <c r="C186">
        <f t="shared" si="4"/>
        <v>1</v>
      </c>
      <c r="D186"/>
      <c r="E186" s="7"/>
      <c r="F186" s="7"/>
      <c r="G186" s="7"/>
      <c r="H186" s="7"/>
      <c r="I186" s="7"/>
      <c r="J186" s="7"/>
      <c r="K186" s="7"/>
      <c r="L186" s="7"/>
      <c r="M186" s="7"/>
      <c r="N186" s="7"/>
      <c r="O186" s="7"/>
      <c r="P186" s="7"/>
      <c r="Q186" s="7"/>
      <c r="R186" s="7"/>
      <c r="S186" s="7"/>
      <c r="T186" s="7"/>
      <c r="U186" s="7"/>
      <c r="V186" s="7"/>
      <c r="W186" s="7"/>
      <c r="X186" s="7"/>
      <c r="Y186" s="7"/>
      <c r="Z186" s="7"/>
      <c r="AA186" s="7"/>
      <c r="AB186" s="7"/>
      <c r="AC186" s="7"/>
      <c r="AD186" s="7"/>
      <c r="AE186" s="7"/>
      <c r="AF186" s="7"/>
      <c r="AG186" s="7"/>
      <c r="AH186" s="7"/>
      <c r="AI186" s="7"/>
      <c r="AJ186" s="7"/>
      <c r="AK186" s="7"/>
      <c r="AL186" s="7"/>
      <c r="AM186" s="7"/>
      <c r="AN186" s="7"/>
      <c r="AO186" s="7"/>
      <c r="AP186" s="7"/>
      <c r="AQ186" s="7"/>
      <c r="AR186" s="7"/>
      <c r="AS186" s="7"/>
      <c r="AT186" s="7"/>
      <c r="AU186" s="7"/>
      <c r="AV186" s="7"/>
      <c r="AW186" s="7"/>
      <c r="AX186" s="7"/>
      <c r="AY186" s="7"/>
    </row>
    <row r="187" spans="1:51" ht="16" x14ac:dyDescent="0.2">
      <c r="A187" s="168">
        <v>42741.791666574361</v>
      </c>
      <c r="B187" s="171">
        <v>29529.283917197426</v>
      </c>
      <c r="C187">
        <f t="shared" si="4"/>
        <v>1</v>
      </c>
      <c r="D187"/>
      <c r="E187" s="7"/>
      <c r="F187" s="7"/>
      <c r="G187" s="7"/>
      <c r="H187" s="7"/>
      <c r="I187" s="7"/>
      <c r="J187" s="7"/>
      <c r="K187" s="7"/>
      <c r="L187" s="7"/>
      <c r="M187" s="7"/>
      <c r="N187" s="7"/>
      <c r="O187" s="7"/>
      <c r="P187" s="7"/>
      <c r="Q187" s="7"/>
      <c r="R187" s="7"/>
      <c r="S187" s="7"/>
      <c r="T187" s="7"/>
      <c r="U187" s="7"/>
      <c r="V187" s="7"/>
      <c r="W187" s="7"/>
      <c r="X187" s="7"/>
      <c r="Y187" s="7"/>
      <c r="Z187" s="7"/>
      <c r="AA187" s="7"/>
      <c r="AB187" s="7"/>
      <c r="AC187" s="7"/>
      <c r="AD187" s="7"/>
      <c r="AE187" s="7"/>
      <c r="AF187" s="7"/>
      <c r="AG187" s="7"/>
      <c r="AH187" s="7"/>
      <c r="AI187" s="7"/>
      <c r="AJ187" s="7"/>
      <c r="AK187" s="7"/>
      <c r="AL187" s="7"/>
      <c r="AM187" s="7"/>
      <c r="AN187" s="7"/>
      <c r="AO187" s="7"/>
      <c r="AP187" s="7"/>
      <c r="AQ187" s="7"/>
      <c r="AR187" s="7"/>
      <c r="AS187" s="7"/>
      <c r="AT187" s="7"/>
      <c r="AU187" s="7"/>
      <c r="AV187" s="7"/>
      <c r="AW187" s="7"/>
      <c r="AX187" s="7"/>
      <c r="AY187" s="7"/>
    </row>
    <row r="188" spans="1:51" ht="16" x14ac:dyDescent="0.2">
      <c r="A188" s="169">
        <v>42741.833333241026</v>
      </c>
      <c r="B188" s="172">
        <v>28980.272536130688</v>
      </c>
      <c r="C188">
        <f t="shared" si="4"/>
        <v>1</v>
      </c>
      <c r="D188"/>
      <c r="E188" s="7"/>
      <c r="F188" s="7"/>
      <c r="G188" s="7"/>
      <c r="H188" s="7"/>
      <c r="I188" s="7"/>
      <c r="J188" s="7"/>
      <c r="K188" s="7"/>
      <c r="L188" s="7"/>
      <c r="M188" s="7"/>
      <c r="N188" s="7"/>
      <c r="O188" s="7"/>
      <c r="P188" s="7"/>
      <c r="Q188" s="7"/>
      <c r="R188" s="7"/>
      <c r="S188" s="7"/>
      <c r="T188" s="7"/>
      <c r="U188" s="7"/>
      <c r="V188" s="7"/>
      <c r="W188" s="7"/>
      <c r="X188" s="7"/>
      <c r="Y188" s="7"/>
      <c r="Z188" s="7"/>
      <c r="AA188" s="7"/>
      <c r="AB188" s="7"/>
      <c r="AC188" s="7"/>
      <c r="AD188" s="7"/>
      <c r="AE188" s="7"/>
      <c r="AF188" s="7"/>
      <c r="AG188" s="7"/>
      <c r="AH188" s="7"/>
      <c r="AI188" s="7"/>
      <c r="AJ188" s="7"/>
      <c r="AK188" s="7"/>
      <c r="AL188" s="7"/>
      <c r="AM188" s="7"/>
      <c r="AN188" s="7"/>
      <c r="AO188" s="7"/>
      <c r="AP188" s="7"/>
      <c r="AQ188" s="7"/>
      <c r="AR188" s="7"/>
      <c r="AS188" s="7"/>
      <c r="AT188" s="7"/>
      <c r="AU188" s="7"/>
      <c r="AV188" s="7"/>
      <c r="AW188" s="7"/>
      <c r="AX188" s="7"/>
      <c r="AY188" s="7"/>
    </row>
    <row r="189" spans="1:51" ht="16" x14ac:dyDescent="0.2">
      <c r="A189" s="168">
        <v>42741.87499990769</v>
      </c>
      <c r="B189" s="171">
        <v>28262.716584921676</v>
      </c>
      <c r="C189">
        <f t="shared" si="4"/>
        <v>1</v>
      </c>
      <c r="D189"/>
      <c r="E189" s="7"/>
      <c r="F189" s="7"/>
      <c r="G189" s="7"/>
      <c r="H189" s="7"/>
      <c r="I189" s="7"/>
      <c r="J189" s="7"/>
      <c r="K189" s="7"/>
      <c r="L189" s="7"/>
      <c r="M189" s="7"/>
      <c r="N189" s="7"/>
      <c r="O189" s="7"/>
      <c r="P189" s="7"/>
      <c r="Q189" s="7"/>
      <c r="R189" s="7"/>
      <c r="S189" s="7"/>
      <c r="T189" s="7"/>
      <c r="U189" s="7"/>
      <c r="V189" s="7"/>
      <c r="W189" s="7"/>
      <c r="X189" s="7"/>
      <c r="Y189" s="7"/>
      <c r="Z189" s="7"/>
      <c r="AA189" s="7"/>
      <c r="AB189" s="7"/>
      <c r="AC189" s="7"/>
      <c r="AD189" s="7"/>
      <c r="AE189" s="7"/>
      <c r="AF189" s="7"/>
      <c r="AG189" s="7"/>
      <c r="AH189" s="7"/>
      <c r="AI189" s="7"/>
      <c r="AJ189" s="7"/>
      <c r="AK189" s="7"/>
      <c r="AL189" s="7"/>
      <c r="AM189" s="7"/>
      <c r="AN189" s="7"/>
      <c r="AO189" s="7"/>
      <c r="AP189" s="7"/>
      <c r="AQ189" s="7"/>
      <c r="AR189" s="7"/>
      <c r="AS189" s="7"/>
      <c r="AT189" s="7"/>
      <c r="AU189" s="7"/>
      <c r="AV189" s="7"/>
      <c r="AW189" s="7"/>
      <c r="AX189" s="7"/>
      <c r="AY189" s="7"/>
    </row>
    <row r="190" spans="1:51" ht="16" x14ac:dyDescent="0.2">
      <c r="A190" s="169">
        <v>42741.916666574354</v>
      </c>
      <c r="B190" s="172">
        <v>27084.335933434275</v>
      </c>
      <c r="C190">
        <f t="shared" si="4"/>
        <v>1</v>
      </c>
      <c r="D190"/>
      <c r="E190" s="7"/>
      <c r="F190" s="7"/>
      <c r="G190" s="7"/>
      <c r="H190" s="7"/>
      <c r="I190" s="7"/>
      <c r="J190" s="7"/>
      <c r="K190" s="7"/>
      <c r="L190" s="7"/>
      <c r="M190" s="7"/>
      <c r="N190" s="7"/>
      <c r="O190" s="7"/>
      <c r="P190" s="7"/>
      <c r="Q190" s="7"/>
      <c r="R190" s="7"/>
      <c r="S190" s="7"/>
      <c r="T190" s="7"/>
      <c r="U190" s="7"/>
      <c r="V190" s="7"/>
      <c r="W190" s="7"/>
      <c r="X190" s="7"/>
      <c r="Y190" s="7"/>
      <c r="Z190" s="7"/>
      <c r="AA190" s="7"/>
      <c r="AB190" s="7"/>
      <c r="AC190" s="7"/>
      <c r="AD190" s="7"/>
      <c r="AE190" s="7"/>
      <c r="AF190" s="7"/>
      <c r="AG190" s="7"/>
      <c r="AH190" s="7"/>
      <c r="AI190" s="7"/>
      <c r="AJ190" s="7"/>
      <c r="AK190" s="7"/>
      <c r="AL190" s="7"/>
      <c r="AM190" s="7"/>
      <c r="AN190" s="7"/>
      <c r="AO190" s="7"/>
      <c r="AP190" s="7"/>
      <c r="AQ190" s="7"/>
      <c r="AR190" s="7"/>
      <c r="AS190" s="7"/>
      <c r="AT190" s="7"/>
      <c r="AU190" s="7"/>
      <c r="AV190" s="7"/>
      <c r="AW190" s="7"/>
      <c r="AX190" s="7"/>
      <c r="AY190" s="7"/>
    </row>
    <row r="191" spans="1:51" ht="16" x14ac:dyDescent="0.2">
      <c r="A191" s="168">
        <v>42741.958333241018</v>
      </c>
      <c r="B191" s="171">
        <v>25462.297868669986</v>
      </c>
      <c r="C191">
        <f t="shared" si="4"/>
        <v>1</v>
      </c>
      <c r="D191"/>
      <c r="E191" s="7"/>
      <c r="F191" s="7"/>
      <c r="G191" s="7"/>
      <c r="H191" s="7"/>
      <c r="I191" s="7"/>
      <c r="J191" s="7"/>
      <c r="K191" s="7"/>
      <c r="L191" s="7"/>
      <c r="M191" s="7"/>
      <c r="N191" s="7"/>
      <c r="O191" s="7"/>
      <c r="P191" s="7"/>
      <c r="Q191" s="7"/>
      <c r="R191" s="7"/>
      <c r="S191" s="7"/>
      <c r="T191" s="7"/>
      <c r="U191" s="7"/>
      <c r="V191" s="7"/>
      <c r="W191" s="7"/>
      <c r="X191" s="7"/>
      <c r="Y191" s="7"/>
      <c r="Z191" s="7"/>
      <c r="AA191" s="7"/>
      <c r="AB191" s="7"/>
      <c r="AC191" s="7"/>
      <c r="AD191" s="7"/>
      <c r="AE191" s="7"/>
      <c r="AF191" s="7"/>
      <c r="AG191" s="7"/>
      <c r="AH191" s="7"/>
      <c r="AI191" s="7"/>
      <c r="AJ191" s="7"/>
      <c r="AK191" s="7"/>
      <c r="AL191" s="7"/>
      <c r="AM191" s="7"/>
      <c r="AN191" s="7"/>
      <c r="AO191" s="7"/>
      <c r="AP191" s="7"/>
      <c r="AQ191" s="7"/>
      <c r="AR191" s="7"/>
      <c r="AS191" s="7"/>
      <c r="AT191" s="7"/>
      <c r="AU191" s="7"/>
      <c r="AV191" s="7"/>
      <c r="AW191" s="7"/>
      <c r="AX191" s="7"/>
      <c r="AY191" s="7"/>
    </row>
    <row r="192" spans="1:51" ht="16" x14ac:dyDescent="0.2">
      <c r="A192" s="169">
        <v>42741.999999907683</v>
      </c>
      <c r="B192" s="172">
        <v>23778.972926448019</v>
      </c>
      <c r="C192">
        <f t="shared" si="4"/>
        <v>1</v>
      </c>
      <c r="D192"/>
      <c r="E192" s="7"/>
      <c r="F192" s="7"/>
      <c r="G192" s="7"/>
      <c r="H192" s="7"/>
      <c r="I192" s="7"/>
      <c r="J192" s="7"/>
      <c r="K192" s="7"/>
      <c r="L192" s="7"/>
      <c r="M192" s="7"/>
      <c r="N192" s="7"/>
      <c r="O192" s="7"/>
      <c r="P192" s="7"/>
      <c r="Q192" s="7"/>
      <c r="R192" s="7"/>
      <c r="S192" s="7"/>
      <c r="T192" s="7"/>
      <c r="U192" s="7"/>
      <c r="V192" s="7"/>
      <c r="W192" s="7"/>
      <c r="X192" s="7"/>
      <c r="Y192" s="7"/>
      <c r="Z192" s="7"/>
      <c r="AA192" s="7"/>
      <c r="AB192" s="7"/>
      <c r="AC192" s="7"/>
      <c r="AD192" s="7"/>
      <c r="AE192" s="7"/>
      <c r="AF192" s="7"/>
      <c r="AG192" s="7"/>
      <c r="AH192" s="7"/>
      <c r="AI192" s="7"/>
      <c r="AJ192" s="7"/>
      <c r="AK192" s="7"/>
      <c r="AL192" s="7"/>
      <c r="AM192" s="7"/>
      <c r="AN192" s="7"/>
      <c r="AO192" s="7"/>
      <c r="AP192" s="7"/>
      <c r="AQ192" s="7"/>
      <c r="AR192" s="7"/>
      <c r="AS192" s="7"/>
      <c r="AT192" s="7"/>
      <c r="AU192" s="7"/>
      <c r="AV192" s="7"/>
      <c r="AW192" s="7"/>
      <c r="AX192" s="7"/>
      <c r="AY192" s="7"/>
    </row>
    <row r="193" spans="1:51" ht="16" x14ac:dyDescent="0.2">
      <c r="A193" s="168">
        <v>42742.041666574347</v>
      </c>
      <c r="B193" s="171">
        <v>22778.249266939627</v>
      </c>
      <c r="C193">
        <f t="shared" si="4"/>
        <v>1</v>
      </c>
      <c r="D193"/>
      <c r="E193" s="7"/>
      <c r="F193" s="7"/>
      <c r="G193" s="7"/>
      <c r="H193" s="7"/>
      <c r="I193" s="7"/>
      <c r="J193" s="7"/>
      <c r="K193" s="7"/>
      <c r="L193" s="7"/>
      <c r="M193" s="7"/>
      <c r="N193" s="7"/>
      <c r="O193" s="7"/>
      <c r="P193" s="7"/>
      <c r="Q193" s="7"/>
      <c r="R193" s="7"/>
      <c r="S193" s="7"/>
      <c r="T193" s="7"/>
      <c r="U193" s="7"/>
      <c r="V193" s="7"/>
      <c r="W193" s="7"/>
      <c r="X193" s="7"/>
      <c r="Y193" s="7"/>
      <c r="Z193" s="7"/>
      <c r="AA193" s="7"/>
      <c r="AB193" s="7"/>
      <c r="AC193" s="7"/>
      <c r="AD193" s="7"/>
      <c r="AE193" s="7"/>
      <c r="AF193" s="7"/>
      <c r="AG193" s="7"/>
      <c r="AH193" s="7"/>
      <c r="AI193" s="7"/>
      <c r="AJ193" s="7"/>
      <c r="AK193" s="7"/>
      <c r="AL193" s="7"/>
      <c r="AM193" s="7"/>
      <c r="AN193" s="7"/>
      <c r="AO193" s="7"/>
      <c r="AP193" s="7"/>
      <c r="AQ193" s="7"/>
      <c r="AR193" s="7"/>
      <c r="AS193" s="7"/>
      <c r="AT193" s="7"/>
      <c r="AU193" s="7"/>
      <c r="AV193" s="7"/>
      <c r="AW193" s="7"/>
      <c r="AX193" s="7"/>
      <c r="AY193" s="7"/>
    </row>
    <row r="194" spans="1:51" ht="16" x14ac:dyDescent="0.2">
      <c r="A194" s="169">
        <v>42742.083333241011</v>
      </c>
      <c r="B194" s="172">
        <v>21825.515696101604</v>
      </c>
      <c r="C194">
        <f t="shared" si="4"/>
        <v>1</v>
      </c>
      <c r="D194"/>
      <c r="E194" s="7"/>
      <c r="F194" s="7"/>
      <c r="G194" s="7"/>
      <c r="H194" s="7"/>
      <c r="I194" s="7"/>
      <c r="J194" s="7"/>
      <c r="K194" s="7"/>
      <c r="L194" s="7"/>
      <c r="M194" s="7"/>
      <c r="N194" s="7"/>
      <c r="O194" s="7"/>
      <c r="P194" s="7"/>
      <c r="Q194" s="7"/>
      <c r="R194" s="7"/>
      <c r="S194" s="7"/>
      <c r="T194" s="7"/>
      <c r="U194" s="7"/>
      <c r="V194" s="7"/>
      <c r="W194" s="7"/>
      <c r="X194" s="7"/>
      <c r="Y194" s="7"/>
      <c r="Z194" s="7"/>
      <c r="AA194" s="7"/>
      <c r="AB194" s="7"/>
      <c r="AC194" s="7"/>
      <c r="AD194" s="7"/>
      <c r="AE194" s="7"/>
      <c r="AF194" s="7"/>
      <c r="AG194" s="7"/>
      <c r="AH194" s="7"/>
      <c r="AI194" s="7"/>
      <c r="AJ194" s="7"/>
      <c r="AK194" s="7"/>
      <c r="AL194" s="7"/>
      <c r="AM194" s="7"/>
      <c r="AN194" s="7"/>
      <c r="AO194" s="7"/>
      <c r="AP194" s="7"/>
      <c r="AQ194" s="7"/>
      <c r="AR194" s="7"/>
      <c r="AS194" s="7"/>
      <c r="AT194" s="7"/>
      <c r="AU194" s="7"/>
      <c r="AV194" s="7"/>
      <c r="AW194" s="7"/>
      <c r="AX194" s="7"/>
      <c r="AY194" s="7"/>
    </row>
    <row r="195" spans="1:51" ht="16" x14ac:dyDescent="0.2">
      <c r="A195" s="168">
        <v>42742.124999907675</v>
      </c>
      <c r="B195" s="171">
        <v>21247.369533364923</v>
      </c>
      <c r="C195">
        <f t="shared" si="4"/>
        <v>1</v>
      </c>
      <c r="D195"/>
      <c r="E195" s="7"/>
      <c r="F195" s="7"/>
      <c r="G195" s="7"/>
      <c r="H195" s="7"/>
      <c r="I195" s="7"/>
      <c r="J195" s="7"/>
      <c r="K195" s="7"/>
      <c r="L195" s="7"/>
      <c r="M195" s="7"/>
      <c r="N195" s="7"/>
      <c r="O195" s="7"/>
      <c r="P195" s="7"/>
      <c r="Q195" s="7"/>
      <c r="R195" s="7"/>
      <c r="S195" s="7"/>
      <c r="T195" s="7"/>
      <c r="U195" s="7"/>
      <c r="V195" s="7"/>
      <c r="W195" s="7"/>
      <c r="X195" s="7"/>
      <c r="Y195" s="7"/>
      <c r="Z195" s="7"/>
      <c r="AA195" s="7"/>
      <c r="AB195" s="7"/>
      <c r="AC195" s="7"/>
      <c r="AD195" s="7"/>
      <c r="AE195" s="7"/>
      <c r="AF195" s="7"/>
      <c r="AG195" s="7"/>
      <c r="AH195" s="7"/>
      <c r="AI195" s="7"/>
      <c r="AJ195" s="7"/>
      <c r="AK195" s="7"/>
      <c r="AL195" s="7"/>
      <c r="AM195" s="7"/>
      <c r="AN195" s="7"/>
      <c r="AO195" s="7"/>
      <c r="AP195" s="7"/>
      <c r="AQ195" s="7"/>
      <c r="AR195" s="7"/>
      <c r="AS195" s="7"/>
      <c r="AT195" s="7"/>
      <c r="AU195" s="7"/>
      <c r="AV195" s="7"/>
      <c r="AW195" s="7"/>
      <c r="AX195" s="7"/>
      <c r="AY195" s="7"/>
    </row>
    <row r="196" spans="1:51" ht="16" x14ac:dyDescent="0.2">
      <c r="A196" s="169">
        <v>42742.16666657434</v>
      </c>
      <c r="B196" s="172">
        <v>21039.999625685556</v>
      </c>
      <c r="C196">
        <f t="shared" si="4"/>
        <v>1</v>
      </c>
      <c r="D196"/>
      <c r="E196" s="7"/>
      <c r="F196" s="7"/>
      <c r="G196" s="7"/>
      <c r="H196" s="7"/>
      <c r="I196" s="7"/>
      <c r="J196" s="7"/>
      <c r="K196" s="7"/>
      <c r="L196" s="7"/>
      <c r="M196" s="7"/>
      <c r="N196" s="7"/>
      <c r="O196" s="7"/>
      <c r="P196" s="7"/>
      <c r="Q196" s="7"/>
      <c r="R196" s="7"/>
      <c r="S196" s="7"/>
      <c r="T196" s="7"/>
      <c r="U196" s="7"/>
      <c r="V196" s="7"/>
      <c r="W196" s="7"/>
      <c r="X196" s="7"/>
      <c r="Y196" s="7"/>
      <c r="Z196" s="7"/>
      <c r="AA196" s="7"/>
      <c r="AB196" s="7"/>
      <c r="AC196" s="7"/>
      <c r="AD196" s="7"/>
      <c r="AE196" s="7"/>
      <c r="AF196" s="7"/>
      <c r="AG196" s="7"/>
      <c r="AH196" s="7"/>
      <c r="AI196" s="7"/>
      <c r="AJ196" s="7"/>
      <c r="AK196" s="7"/>
      <c r="AL196" s="7"/>
      <c r="AM196" s="7"/>
      <c r="AN196" s="7"/>
      <c r="AO196" s="7"/>
      <c r="AP196" s="7"/>
      <c r="AQ196" s="7"/>
      <c r="AR196" s="7"/>
      <c r="AS196" s="7"/>
      <c r="AT196" s="7"/>
      <c r="AU196" s="7"/>
      <c r="AV196" s="7"/>
      <c r="AW196" s="7"/>
      <c r="AX196" s="7"/>
      <c r="AY196" s="7"/>
    </row>
    <row r="197" spans="1:51" ht="16" x14ac:dyDescent="0.2">
      <c r="A197" s="168">
        <v>42742.208333241004</v>
      </c>
      <c r="B197" s="171">
        <v>21163.502168793413</v>
      </c>
      <c r="C197">
        <f t="shared" si="4"/>
        <v>1</v>
      </c>
      <c r="D197"/>
      <c r="E197" s="7"/>
      <c r="F197" s="7"/>
      <c r="G197" s="7"/>
      <c r="H197" s="7"/>
      <c r="I197" s="7"/>
      <c r="J197" s="7"/>
      <c r="K197" s="7"/>
      <c r="L197" s="7"/>
      <c r="M197" s="7"/>
      <c r="N197" s="7"/>
      <c r="O197" s="7"/>
      <c r="P197" s="7"/>
      <c r="Q197" s="7"/>
      <c r="R197" s="7"/>
      <c r="S197" s="7"/>
      <c r="T197" s="7"/>
      <c r="U197" s="7"/>
      <c r="V197" s="7"/>
      <c r="W197" s="7"/>
      <c r="X197" s="7"/>
      <c r="Y197" s="7"/>
      <c r="Z197" s="7"/>
      <c r="AA197" s="7"/>
      <c r="AB197" s="7"/>
      <c r="AC197" s="7"/>
      <c r="AD197" s="7"/>
      <c r="AE197" s="7"/>
      <c r="AF197" s="7"/>
      <c r="AG197" s="7"/>
      <c r="AH197" s="7"/>
      <c r="AI197" s="7"/>
      <c r="AJ197" s="7"/>
      <c r="AK197" s="7"/>
      <c r="AL197" s="7"/>
      <c r="AM197" s="7"/>
      <c r="AN197" s="7"/>
      <c r="AO197" s="7"/>
      <c r="AP197" s="7"/>
      <c r="AQ197" s="7"/>
      <c r="AR197" s="7"/>
      <c r="AS197" s="7"/>
      <c r="AT197" s="7"/>
      <c r="AU197" s="7"/>
      <c r="AV197" s="7"/>
      <c r="AW197" s="7"/>
      <c r="AX197" s="7"/>
      <c r="AY197" s="7"/>
    </row>
    <row r="198" spans="1:51" ht="16" x14ac:dyDescent="0.2">
      <c r="A198" s="169">
        <v>42742.249999907668</v>
      </c>
      <c r="B198" s="172">
        <v>21796.560823013278</v>
      </c>
      <c r="C198">
        <f t="shared" si="4"/>
        <v>1</v>
      </c>
      <c r="D198"/>
      <c r="E198" s="7"/>
      <c r="F198" s="7"/>
      <c r="G198" s="7"/>
      <c r="H198" s="7"/>
      <c r="I198" s="7"/>
      <c r="J198" s="7"/>
      <c r="K198" s="7"/>
      <c r="L198" s="7"/>
      <c r="M198" s="7"/>
      <c r="N198" s="7"/>
      <c r="O198" s="7"/>
      <c r="P198" s="7"/>
      <c r="Q198" s="7"/>
      <c r="R198" s="7"/>
      <c r="S198" s="7"/>
      <c r="T198" s="7"/>
      <c r="U198" s="7"/>
      <c r="V198" s="7"/>
      <c r="W198" s="7"/>
      <c r="X198" s="7"/>
      <c r="Y198" s="7"/>
      <c r="Z198" s="7"/>
      <c r="AA198" s="7"/>
      <c r="AB198" s="7"/>
      <c r="AC198" s="7"/>
      <c r="AD198" s="7"/>
      <c r="AE198" s="7"/>
      <c r="AF198" s="7"/>
      <c r="AG198" s="7"/>
      <c r="AH198" s="7"/>
      <c r="AI198" s="7"/>
      <c r="AJ198" s="7"/>
      <c r="AK198" s="7"/>
      <c r="AL198" s="7"/>
      <c r="AM198" s="7"/>
      <c r="AN198" s="7"/>
      <c r="AO198" s="7"/>
      <c r="AP198" s="7"/>
      <c r="AQ198" s="7"/>
      <c r="AR198" s="7"/>
      <c r="AS198" s="7"/>
      <c r="AT198" s="7"/>
      <c r="AU198" s="7"/>
      <c r="AV198" s="7"/>
      <c r="AW198" s="7"/>
      <c r="AX198" s="7"/>
      <c r="AY198" s="7"/>
    </row>
    <row r="199" spans="1:51" ht="16" x14ac:dyDescent="0.2">
      <c r="A199" s="168">
        <v>42742.291666574332</v>
      </c>
      <c r="B199" s="171">
        <v>22856.109896246064</v>
      </c>
      <c r="C199">
        <f t="shared" si="4"/>
        <v>1</v>
      </c>
      <c r="D199"/>
      <c r="E199" s="7"/>
      <c r="F199" s="7"/>
      <c r="G199" s="7"/>
      <c r="H199" s="7"/>
      <c r="I199" s="7"/>
      <c r="J199" s="7"/>
      <c r="K199" s="7"/>
      <c r="L199" s="7"/>
      <c r="M199" s="7"/>
      <c r="N199" s="7"/>
      <c r="O199" s="7"/>
      <c r="P199" s="7"/>
      <c r="Q199" s="7"/>
      <c r="R199" s="7"/>
      <c r="S199" s="7"/>
      <c r="T199" s="7"/>
      <c r="U199" s="7"/>
      <c r="V199" s="7"/>
      <c r="W199" s="7"/>
      <c r="X199" s="7"/>
      <c r="Y199" s="7"/>
      <c r="Z199" s="7"/>
      <c r="AA199" s="7"/>
      <c r="AB199" s="7"/>
      <c r="AC199" s="7"/>
      <c r="AD199" s="7"/>
      <c r="AE199" s="7"/>
      <c r="AF199" s="7"/>
      <c r="AG199" s="7"/>
      <c r="AH199" s="7"/>
      <c r="AI199" s="7"/>
      <c r="AJ199" s="7"/>
      <c r="AK199" s="7"/>
      <c r="AL199" s="7"/>
      <c r="AM199" s="7"/>
      <c r="AN199" s="7"/>
      <c r="AO199" s="7"/>
      <c r="AP199" s="7"/>
      <c r="AQ199" s="7"/>
      <c r="AR199" s="7"/>
      <c r="AS199" s="7"/>
      <c r="AT199" s="7"/>
      <c r="AU199" s="7"/>
      <c r="AV199" s="7"/>
      <c r="AW199" s="7"/>
      <c r="AX199" s="7"/>
      <c r="AY199" s="7"/>
    </row>
    <row r="200" spans="1:51" ht="16" x14ac:dyDescent="0.2">
      <c r="A200" s="169">
        <v>42742.333333240997</v>
      </c>
      <c r="B200" s="172">
        <v>23598.285799362096</v>
      </c>
      <c r="C200">
        <f t="shared" si="4"/>
        <v>1</v>
      </c>
      <c r="D200"/>
      <c r="E200" s="7"/>
      <c r="F200" s="7"/>
      <c r="G200" s="7"/>
      <c r="H200" s="7"/>
      <c r="I200" s="7"/>
      <c r="J200" s="7"/>
      <c r="K200" s="7"/>
      <c r="L200" s="7"/>
      <c r="M200" s="7"/>
      <c r="N200" s="7"/>
      <c r="O200" s="7"/>
      <c r="P200" s="7"/>
      <c r="Q200" s="7"/>
      <c r="R200" s="7"/>
      <c r="S200" s="7"/>
      <c r="T200" s="7"/>
      <c r="U200" s="7"/>
      <c r="V200" s="7"/>
      <c r="W200" s="7"/>
      <c r="X200" s="7"/>
      <c r="Y200" s="7"/>
      <c r="Z200" s="7"/>
      <c r="AA200" s="7"/>
      <c r="AB200" s="7"/>
      <c r="AC200" s="7"/>
      <c r="AD200" s="7"/>
      <c r="AE200" s="7"/>
      <c r="AF200" s="7"/>
      <c r="AG200" s="7"/>
      <c r="AH200" s="7"/>
      <c r="AI200" s="7"/>
      <c r="AJ200" s="7"/>
      <c r="AK200" s="7"/>
      <c r="AL200" s="7"/>
      <c r="AM200" s="7"/>
      <c r="AN200" s="7"/>
      <c r="AO200" s="7"/>
      <c r="AP200" s="7"/>
      <c r="AQ200" s="7"/>
      <c r="AR200" s="7"/>
      <c r="AS200" s="7"/>
      <c r="AT200" s="7"/>
      <c r="AU200" s="7"/>
      <c r="AV200" s="7"/>
      <c r="AW200" s="7"/>
      <c r="AX200" s="7"/>
      <c r="AY200" s="7"/>
    </row>
    <row r="201" spans="1:51" ht="16" x14ac:dyDescent="0.2">
      <c r="A201" s="168">
        <v>42742.374999907661</v>
      </c>
      <c r="B201" s="171">
        <v>24447.008821460407</v>
      </c>
      <c r="C201">
        <f t="shared" si="4"/>
        <v>1</v>
      </c>
      <c r="D201"/>
      <c r="E201" s="7"/>
      <c r="F201" s="7"/>
      <c r="G201" s="7"/>
      <c r="H201" s="7"/>
      <c r="I201" s="7"/>
      <c r="J201" s="7"/>
      <c r="K201" s="7"/>
      <c r="L201" s="7"/>
      <c r="M201" s="7"/>
      <c r="N201" s="7"/>
      <c r="O201" s="7"/>
      <c r="P201" s="7"/>
      <c r="Q201" s="7"/>
      <c r="R201" s="7"/>
      <c r="S201" s="7"/>
      <c r="T201" s="7"/>
      <c r="U201" s="7"/>
      <c r="V201" s="7"/>
      <c r="W201" s="7"/>
      <c r="X201" s="7"/>
      <c r="Y201" s="7"/>
      <c r="Z201" s="7"/>
      <c r="AA201" s="7"/>
      <c r="AB201" s="7"/>
      <c r="AC201" s="7"/>
      <c r="AD201" s="7"/>
      <c r="AE201" s="7"/>
      <c r="AF201" s="7"/>
      <c r="AG201" s="7"/>
      <c r="AH201" s="7"/>
      <c r="AI201" s="7"/>
      <c r="AJ201" s="7"/>
      <c r="AK201" s="7"/>
      <c r="AL201" s="7"/>
      <c r="AM201" s="7"/>
      <c r="AN201" s="7"/>
      <c r="AO201" s="7"/>
      <c r="AP201" s="7"/>
      <c r="AQ201" s="7"/>
      <c r="AR201" s="7"/>
      <c r="AS201" s="7"/>
      <c r="AT201" s="7"/>
      <c r="AU201" s="7"/>
      <c r="AV201" s="7"/>
      <c r="AW201" s="7"/>
      <c r="AX201" s="7"/>
      <c r="AY201" s="7"/>
    </row>
    <row r="202" spans="1:51" ht="16" x14ac:dyDescent="0.2">
      <c r="A202" s="169">
        <v>42742.416666574325</v>
      </c>
      <c r="B202" s="172">
        <v>25027.393922463249</v>
      </c>
      <c r="C202">
        <f t="shared" si="4"/>
        <v>1</v>
      </c>
      <c r="D202"/>
      <c r="E202" s="7"/>
      <c r="F202" s="7"/>
      <c r="G202" s="7"/>
      <c r="H202" s="7"/>
      <c r="I202" s="7"/>
      <c r="J202" s="7"/>
      <c r="K202" s="7"/>
      <c r="L202" s="7"/>
      <c r="M202" s="7"/>
      <c r="N202" s="7"/>
      <c r="O202" s="7"/>
      <c r="P202" s="7"/>
      <c r="Q202" s="7"/>
      <c r="R202" s="7"/>
      <c r="S202" s="7"/>
      <c r="T202" s="7"/>
      <c r="U202" s="7"/>
      <c r="V202" s="7"/>
      <c r="W202" s="7"/>
      <c r="X202" s="7"/>
      <c r="Y202" s="7"/>
      <c r="Z202" s="7"/>
      <c r="AA202" s="7"/>
      <c r="AB202" s="7"/>
      <c r="AC202" s="7"/>
      <c r="AD202" s="7"/>
      <c r="AE202" s="7"/>
      <c r="AF202" s="7"/>
      <c r="AG202" s="7"/>
      <c r="AH202" s="7"/>
      <c r="AI202" s="7"/>
      <c r="AJ202" s="7"/>
      <c r="AK202" s="7"/>
      <c r="AL202" s="7"/>
      <c r="AM202" s="7"/>
      <c r="AN202" s="7"/>
      <c r="AO202" s="7"/>
      <c r="AP202" s="7"/>
      <c r="AQ202" s="7"/>
      <c r="AR202" s="7"/>
      <c r="AS202" s="7"/>
      <c r="AT202" s="7"/>
      <c r="AU202" s="7"/>
      <c r="AV202" s="7"/>
      <c r="AW202" s="7"/>
      <c r="AX202" s="7"/>
      <c r="AY202" s="7"/>
    </row>
    <row r="203" spans="1:51" ht="16" x14ac:dyDescent="0.2">
      <c r="A203" s="168">
        <v>42742.458333240989</v>
      </c>
      <c r="B203" s="171">
        <v>25218.826789016046</v>
      </c>
      <c r="C203">
        <f t="shared" si="4"/>
        <v>1</v>
      </c>
      <c r="D203"/>
      <c r="E203" s="7"/>
      <c r="F203" s="7"/>
      <c r="G203" s="7"/>
      <c r="H203" s="7"/>
      <c r="I203" s="7"/>
      <c r="J203" s="7"/>
      <c r="K203" s="7"/>
      <c r="L203" s="7"/>
      <c r="M203" s="7"/>
      <c r="N203" s="7"/>
      <c r="O203" s="7"/>
      <c r="P203" s="7"/>
      <c r="Q203" s="7"/>
      <c r="R203" s="7"/>
      <c r="S203" s="7"/>
      <c r="T203" s="7"/>
      <c r="U203" s="7"/>
      <c r="V203" s="7"/>
      <c r="W203" s="7"/>
      <c r="X203" s="7"/>
      <c r="Y203" s="7"/>
      <c r="Z203" s="7"/>
      <c r="AA203" s="7"/>
      <c r="AB203" s="7"/>
      <c r="AC203" s="7"/>
      <c r="AD203" s="7"/>
      <c r="AE203" s="7"/>
      <c r="AF203" s="7"/>
      <c r="AG203" s="7"/>
      <c r="AH203" s="7"/>
      <c r="AI203" s="7"/>
      <c r="AJ203" s="7"/>
      <c r="AK203" s="7"/>
      <c r="AL203" s="7"/>
      <c r="AM203" s="7"/>
      <c r="AN203" s="7"/>
      <c r="AO203" s="7"/>
      <c r="AP203" s="7"/>
      <c r="AQ203" s="7"/>
      <c r="AR203" s="7"/>
      <c r="AS203" s="7"/>
      <c r="AT203" s="7"/>
      <c r="AU203" s="7"/>
      <c r="AV203" s="7"/>
      <c r="AW203" s="7"/>
      <c r="AX203" s="7"/>
      <c r="AY203" s="7"/>
    </row>
    <row r="204" spans="1:51" ht="16" x14ac:dyDescent="0.2">
      <c r="A204" s="169">
        <v>42742.499999907654</v>
      </c>
      <c r="B204" s="172">
        <v>24971.258810934698</v>
      </c>
      <c r="C204">
        <f t="shared" si="4"/>
        <v>1</v>
      </c>
      <c r="D204"/>
      <c r="E204" s="7"/>
      <c r="F204" s="7"/>
      <c r="G204" s="7"/>
      <c r="H204" s="7"/>
      <c r="I204" s="7"/>
      <c r="J204" s="7"/>
      <c r="K204" s="7"/>
      <c r="L204" s="7"/>
      <c r="M204" s="7"/>
      <c r="N204" s="7"/>
      <c r="O204" s="7"/>
      <c r="P204" s="7"/>
      <c r="Q204" s="7"/>
      <c r="R204" s="7"/>
      <c r="S204" s="7"/>
      <c r="T204" s="7"/>
      <c r="U204" s="7"/>
      <c r="V204" s="7"/>
      <c r="W204" s="7"/>
      <c r="X204" s="7"/>
      <c r="Y204" s="7"/>
      <c r="Z204" s="7"/>
      <c r="AA204" s="7"/>
      <c r="AB204" s="7"/>
      <c r="AC204" s="7"/>
      <c r="AD204" s="7"/>
      <c r="AE204" s="7"/>
      <c r="AF204" s="7"/>
      <c r="AG204" s="7"/>
      <c r="AH204" s="7"/>
      <c r="AI204" s="7"/>
      <c r="AJ204" s="7"/>
      <c r="AK204" s="7"/>
      <c r="AL204" s="7"/>
      <c r="AM204" s="7"/>
      <c r="AN204" s="7"/>
      <c r="AO204" s="7"/>
      <c r="AP204" s="7"/>
      <c r="AQ204" s="7"/>
      <c r="AR204" s="7"/>
      <c r="AS204" s="7"/>
      <c r="AT204" s="7"/>
      <c r="AU204" s="7"/>
      <c r="AV204" s="7"/>
      <c r="AW204" s="7"/>
      <c r="AX204" s="7"/>
      <c r="AY204" s="7"/>
    </row>
    <row r="205" spans="1:51" ht="16" x14ac:dyDescent="0.2">
      <c r="A205" s="168">
        <v>42742.541666574318</v>
      </c>
      <c r="B205" s="171">
        <v>24532.746389495573</v>
      </c>
      <c r="C205">
        <f t="shared" si="4"/>
        <v>1</v>
      </c>
      <c r="D205"/>
      <c r="E205" s="7"/>
      <c r="F205" s="7"/>
      <c r="G205" s="7"/>
      <c r="H205" s="7"/>
      <c r="I205" s="7"/>
      <c r="J205" s="7"/>
      <c r="K205" s="7"/>
      <c r="L205" s="7"/>
      <c r="M205" s="7"/>
      <c r="N205" s="7"/>
      <c r="O205" s="7"/>
      <c r="P205" s="7"/>
      <c r="Q205" s="7"/>
      <c r="R205" s="7"/>
      <c r="S205" s="7"/>
      <c r="T205" s="7"/>
      <c r="U205" s="7"/>
      <c r="V205" s="7"/>
      <c r="W205" s="7"/>
      <c r="X205" s="7"/>
      <c r="Y205" s="7"/>
      <c r="Z205" s="7"/>
      <c r="AA205" s="7"/>
      <c r="AB205" s="7"/>
      <c r="AC205" s="7"/>
      <c r="AD205" s="7"/>
      <c r="AE205" s="7"/>
      <c r="AF205" s="7"/>
      <c r="AG205" s="7"/>
      <c r="AH205" s="7"/>
      <c r="AI205" s="7"/>
      <c r="AJ205" s="7"/>
      <c r="AK205" s="7"/>
      <c r="AL205" s="7"/>
      <c r="AM205" s="7"/>
      <c r="AN205" s="7"/>
      <c r="AO205" s="7"/>
      <c r="AP205" s="7"/>
      <c r="AQ205" s="7"/>
      <c r="AR205" s="7"/>
      <c r="AS205" s="7"/>
      <c r="AT205" s="7"/>
      <c r="AU205" s="7"/>
      <c r="AV205" s="7"/>
      <c r="AW205" s="7"/>
      <c r="AX205" s="7"/>
      <c r="AY205" s="7"/>
    </row>
    <row r="206" spans="1:51" ht="16" x14ac:dyDescent="0.2">
      <c r="A206" s="169">
        <v>42742.583333240982</v>
      </c>
      <c r="B206" s="172">
        <v>24290.995350321482</v>
      </c>
      <c r="C206">
        <f t="shared" si="4"/>
        <v>1</v>
      </c>
      <c r="D206"/>
      <c r="E206" s="7"/>
      <c r="F206" s="7"/>
      <c r="G206" s="7"/>
      <c r="H206" s="7"/>
      <c r="I206" s="7"/>
      <c r="J206" s="7"/>
      <c r="K206" s="7"/>
      <c r="L206" s="7"/>
      <c r="M206" s="7"/>
      <c r="N206" s="7"/>
      <c r="O206" s="7"/>
      <c r="P206" s="7"/>
      <c r="Q206" s="7"/>
      <c r="R206" s="7"/>
      <c r="S206" s="7"/>
      <c r="T206" s="7"/>
      <c r="U206" s="7"/>
      <c r="V206" s="7"/>
      <c r="W206" s="7"/>
      <c r="X206" s="7"/>
      <c r="Y206" s="7"/>
      <c r="Z206" s="7"/>
      <c r="AA206" s="7"/>
      <c r="AB206" s="7"/>
      <c r="AC206" s="7"/>
      <c r="AD206" s="7"/>
      <c r="AE206" s="7"/>
      <c r="AF206" s="7"/>
      <c r="AG206" s="7"/>
      <c r="AH206" s="7"/>
      <c r="AI206" s="7"/>
      <c r="AJ206" s="7"/>
      <c r="AK206" s="7"/>
      <c r="AL206" s="7"/>
      <c r="AM206" s="7"/>
      <c r="AN206" s="7"/>
      <c r="AO206" s="7"/>
      <c r="AP206" s="7"/>
      <c r="AQ206" s="7"/>
      <c r="AR206" s="7"/>
      <c r="AS206" s="7"/>
      <c r="AT206" s="7"/>
      <c r="AU206" s="7"/>
      <c r="AV206" s="7"/>
      <c r="AW206" s="7"/>
      <c r="AX206" s="7"/>
      <c r="AY206" s="7"/>
    </row>
    <row r="207" spans="1:51" ht="16" x14ac:dyDescent="0.2">
      <c r="A207" s="168">
        <v>42742.624999907646</v>
      </c>
      <c r="B207" s="171">
        <v>24152.884870236954</v>
      </c>
      <c r="C207">
        <f t="shared" si="4"/>
        <v>1</v>
      </c>
      <c r="D207"/>
      <c r="E207" s="7"/>
      <c r="F207" s="7"/>
      <c r="G207" s="7"/>
      <c r="H207" s="7"/>
      <c r="I207" s="7"/>
      <c r="J207" s="7"/>
      <c r="K207" s="7"/>
      <c r="L207" s="7"/>
      <c r="M207" s="7"/>
      <c r="N207" s="7"/>
      <c r="O207" s="7"/>
      <c r="P207" s="7"/>
      <c r="Q207" s="7"/>
      <c r="R207" s="7"/>
      <c r="S207" s="7"/>
      <c r="T207" s="7"/>
      <c r="U207" s="7"/>
      <c r="V207" s="7"/>
      <c r="W207" s="7"/>
      <c r="X207" s="7"/>
      <c r="Y207" s="7"/>
      <c r="Z207" s="7"/>
      <c r="AA207" s="7"/>
      <c r="AB207" s="7"/>
      <c r="AC207" s="7"/>
      <c r="AD207" s="7"/>
      <c r="AE207" s="7"/>
      <c r="AF207" s="7"/>
      <c r="AG207" s="7"/>
      <c r="AH207" s="7"/>
      <c r="AI207" s="7"/>
      <c r="AJ207" s="7"/>
      <c r="AK207" s="7"/>
      <c r="AL207" s="7"/>
      <c r="AM207" s="7"/>
      <c r="AN207" s="7"/>
      <c r="AO207" s="7"/>
      <c r="AP207" s="7"/>
      <c r="AQ207" s="7"/>
      <c r="AR207" s="7"/>
      <c r="AS207" s="7"/>
      <c r="AT207" s="7"/>
      <c r="AU207" s="7"/>
      <c r="AV207" s="7"/>
      <c r="AW207" s="7"/>
      <c r="AX207" s="7"/>
      <c r="AY207" s="7"/>
    </row>
    <row r="208" spans="1:51" ht="16" x14ac:dyDescent="0.2">
      <c r="A208" s="169">
        <v>42742.666666574311</v>
      </c>
      <c r="B208" s="172">
        <v>24159.183373302876</v>
      </c>
      <c r="C208">
        <f t="shared" si="4"/>
        <v>1</v>
      </c>
      <c r="D208"/>
      <c r="E208" s="7"/>
      <c r="F208" s="7"/>
      <c r="G208" s="7"/>
      <c r="H208" s="7"/>
      <c r="I208" s="7"/>
      <c r="J208" s="7"/>
      <c r="K208" s="7"/>
      <c r="L208" s="7"/>
      <c r="M208" s="7"/>
      <c r="N208" s="7"/>
      <c r="O208" s="7"/>
      <c r="P208" s="7"/>
      <c r="Q208" s="7"/>
      <c r="R208" s="7"/>
      <c r="S208" s="7"/>
      <c r="T208" s="7"/>
      <c r="U208" s="7"/>
      <c r="V208" s="7"/>
      <c r="W208" s="7"/>
      <c r="X208" s="7"/>
      <c r="Y208" s="7"/>
      <c r="Z208" s="7"/>
      <c r="AA208" s="7"/>
      <c r="AB208" s="7"/>
      <c r="AC208" s="7"/>
      <c r="AD208" s="7"/>
      <c r="AE208" s="7"/>
      <c r="AF208" s="7"/>
      <c r="AG208" s="7"/>
      <c r="AH208" s="7"/>
      <c r="AI208" s="7"/>
      <c r="AJ208" s="7"/>
      <c r="AK208" s="7"/>
      <c r="AL208" s="7"/>
      <c r="AM208" s="7"/>
      <c r="AN208" s="7"/>
      <c r="AO208" s="7"/>
      <c r="AP208" s="7"/>
      <c r="AQ208" s="7"/>
      <c r="AR208" s="7"/>
      <c r="AS208" s="7"/>
      <c r="AT208" s="7"/>
      <c r="AU208" s="7"/>
      <c r="AV208" s="7"/>
      <c r="AW208" s="7"/>
      <c r="AX208" s="7"/>
      <c r="AY208" s="7"/>
    </row>
    <row r="209" spans="1:51" ht="16" x14ac:dyDescent="0.2">
      <c r="A209" s="168">
        <v>42742.708333240975</v>
      </c>
      <c r="B209" s="171">
        <v>25156.979969362717</v>
      </c>
      <c r="C209">
        <f t="shared" si="4"/>
        <v>1</v>
      </c>
      <c r="D209"/>
      <c r="E209" s="7"/>
      <c r="F209" s="7"/>
      <c r="G209" s="7"/>
      <c r="H209" s="7"/>
      <c r="I209" s="7"/>
      <c r="J209" s="7"/>
      <c r="K209" s="7"/>
      <c r="L209" s="7"/>
      <c r="M209" s="7"/>
      <c r="N209" s="7"/>
      <c r="O209" s="7"/>
      <c r="P209" s="7"/>
      <c r="Q209" s="7"/>
      <c r="R209" s="7"/>
      <c r="S209" s="7"/>
      <c r="T209" s="7"/>
      <c r="U209" s="7"/>
      <c r="V209" s="7"/>
      <c r="W209" s="7"/>
      <c r="X209" s="7"/>
      <c r="Y209" s="7"/>
      <c r="Z209" s="7"/>
      <c r="AA209" s="7"/>
      <c r="AB209" s="7"/>
      <c r="AC209" s="7"/>
      <c r="AD209" s="7"/>
      <c r="AE209" s="7"/>
      <c r="AF209" s="7"/>
      <c r="AG209" s="7"/>
      <c r="AH209" s="7"/>
      <c r="AI209" s="7"/>
      <c r="AJ209" s="7"/>
      <c r="AK209" s="7"/>
      <c r="AL209" s="7"/>
      <c r="AM209" s="7"/>
      <c r="AN209" s="7"/>
      <c r="AO209" s="7"/>
      <c r="AP209" s="7"/>
      <c r="AQ209" s="7"/>
      <c r="AR209" s="7"/>
      <c r="AS209" s="7"/>
      <c r="AT209" s="7"/>
      <c r="AU209" s="7"/>
      <c r="AV209" s="7"/>
      <c r="AW209" s="7"/>
      <c r="AX209" s="7"/>
      <c r="AY209" s="7"/>
    </row>
    <row r="210" spans="1:51" ht="16" x14ac:dyDescent="0.2">
      <c r="A210" s="169">
        <v>42742.749999907639</v>
      </c>
      <c r="B210" s="172">
        <v>27380.542329444248</v>
      </c>
      <c r="C210">
        <f t="shared" si="4"/>
        <v>1</v>
      </c>
      <c r="D210"/>
      <c r="E210" s="7"/>
      <c r="F210" s="7"/>
      <c r="G210" s="7"/>
      <c r="H210" s="7"/>
      <c r="I210" s="7"/>
      <c r="J210" s="7"/>
      <c r="K210" s="7"/>
      <c r="L210" s="7"/>
      <c r="M210" s="7"/>
      <c r="N210" s="7"/>
      <c r="O210" s="7"/>
      <c r="P210" s="7"/>
      <c r="Q210" s="7"/>
      <c r="R210" s="7"/>
      <c r="S210" s="7"/>
      <c r="T210" s="7"/>
      <c r="U210" s="7"/>
      <c r="V210" s="7"/>
      <c r="W210" s="7"/>
      <c r="X210" s="7"/>
      <c r="Y210" s="7"/>
      <c r="Z210" s="7"/>
      <c r="AA210" s="7"/>
      <c r="AB210" s="7"/>
      <c r="AC210" s="7"/>
      <c r="AD210" s="7"/>
      <c r="AE210" s="7"/>
      <c r="AF210" s="7"/>
      <c r="AG210" s="7"/>
      <c r="AH210" s="7"/>
      <c r="AI210" s="7"/>
      <c r="AJ210" s="7"/>
      <c r="AK210" s="7"/>
      <c r="AL210" s="7"/>
      <c r="AM210" s="7"/>
      <c r="AN210" s="7"/>
      <c r="AO210" s="7"/>
      <c r="AP210" s="7"/>
      <c r="AQ210" s="7"/>
      <c r="AR210" s="7"/>
      <c r="AS210" s="7"/>
      <c r="AT210" s="7"/>
      <c r="AU210" s="7"/>
      <c r="AV210" s="7"/>
      <c r="AW210" s="7"/>
      <c r="AX210" s="7"/>
      <c r="AY210" s="7"/>
    </row>
    <row r="211" spans="1:51" ht="16" x14ac:dyDescent="0.2">
      <c r="A211" s="168">
        <v>42742.791666574303</v>
      </c>
      <c r="B211" s="171">
        <v>27520.804606682294</v>
      </c>
      <c r="C211">
        <f t="shared" si="4"/>
        <v>1</v>
      </c>
      <c r="D211"/>
      <c r="E211" s="7"/>
      <c r="F211" s="7"/>
      <c r="G211" s="7"/>
      <c r="H211" s="7"/>
      <c r="I211" s="7"/>
      <c r="J211" s="7"/>
      <c r="K211" s="7"/>
      <c r="L211" s="7"/>
      <c r="M211" s="7"/>
      <c r="N211" s="7"/>
      <c r="O211" s="7"/>
      <c r="P211" s="7"/>
      <c r="Q211" s="7"/>
      <c r="R211" s="7"/>
      <c r="S211" s="7"/>
      <c r="T211" s="7"/>
      <c r="U211" s="7"/>
      <c r="V211" s="7"/>
      <c r="W211" s="7"/>
      <c r="X211" s="7"/>
      <c r="Y211" s="7"/>
      <c r="Z211" s="7"/>
      <c r="AA211" s="7"/>
      <c r="AB211" s="7"/>
      <c r="AC211" s="7"/>
      <c r="AD211" s="7"/>
      <c r="AE211" s="7"/>
      <c r="AF211" s="7"/>
      <c r="AG211" s="7"/>
      <c r="AH211" s="7"/>
      <c r="AI211" s="7"/>
      <c r="AJ211" s="7"/>
      <c r="AK211" s="7"/>
      <c r="AL211" s="7"/>
      <c r="AM211" s="7"/>
      <c r="AN211" s="7"/>
      <c r="AO211" s="7"/>
      <c r="AP211" s="7"/>
      <c r="AQ211" s="7"/>
      <c r="AR211" s="7"/>
      <c r="AS211" s="7"/>
      <c r="AT211" s="7"/>
      <c r="AU211" s="7"/>
      <c r="AV211" s="7"/>
      <c r="AW211" s="7"/>
      <c r="AX211" s="7"/>
      <c r="AY211" s="7"/>
    </row>
    <row r="212" spans="1:51" ht="16" x14ac:dyDescent="0.2">
      <c r="A212" s="169">
        <v>42742.833333240967</v>
      </c>
      <c r="B212" s="172">
        <v>26998.528056812815</v>
      </c>
      <c r="C212">
        <f t="shared" si="4"/>
        <v>1</v>
      </c>
      <c r="D212"/>
      <c r="E212" s="7"/>
      <c r="F212" s="7"/>
      <c r="G212" s="7"/>
      <c r="H212" s="7"/>
      <c r="I212" s="7"/>
      <c r="J212" s="7"/>
      <c r="K212" s="7"/>
      <c r="L212" s="7"/>
      <c r="M212" s="7"/>
      <c r="N212" s="7"/>
      <c r="O212" s="7"/>
      <c r="P212" s="7"/>
      <c r="Q212" s="7"/>
      <c r="R212" s="7"/>
      <c r="S212" s="7"/>
      <c r="T212" s="7"/>
      <c r="U212" s="7"/>
      <c r="V212" s="7"/>
      <c r="W212" s="7"/>
      <c r="X212" s="7"/>
      <c r="Y212" s="7"/>
      <c r="Z212" s="7"/>
      <c r="AA212" s="7"/>
      <c r="AB212" s="7"/>
      <c r="AC212" s="7"/>
      <c r="AD212" s="7"/>
      <c r="AE212" s="7"/>
      <c r="AF212" s="7"/>
      <c r="AG212" s="7"/>
      <c r="AH212" s="7"/>
      <c r="AI212" s="7"/>
      <c r="AJ212" s="7"/>
      <c r="AK212" s="7"/>
      <c r="AL212" s="7"/>
      <c r="AM212" s="7"/>
      <c r="AN212" s="7"/>
      <c r="AO212" s="7"/>
      <c r="AP212" s="7"/>
      <c r="AQ212" s="7"/>
      <c r="AR212" s="7"/>
      <c r="AS212" s="7"/>
      <c r="AT212" s="7"/>
      <c r="AU212" s="7"/>
      <c r="AV212" s="7"/>
      <c r="AW212" s="7"/>
      <c r="AX212" s="7"/>
      <c r="AY212" s="7"/>
    </row>
    <row r="213" spans="1:51" ht="16" x14ac:dyDescent="0.2">
      <c r="A213" s="168">
        <v>42742.874999907632</v>
      </c>
      <c r="B213" s="171">
        <v>26305.682467065155</v>
      </c>
      <c r="C213">
        <f t="shared" si="4"/>
        <v>1</v>
      </c>
      <c r="D213"/>
      <c r="E213" s="7"/>
      <c r="F213" s="7"/>
      <c r="G213" s="7"/>
      <c r="H213" s="7"/>
      <c r="I213" s="7"/>
      <c r="J213" s="7"/>
      <c r="K213" s="7"/>
      <c r="L213" s="7"/>
      <c r="M213" s="7"/>
      <c r="N213" s="7"/>
      <c r="O213" s="7"/>
      <c r="P213" s="7"/>
      <c r="Q213" s="7"/>
      <c r="R213" s="7"/>
      <c r="S213" s="7"/>
      <c r="T213" s="7"/>
      <c r="U213" s="7"/>
      <c r="V213" s="7"/>
      <c r="W213" s="7"/>
      <c r="X213" s="7"/>
      <c r="Y213" s="7"/>
      <c r="Z213" s="7"/>
      <c r="AA213" s="7"/>
      <c r="AB213" s="7"/>
      <c r="AC213" s="7"/>
      <c r="AD213" s="7"/>
      <c r="AE213" s="7"/>
      <c r="AF213" s="7"/>
      <c r="AG213" s="7"/>
      <c r="AH213" s="7"/>
      <c r="AI213" s="7"/>
      <c r="AJ213" s="7"/>
      <c r="AK213" s="7"/>
      <c r="AL213" s="7"/>
      <c r="AM213" s="7"/>
      <c r="AN213" s="7"/>
      <c r="AO213" s="7"/>
      <c r="AP213" s="7"/>
      <c r="AQ213" s="7"/>
      <c r="AR213" s="7"/>
      <c r="AS213" s="7"/>
      <c r="AT213" s="7"/>
      <c r="AU213" s="7"/>
      <c r="AV213" s="7"/>
      <c r="AW213" s="7"/>
      <c r="AX213" s="7"/>
      <c r="AY213" s="7"/>
    </row>
    <row r="214" spans="1:51" ht="16" x14ac:dyDescent="0.2">
      <c r="A214" s="169">
        <v>42742.916666574296</v>
      </c>
      <c r="B214" s="172">
        <v>25268.454226319383</v>
      </c>
      <c r="C214">
        <f t="shared" si="4"/>
        <v>1</v>
      </c>
      <c r="D214"/>
      <c r="E214" s="7"/>
      <c r="F214" s="7"/>
      <c r="G214" s="7"/>
      <c r="H214" s="7"/>
      <c r="I214" s="7"/>
      <c r="J214" s="7"/>
      <c r="K214" s="7"/>
      <c r="L214" s="7"/>
      <c r="M214" s="7"/>
      <c r="N214" s="7"/>
      <c r="O214" s="7"/>
      <c r="P214" s="7"/>
      <c r="Q214" s="7"/>
      <c r="R214" s="7"/>
      <c r="S214" s="7"/>
      <c r="T214" s="7"/>
      <c r="U214" s="7"/>
      <c r="V214" s="7"/>
      <c r="W214" s="7"/>
      <c r="X214" s="7"/>
      <c r="Y214" s="7"/>
      <c r="Z214" s="7"/>
      <c r="AA214" s="7"/>
      <c r="AB214" s="7"/>
      <c r="AC214" s="7"/>
      <c r="AD214" s="7"/>
      <c r="AE214" s="7"/>
      <c r="AF214" s="7"/>
      <c r="AG214" s="7"/>
      <c r="AH214" s="7"/>
      <c r="AI214" s="7"/>
      <c r="AJ214" s="7"/>
      <c r="AK214" s="7"/>
      <c r="AL214" s="7"/>
      <c r="AM214" s="7"/>
      <c r="AN214" s="7"/>
      <c r="AO214" s="7"/>
      <c r="AP214" s="7"/>
      <c r="AQ214" s="7"/>
      <c r="AR214" s="7"/>
      <c r="AS214" s="7"/>
      <c r="AT214" s="7"/>
      <c r="AU214" s="7"/>
      <c r="AV214" s="7"/>
      <c r="AW214" s="7"/>
      <c r="AX214" s="7"/>
      <c r="AY214" s="7"/>
    </row>
    <row r="215" spans="1:51" ht="16" x14ac:dyDescent="0.2">
      <c r="A215" s="168">
        <v>42742.95833324096</v>
      </c>
      <c r="B215" s="171">
        <v>23794.703205894159</v>
      </c>
      <c r="C215">
        <f t="shared" si="4"/>
        <v>1</v>
      </c>
      <c r="D215"/>
      <c r="E215" s="7"/>
      <c r="F215" s="7"/>
      <c r="G215" s="7"/>
      <c r="H215" s="7"/>
      <c r="I215" s="7"/>
      <c r="J215" s="7"/>
      <c r="K215" s="7"/>
      <c r="L215" s="7"/>
      <c r="M215" s="7"/>
      <c r="N215" s="7"/>
      <c r="O215" s="7"/>
      <c r="P215" s="7"/>
      <c r="Q215" s="7"/>
      <c r="R215" s="7"/>
      <c r="S215" s="7"/>
      <c r="T215" s="7"/>
      <c r="U215" s="7"/>
      <c r="V215" s="7"/>
      <c r="W215" s="7"/>
      <c r="X215" s="7"/>
      <c r="Y215" s="7"/>
      <c r="Z215" s="7"/>
      <c r="AA215" s="7"/>
      <c r="AB215" s="7"/>
      <c r="AC215" s="7"/>
      <c r="AD215" s="7"/>
      <c r="AE215" s="7"/>
      <c r="AF215" s="7"/>
      <c r="AG215" s="7"/>
      <c r="AH215" s="7"/>
      <c r="AI215" s="7"/>
      <c r="AJ215" s="7"/>
      <c r="AK215" s="7"/>
      <c r="AL215" s="7"/>
      <c r="AM215" s="7"/>
      <c r="AN215" s="7"/>
      <c r="AO215" s="7"/>
      <c r="AP215" s="7"/>
      <c r="AQ215" s="7"/>
      <c r="AR215" s="7"/>
      <c r="AS215" s="7"/>
      <c r="AT215" s="7"/>
      <c r="AU215" s="7"/>
      <c r="AV215" s="7"/>
      <c r="AW215" s="7"/>
      <c r="AX215" s="7"/>
      <c r="AY215" s="7"/>
    </row>
    <row r="216" spans="1:51" ht="16" x14ac:dyDescent="0.2">
      <c r="A216" s="169">
        <v>42742.999999907624</v>
      </c>
      <c r="B216" s="172">
        <v>22365.052369426787</v>
      </c>
      <c r="C216">
        <f t="shared" si="4"/>
        <v>1</v>
      </c>
      <c r="D216"/>
      <c r="E216" s="7"/>
      <c r="F216" s="7"/>
      <c r="G216" s="7"/>
      <c r="H216" s="7"/>
      <c r="I216" s="7"/>
      <c r="J216" s="7"/>
      <c r="K216" s="7"/>
      <c r="L216" s="7"/>
      <c r="M216" s="7"/>
      <c r="N216" s="7"/>
      <c r="O216" s="7"/>
      <c r="P216" s="7"/>
      <c r="Q216" s="7"/>
      <c r="R216" s="7"/>
      <c r="S216" s="7"/>
      <c r="T216" s="7"/>
      <c r="U216" s="7"/>
      <c r="V216" s="7"/>
      <c r="W216" s="7"/>
      <c r="X216" s="7"/>
      <c r="Y216" s="7"/>
      <c r="Z216" s="7"/>
      <c r="AA216" s="7"/>
      <c r="AB216" s="7"/>
      <c r="AC216" s="7"/>
      <c r="AD216" s="7"/>
      <c r="AE216" s="7"/>
      <c r="AF216" s="7"/>
      <c r="AG216" s="7"/>
      <c r="AH216" s="7"/>
      <c r="AI216" s="7"/>
      <c r="AJ216" s="7"/>
      <c r="AK216" s="7"/>
      <c r="AL216" s="7"/>
      <c r="AM216" s="7"/>
      <c r="AN216" s="7"/>
      <c r="AO216" s="7"/>
      <c r="AP216" s="7"/>
      <c r="AQ216" s="7"/>
      <c r="AR216" s="7"/>
      <c r="AS216" s="7"/>
      <c r="AT216" s="7"/>
      <c r="AU216" s="7"/>
      <c r="AV216" s="7"/>
      <c r="AW216" s="7"/>
      <c r="AX216" s="7"/>
      <c r="AY216" s="7"/>
    </row>
    <row r="217" spans="1:51" ht="16" x14ac:dyDescent="0.2">
      <c r="A217" s="168">
        <v>42743.041666574289</v>
      </c>
      <c r="B217" s="171">
        <v>21387.776377007704</v>
      </c>
      <c r="C217">
        <f t="shared" si="4"/>
        <v>1</v>
      </c>
      <c r="D217"/>
      <c r="E217" s="7"/>
      <c r="F217" s="7"/>
      <c r="G217" s="7"/>
      <c r="H217" s="7"/>
      <c r="I217" s="7"/>
      <c r="J217" s="7"/>
      <c r="K217" s="7"/>
      <c r="L217" s="7"/>
      <c r="M217" s="7"/>
      <c r="N217" s="7"/>
      <c r="O217" s="7"/>
      <c r="P217" s="7"/>
      <c r="Q217" s="7"/>
      <c r="R217" s="7"/>
      <c r="S217" s="7"/>
      <c r="T217" s="7"/>
      <c r="U217" s="7"/>
      <c r="V217" s="7"/>
      <c r="W217" s="7"/>
      <c r="X217" s="7"/>
      <c r="Y217" s="7"/>
      <c r="Z217" s="7"/>
      <c r="AA217" s="7"/>
      <c r="AB217" s="7"/>
      <c r="AC217" s="7"/>
      <c r="AD217" s="7"/>
      <c r="AE217" s="7"/>
      <c r="AF217" s="7"/>
      <c r="AG217" s="7"/>
      <c r="AH217" s="7"/>
      <c r="AI217" s="7"/>
      <c r="AJ217" s="7"/>
      <c r="AK217" s="7"/>
      <c r="AL217" s="7"/>
      <c r="AM217" s="7"/>
      <c r="AN217" s="7"/>
      <c r="AO217" s="7"/>
      <c r="AP217" s="7"/>
      <c r="AQ217" s="7"/>
      <c r="AR217" s="7"/>
      <c r="AS217" s="7"/>
      <c r="AT217" s="7"/>
      <c r="AU217" s="7"/>
      <c r="AV217" s="7"/>
      <c r="AW217" s="7"/>
      <c r="AX217" s="7"/>
      <c r="AY217" s="7"/>
    </row>
    <row r="218" spans="1:51" ht="16" x14ac:dyDescent="0.2">
      <c r="A218" s="169">
        <v>42743.083333240953</v>
      </c>
      <c r="B218" s="172">
        <v>20648.066123447112</v>
      </c>
      <c r="C218">
        <f t="shared" si="4"/>
        <v>1</v>
      </c>
      <c r="D218"/>
      <c r="E218" s="7"/>
      <c r="F218" s="7"/>
      <c r="G218" s="7"/>
      <c r="H218" s="7"/>
      <c r="I218" s="7"/>
      <c r="J218" s="7"/>
      <c r="K218" s="7"/>
      <c r="L218" s="7"/>
      <c r="M218" s="7"/>
      <c r="N218" s="7"/>
      <c r="O218" s="7"/>
      <c r="P218" s="7"/>
      <c r="Q218" s="7"/>
      <c r="R218" s="7"/>
      <c r="S218" s="7"/>
      <c r="T218" s="7"/>
      <c r="U218" s="7"/>
      <c r="V218" s="7"/>
      <c r="W218" s="7"/>
      <c r="X218" s="7"/>
      <c r="Y218" s="7"/>
      <c r="Z218" s="7"/>
      <c r="AA218" s="7"/>
      <c r="AB218" s="7"/>
      <c r="AC218" s="7"/>
      <c r="AD218" s="7"/>
      <c r="AE218" s="7"/>
      <c r="AF218" s="7"/>
      <c r="AG218" s="7"/>
      <c r="AH218" s="7"/>
      <c r="AI218" s="7"/>
      <c r="AJ218" s="7"/>
      <c r="AK218" s="7"/>
      <c r="AL218" s="7"/>
      <c r="AM218" s="7"/>
      <c r="AN218" s="7"/>
      <c r="AO218" s="7"/>
      <c r="AP218" s="7"/>
      <c r="AQ218" s="7"/>
      <c r="AR218" s="7"/>
      <c r="AS218" s="7"/>
      <c r="AT218" s="7"/>
      <c r="AU218" s="7"/>
      <c r="AV218" s="7"/>
      <c r="AW218" s="7"/>
      <c r="AX218" s="7"/>
      <c r="AY218" s="7"/>
    </row>
    <row r="219" spans="1:51" ht="16" x14ac:dyDescent="0.2">
      <c r="A219" s="168">
        <v>42743.124999907617</v>
      </c>
      <c r="B219" s="171">
        <v>20080.039160637632</v>
      </c>
      <c r="C219">
        <f t="shared" si="4"/>
        <v>1</v>
      </c>
      <c r="D219"/>
      <c r="E219" s="7"/>
      <c r="F219" s="7"/>
      <c r="G219" s="7"/>
      <c r="H219" s="7"/>
      <c r="I219" s="7"/>
      <c r="J219" s="7"/>
      <c r="K219" s="7"/>
      <c r="L219" s="7"/>
      <c r="M219" s="7"/>
      <c r="N219" s="7"/>
      <c r="O219" s="7"/>
      <c r="P219" s="7"/>
      <c r="Q219" s="7"/>
      <c r="R219" s="7"/>
      <c r="S219" s="7"/>
      <c r="T219" s="7"/>
      <c r="U219" s="7"/>
      <c r="V219" s="7"/>
      <c r="W219" s="7"/>
      <c r="X219" s="7"/>
      <c r="Y219" s="7"/>
      <c r="Z219" s="7"/>
      <c r="AA219" s="7"/>
      <c r="AB219" s="7"/>
      <c r="AC219" s="7"/>
      <c r="AD219" s="7"/>
      <c r="AE219" s="7"/>
      <c r="AF219" s="7"/>
      <c r="AG219" s="7"/>
      <c r="AH219" s="7"/>
      <c r="AI219" s="7"/>
      <c r="AJ219" s="7"/>
      <c r="AK219" s="7"/>
      <c r="AL219" s="7"/>
      <c r="AM219" s="7"/>
      <c r="AN219" s="7"/>
      <c r="AO219" s="7"/>
      <c r="AP219" s="7"/>
      <c r="AQ219" s="7"/>
      <c r="AR219" s="7"/>
      <c r="AS219" s="7"/>
      <c r="AT219" s="7"/>
      <c r="AU219" s="7"/>
      <c r="AV219" s="7"/>
      <c r="AW219" s="7"/>
      <c r="AX219" s="7"/>
      <c r="AY219" s="7"/>
    </row>
    <row r="220" spans="1:51" ht="16" x14ac:dyDescent="0.2">
      <c r="A220" s="169">
        <v>42743.166666574281</v>
      </c>
      <c r="B220" s="172">
        <v>19740.178921071831</v>
      </c>
      <c r="C220">
        <f t="shared" si="4"/>
        <v>1</v>
      </c>
      <c r="D220"/>
      <c r="E220" s="7"/>
      <c r="F220" s="7"/>
      <c r="G220" s="7"/>
      <c r="H220" s="7"/>
      <c r="I220" s="7"/>
      <c r="J220" s="7"/>
      <c r="K220" s="7"/>
      <c r="L220" s="7"/>
      <c r="M220" s="7"/>
      <c r="N220" s="7"/>
      <c r="O220" s="7"/>
      <c r="P220" s="7"/>
      <c r="Q220" s="7"/>
      <c r="R220" s="7"/>
      <c r="S220" s="7"/>
      <c r="T220" s="7"/>
      <c r="U220" s="7"/>
      <c r="V220" s="7"/>
      <c r="W220" s="7"/>
      <c r="X220" s="7"/>
      <c r="Y220" s="7"/>
      <c r="Z220" s="7"/>
      <c r="AA220" s="7"/>
      <c r="AB220" s="7"/>
      <c r="AC220" s="7"/>
      <c r="AD220" s="7"/>
      <c r="AE220" s="7"/>
      <c r="AF220" s="7"/>
      <c r="AG220" s="7"/>
      <c r="AH220" s="7"/>
      <c r="AI220" s="7"/>
      <c r="AJ220" s="7"/>
      <c r="AK220" s="7"/>
      <c r="AL220" s="7"/>
      <c r="AM220" s="7"/>
      <c r="AN220" s="7"/>
      <c r="AO220" s="7"/>
      <c r="AP220" s="7"/>
      <c r="AQ220" s="7"/>
      <c r="AR220" s="7"/>
      <c r="AS220" s="7"/>
      <c r="AT220" s="7"/>
      <c r="AU220" s="7"/>
      <c r="AV220" s="7"/>
      <c r="AW220" s="7"/>
      <c r="AX220" s="7"/>
      <c r="AY220" s="7"/>
    </row>
    <row r="221" spans="1:51" ht="16" x14ac:dyDescent="0.2">
      <c r="A221" s="168">
        <v>42743.208333240946</v>
      </c>
      <c r="B221" s="171">
        <v>19738.132814018667</v>
      </c>
      <c r="C221">
        <f t="shared" si="4"/>
        <v>1</v>
      </c>
      <c r="D221"/>
      <c r="E221" s="7"/>
      <c r="F221" s="7"/>
      <c r="G221" s="7"/>
      <c r="H221" s="7"/>
      <c r="I221" s="7"/>
      <c r="J221" s="7"/>
      <c r="K221" s="7"/>
      <c r="L221" s="7"/>
      <c r="M221" s="7"/>
      <c r="N221" s="7"/>
      <c r="O221" s="7"/>
      <c r="P221" s="7"/>
      <c r="Q221" s="7"/>
      <c r="R221" s="7"/>
      <c r="S221" s="7"/>
      <c r="T221" s="7"/>
      <c r="U221" s="7"/>
      <c r="V221" s="7"/>
      <c r="W221" s="7"/>
      <c r="X221" s="7"/>
      <c r="Y221" s="7"/>
      <c r="Z221" s="7"/>
      <c r="AA221" s="7"/>
      <c r="AB221" s="7"/>
      <c r="AC221" s="7"/>
      <c r="AD221" s="7"/>
      <c r="AE221" s="7"/>
      <c r="AF221" s="7"/>
      <c r="AG221" s="7"/>
      <c r="AH221" s="7"/>
      <c r="AI221" s="7"/>
      <c r="AJ221" s="7"/>
      <c r="AK221" s="7"/>
      <c r="AL221" s="7"/>
      <c r="AM221" s="7"/>
      <c r="AN221" s="7"/>
      <c r="AO221" s="7"/>
      <c r="AP221" s="7"/>
      <c r="AQ221" s="7"/>
      <c r="AR221" s="7"/>
      <c r="AS221" s="7"/>
      <c r="AT221" s="7"/>
      <c r="AU221" s="7"/>
      <c r="AV221" s="7"/>
      <c r="AW221" s="7"/>
      <c r="AX221" s="7"/>
      <c r="AY221" s="7"/>
    </row>
    <row r="222" spans="1:51" ht="16" x14ac:dyDescent="0.2">
      <c r="A222" s="169">
        <v>42743.24999990761</v>
      </c>
      <c r="B222" s="172">
        <v>20135.173120559983</v>
      </c>
      <c r="C222">
        <f t="shared" si="4"/>
        <v>1</v>
      </c>
      <c r="D222"/>
      <c r="E222" s="7"/>
      <c r="F222" s="7"/>
      <c r="G222" s="7"/>
      <c r="H222" s="7"/>
      <c r="I222" s="7"/>
      <c r="J222" s="7"/>
      <c r="K222" s="7"/>
      <c r="L222" s="7"/>
      <c r="M222" s="7"/>
      <c r="N222" s="7"/>
      <c r="O222" s="7"/>
      <c r="P222" s="7"/>
      <c r="Q222" s="7"/>
      <c r="R222" s="7"/>
      <c r="S222" s="7"/>
      <c r="T222" s="7"/>
      <c r="U222" s="7"/>
      <c r="V222" s="7"/>
      <c r="W222" s="7"/>
      <c r="X222" s="7"/>
      <c r="Y222" s="7"/>
      <c r="Z222" s="7"/>
      <c r="AA222" s="7"/>
      <c r="AB222" s="7"/>
      <c r="AC222" s="7"/>
      <c r="AD222" s="7"/>
      <c r="AE222" s="7"/>
      <c r="AF222" s="7"/>
      <c r="AG222" s="7"/>
      <c r="AH222" s="7"/>
      <c r="AI222" s="7"/>
      <c r="AJ222" s="7"/>
      <c r="AK222" s="7"/>
      <c r="AL222" s="7"/>
      <c r="AM222" s="7"/>
      <c r="AN222" s="7"/>
      <c r="AO222" s="7"/>
      <c r="AP222" s="7"/>
      <c r="AQ222" s="7"/>
      <c r="AR222" s="7"/>
      <c r="AS222" s="7"/>
      <c r="AT222" s="7"/>
      <c r="AU222" s="7"/>
      <c r="AV222" s="7"/>
      <c r="AW222" s="7"/>
      <c r="AX222" s="7"/>
      <c r="AY222" s="7"/>
    </row>
    <row r="223" spans="1:51" ht="16" x14ac:dyDescent="0.2">
      <c r="A223" s="168">
        <v>42743.291666574274</v>
      </c>
      <c r="B223" s="171">
        <v>20923.829060954475</v>
      </c>
      <c r="C223">
        <f t="shared" si="4"/>
        <v>1</v>
      </c>
      <c r="D223"/>
      <c r="E223" s="7"/>
      <c r="F223" s="7"/>
      <c r="G223" s="7"/>
      <c r="H223" s="7"/>
      <c r="I223" s="7"/>
      <c r="J223" s="7"/>
      <c r="K223" s="7"/>
      <c r="L223" s="7"/>
      <c r="M223" s="7"/>
      <c r="N223" s="7"/>
      <c r="O223" s="7"/>
      <c r="P223" s="7"/>
      <c r="Q223" s="7"/>
      <c r="R223" s="7"/>
      <c r="S223" s="7"/>
      <c r="T223" s="7"/>
      <c r="U223" s="7"/>
      <c r="V223" s="7"/>
      <c r="W223" s="7"/>
      <c r="X223" s="7"/>
      <c r="Y223" s="7"/>
      <c r="Z223" s="7"/>
      <c r="AA223" s="7"/>
      <c r="AB223" s="7"/>
      <c r="AC223" s="7"/>
      <c r="AD223" s="7"/>
      <c r="AE223" s="7"/>
      <c r="AF223" s="7"/>
      <c r="AG223" s="7"/>
      <c r="AH223" s="7"/>
      <c r="AI223" s="7"/>
      <c r="AJ223" s="7"/>
      <c r="AK223" s="7"/>
      <c r="AL223" s="7"/>
      <c r="AM223" s="7"/>
      <c r="AN223" s="7"/>
      <c r="AO223" s="7"/>
      <c r="AP223" s="7"/>
      <c r="AQ223" s="7"/>
      <c r="AR223" s="7"/>
      <c r="AS223" s="7"/>
      <c r="AT223" s="7"/>
      <c r="AU223" s="7"/>
      <c r="AV223" s="7"/>
      <c r="AW223" s="7"/>
      <c r="AX223" s="7"/>
      <c r="AY223" s="7"/>
    </row>
    <row r="224" spans="1:51" ht="16" x14ac:dyDescent="0.2">
      <c r="A224" s="169">
        <v>42743.333333240938</v>
      </c>
      <c r="B224" s="172">
        <v>21281.619115854071</v>
      </c>
      <c r="C224">
        <f t="shared" si="4"/>
        <v>1</v>
      </c>
      <c r="D224"/>
      <c r="E224" s="7"/>
      <c r="F224" s="7"/>
      <c r="G224" s="7"/>
      <c r="H224" s="7"/>
      <c r="I224" s="7"/>
      <c r="J224" s="7"/>
      <c r="K224" s="7"/>
      <c r="L224" s="7"/>
      <c r="M224" s="7"/>
      <c r="N224" s="7"/>
      <c r="O224" s="7"/>
      <c r="P224" s="7"/>
      <c r="Q224" s="7"/>
      <c r="R224" s="7"/>
      <c r="S224" s="7"/>
      <c r="T224" s="7"/>
      <c r="U224" s="7"/>
      <c r="V224" s="7"/>
      <c r="W224" s="7"/>
      <c r="X224" s="7"/>
      <c r="Y224" s="7"/>
      <c r="Z224" s="7"/>
      <c r="AA224" s="7"/>
      <c r="AB224" s="7"/>
      <c r="AC224" s="7"/>
      <c r="AD224" s="7"/>
      <c r="AE224" s="7"/>
      <c r="AF224" s="7"/>
      <c r="AG224" s="7"/>
      <c r="AH224" s="7"/>
      <c r="AI224" s="7"/>
      <c r="AJ224" s="7"/>
      <c r="AK224" s="7"/>
      <c r="AL224" s="7"/>
      <c r="AM224" s="7"/>
      <c r="AN224" s="7"/>
      <c r="AO224" s="7"/>
      <c r="AP224" s="7"/>
      <c r="AQ224" s="7"/>
      <c r="AR224" s="7"/>
      <c r="AS224" s="7"/>
      <c r="AT224" s="7"/>
      <c r="AU224" s="7"/>
      <c r="AV224" s="7"/>
      <c r="AW224" s="7"/>
      <c r="AX224" s="7"/>
      <c r="AY224" s="7"/>
    </row>
    <row r="225" spans="1:51" ht="16" x14ac:dyDescent="0.2">
      <c r="A225" s="168">
        <v>42743.374999907603</v>
      </c>
      <c r="B225" s="171">
        <v>21807.480735715246</v>
      </c>
      <c r="C225">
        <f t="shared" si="4"/>
        <v>1</v>
      </c>
      <c r="D225"/>
      <c r="E225" s="7"/>
      <c r="F225" s="7"/>
      <c r="G225" s="7"/>
      <c r="H225" s="7"/>
      <c r="I225" s="7"/>
      <c r="J225" s="7"/>
      <c r="K225" s="7"/>
      <c r="L225" s="7"/>
      <c r="M225" s="7"/>
      <c r="N225" s="7"/>
      <c r="O225" s="7"/>
      <c r="P225" s="7"/>
      <c r="Q225" s="7"/>
      <c r="R225" s="7"/>
      <c r="S225" s="7"/>
      <c r="T225" s="7"/>
      <c r="U225" s="7"/>
      <c r="V225" s="7"/>
      <c r="W225" s="7"/>
      <c r="X225" s="7"/>
      <c r="Y225" s="7"/>
      <c r="Z225" s="7"/>
      <c r="AA225" s="7"/>
      <c r="AB225" s="7"/>
      <c r="AC225" s="7"/>
      <c r="AD225" s="7"/>
      <c r="AE225" s="7"/>
      <c r="AF225" s="7"/>
      <c r="AG225" s="7"/>
      <c r="AH225" s="7"/>
      <c r="AI225" s="7"/>
      <c r="AJ225" s="7"/>
      <c r="AK225" s="7"/>
      <c r="AL225" s="7"/>
      <c r="AM225" s="7"/>
      <c r="AN225" s="7"/>
      <c r="AO225" s="7"/>
      <c r="AP225" s="7"/>
      <c r="AQ225" s="7"/>
      <c r="AR225" s="7"/>
      <c r="AS225" s="7"/>
      <c r="AT225" s="7"/>
      <c r="AU225" s="7"/>
      <c r="AV225" s="7"/>
      <c r="AW225" s="7"/>
      <c r="AX225" s="7"/>
      <c r="AY225" s="7"/>
    </row>
    <row r="226" spans="1:51" ht="16" x14ac:dyDescent="0.2">
      <c r="A226" s="169">
        <v>42743.416666574267</v>
      </c>
      <c r="B226" s="172">
        <v>22191.283136354868</v>
      </c>
      <c r="C226">
        <f t="shared" si="4"/>
        <v>1</v>
      </c>
      <c r="D226"/>
      <c r="E226" s="7"/>
      <c r="F226" s="7"/>
      <c r="G226" s="7"/>
      <c r="H226" s="7"/>
      <c r="I226" s="7"/>
      <c r="J226" s="7"/>
      <c r="K226" s="7"/>
      <c r="L226" s="7"/>
      <c r="M226" s="7"/>
      <c r="N226" s="7"/>
      <c r="O226" s="7"/>
      <c r="P226" s="7"/>
      <c r="Q226" s="7"/>
      <c r="R226" s="7"/>
      <c r="S226" s="7"/>
      <c r="T226" s="7"/>
      <c r="U226" s="7"/>
      <c r="V226" s="7"/>
      <c r="W226" s="7"/>
      <c r="X226" s="7"/>
      <c r="Y226" s="7"/>
      <c r="Z226" s="7"/>
      <c r="AA226" s="7"/>
      <c r="AB226" s="7"/>
      <c r="AC226" s="7"/>
      <c r="AD226" s="7"/>
      <c r="AE226" s="7"/>
      <c r="AF226" s="7"/>
      <c r="AG226" s="7"/>
      <c r="AH226" s="7"/>
      <c r="AI226" s="7"/>
      <c r="AJ226" s="7"/>
      <c r="AK226" s="7"/>
      <c r="AL226" s="7"/>
      <c r="AM226" s="7"/>
      <c r="AN226" s="7"/>
      <c r="AO226" s="7"/>
      <c r="AP226" s="7"/>
      <c r="AQ226" s="7"/>
      <c r="AR226" s="7"/>
      <c r="AS226" s="7"/>
      <c r="AT226" s="7"/>
      <c r="AU226" s="7"/>
      <c r="AV226" s="7"/>
      <c r="AW226" s="7"/>
      <c r="AX226" s="7"/>
      <c r="AY226" s="7"/>
    </row>
    <row r="227" spans="1:51" ht="16" x14ac:dyDescent="0.2">
      <c r="A227" s="168">
        <v>42743.458333240931</v>
      </c>
      <c r="B227" s="171">
        <v>22530.252051962027</v>
      </c>
      <c r="C227">
        <f t="shared" si="4"/>
        <v>1</v>
      </c>
      <c r="D227"/>
      <c r="E227" s="7"/>
      <c r="F227" s="7"/>
      <c r="G227" s="7"/>
      <c r="H227" s="7"/>
      <c r="I227" s="7"/>
      <c r="J227" s="7"/>
      <c r="K227" s="7"/>
      <c r="L227" s="7"/>
      <c r="M227" s="7"/>
      <c r="N227" s="7"/>
      <c r="O227" s="7"/>
      <c r="P227" s="7"/>
      <c r="Q227" s="7"/>
      <c r="R227" s="7"/>
      <c r="S227" s="7"/>
      <c r="T227" s="7"/>
      <c r="U227" s="7"/>
      <c r="V227" s="7"/>
      <c r="W227" s="7"/>
      <c r="X227" s="7"/>
      <c r="Y227" s="7"/>
      <c r="Z227" s="7"/>
      <c r="AA227" s="7"/>
      <c r="AB227" s="7"/>
      <c r="AC227" s="7"/>
      <c r="AD227" s="7"/>
      <c r="AE227" s="7"/>
      <c r="AF227" s="7"/>
      <c r="AG227" s="7"/>
      <c r="AH227" s="7"/>
      <c r="AI227" s="7"/>
      <c r="AJ227" s="7"/>
      <c r="AK227" s="7"/>
      <c r="AL227" s="7"/>
      <c r="AM227" s="7"/>
      <c r="AN227" s="7"/>
      <c r="AO227" s="7"/>
      <c r="AP227" s="7"/>
      <c r="AQ227" s="7"/>
      <c r="AR227" s="7"/>
      <c r="AS227" s="7"/>
      <c r="AT227" s="7"/>
      <c r="AU227" s="7"/>
      <c r="AV227" s="7"/>
      <c r="AW227" s="7"/>
      <c r="AX227" s="7"/>
      <c r="AY227" s="7"/>
    </row>
    <row r="228" spans="1:51" ht="16" x14ac:dyDescent="0.2">
      <c r="A228" s="169">
        <v>42743.499999907595</v>
      </c>
      <c r="B228" s="172">
        <v>22808.955407230133</v>
      </c>
      <c r="C228">
        <f t="shared" si="4"/>
        <v>1</v>
      </c>
      <c r="D228"/>
      <c r="E228" s="7"/>
      <c r="F228" s="7"/>
      <c r="G228" s="7"/>
      <c r="H228" s="7"/>
      <c r="I228" s="7"/>
      <c r="J228" s="7"/>
      <c r="K228" s="7"/>
      <c r="L228" s="7"/>
      <c r="M228" s="7"/>
      <c r="N228" s="7"/>
      <c r="O228" s="7"/>
      <c r="P228" s="7"/>
      <c r="Q228" s="7"/>
      <c r="R228" s="7"/>
      <c r="S228" s="7"/>
      <c r="T228" s="7"/>
      <c r="U228" s="7"/>
      <c r="V228" s="7"/>
      <c r="W228" s="7"/>
      <c r="X228" s="7"/>
      <c r="Y228" s="7"/>
      <c r="Z228" s="7"/>
      <c r="AA228" s="7"/>
      <c r="AB228" s="7"/>
      <c r="AC228" s="7"/>
      <c r="AD228" s="7"/>
      <c r="AE228" s="7"/>
      <c r="AF228" s="7"/>
      <c r="AG228" s="7"/>
      <c r="AH228" s="7"/>
      <c r="AI228" s="7"/>
      <c r="AJ228" s="7"/>
      <c r="AK228" s="7"/>
      <c r="AL228" s="7"/>
      <c r="AM228" s="7"/>
      <c r="AN228" s="7"/>
      <c r="AO228" s="7"/>
      <c r="AP228" s="7"/>
      <c r="AQ228" s="7"/>
      <c r="AR228" s="7"/>
      <c r="AS228" s="7"/>
      <c r="AT228" s="7"/>
      <c r="AU228" s="7"/>
      <c r="AV228" s="7"/>
      <c r="AW228" s="7"/>
      <c r="AX228" s="7"/>
      <c r="AY228" s="7"/>
    </row>
    <row r="229" spans="1:51" ht="16" x14ac:dyDescent="0.2">
      <c r="A229" s="168">
        <v>42743.54166657426</v>
      </c>
      <c r="B229" s="171">
        <v>22847.179988796463</v>
      </c>
      <c r="C229">
        <f t="shared" si="4"/>
        <v>1</v>
      </c>
      <c r="D229"/>
      <c r="E229" s="7"/>
      <c r="F229" s="7"/>
      <c r="G229" s="7"/>
      <c r="H229" s="7"/>
      <c r="I229" s="7"/>
      <c r="J229" s="7"/>
      <c r="K229" s="7"/>
      <c r="L229" s="7"/>
      <c r="M229" s="7"/>
      <c r="N229" s="7"/>
      <c r="O229" s="7"/>
      <c r="P229" s="7"/>
      <c r="Q229" s="7"/>
      <c r="R229" s="7"/>
      <c r="S229" s="7"/>
      <c r="T229" s="7"/>
      <c r="U229" s="7"/>
      <c r="V229" s="7"/>
      <c r="W229" s="7"/>
      <c r="X229" s="7"/>
      <c r="Y229" s="7"/>
      <c r="Z229" s="7"/>
      <c r="AA229" s="7"/>
      <c r="AB229" s="7"/>
      <c r="AC229" s="7"/>
      <c r="AD229" s="7"/>
      <c r="AE229" s="7"/>
      <c r="AF229" s="7"/>
      <c r="AG229" s="7"/>
      <c r="AH229" s="7"/>
      <c r="AI229" s="7"/>
      <c r="AJ229" s="7"/>
      <c r="AK229" s="7"/>
      <c r="AL229" s="7"/>
      <c r="AM229" s="7"/>
      <c r="AN229" s="7"/>
      <c r="AO229" s="7"/>
      <c r="AP229" s="7"/>
      <c r="AQ229" s="7"/>
      <c r="AR229" s="7"/>
      <c r="AS229" s="7"/>
      <c r="AT229" s="7"/>
      <c r="AU229" s="7"/>
      <c r="AV229" s="7"/>
      <c r="AW229" s="7"/>
      <c r="AX229" s="7"/>
      <c r="AY229" s="7"/>
    </row>
    <row r="230" spans="1:51" ht="16" x14ac:dyDescent="0.2">
      <c r="A230" s="169">
        <v>42743.583333240924</v>
      </c>
      <c r="B230" s="172">
        <v>22876.496148494996</v>
      </c>
      <c r="C230">
        <f t="shared" si="4"/>
        <v>1</v>
      </c>
      <c r="D230"/>
      <c r="E230" s="7"/>
      <c r="F230" s="7"/>
      <c r="G230" s="7"/>
      <c r="H230" s="7"/>
      <c r="I230" s="7"/>
      <c r="J230" s="7"/>
      <c r="K230" s="7"/>
      <c r="L230" s="7"/>
      <c r="M230" s="7"/>
      <c r="N230" s="7"/>
      <c r="O230" s="7"/>
      <c r="P230" s="7"/>
      <c r="Q230" s="7"/>
      <c r="R230" s="7"/>
      <c r="S230" s="7"/>
      <c r="T230" s="7"/>
      <c r="U230" s="7"/>
      <c r="V230" s="7"/>
      <c r="W230" s="7"/>
      <c r="X230" s="7"/>
      <c r="Y230" s="7"/>
      <c r="Z230" s="7"/>
      <c r="AA230" s="7"/>
      <c r="AB230" s="7"/>
      <c r="AC230" s="7"/>
      <c r="AD230" s="7"/>
      <c r="AE230" s="7"/>
      <c r="AF230" s="7"/>
      <c r="AG230" s="7"/>
      <c r="AH230" s="7"/>
      <c r="AI230" s="7"/>
      <c r="AJ230" s="7"/>
      <c r="AK230" s="7"/>
      <c r="AL230" s="7"/>
      <c r="AM230" s="7"/>
      <c r="AN230" s="7"/>
      <c r="AO230" s="7"/>
      <c r="AP230" s="7"/>
      <c r="AQ230" s="7"/>
      <c r="AR230" s="7"/>
      <c r="AS230" s="7"/>
      <c r="AT230" s="7"/>
      <c r="AU230" s="7"/>
      <c r="AV230" s="7"/>
      <c r="AW230" s="7"/>
      <c r="AX230" s="7"/>
      <c r="AY230" s="7"/>
    </row>
    <row r="231" spans="1:51" ht="16" x14ac:dyDescent="0.2">
      <c r="A231" s="168">
        <v>42743.624999907588</v>
      </c>
      <c r="B231" s="171">
        <v>23216.640561480926</v>
      </c>
      <c r="C231">
        <f t="shared" si="4"/>
        <v>1</v>
      </c>
      <c r="D231"/>
      <c r="E231" s="7"/>
      <c r="F231" s="7"/>
      <c r="G231" s="7"/>
      <c r="H231" s="7"/>
      <c r="I231" s="7"/>
      <c r="J231" s="7"/>
      <c r="K231" s="7"/>
      <c r="L231" s="7"/>
      <c r="M231" s="7"/>
      <c r="N231" s="7"/>
      <c r="O231" s="7"/>
      <c r="P231" s="7"/>
      <c r="Q231" s="7"/>
      <c r="R231" s="7"/>
      <c r="S231" s="7"/>
      <c r="T231" s="7"/>
      <c r="U231" s="7"/>
      <c r="V231" s="7"/>
      <c r="W231" s="7"/>
      <c r="X231" s="7"/>
      <c r="Y231" s="7"/>
      <c r="Z231" s="7"/>
      <c r="AA231" s="7"/>
      <c r="AB231" s="7"/>
      <c r="AC231" s="7"/>
      <c r="AD231" s="7"/>
      <c r="AE231" s="7"/>
      <c r="AF231" s="7"/>
      <c r="AG231" s="7"/>
      <c r="AH231" s="7"/>
      <c r="AI231" s="7"/>
      <c r="AJ231" s="7"/>
      <c r="AK231" s="7"/>
      <c r="AL231" s="7"/>
      <c r="AM231" s="7"/>
      <c r="AN231" s="7"/>
      <c r="AO231" s="7"/>
      <c r="AP231" s="7"/>
      <c r="AQ231" s="7"/>
      <c r="AR231" s="7"/>
      <c r="AS231" s="7"/>
      <c r="AT231" s="7"/>
      <c r="AU231" s="7"/>
      <c r="AV231" s="7"/>
      <c r="AW231" s="7"/>
      <c r="AX231" s="7"/>
      <c r="AY231" s="7"/>
    </row>
    <row r="232" spans="1:51" ht="16" x14ac:dyDescent="0.2">
      <c r="A232" s="169">
        <v>42743.666666574252</v>
      </c>
      <c r="B232" s="172">
        <v>23587.552417229686</v>
      </c>
      <c r="C232">
        <f t="shared" si="4"/>
        <v>1</v>
      </c>
      <c r="D232"/>
      <c r="E232" s="7"/>
      <c r="F232" s="7"/>
      <c r="G232" s="7"/>
      <c r="H232" s="7"/>
      <c r="I232" s="7"/>
      <c r="J232" s="7"/>
      <c r="K232" s="7"/>
      <c r="L232" s="7"/>
      <c r="M232" s="7"/>
      <c r="N232" s="7"/>
      <c r="O232" s="7"/>
      <c r="P232" s="7"/>
      <c r="Q232" s="7"/>
      <c r="R232" s="7"/>
      <c r="S232" s="7"/>
      <c r="T232" s="7"/>
      <c r="U232" s="7"/>
      <c r="V232" s="7"/>
      <c r="W232" s="7"/>
      <c r="X232" s="7"/>
      <c r="Y232" s="7"/>
      <c r="Z232" s="7"/>
      <c r="AA232" s="7"/>
      <c r="AB232" s="7"/>
      <c r="AC232" s="7"/>
      <c r="AD232" s="7"/>
      <c r="AE232" s="7"/>
      <c r="AF232" s="7"/>
      <c r="AG232" s="7"/>
      <c r="AH232" s="7"/>
      <c r="AI232" s="7"/>
      <c r="AJ232" s="7"/>
      <c r="AK232" s="7"/>
      <c r="AL232" s="7"/>
      <c r="AM232" s="7"/>
      <c r="AN232" s="7"/>
      <c r="AO232" s="7"/>
      <c r="AP232" s="7"/>
      <c r="AQ232" s="7"/>
      <c r="AR232" s="7"/>
      <c r="AS232" s="7"/>
      <c r="AT232" s="7"/>
      <c r="AU232" s="7"/>
      <c r="AV232" s="7"/>
      <c r="AW232" s="7"/>
      <c r="AX232" s="7"/>
      <c r="AY232" s="7"/>
    </row>
    <row r="233" spans="1:51" ht="16" x14ac:dyDescent="0.2">
      <c r="A233" s="168">
        <v>42743.708333240917</v>
      </c>
      <c r="B233" s="171">
        <v>24480.533825646489</v>
      </c>
      <c r="C233">
        <f t="shared" si="4"/>
        <v>1</v>
      </c>
      <c r="D233"/>
      <c r="E233" s="7"/>
      <c r="F233" s="7"/>
      <c r="G233" s="7"/>
      <c r="H233" s="7"/>
      <c r="I233" s="7"/>
      <c r="J233" s="7"/>
      <c r="K233" s="7"/>
      <c r="L233" s="7"/>
      <c r="M233" s="7"/>
      <c r="N233" s="7"/>
      <c r="O233" s="7"/>
      <c r="P233" s="7"/>
      <c r="Q233" s="7"/>
      <c r="R233" s="7"/>
      <c r="S233" s="7"/>
      <c r="T233" s="7"/>
      <c r="U233" s="7"/>
      <c r="V233" s="7"/>
      <c r="W233" s="7"/>
      <c r="X233" s="7"/>
      <c r="Y233" s="7"/>
      <c r="Z233" s="7"/>
      <c r="AA233" s="7"/>
      <c r="AB233" s="7"/>
      <c r="AC233" s="7"/>
      <c r="AD233" s="7"/>
      <c r="AE233" s="7"/>
      <c r="AF233" s="7"/>
      <c r="AG233" s="7"/>
      <c r="AH233" s="7"/>
      <c r="AI233" s="7"/>
      <c r="AJ233" s="7"/>
      <c r="AK233" s="7"/>
      <c r="AL233" s="7"/>
      <c r="AM233" s="7"/>
      <c r="AN233" s="7"/>
      <c r="AO233" s="7"/>
      <c r="AP233" s="7"/>
      <c r="AQ233" s="7"/>
      <c r="AR233" s="7"/>
      <c r="AS233" s="7"/>
      <c r="AT233" s="7"/>
      <c r="AU233" s="7"/>
      <c r="AV233" s="7"/>
      <c r="AW233" s="7"/>
      <c r="AX233" s="7"/>
      <c r="AY233" s="7"/>
    </row>
    <row r="234" spans="1:51" ht="16" x14ac:dyDescent="0.2">
      <c r="A234" s="169">
        <v>42743.749999907581</v>
      </c>
      <c r="B234" s="172">
        <v>26797.624596295969</v>
      </c>
      <c r="C234">
        <f t="shared" si="4"/>
        <v>1</v>
      </c>
      <c r="D234"/>
      <c r="E234" s="7"/>
      <c r="F234" s="7"/>
      <c r="G234" s="7"/>
      <c r="H234" s="7"/>
      <c r="I234" s="7"/>
      <c r="J234" s="7"/>
      <c r="K234" s="7"/>
      <c r="L234" s="7"/>
      <c r="M234" s="7"/>
      <c r="N234" s="7"/>
      <c r="O234" s="7"/>
      <c r="P234" s="7"/>
      <c r="Q234" s="7"/>
      <c r="R234" s="7"/>
      <c r="S234" s="7"/>
      <c r="T234" s="7"/>
      <c r="U234" s="7"/>
      <c r="V234" s="7"/>
      <c r="W234" s="7"/>
      <c r="X234" s="7"/>
      <c r="Y234" s="7"/>
      <c r="Z234" s="7"/>
      <c r="AA234" s="7"/>
      <c r="AB234" s="7"/>
      <c r="AC234" s="7"/>
      <c r="AD234" s="7"/>
      <c r="AE234" s="7"/>
      <c r="AF234" s="7"/>
      <c r="AG234" s="7"/>
      <c r="AH234" s="7"/>
      <c r="AI234" s="7"/>
      <c r="AJ234" s="7"/>
      <c r="AK234" s="7"/>
      <c r="AL234" s="7"/>
      <c r="AM234" s="7"/>
      <c r="AN234" s="7"/>
      <c r="AO234" s="7"/>
      <c r="AP234" s="7"/>
      <c r="AQ234" s="7"/>
      <c r="AR234" s="7"/>
      <c r="AS234" s="7"/>
      <c r="AT234" s="7"/>
      <c r="AU234" s="7"/>
      <c r="AV234" s="7"/>
      <c r="AW234" s="7"/>
      <c r="AX234" s="7"/>
      <c r="AY234" s="7"/>
    </row>
    <row r="235" spans="1:51" ht="16" x14ac:dyDescent="0.2">
      <c r="A235" s="168">
        <v>42743.791666574245</v>
      </c>
      <c r="B235" s="171">
        <v>27045.435307362037</v>
      </c>
      <c r="C235">
        <f t="shared" si="4"/>
        <v>1</v>
      </c>
      <c r="D235"/>
      <c r="E235" s="7"/>
      <c r="F235" s="7"/>
      <c r="G235" s="7"/>
      <c r="H235" s="7"/>
      <c r="I235" s="7"/>
      <c r="J235" s="7"/>
      <c r="K235" s="7"/>
      <c r="L235" s="7"/>
      <c r="M235" s="7"/>
      <c r="N235" s="7"/>
      <c r="O235" s="7"/>
      <c r="P235" s="7"/>
      <c r="Q235" s="7"/>
      <c r="R235" s="7"/>
      <c r="S235" s="7"/>
      <c r="T235" s="7"/>
      <c r="U235" s="7"/>
      <c r="V235" s="7"/>
      <c r="W235" s="7"/>
      <c r="X235" s="7"/>
      <c r="Y235" s="7"/>
      <c r="Z235" s="7"/>
      <c r="AA235" s="7"/>
      <c r="AB235" s="7"/>
      <c r="AC235" s="7"/>
      <c r="AD235" s="7"/>
      <c r="AE235" s="7"/>
      <c r="AF235" s="7"/>
      <c r="AG235" s="7"/>
      <c r="AH235" s="7"/>
      <c r="AI235" s="7"/>
      <c r="AJ235" s="7"/>
      <c r="AK235" s="7"/>
      <c r="AL235" s="7"/>
      <c r="AM235" s="7"/>
      <c r="AN235" s="7"/>
      <c r="AO235" s="7"/>
      <c r="AP235" s="7"/>
      <c r="AQ235" s="7"/>
      <c r="AR235" s="7"/>
      <c r="AS235" s="7"/>
      <c r="AT235" s="7"/>
      <c r="AU235" s="7"/>
      <c r="AV235" s="7"/>
      <c r="AW235" s="7"/>
      <c r="AX235" s="7"/>
      <c r="AY235" s="7"/>
    </row>
    <row r="236" spans="1:51" ht="16" x14ac:dyDescent="0.2">
      <c r="A236" s="169">
        <v>42743.833333240909</v>
      </c>
      <c r="B236" s="172">
        <v>26545.365056219111</v>
      </c>
      <c r="C236">
        <f t="shared" si="4"/>
        <v>1</v>
      </c>
      <c r="D236"/>
      <c r="E236" s="7"/>
      <c r="F236" s="7"/>
      <c r="G236" s="7"/>
      <c r="H236" s="7"/>
      <c r="I236" s="7"/>
      <c r="J236" s="7"/>
      <c r="K236" s="7"/>
      <c r="L236" s="7"/>
      <c r="M236" s="7"/>
      <c r="N236" s="7"/>
      <c r="O236" s="7"/>
      <c r="P236" s="7"/>
      <c r="Q236" s="7"/>
      <c r="R236" s="7"/>
      <c r="S236" s="7"/>
      <c r="T236" s="7"/>
      <c r="U236" s="7"/>
      <c r="V236" s="7"/>
      <c r="W236" s="7"/>
      <c r="X236" s="7"/>
      <c r="Y236" s="7"/>
      <c r="Z236" s="7"/>
      <c r="AA236" s="7"/>
      <c r="AB236" s="7"/>
      <c r="AC236" s="7"/>
      <c r="AD236" s="7"/>
      <c r="AE236" s="7"/>
      <c r="AF236" s="7"/>
      <c r="AG236" s="7"/>
      <c r="AH236" s="7"/>
      <c r="AI236" s="7"/>
      <c r="AJ236" s="7"/>
      <c r="AK236" s="7"/>
      <c r="AL236" s="7"/>
      <c r="AM236" s="7"/>
      <c r="AN236" s="7"/>
      <c r="AO236" s="7"/>
      <c r="AP236" s="7"/>
      <c r="AQ236" s="7"/>
      <c r="AR236" s="7"/>
      <c r="AS236" s="7"/>
      <c r="AT236" s="7"/>
      <c r="AU236" s="7"/>
      <c r="AV236" s="7"/>
      <c r="AW236" s="7"/>
      <c r="AX236" s="7"/>
      <c r="AY236" s="7"/>
    </row>
    <row r="237" spans="1:51" ht="16" x14ac:dyDescent="0.2">
      <c r="A237" s="168">
        <v>42743.874999907574</v>
      </c>
      <c r="B237" s="171">
        <v>25711.372850519965</v>
      </c>
      <c r="C237">
        <f t="shared" si="4"/>
        <v>1</v>
      </c>
      <c r="D237"/>
      <c r="E237" s="7"/>
      <c r="F237" s="7"/>
      <c r="G237" s="7"/>
      <c r="H237" s="7"/>
      <c r="I237" s="7"/>
      <c r="J237" s="7"/>
      <c r="K237" s="7"/>
      <c r="L237" s="7"/>
      <c r="M237" s="7"/>
      <c r="N237" s="7"/>
      <c r="O237" s="7"/>
      <c r="P237" s="7"/>
      <c r="Q237" s="7"/>
      <c r="R237" s="7"/>
      <c r="S237" s="7"/>
      <c r="T237" s="7"/>
      <c r="U237" s="7"/>
      <c r="V237" s="7"/>
      <c r="W237" s="7"/>
      <c r="X237" s="7"/>
      <c r="Y237" s="7"/>
      <c r="Z237" s="7"/>
      <c r="AA237" s="7"/>
      <c r="AB237" s="7"/>
      <c r="AC237" s="7"/>
      <c r="AD237" s="7"/>
      <c r="AE237" s="7"/>
      <c r="AF237" s="7"/>
      <c r="AG237" s="7"/>
      <c r="AH237" s="7"/>
      <c r="AI237" s="7"/>
      <c r="AJ237" s="7"/>
      <c r="AK237" s="7"/>
      <c r="AL237" s="7"/>
      <c r="AM237" s="7"/>
      <c r="AN237" s="7"/>
      <c r="AO237" s="7"/>
      <c r="AP237" s="7"/>
      <c r="AQ237" s="7"/>
      <c r="AR237" s="7"/>
      <c r="AS237" s="7"/>
      <c r="AT237" s="7"/>
      <c r="AU237" s="7"/>
      <c r="AV237" s="7"/>
      <c r="AW237" s="7"/>
      <c r="AX237" s="7"/>
      <c r="AY237" s="7"/>
    </row>
    <row r="238" spans="1:51" ht="16" x14ac:dyDescent="0.2">
      <c r="A238" s="169">
        <v>42743.916666574238</v>
      </c>
      <c r="B238" s="172">
        <v>24402.995221241108</v>
      </c>
      <c r="C238">
        <f t="shared" si="4"/>
        <v>1</v>
      </c>
      <c r="D238"/>
      <c r="E238" s="7"/>
      <c r="F238" s="7"/>
      <c r="G238" s="7"/>
      <c r="H238" s="7"/>
      <c r="I238" s="7"/>
      <c r="J238" s="7"/>
      <c r="K238" s="7"/>
      <c r="L238" s="7"/>
      <c r="M238" s="7"/>
      <c r="N238" s="7"/>
      <c r="O238" s="7"/>
      <c r="P238" s="7"/>
      <c r="Q238" s="7"/>
      <c r="R238" s="7"/>
      <c r="S238" s="7"/>
      <c r="T238" s="7"/>
      <c r="U238" s="7"/>
      <c r="V238" s="7"/>
      <c r="W238" s="7"/>
      <c r="X238" s="7"/>
      <c r="Y238" s="7"/>
      <c r="Z238" s="7"/>
      <c r="AA238" s="7"/>
      <c r="AB238" s="7"/>
      <c r="AC238" s="7"/>
      <c r="AD238" s="7"/>
      <c r="AE238" s="7"/>
      <c r="AF238" s="7"/>
      <c r="AG238" s="7"/>
      <c r="AH238" s="7"/>
      <c r="AI238" s="7"/>
      <c r="AJ238" s="7"/>
      <c r="AK238" s="7"/>
      <c r="AL238" s="7"/>
      <c r="AM238" s="7"/>
      <c r="AN238" s="7"/>
      <c r="AO238" s="7"/>
      <c r="AP238" s="7"/>
      <c r="AQ238" s="7"/>
      <c r="AR238" s="7"/>
      <c r="AS238" s="7"/>
      <c r="AT238" s="7"/>
      <c r="AU238" s="7"/>
      <c r="AV238" s="7"/>
      <c r="AW238" s="7"/>
      <c r="AX238" s="7"/>
      <c r="AY238" s="7"/>
    </row>
    <row r="239" spans="1:51" ht="16" x14ac:dyDescent="0.2">
      <c r="A239" s="168">
        <v>42743.958333240902</v>
      </c>
      <c r="B239" s="171">
        <v>22761.045113634493</v>
      </c>
      <c r="C239">
        <f t="shared" si="4"/>
        <v>1</v>
      </c>
      <c r="D239"/>
      <c r="E239" s="7"/>
      <c r="F239" s="7"/>
      <c r="G239" s="7"/>
      <c r="H239" s="7"/>
      <c r="I239" s="7"/>
      <c r="J239" s="7"/>
      <c r="K239" s="7"/>
      <c r="L239" s="7"/>
      <c r="M239" s="7"/>
      <c r="N239" s="7"/>
      <c r="O239" s="7"/>
      <c r="P239" s="7"/>
      <c r="Q239" s="7"/>
      <c r="R239" s="7"/>
      <c r="S239" s="7"/>
      <c r="T239" s="7"/>
      <c r="U239" s="7"/>
      <c r="V239" s="7"/>
      <c r="W239" s="7"/>
      <c r="X239" s="7"/>
      <c r="Y239" s="7"/>
      <c r="Z239" s="7"/>
      <c r="AA239" s="7"/>
      <c r="AB239" s="7"/>
      <c r="AC239" s="7"/>
      <c r="AD239" s="7"/>
      <c r="AE239" s="7"/>
      <c r="AF239" s="7"/>
      <c r="AG239" s="7"/>
      <c r="AH239" s="7"/>
      <c r="AI239" s="7"/>
      <c r="AJ239" s="7"/>
      <c r="AK239" s="7"/>
      <c r="AL239" s="7"/>
      <c r="AM239" s="7"/>
      <c r="AN239" s="7"/>
      <c r="AO239" s="7"/>
      <c r="AP239" s="7"/>
      <c r="AQ239" s="7"/>
      <c r="AR239" s="7"/>
      <c r="AS239" s="7"/>
      <c r="AT239" s="7"/>
      <c r="AU239" s="7"/>
      <c r="AV239" s="7"/>
      <c r="AW239" s="7"/>
      <c r="AX239" s="7"/>
      <c r="AY239" s="7"/>
    </row>
    <row r="240" spans="1:51" ht="16" x14ac:dyDescent="0.2">
      <c r="A240" s="169">
        <v>42743.999999907566</v>
      </c>
      <c r="B240" s="172">
        <v>21174.528523626974</v>
      </c>
      <c r="C240">
        <f t="shared" si="4"/>
        <v>1</v>
      </c>
      <c r="D240"/>
      <c r="E240" s="7"/>
      <c r="F240" s="7"/>
      <c r="G240" s="7"/>
      <c r="H240" s="7"/>
      <c r="I240" s="7"/>
      <c r="J240" s="7"/>
      <c r="K240" s="7"/>
      <c r="L240" s="7"/>
      <c r="M240" s="7"/>
      <c r="N240" s="7"/>
      <c r="O240" s="7"/>
      <c r="P240" s="7"/>
      <c r="Q240" s="7"/>
      <c r="R240" s="7"/>
      <c r="S240" s="7"/>
      <c r="T240" s="7"/>
      <c r="U240" s="7"/>
      <c r="V240" s="7"/>
      <c r="W240" s="7"/>
      <c r="X240" s="7"/>
      <c r="Y240" s="7"/>
      <c r="Z240" s="7"/>
      <c r="AA240" s="7"/>
      <c r="AB240" s="7"/>
      <c r="AC240" s="7"/>
      <c r="AD240" s="7"/>
      <c r="AE240" s="7"/>
      <c r="AF240" s="7"/>
      <c r="AG240" s="7"/>
      <c r="AH240" s="7"/>
      <c r="AI240" s="7"/>
      <c r="AJ240" s="7"/>
      <c r="AK240" s="7"/>
      <c r="AL240" s="7"/>
      <c r="AM240" s="7"/>
      <c r="AN240" s="7"/>
      <c r="AO240" s="7"/>
      <c r="AP240" s="7"/>
      <c r="AQ240" s="7"/>
      <c r="AR240" s="7"/>
      <c r="AS240" s="7"/>
      <c r="AT240" s="7"/>
      <c r="AU240" s="7"/>
      <c r="AV240" s="7"/>
      <c r="AW240" s="7"/>
      <c r="AX240" s="7"/>
      <c r="AY240" s="7"/>
    </row>
    <row r="241" spans="1:51" ht="16" x14ac:dyDescent="0.2">
      <c r="A241" s="168">
        <v>42744.04166657423</v>
      </c>
      <c r="B241" s="171">
        <v>20179.21278808924</v>
      </c>
      <c r="C241">
        <f t="shared" si="4"/>
        <v>1</v>
      </c>
      <c r="D241"/>
      <c r="E241" s="7"/>
      <c r="F241" s="7"/>
      <c r="G241" s="7"/>
      <c r="H241" s="7"/>
      <c r="I241" s="7"/>
      <c r="J241" s="7"/>
      <c r="K241" s="7"/>
      <c r="L241" s="7"/>
      <c r="M241" s="7"/>
      <c r="N241" s="7"/>
      <c r="O241" s="7"/>
      <c r="P241" s="7"/>
      <c r="Q241" s="7"/>
      <c r="R241" s="7"/>
      <c r="S241" s="7"/>
      <c r="T241" s="7"/>
      <c r="U241" s="7"/>
      <c r="V241" s="7"/>
      <c r="W241" s="7"/>
      <c r="X241" s="7"/>
      <c r="Y241" s="7"/>
      <c r="Z241" s="7"/>
      <c r="AA241" s="7"/>
      <c r="AB241" s="7"/>
      <c r="AC241" s="7"/>
      <c r="AD241" s="7"/>
      <c r="AE241" s="7"/>
      <c r="AF241" s="7"/>
      <c r="AG241" s="7"/>
      <c r="AH241" s="7"/>
      <c r="AI241" s="7"/>
      <c r="AJ241" s="7"/>
      <c r="AK241" s="7"/>
      <c r="AL241" s="7"/>
      <c r="AM241" s="7"/>
      <c r="AN241" s="7"/>
      <c r="AO241" s="7"/>
      <c r="AP241" s="7"/>
      <c r="AQ241" s="7"/>
      <c r="AR241" s="7"/>
      <c r="AS241" s="7"/>
      <c r="AT241" s="7"/>
      <c r="AU241" s="7"/>
      <c r="AV241" s="7"/>
      <c r="AW241" s="7"/>
      <c r="AX241" s="7"/>
      <c r="AY241" s="7"/>
    </row>
    <row r="242" spans="1:51" ht="16" x14ac:dyDescent="0.2">
      <c r="A242" s="169">
        <v>42744.083333240895</v>
      </c>
      <c r="B242" s="172">
        <v>19818.877177782007</v>
      </c>
      <c r="C242">
        <f t="shared" ref="C242:C305" si="5">MONTH(A242)</f>
        <v>1</v>
      </c>
      <c r="D242"/>
      <c r="E242" s="7"/>
      <c r="F242" s="7"/>
      <c r="G242" s="7"/>
      <c r="H242" s="7"/>
      <c r="I242" s="7"/>
      <c r="J242" s="7"/>
      <c r="K242" s="7"/>
      <c r="L242" s="7"/>
      <c r="M242" s="7"/>
      <c r="N242" s="7"/>
      <c r="O242" s="7"/>
      <c r="P242" s="7"/>
      <c r="Q242" s="7"/>
      <c r="R242" s="7"/>
      <c r="S242" s="7"/>
      <c r="T242" s="7"/>
      <c r="U242" s="7"/>
      <c r="V242" s="7"/>
      <c r="W242" s="7"/>
      <c r="X242" s="7"/>
      <c r="Y242" s="7"/>
      <c r="Z242" s="7"/>
      <c r="AA242" s="7"/>
      <c r="AB242" s="7"/>
      <c r="AC242" s="7"/>
      <c r="AD242" s="7"/>
      <c r="AE242" s="7"/>
      <c r="AF242" s="7"/>
      <c r="AG242" s="7"/>
      <c r="AH242" s="7"/>
      <c r="AI242" s="7"/>
      <c r="AJ242" s="7"/>
      <c r="AK242" s="7"/>
      <c r="AL242" s="7"/>
      <c r="AM242" s="7"/>
      <c r="AN242" s="7"/>
      <c r="AO242" s="7"/>
      <c r="AP242" s="7"/>
      <c r="AQ242" s="7"/>
      <c r="AR242" s="7"/>
      <c r="AS242" s="7"/>
      <c r="AT242" s="7"/>
      <c r="AU242" s="7"/>
      <c r="AV242" s="7"/>
      <c r="AW242" s="7"/>
      <c r="AX242" s="7"/>
      <c r="AY242" s="7"/>
    </row>
    <row r="243" spans="1:51" ht="16" x14ac:dyDescent="0.2">
      <c r="A243" s="168">
        <v>42744.124999907559</v>
      </c>
      <c r="B243" s="171">
        <v>19715.163883698664</v>
      </c>
      <c r="C243">
        <f t="shared" si="5"/>
        <v>1</v>
      </c>
      <c r="D243"/>
      <c r="E243" s="7"/>
      <c r="F243" s="7"/>
      <c r="G243" s="7"/>
      <c r="H243" s="7"/>
      <c r="I243" s="7"/>
      <c r="J243" s="7"/>
      <c r="K243" s="7"/>
      <c r="L243" s="7"/>
      <c r="M243" s="7"/>
      <c r="N243" s="7"/>
      <c r="O243" s="7"/>
      <c r="P243" s="7"/>
      <c r="Q243" s="7"/>
      <c r="R243" s="7"/>
      <c r="S243" s="7"/>
      <c r="T243" s="7"/>
      <c r="U243" s="7"/>
      <c r="V243" s="7"/>
      <c r="W243" s="7"/>
      <c r="X243" s="7"/>
      <c r="Y243" s="7"/>
      <c r="Z243" s="7"/>
      <c r="AA243" s="7"/>
      <c r="AB243" s="7"/>
      <c r="AC243" s="7"/>
      <c r="AD243" s="7"/>
      <c r="AE243" s="7"/>
      <c r="AF243" s="7"/>
      <c r="AG243" s="7"/>
      <c r="AH243" s="7"/>
      <c r="AI243" s="7"/>
      <c r="AJ243" s="7"/>
      <c r="AK243" s="7"/>
      <c r="AL243" s="7"/>
      <c r="AM243" s="7"/>
      <c r="AN243" s="7"/>
      <c r="AO243" s="7"/>
      <c r="AP243" s="7"/>
      <c r="AQ243" s="7"/>
      <c r="AR243" s="7"/>
      <c r="AS243" s="7"/>
      <c r="AT243" s="7"/>
      <c r="AU243" s="7"/>
      <c r="AV243" s="7"/>
      <c r="AW243" s="7"/>
      <c r="AX243" s="7"/>
      <c r="AY243" s="7"/>
    </row>
    <row r="244" spans="1:51" ht="16" x14ac:dyDescent="0.2">
      <c r="A244" s="169">
        <v>42744.166666574223</v>
      </c>
      <c r="B244" s="172">
        <v>20033.169568407509</v>
      </c>
      <c r="C244">
        <f t="shared" si="5"/>
        <v>1</v>
      </c>
      <c r="D244"/>
      <c r="E244" s="7"/>
      <c r="F244" s="7"/>
      <c r="G244" s="7"/>
      <c r="H244" s="7"/>
      <c r="I244" s="7"/>
      <c r="J244" s="7"/>
      <c r="K244" s="7"/>
      <c r="L244" s="7"/>
      <c r="M244" s="7"/>
      <c r="N244" s="7"/>
      <c r="O244" s="7"/>
      <c r="P244" s="7"/>
      <c r="Q244" s="7"/>
      <c r="R244" s="7"/>
      <c r="S244" s="7"/>
      <c r="T244" s="7"/>
      <c r="U244" s="7"/>
      <c r="V244" s="7"/>
      <c r="W244" s="7"/>
      <c r="X244" s="7"/>
      <c r="Y244" s="7"/>
      <c r="Z244" s="7"/>
      <c r="AA244" s="7"/>
      <c r="AB244" s="7"/>
      <c r="AC244" s="7"/>
      <c r="AD244" s="7"/>
      <c r="AE244" s="7"/>
      <c r="AF244" s="7"/>
      <c r="AG244" s="7"/>
      <c r="AH244" s="7"/>
      <c r="AI244" s="7"/>
      <c r="AJ244" s="7"/>
      <c r="AK244" s="7"/>
      <c r="AL244" s="7"/>
      <c r="AM244" s="7"/>
      <c r="AN244" s="7"/>
      <c r="AO244" s="7"/>
      <c r="AP244" s="7"/>
      <c r="AQ244" s="7"/>
      <c r="AR244" s="7"/>
      <c r="AS244" s="7"/>
      <c r="AT244" s="7"/>
      <c r="AU244" s="7"/>
      <c r="AV244" s="7"/>
      <c r="AW244" s="7"/>
      <c r="AX244" s="7"/>
      <c r="AY244" s="7"/>
    </row>
    <row r="245" spans="1:51" ht="16" x14ac:dyDescent="0.2">
      <c r="A245" s="168">
        <v>42744.208333240887</v>
      </c>
      <c r="B245" s="171">
        <v>20643.990505935806</v>
      </c>
      <c r="C245">
        <f t="shared" si="5"/>
        <v>1</v>
      </c>
      <c r="D245"/>
      <c r="E245" s="7"/>
      <c r="F245" s="7"/>
      <c r="G245" s="7"/>
      <c r="H245" s="7"/>
      <c r="I245" s="7"/>
      <c r="J245" s="7"/>
      <c r="K245" s="7"/>
      <c r="L245" s="7"/>
      <c r="M245" s="7"/>
      <c r="N245" s="7"/>
      <c r="O245" s="7"/>
      <c r="P245" s="7"/>
      <c r="Q245" s="7"/>
      <c r="R245" s="7"/>
      <c r="S245" s="7"/>
      <c r="T245" s="7"/>
      <c r="U245" s="7"/>
      <c r="V245" s="7"/>
      <c r="W245" s="7"/>
      <c r="X245" s="7"/>
      <c r="Y245" s="7"/>
      <c r="Z245" s="7"/>
      <c r="AA245" s="7"/>
      <c r="AB245" s="7"/>
      <c r="AC245" s="7"/>
      <c r="AD245" s="7"/>
      <c r="AE245" s="7"/>
      <c r="AF245" s="7"/>
      <c r="AG245" s="7"/>
      <c r="AH245" s="7"/>
      <c r="AI245" s="7"/>
      <c r="AJ245" s="7"/>
      <c r="AK245" s="7"/>
      <c r="AL245" s="7"/>
      <c r="AM245" s="7"/>
      <c r="AN245" s="7"/>
      <c r="AO245" s="7"/>
      <c r="AP245" s="7"/>
      <c r="AQ245" s="7"/>
      <c r="AR245" s="7"/>
      <c r="AS245" s="7"/>
      <c r="AT245" s="7"/>
      <c r="AU245" s="7"/>
      <c r="AV245" s="7"/>
      <c r="AW245" s="7"/>
      <c r="AX245" s="7"/>
      <c r="AY245" s="7"/>
    </row>
    <row r="246" spans="1:51" ht="16" x14ac:dyDescent="0.2">
      <c r="A246" s="169">
        <v>42744.249999907552</v>
      </c>
      <c r="B246" s="172">
        <v>21873.04626236645</v>
      </c>
      <c r="C246">
        <f t="shared" si="5"/>
        <v>1</v>
      </c>
      <c r="D246"/>
      <c r="E246" s="7"/>
      <c r="F246" s="7"/>
      <c r="G246" s="7"/>
      <c r="H246" s="7"/>
      <c r="I246" s="7"/>
      <c r="J246" s="7"/>
      <c r="K246" s="7"/>
      <c r="L246" s="7"/>
      <c r="M246" s="7"/>
      <c r="N246" s="7"/>
      <c r="O246" s="7"/>
      <c r="P246" s="7"/>
      <c r="Q246" s="7"/>
      <c r="R246" s="7"/>
      <c r="S246" s="7"/>
      <c r="T246" s="7"/>
      <c r="U246" s="7"/>
      <c r="V246" s="7"/>
      <c r="W246" s="7"/>
      <c r="X246" s="7"/>
      <c r="Y246" s="7"/>
      <c r="Z246" s="7"/>
      <c r="AA246" s="7"/>
      <c r="AB246" s="7"/>
      <c r="AC246" s="7"/>
      <c r="AD246" s="7"/>
      <c r="AE246" s="7"/>
      <c r="AF246" s="7"/>
      <c r="AG246" s="7"/>
      <c r="AH246" s="7"/>
      <c r="AI246" s="7"/>
      <c r="AJ246" s="7"/>
      <c r="AK246" s="7"/>
      <c r="AL246" s="7"/>
      <c r="AM246" s="7"/>
      <c r="AN246" s="7"/>
      <c r="AO246" s="7"/>
      <c r="AP246" s="7"/>
      <c r="AQ246" s="7"/>
      <c r="AR246" s="7"/>
      <c r="AS246" s="7"/>
      <c r="AT246" s="7"/>
      <c r="AU246" s="7"/>
      <c r="AV246" s="7"/>
      <c r="AW246" s="7"/>
      <c r="AX246" s="7"/>
      <c r="AY246" s="7"/>
    </row>
    <row r="247" spans="1:51" ht="16" x14ac:dyDescent="0.2">
      <c r="A247" s="168">
        <v>42744.291666574216</v>
      </c>
      <c r="B247" s="171">
        <v>24161.38805452067</v>
      </c>
      <c r="C247">
        <f t="shared" si="5"/>
        <v>1</v>
      </c>
      <c r="D247"/>
      <c r="E247" s="7"/>
      <c r="F247" s="7"/>
      <c r="G247" s="7"/>
      <c r="H247" s="7"/>
      <c r="I247" s="7"/>
      <c r="J247" s="7"/>
      <c r="K247" s="7"/>
      <c r="L247" s="7"/>
      <c r="M247" s="7"/>
      <c r="N247" s="7"/>
      <c r="O247" s="7"/>
      <c r="P247" s="7"/>
      <c r="Q247" s="7"/>
      <c r="R247" s="7"/>
      <c r="S247" s="7"/>
      <c r="T247" s="7"/>
      <c r="U247" s="7"/>
      <c r="V247" s="7"/>
      <c r="W247" s="7"/>
      <c r="X247" s="7"/>
      <c r="Y247" s="7"/>
      <c r="Z247" s="7"/>
      <c r="AA247" s="7"/>
      <c r="AB247" s="7"/>
      <c r="AC247" s="7"/>
      <c r="AD247" s="7"/>
      <c r="AE247" s="7"/>
      <c r="AF247" s="7"/>
      <c r="AG247" s="7"/>
      <c r="AH247" s="7"/>
      <c r="AI247" s="7"/>
      <c r="AJ247" s="7"/>
      <c r="AK247" s="7"/>
      <c r="AL247" s="7"/>
      <c r="AM247" s="7"/>
      <c r="AN247" s="7"/>
      <c r="AO247" s="7"/>
      <c r="AP247" s="7"/>
      <c r="AQ247" s="7"/>
      <c r="AR247" s="7"/>
      <c r="AS247" s="7"/>
      <c r="AT247" s="7"/>
      <c r="AU247" s="7"/>
      <c r="AV247" s="7"/>
      <c r="AW247" s="7"/>
      <c r="AX247" s="7"/>
      <c r="AY247" s="7"/>
    </row>
    <row r="248" spans="1:51" ht="16" x14ac:dyDescent="0.2">
      <c r="A248" s="169">
        <v>42744.33333324088</v>
      </c>
      <c r="B248" s="172">
        <v>26002.341072879233</v>
      </c>
      <c r="C248">
        <f t="shared" si="5"/>
        <v>1</v>
      </c>
      <c r="D248"/>
      <c r="E248" s="7"/>
      <c r="F248" s="7"/>
      <c r="G248" s="7"/>
      <c r="H248" s="7"/>
      <c r="I248" s="7"/>
      <c r="J248" s="7"/>
      <c r="K248" s="7"/>
      <c r="L248" s="7"/>
      <c r="M248" s="7"/>
      <c r="N248" s="7"/>
      <c r="O248" s="7"/>
      <c r="P248" s="7"/>
      <c r="Q248" s="7"/>
      <c r="R248" s="7"/>
      <c r="S248" s="7"/>
      <c r="T248" s="7"/>
      <c r="U248" s="7"/>
      <c r="V248" s="7"/>
      <c r="W248" s="7"/>
      <c r="X248" s="7"/>
      <c r="Y248" s="7"/>
      <c r="Z248" s="7"/>
      <c r="AA248" s="7"/>
      <c r="AB248" s="7"/>
      <c r="AC248" s="7"/>
      <c r="AD248" s="7"/>
      <c r="AE248" s="7"/>
      <c r="AF248" s="7"/>
      <c r="AG248" s="7"/>
      <c r="AH248" s="7"/>
      <c r="AI248" s="7"/>
      <c r="AJ248" s="7"/>
      <c r="AK248" s="7"/>
      <c r="AL248" s="7"/>
      <c r="AM248" s="7"/>
      <c r="AN248" s="7"/>
      <c r="AO248" s="7"/>
      <c r="AP248" s="7"/>
      <c r="AQ248" s="7"/>
      <c r="AR248" s="7"/>
      <c r="AS248" s="7"/>
      <c r="AT248" s="7"/>
      <c r="AU248" s="7"/>
      <c r="AV248" s="7"/>
      <c r="AW248" s="7"/>
      <c r="AX248" s="7"/>
      <c r="AY248" s="7"/>
    </row>
    <row r="249" spans="1:51" ht="16" x14ac:dyDescent="0.2">
      <c r="A249" s="168">
        <v>42744.374999907544</v>
      </c>
      <c r="B249" s="171">
        <v>26560.905476972013</v>
      </c>
      <c r="C249">
        <f t="shared" si="5"/>
        <v>1</v>
      </c>
      <c r="D249"/>
      <c r="E249" s="7"/>
      <c r="F249" s="7"/>
      <c r="G249" s="7"/>
      <c r="H249" s="7"/>
      <c r="I249" s="7"/>
      <c r="J249" s="7"/>
      <c r="K249" s="7"/>
      <c r="L249" s="7"/>
      <c r="M249" s="7"/>
      <c r="N249" s="7"/>
      <c r="O249" s="7"/>
      <c r="P249" s="7"/>
      <c r="Q249" s="7"/>
      <c r="R249" s="7"/>
      <c r="S249" s="7"/>
      <c r="T249" s="7"/>
      <c r="U249" s="7"/>
      <c r="V249" s="7"/>
      <c r="W249" s="7"/>
      <c r="X249" s="7"/>
      <c r="Y249" s="7"/>
      <c r="Z249" s="7"/>
      <c r="AA249" s="7"/>
      <c r="AB249" s="7"/>
      <c r="AC249" s="7"/>
      <c r="AD249" s="7"/>
      <c r="AE249" s="7"/>
      <c r="AF249" s="7"/>
      <c r="AG249" s="7"/>
      <c r="AH249" s="7"/>
      <c r="AI249" s="7"/>
      <c r="AJ249" s="7"/>
      <c r="AK249" s="7"/>
      <c r="AL249" s="7"/>
      <c r="AM249" s="7"/>
      <c r="AN249" s="7"/>
      <c r="AO249" s="7"/>
      <c r="AP249" s="7"/>
      <c r="AQ249" s="7"/>
      <c r="AR249" s="7"/>
      <c r="AS249" s="7"/>
      <c r="AT249" s="7"/>
      <c r="AU249" s="7"/>
      <c r="AV249" s="7"/>
      <c r="AW249" s="7"/>
      <c r="AX249" s="7"/>
      <c r="AY249" s="7"/>
    </row>
    <row r="250" spans="1:51" ht="16" x14ac:dyDescent="0.2">
      <c r="A250" s="169">
        <v>42744.416666574209</v>
      </c>
      <c r="B250" s="172">
        <v>26960.556061775114</v>
      </c>
      <c r="C250">
        <f t="shared" si="5"/>
        <v>1</v>
      </c>
      <c r="D250"/>
      <c r="E250" s="7"/>
      <c r="F250" s="7"/>
      <c r="G250" s="7"/>
      <c r="H250" s="7"/>
      <c r="I250" s="7"/>
      <c r="J250" s="7"/>
      <c r="K250" s="7"/>
      <c r="L250" s="7"/>
      <c r="M250" s="7"/>
      <c r="N250" s="7"/>
      <c r="O250" s="7"/>
      <c r="P250" s="7"/>
      <c r="Q250" s="7"/>
      <c r="R250" s="7"/>
      <c r="S250" s="7"/>
      <c r="T250" s="7"/>
      <c r="U250" s="7"/>
      <c r="V250" s="7"/>
      <c r="W250" s="7"/>
      <c r="X250" s="7"/>
      <c r="Y250" s="7"/>
      <c r="Z250" s="7"/>
      <c r="AA250" s="7"/>
      <c r="AB250" s="7"/>
      <c r="AC250" s="7"/>
      <c r="AD250" s="7"/>
      <c r="AE250" s="7"/>
      <c r="AF250" s="7"/>
      <c r="AG250" s="7"/>
      <c r="AH250" s="7"/>
      <c r="AI250" s="7"/>
      <c r="AJ250" s="7"/>
      <c r="AK250" s="7"/>
      <c r="AL250" s="7"/>
      <c r="AM250" s="7"/>
      <c r="AN250" s="7"/>
      <c r="AO250" s="7"/>
      <c r="AP250" s="7"/>
      <c r="AQ250" s="7"/>
      <c r="AR250" s="7"/>
      <c r="AS250" s="7"/>
      <c r="AT250" s="7"/>
      <c r="AU250" s="7"/>
      <c r="AV250" s="7"/>
      <c r="AW250" s="7"/>
      <c r="AX250" s="7"/>
      <c r="AY250" s="7"/>
    </row>
    <row r="251" spans="1:51" ht="16" x14ac:dyDescent="0.2">
      <c r="A251" s="168">
        <v>42744.458333240873</v>
      </c>
      <c r="B251" s="171">
        <v>26947.953559406491</v>
      </c>
      <c r="C251">
        <f t="shared" si="5"/>
        <v>1</v>
      </c>
      <c r="D251"/>
      <c r="E251" s="7"/>
      <c r="F251" s="7"/>
      <c r="G251" s="7"/>
      <c r="H251" s="7"/>
      <c r="I251" s="7"/>
      <c r="J251" s="7"/>
      <c r="K251" s="7"/>
      <c r="L251" s="7"/>
      <c r="M251" s="7"/>
      <c r="N251" s="7"/>
      <c r="O251" s="7"/>
      <c r="P251" s="7"/>
      <c r="Q251" s="7"/>
      <c r="R251" s="7"/>
      <c r="S251" s="7"/>
      <c r="T251" s="7"/>
      <c r="U251" s="7"/>
      <c r="V251" s="7"/>
      <c r="W251" s="7"/>
      <c r="X251" s="7"/>
      <c r="Y251" s="7"/>
      <c r="Z251" s="7"/>
      <c r="AA251" s="7"/>
      <c r="AB251" s="7"/>
      <c r="AC251" s="7"/>
      <c r="AD251" s="7"/>
      <c r="AE251" s="7"/>
      <c r="AF251" s="7"/>
      <c r="AG251" s="7"/>
      <c r="AH251" s="7"/>
      <c r="AI251" s="7"/>
      <c r="AJ251" s="7"/>
      <c r="AK251" s="7"/>
      <c r="AL251" s="7"/>
      <c r="AM251" s="7"/>
      <c r="AN251" s="7"/>
      <c r="AO251" s="7"/>
      <c r="AP251" s="7"/>
      <c r="AQ251" s="7"/>
      <c r="AR251" s="7"/>
      <c r="AS251" s="7"/>
      <c r="AT251" s="7"/>
      <c r="AU251" s="7"/>
      <c r="AV251" s="7"/>
      <c r="AW251" s="7"/>
      <c r="AX251" s="7"/>
      <c r="AY251" s="7"/>
    </row>
    <row r="252" spans="1:51" ht="16" x14ac:dyDescent="0.2">
      <c r="A252" s="169">
        <v>42744.499999907537</v>
      </c>
      <c r="B252" s="172">
        <v>26595.826543183732</v>
      </c>
      <c r="C252">
        <f t="shared" si="5"/>
        <v>1</v>
      </c>
      <c r="D252"/>
      <c r="E252" s="7"/>
      <c r="F252" s="7"/>
      <c r="G252" s="7"/>
      <c r="H252" s="7"/>
      <c r="I252" s="7"/>
      <c r="J252" s="7"/>
      <c r="K252" s="7"/>
      <c r="L252" s="7"/>
      <c r="M252" s="7"/>
      <c r="N252" s="7"/>
      <c r="O252" s="7"/>
      <c r="P252" s="7"/>
      <c r="Q252" s="7"/>
      <c r="R252" s="7"/>
      <c r="S252" s="7"/>
      <c r="T252" s="7"/>
      <c r="U252" s="7"/>
      <c r="V252" s="7"/>
      <c r="W252" s="7"/>
      <c r="X252" s="7"/>
      <c r="Y252" s="7"/>
      <c r="Z252" s="7"/>
      <c r="AA252" s="7"/>
      <c r="AB252" s="7"/>
      <c r="AC252" s="7"/>
      <c r="AD252" s="7"/>
      <c r="AE252" s="7"/>
      <c r="AF252" s="7"/>
      <c r="AG252" s="7"/>
      <c r="AH252" s="7"/>
      <c r="AI252" s="7"/>
      <c r="AJ252" s="7"/>
      <c r="AK252" s="7"/>
      <c r="AL252" s="7"/>
      <c r="AM252" s="7"/>
      <c r="AN252" s="7"/>
      <c r="AO252" s="7"/>
      <c r="AP252" s="7"/>
      <c r="AQ252" s="7"/>
      <c r="AR252" s="7"/>
      <c r="AS252" s="7"/>
      <c r="AT252" s="7"/>
      <c r="AU252" s="7"/>
      <c r="AV252" s="7"/>
      <c r="AW252" s="7"/>
      <c r="AX252" s="7"/>
      <c r="AY252" s="7"/>
    </row>
    <row r="253" spans="1:51" ht="16" x14ac:dyDescent="0.2">
      <c r="A253" s="168">
        <v>42744.541666574201</v>
      </c>
      <c r="B253" s="171">
        <v>26097.598283638632</v>
      </c>
      <c r="C253">
        <f t="shared" si="5"/>
        <v>1</v>
      </c>
      <c r="D253"/>
      <c r="E253" s="7"/>
      <c r="F253" s="7"/>
      <c r="G253" s="7"/>
      <c r="H253" s="7"/>
      <c r="I253" s="7"/>
      <c r="J253" s="7"/>
      <c r="K253" s="7"/>
      <c r="L253" s="7"/>
      <c r="M253" s="7"/>
      <c r="N253" s="7"/>
      <c r="O253" s="7"/>
      <c r="P253" s="7"/>
      <c r="Q253" s="7"/>
      <c r="R253" s="7"/>
      <c r="S253" s="7"/>
      <c r="T253" s="7"/>
      <c r="U253" s="7"/>
      <c r="V253" s="7"/>
      <c r="W253" s="7"/>
      <c r="X253" s="7"/>
      <c r="Y253" s="7"/>
      <c r="Z253" s="7"/>
      <c r="AA253" s="7"/>
      <c r="AB253" s="7"/>
      <c r="AC253" s="7"/>
      <c r="AD253" s="7"/>
      <c r="AE253" s="7"/>
      <c r="AF253" s="7"/>
      <c r="AG253" s="7"/>
      <c r="AH253" s="7"/>
      <c r="AI253" s="7"/>
      <c r="AJ253" s="7"/>
      <c r="AK253" s="7"/>
      <c r="AL253" s="7"/>
      <c r="AM253" s="7"/>
      <c r="AN253" s="7"/>
      <c r="AO253" s="7"/>
      <c r="AP253" s="7"/>
      <c r="AQ253" s="7"/>
      <c r="AR253" s="7"/>
      <c r="AS253" s="7"/>
      <c r="AT253" s="7"/>
      <c r="AU253" s="7"/>
      <c r="AV253" s="7"/>
      <c r="AW253" s="7"/>
      <c r="AX253" s="7"/>
      <c r="AY253" s="7"/>
    </row>
    <row r="254" spans="1:51" ht="16" x14ac:dyDescent="0.2">
      <c r="A254" s="169">
        <v>42744.583333240866</v>
      </c>
      <c r="B254" s="172">
        <v>25992.306174270256</v>
      </c>
      <c r="C254">
        <f t="shared" si="5"/>
        <v>1</v>
      </c>
      <c r="D254"/>
      <c r="E254" s="7"/>
      <c r="F254" s="7"/>
      <c r="G254" s="7"/>
      <c r="H254" s="7"/>
      <c r="I254" s="7"/>
      <c r="J254" s="7"/>
      <c r="K254" s="7"/>
      <c r="L254" s="7"/>
      <c r="M254" s="7"/>
      <c r="N254" s="7"/>
      <c r="O254" s="7"/>
      <c r="P254" s="7"/>
      <c r="Q254" s="7"/>
      <c r="R254" s="7"/>
      <c r="S254" s="7"/>
      <c r="T254" s="7"/>
      <c r="U254" s="7"/>
      <c r="V254" s="7"/>
      <c r="W254" s="7"/>
      <c r="X254" s="7"/>
      <c r="Y254" s="7"/>
      <c r="Z254" s="7"/>
      <c r="AA254" s="7"/>
      <c r="AB254" s="7"/>
      <c r="AC254" s="7"/>
      <c r="AD254" s="7"/>
      <c r="AE254" s="7"/>
      <c r="AF254" s="7"/>
      <c r="AG254" s="7"/>
      <c r="AH254" s="7"/>
      <c r="AI254" s="7"/>
      <c r="AJ254" s="7"/>
      <c r="AK254" s="7"/>
      <c r="AL254" s="7"/>
      <c r="AM254" s="7"/>
      <c r="AN254" s="7"/>
      <c r="AO254" s="7"/>
      <c r="AP254" s="7"/>
      <c r="AQ254" s="7"/>
      <c r="AR254" s="7"/>
      <c r="AS254" s="7"/>
      <c r="AT254" s="7"/>
      <c r="AU254" s="7"/>
      <c r="AV254" s="7"/>
      <c r="AW254" s="7"/>
      <c r="AX254" s="7"/>
      <c r="AY254" s="7"/>
    </row>
    <row r="255" spans="1:51" ht="16" x14ac:dyDescent="0.2">
      <c r="A255" s="168">
        <v>42744.62499990753</v>
      </c>
      <c r="B255" s="171">
        <v>26257.140002638549</v>
      </c>
      <c r="C255">
        <f t="shared" si="5"/>
        <v>1</v>
      </c>
      <c r="D255"/>
      <c r="E255" s="7"/>
      <c r="F255" s="7"/>
      <c r="G255" s="7"/>
      <c r="H255" s="7"/>
      <c r="I255" s="7"/>
      <c r="J255" s="7"/>
      <c r="K255" s="7"/>
      <c r="L255" s="7"/>
      <c r="M255" s="7"/>
      <c r="N255" s="7"/>
      <c r="O255" s="7"/>
      <c r="P255" s="7"/>
      <c r="Q255" s="7"/>
      <c r="R255" s="7"/>
      <c r="S255" s="7"/>
      <c r="T255" s="7"/>
      <c r="U255" s="7"/>
      <c r="V255" s="7"/>
      <c r="W255" s="7"/>
      <c r="X255" s="7"/>
      <c r="Y255" s="7"/>
      <c r="Z255" s="7"/>
      <c r="AA255" s="7"/>
      <c r="AB255" s="7"/>
      <c r="AC255" s="7"/>
      <c r="AD255" s="7"/>
      <c r="AE255" s="7"/>
      <c r="AF255" s="7"/>
      <c r="AG255" s="7"/>
      <c r="AH255" s="7"/>
      <c r="AI255" s="7"/>
      <c r="AJ255" s="7"/>
      <c r="AK255" s="7"/>
      <c r="AL255" s="7"/>
      <c r="AM255" s="7"/>
      <c r="AN255" s="7"/>
      <c r="AO255" s="7"/>
      <c r="AP255" s="7"/>
      <c r="AQ255" s="7"/>
      <c r="AR255" s="7"/>
      <c r="AS255" s="7"/>
      <c r="AT255" s="7"/>
      <c r="AU255" s="7"/>
      <c r="AV255" s="7"/>
      <c r="AW255" s="7"/>
      <c r="AX255" s="7"/>
      <c r="AY255" s="7"/>
    </row>
    <row r="256" spans="1:51" ht="16" x14ac:dyDescent="0.2">
      <c r="A256" s="169">
        <v>42744.666666574194</v>
      </c>
      <c r="B256" s="172">
        <v>26271.423012424111</v>
      </c>
      <c r="C256">
        <f t="shared" si="5"/>
        <v>1</v>
      </c>
      <c r="D256"/>
      <c r="E256" s="7"/>
      <c r="F256" s="7"/>
      <c r="G256" s="7"/>
      <c r="H256" s="7"/>
      <c r="I256" s="7"/>
      <c r="J256" s="7"/>
      <c r="K256" s="7"/>
      <c r="L256" s="7"/>
      <c r="M256" s="7"/>
      <c r="N256" s="7"/>
      <c r="O256" s="7"/>
      <c r="P256" s="7"/>
      <c r="Q256" s="7"/>
      <c r="R256" s="7"/>
      <c r="S256" s="7"/>
      <c r="T256" s="7"/>
      <c r="U256" s="7"/>
      <c r="V256" s="7"/>
      <c r="W256" s="7"/>
      <c r="X256" s="7"/>
      <c r="Y256" s="7"/>
      <c r="Z256" s="7"/>
      <c r="AA256" s="7"/>
      <c r="AB256" s="7"/>
      <c r="AC256" s="7"/>
      <c r="AD256" s="7"/>
      <c r="AE256" s="7"/>
      <c r="AF256" s="7"/>
      <c r="AG256" s="7"/>
      <c r="AH256" s="7"/>
      <c r="AI256" s="7"/>
      <c r="AJ256" s="7"/>
      <c r="AK256" s="7"/>
      <c r="AL256" s="7"/>
      <c r="AM256" s="7"/>
      <c r="AN256" s="7"/>
      <c r="AO256" s="7"/>
      <c r="AP256" s="7"/>
      <c r="AQ256" s="7"/>
      <c r="AR256" s="7"/>
      <c r="AS256" s="7"/>
      <c r="AT256" s="7"/>
      <c r="AU256" s="7"/>
      <c r="AV256" s="7"/>
      <c r="AW256" s="7"/>
      <c r="AX256" s="7"/>
      <c r="AY256" s="7"/>
    </row>
    <row r="257" spans="1:51" ht="16" x14ac:dyDescent="0.2">
      <c r="A257" s="168">
        <v>42744.708333240858</v>
      </c>
      <c r="B257" s="171">
        <v>27036.789104996282</v>
      </c>
      <c r="C257">
        <f t="shared" si="5"/>
        <v>1</v>
      </c>
      <c r="D257"/>
      <c r="E257" s="7"/>
      <c r="F257" s="7"/>
      <c r="G257" s="7"/>
      <c r="H257" s="7"/>
      <c r="I257" s="7"/>
      <c r="J257" s="7"/>
      <c r="K257" s="7"/>
      <c r="L257" s="7"/>
      <c r="M257" s="7"/>
      <c r="N257" s="7"/>
      <c r="O257" s="7"/>
      <c r="P257" s="7"/>
      <c r="Q257" s="7"/>
      <c r="R257" s="7"/>
      <c r="S257" s="7"/>
      <c r="T257" s="7"/>
      <c r="U257" s="7"/>
      <c r="V257" s="7"/>
      <c r="W257" s="7"/>
      <c r="X257" s="7"/>
      <c r="Y257" s="7"/>
      <c r="Z257" s="7"/>
      <c r="AA257" s="7"/>
      <c r="AB257" s="7"/>
      <c r="AC257" s="7"/>
      <c r="AD257" s="7"/>
      <c r="AE257" s="7"/>
      <c r="AF257" s="7"/>
      <c r="AG257" s="7"/>
      <c r="AH257" s="7"/>
      <c r="AI257" s="7"/>
      <c r="AJ257" s="7"/>
      <c r="AK257" s="7"/>
      <c r="AL257" s="7"/>
      <c r="AM257" s="7"/>
      <c r="AN257" s="7"/>
      <c r="AO257" s="7"/>
      <c r="AP257" s="7"/>
      <c r="AQ257" s="7"/>
      <c r="AR257" s="7"/>
      <c r="AS257" s="7"/>
      <c r="AT257" s="7"/>
      <c r="AU257" s="7"/>
      <c r="AV257" s="7"/>
      <c r="AW257" s="7"/>
      <c r="AX257" s="7"/>
      <c r="AY257" s="7"/>
    </row>
    <row r="258" spans="1:51" ht="16" x14ac:dyDescent="0.2">
      <c r="A258" s="169">
        <v>42744.749999907523</v>
      </c>
      <c r="B258" s="172">
        <v>29368.252788459624</v>
      </c>
      <c r="C258">
        <f t="shared" si="5"/>
        <v>1</v>
      </c>
      <c r="D258"/>
      <c r="E258" s="7"/>
      <c r="F258" s="7"/>
      <c r="G258" s="7"/>
      <c r="H258" s="7"/>
      <c r="I258" s="7"/>
      <c r="J258" s="7"/>
      <c r="K258" s="7"/>
      <c r="L258" s="7"/>
      <c r="M258" s="7"/>
      <c r="N258" s="7"/>
      <c r="O258" s="7"/>
      <c r="P258" s="7"/>
      <c r="Q258" s="7"/>
      <c r="R258" s="7"/>
      <c r="S258" s="7"/>
      <c r="T258" s="7"/>
      <c r="U258" s="7"/>
      <c r="V258" s="7"/>
      <c r="W258" s="7"/>
      <c r="X258" s="7"/>
      <c r="Y258" s="7"/>
      <c r="Z258" s="7"/>
      <c r="AA258" s="7"/>
      <c r="AB258" s="7"/>
      <c r="AC258" s="7"/>
      <c r="AD258" s="7"/>
      <c r="AE258" s="7"/>
      <c r="AF258" s="7"/>
      <c r="AG258" s="7"/>
      <c r="AH258" s="7"/>
      <c r="AI258" s="7"/>
      <c r="AJ258" s="7"/>
      <c r="AK258" s="7"/>
      <c r="AL258" s="7"/>
      <c r="AM258" s="7"/>
      <c r="AN258" s="7"/>
      <c r="AO258" s="7"/>
      <c r="AP258" s="7"/>
      <c r="AQ258" s="7"/>
      <c r="AR258" s="7"/>
      <c r="AS258" s="7"/>
      <c r="AT258" s="7"/>
      <c r="AU258" s="7"/>
      <c r="AV258" s="7"/>
      <c r="AW258" s="7"/>
      <c r="AX258" s="7"/>
      <c r="AY258" s="7"/>
    </row>
    <row r="259" spans="1:51" ht="16" x14ac:dyDescent="0.2">
      <c r="A259" s="168">
        <v>42744.791666574187</v>
      </c>
      <c r="B259" s="171">
        <v>29638.880778683972</v>
      </c>
      <c r="C259">
        <f t="shared" si="5"/>
        <v>1</v>
      </c>
      <c r="D259"/>
      <c r="E259" s="7"/>
      <c r="F259" s="7"/>
      <c r="G259" s="7"/>
      <c r="H259" s="7"/>
      <c r="I259" s="7"/>
      <c r="J259" s="7"/>
      <c r="K259" s="7"/>
      <c r="L259" s="7"/>
      <c r="M259" s="7"/>
      <c r="N259" s="7"/>
      <c r="O259" s="7"/>
      <c r="P259" s="7"/>
      <c r="Q259" s="7"/>
      <c r="R259" s="7"/>
      <c r="S259" s="7"/>
      <c r="T259" s="7"/>
      <c r="U259" s="7"/>
      <c r="V259" s="7"/>
      <c r="W259" s="7"/>
      <c r="X259" s="7"/>
      <c r="Y259" s="7"/>
      <c r="Z259" s="7"/>
      <c r="AA259" s="7"/>
      <c r="AB259" s="7"/>
      <c r="AC259" s="7"/>
      <c r="AD259" s="7"/>
      <c r="AE259" s="7"/>
      <c r="AF259" s="7"/>
      <c r="AG259" s="7"/>
      <c r="AH259" s="7"/>
      <c r="AI259" s="7"/>
      <c r="AJ259" s="7"/>
      <c r="AK259" s="7"/>
      <c r="AL259" s="7"/>
      <c r="AM259" s="7"/>
      <c r="AN259" s="7"/>
      <c r="AO259" s="7"/>
      <c r="AP259" s="7"/>
      <c r="AQ259" s="7"/>
      <c r="AR259" s="7"/>
      <c r="AS259" s="7"/>
      <c r="AT259" s="7"/>
      <c r="AU259" s="7"/>
      <c r="AV259" s="7"/>
      <c r="AW259" s="7"/>
      <c r="AX259" s="7"/>
      <c r="AY259" s="7"/>
    </row>
    <row r="260" spans="1:51" ht="16" x14ac:dyDescent="0.2">
      <c r="A260" s="169">
        <v>42744.833333240851</v>
      </c>
      <c r="B260" s="172">
        <v>29038.190358365649</v>
      </c>
      <c r="C260">
        <f t="shared" si="5"/>
        <v>1</v>
      </c>
      <c r="D260"/>
      <c r="E260" s="7"/>
      <c r="F260" s="7"/>
      <c r="G260" s="7"/>
      <c r="H260" s="7"/>
      <c r="I260" s="7"/>
      <c r="J260" s="7"/>
      <c r="K260" s="7"/>
      <c r="L260" s="7"/>
      <c r="M260" s="7"/>
      <c r="N260" s="7"/>
      <c r="O260" s="7"/>
      <c r="P260" s="7"/>
      <c r="Q260" s="7"/>
      <c r="R260" s="7"/>
      <c r="S260" s="7"/>
      <c r="T260" s="7"/>
      <c r="U260" s="7"/>
      <c r="V260" s="7"/>
      <c r="W260" s="7"/>
      <c r="X260" s="7"/>
      <c r="Y260" s="7"/>
      <c r="Z260" s="7"/>
      <c r="AA260" s="7"/>
      <c r="AB260" s="7"/>
      <c r="AC260" s="7"/>
      <c r="AD260" s="7"/>
      <c r="AE260" s="7"/>
      <c r="AF260" s="7"/>
      <c r="AG260" s="7"/>
      <c r="AH260" s="7"/>
      <c r="AI260" s="7"/>
      <c r="AJ260" s="7"/>
      <c r="AK260" s="7"/>
      <c r="AL260" s="7"/>
      <c r="AM260" s="7"/>
      <c r="AN260" s="7"/>
      <c r="AO260" s="7"/>
      <c r="AP260" s="7"/>
      <c r="AQ260" s="7"/>
      <c r="AR260" s="7"/>
      <c r="AS260" s="7"/>
      <c r="AT260" s="7"/>
      <c r="AU260" s="7"/>
      <c r="AV260" s="7"/>
      <c r="AW260" s="7"/>
      <c r="AX260" s="7"/>
      <c r="AY260" s="7"/>
    </row>
    <row r="261" spans="1:51" ht="16" x14ac:dyDescent="0.2">
      <c r="A261" s="168">
        <v>42744.874999907515</v>
      </c>
      <c r="B261" s="171">
        <v>28136.067637163385</v>
      </c>
      <c r="C261">
        <f t="shared" si="5"/>
        <v>1</v>
      </c>
      <c r="D261"/>
      <c r="E261" s="7"/>
      <c r="F261" s="7"/>
      <c r="G261" s="7"/>
      <c r="H261" s="7"/>
      <c r="I261" s="7"/>
      <c r="J261" s="7"/>
      <c r="K261" s="7"/>
      <c r="L261" s="7"/>
      <c r="M261" s="7"/>
      <c r="N261" s="7"/>
      <c r="O261" s="7"/>
      <c r="P261" s="7"/>
      <c r="Q261" s="7"/>
      <c r="R261" s="7"/>
      <c r="S261" s="7"/>
      <c r="T261" s="7"/>
      <c r="U261" s="7"/>
      <c r="V261" s="7"/>
      <c r="W261" s="7"/>
      <c r="X261" s="7"/>
      <c r="Y261" s="7"/>
      <c r="Z261" s="7"/>
      <c r="AA261" s="7"/>
      <c r="AB261" s="7"/>
      <c r="AC261" s="7"/>
      <c r="AD261" s="7"/>
      <c r="AE261" s="7"/>
      <c r="AF261" s="7"/>
      <c r="AG261" s="7"/>
      <c r="AH261" s="7"/>
      <c r="AI261" s="7"/>
      <c r="AJ261" s="7"/>
      <c r="AK261" s="7"/>
      <c r="AL261" s="7"/>
      <c r="AM261" s="7"/>
      <c r="AN261" s="7"/>
      <c r="AO261" s="7"/>
      <c r="AP261" s="7"/>
      <c r="AQ261" s="7"/>
      <c r="AR261" s="7"/>
      <c r="AS261" s="7"/>
      <c r="AT261" s="7"/>
      <c r="AU261" s="7"/>
      <c r="AV261" s="7"/>
      <c r="AW261" s="7"/>
      <c r="AX261" s="7"/>
      <c r="AY261" s="7"/>
    </row>
    <row r="262" spans="1:51" ht="16" x14ac:dyDescent="0.2">
      <c r="A262" s="169">
        <v>42744.91666657418</v>
      </c>
      <c r="B262" s="172">
        <v>26545.52912631986</v>
      </c>
      <c r="C262">
        <f t="shared" si="5"/>
        <v>1</v>
      </c>
      <c r="D262"/>
      <c r="E262" s="7"/>
      <c r="F262" s="7"/>
      <c r="G262" s="7"/>
      <c r="H262" s="7"/>
      <c r="I262" s="7"/>
      <c r="J262" s="7"/>
      <c r="K262" s="7"/>
      <c r="L262" s="7"/>
      <c r="M262" s="7"/>
      <c r="N262" s="7"/>
      <c r="O262" s="7"/>
      <c r="P262" s="7"/>
      <c r="Q262" s="7"/>
      <c r="R262" s="7"/>
      <c r="S262" s="7"/>
      <c r="T262" s="7"/>
      <c r="U262" s="7"/>
      <c r="V262" s="7"/>
      <c r="W262" s="7"/>
      <c r="X262" s="7"/>
      <c r="Y262" s="7"/>
      <c r="Z262" s="7"/>
      <c r="AA262" s="7"/>
      <c r="AB262" s="7"/>
      <c r="AC262" s="7"/>
      <c r="AD262" s="7"/>
      <c r="AE262" s="7"/>
      <c r="AF262" s="7"/>
      <c r="AG262" s="7"/>
      <c r="AH262" s="7"/>
      <c r="AI262" s="7"/>
      <c r="AJ262" s="7"/>
      <c r="AK262" s="7"/>
      <c r="AL262" s="7"/>
      <c r="AM262" s="7"/>
      <c r="AN262" s="7"/>
      <c r="AO262" s="7"/>
      <c r="AP262" s="7"/>
      <c r="AQ262" s="7"/>
      <c r="AR262" s="7"/>
      <c r="AS262" s="7"/>
      <c r="AT262" s="7"/>
      <c r="AU262" s="7"/>
      <c r="AV262" s="7"/>
      <c r="AW262" s="7"/>
      <c r="AX262" s="7"/>
      <c r="AY262" s="7"/>
    </row>
    <row r="263" spans="1:51" ht="16" x14ac:dyDescent="0.2">
      <c r="A263" s="168">
        <v>42744.958333240844</v>
      </c>
      <c r="B263" s="171">
        <v>24419.091813604518</v>
      </c>
      <c r="C263">
        <f t="shared" si="5"/>
        <v>1</v>
      </c>
      <c r="D263"/>
      <c r="E263" s="7"/>
      <c r="F263" s="7"/>
      <c r="G263" s="7"/>
      <c r="H263" s="7"/>
      <c r="I263" s="7"/>
      <c r="J263" s="7"/>
      <c r="K263" s="7"/>
      <c r="L263" s="7"/>
      <c r="M263" s="7"/>
      <c r="N263" s="7"/>
      <c r="O263" s="7"/>
      <c r="P263" s="7"/>
      <c r="Q263" s="7"/>
      <c r="R263" s="7"/>
      <c r="S263" s="7"/>
      <c r="T263" s="7"/>
      <c r="U263" s="7"/>
      <c r="V263" s="7"/>
      <c r="W263" s="7"/>
      <c r="X263" s="7"/>
      <c r="Y263" s="7"/>
      <c r="Z263" s="7"/>
      <c r="AA263" s="7"/>
      <c r="AB263" s="7"/>
      <c r="AC263" s="7"/>
      <c r="AD263" s="7"/>
      <c r="AE263" s="7"/>
      <c r="AF263" s="7"/>
      <c r="AG263" s="7"/>
      <c r="AH263" s="7"/>
      <c r="AI263" s="7"/>
      <c r="AJ263" s="7"/>
      <c r="AK263" s="7"/>
      <c r="AL263" s="7"/>
      <c r="AM263" s="7"/>
      <c r="AN263" s="7"/>
      <c r="AO263" s="7"/>
      <c r="AP263" s="7"/>
      <c r="AQ263" s="7"/>
      <c r="AR263" s="7"/>
      <c r="AS263" s="7"/>
      <c r="AT263" s="7"/>
      <c r="AU263" s="7"/>
      <c r="AV263" s="7"/>
      <c r="AW263" s="7"/>
      <c r="AX263" s="7"/>
      <c r="AY263" s="7"/>
    </row>
    <row r="264" spans="1:51" ht="16" x14ac:dyDescent="0.2">
      <c r="A264" s="169">
        <v>42744.999999907508</v>
      </c>
      <c r="B264" s="172">
        <v>22670.771280627316</v>
      </c>
      <c r="C264">
        <f t="shared" si="5"/>
        <v>1</v>
      </c>
      <c r="D264"/>
      <c r="E264" s="7"/>
      <c r="F264" s="7"/>
      <c r="G264" s="7"/>
      <c r="H264" s="7"/>
      <c r="I264" s="7"/>
      <c r="J264" s="7"/>
      <c r="K264" s="7"/>
      <c r="L264" s="7"/>
      <c r="M264" s="7"/>
      <c r="N264" s="7"/>
      <c r="O264" s="7"/>
      <c r="P264" s="7"/>
      <c r="Q264" s="7"/>
      <c r="R264" s="7"/>
      <c r="S264" s="7"/>
      <c r="T264" s="7"/>
      <c r="U264" s="7"/>
      <c r="V264" s="7"/>
      <c r="W264" s="7"/>
      <c r="X264" s="7"/>
      <c r="Y264" s="7"/>
      <c r="Z264" s="7"/>
      <c r="AA264" s="7"/>
      <c r="AB264" s="7"/>
      <c r="AC264" s="7"/>
      <c r="AD264" s="7"/>
      <c r="AE264" s="7"/>
      <c r="AF264" s="7"/>
      <c r="AG264" s="7"/>
      <c r="AH264" s="7"/>
      <c r="AI264" s="7"/>
      <c r="AJ264" s="7"/>
      <c r="AK264" s="7"/>
      <c r="AL264" s="7"/>
      <c r="AM264" s="7"/>
      <c r="AN264" s="7"/>
      <c r="AO264" s="7"/>
      <c r="AP264" s="7"/>
      <c r="AQ264" s="7"/>
      <c r="AR264" s="7"/>
      <c r="AS264" s="7"/>
      <c r="AT264" s="7"/>
      <c r="AU264" s="7"/>
      <c r="AV264" s="7"/>
      <c r="AW264" s="7"/>
      <c r="AX264" s="7"/>
      <c r="AY264" s="7"/>
    </row>
    <row r="265" spans="1:51" ht="16" x14ac:dyDescent="0.2">
      <c r="A265" s="168">
        <v>42745.041666574172</v>
      </c>
      <c r="B265" s="171">
        <v>21624.405835974878</v>
      </c>
      <c r="C265">
        <f t="shared" si="5"/>
        <v>1</v>
      </c>
      <c r="D265"/>
      <c r="E265" s="7"/>
      <c r="F265" s="7"/>
      <c r="G265" s="7"/>
      <c r="H265" s="7"/>
      <c r="I265" s="7"/>
      <c r="J265" s="7"/>
      <c r="K265" s="7"/>
      <c r="L265" s="7"/>
      <c r="M265" s="7"/>
      <c r="N265" s="7"/>
      <c r="O265" s="7"/>
      <c r="P265" s="7"/>
      <c r="Q265" s="7"/>
      <c r="R265" s="7"/>
      <c r="S265" s="7"/>
      <c r="T265" s="7"/>
      <c r="U265" s="7"/>
      <c r="V265" s="7"/>
      <c r="W265" s="7"/>
      <c r="X265" s="7"/>
      <c r="Y265" s="7"/>
      <c r="Z265" s="7"/>
      <c r="AA265" s="7"/>
      <c r="AB265" s="7"/>
      <c r="AC265" s="7"/>
      <c r="AD265" s="7"/>
      <c r="AE265" s="7"/>
      <c r="AF265" s="7"/>
      <c r="AG265" s="7"/>
      <c r="AH265" s="7"/>
      <c r="AI265" s="7"/>
      <c r="AJ265" s="7"/>
      <c r="AK265" s="7"/>
      <c r="AL265" s="7"/>
      <c r="AM265" s="7"/>
      <c r="AN265" s="7"/>
      <c r="AO265" s="7"/>
      <c r="AP265" s="7"/>
      <c r="AQ265" s="7"/>
      <c r="AR265" s="7"/>
      <c r="AS265" s="7"/>
      <c r="AT265" s="7"/>
      <c r="AU265" s="7"/>
      <c r="AV265" s="7"/>
      <c r="AW265" s="7"/>
      <c r="AX265" s="7"/>
      <c r="AY265" s="7"/>
    </row>
    <row r="266" spans="1:51" ht="16" x14ac:dyDescent="0.2">
      <c r="A266" s="169">
        <v>42745.083333240837</v>
      </c>
      <c r="B266" s="172">
        <v>21133.068857928265</v>
      </c>
      <c r="C266">
        <f t="shared" si="5"/>
        <v>1</v>
      </c>
      <c r="D266"/>
      <c r="E266" s="7"/>
      <c r="F266" s="7"/>
      <c r="G266" s="7"/>
      <c r="H266" s="7"/>
      <c r="I266" s="7"/>
      <c r="J266" s="7"/>
      <c r="K266" s="7"/>
      <c r="L266" s="7"/>
      <c r="M266" s="7"/>
      <c r="N266" s="7"/>
      <c r="O266" s="7"/>
      <c r="P266" s="7"/>
      <c r="Q266" s="7"/>
      <c r="R266" s="7"/>
      <c r="S266" s="7"/>
      <c r="T266" s="7"/>
      <c r="U266" s="7"/>
      <c r="V266" s="7"/>
      <c r="W266" s="7"/>
      <c r="X266" s="7"/>
      <c r="Y266" s="7"/>
      <c r="Z266" s="7"/>
      <c r="AA266" s="7"/>
      <c r="AB266" s="7"/>
      <c r="AC266" s="7"/>
      <c r="AD266" s="7"/>
      <c r="AE266" s="7"/>
      <c r="AF266" s="7"/>
      <c r="AG266" s="7"/>
      <c r="AH266" s="7"/>
      <c r="AI266" s="7"/>
      <c r="AJ266" s="7"/>
      <c r="AK266" s="7"/>
      <c r="AL266" s="7"/>
      <c r="AM266" s="7"/>
      <c r="AN266" s="7"/>
      <c r="AO266" s="7"/>
      <c r="AP266" s="7"/>
      <c r="AQ266" s="7"/>
      <c r="AR266" s="7"/>
      <c r="AS266" s="7"/>
      <c r="AT266" s="7"/>
      <c r="AU266" s="7"/>
      <c r="AV266" s="7"/>
      <c r="AW266" s="7"/>
      <c r="AX266" s="7"/>
      <c r="AY266" s="7"/>
    </row>
    <row r="267" spans="1:51" ht="16" x14ac:dyDescent="0.2">
      <c r="A267" s="168">
        <v>42745.124999907501</v>
      </c>
      <c r="B267" s="171">
        <v>21033.857332019707</v>
      </c>
      <c r="C267">
        <f t="shared" si="5"/>
        <v>1</v>
      </c>
      <c r="D267"/>
      <c r="E267" s="7"/>
      <c r="F267" s="7"/>
      <c r="G267" s="7"/>
      <c r="H267" s="7"/>
      <c r="I267" s="7"/>
      <c r="J267" s="7"/>
      <c r="K267" s="7"/>
      <c r="L267" s="7"/>
      <c r="M267" s="7"/>
      <c r="N267" s="7"/>
      <c r="O267" s="7"/>
      <c r="P267" s="7"/>
      <c r="Q267" s="7"/>
      <c r="R267" s="7"/>
      <c r="S267" s="7"/>
      <c r="T267" s="7"/>
      <c r="U267" s="7"/>
      <c r="V267" s="7"/>
      <c r="W267" s="7"/>
      <c r="X267" s="7"/>
      <c r="Y267" s="7"/>
      <c r="Z267" s="7"/>
      <c r="AA267" s="7"/>
      <c r="AB267" s="7"/>
      <c r="AC267" s="7"/>
      <c r="AD267" s="7"/>
      <c r="AE267" s="7"/>
      <c r="AF267" s="7"/>
      <c r="AG267" s="7"/>
      <c r="AH267" s="7"/>
      <c r="AI267" s="7"/>
      <c r="AJ267" s="7"/>
      <c r="AK267" s="7"/>
      <c r="AL267" s="7"/>
      <c r="AM267" s="7"/>
      <c r="AN267" s="7"/>
      <c r="AO267" s="7"/>
      <c r="AP267" s="7"/>
      <c r="AQ267" s="7"/>
      <c r="AR267" s="7"/>
      <c r="AS267" s="7"/>
      <c r="AT267" s="7"/>
      <c r="AU267" s="7"/>
      <c r="AV267" s="7"/>
      <c r="AW267" s="7"/>
      <c r="AX267" s="7"/>
      <c r="AY267" s="7"/>
    </row>
    <row r="268" spans="1:51" ht="16" x14ac:dyDescent="0.2">
      <c r="A268" s="169">
        <v>42745.166666574165</v>
      </c>
      <c r="B268" s="172">
        <v>20992.613795078792</v>
      </c>
      <c r="C268">
        <f t="shared" si="5"/>
        <v>1</v>
      </c>
      <c r="D268"/>
      <c r="E268" s="7"/>
      <c r="F268" s="7"/>
      <c r="G268" s="7"/>
      <c r="H268" s="7"/>
      <c r="I268" s="7"/>
      <c r="J268" s="7"/>
      <c r="K268" s="7"/>
      <c r="L268" s="7"/>
      <c r="M268" s="7"/>
      <c r="N268" s="7"/>
      <c r="O268" s="7"/>
      <c r="P268" s="7"/>
      <c r="Q268" s="7"/>
      <c r="R268" s="7"/>
      <c r="S268" s="7"/>
      <c r="T268" s="7"/>
      <c r="U268" s="7"/>
      <c r="V268" s="7"/>
      <c r="W268" s="7"/>
      <c r="X268" s="7"/>
      <c r="Y268" s="7"/>
      <c r="Z268" s="7"/>
      <c r="AA268" s="7"/>
      <c r="AB268" s="7"/>
      <c r="AC268" s="7"/>
      <c r="AD268" s="7"/>
      <c r="AE268" s="7"/>
      <c r="AF268" s="7"/>
      <c r="AG268" s="7"/>
      <c r="AH268" s="7"/>
      <c r="AI268" s="7"/>
      <c r="AJ268" s="7"/>
      <c r="AK268" s="7"/>
      <c r="AL268" s="7"/>
      <c r="AM268" s="7"/>
      <c r="AN268" s="7"/>
      <c r="AO268" s="7"/>
      <c r="AP268" s="7"/>
      <c r="AQ268" s="7"/>
      <c r="AR268" s="7"/>
      <c r="AS268" s="7"/>
      <c r="AT268" s="7"/>
      <c r="AU268" s="7"/>
      <c r="AV268" s="7"/>
      <c r="AW268" s="7"/>
      <c r="AX268" s="7"/>
      <c r="AY268" s="7"/>
    </row>
    <row r="269" spans="1:51" ht="16" x14ac:dyDescent="0.2">
      <c r="A269" s="168">
        <v>42745.208333240829</v>
      </c>
      <c r="B269" s="171">
        <v>21519.934423206505</v>
      </c>
      <c r="C269">
        <f t="shared" si="5"/>
        <v>1</v>
      </c>
      <c r="D269"/>
      <c r="E269" s="7"/>
      <c r="F269" s="7"/>
      <c r="G269" s="7"/>
      <c r="H269" s="7"/>
      <c r="I269" s="7"/>
      <c r="J269" s="7"/>
      <c r="K269" s="7"/>
      <c r="L269" s="7"/>
      <c r="M269" s="7"/>
      <c r="N269" s="7"/>
      <c r="O269" s="7"/>
      <c r="P269" s="7"/>
      <c r="Q269" s="7"/>
      <c r="R269" s="7"/>
      <c r="S269" s="7"/>
      <c r="T269" s="7"/>
      <c r="U269" s="7"/>
      <c r="V269" s="7"/>
      <c r="W269" s="7"/>
      <c r="X269" s="7"/>
      <c r="Y269" s="7"/>
      <c r="Z269" s="7"/>
      <c r="AA269" s="7"/>
      <c r="AB269" s="7"/>
      <c r="AC269" s="7"/>
      <c r="AD269" s="7"/>
      <c r="AE269" s="7"/>
      <c r="AF269" s="7"/>
      <c r="AG269" s="7"/>
      <c r="AH269" s="7"/>
      <c r="AI269" s="7"/>
      <c r="AJ269" s="7"/>
      <c r="AK269" s="7"/>
      <c r="AL269" s="7"/>
      <c r="AM269" s="7"/>
      <c r="AN269" s="7"/>
      <c r="AO269" s="7"/>
      <c r="AP269" s="7"/>
      <c r="AQ269" s="7"/>
      <c r="AR269" s="7"/>
      <c r="AS269" s="7"/>
      <c r="AT269" s="7"/>
      <c r="AU269" s="7"/>
      <c r="AV269" s="7"/>
      <c r="AW269" s="7"/>
      <c r="AX269" s="7"/>
      <c r="AY269" s="7"/>
    </row>
    <row r="270" spans="1:51" ht="16" x14ac:dyDescent="0.2">
      <c r="A270" s="169">
        <v>42745.249999907493</v>
      </c>
      <c r="B270" s="172">
        <v>22675.111603218895</v>
      </c>
      <c r="C270">
        <f t="shared" si="5"/>
        <v>1</v>
      </c>
      <c r="D270"/>
      <c r="E270" s="7"/>
      <c r="F270" s="7"/>
      <c r="G270" s="7"/>
      <c r="H270" s="7"/>
      <c r="I270" s="7"/>
      <c r="J270" s="7"/>
      <c r="K270" s="7"/>
      <c r="L270" s="7"/>
      <c r="M270" s="7"/>
      <c r="N270" s="7"/>
      <c r="O270" s="7"/>
      <c r="P270" s="7"/>
      <c r="Q270" s="7"/>
      <c r="R270" s="7"/>
      <c r="S270" s="7"/>
      <c r="T270" s="7"/>
      <c r="U270" s="7"/>
      <c r="V270" s="7"/>
      <c r="W270" s="7"/>
      <c r="X270" s="7"/>
      <c r="Y270" s="7"/>
      <c r="Z270" s="7"/>
      <c r="AA270" s="7"/>
      <c r="AB270" s="7"/>
      <c r="AC270" s="7"/>
      <c r="AD270" s="7"/>
      <c r="AE270" s="7"/>
      <c r="AF270" s="7"/>
      <c r="AG270" s="7"/>
      <c r="AH270" s="7"/>
      <c r="AI270" s="7"/>
      <c r="AJ270" s="7"/>
      <c r="AK270" s="7"/>
      <c r="AL270" s="7"/>
      <c r="AM270" s="7"/>
      <c r="AN270" s="7"/>
      <c r="AO270" s="7"/>
      <c r="AP270" s="7"/>
      <c r="AQ270" s="7"/>
      <c r="AR270" s="7"/>
      <c r="AS270" s="7"/>
      <c r="AT270" s="7"/>
      <c r="AU270" s="7"/>
      <c r="AV270" s="7"/>
      <c r="AW270" s="7"/>
      <c r="AX270" s="7"/>
      <c r="AY270" s="7"/>
    </row>
    <row r="271" spans="1:51" ht="16" x14ac:dyDescent="0.2">
      <c r="A271" s="168">
        <v>42745.291666574158</v>
      </c>
      <c r="B271" s="171">
        <v>24930.064530253345</v>
      </c>
      <c r="C271">
        <f t="shared" si="5"/>
        <v>1</v>
      </c>
      <c r="D271"/>
      <c r="E271" s="7"/>
      <c r="F271" s="7"/>
      <c r="G271" s="7"/>
      <c r="H271" s="7"/>
      <c r="I271" s="7"/>
      <c r="J271" s="7"/>
      <c r="K271" s="7"/>
      <c r="L271" s="7"/>
      <c r="M271" s="7"/>
      <c r="N271" s="7"/>
      <c r="O271" s="7"/>
      <c r="P271" s="7"/>
      <c r="Q271" s="7"/>
      <c r="R271" s="7"/>
      <c r="S271" s="7"/>
      <c r="T271" s="7"/>
      <c r="U271" s="7"/>
      <c r="V271" s="7"/>
      <c r="W271" s="7"/>
      <c r="X271" s="7"/>
      <c r="Y271" s="7"/>
      <c r="Z271" s="7"/>
      <c r="AA271" s="7"/>
      <c r="AB271" s="7"/>
      <c r="AC271" s="7"/>
      <c r="AD271" s="7"/>
      <c r="AE271" s="7"/>
      <c r="AF271" s="7"/>
      <c r="AG271" s="7"/>
      <c r="AH271" s="7"/>
      <c r="AI271" s="7"/>
      <c r="AJ271" s="7"/>
      <c r="AK271" s="7"/>
      <c r="AL271" s="7"/>
      <c r="AM271" s="7"/>
      <c r="AN271" s="7"/>
      <c r="AO271" s="7"/>
      <c r="AP271" s="7"/>
      <c r="AQ271" s="7"/>
      <c r="AR271" s="7"/>
      <c r="AS271" s="7"/>
      <c r="AT271" s="7"/>
      <c r="AU271" s="7"/>
      <c r="AV271" s="7"/>
      <c r="AW271" s="7"/>
      <c r="AX271" s="7"/>
      <c r="AY271" s="7"/>
    </row>
    <row r="272" spans="1:51" ht="16" x14ac:dyDescent="0.2">
      <c r="A272" s="169">
        <v>42745.333333240822</v>
      </c>
      <c r="B272" s="172">
        <v>26596.142702720241</v>
      </c>
      <c r="C272">
        <f t="shared" si="5"/>
        <v>1</v>
      </c>
      <c r="D272"/>
      <c r="E272" s="7"/>
      <c r="F272" s="7"/>
      <c r="G272" s="7"/>
      <c r="H272" s="7"/>
      <c r="I272" s="7"/>
      <c r="J272" s="7"/>
      <c r="K272" s="7"/>
      <c r="L272" s="7"/>
      <c r="M272" s="7"/>
      <c r="N272" s="7"/>
      <c r="O272" s="7"/>
      <c r="P272" s="7"/>
      <c r="Q272" s="7"/>
      <c r="R272" s="7"/>
      <c r="S272" s="7"/>
      <c r="T272" s="7"/>
      <c r="U272" s="7"/>
      <c r="V272" s="7"/>
      <c r="W272" s="7"/>
      <c r="X272" s="7"/>
      <c r="Y272" s="7"/>
      <c r="Z272" s="7"/>
      <c r="AA272" s="7"/>
      <c r="AB272" s="7"/>
      <c r="AC272" s="7"/>
      <c r="AD272" s="7"/>
      <c r="AE272" s="7"/>
      <c r="AF272" s="7"/>
      <c r="AG272" s="7"/>
      <c r="AH272" s="7"/>
      <c r="AI272" s="7"/>
      <c r="AJ272" s="7"/>
      <c r="AK272" s="7"/>
      <c r="AL272" s="7"/>
      <c r="AM272" s="7"/>
      <c r="AN272" s="7"/>
      <c r="AO272" s="7"/>
      <c r="AP272" s="7"/>
      <c r="AQ272" s="7"/>
      <c r="AR272" s="7"/>
      <c r="AS272" s="7"/>
      <c r="AT272" s="7"/>
      <c r="AU272" s="7"/>
      <c r="AV272" s="7"/>
      <c r="AW272" s="7"/>
      <c r="AX272" s="7"/>
      <c r="AY272" s="7"/>
    </row>
    <row r="273" spans="1:51" ht="16" x14ac:dyDescent="0.2">
      <c r="A273" s="168">
        <v>42745.374999907486</v>
      </c>
      <c r="B273" s="171">
        <v>26946.373469173122</v>
      </c>
      <c r="C273">
        <f t="shared" si="5"/>
        <v>1</v>
      </c>
      <c r="D273"/>
      <c r="E273" s="7"/>
      <c r="F273" s="7"/>
      <c r="G273" s="7"/>
      <c r="H273" s="7"/>
      <c r="I273" s="7"/>
      <c r="J273" s="7"/>
      <c r="K273" s="7"/>
      <c r="L273" s="7"/>
      <c r="M273" s="7"/>
      <c r="N273" s="7"/>
      <c r="O273" s="7"/>
      <c r="P273" s="7"/>
      <c r="Q273" s="7"/>
      <c r="R273" s="7"/>
      <c r="S273" s="7"/>
      <c r="T273" s="7"/>
      <c r="U273" s="7"/>
      <c r="V273" s="7"/>
      <c r="W273" s="7"/>
      <c r="X273" s="7"/>
      <c r="Y273" s="7"/>
      <c r="Z273" s="7"/>
      <c r="AA273" s="7"/>
      <c r="AB273" s="7"/>
      <c r="AC273" s="7"/>
      <c r="AD273" s="7"/>
      <c r="AE273" s="7"/>
      <c r="AF273" s="7"/>
      <c r="AG273" s="7"/>
      <c r="AH273" s="7"/>
      <c r="AI273" s="7"/>
      <c r="AJ273" s="7"/>
      <c r="AK273" s="7"/>
      <c r="AL273" s="7"/>
      <c r="AM273" s="7"/>
      <c r="AN273" s="7"/>
      <c r="AO273" s="7"/>
      <c r="AP273" s="7"/>
      <c r="AQ273" s="7"/>
      <c r="AR273" s="7"/>
      <c r="AS273" s="7"/>
      <c r="AT273" s="7"/>
      <c r="AU273" s="7"/>
      <c r="AV273" s="7"/>
      <c r="AW273" s="7"/>
      <c r="AX273" s="7"/>
      <c r="AY273" s="7"/>
    </row>
    <row r="274" spans="1:51" ht="16" x14ac:dyDescent="0.2">
      <c r="A274" s="169">
        <v>42745.41666657415</v>
      </c>
      <c r="B274" s="172">
        <v>27178.453120712165</v>
      </c>
      <c r="C274">
        <f t="shared" si="5"/>
        <v>1</v>
      </c>
      <c r="D274"/>
      <c r="E274" s="7"/>
      <c r="F274" s="7"/>
      <c r="G274" s="7"/>
      <c r="H274" s="7"/>
      <c r="I274" s="7"/>
      <c r="J274" s="7"/>
      <c r="K274" s="7"/>
      <c r="L274" s="7"/>
      <c r="M274" s="7"/>
      <c r="N274" s="7"/>
      <c r="O274" s="7"/>
      <c r="P274" s="7"/>
      <c r="Q274" s="7"/>
      <c r="R274" s="7"/>
      <c r="S274" s="7"/>
      <c r="T274" s="7"/>
      <c r="U274" s="7"/>
      <c r="V274" s="7"/>
      <c r="W274" s="7"/>
      <c r="X274" s="7"/>
      <c r="Y274" s="7"/>
      <c r="Z274" s="7"/>
      <c r="AA274" s="7"/>
      <c r="AB274" s="7"/>
      <c r="AC274" s="7"/>
      <c r="AD274" s="7"/>
      <c r="AE274" s="7"/>
      <c r="AF274" s="7"/>
      <c r="AG274" s="7"/>
      <c r="AH274" s="7"/>
      <c r="AI274" s="7"/>
      <c r="AJ274" s="7"/>
      <c r="AK274" s="7"/>
      <c r="AL274" s="7"/>
      <c r="AM274" s="7"/>
      <c r="AN274" s="7"/>
      <c r="AO274" s="7"/>
      <c r="AP274" s="7"/>
      <c r="AQ274" s="7"/>
      <c r="AR274" s="7"/>
      <c r="AS274" s="7"/>
      <c r="AT274" s="7"/>
      <c r="AU274" s="7"/>
      <c r="AV274" s="7"/>
      <c r="AW274" s="7"/>
      <c r="AX274" s="7"/>
      <c r="AY274" s="7"/>
    </row>
    <row r="275" spans="1:51" ht="16" x14ac:dyDescent="0.2">
      <c r="A275" s="168">
        <v>42745.458333240815</v>
      </c>
      <c r="B275" s="171">
        <v>27289.864377904072</v>
      </c>
      <c r="C275">
        <f t="shared" si="5"/>
        <v>1</v>
      </c>
      <c r="D275"/>
      <c r="E275" s="7"/>
      <c r="F275" s="7"/>
      <c r="G275" s="7"/>
      <c r="H275" s="7"/>
      <c r="I275" s="7"/>
      <c r="J275" s="7"/>
      <c r="K275" s="7"/>
      <c r="L275" s="7"/>
      <c r="M275" s="7"/>
      <c r="N275" s="7"/>
      <c r="O275" s="7"/>
      <c r="P275" s="7"/>
      <c r="Q275" s="7"/>
      <c r="R275" s="7"/>
      <c r="S275" s="7"/>
      <c r="T275" s="7"/>
      <c r="U275" s="7"/>
      <c r="V275" s="7"/>
      <c r="W275" s="7"/>
      <c r="X275" s="7"/>
      <c r="Y275" s="7"/>
      <c r="Z275" s="7"/>
      <c r="AA275" s="7"/>
      <c r="AB275" s="7"/>
      <c r="AC275" s="7"/>
      <c r="AD275" s="7"/>
      <c r="AE275" s="7"/>
      <c r="AF275" s="7"/>
      <c r="AG275" s="7"/>
      <c r="AH275" s="7"/>
      <c r="AI275" s="7"/>
      <c r="AJ275" s="7"/>
      <c r="AK275" s="7"/>
      <c r="AL275" s="7"/>
      <c r="AM275" s="7"/>
      <c r="AN275" s="7"/>
      <c r="AO275" s="7"/>
      <c r="AP275" s="7"/>
      <c r="AQ275" s="7"/>
      <c r="AR275" s="7"/>
      <c r="AS275" s="7"/>
      <c r="AT275" s="7"/>
      <c r="AU275" s="7"/>
      <c r="AV275" s="7"/>
      <c r="AW275" s="7"/>
      <c r="AX275" s="7"/>
      <c r="AY275" s="7"/>
    </row>
    <row r="276" spans="1:51" ht="16" x14ac:dyDescent="0.2">
      <c r="A276" s="169">
        <v>42745.499999907479</v>
      </c>
      <c r="B276" s="172">
        <v>27150.724003213345</v>
      </c>
      <c r="C276">
        <f t="shared" si="5"/>
        <v>1</v>
      </c>
      <c r="D276"/>
      <c r="E276" s="7"/>
      <c r="F276" s="7"/>
      <c r="G276" s="7"/>
      <c r="H276" s="7"/>
      <c r="I276" s="7"/>
      <c r="J276" s="7"/>
      <c r="K276" s="7"/>
      <c r="L276" s="7"/>
      <c r="M276" s="7"/>
      <c r="N276" s="7"/>
      <c r="O276" s="7"/>
      <c r="P276" s="7"/>
      <c r="Q276" s="7"/>
      <c r="R276" s="7"/>
      <c r="S276" s="7"/>
      <c r="T276" s="7"/>
      <c r="U276" s="7"/>
      <c r="V276" s="7"/>
      <c r="W276" s="7"/>
      <c r="X276" s="7"/>
      <c r="Y276" s="7"/>
      <c r="Z276" s="7"/>
      <c r="AA276" s="7"/>
      <c r="AB276" s="7"/>
      <c r="AC276" s="7"/>
      <c r="AD276" s="7"/>
      <c r="AE276" s="7"/>
      <c r="AF276" s="7"/>
      <c r="AG276" s="7"/>
      <c r="AH276" s="7"/>
      <c r="AI276" s="7"/>
      <c r="AJ276" s="7"/>
      <c r="AK276" s="7"/>
      <c r="AL276" s="7"/>
      <c r="AM276" s="7"/>
      <c r="AN276" s="7"/>
      <c r="AO276" s="7"/>
      <c r="AP276" s="7"/>
      <c r="AQ276" s="7"/>
      <c r="AR276" s="7"/>
      <c r="AS276" s="7"/>
      <c r="AT276" s="7"/>
      <c r="AU276" s="7"/>
      <c r="AV276" s="7"/>
      <c r="AW276" s="7"/>
      <c r="AX276" s="7"/>
      <c r="AY276" s="7"/>
    </row>
    <row r="277" spans="1:51" ht="16" x14ac:dyDescent="0.2">
      <c r="A277" s="168">
        <v>42745.541666574143</v>
      </c>
      <c r="B277" s="171">
        <v>26913.19573504847</v>
      </c>
      <c r="C277">
        <f t="shared" si="5"/>
        <v>1</v>
      </c>
      <c r="D277"/>
      <c r="E277" s="7"/>
      <c r="F277" s="7"/>
      <c r="G277" s="7"/>
      <c r="H277" s="7"/>
      <c r="I277" s="7"/>
      <c r="J277" s="7"/>
      <c r="K277" s="7"/>
      <c r="L277" s="7"/>
      <c r="M277" s="7"/>
      <c r="N277" s="7"/>
      <c r="O277" s="7"/>
      <c r="P277" s="7"/>
      <c r="Q277" s="7"/>
      <c r="R277" s="7"/>
      <c r="S277" s="7"/>
      <c r="T277" s="7"/>
      <c r="U277" s="7"/>
      <c r="V277" s="7"/>
      <c r="W277" s="7"/>
      <c r="X277" s="7"/>
      <c r="Y277" s="7"/>
      <c r="Z277" s="7"/>
      <c r="AA277" s="7"/>
      <c r="AB277" s="7"/>
      <c r="AC277" s="7"/>
      <c r="AD277" s="7"/>
      <c r="AE277" s="7"/>
      <c r="AF277" s="7"/>
      <c r="AG277" s="7"/>
      <c r="AH277" s="7"/>
      <c r="AI277" s="7"/>
      <c r="AJ277" s="7"/>
      <c r="AK277" s="7"/>
      <c r="AL277" s="7"/>
      <c r="AM277" s="7"/>
      <c r="AN277" s="7"/>
      <c r="AO277" s="7"/>
      <c r="AP277" s="7"/>
      <c r="AQ277" s="7"/>
      <c r="AR277" s="7"/>
      <c r="AS277" s="7"/>
      <c r="AT277" s="7"/>
      <c r="AU277" s="7"/>
      <c r="AV277" s="7"/>
      <c r="AW277" s="7"/>
      <c r="AX277" s="7"/>
      <c r="AY277" s="7"/>
    </row>
    <row r="278" spans="1:51" ht="16" x14ac:dyDescent="0.2">
      <c r="A278" s="169">
        <v>42745.583333240807</v>
      </c>
      <c r="B278" s="172">
        <v>26797.673138370374</v>
      </c>
      <c r="C278">
        <f t="shared" si="5"/>
        <v>1</v>
      </c>
      <c r="D278"/>
      <c r="E278" s="7"/>
      <c r="F278" s="7"/>
      <c r="G278" s="7"/>
      <c r="H278" s="7"/>
      <c r="I278" s="7"/>
      <c r="J278" s="7"/>
      <c r="K278" s="7"/>
      <c r="L278" s="7"/>
      <c r="M278" s="7"/>
      <c r="N278" s="7"/>
      <c r="O278" s="7"/>
      <c r="P278" s="7"/>
      <c r="Q278" s="7"/>
      <c r="R278" s="7"/>
      <c r="S278" s="7"/>
      <c r="T278" s="7"/>
      <c r="U278" s="7"/>
      <c r="V278" s="7"/>
      <c r="W278" s="7"/>
      <c r="X278" s="7"/>
      <c r="Y278" s="7"/>
      <c r="Z278" s="7"/>
      <c r="AA278" s="7"/>
      <c r="AB278" s="7"/>
      <c r="AC278" s="7"/>
      <c r="AD278" s="7"/>
      <c r="AE278" s="7"/>
      <c r="AF278" s="7"/>
      <c r="AG278" s="7"/>
      <c r="AH278" s="7"/>
      <c r="AI278" s="7"/>
      <c r="AJ278" s="7"/>
      <c r="AK278" s="7"/>
      <c r="AL278" s="7"/>
      <c r="AM278" s="7"/>
      <c r="AN278" s="7"/>
      <c r="AO278" s="7"/>
      <c r="AP278" s="7"/>
      <c r="AQ278" s="7"/>
      <c r="AR278" s="7"/>
      <c r="AS278" s="7"/>
      <c r="AT278" s="7"/>
      <c r="AU278" s="7"/>
      <c r="AV278" s="7"/>
      <c r="AW278" s="7"/>
      <c r="AX278" s="7"/>
      <c r="AY278" s="7"/>
    </row>
    <row r="279" spans="1:51" ht="16" x14ac:dyDescent="0.2">
      <c r="A279" s="168">
        <v>42745.624999907472</v>
      </c>
      <c r="B279" s="171">
        <v>26845.267190416398</v>
      </c>
      <c r="C279">
        <f t="shared" si="5"/>
        <v>1</v>
      </c>
      <c r="D279"/>
      <c r="E279" s="7"/>
      <c r="F279" s="7"/>
      <c r="G279" s="7"/>
      <c r="H279" s="7"/>
      <c r="I279" s="7"/>
      <c r="J279" s="7"/>
      <c r="K279" s="7"/>
      <c r="L279" s="7"/>
      <c r="M279" s="7"/>
      <c r="N279" s="7"/>
      <c r="O279" s="7"/>
      <c r="P279" s="7"/>
      <c r="Q279" s="7"/>
      <c r="R279" s="7"/>
      <c r="S279" s="7"/>
      <c r="T279" s="7"/>
      <c r="U279" s="7"/>
      <c r="V279" s="7"/>
      <c r="W279" s="7"/>
      <c r="X279" s="7"/>
      <c r="Y279" s="7"/>
      <c r="Z279" s="7"/>
      <c r="AA279" s="7"/>
      <c r="AB279" s="7"/>
      <c r="AC279" s="7"/>
      <c r="AD279" s="7"/>
      <c r="AE279" s="7"/>
      <c r="AF279" s="7"/>
      <c r="AG279" s="7"/>
      <c r="AH279" s="7"/>
      <c r="AI279" s="7"/>
      <c r="AJ279" s="7"/>
      <c r="AK279" s="7"/>
      <c r="AL279" s="7"/>
      <c r="AM279" s="7"/>
      <c r="AN279" s="7"/>
      <c r="AO279" s="7"/>
      <c r="AP279" s="7"/>
      <c r="AQ279" s="7"/>
      <c r="AR279" s="7"/>
      <c r="AS279" s="7"/>
      <c r="AT279" s="7"/>
      <c r="AU279" s="7"/>
      <c r="AV279" s="7"/>
      <c r="AW279" s="7"/>
      <c r="AX279" s="7"/>
      <c r="AY279" s="7"/>
    </row>
    <row r="280" spans="1:51" ht="16" x14ac:dyDescent="0.2">
      <c r="A280" s="169">
        <v>42745.666666574136</v>
      </c>
      <c r="B280" s="172">
        <v>27162.227552887012</v>
      </c>
      <c r="C280">
        <f t="shared" si="5"/>
        <v>1</v>
      </c>
      <c r="D280"/>
      <c r="E280" s="7"/>
      <c r="F280" s="7"/>
      <c r="G280" s="7"/>
      <c r="H280" s="7"/>
      <c r="I280" s="7"/>
      <c r="J280" s="7"/>
      <c r="K280" s="7"/>
      <c r="L280" s="7"/>
      <c r="M280" s="7"/>
      <c r="N280" s="7"/>
      <c r="O280" s="7"/>
      <c r="P280" s="7"/>
      <c r="Q280" s="7"/>
      <c r="R280" s="7"/>
      <c r="S280" s="7"/>
      <c r="T280" s="7"/>
      <c r="U280" s="7"/>
      <c r="V280" s="7"/>
      <c r="W280" s="7"/>
      <c r="X280" s="7"/>
      <c r="Y280" s="7"/>
      <c r="Z280" s="7"/>
      <c r="AA280" s="7"/>
      <c r="AB280" s="7"/>
      <c r="AC280" s="7"/>
      <c r="AD280" s="7"/>
      <c r="AE280" s="7"/>
      <c r="AF280" s="7"/>
      <c r="AG280" s="7"/>
      <c r="AH280" s="7"/>
      <c r="AI280" s="7"/>
      <c r="AJ280" s="7"/>
      <c r="AK280" s="7"/>
      <c r="AL280" s="7"/>
      <c r="AM280" s="7"/>
      <c r="AN280" s="7"/>
      <c r="AO280" s="7"/>
      <c r="AP280" s="7"/>
      <c r="AQ280" s="7"/>
      <c r="AR280" s="7"/>
      <c r="AS280" s="7"/>
      <c r="AT280" s="7"/>
      <c r="AU280" s="7"/>
      <c r="AV280" s="7"/>
      <c r="AW280" s="7"/>
      <c r="AX280" s="7"/>
      <c r="AY280" s="7"/>
    </row>
    <row r="281" spans="1:51" ht="16" x14ac:dyDescent="0.2">
      <c r="A281" s="168">
        <v>42745.7083332408</v>
      </c>
      <c r="B281" s="171">
        <v>28078.141825618521</v>
      </c>
      <c r="C281">
        <f t="shared" si="5"/>
        <v>1</v>
      </c>
      <c r="D281"/>
      <c r="E281" s="7"/>
      <c r="F281" s="7"/>
      <c r="G281" s="7"/>
      <c r="H281" s="7"/>
      <c r="I281" s="7"/>
      <c r="J281" s="7"/>
      <c r="K281" s="7"/>
      <c r="L281" s="7"/>
      <c r="M281" s="7"/>
      <c r="N281" s="7"/>
      <c r="O281" s="7"/>
      <c r="P281" s="7"/>
      <c r="Q281" s="7"/>
      <c r="R281" s="7"/>
      <c r="S281" s="7"/>
      <c r="T281" s="7"/>
      <c r="U281" s="7"/>
      <c r="V281" s="7"/>
      <c r="W281" s="7"/>
      <c r="X281" s="7"/>
      <c r="Y281" s="7"/>
      <c r="Z281" s="7"/>
      <c r="AA281" s="7"/>
      <c r="AB281" s="7"/>
      <c r="AC281" s="7"/>
      <c r="AD281" s="7"/>
      <c r="AE281" s="7"/>
      <c r="AF281" s="7"/>
      <c r="AG281" s="7"/>
      <c r="AH281" s="7"/>
      <c r="AI281" s="7"/>
      <c r="AJ281" s="7"/>
      <c r="AK281" s="7"/>
      <c r="AL281" s="7"/>
      <c r="AM281" s="7"/>
      <c r="AN281" s="7"/>
      <c r="AO281" s="7"/>
      <c r="AP281" s="7"/>
      <c r="AQ281" s="7"/>
      <c r="AR281" s="7"/>
      <c r="AS281" s="7"/>
      <c r="AT281" s="7"/>
      <c r="AU281" s="7"/>
      <c r="AV281" s="7"/>
      <c r="AW281" s="7"/>
      <c r="AX281" s="7"/>
      <c r="AY281" s="7"/>
    </row>
    <row r="282" spans="1:51" ht="16" x14ac:dyDescent="0.2">
      <c r="A282" s="169">
        <v>42745.749999907464</v>
      </c>
      <c r="B282" s="172">
        <v>30011.562722988525</v>
      </c>
      <c r="C282">
        <f t="shared" si="5"/>
        <v>1</v>
      </c>
      <c r="D282"/>
      <c r="E282" s="7"/>
      <c r="F282" s="7"/>
      <c r="G282" s="7"/>
      <c r="H282" s="7"/>
      <c r="I282" s="7"/>
      <c r="J282" s="7"/>
      <c r="K282" s="7"/>
      <c r="L282" s="7"/>
      <c r="M282" s="7"/>
      <c r="N282" s="7"/>
      <c r="O282" s="7"/>
      <c r="P282" s="7"/>
      <c r="Q282" s="7"/>
      <c r="R282" s="7"/>
      <c r="S282" s="7"/>
      <c r="T282" s="7"/>
      <c r="U282" s="7"/>
      <c r="V282" s="7"/>
      <c r="W282" s="7"/>
      <c r="X282" s="7"/>
      <c r="Y282" s="7"/>
      <c r="Z282" s="7"/>
      <c r="AA282" s="7"/>
      <c r="AB282" s="7"/>
      <c r="AC282" s="7"/>
      <c r="AD282" s="7"/>
      <c r="AE282" s="7"/>
      <c r="AF282" s="7"/>
      <c r="AG282" s="7"/>
      <c r="AH282" s="7"/>
      <c r="AI282" s="7"/>
      <c r="AJ282" s="7"/>
      <c r="AK282" s="7"/>
      <c r="AL282" s="7"/>
      <c r="AM282" s="7"/>
      <c r="AN282" s="7"/>
      <c r="AO282" s="7"/>
      <c r="AP282" s="7"/>
      <c r="AQ282" s="7"/>
      <c r="AR282" s="7"/>
      <c r="AS282" s="7"/>
      <c r="AT282" s="7"/>
      <c r="AU282" s="7"/>
      <c r="AV282" s="7"/>
      <c r="AW282" s="7"/>
      <c r="AX282" s="7"/>
      <c r="AY282" s="7"/>
    </row>
    <row r="283" spans="1:51" ht="16" x14ac:dyDescent="0.2">
      <c r="A283" s="168">
        <v>42745.791666574129</v>
      </c>
      <c r="B283" s="171">
        <v>30158.66097882915</v>
      </c>
      <c r="C283">
        <f t="shared" si="5"/>
        <v>1</v>
      </c>
      <c r="D283"/>
      <c r="E283" s="7"/>
      <c r="F283" s="7"/>
      <c r="G283" s="7"/>
      <c r="H283" s="7"/>
      <c r="I283" s="7"/>
      <c r="J283" s="7"/>
      <c r="K283" s="7"/>
      <c r="L283" s="7"/>
      <c r="M283" s="7"/>
      <c r="N283" s="7"/>
      <c r="O283" s="7"/>
      <c r="P283" s="7"/>
      <c r="Q283" s="7"/>
      <c r="R283" s="7"/>
      <c r="S283" s="7"/>
      <c r="T283" s="7"/>
      <c r="U283" s="7"/>
      <c r="V283" s="7"/>
      <c r="W283" s="7"/>
      <c r="X283" s="7"/>
      <c r="Y283" s="7"/>
      <c r="Z283" s="7"/>
      <c r="AA283" s="7"/>
      <c r="AB283" s="7"/>
      <c r="AC283" s="7"/>
      <c r="AD283" s="7"/>
      <c r="AE283" s="7"/>
      <c r="AF283" s="7"/>
      <c r="AG283" s="7"/>
      <c r="AH283" s="7"/>
      <c r="AI283" s="7"/>
      <c r="AJ283" s="7"/>
      <c r="AK283" s="7"/>
      <c r="AL283" s="7"/>
      <c r="AM283" s="7"/>
      <c r="AN283" s="7"/>
      <c r="AO283" s="7"/>
      <c r="AP283" s="7"/>
      <c r="AQ283" s="7"/>
      <c r="AR283" s="7"/>
      <c r="AS283" s="7"/>
      <c r="AT283" s="7"/>
      <c r="AU283" s="7"/>
      <c r="AV283" s="7"/>
      <c r="AW283" s="7"/>
      <c r="AX283" s="7"/>
      <c r="AY283" s="7"/>
    </row>
    <row r="284" spans="1:51" ht="16" x14ac:dyDescent="0.2">
      <c r="A284" s="169">
        <v>42745.833333240793</v>
      </c>
      <c r="B284" s="172">
        <v>29568.736888018226</v>
      </c>
      <c r="C284">
        <f t="shared" si="5"/>
        <v>1</v>
      </c>
      <c r="D284"/>
      <c r="E284" s="7"/>
      <c r="F284" s="7"/>
      <c r="G284" s="7"/>
      <c r="H284" s="7"/>
      <c r="I284" s="7"/>
      <c r="J284" s="7"/>
      <c r="K284" s="7"/>
      <c r="L284" s="7"/>
      <c r="M284" s="7"/>
      <c r="N284" s="7"/>
      <c r="O284" s="7"/>
      <c r="P284" s="7"/>
      <c r="Q284" s="7"/>
      <c r="R284" s="7"/>
      <c r="S284" s="7"/>
      <c r="T284" s="7"/>
      <c r="U284" s="7"/>
      <c r="V284" s="7"/>
      <c r="W284" s="7"/>
      <c r="X284" s="7"/>
      <c r="Y284" s="7"/>
      <c r="Z284" s="7"/>
      <c r="AA284" s="7"/>
      <c r="AB284" s="7"/>
      <c r="AC284" s="7"/>
      <c r="AD284" s="7"/>
      <c r="AE284" s="7"/>
      <c r="AF284" s="7"/>
      <c r="AG284" s="7"/>
      <c r="AH284" s="7"/>
      <c r="AI284" s="7"/>
      <c r="AJ284" s="7"/>
      <c r="AK284" s="7"/>
      <c r="AL284" s="7"/>
      <c r="AM284" s="7"/>
      <c r="AN284" s="7"/>
      <c r="AO284" s="7"/>
      <c r="AP284" s="7"/>
      <c r="AQ284" s="7"/>
      <c r="AR284" s="7"/>
      <c r="AS284" s="7"/>
      <c r="AT284" s="7"/>
      <c r="AU284" s="7"/>
      <c r="AV284" s="7"/>
      <c r="AW284" s="7"/>
      <c r="AX284" s="7"/>
      <c r="AY284" s="7"/>
    </row>
    <row r="285" spans="1:51" ht="16" x14ac:dyDescent="0.2">
      <c r="A285" s="168">
        <v>42745.874999907457</v>
      </c>
      <c r="B285" s="171">
        <v>28579.431739615484</v>
      </c>
      <c r="C285">
        <f t="shared" si="5"/>
        <v>1</v>
      </c>
      <c r="D285"/>
      <c r="E285" s="7"/>
      <c r="F285" s="7"/>
      <c r="G285" s="7"/>
      <c r="H285" s="7"/>
      <c r="I285" s="7"/>
      <c r="J285" s="7"/>
      <c r="K285" s="7"/>
      <c r="L285" s="7"/>
      <c r="M285" s="7"/>
      <c r="N285" s="7"/>
      <c r="O285" s="7"/>
      <c r="P285" s="7"/>
      <c r="Q285" s="7"/>
      <c r="R285" s="7"/>
      <c r="S285" s="7"/>
      <c r="T285" s="7"/>
      <c r="U285" s="7"/>
      <c r="V285" s="7"/>
      <c r="W285" s="7"/>
      <c r="X285" s="7"/>
      <c r="Y285" s="7"/>
      <c r="Z285" s="7"/>
      <c r="AA285" s="7"/>
      <c r="AB285" s="7"/>
      <c r="AC285" s="7"/>
      <c r="AD285" s="7"/>
      <c r="AE285" s="7"/>
      <c r="AF285" s="7"/>
      <c r="AG285" s="7"/>
      <c r="AH285" s="7"/>
      <c r="AI285" s="7"/>
      <c r="AJ285" s="7"/>
      <c r="AK285" s="7"/>
      <c r="AL285" s="7"/>
      <c r="AM285" s="7"/>
      <c r="AN285" s="7"/>
      <c r="AO285" s="7"/>
      <c r="AP285" s="7"/>
      <c r="AQ285" s="7"/>
      <c r="AR285" s="7"/>
      <c r="AS285" s="7"/>
      <c r="AT285" s="7"/>
      <c r="AU285" s="7"/>
      <c r="AV285" s="7"/>
      <c r="AW285" s="7"/>
      <c r="AX285" s="7"/>
      <c r="AY285" s="7"/>
    </row>
    <row r="286" spans="1:51" ht="16" x14ac:dyDescent="0.2">
      <c r="A286" s="169">
        <v>42745.916666574121</v>
      </c>
      <c r="B286" s="172">
        <v>26987.790126678563</v>
      </c>
      <c r="C286">
        <f t="shared" si="5"/>
        <v>1</v>
      </c>
      <c r="D286"/>
      <c r="E286" s="7"/>
      <c r="F286" s="7"/>
      <c r="G286" s="7"/>
      <c r="H286" s="7"/>
      <c r="I286" s="7"/>
      <c r="J286" s="7"/>
      <c r="K286" s="7"/>
      <c r="L286" s="7"/>
      <c r="M286" s="7"/>
      <c r="N286" s="7"/>
      <c r="O286" s="7"/>
      <c r="P286" s="7"/>
      <c r="Q286" s="7"/>
      <c r="R286" s="7"/>
      <c r="S286" s="7"/>
      <c r="T286" s="7"/>
      <c r="U286" s="7"/>
      <c r="V286" s="7"/>
      <c r="W286" s="7"/>
      <c r="X286" s="7"/>
      <c r="Y286" s="7"/>
      <c r="Z286" s="7"/>
      <c r="AA286" s="7"/>
      <c r="AB286" s="7"/>
      <c r="AC286" s="7"/>
      <c r="AD286" s="7"/>
      <c r="AE286" s="7"/>
      <c r="AF286" s="7"/>
      <c r="AG286" s="7"/>
      <c r="AH286" s="7"/>
      <c r="AI286" s="7"/>
      <c r="AJ286" s="7"/>
      <c r="AK286" s="7"/>
      <c r="AL286" s="7"/>
      <c r="AM286" s="7"/>
      <c r="AN286" s="7"/>
      <c r="AO286" s="7"/>
      <c r="AP286" s="7"/>
      <c r="AQ286" s="7"/>
      <c r="AR286" s="7"/>
      <c r="AS286" s="7"/>
      <c r="AT286" s="7"/>
      <c r="AU286" s="7"/>
      <c r="AV286" s="7"/>
      <c r="AW286" s="7"/>
      <c r="AX286" s="7"/>
      <c r="AY286" s="7"/>
    </row>
    <row r="287" spans="1:51" ht="16" x14ac:dyDescent="0.2">
      <c r="A287" s="168">
        <v>42745.958333240786</v>
      </c>
      <c r="B287" s="171">
        <v>25117.490261670773</v>
      </c>
      <c r="C287">
        <f t="shared" si="5"/>
        <v>1</v>
      </c>
      <c r="D287"/>
      <c r="E287" s="7"/>
      <c r="F287" s="7"/>
      <c r="G287" s="7"/>
      <c r="H287" s="7"/>
      <c r="I287" s="7"/>
      <c r="J287" s="7"/>
      <c r="K287" s="7"/>
      <c r="L287" s="7"/>
      <c r="M287" s="7"/>
      <c r="N287" s="7"/>
      <c r="O287" s="7"/>
      <c r="P287" s="7"/>
      <c r="Q287" s="7"/>
      <c r="R287" s="7"/>
      <c r="S287" s="7"/>
      <c r="T287" s="7"/>
      <c r="U287" s="7"/>
      <c r="V287" s="7"/>
      <c r="W287" s="7"/>
      <c r="X287" s="7"/>
      <c r="Y287" s="7"/>
      <c r="Z287" s="7"/>
      <c r="AA287" s="7"/>
      <c r="AB287" s="7"/>
      <c r="AC287" s="7"/>
      <c r="AD287" s="7"/>
      <c r="AE287" s="7"/>
      <c r="AF287" s="7"/>
      <c r="AG287" s="7"/>
      <c r="AH287" s="7"/>
      <c r="AI287" s="7"/>
      <c r="AJ287" s="7"/>
      <c r="AK287" s="7"/>
      <c r="AL287" s="7"/>
      <c r="AM287" s="7"/>
      <c r="AN287" s="7"/>
      <c r="AO287" s="7"/>
      <c r="AP287" s="7"/>
      <c r="AQ287" s="7"/>
      <c r="AR287" s="7"/>
      <c r="AS287" s="7"/>
      <c r="AT287" s="7"/>
      <c r="AU287" s="7"/>
      <c r="AV287" s="7"/>
      <c r="AW287" s="7"/>
      <c r="AX287" s="7"/>
      <c r="AY287" s="7"/>
    </row>
    <row r="288" spans="1:51" ht="16" x14ac:dyDescent="0.2">
      <c r="A288" s="169">
        <v>42745.99999990745</v>
      </c>
      <c r="B288" s="172">
        <v>23341.591562621212</v>
      </c>
      <c r="C288">
        <f t="shared" si="5"/>
        <v>1</v>
      </c>
      <c r="D288"/>
      <c r="E288" s="7"/>
      <c r="F288" s="7"/>
      <c r="G288" s="7"/>
      <c r="H288" s="7"/>
      <c r="I288" s="7"/>
      <c r="J288" s="7"/>
      <c r="K288" s="7"/>
      <c r="L288" s="7"/>
      <c r="M288" s="7"/>
      <c r="N288" s="7"/>
      <c r="O288" s="7"/>
      <c r="P288" s="7"/>
      <c r="Q288" s="7"/>
      <c r="R288" s="7"/>
      <c r="S288" s="7"/>
      <c r="T288" s="7"/>
      <c r="U288" s="7"/>
      <c r="V288" s="7"/>
      <c r="W288" s="7"/>
      <c r="X288" s="7"/>
      <c r="Y288" s="7"/>
      <c r="Z288" s="7"/>
      <c r="AA288" s="7"/>
      <c r="AB288" s="7"/>
      <c r="AC288" s="7"/>
      <c r="AD288" s="7"/>
      <c r="AE288" s="7"/>
      <c r="AF288" s="7"/>
      <c r="AG288" s="7"/>
      <c r="AH288" s="7"/>
      <c r="AI288" s="7"/>
      <c r="AJ288" s="7"/>
      <c r="AK288" s="7"/>
      <c r="AL288" s="7"/>
      <c r="AM288" s="7"/>
      <c r="AN288" s="7"/>
      <c r="AO288" s="7"/>
      <c r="AP288" s="7"/>
      <c r="AQ288" s="7"/>
      <c r="AR288" s="7"/>
      <c r="AS288" s="7"/>
      <c r="AT288" s="7"/>
      <c r="AU288" s="7"/>
      <c r="AV288" s="7"/>
      <c r="AW288" s="7"/>
      <c r="AX288" s="7"/>
      <c r="AY288" s="7"/>
    </row>
    <row r="289" spans="1:51" ht="16" x14ac:dyDescent="0.2">
      <c r="A289" s="168">
        <v>42746.041666574114</v>
      </c>
      <c r="B289" s="171">
        <v>22084.945734376179</v>
      </c>
      <c r="C289">
        <f t="shared" si="5"/>
        <v>1</v>
      </c>
      <c r="D289"/>
      <c r="E289" s="7"/>
      <c r="F289" s="7"/>
      <c r="G289" s="7"/>
      <c r="H289" s="7"/>
      <c r="I289" s="7"/>
      <c r="J289" s="7"/>
      <c r="K289" s="7"/>
      <c r="L289" s="7"/>
      <c r="M289" s="7"/>
      <c r="N289" s="7"/>
      <c r="O289" s="7"/>
      <c r="P289" s="7"/>
      <c r="Q289" s="7"/>
      <c r="R289" s="7"/>
      <c r="S289" s="7"/>
      <c r="T289" s="7"/>
      <c r="U289" s="7"/>
      <c r="V289" s="7"/>
      <c r="W289" s="7"/>
      <c r="X289" s="7"/>
      <c r="Y289" s="7"/>
      <c r="Z289" s="7"/>
      <c r="AA289" s="7"/>
      <c r="AB289" s="7"/>
      <c r="AC289" s="7"/>
      <c r="AD289" s="7"/>
      <c r="AE289" s="7"/>
      <c r="AF289" s="7"/>
      <c r="AG289" s="7"/>
      <c r="AH289" s="7"/>
      <c r="AI289" s="7"/>
      <c r="AJ289" s="7"/>
      <c r="AK289" s="7"/>
      <c r="AL289" s="7"/>
      <c r="AM289" s="7"/>
      <c r="AN289" s="7"/>
      <c r="AO289" s="7"/>
      <c r="AP289" s="7"/>
      <c r="AQ289" s="7"/>
      <c r="AR289" s="7"/>
      <c r="AS289" s="7"/>
      <c r="AT289" s="7"/>
      <c r="AU289" s="7"/>
      <c r="AV289" s="7"/>
      <c r="AW289" s="7"/>
      <c r="AX289" s="7"/>
      <c r="AY289" s="7"/>
    </row>
    <row r="290" spans="1:51" ht="16" x14ac:dyDescent="0.2">
      <c r="A290" s="169">
        <v>42746.083333240778</v>
      </c>
      <c r="B290" s="172">
        <v>21398.991982554133</v>
      </c>
      <c r="C290">
        <f t="shared" si="5"/>
        <v>1</v>
      </c>
      <c r="D290"/>
      <c r="E290" s="7"/>
      <c r="F290" s="7"/>
      <c r="G290" s="7"/>
      <c r="H290" s="7"/>
      <c r="I290" s="7"/>
      <c r="J290" s="7"/>
      <c r="K290" s="7"/>
      <c r="L290" s="7"/>
      <c r="M290" s="7"/>
      <c r="N290" s="7"/>
      <c r="O290" s="7"/>
      <c r="P290" s="7"/>
      <c r="Q290" s="7"/>
      <c r="R290" s="7"/>
      <c r="S290" s="7"/>
      <c r="T290" s="7"/>
      <c r="U290" s="7"/>
      <c r="V290" s="7"/>
      <c r="W290" s="7"/>
      <c r="X290" s="7"/>
      <c r="Y290" s="7"/>
      <c r="Z290" s="7"/>
      <c r="AA290" s="7"/>
      <c r="AB290" s="7"/>
      <c r="AC290" s="7"/>
      <c r="AD290" s="7"/>
      <c r="AE290" s="7"/>
      <c r="AF290" s="7"/>
      <c r="AG290" s="7"/>
      <c r="AH290" s="7"/>
      <c r="AI290" s="7"/>
      <c r="AJ290" s="7"/>
      <c r="AK290" s="7"/>
      <c r="AL290" s="7"/>
      <c r="AM290" s="7"/>
      <c r="AN290" s="7"/>
      <c r="AO290" s="7"/>
      <c r="AP290" s="7"/>
      <c r="AQ290" s="7"/>
      <c r="AR290" s="7"/>
      <c r="AS290" s="7"/>
      <c r="AT290" s="7"/>
      <c r="AU290" s="7"/>
      <c r="AV290" s="7"/>
      <c r="AW290" s="7"/>
      <c r="AX290" s="7"/>
      <c r="AY290" s="7"/>
    </row>
    <row r="291" spans="1:51" ht="16" x14ac:dyDescent="0.2">
      <c r="A291" s="168">
        <v>42746.124999907443</v>
      </c>
      <c r="B291" s="171">
        <v>21022.941449832262</v>
      </c>
      <c r="C291">
        <f t="shared" si="5"/>
        <v>1</v>
      </c>
      <c r="D291"/>
      <c r="E291" s="7"/>
      <c r="F291" s="7"/>
      <c r="G291" s="7"/>
      <c r="H291" s="7"/>
      <c r="I291" s="7"/>
      <c r="J291" s="7"/>
      <c r="K291" s="7"/>
      <c r="L291" s="7"/>
      <c r="M291" s="7"/>
      <c r="N291" s="7"/>
      <c r="O291" s="7"/>
      <c r="P291" s="7"/>
      <c r="Q291" s="7"/>
      <c r="R291" s="7"/>
      <c r="S291" s="7"/>
      <c r="T291" s="7"/>
      <c r="U291" s="7"/>
      <c r="V291" s="7"/>
      <c r="W291" s="7"/>
      <c r="X291" s="7"/>
      <c r="Y291" s="7"/>
      <c r="Z291" s="7"/>
      <c r="AA291" s="7"/>
      <c r="AB291" s="7"/>
      <c r="AC291" s="7"/>
      <c r="AD291" s="7"/>
      <c r="AE291" s="7"/>
      <c r="AF291" s="7"/>
      <c r="AG291" s="7"/>
      <c r="AH291" s="7"/>
      <c r="AI291" s="7"/>
      <c r="AJ291" s="7"/>
      <c r="AK291" s="7"/>
      <c r="AL291" s="7"/>
      <c r="AM291" s="7"/>
      <c r="AN291" s="7"/>
      <c r="AO291" s="7"/>
      <c r="AP291" s="7"/>
      <c r="AQ291" s="7"/>
      <c r="AR291" s="7"/>
      <c r="AS291" s="7"/>
      <c r="AT291" s="7"/>
      <c r="AU291" s="7"/>
      <c r="AV291" s="7"/>
      <c r="AW291" s="7"/>
      <c r="AX291" s="7"/>
      <c r="AY291" s="7"/>
    </row>
    <row r="292" spans="1:51" ht="16" x14ac:dyDescent="0.2">
      <c r="A292" s="169">
        <v>42746.166666574107</v>
      </c>
      <c r="B292" s="172">
        <v>21043.23779385311</v>
      </c>
      <c r="C292">
        <f t="shared" si="5"/>
        <v>1</v>
      </c>
      <c r="D292"/>
      <c r="E292" s="7"/>
      <c r="F292" s="7"/>
      <c r="G292" s="7"/>
      <c r="H292" s="7"/>
      <c r="I292" s="7"/>
      <c r="J292" s="7"/>
      <c r="K292" s="7"/>
      <c r="L292" s="7"/>
      <c r="M292" s="7"/>
      <c r="N292" s="7"/>
      <c r="O292" s="7"/>
      <c r="P292" s="7"/>
      <c r="Q292" s="7"/>
      <c r="R292" s="7"/>
      <c r="S292" s="7"/>
      <c r="T292" s="7"/>
      <c r="U292" s="7"/>
      <c r="V292" s="7"/>
      <c r="W292" s="7"/>
      <c r="X292" s="7"/>
      <c r="Y292" s="7"/>
      <c r="Z292" s="7"/>
      <c r="AA292" s="7"/>
      <c r="AB292" s="7"/>
      <c r="AC292" s="7"/>
      <c r="AD292" s="7"/>
      <c r="AE292" s="7"/>
      <c r="AF292" s="7"/>
      <c r="AG292" s="7"/>
      <c r="AH292" s="7"/>
      <c r="AI292" s="7"/>
      <c r="AJ292" s="7"/>
      <c r="AK292" s="7"/>
      <c r="AL292" s="7"/>
      <c r="AM292" s="7"/>
      <c r="AN292" s="7"/>
      <c r="AO292" s="7"/>
      <c r="AP292" s="7"/>
      <c r="AQ292" s="7"/>
      <c r="AR292" s="7"/>
      <c r="AS292" s="7"/>
      <c r="AT292" s="7"/>
      <c r="AU292" s="7"/>
      <c r="AV292" s="7"/>
      <c r="AW292" s="7"/>
      <c r="AX292" s="7"/>
      <c r="AY292" s="7"/>
    </row>
    <row r="293" spans="1:51" ht="16" x14ac:dyDescent="0.2">
      <c r="A293" s="168">
        <v>42746.208333240771</v>
      </c>
      <c r="B293" s="171">
        <v>21477.28860411869</v>
      </c>
      <c r="C293">
        <f t="shared" si="5"/>
        <v>1</v>
      </c>
      <c r="D293"/>
      <c r="E293" s="7"/>
      <c r="F293" s="7"/>
      <c r="G293" s="7"/>
      <c r="H293" s="7"/>
      <c r="I293" s="7"/>
      <c r="J293" s="7"/>
      <c r="K293" s="7"/>
      <c r="L293" s="7"/>
      <c r="M293" s="7"/>
      <c r="N293" s="7"/>
      <c r="O293" s="7"/>
      <c r="P293" s="7"/>
      <c r="Q293" s="7"/>
      <c r="R293" s="7"/>
      <c r="S293" s="7"/>
      <c r="T293" s="7"/>
      <c r="U293" s="7"/>
      <c r="V293" s="7"/>
      <c r="W293" s="7"/>
      <c r="X293" s="7"/>
      <c r="Y293" s="7"/>
      <c r="Z293" s="7"/>
      <c r="AA293" s="7"/>
      <c r="AB293" s="7"/>
      <c r="AC293" s="7"/>
      <c r="AD293" s="7"/>
      <c r="AE293" s="7"/>
      <c r="AF293" s="7"/>
      <c r="AG293" s="7"/>
      <c r="AH293" s="7"/>
      <c r="AI293" s="7"/>
      <c r="AJ293" s="7"/>
      <c r="AK293" s="7"/>
      <c r="AL293" s="7"/>
      <c r="AM293" s="7"/>
      <c r="AN293" s="7"/>
      <c r="AO293" s="7"/>
      <c r="AP293" s="7"/>
      <c r="AQ293" s="7"/>
      <c r="AR293" s="7"/>
      <c r="AS293" s="7"/>
      <c r="AT293" s="7"/>
      <c r="AU293" s="7"/>
      <c r="AV293" s="7"/>
      <c r="AW293" s="7"/>
      <c r="AX293" s="7"/>
      <c r="AY293" s="7"/>
    </row>
    <row r="294" spans="1:51" ht="16" x14ac:dyDescent="0.2">
      <c r="A294" s="169">
        <v>42746.249999907435</v>
      </c>
      <c r="B294" s="172">
        <v>22754.806152699159</v>
      </c>
      <c r="C294">
        <f t="shared" si="5"/>
        <v>1</v>
      </c>
      <c r="D294"/>
      <c r="E294" s="7"/>
      <c r="F294" s="7"/>
      <c r="G294" s="7"/>
      <c r="H294" s="7"/>
      <c r="I294" s="7"/>
      <c r="J294" s="7"/>
      <c r="K294" s="7"/>
      <c r="L294" s="7"/>
      <c r="M294" s="7"/>
      <c r="N294" s="7"/>
      <c r="O294" s="7"/>
      <c r="P294" s="7"/>
      <c r="Q294" s="7"/>
      <c r="R294" s="7"/>
      <c r="S294" s="7"/>
      <c r="T294" s="7"/>
      <c r="U294" s="7"/>
      <c r="V294" s="7"/>
      <c r="W294" s="7"/>
      <c r="X294" s="7"/>
      <c r="Y294" s="7"/>
      <c r="Z294" s="7"/>
      <c r="AA294" s="7"/>
      <c r="AB294" s="7"/>
      <c r="AC294" s="7"/>
      <c r="AD294" s="7"/>
      <c r="AE294" s="7"/>
      <c r="AF294" s="7"/>
      <c r="AG294" s="7"/>
      <c r="AH294" s="7"/>
      <c r="AI294" s="7"/>
      <c r="AJ294" s="7"/>
      <c r="AK294" s="7"/>
      <c r="AL294" s="7"/>
      <c r="AM294" s="7"/>
      <c r="AN294" s="7"/>
      <c r="AO294" s="7"/>
      <c r="AP294" s="7"/>
      <c r="AQ294" s="7"/>
      <c r="AR294" s="7"/>
      <c r="AS294" s="7"/>
      <c r="AT294" s="7"/>
      <c r="AU294" s="7"/>
      <c r="AV294" s="7"/>
      <c r="AW294" s="7"/>
      <c r="AX294" s="7"/>
      <c r="AY294" s="7"/>
    </row>
    <row r="295" spans="1:51" ht="16" x14ac:dyDescent="0.2">
      <c r="A295" s="168">
        <v>42746.2916665741</v>
      </c>
      <c r="B295" s="171">
        <v>24938.043437327047</v>
      </c>
      <c r="C295">
        <f t="shared" si="5"/>
        <v>1</v>
      </c>
      <c r="D295"/>
      <c r="E295" s="7"/>
      <c r="F295" s="7"/>
      <c r="G295" s="7"/>
      <c r="H295" s="7"/>
      <c r="I295" s="7"/>
      <c r="J295" s="7"/>
      <c r="K295" s="7"/>
      <c r="L295" s="7"/>
      <c r="M295" s="7"/>
      <c r="N295" s="7"/>
      <c r="O295" s="7"/>
      <c r="P295" s="7"/>
      <c r="Q295" s="7"/>
      <c r="R295" s="7"/>
      <c r="S295" s="7"/>
      <c r="T295" s="7"/>
      <c r="U295" s="7"/>
      <c r="V295" s="7"/>
      <c r="W295" s="7"/>
      <c r="X295" s="7"/>
      <c r="Y295" s="7"/>
      <c r="Z295" s="7"/>
      <c r="AA295" s="7"/>
      <c r="AB295" s="7"/>
      <c r="AC295" s="7"/>
      <c r="AD295" s="7"/>
      <c r="AE295" s="7"/>
      <c r="AF295" s="7"/>
      <c r="AG295" s="7"/>
      <c r="AH295" s="7"/>
      <c r="AI295" s="7"/>
      <c r="AJ295" s="7"/>
      <c r="AK295" s="7"/>
      <c r="AL295" s="7"/>
      <c r="AM295" s="7"/>
      <c r="AN295" s="7"/>
      <c r="AO295" s="7"/>
      <c r="AP295" s="7"/>
      <c r="AQ295" s="7"/>
      <c r="AR295" s="7"/>
      <c r="AS295" s="7"/>
      <c r="AT295" s="7"/>
      <c r="AU295" s="7"/>
      <c r="AV295" s="7"/>
      <c r="AW295" s="7"/>
      <c r="AX295" s="7"/>
      <c r="AY295" s="7"/>
    </row>
    <row r="296" spans="1:51" ht="16" x14ac:dyDescent="0.2">
      <c r="A296" s="169">
        <v>42746.333333240764</v>
      </c>
      <c r="B296" s="172">
        <v>26577.898230055074</v>
      </c>
      <c r="C296">
        <f t="shared" si="5"/>
        <v>1</v>
      </c>
      <c r="D296"/>
      <c r="E296" s="7"/>
      <c r="F296" s="7"/>
      <c r="G296" s="7"/>
      <c r="H296" s="7"/>
      <c r="I296" s="7"/>
      <c r="J296" s="7"/>
      <c r="K296" s="7"/>
      <c r="L296" s="7"/>
      <c r="M296" s="7"/>
      <c r="N296" s="7"/>
      <c r="O296" s="7"/>
      <c r="P296" s="7"/>
      <c r="Q296" s="7"/>
      <c r="R296" s="7"/>
      <c r="S296" s="7"/>
      <c r="T296" s="7"/>
      <c r="U296" s="7"/>
      <c r="V296" s="7"/>
      <c r="W296" s="7"/>
      <c r="X296" s="7"/>
      <c r="Y296" s="7"/>
      <c r="Z296" s="7"/>
      <c r="AA296" s="7"/>
      <c r="AB296" s="7"/>
      <c r="AC296" s="7"/>
      <c r="AD296" s="7"/>
      <c r="AE296" s="7"/>
      <c r="AF296" s="7"/>
      <c r="AG296" s="7"/>
      <c r="AH296" s="7"/>
      <c r="AI296" s="7"/>
      <c r="AJ296" s="7"/>
      <c r="AK296" s="7"/>
      <c r="AL296" s="7"/>
      <c r="AM296" s="7"/>
      <c r="AN296" s="7"/>
      <c r="AO296" s="7"/>
      <c r="AP296" s="7"/>
      <c r="AQ296" s="7"/>
      <c r="AR296" s="7"/>
      <c r="AS296" s="7"/>
      <c r="AT296" s="7"/>
      <c r="AU296" s="7"/>
      <c r="AV296" s="7"/>
      <c r="AW296" s="7"/>
      <c r="AX296" s="7"/>
      <c r="AY296" s="7"/>
    </row>
    <row r="297" spans="1:51" ht="16" x14ac:dyDescent="0.2">
      <c r="A297" s="168">
        <v>42746.374999907428</v>
      </c>
      <c r="B297" s="171">
        <v>26671.234657568202</v>
      </c>
      <c r="C297">
        <f t="shared" si="5"/>
        <v>1</v>
      </c>
      <c r="D297"/>
      <c r="E297" s="7"/>
      <c r="F297" s="7"/>
      <c r="G297" s="7"/>
      <c r="H297" s="7"/>
      <c r="I297" s="7"/>
      <c r="J297" s="7"/>
      <c r="K297" s="7"/>
      <c r="L297" s="7"/>
      <c r="M297" s="7"/>
      <c r="N297" s="7"/>
      <c r="O297" s="7"/>
      <c r="P297" s="7"/>
      <c r="Q297" s="7"/>
      <c r="R297" s="7"/>
      <c r="S297" s="7"/>
      <c r="T297" s="7"/>
      <c r="U297" s="7"/>
      <c r="V297" s="7"/>
      <c r="W297" s="7"/>
      <c r="X297" s="7"/>
      <c r="Y297" s="7"/>
      <c r="Z297" s="7"/>
      <c r="AA297" s="7"/>
      <c r="AB297" s="7"/>
      <c r="AC297" s="7"/>
      <c r="AD297" s="7"/>
      <c r="AE297" s="7"/>
      <c r="AF297" s="7"/>
      <c r="AG297" s="7"/>
      <c r="AH297" s="7"/>
      <c r="AI297" s="7"/>
      <c r="AJ297" s="7"/>
      <c r="AK297" s="7"/>
      <c r="AL297" s="7"/>
      <c r="AM297" s="7"/>
      <c r="AN297" s="7"/>
      <c r="AO297" s="7"/>
      <c r="AP297" s="7"/>
      <c r="AQ297" s="7"/>
      <c r="AR297" s="7"/>
      <c r="AS297" s="7"/>
      <c r="AT297" s="7"/>
      <c r="AU297" s="7"/>
      <c r="AV297" s="7"/>
      <c r="AW297" s="7"/>
      <c r="AX297" s="7"/>
      <c r="AY297" s="7"/>
    </row>
    <row r="298" spans="1:51" ht="16" x14ac:dyDescent="0.2">
      <c r="A298" s="169">
        <v>42746.416666574092</v>
      </c>
      <c r="B298" s="172">
        <v>26527.398462232781</v>
      </c>
      <c r="C298">
        <f t="shared" si="5"/>
        <v>1</v>
      </c>
      <c r="D298"/>
      <c r="E298" s="7"/>
      <c r="F298" s="7"/>
      <c r="G298" s="7"/>
      <c r="H298" s="7"/>
      <c r="I298" s="7"/>
      <c r="J298" s="7"/>
      <c r="K298" s="7"/>
      <c r="L298" s="7"/>
      <c r="M298" s="7"/>
      <c r="N298" s="7"/>
      <c r="O298" s="7"/>
      <c r="P298" s="7"/>
      <c r="Q298" s="7"/>
      <c r="R298" s="7"/>
      <c r="S298" s="7"/>
      <c r="T298" s="7"/>
      <c r="U298" s="7"/>
      <c r="V298" s="7"/>
      <c r="W298" s="7"/>
      <c r="X298" s="7"/>
      <c r="Y298" s="7"/>
      <c r="Z298" s="7"/>
      <c r="AA298" s="7"/>
      <c r="AB298" s="7"/>
      <c r="AC298" s="7"/>
      <c r="AD298" s="7"/>
      <c r="AE298" s="7"/>
      <c r="AF298" s="7"/>
      <c r="AG298" s="7"/>
      <c r="AH298" s="7"/>
      <c r="AI298" s="7"/>
      <c r="AJ298" s="7"/>
      <c r="AK298" s="7"/>
      <c r="AL298" s="7"/>
      <c r="AM298" s="7"/>
      <c r="AN298" s="7"/>
      <c r="AO298" s="7"/>
      <c r="AP298" s="7"/>
      <c r="AQ298" s="7"/>
      <c r="AR298" s="7"/>
      <c r="AS298" s="7"/>
      <c r="AT298" s="7"/>
      <c r="AU298" s="7"/>
      <c r="AV298" s="7"/>
      <c r="AW298" s="7"/>
      <c r="AX298" s="7"/>
      <c r="AY298" s="7"/>
    </row>
    <row r="299" spans="1:51" ht="16" x14ac:dyDescent="0.2">
      <c r="A299" s="168">
        <v>42746.458333240756</v>
      </c>
      <c r="B299" s="171">
        <v>26220.236459647607</v>
      </c>
      <c r="C299">
        <f t="shared" si="5"/>
        <v>1</v>
      </c>
      <c r="D299"/>
      <c r="E299" s="7"/>
      <c r="F299" s="7"/>
      <c r="G299" s="7"/>
      <c r="H299" s="7"/>
      <c r="I299" s="7"/>
      <c r="J299" s="7"/>
      <c r="K299" s="7"/>
      <c r="L299" s="7"/>
      <c r="M299" s="7"/>
      <c r="N299" s="7"/>
      <c r="O299" s="7"/>
      <c r="P299" s="7"/>
      <c r="Q299" s="7"/>
      <c r="R299" s="7"/>
      <c r="S299" s="7"/>
      <c r="T299" s="7"/>
      <c r="U299" s="7"/>
      <c r="V299" s="7"/>
      <c r="W299" s="7"/>
      <c r="X299" s="7"/>
      <c r="Y299" s="7"/>
      <c r="Z299" s="7"/>
      <c r="AA299" s="7"/>
      <c r="AB299" s="7"/>
      <c r="AC299" s="7"/>
      <c r="AD299" s="7"/>
      <c r="AE299" s="7"/>
      <c r="AF299" s="7"/>
      <c r="AG299" s="7"/>
      <c r="AH299" s="7"/>
      <c r="AI299" s="7"/>
      <c r="AJ299" s="7"/>
      <c r="AK299" s="7"/>
      <c r="AL299" s="7"/>
      <c r="AM299" s="7"/>
      <c r="AN299" s="7"/>
      <c r="AO299" s="7"/>
      <c r="AP299" s="7"/>
      <c r="AQ299" s="7"/>
      <c r="AR299" s="7"/>
      <c r="AS299" s="7"/>
      <c r="AT299" s="7"/>
      <c r="AU299" s="7"/>
      <c r="AV299" s="7"/>
      <c r="AW299" s="7"/>
      <c r="AX299" s="7"/>
      <c r="AY299" s="7"/>
    </row>
    <row r="300" spans="1:51" ht="16" x14ac:dyDescent="0.2">
      <c r="A300" s="169">
        <v>42746.499999907421</v>
      </c>
      <c r="B300" s="172">
        <v>25874.774263109026</v>
      </c>
      <c r="C300">
        <f t="shared" si="5"/>
        <v>1</v>
      </c>
      <c r="D300"/>
      <c r="E300" s="7"/>
      <c r="F300" s="7"/>
      <c r="G300" s="7"/>
      <c r="H300" s="7"/>
      <c r="I300" s="7"/>
      <c r="J300" s="7"/>
      <c r="K300" s="7"/>
      <c r="L300" s="7"/>
      <c r="M300" s="7"/>
      <c r="N300" s="7"/>
      <c r="O300" s="7"/>
      <c r="P300" s="7"/>
      <c r="Q300" s="7"/>
      <c r="R300" s="7"/>
      <c r="S300" s="7"/>
      <c r="T300" s="7"/>
      <c r="U300" s="7"/>
      <c r="V300" s="7"/>
      <c r="W300" s="7"/>
      <c r="X300" s="7"/>
      <c r="Y300" s="7"/>
      <c r="Z300" s="7"/>
      <c r="AA300" s="7"/>
      <c r="AB300" s="7"/>
      <c r="AC300" s="7"/>
      <c r="AD300" s="7"/>
      <c r="AE300" s="7"/>
      <c r="AF300" s="7"/>
      <c r="AG300" s="7"/>
      <c r="AH300" s="7"/>
      <c r="AI300" s="7"/>
      <c r="AJ300" s="7"/>
      <c r="AK300" s="7"/>
      <c r="AL300" s="7"/>
      <c r="AM300" s="7"/>
      <c r="AN300" s="7"/>
      <c r="AO300" s="7"/>
      <c r="AP300" s="7"/>
      <c r="AQ300" s="7"/>
      <c r="AR300" s="7"/>
      <c r="AS300" s="7"/>
      <c r="AT300" s="7"/>
      <c r="AU300" s="7"/>
      <c r="AV300" s="7"/>
      <c r="AW300" s="7"/>
      <c r="AX300" s="7"/>
      <c r="AY300" s="7"/>
    </row>
    <row r="301" spans="1:51" ht="16" x14ac:dyDescent="0.2">
      <c r="A301" s="168">
        <v>42746.541666574085</v>
      </c>
      <c r="B301" s="171">
        <v>25600.242411319374</v>
      </c>
      <c r="C301">
        <f t="shared" si="5"/>
        <v>1</v>
      </c>
      <c r="D301"/>
      <c r="E301" s="7"/>
      <c r="F301" s="7"/>
      <c r="G301" s="7"/>
      <c r="H301" s="7"/>
      <c r="I301" s="7"/>
      <c r="J301" s="7"/>
      <c r="K301" s="7"/>
      <c r="L301" s="7"/>
      <c r="M301" s="7"/>
      <c r="N301" s="7"/>
      <c r="O301" s="7"/>
      <c r="P301" s="7"/>
      <c r="Q301" s="7"/>
      <c r="R301" s="7"/>
      <c r="S301" s="7"/>
      <c r="T301" s="7"/>
      <c r="U301" s="7"/>
      <c r="V301" s="7"/>
      <c r="W301" s="7"/>
      <c r="X301" s="7"/>
      <c r="Y301" s="7"/>
      <c r="Z301" s="7"/>
      <c r="AA301" s="7"/>
      <c r="AB301" s="7"/>
      <c r="AC301" s="7"/>
      <c r="AD301" s="7"/>
      <c r="AE301" s="7"/>
      <c r="AF301" s="7"/>
      <c r="AG301" s="7"/>
      <c r="AH301" s="7"/>
      <c r="AI301" s="7"/>
      <c r="AJ301" s="7"/>
      <c r="AK301" s="7"/>
      <c r="AL301" s="7"/>
      <c r="AM301" s="7"/>
      <c r="AN301" s="7"/>
      <c r="AO301" s="7"/>
      <c r="AP301" s="7"/>
      <c r="AQ301" s="7"/>
      <c r="AR301" s="7"/>
      <c r="AS301" s="7"/>
      <c r="AT301" s="7"/>
      <c r="AU301" s="7"/>
      <c r="AV301" s="7"/>
      <c r="AW301" s="7"/>
      <c r="AX301" s="7"/>
      <c r="AY301" s="7"/>
    </row>
    <row r="302" spans="1:51" ht="16" x14ac:dyDescent="0.2">
      <c r="A302" s="169">
        <v>42746.583333240749</v>
      </c>
      <c r="B302" s="172">
        <v>25434.009453727122</v>
      </c>
      <c r="C302">
        <f t="shared" si="5"/>
        <v>1</v>
      </c>
      <c r="D302"/>
      <c r="E302" s="7"/>
      <c r="F302" s="7"/>
      <c r="G302" s="7"/>
      <c r="H302" s="7"/>
      <c r="I302" s="7"/>
      <c r="J302" s="7"/>
      <c r="K302" s="7"/>
      <c r="L302" s="7"/>
      <c r="M302" s="7"/>
      <c r="N302" s="7"/>
      <c r="O302" s="7"/>
      <c r="P302" s="7"/>
      <c r="Q302" s="7"/>
      <c r="R302" s="7"/>
      <c r="S302" s="7"/>
      <c r="T302" s="7"/>
      <c r="U302" s="7"/>
      <c r="V302" s="7"/>
      <c r="W302" s="7"/>
      <c r="X302" s="7"/>
      <c r="Y302" s="7"/>
      <c r="Z302" s="7"/>
      <c r="AA302" s="7"/>
      <c r="AB302" s="7"/>
      <c r="AC302" s="7"/>
      <c r="AD302" s="7"/>
      <c r="AE302" s="7"/>
      <c r="AF302" s="7"/>
      <c r="AG302" s="7"/>
      <c r="AH302" s="7"/>
      <c r="AI302" s="7"/>
      <c r="AJ302" s="7"/>
      <c r="AK302" s="7"/>
      <c r="AL302" s="7"/>
      <c r="AM302" s="7"/>
      <c r="AN302" s="7"/>
      <c r="AO302" s="7"/>
      <c r="AP302" s="7"/>
      <c r="AQ302" s="7"/>
      <c r="AR302" s="7"/>
      <c r="AS302" s="7"/>
      <c r="AT302" s="7"/>
      <c r="AU302" s="7"/>
      <c r="AV302" s="7"/>
      <c r="AW302" s="7"/>
      <c r="AX302" s="7"/>
      <c r="AY302" s="7"/>
    </row>
    <row r="303" spans="1:51" ht="16" x14ac:dyDescent="0.2">
      <c r="A303" s="168">
        <v>42746.624999907413</v>
      </c>
      <c r="B303" s="171">
        <v>25549.248660751913</v>
      </c>
      <c r="C303">
        <f t="shared" si="5"/>
        <v>1</v>
      </c>
      <c r="D303"/>
      <c r="E303" s="7"/>
      <c r="F303" s="7"/>
      <c r="G303" s="7"/>
      <c r="H303" s="7"/>
      <c r="I303" s="7"/>
      <c r="J303" s="7"/>
      <c r="K303" s="7"/>
      <c r="L303" s="7"/>
      <c r="M303" s="7"/>
      <c r="N303" s="7"/>
      <c r="O303" s="7"/>
      <c r="P303" s="7"/>
      <c r="Q303" s="7"/>
      <c r="R303" s="7"/>
      <c r="S303" s="7"/>
      <c r="T303" s="7"/>
      <c r="U303" s="7"/>
      <c r="V303" s="7"/>
      <c r="W303" s="7"/>
      <c r="X303" s="7"/>
      <c r="Y303" s="7"/>
      <c r="Z303" s="7"/>
      <c r="AA303" s="7"/>
      <c r="AB303" s="7"/>
      <c r="AC303" s="7"/>
      <c r="AD303" s="7"/>
      <c r="AE303" s="7"/>
      <c r="AF303" s="7"/>
      <c r="AG303" s="7"/>
      <c r="AH303" s="7"/>
      <c r="AI303" s="7"/>
      <c r="AJ303" s="7"/>
      <c r="AK303" s="7"/>
      <c r="AL303" s="7"/>
      <c r="AM303" s="7"/>
      <c r="AN303" s="7"/>
      <c r="AO303" s="7"/>
      <c r="AP303" s="7"/>
      <c r="AQ303" s="7"/>
      <c r="AR303" s="7"/>
      <c r="AS303" s="7"/>
      <c r="AT303" s="7"/>
      <c r="AU303" s="7"/>
      <c r="AV303" s="7"/>
      <c r="AW303" s="7"/>
      <c r="AX303" s="7"/>
      <c r="AY303" s="7"/>
    </row>
    <row r="304" spans="1:51" ht="16" x14ac:dyDescent="0.2">
      <c r="A304" s="169">
        <v>42746.666666574078</v>
      </c>
      <c r="B304" s="172">
        <v>25872.570901588631</v>
      </c>
      <c r="C304">
        <f t="shared" si="5"/>
        <v>1</v>
      </c>
      <c r="D304"/>
      <c r="E304" s="7"/>
      <c r="F304" s="7"/>
      <c r="G304" s="7"/>
      <c r="H304" s="7"/>
      <c r="I304" s="7"/>
      <c r="J304" s="7"/>
      <c r="K304" s="7"/>
      <c r="L304" s="7"/>
      <c r="M304" s="7"/>
      <c r="N304" s="7"/>
      <c r="O304" s="7"/>
      <c r="P304" s="7"/>
      <c r="Q304" s="7"/>
      <c r="R304" s="7"/>
      <c r="S304" s="7"/>
      <c r="T304" s="7"/>
      <c r="U304" s="7"/>
      <c r="V304" s="7"/>
      <c r="W304" s="7"/>
      <c r="X304" s="7"/>
      <c r="Y304" s="7"/>
      <c r="Z304" s="7"/>
      <c r="AA304" s="7"/>
      <c r="AB304" s="7"/>
      <c r="AC304" s="7"/>
      <c r="AD304" s="7"/>
      <c r="AE304" s="7"/>
      <c r="AF304" s="7"/>
      <c r="AG304" s="7"/>
      <c r="AH304" s="7"/>
      <c r="AI304" s="7"/>
      <c r="AJ304" s="7"/>
      <c r="AK304" s="7"/>
      <c r="AL304" s="7"/>
      <c r="AM304" s="7"/>
      <c r="AN304" s="7"/>
      <c r="AO304" s="7"/>
      <c r="AP304" s="7"/>
      <c r="AQ304" s="7"/>
      <c r="AR304" s="7"/>
      <c r="AS304" s="7"/>
      <c r="AT304" s="7"/>
      <c r="AU304" s="7"/>
      <c r="AV304" s="7"/>
      <c r="AW304" s="7"/>
      <c r="AX304" s="7"/>
      <c r="AY304" s="7"/>
    </row>
    <row r="305" spans="1:51" ht="16" x14ac:dyDescent="0.2">
      <c r="A305" s="168">
        <v>42746.708333240742</v>
      </c>
      <c r="B305" s="171">
        <v>26845.198939433634</v>
      </c>
      <c r="C305">
        <f t="shared" si="5"/>
        <v>1</v>
      </c>
      <c r="D305"/>
      <c r="E305" s="7"/>
      <c r="F305" s="7"/>
      <c r="G305" s="7"/>
      <c r="H305" s="7"/>
      <c r="I305" s="7"/>
      <c r="J305" s="7"/>
      <c r="K305" s="7"/>
      <c r="L305" s="7"/>
      <c r="M305" s="7"/>
      <c r="N305" s="7"/>
      <c r="O305" s="7"/>
      <c r="P305" s="7"/>
      <c r="Q305" s="7"/>
      <c r="R305" s="7"/>
      <c r="S305" s="7"/>
      <c r="T305" s="7"/>
      <c r="U305" s="7"/>
      <c r="V305" s="7"/>
      <c r="W305" s="7"/>
      <c r="X305" s="7"/>
      <c r="Y305" s="7"/>
      <c r="Z305" s="7"/>
      <c r="AA305" s="7"/>
      <c r="AB305" s="7"/>
      <c r="AC305" s="7"/>
      <c r="AD305" s="7"/>
      <c r="AE305" s="7"/>
      <c r="AF305" s="7"/>
      <c r="AG305" s="7"/>
      <c r="AH305" s="7"/>
      <c r="AI305" s="7"/>
      <c r="AJ305" s="7"/>
      <c r="AK305" s="7"/>
      <c r="AL305" s="7"/>
      <c r="AM305" s="7"/>
      <c r="AN305" s="7"/>
      <c r="AO305" s="7"/>
      <c r="AP305" s="7"/>
      <c r="AQ305" s="7"/>
      <c r="AR305" s="7"/>
      <c r="AS305" s="7"/>
      <c r="AT305" s="7"/>
      <c r="AU305" s="7"/>
      <c r="AV305" s="7"/>
      <c r="AW305" s="7"/>
      <c r="AX305" s="7"/>
      <c r="AY305" s="7"/>
    </row>
    <row r="306" spans="1:51" ht="16" x14ac:dyDescent="0.2">
      <c r="A306" s="169">
        <v>42746.749999907406</v>
      </c>
      <c r="B306" s="172">
        <v>29210.183653556058</v>
      </c>
      <c r="C306">
        <f t="shared" ref="C306:C369" si="6">MONTH(A306)</f>
        <v>1</v>
      </c>
      <c r="D306"/>
      <c r="E306" s="7"/>
      <c r="F306" s="7"/>
      <c r="G306" s="7"/>
      <c r="H306" s="7"/>
      <c r="I306" s="7"/>
      <c r="J306" s="7"/>
      <c r="K306" s="7"/>
      <c r="L306" s="7"/>
      <c r="M306" s="7"/>
      <c r="N306" s="7"/>
      <c r="O306" s="7"/>
      <c r="P306" s="7"/>
      <c r="Q306" s="7"/>
      <c r="R306" s="7"/>
      <c r="S306" s="7"/>
      <c r="T306" s="7"/>
      <c r="U306" s="7"/>
      <c r="V306" s="7"/>
      <c r="W306" s="7"/>
      <c r="X306" s="7"/>
      <c r="Y306" s="7"/>
      <c r="Z306" s="7"/>
      <c r="AA306" s="7"/>
      <c r="AB306" s="7"/>
      <c r="AC306" s="7"/>
      <c r="AD306" s="7"/>
      <c r="AE306" s="7"/>
      <c r="AF306" s="7"/>
      <c r="AG306" s="7"/>
      <c r="AH306" s="7"/>
      <c r="AI306" s="7"/>
      <c r="AJ306" s="7"/>
      <c r="AK306" s="7"/>
      <c r="AL306" s="7"/>
      <c r="AM306" s="7"/>
      <c r="AN306" s="7"/>
      <c r="AO306" s="7"/>
      <c r="AP306" s="7"/>
      <c r="AQ306" s="7"/>
      <c r="AR306" s="7"/>
      <c r="AS306" s="7"/>
      <c r="AT306" s="7"/>
      <c r="AU306" s="7"/>
      <c r="AV306" s="7"/>
      <c r="AW306" s="7"/>
      <c r="AX306" s="7"/>
      <c r="AY306" s="7"/>
    </row>
    <row r="307" spans="1:51" ht="16" x14ac:dyDescent="0.2">
      <c r="A307" s="168">
        <v>42746.79166657407</v>
      </c>
      <c r="B307" s="171">
        <v>29692.225424674543</v>
      </c>
      <c r="C307">
        <f t="shared" si="6"/>
        <v>1</v>
      </c>
      <c r="D307"/>
      <c r="E307" s="7"/>
      <c r="F307" s="7"/>
      <c r="G307" s="7"/>
      <c r="H307" s="7"/>
      <c r="I307" s="7"/>
      <c r="J307" s="7"/>
      <c r="K307" s="7"/>
      <c r="L307" s="7"/>
      <c r="M307" s="7"/>
      <c r="N307" s="7"/>
      <c r="O307" s="7"/>
      <c r="P307" s="7"/>
      <c r="Q307" s="7"/>
      <c r="R307" s="7"/>
      <c r="S307" s="7"/>
      <c r="T307" s="7"/>
      <c r="U307" s="7"/>
      <c r="V307" s="7"/>
      <c r="W307" s="7"/>
      <c r="X307" s="7"/>
      <c r="Y307" s="7"/>
      <c r="Z307" s="7"/>
      <c r="AA307" s="7"/>
      <c r="AB307" s="7"/>
      <c r="AC307" s="7"/>
      <c r="AD307" s="7"/>
      <c r="AE307" s="7"/>
      <c r="AF307" s="7"/>
      <c r="AG307" s="7"/>
      <c r="AH307" s="7"/>
      <c r="AI307" s="7"/>
      <c r="AJ307" s="7"/>
      <c r="AK307" s="7"/>
      <c r="AL307" s="7"/>
      <c r="AM307" s="7"/>
      <c r="AN307" s="7"/>
      <c r="AO307" s="7"/>
      <c r="AP307" s="7"/>
      <c r="AQ307" s="7"/>
      <c r="AR307" s="7"/>
      <c r="AS307" s="7"/>
      <c r="AT307" s="7"/>
      <c r="AU307" s="7"/>
      <c r="AV307" s="7"/>
      <c r="AW307" s="7"/>
      <c r="AX307" s="7"/>
      <c r="AY307" s="7"/>
    </row>
    <row r="308" spans="1:51" ht="16" x14ac:dyDescent="0.2">
      <c r="A308" s="169">
        <v>42746.833333240735</v>
      </c>
      <c r="B308" s="172">
        <v>29169.108088465986</v>
      </c>
      <c r="C308">
        <f t="shared" si="6"/>
        <v>1</v>
      </c>
      <c r="D308"/>
      <c r="E308" s="7"/>
      <c r="F308" s="7"/>
      <c r="G308" s="7"/>
      <c r="H308" s="7"/>
      <c r="I308" s="7"/>
      <c r="J308" s="7"/>
      <c r="K308" s="7"/>
      <c r="L308" s="7"/>
      <c r="M308" s="7"/>
      <c r="N308" s="7"/>
      <c r="O308" s="7"/>
      <c r="P308" s="7"/>
      <c r="Q308" s="7"/>
      <c r="R308" s="7"/>
      <c r="S308" s="7"/>
      <c r="T308" s="7"/>
      <c r="U308" s="7"/>
      <c r="V308" s="7"/>
      <c r="W308" s="7"/>
      <c r="X308" s="7"/>
      <c r="Y308" s="7"/>
      <c r="Z308" s="7"/>
      <c r="AA308" s="7"/>
      <c r="AB308" s="7"/>
      <c r="AC308" s="7"/>
      <c r="AD308" s="7"/>
      <c r="AE308" s="7"/>
      <c r="AF308" s="7"/>
      <c r="AG308" s="7"/>
      <c r="AH308" s="7"/>
      <c r="AI308" s="7"/>
      <c r="AJ308" s="7"/>
      <c r="AK308" s="7"/>
      <c r="AL308" s="7"/>
      <c r="AM308" s="7"/>
      <c r="AN308" s="7"/>
      <c r="AO308" s="7"/>
      <c r="AP308" s="7"/>
      <c r="AQ308" s="7"/>
      <c r="AR308" s="7"/>
      <c r="AS308" s="7"/>
      <c r="AT308" s="7"/>
      <c r="AU308" s="7"/>
      <c r="AV308" s="7"/>
      <c r="AW308" s="7"/>
      <c r="AX308" s="7"/>
      <c r="AY308" s="7"/>
    </row>
    <row r="309" spans="1:51" ht="16" x14ac:dyDescent="0.2">
      <c r="A309" s="168">
        <v>42746.874999907399</v>
      </c>
      <c r="B309" s="171">
        <v>28407.75197348708</v>
      </c>
      <c r="C309">
        <f t="shared" si="6"/>
        <v>1</v>
      </c>
      <c r="D309"/>
      <c r="E309" s="7"/>
      <c r="F309" s="7"/>
      <c r="G309" s="7"/>
      <c r="H309" s="7"/>
      <c r="I309" s="7"/>
      <c r="J309" s="7"/>
      <c r="K309" s="7"/>
      <c r="L309" s="7"/>
      <c r="M309" s="7"/>
      <c r="N309" s="7"/>
      <c r="O309" s="7"/>
      <c r="P309" s="7"/>
      <c r="Q309" s="7"/>
      <c r="R309" s="7"/>
      <c r="S309" s="7"/>
      <c r="T309" s="7"/>
      <c r="U309" s="7"/>
      <c r="V309" s="7"/>
      <c r="W309" s="7"/>
      <c r="X309" s="7"/>
      <c r="Y309" s="7"/>
      <c r="Z309" s="7"/>
      <c r="AA309" s="7"/>
      <c r="AB309" s="7"/>
      <c r="AC309" s="7"/>
      <c r="AD309" s="7"/>
      <c r="AE309" s="7"/>
      <c r="AF309" s="7"/>
      <c r="AG309" s="7"/>
      <c r="AH309" s="7"/>
      <c r="AI309" s="7"/>
      <c r="AJ309" s="7"/>
      <c r="AK309" s="7"/>
      <c r="AL309" s="7"/>
      <c r="AM309" s="7"/>
      <c r="AN309" s="7"/>
      <c r="AO309" s="7"/>
      <c r="AP309" s="7"/>
      <c r="AQ309" s="7"/>
      <c r="AR309" s="7"/>
      <c r="AS309" s="7"/>
      <c r="AT309" s="7"/>
      <c r="AU309" s="7"/>
      <c r="AV309" s="7"/>
      <c r="AW309" s="7"/>
      <c r="AX309" s="7"/>
      <c r="AY309" s="7"/>
    </row>
    <row r="310" spans="1:51" ht="16" x14ac:dyDescent="0.2">
      <c r="A310" s="169">
        <v>42746.916666574063</v>
      </c>
      <c r="B310" s="172">
        <v>27002.003663460793</v>
      </c>
      <c r="C310">
        <f t="shared" si="6"/>
        <v>1</v>
      </c>
      <c r="D310"/>
      <c r="E310" s="7"/>
      <c r="F310" s="7"/>
      <c r="G310" s="7"/>
      <c r="H310" s="7"/>
      <c r="I310" s="7"/>
      <c r="J310" s="7"/>
      <c r="K310" s="7"/>
      <c r="L310" s="7"/>
      <c r="M310" s="7"/>
      <c r="N310" s="7"/>
      <c r="O310" s="7"/>
      <c r="P310" s="7"/>
      <c r="Q310" s="7"/>
      <c r="R310" s="7"/>
      <c r="S310" s="7"/>
      <c r="T310" s="7"/>
      <c r="U310" s="7"/>
      <c r="V310" s="7"/>
      <c r="W310" s="7"/>
      <c r="X310" s="7"/>
      <c r="Y310" s="7"/>
      <c r="Z310" s="7"/>
      <c r="AA310" s="7"/>
      <c r="AB310" s="7"/>
      <c r="AC310" s="7"/>
      <c r="AD310" s="7"/>
      <c r="AE310" s="7"/>
      <c r="AF310" s="7"/>
      <c r="AG310" s="7"/>
      <c r="AH310" s="7"/>
      <c r="AI310" s="7"/>
      <c r="AJ310" s="7"/>
      <c r="AK310" s="7"/>
      <c r="AL310" s="7"/>
      <c r="AM310" s="7"/>
      <c r="AN310" s="7"/>
      <c r="AO310" s="7"/>
      <c r="AP310" s="7"/>
      <c r="AQ310" s="7"/>
      <c r="AR310" s="7"/>
      <c r="AS310" s="7"/>
      <c r="AT310" s="7"/>
      <c r="AU310" s="7"/>
      <c r="AV310" s="7"/>
      <c r="AW310" s="7"/>
      <c r="AX310" s="7"/>
      <c r="AY310" s="7"/>
    </row>
    <row r="311" spans="1:51" ht="16" x14ac:dyDescent="0.2">
      <c r="A311" s="168">
        <v>42746.958333240727</v>
      </c>
      <c r="B311" s="171">
        <v>24920.170664817491</v>
      </c>
      <c r="C311">
        <f t="shared" si="6"/>
        <v>1</v>
      </c>
      <c r="D311"/>
      <c r="E311" s="7"/>
      <c r="F311" s="7"/>
      <c r="G311" s="7"/>
      <c r="H311" s="7"/>
      <c r="I311" s="7"/>
      <c r="J311" s="7"/>
      <c r="K311" s="7"/>
      <c r="L311" s="7"/>
      <c r="M311" s="7"/>
      <c r="N311" s="7"/>
      <c r="O311" s="7"/>
      <c r="P311" s="7"/>
      <c r="Q311" s="7"/>
      <c r="R311" s="7"/>
      <c r="S311" s="7"/>
      <c r="T311" s="7"/>
      <c r="U311" s="7"/>
      <c r="V311" s="7"/>
      <c r="W311" s="7"/>
      <c r="X311" s="7"/>
      <c r="Y311" s="7"/>
      <c r="Z311" s="7"/>
      <c r="AA311" s="7"/>
      <c r="AB311" s="7"/>
      <c r="AC311" s="7"/>
      <c r="AD311" s="7"/>
      <c r="AE311" s="7"/>
      <c r="AF311" s="7"/>
      <c r="AG311" s="7"/>
      <c r="AH311" s="7"/>
      <c r="AI311" s="7"/>
      <c r="AJ311" s="7"/>
      <c r="AK311" s="7"/>
      <c r="AL311" s="7"/>
      <c r="AM311" s="7"/>
      <c r="AN311" s="7"/>
      <c r="AO311" s="7"/>
      <c r="AP311" s="7"/>
      <c r="AQ311" s="7"/>
      <c r="AR311" s="7"/>
      <c r="AS311" s="7"/>
      <c r="AT311" s="7"/>
      <c r="AU311" s="7"/>
      <c r="AV311" s="7"/>
      <c r="AW311" s="7"/>
      <c r="AX311" s="7"/>
      <c r="AY311" s="7"/>
    </row>
    <row r="312" spans="1:51" ht="16" x14ac:dyDescent="0.2">
      <c r="A312" s="169">
        <v>42746.999999907392</v>
      </c>
      <c r="B312" s="172">
        <v>23015.80277412292</v>
      </c>
      <c r="C312">
        <f t="shared" si="6"/>
        <v>1</v>
      </c>
      <c r="D312"/>
      <c r="E312" s="7"/>
      <c r="F312" s="7"/>
      <c r="G312" s="7"/>
      <c r="H312" s="7"/>
      <c r="I312" s="7"/>
      <c r="J312" s="7"/>
      <c r="K312" s="7"/>
      <c r="L312" s="7"/>
      <c r="M312" s="7"/>
      <c r="N312" s="7"/>
      <c r="O312" s="7"/>
      <c r="P312" s="7"/>
      <c r="Q312" s="7"/>
      <c r="R312" s="7"/>
      <c r="S312" s="7"/>
      <c r="T312" s="7"/>
      <c r="U312" s="7"/>
      <c r="V312" s="7"/>
      <c r="W312" s="7"/>
      <c r="X312" s="7"/>
      <c r="Y312" s="7"/>
      <c r="Z312" s="7"/>
      <c r="AA312" s="7"/>
      <c r="AB312" s="7"/>
      <c r="AC312" s="7"/>
      <c r="AD312" s="7"/>
      <c r="AE312" s="7"/>
      <c r="AF312" s="7"/>
      <c r="AG312" s="7"/>
      <c r="AH312" s="7"/>
      <c r="AI312" s="7"/>
      <c r="AJ312" s="7"/>
      <c r="AK312" s="7"/>
      <c r="AL312" s="7"/>
      <c r="AM312" s="7"/>
      <c r="AN312" s="7"/>
      <c r="AO312" s="7"/>
      <c r="AP312" s="7"/>
      <c r="AQ312" s="7"/>
      <c r="AR312" s="7"/>
      <c r="AS312" s="7"/>
      <c r="AT312" s="7"/>
      <c r="AU312" s="7"/>
      <c r="AV312" s="7"/>
      <c r="AW312" s="7"/>
      <c r="AX312" s="7"/>
      <c r="AY312" s="7"/>
    </row>
    <row r="313" spans="1:51" ht="16" x14ac:dyDescent="0.2">
      <c r="A313" s="168">
        <v>42747.041666574056</v>
      </c>
      <c r="B313" s="171">
        <v>22074.022425905558</v>
      </c>
      <c r="C313">
        <f t="shared" si="6"/>
        <v>1</v>
      </c>
      <c r="D313"/>
      <c r="E313" s="7"/>
      <c r="F313" s="7"/>
      <c r="G313" s="7"/>
      <c r="H313" s="7"/>
      <c r="I313" s="7"/>
      <c r="J313" s="7"/>
      <c r="K313" s="7"/>
      <c r="L313" s="7"/>
      <c r="M313" s="7"/>
      <c r="N313" s="7"/>
      <c r="O313" s="7"/>
      <c r="P313" s="7"/>
      <c r="Q313" s="7"/>
      <c r="R313" s="7"/>
      <c r="S313" s="7"/>
      <c r="T313" s="7"/>
      <c r="U313" s="7"/>
      <c r="V313" s="7"/>
      <c r="W313" s="7"/>
      <c r="X313" s="7"/>
      <c r="Y313" s="7"/>
      <c r="Z313" s="7"/>
      <c r="AA313" s="7"/>
      <c r="AB313" s="7"/>
      <c r="AC313" s="7"/>
      <c r="AD313" s="7"/>
      <c r="AE313" s="7"/>
      <c r="AF313" s="7"/>
      <c r="AG313" s="7"/>
      <c r="AH313" s="7"/>
      <c r="AI313" s="7"/>
      <c r="AJ313" s="7"/>
      <c r="AK313" s="7"/>
      <c r="AL313" s="7"/>
      <c r="AM313" s="7"/>
      <c r="AN313" s="7"/>
      <c r="AO313" s="7"/>
      <c r="AP313" s="7"/>
      <c r="AQ313" s="7"/>
      <c r="AR313" s="7"/>
      <c r="AS313" s="7"/>
      <c r="AT313" s="7"/>
      <c r="AU313" s="7"/>
      <c r="AV313" s="7"/>
      <c r="AW313" s="7"/>
      <c r="AX313" s="7"/>
      <c r="AY313" s="7"/>
    </row>
    <row r="314" spans="1:51" ht="16" x14ac:dyDescent="0.2">
      <c r="A314" s="169">
        <v>42747.08333324072</v>
      </c>
      <c r="B314" s="172">
        <v>21492.424681102773</v>
      </c>
      <c r="C314">
        <f t="shared" si="6"/>
        <v>1</v>
      </c>
      <c r="D314"/>
      <c r="E314" s="7"/>
      <c r="F314" s="7"/>
      <c r="G314" s="7"/>
      <c r="H314" s="7"/>
      <c r="I314" s="7"/>
      <c r="J314" s="7"/>
      <c r="K314" s="7"/>
      <c r="L314" s="7"/>
      <c r="M314" s="7"/>
      <c r="N314" s="7"/>
      <c r="O314" s="7"/>
      <c r="P314" s="7"/>
      <c r="Q314" s="7"/>
      <c r="R314" s="7"/>
      <c r="S314" s="7"/>
      <c r="T314" s="7"/>
      <c r="U314" s="7"/>
      <c r="V314" s="7"/>
      <c r="W314" s="7"/>
      <c r="X314" s="7"/>
      <c r="Y314" s="7"/>
      <c r="Z314" s="7"/>
      <c r="AA314" s="7"/>
      <c r="AB314" s="7"/>
      <c r="AC314" s="7"/>
      <c r="AD314" s="7"/>
      <c r="AE314" s="7"/>
      <c r="AF314" s="7"/>
      <c r="AG314" s="7"/>
      <c r="AH314" s="7"/>
      <c r="AI314" s="7"/>
      <c r="AJ314" s="7"/>
      <c r="AK314" s="7"/>
      <c r="AL314" s="7"/>
      <c r="AM314" s="7"/>
      <c r="AN314" s="7"/>
      <c r="AO314" s="7"/>
      <c r="AP314" s="7"/>
      <c r="AQ314" s="7"/>
      <c r="AR314" s="7"/>
      <c r="AS314" s="7"/>
      <c r="AT314" s="7"/>
      <c r="AU314" s="7"/>
      <c r="AV314" s="7"/>
      <c r="AW314" s="7"/>
      <c r="AX314" s="7"/>
      <c r="AY314" s="7"/>
    </row>
    <row r="315" spans="1:51" ht="16" x14ac:dyDescent="0.2">
      <c r="A315" s="168">
        <v>42747.124999907384</v>
      </c>
      <c r="B315" s="171">
        <v>20972.3578499545</v>
      </c>
      <c r="C315">
        <f t="shared" si="6"/>
        <v>1</v>
      </c>
      <c r="D315"/>
      <c r="E315" s="7"/>
      <c r="F315" s="7"/>
      <c r="G315" s="7"/>
      <c r="H315" s="7"/>
      <c r="I315" s="7"/>
      <c r="J315" s="7"/>
      <c r="K315" s="7"/>
      <c r="L315" s="7"/>
      <c r="M315" s="7"/>
      <c r="N315" s="7"/>
      <c r="O315" s="7"/>
      <c r="P315" s="7"/>
      <c r="Q315" s="7"/>
      <c r="R315" s="7"/>
      <c r="S315" s="7"/>
      <c r="T315" s="7"/>
      <c r="U315" s="7"/>
      <c r="V315" s="7"/>
      <c r="W315" s="7"/>
      <c r="X315" s="7"/>
      <c r="Y315" s="7"/>
      <c r="Z315" s="7"/>
      <c r="AA315" s="7"/>
      <c r="AB315" s="7"/>
      <c r="AC315" s="7"/>
      <c r="AD315" s="7"/>
      <c r="AE315" s="7"/>
      <c r="AF315" s="7"/>
      <c r="AG315" s="7"/>
      <c r="AH315" s="7"/>
      <c r="AI315" s="7"/>
      <c r="AJ315" s="7"/>
      <c r="AK315" s="7"/>
      <c r="AL315" s="7"/>
      <c r="AM315" s="7"/>
      <c r="AN315" s="7"/>
      <c r="AO315" s="7"/>
      <c r="AP315" s="7"/>
      <c r="AQ315" s="7"/>
      <c r="AR315" s="7"/>
      <c r="AS315" s="7"/>
      <c r="AT315" s="7"/>
      <c r="AU315" s="7"/>
      <c r="AV315" s="7"/>
      <c r="AW315" s="7"/>
      <c r="AX315" s="7"/>
      <c r="AY315" s="7"/>
    </row>
    <row r="316" spans="1:51" ht="16" x14ac:dyDescent="0.2">
      <c r="A316" s="169">
        <v>42747.166666574049</v>
      </c>
      <c r="B316" s="172">
        <v>20938.263844723024</v>
      </c>
      <c r="C316">
        <f t="shared" si="6"/>
        <v>1</v>
      </c>
      <c r="D316"/>
      <c r="E316" s="7"/>
      <c r="F316" s="7"/>
      <c r="G316" s="7"/>
      <c r="H316" s="7"/>
      <c r="I316" s="7"/>
      <c r="J316" s="7"/>
      <c r="K316" s="7"/>
      <c r="L316" s="7"/>
      <c r="M316" s="7"/>
      <c r="N316" s="7"/>
      <c r="O316" s="7"/>
      <c r="P316" s="7"/>
      <c r="Q316" s="7"/>
      <c r="R316" s="7"/>
      <c r="S316" s="7"/>
      <c r="T316" s="7"/>
      <c r="U316" s="7"/>
      <c r="V316" s="7"/>
      <c r="W316" s="7"/>
      <c r="X316" s="7"/>
      <c r="Y316" s="7"/>
      <c r="Z316" s="7"/>
      <c r="AA316" s="7"/>
      <c r="AB316" s="7"/>
      <c r="AC316" s="7"/>
      <c r="AD316" s="7"/>
      <c r="AE316" s="7"/>
      <c r="AF316" s="7"/>
      <c r="AG316" s="7"/>
      <c r="AH316" s="7"/>
      <c r="AI316" s="7"/>
      <c r="AJ316" s="7"/>
      <c r="AK316" s="7"/>
      <c r="AL316" s="7"/>
      <c r="AM316" s="7"/>
      <c r="AN316" s="7"/>
      <c r="AO316" s="7"/>
      <c r="AP316" s="7"/>
      <c r="AQ316" s="7"/>
      <c r="AR316" s="7"/>
      <c r="AS316" s="7"/>
      <c r="AT316" s="7"/>
      <c r="AU316" s="7"/>
      <c r="AV316" s="7"/>
      <c r="AW316" s="7"/>
      <c r="AX316" s="7"/>
      <c r="AY316" s="7"/>
    </row>
    <row r="317" spans="1:51" ht="16" x14ac:dyDescent="0.2">
      <c r="A317" s="168">
        <v>42747.208333240713</v>
      </c>
      <c r="B317" s="171">
        <v>21484.337957399926</v>
      </c>
      <c r="C317">
        <f t="shared" si="6"/>
        <v>1</v>
      </c>
      <c r="D317"/>
      <c r="E317" s="7"/>
      <c r="F317" s="7"/>
      <c r="G317" s="7"/>
      <c r="H317" s="7"/>
      <c r="I317" s="7"/>
      <c r="J317" s="7"/>
      <c r="K317" s="7"/>
      <c r="L317" s="7"/>
      <c r="M317" s="7"/>
      <c r="N317" s="7"/>
      <c r="O317" s="7"/>
      <c r="P317" s="7"/>
      <c r="Q317" s="7"/>
      <c r="R317" s="7"/>
      <c r="S317" s="7"/>
      <c r="T317" s="7"/>
      <c r="U317" s="7"/>
      <c r="V317" s="7"/>
      <c r="W317" s="7"/>
      <c r="X317" s="7"/>
      <c r="Y317" s="7"/>
      <c r="Z317" s="7"/>
      <c r="AA317" s="7"/>
      <c r="AB317" s="7"/>
      <c r="AC317" s="7"/>
      <c r="AD317" s="7"/>
      <c r="AE317" s="7"/>
      <c r="AF317" s="7"/>
      <c r="AG317" s="7"/>
      <c r="AH317" s="7"/>
      <c r="AI317" s="7"/>
      <c r="AJ317" s="7"/>
      <c r="AK317" s="7"/>
      <c r="AL317" s="7"/>
      <c r="AM317" s="7"/>
      <c r="AN317" s="7"/>
      <c r="AO317" s="7"/>
      <c r="AP317" s="7"/>
      <c r="AQ317" s="7"/>
      <c r="AR317" s="7"/>
      <c r="AS317" s="7"/>
      <c r="AT317" s="7"/>
      <c r="AU317" s="7"/>
      <c r="AV317" s="7"/>
      <c r="AW317" s="7"/>
      <c r="AX317" s="7"/>
      <c r="AY317" s="7"/>
    </row>
    <row r="318" spans="1:51" ht="16" x14ac:dyDescent="0.2">
      <c r="A318" s="169">
        <v>42747.249999907377</v>
      </c>
      <c r="B318" s="172">
        <v>22904.89654671001</v>
      </c>
      <c r="C318">
        <f t="shared" si="6"/>
        <v>1</v>
      </c>
      <c r="D318"/>
      <c r="E318" s="7"/>
      <c r="F318" s="7"/>
      <c r="G318" s="7"/>
      <c r="H318" s="7"/>
      <c r="I318" s="7"/>
      <c r="J318" s="7"/>
      <c r="K318" s="7"/>
      <c r="L318" s="7"/>
      <c r="M318" s="7"/>
      <c r="N318" s="7"/>
      <c r="O318" s="7"/>
      <c r="P318" s="7"/>
      <c r="Q318" s="7"/>
      <c r="R318" s="7"/>
      <c r="S318" s="7"/>
      <c r="T318" s="7"/>
      <c r="U318" s="7"/>
      <c r="V318" s="7"/>
      <c r="W318" s="7"/>
      <c r="X318" s="7"/>
      <c r="Y318" s="7"/>
      <c r="Z318" s="7"/>
      <c r="AA318" s="7"/>
      <c r="AB318" s="7"/>
      <c r="AC318" s="7"/>
      <c r="AD318" s="7"/>
      <c r="AE318" s="7"/>
      <c r="AF318" s="7"/>
      <c r="AG318" s="7"/>
      <c r="AH318" s="7"/>
      <c r="AI318" s="7"/>
      <c r="AJ318" s="7"/>
      <c r="AK318" s="7"/>
      <c r="AL318" s="7"/>
      <c r="AM318" s="7"/>
      <c r="AN318" s="7"/>
      <c r="AO318" s="7"/>
      <c r="AP318" s="7"/>
      <c r="AQ318" s="7"/>
      <c r="AR318" s="7"/>
      <c r="AS318" s="7"/>
      <c r="AT318" s="7"/>
      <c r="AU318" s="7"/>
      <c r="AV318" s="7"/>
      <c r="AW318" s="7"/>
      <c r="AX318" s="7"/>
      <c r="AY318" s="7"/>
    </row>
    <row r="319" spans="1:51" ht="16" x14ac:dyDescent="0.2">
      <c r="A319" s="168">
        <v>42747.291666574041</v>
      </c>
      <c r="B319" s="171">
        <v>25387.779023458628</v>
      </c>
      <c r="C319">
        <f t="shared" si="6"/>
        <v>1</v>
      </c>
      <c r="D319"/>
      <c r="E319" s="7"/>
      <c r="F319" s="7"/>
      <c r="G319" s="7"/>
      <c r="H319" s="7"/>
      <c r="I319" s="7"/>
      <c r="J319" s="7"/>
      <c r="K319" s="7"/>
      <c r="L319" s="7"/>
      <c r="M319" s="7"/>
      <c r="N319" s="7"/>
      <c r="O319" s="7"/>
      <c r="P319" s="7"/>
      <c r="Q319" s="7"/>
      <c r="R319" s="7"/>
      <c r="S319" s="7"/>
      <c r="T319" s="7"/>
      <c r="U319" s="7"/>
      <c r="V319" s="7"/>
      <c r="W319" s="7"/>
      <c r="X319" s="7"/>
      <c r="Y319" s="7"/>
      <c r="Z319" s="7"/>
      <c r="AA319" s="7"/>
      <c r="AB319" s="7"/>
      <c r="AC319" s="7"/>
      <c r="AD319" s="7"/>
      <c r="AE319" s="7"/>
      <c r="AF319" s="7"/>
      <c r="AG319" s="7"/>
      <c r="AH319" s="7"/>
      <c r="AI319" s="7"/>
      <c r="AJ319" s="7"/>
      <c r="AK319" s="7"/>
      <c r="AL319" s="7"/>
      <c r="AM319" s="7"/>
      <c r="AN319" s="7"/>
      <c r="AO319" s="7"/>
      <c r="AP319" s="7"/>
      <c r="AQ319" s="7"/>
      <c r="AR319" s="7"/>
      <c r="AS319" s="7"/>
      <c r="AT319" s="7"/>
      <c r="AU319" s="7"/>
      <c r="AV319" s="7"/>
      <c r="AW319" s="7"/>
      <c r="AX319" s="7"/>
      <c r="AY319" s="7"/>
    </row>
    <row r="320" spans="1:51" ht="16" x14ac:dyDescent="0.2">
      <c r="A320" s="169">
        <v>42747.333333240706</v>
      </c>
      <c r="B320" s="172">
        <v>27018.06514051036</v>
      </c>
      <c r="C320">
        <f t="shared" si="6"/>
        <v>1</v>
      </c>
      <c r="D320"/>
      <c r="E320" s="7"/>
      <c r="F320" s="7"/>
      <c r="G320" s="7"/>
      <c r="H320" s="7"/>
      <c r="I320" s="7"/>
      <c r="J320" s="7"/>
      <c r="K320" s="7"/>
      <c r="L320" s="7"/>
      <c r="M320" s="7"/>
      <c r="N320" s="7"/>
      <c r="O320" s="7"/>
      <c r="P320" s="7"/>
      <c r="Q320" s="7"/>
      <c r="R320" s="7"/>
      <c r="S320" s="7"/>
      <c r="T320" s="7"/>
      <c r="U320" s="7"/>
      <c r="V320" s="7"/>
      <c r="W320" s="7"/>
      <c r="X320" s="7"/>
      <c r="Y320" s="7"/>
      <c r="Z320" s="7"/>
      <c r="AA320" s="7"/>
      <c r="AB320" s="7"/>
      <c r="AC320" s="7"/>
      <c r="AD320" s="7"/>
      <c r="AE320" s="7"/>
      <c r="AF320" s="7"/>
      <c r="AG320" s="7"/>
      <c r="AH320" s="7"/>
      <c r="AI320" s="7"/>
      <c r="AJ320" s="7"/>
      <c r="AK320" s="7"/>
      <c r="AL320" s="7"/>
      <c r="AM320" s="7"/>
      <c r="AN320" s="7"/>
      <c r="AO320" s="7"/>
      <c r="AP320" s="7"/>
      <c r="AQ320" s="7"/>
      <c r="AR320" s="7"/>
      <c r="AS320" s="7"/>
      <c r="AT320" s="7"/>
      <c r="AU320" s="7"/>
      <c r="AV320" s="7"/>
      <c r="AW320" s="7"/>
      <c r="AX320" s="7"/>
      <c r="AY320" s="7"/>
    </row>
    <row r="321" spans="1:51" ht="16" x14ac:dyDescent="0.2">
      <c r="A321" s="168">
        <v>42747.37499990737</v>
      </c>
      <c r="B321" s="171">
        <v>27300.833129834657</v>
      </c>
      <c r="C321">
        <f t="shared" si="6"/>
        <v>1</v>
      </c>
      <c r="D321"/>
      <c r="E321" s="7"/>
      <c r="F321" s="7"/>
      <c r="G321" s="7"/>
      <c r="H321" s="7"/>
      <c r="I321" s="7"/>
      <c r="J321" s="7"/>
      <c r="K321" s="7"/>
      <c r="L321" s="7"/>
      <c r="M321" s="7"/>
      <c r="N321" s="7"/>
      <c r="O321" s="7"/>
      <c r="P321" s="7"/>
      <c r="Q321" s="7"/>
      <c r="R321" s="7"/>
      <c r="S321" s="7"/>
      <c r="T321" s="7"/>
      <c r="U321" s="7"/>
      <c r="V321" s="7"/>
      <c r="W321" s="7"/>
      <c r="X321" s="7"/>
      <c r="Y321" s="7"/>
      <c r="Z321" s="7"/>
      <c r="AA321" s="7"/>
      <c r="AB321" s="7"/>
      <c r="AC321" s="7"/>
      <c r="AD321" s="7"/>
      <c r="AE321" s="7"/>
      <c r="AF321" s="7"/>
      <c r="AG321" s="7"/>
      <c r="AH321" s="7"/>
      <c r="AI321" s="7"/>
      <c r="AJ321" s="7"/>
      <c r="AK321" s="7"/>
      <c r="AL321" s="7"/>
      <c r="AM321" s="7"/>
      <c r="AN321" s="7"/>
      <c r="AO321" s="7"/>
      <c r="AP321" s="7"/>
      <c r="AQ321" s="7"/>
      <c r="AR321" s="7"/>
      <c r="AS321" s="7"/>
      <c r="AT321" s="7"/>
      <c r="AU321" s="7"/>
      <c r="AV321" s="7"/>
      <c r="AW321" s="7"/>
      <c r="AX321" s="7"/>
      <c r="AY321" s="7"/>
    </row>
    <row r="322" spans="1:51" ht="16" x14ac:dyDescent="0.2">
      <c r="A322" s="169">
        <v>42747.416666574034</v>
      </c>
      <c r="B322" s="172">
        <v>27633.981855797272</v>
      </c>
      <c r="C322">
        <f t="shared" si="6"/>
        <v>1</v>
      </c>
      <c r="D322"/>
      <c r="E322" s="7"/>
      <c r="F322" s="7"/>
      <c r="G322" s="7"/>
      <c r="H322" s="7"/>
      <c r="I322" s="7"/>
      <c r="J322" s="7"/>
      <c r="K322" s="7"/>
      <c r="L322" s="7"/>
      <c r="M322" s="7"/>
      <c r="N322" s="7"/>
      <c r="O322" s="7"/>
      <c r="P322" s="7"/>
      <c r="Q322" s="7"/>
      <c r="R322" s="7"/>
      <c r="S322" s="7"/>
      <c r="T322" s="7"/>
      <c r="U322" s="7"/>
      <c r="V322" s="7"/>
      <c r="W322" s="7"/>
      <c r="X322" s="7"/>
      <c r="Y322" s="7"/>
      <c r="Z322" s="7"/>
      <c r="AA322" s="7"/>
      <c r="AB322" s="7"/>
      <c r="AC322" s="7"/>
      <c r="AD322" s="7"/>
      <c r="AE322" s="7"/>
      <c r="AF322" s="7"/>
      <c r="AG322" s="7"/>
      <c r="AH322" s="7"/>
      <c r="AI322" s="7"/>
      <c r="AJ322" s="7"/>
      <c r="AK322" s="7"/>
      <c r="AL322" s="7"/>
      <c r="AM322" s="7"/>
      <c r="AN322" s="7"/>
      <c r="AO322" s="7"/>
      <c r="AP322" s="7"/>
      <c r="AQ322" s="7"/>
      <c r="AR322" s="7"/>
      <c r="AS322" s="7"/>
      <c r="AT322" s="7"/>
      <c r="AU322" s="7"/>
      <c r="AV322" s="7"/>
      <c r="AW322" s="7"/>
      <c r="AX322" s="7"/>
      <c r="AY322" s="7"/>
    </row>
    <row r="323" spans="1:51" ht="16" x14ac:dyDescent="0.2">
      <c r="A323" s="168">
        <v>42747.458333240698</v>
      </c>
      <c r="B323" s="171">
        <v>27741.340019742001</v>
      </c>
      <c r="C323">
        <f t="shared" si="6"/>
        <v>1</v>
      </c>
      <c r="D323"/>
      <c r="E323" s="7"/>
      <c r="F323" s="7"/>
      <c r="G323" s="7"/>
      <c r="H323" s="7"/>
      <c r="I323" s="7"/>
      <c r="J323" s="7"/>
      <c r="K323" s="7"/>
      <c r="L323" s="7"/>
      <c r="M323" s="7"/>
      <c r="N323" s="7"/>
      <c r="O323" s="7"/>
      <c r="P323" s="7"/>
      <c r="Q323" s="7"/>
      <c r="R323" s="7"/>
      <c r="S323" s="7"/>
      <c r="T323" s="7"/>
      <c r="U323" s="7"/>
      <c r="V323" s="7"/>
      <c r="W323" s="7"/>
      <c r="X323" s="7"/>
      <c r="Y323" s="7"/>
      <c r="Z323" s="7"/>
      <c r="AA323" s="7"/>
      <c r="AB323" s="7"/>
      <c r="AC323" s="7"/>
      <c r="AD323" s="7"/>
      <c r="AE323" s="7"/>
      <c r="AF323" s="7"/>
      <c r="AG323" s="7"/>
      <c r="AH323" s="7"/>
      <c r="AI323" s="7"/>
      <c r="AJ323" s="7"/>
      <c r="AK323" s="7"/>
      <c r="AL323" s="7"/>
      <c r="AM323" s="7"/>
      <c r="AN323" s="7"/>
      <c r="AO323" s="7"/>
      <c r="AP323" s="7"/>
      <c r="AQ323" s="7"/>
      <c r="AR323" s="7"/>
      <c r="AS323" s="7"/>
      <c r="AT323" s="7"/>
      <c r="AU323" s="7"/>
      <c r="AV323" s="7"/>
      <c r="AW323" s="7"/>
      <c r="AX323" s="7"/>
      <c r="AY323" s="7"/>
    </row>
    <row r="324" spans="1:51" ht="16" x14ac:dyDescent="0.2">
      <c r="A324" s="169">
        <v>42747.499999907363</v>
      </c>
      <c r="B324" s="172">
        <v>27622.172924096387</v>
      </c>
      <c r="C324">
        <f t="shared" si="6"/>
        <v>1</v>
      </c>
      <c r="D324"/>
      <c r="E324" s="7"/>
      <c r="F324" s="7"/>
      <c r="G324" s="7"/>
      <c r="H324" s="7"/>
      <c r="I324" s="7"/>
      <c r="J324" s="7"/>
      <c r="K324" s="7"/>
      <c r="L324" s="7"/>
      <c r="M324" s="7"/>
      <c r="N324" s="7"/>
      <c r="O324" s="7"/>
      <c r="P324" s="7"/>
      <c r="Q324" s="7"/>
      <c r="R324" s="7"/>
      <c r="S324" s="7"/>
      <c r="T324" s="7"/>
      <c r="U324" s="7"/>
      <c r="V324" s="7"/>
      <c r="W324" s="7"/>
      <c r="X324" s="7"/>
      <c r="Y324" s="7"/>
      <c r="Z324" s="7"/>
      <c r="AA324" s="7"/>
      <c r="AB324" s="7"/>
      <c r="AC324" s="7"/>
      <c r="AD324" s="7"/>
      <c r="AE324" s="7"/>
      <c r="AF324" s="7"/>
      <c r="AG324" s="7"/>
      <c r="AH324" s="7"/>
      <c r="AI324" s="7"/>
      <c r="AJ324" s="7"/>
      <c r="AK324" s="7"/>
      <c r="AL324" s="7"/>
      <c r="AM324" s="7"/>
      <c r="AN324" s="7"/>
      <c r="AO324" s="7"/>
      <c r="AP324" s="7"/>
      <c r="AQ324" s="7"/>
      <c r="AR324" s="7"/>
      <c r="AS324" s="7"/>
      <c r="AT324" s="7"/>
      <c r="AU324" s="7"/>
      <c r="AV324" s="7"/>
      <c r="AW324" s="7"/>
      <c r="AX324" s="7"/>
      <c r="AY324" s="7"/>
    </row>
    <row r="325" spans="1:51" ht="16" x14ac:dyDescent="0.2">
      <c r="A325" s="168">
        <v>42747.541666574027</v>
      </c>
      <c r="B325" s="171">
        <v>27429.643200619677</v>
      </c>
      <c r="C325">
        <f t="shared" si="6"/>
        <v>1</v>
      </c>
      <c r="D325"/>
      <c r="E325" s="7"/>
      <c r="F325" s="7"/>
      <c r="G325" s="7"/>
      <c r="H325" s="7"/>
      <c r="I325" s="7"/>
      <c r="J325" s="7"/>
      <c r="K325" s="7"/>
      <c r="L325" s="7"/>
      <c r="M325" s="7"/>
      <c r="N325" s="7"/>
      <c r="O325" s="7"/>
      <c r="P325" s="7"/>
      <c r="Q325" s="7"/>
      <c r="R325" s="7"/>
      <c r="S325" s="7"/>
      <c r="T325" s="7"/>
      <c r="U325" s="7"/>
      <c r="V325" s="7"/>
      <c r="W325" s="7"/>
      <c r="X325" s="7"/>
      <c r="Y325" s="7"/>
      <c r="Z325" s="7"/>
      <c r="AA325" s="7"/>
      <c r="AB325" s="7"/>
      <c r="AC325" s="7"/>
      <c r="AD325" s="7"/>
      <c r="AE325" s="7"/>
      <c r="AF325" s="7"/>
      <c r="AG325" s="7"/>
      <c r="AH325" s="7"/>
      <c r="AI325" s="7"/>
      <c r="AJ325" s="7"/>
      <c r="AK325" s="7"/>
      <c r="AL325" s="7"/>
      <c r="AM325" s="7"/>
      <c r="AN325" s="7"/>
      <c r="AO325" s="7"/>
      <c r="AP325" s="7"/>
      <c r="AQ325" s="7"/>
      <c r="AR325" s="7"/>
      <c r="AS325" s="7"/>
      <c r="AT325" s="7"/>
      <c r="AU325" s="7"/>
      <c r="AV325" s="7"/>
      <c r="AW325" s="7"/>
      <c r="AX325" s="7"/>
      <c r="AY325" s="7"/>
    </row>
    <row r="326" spans="1:51" ht="16" x14ac:dyDescent="0.2">
      <c r="A326" s="169">
        <v>42747.583333240691</v>
      </c>
      <c r="B326" s="172">
        <v>27090.081378218903</v>
      </c>
      <c r="C326">
        <f t="shared" si="6"/>
        <v>1</v>
      </c>
      <c r="D326"/>
      <c r="E326" s="7"/>
      <c r="F326" s="7"/>
      <c r="G326" s="7"/>
      <c r="H326" s="7"/>
      <c r="I326" s="7"/>
      <c r="J326" s="7"/>
      <c r="K326" s="7"/>
      <c r="L326" s="7"/>
      <c r="M326" s="7"/>
      <c r="N326" s="7"/>
      <c r="O326" s="7"/>
      <c r="P326" s="7"/>
      <c r="Q326" s="7"/>
      <c r="R326" s="7"/>
      <c r="S326" s="7"/>
      <c r="T326" s="7"/>
      <c r="U326" s="7"/>
      <c r="V326" s="7"/>
      <c r="W326" s="7"/>
      <c r="X326" s="7"/>
      <c r="Y326" s="7"/>
      <c r="Z326" s="7"/>
      <c r="AA326" s="7"/>
      <c r="AB326" s="7"/>
      <c r="AC326" s="7"/>
      <c r="AD326" s="7"/>
      <c r="AE326" s="7"/>
      <c r="AF326" s="7"/>
      <c r="AG326" s="7"/>
      <c r="AH326" s="7"/>
      <c r="AI326" s="7"/>
      <c r="AJ326" s="7"/>
      <c r="AK326" s="7"/>
      <c r="AL326" s="7"/>
      <c r="AM326" s="7"/>
      <c r="AN326" s="7"/>
      <c r="AO326" s="7"/>
      <c r="AP326" s="7"/>
      <c r="AQ326" s="7"/>
      <c r="AR326" s="7"/>
      <c r="AS326" s="7"/>
      <c r="AT326" s="7"/>
      <c r="AU326" s="7"/>
      <c r="AV326" s="7"/>
      <c r="AW326" s="7"/>
      <c r="AX326" s="7"/>
      <c r="AY326" s="7"/>
    </row>
    <row r="327" spans="1:51" ht="16" x14ac:dyDescent="0.2">
      <c r="A327" s="168">
        <v>42747.624999907355</v>
      </c>
      <c r="B327" s="171">
        <v>26923.013008605572</v>
      </c>
      <c r="C327">
        <f t="shared" si="6"/>
        <v>1</v>
      </c>
      <c r="D327"/>
      <c r="E327" s="7"/>
      <c r="F327" s="7"/>
      <c r="G327" s="7"/>
      <c r="H327" s="7"/>
      <c r="I327" s="7"/>
      <c r="J327" s="7"/>
      <c r="K327" s="7"/>
      <c r="L327" s="7"/>
      <c r="M327" s="7"/>
      <c r="N327" s="7"/>
      <c r="O327" s="7"/>
      <c r="P327" s="7"/>
      <c r="Q327" s="7"/>
      <c r="R327" s="7"/>
      <c r="S327" s="7"/>
      <c r="T327" s="7"/>
      <c r="U327" s="7"/>
      <c r="V327" s="7"/>
      <c r="W327" s="7"/>
      <c r="X327" s="7"/>
      <c r="Y327" s="7"/>
      <c r="Z327" s="7"/>
      <c r="AA327" s="7"/>
      <c r="AB327" s="7"/>
      <c r="AC327" s="7"/>
      <c r="AD327" s="7"/>
      <c r="AE327" s="7"/>
      <c r="AF327" s="7"/>
      <c r="AG327" s="7"/>
      <c r="AH327" s="7"/>
      <c r="AI327" s="7"/>
      <c r="AJ327" s="7"/>
      <c r="AK327" s="7"/>
      <c r="AL327" s="7"/>
      <c r="AM327" s="7"/>
      <c r="AN327" s="7"/>
      <c r="AO327" s="7"/>
      <c r="AP327" s="7"/>
      <c r="AQ327" s="7"/>
      <c r="AR327" s="7"/>
      <c r="AS327" s="7"/>
      <c r="AT327" s="7"/>
      <c r="AU327" s="7"/>
      <c r="AV327" s="7"/>
      <c r="AW327" s="7"/>
      <c r="AX327" s="7"/>
      <c r="AY327" s="7"/>
    </row>
    <row r="328" spans="1:51" ht="16" x14ac:dyDescent="0.2">
      <c r="A328" s="169">
        <v>42747.666666574019</v>
      </c>
      <c r="B328" s="172">
        <v>27061.777102621363</v>
      </c>
      <c r="C328">
        <f t="shared" si="6"/>
        <v>1</v>
      </c>
      <c r="D328"/>
      <c r="E328" s="7"/>
      <c r="F328" s="7"/>
      <c r="G328" s="7"/>
      <c r="H328" s="7"/>
      <c r="I328" s="7"/>
      <c r="J328" s="7"/>
      <c r="K328" s="7"/>
      <c r="L328" s="7"/>
      <c r="M328" s="7"/>
      <c r="N328" s="7"/>
      <c r="O328" s="7"/>
      <c r="P328" s="7"/>
      <c r="Q328" s="7"/>
      <c r="R328" s="7"/>
      <c r="S328" s="7"/>
      <c r="T328" s="7"/>
      <c r="U328" s="7"/>
      <c r="V328" s="7"/>
      <c r="W328" s="7"/>
      <c r="X328" s="7"/>
      <c r="Y328" s="7"/>
      <c r="Z328" s="7"/>
      <c r="AA328" s="7"/>
      <c r="AB328" s="7"/>
      <c r="AC328" s="7"/>
      <c r="AD328" s="7"/>
      <c r="AE328" s="7"/>
      <c r="AF328" s="7"/>
      <c r="AG328" s="7"/>
      <c r="AH328" s="7"/>
      <c r="AI328" s="7"/>
      <c r="AJ328" s="7"/>
      <c r="AK328" s="7"/>
      <c r="AL328" s="7"/>
      <c r="AM328" s="7"/>
      <c r="AN328" s="7"/>
      <c r="AO328" s="7"/>
      <c r="AP328" s="7"/>
      <c r="AQ328" s="7"/>
      <c r="AR328" s="7"/>
      <c r="AS328" s="7"/>
      <c r="AT328" s="7"/>
      <c r="AU328" s="7"/>
      <c r="AV328" s="7"/>
      <c r="AW328" s="7"/>
      <c r="AX328" s="7"/>
      <c r="AY328" s="7"/>
    </row>
    <row r="329" spans="1:51" ht="16" x14ac:dyDescent="0.2">
      <c r="A329" s="168">
        <v>42747.708333240684</v>
      </c>
      <c r="B329" s="171">
        <v>27939.895303310463</v>
      </c>
      <c r="C329">
        <f t="shared" si="6"/>
        <v>1</v>
      </c>
      <c r="D329"/>
      <c r="E329" s="7"/>
      <c r="F329" s="7"/>
      <c r="G329" s="7"/>
      <c r="H329" s="7"/>
      <c r="I329" s="7"/>
      <c r="J329" s="7"/>
      <c r="K329" s="7"/>
      <c r="L329" s="7"/>
      <c r="M329" s="7"/>
      <c r="N329" s="7"/>
      <c r="O329" s="7"/>
      <c r="P329" s="7"/>
      <c r="Q329" s="7"/>
      <c r="R329" s="7"/>
      <c r="S329" s="7"/>
      <c r="T329" s="7"/>
      <c r="U329" s="7"/>
      <c r="V329" s="7"/>
      <c r="W329" s="7"/>
      <c r="X329" s="7"/>
      <c r="Y329" s="7"/>
      <c r="Z329" s="7"/>
      <c r="AA329" s="7"/>
      <c r="AB329" s="7"/>
      <c r="AC329" s="7"/>
      <c r="AD329" s="7"/>
      <c r="AE329" s="7"/>
      <c r="AF329" s="7"/>
      <c r="AG329" s="7"/>
      <c r="AH329" s="7"/>
      <c r="AI329" s="7"/>
      <c r="AJ329" s="7"/>
      <c r="AK329" s="7"/>
      <c r="AL329" s="7"/>
      <c r="AM329" s="7"/>
      <c r="AN329" s="7"/>
      <c r="AO329" s="7"/>
      <c r="AP329" s="7"/>
      <c r="AQ329" s="7"/>
      <c r="AR329" s="7"/>
      <c r="AS329" s="7"/>
      <c r="AT329" s="7"/>
      <c r="AU329" s="7"/>
      <c r="AV329" s="7"/>
      <c r="AW329" s="7"/>
      <c r="AX329" s="7"/>
      <c r="AY329" s="7"/>
    </row>
    <row r="330" spans="1:51" ht="16" x14ac:dyDescent="0.2">
      <c r="A330" s="169">
        <v>42747.749999907348</v>
      </c>
      <c r="B330" s="172">
        <v>30071.620361696889</v>
      </c>
      <c r="C330">
        <f t="shared" si="6"/>
        <v>1</v>
      </c>
      <c r="D330"/>
      <c r="E330" s="7"/>
      <c r="F330" s="7"/>
      <c r="G330" s="7"/>
      <c r="H330" s="7"/>
      <c r="I330" s="7"/>
      <c r="J330" s="7"/>
      <c r="K330" s="7"/>
      <c r="L330" s="7"/>
      <c r="M330" s="7"/>
      <c r="N330" s="7"/>
      <c r="O330" s="7"/>
      <c r="P330" s="7"/>
      <c r="Q330" s="7"/>
      <c r="R330" s="7"/>
      <c r="S330" s="7"/>
      <c r="T330" s="7"/>
      <c r="U330" s="7"/>
      <c r="V330" s="7"/>
      <c r="W330" s="7"/>
      <c r="X330" s="7"/>
      <c r="Y330" s="7"/>
      <c r="Z330" s="7"/>
      <c r="AA330" s="7"/>
      <c r="AB330" s="7"/>
      <c r="AC330" s="7"/>
      <c r="AD330" s="7"/>
      <c r="AE330" s="7"/>
      <c r="AF330" s="7"/>
      <c r="AG330" s="7"/>
      <c r="AH330" s="7"/>
      <c r="AI330" s="7"/>
      <c r="AJ330" s="7"/>
      <c r="AK330" s="7"/>
      <c r="AL330" s="7"/>
      <c r="AM330" s="7"/>
      <c r="AN330" s="7"/>
      <c r="AO330" s="7"/>
      <c r="AP330" s="7"/>
      <c r="AQ330" s="7"/>
      <c r="AR330" s="7"/>
      <c r="AS330" s="7"/>
      <c r="AT330" s="7"/>
      <c r="AU330" s="7"/>
      <c r="AV330" s="7"/>
      <c r="AW330" s="7"/>
      <c r="AX330" s="7"/>
      <c r="AY330" s="7"/>
    </row>
    <row r="331" spans="1:51" ht="16" x14ac:dyDescent="0.2">
      <c r="A331" s="168">
        <v>42747.791666574012</v>
      </c>
      <c r="B331" s="171">
        <v>30617.295331265213</v>
      </c>
      <c r="C331">
        <f t="shared" si="6"/>
        <v>1</v>
      </c>
      <c r="D331"/>
      <c r="E331" s="7"/>
      <c r="F331" s="7"/>
      <c r="G331" s="7"/>
      <c r="H331" s="7"/>
      <c r="I331" s="7"/>
      <c r="J331" s="7"/>
      <c r="K331" s="7"/>
      <c r="L331" s="7"/>
      <c r="M331" s="7"/>
      <c r="N331" s="7"/>
      <c r="O331" s="7"/>
      <c r="P331" s="7"/>
      <c r="Q331" s="7"/>
      <c r="R331" s="7"/>
      <c r="S331" s="7"/>
      <c r="T331" s="7"/>
      <c r="U331" s="7"/>
      <c r="V331" s="7"/>
      <c r="W331" s="7"/>
      <c r="X331" s="7"/>
      <c r="Y331" s="7"/>
      <c r="Z331" s="7"/>
      <c r="AA331" s="7"/>
      <c r="AB331" s="7"/>
      <c r="AC331" s="7"/>
      <c r="AD331" s="7"/>
      <c r="AE331" s="7"/>
      <c r="AF331" s="7"/>
      <c r="AG331" s="7"/>
      <c r="AH331" s="7"/>
      <c r="AI331" s="7"/>
      <c r="AJ331" s="7"/>
      <c r="AK331" s="7"/>
      <c r="AL331" s="7"/>
      <c r="AM331" s="7"/>
      <c r="AN331" s="7"/>
      <c r="AO331" s="7"/>
      <c r="AP331" s="7"/>
      <c r="AQ331" s="7"/>
      <c r="AR331" s="7"/>
      <c r="AS331" s="7"/>
      <c r="AT331" s="7"/>
      <c r="AU331" s="7"/>
      <c r="AV331" s="7"/>
      <c r="AW331" s="7"/>
      <c r="AX331" s="7"/>
      <c r="AY331" s="7"/>
    </row>
    <row r="332" spans="1:51" ht="16" x14ac:dyDescent="0.2">
      <c r="A332" s="169">
        <v>42747.833333240676</v>
      </c>
      <c r="B332" s="172">
        <v>30104.122008851682</v>
      </c>
      <c r="C332">
        <f t="shared" si="6"/>
        <v>1</v>
      </c>
      <c r="D332"/>
      <c r="E332" s="7"/>
      <c r="F332" s="7"/>
      <c r="G332" s="7"/>
      <c r="H332" s="7"/>
      <c r="I332" s="7"/>
      <c r="J332" s="7"/>
      <c r="K332" s="7"/>
      <c r="L332" s="7"/>
      <c r="M332" s="7"/>
      <c r="N332" s="7"/>
      <c r="O332" s="7"/>
      <c r="P332" s="7"/>
      <c r="Q332" s="7"/>
      <c r="R332" s="7"/>
      <c r="S332" s="7"/>
      <c r="T332" s="7"/>
      <c r="U332" s="7"/>
      <c r="V332" s="7"/>
      <c r="W332" s="7"/>
      <c r="X332" s="7"/>
      <c r="Y332" s="7"/>
      <c r="Z332" s="7"/>
      <c r="AA332" s="7"/>
      <c r="AB332" s="7"/>
      <c r="AC332" s="7"/>
      <c r="AD332" s="7"/>
      <c r="AE332" s="7"/>
      <c r="AF332" s="7"/>
      <c r="AG332" s="7"/>
      <c r="AH332" s="7"/>
      <c r="AI332" s="7"/>
      <c r="AJ332" s="7"/>
      <c r="AK332" s="7"/>
      <c r="AL332" s="7"/>
      <c r="AM332" s="7"/>
      <c r="AN332" s="7"/>
      <c r="AO332" s="7"/>
      <c r="AP332" s="7"/>
      <c r="AQ332" s="7"/>
      <c r="AR332" s="7"/>
      <c r="AS332" s="7"/>
      <c r="AT332" s="7"/>
      <c r="AU332" s="7"/>
      <c r="AV332" s="7"/>
      <c r="AW332" s="7"/>
      <c r="AX332" s="7"/>
      <c r="AY332" s="7"/>
    </row>
    <row r="333" spans="1:51" ht="16" x14ac:dyDescent="0.2">
      <c r="A333" s="168">
        <v>42747.874999907341</v>
      </c>
      <c r="B333" s="171">
        <v>29090.541685782944</v>
      </c>
      <c r="C333">
        <f t="shared" si="6"/>
        <v>1</v>
      </c>
      <c r="D333"/>
      <c r="E333" s="7"/>
      <c r="F333" s="7"/>
      <c r="G333" s="7"/>
      <c r="H333" s="7"/>
      <c r="I333" s="7"/>
      <c r="J333" s="7"/>
      <c r="K333" s="7"/>
      <c r="L333" s="7"/>
      <c r="M333" s="7"/>
      <c r="N333" s="7"/>
      <c r="O333" s="7"/>
      <c r="P333" s="7"/>
      <c r="Q333" s="7"/>
      <c r="R333" s="7"/>
      <c r="S333" s="7"/>
      <c r="T333" s="7"/>
      <c r="U333" s="7"/>
      <c r="V333" s="7"/>
      <c r="W333" s="7"/>
      <c r="X333" s="7"/>
      <c r="Y333" s="7"/>
      <c r="Z333" s="7"/>
      <c r="AA333" s="7"/>
      <c r="AB333" s="7"/>
      <c r="AC333" s="7"/>
      <c r="AD333" s="7"/>
      <c r="AE333" s="7"/>
      <c r="AF333" s="7"/>
      <c r="AG333" s="7"/>
      <c r="AH333" s="7"/>
      <c r="AI333" s="7"/>
      <c r="AJ333" s="7"/>
      <c r="AK333" s="7"/>
      <c r="AL333" s="7"/>
      <c r="AM333" s="7"/>
      <c r="AN333" s="7"/>
      <c r="AO333" s="7"/>
      <c r="AP333" s="7"/>
      <c r="AQ333" s="7"/>
      <c r="AR333" s="7"/>
      <c r="AS333" s="7"/>
      <c r="AT333" s="7"/>
      <c r="AU333" s="7"/>
      <c r="AV333" s="7"/>
      <c r="AW333" s="7"/>
      <c r="AX333" s="7"/>
      <c r="AY333" s="7"/>
    </row>
    <row r="334" spans="1:51" ht="16" x14ac:dyDescent="0.2">
      <c r="A334" s="169">
        <v>42747.916666574005</v>
      </c>
      <c r="B334" s="172">
        <v>27665.834924160987</v>
      </c>
      <c r="C334">
        <f t="shared" si="6"/>
        <v>1</v>
      </c>
      <c r="D334"/>
      <c r="E334" s="7"/>
      <c r="F334" s="7"/>
      <c r="G334" s="7"/>
      <c r="H334" s="7"/>
      <c r="I334" s="7"/>
      <c r="J334" s="7"/>
      <c r="K334" s="7"/>
      <c r="L334" s="7"/>
      <c r="M334" s="7"/>
      <c r="N334" s="7"/>
      <c r="O334" s="7"/>
      <c r="P334" s="7"/>
      <c r="Q334" s="7"/>
      <c r="R334" s="7"/>
      <c r="S334" s="7"/>
      <c r="T334" s="7"/>
      <c r="U334" s="7"/>
      <c r="V334" s="7"/>
      <c r="W334" s="7"/>
      <c r="X334" s="7"/>
      <c r="Y334" s="7"/>
      <c r="Z334" s="7"/>
      <c r="AA334" s="7"/>
      <c r="AB334" s="7"/>
      <c r="AC334" s="7"/>
      <c r="AD334" s="7"/>
      <c r="AE334" s="7"/>
      <c r="AF334" s="7"/>
      <c r="AG334" s="7"/>
      <c r="AH334" s="7"/>
      <c r="AI334" s="7"/>
      <c r="AJ334" s="7"/>
      <c r="AK334" s="7"/>
      <c r="AL334" s="7"/>
      <c r="AM334" s="7"/>
      <c r="AN334" s="7"/>
      <c r="AO334" s="7"/>
      <c r="AP334" s="7"/>
      <c r="AQ334" s="7"/>
      <c r="AR334" s="7"/>
      <c r="AS334" s="7"/>
      <c r="AT334" s="7"/>
      <c r="AU334" s="7"/>
      <c r="AV334" s="7"/>
      <c r="AW334" s="7"/>
      <c r="AX334" s="7"/>
      <c r="AY334" s="7"/>
    </row>
    <row r="335" spans="1:51" ht="16" x14ac:dyDescent="0.2">
      <c r="A335" s="168">
        <v>42747.958333240669</v>
      </c>
      <c r="B335" s="171">
        <v>25753.594437683125</v>
      </c>
      <c r="C335">
        <f t="shared" si="6"/>
        <v>1</v>
      </c>
      <c r="D335"/>
      <c r="E335" s="7"/>
      <c r="F335" s="7"/>
      <c r="G335" s="7"/>
      <c r="H335" s="7"/>
      <c r="I335" s="7"/>
      <c r="J335" s="7"/>
      <c r="K335" s="7"/>
      <c r="L335" s="7"/>
      <c r="M335" s="7"/>
      <c r="N335" s="7"/>
      <c r="O335" s="7"/>
      <c r="P335" s="7"/>
      <c r="Q335" s="7"/>
      <c r="R335" s="7"/>
      <c r="S335" s="7"/>
      <c r="T335" s="7"/>
      <c r="U335" s="7"/>
      <c r="V335" s="7"/>
      <c r="W335" s="7"/>
      <c r="X335" s="7"/>
      <c r="Y335" s="7"/>
      <c r="Z335" s="7"/>
      <c r="AA335" s="7"/>
      <c r="AB335" s="7"/>
      <c r="AC335" s="7"/>
      <c r="AD335" s="7"/>
      <c r="AE335" s="7"/>
      <c r="AF335" s="7"/>
      <c r="AG335" s="7"/>
      <c r="AH335" s="7"/>
      <c r="AI335" s="7"/>
      <c r="AJ335" s="7"/>
      <c r="AK335" s="7"/>
      <c r="AL335" s="7"/>
      <c r="AM335" s="7"/>
      <c r="AN335" s="7"/>
      <c r="AO335" s="7"/>
      <c r="AP335" s="7"/>
      <c r="AQ335" s="7"/>
      <c r="AR335" s="7"/>
      <c r="AS335" s="7"/>
      <c r="AT335" s="7"/>
      <c r="AU335" s="7"/>
      <c r="AV335" s="7"/>
      <c r="AW335" s="7"/>
      <c r="AX335" s="7"/>
      <c r="AY335" s="7"/>
    </row>
    <row r="336" spans="1:51" ht="16" x14ac:dyDescent="0.2">
      <c r="A336" s="169">
        <v>42747.999999907333</v>
      </c>
      <c r="B336" s="172">
        <v>23822.972557069683</v>
      </c>
      <c r="C336">
        <f t="shared" si="6"/>
        <v>1</v>
      </c>
      <c r="D336"/>
      <c r="E336" s="7"/>
      <c r="F336" s="7"/>
      <c r="G336" s="7"/>
      <c r="H336" s="7"/>
      <c r="I336" s="7"/>
      <c r="J336" s="7"/>
      <c r="K336" s="7"/>
      <c r="L336" s="7"/>
      <c r="M336" s="7"/>
      <c r="N336" s="7"/>
      <c r="O336" s="7"/>
      <c r="P336" s="7"/>
      <c r="Q336" s="7"/>
      <c r="R336" s="7"/>
      <c r="S336" s="7"/>
      <c r="T336" s="7"/>
      <c r="U336" s="7"/>
      <c r="V336" s="7"/>
      <c r="W336" s="7"/>
      <c r="X336" s="7"/>
      <c r="Y336" s="7"/>
      <c r="Z336" s="7"/>
      <c r="AA336" s="7"/>
      <c r="AB336" s="7"/>
      <c r="AC336" s="7"/>
      <c r="AD336" s="7"/>
      <c r="AE336" s="7"/>
      <c r="AF336" s="7"/>
      <c r="AG336" s="7"/>
      <c r="AH336" s="7"/>
      <c r="AI336" s="7"/>
      <c r="AJ336" s="7"/>
      <c r="AK336" s="7"/>
      <c r="AL336" s="7"/>
      <c r="AM336" s="7"/>
      <c r="AN336" s="7"/>
      <c r="AO336" s="7"/>
      <c r="AP336" s="7"/>
      <c r="AQ336" s="7"/>
      <c r="AR336" s="7"/>
      <c r="AS336" s="7"/>
      <c r="AT336" s="7"/>
      <c r="AU336" s="7"/>
      <c r="AV336" s="7"/>
      <c r="AW336" s="7"/>
      <c r="AX336" s="7"/>
      <c r="AY336" s="7"/>
    </row>
    <row r="337" spans="1:51" ht="16" x14ac:dyDescent="0.2">
      <c r="A337" s="168">
        <v>42748.041666573998</v>
      </c>
      <c r="B337" s="171">
        <v>22749.750789389935</v>
      </c>
      <c r="C337">
        <f t="shared" si="6"/>
        <v>1</v>
      </c>
      <c r="D337"/>
      <c r="E337" s="7"/>
      <c r="F337" s="7"/>
      <c r="G337" s="7"/>
      <c r="H337" s="7"/>
      <c r="I337" s="7"/>
      <c r="J337" s="7"/>
      <c r="K337" s="7"/>
      <c r="L337" s="7"/>
      <c r="M337" s="7"/>
      <c r="N337" s="7"/>
      <c r="O337" s="7"/>
      <c r="P337" s="7"/>
      <c r="Q337" s="7"/>
      <c r="R337" s="7"/>
      <c r="S337" s="7"/>
      <c r="T337" s="7"/>
      <c r="U337" s="7"/>
      <c r="V337" s="7"/>
      <c r="W337" s="7"/>
      <c r="X337" s="7"/>
      <c r="Y337" s="7"/>
      <c r="Z337" s="7"/>
      <c r="AA337" s="7"/>
      <c r="AB337" s="7"/>
      <c r="AC337" s="7"/>
      <c r="AD337" s="7"/>
      <c r="AE337" s="7"/>
      <c r="AF337" s="7"/>
      <c r="AG337" s="7"/>
      <c r="AH337" s="7"/>
      <c r="AI337" s="7"/>
      <c r="AJ337" s="7"/>
      <c r="AK337" s="7"/>
      <c r="AL337" s="7"/>
      <c r="AM337" s="7"/>
      <c r="AN337" s="7"/>
      <c r="AO337" s="7"/>
      <c r="AP337" s="7"/>
      <c r="AQ337" s="7"/>
      <c r="AR337" s="7"/>
      <c r="AS337" s="7"/>
      <c r="AT337" s="7"/>
      <c r="AU337" s="7"/>
      <c r="AV337" s="7"/>
      <c r="AW337" s="7"/>
      <c r="AX337" s="7"/>
      <c r="AY337" s="7"/>
    </row>
    <row r="338" spans="1:51" ht="16" x14ac:dyDescent="0.2">
      <c r="A338" s="169">
        <v>42748.083333240662</v>
      </c>
      <c r="B338" s="172">
        <v>22132.748528440239</v>
      </c>
      <c r="C338">
        <f t="shared" si="6"/>
        <v>1</v>
      </c>
      <c r="D338"/>
      <c r="E338" s="7"/>
      <c r="F338" s="7"/>
      <c r="G338" s="7"/>
      <c r="H338" s="7"/>
      <c r="I338" s="7"/>
      <c r="J338" s="7"/>
      <c r="K338" s="7"/>
      <c r="L338" s="7"/>
      <c r="M338" s="7"/>
      <c r="N338" s="7"/>
      <c r="O338" s="7"/>
      <c r="P338" s="7"/>
      <c r="Q338" s="7"/>
      <c r="R338" s="7"/>
      <c r="S338" s="7"/>
      <c r="T338" s="7"/>
      <c r="U338" s="7"/>
      <c r="V338" s="7"/>
      <c r="W338" s="7"/>
      <c r="X338" s="7"/>
      <c r="Y338" s="7"/>
      <c r="Z338" s="7"/>
      <c r="AA338" s="7"/>
      <c r="AB338" s="7"/>
      <c r="AC338" s="7"/>
      <c r="AD338" s="7"/>
      <c r="AE338" s="7"/>
      <c r="AF338" s="7"/>
      <c r="AG338" s="7"/>
      <c r="AH338" s="7"/>
      <c r="AI338" s="7"/>
      <c r="AJ338" s="7"/>
      <c r="AK338" s="7"/>
      <c r="AL338" s="7"/>
      <c r="AM338" s="7"/>
      <c r="AN338" s="7"/>
      <c r="AO338" s="7"/>
      <c r="AP338" s="7"/>
      <c r="AQ338" s="7"/>
      <c r="AR338" s="7"/>
      <c r="AS338" s="7"/>
      <c r="AT338" s="7"/>
      <c r="AU338" s="7"/>
      <c r="AV338" s="7"/>
      <c r="AW338" s="7"/>
      <c r="AX338" s="7"/>
      <c r="AY338" s="7"/>
    </row>
    <row r="339" spans="1:51" ht="16" x14ac:dyDescent="0.2">
      <c r="A339" s="168">
        <v>42748.124999907326</v>
      </c>
      <c r="B339" s="171">
        <v>21734.750698097218</v>
      </c>
      <c r="C339">
        <f t="shared" si="6"/>
        <v>1</v>
      </c>
      <c r="D339"/>
      <c r="E339" s="7"/>
      <c r="F339" s="7"/>
      <c r="G339" s="7"/>
      <c r="H339" s="7"/>
      <c r="I339" s="7"/>
      <c r="J339" s="7"/>
      <c r="K339" s="7"/>
      <c r="L339" s="7"/>
      <c r="M339" s="7"/>
      <c r="N339" s="7"/>
      <c r="O339" s="7"/>
      <c r="P339" s="7"/>
      <c r="Q339" s="7"/>
      <c r="R339" s="7"/>
      <c r="S339" s="7"/>
      <c r="T339" s="7"/>
      <c r="U339" s="7"/>
      <c r="V339" s="7"/>
      <c r="W339" s="7"/>
      <c r="X339" s="7"/>
      <c r="Y339" s="7"/>
      <c r="Z339" s="7"/>
      <c r="AA339" s="7"/>
      <c r="AB339" s="7"/>
      <c r="AC339" s="7"/>
      <c r="AD339" s="7"/>
      <c r="AE339" s="7"/>
      <c r="AF339" s="7"/>
      <c r="AG339" s="7"/>
      <c r="AH339" s="7"/>
      <c r="AI339" s="7"/>
      <c r="AJ339" s="7"/>
      <c r="AK339" s="7"/>
      <c r="AL339" s="7"/>
      <c r="AM339" s="7"/>
      <c r="AN339" s="7"/>
      <c r="AO339" s="7"/>
      <c r="AP339" s="7"/>
      <c r="AQ339" s="7"/>
      <c r="AR339" s="7"/>
      <c r="AS339" s="7"/>
      <c r="AT339" s="7"/>
      <c r="AU339" s="7"/>
      <c r="AV339" s="7"/>
      <c r="AW339" s="7"/>
      <c r="AX339" s="7"/>
      <c r="AY339" s="7"/>
    </row>
    <row r="340" spans="1:51" ht="16" x14ac:dyDescent="0.2">
      <c r="A340" s="169">
        <v>42748.16666657399</v>
      </c>
      <c r="B340" s="172">
        <v>21637.572560256034</v>
      </c>
      <c r="C340">
        <f t="shared" si="6"/>
        <v>1</v>
      </c>
      <c r="D340"/>
      <c r="E340" s="7"/>
      <c r="F340" s="7"/>
      <c r="G340" s="7"/>
      <c r="H340" s="7"/>
      <c r="I340" s="7"/>
      <c r="J340" s="7"/>
      <c r="K340" s="7"/>
      <c r="L340" s="7"/>
      <c r="M340" s="7"/>
      <c r="N340" s="7"/>
      <c r="O340" s="7"/>
      <c r="P340" s="7"/>
      <c r="Q340" s="7"/>
      <c r="R340" s="7"/>
      <c r="S340" s="7"/>
      <c r="T340" s="7"/>
      <c r="U340" s="7"/>
      <c r="V340" s="7"/>
      <c r="W340" s="7"/>
      <c r="X340" s="7"/>
      <c r="Y340" s="7"/>
      <c r="Z340" s="7"/>
      <c r="AA340" s="7"/>
      <c r="AB340" s="7"/>
      <c r="AC340" s="7"/>
      <c r="AD340" s="7"/>
      <c r="AE340" s="7"/>
      <c r="AF340" s="7"/>
      <c r="AG340" s="7"/>
      <c r="AH340" s="7"/>
      <c r="AI340" s="7"/>
      <c r="AJ340" s="7"/>
      <c r="AK340" s="7"/>
      <c r="AL340" s="7"/>
      <c r="AM340" s="7"/>
      <c r="AN340" s="7"/>
      <c r="AO340" s="7"/>
      <c r="AP340" s="7"/>
      <c r="AQ340" s="7"/>
      <c r="AR340" s="7"/>
      <c r="AS340" s="7"/>
      <c r="AT340" s="7"/>
      <c r="AU340" s="7"/>
      <c r="AV340" s="7"/>
      <c r="AW340" s="7"/>
      <c r="AX340" s="7"/>
      <c r="AY340" s="7"/>
    </row>
    <row r="341" spans="1:51" ht="16" x14ac:dyDescent="0.2">
      <c r="A341" s="168">
        <v>42748.208333240655</v>
      </c>
      <c r="B341" s="171">
        <v>22126.94996594415</v>
      </c>
      <c r="C341">
        <f t="shared" si="6"/>
        <v>1</v>
      </c>
      <c r="D341"/>
      <c r="E341" s="7"/>
      <c r="F341" s="7"/>
      <c r="G341" s="7"/>
      <c r="H341" s="7"/>
      <c r="I341" s="7"/>
      <c r="J341" s="7"/>
      <c r="K341" s="7"/>
      <c r="L341" s="7"/>
      <c r="M341" s="7"/>
      <c r="N341" s="7"/>
      <c r="O341" s="7"/>
      <c r="P341" s="7"/>
      <c r="Q341" s="7"/>
      <c r="R341" s="7"/>
      <c r="S341" s="7"/>
      <c r="T341" s="7"/>
      <c r="U341" s="7"/>
      <c r="V341" s="7"/>
      <c r="W341" s="7"/>
      <c r="X341" s="7"/>
      <c r="Y341" s="7"/>
      <c r="Z341" s="7"/>
      <c r="AA341" s="7"/>
      <c r="AB341" s="7"/>
      <c r="AC341" s="7"/>
      <c r="AD341" s="7"/>
      <c r="AE341" s="7"/>
      <c r="AF341" s="7"/>
      <c r="AG341" s="7"/>
      <c r="AH341" s="7"/>
      <c r="AI341" s="7"/>
      <c r="AJ341" s="7"/>
      <c r="AK341" s="7"/>
      <c r="AL341" s="7"/>
      <c r="AM341" s="7"/>
      <c r="AN341" s="7"/>
      <c r="AO341" s="7"/>
      <c r="AP341" s="7"/>
      <c r="AQ341" s="7"/>
      <c r="AR341" s="7"/>
      <c r="AS341" s="7"/>
      <c r="AT341" s="7"/>
      <c r="AU341" s="7"/>
      <c r="AV341" s="7"/>
      <c r="AW341" s="7"/>
      <c r="AX341" s="7"/>
      <c r="AY341" s="7"/>
    </row>
    <row r="342" spans="1:51" ht="16" x14ac:dyDescent="0.2">
      <c r="A342" s="169">
        <v>42748.249999907319</v>
      </c>
      <c r="B342" s="172">
        <v>23384.414281510413</v>
      </c>
      <c r="C342">
        <f t="shared" si="6"/>
        <v>1</v>
      </c>
      <c r="D342"/>
      <c r="E342" s="7"/>
      <c r="F342" s="7"/>
      <c r="G342" s="7"/>
      <c r="H342" s="7"/>
      <c r="I342" s="7"/>
      <c r="J342" s="7"/>
      <c r="K342" s="7"/>
      <c r="L342" s="7"/>
      <c r="M342" s="7"/>
      <c r="N342" s="7"/>
      <c r="O342" s="7"/>
      <c r="P342" s="7"/>
      <c r="Q342" s="7"/>
      <c r="R342" s="7"/>
      <c r="S342" s="7"/>
      <c r="T342" s="7"/>
      <c r="U342" s="7"/>
      <c r="V342" s="7"/>
      <c r="W342" s="7"/>
      <c r="X342" s="7"/>
      <c r="Y342" s="7"/>
      <c r="Z342" s="7"/>
      <c r="AA342" s="7"/>
      <c r="AB342" s="7"/>
      <c r="AC342" s="7"/>
      <c r="AD342" s="7"/>
      <c r="AE342" s="7"/>
      <c r="AF342" s="7"/>
      <c r="AG342" s="7"/>
      <c r="AH342" s="7"/>
      <c r="AI342" s="7"/>
      <c r="AJ342" s="7"/>
      <c r="AK342" s="7"/>
      <c r="AL342" s="7"/>
      <c r="AM342" s="7"/>
      <c r="AN342" s="7"/>
      <c r="AO342" s="7"/>
      <c r="AP342" s="7"/>
      <c r="AQ342" s="7"/>
      <c r="AR342" s="7"/>
      <c r="AS342" s="7"/>
      <c r="AT342" s="7"/>
      <c r="AU342" s="7"/>
      <c r="AV342" s="7"/>
      <c r="AW342" s="7"/>
      <c r="AX342" s="7"/>
      <c r="AY342" s="7"/>
    </row>
    <row r="343" spans="1:51" ht="16" x14ac:dyDescent="0.2">
      <c r="A343" s="168">
        <v>42748.291666573983</v>
      </c>
      <c r="B343" s="171">
        <v>26155.339743619676</v>
      </c>
      <c r="C343">
        <f t="shared" si="6"/>
        <v>1</v>
      </c>
      <c r="D343"/>
      <c r="E343" s="7"/>
      <c r="F343" s="7"/>
      <c r="G343" s="7"/>
      <c r="H343" s="7"/>
      <c r="I343" s="7"/>
      <c r="J343" s="7"/>
      <c r="K343" s="7"/>
      <c r="L343" s="7"/>
      <c r="M343" s="7"/>
      <c r="N343" s="7"/>
      <c r="O343" s="7"/>
      <c r="P343" s="7"/>
      <c r="Q343" s="7"/>
      <c r="R343" s="7"/>
      <c r="S343" s="7"/>
      <c r="T343" s="7"/>
      <c r="U343" s="7"/>
      <c r="V343" s="7"/>
      <c r="W343" s="7"/>
      <c r="X343" s="7"/>
      <c r="Y343" s="7"/>
      <c r="Z343" s="7"/>
      <c r="AA343" s="7"/>
      <c r="AB343" s="7"/>
      <c r="AC343" s="7"/>
      <c r="AD343" s="7"/>
      <c r="AE343" s="7"/>
      <c r="AF343" s="7"/>
      <c r="AG343" s="7"/>
      <c r="AH343" s="7"/>
      <c r="AI343" s="7"/>
      <c r="AJ343" s="7"/>
      <c r="AK343" s="7"/>
      <c r="AL343" s="7"/>
      <c r="AM343" s="7"/>
      <c r="AN343" s="7"/>
      <c r="AO343" s="7"/>
      <c r="AP343" s="7"/>
      <c r="AQ343" s="7"/>
      <c r="AR343" s="7"/>
      <c r="AS343" s="7"/>
      <c r="AT343" s="7"/>
      <c r="AU343" s="7"/>
      <c r="AV343" s="7"/>
      <c r="AW343" s="7"/>
      <c r="AX343" s="7"/>
      <c r="AY343" s="7"/>
    </row>
    <row r="344" spans="1:51" ht="16" x14ac:dyDescent="0.2">
      <c r="A344" s="169">
        <v>42748.333333240647</v>
      </c>
      <c r="B344" s="172">
        <v>27743.737312147892</v>
      </c>
      <c r="C344">
        <f t="shared" si="6"/>
        <v>1</v>
      </c>
      <c r="D344"/>
      <c r="E344" s="7"/>
      <c r="F344" s="7"/>
      <c r="G344" s="7"/>
      <c r="H344" s="7"/>
      <c r="I344" s="7"/>
      <c r="J344" s="7"/>
      <c r="K344" s="7"/>
      <c r="L344" s="7"/>
      <c r="M344" s="7"/>
      <c r="N344" s="7"/>
      <c r="O344" s="7"/>
      <c r="P344" s="7"/>
      <c r="Q344" s="7"/>
      <c r="R344" s="7"/>
      <c r="S344" s="7"/>
      <c r="T344" s="7"/>
      <c r="U344" s="7"/>
      <c r="V344" s="7"/>
      <c r="W344" s="7"/>
      <c r="X344" s="7"/>
      <c r="Y344" s="7"/>
      <c r="Z344" s="7"/>
      <c r="AA344" s="7"/>
      <c r="AB344" s="7"/>
      <c r="AC344" s="7"/>
      <c r="AD344" s="7"/>
      <c r="AE344" s="7"/>
      <c r="AF344" s="7"/>
      <c r="AG344" s="7"/>
      <c r="AH344" s="7"/>
      <c r="AI344" s="7"/>
      <c r="AJ344" s="7"/>
      <c r="AK344" s="7"/>
      <c r="AL344" s="7"/>
      <c r="AM344" s="7"/>
      <c r="AN344" s="7"/>
      <c r="AO344" s="7"/>
      <c r="AP344" s="7"/>
      <c r="AQ344" s="7"/>
      <c r="AR344" s="7"/>
      <c r="AS344" s="7"/>
      <c r="AT344" s="7"/>
      <c r="AU344" s="7"/>
      <c r="AV344" s="7"/>
      <c r="AW344" s="7"/>
      <c r="AX344" s="7"/>
      <c r="AY344" s="7"/>
    </row>
    <row r="345" spans="1:51" ht="16" x14ac:dyDescent="0.2">
      <c r="A345" s="168">
        <v>42748.374999907312</v>
      </c>
      <c r="B345" s="171">
        <v>27688.864967805868</v>
      </c>
      <c r="C345">
        <f t="shared" si="6"/>
        <v>1</v>
      </c>
      <c r="D345"/>
      <c r="E345" s="7"/>
      <c r="F345" s="7"/>
      <c r="G345" s="7"/>
      <c r="H345" s="7"/>
      <c r="I345" s="7"/>
      <c r="J345" s="7"/>
      <c r="K345" s="7"/>
      <c r="L345" s="7"/>
      <c r="M345" s="7"/>
      <c r="N345" s="7"/>
      <c r="O345" s="7"/>
      <c r="P345" s="7"/>
      <c r="Q345" s="7"/>
      <c r="R345" s="7"/>
      <c r="S345" s="7"/>
      <c r="T345" s="7"/>
      <c r="U345" s="7"/>
      <c r="V345" s="7"/>
      <c r="W345" s="7"/>
      <c r="X345" s="7"/>
      <c r="Y345" s="7"/>
      <c r="Z345" s="7"/>
      <c r="AA345" s="7"/>
      <c r="AB345" s="7"/>
      <c r="AC345" s="7"/>
      <c r="AD345" s="7"/>
      <c r="AE345" s="7"/>
      <c r="AF345" s="7"/>
      <c r="AG345" s="7"/>
      <c r="AH345" s="7"/>
      <c r="AI345" s="7"/>
      <c r="AJ345" s="7"/>
      <c r="AK345" s="7"/>
      <c r="AL345" s="7"/>
      <c r="AM345" s="7"/>
      <c r="AN345" s="7"/>
      <c r="AO345" s="7"/>
      <c r="AP345" s="7"/>
      <c r="AQ345" s="7"/>
      <c r="AR345" s="7"/>
      <c r="AS345" s="7"/>
      <c r="AT345" s="7"/>
      <c r="AU345" s="7"/>
      <c r="AV345" s="7"/>
      <c r="AW345" s="7"/>
      <c r="AX345" s="7"/>
      <c r="AY345" s="7"/>
    </row>
    <row r="346" spans="1:51" ht="16" x14ac:dyDescent="0.2">
      <c r="A346" s="169">
        <v>42748.416666573976</v>
      </c>
      <c r="B346" s="172">
        <v>27327.818902275638</v>
      </c>
      <c r="C346">
        <f t="shared" si="6"/>
        <v>1</v>
      </c>
      <c r="D346"/>
      <c r="E346" s="7"/>
      <c r="F346" s="7"/>
      <c r="G346" s="7"/>
      <c r="H346" s="7"/>
      <c r="I346" s="7"/>
      <c r="J346" s="7"/>
      <c r="K346" s="7"/>
      <c r="L346" s="7"/>
      <c r="M346" s="7"/>
      <c r="N346" s="7"/>
      <c r="O346" s="7"/>
      <c r="P346" s="7"/>
      <c r="Q346" s="7"/>
      <c r="R346" s="7"/>
      <c r="S346" s="7"/>
      <c r="T346" s="7"/>
      <c r="U346" s="7"/>
      <c r="V346" s="7"/>
      <c r="W346" s="7"/>
      <c r="X346" s="7"/>
      <c r="Y346" s="7"/>
      <c r="Z346" s="7"/>
      <c r="AA346" s="7"/>
      <c r="AB346" s="7"/>
      <c r="AC346" s="7"/>
      <c r="AD346" s="7"/>
      <c r="AE346" s="7"/>
      <c r="AF346" s="7"/>
      <c r="AG346" s="7"/>
      <c r="AH346" s="7"/>
      <c r="AI346" s="7"/>
      <c r="AJ346" s="7"/>
      <c r="AK346" s="7"/>
      <c r="AL346" s="7"/>
      <c r="AM346" s="7"/>
      <c r="AN346" s="7"/>
      <c r="AO346" s="7"/>
      <c r="AP346" s="7"/>
      <c r="AQ346" s="7"/>
      <c r="AR346" s="7"/>
      <c r="AS346" s="7"/>
      <c r="AT346" s="7"/>
      <c r="AU346" s="7"/>
      <c r="AV346" s="7"/>
      <c r="AW346" s="7"/>
      <c r="AX346" s="7"/>
      <c r="AY346" s="7"/>
    </row>
    <row r="347" spans="1:51" ht="16" x14ac:dyDescent="0.2">
      <c r="A347" s="168">
        <v>42748.45833324064</v>
      </c>
      <c r="B347" s="171">
        <v>26875.479727274371</v>
      </c>
      <c r="C347">
        <f t="shared" si="6"/>
        <v>1</v>
      </c>
      <c r="D347"/>
      <c r="E347" s="7"/>
      <c r="F347" s="7"/>
      <c r="G347" s="7"/>
      <c r="H347" s="7"/>
      <c r="I347" s="7"/>
      <c r="J347" s="7"/>
      <c r="K347" s="7"/>
      <c r="L347" s="7"/>
      <c r="M347" s="7"/>
      <c r="N347" s="7"/>
      <c r="O347" s="7"/>
      <c r="P347" s="7"/>
      <c r="Q347" s="7"/>
      <c r="R347" s="7"/>
      <c r="S347" s="7"/>
      <c r="T347" s="7"/>
      <c r="U347" s="7"/>
      <c r="V347" s="7"/>
      <c r="W347" s="7"/>
      <c r="X347" s="7"/>
      <c r="Y347" s="7"/>
      <c r="Z347" s="7"/>
      <c r="AA347" s="7"/>
      <c r="AB347" s="7"/>
      <c r="AC347" s="7"/>
      <c r="AD347" s="7"/>
      <c r="AE347" s="7"/>
      <c r="AF347" s="7"/>
      <c r="AG347" s="7"/>
      <c r="AH347" s="7"/>
      <c r="AI347" s="7"/>
      <c r="AJ347" s="7"/>
      <c r="AK347" s="7"/>
      <c r="AL347" s="7"/>
      <c r="AM347" s="7"/>
      <c r="AN347" s="7"/>
      <c r="AO347" s="7"/>
      <c r="AP347" s="7"/>
      <c r="AQ347" s="7"/>
      <c r="AR347" s="7"/>
      <c r="AS347" s="7"/>
      <c r="AT347" s="7"/>
      <c r="AU347" s="7"/>
      <c r="AV347" s="7"/>
      <c r="AW347" s="7"/>
      <c r="AX347" s="7"/>
      <c r="AY347" s="7"/>
    </row>
    <row r="348" spans="1:51" ht="16" x14ac:dyDescent="0.2">
      <c r="A348" s="169">
        <v>42748.499999907304</v>
      </c>
      <c r="B348" s="172">
        <v>26323.562244768756</v>
      </c>
      <c r="C348">
        <f t="shared" si="6"/>
        <v>1</v>
      </c>
      <c r="D348"/>
      <c r="E348" s="7"/>
      <c r="F348" s="7"/>
      <c r="G348" s="7"/>
      <c r="H348" s="7"/>
      <c r="I348" s="7"/>
      <c r="J348" s="7"/>
      <c r="K348" s="7"/>
      <c r="L348" s="7"/>
      <c r="M348" s="7"/>
      <c r="N348" s="7"/>
      <c r="O348" s="7"/>
      <c r="P348" s="7"/>
      <c r="Q348" s="7"/>
      <c r="R348" s="7"/>
      <c r="S348" s="7"/>
      <c r="T348" s="7"/>
      <c r="U348" s="7"/>
      <c r="V348" s="7"/>
      <c r="W348" s="7"/>
      <c r="X348" s="7"/>
      <c r="Y348" s="7"/>
      <c r="Z348" s="7"/>
      <c r="AA348" s="7"/>
      <c r="AB348" s="7"/>
      <c r="AC348" s="7"/>
      <c r="AD348" s="7"/>
      <c r="AE348" s="7"/>
      <c r="AF348" s="7"/>
      <c r="AG348" s="7"/>
      <c r="AH348" s="7"/>
      <c r="AI348" s="7"/>
      <c r="AJ348" s="7"/>
      <c r="AK348" s="7"/>
      <c r="AL348" s="7"/>
      <c r="AM348" s="7"/>
      <c r="AN348" s="7"/>
      <c r="AO348" s="7"/>
      <c r="AP348" s="7"/>
      <c r="AQ348" s="7"/>
      <c r="AR348" s="7"/>
      <c r="AS348" s="7"/>
      <c r="AT348" s="7"/>
      <c r="AU348" s="7"/>
      <c r="AV348" s="7"/>
      <c r="AW348" s="7"/>
      <c r="AX348" s="7"/>
      <c r="AY348" s="7"/>
    </row>
    <row r="349" spans="1:51" ht="16" x14ac:dyDescent="0.2">
      <c r="A349" s="168">
        <v>42748.541666573969</v>
      </c>
      <c r="B349" s="171">
        <v>25884.884008243698</v>
      </c>
      <c r="C349">
        <f t="shared" si="6"/>
        <v>1</v>
      </c>
      <c r="D349"/>
      <c r="E349" s="7"/>
      <c r="F349" s="7"/>
      <c r="G349" s="7"/>
      <c r="H349" s="7"/>
      <c r="I349" s="7"/>
      <c r="J349" s="7"/>
      <c r="K349" s="7"/>
      <c r="L349" s="7"/>
      <c r="M349" s="7"/>
      <c r="N349" s="7"/>
      <c r="O349" s="7"/>
      <c r="P349" s="7"/>
      <c r="Q349" s="7"/>
      <c r="R349" s="7"/>
      <c r="S349" s="7"/>
      <c r="T349" s="7"/>
      <c r="U349" s="7"/>
      <c r="V349" s="7"/>
      <c r="W349" s="7"/>
      <c r="X349" s="7"/>
      <c r="Y349" s="7"/>
      <c r="Z349" s="7"/>
      <c r="AA349" s="7"/>
      <c r="AB349" s="7"/>
      <c r="AC349" s="7"/>
      <c r="AD349" s="7"/>
      <c r="AE349" s="7"/>
      <c r="AF349" s="7"/>
      <c r="AG349" s="7"/>
      <c r="AH349" s="7"/>
      <c r="AI349" s="7"/>
      <c r="AJ349" s="7"/>
      <c r="AK349" s="7"/>
      <c r="AL349" s="7"/>
      <c r="AM349" s="7"/>
      <c r="AN349" s="7"/>
      <c r="AO349" s="7"/>
      <c r="AP349" s="7"/>
      <c r="AQ349" s="7"/>
      <c r="AR349" s="7"/>
      <c r="AS349" s="7"/>
      <c r="AT349" s="7"/>
      <c r="AU349" s="7"/>
      <c r="AV349" s="7"/>
      <c r="AW349" s="7"/>
      <c r="AX349" s="7"/>
      <c r="AY349" s="7"/>
    </row>
    <row r="350" spans="1:51" ht="16" x14ac:dyDescent="0.2">
      <c r="A350" s="169">
        <v>42748.583333240633</v>
      </c>
      <c r="B350" s="172">
        <v>25588.537572885121</v>
      </c>
      <c r="C350">
        <f t="shared" si="6"/>
        <v>1</v>
      </c>
      <c r="D350"/>
      <c r="E350" s="7"/>
      <c r="F350" s="7"/>
      <c r="G350" s="7"/>
      <c r="H350" s="7"/>
      <c r="I350" s="7"/>
      <c r="J350" s="7"/>
      <c r="K350" s="7"/>
      <c r="L350" s="7"/>
      <c r="M350" s="7"/>
      <c r="N350" s="7"/>
      <c r="O350" s="7"/>
      <c r="P350" s="7"/>
      <c r="Q350" s="7"/>
      <c r="R350" s="7"/>
      <c r="S350" s="7"/>
      <c r="T350" s="7"/>
      <c r="U350" s="7"/>
      <c r="V350" s="7"/>
      <c r="W350" s="7"/>
      <c r="X350" s="7"/>
      <c r="Y350" s="7"/>
      <c r="Z350" s="7"/>
      <c r="AA350" s="7"/>
      <c r="AB350" s="7"/>
      <c r="AC350" s="7"/>
      <c r="AD350" s="7"/>
      <c r="AE350" s="7"/>
      <c r="AF350" s="7"/>
      <c r="AG350" s="7"/>
      <c r="AH350" s="7"/>
      <c r="AI350" s="7"/>
      <c r="AJ350" s="7"/>
      <c r="AK350" s="7"/>
      <c r="AL350" s="7"/>
      <c r="AM350" s="7"/>
      <c r="AN350" s="7"/>
      <c r="AO350" s="7"/>
      <c r="AP350" s="7"/>
      <c r="AQ350" s="7"/>
      <c r="AR350" s="7"/>
      <c r="AS350" s="7"/>
      <c r="AT350" s="7"/>
      <c r="AU350" s="7"/>
      <c r="AV350" s="7"/>
      <c r="AW350" s="7"/>
      <c r="AX350" s="7"/>
      <c r="AY350" s="7"/>
    </row>
    <row r="351" spans="1:51" ht="16" x14ac:dyDescent="0.2">
      <c r="A351" s="168">
        <v>42748.624999907297</v>
      </c>
      <c r="B351" s="171">
        <v>25482.130818971396</v>
      </c>
      <c r="C351">
        <f t="shared" si="6"/>
        <v>1</v>
      </c>
      <c r="D351"/>
      <c r="E351" s="7"/>
      <c r="F351" s="7"/>
      <c r="G351" s="7"/>
      <c r="H351" s="7"/>
      <c r="I351" s="7"/>
      <c r="J351" s="7"/>
      <c r="K351" s="7"/>
      <c r="L351" s="7"/>
      <c r="M351" s="7"/>
      <c r="N351" s="7"/>
      <c r="O351" s="7"/>
      <c r="P351" s="7"/>
      <c r="Q351" s="7"/>
      <c r="R351" s="7"/>
      <c r="S351" s="7"/>
      <c r="T351" s="7"/>
      <c r="U351" s="7"/>
      <c r="V351" s="7"/>
      <c r="W351" s="7"/>
      <c r="X351" s="7"/>
      <c r="Y351" s="7"/>
      <c r="Z351" s="7"/>
      <c r="AA351" s="7"/>
      <c r="AB351" s="7"/>
      <c r="AC351" s="7"/>
      <c r="AD351" s="7"/>
      <c r="AE351" s="7"/>
      <c r="AF351" s="7"/>
      <c r="AG351" s="7"/>
      <c r="AH351" s="7"/>
      <c r="AI351" s="7"/>
      <c r="AJ351" s="7"/>
      <c r="AK351" s="7"/>
      <c r="AL351" s="7"/>
      <c r="AM351" s="7"/>
      <c r="AN351" s="7"/>
      <c r="AO351" s="7"/>
      <c r="AP351" s="7"/>
      <c r="AQ351" s="7"/>
      <c r="AR351" s="7"/>
      <c r="AS351" s="7"/>
      <c r="AT351" s="7"/>
      <c r="AU351" s="7"/>
      <c r="AV351" s="7"/>
      <c r="AW351" s="7"/>
      <c r="AX351" s="7"/>
      <c r="AY351" s="7"/>
    </row>
    <row r="352" spans="1:51" ht="16" x14ac:dyDescent="0.2">
      <c r="A352" s="169">
        <v>42748.666666573961</v>
      </c>
      <c r="B352" s="172">
        <v>25787.922184618754</v>
      </c>
      <c r="C352">
        <f t="shared" si="6"/>
        <v>1</v>
      </c>
      <c r="D352"/>
      <c r="E352" s="7"/>
      <c r="F352" s="7"/>
      <c r="G352" s="7"/>
      <c r="H352" s="7"/>
      <c r="I352" s="7"/>
      <c r="J352" s="7"/>
      <c r="K352" s="7"/>
      <c r="L352" s="7"/>
      <c r="M352" s="7"/>
      <c r="N352" s="7"/>
      <c r="O352" s="7"/>
      <c r="P352" s="7"/>
      <c r="Q352" s="7"/>
      <c r="R352" s="7"/>
      <c r="S352" s="7"/>
      <c r="T352" s="7"/>
      <c r="U352" s="7"/>
      <c r="V352" s="7"/>
      <c r="W352" s="7"/>
      <c r="X352" s="7"/>
      <c r="Y352" s="7"/>
      <c r="Z352" s="7"/>
      <c r="AA352" s="7"/>
      <c r="AB352" s="7"/>
      <c r="AC352" s="7"/>
      <c r="AD352" s="7"/>
      <c r="AE352" s="7"/>
      <c r="AF352" s="7"/>
      <c r="AG352" s="7"/>
      <c r="AH352" s="7"/>
      <c r="AI352" s="7"/>
      <c r="AJ352" s="7"/>
      <c r="AK352" s="7"/>
      <c r="AL352" s="7"/>
      <c r="AM352" s="7"/>
      <c r="AN352" s="7"/>
      <c r="AO352" s="7"/>
      <c r="AP352" s="7"/>
      <c r="AQ352" s="7"/>
      <c r="AR352" s="7"/>
      <c r="AS352" s="7"/>
      <c r="AT352" s="7"/>
      <c r="AU352" s="7"/>
      <c r="AV352" s="7"/>
      <c r="AW352" s="7"/>
      <c r="AX352" s="7"/>
      <c r="AY352" s="7"/>
    </row>
    <row r="353" spans="1:51" ht="16" x14ac:dyDescent="0.2">
      <c r="A353" s="168">
        <v>42748.708333240626</v>
      </c>
      <c r="B353" s="171">
        <v>26857.793415501423</v>
      </c>
      <c r="C353">
        <f t="shared" si="6"/>
        <v>1</v>
      </c>
      <c r="D353"/>
      <c r="E353" s="7"/>
      <c r="F353" s="7"/>
      <c r="G353" s="7"/>
      <c r="H353" s="7"/>
      <c r="I353" s="7"/>
      <c r="J353" s="7"/>
      <c r="K353" s="7"/>
      <c r="L353" s="7"/>
      <c r="M353" s="7"/>
      <c r="N353" s="7"/>
      <c r="O353" s="7"/>
      <c r="P353" s="7"/>
      <c r="Q353" s="7"/>
      <c r="R353" s="7"/>
      <c r="S353" s="7"/>
      <c r="T353" s="7"/>
      <c r="U353" s="7"/>
      <c r="V353" s="7"/>
      <c r="W353" s="7"/>
      <c r="X353" s="7"/>
      <c r="Y353" s="7"/>
      <c r="Z353" s="7"/>
      <c r="AA353" s="7"/>
      <c r="AB353" s="7"/>
      <c r="AC353" s="7"/>
      <c r="AD353" s="7"/>
      <c r="AE353" s="7"/>
      <c r="AF353" s="7"/>
      <c r="AG353" s="7"/>
      <c r="AH353" s="7"/>
      <c r="AI353" s="7"/>
      <c r="AJ353" s="7"/>
      <c r="AK353" s="7"/>
      <c r="AL353" s="7"/>
      <c r="AM353" s="7"/>
      <c r="AN353" s="7"/>
      <c r="AO353" s="7"/>
      <c r="AP353" s="7"/>
      <c r="AQ353" s="7"/>
      <c r="AR353" s="7"/>
      <c r="AS353" s="7"/>
      <c r="AT353" s="7"/>
      <c r="AU353" s="7"/>
      <c r="AV353" s="7"/>
      <c r="AW353" s="7"/>
      <c r="AX353" s="7"/>
      <c r="AY353" s="7"/>
    </row>
    <row r="354" spans="1:51" ht="16" x14ac:dyDescent="0.2">
      <c r="A354" s="169">
        <v>42748.74999990729</v>
      </c>
      <c r="B354" s="172">
        <v>29129.435599583223</v>
      </c>
      <c r="C354">
        <f t="shared" si="6"/>
        <v>1</v>
      </c>
      <c r="D354"/>
      <c r="E354" s="7"/>
      <c r="F354" s="7"/>
      <c r="G354" s="7"/>
      <c r="H354" s="7"/>
      <c r="I354" s="7"/>
      <c r="J354" s="7"/>
      <c r="K354" s="7"/>
      <c r="L354" s="7"/>
      <c r="M354" s="7"/>
      <c r="N354" s="7"/>
      <c r="O354" s="7"/>
      <c r="P354" s="7"/>
      <c r="Q354" s="7"/>
      <c r="R354" s="7"/>
      <c r="S354" s="7"/>
      <c r="T354" s="7"/>
      <c r="U354" s="7"/>
      <c r="V354" s="7"/>
      <c r="W354" s="7"/>
      <c r="X354" s="7"/>
      <c r="Y354" s="7"/>
      <c r="Z354" s="7"/>
      <c r="AA354" s="7"/>
      <c r="AB354" s="7"/>
      <c r="AC354" s="7"/>
      <c r="AD354" s="7"/>
      <c r="AE354" s="7"/>
      <c r="AF354" s="7"/>
      <c r="AG354" s="7"/>
      <c r="AH354" s="7"/>
      <c r="AI354" s="7"/>
      <c r="AJ354" s="7"/>
      <c r="AK354" s="7"/>
      <c r="AL354" s="7"/>
      <c r="AM354" s="7"/>
      <c r="AN354" s="7"/>
      <c r="AO354" s="7"/>
      <c r="AP354" s="7"/>
      <c r="AQ354" s="7"/>
      <c r="AR354" s="7"/>
      <c r="AS354" s="7"/>
      <c r="AT354" s="7"/>
      <c r="AU354" s="7"/>
      <c r="AV354" s="7"/>
      <c r="AW354" s="7"/>
      <c r="AX354" s="7"/>
      <c r="AY354" s="7"/>
    </row>
    <row r="355" spans="1:51" ht="16" x14ac:dyDescent="0.2">
      <c r="A355" s="168">
        <v>42748.791666573954</v>
      </c>
      <c r="B355" s="171">
        <v>29580.350743251278</v>
      </c>
      <c r="C355">
        <f t="shared" si="6"/>
        <v>1</v>
      </c>
      <c r="D355"/>
      <c r="E355" s="7"/>
      <c r="F355" s="7"/>
      <c r="G355" s="7"/>
      <c r="H355" s="7"/>
      <c r="I355" s="7"/>
      <c r="J355" s="7"/>
      <c r="K355" s="7"/>
      <c r="L355" s="7"/>
      <c r="M355" s="7"/>
      <c r="N355" s="7"/>
      <c r="O355" s="7"/>
      <c r="P355" s="7"/>
      <c r="Q355" s="7"/>
      <c r="R355" s="7"/>
      <c r="S355" s="7"/>
      <c r="T355" s="7"/>
      <c r="U355" s="7"/>
      <c r="V355" s="7"/>
      <c r="W355" s="7"/>
      <c r="X355" s="7"/>
      <c r="Y355" s="7"/>
      <c r="Z355" s="7"/>
      <c r="AA355" s="7"/>
      <c r="AB355" s="7"/>
      <c r="AC355" s="7"/>
      <c r="AD355" s="7"/>
      <c r="AE355" s="7"/>
      <c r="AF355" s="7"/>
      <c r="AG355" s="7"/>
      <c r="AH355" s="7"/>
      <c r="AI355" s="7"/>
      <c r="AJ355" s="7"/>
      <c r="AK355" s="7"/>
      <c r="AL355" s="7"/>
      <c r="AM355" s="7"/>
      <c r="AN355" s="7"/>
      <c r="AO355" s="7"/>
      <c r="AP355" s="7"/>
      <c r="AQ355" s="7"/>
      <c r="AR355" s="7"/>
      <c r="AS355" s="7"/>
      <c r="AT355" s="7"/>
      <c r="AU355" s="7"/>
      <c r="AV355" s="7"/>
      <c r="AW355" s="7"/>
      <c r="AX355" s="7"/>
      <c r="AY355" s="7"/>
    </row>
    <row r="356" spans="1:51" ht="16" x14ac:dyDescent="0.2">
      <c r="A356" s="169">
        <v>42748.833333240618</v>
      </c>
      <c r="B356" s="172">
        <v>29072.184505999874</v>
      </c>
      <c r="C356">
        <f t="shared" si="6"/>
        <v>1</v>
      </c>
      <c r="D356"/>
      <c r="E356" s="7"/>
      <c r="F356" s="7"/>
      <c r="G356" s="7"/>
      <c r="H356" s="7"/>
      <c r="I356" s="7"/>
      <c r="J356" s="7"/>
      <c r="K356" s="7"/>
      <c r="L356" s="7"/>
      <c r="M356" s="7"/>
      <c r="N356" s="7"/>
      <c r="O356" s="7"/>
      <c r="P356" s="7"/>
      <c r="Q356" s="7"/>
      <c r="R356" s="7"/>
      <c r="S356" s="7"/>
      <c r="T356" s="7"/>
      <c r="U356" s="7"/>
      <c r="V356" s="7"/>
      <c r="W356" s="7"/>
      <c r="X356" s="7"/>
      <c r="Y356" s="7"/>
      <c r="Z356" s="7"/>
      <c r="AA356" s="7"/>
      <c r="AB356" s="7"/>
      <c r="AC356" s="7"/>
      <c r="AD356" s="7"/>
      <c r="AE356" s="7"/>
      <c r="AF356" s="7"/>
      <c r="AG356" s="7"/>
      <c r="AH356" s="7"/>
      <c r="AI356" s="7"/>
      <c r="AJ356" s="7"/>
      <c r="AK356" s="7"/>
      <c r="AL356" s="7"/>
      <c r="AM356" s="7"/>
      <c r="AN356" s="7"/>
      <c r="AO356" s="7"/>
      <c r="AP356" s="7"/>
      <c r="AQ356" s="7"/>
      <c r="AR356" s="7"/>
      <c r="AS356" s="7"/>
      <c r="AT356" s="7"/>
      <c r="AU356" s="7"/>
      <c r="AV356" s="7"/>
      <c r="AW356" s="7"/>
      <c r="AX356" s="7"/>
      <c r="AY356" s="7"/>
    </row>
    <row r="357" spans="1:51" ht="16" x14ac:dyDescent="0.2">
      <c r="A357" s="168">
        <v>42748.874999907282</v>
      </c>
      <c r="B357" s="171">
        <v>28370.227034278265</v>
      </c>
      <c r="C357">
        <f t="shared" si="6"/>
        <v>1</v>
      </c>
      <c r="D357"/>
      <c r="E357" s="7"/>
      <c r="F357" s="7"/>
      <c r="G357" s="7"/>
      <c r="H357" s="7"/>
      <c r="I357" s="7"/>
      <c r="J357" s="7"/>
      <c r="K357" s="7"/>
      <c r="L357" s="7"/>
      <c r="M357" s="7"/>
      <c r="N357" s="7"/>
      <c r="O357" s="7"/>
      <c r="P357" s="7"/>
      <c r="Q357" s="7"/>
      <c r="R357" s="7"/>
      <c r="S357" s="7"/>
      <c r="T357" s="7"/>
      <c r="U357" s="7"/>
      <c r="V357" s="7"/>
      <c r="W357" s="7"/>
      <c r="X357" s="7"/>
      <c r="Y357" s="7"/>
      <c r="Z357" s="7"/>
      <c r="AA357" s="7"/>
      <c r="AB357" s="7"/>
      <c r="AC357" s="7"/>
      <c r="AD357" s="7"/>
      <c r="AE357" s="7"/>
      <c r="AF357" s="7"/>
      <c r="AG357" s="7"/>
      <c r="AH357" s="7"/>
      <c r="AI357" s="7"/>
      <c r="AJ357" s="7"/>
      <c r="AK357" s="7"/>
      <c r="AL357" s="7"/>
      <c r="AM357" s="7"/>
      <c r="AN357" s="7"/>
      <c r="AO357" s="7"/>
      <c r="AP357" s="7"/>
      <c r="AQ357" s="7"/>
      <c r="AR357" s="7"/>
      <c r="AS357" s="7"/>
      <c r="AT357" s="7"/>
      <c r="AU357" s="7"/>
      <c r="AV357" s="7"/>
      <c r="AW357" s="7"/>
      <c r="AX357" s="7"/>
      <c r="AY357" s="7"/>
    </row>
    <row r="358" spans="1:51" ht="16" x14ac:dyDescent="0.2">
      <c r="A358" s="169">
        <v>42748.916666573947</v>
      </c>
      <c r="B358" s="172">
        <v>27184.095384883614</v>
      </c>
      <c r="C358">
        <f t="shared" si="6"/>
        <v>1</v>
      </c>
      <c r="D358"/>
      <c r="E358" s="7"/>
      <c r="F358" s="7"/>
      <c r="G358" s="7"/>
      <c r="H358" s="7"/>
      <c r="I358" s="7"/>
      <c r="J358" s="7"/>
      <c r="K358" s="7"/>
      <c r="L358" s="7"/>
      <c r="M358" s="7"/>
      <c r="N358" s="7"/>
      <c r="O358" s="7"/>
      <c r="P358" s="7"/>
      <c r="Q358" s="7"/>
      <c r="R358" s="7"/>
      <c r="S358" s="7"/>
      <c r="T358" s="7"/>
      <c r="U358" s="7"/>
      <c r="V358" s="7"/>
      <c r="W358" s="7"/>
      <c r="X358" s="7"/>
      <c r="Y358" s="7"/>
      <c r="Z358" s="7"/>
      <c r="AA358" s="7"/>
      <c r="AB358" s="7"/>
      <c r="AC358" s="7"/>
      <c r="AD358" s="7"/>
      <c r="AE358" s="7"/>
      <c r="AF358" s="7"/>
      <c r="AG358" s="7"/>
      <c r="AH358" s="7"/>
      <c r="AI358" s="7"/>
      <c r="AJ358" s="7"/>
      <c r="AK358" s="7"/>
      <c r="AL358" s="7"/>
      <c r="AM358" s="7"/>
      <c r="AN358" s="7"/>
      <c r="AO358" s="7"/>
      <c r="AP358" s="7"/>
      <c r="AQ358" s="7"/>
      <c r="AR358" s="7"/>
      <c r="AS358" s="7"/>
      <c r="AT358" s="7"/>
      <c r="AU358" s="7"/>
      <c r="AV358" s="7"/>
      <c r="AW358" s="7"/>
      <c r="AX358" s="7"/>
      <c r="AY358" s="7"/>
    </row>
    <row r="359" spans="1:51" ht="16" x14ac:dyDescent="0.2">
      <c r="A359" s="168">
        <v>42748.958333240611</v>
      </c>
      <c r="B359" s="171">
        <v>25553.294914540929</v>
      </c>
      <c r="C359">
        <f t="shared" si="6"/>
        <v>1</v>
      </c>
      <c r="D359"/>
      <c r="E359" s="7"/>
      <c r="F359" s="7"/>
      <c r="G359" s="7"/>
      <c r="H359" s="7"/>
      <c r="I359" s="7"/>
      <c r="J359" s="7"/>
      <c r="K359" s="7"/>
      <c r="L359" s="7"/>
      <c r="M359" s="7"/>
      <c r="N359" s="7"/>
      <c r="O359" s="7"/>
      <c r="P359" s="7"/>
      <c r="Q359" s="7"/>
      <c r="R359" s="7"/>
      <c r="S359" s="7"/>
      <c r="T359" s="7"/>
      <c r="U359" s="7"/>
      <c r="V359" s="7"/>
      <c r="W359" s="7"/>
      <c r="X359" s="7"/>
      <c r="Y359" s="7"/>
      <c r="Z359" s="7"/>
      <c r="AA359" s="7"/>
      <c r="AB359" s="7"/>
      <c r="AC359" s="7"/>
      <c r="AD359" s="7"/>
      <c r="AE359" s="7"/>
      <c r="AF359" s="7"/>
      <c r="AG359" s="7"/>
      <c r="AH359" s="7"/>
      <c r="AI359" s="7"/>
      <c r="AJ359" s="7"/>
      <c r="AK359" s="7"/>
      <c r="AL359" s="7"/>
      <c r="AM359" s="7"/>
      <c r="AN359" s="7"/>
      <c r="AO359" s="7"/>
      <c r="AP359" s="7"/>
      <c r="AQ359" s="7"/>
      <c r="AR359" s="7"/>
      <c r="AS359" s="7"/>
      <c r="AT359" s="7"/>
      <c r="AU359" s="7"/>
      <c r="AV359" s="7"/>
      <c r="AW359" s="7"/>
      <c r="AX359" s="7"/>
      <c r="AY359" s="7"/>
    </row>
    <row r="360" spans="1:51" ht="16" x14ac:dyDescent="0.2">
      <c r="A360" s="169">
        <v>42748.999999907275</v>
      </c>
      <c r="B360" s="172">
        <v>24017.918963281834</v>
      </c>
      <c r="C360">
        <f t="shared" si="6"/>
        <v>1</v>
      </c>
      <c r="D360"/>
      <c r="E360" s="7"/>
      <c r="F360" s="7"/>
      <c r="G360" s="7"/>
      <c r="H360" s="7"/>
      <c r="I360" s="7"/>
      <c r="J360" s="7"/>
      <c r="K360" s="7"/>
      <c r="L360" s="7"/>
      <c r="M360" s="7"/>
      <c r="N360" s="7"/>
      <c r="O360" s="7"/>
      <c r="P360" s="7"/>
      <c r="Q360" s="7"/>
      <c r="R360" s="7"/>
      <c r="S360" s="7"/>
      <c r="T360" s="7"/>
      <c r="U360" s="7"/>
      <c r="V360" s="7"/>
      <c r="W360" s="7"/>
      <c r="X360" s="7"/>
      <c r="Y360" s="7"/>
      <c r="Z360" s="7"/>
      <c r="AA360" s="7"/>
      <c r="AB360" s="7"/>
      <c r="AC360" s="7"/>
      <c r="AD360" s="7"/>
      <c r="AE360" s="7"/>
      <c r="AF360" s="7"/>
      <c r="AG360" s="7"/>
      <c r="AH360" s="7"/>
      <c r="AI360" s="7"/>
      <c r="AJ360" s="7"/>
      <c r="AK360" s="7"/>
      <c r="AL360" s="7"/>
      <c r="AM360" s="7"/>
      <c r="AN360" s="7"/>
      <c r="AO360" s="7"/>
      <c r="AP360" s="7"/>
      <c r="AQ360" s="7"/>
      <c r="AR360" s="7"/>
      <c r="AS360" s="7"/>
      <c r="AT360" s="7"/>
      <c r="AU360" s="7"/>
      <c r="AV360" s="7"/>
      <c r="AW360" s="7"/>
      <c r="AX360" s="7"/>
      <c r="AY360" s="7"/>
    </row>
    <row r="361" spans="1:51" ht="16" x14ac:dyDescent="0.2">
      <c r="A361" s="168">
        <v>42749.041666573939</v>
      </c>
      <c r="B361" s="171">
        <v>22642.128639145412</v>
      </c>
      <c r="C361">
        <f t="shared" si="6"/>
        <v>1</v>
      </c>
      <c r="D361"/>
      <c r="E361" s="7"/>
      <c r="F361" s="7"/>
      <c r="G361" s="7"/>
      <c r="H361" s="7"/>
      <c r="I361" s="7"/>
      <c r="J361" s="7"/>
      <c r="K361" s="7"/>
      <c r="L361" s="7"/>
      <c r="M361" s="7"/>
      <c r="N361" s="7"/>
      <c r="O361" s="7"/>
      <c r="P361" s="7"/>
      <c r="Q361" s="7"/>
      <c r="R361" s="7"/>
      <c r="S361" s="7"/>
      <c r="T361" s="7"/>
      <c r="U361" s="7"/>
      <c r="V361" s="7"/>
      <c r="W361" s="7"/>
      <c r="X361" s="7"/>
      <c r="Y361" s="7"/>
      <c r="Z361" s="7"/>
      <c r="AA361" s="7"/>
      <c r="AB361" s="7"/>
      <c r="AC361" s="7"/>
      <c r="AD361" s="7"/>
      <c r="AE361" s="7"/>
      <c r="AF361" s="7"/>
      <c r="AG361" s="7"/>
      <c r="AH361" s="7"/>
      <c r="AI361" s="7"/>
      <c r="AJ361" s="7"/>
      <c r="AK361" s="7"/>
      <c r="AL361" s="7"/>
      <c r="AM361" s="7"/>
      <c r="AN361" s="7"/>
      <c r="AO361" s="7"/>
      <c r="AP361" s="7"/>
      <c r="AQ361" s="7"/>
      <c r="AR361" s="7"/>
      <c r="AS361" s="7"/>
      <c r="AT361" s="7"/>
      <c r="AU361" s="7"/>
      <c r="AV361" s="7"/>
      <c r="AW361" s="7"/>
      <c r="AX361" s="7"/>
      <c r="AY361" s="7"/>
    </row>
    <row r="362" spans="1:51" ht="16" x14ac:dyDescent="0.2">
      <c r="A362" s="169">
        <v>42749.083333240604</v>
      </c>
      <c r="B362" s="172">
        <v>21944.336558284609</v>
      </c>
      <c r="C362">
        <f t="shared" si="6"/>
        <v>1</v>
      </c>
      <c r="D362"/>
      <c r="E362" s="7"/>
      <c r="F362" s="7"/>
      <c r="G362" s="7"/>
      <c r="H362" s="7"/>
      <c r="I362" s="7"/>
      <c r="J362" s="7"/>
      <c r="K362" s="7"/>
      <c r="L362" s="7"/>
      <c r="M362" s="7"/>
      <c r="N362" s="7"/>
      <c r="O362" s="7"/>
      <c r="P362" s="7"/>
      <c r="Q362" s="7"/>
      <c r="R362" s="7"/>
      <c r="S362" s="7"/>
      <c r="T362" s="7"/>
      <c r="U362" s="7"/>
      <c r="V362" s="7"/>
      <c r="W362" s="7"/>
      <c r="X362" s="7"/>
      <c r="Y362" s="7"/>
      <c r="Z362" s="7"/>
      <c r="AA362" s="7"/>
      <c r="AB362" s="7"/>
      <c r="AC362" s="7"/>
      <c r="AD362" s="7"/>
      <c r="AE362" s="7"/>
      <c r="AF362" s="7"/>
      <c r="AG362" s="7"/>
      <c r="AH362" s="7"/>
      <c r="AI362" s="7"/>
      <c r="AJ362" s="7"/>
      <c r="AK362" s="7"/>
      <c r="AL362" s="7"/>
      <c r="AM362" s="7"/>
      <c r="AN362" s="7"/>
      <c r="AO362" s="7"/>
      <c r="AP362" s="7"/>
      <c r="AQ362" s="7"/>
      <c r="AR362" s="7"/>
      <c r="AS362" s="7"/>
      <c r="AT362" s="7"/>
      <c r="AU362" s="7"/>
      <c r="AV362" s="7"/>
      <c r="AW362" s="7"/>
      <c r="AX362" s="7"/>
      <c r="AY362" s="7"/>
    </row>
    <row r="363" spans="1:51" ht="16" x14ac:dyDescent="0.2">
      <c r="A363" s="168">
        <v>42749.124999907268</v>
      </c>
      <c r="B363" s="171">
        <v>21618.127829899193</v>
      </c>
      <c r="C363">
        <f t="shared" si="6"/>
        <v>1</v>
      </c>
      <c r="D363"/>
      <c r="E363" s="7"/>
      <c r="F363" s="7"/>
      <c r="G363" s="7"/>
      <c r="H363" s="7"/>
      <c r="I363" s="7"/>
      <c r="J363" s="7"/>
      <c r="K363" s="7"/>
      <c r="L363" s="7"/>
      <c r="M363" s="7"/>
      <c r="N363" s="7"/>
      <c r="O363" s="7"/>
      <c r="P363" s="7"/>
      <c r="Q363" s="7"/>
      <c r="R363" s="7"/>
      <c r="S363" s="7"/>
      <c r="T363" s="7"/>
      <c r="U363" s="7"/>
      <c r="V363" s="7"/>
      <c r="W363" s="7"/>
      <c r="X363" s="7"/>
      <c r="Y363" s="7"/>
      <c r="Z363" s="7"/>
      <c r="AA363" s="7"/>
      <c r="AB363" s="7"/>
      <c r="AC363" s="7"/>
      <c r="AD363" s="7"/>
      <c r="AE363" s="7"/>
      <c r="AF363" s="7"/>
      <c r="AG363" s="7"/>
      <c r="AH363" s="7"/>
      <c r="AI363" s="7"/>
      <c r="AJ363" s="7"/>
      <c r="AK363" s="7"/>
      <c r="AL363" s="7"/>
      <c r="AM363" s="7"/>
      <c r="AN363" s="7"/>
      <c r="AO363" s="7"/>
      <c r="AP363" s="7"/>
      <c r="AQ363" s="7"/>
      <c r="AR363" s="7"/>
      <c r="AS363" s="7"/>
      <c r="AT363" s="7"/>
      <c r="AU363" s="7"/>
      <c r="AV363" s="7"/>
      <c r="AW363" s="7"/>
      <c r="AX363" s="7"/>
      <c r="AY363" s="7"/>
    </row>
    <row r="364" spans="1:51" ht="16" x14ac:dyDescent="0.2">
      <c r="A364" s="169">
        <v>42749.166666573932</v>
      </c>
      <c r="B364" s="172">
        <v>21364.315270232044</v>
      </c>
      <c r="C364">
        <f t="shared" si="6"/>
        <v>1</v>
      </c>
      <c r="D364"/>
      <c r="E364" s="7"/>
      <c r="F364" s="7"/>
      <c r="G364" s="7"/>
      <c r="H364" s="7"/>
      <c r="I364" s="7"/>
      <c r="J364" s="7"/>
      <c r="K364" s="7"/>
      <c r="L364" s="7"/>
      <c r="M364" s="7"/>
      <c r="N364" s="7"/>
      <c r="O364" s="7"/>
      <c r="P364" s="7"/>
      <c r="Q364" s="7"/>
      <c r="R364" s="7"/>
      <c r="S364" s="7"/>
      <c r="T364" s="7"/>
      <c r="U364" s="7"/>
      <c r="V364" s="7"/>
      <c r="W364" s="7"/>
      <c r="X364" s="7"/>
      <c r="Y364" s="7"/>
      <c r="Z364" s="7"/>
      <c r="AA364" s="7"/>
      <c r="AB364" s="7"/>
      <c r="AC364" s="7"/>
      <c r="AD364" s="7"/>
      <c r="AE364" s="7"/>
      <c r="AF364" s="7"/>
      <c r="AG364" s="7"/>
      <c r="AH364" s="7"/>
      <c r="AI364" s="7"/>
      <c r="AJ364" s="7"/>
      <c r="AK364" s="7"/>
      <c r="AL364" s="7"/>
      <c r="AM364" s="7"/>
      <c r="AN364" s="7"/>
      <c r="AO364" s="7"/>
      <c r="AP364" s="7"/>
      <c r="AQ364" s="7"/>
      <c r="AR364" s="7"/>
      <c r="AS364" s="7"/>
      <c r="AT364" s="7"/>
      <c r="AU364" s="7"/>
      <c r="AV364" s="7"/>
      <c r="AW364" s="7"/>
      <c r="AX364" s="7"/>
      <c r="AY364" s="7"/>
    </row>
    <row r="365" spans="1:51" ht="16" x14ac:dyDescent="0.2">
      <c r="A365" s="168">
        <v>42749.208333240596</v>
      </c>
      <c r="B365" s="171">
        <v>21481.196769064376</v>
      </c>
      <c r="C365">
        <f t="shared" si="6"/>
        <v>1</v>
      </c>
      <c r="D365"/>
      <c r="E365" s="7"/>
      <c r="F365" s="7"/>
      <c r="G365" s="7"/>
      <c r="H365" s="7"/>
      <c r="I365" s="7"/>
      <c r="J365" s="7"/>
      <c r="K365" s="7"/>
      <c r="L365" s="7"/>
      <c r="M365" s="7"/>
      <c r="N365" s="7"/>
      <c r="O365" s="7"/>
      <c r="P365" s="7"/>
      <c r="Q365" s="7"/>
      <c r="R365" s="7"/>
      <c r="S365" s="7"/>
      <c r="T365" s="7"/>
      <c r="U365" s="7"/>
      <c r="V365" s="7"/>
      <c r="W365" s="7"/>
      <c r="X365" s="7"/>
      <c r="Y365" s="7"/>
      <c r="Z365" s="7"/>
      <c r="AA365" s="7"/>
      <c r="AB365" s="7"/>
      <c r="AC365" s="7"/>
      <c r="AD365" s="7"/>
      <c r="AE365" s="7"/>
      <c r="AF365" s="7"/>
      <c r="AG365" s="7"/>
      <c r="AH365" s="7"/>
      <c r="AI365" s="7"/>
      <c r="AJ365" s="7"/>
      <c r="AK365" s="7"/>
      <c r="AL365" s="7"/>
      <c r="AM365" s="7"/>
      <c r="AN365" s="7"/>
      <c r="AO365" s="7"/>
      <c r="AP365" s="7"/>
      <c r="AQ365" s="7"/>
      <c r="AR365" s="7"/>
      <c r="AS365" s="7"/>
      <c r="AT365" s="7"/>
      <c r="AU365" s="7"/>
      <c r="AV365" s="7"/>
      <c r="AW365" s="7"/>
      <c r="AX365" s="7"/>
      <c r="AY365" s="7"/>
    </row>
    <row r="366" spans="1:51" ht="16" x14ac:dyDescent="0.2">
      <c r="A366" s="169">
        <v>42749.249999907261</v>
      </c>
      <c r="B366" s="172">
        <v>22041.035302807955</v>
      </c>
      <c r="C366">
        <f t="shared" si="6"/>
        <v>1</v>
      </c>
      <c r="D366"/>
      <c r="E366" s="7"/>
      <c r="F366" s="7"/>
      <c r="G366" s="7"/>
      <c r="H366" s="7"/>
      <c r="I366" s="7"/>
      <c r="J366" s="7"/>
      <c r="K366" s="7"/>
      <c r="L366" s="7"/>
      <c r="M366" s="7"/>
      <c r="N366" s="7"/>
      <c r="O366" s="7"/>
      <c r="P366" s="7"/>
      <c r="Q366" s="7"/>
      <c r="R366" s="7"/>
      <c r="S366" s="7"/>
      <c r="T366" s="7"/>
      <c r="U366" s="7"/>
      <c r="V366" s="7"/>
      <c r="W366" s="7"/>
      <c r="X366" s="7"/>
      <c r="Y366" s="7"/>
      <c r="Z366" s="7"/>
      <c r="AA366" s="7"/>
      <c r="AB366" s="7"/>
      <c r="AC366" s="7"/>
      <c r="AD366" s="7"/>
      <c r="AE366" s="7"/>
      <c r="AF366" s="7"/>
      <c r="AG366" s="7"/>
      <c r="AH366" s="7"/>
      <c r="AI366" s="7"/>
      <c r="AJ366" s="7"/>
      <c r="AK366" s="7"/>
      <c r="AL366" s="7"/>
      <c r="AM366" s="7"/>
      <c r="AN366" s="7"/>
      <c r="AO366" s="7"/>
      <c r="AP366" s="7"/>
      <c r="AQ366" s="7"/>
      <c r="AR366" s="7"/>
      <c r="AS366" s="7"/>
      <c r="AT366" s="7"/>
      <c r="AU366" s="7"/>
      <c r="AV366" s="7"/>
      <c r="AW366" s="7"/>
      <c r="AX366" s="7"/>
      <c r="AY366" s="7"/>
    </row>
    <row r="367" spans="1:51" ht="16" x14ac:dyDescent="0.2">
      <c r="A367" s="168">
        <v>42749.291666573925</v>
      </c>
      <c r="B367" s="171">
        <v>22857.366171337449</v>
      </c>
      <c r="C367">
        <f t="shared" si="6"/>
        <v>1</v>
      </c>
      <c r="D367"/>
      <c r="E367" s="7"/>
      <c r="F367" s="7"/>
      <c r="G367" s="7"/>
      <c r="H367" s="7"/>
      <c r="I367" s="7"/>
      <c r="J367" s="7"/>
      <c r="K367" s="7"/>
      <c r="L367" s="7"/>
      <c r="M367" s="7"/>
      <c r="N367" s="7"/>
      <c r="O367" s="7"/>
      <c r="P367" s="7"/>
      <c r="Q367" s="7"/>
      <c r="R367" s="7"/>
      <c r="S367" s="7"/>
      <c r="T367" s="7"/>
      <c r="U367" s="7"/>
      <c r="V367" s="7"/>
      <c r="W367" s="7"/>
      <c r="X367" s="7"/>
      <c r="Y367" s="7"/>
      <c r="Z367" s="7"/>
      <c r="AA367" s="7"/>
      <c r="AB367" s="7"/>
      <c r="AC367" s="7"/>
      <c r="AD367" s="7"/>
      <c r="AE367" s="7"/>
      <c r="AF367" s="7"/>
      <c r="AG367" s="7"/>
      <c r="AH367" s="7"/>
      <c r="AI367" s="7"/>
      <c r="AJ367" s="7"/>
      <c r="AK367" s="7"/>
      <c r="AL367" s="7"/>
      <c r="AM367" s="7"/>
      <c r="AN367" s="7"/>
      <c r="AO367" s="7"/>
      <c r="AP367" s="7"/>
      <c r="AQ367" s="7"/>
      <c r="AR367" s="7"/>
      <c r="AS367" s="7"/>
      <c r="AT367" s="7"/>
      <c r="AU367" s="7"/>
      <c r="AV367" s="7"/>
      <c r="AW367" s="7"/>
      <c r="AX367" s="7"/>
      <c r="AY367" s="7"/>
    </row>
    <row r="368" spans="1:51" ht="16" x14ac:dyDescent="0.2">
      <c r="A368" s="169">
        <v>42749.333333240589</v>
      </c>
      <c r="B368" s="172">
        <v>23463.563703695469</v>
      </c>
      <c r="C368">
        <f t="shared" si="6"/>
        <v>1</v>
      </c>
      <c r="D368"/>
      <c r="E368" s="7"/>
      <c r="F368" s="7"/>
      <c r="G368" s="7"/>
      <c r="H368" s="7"/>
      <c r="I368" s="7"/>
      <c r="J368" s="7"/>
      <c r="K368" s="7"/>
      <c r="L368" s="7"/>
      <c r="M368" s="7"/>
      <c r="N368" s="7"/>
      <c r="O368" s="7"/>
      <c r="P368" s="7"/>
      <c r="Q368" s="7"/>
      <c r="R368" s="7"/>
      <c r="S368" s="7"/>
      <c r="T368" s="7"/>
      <c r="U368" s="7"/>
      <c r="V368" s="7"/>
      <c r="W368" s="7"/>
      <c r="X368" s="7"/>
      <c r="Y368" s="7"/>
      <c r="Z368" s="7"/>
      <c r="AA368" s="7"/>
      <c r="AB368" s="7"/>
      <c r="AC368" s="7"/>
      <c r="AD368" s="7"/>
      <c r="AE368" s="7"/>
      <c r="AF368" s="7"/>
      <c r="AG368" s="7"/>
      <c r="AH368" s="7"/>
      <c r="AI368" s="7"/>
      <c r="AJ368" s="7"/>
      <c r="AK368" s="7"/>
      <c r="AL368" s="7"/>
      <c r="AM368" s="7"/>
      <c r="AN368" s="7"/>
      <c r="AO368" s="7"/>
      <c r="AP368" s="7"/>
      <c r="AQ368" s="7"/>
      <c r="AR368" s="7"/>
      <c r="AS368" s="7"/>
      <c r="AT368" s="7"/>
      <c r="AU368" s="7"/>
      <c r="AV368" s="7"/>
      <c r="AW368" s="7"/>
      <c r="AX368" s="7"/>
      <c r="AY368" s="7"/>
    </row>
    <row r="369" spans="1:51" ht="16" x14ac:dyDescent="0.2">
      <c r="A369" s="168">
        <v>42749.374999907253</v>
      </c>
      <c r="B369" s="171">
        <v>23797.853735193097</v>
      </c>
      <c r="C369">
        <f t="shared" si="6"/>
        <v>1</v>
      </c>
      <c r="D369"/>
      <c r="E369" s="7"/>
      <c r="F369" s="7"/>
      <c r="G369" s="7"/>
      <c r="H369" s="7"/>
      <c r="I369" s="7"/>
      <c r="J369" s="7"/>
      <c r="K369" s="7"/>
      <c r="L369" s="7"/>
      <c r="M369" s="7"/>
      <c r="N369" s="7"/>
      <c r="O369" s="7"/>
      <c r="P369" s="7"/>
      <c r="Q369" s="7"/>
      <c r="R369" s="7"/>
      <c r="S369" s="7"/>
      <c r="T369" s="7"/>
      <c r="U369" s="7"/>
      <c r="V369" s="7"/>
      <c r="W369" s="7"/>
      <c r="X369" s="7"/>
      <c r="Y369" s="7"/>
      <c r="Z369" s="7"/>
      <c r="AA369" s="7"/>
      <c r="AB369" s="7"/>
      <c r="AC369" s="7"/>
      <c r="AD369" s="7"/>
      <c r="AE369" s="7"/>
      <c r="AF369" s="7"/>
      <c r="AG369" s="7"/>
      <c r="AH369" s="7"/>
      <c r="AI369" s="7"/>
      <c r="AJ369" s="7"/>
      <c r="AK369" s="7"/>
      <c r="AL369" s="7"/>
      <c r="AM369" s="7"/>
      <c r="AN369" s="7"/>
      <c r="AO369" s="7"/>
      <c r="AP369" s="7"/>
      <c r="AQ369" s="7"/>
      <c r="AR369" s="7"/>
      <c r="AS369" s="7"/>
      <c r="AT369" s="7"/>
      <c r="AU369" s="7"/>
      <c r="AV369" s="7"/>
      <c r="AW369" s="7"/>
      <c r="AX369" s="7"/>
      <c r="AY369" s="7"/>
    </row>
    <row r="370" spans="1:51" ht="16" x14ac:dyDescent="0.2">
      <c r="A370" s="169">
        <v>42749.416666573918</v>
      </c>
      <c r="B370" s="172">
        <v>23527.51849515026</v>
      </c>
      <c r="C370">
        <f t="shared" ref="C370:C433" si="7">MONTH(A370)</f>
        <v>1</v>
      </c>
      <c r="D370"/>
      <c r="E370" s="7"/>
      <c r="F370" s="7"/>
      <c r="G370" s="7"/>
      <c r="H370" s="7"/>
      <c r="I370" s="7"/>
      <c r="J370" s="7"/>
      <c r="K370" s="7"/>
      <c r="L370" s="7"/>
      <c r="M370" s="7"/>
      <c r="N370" s="7"/>
      <c r="O370" s="7"/>
      <c r="P370" s="7"/>
      <c r="Q370" s="7"/>
      <c r="R370" s="7"/>
      <c r="S370" s="7"/>
      <c r="T370" s="7"/>
      <c r="U370" s="7"/>
      <c r="V370" s="7"/>
      <c r="W370" s="7"/>
      <c r="X370" s="7"/>
      <c r="Y370" s="7"/>
      <c r="Z370" s="7"/>
      <c r="AA370" s="7"/>
      <c r="AB370" s="7"/>
      <c r="AC370" s="7"/>
      <c r="AD370" s="7"/>
      <c r="AE370" s="7"/>
      <c r="AF370" s="7"/>
      <c r="AG370" s="7"/>
      <c r="AH370" s="7"/>
      <c r="AI370" s="7"/>
      <c r="AJ370" s="7"/>
      <c r="AK370" s="7"/>
      <c r="AL370" s="7"/>
      <c r="AM370" s="7"/>
      <c r="AN370" s="7"/>
      <c r="AO370" s="7"/>
      <c r="AP370" s="7"/>
      <c r="AQ370" s="7"/>
      <c r="AR370" s="7"/>
      <c r="AS370" s="7"/>
      <c r="AT370" s="7"/>
      <c r="AU370" s="7"/>
      <c r="AV370" s="7"/>
      <c r="AW370" s="7"/>
      <c r="AX370" s="7"/>
      <c r="AY370" s="7"/>
    </row>
    <row r="371" spans="1:51" ht="16" x14ac:dyDescent="0.2">
      <c r="A371" s="168">
        <v>42749.458333240582</v>
      </c>
      <c r="B371" s="171">
        <v>23081.446303512479</v>
      </c>
      <c r="C371">
        <f t="shared" si="7"/>
        <v>1</v>
      </c>
      <c r="D371"/>
      <c r="E371" s="7"/>
      <c r="F371" s="7"/>
      <c r="G371" s="7"/>
      <c r="H371" s="7"/>
      <c r="I371" s="7"/>
      <c r="J371" s="7"/>
      <c r="K371" s="7"/>
      <c r="L371" s="7"/>
      <c r="M371" s="7"/>
      <c r="N371" s="7"/>
      <c r="O371" s="7"/>
      <c r="P371" s="7"/>
      <c r="Q371" s="7"/>
      <c r="R371" s="7"/>
      <c r="S371" s="7"/>
      <c r="T371" s="7"/>
      <c r="U371" s="7"/>
      <c r="V371" s="7"/>
      <c r="W371" s="7"/>
      <c r="X371" s="7"/>
      <c r="Y371" s="7"/>
      <c r="Z371" s="7"/>
      <c r="AA371" s="7"/>
      <c r="AB371" s="7"/>
      <c r="AC371" s="7"/>
      <c r="AD371" s="7"/>
      <c r="AE371" s="7"/>
      <c r="AF371" s="7"/>
      <c r="AG371" s="7"/>
      <c r="AH371" s="7"/>
      <c r="AI371" s="7"/>
      <c r="AJ371" s="7"/>
      <c r="AK371" s="7"/>
      <c r="AL371" s="7"/>
      <c r="AM371" s="7"/>
      <c r="AN371" s="7"/>
      <c r="AO371" s="7"/>
      <c r="AP371" s="7"/>
      <c r="AQ371" s="7"/>
      <c r="AR371" s="7"/>
      <c r="AS371" s="7"/>
      <c r="AT371" s="7"/>
      <c r="AU371" s="7"/>
      <c r="AV371" s="7"/>
      <c r="AW371" s="7"/>
      <c r="AX371" s="7"/>
      <c r="AY371" s="7"/>
    </row>
    <row r="372" spans="1:51" ht="16" x14ac:dyDescent="0.2">
      <c r="A372" s="169">
        <v>42749.499999907246</v>
      </c>
      <c r="B372" s="172">
        <v>22836.21579631418</v>
      </c>
      <c r="C372">
        <f t="shared" si="7"/>
        <v>1</v>
      </c>
      <c r="D372"/>
      <c r="E372" s="7"/>
      <c r="F372" s="7"/>
      <c r="G372" s="7"/>
      <c r="H372" s="7"/>
      <c r="I372" s="7"/>
      <c r="J372" s="7"/>
      <c r="K372" s="7"/>
      <c r="L372" s="7"/>
      <c r="M372" s="7"/>
      <c r="N372" s="7"/>
      <c r="O372" s="7"/>
      <c r="P372" s="7"/>
      <c r="Q372" s="7"/>
      <c r="R372" s="7"/>
      <c r="S372" s="7"/>
      <c r="T372" s="7"/>
      <c r="U372" s="7"/>
      <c r="V372" s="7"/>
      <c r="W372" s="7"/>
      <c r="X372" s="7"/>
      <c r="Y372" s="7"/>
      <c r="Z372" s="7"/>
      <c r="AA372" s="7"/>
      <c r="AB372" s="7"/>
      <c r="AC372" s="7"/>
      <c r="AD372" s="7"/>
      <c r="AE372" s="7"/>
      <c r="AF372" s="7"/>
      <c r="AG372" s="7"/>
      <c r="AH372" s="7"/>
      <c r="AI372" s="7"/>
      <c r="AJ372" s="7"/>
      <c r="AK372" s="7"/>
      <c r="AL372" s="7"/>
      <c r="AM372" s="7"/>
      <c r="AN372" s="7"/>
      <c r="AO372" s="7"/>
      <c r="AP372" s="7"/>
      <c r="AQ372" s="7"/>
      <c r="AR372" s="7"/>
      <c r="AS372" s="7"/>
      <c r="AT372" s="7"/>
      <c r="AU372" s="7"/>
      <c r="AV372" s="7"/>
      <c r="AW372" s="7"/>
      <c r="AX372" s="7"/>
      <c r="AY372" s="7"/>
    </row>
    <row r="373" spans="1:51" ht="16" x14ac:dyDescent="0.2">
      <c r="A373" s="168">
        <v>42749.54166657391</v>
      </c>
      <c r="B373" s="171">
        <v>22740.636270379746</v>
      </c>
      <c r="C373">
        <f t="shared" si="7"/>
        <v>1</v>
      </c>
      <c r="D373"/>
      <c r="E373" s="7"/>
      <c r="F373" s="7"/>
      <c r="G373" s="7"/>
      <c r="H373" s="7"/>
      <c r="I373" s="7"/>
      <c r="J373" s="7"/>
      <c r="K373" s="7"/>
      <c r="L373" s="7"/>
      <c r="M373" s="7"/>
      <c r="N373" s="7"/>
      <c r="O373" s="7"/>
      <c r="P373" s="7"/>
      <c r="Q373" s="7"/>
      <c r="R373" s="7"/>
      <c r="S373" s="7"/>
      <c r="T373" s="7"/>
      <c r="U373" s="7"/>
      <c r="V373" s="7"/>
      <c r="W373" s="7"/>
      <c r="X373" s="7"/>
      <c r="Y373" s="7"/>
      <c r="Z373" s="7"/>
      <c r="AA373" s="7"/>
      <c r="AB373" s="7"/>
      <c r="AC373" s="7"/>
      <c r="AD373" s="7"/>
      <c r="AE373" s="7"/>
      <c r="AF373" s="7"/>
      <c r="AG373" s="7"/>
      <c r="AH373" s="7"/>
      <c r="AI373" s="7"/>
      <c r="AJ373" s="7"/>
      <c r="AK373" s="7"/>
      <c r="AL373" s="7"/>
      <c r="AM373" s="7"/>
      <c r="AN373" s="7"/>
      <c r="AO373" s="7"/>
      <c r="AP373" s="7"/>
      <c r="AQ373" s="7"/>
      <c r="AR373" s="7"/>
      <c r="AS373" s="7"/>
      <c r="AT373" s="7"/>
      <c r="AU373" s="7"/>
      <c r="AV373" s="7"/>
      <c r="AW373" s="7"/>
      <c r="AX373" s="7"/>
      <c r="AY373" s="7"/>
    </row>
    <row r="374" spans="1:51" ht="16" x14ac:dyDescent="0.2">
      <c r="A374" s="169">
        <v>42749.583333240575</v>
      </c>
      <c r="B374" s="172">
        <v>22753.997108192045</v>
      </c>
      <c r="C374">
        <f t="shared" si="7"/>
        <v>1</v>
      </c>
      <c r="D374"/>
      <c r="E374" s="7"/>
      <c r="F374" s="7"/>
      <c r="G374" s="7"/>
      <c r="H374" s="7"/>
      <c r="I374" s="7"/>
      <c r="J374" s="7"/>
      <c r="K374" s="7"/>
      <c r="L374" s="7"/>
      <c r="M374" s="7"/>
      <c r="N374" s="7"/>
      <c r="O374" s="7"/>
      <c r="P374" s="7"/>
      <c r="Q374" s="7"/>
      <c r="R374" s="7"/>
      <c r="S374" s="7"/>
      <c r="T374" s="7"/>
      <c r="U374" s="7"/>
      <c r="V374" s="7"/>
      <c r="W374" s="7"/>
      <c r="X374" s="7"/>
      <c r="Y374" s="7"/>
      <c r="Z374" s="7"/>
      <c r="AA374" s="7"/>
      <c r="AB374" s="7"/>
      <c r="AC374" s="7"/>
      <c r="AD374" s="7"/>
      <c r="AE374" s="7"/>
      <c r="AF374" s="7"/>
      <c r="AG374" s="7"/>
      <c r="AH374" s="7"/>
      <c r="AI374" s="7"/>
      <c r="AJ374" s="7"/>
      <c r="AK374" s="7"/>
      <c r="AL374" s="7"/>
      <c r="AM374" s="7"/>
      <c r="AN374" s="7"/>
      <c r="AO374" s="7"/>
      <c r="AP374" s="7"/>
      <c r="AQ374" s="7"/>
      <c r="AR374" s="7"/>
      <c r="AS374" s="7"/>
      <c r="AT374" s="7"/>
      <c r="AU374" s="7"/>
      <c r="AV374" s="7"/>
      <c r="AW374" s="7"/>
      <c r="AX374" s="7"/>
      <c r="AY374" s="7"/>
    </row>
    <row r="375" spans="1:51" ht="16" x14ac:dyDescent="0.2">
      <c r="A375" s="168">
        <v>42749.624999907239</v>
      </c>
      <c r="B375" s="171">
        <v>22795.553249366978</v>
      </c>
      <c r="C375">
        <f t="shared" si="7"/>
        <v>1</v>
      </c>
      <c r="D375"/>
      <c r="E375" s="7"/>
      <c r="F375" s="7"/>
      <c r="G375" s="7"/>
      <c r="H375" s="7"/>
      <c r="I375" s="7"/>
      <c r="J375" s="7"/>
      <c r="K375" s="7"/>
      <c r="L375" s="7"/>
      <c r="M375" s="7"/>
      <c r="N375" s="7"/>
      <c r="O375" s="7"/>
      <c r="P375" s="7"/>
      <c r="Q375" s="7"/>
      <c r="R375" s="7"/>
      <c r="S375" s="7"/>
      <c r="T375" s="7"/>
      <c r="U375" s="7"/>
      <c r="V375" s="7"/>
      <c r="W375" s="7"/>
      <c r="X375" s="7"/>
      <c r="Y375" s="7"/>
      <c r="Z375" s="7"/>
      <c r="AA375" s="7"/>
      <c r="AB375" s="7"/>
      <c r="AC375" s="7"/>
      <c r="AD375" s="7"/>
      <c r="AE375" s="7"/>
      <c r="AF375" s="7"/>
      <c r="AG375" s="7"/>
      <c r="AH375" s="7"/>
      <c r="AI375" s="7"/>
      <c r="AJ375" s="7"/>
      <c r="AK375" s="7"/>
      <c r="AL375" s="7"/>
      <c r="AM375" s="7"/>
      <c r="AN375" s="7"/>
      <c r="AO375" s="7"/>
      <c r="AP375" s="7"/>
      <c r="AQ375" s="7"/>
      <c r="AR375" s="7"/>
      <c r="AS375" s="7"/>
      <c r="AT375" s="7"/>
      <c r="AU375" s="7"/>
      <c r="AV375" s="7"/>
      <c r="AW375" s="7"/>
      <c r="AX375" s="7"/>
      <c r="AY375" s="7"/>
    </row>
    <row r="376" spans="1:51" ht="16" x14ac:dyDescent="0.2">
      <c r="A376" s="169">
        <v>42749.666666573903</v>
      </c>
      <c r="B376" s="172">
        <v>22889.002867622672</v>
      </c>
      <c r="C376">
        <f t="shared" si="7"/>
        <v>1</v>
      </c>
      <c r="D376"/>
      <c r="E376" s="7"/>
      <c r="F376" s="7"/>
      <c r="G376" s="7"/>
      <c r="H376" s="7"/>
      <c r="I376" s="7"/>
      <c r="J376" s="7"/>
      <c r="K376" s="7"/>
      <c r="L376" s="7"/>
      <c r="M376" s="7"/>
      <c r="N376" s="7"/>
      <c r="O376" s="7"/>
      <c r="P376" s="7"/>
      <c r="Q376" s="7"/>
      <c r="R376" s="7"/>
      <c r="S376" s="7"/>
      <c r="T376" s="7"/>
      <c r="U376" s="7"/>
      <c r="V376" s="7"/>
      <c r="W376" s="7"/>
      <c r="X376" s="7"/>
      <c r="Y376" s="7"/>
      <c r="Z376" s="7"/>
      <c r="AA376" s="7"/>
      <c r="AB376" s="7"/>
      <c r="AC376" s="7"/>
      <c r="AD376" s="7"/>
      <c r="AE376" s="7"/>
      <c r="AF376" s="7"/>
      <c r="AG376" s="7"/>
      <c r="AH376" s="7"/>
      <c r="AI376" s="7"/>
      <c r="AJ376" s="7"/>
      <c r="AK376" s="7"/>
      <c r="AL376" s="7"/>
      <c r="AM376" s="7"/>
      <c r="AN376" s="7"/>
      <c r="AO376" s="7"/>
      <c r="AP376" s="7"/>
      <c r="AQ376" s="7"/>
      <c r="AR376" s="7"/>
      <c r="AS376" s="7"/>
      <c r="AT376" s="7"/>
      <c r="AU376" s="7"/>
      <c r="AV376" s="7"/>
      <c r="AW376" s="7"/>
      <c r="AX376" s="7"/>
      <c r="AY376" s="7"/>
    </row>
    <row r="377" spans="1:51" ht="16" x14ac:dyDescent="0.2">
      <c r="A377" s="168">
        <v>42749.708333240567</v>
      </c>
      <c r="B377" s="171">
        <v>24164.617488040269</v>
      </c>
      <c r="C377">
        <f t="shared" si="7"/>
        <v>1</v>
      </c>
      <c r="D377"/>
      <c r="E377" s="7"/>
      <c r="F377" s="7"/>
      <c r="G377" s="7"/>
      <c r="H377" s="7"/>
      <c r="I377" s="7"/>
      <c r="J377" s="7"/>
      <c r="K377" s="7"/>
      <c r="L377" s="7"/>
      <c r="M377" s="7"/>
      <c r="N377" s="7"/>
      <c r="O377" s="7"/>
      <c r="P377" s="7"/>
      <c r="Q377" s="7"/>
      <c r="R377" s="7"/>
      <c r="S377" s="7"/>
      <c r="T377" s="7"/>
      <c r="U377" s="7"/>
      <c r="V377" s="7"/>
      <c r="W377" s="7"/>
      <c r="X377" s="7"/>
      <c r="Y377" s="7"/>
      <c r="Z377" s="7"/>
      <c r="AA377" s="7"/>
      <c r="AB377" s="7"/>
      <c r="AC377" s="7"/>
      <c r="AD377" s="7"/>
      <c r="AE377" s="7"/>
      <c r="AF377" s="7"/>
      <c r="AG377" s="7"/>
      <c r="AH377" s="7"/>
      <c r="AI377" s="7"/>
      <c r="AJ377" s="7"/>
      <c r="AK377" s="7"/>
      <c r="AL377" s="7"/>
      <c r="AM377" s="7"/>
      <c r="AN377" s="7"/>
      <c r="AO377" s="7"/>
      <c r="AP377" s="7"/>
      <c r="AQ377" s="7"/>
      <c r="AR377" s="7"/>
      <c r="AS377" s="7"/>
      <c r="AT377" s="7"/>
      <c r="AU377" s="7"/>
      <c r="AV377" s="7"/>
      <c r="AW377" s="7"/>
      <c r="AX377" s="7"/>
      <c r="AY377" s="7"/>
    </row>
    <row r="378" spans="1:51" ht="16" x14ac:dyDescent="0.2">
      <c r="A378" s="169">
        <v>42749.749999907232</v>
      </c>
      <c r="B378" s="172">
        <v>26884.155078648189</v>
      </c>
      <c r="C378">
        <f t="shared" si="7"/>
        <v>1</v>
      </c>
      <c r="D378"/>
      <c r="E378" s="7"/>
      <c r="F378" s="7"/>
      <c r="G378" s="7"/>
      <c r="H378" s="7"/>
      <c r="I378" s="7"/>
      <c r="J378" s="7"/>
      <c r="K378" s="7"/>
      <c r="L378" s="7"/>
      <c r="M378" s="7"/>
      <c r="N378" s="7"/>
      <c r="O378" s="7"/>
      <c r="P378" s="7"/>
      <c r="Q378" s="7"/>
      <c r="R378" s="7"/>
      <c r="S378" s="7"/>
      <c r="T378" s="7"/>
      <c r="U378" s="7"/>
      <c r="V378" s="7"/>
      <c r="W378" s="7"/>
      <c r="X378" s="7"/>
      <c r="Y378" s="7"/>
      <c r="Z378" s="7"/>
      <c r="AA378" s="7"/>
      <c r="AB378" s="7"/>
      <c r="AC378" s="7"/>
      <c r="AD378" s="7"/>
      <c r="AE378" s="7"/>
      <c r="AF378" s="7"/>
      <c r="AG378" s="7"/>
      <c r="AH378" s="7"/>
      <c r="AI378" s="7"/>
      <c r="AJ378" s="7"/>
      <c r="AK378" s="7"/>
      <c r="AL378" s="7"/>
      <c r="AM378" s="7"/>
      <c r="AN378" s="7"/>
      <c r="AO378" s="7"/>
      <c r="AP378" s="7"/>
      <c r="AQ378" s="7"/>
      <c r="AR378" s="7"/>
      <c r="AS378" s="7"/>
      <c r="AT378" s="7"/>
      <c r="AU378" s="7"/>
      <c r="AV378" s="7"/>
      <c r="AW378" s="7"/>
      <c r="AX378" s="7"/>
      <c r="AY378" s="7"/>
    </row>
    <row r="379" spans="1:51" ht="16" x14ac:dyDescent="0.2">
      <c r="A379" s="168">
        <v>42749.791666573896</v>
      </c>
      <c r="B379" s="171">
        <v>27598.140980342785</v>
      </c>
      <c r="C379">
        <f t="shared" si="7"/>
        <v>1</v>
      </c>
      <c r="D379"/>
      <c r="E379" s="7"/>
      <c r="F379" s="7"/>
      <c r="G379" s="7"/>
      <c r="H379" s="7"/>
      <c r="I379" s="7"/>
      <c r="J379" s="7"/>
      <c r="K379" s="7"/>
      <c r="L379" s="7"/>
      <c r="M379" s="7"/>
      <c r="N379" s="7"/>
      <c r="O379" s="7"/>
      <c r="P379" s="7"/>
      <c r="Q379" s="7"/>
      <c r="R379" s="7"/>
      <c r="S379" s="7"/>
      <c r="T379" s="7"/>
      <c r="U379" s="7"/>
      <c r="V379" s="7"/>
      <c r="W379" s="7"/>
      <c r="X379" s="7"/>
      <c r="Y379" s="7"/>
      <c r="Z379" s="7"/>
      <c r="AA379" s="7"/>
      <c r="AB379" s="7"/>
      <c r="AC379" s="7"/>
      <c r="AD379" s="7"/>
      <c r="AE379" s="7"/>
      <c r="AF379" s="7"/>
      <c r="AG379" s="7"/>
      <c r="AH379" s="7"/>
      <c r="AI379" s="7"/>
      <c r="AJ379" s="7"/>
      <c r="AK379" s="7"/>
      <c r="AL379" s="7"/>
      <c r="AM379" s="7"/>
      <c r="AN379" s="7"/>
      <c r="AO379" s="7"/>
      <c r="AP379" s="7"/>
      <c r="AQ379" s="7"/>
      <c r="AR379" s="7"/>
      <c r="AS379" s="7"/>
      <c r="AT379" s="7"/>
      <c r="AU379" s="7"/>
      <c r="AV379" s="7"/>
      <c r="AW379" s="7"/>
      <c r="AX379" s="7"/>
      <c r="AY379" s="7"/>
    </row>
    <row r="380" spans="1:51" ht="16" x14ac:dyDescent="0.2">
      <c r="A380" s="169">
        <v>42749.83333324056</v>
      </c>
      <c r="B380" s="172">
        <v>27290.796799169613</v>
      </c>
      <c r="C380">
        <f t="shared" si="7"/>
        <v>1</v>
      </c>
      <c r="D380"/>
      <c r="E380" s="7"/>
      <c r="F380" s="7"/>
      <c r="G380" s="7"/>
      <c r="H380" s="7"/>
      <c r="I380" s="7"/>
      <c r="J380" s="7"/>
      <c r="K380" s="7"/>
      <c r="L380" s="7"/>
      <c r="M380" s="7"/>
      <c r="N380" s="7"/>
      <c r="O380" s="7"/>
      <c r="P380" s="7"/>
      <c r="Q380" s="7"/>
      <c r="R380" s="7"/>
      <c r="S380" s="7"/>
      <c r="T380" s="7"/>
      <c r="U380" s="7"/>
      <c r="V380" s="7"/>
      <c r="W380" s="7"/>
      <c r="X380" s="7"/>
      <c r="Y380" s="7"/>
      <c r="Z380" s="7"/>
      <c r="AA380" s="7"/>
      <c r="AB380" s="7"/>
      <c r="AC380" s="7"/>
      <c r="AD380" s="7"/>
      <c r="AE380" s="7"/>
      <c r="AF380" s="7"/>
      <c r="AG380" s="7"/>
      <c r="AH380" s="7"/>
      <c r="AI380" s="7"/>
      <c r="AJ380" s="7"/>
      <c r="AK380" s="7"/>
      <c r="AL380" s="7"/>
      <c r="AM380" s="7"/>
      <c r="AN380" s="7"/>
      <c r="AO380" s="7"/>
      <c r="AP380" s="7"/>
      <c r="AQ380" s="7"/>
      <c r="AR380" s="7"/>
      <c r="AS380" s="7"/>
      <c r="AT380" s="7"/>
      <c r="AU380" s="7"/>
      <c r="AV380" s="7"/>
      <c r="AW380" s="7"/>
      <c r="AX380" s="7"/>
      <c r="AY380" s="7"/>
    </row>
    <row r="381" spans="1:51" ht="16" x14ac:dyDescent="0.2">
      <c r="A381" s="168">
        <v>42749.874999907224</v>
      </c>
      <c r="B381" s="171">
        <v>26665.79813753676</v>
      </c>
      <c r="C381">
        <f t="shared" si="7"/>
        <v>1</v>
      </c>
      <c r="D381"/>
      <c r="E381" s="7"/>
      <c r="F381" s="7"/>
      <c r="G381" s="7"/>
      <c r="H381" s="7"/>
      <c r="I381" s="7"/>
      <c r="J381" s="7"/>
      <c r="K381" s="7"/>
      <c r="L381" s="7"/>
      <c r="M381" s="7"/>
      <c r="N381" s="7"/>
      <c r="O381" s="7"/>
      <c r="P381" s="7"/>
      <c r="Q381" s="7"/>
      <c r="R381" s="7"/>
      <c r="S381" s="7"/>
      <c r="T381" s="7"/>
      <c r="U381" s="7"/>
      <c r="V381" s="7"/>
      <c r="W381" s="7"/>
      <c r="X381" s="7"/>
      <c r="Y381" s="7"/>
      <c r="Z381" s="7"/>
      <c r="AA381" s="7"/>
      <c r="AB381" s="7"/>
      <c r="AC381" s="7"/>
      <c r="AD381" s="7"/>
      <c r="AE381" s="7"/>
      <c r="AF381" s="7"/>
      <c r="AG381" s="7"/>
      <c r="AH381" s="7"/>
      <c r="AI381" s="7"/>
      <c r="AJ381" s="7"/>
      <c r="AK381" s="7"/>
      <c r="AL381" s="7"/>
      <c r="AM381" s="7"/>
      <c r="AN381" s="7"/>
      <c r="AO381" s="7"/>
      <c r="AP381" s="7"/>
      <c r="AQ381" s="7"/>
      <c r="AR381" s="7"/>
      <c r="AS381" s="7"/>
      <c r="AT381" s="7"/>
      <c r="AU381" s="7"/>
      <c r="AV381" s="7"/>
      <c r="AW381" s="7"/>
      <c r="AX381" s="7"/>
      <c r="AY381" s="7"/>
    </row>
    <row r="382" spans="1:51" ht="16" x14ac:dyDescent="0.2">
      <c r="A382" s="169">
        <v>42749.916666573889</v>
      </c>
      <c r="B382" s="172">
        <v>25652.24427638371</v>
      </c>
      <c r="C382">
        <f t="shared" si="7"/>
        <v>1</v>
      </c>
      <c r="D382"/>
      <c r="E382" s="7"/>
      <c r="F382" s="7"/>
      <c r="G382" s="7"/>
      <c r="H382" s="7"/>
      <c r="I382" s="7"/>
      <c r="J382" s="7"/>
      <c r="K382" s="7"/>
      <c r="L382" s="7"/>
      <c r="M382" s="7"/>
      <c r="N382" s="7"/>
      <c r="O382" s="7"/>
      <c r="P382" s="7"/>
      <c r="Q382" s="7"/>
      <c r="R382" s="7"/>
      <c r="S382" s="7"/>
      <c r="T382" s="7"/>
      <c r="U382" s="7"/>
      <c r="V382" s="7"/>
      <c r="W382" s="7"/>
      <c r="X382" s="7"/>
      <c r="Y382" s="7"/>
      <c r="Z382" s="7"/>
      <c r="AA382" s="7"/>
      <c r="AB382" s="7"/>
      <c r="AC382" s="7"/>
      <c r="AD382" s="7"/>
      <c r="AE382" s="7"/>
      <c r="AF382" s="7"/>
      <c r="AG382" s="7"/>
      <c r="AH382" s="7"/>
      <c r="AI382" s="7"/>
      <c r="AJ382" s="7"/>
      <c r="AK382" s="7"/>
      <c r="AL382" s="7"/>
      <c r="AM382" s="7"/>
      <c r="AN382" s="7"/>
      <c r="AO382" s="7"/>
      <c r="AP382" s="7"/>
      <c r="AQ382" s="7"/>
      <c r="AR382" s="7"/>
      <c r="AS382" s="7"/>
      <c r="AT382" s="7"/>
      <c r="AU382" s="7"/>
      <c r="AV382" s="7"/>
      <c r="AW382" s="7"/>
      <c r="AX382" s="7"/>
      <c r="AY382" s="7"/>
    </row>
    <row r="383" spans="1:51" ht="16" x14ac:dyDescent="0.2">
      <c r="A383" s="168">
        <v>42749.958333240553</v>
      </c>
      <c r="B383" s="171">
        <v>24286.606400945941</v>
      </c>
      <c r="C383">
        <f t="shared" si="7"/>
        <v>1</v>
      </c>
      <c r="D383"/>
      <c r="E383" s="7"/>
      <c r="F383" s="7"/>
      <c r="G383" s="7"/>
      <c r="H383" s="7"/>
      <c r="I383" s="7"/>
      <c r="J383" s="7"/>
      <c r="K383" s="7"/>
      <c r="L383" s="7"/>
      <c r="M383" s="7"/>
      <c r="N383" s="7"/>
      <c r="O383" s="7"/>
      <c r="P383" s="7"/>
      <c r="Q383" s="7"/>
      <c r="R383" s="7"/>
      <c r="S383" s="7"/>
      <c r="T383" s="7"/>
      <c r="U383" s="7"/>
      <c r="V383" s="7"/>
      <c r="W383" s="7"/>
      <c r="X383" s="7"/>
      <c r="Y383" s="7"/>
      <c r="Z383" s="7"/>
      <c r="AA383" s="7"/>
      <c r="AB383" s="7"/>
      <c r="AC383" s="7"/>
      <c r="AD383" s="7"/>
      <c r="AE383" s="7"/>
      <c r="AF383" s="7"/>
      <c r="AG383" s="7"/>
      <c r="AH383" s="7"/>
      <c r="AI383" s="7"/>
      <c r="AJ383" s="7"/>
      <c r="AK383" s="7"/>
      <c r="AL383" s="7"/>
      <c r="AM383" s="7"/>
      <c r="AN383" s="7"/>
      <c r="AO383" s="7"/>
      <c r="AP383" s="7"/>
      <c r="AQ383" s="7"/>
      <c r="AR383" s="7"/>
      <c r="AS383" s="7"/>
      <c r="AT383" s="7"/>
      <c r="AU383" s="7"/>
      <c r="AV383" s="7"/>
      <c r="AW383" s="7"/>
      <c r="AX383" s="7"/>
      <c r="AY383" s="7"/>
    </row>
    <row r="384" spans="1:51" ht="16" x14ac:dyDescent="0.2">
      <c r="A384" s="169">
        <v>42749.999999907217</v>
      </c>
      <c r="B384" s="172">
        <v>22929.529123677428</v>
      </c>
      <c r="C384">
        <f t="shared" si="7"/>
        <v>1</v>
      </c>
      <c r="D384"/>
      <c r="E384" s="7"/>
      <c r="F384" s="7"/>
      <c r="G384" s="7"/>
      <c r="H384" s="7"/>
      <c r="I384" s="7"/>
      <c r="J384" s="7"/>
      <c r="K384" s="7"/>
      <c r="L384" s="7"/>
      <c r="M384" s="7"/>
      <c r="N384" s="7"/>
      <c r="O384" s="7"/>
      <c r="P384" s="7"/>
      <c r="Q384" s="7"/>
      <c r="R384" s="7"/>
      <c r="S384" s="7"/>
      <c r="T384" s="7"/>
      <c r="U384" s="7"/>
      <c r="V384" s="7"/>
      <c r="W384" s="7"/>
      <c r="X384" s="7"/>
      <c r="Y384" s="7"/>
      <c r="Z384" s="7"/>
      <c r="AA384" s="7"/>
      <c r="AB384" s="7"/>
      <c r="AC384" s="7"/>
      <c r="AD384" s="7"/>
      <c r="AE384" s="7"/>
      <c r="AF384" s="7"/>
      <c r="AG384" s="7"/>
      <c r="AH384" s="7"/>
      <c r="AI384" s="7"/>
      <c r="AJ384" s="7"/>
      <c r="AK384" s="7"/>
      <c r="AL384" s="7"/>
      <c r="AM384" s="7"/>
      <c r="AN384" s="7"/>
      <c r="AO384" s="7"/>
      <c r="AP384" s="7"/>
      <c r="AQ384" s="7"/>
      <c r="AR384" s="7"/>
      <c r="AS384" s="7"/>
      <c r="AT384" s="7"/>
      <c r="AU384" s="7"/>
      <c r="AV384" s="7"/>
      <c r="AW384" s="7"/>
      <c r="AX384" s="7"/>
      <c r="AY384" s="7"/>
    </row>
    <row r="385" spans="1:51" ht="16" x14ac:dyDescent="0.2">
      <c r="A385" s="168">
        <v>42750.041666573881</v>
      </c>
      <c r="B385" s="171">
        <v>21824.778674168265</v>
      </c>
      <c r="C385">
        <f t="shared" si="7"/>
        <v>1</v>
      </c>
      <c r="D385"/>
      <c r="E385" s="7"/>
      <c r="F385" s="7"/>
      <c r="G385" s="7"/>
      <c r="H385" s="7"/>
      <c r="I385" s="7"/>
      <c r="J385" s="7"/>
      <c r="K385" s="7"/>
      <c r="L385" s="7"/>
      <c r="M385" s="7"/>
      <c r="N385" s="7"/>
      <c r="O385" s="7"/>
      <c r="P385" s="7"/>
      <c r="Q385" s="7"/>
      <c r="R385" s="7"/>
      <c r="S385" s="7"/>
      <c r="T385" s="7"/>
      <c r="U385" s="7"/>
      <c r="V385" s="7"/>
      <c r="W385" s="7"/>
      <c r="X385" s="7"/>
      <c r="Y385" s="7"/>
      <c r="Z385" s="7"/>
      <c r="AA385" s="7"/>
      <c r="AB385" s="7"/>
      <c r="AC385" s="7"/>
      <c r="AD385" s="7"/>
      <c r="AE385" s="7"/>
      <c r="AF385" s="7"/>
      <c r="AG385" s="7"/>
      <c r="AH385" s="7"/>
      <c r="AI385" s="7"/>
      <c r="AJ385" s="7"/>
      <c r="AK385" s="7"/>
      <c r="AL385" s="7"/>
      <c r="AM385" s="7"/>
      <c r="AN385" s="7"/>
      <c r="AO385" s="7"/>
      <c r="AP385" s="7"/>
      <c r="AQ385" s="7"/>
      <c r="AR385" s="7"/>
      <c r="AS385" s="7"/>
      <c r="AT385" s="7"/>
      <c r="AU385" s="7"/>
      <c r="AV385" s="7"/>
      <c r="AW385" s="7"/>
      <c r="AX385" s="7"/>
      <c r="AY385" s="7"/>
    </row>
    <row r="386" spans="1:51" ht="16" x14ac:dyDescent="0.2">
      <c r="A386" s="169">
        <v>42750.083333240545</v>
      </c>
      <c r="B386" s="172">
        <v>21137.934488179311</v>
      </c>
      <c r="C386">
        <f t="shared" si="7"/>
        <v>1</v>
      </c>
      <c r="D386"/>
      <c r="E386" s="7"/>
      <c r="F386" s="7"/>
      <c r="G386" s="7"/>
      <c r="H386" s="7"/>
      <c r="I386" s="7"/>
      <c r="J386" s="7"/>
      <c r="K386" s="7"/>
      <c r="L386" s="7"/>
      <c r="M386" s="7"/>
      <c r="N386" s="7"/>
      <c r="O386" s="7"/>
      <c r="P386" s="7"/>
      <c r="Q386" s="7"/>
      <c r="R386" s="7"/>
      <c r="S386" s="7"/>
      <c r="T386" s="7"/>
      <c r="U386" s="7"/>
      <c r="V386" s="7"/>
      <c r="W386" s="7"/>
      <c r="X386" s="7"/>
      <c r="Y386" s="7"/>
      <c r="Z386" s="7"/>
      <c r="AA386" s="7"/>
      <c r="AB386" s="7"/>
      <c r="AC386" s="7"/>
      <c r="AD386" s="7"/>
      <c r="AE386" s="7"/>
      <c r="AF386" s="7"/>
      <c r="AG386" s="7"/>
      <c r="AH386" s="7"/>
      <c r="AI386" s="7"/>
      <c r="AJ386" s="7"/>
      <c r="AK386" s="7"/>
      <c r="AL386" s="7"/>
      <c r="AM386" s="7"/>
      <c r="AN386" s="7"/>
      <c r="AO386" s="7"/>
      <c r="AP386" s="7"/>
      <c r="AQ386" s="7"/>
      <c r="AR386" s="7"/>
      <c r="AS386" s="7"/>
      <c r="AT386" s="7"/>
      <c r="AU386" s="7"/>
      <c r="AV386" s="7"/>
      <c r="AW386" s="7"/>
      <c r="AX386" s="7"/>
      <c r="AY386" s="7"/>
    </row>
    <row r="387" spans="1:51" ht="16" x14ac:dyDescent="0.2">
      <c r="A387" s="168">
        <v>42750.12499990721</v>
      </c>
      <c r="B387" s="171">
        <v>20823.335599325754</v>
      </c>
      <c r="C387">
        <f t="shared" si="7"/>
        <v>1</v>
      </c>
      <c r="D387"/>
      <c r="E387" s="7"/>
      <c r="F387" s="7"/>
      <c r="G387" s="7"/>
      <c r="H387" s="7"/>
      <c r="I387" s="7"/>
      <c r="J387" s="7"/>
      <c r="K387" s="7"/>
      <c r="L387" s="7"/>
      <c r="M387" s="7"/>
      <c r="N387" s="7"/>
      <c r="O387" s="7"/>
      <c r="P387" s="7"/>
      <c r="Q387" s="7"/>
      <c r="R387" s="7"/>
      <c r="S387" s="7"/>
      <c r="T387" s="7"/>
      <c r="U387" s="7"/>
      <c r="V387" s="7"/>
      <c r="W387" s="7"/>
      <c r="X387" s="7"/>
      <c r="Y387" s="7"/>
      <c r="Z387" s="7"/>
      <c r="AA387" s="7"/>
      <c r="AB387" s="7"/>
      <c r="AC387" s="7"/>
      <c r="AD387" s="7"/>
      <c r="AE387" s="7"/>
      <c r="AF387" s="7"/>
      <c r="AG387" s="7"/>
      <c r="AH387" s="7"/>
      <c r="AI387" s="7"/>
      <c r="AJ387" s="7"/>
      <c r="AK387" s="7"/>
      <c r="AL387" s="7"/>
      <c r="AM387" s="7"/>
      <c r="AN387" s="7"/>
      <c r="AO387" s="7"/>
      <c r="AP387" s="7"/>
      <c r="AQ387" s="7"/>
      <c r="AR387" s="7"/>
      <c r="AS387" s="7"/>
      <c r="AT387" s="7"/>
      <c r="AU387" s="7"/>
      <c r="AV387" s="7"/>
      <c r="AW387" s="7"/>
      <c r="AX387" s="7"/>
      <c r="AY387" s="7"/>
    </row>
    <row r="388" spans="1:51" ht="16" x14ac:dyDescent="0.2">
      <c r="A388" s="169">
        <v>42750.166666573874</v>
      </c>
      <c r="B388" s="172">
        <v>20608.540082129031</v>
      </c>
      <c r="C388">
        <f t="shared" si="7"/>
        <v>1</v>
      </c>
      <c r="D388"/>
      <c r="E388" s="7"/>
      <c r="F388" s="7"/>
      <c r="G388" s="7"/>
      <c r="H388" s="7"/>
      <c r="I388" s="7"/>
      <c r="J388" s="7"/>
      <c r="K388" s="7"/>
      <c r="L388" s="7"/>
      <c r="M388" s="7"/>
      <c r="N388" s="7"/>
      <c r="O388" s="7"/>
      <c r="P388" s="7"/>
      <c r="Q388" s="7"/>
      <c r="R388" s="7"/>
      <c r="S388" s="7"/>
      <c r="T388" s="7"/>
      <c r="U388" s="7"/>
      <c r="V388" s="7"/>
      <c r="W388" s="7"/>
      <c r="X388" s="7"/>
      <c r="Y388" s="7"/>
      <c r="Z388" s="7"/>
      <c r="AA388" s="7"/>
      <c r="AB388" s="7"/>
      <c r="AC388" s="7"/>
      <c r="AD388" s="7"/>
      <c r="AE388" s="7"/>
      <c r="AF388" s="7"/>
      <c r="AG388" s="7"/>
      <c r="AH388" s="7"/>
      <c r="AI388" s="7"/>
      <c r="AJ388" s="7"/>
      <c r="AK388" s="7"/>
      <c r="AL388" s="7"/>
      <c r="AM388" s="7"/>
      <c r="AN388" s="7"/>
      <c r="AO388" s="7"/>
      <c r="AP388" s="7"/>
      <c r="AQ388" s="7"/>
      <c r="AR388" s="7"/>
      <c r="AS388" s="7"/>
      <c r="AT388" s="7"/>
      <c r="AU388" s="7"/>
      <c r="AV388" s="7"/>
      <c r="AW388" s="7"/>
      <c r="AX388" s="7"/>
      <c r="AY388" s="7"/>
    </row>
    <row r="389" spans="1:51" ht="16" x14ac:dyDescent="0.2">
      <c r="A389" s="168">
        <v>42750.208333240538</v>
      </c>
      <c r="B389" s="171">
        <v>20725.607261271667</v>
      </c>
      <c r="C389">
        <f t="shared" si="7"/>
        <v>1</v>
      </c>
      <c r="D389"/>
      <c r="E389" s="7"/>
      <c r="F389" s="7"/>
      <c r="G389" s="7"/>
      <c r="H389" s="7"/>
      <c r="I389" s="7"/>
      <c r="J389" s="7"/>
      <c r="K389" s="7"/>
      <c r="L389" s="7"/>
      <c r="M389" s="7"/>
      <c r="N389" s="7"/>
      <c r="O389" s="7"/>
      <c r="P389" s="7"/>
      <c r="Q389" s="7"/>
      <c r="R389" s="7"/>
      <c r="S389" s="7"/>
      <c r="T389" s="7"/>
      <c r="U389" s="7"/>
      <c r="V389" s="7"/>
      <c r="W389" s="7"/>
      <c r="X389" s="7"/>
      <c r="Y389" s="7"/>
      <c r="Z389" s="7"/>
      <c r="AA389" s="7"/>
      <c r="AB389" s="7"/>
      <c r="AC389" s="7"/>
      <c r="AD389" s="7"/>
      <c r="AE389" s="7"/>
      <c r="AF389" s="7"/>
      <c r="AG389" s="7"/>
      <c r="AH389" s="7"/>
      <c r="AI389" s="7"/>
      <c r="AJ389" s="7"/>
      <c r="AK389" s="7"/>
      <c r="AL389" s="7"/>
      <c r="AM389" s="7"/>
      <c r="AN389" s="7"/>
      <c r="AO389" s="7"/>
      <c r="AP389" s="7"/>
      <c r="AQ389" s="7"/>
      <c r="AR389" s="7"/>
      <c r="AS389" s="7"/>
      <c r="AT389" s="7"/>
      <c r="AU389" s="7"/>
      <c r="AV389" s="7"/>
      <c r="AW389" s="7"/>
      <c r="AX389" s="7"/>
      <c r="AY389" s="7"/>
    </row>
    <row r="390" spans="1:51" ht="16" x14ac:dyDescent="0.2">
      <c r="A390" s="169">
        <v>42750.249999907202</v>
      </c>
      <c r="B390" s="172">
        <v>21218.781830109045</v>
      </c>
      <c r="C390">
        <f t="shared" si="7"/>
        <v>1</v>
      </c>
      <c r="D390"/>
      <c r="E390" s="7"/>
      <c r="F390" s="7"/>
      <c r="G390" s="7"/>
      <c r="H390" s="7"/>
      <c r="I390" s="7"/>
      <c r="J390" s="7"/>
      <c r="K390" s="7"/>
      <c r="L390" s="7"/>
      <c r="M390" s="7"/>
      <c r="N390" s="7"/>
      <c r="O390" s="7"/>
      <c r="P390" s="7"/>
      <c r="Q390" s="7"/>
      <c r="R390" s="7"/>
      <c r="S390" s="7"/>
      <c r="T390" s="7"/>
      <c r="U390" s="7"/>
      <c r="V390" s="7"/>
      <c r="W390" s="7"/>
      <c r="X390" s="7"/>
      <c r="Y390" s="7"/>
      <c r="Z390" s="7"/>
      <c r="AA390" s="7"/>
      <c r="AB390" s="7"/>
      <c r="AC390" s="7"/>
      <c r="AD390" s="7"/>
      <c r="AE390" s="7"/>
      <c r="AF390" s="7"/>
      <c r="AG390" s="7"/>
      <c r="AH390" s="7"/>
      <c r="AI390" s="7"/>
      <c r="AJ390" s="7"/>
      <c r="AK390" s="7"/>
      <c r="AL390" s="7"/>
      <c r="AM390" s="7"/>
      <c r="AN390" s="7"/>
      <c r="AO390" s="7"/>
      <c r="AP390" s="7"/>
      <c r="AQ390" s="7"/>
      <c r="AR390" s="7"/>
      <c r="AS390" s="7"/>
      <c r="AT390" s="7"/>
      <c r="AU390" s="7"/>
      <c r="AV390" s="7"/>
      <c r="AW390" s="7"/>
      <c r="AX390" s="7"/>
      <c r="AY390" s="7"/>
    </row>
    <row r="391" spans="1:51" ht="16" x14ac:dyDescent="0.2">
      <c r="A391" s="168">
        <v>42750.291666573867</v>
      </c>
      <c r="B391" s="171">
        <v>22091.543831311159</v>
      </c>
      <c r="C391">
        <f t="shared" si="7"/>
        <v>1</v>
      </c>
      <c r="D391"/>
      <c r="E391" s="7"/>
      <c r="F391" s="7"/>
      <c r="G391" s="7"/>
      <c r="H391" s="7"/>
      <c r="I391" s="7"/>
      <c r="J391" s="7"/>
      <c r="K391" s="7"/>
      <c r="L391" s="7"/>
      <c r="M391" s="7"/>
      <c r="N391" s="7"/>
      <c r="O391" s="7"/>
      <c r="P391" s="7"/>
      <c r="Q391" s="7"/>
      <c r="R391" s="7"/>
      <c r="S391" s="7"/>
      <c r="T391" s="7"/>
      <c r="U391" s="7"/>
      <c r="V391" s="7"/>
      <c r="W391" s="7"/>
      <c r="X391" s="7"/>
      <c r="Y391" s="7"/>
      <c r="Z391" s="7"/>
      <c r="AA391" s="7"/>
      <c r="AB391" s="7"/>
      <c r="AC391" s="7"/>
      <c r="AD391" s="7"/>
      <c r="AE391" s="7"/>
      <c r="AF391" s="7"/>
      <c r="AG391" s="7"/>
      <c r="AH391" s="7"/>
      <c r="AI391" s="7"/>
      <c r="AJ391" s="7"/>
      <c r="AK391" s="7"/>
      <c r="AL391" s="7"/>
      <c r="AM391" s="7"/>
      <c r="AN391" s="7"/>
      <c r="AO391" s="7"/>
      <c r="AP391" s="7"/>
      <c r="AQ391" s="7"/>
      <c r="AR391" s="7"/>
      <c r="AS391" s="7"/>
      <c r="AT391" s="7"/>
      <c r="AU391" s="7"/>
      <c r="AV391" s="7"/>
      <c r="AW391" s="7"/>
      <c r="AX391" s="7"/>
      <c r="AY391" s="7"/>
    </row>
    <row r="392" spans="1:51" ht="16" x14ac:dyDescent="0.2">
      <c r="A392" s="169">
        <v>42750.333333240531</v>
      </c>
      <c r="B392" s="172">
        <v>22604.967565416711</v>
      </c>
      <c r="C392">
        <f t="shared" si="7"/>
        <v>1</v>
      </c>
      <c r="D392"/>
      <c r="E392" s="7"/>
      <c r="F392" s="7"/>
      <c r="G392" s="7"/>
      <c r="H392" s="7"/>
      <c r="I392" s="7"/>
      <c r="J392" s="7"/>
      <c r="K392" s="7"/>
      <c r="L392" s="7"/>
      <c r="M392" s="7"/>
      <c r="N392" s="7"/>
      <c r="O392" s="7"/>
      <c r="P392" s="7"/>
      <c r="Q392" s="7"/>
      <c r="R392" s="7"/>
      <c r="S392" s="7"/>
      <c r="T392" s="7"/>
      <c r="U392" s="7"/>
      <c r="V392" s="7"/>
      <c r="W392" s="7"/>
      <c r="X392" s="7"/>
      <c r="Y392" s="7"/>
      <c r="Z392" s="7"/>
      <c r="AA392" s="7"/>
      <c r="AB392" s="7"/>
      <c r="AC392" s="7"/>
      <c r="AD392" s="7"/>
      <c r="AE392" s="7"/>
      <c r="AF392" s="7"/>
      <c r="AG392" s="7"/>
      <c r="AH392" s="7"/>
      <c r="AI392" s="7"/>
      <c r="AJ392" s="7"/>
      <c r="AK392" s="7"/>
      <c r="AL392" s="7"/>
      <c r="AM392" s="7"/>
      <c r="AN392" s="7"/>
      <c r="AO392" s="7"/>
      <c r="AP392" s="7"/>
      <c r="AQ392" s="7"/>
      <c r="AR392" s="7"/>
      <c r="AS392" s="7"/>
      <c r="AT392" s="7"/>
      <c r="AU392" s="7"/>
      <c r="AV392" s="7"/>
      <c r="AW392" s="7"/>
      <c r="AX392" s="7"/>
      <c r="AY392" s="7"/>
    </row>
    <row r="393" spans="1:51" ht="16" x14ac:dyDescent="0.2">
      <c r="A393" s="168">
        <v>42750.374999907195</v>
      </c>
      <c r="B393" s="171">
        <v>23078.780715286492</v>
      </c>
      <c r="C393">
        <f t="shared" si="7"/>
        <v>1</v>
      </c>
      <c r="D393"/>
      <c r="E393" s="7"/>
      <c r="F393" s="7"/>
      <c r="G393" s="7"/>
      <c r="H393" s="7"/>
      <c r="I393" s="7"/>
      <c r="J393" s="7"/>
      <c r="K393" s="7"/>
      <c r="L393" s="7"/>
      <c r="M393" s="7"/>
      <c r="N393" s="7"/>
      <c r="O393" s="7"/>
      <c r="P393" s="7"/>
      <c r="Q393" s="7"/>
      <c r="R393" s="7"/>
      <c r="S393" s="7"/>
      <c r="T393" s="7"/>
      <c r="U393" s="7"/>
      <c r="V393" s="7"/>
      <c r="W393" s="7"/>
      <c r="X393" s="7"/>
      <c r="Y393" s="7"/>
      <c r="Z393" s="7"/>
      <c r="AA393" s="7"/>
      <c r="AB393" s="7"/>
      <c r="AC393" s="7"/>
      <c r="AD393" s="7"/>
      <c r="AE393" s="7"/>
      <c r="AF393" s="7"/>
      <c r="AG393" s="7"/>
      <c r="AH393" s="7"/>
      <c r="AI393" s="7"/>
      <c r="AJ393" s="7"/>
      <c r="AK393" s="7"/>
      <c r="AL393" s="7"/>
      <c r="AM393" s="7"/>
      <c r="AN393" s="7"/>
      <c r="AO393" s="7"/>
      <c r="AP393" s="7"/>
      <c r="AQ393" s="7"/>
      <c r="AR393" s="7"/>
      <c r="AS393" s="7"/>
      <c r="AT393" s="7"/>
      <c r="AU393" s="7"/>
      <c r="AV393" s="7"/>
      <c r="AW393" s="7"/>
      <c r="AX393" s="7"/>
      <c r="AY393" s="7"/>
    </row>
    <row r="394" spans="1:51" ht="16" x14ac:dyDescent="0.2">
      <c r="A394" s="169">
        <v>42750.416666573859</v>
      </c>
      <c r="B394" s="172">
        <v>23265.517682328918</v>
      </c>
      <c r="C394">
        <f t="shared" si="7"/>
        <v>1</v>
      </c>
      <c r="D394"/>
      <c r="E394" s="7"/>
      <c r="F394" s="7"/>
      <c r="G394" s="7"/>
      <c r="H394" s="7"/>
      <c r="I394" s="7"/>
      <c r="J394" s="7"/>
      <c r="K394" s="7"/>
      <c r="L394" s="7"/>
      <c r="M394" s="7"/>
      <c r="N394" s="7"/>
      <c r="O394" s="7"/>
      <c r="P394" s="7"/>
      <c r="Q394" s="7"/>
      <c r="R394" s="7"/>
      <c r="S394" s="7"/>
      <c r="T394" s="7"/>
      <c r="U394" s="7"/>
      <c r="V394" s="7"/>
      <c r="W394" s="7"/>
      <c r="X394" s="7"/>
      <c r="Y394" s="7"/>
      <c r="Z394" s="7"/>
      <c r="AA394" s="7"/>
      <c r="AB394" s="7"/>
      <c r="AC394" s="7"/>
      <c r="AD394" s="7"/>
      <c r="AE394" s="7"/>
      <c r="AF394" s="7"/>
      <c r="AG394" s="7"/>
      <c r="AH394" s="7"/>
      <c r="AI394" s="7"/>
      <c r="AJ394" s="7"/>
      <c r="AK394" s="7"/>
      <c r="AL394" s="7"/>
      <c r="AM394" s="7"/>
      <c r="AN394" s="7"/>
      <c r="AO394" s="7"/>
      <c r="AP394" s="7"/>
      <c r="AQ394" s="7"/>
      <c r="AR394" s="7"/>
      <c r="AS394" s="7"/>
      <c r="AT394" s="7"/>
      <c r="AU394" s="7"/>
      <c r="AV394" s="7"/>
      <c r="AW394" s="7"/>
      <c r="AX394" s="7"/>
      <c r="AY394" s="7"/>
    </row>
    <row r="395" spans="1:51" ht="16" x14ac:dyDescent="0.2">
      <c r="A395" s="168">
        <v>42750.458333240524</v>
      </c>
      <c r="B395" s="171">
        <v>23521.069891132407</v>
      </c>
      <c r="C395">
        <f t="shared" si="7"/>
        <v>1</v>
      </c>
      <c r="D395"/>
      <c r="E395" s="7"/>
      <c r="F395" s="7"/>
      <c r="G395" s="7"/>
      <c r="H395" s="7"/>
      <c r="I395" s="7"/>
      <c r="J395" s="7"/>
      <c r="K395" s="7"/>
      <c r="L395" s="7"/>
      <c r="M395" s="7"/>
      <c r="N395" s="7"/>
      <c r="O395" s="7"/>
      <c r="P395" s="7"/>
      <c r="Q395" s="7"/>
      <c r="R395" s="7"/>
      <c r="S395" s="7"/>
      <c r="T395" s="7"/>
      <c r="U395" s="7"/>
      <c r="V395" s="7"/>
      <c r="W395" s="7"/>
      <c r="X395" s="7"/>
      <c r="Y395" s="7"/>
      <c r="Z395" s="7"/>
      <c r="AA395" s="7"/>
      <c r="AB395" s="7"/>
      <c r="AC395" s="7"/>
      <c r="AD395" s="7"/>
      <c r="AE395" s="7"/>
      <c r="AF395" s="7"/>
      <c r="AG395" s="7"/>
      <c r="AH395" s="7"/>
      <c r="AI395" s="7"/>
      <c r="AJ395" s="7"/>
      <c r="AK395" s="7"/>
      <c r="AL395" s="7"/>
      <c r="AM395" s="7"/>
      <c r="AN395" s="7"/>
      <c r="AO395" s="7"/>
      <c r="AP395" s="7"/>
      <c r="AQ395" s="7"/>
      <c r="AR395" s="7"/>
      <c r="AS395" s="7"/>
      <c r="AT395" s="7"/>
      <c r="AU395" s="7"/>
      <c r="AV395" s="7"/>
      <c r="AW395" s="7"/>
      <c r="AX395" s="7"/>
      <c r="AY395" s="7"/>
    </row>
    <row r="396" spans="1:51" ht="16" x14ac:dyDescent="0.2">
      <c r="A396" s="169">
        <v>42750.499999907188</v>
      </c>
      <c r="B396" s="172">
        <v>23290.074445266499</v>
      </c>
      <c r="C396">
        <f t="shared" si="7"/>
        <v>1</v>
      </c>
      <c r="D396"/>
      <c r="E396" s="7"/>
      <c r="F396" s="7"/>
      <c r="G396" s="7"/>
      <c r="H396" s="7"/>
      <c r="I396" s="7"/>
      <c r="J396" s="7"/>
      <c r="K396" s="7"/>
      <c r="L396" s="7"/>
      <c r="M396" s="7"/>
      <c r="N396" s="7"/>
      <c r="O396" s="7"/>
      <c r="P396" s="7"/>
      <c r="Q396" s="7"/>
      <c r="R396" s="7"/>
      <c r="S396" s="7"/>
      <c r="T396" s="7"/>
      <c r="U396" s="7"/>
      <c r="V396" s="7"/>
      <c r="W396" s="7"/>
      <c r="X396" s="7"/>
      <c r="Y396" s="7"/>
      <c r="Z396" s="7"/>
      <c r="AA396" s="7"/>
      <c r="AB396" s="7"/>
      <c r="AC396" s="7"/>
      <c r="AD396" s="7"/>
      <c r="AE396" s="7"/>
      <c r="AF396" s="7"/>
      <c r="AG396" s="7"/>
      <c r="AH396" s="7"/>
      <c r="AI396" s="7"/>
      <c r="AJ396" s="7"/>
      <c r="AK396" s="7"/>
      <c r="AL396" s="7"/>
      <c r="AM396" s="7"/>
      <c r="AN396" s="7"/>
      <c r="AO396" s="7"/>
      <c r="AP396" s="7"/>
      <c r="AQ396" s="7"/>
      <c r="AR396" s="7"/>
      <c r="AS396" s="7"/>
      <c r="AT396" s="7"/>
      <c r="AU396" s="7"/>
      <c r="AV396" s="7"/>
      <c r="AW396" s="7"/>
      <c r="AX396" s="7"/>
      <c r="AY396" s="7"/>
    </row>
    <row r="397" spans="1:51" ht="16" x14ac:dyDescent="0.2">
      <c r="A397" s="168">
        <v>42750.541666573852</v>
      </c>
      <c r="B397" s="171">
        <v>22900.689034586085</v>
      </c>
      <c r="C397">
        <f t="shared" si="7"/>
        <v>1</v>
      </c>
      <c r="D397"/>
      <c r="E397" s="7"/>
      <c r="F397" s="7"/>
      <c r="G397" s="7"/>
      <c r="H397" s="7"/>
      <c r="I397" s="7"/>
      <c r="J397" s="7"/>
      <c r="K397" s="7"/>
      <c r="L397" s="7"/>
      <c r="M397" s="7"/>
      <c r="N397" s="7"/>
      <c r="O397" s="7"/>
      <c r="P397" s="7"/>
      <c r="Q397" s="7"/>
      <c r="R397" s="7"/>
      <c r="S397" s="7"/>
      <c r="T397" s="7"/>
      <c r="U397" s="7"/>
      <c r="V397" s="7"/>
      <c r="W397" s="7"/>
      <c r="X397" s="7"/>
      <c r="Y397" s="7"/>
      <c r="Z397" s="7"/>
      <c r="AA397" s="7"/>
      <c r="AB397" s="7"/>
      <c r="AC397" s="7"/>
      <c r="AD397" s="7"/>
      <c r="AE397" s="7"/>
      <c r="AF397" s="7"/>
      <c r="AG397" s="7"/>
      <c r="AH397" s="7"/>
      <c r="AI397" s="7"/>
      <c r="AJ397" s="7"/>
      <c r="AK397" s="7"/>
      <c r="AL397" s="7"/>
      <c r="AM397" s="7"/>
      <c r="AN397" s="7"/>
      <c r="AO397" s="7"/>
      <c r="AP397" s="7"/>
      <c r="AQ397" s="7"/>
      <c r="AR397" s="7"/>
      <c r="AS397" s="7"/>
      <c r="AT397" s="7"/>
      <c r="AU397" s="7"/>
      <c r="AV397" s="7"/>
      <c r="AW397" s="7"/>
      <c r="AX397" s="7"/>
      <c r="AY397" s="7"/>
    </row>
    <row r="398" spans="1:51" ht="16" x14ac:dyDescent="0.2">
      <c r="A398" s="169">
        <v>42750.583333240516</v>
      </c>
      <c r="B398" s="172">
        <v>22625.711663397742</v>
      </c>
      <c r="C398">
        <f t="shared" si="7"/>
        <v>1</v>
      </c>
      <c r="D398"/>
      <c r="E398" s="7"/>
      <c r="F398" s="7"/>
      <c r="G398" s="7"/>
      <c r="H398" s="7"/>
      <c r="I398" s="7"/>
      <c r="J398" s="7"/>
      <c r="K398" s="7"/>
      <c r="L398" s="7"/>
      <c r="M398" s="7"/>
      <c r="N398" s="7"/>
      <c r="O398" s="7"/>
      <c r="P398" s="7"/>
      <c r="Q398" s="7"/>
      <c r="R398" s="7"/>
      <c r="S398" s="7"/>
      <c r="T398" s="7"/>
      <c r="U398" s="7"/>
      <c r="V398" s="7"/>
      <c r="W398" s="7"/>
      <c r="X398" s="7"/>
      <c r="Y398" s="7"/>
      <c r="Z398" s="7"/>
      <c r="AA398" s="7"/>
      <c r="AB398" s="7"/>
      <c r="AC398" s="7"/>
      <c r="AD398" s="7"/>
      <c r="AE398" s="7"/>
      <c r="AF398" s="7"/>
      <c r="AG398" s="7"/>
      <c r="AH398" s="7"/>
      <c r="AI398" s="7"/>
      <c r="AJ398" s="7"/>
      <c r="AK398" s="7"/>
      <c r="AL398" s="7"/>
      <c r="AM398" s="7"/>
      <c r="AN398" s="7"/>
      <c r="AO398" s="7"/>
      <c r="AP398" s="7"/>
      <c r="AQ398" s="7"/>
      <c r="AR398" s="7"/>
      <c r="AS398" s="7"/>
      <c r="AT398" s="7"/>
      <c r="AU398" s="7"/>
      <c r="AV398" s="7"/>
      <c r="AW398" s="7"/>
      <c r="AX398" s="7"/>
      <c r="AY398" s="7"/>
    </row>
    <row r="399" spans="1:51" ht="16" x14ac:dyDescent="0.2">
      <c r="A399" s="168">
        <v>42750.624999907181</v>
      </c>
      <c r="B399" s="171">
        <v>22740.710908744666</v>
      </c>
      <c r="C399">
        <f t="shared" si="7"/>
        <v>1</v>
      </c>
      <c r="D399"/>
      <c r="E399" s="7"/>
      <c r="F399" s="7"/>
      <c r="G399" s="7"/>
      <c r="H399" s="7"/>
      <c r="I399" s="7"/>
      <c r="J399" s="7"/>
      <c r="K399" s="7"/>
      <c r="L399" s="7"/>
      <c r="M399" s="7"/>
      <c r="N399" s="7"/>
      <c r="O399" s="7"/>
      <c r="P399" s="7"/>
      <c r="Q399" s="7"/>
      <c r="R399" s="7"/>
      <c r="S399" s="7"/>
      <c r="T399" s="7"/>
      <c r="U399" s="7"/>
      <c r="V399" s="7"/>
      <c r="W399" s="7"/>
      <c r="X399" s="7"/>
      <c r="Y399" s="7"/>
      <c r="Z399" s="7"/>
      <c r="AA399" s="7"/>
      <c r="AB399" s="7"/>
      <c r="AC399" s="7"/>
      <c r="AD399" s="7"/>
      <c r="AE399" s="7"/>
      <c r="AF399" s="7"/>
      <c r="AG399" s="7"/>
      <c r="AH399" s="7"/>
      <c r="AI399" s="7"/>
      <c r="AJ399" s="7"/>
      <c r="AK399" s="7"/>
      <c r="AL399" s="7"/>
      <c r="AM399" s="7"/>
      <c r="AN399" s="7"/>
      <c r="AO399" s="7"/>
      <c r="AP399" s="7"/>
      <c r="AQ399" s="7"/>
      <c r="AR399" s="7"/>
      <c r="AS399" s="7"/>
      <c r="AT399" s="7"/>
      <c r="AU399" s="7"/>
      <c r="AV399" s="7"/>
      <c r="AW399" s="7"/>
      <c r="AX399" s="7"/>
      <c r="AY399" s="7"/>
    </row>
    <row r="400" spans="1:51" ht="16" x14ac:dyDescent="0.2">
      <c r="A400" s="169">
        <v>42750.666666573845</v>
      </c>
      <c r="B400" s="172">
        <v>22725.528665913022</v>
      </c>
      <c r="C400">
        <f t="shared" si="7"/>
        <v>1</v>
      </c>
      <c r="D400"/>
      <c r="E400" s="7"/>
      <c r="F400" s="7"/>
      <c r="G400" s="7"/>
      <c r="H400" s="7"/>
      <c r="I400" s="7"/>
      <c r="J400" s="7"/>
      <c r="K400" s="7"/>
      <c r="L400" s="7"/>
      <c r="M400" s="7"/>
      <c r="N400" s="7"/>
      <c r="O400" s="7"/>
      <c r="P400" s="7"/>
      <c r="Q400" s="7"/>
      <c r="R400" s="7"/>
      <c r="S400" s="7"/>
      <c r="T400" s="7"/>
      <c r="U400" s="7"/>
      <c r="V400" s="7"/>
      <c r="W400" s="7"/>
      <c r="X400" s="7"/>
      <c r="Y400" s="7"/>
      <c r="Z400" s="7"/>
      <c r="AA400" s="7"/>
      <c r="AB400" s="7"/>
      <c r="AC400" s="7"/>
      <c r="AD400" s="7"/>
      <c r="AE400" s="7"/>
      <c r="AF400" s="7"/>
      <c r="AG400" s="7"/>
      <c r="AH400" s="7"/>
      <c r="AI400" s="7"/>
      <c r="AJ400" s="7"/>
      <c r="AK400" s="7"/>
      <c r="AL400" s="7"/>
      <c r="AM400" s="7"/>
      <c r="AN400" s="7"/>
      <c r="AO400" s="7"/>
      <c r="AP400" s="7"/>
      <c r="AQ400" s="7"/>
      <c r="AR400" s="7"/>
      <c r="AS400" s="7"/>
      <c r="AT400" s="7"/>
      <c r="AU400" s="7"/>
      <c r="AV400" s="7"/>
      <c r="AW400" s="7"/>
      <c r="AX400" s="7"/>
      <c r="AY400" s="7"/>
    </row>
    <row r="401" spans="1:51" ht="16" x14ac:dyDescent="0.2">
      <c r="A401" s="168">
        <v>42750.708333240509</v>
      </c>
      <c r="B401" s="171">
        <v>23758.679402873368</v>
      </c>
      <c r="C401">
        <f t="shared" si="7"/>
        <v>1</v>
      </c>
      <c r="D401"/>
      <c r="E401" s="7"/>
      <c r="F401" s="7"/>
      <c r="G401" s="7"/>
      <c r="H401" s="7"/>
      <c r="I401" s="7"/>
      <c r="J401" s="7"/>
      <c r="K401" s="7"/>
      <c r="L401" s="7"/>
      <c r="M401" s="7"/>
      <c r="N401" s="7"/>
      <c r="O401" s="7"/>
      <c r="P401" s="7"/>
      <c r="Q401" s="7"/>
      <c r="R401" s="7"/>
      <c r="S401" s="7"/>
      <c r="T401" s="7"/>
      <c r="U401" s="7"/>
      <c r="V401" s="7"/>
      <c r="W401" s="7"/>
      <c r="X401" s="7"/>
      <c r="Y401" s="7"/>
      <c r="Z401" s="7"/>
      <c r="AA401" s="7"/>
      <c r="AB401" s="7"/>
      <c r="AC401" s="7"/>
      <c r="AD401" s="7"/>
      <c r="AE401" s="7"/>
      <c r="AF401" s="7"/>
      <c r="AG401" s="7"/>
      <c r="AH401" s="7"/>
      <c r="AI401" s="7"/>
      <c r="AJ401" s="7"/>
      <c r="AK401" s="7"/>
      <c r="AL401" s="7"/>
      <c r="AM401" s="7"/>
      <c r="AN401" s="7"/>
      <c r="AO401" s="7"/>
      <c r="AP401" s="7"/>
      <c r="AQ401" s="7"/>
      <c r="AR401" s="7"/>
      <c r="AS401" s="7"/>
      <c r="AT401" s="7"/>
      <c r="AU401" s="7"/>
      <c r="AV401" s="7"/>
      <c r="AW401" s="7"/>
      <c r="AX401" s="7"/>
      <c r="AY401" s="7"/>
    </row>
    <row r="402" spans="1:51" ht="16" x14ac:dyDescent="0.2">
      <c r="A402" s="169">
        <v>42750.749999907173</v>
      </c>
      <c r="B402" s="172">
        <v>26629.862033531219</v>
      </c>
      <c r="C402">
        <f t="shared" si="7"/>
        <v>1</v>
      </c>
      <c r="D402"/>
      <c r="E402" s="7"/>
      <c r="F402" s="7"/>
      <c r="G402" s="7"/>
      <c r="H402" s="7"/>
      <c r="I402" s="7"/>
      <c r="J402" s="7"/>
      <c r="K402" s="7"/>
      <c r="L402" s="7"/>
      <c r="M402" s="7"/>
      <c r="N402" s="7"/>
      <c r="O402" s="7"/>
      <c r="P402" s="7"/>
      <c r="Q402" s="7"/>
      <c r="R402" s="7"/>
      <c r="S402" s="7"/>
      <c r="T402" s="7"/>
      <c r="U402" s="7"/>
      <c r="V402" s="7"/>
      <c r="W402" s="7"/>
      <c r="X402" s="7"/>
      <c r="Y402" s="7"/>
      <c r="Z402" s="7"/>
      <c r="AA402" s="7"/>
      <c r="AB402" s="7"/>
      <c r="AC402" s="7"/>
      <c r="AD402" s="7"/>
      <c r="AE402" s="7"/>
      <c r="AF402" s="7"/>
      <c r="AG402" s="7"/>
      <c r="AH402" s="7"/>
      <c r="AI402" s="7"/>
      <c r="AJ402" s="7"/>
      <c r="AK402" s="7"/>
      <c r="AL402" s="7"/>
      <c r="AM402" s="7"/>
      <c r="AN402" s="7"/>
      <c r="AO402" s="7"/>
      <c r="AP402" s="7"/>
      <c r="AQ402" s="7"/>
      <c r="AR402" s="7"/>
      <c r="AS402" s="7"/>
      <c r="AT402" s="7"/>
      <c r="AU402" s="7"/>
      <c r="AV402" s="7"/>
      <c r="AW402" s="7"/>
      <c r="AX402" s="7"/>
      <c r="AY402" s="7"/>
    </row>
    <row r="403" spans="1:51" ht="16" x14ac:dyDescent="0.2">
      <c r="A403" s="168">
        <v>42750.791666573838</v>
      </c>
      <c r="B403" s="171">
        <v>27530.593678801662</v>
      </c>
      <c r="C403">
        <f t="shared" si="7"/>
        <v>1</v>
      </c>
      <c r="D403"/>
      <c r="E403" s="7"/>
      <c r="F403" s="7"/>
      <c r="G403" s="7"/>
      <c r="H403" s="7"/>
      <c r="I403" s="7"/>
      <c r="J403" s="7"/>
      <c r="K403" s="7"/>
      <c r="L403" s="7"/>
      <c r="M403" s="7"/>
      <c r="N403" s="7"/>
      <c r="O403" s="7"/>
      <c r="P403" s="7"/>
      <c r="Q403" s="7"/>
      <c r="R403" s="7"/>
      <c r="S403" s="7"/>
      <c r="T403" s="7"/>
      <c r="U403" s="7"/>
      <c r="V403" s="7"/>
      <c r="W403" s="7"/>
      <c r="X403" s="7"/>
      <c r="Y403" s="7"/>
      <c r="Z403" s="7"/>
      <c r="AA403" s="7"/>
      <c r="AB403" s="7"/>
      <c r="AC403" s="7"/>
      <c r="AD403" s="7"/>
      <c r="AE403" s="7"/>
      <c r="AF403" s="7"/>
      <c r="AG403" s="7"/>
      <c r="AH403" s="7"/>
      <c r="AI403" s="7"/>
      <c r="AJ403" s="7"/>
      <c r="AK403" s="7"/>
      <c r="AL403" s="7"/>
      <c r="AM403" s="7"/>
      <c r="AN403" s="7"/>
      <c r="AO403" s="7"/>
      <c r="AP403" s="7"/>
      <c r="AQ403" s="7"/>
      <c r="AR403" s="7"/>
      <c r="AS403" s="7"/>
      <c r="AT403" s="7"/>
      <c r="AU403" s="7"/>
      <c r="AV403" s="7"/>
      <c r="AW403" s="7"/>
      <c r="AX403" s="7"/>
      <c r="AY403" s="7"/>
    </row>
    <row r="404" spans="1:51" ht="16" x14ac:dyDescent="0.2">
      <c r="A404" s="169">
        <v>42750.833333240502</v>
      </c>
      <c r="B404" s="172">
        <v>27280.662250506131</v>
      </c>
      <c r="C404">
        <f t="shared" si="7"/>
        <v>1</v>
      </c>
      <c r="D404"/>
      <c r="E404" s="7"/>
      <c r="F404" s="7"/>
      <c r="G404" s="7"/>
      <c r="H404" s="7"/>
      <c r="I404" s="7"/>
      <c r="J404" s="7"/>
      <c r="K404" s="7"/>
      <c r="L404" s="7"/>
      <c r="M404" s="7"/>
      <c r="N404" s="7"/>
      <c r="O404" s="7"/>
      <c r="P404" s="7"/>
      <c r="Q404" s="7"/>
      <c r="R404" s="7"/>
      <c r="S404" s="7"/>
      <c r="T404" s="7"/>
      <c r="U404" s="7"/>
      <c r="V404" s="7"/>
      <c r="W404" s="7"/>
      <c r="X404" s="7"/>
      <c r="Y404" s="7"/>
      <c r="Z404" s="7"/>
      <c r="AA404" s="7"/>
      <c r="AB404" s="7"/>
      <c r="AC404" s="7"/>
      <c r="AD404" s="7"/>
      <c r="AE404" s="7"/>
      <c r="AF404" s="7"/>
      <c r="AG404" s="7"/>
      <c r="AH404" s="7"/>
      <c r="AI404" s="7"/>
      <c r="AJ404" s="7"/>
      <c r="AK404" s="7"/>
      <c r="AL404" s="7"/>
      <c r="AM404" s="7"/>
      <c r="AN404" s="7"/>
      <c r="AO404" s="7"/>
      <c r="AP404" s="7"/>
      <c r="AQ404" s="7"/>
      <c r="AR404" s="7"/>
      <c r="AS404" s="7"/>
      <c r="AT404" s="7"/>
      <c r="AU404" s="7"/>
      <c r="AV404" s="7"/>
      <c r="AW404" s="7"/>
      <c r="AX404" s="7"/>
      <c r="AY404" s="7"/>
    </row>
    <row r="405" spans="1:51" ht="16" x14ac:dyDescent="0.2">
      <c r="A405" s="168">
        <v>42750.874999907166</v>
      </c>
      <c r="B405" s="171">
        <v>26730.923417903483</v>
      </c>
      <c r="C405">
        <f t="shared" si="7"/>
        <v>1</v>
      </c>
      <c r="D405"/>
      <c r="E405" s="7"/>
      <c r="F405" s="7"/>
      <c r="G405" s="7"/>
      <c r="H405" s="7"/>
      <c r="I405" s="7"/>
      <c r="J405" s="7"/>
      <c r="K405" s="7"/>
      <c r="L405" s="7"/>
      <c r="M405" s="7"/>
      <c r="N405" s="7"/>
      <c r="O405" s="7"/>
      <c r="P405" s="7"/>
      <c r="Q405" s="7"/>
      <c r="R405" s="7"/>
      <c r="S405" s="7"/>
      <c r="T405" s="7"/>
      <c r="U405" s="7"/>
      <c r="V405" s="7"/>
      <c r="W405" s="7"/>
      <c r="X405" s="7"/>
      <c r="Y405" s="7"/>
      <c r="Z405" s="7"/>
      <c r="AA405" s="7"/>
      <c r="AB405" s="7"/>
      <c r="AC405" s="7"/>
      <c r="AD405" s="7"/>
      <c r="AE405" s="7"/>
      <c r="AF405" s="7"/>
      <c r="AG405" s="7"/>
      <c r="AH405" s="7"/>
      <c r="AI405" s="7"/>
      <c r="AJ405" s="7"/>
      <c r="AK405" s="7"/>
      <c r="AL405" s="7"/>
      <c r="AM405" s="7"/>
      <c r="AN405" s="7"/>
      <c r="AO405" s="7"/>
      <c r="AP405" s="7"/>
      <c r="AQ405" s="7"/>
      <c r="AR405" s="7"/>
      <c r="AS405" s="7"/>
      <c r="AT405" s="7"/>
      <c r="AU405" s="7"/>
      <c r="AV405" s="7"/>
      <c r="AW405" s="7"/>
      <c r="AX405" s="7"/>
      <c r="AY405" s="7"/>
    </row>
    <row r="406" spans="1:51" ht="16" x14ac:dyDescent="0.2">
      <c r="A406" s="169">
        <v>42750.91666657383</v>
      </c>
      <c r="B406" s="172">
        <v>25772.768336245259</v>
      </c>
      <c r="C406">
        <f t="shared" si="7"/>
        <v>1</v>
      </c>
      <c r="D406"/>
      <c r="E406" s="7"/>
      <c r="F406" s="7"/>
      <c r="G406" s="7"/>
      <c r="H406" s="7"/>
      <c r="I406" s="7"/>
      <c r="J406" s="7"/>
      <c r="K406" s="7"/>
      <c r="L406" s="7"/>
      <c r="M406" s="7"/>
      <c r="N406" s="7"/>
      <c r="O406" s="7"/>
      <c r="P406" s="7"/>
      <c r="Q406" s="7"/>
      <c r="R406" s="7"/>
      <c r="S406" s="7"/>
      <c r="T406" s="7"/>
      <c r="U406" s="7"/>
      <c r="V406" s="7"/>
      <c r="W406" s="7"/>
      <c r="X406" s="7"/>
      <c r="Y406" s="7"/>
      <c r="Z406" s="7"/>
      <c r="AA406" s="7"/>
      <c r="AB406" s="7"/>
      <c r="AC406" s="7"/>
      <c r="AD406" s="7"/>
      <c r="AE406" s="7"/>
      <c r="AF406" s="7"/>
      <c r="AG406" s="7"/>
      <c r="AH406" s="7"/>
      <c r="AI406" s="7"/>
      <c r="AJ406" s="7"/>
      <c r="AK406" s="7"/>
      <c r="AL406" s="7"/>
      <c r="AM406" s="7"/>
      <c r="AN406" s="7"/>
      <c r="AO406" s="7"/>
      <c r="AP406" s="7"/>
      <c r="AQ406" s="7"/>
      <c r="AR406" s="7"/>
      <c r="AS406" s="7"/>
      <c r="AT406" s="7"/>
      <c r="AU406" s="7"/>
      <c r="AV406" s="7"/>
      <c r="AW406" s="7"/>
      <c r="AX406" s="7"/>
      <c r="AY406" s="7"/>
    </row>
    <row r="407" spans="1:51" ht="16" x14ac:dyDescent="0.2">
      <c r="A407" s="168">
        <v>42750.958333240495</v>
      </c>
      <c r="B407" s="171">
        <v>24326.585197640557</v>
      </c>
      <c r="C407">
        <f t="shared" si="7"/>
        <v>1</v>
      </c>
      <c r="D407"/>
      <c r="E407" s="7"/>
      <c r="F407" s="7"/>
      <c r="G407" s="7"/>
      <c r="H407" s="7"/>
      <c r="I407" s="7"/>
      <c r="J407" s="7"/>
      <c r="K407" s="7"/>
      <c r="L407" s="7"/>
      <c r="M407" s="7"/>
      <c r="N407" s="7"/>
      <c r="O407" s="7"/>
      <c r="P407" s="7"/>
      <c r="Q407" s="7"/>
      <c r="R407" s="7"/>
      <c r="S407" s="7"/>
      <c r="T407" s="7"/>
      <c r="U407" s="7"/>
      <c r="V407" s="7"/>
      <c r="W407" s="7"/>
      <c r="X407" s="7"/>
      <c r="Y407" s="7"/>
      <c r="Z407" s="7"/>
      <c r="AA407" s="7"/>
      <c r="AB407" s="7"/>
      <c r="AC407" s="7"/>
      <c r="AD407" s="7"/>
      <c r="AE407" s="7"/>
      <c r="AF407" s="7"/>
      <c r="AG407" s="7"/>
      <c r="AH407" s="7"/>
      <c r="AI407" s="7"/>
      <c r="AJ407" s="7"/>
      <c r="AK407" s="7"/>
      <c r="AL407" s="7"/>
      <c r="AM407" s="7"/>
      <c r="AN407" s="7"/>
      <c r="AO407" s="7"/>
      <c r="AP407" s="7"/>
      <c r="AQ407" s="7"/>
      <c r="AR407" s="7"/>
      <c r="AS407" s="7"/>
      <c r="AT407" s="7"/>
      <c r="AU407" s="7"/>
      <c r="AV407" s="7"/>
      <c r="AW407" s="7"/>
      <c r="AX407" s="7"/>
      <c r="AY407" s="7"/>
    </row>
    <row r="408" spans="1:51" ht="16" x14ac:dyDescent="0.2">
      <c r="A408" s="169">
        <v>42750.999999907159</v>
      </c>
      <c r="B408" s="172">
        <v>22932.170784658898</v>
      </c>
      <c r="C408">
        <f t="shared" si="7"/>
        <v>1</v>
      </c>
      <c r="D408"/>
      <c r="E408" s="7"/>
      <c r="F408" s="7"/>
      <c r="G408" s="7"/>
      <c r="H408" s="7"/>
      <c r="I408" s="7"/>
      <c r="J408" s="7"/>
      <c r="K408" s="7"/>
      <c r="L408" s="7"/>
      <c r="M408" s="7"/>
      <c r="N408" s="7"/>
      <c r="O408" s="7"/>
      <c r="P408" s="7"/>
      <c r="Q408" s="7"/>
      <c r="R408" s="7"/>
      <c r="S408" s="7"/>
      <c r="T408" s="7"/>
      <c r="U408" s="7"/>
      <c r="V408" s="7"/>
      <c r="W408" s="7"/>
      <c r="X408" s="7"/>
      <c r="Y408" s="7"/>
      <c r="Z408" s="7"/>
      <c r="AA408" s="7"/>
      <c r="AB408" s="7"/>
      <c r="AC408" s="7"/>
      <c r="AD408" s="7"/>
      <c r="AE408" s="7"/>
      <c r="AF408" s="7"/>
      <c r="AG408" s="7"/>
      <c r="AH408" s="7"/>
      <c r="AI408" s="7"/>
      <c r="AJ408" s="7"/>
      <c r="AK408" s="7"/>
      <c r="AL408" s="7"/>
      <c r="AM408" s="7"/>
      <c r="AN408" s="7"/>
      <c r="AO408" s="7"/>
      <c r="AP408" s="7"/>
      <c r="AQ408" s="7"/>
      <c r="AR408" s="7"/>
      <c r="AS408" s="7"/>
      <c r="AT408" s="7"/>
      <c r="AU408" s="7"/>
      <c r="AV408" s="7"/>
      <c r="AW408" s="7"/>
      <c r="AX408" s="7"/>
      <c r="AY408" s="7"/>
    </row>
    <row r="409" spans="1:51" ht="16" x14ac:dyDescent="0.2">
      <c r="A409" s="168">
        <v>42751.041666573823</v>
      </c>
      <c r="B409" s="171">
        <v>22048.813424202064</v>
      </c>
      <c r="C409">
        <f t="shared" si="7"/>
        <v>1</v>
      </c>
      <c r="D409"/>
      <c r="E409" s="7"/>
      <c r="F409" s="7"/>
      <c r="G409" s="7"/>
      <c r="H409" s="7"/>
      <c r="I409" s="7"/>
      <c r="J409" s="7"/>
      <c r="K409" s="7"/>
      <c r="L409" s="7"/>
      <c r="M409" s="7"/>
      <c r="N409" s="7"/>
      <c r="O409" s="7"/>
      <c r="P409" s="7"/>
      <c r="Q409" s="7"/>
      <c r="R409" s="7"/>
      <c r="S409" s="7"/>
      <c r="T409" s="7"/>
      <c r="U409" s="7"/>
      <c r="V409" s="7"/>
      <c r="W409" s="7"/>
      <c r="X409" s="7"/>
      <c r="Y409" s="7"/>
      <c r="Z409" s="7"/>
      <c r="AA409" s="7"/>
      <c r="AB409" s="7"/>
      <c r="AC409" s="7"/>
      <c r="AD409" s="7"/>
      <c r="AE409" s="7"/>
      <c r="AF409" s="7"/>
      <c r="AG409" s="7"/>
      <c r="AH409" s="7"/>
      <c r="AI409" s="7"/>
      <c r="AJ409" s="7"/>
      <c r="AK409" s="7"/>
      <c r="AL409" s="7"/>
      <c r="AM409" s="7"/>
      <c r="AN409" s="7"/>
      <c r="AO409" s="7"/>
      <c r="AP409" s="7"/>
      <c r="AQ409" s="7"/>
      <c r="AR409" s="7"/>
      <c r="AS409" s="7"/>
      <c r="AT409" s="7"/>
      <c r="AU409" s="7"/>
      <c r="AV409" s="7"/>
      <c r="AW409" s="7"/>
      <c r="AX409" s="7"/>
      <c r="AY409" s="7"/>
    </row>
    <row r="410" spans="1:51" ht="16" x14ac:dyDescent="0.2">
      <c r="A410" s="169">
        <v>42751.083333240487</v>
      </c>
      <c r="B410" s="172">
        <v>21310.997056515713</v>
      </c>
      <c r="C410">
        <f t="shared" si="7"/>
        <v>1</v>
      </c>
      <c r="D410"/>
      <c r="E410" s="7"/>
      <c r="F410" s="7"/>
      <c r="G410" s="7"/>
      <c r="H410" s="7"/>
      <c r="I410" s="7"/>
      <c r="J410" s="7"/>
      <c r="K410" s="7"/>
      <c r="L410" s="7"/>
      <c r="M410" s="7"/>
      <c r="N410" s="7"/>
      <c r="O410" s="7"/>
      <c r="P410" s="7"/>
      <c r="Q410" s="7"/>
      <c r="R410" s="7"/>
      <c r="S410" s="7"/>
      <c r="T410" s="7"/>
      <c r="U410" s="7"/>
      <c r="V410" s="7"/>
      <c r="W410" s="7"/>
      <c r="X410" s="7"/>
      <c r="Y410" s="7"/>
      <c r="Z410" s="7"/>
      <c r="AA410" s="7"/>
      <c r="AB410" s="7"/>
      <c r="AC410" s="7"/>
      <c r="AD410" s="7"/>
      <c r="AE410" s="7"/>
      <c r="AF410" s="7"/>
      <c r="AG410" s="7"/>
      <c r="AH410" s="7"/>
      <c r="AI410" s="7"/>
      <c r="AJ410" s="7"/>
      <c r="AK410" s="7"/>
      <c r="AL410" s="7"/>
      <c r="AM410" s="7"/>
      <c r="AN410" s="7"/>
      <c r="AO410" s="7"/>
      <c r="AP410" s="7"/>
      <c r="AQ410" s="7"/>
      <c r="AR410" s="7"/>
      <c r="AS410" s="7"/>
      <c r="AT410" s="7"/>
      <c r="AU410" s="7"/>
      <c r="AV410" s="7"/>
      <c r="AW410" s="7"/>
      <c r="AX410" s="7"/>
      <c r="AY410" s="7"/>
    </row>
    <row r="411" spans="1:51" ht="16" x14ac:dyDescent="0.2">
      <c r="A411" s="168">
        <v>42751.124999907152</v>
      </c>
      <c r="B411" s="171">
        <v>20946.291299388144</v>
      </c>
      <c r="C411">
        <f t="shared" si="7"/>
        <v>1</v>
      </c>
      <c r="D411"/>
      <c r="E411" s="7"/>
      <c r="F411" s="7"/>
      <c r="G411" s="7"/>
      <c r="H411" s="7"/>
      <c r="I411" s="7"/>
      <c r="J411" s="7"/>
      <c r="K411" s="7"/>
      <c r="L411" s="7"/>
      <c r="M411" s="7"/>
      <c r="N411" s="7"/>
      <c r="O411" s="7"/>
      <c r="P411" s="7"/>
      <c r="Q411" s="7"/>
      <c r="R411" s="7"/>
      <c r="S411" s="7"/>
      <c r="T411" s="7"/>
      <c r="U411" s="7"/>
      <c r="V411" s="7"/>
      <c r="W411" s="7"/>
      <c r="X411" s="7"/>
      <c r="Y411" s="7"/>
      <c r="Z411" s="7"/>
      <c r="AA411" s="7"/>
      <c r="AB411" s="7"/>
      <c r="AC411" s="7"/>
      <c r="AD411" s="7"/>
      <c r="AE411" s="7"/>
      <c r="AF411" s="7"/>
      <c r="AG411" s="7"/>
      <c r="AH411" s="7"/>
      <c r="AI411" s="7"/>
      <c r="AJ411" s="7"/>
      <c r="AK411" s="7"/>
      <c r="AL411" s="7"/>
      <c r="AM411" s="7"/>
      <c r="AN411" s="7"/>
      <c r="AO411" s="7"/>
      <c r="AP411" s="7"/>
      <c r="AQ411" s="7"/>
      <c r="AR411" s="7"/>
      <c r="AS411" s="7"/>
      <c r="AT411" s="7"/>
      <c r="AU411" s="7"/>
      <c r="AV411" s="7"/>
      <c r="AW411" s="7"/>
      <c r="AX411" s="7"/>
      <c r="AY411" s="7"/>
    </row>
    <row r="412" spans="1:51" ht="16" x14ac:dyDescent="0.2">
      <c r="A412" s="169">
        <v>42751.166666573816</v>
      </c>
      <c r="B412" s="172">
        <v>20969.847059338092</v>
      </c>
      <c r="C412">
        <f t="shared" si="7"/>
        <v>1</v>
      </c>
      <c r="D412"/>
      <c r="E412" s="7"/>
      <c r="F412" s="7"/>
      <c r="G412" s="7"/>
      <c r="H412" s="7"/>
      <c r="I412" s="7"/>
      <c r="J412" s="7"/>
      <c r="K412" s="7"/>
      <c r="L412" s="7"/>
      <c r="M412" s="7"/>
      <c r="N412" s="7"/>
      <c r="O412" s="7"/>
      <c r="P412" s="7"/>
      <c r="Q412" s="7"/>
      <c r="R412" s="7"/>
      <c r="S412" s="7"/>
      <c r="T412" s="7"/>
      <c r="U412" s="7"/>
      <c r="V412" s="7"/>
      <c r="W412" s="7"/>
      <c r="X412" s="7"/>
      <c r="Y412" s="7"/>
      <c r="Z412" s="7"/>
      <c r="AA412" s="7"/>
      <c r="AB412" s="7"/>
      <c r="AC412" s="7"/>
      <c r="AD412" s="7"/>
      <c r="AE412" s="7"/>
      <c r="AF412" s="7"/>
      <c r="AG412" s="7"/>
      <c r="AH412" s="7"/>
      <c r="AI412" s="7"/>
      <c r="AJ412" s="7"/>
      <c r="AK412" s="7"/>
      <c r="AL412" s="7"/>
      <c r="AM412" s="7"/>
      <c r="AN412" s="7"/>
      <c r="AO412" s="7"/>
      <c r="AP412" s="7"/>
      <c r="AQ412" s="7"/>
      <c r="AR412" s="7"/>
      <c r="AS412" s="7"/>
      <c r="AT412" s="7"/>
      <c r="AU412" s="7"/>
      <c r="AV412" s="7"/>
      <c r="AW412" s="7"/>
      <c r="AX412" s="7"/>
      <c r="AY412" s="7"/>
    </row>
    <row r="413" spans="1:51" ht="16" x14ac:dyDescent="0.2">
      <c r="A413" s="168">
        <v>42751.20833324048</v>
      </c>
      <c r="B413" s="171">
        <v>21522.726594718875</v>
      </c>
      <c r="C413">
        <f t="shared" si="7"/>
        <v>1</v>
      </c>
      <c r="D413"/>
      <c r="E413" s="7"/>
      <c r="F413" s="7"/>
      <c r="G413" s="7"/>
      <c r="H413" s="7"/>
      <c r="I413" s="7"/>
      <c r="J413" s="7"/>
      <c r="K413" s="7"/>
      <c r="L413" s="7"/>
      <c r="M413" s="7"/>
      <c r="N413" s="7"/>
      <c r="O413" s="7"/>
      <c r="P413" s="7"/>
      <c r="Q413" s="7"/>
      <c r="R413" s="7"/>
      <c r="S413" s="7"/>
      <c r="T413" s="7"/>
      <c r="U413" s="7"/>
      <c r="V413" s="7"/>
      <c r="W413" s="7"/>
      <c r="X413" s="7"/>
      <c r="Y413" s="7"/>
      <c r="Z413" s="7"/>
      <c r="AA413" s="7"/>
      <c r="AB413" s="7"/>
      <c r="AC413" s="7"/>
      <c r="AD413" s="7"/>
      <c r="AE413" s="7"/>
      <c r="AF413" s="7"/>
      <c r="AG413" s="7"/>
      <c r="AH413" s="7"/>
      <c r="AI413" s="7"/>
      <c r="AJ413" s="7"/>
      <c r="AK413" s="7"/>
      <c r="AL413" s="7"/>
      <c r="AM413" s="7"/>
      <c r="AN413" s="7"/>
      <c r="AO413" s="7"/>
      <c r="AP413" s="7"/>
      <c r="AQ413" s="7"/>
      <c r="AR413" s="7"/>
      <c r="AS413" s="7"/>
      <c r="AT413" s="7"/>
      <c r="AU413" s="7"/>
      <c r="AV413" s="7"/>
      <c r="AW413" s="7"/>
      <c r="AX413" s="7"/>
      <c r="AY413" s="7"/>
    </row>
    <row r="414" spans="1:51" ht="16" x14ac:dyDescent="0.2">
      <c r="A414" s="169">
        <v>42751.249999907144</v>
      </c>
      <c r="B414" s="172">
        <v>22764.632335082755</v>
      </c>
      <c r="C414">
        <f t="shared" si="7"/>
        <v>1</v>
      </c>
      <c r="D414"/>
      <c r="E414" s="7"/>
      <c r="F414" s="7"/>
      <c r="G414" s="7"/>
      <c r="H414" s="7"/>
      <c r="I414" s="7"/>
      <c r="J414" s="7"/>
      <c r="K414" s="7"/>
      <c r="L414" s="7"/>
      <c r="M414" s="7"/>
      <c r="N414" s="7"/>
      <c r="O414" s="7"/>
      <c r="P414" s="7"/>
      <c r="Q414" s="7"/>
      <c r="R414" s="7"/>
      <c r="S414" s="7"/>
      <c r="T414" s="7"/>
      <c r="U414" s="7"/>
      <c r="V414" s="7"/>
      <c r="W414" s="7"/>
      <c r="X414" s="7"/>
      <c r="Y414" s="7"/>
      <c r="Z414" s="7"/>
      <c r="AA414" s="7"/>
      <c r="AB414" s="7"/>
      <c r="AC414" s="7"/>
      <c r="AD414" s="7"/>
      <c r="AE414" s="7"/>
      <c r="AF414" s="7"/>
      <c r="AG414" s="7"/>
      <c r="AH414" s="7"/>
      <c r="AI414" s="7"/>
      <c r="AJ414" s="7"/>
      <c r="AK414" s="7"/>
      <c r="AL414" s="7"/>
      <c r="AM414" s="7"/>
      <c r="AN414" s="7"/>
      <c r="AO414" s="7"/>
      <c r="AP414" s="7"/>
      <c r="AQ414" s="7"/>
      <c r="AR414" s="7"/>
      <c r="AS414" s="7"/>
      <c r="AT414" s="7"/>
      <c r="AU414" s="7"/>
      <c r="AV414" s="7"/>
      <c r="AW414" s="7"/>
      <c r="AX414" s="7"/>
      <c r="AY414" s="7"/>
    </row>
    <row r="415" spans="1:51" ht="16" x14ac:dyDescent="0.2">
      <c r="A415" s="168">
        <v>42751.291666573808</v>
      </c>
      <c r="B415" s="171">
        <v>24622.710414949903</v>
      </c>
      <c r="C415">
        <f t="shared" si="7"/>
        <v>1</v>
      </c>
      <c r="D415"/>
      <c r="E415" s="7"/>
      <c r="F415" s="7"/>
      <c r="G415" s="7"/>
      <c r="H415" s="7"/>
      <c r="I415" s="7"/>
      <c r="J415" s="7"/>
      <c r="K415" s="7"/>
      <c r="L415" s="7"/>
      <c r="M415" s="7"/>
      <c r="N415" s="7"/>
      <c r="O415" s="7"/>
      <c r="P415" s="7"/>
      <c r="Q415" s="7"/>
      <c r="R415" s="7"/>
      <c r="S415" s="7"/>
      <c r="T415" s="7"/>
      <c r="U415" s="7"/>
      <c r="V415" s="7"/>
      <c r="W415" s="7"/>
      <c r="X415" s="7"/>
      <c r="Y415" s="7"/>
      <c r="Z415" s="7"/>
      <c r="AA415" s="7"/>
      <c r="AB415" s="7"/>
      <c r="AC415" s="7"/>
      <c r="AD415" s="7"/>
      <c r="AE415" s="7"/>
      <c r="AF415" s="7"/>
      <c r="AG415" s="7"/>
      <c r="AH415" s="7"/>
      <c r="AI415" s="7"/>
      <c r="AJ415" s="7"/>
      <c r="AK415" s="7"/>
      <c r="AL415" s="7"/>
      <c r="AM415" s="7"/>
      <c r="AN415" s="7"/>
      <c r="AO415" s="7"/>
      <c r="AP415" s="7"/>
      <c r="AQ415" s="7"/>
      <c r="AR415" s="7"/>
      <c r="AS415" s="7"/>
      <c r="AT415" s="7"/>
      <c r="AU415" s="7"/>
      <c r="AV415" s="7"/>
      <c r="AW415" s="7"/>
      <c r="AX415" s="7"/>
      <c r="AY415" s="7"/>
    </row>
    <row r="416" spans="1:51" ht="16" x14ac:dyDescent="0.2">
      <c r="A416" s="169">
        <v>42751.333333240473</v>
      </c>
      <c r="B416" s="172">
        <v>25771.183061994703</v>
      </c>
      <c r="C416">
        <f t="shared" si="7"/>
        <v>1</v>
      </c>
      <c r="D416"/>
      <c r="E416" s="7"/>
      <c r="F416" s="7"/>
      <c r="G416" s="7"/>
      <c r="H416" s="7"/>
      <c r="I416" s="7"/>
      <c r="J416" s="7"/>
      <c r="K416" s="7"/>
      <c r="L416" s="7"/>
      <c r="M416" s="7"/>
      <c r="N416" s="7"/>
      <c r="O416" s="7"/>
      <c r="P416" s="7"/>
      <c r="Q416" s="7"/>
      <c r="R416" s="7"/>
      <c r="S416" s="7"/>
      <c r="T416" s="7"/>
      <c r="U416" s="7"/>
      <c r="V416" s="7"/>
      <c r="W416" s="7"/>
      <c r="X416" s="7"/>
      <c r="Y416" s="7"/>
      <c r="Z416" s="7"/>
      <c r="AA416" s="7"/>
      <c r="AB416" s="7"/>
      <c r="AC416" s="7"/>
      <c r="AD416" s="7"/>
      <c r="AE416" s="7"/>
      <c r="AF416" s="7"/>
      <c r="AG416" s="7"/>
      <c r="AH416" s="7"/>
      <c r="AI416" s="7"/>
      <c r="AJ416" s="7"/>
      <c r="AK416" s="7"/>
      <c r="AL416" s="7"/>
      <c r="AM416" s="7"/>
      <c r="AN416" s="7"/>
      <c r="AO416" s="7"/>
      <c r="AP416" s="7"/>
      <c r="AQ416" s="7"/>
      <c r="AR416" s="7"/>
      <c r="AS416" s="7"/>
      <c r="AT416" s="7"/>
      <c r="AU416" s="7"/>
      <c r="AV416" s="7"/>
      <c r="AW416" s="7"/>
      <c r="AX416" s="7"/>
      <c r="AY416" s="7"/>
    </row>
    <row r="417" spans="1:51" ht="16" x14ac:dyDescent="0.2">
      <c r="A417" s="168">
        <v>42751.374999907137</v>
      </c>
      <c r="B417" s="171">
        <v>26331.116043462796</v>
      </c>
      <c r="C417">
        <f t="shared" si="7"/>
        <v>1</v>
      </c>
      <c r="D417"/>
      <c r="E417" s="7"/>
      <c r="F417" s="7"/>
      <c r="G417" s="7"/>
      <c r="H417" s="7"/>
      <c r="I417" s="7"/>
      <c r="J417" s="7"/>
      <c r="K417" s="7"/>
      <c r="L417" s="7"/>
      <c r="M417" s="7"/>
      <c r="N417" s="7"/>
      <c r="O417" s="7"/>
      <c r="P417" s="7"/>
      <c r="Q417" s="7"/>
      <c r="R417" s="7"/>
      <c r="S417" s="7"/>
      <c r="T417" s="7"/>
      <c r="U417" s="7"/>
      <c r="V417" s="7"/>
      <c r="W417" s="7"/>
      <c r="X417" s="7"/>
      <c r="Y417" s="7"/>
      <c r="Z417" s="7"/>
      <c r="AA417" s="7"/>
      <c r="AB417" s="7"/>
      <c r="AC417" s="7"/>
      <c r="AD417" s="7"/>
      <c r="AE417" s="7"/>
      <c r="AF417" s="7"/>
      <c r="AG417" s="7"/>
      <c r="AH417" s="7"/>
      <c r="AI417" s="7"/>
      <c r="AJ417" s="7"/>
      <c r="AK417" s="7"/>
      <c r="AL417" s="7"/>
      <c r="AM417" s="7"/>
      <c r="AN417" s="7"/>
      <c r="AO417" s="7"/>
      <c r="AP417" s="7"/>
      <c r="AQ417" s="7"/>
      <c r="AR417" s="7"/>
      <c r="AS417" s="7"/>
      <c r="AT417" s="7"/>
      <c r="AU417" s="7"/>
      <c r="AV417" s="7"/>
      <c r="AW417" s="7"/>
      <c r="AX417" s="7"/>
      <c r="AY417" s="7"/>
    </row>
    <row r="418" spans="1:51" ht="16" x14ac:dyDescent="0.2">
      <c r="A418" s="169">
        <v>42751.416666573801</v>
      </c>
      <c r="B418" s="172">
        <v>26315.982652633083</v>
      </c>
      <c r="C418">
        <f t="shared" si="7"/>
        <v>1</v>
      </c>
      <c r="D418"/>
      <c r="E418" s="7"/>
      <c r="F418" s="7"/>
      <c r="G418" s="7"/>
      <c r="H418" s="7"/>
      <c r="I418" s="7"/>
      <c r="J418" s="7"/>
      <c r="K418" s="7"/>
      <c r="L418" s="7"/>
      <c r="M418" s="7"/>
      <c r="N418" s="7"/>
      <c r="O418" s="7"/>
      <c r="P418" s="7"/>
      <c r="Q418" s="7"/>
      <c r="R418" s="7"/>
      <c r="S418" s="7"/>
      <c r="T418" s="7"/>
      <c r="U418" s="7"/>
      <c r="V418" s="7"/>
      <c r="W418" s="7"/>
      <c r="X418" s="7"/>
      <c r="Y418" s="7"/>
      <c r="Z418" s="7"/>
      <c r="AA418" s="7"/>
      <c r="AB418" s="7"/>
      <c r="AC418" s="7"/>
      <c r="AD418" s="7"/>
      <c r="AE418" s="7"/>
      <c r="AF418" s="7"/>
      <c r="AG418" s="7"/>
      <c r="AH418" s="7"/>
      <c r="AI418" s="7"/>
      <c r="AJ418" s="7"/>
      <c r="AK418" s="7"/>
      <c r="AL418" s="7"/>
      <c r="AM418" s="7"/>
      <c r="AN418" s="7"/>
      <c r="AO418" s="7"/>
      <c r="AP418" s="7"/>
      <c r="AQ418" s="7"/>
      <c r="AR418" s="7"/>
      <c r="AS418" s="7"/>
      <c r="AT418" s="7"/>
      <c r="AU418" s="7"/>
      <c r="AV418" s="7"/>
      <c r="AW418" s="7"/>
      <c r="AX418" s="7"/>
      <c r="AY418" s="7"/>
    </row>
    <row r="419" spans="1:51" ht="16" x14ac:dyDescent="0.2">
      <c r="A419" s="168">
        <v>42751.458333240465</v>
      </c>
      <c r="B419" s="171">
        <v>25902.869202961898</v>
      </c>
      <c r="C419">
        <f t="shared" si="7"/>
        <v>1</v>
      </c>
      <c r="D419"/>
      <c r="E419" s="7"/>
      <c r="F419" s="7"/>
      <c r="G419" s="7"/>
      <c r="H419" s="7"/>
      <c r="I419" s="7"/>
      <c r="J419" s="7"/>
      <c r="K419" s="7"/>
      <c r="L419" s="7"/>
      <c r="M419" s="7"/>
      <c r="N419" s="7"/>
      <c r="O419" s="7"/>
      <c r="P419" s="7"/>
      <c r="Q419" s="7"/>
      <c r="R419" s="7"/>
      <c r="S419" s="7"/>
      <c r="T419" s="7"/>
      <c r="U419" s="7"/>
      <c r="V419" s="7"/>
      <c r="W419" s="7"/>
      <c r="X419" s="7"/>
      <c r="Y419" s="7"/>
      <c r="Z419" s="7"/>
      <c r="AA419" s="7"/>
      <c r="AB419" s="7"/>
      <c r="AC419" s="7"/>
      <c r="AD419" s="7"/>
      <c r="AE419" s="7"/>
      <c r="AF419" s="7"/>
      <c r="AG419" s="7"/>
      <c r="AH419" s="7"/>
      <c r="AI419" s="7"/>
      <c r="AJ419" s="7"/>
      <c r="AK419" s="7"/>
      <c r="AL419" s="7"/>
      <c r="AM419" s="7"/>
      <c r="AN419" s="7"/>
      <c r="AO419" s="7"/>
      <c r="AP419" s="7"/>
      <c r="AQ419" s="7"/>
      <c r="AR419" s="7"/>
      <c r="AS419" s="7"/>
      <c r="AT419" s="7"/>
      <c r="AU419" s="7"/>
      <c r="AV419" s="7"/>
      <c r="AW419" s="7"/>
      <c r="AX419" s="7"/>
      <c r="AY419" s="7"/>
    </row>
    <row r="420" spans="1:51" ht="16" x14ac:dyDescent="0.2">
      <c r="A420" s="169">
        <v>42751.49999990713</v>
      </c>
      <c r="B420" s="172">
        <v>25359.46802676209</v>
      </c>
      <c r="C420">
        <f t="shared" si="7"/>
        <v>1</v>
      </c>
      <c r="D420"/>
      <c r="E420" s="7"/>
      <c r="F420" s="7"/>
      <c r="G420" s="7"/>
      <c r="H420" s="7"/>
      <c r="I420" s="7"/>
      <c r="J420" s="7"/>
      <c r="K420" s="7"/>
      <c r="L420" s="7"/>
      <c r="M420" s="7"/>
      <c r="N420" s="7"/>
      <c r="O420" s="7"/>
      <c r="P420" s="7"/>
      <c r="Q420" s="7"/>
      <c r="R420" s="7"/>
      <c r="S420" s="7"/>
      <c r="T420" s="7"/>
      <c r="U420" s="7"/>
      <c r="V420" s="7"/>
      <c r="W420" s="7"/>
      <c r="X420" s="7"/>
      <c r="Y420" s="7"/>
      <c r="Z420" s="7"/>
      <c r="AA420" s="7"/>
      <c r="AB420" s="7"/>
      <c r="AC420" s="7"/>
      <c r="AD420" s="7"/>
      <c r="AE420" s="7"/>
      <c r="AF420" s="7"/>
      <c r="AG420" s="7"/>
      <c r="AH420" s="7"/>
      <c r="AI420" s="7"/>
      <c r="AJ420" s="7"/>
      <c r="AK420" s="7"/>
      <c r="AL420" s="7"/>
      <c r="AM420" s="7"/>
      <c r="AN420" s="7"/>
      <c r="AO420" s="7"/>
      <c r="AP420" s="7"/>
      <c r="AQ420" s="7"/>
      <c r="AR420" s="7"/>
      <c r="AS420" s="7"/>
      <c r="AT420" s="7"/>
      <c r="AU420" s="7"/>
      <c r="AV420" s="7"/>
      <c r="AW420" s="7"/>
      <c r="AX420" s="7"/>
      <c r="AY420" s="7"/>
    </row>
    <row r="421" spans="1:51" ht="16" x14ac:dyDescent="0.2">
      <c r="A421" s="168">
        <v>42751.541666573794</v>
      </c>
      <c r="B421" s="171">
        <v>24884.782834240032</v>
      </c>
      <c r="C421">
        <f t="shared" si="7"/>
        <v>1</v>
      </c>
      <c r="D421"/>
      <c r="E421" s="7"/>
      <c r="F421" s="7"/>
      <c r="G421" s="7"/>
      <c r="H421" s="7"/>
      <c r="I421" s="7"/>
      <c r="J421" s="7"/>
      <c r="K421" s="7"/>
      <c r="L421" s="7"/>
      <c r="M421" s="7"/>
      <c r="N421" s="7"/>
      <c r="O421" s="7"/>
      <c r="P421" s="7"/>
      <c r="Q421" s="7"/>
      <c r="R421" s="7"/>
      <c r="S421" s="7"/>
      <c r="T421" s="7"/>
      <c r="U421" s="7"/>
      <c r="V421" s="7"/>
      <c r="W421" s="7"/>
      <c r="X421" s="7"/>
      <c r="Y421" s="7"/>
      <c r="Z421" s="7"/>
      <c r="AA421" s="7"/>
      <c r="AB421" s="7"/>
      <c r="AC421" s="7"/>
      <c r="AD421" s="7"/>
      <c r="AE421" s="7"/>
      <c r="AF421" s="7"/>
      <c r="AG421" s="7"/>
      <c r="AH421" s="7"/>
      <c r="AI421" s="7"/>
      <c r="AJ421" s="7"/>
      <c r="AK421" s="7"/>
      <c r="AL421" s="7"/>
      <c r="AM421" s="7"/>
      <c r="AN421" s="7"/>
      <c r="AO421" s="7"/>
      <c r="AP421" s="7"/>
      <c r="AQ421" s="7"/>
      <c r="AR421" s="7"/>
      <c r="AS421" s="7"/>
      <c r="AT421" s="7"/>
      <c r="AU421" s="7"/>
      <c r="AV421" s="7"/>
      <c r="AW421" s="7"/>
      <c r="AX421" s="7"/>
      <c r="AY421" s="7"/>
    </row>
    <row r="422" spans="1:51" ht="16" x14ac:dyDescent="0.2">
      <c r="A422" s="169">
        <v>42751.583333240458</v>
      </c>
      <c r="B422" s="172">
        <v>24559.393894200715</v>
      </c>
      <c r="C422">
        <f t="shared" si="7"/>
        <v>1</v>
      </c>
      <c r="D422"/>
      <c r="E422" s="7"/>
      <c r="F422" s="7"/>
      <c r="G422" s="7"/>
      <c r="H422" s="7"/>
      <c r="I422" s="7"/>
      <c r="J422" s="7"/>
      <c r="K422" s="7"/>
      <c r="L422" s="7"/>
      <c r="M422" s="7"/>
      <c r="N422" s="7"/>
      <c r="O422" s="7"/>
      <c r="P422" s="7"/>
      <c r="Q422" s="7"/>
      <c r="R422" s="7"/>
      <c r="S422" s="7"/>
      <c r="T422" s="7"/>
      <c r="U422" s="7"/>
      <c r="V422" s="7"/>
      <c r="W422" s="7"/>
      <c r="X422" s="7"/>
      <c r="Y422" s="7"/>
      <c r="Z422" s="7"/>
      <c r="AA422" s="7"/>
      <c r="AB422" s="7"/>
      <c r="AC422" s="7"/>
      <c r="AD422" s="7"/>
      <c r="AE422" s="7"/>
      <c r="AF422" s="7"/>
      <c r="AG422" s="7"/>
      <c r="AH422" s="7"/>
      <c r="AI422" s="7"/>
      <c r="AJ422" s="7"/>
      <c r="AK422" s="7"/>
      <c r="AL422" s="7"/>
      <c r="AM422" s="7"/>
      <c r="AN422" s="7"/>
      <c r="AO422" s="7"/>
      <c r="AP422" s="7"/>
      <c r="AQ422" s="7"/>
      <c r="AR422" s="7"/>
      <c r="AS422" s="7"/>
      <c r="AT422" s="7"/>
      <c r="AU422" s="7"/>
      <c r="AV422" s="7"/>
      <c r="AW422" s="7"/>
      <c r="AX422" s="7"/>
      <c r="AY422" s="7"/>
    </row>
    <row r="423" spans="1:51" ht="16" x14ac:dyDescent="0.2">
      <c r="A423" s="168">
        <v>42751.624999907122</v>
      </c>
      <c r="B423" s="171">
        <v>24914.052292484921</v>
      </c>
      <c r="C423">
        <f t="shared" si="7"/>
        <v>1</v>
      </c>
      <c r="D423"/>
      <c r="E423" s="7"/>
      <c r="F423" s="7"/>
      <c r="G423" s="7"/>
      <c r="H423" s="7"/>
      <c r="I423" s="7"/>
      <c r="J423" s="7"/>
      <c r="K423" s="7"/>
      <c r="L423" s="7"/>
      <c r="M423" s="7"/>
      <c r="N423" s="7"/>
      <c r="O423" s="7"/>
      <c r="P423" s="7"/>
      <c r="Q423" s="7"/>
      <c r="R423" s="7"/>
      <c r="S423" s="7"/>
      <c r="T423" s="7"/>
      <c r="U423" s="7"/>
      <c r="V423" s="7"/>
      <c r="W423" s="7"/>
      <c r="X423" s="7"/>
      <c r="Y423" s="7"/>
      <c r="Z423" s="7"/>
      <c r="AA423" s="7"/>
      <c r="AB423" s="7"/>
      <c r="AC423" s="7"/>
      <c r="AD423" s="7"/>
      <c r="AE423" s="7"/>
      <c r="AF423" s="7"/>
      <c r="AG423" s="7"/>
      <c r="AH423" s="7"/>
      <c r="AI423" s="7"/>
      <c r="AJ423" s="7"/>
      <c r="AK423" s="7"/>
      <c r="AL423" s="7"/>
      <c r="AM423" s="7"/>
      <c r="AN423" s="7"/>
      <c r="AO423" s="7"/>
      <c r="AP423" s="7"/>
      <c r="AQ423" s="7"/>
      <c r="AR423" s="7"/>
      <c r="AS423" s="7"/>
      <c r="AT423" s="7"/>
      <c r="AU423" s="7"/>
      <c r="AV423" s="7"/>
      <c r="AW423" s="7"/>
      <c r="AX423" s="7"/>
      <c r="AY423" s="7"/>
    </row>
    <row r="424" spans="1:51" ht="16" x14ac:dyDescent="0.2">
      <c r="A424" s="169">
        <v>42751.666666573787</v>
      </c>
      <c r="B424" s="172">
        <v>25329.707546746467</v>
      </c>
      <c r="C424">
        <f t="shared" si="7"/>
        <v>1</v>
      </c>
      <c r="D424"/>
      <c r="E424" s="7"/>
      <c r="F424" s="7"/>
      <c r="G424" s="7"/>
      <c r="H424" s="7"/>
      <c r="I424" s="7"/>
      <c r="J424" s="7"/>
      <c r="K424" s="7"/>
      <c r="L424" s="7"/>
      <c r="M424" s="7"/>
      <c r="N424" s="7"/>
      <c r="O424" s="7"/>
      <c r="P424" s="7"/>
      <c r="Q424" s="7"/>
      <c r="R424" s="7"/>
      <c r="S424" s="7"/>
      <c r="T424" s="7"/>
      <c r="U424" s="7"/>
      <c r="V424" s="7"/>
      <c r="W424" s="7"/>
      <c r="X424" s="7"/>
      <c r="Y424" s="7"/>
      <c r="Z424" s="7"/>
      <c r="AA424" s="7"/>
      <c r="AB424" s="7"/>
      <c r="AC424" s="7"/>
      <c r="AD424" s="7"/>
      <c r="AE424" s="7"/>
      <c r="AF424" s="7"/>
      <c r="AG424" s="7"/>
      <c r="AH424" s="7"/>
      <c r="AI424" s="7"/>
      <c r="AJ424" s="7"/>
      <c r="AK424" s="7"/>
      <c r="AL424" s="7"/>
      <c r="AM424" s="7"/>
      <c r="AN424" s="7"/>
      <c r="AO424" s="7"/>
      <c r="AP424" s="7"/>
      <c r="AQ424" s="7"/>
      <c r="AR424" s="7"/>
      <c r="AS424" s="7"/>
      <c r="AT424" s="7"/>
      <c r="AU424" s="7"/>
      <c r="AV424" s="7"/>
      <c r="AW424" s="7"/>
      <c r="AX424" s="7"/>
      <c r="AY424" s="7"/>
    </row>
    <row r="425" spans="1:51" ht="16" x14ac:dyDescent="0.2">
      <c r="A425" s="168">
        <v>42751.708333240451</v>
      </c>
      <c r="B425" s="171">
        <v>26338.266497869517</v>
      </c>
      <c r="C425">
        <f t="shared" si="7"/>
        <v>1</v>
      </c>
      <c r="D425"/>
      <c r="E425" s="7"/>
      <c r="F425" s="7"/>
      <c r="G425" s="7"/>
      <c r="H425" s="7"/>
      <c r="I425" s="7"/>
      <c r="J425" s="7"/>
      <c r="K425" s="7"/>
      <c r="L425" s="7"/>
      <c r="M425" s="7"/>
      <c r="N425" s="7"/>
      <c r="O425" s="7"/>
      <c r="P425" s="7"/>
      <c r="Q425" s="7"/>
      <c r="R425" s="7"/>
      <c r="S425" s="7"/>
      <c r="T425" s="7"/>
      <c r="U425" s="7"/>
      <c r="V425" s="7"/>
      <c r="W425" s="7"/>
      <c r="X425" s="7"/>
      <c r="Y425" s="7"/>
      <c r="Z425" s="7"/>
      <c r="AA425" s="7"/>
      <c r="AB425" s="7"/>
      <c r="AC425" s="7"/>
      <c r="AD425" s="7"/>
      <c r="AE425" s="7"/>
      <c r="AF425" s="7"/>
      <c r="AG425" s="7"/>
      <c r="AH425" s="7"/>
      <c r="AI425" s="7"/>
      <c r="AJ425" s="7"/>
      <c r="AK425" s="7"/>
      <c r="AL425" s="7"/>
      <c r="AM425" s="7"/>
      <c r="AN425" s="7"/>
      <c r="AO425" s="7"/>
      <c r="AP425" s="7"/>
      <c r="AQ425" s="7"/>
      <c r="AR425" s="7"/>
      <c r="AS425" s="7"/>
      <c r="AT425" s="7"/>
      <c r="AU425" s="7"/>
      <c r="AV425" s="7"/>
      <c r="AW425" s="7"/>
      <c r="AX425" s="7"/>
      <c r="AY425" s="7"/>
    </row>
    <row r="426" spans="1:51" ht="16" x14ac:dyDescent="0.2">
      <c r="A426" s="169">
        <v>42751.749999907115</v>
      </c>
      <c r="B426" s="172">
        <v>29167.946981650781</v>
      </c>
      <c r="C426">
        <f t="shared" si="7"/>
        <v>1</v>
      </c>
      <c r="D426"/>
      <c r="E426" s="7"/>
      <c r="F426" s="7"/>
      <c r="G426" s="7"/>
      <c r="H426" s="7"/>
      <c r="I426" s="7"/>
      <c r="J426" s="7"/>
      <c r="K426" s="7"/>
      <c r="L426" s="7"/>
      <c r="M426" s="7"/>
      <c r="N426" s="7"/>
      <c r="O426" s="7"/>
      <c r="P426" s="7"/>
      <c r="Q426" s="7"/>
      <c r="R426" s="7"/>
      <c r="S426" s="7"/>
      <c r="T426" s="7"/>
      <c r="U426" s="7"/>
      <c r="V426" s="7"/>
      <c r="W426" s="7"/>
      <c r="X426" s="7"/>
      <c r="Y426" s="7"/>
      <c r="Z426" s="7"/>
      <c r="AA426" s="7"/>
      <c r="AB426" s="7"/>
      <c r="AC426" s="7"/>
      <c r="AD426" s="7"/>
      <c r="AE426" s="7"/>
      <c r="AF426" s="7"/>
      <c r="AG426" s="7"/>
      <c r="AH426" s="7"/>
      <c r="AI426" s="7"/>
      <c r="AJ426" s="7"/>
      <c r="AK426" s="7"/>
      <c r="AL426" s="7"/>
      <c r="AM426" s="7"/>
      <c r="AN426" s="7"/>
      <c r="AO426" s="7"/>
      <c r="AP426" s="7"/>
      <c r="AQ426" s="7"/>
      <c r="AR426" s="7"/>
      <c r="AS426" s="7"/>
      <c r="AT426" s="7"/>
      <c r="AU426" s="7"/>
      <c r="AV426" s="7"/>
      <c r="AW426" s="7"/>
      <c r="AX426" s="7"/>
      <c r="AY426" s="7"/>
    </row>
    <row r="427" spans="1:51" ht="16" x14ac:dyDescent="0.2">
      <c r="A427" s="168">
        <v>42751.791666573779</v>
      </c>
      <c r="B427" s="171">
        <v>30108.988344660582</v>
      </c>
      <c r="C427">
        <f t="shared" si="7"/>
        <v>1</v>
      </c>
      <c r="D427"/>
      <c r="E427" s="7"/>
      <c r="F427" s="7"/>
      <c r="G427" s="7"/>
      <c r="H427" s="7"/>
      <c r="I427" s="7"/>
      <c r="J427" s="7"/>
      <c r="K427" s="7"/>
      <c r="L427" s="7"/>
      <c r="M427" s="7"/>
      <c r="N427" s="7"/>
      <c r="O427" s="7"/>
      <c r="P427" s="7"/>
      <c r="Q427" s="7"/>
      <c r="R427" s="7"/>
      <c r="S427" s="7"/>
      <c r="T427" s="7"/>
      <c r="U427" s="7"/>
      <c r="V427" s="7"/>
      <c r="W427" s="7"/>
      <c r="X427" s="7"/>
      <c r="Y427" s="7"/>
      <c r="Z427" s="7"/>
      <c r="AA427" s="7"/>
      <c r="AB427" s="7"/>
      <c r="AC427" s="7"/>
      <c r="AD427" s="7"/>
      <c r="AE427" s="7"/>
      <c r="AF427" s="7"/>
      <c r="AG427" s="7"/>
      <c r="AH427" s="7"/>
      <c r="AI427" s="7"/>
      <c r="AJ427" s="7"/>
      <c r="AK427" s="7"/>
      <c r="AL427" s="7"/>
      <c r="AM427" s="7"/>
      <c r="AN427" s="7"/>
      <c r="AO427" s="7"/>
      <c r="AP427" s="7"/>
      <c r="AQ427" s="7"/>
      <c r="AR427" s="7"/>
      <c r="AS427" s="7"/>
      <c r="AT427" s="7"/>
      <c r="AU427" s="7"/>
      <c r="AV427" s="7"/>
      <c r="AW427" s="7"/>
      <c r="AX427" s="7"/>
      <c r="AY427" s="7"/>
    </row>
    <row r="428" spans="1:51" ht="16" x14ac:dyDescent="0.2">
      <c r="A428" s="169">
        <v>42751.833333240444</v>
      </c>
      <c r="B428" s="172">
        <v>29751.243026455883</v>
      </c>
      <c r="C428">
        <f t="shared" si="7"/>
        <v>1</v>
      </c>
      <c r="D428"/>
      <c r="E428" s="7"/>
      <c r="F428" s="7"/>
      <c r="G428" s="7"/>
      <c r="H428" s="7"/>
      <c r="I428" s="7"/>
      <c r="J428" s="7"/>
      <c r="K428" s="7"/>
      <c r="L428" s="7"/>
      <c r="M428" s="7"/>
      <c r="N428" s="7"/>
      <c r="O428" s="7"/>
      <c r="P428" s="7"/>
      <c r="Q428" s="7"/>
      <c r="R428" s="7"/>
      <c r="S428" s="7"/>
      <c r="T428" s="7"/>
      <c r="U428" s="7"/>
      <c r="V428" s="7"/>
      <c r="W428" s="7"/>
      <c r="X428" s="7"/>
      <c r="Y428" s="7"/>
      <c r="Z428" s="7"/>
      <c r="AA428" s="7"/>
      <c r="AB428" s="7"/>
      <c r="AC428" s="7"/>
      <c r="AD428" s="7"/>
      <c r="AE428" s="7"/>
      <c r="AF428" s="7"/>
      <c r="AG428" s="7"/>
      <c r="AH428" s="7"/>
      <c r="AI428" s="7"/>
      <c r="AJ428" s="7"/>
      <c r="AK428" s="7"/>
      <c r="AL428" s="7"/>
      <c r="AM428" s="7"/>
      <c r="AN428" s="7"/>
      <c r="AO428" s="7"/>
      <c r="AP428" s="7"/>
      <c r="AQ428" s="7"/>
      <c r="AR428" s="7"/>
      <c r="AS428" s="7"/>
      <c r="AT428" s="7"/>
      <c r="AU428" s="7"/>
      <c r="AV428" s="7"/>
      <c r="AW428" s="7"/>
      <c r="AX428" s="7"/>
      <c r="AY428" s="7"/>
    </row>
    <row r="429" spans="1:51" ht="16" x14ac:dyDescent="0.2">
      <c r="A429" s="168">
        <v>42751.874999907108</v>
      </c>
      <c r="B429" s="171">
        <v>28968.65357226265</v>
      </c>
      <c r="C429">
        <f t="shared" si="7"/>
        <v>1</v>
      </c>
      <c r="D429"/>
      <c r="E429" s="7"/>
      <c r="F429" s="7"/>
      <c r="G429" s="7"/>
      <c r="H429" s="7"/>
      <c r="I429" s="7"/>
      <c r="J429" s="7"/>
      <c r="K429" s="7"/>
      <c r="L429" s="7"/>
      <c r="M429" s="7"/>
      <c r="N429" s="7"/>
      <c r="O429" s="7"/>
      <c r="P429" s="7"/>
      <c r="Q429" s="7"/>
      <c r="R429" s="7"/>
      <c r="S429" s="7"/>
      <c r="T429" s="7"/>
      <c r="U429" s="7"/>
      <c r="V429" s="7"/>
      <c r="W429" s="7"/>
      <c r="X429" s="7"/>
      <c r="Y429" s="7"/>
      <c r="Z429" s="7"/>
      <c r="AA429" s="7"/>
      <c r="AB429" s="7"/>
      <c r="AC429" s="7"/>
      <c r="AD429" s="7"/>
      <c r="AE429" s="7"/>
      <c r="AF429" s="7"/>
      <c r="AG429" s="7"/>
      <c r="AH429" s="7"/>
      <c r="AI429" s="7"/>
      <c r="AJ429" s="7"/>
      <c r="AK429" s="7"/>
      <c r="AL429" s="7"/>
      <c r="AM429" s="7"/>
      <c r="AN429" s="7"/>
      <c r="AO429" s="7"/>
      <c r="AP429" s="7"/>
      <c r="AQ429" s="7"/>
      <c r="AR429" s="7"/>
      <c r="AS429" s="7"/>
      <c r="AT429" s="7"/>
      <c r="AU429" s="7"/>
      <c r="AV429" s="7"/>
      <c r="AW429" s="7"/>
      <c r="AX429" s="7"/>
      <c r="AY429" s="7"/>
    </row>
    <row r="430" spans="1:51" ht="16" x14ac:dyDescent="0.2">
      <c r="A430" s="169">
        <v>42751.916666573772</v>
      </c>
      <c r="B430" s="172">
        <v>27532.724773938582</v>
      </c>
      <c r="C430">
        <f t="shared" si="7"/>
        <v>1</v>
      </c>
      <c r="D430"/>
      <c r="E430" s="7"/>
      <c r="F430" s="7"/>
      <c r="G430" s="7"/>
      <c r="H430" s="7"/>
      <c r="I430" s="7"/>
      <c r="J430" s="7"/>
      <c r="K430" s="7"/>
      <c r="L430" s="7"/>
      <c r="M430" s="7"/>
      <c r="N430" s="7"/>
      <c r="O430" s="7"/>
      <c r="P430" s="7"/>
      <c r="Q430" s="7"/>
      <c r="R430" s="7"/>
      <c r="S430" s="7"/>
      <c r="T430" s="7"/>
      <c r="U430" s="7"/>
      <c r="V430" s="7"/>
      <c r="W430" s="7"/>
      <c r="X430" s="7"/>
      <c r="Y430" s="7"/>
      <c r="Z430" s="7"/>
      <c r="AA430" s="7"/>
      <c r="AB430" s="7"/>
      <c r="AC430" s="7"/>
      <c r="AD430" s="7"/>
      <c r="AE430" s="7"/>
      <c r="AF430" s="7"/>
      <c r="AG430" s="7"/>
      <c r="AH430" s="7"/>
      <c r="AI430" s="7"/>
      <c r="AJ430" s="7"/>
      <c r="AK430" s="7"/>
      <c r="AL430" s="7"/>
      <c r="AM430" s="7"/>
      <c r="AN430" s="7"/>
      <c r="AO430" s="7"/>
      <c r="AP430" s="7"/>
      <c r="AQ430" s="7"/>
      <c r="AR430" s="7"/>
      <c r="AS430" s="7"/>
      <c r="AT430" s="7"/>
      <c r="AU430" s="7"/>
      <c r="AV430" s="7"/>
      <c r="AW430" s="7"/>
      <c r="AX430" s="7"/>
      <c r="AY430" s="7"/>
    </row>
    <row r="431" spans="1:51" ht="16" x14ac:dyDescent="0.2">
      <c r="A431" s="168">
        <v>42751.958333240436</v>
      </c>
      <c r="B431" s="171">
        <v>25424.465032579468</v>
      </c>
      <c r="C431">
        <f t="shared" si="7"/>
        <v>1</v>
      </c>
      <c r="D431"/>
      <c r="E431" s="7"/>
      <c r="F431" s="7"/>
      <c r="G431" s="7"/>
      <c r="H431" s="7"/>
      <c r="I431" s="7"/>
      <c r="J431" s="7"/>
      <c r="K431" s="7"/>
      <c r="L431" s="7"/>
      <c r="M431" s="7"/>
      <c r="N431" s="7"/>
      <c r="O431" s="7"/>
      <c r="P431" s="7"/>
      <c r="Q431" s="7"/>
      <c r="R431" s="7"/>
      <c r="S431" s="7"/>
      <c r="T431" s="7"/>
      <c r="U431" s="7"/>
      <c r="V431" s="7"/>
      <c r="W431" s="7"/>
      <c r="X431" s="7"/>
      <c r="Y431" s="7"/>
      <c r="Z431" s="7"/>
      <c r="AA431" s="7"/>
      <c r="AB431" s="7"/>
      <c r="AC431" s="7"/>
      <c r="AD431" s="7"/>
      <c r="AE431" s="7"/>
      <c r="AF431" s="7"/>
      <c r="AG431" s="7"/>
      <c r="AH431" s="7"/>
      <c r="AI431" s="7"/>
      <c r="AJ431" s="7"/>
      <c r="AK431" s="7"/>
      <c r="AL431" s="7"/>
      <c r="AM431" s="7"/>
      <c r="AN431" s="7"/>
      <c r="AO431" s="7"/>
      <c r="AP431" s="7"/>
      <c r="AQ431" s="7"/>
      <c r="AR431" s="7"/>
      <c r="AS431" s="7"/>
      <c r="AT431" s="7"/>
      <c r="AU431" s="7"/>
      <c r="AV431" s="7"/>
      <c r="AW431" s="7"/>
      <c r="AX431" s="7"/>
      <c r="AY431" s="7"/>
    </row>
    <row r="432" spans="1:51" ht="16" x14ac:dyDescent="0.2">
      <c r="A432" s="169">
        <v>42751.999999907101</v>
      </c>
      <c r="B432" s="172">
        <v>23656.113242671581</v>
      </c>
      <c r="C432">
        <f t="shared" si="7"/>
        <v>1</v>
      </c>
      <c r="D432"/>
      <c r="E432" s="7"/>
      <c r="F432" s="7"/>
      <c r="G432" s="7"/>
      <c r="H432" s="7"/>
      <c r="I432" s="7"/>
      <c r="J432" s="7"/>
      <c r="K432" s="7"/>
      <c r="L432" s="7"/>
      <c r="M432" s="7"/>
      <c r="N432" s="7"/>
      <c r="O432" s="7"/>
      <c r="P432" s="7"/>
      <c r="Q432" s="7"/>
      <c r="R432" s="7"/>
      <c r="S432" s="7"/>
      <c r="T432" s="7"/>
      <c r="U432" s="7"/>
      <c r="V432" s="7"/>
      <c r="W432" s="7"/>
      <c r="X432" s="7"/>
      <c r="Y432" s="7"/>
      <c r="Z432" s="7"/>
      <c r="AA432" s="7"/>
      <c r="AB432" s="7"/>
      <c r="AC432" s="7"/>
      <c r="AD432" s="7"/>
      <c r="AE432" s="7"/>
      <c r="AF432" s="7"/>
      <c r="AG432" s="7"/>
      <c r="AH432" s="7"/>
      <c r="AI432" s="7"/>
      <c r="AJ432" s="7"/>
      <c r="AK432" s="7"/>
      <c r="AL432" s="7"/>
      <c r="AM432" s="7"/>
      <c r="AN432" s="7"/>
      <c r="AO432" s="7"/>
      <c r="AP432" s="7"/>
      <c r="AQ432" s="7"/>
      <c r="AR432" s="7"/>
      <c r="AS432" s="7"/>
      <c r="AT432" s="7"/>
      <c r="AU432" s="7"/>
      <c r="AV432" s="7"/>
      <c r="AW432" s="7"/>
      <c r="AX432" s="7"/>
      <c r="AY432" s="7"/>
    </row>
    <row r="433" spans="1:51" ht="16" x14ac:dyDescent="0.2">
      <c r="A433" s="168">
        <v>42752.041666573765</v>
      </c>
      <c r="B433" s="171">
        <v>22475.097308602566</v>
      </c>
      <c r="C433">
        <f t="shared" si="7"/>
        <v>1</v>
      </c>
      <c r="D433"/>
      <c r="E433" s="7"/>
      <c r="F433" s="7"/>
      <c r="G433" s="7"/>
      <c r="H433" s="7"/>
      <c r="I433" s="7"/>
      <c r="J433" s="7"/>
      <c r="K433" s="7"/>
      <c r="L433" s="7"/>
      <c r="M433" s="7"/>
      <c r="N433" s="7"/>
      <c r="O433" s="7"/>
      <c r="P433" s="7"/>
      <c r="Q433" s="7"/>
      <c r="R433" s="7"/>
      <c r="S433" s="7"/>
      <c r="T433" s="7"/>
      <c r="U433" s="7"/>
      <c r="V433" s="7"/>
      <c r="W433" s="7"/>
      <c r="X433" s="7"/>
      <c r="Y433" s="7"/>
      <c r="Z433" s="7"/>
      <c r="AA433" s="7"/>
      <c r="AB433" s="7"/>
      <c r="AC433" s="7"/>
      <c r="AD433" s="7"/>
      <c r="AE433" s="7"/>
      <c r="AF433" s="7"/>
      <c r="AG433" s="7"/>
      <c r="AH433" s="7"/>
      <c r="AI433" s="7"/>
      <c r="AJ433" s="7"/>
      <c r="AK433" s="7"/>
      <c r="AL433" s="7"/>
      <c r="AM433" s="7"/>
      <c r="AN433" s="7"/>
      <c r="AO433" s="7"/>
      <c r="AP433" s="7"/>
      <c r="AQ433" s="7"/>
      <c r="AR433" s="7"/>
      <c r="AS433" s="7"/>
      <c r="AT433" s="7"/>
      <c r="AU433" s="7"/>
      <c r="AV433" s="7"/>
      <c r="AW433" s="7"/>
      <c r="AX433" s="7"/>
      <c r="AY433" s="7"/>
    </row>
    <row r="434" spans="1:51" ht="16" x14ac:dyDescent="0.2">
      <c r="A434" s="169">
        <v>42752.083333240429</v>
      </c>
      <c r="B434" s="172">
        <v>22025.558765543981</v>
      </c>
      <c r="C434">
        <f t="shared" ref="C434:C497" si="8">MONTH(A434)</f>
        <v>1</v>
      </c>
      <c r="D434"/>
      <c r="E434" s="7"/>
      <c r="F434" s="7"/>
      <c r="G434" s="7"/>
      <c r="H434" s="7"/>
      <c r="I434" s="7"/>
      <c r="J434" s="7"/>
      <c r="K434" s="7"/>
      <c r="L434" s="7"/>
      <c r="M434" s="7"/>
      <c r="N434" s="7"/>
      <c r="O434" s="7"/>
      <c r="P434" s="7"/>
      <c r="Q434" s="7"/>
      <c r="R434" s="7"/>
      <c r="S434" s="7"/>
      <c r="T434" s="7"/>
      <c r="U434" s="7"/>
      <c r="V434" s="7"/>
      <c r="W434" s="7"/>
      <c r="X434" s="7"/>
      <c r="Y434" s="7"/>
      <c r="Z434" s="7"/>
      <c r="AA434" s="7"/>
      <c r="AB434" s="7"/>
      <c r="AC434" s="7"/>
      <c r="AD434" s="7"/>
      <c r="AE434" s="7"/>
      <c r="AF434" s="7"/>
      <c r="AG434" s="7"/>
      <c r="AH434" s="7"/>
      <c r="AI434" s="7"/>
      <c r="AJ434" s="7"/>
      <c r="AK434" s="7"/>
      <c r="AL434" s="7"/>
      <c r="AM434" s="7"/>
      <c r="AN434" s="7"/>
      <c r="AO434" s="7"/>
      <c r="AP434" s="7"/>
      <c r="AQ434" s="7"/>
      <c r="AR434" s="7"/>
      <c r="AS434" s="7"/>
      <c r="AT434" s="7"/>
      <c r="AU434" s="7"/>
      <c r="AV434" s="7"/>
      <c r="AW434" s="7"/>
      <c r="AX434" s="7"/>
      <c r="AY434" s="7"/>
    </row>
    <row r="435" spans="1:51" ht="16" x14ac:dyDescent="0.2">
      <c r="A435" s="168">
        <v>42752.124999907093</v>
      </c>
      <c r="B435" s="171">
        <v>21852.461845214366</v>
      </c>
      <c r="C435">
        <f t="shared" si="8"/>
        <v>1</v>
      </c>
      <c r="D435"/>
      <c r="E435" s="7"/>
      <c r="F435" s="7"/>
      <c r="G435" s="7"/>
      <c r="H435" s="7"/>
      <c r="I435" s="7"/>
      <c r="J435" s="7"/>
      <c r="K435" s="7"/>
      <c r="L435" s="7"/>
      <c r="M435" s="7"/>
      <c r="N435" s="7"/>
      <c r="O435" s="7"/>
      <c r="P435" s="7"/>
      <c r="Q435" s="7"/>
      <c r="R435" s="7"/>
      <c r="S435" s="7"/>
      <c r="T435" s="7"/>
      <c r="U435" s="7"/>
      <c r="V435" s="7"/>
      <c r="W435" s="7"/>
      <c r="X435" s="7"/>
      <c r="Y435" s="7"/>
      <c r="Z435" s="7"/>
      <c r="AA435" s="7"/>
      <c r="AB435" s="7"/>
      <c r="AC435" s="7"/>
      <c r="AD435" s="7"/>
      <c r="AE435" s="7"/>
      <c r="AF435" s="7"/>
      <c r="AG435" s="7"/>
      <c r="AH435" s="7"/>
      <c r="AI435" s="7"/>
      <c r="AJ435" s="7"/>
      <c r="AK435" s="7"/>
      <c r="AL435" s="7"/>
      <c r="AM435" s="7"/>
      <c r="AN435" s="7"/>
      <c r="AO435" s="7"/>
      <c r="AP435" s="7"/>
      <c r="AQ435" s="7"/>
      <c r="AR435" s="7"/>
      <c r="AS435" s="7"/>
      <c r="AT435" s="7"/>
      <c r="AU435" s="7"/>
      <c r="AV435" s="7"/>
      <c r="AW435" s="7"/>
      <c r="AX435" s="7"/>
      <c r="AY435" s="7"/>
    </row>
    <row r="436" spans="1:51" ht="16" x14ac:dyDescent="0.2">
      <c r="A436" s="169">
        <v>42752.166666573758</v>
      </c>
      <c r="B436" s="172">
        <v>21885.485376915651</v>
      </c>
      <c r="C436">
        <f t="shared" si="8"/>
        <v>1</v>
      </c>
      <c r="D436"/>
      <c r="E436" s="7"/>
      <c r="F436" s="7"/>
      <c r="G436" s="7"/>
      <c r="H436" s="7"/>
      <c r="I436" s="7"/>
      <c r="J436" s="7"/>
      <c r="K436" s="7"/>
      <c r="L436" s="7"/>
      <c r="M436" s="7"/>
      <c r="N436" s="7"/>
      <c r="O436" s="7"/>
      <c r="P436" s="7"/>
      <c r="Q436" s="7"/>
      <c r="R436" s="7"/>
      <c r="S436" s="7"/>
      <c r="T436" s="7"/>
      <c r="U436" s="7"/>
      <c r="V436" s="7"/>
      <c r="W436" s="7"/>
      <c r="X436" s="7"/>
      <c r="Y436" s="7"/>
      <c r="Z436" s="7"/>
      <c r="AA436" s="7"/>
      <c r="AB436" s="7"/>
      <c r="AC436" s="7"/>
      <c r="AD436" s="7"/>
      <c r="AE436" s="7"/>
      <c r="AF436" s="7"/>
      <c r="AG436" s="7"/>
      <c r="AH436" s="7"/>
      <c r="AI436" s="7"/>
      <c r="AJ436" s="7"/>
      <c r="AK436" s="7"/>
      <c r="AL436" s="7"/>
      <c r="AM436" s="7"/>
      <c r="AN436" s="7"/>
      <c r="AO436" s="7"/>
      <c r="AP436" s="7"/>
      <c r="AQ436" s="7"/>
      <c r="AR436" s="7"/>
      <c r="AS436" s="7"/>
      <c r="AT436" s="7"/>
      <c r="AU436" s="7"/>
      <c r="AV436" s="7"/>
      <c r="AW436" s="7"/>
      <c r="AX436" s="7"/>
      <c r="AY436" s="7"/>
    </row>
    <row r="437" spans="1:51" ht="16" x14ac:dyDescent="0.2">
      <c r="A437" s="168">
        <v>42752.208333240422</v>
      </c>
      <c r="B437" s="171">
        <v>22487.375626008004</v>
      </c>
      <c r="C437">
        <f t="shared" si="8"/>
        <v>1</v>
      </c>
      <c r="D437"/>
      <c r="E437" s="7"/>
      <c r="F437" s="7"/>
      <c r="G437" s="7"/>
      <c r="H437" s="7"/>
      <c r="I437" s="7"/>
      <c r="J437" s="7"/>
      <c r="K437" s="7"/>
      <c r="L437" s="7"/>
      <c r="M437" s="7"/>
      <c r="N437" s="7"/>
      <c r="O437" s="7"/>
      <c r="P437" s="7"/>
      <c r="Q437" s="7"/>
      <c r="R437" s="7"/>
      <c r="S437" s="7"/>
      <c r="T437" s="7"/>
      <c r="U437" s="7"/>
      <c r="V437" s="7"/>
      <c r="W437" s="7"/>
      <c r="X437" s="7"/>
      <c r="Y437" s="7"/>
      <c r="Z437" s="7"/>
      <c r="AA437" s="7"/>
      <c r="AB437" s="7"/>
      <c r="AC437" s="7"/>
      <c r="AD437" s="7"/>
      <c r="AE437" s="7"/>
      <c r="AF437" s="7"/>
      <c r="AG437" s="7"/>
      <c r="AH437" s="7"/>
      <c r="AI437" s="7"/>
      <c r="AJ437" s="7"/>
      <c r="AK437" s="7"/>
      <c r="AL437" s="7"/>
      <c r="AM437" s="7"/>
      <c r="AN437" s="7"/>
      <c r="AO437" s="7"/>
      <c r="AP437" s="7"/>
      <c r="AQ437" s="7"/>
      <c r="AR437" s="7"/>
      <c r="AS437" s="7"/>
      <c r="AT437" s="7"/>
      <c r="AU437" s="7"/>
      <c r="AV437" s="7"/>
      <c r="AW437" s="7"/>
      <c r="AX437" s="7"/>
      <c r="AY437" s="7"/>
    </row>
    <row r="438" spans="1:51" ht="16" x14ac:dyDescent="0.2">
      <c r="A438" s="169">
        <v>42752.249999907086</v>
      </c>
      <c r="B438" s="172">
        <v>24045.156532637295</v>
      </c>
      <c r="C438">
        <f t="shared" si="8"/>
        <v>1</v>
      </c>
      <c r="D438"/>
      <c r="E438" s="7"/>
      <c r="F438" s="7"/>
      <c r="G438" s="7"/>
      <c r="H438" s="7"/>
      <c r="I438" s="7"/>
      <c r="J438" s="7"/>
      <c r="K438" s="7"/>
      <c r="L438" s="7"/>
      <c r="M438" s="7"/>
      <c r="N438" s="7"/>
      <c r="O438" s="7"/>
      <c r="P438" s="7"/>
      <c r="Q438" s="7"/>
      <c r="R438" s="7"/>
      <c r="S438" s="7"/>
      <c r="T438" s="7"/>
      <c r="U438" s="7"/>
      <c r="V438" s="7"/>
      <c r="W438" s="7"/>
      <c r="X438" s="7"/>
      <c r="Y438" s="7"/>
      <c r="Z438" s="7"/>
      <c r="AA438" s="7"/>
      <c r="AB438" s="7"/>
      <c r="AC438" s="7"/>
      <c r="AD438" s="7"/>
      <c r="AE438" s="7"/>
      <c r="AF438" s="7"/>
      <c r="AG438" s="7"/>
      <c r="AH438" s="7"/>
      <c r="AI438" s="7"/>
      <c r="AJ438" s="7"/>
      <c r="AK438" s="7"/>
      <c r="AL438" s="7"/>
      <c r="AM438" s="7"/>
      <c r="AN438" s="7"/>
      <c r="AO438" s="7"/>
      <c r="AP438" s="7"/>
      <c r="AQ438" s="7"/>
      <c r="AR438" s="7"/>
      <c r="AS438" s="7"/>
      <c r="AT438" s="7"/>
      <c r="AU438" s="7"/>
      <c r="AV438" s="7"/>
      <c r="AW438" s="7"/>
      <c r="AX438" s="7"/>
      <c r="AY438" s="7"/>
    </row>
    <row r="439" spans="1:51" ht="16" x14ac:dyDescent="0.2">
      <c r="A439" s="168">
        <v>42752.29166657375</v>
      </c>
      <c r="B439" s="171">
        <v>26877.423735055436</v>
      </c>
      <c r="C439">
        <f t="shared" si="8"/>
        <v>1</v>
      </c>
      <c r="D439"/>
      <c r="E439" s="7"/>
      <c r="F439" s="7"/>
      <c r="G439" s="7"/>
      <c r="H439" s="7"/>
      <c r="I439" s="7"/>
      <c r="J439" s="7"/>
      <c r="K439" s="7"/>
      <c r="L439" s="7"/>
      <c r="M439" s="7"/>
      <c r="N439" s="7"/>
      <c r="O439" s="7"/>
      <c r="P439" s="7"/>
      <c r="Q439" s="7"/>
      <c r="R439" s="7"/>
      <c r="S439" s="7"/>
      <c r="T439" s="7"/>
      <c r="U439" s="7"/>
      <c r="V439" s="7"/>
      <c r="W439" s="7"/>
      <c r="X439" s="7"/>
      <c r="Y439" s="7"/>
      <c r="Z439" s="7"/>
      <c r="AA439" s="7"/>
      <c r="AB439" s="7"/>
      <c r="AC439" s="7"/>
      <c r="AD439" s="7"/>
      <c r="AE439" s="7"/>
      <c r="AF439" s="7"/>
      <c r="AG439" s="7"/>
      <c r="AH439" s="7"/>
      <c r="AI439" s="7"/>
      <c r="AJ439" s="7"/>
      <c r="AK439" s="7"/>
      <c r="AL439" s="7"/>
      <c r="AM439" s="7"/>
      <c r="AN439" s="7"/>
      <c r="AO439" s="7"/>
      <c r="AP439" s="7"/>
      <c r="AQ439" s="7"/>
      <c r="AR439" s="7"/>
      <c r="AS439" s="7"/>
      <c r="AT439" s="7"/>
      <c r="AU439" s="7"/>
      <c r="AV439" s="7"/>
      <c r="AW439" s="7"/>
      <c r="AX439" s="7"/>
      <c r="AY439" s="7"/>
    </row>
    <row r="440" spans="1:51" ht="16" x14ac:dyDescent="0.2">
      <c r="A440" s="169">
        <v>42752.333333240415</v>
      </c>
      <c r="B440" s="172">
        <v>28190.299355589261</v>
      </c>
      <c r="C440">
        <f t="shared" si="8"/>
        <v>1</v>
      </c>
      <c r="D440"/>
      <c r="E440" s="7"/>
      <c r="F440" s="7"/>
      <c r="G440" s="7"/>
      <c r="H440" s="7"/>
      <c r="I440" s="7"/>
      <c r="J440" s="7"/>
      <c r="K440" s="7"/>
      <c r="L440" s="7"/>
      <c r="M440" s="7"/>
      <c r="N440" s="7"/>
      <c r="O440" s="7"/>
      <c r="P440" s="7"/>
      <c r="Q440" s="7"/>
      <c r="R440" s="7"/>
      <c r="S440" s="7"/>
      <c r="T440" s="7"/>
      <c r="U440" s="7"/>
      <c r="V440" s="7"/>
      <c r="W440" s="7"/>
      <c r="X440" s="7"/>
      <c r="Y440" s="7"/>
      <c r="Z440" s="7"/>
      <c r="AA440" s="7"/>
      <c r="AB440" s="7"/>
      <c r="AC440" s="7"/>
      <c r="AD440" s="7"/>
      <c r="AE440" s="7"/>
      <c r="AF440" s="7"/>
      <c r="AG440" s="7"/>
      <c r="AH440" s="7"/>
      <c r="AI440" s="7"/>
      <c r="AJ440" s="7"/>
      <c r="AK440" s="7"/>
      <c r="AL440" s="7"/>
      <c r="AM440" s="7"/>
      <c r="AN440" s="7"/>
      <c r="AO440" s="7"/>
      <c r="AP440" s="7"/>
      <c r="AQ440" s="7"/>
      <c r="AR440" s="7"/>
      <c r="AS440" s="7"/>
      <c r="AT440" s="7"/>
      <c r="AU440" s="7"/>
      <c r="AV440" s="7"/>
      <c r="AW440" s="7"/>
      <c r="AX440" s="7"/>
      <c r="AY440" s="7"/>
    </row>
    <row r="441" spans="1:51" ht="16" x14ac:dyDescent="0.2">
      <c r="A441" s="168">
        <v>42752.374999907079</v>
      </c>
      <c r="B441" s="171">
        <v>27918.904274815653</v>
      </c>
      <c r="C441">
        <f t="shared" si="8"/>
        <v>1</v>
      </c>
      <c r="D441"/>
      <c r="E441" s="7"/>
      <c r="F441" s="7"/>
      <c r="G441" s="7"/>
      <c r="H441" s="7"/>
      <c r="I441" s="7"/>
      <c r="J441" s="7"/>
      <c r="K441" s="7"/>
      <c r="L441" s="7"/>
      <c r="M441" s="7"/>
      <c r="N441" s="7"/>
      <c r="O441" s="7"/>
      <c r="P441" s="7"/>
      <c r="Q441" s="7"/>
      <c r="R441" s="7"/>
      <c r="S441" s="7"/>
      <c r="T441" s="7"/>
      <c r="U441" s="7"/>
      <c r="V441" s="7"/>
      <c r="W441" s="7"/>
      <c r="X441" s="7"/>
      <c r="Y441" s="7"/>
      <c r="Z441" s="7"/>
      <c r="AA441" s="7"/>
      <c r="AB441" s="7"/>
      <c r="AC441" s="7"/>
      <c r="AD441" s="7"/>
      <c r="AE441" s="7"/>
      <c r="AF441" s="7"/>
      <c r="AG441" s="7"/>
      <c r="AH441" s="7"/>
      <c r="AI441" s="7"/>
      <c r="AJ441" s="7"/>
      <c r="AK441" s="7"/>
      <c r="AL441" s="7"/>
      <c r="AM441" s="7"/>
      <c r="AN441" s="7"/>
      <c r="AO441" s="7"/>
      <c r="AP441" s="7"/>
      <c r="AQ441" s="7"/>
      <c r="AR441" s="7"/>
      <c r="AS441" s="7"/>
      <c r="AT441" s="7"/>
      <c r="AU441" s="7"/>
      <c r="AV441" s="7"/>
      <c r="AW441" s="7"/>
      <c r="AX441" s="7"/>
      <c r="AY441" s="7"/>
    </row>
    <row r="442" spans="1:51" ht="16" x14ac:dyDescent="0.2">
      <c r="A442" s="169">
        <v>42752.416666573743</v>
      </c>
      <c r="B442" s="172">
        <v>27342.666701836868</v>
      </c>
      <c r="C442">
        <f t="shared" si="8"/>
        <v>1</v>
      </c>
      <c r="D442"/>
      <c r="E442" s="7"/>
      <c r="F442" s="7"/>
      <c r="G442" s="7"/>
      <c r="H442" s="7"/>
      <c r="I442" s="7"/>
      <c r="J442" s="7"/>
      <c r="K442" s="7"/>
      <c r="L442" s="7"/>
      <c r="M442" s="7"/>
      <c r="N442" s="7"/>
      <c r="O442" s="7"/>
      <c r="P442" s="7"/>
      <c r="Q442" s="7"/>
      <c r="R442" s="7"/>
      <c r="S442" s="7"/>
      <c r="T442" s="7"/>
      <c r="U442" s="7"/>
      <c r="V442" s="7"/>
      <c r="W442" s="7"/>
      <c r="X442" s="7"/>
      <c r="Y442" s="7"/>
      <c r="Z442" s="7"/>
      <c r="AA442" s="7"/>
      <c r="AB442" s="7"/>
      <c r="AC442" s="7"/>
      <c r="AD442" s="7"/>
      <c r="AE442" s="7"/>
      <c r="AF442" s="7"/>
      <c r="AG442" s="7"/>
      <c r="AH442" s="7"/>
      <c r="AI442" s="7"/>
      <c r="AJ442" s="7"/>
      <c r="AK442" s="7"/>
      <c r="AL442" s="7"/>
      <c r="AM442" s="7"/>
      <c r="AN442" s="7"/>
      <c r="AO442" s="7"/>
      <c r="AP442" s="7"/>
      <c r="AQ442" s="7"/>
      <c r="AR442" s="7"/>
      <c r="AS442" s="7"/>
      <c r="AT442" s="7"/>
      <c r="AU442" s="7"/>
      <c r="AV442" s="7"/>
      <c r="AW442" s="7"/>
      <c r="AX442" s="7"/>
      <c r="AY442" s="7"/>
    </row>
    <row r="443" spans="1:51" ht="16" x14ac:dyDescent="0.2">
      <c r="A443" s="168">
        <v>42752.458333240407</v>
      </c>
      <c r="B443" s="171">
        <v>27249.761271697433</v>
      </c>
      <c r="C443">
        <f t="shared" si="8"/>
        <v>1</v>
      </c>
      <c r="D443"/>
      <c r="E443" s="7"/>
      <c r="F443" s="7"/>
      <c r="G443" s="7"/>
      <c r="H443" s="7"/>
      <c r="I443" s="7"/>
      <c r="J443" s="7"/>
      <c r="K443" s="7"/>
      <c r="L443" s="7"/>
      <c r="M443" s="7"/>
      <c r="N443" s="7"/>
      <c r="O443" s="7"/>
      <c r="P443" s="7"/>
      <c r="Q443" s="7"/>
      <c r="R443" s="7"/>
      <c r="S443" s="7"/>
      <c r="T443" s="7"/>
      <c r="U443" s="7"/>
      <c r="V443" s="7"/>
      <c r="W443" s="7"/>
      <c r="X443" s="7"/>
      <c r="Y443" s="7"/>
      <c r="Z443" s="7"/>
      <c r="AA443" s="7"/>
      <c r="AB443" s="7"/>
      <c r="AC443" s="7"/>
      <c r="AD443" s="7"/>
      <c r="AE443" s="7"/>
      <c r="AF443" s="7"/>
      <c r="AG443" s="7"/>
      <c r="AH443" s="7"/>
      <c r="AI443" s="7"/>
      <c r="AJ443" s="7"/>
      <c r="AK443" s="7"/>
      <c r="AL443" s="7"/>
      <c r="AM443" s="7"/>
      <c r="AN443" s="7"/>
      <c r="AO443" s="7"/>
      <c r="AP443" s="7"/>
      <c r="AQ443" s="7"/>
      <c r="AR443" s="7"/>
      <c r="AS443" s="7"/>
      <c r="AT443" s="7"/>
      <c r="AU443" s="7"/>
      <c r="AV443" s="7"/>
      <c r="AW443" s="7"/>
      <c r="AX443" s="7"/>
      <c r="AY443" s="7"/>
    </row>
    <row r="444" spans="1:51" ht="16" x14ac:dyDescent="0.2">
      <c r="A444" s="169">
        <v>42752.499999907071</v>
      </c>
      <c r="B444" s="172">
        <v>26503.497991596269</v>
      </c>
      <c r="C444">
        <f t="shared" si="8"/>
        <v>1</v>
      </c>
      <c r="D444"/>
      <c r="E444" s="7"/>
      <c r="F444" s="7"/>
      <c r="G444" s="7"/>
      <c r="H444" s="7"/>
      <c r="I444" s="7"/>
      <c r="J444" s="7"/>
      <c r="K444" s="7"/>
      <c r="L444" s="7"/>
      <c r="M444" s="7"/>
      <c r="N444" s="7"/>
      <c r="O444" s="7"/>
      <c r="P444" s="7"/>
      <c r="Q444" s="7"/>
      <c r="R444" s="7"/>
      <c r="S444" s="7"/>
      <c r="T444" s="7"/>
      <c r="U444" s="7"/>
      <c r="V444" s="7"/>
      <c r="W444" s="7"/>
      <c r="X444" s="7"/>
      <c r="Y444" s="7"/>
      <c r="Z444" s="7"/>
      <c r="AA444" s="7"/>
      <c r="AB444" s="7"/>
      <c r="AC444" s="7"/>
      <c r="AD444" s="7"/>
      <c r="AE444" s="7"/>
      <c r="AF444" s="7"/>
      <c r="AG444" s="7"/>
      <c r="AH444" s="7"/>
      <c r="AI444" s="7"/>
      <c r="AJ444" s="7"/>
      <c r="AK444" s="7"/>
      <c r="AL444" s="7"/>
      <c r="AM444" s="7"/>
      <c r="AN444" s="7"/>
      <c r="AO444" s="7"/>
      <c r="AP444" s="7"/>
      <c r="AQ444" s="7"/>
      <c r="AR444" s="7"/>
      <c r="AS444" s="7"/>
      <c r="AT444" s="7"/>
      <c r="AU444" s="7"/>
      <c r="AV444" s="7"/>
      <c r="AW444" s="7"/>
      <c r="AX444" s="7"/>
      <c r="AY444" s="7"/>
    </row>
    <row r="445" spans="1:51" ht="16" x14ac:dyDescent="0.2">
      <c r="A445" s="168">
        <v>42752.541666573736</v>
      </c>
      <c r="B445" s="171">
        <v>26024.130106485776</v>
      </c>
      <c r="C445">
        <f t="shared" si="8"/>
        <v>1</v>
      </c>
      <c r="D445"/>
      <c r="E445" s="7"/>
      <c r="F445" s="7"/>
      <c r="G445" s="7"/>
      <c r="H445" s="7"/>
      <c r="I445" s="7"/>
      <c r="J445" s="7"/>
      <c r="K445" s="7"/>
      <c r="L445" s="7"/>
      <c r="M445" s="7"/>
      <c r="N445" s="7"/>
      <c r="O445" s="7"/>
      <c r="P445" s="7"/>
      <c r="Q445" s="7"/>
      <c r="R445" s="7"/>
      <c r="S445" s="7"/>
      <c r="T445" s="7"/>
      <c r="U445" s="7"/>
      <c r="V445" s="7"/>
      <c r="W445" s="7"/>
      <c r="X445" s="7"/>
      <c r="Y445" s="7"/>
      <c r="Z445" s="7"/>
      <c r="AA445" s="7"/>
      <c r="AB445" s="7"/>
      <c r="AC445" s="7"/>
      <c r="AD445" s="7"/>
      <c r="AE445" s="7"/>
      <c r="AF445" s="7"/>
      <c r="AG445" s="7"/>
      <c r="AH445" s="7"/>
      <c r="AI445" s="7"/>
      <c r="AJ445" s="7"/>
      <c r="AK445" s="7"/>
      <c r="AL445" s="7"/>
      <c r="AM445" s="7"/>
      <c r="AN445" s="7"/>
      <c r="AO445" s="7"/>
      <c r="AP445" s="7"/>
      <c r="AQ445" s="7"/>
      <c r="AR445" s="7"/>
      <c r="AS445" s="7"/>
      <c r="AT445" s="7"/>
      <c r="AU445" s="7"/>
      <c r="AV445" s="7"/>
      <c r="AW445" s="7"/>
      <c r="AX445" s="7"/>
      <c r="AY445" s="7"/>
    </row>
    <row r="446" spans="1:51" ht="16" x14ac:dyDescent="0.2">
      <c r="A446" s="169">
        <v>42752.5833332404</v>
      </c>
      <c r="B446" s="172">
        <v>25823.782877420988</v>
      </c>
      <c r="C446">
        <f t="shared" si="8"/>
        <v>1</v>
      </c>
      <c r="D446"/>
      <c r="E446" s="7"/>
      <c r="F446" s="7"/>
      <c r="G446" s="7"/>
      <c r="H446" s="7"/>
      <c r="I446" s="7"/>
      <c r="J446" s="7"/>
      <c r="K446" s="7"/>
      <c r="L446" s="7"/>
      <c r="M446" s="7"/>
      <c r="N446" s="7"/>
      <c r="O446" s="7"/>
      <c r="P446" s="7"/>
      <c r="Q446" s="7"/>
      <c r="R446" s="7"/>
      <c r="S446" s="7"/>
      <c r="T446" s="7"/>
      <c r="U446" s="7"/>
      <c r="V446" s="7"/>
      <c r="W446" s="7"/>
      <c r="X446" s="7"/>
      <c r="Y446" s="7"/>
      <c r="Z446" s="7"/>
      <c r="AA446" s="7"/>
      <c r="AB446" s="7"/>
      <c r="AC446" s="7"/>
      <c r="AD446" s="7"/>
      <c r="AE446" s="7"/>
      <c r="AF446" s="7"/>
      <c r="AG446" s="7"/>
      <c r="AH446" s="7"/>
      <c r="AI446" s="7"/>
      <c r="AJ446" s="7"/>
      <c r="AK446" s="7"/>
      <c r="AL446" s="7"/>
      <c r="AM446" s="7"/>
      <c r="AN446" s="7"/>
      <c r="AO446" s="7"/>
      <c r="AP446" s="7"/>
      <c r="AQ446" s="7"/>
      <c r="AR446" s="7"/>
      <c r="AS446" s="7"/>
      <c r="AT446" s="7"/>
      <c r="AU446" s="7"/>
      <c r="AV446" s="7"/>
      <c r="AW446" s="7"/>
      <c r="AX446" s="7"/>
      <c r="AY446" s="7"/>
    </row>
    <row r="447" spans="1:51" ht="16" x14ac:dyDescent="0.2">
      <c r="A447" s="168">
        <v>42752.624999907064</v>
      </c>
      <c r="B447" s="171">
        <v>25989.161266332419</v>
      </c>
      <c r="C447">
        <f t="shared" si="8"/>
        <v>1</v>
      </c>
      <c r="D447"/>
      <c r="E447" s="7"/>
      <c r="F447" s="7"/>
      <c r="G447" s="7"/>
      <c r="H447" s="7"/>
      <c r="I447" s="7"/>
      <c r="J447" s="7"/>
      <c r="K447" s="7"/>
      <c r="L447" s="7"/>
      <c r="M447" s="7"/>
      <c r="N447" s="7"/>
      <c r="O447" s="7"/>
      <c r="P447" s="7"/>
      <c r="Q447" s="7"/>
      <c r="R447" s="7"/>
      <c r="S447" s="7"/>
      <c r="T447" s="7"/>
      <c r="U447" s="7"/>
      <c r="V447" s="7"/>
      <c r="W447" s="7"/>
      <c r="X447" s="7"/>
      <c r="Y447" s="7"/>
      <c r="Z447" s="7"/>
      <c r="AA447" s="7"/>
      <c r="AB447" s="7"/>
      <c r="AC447" s="7"/>
      <c r="AD447" s="7"/>
      <c r="AE447" s="7"/>
      <c r="AF447" s="7"/>
      <c r="AG447" s="7"/>
      <c r="AH447" s="7"/>
      <c r="AI447" s="7"/>
      <c r="AJ447" s="7"/>
      <c r="AK447" s="7"/>
      <c r="AL447" s="7"/>
      <c r="AM447" s="7"/>
      <c r="AN447" s="7"/>
      <c r="AO447" s="7"/>
      <c r="AP447" s="7"/>
      <c r="AQ447" s="7"/>
      <c r="AR447" s="7"/>
      <c r="AS447" s="7"/>
      <c r="AT447" s="7"/>
      <c r="AU447" s="7"/>
      <c r="AV447" s="7"/>
      <c r="AW447" s="7"/>
      <c r="AX447" s="7"/>
      <c r="AY447" s="7"/>
    </row>
    <row r="448" spans="1:51" ht="16" x14ac:dyDescent="0.2">
      <c r="A448" s="169">
        <v>42752.666666573728</v>
      </c>
      <c r="B448" s="172">
        <v>26242.000379748857</v>
      </c>
      <c r="C448">
        <f t="shared" si="8"/>
        <v>1</v>
      </c>
      <c r="D448"/>
      <c r="E448" s="7"/>
      <c r="F448" s="7"/>
      <c r="G448" s="7"/>
      <c r="H448" s="7"/>
      <c r="I448" s="7"/>
      <c r="J448" s="7"/>
      <c r="K448" s="7"/>
      <c r="L448" s="7"/>
      <c r="M448" s="7"/>
      <c r="N448" s="7"/>
      <c r="O448" s="7"/>
      <c r="P448" s="7"/>
      <c r="Q448" s="7"/>
      <c r="R448" s="7"/>
      <c r="S448" s="7"/>
      <c r="T448" s="7"/>
      <c r="U448" s="7"/>
      <c r="V448" s="7"/>
      <c r="W448" s="7"/>
      <c r="X448" s="7"/>
      <c r="Y448" s="7"/>
      <c r="Z448" s="7"/>
      <c r="AA448" s="7"/>
      <c r="AB448" s="7"/>
      <c r="AC448" s="7"/>
      <c r="AD448" s="7"/>
      <c r="AE448" s="7"/>
      <c r="AF448" s="7"/>
      <c r="AG448" s="7"/>
      <c r="AH448" s="7"/>
      <c r="AI448" s="7"/>
      <c r="AJ448" s="7"/>
      <c r="AK448" s="7"/>
      <c r="AL448" s="7"/>
      <c r="AM448" s="7"/>
      <c r="AN448" s="7"/>
      <c r="AO448" s="7"/>
      <c r="AP448" s="7"/>
      <c r="AQ448" s="7"/>
      <c r="AR448" s="7"/>
      <c r="AS448" s="7"/>
      <c r="AT448" s="7"/>
      <c r="AU448" s="7"/>
      <c r="AV448" s="7"/>
      <c r="AW448" s="7"/>
      <c r="AX448" s="7"/>
      <c r="AY448" s="7"/>
    </row>
    <row r="449" spans="1:51" ht="16" x14ac:dyDescent="0.2">
      <c r="A449" s="168">
        <v>42752.708333240393</v>
      </c>
      <c r="B449" s="171">
        <v>26978.290197512772</v>
      </c>
      <c r="C449">
        <f t="shared" si="8"/>
        <v>1</v>
      </c>
      <c r="D449"/>
      <c r="E449" s="7"/>
      <c r="F449" s="7"/>
      <c r="G449" s="7"/>
      <c r="H449" s="7"/>
      <c r="I449" s="7"/>
      <c r="J449" s="7"/>
      <c r="K449" s="7"/>
      <c r="L449" s="7"/>
      <c r="M449" s="7"/>
      <c r="N449" s="7"/>
      <c r="O449" s="7"/>
      <c r="P449" s="7"/>
      <c r="Q449" s="7"/>
      <c r="R449" s="7"/>
      <c r="S449" s="7"/>
      <c r="T449" s="7"/>
      <c r="U449" s="7"/>
      <c r="V449" s="7"/>
      <c r="W449" s="7"/>
      <c r="X449" s="7"/>
      <c r="Y449" s="7"/>
      <c r="Z449" s="7"/>
      <c r="AA449" s="7"/>
      <c r="AB449" s="7"/>
      <c r="AC449" s="7"/>
      <c r="AD449" s="7"/>
      <c r="AE449" s="7"/>
      <c r="AF449" s="7"/>
      <c r="AG449" s="7"/>
      <c r="AH449" s="7"/>
      <c r="AI449" s="7"/>
      <c r="AJ449" s="7"/>
      <c r="AK449" s="7"/>
      <c r="AL449" s="7"/>
      <c r="AM449" s="7"/>
      <c r="AN449" s="7"/>
      <c r="AO449" s="7"/>
      <c r="AP449" s="7"/>
      <c r="AQ449" s="7"/>
      <c r="AR449" s="7"/>
      <c r="AS449" s="7"/>
      <c r="AT449" s="7"/>
      <c r="AU449" s="7"/>
      <c r="AV449" s="7"/>
      <c r="AW449" s="7"/>
      <c r="AX449" s="7"/>
      <c r="AY449" s="7"/>
    </row>
    <row r="450" spans="1:51" ht="16" x14ac:dyDescent="0.2">
      <c r="A450" s="169">
        <v>42752.749999907057</v>
      </c>
      <c r="B450" s="172">
        <v>29643.405787131942</v>
      </c>
      <c r="C450">
        <f t="shared" si="8"/>
        <v>1</v>
      </c>
      <c r="D450"/>
      <c r="E450" s="7"/>
      <c r="F450" s="7"/>
      <c r="G450" s="7"/>
      <c r="H450" s="7"/>
      <c r="I450" s="7"/>
      <c r="J450" s="7"/>
      <c r="K450" s="7"/>
      <c r="L450" s="7"/>
      <c r="M450" s="7"/>
      <c r="N450" s="7"/>
      <c r="O450" s="7"/>
      <c r="P450" s="7"/>
      <c r="Q450" s="7"/>
      <c r="R450" s="7"/>
      <c r="S450" s="7"/>
      <c r="T450" s="7"/>
      <c r="U450" s="7"/>
      <c r="V450" s="7"/>
      <c r="W450" s="7"/>
      <c r="X450" s="7"/>
      <c r="Y450" s="7"/>
      <c r="Z450" s="7"/>
      <c r="AA450" s="7"/>
      <c r="AB450" s="7"/>
      <c r="AC450" s="7"/>
      <c r="AD450" s="7"/>
      <c r="AE450" s="7"/>
      <c r="AF450" s="7"/>
      <c r="AG450" s="7"/>
      <c r="AH450" s="7"/>
      <c r="AI450" s="7"/>
      <c r="AJ450" s="7"/>
      <c r="AK450" s="7"/>
      <c r="AL450" s="7"/>
      <c r="AM450" s="7"/>
      <c r="AN450" s="7"/>
      <c r="AO450" s="7"/>
      <c r="AP450" s="7"/>
      <c r="AQ450" s="7"/>
      <c r="AR450" s="7"/>
      <c r="AS450" s="7"/>
      <c r="AT450" s="7"/>
      <c r="AU450" s="7"/>
      <c r="AV450" s="7"/>
      <c r="AW450" s="7"/>
      <c r="AX450" s="7"/>
      <c r="AY450" s="7"/>
    </row>
    <row r="451" spans="1:51" ht="16" x14ac:dyDescent="0.2">
      <c r="A451" s="168">
        <v>42752.791666573721</v>
      </c>
      <c r="B451" s="171">
        <v>30426.451096579094</v>
      </c>
      <c r="C451">
        <f t="shared" si="8"/>
        <v>1</v>
      </c>
      <c r="D451"/>
      <c r="E451" s="7"/>
      <c r="F451" s="7"/>
      <c r="G451" s="7"/>
      <c r="H451" s="7"/>
      <c r="I451" s="7"/>
      <c r="J451" s="7"/>
      <c r="K451" s="7"/>
      <c r="L451" s="7"/>
      <c r="M451" s="7"/>
      <c r="N451" s="7"/>
      <c r="O451" s="7"/>
      <c r="P451" s="7"/>
      <c r="Q451" s="7"/>
      <c r="R451" s="7"/>
      <c r="S451" s="7"/>
      <c r="T451" s="7"/>
      <c r="U451" s="7"/>
      <c r="V451" s="7"/>
      <c r="W451" s="7"/>
      <c r="X451" s="7"/>
      <c r="Y451" s="7"/>
      <c r="Z451" s="7"/>
      <c r="AA451" s="7"/>
      <c r="AB451" s="7"/>
      <c r="AC451" s="7"/>
      <c r="AD451" s="7"/>
      <c r="AE451" s="7"/>
      <c r="AF451" s="7"/>
      <c r="AG451" s="7"/>
      <c r="AH451" s="7"/>
      <c r="AI451" s="7"/>
      <c r="AJ451" s="7"/>
      <c r="AK451" s="7"/>
      <c r="AL451" s="7"/>
      <c r="AM451" s="7"/>
      <c r="AN451" s="7"/>
      <c r="AO451" s="7"/>
      <c r="AP451" s="7"/>
      <c r="AQ451" s="7"/>
      <c r="AR451" s="7"/>
      <c r="AS451" s="7"/>
      <c r="AT451" s="7"/>
      <c r="AU451" s="7"/>
      <c r="AV451" s="7"/>
      <c r="AW451" s="7"/>
      <c r="AX451" s="7"/>
      <c r="AY451" s="7"/>
    </row>
    <row r="452" spans="1:51" ht="16" x14ac:dyDescent="0.2">
      <c r="A452" s="169">
        <v>42752.833333240385</v>
      </c>
      <c r="B452" s="172">
        <v>30107.702789021259</v>
      </c>
      <c r="C452">
        <f t="shared" si="8"/>
        <v>1</v>
      </c>
      <c r="D452"/>
      <c r="E452" s="7"/>
      <c r="F452" s="7"/>
      <c r="G452" s="7"/>
      <c r="H452" s="7"/>
      <c r="I452" s="7"/>
      <c r="J452" s="7"/>
      <c r="K452" s="7"/>
      <c r="L452" s="7"/>
      <c r="M452" s="7"/>
      <c r="N452" s="7"/>
      <c r="O452" s="7"/>
      <c r="P452" s="7"/>
      <c r="Q452" s="7"/>
      <c r="R452" s="7"/>
      <c r="S452" s="7"/>
      <c r="T452" s="7"/>
      <c r="U452" s="7"/>
      <c r="V452" s="7"/>
      <c r="W452" s="7"/>
      <c r="X452" s="7"/>
      <c r="Y452" s="7"/>
      <c r="Z452" s="7"/>
      <c r="AA452" s="7"/>
      <c r="AB452" s="7"/>
      <c r="AC452" s="7"/>
      <c r="AD452" s="7"/>
      <c r="AE452" s="7"/>
      <c r="AF452" s="7"/>
      <c r="AG452" s="7"/>
      <c r="AH452" s="7"/>
      <c r="AI452" s="7"/>
      <c r="AJ452" s="7"/>
      <c r="AK452" s="7"/>
      <c r="AL452" s="7"/>
      <c r="AM452" s="7"/>
      <c r="AN452" s="7"/>
      <c r="AO452" s="7"/>
      <c r="AP452" s="7"/>
      <c r="AQ452" s="7"/>
      <c r="AR452" s="7"/>
      <c r="AS452" s="7"/>
      <c r="AT452" s="7"/>
      <c r="AU452" s="7"/>
      <c r="AV452" s="7"/>
      <c r="AW452" s="7"/>
      <c r="AX452" s="7"/>
      <c r="AY452" s="7"/>
    </row>
    <row r="453" spans="1:51" ht="16" x14ac:dyDescent="0.2">
      <c r="A453" s="168">
        <v>42752.87499990705</v>
      </c>
      <c r="B453" s="171">
        <v>29304.757130226342</v>
      </c>
      <c r="C453">
        <f t="shared" si="8"/>
        <v>1</v>
      </c>
      <c r="D453"/>
      <c r="E453" s="7"/>
      <c r="F453" s="7"/>
      <c r="G453" s="7"/>
      <c r="H453" s="7"/>
      <c r="I453" s="7"/>
      <c r="J453" s="7"/>
      <c r="K453" s="7"/>
      <c r="L453" s="7"/>
      <c r="M453" s="7"/>
      <c r="N453" s="7"/>
      <c r="O453" s="7"/>
      <c r="P453" s="7"/>
      <c r="Q453" s="7"/>
      <c r="R453" s="7"/>
      <c r="S453" s="7"/>
      <c r="T453" s="7"/>
      <c r="U453" s="7"/>
      <c r="V453" s="7"/>
      <c r="W453" s="7"/>
      <c r="X453" s="7"/>
      <c r="Y453" s="7"/>
      <c r="Z453" s="7"/>
      <c r="AA453" s="7"/>
      <c r="AB453" s="7"/>
      <c r="AC453" s="7"/>
      <c r="AD453" s="7"/>
      <c r="AE453" s="7"/>
      <c r="AF453" s="7"/>
      <c r="AG453" s="7"/>
      <c r="AH453" s="7"/>
      <c r="AI453" s="7"/>
      <c r="AJ453" s="7"/>
      <c r="AK453" s="7"/>
      <c r="AL453" s="7"/>
      <c r="AM453" s="7"/>
      <c r="AN453" s="7"/>
      <c r="AO453" s="7"/>
      <c r="AP453" s="7"/>
      <c r="AQ453" s="7"/>
      <c r="AR453" s="7"/>
      <c r="AS453" s="7"/>
      <c r="AT453" s="7"/>
      <c r="AU453" s="7"/>
      <c r="AV453" s="7"/>
      <c r="AW453" s="7"/>
      <c r="AX453" s="7"/>
      <c r="AY453" s="7"/>
    </row>
    <row r="454" spans="1:51" ht="16" x14ac:dyDescent="0.2">
      <c r="A454" s="169">
        <v>42752.916666573714</v>
      </c>
      <c r="B454" s="172">
        <v>27801.400048461746</v>
      </c>
      <c r="C454">
        <f t="shared" si="8"/>
        <v>1</v>
      </c>
      <c r="D454"/>
      <c r="E454" s="7"/>
      <c r="F454" s="7"/>
      <c r="G454" s="7"/>
      <c r="H454" s="7"/>
      <c r="I454" s="7"/>
      <c r="J454" s="7"/>
      <c r="K454" s="7"/>
      <c r="L454" s="7"/>
      <c r="M454" s="7"/>
      <c r="N454" s="7"/>
      <c r="O454" s="7"/>
      <c r="P454" s="7"/>
      <c r="Q454" s="7"/>
      <c r="R454" s="7"/>
      <c r="S454" s="7"/>
      <c r="T454" s="7"/>
      <c r="U454" s="7"/>
      <c r="V454" s="7"/>
      <c r="W454" s="7"/>
      <c r="X454" s="7"/>
      <c r="Y454" s="7"/>
      <c r="Z454" s="7"/>
      <c r="AA454" s="7"/>
      <c r="AB454" s="7"/>
      <c r="AC454" s="7"/>
      <c r="AD454" s="7"/>
      <c r="AE454" s="7"/>
      <c r="AF454" s="7"/>
      <c r="AG454" s="7"/>
      <c r="AH454" s="7"/>
      <c r="AI454" s="7"/>
      <c r="AJ454" s="7"/>
      <c r="AK454" s="7"/>
      <c r="AL454" s="7"/>
      <c r="AM454" s="7"/>
      <c r="AN454" s="7"/>
      <c r="AO454" s="7"/>
      <c r="AP454" s="7"/>
      <c r="AQ454" s="7"/>
      <c r="AR454" s="7"/>
      <c r="AS454" s="7"/>
      <c r="AT454" s="7"/>
      <c r="AU454" s="7"/>
      <c r="AV454" s="7"/>
      <c r="AW454" s="7"/>
      <c r="AX454" s="7"/>
      <c r="AY454" s="7"/>
    </row>
    <row r="455" spans="1:51" ht="16" x14ac:dyDescent="0.2">
      <c r="A455" s="168">
        <v>42752.958333240378</v>
      </c>
      <c r="B455" s="171">
        <v>25628.232578497918</v>
      </c>
      <c r="C455">
        <f t="shared" si="8"/>
        <v>1</v>
      </c>
      <c r="D455"/>
      <c r="E455" s="7"/>
      <c r="F455" s="7"/>
      <c r="G455" s="7"/>
      <c r="H455" s="7"/>
      <c r="I455" s="7"/>
      <c r="J455" s="7"/>
      <c r="K455" s="7"/>
      <c r="L455" s="7"/>
      <c r="M455" s="7"/>
      <c r="N455" s="7"/>
      <c r="O455" s="7"/>
      <c r="P455" s="7"/>
      <c r="Q455" s="7"/>
      <c r="R455" s="7"/>
      <c r="S455" s="7"/>
      <c r="T455" s="7"/>
      <c r="U455" s="7"/>
      <c r="V455" s="7"/>
      <c r="W455" s="7"/>
      <c r="X455" s="7"/>
      <c r="Y455" s="7"/>
      <c r="Z455" s="7"/>
      <c r="AA455" s="7"/>
      <c r="AB455" s="7"/>
      <c r="AC455" s="7"/>
      <c r="AD455" s="7"/>
      <c r="AE455" s="7"/>
      <c r="AF455" s="7"/>
      <c r="AG455" s="7"/>
      <c r="AH455" s="7"/>
      <c r="AI455" s="7"/>
      <c r="AJ455" s="7"/>
      <c r="AK455" s="7"/>
      <c r="AL455" s="7"/>
      <c r="AM455" s="7"/>
      <c r="AN455" s="7"/>
      <c r="AO455" s="7"/>
      <c r="AP455" s="7"/>
      <c r="AQ455" s="7"/>
      <c r="AR455" s="7"/>
      <c r="AS455" s="7"/>
      <c r="AT455" s="7"/>
      <c r="AU455" s="7"/>
      <c r="AV455" s="7"/>
      <c r="AW455" s="7"/>
      <c r="AX455" s="7"/>
      <c r="AY455" s="7"/>
    </row>
    <row r="456" spans="1:51" ht="16" x14ac:dyDescent="0.2">
      <c r="A456" s="169">
        <v>42752.999999907042</v>
      </c>
      <c r="B456" s="172">
        <v>23900.942479772519</v>
      </c>
      <c r="C456">
        <f t="shared" si="8"/>
        <v>1</v>
      </c>
      <c r="D456"/>
      <c r="E456" s="7"/>
      <c r="F456" s="7"/>
      <c r="G456" s="7"/>
      <c r="H456" s="7"/>
      <c r="I456" s="7"/>
      <c r="J456" s="7"/>
      <c r="K456" s="7"/>
      <c r="L456" s="7"/>
      <c r="M456" s="7"/>
      <c r="N456" s="7"/>
      <c r="O456" s="7"/>
      <c r="P456" s="7"/>
      <c r="Q456" s="7"/>
      <c r="R456" s="7"/>
      <c r="S456" s="7"/>
      <c r="T456" s="7"/>
      <c r="U456" s="7"/>
      <c r="V456" s="7"/>
      <c r="W456" s="7"/>
      <c r="X456" s="7"/>
      <c r="Y456" s="7"/>
      <c r="Z456" s="7"/>
      <c r="AA456" s="7"/>
      <c r="AB456" s="7"/>
      <c r="AC456" s="7"/>
      <c r="AD456" s="7"/>
      <c r="AE456" s="7"/>
      <c r="AF456" s="7"/>
      <c r="AG456" s="7"/>
      <c r="AH456" s="7"/>
      <c r="AI456" s="7"/>
      <c r="AJ456" s="7"/>
      <c r="AK456" s="7"/>
      <c r="AL456" s="7"/>
      <c r="AM456" s="7"/>
      <c r="AN456" s="7"/>
      <c r="AO456" s="7"/>
      <c r="AP456" s="7"/>
      <c r="AQ456" s="7"/>
      <c r="AR456" s="7"/>
      <c r="AS456" s="7"/>
      <c r="AT456" s="7"/>
      <c r="AU456" s="7"/>
      <c r="AV456" s="7"/>
      <c r="AW456" s="7"/>
      <c r="AX456" s="7"/>
      <c r="AY456" s="7"/>
    </row>
    <row r="457" spans="1:51" ht="16" x14ac:dyDescent="0.2">
      <c r="A457" s="168">
        <v>42753.041666573707</v>
      </c>
      <c r="B457" s="171">
        <v>22966.086407255389</v>
      </c>
      <c r="C457">
        <f t="shared" si="8"/>
        <v>1</v>
      </c>
      <c r="D457"/>
      <c r="E457" s="7"/>
      <c r="F457" s="7"/>
      <c r="G457" s="7"/>
      <c r="H457" s="7"/>
      <c r="I457" s="7"/>
      <c r="J457" s="7"/>
      <c r="K457" s="7"/>
      <c r="L457" s="7"/>
      <c r="M457" s="7"/>
      <c r="N457" s="7"/>
      <c r="O457" s="7"/>
      <c r="P457" s="7"/>
      <c r="Q457" s="7"/>
      <c r="R457" s="7"/>
      <c r="S457" s="7"/>
      <c r="T457" s="7"/>
      <c r="U457" s="7"/>
      <c r="V457" s="7"/>
      <c r="W457" s="7"/>
      <c r="X457" s="7"/>
      <c r="Y457" s="7"/>
      <c r="Z457" s="7"/>
      <c r="AA457" s="7"/>
      <c r="AB457" s="7"/>
      <c r="AC457" s="7"/>
      <c r="AD457" s="7"/>
      <c r="AE457" s="7"/>
      <c r="AF457" s="7"/>
      <c r="AG457" s="7"/>
      <c r="AH457" s="7"/>
      <c r="AI457" s="7"/>
      <c r="AJ457" s="7"/>
      <c r="AK457" s="7"/>
      <c r="AL457" s="7"/>
      <c r="AM457" s="7"/>
      <c r="AN457" s="7"/>
      <c r="AO457" s="7"/>
      <c r="AP457" s="7"/>
      <c r="AQ457" s="7"/>
      <c r="AR457" s="7"/>
      <c r="AS457" s="7"/>
      <c r="AT457" s="7"/>
      <c r="AU457" s="7"/>
      <c r="AV457" s="7"/>
      <c r="AW457" s="7"/>
      <c r="AX457" s="7"/>
      <c r="AY457" s="7"/>
    </row>
    <row r="458" spans="1:51" ht="16" x14ac:dyDescent="0.2">
      <c r="A458" s="169">
        <v>42753.083333240371</v>
      </c>
      <c r="B458" s="172">
        <v>22259.671479846173</v>
      </c>
      <c r="C458">
        <f t="shared" si="8"/>
        <v>1</v>
      </c>
      <c r="D458"/>
      <c r="E458" s="7"/>
      <c r="F458" s="7"/>
      <c r="G458" s="7"/>
      <c r="H458" s="7"/>
      <c r="I458" s="7"/>
      <c r="J458" s="7"/>
      <c r="K458" s="7"/>
      <c r="L458" s="7"/>
      <c r="M458" s="7"/>
      <c r="N458" s="7"/>
      <c r="O458" s="7"/>
      <c r="P458" s="7"/>
      <c r="Q458" s="7"/>
      <c r="R458" s="7"/>
      <c r="S458" s="7"/>
      <c r="T458" s="7"/>
      <c r="U458" s="7"/>
      <c r="V458" s="7"/>
      <c r="W458" s="7"/>
      <c r="X458" s="7"/>
      <c r="Y458" s="7"/>
      <c r="Z458" s="7"/>
      <c r="AA458" s="7"/>
      <c r="AB458" s="7"/>
      <c r="AC458" s="7"/>
      <c r="AD458" s="7"/>
      <c r="AE458" s="7"/>
      <c r="AF458" s="7"/>
      <c r="AG458" s="7"/>
      <c r="AH458" s="7"/>
      <c r="AI458" s="7"/>
      <c r="AJ458" s="7"/>
      <c r="AK458" s="7"/>
      <c r="AL458" s="7"/>
      <c r="AM458" s="7"/>
      <c r="AN458" s="7"/>
      <c r="AO458" s="7"/>
      <c r="AP458" s="7"/>
      <c r="AQ458" s="7"/>
      <c r="AR458" s="7"/>
      <c r="AS458" s="7"/>
      <c r="AT458" s="7"/>
      <c r="AU458" s="7"/>
      <c r="AV458" s="7"/>
      <c r="AW458" s="7"/>
      <c r="AX458" s="7"/>
      <c r="AY458" s="7"/>
    </row>
    <row r="459" spans="1:51" ht="16" x14ac:dyDescent="0.2">
      <c r="A459" s="168">
        <v>42753.124999907035</v>
      </c>
      <c r="B459" s="171">
        <v>21822.133602795064</v>
      </c>
      <c r="C459">
        <f t="shared" si="8"/>
        <v>1</v>
      </c>
      <c r="D459"/>
      <c r="E459" s="7"/>
      <c r="F459" s="7"/>
      <c r="G459" s="7"/>
      <c r="H459" s="7"/>
      <c r="I459" s="7"/>
      <c r="J459" s="7"/>
      <c r="K459" s="7"/>
      <c r="L459" s="7"/>
      <c r="M459" s="7"/>
      <c r="N459" s="7"/>
      <c r="O459" s="7"/>
      <c r="P459" s="7"/>
      <c r="Q459" s="7"/>
      <c r="R459" s="7"/>
      <c r="S459" s="7"/>
      <c r="T459" s="7"/>
      <c r="U459" s="7"/>
      <c r="V459" s="7"/>
      <c r="W459" s="7"/>
      <c r="X459" s="7"/>
      <c r="Y459" s="7"/>
      <c r="Z459" s="7"/>
      <c r="AA459" s="7"/>
      <c r="AB459" s="7"/>
      <c r="AC459" s="7"/>
      <c r="AD459" s="7"/>
      <c r="AE459" s="7"/>
      <c r="AF459" s="7"/>
      <c r="AG459" s="7"/>
      <c r="AH459" s="7"/>
      <c r="AI459" s="7"/>
      <c r="AJ459" s="7"/>
      <c r="AK459" s="7"/>
      <c r="AL459" s="7"/>
      <c r="AM459" s="7"/>
      <c r="AN459" s="7"/>
      <c r="AO459" s="7"/>
      <c r="AP459" s="7"/>
      <c r="AQ459" s="7"/>
      <c r="AR459" s="7"/>
      <c r="AS459" s="7"/>
      <c r="AT459" s="7"/>
      <c r="AU459" s="7"/>
      <c r="AV459" s="7"/>
      <c r="AW459" s="7"/>
      <c r="AX459" s="7"/>
      <c r="AY459" s="7"/>
    </row>
    <row r="460" spans="1:51" ht="16" x14ac:dyDescent="0.2">
      <c r="A460" s="169">
        <v>42753.166666573699</v>
      </c>
      <c r="B460" s="172">
        <v>21749.315716667912</v>
      </c>
      <c r="C460">
        <f t="shared" si="8"/>
        <v>1</v>
      </c>
      <c r="D460"/>
      <c r="E460" s="7"/>
      <c r="F460" s="7"/>
      <c r="G460" s="7"/>
      <c r="H460" s="7"/>
      <c r="I460" s="7"/>
      <c r="J460" s="7"/>
      <c r="K460" s="7"/>
      <c r="L460" s="7"/>
      <c r="M460" s="7"/>
      <c r="N460" s="7"/>
      <c r="O460" s="7"/>
      <c r="P460" s="7"/>
      <c r="Q460" s="7"/>
      <c r="R460" s="7"/>
      <c r="S460" s="7"/>
      <c r="T460" s="7"/>
      <c r="U460" s="7"/>
      <c r="V460" s="7"/>
      <c r="W460" s="7"/>
      <c r="X460" s="7"/>
      <c r="Y460" s="7"/>
      <c r="Z460" s="7"/>
      <c r="AA460" s="7"/>
      <c r="AB460" s="7"/>
      <c r="AC460" s="7"/>
      <c r="AD460" s="7"/>
      <c r="AE460" s="7"/>
      <c r="AF460" s="7"/>
      <c r="AG460" s="7"/>
      <c r="AH460" s="7"/>
      <c r="AI460" s="7"/>
      <c r="AJ460" s="7"/>
      <c r="AK460" s="7"/>
      <c r="AL460" s="7"/>
      <c r="AM460" s="7"/>
      <c r="AN460" s="7"/>
      <c r="AO460" s="7"/>
      <c r="AP460" s="7"/>
      <c r="AQ460" s="7"/>
      <c r="AR460" s="7"/>
      <c r="AS460" s="7"/>
      <c r="AT460" s="7"/>
      <c r="AU460" s="7"/>
      <c r="AV460" s="7"/>
      <c r="AW460" s="7"/>
      <c r="AX460" s="7"/>
      <c r="AY460" s="7"/>
    </row>
    <row r="461" spans="1:51" ht="16" x14ac:dyDescent="0.2">
      <c r="A461" s="168">
        <v>42753.208333240364</v>
      </c>
      <c r="B461" s="171">
        <v>22364.374300909698</v>
      </c>
      <c r="C461">
        <f t="shared" si="8"/>
        <v>1</v>
      </c>
      <c r="D461"/>
      <c r="E461" s="7"/>
      <c r="F461" s="7"/>
      <c r="G461" s="7"/>
      <c r="H461" s="7"/>
      <c r="I461" s="7"/>
      <c r="J461" s="7"/>
      <c r="K461" s="7"/>
      <c r="L461" s="7"/>
      <c r="M461" s="7"/>
      <c r="N461" s="7"/>
      <c r="O461" s="7"/>
      <c r="P461" s="7"/>
      <c r="Q461" s="7"/>
      <c r="R461" s="7"/>
      <c r="S461" s="7"/>
      <c r="T461" s="7"/>
      <c r="U461" s="7"/>
      <c r="V461" s="7"/>
      <c r="W461" s="7"/>
      <c r="X461" s="7"/>
      <c r="Y461" s="7"/>
      <c r="Z461" s="7"/>
      <c r="AA461" s="7"/>
      <c r="AB461" s="7"/>
      <c r="AC461" s="7"/>
      <c r="AD461" s="7"/>
      <c r="AE461" s="7"/>
      <c r="AF461" s="7"/>
      <c r="AG461" s="7"/>
      <c r="AH461" s="7"/>
      <c r="AI461" s="7"/>
      <c r="AJ461" s="7"/>
      <c r="AK461" s="7"/>
      <c r="AL461" s="7"/>
      <c r="AM461" s="7"/>
      <c r="AN461" s="7"/>
      <c r="AO461" s="7"/>
      <c r="AP461" s="7"/>
      <c r="AQ461" s="7"/>
      <c r="AR461" s="7"/>
      <c r="AS461" s="7"/>
      <c r="AT461" s="7"/>
      <c r="AU461" s="7"/>
      <c r="AV461" s="7"/>
      <c r="AW461" s="7"/>
      <c r="AX461" s="7"/>
      <c r="AY461" s="7"/>
    </row>
    <row r="462" spans="1:51" ht="16" x14ac:dyDescent="0.2">
      <c r="A462" s="169">
        <v>42753.249999907028</v>
      </c>
      <c r="B462" s="172">
        <v>23694.695797436536</v>
      </c>
      <c r="C462">
        <f t="shared" si="8"/>
        <v>1</v>
      </c>
      <c r="D462"/>
      <c r="E462" s="7"/>
      <c r="F462" s="7"/>
      <c r="G462" s="7"/>
      <c r="H462" s="7"/>
      <c r="I462" s="7"/>
      <c r="J462" s="7"/>
      <c r="K462" s="7"/>
      <c r="L462" s="7"/>
      <c r="M462" s="7"/>
      <c r="N462" s="7"/>
      <c r="O462" s="7"/>
      <c r="P462" s="7"/>
      <c r="Q462" s="7"/>
      <c r="R462" s="7"/>
      <c r="S462" s="7"/>
      <c r="T462" s="7"/>
      <c r="U462" s="7"/>
      <c r="V462" s="7"/>
      <c r="W462" s="7"/>
      <c r="X462" s="7"/>
      <c r="Y462" s="7"/>
      <c r="Z462" s="7"/>
      <c r="AA462" s="7"/>
      <c r="AB462" s="7"/>
      <c r="AC462" s="7"/>
      <c r="AD462" s="7"/>
      <c r="AE462" s="7"/>
      <c r="AF462" s="7"/>
      <c r="AG462" s="7"/>
      <c r="AH462" s="7"/>
      <c r="AI462" s="7"/>
      <c r="AJ462" s="7"/>
      <c r="AK462" s="7"/>
      <c r="AL462" s="7"/>
      <c r="AM462" s="7"/>
      <c r="AN462" s="7"/>
      <c r="AO462" s="7"/>
      <c r="AP462" s="7"/>
      <c r="AQ462" s="7"/>
      <c r="AR462" s="7"/>
      <c r="AS462" s="7"/>
      <c r="AT462" s="7"/>
      <c r="AU462" s="7"/>
      <c r="AV462" s="7"/>
      <c r="AW462" s="7"/>
      <c r="AX462" s="7"/>
      <c r="AY462" s="7"/>
    </row>
    <row r="463" spans="1:51" ht="16" x14ac:dyDescent="0.2">
      <c r="A463" s="168">
        <v>42753.291666573692</v>
      </c>
      <c r="B463" s="171">
        <v>26340.72374969384</v>
      </c>
      <c r="C463">
        <f t="shared" si="8"/>
        <v>1</v>
      </c>
      <c r="D463"/>
      <c r="E463" s="7"/>
      <c r="F463" s="7"/>
      <c r="G463" s="7"/>
      <c r="H463" s="7"/>
      <c r="I463" s="7"/>
      <c r="J463" s="7"/>
      <c r="K463" s="7"/>
      <c r="L463" s="7"/>
      <c r="M463" s="7"/>
      <c r="N463" s="7"/>
      <c r="O463" s="7"/>
      <c r="P463" s="7"/>
      <c r="Q463" s="7"/>
      <c r="R463" s="7"/>
      <c r="S463" s="7"/>
      <c r="T463" s="7"/>
      <c r="U463" s="7"/>
      <c r="V463" s="7"/>
      <c r="W463" s="7"/>
      <c r="X463" s="7"/>
      <c r="Y463" s="7"/>
      <c r="Z463" s="7"/>
      <c r="AA463" s="7"/>
      <c r="AB463" s="7"/>
      <c r="AC463" s="7"/>
      <c r="AD463" s="7"/>
      <c r="AE463" s="7"/>
      <c r="AF463" s="7"/>
      <c r="AG463" s="7"/>
      <c r="AH463" s="7"/>
      <c r="AI463" s="7"/>
      <c r="AJ463" s="7"/>
      <c r="AK463" s="7"/>
      <c r="AL463" s="7"/>
      <c r="AM463" s="7"/>
      <c r="AN463" s="7"/>
      <c r="AO463" s="7"/>
      <c r="AP463" s="7"/>
      <c r="AQ463" s="7"/>
      <c r="AR463" s="7"/>
      <c r="AS463" s="7"/>
      <c r="AT463" s="7"/>
      <c r="AU463" s="7"/>
      <c r="AV463" s="7"/>
      <c r="AW463" s="7"/>
      <c r="AX463" s="7"/>
      <c r="AY463" s="7"/>
    </row>
    <row r="464" spans="1:51" ht="16" x14ac:dyDescent="0.2">
      <c r="A464" s="169">
        <v>42753.333333240356</v>
      </c>
      <c r="B464" s="172">
        <v>27895.994818032741</v>
      </c>
      <c r="C464">
        <f t="shared" si="8"/>
        <v>1</v>
      </c>
      <c r="D464"/>
      <c r="E464" s="7"/>
      <c r="F464" s="7"/>
      <c r="G464" s="7"/>
      <c r="H464" s="7"/>
      <c r="I464" s="7"/>
      <c r="J464" s="7"/>
      <c r="K464" s="7"/>
      <c r="L464" s="7"/>
      <c r="M464" s="7"/>
      <c r="N464" s="7"/>
      <c r="O464" s="7"/>
      <c r="P464" s="7"/>
      <c r="Q464" s="7"/>
      <c r="R464" s="7"/>
      <c r="S464" s="7"/>
      <c r="T464" s="7"/>
      <c r="U464" s="7"/>
      <c r="V464" s="7"/>
      <c r="W464" s="7"/>
      <c r="X464" s="7"/>
      <c r="Y464" s="7"/>
      <c r="Z464" s="7"/>
      <c r="AA464" s="7"/>
      <c r="AB464" s="7"/>
      <c r="AC464" s="7"/>
      <c r="AD464" s="7"/>
      <c r="AE464" s="7"/>
      <c r="AF464" s="7"/>
      <c r="AG464" s="7"/>
      <c r="AH464" s="7"/>
      <c r="AI464" s="7"/>
      <c r="AJ464" s="7"/>
      <c r="AK464" s="7"/>
      <c r="AL464" s="7"/>
      <c r="AM464" s="7"/>
      <c r="AN464" s="7"/>
      <c r="AO464" s="7"/>
      <c r="AP464" s="7"/>
      <c r="AQ464" s="7"/>
      <c r="AR464" s="7"/>
      <c r="AS464" s="7"/>
      <c r="AT464" s="7"/>
      <c r="AU464" s="7"/>
      <c r="AV464" s="7"/>
      <c r="AW464" s="7"/>
      <c r="AX464" s="7"/>
      <c r="AY464" s="7"/>
    </row>
    <row r="465" spans="1:51" ht="16" x14ac:dyDescent="0.2">
      <c r="A465" s="168">
        <v>42753.374999907021</v>
      </c>
      <c r="B465" s="171">
        <v>27851.769326372651</v>
      </c>
      <c r="C465">
        <f t="shared" si="8"/>
        <v>1</v>
      </c>
      <c r="D465"/>
      <c r="E465" s="7"/>
      <c r="F465" s="7"/>
      <c r="G465" s="7"/>
      <c r="H465" s="7"/>
      <c r="I465" s="7"/>
      <c r="J465" s="7"/>
      <c r="K465" s="7"/>
      <c r="L465" s="7"/>
      <c r="M465" s="7"/>
      <c r="N465" s="7"/>
      <c r="O465" s="7"/>
      <c r="P465" s="7"/>
      <c r="Q465" s="7"/>
      <c r="R465" s="7"/>
      <c r="S465" s="7"/>
      <c r="T465" s="7"/>
      <c r="U465" s="7"/>
      <c r="V465" s="7"/>
      <c r="W465" s="7"/>
      <c r="X465" s="7"/>
      <c r="Y465" s="7"/>
      <c r="Z465" s="7"/>
      <c r="AA465" s="7"/>
      <c r="AB465" s="7"/>
      <c r="AC465" s="7"/>
      <c r="AD465" s="7"/>
      <c r="AE465" s="7"/>
      <c r="AF465" s="7"/>
      <c r="AG465" s="7"/>
      <c r="AH465" s="7"/>
      <c r="AI465" s="7"/>
      <c r="AJ465" s="7"/>
      <c r="AK465" s="7"/>
      <c r="AL465" s="7"/>
      <c r="AM465" s="7"/>
      <c r="AN465" s="7"/>
      <c r="AO465" s="7"/>
      <c r="AP465" s="7"/>
      <c r="AQ465" s="7"/>
      <c r="AR465" s="7"/>
      <c r="AS465" s="7"/>
      <c r="AT465" s="7"/>
      <c r="AU465" s="7"/>
      <c r="AV465" s="7"/>
      <c r="AW465" s="7"/>
      <c r="AX465" s="7"/>
      <c r="AY465" s="7"/>
    </row>
    <row r="466" spans="1:51" ht="16" x14ac:dyDescent="0.2">
      <c r="A466" s="169">
        <v>42753.416666573685</v>
      </c>
      <c r="B466" s="172">
        <v>27744.353128624891</v>
      </c>
      <c r="C466">
        <f t="shared" si="8"/>
        <v>1</v>
      </c>
      <c r="D466"/>
      <c r="E466" s="7"/>
      <c r="F466" s="7"/>
      <c r="G466" s="7"/>
      <c r="H466" s="7"/>
      <c r="I466" s="7"/>
      <c r="J466" s="7"/>
      <c r="K466" s="7"/>
      <c r="L466" s="7"/>
      <c r="M466" s="7"/>
      <c r="N466" s="7"/>
      <c r="O466" s="7"/>
      <c r="P466" s="7"/>
      <c r="Q466" s="7"/>
      <c r="R466" s="7"/>
      <c r="S466" s="7"/>
      <c r="T466" s="7"/>
      <c r="U466" s="7"/>
      <c r="V466" s="7"/>
      <c r="W466" s="7"/>
      <c r="X466" s="7"/>
      <c r="Y466" s="7"/>
      <c r="Z466" s="7"/>
      <c r="AA466" s="7"/>
      <c r="AB466" s="7"/>
      <c r="AC466" s="7"/>
      <c r="AD466" s="7"/>
      <c r="AE466" s="7"/>
      <c r="AF466" s="7"/>
      <c r="AG466" s="7"/>
      <c r="AH466" s="7"/>
      <c r="AI466" s="7"/>
      <c r="AJ466" s="7"/>
      <c r="AK466" s="7"/>
      <c r="AL466" s="7"/>
      <c r="AM466" s="7"/>
      <c r="AN466" s="7"/>
      <c r="AO466" s="7"/>
      <c r="AP466" s="7"/>
      <c r="AQ466" s="7"/>
      <c r="AR466" s="7"/>
      <c r="AS466" s="7"/>
      <c r="AT466" s="7"/>
      <c r="AU466" s="7"/>
      <c r="AV466" s="7"/>
      <c r="AW466" s="7"/>
      <c r="AX466" s="7"/>
      <c r="AY466" s="7"/>
    </row>
    <row r="467" spans="1:51" ht="16" x14ac:dyDescent="0.2">
      <c r="A467" s="168">
        <v>42753.458333240349</v>
      </c>
      <c r="B467" s="171">
        <v>28120.402822708074</v>
      </c>
      <c r="C467">
        <f t="shared" si="8"/>
        <v>1</v>
      </c>
      <c r="D467"/>
      <c r="E467" s="7"/>
      <c r="F467" s="7"/>
      <c r="G467" s="7"/>
      <c r="H467" s="7"/>
      <c r="I467" s="7"/>
      <c r="J467" s="7"/>
      <c r="K467" s="7"/>
      <c r="L467" s="7"/>
      <c r="M467" s="7"/>
      <c r="N467" s="7"/>
      <c r="O467" s="7"/>
      <c r="P467" s="7"/>
      <c r="Q467" s="7"/>
      <c r="R467" s="7"/>
      <c r="S467" s="7"/>
      <c r="T467" s="7"/>
      <c r="U467" s="7"/>
      <c r="V467" s="7"/>
      <c r="W467" s="7"/>
      <c r="X467" s="7"/>
      <c r="Y467" s="7"/>
      <c r="Z467" s="7"/>
      <c r="AA467" s="7"/>
      <c r="AB467" s="7"/>
      <c r="AC467" s="7"/>
      <c r="AD467" s="7"/>
      <c r="AE467" s="7"/>
      <c r="AF467" s="7"/>
      <c r="AG467" s="7"/>
      <c r="AH467" s="7"/>
      <c r="AI467" s="7"/>
      <c r="AJ467" s="7"/>
      <c r="AK467" s="7"/>
      <c r="AL467" s="7"/>
      <c r="AM467" s="7"/>
      <c r="AN467" s="7"/>
      <c r="AO467" s="7"/>
      <c r="AP467" s="7"/>
      <c r="AQ467" s="7"/>
      <c r="AR467" s="7"/>
      <c r="AS467" s="7"/>
      <c r="AT467" s="7"/>
      <c r="AU467" s="7"/>
      <c r="AV467" s="7"/>
      <c r="AW467" s="7"/>
      <c r="AX467" s="7"/>
      <c r="AY467" s="7"/>
    </row>
    <row r="468" spans="1:51" ht="16" x14ac:dyDescent="0.2">
      <c r="A468" s="169">
        <v>42753.499999907013</v>
      </c>
      <c r="B468" s="172">
        <v>27905.148715777108</v>
      </c>
      <c r="C468">
        <f t="shared" si="8"/>
        <v>1</v>
      </c>
      <c r="D468"/>
      <c r="E468" s="7"/>
      <c r="F468" s="7"/>
      <c r="G468" s="7"/>
      <c r="H468" s="7"/>
      <c r="I468" s="7"/>
      <c r="J468" s="7"/>
      <c r="K468" s="7"/>
      <c r="L468" s="7"/>
      <c r="M468" s="7"/>
      <c r="N468" s="7"/>
      <c r="O468" s="7"/>
      <c r="P468" s="7"/>
      <c r="Q468" s="7"/>
      <c r="R468" s="7"/>
      <c r="S468" s="7"/>
      <c r="T468" s="7"/>
      <c r="U468" s="7"/>
      <c r="V468" s="7"/>
      <c r="W468" s="7"/>
      <c r="X468" s="7"/>
      <c r="Y468" s="7"/>
      <c r="Z468" s="7"/>
      <c r="AA468" s="7"/>
      <c r="AB468" s="7"/>
      <c r="AC468" s="7"/>
      <c r="AD468" s="7"/>
      <c r="AE468" s="7"/>
      <c r="AF468" s="7"/>
      <c r="AG468" s="7"/>
      <c r="AH468" s="7"/>
      <c r="AI468" s="7"/>
      <c r="AJ468" s="7"/>
      <c r="AK468" s="7"/>
      <c r="AL468" s="7"/>
      <c r="AM468" s="7"/>
      <c r="AN468" s="7"/>
      <c r="AO468" s="7"/>
      <c r="AP468" s="7"/>
      <c r="AQ468" s="7"/>
      <c r="AR468" s="7"/>
      <c r="AS468" s="7"/>
      <c r="AT468" s="7"/>
      <c r="AU468" s="7"/>
      <c r="AV468" s="7"/>
      <c r="AW468" s="7"/>
      <c r="AX468" s="7"/>
      <c r="AY468" s="7"/>
    </row>
    <row r="469" spans="1:51" ht="16" x14ac:dyDescent="0.2">
      <c r="A469" s="168">
        <v>42753.541666573678</v>
      </c>
      <c r="B469" s="171">
        <v>27909.7863293626</v>
      </c>
      <c r="C469">
        <f t="shared" si="8"/>
        <v>1</v>
      </c>
      <c r="D469"/>
      <c r="E469" s="7"/>
      <c r="F469" s="7"/>
      <c r="G469" s="7"/>
      <c r="H469" s="7"/>
      <c r="I469" s="7"/>
      <c r="J469" s="7"/>
      <c r="K469" s="7"/>
      <c r="L469" s="7"/>
      <c r="M469" s="7"/>
      <c r="N469" s="7"/>
      <c r="O469" s="7"/>
      <c r="P469" s="7"/>
      <c r="Q469" s="7"/>
      <c r="R469" s="7"/>
      <c r="S469" s="7"/>
      <c r="T469" s="7"/>
      <c r="U469" s="7"/>
      <c r="V469" s="7"/>
      <c r="W469" s="7"/>
      <c r="X469" s="7"/>
      <c r="Y469" s="7"/>
      <c r="Z469" s="7"/>
      <c r="AA469" s="7"/>
      <c r="AB469" s="7"/>
      <c r="AC469" s="7"/>
      <c r="AD469" s="7"/>
      <c r="AE469" s="7"/>
      <c r="AF469" s="7"/>
      <c r="AG469" s="7"/>
      <c r="AH469" s="7"/>
      <c r="AI469" s="7"/>
      <c r="AJ469" s="7"/>
      <c r="AK469" s="7"/>
      <c r="AL469" s="7"/>
      <c r="AM469" s="7"/>
      <c r="AN469" s="7"/>
      <c r="AO469" s="7"/>
      <c r="AP469" s="7"/>
      <c r="AQ469" s="7"/>
      <c r="AR469" s="7"/>
      <c r="AS469" s="7"/>
      <c r="AT469" s="7"/>
      <c r="AU469" s="7"/>
      <c r="AV469" s="7"/>
      <c r="AW469" s="7"/>
      <c r="AX469" s="7"/>
      <c r="AY469" s="7"/>
    </row>
    <row r="470" spans="1:51" ht="16" x14ac:dyDescent="0.2">
      <c r="A470" s="169">
        <v>42753.583333240342</v>
      </c>
      <c r="B470" s="172">
        <v>28033.713158110721</v>
      </c>
      <c r="C470">
        <f t="shared" si="8"/>
        <v>1</v>
      </c>
      <c r="D470"/>
      <c r="E470" s="7"/>
      <c r="F470" s="7"/>
      <c r="G470" s="7"/>
      <c r="H470" s="7"/>
      <c r="I470" s="7"/>
      <c r="J470" s="7"/>
      <c r="K470" s="7"/>
      <c r="L470" s="7"/>
      <c r="M470" s="7"/>
      <c r="N470" s="7"/>
      <c r="O470" s="7"/>
      <c r="P470" s="7"/>
      <c r="Q470" s="7"/>
      <c r="R470" s="7"/>
      <c r="S470" s="7"/>
      <c r="T470" s="7"/>
      <c r="U470" s="7"/>
      <c r="V470" s="7"/>
      <c r="W470" s="7"/>
      <c r="X470" s="7"/>
      <c r="Y470" s="7"/>
      <c r="Z470" s="7"/>
      <c r="AA470" s="7"/>
      <c r="AB470" s="7"/>
      <c r="AC470" s="7"/>
      <c r="AD470" s="7"/>
      <c r="AE470" s="7"/>
      <c r="AF470" s="7"/>
      <c r="AG470" s="7"/>
      <c r="AH470" s="7"/>
      <c r="AI470" s="7"/>
      <c r="AJ470" s="7"/>
      <c r="AK470" s="7"/>
      <c r="AL470" s="7"/>
      <c r="AM470" s="7"/>
      <c r="AN470" s="7"/>
      <c r="AO470" s="7"/>
      <c r="AP470" s="7"/>
      <c r="AQ470" s="7"/>
      <c r="AR470" s="7"/>
      <c r="AS470" s="7"/>
      <c r="AT470" s="7"/>
      <c r="AU470" s="7"/>
      <c r="AV470" s="7"/>
      <c r="AW470" s="7"/>
      <c r="AX470" s="7"/>
      <c r="AY470" s="7"/>
    </row>
    <row r="471" spans="1:51" ht="16" x14ac:dyDescent="0.2">
      <c r="A471" s="168">
        <v>42753.624999907006</v>
      </c>
      <c r="B471" s="171">
        <v>27956.191895247252</v>
      </c>
      <c r="C471">
        <f t="shared" si="8"/>
        <v>1</v>
      </c>
      <c r="D471"/>
      <c r="E471" s="7"/>
      <c r="F471" s="7"/>
      <c r="G471" s="7"/>
      <c r="H471" s="7"/>
      <c r="I471" s="7"/>
      <c r="J471" s="7"/>
      <c r="K471" s="7"/>
      <c r="L471" s="7"/>
      <c r="M471" s="7"/>
      <c r="N471" s="7"/>
      <c r="O471" s="7"/>
      <c r="P471" s="7"/>
      <c r="Q471" s="7"/>
      <c r="R471" s="7"/>
      <c r="S471" s="7"/>
      <c r="T471" s="7"/>
      <c r="U471" s="7"/>
      <c r="V471" s="7"/>
      <c r="W471" s="7"/>
      <c r="X471" s="7"/>
      <c r="Y471" s="7"/>
      <c r="Z471" s="7"/>
      <c r="AA471" s="7"/>
      <c r="AB471" s="7"/>
      <c r="AC471" s="7"/>
      <c r="AD471" s="7"/>
      <c r="AE471" s="7"/>
      <c r="AF471" s="7"/>
      <c r="AG471" s="7"/>
      <c r="AH471" s="7"/>
      <c r="AI471" s="7"/>
      <c r="AJ471" s="7"/>
      <c r="AK471" s="7"/>
      <c r="AL471" s="7"/>
      <c r="AM471" s="7"/>
      <c r="AN471" s="7"/>
      <c r="AO471" s="7"/>
      <c r="AP471" s="7"/>
      <c r="AQ471" s="7"/>
      <c r="AR471" s="7"/>
      <c r="AS471" s="7"/>
      <c r="AT471" s="7"/>
      <c r="AU471" s="7"/>
      <c r="AV471" s="7"/>
      <c r="AW471" s="7"/>
      <c r="AX471" s="7"/>
      <c r="AY471" s="7"/>
    </row>
    <row r="472" spans="1:51" ht="16" x14ac:dyDescent="0.2">
      <c r="A472" s="169">
        <v>42753.66666657367</v>
      </c>
      <c r="B472" s="172">
        <v>27692.427089428089</v>
      </c>
      <c r="C472">
        <f t="shared" si="8"/>
        <v>1</v>
      </c>
      <c r="D472"/>
      <c r="E472" s="7"/>
      <c r="F472" s="7"/>
      <c r="G472" s="7"/>
      <c r="H472" s="7"/>
      <c r="I472" s="7"/>
      <c r="J472" s="7"/>
      <c r="K472" s="7"/>
      <c r="L472" s="7"/>
      <c r="M472" s="7"/>
      <c r="N472" s="7"/>
      <c r="O472" s="7"/>
      <c r="P472" s="7"/>
      <c r="Q472" s="7"/>
      <c r="R472" s="7"/>
      <c r="S472" s="7"/>
      <c r="T472" s="7"/>
      <c r="U472" s="7"/>
      <c r="V472" s="7"/>
      <c r="W472" s="7"/>
      <c r="X472" s="7"/>
      <c r="Y472" s="7"/>
      <c r="Z472" s="7"/>
      <c r="AA472" s="7"/>
      <c r="AB472" s="7"/>
      <c r="AC472" s="7"/>
      <c r="AD472" s="7"/>
      <c r="AE472" s="7"/>
      <c r="AF472" s="7"/>
      <c r="AG472" s="7"/>
      <c r="AH472" s="7"/>
      <c r="AI472" s="7"/>
      <c r="AJ472" s="7"/>
      <c r="AK472" s="7"/>
      <c r="AL472" s="7"/>
      <c r="AM472" s="7"/>
      <c r="AN472" s="7"/>
      <c r="AO472" s="7"/>
      <c r="AP472" s="7"/>
      <c r="AQ472" s="7"/>
      <c r="AR472" s="7"/>
      <c r="AS472" s="7"/>
      <c r="AT472" s="7"/>
      <c r="AU472" s="7"/>
      <c r="AV472" s="7"/>
      <c r="AW472" s="7"/>
      <c r="AX472" s="7"/>
      <c r="AY472" s="7"/>
    </row>
    <row r="473" spans="1:51" ht="16" x14ac:dyDescent="0.2">
      <c r="A473" s="168">
        <v>42753.708333240334</v>
      </c>
      <c r="B473" s="171">
        <v>28571.974994861601</v>
      </c>
      <c r="C473">
        <f t="shared" si="8"/>
        <v>1</v>
      </c>
      <c r="D473"/>
      <c r="E473" s="7"/>
      <c r="F473" s="7"/>
      <c r="G473" s="7"/>
      <c r="H473" s="7"/>
      <c r="I473" s="7"/>
      <c r="J473" s="7"/>
      <c r="K473" s="7"/>
      <c r="L473" s="7"/>
      <c r="M473" s="7"/>
      <c r="N473" s="7"/>
      <c r="O473" s="7"/>
      <c r="P473" s="7"/>
      <c r="Q473" s="7"/>
      <c r="R473" s="7"/>
      <c r="S473" s="7"/>
      <c r="T473" s="7"/>
      <c r="U473" s="7"/>
      <c r="V473" s="7"/>
      <c r="W473" s="7"/>
      <c r="X473" s="7"/>
      <c r="Y473" s="7"/>
      <c r="Z473" s="7"/>
      <c r="AA473" s="7"/>
      <c r="AB473" s="7"/>
      <c r="AC473" s="7"/>
      <c r="AD473" s="7"/>
      <c r="AE473" s="7"/>
      <c r="AF473" s="7"/>
      <c r="AG473" s="7"/>
      <c r="AH473" s="7"/>
      <c r="AI473" s="7"/>
      <c r="AJ473" s="7"/>
      <c r="AK473" s="7"/>
      <c r="AL473" s="7"/>
      <c r="AM473" s="7"/>
      <c r="AN473" s="7"/>
      <c r="AO473" s="7"/>
      <c r="AP473" s="7"/>
      <c r="AQ473" s="7"/>
      <c r="AR473" s="7"/>
      <c r="AS473" s="7"/>
      <c r="AT473" s="7"/>
      <c r="AU473" s="7"/>
      <c r="AV473" s="7"/>
      <c r="AW473" s="7"/>
      <c r="AX473" s="7"/>
      <c r="AY473" s="7"/>
    </row>
    <row r="474" spans="1:51" ht="16" x14ac:dyDescent="0.2">
      <c r="A474" s="169">
        <v>42753.749999906999</v>
      </c>
      <c r="B474" s="172">
        <v>30667.701328214407</v>
      </c>
      <c r="C474">
        <f t="shared" si="8"/>
        <v>1</v>
      </c>
      <c r="D474"/>
      <c r="E474" s="7"/>
      <c r="F474" s="7"/>
      <c r="G474" s="7"/>
      <c r="H474" s="7"/>
      <c r="I474" s="7"/>
      <c r="J474" s="7"/>
      <c r="K474" s="7"/>
      <c r="L474" s="7"/>
      <c r="M474" s="7"/>
      <c r="N474" s="7"/>
      <c r="O474" s="7"/>
      <c r="P474" s="7"/>
      <c r="Q474" s="7"/>
      <c r="R474" s="7"/>
      <c r="S474" s="7"/>
      <c r="T474" s="7"/>
      <c r="U474" s="7"/>
      <c r="V474" s="7"/>
      <c r="W474" s="7"/>
      <c r="X474" s="7"/>
      <c r="Y474" s="7"/>
      <c r="Z474" s="7"/>
      <c r="AA474" s="7"/>
      <c r="AB474" s="7"/>
      <c r="AC474" s="7"/>
      <c r="AD474" s="7"/>
      <c r="AE474" s="7"/>
      <c r="AF474" s="7"/>
      <c r="AG474" s="7"/>
      <c r="AH474" s="7"/>
      <c r="AI474" s="7"/>
      <c r="AJ474" s="7"/>
      <c r="AK474" s="7"/>
      <c r="AL474" s="7"/>
      <c r="AM474" s="7"/>
      <c r="AN474" s="7"/>
      <c r="AO474" s="7"/>
      <c r="AP474" s="7"/>
      <c r="AQ474" s="7"/>
      <c r="AR474" s="7"/>
      <c r="AS474" s="7"/>
      <c r="AT474" s="7"/>
      <c r="AU474" s="7"/>
      <c r="AV474" s="7"/>
      <c r="AW474" s="7"/>
      <c r="AX474" s="7"/>
      <c r="AY474" s="7"/>
    </row>
    <row r="475" spans="1:51" ht="16" x14ac:dyDescent="0.2">
      <c r="A475" s="168">
        <v>42753.791666573663</v>
      </c>
      <c r="B475" s="171">
        <v>31003.243860747243</v>
      </c>
      <c r="C475">
        <f t="shared" si="8"/>
        <v>1</v>
      </c>
      <c r="D475"/>
      <c r="E475" s="7"/>
      <c r="F475" s="7"/>
      <c r="G475" s="7"/>
      <c r="H475" s="7"/>
      <c r="I475" s="7"/>
      <c r="J475" s="7"/>
      <c r="K475" s="7"/>
      <c r="L475" s="7"/>
      <c r="M475" s="7"/>
      <c r="N475" s="7"/>
      <c r="O475" s="7"/>
      <c r="P475" s="7"/>
      <c r="Q475" s="7"/>
      <c r="R475" s="7"/>
      <c r="S475" s="7"/>
      <c r="T475" s="7"/>
      <c r="U475" s="7"/>
      <c r="V475" s="7"/>
      <c r="W475" s="7"/>
      <c r="X475" s="7"/>
      <c r="Y475" s="7"/>
      <c r="Z475" s="7"/>
      <c r="AA475" s="7"/>
      <c r="AB475" s="7"/>
      <c r="AC475" s="7"/>
      <c r="AD475" s="7"/>
      <c r="AE475" s="7"/>
      <c r="AF475" s="7"/>
      <c r="AG475" s="7"/>
      <c r="AH475" s="7"/>
      <c r="AI475" s="7"/>
      <c r="AJ475" s="7"/>
      <c r="AK475" s="7"/>
      <c r="AL475" s="7"/>
      <c r="AM475" s="7"/>
      <c r="AN475" s="7"/>
      <c r="AO475" s="7"/>
      <c r="AP475" s="7"/>
      <c r="AQ475" s="7"/>
      <c r="AR475" s="7"/>
      <c r="AS475" s="7"/>
      <c r="AT475" s="7"/>
      <c r="AU475" s="7"/>
      <c r="AV475" s="7"/>
      <c r="AW475" s="7"/>
      <c r="AX475" s="7"/>
      <c r="AY475" s="7"/>
    </row>
    <row r="476" spans="1:51" ht="16" x14ac:dyDescent="0.2">
      <c r="A476" s="169">
        <v>42753.833333240327</v>
      </c>
      <c r="B476" s="172">
        <v>30279.352807810672</v>
      </c>
      <c r="C476">
        <f t="shared" si="8"/>
        <v>1</v>
      </c>
      <c r="D476"/>
      <c r="E476" s="7"/>
      <c r="F476" s="7"/>
      <c r="G476" s="7"/>
      <c r="H476" s="7"/>
      <c r="I476" s="7"/>
      <c r="J476" s="7"/>
      <c r="K476" s="7"/>
      <c r="L476" s="7"/>
      <c r="M476" s="7"/>
      <c r="N476" s="7"/>
      <c r="O476" s="7"/>
      <c r="P476" s="7"/>
      <c r="Q476" s="7"/>
      <c r="R476" s="7"/>
      <c r="S476" s="7"/>
      <c r="T476" s="7"/>
      <c r="U476" s="7"/>
      <c r="V476" s="7"/>
      <c r="W476" s="7"/>
      <c r="X476" s="7"/>
      <c r="Y476" s="7"/>
      <c r="Z476" s="7"/>
      <c r="AA476" s="7"/>
      <c r="AB476" s="7"/>
      <c r="AC476" s="7"/>
      <c r="AD476" s="7"/>
      <c r="AE476" s="7"/>
      <c r="AF476" s="7"/>
      <c r="AG476" s="7"/>
      <c r="AH476" s="7"/>
      <c r="AI476" s="7"/>
      <c r="AJ476" s="7"/>
      <c r="AK476" s="7"/>
      <c r="AL476" s="7"/>
      <c r="AM476" s="7"/>
      <c r="AN476" s="7"/>
      <c r="AO476" s="7"/>
      <c r="AP476" s="7"/>
      <c r="AQ476" s="7"/>
      <c r="AR476" s="7"/>
      <c r="AS476" s="7"/>
      <c r="AT476" s="7"/>
      <c r="AU476" s="7"/>
      <c r="AV476" s="7"/>
      <c r="AW476" s="7"/>
      <c r="AX476" s="7"/>
      <c r="AY476" s="7"/>
    </row>
    <row r="477" spans="1:51" ht="16" x14ac:dyDescent="0.2">
      <c r="A477" s="168">
        <v>42753.874999906991</v>
      </c>
      <c r="B477" s="171">
        <v>29181.003316794096</v>
      </c>
      <c r="C477">
        <f t="shared" si="8"/>
        <v>1</v>
      </c>
      <c r="D477"/>
      <c r="E477" s="7"/>
      <c r="F477" s="7"/>
      <c r="G477" s="7"/>
      <c r="H477" s="7"/>
      <c r="I477" s="7"/>
      <c r="J477" s="7"/>
      <c r="K477" s="7"/>
      <c r="L477" s="7"/>
      <c r="M477" s="7"/>
      <c r="N477" s="7"/>
      <c r="O477" s="7"/>
      <c r="P477" s="7"/>
      <c r="Q477" s="7"/>
      <c r="R477" s="7"/>
      <c r="S477" s="7"/>
      <c r="T477" s="7"/>
      <c r="U477" s="7"/>
      <c r="V477" s="7"/>
      <c r="W477" s="7"/>
      <c r="X477" s="7"/>
      <c r="Y477" s="7"/>
      <c r="Z477" s="7"/>
      <c r="AA477" s="7"/>
      <c r="AB477" s="7"/>
      <c r="AC477" s="7"/>
      <c r="AD477" s="7"/>
      <c r="AE477" s="7"/>
      <c r="AF477" s="7"/>
      <c r="AG477" s="7"/>
      <c r="AH477" s="7"/>
      <c r="AI477" s="7"/>
      <c r="AJ477" s="7"/>
      <c r="AK477" s="7"/>
      <c r="AL477" s="7"/>
      <c r="AM477" s="7"/>
      <c r="AN477" s="7"/>
      <c r="AO477" s="7"/>
      <c r="AP477" s="7"/>
      <c r="AQ477" s="7"/>
      <c r="AR477" s="7"/>
      <c r="AS477" s="7"/>
      <c r="AT477" s="7"/>
      <c r="AU477" s="7"/>
      <c r="AV477" s="7"/>
      <c r="AW477" s="7"/>
      <c r="AX477" s="7"/>
      <c r="AY477" s="7"/>
    </row>
    <row r="478" spans="1:51" ht="16" x14ac:dyDescent="0.2">
      <c r="A478" s="169">
        <v>42753.916666573656</v>
      </c>
      <c r="B478" s="172">
        <v>27411.781964395377</v>
      </c>
      <c r="C478">
        <f t="shared" si="8"/>
        <v>1</v>
      </c>
      <c r="D478"/>
      <c r="E478" s="7"/>
      <c r="F478" s="7"/>
      <c r="G478" s="7"/>
      <c r="H478" s="7"/>
      <c r="I478" s="7"/>
      <c r="J478" s="7"/>
      <c r="K478" s="7"/>
      <c r="L478" s="7"/>
      <c r="M478" s="7"/>
      <c r="N478" s="7"/>
      <c r="O478" s="7"/>
      <c r="P478" s="7"/>
      <c r="Q478" s="7"/>
      <c r="R478" s="7"/>
      <c r="S478" s="7"/>
      <c r="T478" s="7"/>
      <c r="U478" s="7"/>
      <c r="V478" s="7"/>
      <c r="W478" s="7"/>
      <c r="X478" s="7"/>
      <c r="Y478" s="7"/>
      <c r="Z478" s="7"/>
      <c r="AA478" s="7"/>
      <c r="AB478" s="7"/>
      <c r="AC478" s="7"/>
      <c r="AD478" s="7"/>
      <c r="AE478" s="7"/>
      <c r="AF478" s="7"/>
      <c r="AG478" s="7"/>
      <c r="AH478" s="7"/>
      <c r="AI478" s="7"/>
      <c r="AJ478" s="7"/>
      <c r="AK478" s="7"/>
      <c r="AL478" s="7"/>
      <c r="AM478" s="7"/>
      <c r="AN478" s="7"/>
      <c r="AO478" s="7"/>
      <c r="AP478" s="7"/>
      <c r="AQ478" s="7"/>
      <c r="AR478" s="7"/>
      <c r="AS478" s="7"/>
      <c r="AT478" s="7"/>
      <c r="AU478" s="7"/>
      <c r="AV478" s="7"/>
      <c r="AW478" s="7"/>
      <c r="AX478" s="7"/>
      <c r="AY478" s="7"/>
    </row>
    <row r="479" spans="1:51" ht="16" x14ac:dyDescent="0.2">
      <c r="A479" s="168">
        <v>42753.95833324032</v>
      </c>
      <c r="B479" s="171">
        <v>25340.099732413739</v>
      </c>
      <c r="C479">
        <f t="shared" si="8"/>
        <v>1</v>
      </c>
      <c r="D479"/>
      <c r="E479" s="7"/>
      <c r="F479" s="7"/>
      <c r="G479" s="7"/>
      <c r="H479" s="7"/>
      <c r="I479" s="7"/>
      <c r="J479" s="7"/>
      <c r="K479" s="7"/>
      <c r="L479" s="7"/>
      <c r="M479" s="7"/>
      <c r="N479" s="7"/>
      <c r="O479" s="7"/>
      <c r="P479" s="7"/>
      <c r="Q479" s="7"/>
      <c r="R479" s="7"/>
      <c r="S479" s="7"/>
      <c r="T479" s="7"/>
      <c r="U479" s="7"/>
      <c r="V479" s="7"/>
      <c r="W479" s="7"/>
      <c r="X479" s="7"/>
      <c r="Y479" s="7"/>
      <c r="Z479" s="7"/>
      <c r="AA479" s="7"/>
      <c r="AB479" s="7"/>
      <c r="AC479" s="7"/>
      <c r="AD479" s="7"/>
      <c r="AE479" s="7"/>
      <c r="AF479" s="7"/>
      <c r="AG479" s="7"/>
      <c r="AH479" s="7"/>
      <c r="AI479" s="7"/>
      <c r="AJ479" s="7"/>
      <c r="AK479" s="7"/>
      <c r="AL479" s="7"/>
      <c r="AM479" s="7"/>
      <c r="AN479" s="7"/>
      <c r="AO479" s="7"/>
      <c r="AP479" s="7"/>
      <c r="AQ479" s="7"/>
      <c r="AR479" s="7"/>
      <c r="AS479" s="7"/>
      <c r="AT479" s="7"/>
      <c r="AU479" s="7"/>
      <c r="AV479" s="7"/>
      <c r="AW479" s="7"/>
      <c r="AX479" s="7"/>
      <c r="AY479" s="7"/>
    </row>
    <row r="480" spans="1:51" ht="16" x14ac:dyDescent="0.2">
      <c r="A480" s="169">
        <v>42753.999999906984</v>
      </c>
      <c r="B480" s="172">
        <v>23768.333091539153</v>
      </c>
      <c r="C480">
        <f t="shared" si="8"/>
        <v>1</v>
      </c>
      <c r="D480"/>
      <c r="E480" s="7"/>
      <c r="F480" s="7"/>
      <c r="G480" s="7"/>
      <c r="H480" s="7"/>
      <c r="I480" s="7"/>
      <c r="J480" s="7"/>
      <c r="K480" s="7"/>
      <c r="L480" s="7"/>
      <c r="M480" s="7"/>
      <c r="N480" s="7"/>
      <c r="O480" s="7"/>
      <c r="P480" s="7"/>
      <c r="Q480" s="7"/>
      <c r="R480" s="7"/>
      <c r="S480" s="7"/>
      <c r="T480" s="7"/>
      <c r="U480" s="7"/>
      <c r="V480" s="7"/>
      <c r="W480" s="7"/>
      <c r="X480" s="7"/>
      <c r="Y480" s="7"/>
      <c r="Z480" s="7"/>
      <c r="AA480" s="7"/>
      <c r="AB480" s="7"/>
      <c r="AC480" s="7"/>
      <c r="AD480" s="7"/>
      <c r="AE480" s="7"/>
      <c r="AF480" s="7"/>
      <c r="AG480" s="7"/>
      <c r="AH480" s="7"/>
      <c r="AI480" s="7"/>
      <c r="AJ480" s="7"/>
      <c r="AK480" s="7"/>
      <c r="AL480" s="7"/>
      <c r="AM480" s="7"/>
      <c r="AN480" s="7"/>
      <c r="AO480" s="7"/>
      <c r="AP480" s="7"/>
      <c r="AQ480" s="7"/>
      <c r="AR480" s="7"/>
      <c r="AS480" s="7"/>
      <c r="AT480" s="7"/>
      <c r="AU480" s="7"/>
      <c r="AV480" s="7"/>
      <c r="AW480" s="7"/>
      <c r="AX480" s="7"/>
      <c r="AY480" s="7"/>
    </row>
    <row r="481" spans="1:51" ht="16" x14ac:dyDescent="0.2">
      <c r="A481" s="168">
        <v>42754.041666573648</v>
      </c>
      <c r="B481" s="171">
        <v>22609.365907458745</v>
      </c>
      <c r="C481">
        <f t="shared" si="8"/>
        <v>1</v>
      </c>
      <c r="D481"/>
      <c r="E481" s="7"/>
      <c r="F481" s="7"/>
      <c r="G481" s="7"/>
      <c r="H481" s="7"/>
      <c r="I481" s="7"/>
      <c r="J481" s="7"/>
      <c r="K481" s="7"/>
      <c r="L481" s="7"/>
      <c r="M481" s="7"/>
      <c r="N481" s="7"/>
      <c r="O481" s="7"/>
      <c r="P481" s="7"/>
      <c r="Q481" s="7"/>
      <c r="R481" s="7"/>
      <c r="S481" s="7"/>
      <c r="T481" s="7"/>
      <c r="U481" s="7"/>
      <c r="V481" s="7"/>
      <c r="W481" s="7"/>
      <c r="X481" s="7"/>
      <c r="Y481" s="7"/>
      <c r="Z481" s="7"/>
      <c r="AA481" s="7"/>
      <c r="AB481" s="7"/>
      <c r="AC481" s="7"/>
      <c r="AD481" s="7"/>
      <c r="AE481" s="7"/>
      <c r="AF481" s="7"/>
      <c r="AG481" s="7"/>
      <c r="AH481" s="7"/>
      <c r="AI481" s="7"/>
      <c r="AJ481" s="7"/>
      <c r="AK481" s="7"/>
      <c r="AL481" s="7"/>
      <c r="AM481" s="7"/>
      <c r="AN481" s="7"/>
      <c r="AO481" s="7"/>
      <c r="AP481" s="7"/>
      <c r="AQ481" s="7"/>
      <c r="AR481" s="7"/>
      <c r="AS481" s="7"/>
      <c r="AT481" s="7"/>
      <c r="AU481" s="7"/>
      <c r="AV481" s="7"/>
      <c r="AW481" s="7"/>
      <c r="AX481" s="7"/>
      <c r="AY481" s="7"/>
    </row>
    <row r="482" spans="1:51" ht="16" x14ac:dyDescent="0.2">
      <c r="A482" s="169">
        <v>42754.083333240313</v>
      </c>
      <c r="B482" s="172">
        <v>22080.304899070867</v>
      </c>
      <c r="C482">
        <f t="shared" si="8"/>
        <v>1</v>
      </c>
      <c r="D482"/>
      <c r="E482" s="7"/>
      <c r="F482" s="7"/>
      <c r="G482" s="7"/>
      <c r="H482" s="7"/>
      <c r="I482" s="7"/>
      <c r="J482" s="7"/>
      <c r="K482" s="7"/>
      <c r="L482" s="7"/>
      <c r="M482" s="7"/>
      <c r="N482" s="7"/>
      <c r="O482" s="7"/>
      <c r="P482" s="7"/>
      <c r="Q482" s="7"/>
      <c r="R482" s="7"/>
      <c r="S482" s="7"/>
      <c r="T482" s="7"/>
      <c r="U482" s="7"/>
      <c r="V482" s="7"/>
      <c r="W482" s="7"/>
      <c r="X482" s="7"/>
      <c r="Y482" s="7"/>
      <c r="Z482" s="7"/>
      <c r="AA482" s="7"/>
      <c r="AB482" s="7"/>
      <c r="AC482" s="7"/>
      <c r="AD482" s="7"/>
      <c r="AE482" s="7"/>
      <c r="AF482" s="7"/>
      <c r="AG482" s="7"/>
      <c r="AH482" s="7"/>
      <c r="AI482" s="7"/>
      <c r="AJ482" s="7"/>
      <c r="AK482" s="7"/>
      <c r="AL482" s="7"/>
      <c r="AM482" s="7"/>
      <c r="AN482" s="7"/>
      <c r="AO482" s="7"/>
      <c r="AP482" s="7"/>
      <c r="AQ482" s="7"/>
      <c r="AR482" s="7"/>
      <c r="AS482" s="7"/>
      <c r="AT482" s="7"/>
      <c r="AU482" s="7"/>
      <c r="AV482" s="7"/>
      <c r="AW482" s="7"/>
      <c r="AX482" s="7"/>
      <c r="AY482" s="7"/>
    </row>
    <row r="483" spans="1:51" ht="16" x14ac:dyDescent="0.2">
      <c r="A483" s="168">
        <v>42754.124999906977</v>
      </c>
      <c r="B483" s="171">
        <v>21696.212946627231</v>
      </c>
      <c r="C483">
        <f t="shared" si="8"/>
        <v>1</v>
      </c>
      <c r="D483"/>
      <c r="E483" s="7"/>
      <c r="F483" s="7"/>
      <c r="G483" s="7"/>
      <c r="H483" s="7"/>
      <c r="I483" s="7"/>
      <c r="J483" s="7"/>
      <c r="K483" s="7"/>
      <c r="L483" s="7"/>
      <c r="M483" s="7"/>
      <c r="N483" s="7"/>
      <c r="O483" s="7"/>
      <c r="P483" s="7"/>
      <c r="Q483" s="7"/>
      <c r="R483" s="7"/>
      <c r="S483" s="7"/>
      <c r="T483" s="7"/>
      <c r="U483" s="7"/>
      <c r="V483" s="7"/>
      <c r="W483" s="7"/>
      <c r="X483" s="7"/>
      <c r="Y483" s="7"/>
      <c r="Z483" s="7"/>
      <c r="AA483" s="7"/>
      <c r="AB483" s="7"/>
      <c r="AC483" s="7"/>
      <c r="AD483" s="7"/>
      <c r="AE483" s="7"/>
      <c r="AF483" s="7"/>
      <c r="AG483" s="7"/>
      <c r="AH483" s="7"/>
      <c r="AI483" s="7"/>
      <c r="AJ483" s="7"/>
      <c r="AK483" s="7"/>
      <c r="AL483" s="7"/>
      <c r="AM483" s="7"/>
      <c r="AN483" s="7"/>
      <c r="AO483" s="7"/>
      <c r="AP483" s="7"/>
      <c r="AQ483" s="7"/>
      <c r="AR483" s="7"/>
      <c r="AS483" s="7"/>
      <c r="AT483" s="7"/>
      <c r="AU483" s="7"/>
      <c r="AV483" s="7"/>
      <c r="AW483" s="7"/>
      <c r="AX483" s="7"/>
      <c r="AY483" s="7"/>
    </row>
    <row r="484" spans="1:51" ht="16" x14ac:dyDescent="0.2">
      <c r="A484" s="169">
        <v>42754.166666573641</v>
      </c>
      <c r="B484" s="172">
        <v>21665.735721691177</v>
      </c>
      <c r="C484">
        <f t="shared" si="8"/>
        <v>1</v>
      </c>
      <c r="D484"/>
      <c r="E484" s="7"/>
      <c r="F484" s="7"/>
      <c r="G484" s="7"/>
      <c r="H484" s="7"/>
      <c r="I484" s="7"/>
      <c r="J484" s="7"/>
      <c r="K484" s="7"/>
      <c r="L484" s="7"/>
      <c r="M484" s="7"/>
      <c r="N484" s="7"/>
      <c r="O484" s="7"/>
      <c r="P484" s="7"/>
      <c r="Q484" s="7"/>
      <c r="R484" s="7"/>
      <c r="S484" s="7"/>
      <c r="T484" s="7"/>
      <c r="U484" s="7"/>
      <c r="V484" s="7"/>
      <c r="W484" s="7"/>
      <c r="X484" s="7"/>
      <c r="Y484" s="7"/>
      <c r="Z484" s="7"/>
      <c r="AA484" s="7"/>
      <c r="AB484" s="7"/>
      <c r="AC484" s="7"/>
      <c r="AD484" s="7"/>
      <c r="AE484" s="7"/>
      <c r="AF484" s="7"/>
      <c r="AG484" s="7"/>
      <c r="AH484" s="7"/>
      <c r="AI484" s="7"/>
      <c r="AJ484" s="7"/>
      <c r="AK484" s="7"/>
      <c r="AL484" s="7"/>
      <c r="AM484" s="7"/>
      <c r="AN484" s="7"/>
      <c r="AO484" s="7"/>
      <c r="AP484" s="7"/>
      <c r="AQ484" s="7"/>
      <c r="AR484" s="7"/>
      <c r="AS484" s="7"/>
      <c r="AT484" s="7"/>
      <c r="AU484" s="7"/>
      <c r="AV484" s="7"/>
      <c r="AW484" s="7"/>
      <c r="AX484" s="7"/>
      <c r="AY484" s="7"/>
    </row>
    <row r="485" spans="1:51" ht="16" x14ac:dyDescent="0.2">
      <c r="A485" s="168">
        <v>42754.208333240305</v>
      </c>
      <c r="B485" s="171">
        <v>21970.487324664751</v>
      </c>
      <c r="C485">
        <f t="shared" si="8"/>
        <v>1</v>
      </c>
      <c r="D485"/>
      <c r="E485" s="7"/>
      <c r="F485" s="7"/>
      <c r="G485" s="7"/>
      <c r="H485" s="7"/>
      <c r="I485" s="7"/>
      <c r="J485" s="7"/>
      <c r="K485" s="7"/>
      <c r="L485" s="7"/>
      <c r="M485" s="7"/>
      <c r="N485" s="7"/>
      <c r="O485" s="7"/>
      <c r="P485" s="7"/>
      <c r="Q485" s="7"/>
      <c r="R485" s="7"/>
      <c r="S485" s="7"/>
      <c r="T485" s="7"/>
      <c r="U485" s="7"/>
      <c r="V485" s="7"/>
      <c r="W485" s="7"/>
      <c r="X485" s="7"/>
      <c r="Y485" s="7"/>
      <c r="Z485" s="7"/>
      <c r="AA485" s="7"/>
      <c r="AB485" s="7"/>
      <c r="AC485" s="7"/>
      <c r="AD485" s="7"/>
      <c r="AE485" s="7"/>
      <c r="AF485" s="7"/>
      <c r="AG485" s="7"/>
      <c r="AH485" s="7"/>
      <c r="AI485" s="7"/>
      <c r="AJ485" s="7"/>
      <c r="AK485" s="7"/>
      <c r="AL485" s="7"/>
      <c r="AM485" s="7"/>
      <c r="AN485" s="7"/>
      <c r="AO485" s="7"/>
      <c r="AP485" s="7"/>
      <c r="AQ485" s="7"/>
      <c r="AR485" s="7"/>
      <c r="AS485" s="7"/>
      <c r="AT485" s="7"/>
      <c r="AU485" s="7"/>
      <c r="AV485" s="7"/>
      <c r="AW485" s="7"/>
      <c r="AX485" s="7"/>
      <c r="AY485" s="7"/>
    </row>
    <row r="486" spans="1:51" ht="16" x14ac:dyDescent="0.2">
      <c r="A486" s="169">
        <v>42754.24999990697</v>
      </c>
      <c r="B486" s="172">
        <v>23082.349892995422</v>
      </c>
      <c r="C486">
        <f t="shared" si="8"/>
        <v>1</v>
      </c>
      <c r="D486"/>
      <c r="E486" s="7"/>
      <c r="F486" s="7"/>
      <c r="G486" s="7"/>
      <c r="H486" s="7"/>
      <c r="I486" s="7"/>
      <c r="J486" s="7"/>
      <c r="K486" s="7"/>
      <c r="L486" s="7"/>
      <c r="M486" s="7"/>
      <c r="N486" s="7"/>
      <c r="O486" s="7"/>
      <c r="P486" s="7"/>
      <c r="Q486" s="7"/>
      <c r="R486" s="7"/>
      <c r="S486" s="7"/>
      <c r="T486" s="7"/>
      <c r="U486" s="7"/>
      <c r="V486" s="7"/>
      <c r="W486" s="7"/>
      <c r="X486" s="7"/>
      <c r="Y486" s="7"/>
      <c r="Z486" s="7"/>
      <c r="AA486" s="7"/>
      <c r="AB486" s="7"/>
      <c r="AC486" s="7"/>
      <c r="AD486" s="7"/>
      <c r="AE486" s="7"/>
      <c r="AF486" s="7"/>
      <c r="AG486" s="7"/>
      <c r="AH486" s="7"/>
      <c r="AI486" s="7"/>
      <c r="AJ486" s="7"/>
      <c r="AK486" s="7"/>
      <c r="AL486" s="7"/>
      <c r="AM486" s="7"/>
      <c r="AN486" s="7"/>
      <c r="AO486" s="7"/>
      <c r="AP486" s="7"/>
      <c r="AQ486" s="7"/>
      <c r="AR486" s="7"/>
      <c r="AS486" s="7"/>
      <c r="AT486" s="7"/>
      <c r="AU486" s="7"/>
      <c r="AV486" s="7"/>
      <c r="AW486" s="7"/>
      <c r="AX486" s="7"/>
      <c r="AY486" s="7"/>
    </row>
    <row r="487" spans="1:51" ht="16" x14ac:dyDescent="0.2">
      <c r="A487" s="168">
        <v>42754.291666573634</v>
      </c>
      <c r="B487" s="171">
        <v>25887.980945478743</v>
      </c>
      <c r="C487">
        <f t="shared" si="8"/>
        <v>1</v>
      </c>
      <c r="D487"/>
      <c r="E487" s="7"/>
      <c r="F487" s="7"/>
      <c r="G487" s="7"/>
      <c r="H487" s="7"/>
      <c r="I487" s="7"/>
      <c r="J487" s="7"/>
      <c r="K487" s="7"/>
      <c r="L487" s="7"/>
      <c r="M487" s="7"/>
      <c r="N487" s="7"/>
      <c r="O487" s="7"/>
      <c r="P487" s="7"/>
      <c r="Q487" s="7"/>
      <c r="R487" s="7"/>
      <c r="S487" s="7"/>
      <c r="T487" s="7"/>
      <c r="U487" s="7"/>
      <c r="V487" s="7"/>
      <c r="W487" s="7"/>
      <c r="X487" s="7"/>
      <c r="Y487" s="7"/>
      <c r="Z487" s="7"/>
      <c r="AA487" s="7"/>
      <c r="AB487" s="7"/>
      <c r="AC487" s="7"/>
      <c r="AD487" s="7"/>
      <c r="AE487" s="7"/>
      <c r="AF487" s="7"/>
      <c r="AG487" s="7"/>
      <c r="AH487" s="7"/>
      <c r="AI487" s="7"/>
      <c r="AJ487" s="7"/>
      <c r="AK487" s="7"/>
      <c r="AL487" s="7"/>
      <c r="AM487" s="7"/>
      <c r="AN487" s="7"/>
      <c r="AO487" s="7"/>
      <c r="AP487" s="7"/>
      <c r="AQ487" s="7"/>
      <c r="AR487" s="7"/>
      <c r="AS487" s="7"/>
      <c r="AT487" s="7"/>
      <c r="AU487" s="7"/>
      <c r="AV487" s="7"/>
      <c r="AW487" s="7"/>
      <c r="AX487" s="7"/>
      <c r="AY487" s="7"/>
    </row>
    <row r="488" spans="1:51" ht="16" x14ac:dyDescent="0.2">
      <c r="A488" s="169">
        <v>42754.333333240298</v>
      </c>
      <c r="B488" s="172">
        <v>27548.931407749893</v>
      </c>
      <c r="C488">
        <f t="shared" si="8"/>
        <v>1</v>
      </c>
      <c r="D488"/>
      <c r="E488" s="7"/>
      <c r="F488" s="7"/>
      <c r="G488" s="7"/>
      <c r="H488" s="7"/>
      <c r="I488" s="7"/>
      <c r="J488" s="7"/>
      <c r="K488" s="7"/>
      <c r="L488" s="7"/>
      <c r="M488" s="7"/>
      <c r="N488" s="7"/>
      <c r="O488" s="7"/>
      <c r="P488" s="7"/>
      <c r="Q488" s="7"/>
      <c r="R488" s="7"/>
      <c r="S488" s="7"/>
      <c r="T488" s="7"/>
      <c r="U488" s="7"/>
      <c r="V488" s="7"/>
      <c r="W488" s="7"/>
      <c r="X488" s="7"/>
      <c r="Y488" s="7"/>
      <c r="Z488" s="7"/>
      <c r="AA488" s="7"/>
      <c r="AB488" s="7"/>
      <c r="AC488" s="7"/>
      <c r="AD488" s="7"/>
      <c r="AE488" s="7"/>
      <c r="AF488" s="7"/>
      <c r="AG488" s="7"/>
      <c r="AH488" s="7"/>
      <c r="AI488" s="7"/>
      <c r="AJ488" s="7"/>
      <c r="AK488" s="7"/>
      <c r="AL488" s="7"/>
      <c r="AM488" s="7"/>
      <c r="AN488" s="7"/>
      <c r="AO488" s="7"/>
      <c r="AP488" s="7"/>
      <c r="AQ488" s="7"/>
      <c r="AR488" s="7"/>
      <c r="AS488" s="7"/>
      <c r="AT488" s="7"/>
      <c r="AU488" s="7"/>
      <c r="AV488" s="7"/>
      <c r="AW488" s="7"/>
      <c r="AX488" s="7"/>
      <c r="AY488" s="7"/>
    </row>
    <row r="489" spans="1:51" ht="16" x14ac:dyDescent="0.2">
      <c r="A489" s="168">
        <v>42754.374999906962</v>
      </c>
      <c r="B489" s="171">
        <v>27533.474654225171</v>
      </c>
      <c r="C489">
        <f t="shared" si="8"/>
        <v>1</v>
      </c>
      <c r="D489"/>
      <c r="E489" s="7"/>
      <c r="F489" s="7"/>
      <c r="G489" s="7"/>
      <c r="H489" s="7"/>
      <c r="I489" s="7"/>
      <c r="J489" s="7"/>
      <c r="K489" s="7"/>
      <c r="L489" s="7"/>
      <c r="M489" s="7"/>
      <c r="N489" s="7"/>
      <c r="O489" s="7"/>
      <c r="P489" s="7"/>
      <c r="Q489" s="7"/>
      <c r="R489" s="7"/>
      <c r="S489" s="7"/>
      <c r="T489" s="7"/>
      <c r="U489" s="7"/>
      <c r="V489" s="7"/>
      <c r="W489" s="7"/>
      <c r="X489" s="7"/>
      <c r="Y489" s="7"/>
      <c r="Z489" s="7"/>
      <c r="AA489" s="7"/>
      <c r="AB489" s="7"/>
      <c r="AC489" s="7"/>
      <c r="AD489" s="7"/>
      <c r="AE489" s="7"/>
      <c r="AF489" s="7"/>
      <c r="AG489" s="7"/>
      <c r="AH489" s="7"/>
      <c r="AI489" s="7"/>
      <c r="AJ489" s="7"/>
      <c r="AK489" s="7"/>
      <c r="AL489" s="7"/>
      <c r="AM489" s="7"/>
      <c r="AN489" s="7"/>
      <c r="AO489" s="7"/>
      <c r="AP489" s="7"/>
      <c r="AQ489" s="7"/>
      <c r="AR489" s="7"/>
      <c r="AS489" s="7"/>
      <c r="AT489" s="7"/>
      <c r="AU489" s="7"/>
      <c r="AV489" s="7"/>
      <c r="AW489" s="7"/>
      <c r="AX489" s="7"/>
      <c r="AY489" s="7"/>
    </row>
    <row r="490" spans="1:51" ht="16" x14ac:dyDescent="0.2">
      <c r="A490" s="169">
        <v>42754.416666573627</v>
      </c>
      <c r="B490" s="172">
        <v>27322.537405660543</v>
      </c>
      <c r="C490">
        <f t="shared" si="8"/>
        <v>1</v>
      </c>
      <c r="D490"/>
      <c r="E490" s="7"/>
      <c r="F490" s="7"/>
      <c r="G490" s="7"/>
      <c r="H490" s="7"/>
      <c r="I490" s="7"/>
      <c r="J490" s="7"/>
      <c r="K490" s="7"/>
      <c r="L490" s="7"/>
      <c r="M490" s="7"/>
      <c r="N490" s="7"/>
      <c r="O490" s="7"/>
      <c r="P490" s="7"/>
      <c r="Q490" s="7"/>
      <c r="R490" s="7"/>
      <c r="S490" s="7"/>
      <c r="T490" s="7"/>
      <c r="U490" s="7"/>
      <c r="V490" s="7"/>
      <c r="W490" s="7"/>
      <c r="X490" s="7"/>
      <c r="Y490" s="7"/>
      <c r="Z490" s="7"/>
      <c r="AA490" s="7"/>
      <c r="AB490" s="7"/>
      <c r="AC490" s="7"/>
      <c r="AD490" s="7"/>
      <c r="AE490" s="7"/>
      <c r="AF490" s="7"/>
      <c r="AG490" s="7"/>
      <c r="AH490" s="7"/>
      <c r="AI490" s="7"/>
      <c r="AJ490" s="7"/>
      <c r="AK490" s="7"/>
      <c r="AL490" s="7"/>
      <c r="AM490" s="7"/>
      <c r="AN490" s="7"/>
      <c r="AO490" s="7"/>
      <c r="AP490" s="7"/>
      <c r="AQ490" s="7"/>
      <c r="AR490" s="7"/>
      <c r="AS490" s="7"/>
      <c r="AT490" s="7"/>
      <c r="AU490" s="7"/>
      <c r="AV490" s="7"/>
      <c r="AW490" s="7"/>
      <c r="AX490" s="7"/>
      <c r="AY490" s="7"/>
    </row>
    <row r="491" spans="1:51" ht="16" x14ac:dyDescent="0.2">
      <c r="A491" s="168">
        <v>42754.458333240291</v>
      </c>
      <c r="B491" s="171">
        <v>26734.153603601306</v>
      </c>
      <c r="C491">
        <f t="shared" si="8"/>
        <v>1</v>
      </c>
      <c r="D491"/>
      <c r="E491" s="7"/>
      <c r="F491" s="7"/>
      <c r="G491" s="7"/>
      <c r="H491" s="7"/>
      <c r="I491" s="7"/>
      <c r="J491" s="7"/>
      <c r="K491" s="7"/>
      <c r="L491" s="7"/>
      <c r="M491" s="7"/>
      <c r="N491" s="7"/>
      <c r="O491" s="7"/>
      <c r="P491" s="7"/>
      <c r="Q491" s="7"/>
      <c r="R491" s="7"/>
      <c r="S491" s="7"/>
      <c r="T491" s="7"/>
      <c r="U491" s="7"/>
      <c r="V491" s="7"/>
      <c r="W491" s="7"/>
      <c r="X491" s="7"/>
      <c r="Y491" s="7"/>
      <c r="Z491" s="7"/>
      <c r="AA491" s="7"/>
      <c r="AB491" s="7"/>
      <c r="AC491" s="7"/>
      <c r="AD491" s="7"/>
      <c r="AE491" s="7"/>
      <c r="AF491" s="7"/>
      <c r="AG491" s="7"/>
      <c r="AH491" s="7"/>
      <c r="AI491" s="7"/>
      <c r="AJ491" s="7"/>
      <c r="AK491" s="7"/>
      <c r="AL491" s="7"/>
      <c r="AM491" s="7"/>
      <c r="AN491" s="7"/>
      <c r="AO491" s="7"/>
      <c r="AP491" s="7"/>
      <c r="AQ491" s="7"/>
      <c r="AR491" s="7"/>
      <c r="AS491" s="7"/>
      <c r="AT491" s="7"/>
      <c r="AU491" s="7"/>
      <c r="AV491" s="7"/>
      <c r="AW491" s="7"/>
      <c r="AX491" s="7"/>
      <c r="AY491" s="7"/>
    </row>
    <row r="492" spans="1:51" ht="16" x14ac:dyDescent="0.2">
      <c r="A492" s="169">
        <v>42754.499999906955</v>
      </c>
      <c r="B492" s="172">
        <v>26090.444177264679</v>
      </c>
      <c r="C492">
        <f t="shared" si="8"/>
        <v>1</v>
      </c>
      <c r="D492"/>
      <c r="E492" s="7"/>
      <c r="F492" s="7"/>
      <c r="G492" s="7"/>
      <c r="H492" s="7"/>
      <c r="I492" s="7"/>
      <c r="J492" s="7"/>
      <c r="K492" s="7"/>
      <c r="L492" s="7"/>
      <c r="M492" s="7"/>
      <c r="N492" s="7"/>
      <c r="O492" s="7"/>
      <c r="P492" s="7"/>
      <c r="Q492" s="7"/>
      <c r="R492" s="7"/>
      <c r="S492" s="7"/>
      <c r="T492" s="7"/>
      <c r="U492" s="7"/>
      <c r="V492" s="7"/>
      <c r="W492" s="7"/>
      <c r="X492" s="7"/>
      <c r="Y492" s="7"/>
      <c r="Z492" s="7"/>
      <c r="AA492" s="7"/>
      <c r="AB492" s="7"/>
      <c r="AC492" s="7"/>
      <c r="AD492" s="7"/>
      <c r="AE492" s="7"/>
      <c r="AF492" s="7"/>
      <c r="AG492" s="7"/>
      <c r="AH492" s="7"/>
      <c r="AI492" s="7"/>
      <c r="AJ492" s="7"/>
      <c r="AK492" s="7"/>
      <c r="AL492" s="7"/>
      <c r="AM492" s="7"/>
      <c r="AN492" s="7"/>
      <c r="AO492" s="7"/>
      <c r="AP492" s="7"/>
      <c r="AQ492" s="7"/>
      <c r="AR492" s="7"/>
      <c r="AS492" s="7"/>
      <c r="AT492" s="7"/>
      <c r="AU492" s="7"/>
      <c r="AV492" s="7"/>
      <c r="AW492" s="7"/>
      <c r="AX492" s="7"/>
      <c r="AY492" s="7"/>
    </row>
    <row r="493" spans="1:51" ht="16" x14ac:dyDescent="0.2">
      <c r="A493" s="168">
        <v>42754.541666573619</v>
      </c>
      <c r="B493" s="171">
        <v>25916.324245618216</v>
      </c>
      <c r="C493">
        <f t="shared" si="8"/>
        <v>1</v>
      </c>
      <c r="D493"/>
      <c r="E493" s="7"/>
      <c r="F493" s="7"/>
      <c r="G493" s="7"/>
      <c r="H493" s="7"/>
      <c r="I493" s="7"/>
      <c r="J493" s="7"/>
      <c r="K493" s="7"/>
      <c r="L493" s="7"/>
      <c r="M493" s="7"/>
      <c r="N493" s="7"/>
      <c r="O493" s="7"/>
      <c r="P493" s="7"/>
      <c r="Q493" s="7"/>
      <c r="R493" s="7"/>
      <c r="S493" s="7"/>
      <c r="T493" s="7"/>
      <c r="U493" s="7"/>
      <c r="V493" s="7"/>
      <c r="W493" s="7"/>
      <c r="X493" s="7"/>
      <c r="Y493" s="7"/>
      <c r="Z493" s="7"/>
      <c r="AA493" s="7"/>
      <c r="AB493" s="7"/>
      <c r="AC493" s="7"/>
      <c r="AD493" s="7"/>
      <c r="AE493" s="7"/>
      <c r="AF493" s="7"/>
      <c r="AG493" s="7"/>
      <c r="AH493" s="7"/>
      <c r="AI493" s="7"/>
      <c r="AJ493" s="7"/>
      <c r="AK493" s="7"/>
      <c r="AL493" s="7"/>
      <c r="AM493" s="7"/>
      <c r="AN493" s="7"/>
      <c r="AO493" s="7"/>
      <c r="AP493" s="7"/>
      <c r="AQ493" s="7"/>
      <c r="AR493" s="7"/>
      <c r="AS493" s="7"/>
      <c r="AT493" s="7"/>
      <c r="AU493" s="7"/>
      <c r="AV493" s="7"/>
      <c r="AW493" s="7"/>
      <c r="AX493" s="7"/>
      <c r="AY493" s="7"/>
    </row>
    <row r="494" spans="1:51" ht="16" x14ac:dyDescent="0.2">
      <c r="A494" s="169">
        <v>42754.583333240284</v>
      </c>
      <c r="B494" s="172">
        <v>25935.697133989452</v>
      </c>
      <c r="C494">
        <f t="shared" si="8"/>
        <v>1</v>
      </c>
      <c r="D494"/>
      <c r="E494" s="7"/>
      <c r="F494" s="7"/>
      <c r="G494" s="7"/>
      <c r="H494" s="7"/>
      <c r="I494" s="7"/>
      <c r="J494" s="7"/>
      <c r="K494" s="7"/>
      <c r="L494" s="7"/>
      <c r="M494" s="7"/>
      <c r="N494" s="7"/>
      <c r="O494" s="7"/>
      <c r="P494" s="7"/>
      <c r="Q494" s="7"/>
      <c r="R494" s="7"/>
      <c r="S494" s="7"/>
      <c r="T494" s="7"/>
      <c r="U494" s="7"/>
      <c r="V494" s="7"/>
      <c r="W494" s="7"/>
      <c r="X494" s="7"/>
      <c r="Y494" s="7"/>
      <c r="Z494" s="7"/>
      <c r="AA494" s="7"/>
      <c r="AB494" s="7"/>
      <c r="AC494" s="7"/>
      <c r="AD494" s="7"/>
      <c r="AE494" s="7"/>
      <c r="AF494" s="7"/>
      <c r="AG494" s="7"/>
      <c r="AH494" s="7"/>
      <c r="AI494" s="7"/>
      <c r="AJ494" s="7"/>
      <c r="AK494" s="7"/>
      <c r="AL494" s="7"/>
      <c r="AM494" s="7"/>
      <c r="AN494" s="7"/>
      <c r="AO494" s="7"/>
      <c r="AP494" s="7"/>
      <c r="AQ494" s="7"/>
      <c r="AR494" s="7"/>
      <c r="AS494" s="7"/>
      <c r="AT494" s="7"/>
      <c r="AU494" s="7"/>
      <c r="AV494" s="7"/>
      <c r="AW494" s="7"/>
      <c r="AX494" s="7"/>
      <c r="AY494" s="7"/>
    </row>
    <row r="495" spans="1:51" ht="16" x14ac:dyDescent="0.2">
      <c r="A495" s="168">
        <v>42754.624999906948</v>
      </c>
      <c r="B495" s="171">
        <v>25876.298526051833</v>
      </c>
      <c r="C495">
        <f t="shared" si="8"/>
        <v>1</v>
      </c>
      <c r="D495"/>
      <c r="E495" s="7"/>
      <c r="F495" s="7"/>
      <c r="G495" s="7"/>
      <c r="H495" s="7"/>
      <c r="I495" s="7"/>
      <c r="J495" s="7"/>
      <c r="K495" s="7"/>
      <c r="L495" s="7"/>
      <c r="M495" s="7"/>
      <c r="N495" s="7"/>
      <c r="O495" s="7"/>
      <c r="P495" s="7"/>
      <c r="Q495" s="7"/>
      <c r="R495" s="7"/>
      <c r="S495" s="7"/>
      <c r="T495" s="7"/>
      <c r="U495" s="7"/>
      <c r="V495" s="7"/>
      <c r="W495" s="7"/>
      <c r="X495" s="7"/>
      <c r="Y495" s="7"/>
      <c r="Z495" s="7"/>
      <c r="AA495" s="7"/>
      <c r="AB495" s="7"/>
      <c r="AC495" s="7"/>
      <c r="AD495" s="7"/>
      <c r="AE495" s="7"/>
      <c r="AF495" s="7"/>
      <c r="AG495" s="7"/>
      <c r="AH495" s="7"/>
      <c r="AI495" s="7"/>
      <c r="AJ495" s="7"/>
      <c r="AK495" s="7"/>
      <c r="AL495" s="7"/>
      <c r="AM495" s="7"/>
      <c r="AN495" s="7"/>
      <c r="AO495" s="7"/>
      <c r="AP495" s="7"/>
      <c r="AQ495" s="7"/>
      <c r="AR495" s="7"/>
      <c r="AS495" s="7"/>
      <c r="AT495" s="7"/>
      <c r="AU495" s="7"/>
      <c r="AV495" s="7"/>
      <c r="AW495" s="7"/>
      <c r="AX495" s="7"/>
      <c r="AY495" s="7"/>
    </row>
    <row r="496" spans="1:51" ht="16" x14ac:dyDescent="0.2">
      <c r="A496" s="169">
        <v>42754.666666573612</v>
      </c>
      <c r="B496" s="172">
        <v>25888.152412528405</v>
      </c>
      <c r="C496">
        <f t="shared" si="8"/>
        <v>1</v>
      </c>
      <c r="D496"/>
      <c r="E496" s="7"/>
      <c r="F496" s="7"/>
      <c r="G496" s="7"/>
      <c r="H496" s="7"/>
      <c r="I496" s="7"/>
      <c r="J496" s="7"/>
      <c r="K496" s="7"/>
      <c r="L496" s="7"/>
      <c r="M496" s="7"/>
      <c r="N496" s="7"/>
      <c r="O496" s="7"/>
      <c r="P496" s="7"/>
      <c r="Q496" s="7"/>
      <c r="R496" s="7"/>
      <c r="S496" s="7"/>
      <c r="T496" s="7"/>
      <c r="U496" s="7"/>
      <c r="V496" s="7"/>
      <c r="W496" s="7"/>
      <c r="X496" s="7"/>
      <c r="Y496" s="7"/>
      <c r="Z496" s="7"/>
      <c r="AA496" s="7"/>
      <c r="AB496" s="7"/>
      <c r="AC496" s="7"/>
      <c r="AD496" s="7"/>
      <c r="AE496" s="7"/>
      <c r="AF496" s="7"/>
      <c r="AG496" s="7"/>
      <c r="AH496" s="7"/>
      <c r="AI496" s="7"/>
      <c r="AJ496" s="7"/>
      <c r="AK496" s="7"/>
      <c r="AL496" s="7"/>
      <c r="AM496" s="7"/>
      <c r="AN496" s="7"/>
      <c r="AO496" s="7"/>
      <c r="AP496" s="7"/>
      <c r="AQ496" s="7"/>
      <c r="AR496" s="7"/>
      <c r="AS496" s="7"/>
      <c r="AT496" s="7"/>
      <c r="AU496" s="7"/>
      <c r="AV496" s="7"/>
      <c r="AW496" s="7"/>
      <c r="AX496" s="7"/>
      <c r="AY496" s="7"/>
    </row>
    <row r="497" spans="1:51" ht="16" x14ac:dyDescent="0.2">
      <c r="A497" s="168">
        <v>42754.708333240276</v>
      </c>
      <c r="B497" s="171">
        <v>26896.360054887889</v>
      </c>
      <c r="C497">
        <f t="shared" si="8"/>
        <v>1</v>
      </c>
      <c r="D497"/>
      <c r="E497" s="7"/>
      <c r="F497" s="7"/>
      <c r="G497" s="7"/>
      <c r="H497" s="7"/>
      <c r="I497" s="7"/>
      <c r="J497" s="7"/>
      <c r="K497" s="7"/>
      <c r="L497" s="7"/>
      <c r="M497" s="7"/>
      <c r="N497" s="7"/>
      <c r="O497" s="7"/>
      <c r="P497" s="7"/>
      <c r="Q497" s="7"/>
      <c r="R497" s="7"/>
      <c r="S497" s="7"/>
      <c r="T497" s="7"/>
      <c r="U497" s="7"/>
      <c r="V497" s="7"/>
      <c r="W497" s="7"/>
      <c r="X497" s="7"/>
      <c r="Y497" s="7"/>
      <c r="Z497" s="7"/>
      <c r="AA497" s="7"/>
      <c r="AB497" s="7"/>
      <c r="AC497" s="7"/>
      <c r="AD497" s="7"/>
      <c r="AE497" s="7"/>
      <c r="AF497" s="7"/>
      <c r="AG497" s="7"/>
      <c r="AH497" s="7"/>
      <c r="AI497" s="7"/>
      <c r="AJ497" s="7"/>
      <c r="AK497" s="7"/>
      <c r="AL497" s="7"/>
      <c r="AM497" s="7"/>
      <c r="AN497" s="7"/>
      <c r="AO497" s="7"/>
      <c r="AP497" s="7"/>
      <c r="AQ497" s="7"/>
      <c r="AR497" s="7"/>
      <c r="AS497" s="7"/>
      <c r="AT497" s="7"/>
      <c r="AU497" s="7"/>
      <c r="AV497" s="7"/>
      <c r="AW497" s="7"/>
      <c r="AX497" s="7"/>
      <c r="AY497" s="7"/>
    </row>
    <row r="498" spans="1:51" ht="16" x14ac:dyDescent="0.2">
      <c r="A498" s="169">
        <v>42754.749999906941</v>
      </c>
      <c r="B498" s="172">
        <v>29340.937314202671</v>
      </c>
      <c r="C498">
        <f t="shared" ref="C498:C561" si="9">MONTH(A498)</f>
        <v>1</v>
      </c>
      <c r="D498"/>
      <c r="E498" s="7"/>
      <c r="F498" s="7"/>
      <c r="G498" s="7"/>
      <c r="H498" s="7"/>
      <c r="I498" s="7"/>
      <c r="J498" s="7"/>
      <c r="K498" s="7"/>
      <c r="L498" s="7"/>
      <c r="M498" s="7"/>
      <c r="N498" s="7"/>
      <c r="O498" s="7"/>
      <c r="P498" s="7"/>
      <c r="Q498" s="7"/>
      <c r="R498" s="7"/>
      <c r="S498" s="7"/>
      <c r="T498" s="7"/>
      <c r="U498" s="7"/>
      <c r="V498" s="7"/>
      <c r="W498" s="7"/>
      <c r="X498" s="7"/>
      <c r="Y498" s="7"/>
      <c r="Z498" s="7"/>
      <c r="AA498" s="7"/>
      <c r="AB498" s="7"/>
      <c r="AC498" s="7"/>
      <c r="AD498" s="7"/>
      <c r="AE498" s="7"/>
      <c r="AF498" s="7"/>
      <c r="AG498" s="7"/>
      <c r="AH498" s="7"/>
      <c r="AI498" s="7"/>
      <c r="AJ498" s="7"/>
      <c r="AK498" s="7"/>
      <c r="AL498" s="7"/>
      <c r="AM498" s="7"/>
      <c r="AN498" s="7"/>
      <c r="AO498" s="7"/>
      <c r="AP498" s="7"/>
      <c r="AQ498" s="7"/>
      <c r="AR498" s="7"/>
      <c r="AS498" s="7"/>
      <c r="AT498" s="7"/>
      <c r="AU498" s="7"/>
      <c r="AV498" s="7"/>
      <c r="AW498" s="7"/>
      <c r="AX498" s="7"/>
      <c r="AY498" s="7"/>
    </row>
    <row r="499" spans="1:51" ht="16" x14ac:dyDescent="0.2">
      <c r="A499" s="168">
        <v>42754.791666573605</v>
      </c>
      <c r="B499" s="171">
        <v>30103.501628626716</v>
      </c>
      <c r="C499">
        <f t="shared" si="9"/>
        <v>1</v>
      </c>
      <c r="D499"/>
      <c r="E499" s="7"/>
      <c r="F499" s="7"/>
      <c r="G499" s="7"/>
      <c r="H499" s="7"/>
      <c r="I499" s="7"/>
      <c r="J499" s="7"/>
      <c r="K499" s="7"/>
      <c r="L499" s="7"/>
      <c r="M499" s="7"/>
      <c r="N499" s="7"/>
      <c r="O499" s="7"/>
      <c r="P499" s="7"/>
      <c r="Q499" s="7"/>
      <c r="R499" s="7"/>
      <c r="S499" s="7"/>
      <c r="T499" s="7"/>
      <c r="U499" s="7"/>
      <c r="V499" s="7"/>
      <c r="W499" s="7"/>
      <c r="X499" s="7"/>
      <c r="Y499" s="7"/>
      <c r="Z499" s="7"/>
      <c r="AA499" s="7"/>
      <c r="AB499" s="7"/>
      <c r="AC499" s="7"/>
      <c r="AD499" s="7"/>
      <c r="AE499" s="7"/>
      <c r="AF499" s="7"/>
      <c r="AG499" s="7"/>
      <c r="AH499" s="7"/>
      <c r="AI499" s="7"/>
      <c r="AJ499" s="7"/>
      <c r="AK499" s="7"/>
      <c r="AL499" s="7"/>
      <c r="AM499" s="7"/>
      <c r="AN499" s="7"/>
      <c r="AO499" s="7"/>
      <c r="AP499" s="7"/>
      <c r="AQ499" s="7"/>
      <c r="AR499" s="7"/>
      <c r="AS499" s="7"/>
      <c r="AT499" s="7"/>
      <c r="AU499" s="7"/>
      <c r="AV499" s="7"/>
      <c r="AW499" s="7"/>
      <c r="AX499" s="7"/>
      <c r="AY499" s="7"/>
    </row>
    <row r="500" spans="1:51" ht="16" x14ac:dyDescent="0.2">
      <c r="A500" s="169">
        <v>42754.833333240269</v>
      </c>
      <c r="B500" s="172">
        <v>29723.46325913844</v>
      </c>
      <c r="C500">
        <f t="shared" si="9"/>
        <v>1</v>
      </c>
      <c r="D500"/>
      <c r="E500" s="7"/>
      <c r="F500" s="7"/>
      <c r="G500" s="7"/>
      <c r="H500" s="7"/>
      <c r="I500" s="7"/>
      <c r="J500" s="7"/>
      <c r="K500" s="7"/>
      <c r="L500" s="7"/>
      <c r="M500" s="7"/>
      <c r="N500" s="7"/>
      <c r="O500" s="7"/>
      <c r="P500" s="7"/>
      <c r="Q500" s="7"/>
      <c r="R500" s="7"/>
      <c r="S500" s="7"/>
      <c r="T500" s="7"/>
      <c r="U500" s="7"/>
      <c r="V500" s="7"/>
      <c r="W500" s="7"/>
      <c r="X500" s="7"/>
      <c r="Y500" s="7"/>
      <c r="Z500" s="7"/>
      <c r="AA500" s="7"/>
      <c r="AB500" s="7"/>
      <c r="AC500" s="7"/>
      <c r="AD500" s="7"/>
      <c r="AE500" s="7"/>
      <c r="AF500" s="7"/>
      <c r="AG500" s="7"/>
      <c r="AH500" s="7"/>
      <c r="AI500" s="7"/>
      <c r="AJ500" s="7"/>
      <c r="AK500" s="7"/>
      <c r="AL500" s="7"/>
      <c r="AM500" s="7"/>
      <c r="AN500" s="7"/>
      <c r="AO500" s="7"/>
      <c r="AP500" s="7"/>
      <c r="AQ500" s="7"/>
      <c r="AR500" s="7"/>
      <c r="AS500" s="7"/>
      <c r="AT500" s="7"/>
      <c r="AU500" s="7"/>
      <c r="AV500" s="7"/>
      <c r="AW500" s="7"/>
      <c r="AX500" s="7"/>
      <c r="AY500" s="7"/>
    </row>
    <row r="501" spans="1:51" ht="16" x14ac:dyDescent="0.2">
      <c r="A501" s="168">
        <v>42754.874999906933</v>
      </c>
      <c r="B501" s="171">
        <v>28889.544490112265</v>
      </c>
      <c r="C501">
        <f t="shared" si="9"/>
        <v>1</v>
      </c>
      <c r="D501"/>
      <c r="E501" s="7"/>
      <c r="F501" s="7"/>
      <c r="G501" s="7"/>
      <c r="H501" s="7"/>
      <c r="I501" s="7"/>
      <c r="J501" s="7"/>
      <c r="K501" s="7"/>
      <c r="L501" s="7"/>
      <c r="M501" s="7"/>
      <c r="N501" s="7"/>
      <c r="O501" s="7"/>
      <c r="P501" s="7"/>
      <c r="Q501" s="7"/>
      <c r="R501" s="7"/>
      <c r="S501" s="7"/>
      <c r="T501" s="7"/>
      <c r="U501" s="7"/>
      <c r="V501" s="7"/>
      <c r="W501" s="7"/>
      <c r="X501" s="7"/>
      <c r="Y501" s="7"/>
      <c r="Z501" s="7"/>
      <c r="AA501" s="7"/>
      <c r="AB501" s="7"/>
      <c r="AC501" s="7"/>
      <c r="AD501" s="7"/>
      <c r="AE501" s="7"/>
      <c r="AF501" s="7"/>
      <c r="AG501" s="7"/>
      <c r="AH501" s="7"/>
      <c r="AI501" s="7"/>
      <c r="AJ501" s="7"/>
      <c r="AK501" s="7"/>
      <c r="AL501" s="7"/>
      <c r="AM501" s="7"/>
      <c r="AN501" s="7"/>
      <c r="AO501" s="7"/>
      <c r="AP501" s="7"/>
      <c r="AQ501" s="7"/>
      <c r="AR501" s="7"/>
      <c r="AS501" s="7"/>
      <c r="AT501" s="7"/>
      <c r="AU501" s="7"/>
      <c r="AV501" s="7"/>
      <c r="AW501" s="7"/>
      <c r="AX501" s="7"/>
      <c r="AY501" s="7"/>
    </row>
    <row r="502" spans="1:51" ht="16" x14ac:dyDescent="0.2">
      <c r="A502" s="169">
        <v>42754.916666573597</v>
      </c>
      <c r="B502" s="172">
        <v>27339.200057857441</v>
      </c>
      <c r="C502">
        <f t="shared" si="9"/>
        <v>1</v>
      </c>
      <c r="D502"/>
      <c r="E502" s="7"/>
      <c r="F502" s="7"/>
      <c r="G502" s="7"/>
      <c r="H502" s="7"/>
      <c r="I502" s="7"/>
      <c r="J502" s="7"/>
      <c r="K502" s="7"/>
      <c r="L502" s="7"/>
      <c r="M502" s="7"/>
      <c r="N502" s="7"/>
      <c r="O502" s="7"/>
      <c r="P502" s="7"/>
      <c r="Q502" s="7"/>
      <c r="R502" s="7"/>
      <c r="S502" s="7"/>
      <c r="T502" s="7"/>
      <c r="U502" s="7"/>
      <c r="V502" s="7"/>
      <c r="W502" s="7"/>
      <c r="X502" s="7"/>
      <c r="Y502" s="7"/>
      <c r="Z502" s="7"/>
      <c r="AA502" s="7"/>
      <c r="AB502" s="7"/>
      <c r="AC502" s="7"/>
      <c r="AD502" s="7"/>
      <c r="AE502" s="7"/>
      <c r="AF502" s="7"/>
      <c r="AG502" s="7"/>
      <c r="AH502" s="7"/>
      <c r="AI502" s="7"/>
      <c r="AJ502" s="7"/>
      <c r="AK502" s="7"/>
      <c r="AL502" s="7"/>
      <c r="AM502" s="7"/>
      <c r="AN502" s="7"/>
      <c r="AO502" s="7"/>
      <c r="AP502" s="7"/>
      <c r="AQ502" s="7"/>
      <c r="AR502" s="7"/>
      <c r="AS502" s="7"/>
      <c r="AT502" s="7"/>
      <c r="AU502" s="7"/>
      <c r="AV502" s="7"/>
      <c r="AW502" s="7"/>
      <c r="AX502" s="7"/>
      <c r="AY502" s="7"/>
    </row>
    <row r="503" spans="1:51" ht="16" x14ac:dyDescent="0.2">
      <c r="A503" s="168">
        <v>42754.958333240262</v>
      </c>
      <c r="B503" s="171">
        <v>25250.04684043019</v>
      </c>
      <c r="C503">
        <f t="shared" si="9"/>
        <v>1</v>
      </c>
      <c r="D503"/>
      <c r="E503" s="7"/>
      <c r="F503" s="7"/>
      <c r="G503" s="7"/>
      <c r="H503" s="7"/>
      <c r="I503" s="7"/>
      <c r="J503" s="7"/>
      <c r="K503" s="7"/>
      <c r="L503" s="7"/>
      <c r="M503" s="7"/>
      <c r="N503" s="7"/>
      <c r="O503" s="7"/>
      <c r="P503" s="7"/>
      <c r="Q503" s="7"/>
      <c r="R503" s="7"/>
      <c r="S503" s="7"/>
      <c r="T503" s="7"/>
      <c r="U503" s="7"/>
      <c r="V503" s="7"/>
      <c r="W503" s="7"/>
      <c r="X503" s="7"/>
      <c r="Y503" s="7"/>
      <c r="Z503" s="7"/>
      <c r="AA503" s="7"/>
      <c r="AB503" s="7"/>
      <c r="AC503" s="7"/>
      <c r="AD503" s="7"/>
      <c r="AE503" s="7"/>
      <c r="AF503" s="7"/>
      <c r="AG503" s="7"/>
      <c r="AH503" s="7"/>
      <c r="AI503" s="7"/>
      <c r="AJ503" s="7"/>
      <c r="AK503" s="7"/>
      <c r="AL503" s="7"/>
      <c r="AM503" s="7"/>
      <c r="AN503" s="7"/>
      <c r="AO503" s="7"/>
      <c r="AP503" s="7"/>
      <c r="AQ503" s="7"/>
      <c r="AR503" s="7"/>
      <c r="AS503" s="7"/>
      <c r="AT503" s="7"/>
      <c r="AU503" s="7"/>
      <c r="AV503" s="7"/>
      <c r="AW503" s="7"/>
      <c r="AX503" s="7"/>
      <c r="AY503" s="7"/>
    </row>
    <row r="504" spans="1:51" ht="16" x14ac:dyDescent="0.2">
      <c r="A504" s="169">
        <v>42754.999999906926</v>
      </c>
      <c r="B504" s="172">
        <v>23843.506192489498</v>
      </c>
      <c r="C504">
        <f t="shared" si="9"/>
        <v>1</v>
      </c>
      <c r="D504"/>
      <c r="E504" s="7"/>
      <c r="F504" s="7"/>
      <c r="G504" s="7"/>
      <c r="H504" s="7"/>
      <c r="I504" s="7"/>
      <c r="J504" s="7"/>
      <c r="K504" s="7"/>
      <c r="L504" s="7"/>
      <c r="M504" s="7"/>
      <c r="N504" s="7"/>
      <c r="O504" s="7"/>
      <c r="P504" s="7"/>
      <c r="Q504" s="7"/>
      <c r="R504" s="7"/>
      <c r="S504" s="7"/>
      <c r="T504" s="7"/>
      <c r="U504" s="7"/>
      <c r="V504" s="7"/>
      <c r="W504" s="7"/>
      <c r="X504" s="7"/>
      <c r="Y504" s="7"/>
      <c r="Z504" s="7"/>
      <c r="AA504" s="7"/>
      <c r="AB504" s="7"/>
      <c r="AC504" s="7"/>
      <c r="AD504" s="7"/>
      <c r="AE504" s="7"/>
      <c r="AF504" s="7"/>
      <c r="AG504" s="7"/>
      <c r="AH504" s="7"/>
      <c r="AI504" s="7"/>
      <c r="AJ504" s="7"/>
      <c r="AK504" s="7"/>
      <c r="AL504" s="7"/>
      <c r="AM504" s="7"/>
      <c r="AN504" s="7"/>
      <c r="AO504" s="7"/>
      <c r="AP504" s="7"/>
      <c r="AQ504" s="7"/>
      <c r="AR504" s="7"/>
      <c r="AS504" s="7"/>
      <c r="AT504" s="7"/>
      <c r="AU504" s="7"/>
      <c r="AV504" s="7"/>
      <c r="AW504" s="7"/>
      <c r="AX504" s="7"/>
      <c r="AY504" s="7"/>
    </row>
    <row r="505" spans="1:51" ht="16" x14ac:dyDescent="0.2">
      <c r="A505" s="168">
        <v>42755.04166657359</v>
      </c>
      <c r="B505" s="171">
        <v>22582.489159354071</v>
      </c>
      <c r="C505">
        <f t="shared" si="9"/>
        <v>1</v>
      </c>
      <c r="D505"/>
      <c r="E505" s="7"/>
      <c r="F505" s="7"/>
      <c r="G505" s="7"/>
      <c r="H505" s="7"/>
      <c r="I505" s="7"/>
      <c r="J505" s="7"/>
      <c r="K505" s="7"/>
      <c r="L505" s="7"/>
      <c r="M505" s="7"/>
      <c r="N505" s="7"/>
      <c r="O505" s="7"/>
      <c r="P505" s="7"/>
      <c r="Q505" s="7"/>
      <c r="R505" s="7"/>
      <c r="S505" s="7"/>
      <c r="T505" s="7"/>
      <c r="U505" s="7"/>
      <c r="V505" s="7"/>
      <c r="W505" s="7"/>
      <c r="X505" s="7"/>
      <c r="Y505" s="7"/>
      <c r="Z505" s="7"/>
      <c r="AA505" s="7"/>
      <c r="AB505" s="7"/>
      <c r="AC505" s="7"/>
      <c r="AD505" s="7"/>
      <c r="AE505" s="7"/>
      <c r="AF505" s="7"/>
      <c r="AG505" s="7"/>
      <c r="AH505" s="7"/>
      <c r="AI505" s="7"/>
      <c r="AJ505" s="7"/>
      <c r="AK505" s="7"/>
      <c r="AL505" s="7"/>
      <c r="AM505" s="7"/>
      <c r="AN505" s="7"/>
      <c r="AO505" s="7"/>
      <c r="AP505" s="7"/>
      <c r="AQ505" s="7"/>
      <c r="AR505" s="7"/>
      <c r="AS505" s="7"/>
      <c r="AT505" s="7"/>
      <c r="AU505" s="7"/>
      <c r="AV505" s="7"/>
      <c r="AW505" s="7"/>
      <c r="AX505" s="7"/>
      <c r="AY505" s="7"/>
    </row>
    <row r="506" spans="1:51" ht="16" x14ac:dyDescent="0.2">
      <c r="A506" s="169">
        <v>42755.083333240254</v>
      </c>
      <c r="B506" s="172">
        <v>21859.204753784041</v>
      </c>
      <c r="C506">
        <f t="shared" si="9"/>
        <v>1</v>
      </c>
      <c r="D506"/>
      <c r="E506" s="7"/>
      <c r="F506" s="7"/>
      <c r="G506" s="7"/>
      <c r="H506" s="7"/>
      <c r="I506" s="7"/>
      <c r="J506" s="7"/>
      <c r="K506" s="7"/>
      <c r="L506" s="7"/>
      <c r="M506" s="7"/>
      <c r="N506" s="7"/>
      <c r="O506" s="7"/>
      <c r="P506" s="7"/>
      <c r="Q506" s="7"/>
      <c r="R506" s="7"/>
      <c r="S506" s="7"/>
      <c r="T506" s="7"/>
      <c r="U506" s="7"/>
      <c r="V506" s="7"/>
      <c r="W506" s="7"/>
      <c r="X506" s="7"/>
      <c r="Y506" s="7"/>
      <c r="Z506" s="7"/>
      <c r="AA506" s="7"/>
      <c r="AB506" s="7"/>
      <c r="AC506" s="7"/>
      <c r="AD506" s="7"/>
      <c r="AE506" s="7"/>
      <c r="AF506" s="7"/>
      <c r="AG506" s="7"/>
      <c r="AH506" s="7"/>
      <c r="AI506" s="7"/>
      <c r="AJ506" s="7"/>
      <c r="AK506" s="7"/>
      <c r="AL506" s="7"/>
      <c r="AM506" s="7"/>
      <c r="AN506" s="7"/>
      <c r="AO506" s="7"/>
      <c r="AP506" s="7"/>
      <c r="AQ506" s="7"/>
      <c r="AR506" s="7"/>
      <c r="AS506" s="7"/>
      <c r="AT506" s="7"/>
      <c r="AU506" s="7"/>
      <c r="AV506" s="7"/>
      <c r="AW506" s="7"/>
      <c r="AX506" s="7"/>
      <c r="AY506" s="7"/>
    </row>
    <row r="507" spans="1:51" ht="16" x14ac:dyDescent="0.2">
      <c r="A507" s="168">
        <v>42755.124999906919</v>
      </c>
      <c r="B507" s="171">
        <v>21392.619181632235</v>
      </c>
      <c r="C507">
        <f t="shared" si="9"/>
        <v>1</v>
      </c>
      <c r="D507"/>
      <c r="E507" s="7"/>
      <c r="F507" s="7"/>
      <c r="G507" s="7"/>
      <c r="H507" s="7"/>
      <c r="I507" s="7"/>
      <c r="J507" s="7"/>
      <c r="K507" s="7"/>
      <c r="L507" s="7"/>
      <c r="M507" s="7"/>
      <c r="N507" s="7"/>
      <c r="O507" s="7"/>
      <c r="P507" s="7"/>
      <c r="Q507" s="7"/>
      <c r="R507" s="7"/>
      <c r="S507" s="7"/>
      <c r="T507" s="7"/>
      <c r="U507" s="7"/>
      <c r="V507" s="7"/>
      <c r="W507" s="7"/>
      <c r="X507" s="7"/>
      <c r="Y507" s="7"/>
      <c r="Z507" s="7"/>
      <c r="AA507" s="7"/>
      <c r="AB507" s="7"/>
      <c r="AC507" s="7"/>
      <c r="AD507" s="7"/>
      <c r="AE507" s="7"/>
      <c r="AF507" s="7"/>
      <c r="AG507" s="7"/>
      <c r="AH507" s="7"/>
      <c r="AI507" s="7"/>
      <c r="AJ507" s="7"/>
      <c r="AK507" s="7"/>
      <c r="AL507" s="7"/>
      <c r="AM507" s="7"/>
      <c r="AN507" s="7"/>
      <c r="AO507" s="7"/>
      <c r="AP507" s="7"/>
      <c r="AQ507" s="7"/>
      <c r="AR507" s="7"/>
      <c r="AS507" s="7"/>
      <c r="AT507" s="7"/>
      <c r="AU507" s="7"/>
      <c r="AV507" s="7"/>
      <c r="AW507" s="7"/>
      <c r="AX507" s="7"/>
      <c r="AY507" s="7"/>
    </row>
    <row r="508" spans="1:51" ht="16" x14ac:dyDescent="0.2">
      <c r="A508" s="169">
        <v>42755.166666573583</v>
      </c>
      <c r="B508" s="172">
        <v>21344.046223613397</v>
      </c>
      <c r="C508">
        <f t="shared" si="9"/>
        <v>1</v>
      </c>
      <c r="D508"/>
      <c r="E508" s="7"/>
      <c r="F508" s="7"/>
      <c r="G508" s="7"/>
      <c r="H508" s="7"/>
      <c r="I508" s="7"/>
      <c r="J508" s="7"/>
      <c r="K508" s="7"/>
      <c r="L508" s="7"/>
      <c r="M508" s="7"/>
      <c r="N508" s="7"/>
      <c r="O508" s="7"/>
      <c r="P508" s="7"/>
      <c r="Q508" s="7"/>
      <c r="R508" s="7"/>
      <c r="S508" s="7"/>
      <c r="T508" s="7"/>
      <c r="U508" s="7"/>
      <c r="V508" s="7"/>
      <c r="W508" s="7"/>
      <c r="X508" s="7"/>
      <c r="Y508" s="7"/>
      <c r="Z508" s="7"/>
      <c r="AA508" s="7"/>
      <c r="AB508" s="7"/>
      <c r="AC508" s="7"/>
      <c r="AD508" s="7"/>
      <c r="AE508" s="7"/>
      <c r="AF508" s="7"/>
      <c r="AG508" s="7"/>
      <c r="AH508" s="7"/>
      <c r="AI508" s="7"/>
      <c r="AJ508" s="7"/>
      <c r="AK508" s="7"/>
      <c r="AL508" s="7"/>
      <c r="AM508" s="7"/>
      <c r="AN508" s="7"/>
      <c r="AO508" s="7"/>
      <c r="AP508" s="7"/>
      <c r="AQ508" s="7"/>
      <c r="AR508" s="7"/>
      <c r="AS508" s="7"/>
      <c r="AT508" s="7"/>
      <c r="AU508" s="7"/>
      <c r="AV508" s="7"/>
      <c r="AW508" s="7"/>
      <c r="AX508" s="7"/>
      <c r="AY508" s="7"/>
    </row>
    <row r="509" spans="1:51" ht="16" x14ac:dyDescent="0.2">
      <c r="A509" s="168">
        <v>42755.208333240247</v>
      </c>
      <c r="B509" s="171">
        <v>21919.305010909298</v>
      </c>
      <c r="C509">
        <f t="shared" si="9"/>
        <v>1</v>
      </c>
      <c r="D509"/>
      <c r="E509" s="7"/>
      <c r="F509" s="7"/>
      <c r="G509" s="7"/>
      <c r="H509" s="7"/>
      <c r="I509" s="7"/>
      <c r="J509" s="7"/>
      <c r="K509" s="7"/>
      <c r="L509" s="7"/>
      <c r="M509" s="7"/>
      <c r="N509" s="7"/>
      <c r="O509" s="7"/>
      <c r="P509" s="7"/>
      <c r="Q509" s="7"/>
      <c r="R509" s="7"/>
      <c r="S509" s="7"/>
      <c r="T509" s="7"/>
      <c r="U509" s="7"/>
      <c r="V509" s="7"/>
      <c r="W509" s="7"/>
      <c r="X509" s="7"/>
      <c r="Y509" s="7"/>
      <c r="Z509" s="7"/>
      <c r="AA509" s="7"/>
      <c r="AB509" s="7"/>
      <c r="AC509" s="7"/>
      <c r="AD509" s="7"/>
      <c r="AE509" s="7"/>
      <c r="AF509" s="7"/>
      <c r="AG509" s="7"/>
      <c r="AH509" s="7"/>
      <c r="AI509" s="7"/>
      <c r="AJ509" s="7"/>
      <c r="AK509" s="7"/>
      <c r="AL509" s="7"/>
      <c r="AM509" s="7"/>
      <c r="AN509" s="7"/>
      <c r="AO509" s="7"/>
      <c r="AP509" s="7"/>
      <c r="AQ509" s="7"/>
      <c r="AR509" s="7"/>
      <c r="AS509" s="7"/>
      <c r="AT509" s="7"/>
      <c r="AU509" s="7"/>
      <c r="AV509" s="7"/>
      <c r="AW509" s="7"/>
      <c r="AX509" s="7"/>
      <c r="AY509" s="7"/>
    </row>
    <row r="510" spans="1:51" ht="16" x14ac:dyDescent="0.2">
      <c r="A510" s="169">
        <v>42755.249999906911</v>
      </c>
      <c r="B510" s="172">
        <v>23081.213727271166</v>
      </c>
      <c r="C510">
        <f t="shared" si="9"/>
        <v>1</v>
      </c>
      <c r="D510"/>
      <c r="E510" s="7"/>
      <c r="F510" s="7"/>
      <c r="G510" s="7"/>
      <c r="H510" s="7"/>
      <c r="I510" s="7"/>
      <c r="J510" s="7"/>
      <c r="K510" s="7"/>
      <c r="L510" s="7"/>
      <c r="M510" s="7"/>
      <c r="N510" s="7"/>
      <c r="O510" s="7"/>
      <c r="P510" s="7"/>
      <c r="Q510" s="7"/>
      <c r="R510" s="7"/>
      <c r="S510" s="7"/>
      <c r="T510" s="7"/>
      <c r="U510" s="7"/>
      <c r="V510" s="7"/>
      <c r="W510" s="7"/>
      <c r="X510" s="7"/>
      <c r="Y510" s="7"/>
      <c r="Z510" s="7"/>
      <c r="AA510" s="7"/>
      <c r="AB510" s="7"/>
      <c r="AC510" s="7"/>
      <c r="AD510" s="7"/>
      <c r="AE510" s="7"/>
      <c r="AF510" s="7"/>
      <c r="AG510" s="7"/>
      <c r="AH510" s="7"/>
      <c r="AI510" s="7"/>
      <c r="AJ510" s="7"/>
      <c r="AK510" s="7"/>
      <c r="AL510" s="7"/>
      <c r="AM510" s="7"/>
      <c r="AN510" s="7"/>
      <c r="AO510" s="7"/>
      <c r="AP510" s="7"/>
      <c r="AQ510" s="7"/>
      <c r="AR510" s="7"/>
      <c r="AS510" s="7"/>
      <c r="AT510" s="7"/>
      <c r="AU510" s="7"/>
      <c r="AV510" s="7"/>
      <c r="AW510" s="7"/>
      <c r="AX510" s="7"/>
      <c r="AY510" s="7"/>
    </row>
    <row r="511" spans="1:51" ht="16" x14ac:dyDescent="0.2">
      <c r="A511" s="168">
        <v>42755.291666573576</v>
      </c>
      <c r="B511" s="171">
        <v>25824.716897529215</v>
      </c>
      <c r="C511">
        <f t="shared" si="9"/>
        <v>1</v>
      </c>
      <c r="D511"/>
      <c r="E511" s="7"/>
      <c r="F511" s="7"/>
      <c r="G511" s="7"/>
      <c r="H511" s="7"/>
      <c r="I511" s="7"/>
      <c r="J511" s="7"/>
      <c r="K511" s="7"/>
      <c r="L511" s="7"/>
      <c r="M511" s="7"/>
      <c r="N511" s="7"/>
      <c r="O511" s="7"/>
      <c r="P511" s="7"/>
      <c r="Q511" s="7"/>
      <c r="R511" s="7"/>
      <c r="S511" s="7"/>
      <c r="T511" s="7"/>
      <c r="U511" s="7"/>
      <c r="V511" s="7"/>
      <c r="W511" s="7"/>
      <c r="X511" s="7"/>
      <c r="Y511" s="7"/>
      <c r="Z511" s="7"/>
      <c r="AA511" s="7"/>
      <c r="AB511" s="7"/>
      <c r="AC511" s="7"/>
      <c r="AD511" s="7"/>
      <c r="AE511" s="7"/>
      <c r="AF511" s="7"/>
      <c r="AG511" s="7"/>
      <c r="AH511" s="7"/>
      <c r="AI511" s="7"/>
      <c r="AJ511" s="7"/>
      <c r="AK511" s="7"/>
      <c r="AL511" s="7"/>
      <c r="AM511" s="7"/>
      <c r="AN511" s="7"/>
      <c r="AO511" s="7"/>
      <c r="AP511" s="7"/>
      <c r="AQ511" s="7"/>
      <c r="AR511" s="7"/>
      <c r="AS511" s="7"/>
      <c r="AT511" s="7"/>
      <c r="AU511" s="7"/>
      <c r="AV511" s="7"/>
      <c r="AW511" s="7"/>
      <c r="AX511" s="7"/>
      <c r="AY511" s="7"/>
    </row>
    <row r="512" spans="1:51" ht="16" x14ac:dyDescent="0.2">
      <c r="A512" s="169">
        <v>42755.33333324024</v>
      </c>
      <c r="B512" s="172">
        <v>27694.619099146708</v>
      </c>
      <c r="C512">
        <f t="shared" si="9"/>
        <v>1</v>
      </c>
      <c r="D512"/>
      <c r="E512" s="7"/>
      <c r="F512" s="7"/>
      <c r="G512" s="7"/>
      <c r="H512" s="7"/>
      <c r="I512" s="7"/>
      <c r="J512" s="7"/>
      <c r="K512" s="7"/>
      <c r="L512" s="7"/>
      <c r="M512" s="7"/>
      <c r="N512" s="7"/>
      <c r="O512" s="7"/>
      <c r="P512" s="7"/>
      <c r="Q512" s="7"/>
      <c r="R512" s="7"/>
      <c r="S512" s="7"/>
      <c r="T512" s="7"/>
      <c r="U512" s="7"/>
      <c r="V512" s="7"/>
      <c r="W512" s="7"/>
      <c r="X512" s="7"/>
      <c r="Y512" s="7"/>
      <c r="Z512" s="7"/>
      <c r="AA512" s="7"/>
      <c r="AB512" s="7"/>
      <c r="AC512" s="7"/>
      <c r="AD512" s="7"/>
      <c r="AE512" s="7"/>
      <c r="AF512" s="7"/>
      <c r="AG512" s="7"/>
      <c r="AH512" s="7"/>
      <c r="AI512" s="7"/>
      <c r="AJ512" s="7"/>
      <c r="AK512" s="7"/>
      <c r="AL512" s="7"/>
      <c r="AM512" s="7"/>
      <c r="AN512" s="7"/>
      <c r="AO512" s="7"/>
      <c r="AP512" s="7"/>
      <c r="AQ512" s="7"/>
      <c r="AR512" s="7"/>
      <c r="AS512" s="7"/>
      <c r="AT512" s="7"/>
      <c r="AU512" s="7"/>
      <c r="AV512" s="7"/>
      <c r="AW512" s="7"/>
      <c r="AX512" s="7"/>
      <c r="AY512" s="7"/>
    </row>
    <row r="513" spans="1:51" ht="16" x14ac:dyDescent="0.2">
      <c r="A513" s="168">
        <v>42755.374999906904</v>
      </c>
      <c r="B513" s="171">
        <v>28207.012149239108</v>
      </c>
      <c r="C513">
        <f t="shared" si="9"/>
        <v>1</v>
      </c>
      <c r="D513"/>
      <c r="E513" s="7"/>
      <c r="F513" s="7"/>
      <c r="G513" s="7"/>
      <c r="H513" s="7"/>
      <c r="I513" s="7"/>
      <c r="J513" s="7"/>
      <c r="K513" s="7"/>
      <c r="L513" s="7"/>
      <c r="M513" s="7"/>
      <c r="N513" s="7"/>
      <c r="O513" s="7"/>
      <c r="P513" s="7"/>
      <c r="Q513" s="7"/>
      <c r="R513" s="7"/>
      <c r="S513" s="7"/>
      <c r="T513" s="7"/>
      <c r="U513" s="7"/>
      <c r="V513" s="7"/>
      <c r="W513" s="7"/>
      <c r="X513" s="7"/>
      <c r="Y513" s="7"/>
      <c r="Z513" s="7"/>
      <c r="AA513" s="7"/>
      <c r="AB513" s="7"/>
      <c r="AC513" s="7"/>
      <c r="AD513" s="7"/>
      <c r="AE513" s="7"/>
      <c r="AF513" s="7"/>
      <c r="AG513" s="7"/>
      <c r="AH513" s="7"/>
      <c r="AI513" s="7"/>
      <c r="AJ513" s="7"/>
      <c r="AK513" s="7"/>
      <c r="AL513" s="7"/>
      <c r="AM513" s="7"/>
      <c r="AN513" s="7"/>
      <c r="AO513" s="7"/>
      <c r="AP513" s="7"/>
      <c r="AQ513" s="7"/>
      <c r="AR513" s="7"/>
      <c r="AS513" s="7"/>
      <c r="AT513" s="7"/>
      <c r="AU513" s="7"/>
      <c r="AV513" s="7"/>
      <c r="AW513" s="7"/>
      <c r="AX513" s="7"/>
      <c r="AY513" s="7"/>
    </row>
    <row r="514" spans="1:51" ht="16" x14ac:dyDescent="0.2">
      <c r="A514" s="169">
        <v>42755.416666573568</v>
      </c>
      <c r="B514" s="172">
        <v>28321.634178782835</v>
      </c>
      <c r="C514">
        <f t="shared" si="9"/>
        <v>1</v>
      </c>
      <c r="D514"/>
      <c r="E514" s="7"/>
      <c r="F514" s="7"/>
      <c r="G514" s="7"/>
      <c r="H514" s="7"/>
      <c r="I514" s="7"/>
      <c r="J514" s="7"/>
      <c r="K514" s="7"/>
      <c r="L514" s="7"/>
      <c r="M514" s="7"/>
      <c r="N514" s="7"/>
      <c r="O514" s="7"/>
      <c r="P514" s="7"/>
      <c r="Q514" s="7"/>
      <c r="R514" s="7"/>
      <c r="S514" s="7"/>
      <c r="T514" s="7"/>
      <c r="U514" s="7"/>
      <c r="V514" s="7"/>
      <c r="W514" s="7"/>
      <c r="X514" s="7"/>
      <c r="Y514" s="7"/>
      <c r="Z514" s="7"/>
      <c r="AA514" s="7"/>
      <c r="AB514" s="7"/>
      <c r="AC514" s="7"/>
      <c r="AD514" s="7"/>
      <c r="AE514" s="7"/>
      <c r="AF514" s="7"/>
      <c r="AG514" s="7"/>
      <c r="AH514" s="7"/>
      <c r="AI514" s="7"/>
      <c r="AJ514" s="7"/>
      <c r="AK514" s="7"/>
      <c r="AL514" s="7"/>
      <c r="AM514" s="7"/>
      <c r="AN514" s="7"/>
      <c r="AO514" s="7"/>
      <c r="AP514" s="7"/>
      <c r="AQ514" s="7"/>
      <c r="AR514" s="7"/>
      <c r="AS514" s="7"/>
      <c r="AT514" s="7"/>
      <c r="AU514" s="7"/>
      <c r="AV514" s="7"/>
      <c r="AW514" s="7"/>
      <c r="AX514" s="7"/>
      <c r="AY514" s="7"/>
    </row>
    <row r="515" spans="1:51" ht="16" x14ac:dyDescent="0.2">
      <c r="A515" s="168">
        <v>42755.458333240233</v>
      </c>
      <c r="B515" s="171">
        <v>28787.593215518933</v>
      </c>
      <c r="C515">
        <f t="shared" si="9"/>
        <v>1</v>
      </c>
      <c r="D515"/>
      <c r="E515" s="7"/>
      <c r="F515" s="7"/>
      <c r="G515" s="7"/>
      <c r="H515" s="7"/>
      <c r="I515" s="7"/>
      <c r="J515" s="7"/>
      <c r="K515" s="7"/>
      <c r="L515" s="7"/>
      <c r="M515" s="7"/>
      <c r="N515" s="7"/>
      <c r="O515" s="7"/>
      <c r="P515" s="7"/>
      <c r="Q515" s="7"/>
      <c r="R515" s="7"/>
      <c r="S515" s="7"/>
      <c r="T515" s="7"/>
      <c r="U515" s="7"/>
      <c r="V515" s="7"/>
      <c r="W515" s="7"/>
      <c r="X515" s="7"/>
      <c r="Y515" s="7"/>
      <c r="Z515" s="7"/>
      <c r="AA515" s="7"/>
      <c r="AB515" s="7"/>
      <c r="AC515" s="7"/>
      <c r="AD515" s="7"/>
      <c r="AE515" s="7"/>
      <c r="AF515" s="7"/>
      <c r="AG515" s="7"/>
      <c r="AH515" s="7"/>
      <c r="AI515" s="7"/>
      <c r="AJ515" s="7"/>
      <c r="AK515" s="7"/>
      <c r="AL515" s="7"/>
      <c r="AM515" s="7"/>
      <c r="AN515" s="7"/>
      <c r="AO515" s="7"/>
      <c r="AP515" s="7"/>
      <c r="AQ515" s="7"/>
      <c r="AR515" s="7"/>
      <c r="AS515" s="7"/>
      <c r="AT515" s="7"/>
      <c r="AU515" s="7"/>
      <c r="AV515" s="7"/>
      <c r="AW515" s="7"/>
      <c r="AX515" s="7"/>
      <c r="AY515" s="7"/>
    </row>
    <row r="516" spans="1:51" ht="16" x14ac:dyDescent="0.2">
      <c r="A516" s="169">
        <v>42755.499999906897</v>
      </c>
      <c r="B516" s="172">
        <v>28784.651778108742</v>
      </c>
      <c r="C516">
        <f t="shared" si="9"/>
        <v>1</v>
      </c>
      <c r="D516"/>
      <c r="E516" s="7"/>
      <c r="F516" s="7"/>
      <c r="G516" s="7"/>
      <c r="H516" s="7"/>
      <c r="I516" s="7"/>
      <c r="J516" s="7"/>
      <c r="K516" s="7"/>
      <c r="L516" s="7"/>
      <c r="M516" s="7"/>
      <c r="N516" s="7"/>
      <c r="O516" s="7"/>
      <c r="P516" s="7"/>
      <c r="Q516" s="7"/>
      <c r="R516" s="7"/>
      <c r="S516" s="7"/>
      <c r="T516" s="7"/>
      <c r="U516" s="7"/>
      <c r="V516" s="7"/>
      <c r="W516" s="7"/>
      <c r="X516" s="7"/>
      <c r="Y516" s="7"/>
      <c r="Z516" s="7"/>
      <c r="AA516" s="7"/>
      <c r="AB516" s="7"/>
      <c r="AC516" s="7"/>
      <c r="AD516" s="7"/>
      <c r="AE516" s="7"/>
      <c r="AF516" s="7"/>
      <c r="AG516" s="7"/>
      <c r="AH516" s="7"/>
      <c r="AI516" s="7"/>
      <c r="AJ516" s="7"/>
      <c r="AK516" s="7"/>
      <c r="AL516" s="7"/>
      <c r="AM516" s="7"/>
      <c r="AN516" s="7"/>
      <c r="AO516" s="7"/>
      <c r="AP516" s="7"/>
      <c r="AQ516" s="7"/>
      <c r="AR516" s="7"/>
      <c r="AS516" s="7"/>
      <c r="AT516" s="7"/>
      <c r="AU516" s="7"/>
      <c r="AV516" s="7"/>
      <c r="AW516" s="7"/>
      <c r="AX516" s="7"/>
      <c r="AY516" s="7"/>
    </row>
    <row r="517" spans="1:51" ht="16" x14ac:dyDescent="0.2">
      <c r="A517" s="168">
        <v>42755.541666573561</v>
      </c>
      <c r="B517" s="171">
        <v>28332.455765214472</v>
      </c>
      <c r="C517">
        <f t="shared" si="9"/>
        <v>1</v>
      </c>
      <c r="D517"/>
      <c r="E517" s="7"/>
      <c r="F517" s="7"/>
      <c r="G517" s="7"/>
      <c r="H517" s="7"/>
      <c r="I517" s="7"/>
      <c r="J517" s="7"/>
      <c r="K517" s="7"/>
      <c r="L517" s="7"/>
      <c r="M517" s="7"/>
      <c r="N517" s="7"/>
      <c r="O517" s="7"/>
      <c r="P517" s="7"/>
      <c r="Q517" s="7"/>
      <c r="R517" s="7"/>
      <c r="S517" s="7"/>
      <c r="T517" s="7"/>
      <c r="U517" s="7"/>
      <c r="V517" s="7"/>
      <c r="W517" s="7"/>
      <c r="X517" s="7"/>
      <c r="Y517" s="7"/>
      <c r="Z517" s="7"/>
      <c r="AA517" s="7"/>
      <c r="AB517" s="7"/>
      <c r="AC517" s="7"/>
      <c r="AD517" s="7"/>
      <c r="AE517" s="7"/>
      <c r="AF517" s="7"/>
      <c r="AG517" s="7"/>
      <c r="AH517" s="7"/>
      <c r="AI517" s="7"/>
      <c r="AJ517" s="7"/>
      <c r="AK517" s="7"/>
      <c r="AL517" s="7"/>
      <c r="AM517" s="7"/>
      <c r="AN517" s="7"/>
      <c r="AO517" s="7"/>
      <c r="AP517" s="7"/>
      <c r="AQ517" s="7"/>
      <c r="AR517" s="7"/>
      <c r="AS517" s="7"/>
      <c r="AT517" s="7"/>
      <c r="AU517" s="7"/>
      <c r="AV517" s="7"/>
      <c r="AW517" s="7"/>
      <c r="AX517" s="7"/>
      <c r="AY517" s="7"/>
    </row>
    <row r="518" spans="1:51" ht="16" x14ac:dyDescent="0.2">
      <c r="A518" s="169">
        <v>42755.583333240225</v>
      </c>
      <c r="B518" s="172">
        <v>27883.153193348804</v>
      </c>
      <c r="C518">
        <f t="shared" si="9"/>
        <v>1</v>
      </c>
      <c r="D518"/>
      <c r="E518" s="7"/>
      <c r="F518" s="7"/>
      <c r="G518" s="7"/>
      <c r="H518" s="7"/>
      <c r="I518" s="7"/>
      <c r="J518" s="7"/>
      <c r="K518" s="7"/>
      <c r="L518" s="7"/>
      <c r="M518" s="7"/>
      <c r="N518" s="7"/>
      <c r="O518" s="7"/>
      <c r="P518" s="7"/>
      <c r="Q518" s="7"/>
      <c r="R518" s="7"/>
      <c r="S518" s="7"/>
      <c r="T518" s="7"/>
      <c r="U518" s="7"/>
      <c r="V518" s="7"/>
      <c r="W518" s="7"/>
      <c r="X518" s="7"/>
      <c r="Y518" s="7"/>
      <c r="Z518" s="7"/>
      <c r="AA518" s="7"/>
      <c r="AB518" s="7"/>
      <c r="AC518" s="7"/>
      <c r="AD518" s="7"/>
      <c r="AE518" s="7"/>
      <c r="AF518" s="7"/>
      <c r="AG518" s="7"/>
      <c r="AH518" s="7"/>
      <c r="AI518" s="7"/>
      <c r="AJ518" s="7"/>
      <c r="AK518" s="7"/>
      <c r="AL518" s="7"/>
      <c r="AM518" s="7"/>
      <c r="AN518" s="7"/>
      <c r="AO518" s="7"/>
      <c r="AP518" s="7"/>
      <c r="AQ518" s="7"/>
      <c r="AR518" s="7"/>
      <c r="AS518" s="7"/>
      <c r="AT518" s="7"/>
      <c r="AU518" s="7"/>
      <c r="AV518" s="7"/>
      <c r="AW518" s="7"/>
      <c r="AX518" s="7"/>
      <c r="AY518" s="7"/>
    </row>
    <row r="519" spans="1:51" ht="16" x14ac:dyDescent="0.2">
      <c r="A519" s="168">
        <v>42755.62499990689</v>
      </c>
      <c r="B519" s="171">
        <v>27491.266569684296</v>
      </c>
      <c r="C519">
        <f t="shared" si="9"/>
        <v>1</v>
      </c>
      <c r="D519"/>
      <c r="E519" s="7"/>
      <c r="F519" s="7"/>
      <c r="G519" s="7"/>
      <c r="H519" s="7"/>
      <c r="I519" s="7"/>
      <c r="J519" s="7"/>
      <c r="K519" s="7"/>
      <c r="L519" s="7"/>
      <c r="M519" s="7"/>
      <c r="N519" s="7"/>
      <c r="O519" s="7"/>
      <c r="P519" s="7"/>
      <c r="Q519" s="7"/>
      <c r="R519" s="7"/>
      <c r="S519" s="7"/>
      <c r="T519" s="7"/>
      <c r="U519" s="7"/>
      <c r="V519" s="7"/>
      <c r="W519" s="7"/>
      <c r="X519" s="7"/>
      <c r="Y519" s="7"/>
      <c r="Z519" s="7"/>
      <c r="AA519" s="7"/>
      <c r="AB519" s="7"/>
      <c r="AC519" s="7"/>
      <c r="AD519" s="7"/>
      <c r="AE519" s="7"/>
      <c r="AF519" s="7"/>
      <c r="AG519" s="7"/>
      <c r="AH519" s="7"/>
      <c r="AI519" s="7"/>
      <c r="AJ519" s="7"/>
      <c r="AK519" s="7"/>
      <c r="AL519" s="7"/>
      <c r="AM519" s="7"/>
      <c r="AN519" s="7"/>
      <c r="AO519" s="7"/>
      <c r="AP519" s="7"/>
      <c r="AQ519" s="7"/>
      <c r="AR519" s="7"/>
      <c r="AS519" s="7"/>
      <c r="AT519" s="7"/>
      <c r="AU519" s="7"/>
      <c r="AV519" s="7"/>
      <c r="AW519" s="7"/>
      <c r="AX519" s="7"/>
      <c r="AY519" s="7"/>
    </row>
    <row r="520" spans="1:51" ht="16" x14ac:dyDescent="0.2">
      <c r="A520" s="169">
        <v>42755.666666573554</v>
      </c>
      <c r="B520" s="172">
        <v>27313.723820466988</v>
      </c>
      <c r="C520">
        <f t="shared" si="9"/>
        <v>1</v>
      </c>
      <c r="D520"/>
      <c r="E520" s="7"/>
      <c r="F520" s="7"/>
      <c r="G520" s="7"/>
      <c r="H520" s="7"/>
      <c r="I520" s="7"/>
      <c r="J520" s="7"/>
      <c r="K520" s="7"/>
      <c r="L520" s="7"/>
      <c r="M520" s="7"/>
      <c r="N520" s="7"/>
      <c r="O520" s="7"/>
      <c r="P520" s="7"/>
      <c r="Q520" s="7"/>
      <c r="R520" s="7"/>
      <c r="S520" s="7"/>
      <c r="T520" s="7"/>
      <c r="U520" s="7"/>
      <c r="V520" s="7"/>
      <c r="W520" s="7"/>
      <c r="X520" s="7"/>
      <c r="Y520" s="7"/>
      <c r="Z520" s="7"/>
      <c r="AA520" s="7"/>
      <c r="AB520" s="7"/>
      <c r="AC520" s="7"/>
      <c r="AD520" s="7"/>
      <c r="AE520" s="7"/>
      <c r="AF520" s="7"/>
      <c r="AG520" s="7"/>
      <c r="AH520" s="7"/>
      <c r="AI520" s="7"/>
      <c r="AJ520" s="7"/>
      <c r="AK520" s="7"/>
      <c r="AL520" s="7"/>
      <c r="AM520" s="7"/>
      <c r="AN520" s="7"/>
      <c r="AO520" s="7"/>
      <c r="AP520" s="7"/>
      <c r="AQ520" s="7"/>
      <c r="AR520" s="7"/>
      <c r="AS520" s="7"/>
      <c r="AT520" s="7"/>
      <c r="AU520" s="7"/>
      <c r="AV520" s="7"/>
      <c r="AW520" s="7"/>
      <c r="AX520" s="7"/>
      <c r="AY520" s="7"/>
    </row>
    <row r="521" spans="1:51" ht="16" x14ac:dyDescent="0.2">
      <c r="A521" s="168">
        <v>42755.708333240218</v>
      </c>
      <c r="B521" s="171">
        <v>28311.992237832423</v>
      </c>
      <c r="C521">
        <f t="shared" si="9"/>
        <v>1</v>
      </c>
      <c r="D521"/>
      <c r="E521" s="7"/>
      <c r="F521" s="7"/>
      <c r="G521" s="7"/>
      <c r="H521" s="7"/>
      <c r="I521" s="7"/>
      <c r="J521" s="7"/>
      <c r="K521" s="7"/>
      <c r="L521" s="7"/>
      <c r="M521" s="7"/>
      <c r="N521" s="7"/>
      <c r="O521" s="7"/>
      <c r="P521" s="7"/>
      <c r="Q521" s="7"/>
      <c r="R521" s="7"/>
      <c r="S521" s="7"/>
      <c r="T521" s="7"/>
      <c r="U521" s="7"/>
      <c r="V521" s="7"/>
      <c r="W521" s="7"/>
      <c r="X521" s="7"/>
      <c r="Y521" s="7"/>
      <c r="Z521" s="7"/>
      <c r="AA521" s="7"/>
      <c r="AB521" s="7"/>
      <c r="AC521" s="7"/>
      <c r="AD521" s="7"/>
      <c r="AE521" s="7"/>
      <c r="AF521" s="7"/>
      <c r="AG521" s="7"/>
      <c r="AH521" s="7"/>
      <c r="AI521" s="7"/>
      <c r="AJ521" s="7"/>
      <c r="AK521" s="7"/>
      <c r="AL521" s="7"/>
      <c r="AM521" s="7"/>
      <c r="AN521" s="7"/>
      <c r="AO521" s="7"/>
      <c r="AP521" s="7"/>
      <c r="AQ521" s="7"/>
      <c r="AR521" s="7"/>
      <c r="AS521" s="7"/>
      <c r="AT521" s="7"/>
      <c r="AU521" s="7"/>
      <c r="AV521" s="7"/>
      <c r="AW521" s="7"/>
      <c r="AX521" s="7"/>
      <c r="AY521" s="7"/>
    </row>
    <row r="522" spans="1:51" ht="16" x14ac:dyDescent="0.2">
      <c r="A522" s="169">
        <v>42755.749999906882</v>
      </c>
      <c r="B522" s="172">
        <v>30134.043735699619</v>
      </c>
      <c r="C522">
        <f t="shared" si="9"/>
        <v>1</v>
      </c>
      <c r="D522"/>
      <c r="E522" s="7"/>
      <c r="F522" s="7"/>
      <c r="G522" s="7"/>
      <c r="H522" s="7"/>
      <c r="I522" s="7"/>
      <c r="J522" s="7"/>
      <c r="K522" s="7"/>
      <c r="L522" s="7"/>
      <c r="M522" s="7"/>
      <c r="N522" s="7"/>
      <c r="O522" s="7"/>
      <c r="P522" s="7"/>
      <c r="Q522" s="7"/>
      <c r="R522" s="7"/>
      <c r="S522" s="7"/>
      <c r="T522" s="7"/>
      <c r="U522" s="7"/>
      <c r="V522" s="7"/>
      <c r="W522" s="7"/>
      <c r="X522" s="7"/>
      <c r="Y522" s="7"/>
      <c r="Z522" s="7"/>
      <c r="AA522" s="7"/>
      <c r="AB522" s="7"/>
      <c r="AC522" s="7"/>
      <c r="AD522" s="7"/>
      <c r="AE522" s="7"/>
      <c r="AF522" s="7"/>
      <c r="AG522" s="7"/>
      <c r="AH522" s="7"/>
      <c r="AI522" s="7"/>
      <c r="AJ522" s="7"/>
      <c r="AK522" s="7"/>
      <c r="AL522" s="7"/>
      <c r="AM522" s="7"/>
      <c r="AN522" s="7"/>
      <c r="AO522" s="7"/>
      <c r="AP522" s="7"/>
      <c r="AQ522" s="7"/>
      <c r="AR522" s="7"/>
      <c r="AS522" s="7"/>
      <c r="AT522" s="7"/>
      <c r="AU522" s="7"/>
      <c r="AV522" s="7"/>
      <c r="AW522" s="7"/>
      <c r="AX522" s="7"/>
      <c r="AY522" s="7"/>
    </row>
    <row r="523" spans="1:51" ht="16" x14ac:dyDescent="0.2">
      <c r="A523" s="168">
        <v>42755.791666573547</v>
      </c>
      <c r="B523" s="171">
        <v>30382.649647913186</v>
      </c>
      <c r="C523">
        <f t="shared" si="9"/>
        <v>1</v>
      </c>
      <c r="D523"/>
      <c r="E523" s="7"/>
      <c r="F523" s="7"/>
      <c r="G523" s="7"/>
      <c r="H523" s="7"/>
      <c r="I523" s="7"/>
      <c r="J523" s="7"/>
      <c r="K523" s="7"/>
      <c r="L523" s="7"/>
      <c r="M523" s="7"/>
      <c r="N523" s="7"/>
      <c r="O523" s="7"/>
      <c r="P523" s="7"/>
      <c r="Q523" s="7"/>
      <c r="R523" s="7"/>
      <c r="S523" s="7"/>
      <c r="T523" s="7"/>
      <c r="U523" s="7"/>
      <c r="V523" s="7"/>
      <c r="W523" s="7"/>
      <c r="X523" s="7"/>
      <c r="Y523" s="7"/>
      <c r="Z523" s="7"/>
      <c r="AA523" s="7"/>
      <c r="AB523" s="7"/>
      <c r="AC523" s="7"/>
      <c r="AD523" s="7"/>
      <c r="AE523" s="7"/>
      <c r="AF523" s="7"/>
      <c r="AG523" s="7"/>
      <c r="AH523" s="7"/>
      <c r="AI523" s="7"/>
      <c r="AJ523" s="7"/>
      <c r="AK523" s="7"/>
      <c r="AL523" s="7"/>
      <c r="AM523" s="7"/>
      <c r="AN523" s="7"/>
      <c r="AO523" s="7"/>
      <c r="AP523" s="7"/>
      <c r="AQ523" s="7"/>
      <c r="AR523" s="7"/>
      <c r="AS523" s="7"/>
      <c r="AT523" s="7"/>
      <c r="AU523" s="7"/>
      <c r="AV523" s="7"/>
      <c r="AW523" s="7"/>
      <c r="AX523" s="7"/>
      <c r="AY523" s="7"/>
    </row>
    <row r="524" spans="1:51" ht="16" x14ac:dyDescent="0.2">
      <c r="A524" s="169">
        <v>42755.833333240211</v>
      </c>
      <c r="B524" s="172">
        <v>29685.982037026766</v>
      </c>
      <c r="C524">
        <f t="shared" si="9"/>
        <v>1</v>
      </c>
      <c r="D524"/>
      <c r="E524" s="7"/>
      <c r="F524" s="7"/>
      <c r="G524" s="7"/>
      <c r="H524" s="7"/>
      <c r="I524" s="7"/>
      <c r="J524" s="7"/>
      <c r="K524" s="7"/>
      <c r="L524" s="7"/>
      <c r="M524" s="7"/>
      <c r="N524" s="7"/>
      <c r="O524" s="7"/>
      <c r="P524" s="7"/>
      <c r="Q524" s="7"/>
      <c r="R524" s="7"/>
      <c r="S524" s="7"/>
      <c r="T524" s="7"/>
      <c r="U524" s="7"/>
      <c r="V524" s="7"/>
      <c r="W524" s="7"/>
      <c r="X524" s="7"/>
      <c r="Y524" s="7"/>
      <c r="Z524" s="7"/>
      <c r="AA524" s="7"/>
      <c r="AB524" s="7"/>
      <c r="AC524" s="7"/>
      <c r="AD524" s="7"/>
      <c r="AE524" s="7"/>
      <c r="AF524" s="7"/>
      <c r="AG524" s="7"/>
      <c r="AH524" s="7"/>
      <c r="AI524" s="7"/>
      <c r="AJ524" s="7"/>
      <c r="AK524" s="7"/>
      <c r="AL524" s="7"/>
      <c r="AM524" s="7"/>
      <c r="AN524" s="7"/>
      <c r="AO524" s="7"/>
      <c r="AP524" s="7"/>
      <c r="AQ524" s="7"/>
      <c r="AR524" s="7"/>
      <c r="AS524" s="7"/>
      <c r="AT524" s="7"/>
      <c r="AU524" s="7"/>
      <c r="AV524" s="7"/>
      <c r="AW524" s="7"/>
      <c r="AX524" s="7"/>
      <c r="AY524" s="7"/>
    </row>
    <row r="525" spans="1:51" ht="16" x14ac:dyDescent="0.2">
      <c r="A525" s="168">
        <v>42755.874999906875</v>
      </c>
      <c r="B525" s="171">
        <v>28782.007160161196</v>
      </c>
      <c r="C525">
        <f t="shared" si="9"/>
        <v>1</v>
      </c>
      <c r="D525"/>
      <c r="E525" s="7"/>
      <c r="F525" s="7"/>
      <c r="G525" s="7"/>
      <c r="H525" s="7"/>
      <c r="I525" s="7"/>
      <c r="J525" s="7"/>
      <c r="K525" s="7"/>
      <c r="L525" s="7"/>
      <c r="M525" s="7"/>
      <c r="N525" s="7"/>
      <c r="O525" s="7"/>
      <c r="P525" s="7"/>
      <c r="Q525" s="7"/>
      <c r="R525" s="7"/>
      <c r="S525" s="7"/>
      <c r="T525" s="7"/>
      <c r="U525" s="7"/>
      <c r="V525" s="7"/>
      <c r="W525" s="7"/>
      <c r="X525" s="7"/>
      <c r="Y525" s="7"/>
      <c r="Z525" s="7"/>
      <c r="AA525" s="7"/>
      <c r="AB525" s="7"/>
      <c r="AC525" s="7"/>
      <c r="AD525" s="7"/>
      <c r="AE525" s="7"/>
      <c r="AF525" s="7"/>
      <c r="AG525" s="7"/>
      <c r="AH525" s="7"/>
      <c r="AI525" s="7"/>
      <c r="AJ525" s="7"/>
      <c r="AK525" s="7"/>
      <c r="AL525" s="7"/>
      <c r="AM525" s="7"/>
      <c r="AN525" s="7"/>
      <c r="AO525" s="7"/>
      <c r="AP525" s="7"/>
      <c r="AQ525" s="7"/>
      <c r="AR525" s="7"/>
      <c r="AS525" s="7"/>
      <c r="AT525" s="7"/>
      <c r="AU525" s="7"/>
      <c r="AV525" s="7"/>
      <c r="AW525" s="7"/>
      <c r="AX525" s="7"/>
      <c r="AY525" s="7"/>
    </row>
    <row r="526" spans="1:51" ht="16" x14ac:dyDescent="0.2">
      <c r="A526" s="169">
        <v>42755.916666573539</v>
      </c>
      <c r="B526" s="172">
        <v>27473.252175905232</v>
      </c>
      <c r="C526">
        <f t="shared" si="9"/>
        <v>1</v>
      </c>
      <c r="D526"/>
      <c r="E526" s="7"/>
      <c r="F526" s="7"/>
      <c r="G526" s="7"/>
      <c r="H526" s="7"/>
      <c r="I526" s="7"/>
      <c r="J526" s="7"/>
      <c r="K526" s="7"/>
      <c r="L526" s="7"/>
      <c r="M526" s="7"/>
      <c r="N526" s="7"/>
      <c r="O526" s="7"/>
      <c r="P526" s="7"/>
      <c r="Q526" s="7"/>
      <c r="R526" s="7"/>
      <c r="S526" s="7"/>
      <c r="T526" s="7"/>
      <c r="U526" s="7"/>
      <c r="V526" s="7"/>
      <c r="W526" s="7"/>
      <c r="X526" s="7"/>
      <c r="Y526" s="7"/>
      <c r="Z526" s="7"/>
      <c r="AA526" s="7"/>
      <c r="AB526" s="7"/>
      <c r="AC526" s="7"/>
      <c r="AD526" s="7"/>
      <c r="AE526" s="7"/>
      <c r="AF526" s="7"/>
      <c r="AG526" s="7"/>
      <c r="AH526" s="7"/>
      <c r="AI526" s="7"/>
      <c r="AJ526" s="7"/>
      <c r="AK526" s="7"/>
      <c r="AL526" s="7"/>
      <c r="AM526" s="7"/>
      <c r="AN526" s="7"/>
      <c r="AO526" s="7"/>
      <c r="AP526" s="7"/>
      <c r="AQ526" s="7"/>
      <c r="AR526" s="7"/>
      <c r="AS526" s="7"/>
      <c r="AT526" s="7"/>
      <c r="AU526" s="7"/>
      <c r="AV526" s="7"/>
      <c r="AW526" s="7"/>
      <c r="AX526" s="7"/>
      <c r="AY526" s="7"/>
    </row>
    <row r="527" spans="1:51" ht="16" x14ac:dyDescent="0.2">
      <c r="A527" s="168">
        <v>42755.958333240204</v>
      </c>
      <c r="B527" s="171">
        <v>26227.367466618136</v>
      </c>
      <c r="C527">
        <f t="shared" si="9"/>
        <v>1</v>
      </c>
      <c r="D527"/>
      <c r="E527" s="7"/>
      <c r="F527" s="7"/>
      <c r="G527" s="7"/>
      <c r="H527" s="7"/>
      <c r="I527" s="7"/>
      <c r="J527" s="7"/>
      <c r="K527" s="7"/>
      <c r="L527" s="7"/>
      <c r="M527" s="7"/>
      <c r="N527" s="7"/>
      <c r="O527" s="7"/>
      <c r="P527" s="7"/>
      <c r="Q527" s="7"/>
      <c r="R527" s="7"/>
      <c r="S527" s="7"/>
      <c r="T527" s="7"/>
      <c r="U527" s="7"/>
      <c r="V527" s="7"/>
      <c r="W527" s="7"/>
      <c r="X527" s="7"/>
      <c r="Y527" s="7"/>
      <c r="Z527" s="7"/>
      <c r="AA527" s="7"/>
      <c r="AB527" s="7"/>
      <c r="AC527" s="7"/>
      <c r="AD527" s="7"/>
      <c r="AE527" s="7"/>
      <c r="AF527" s="7"/>
      <c r="AG527" s="7"/>
      <c r="AH527" s="7"/>
      <c r="AI527" s="7"/>
      <c r="AJ527" s="7"/>
      <c r="AK527" s="7"/>
      <c r="AL527" s="7"/>
      <c r="AM527" s="7"/>
      <c r="AN527" s="7"/>
      <c r="AO527" s="7"/>
      <c r="AP527" s="7"/>
      <c r="AQ527" s="7"/>
      <c r="AR527" s="7"/>
      <c r="AS527" s="7"/>
      <c r="AT527" s="7"/>
      <c r="AU527" s="7"/>
      <c r="AV527" s="7"/>
      <c r="AW527" s="7"/>
      <c r="AX527" s="7"/>
      <c r="AY527" s="7"/>
    </row>
    <row r="528" spans="1:51" ht="16" x14ac:dyDescent="0.2">
      <c r="A528" s="169">
        <v>42755.999999906868</v>
      </c>
      <c r="B528" s="172">
        <v>24381.392300080581</v>
      </c>
      <c r="C528">
        <f t="shared" si="9"/>
        <v>1</v>
      </c>
      <c r="D528"/>
      <c r="E528" s="7"/>
      <c r="F528" s="7"/>
      <c r="G528" s="7"/>
      <c r="H528" s="7"/>
      <c r="I528" s="7"/>
      <c r="J528" s="7"/>
      <c r="K528" s="7"/>
      <c r="L528" s="7"/>
      <c r="M528" s="7"/>
      <c r="N528" s="7"/>
      <c r="O528" s="7"/>
      <c r="P528" s="7"/>
      <c r="Q528" s="7"/>
      <c r="R528" s="7"/>
      <c r="S528" s="7"/>
      <c r="T528" s="7"/>
      <c r="U528" s="7"/>
      <c r="V528" s="7"/>
      <c r="W528" s="7"/>
      <c r="X528" s="7"/>
      <c r="Y528" s="7"/>
      <c r="Z528" s="7"/>
      <c r="AA528" s="7"/>
      <c r="AB528" s="7"/>
      <c r="AC528" s="7"/>
      <c r="AD528" s="7"/>
      <c r="AE528" s="7"/>
      <c r="AF528" s="7"/>
      <c r="AG528" s="7"/>
      <c r="AH528" s="7"/>
      <c r="AI528" s="7"/>
      <c r="AJ528" s="7"/>
      <c r="AK528" s="7"/>
      <c r="AL528" s="7"/>
      <c r="AM528" s="7"/>
      <c r="AN528" s="7"/>
      <c r="AO528" s="7"/>
      <c r="AP528" s="7"/>
      <c r="AQ528" s="7"/>
      <c r="AR528" s="7"/>
      <c r="AS528" s="7"/>
      <c r="AT528" s="7"/>
      <c r="AU528" s="7"/>
      <c r="AV528" s="7"/>
      <c r="AW528" s="7"/>
      <c r="AX528" s="7"/>
      <c r="AY528" s="7"/>
    </row>
    <row r="529" spans="1:51" ht="16" x14ac:dyDescent="0.2">
      <c r="A529" s="168">
        <v>42756.041666573532</v>
      </c>
      <c r="B529" s="171">
        <v>23029.014238905143</v>
      </c>
      <c r="C529">
        <f t="shared" si="9"/>
        <v>1</v>
      </c>
      <c r="D529"/>
      <c r="E529" s="7"/>
      <c r="F529" s="7"/>
      <c r="G529" s="7"/>
      <c r="H529" s="7"/>
      <c r="I529" s="7"/>
      <c r="J529" s="7"/>
      <c r="K529" s="7"/>
      <c r="L529" s="7"/>
      <c r="M529" s="7"/>
      <c r="N529" s="7"/>
      <c r="O529" s="7"/>
      <c r="P529" s="7"/>
      <c r="Q529" s="7"/>
      <c r="R529" s="7"/>
      <c r="S529" s="7"/>
      <c r="T529" s="7"/>
      <c r="U529" s="7"/>
      <c r="V529" s="7"/>
      <c r="W529" s="7"/>
      <c r="X529" s="7"/>
      <c r="Y529" s="7"/>
      <c r="Z529" s="7"/>
      <c r="AA529" s="7"/>
      <c r="AB529" s="7"/>
      <c r="AC529" s="7"/>
      <c r="AD529" s="7"/>
      <c r="AE529" s="7"/>
      <c r="AF529" s="7"/>
      <c r="AG529" s="7"/>
      <c r="AH529" s="7"/>
      <c r="AI529" s="7"/>
      <c r="AJ529" s="7"/>
      <c r="AK529" s="7"/>
      <c r="AL529" s="7"/>
      <c r="AM529" s="7"/>
      <c r="AN529" s="7"/>
      <c r="AO529" s="7"/>
      <c r="AP529" s="7"/>
      <c r="AQ529" s="7"/>
      <c r="AR529" s="7"/>
      <c r="AS529" s="7"/>
      <c r="AT529" s="7"/>
      <c r="AU529" s="7"/>
      <c r="AV529" s="7"/>
      <c r="AW529" s="7"/>
      <c r="AX529" s="7"/>
      <c r="AY529" s="7"/>
    </row>
    <row r="530" spans="1:51" ht="16" x14ac:dyDescent="0.2">
      <c r="A530" s="169">
        <v>42756.083333240196</v>
      </c>
      <c r="B530" s="172">
        <v>22081.828886787636</v>
      </c>
      <c r="C530">
        <f t="shared" si="9"/>
        <v>1</v>
      </c>
      <c r="D530"/>
      <c r="E530" s="7"/>
      <c r="F530" s="7"/>
      <c r="G530" s="7"/>
      <c r="H530" s="7"/>
      <c r="I530" s="7"/>
      <c r="J530" s="7"/>
      <c r="K530" s="7"/>
      <c r="L530" s="7"/>
      <c r="M530" s="7"/>
      <c r="N530" s="7"/>
      <c r="O530" s="7"/>
      <c r="P530" s="7"/>
      <c r="Q530" s="7"/>
      <c r="R530" s="7"/>
      <c r="S530" s="7"/>
      <c r="T530" s="7"/>
      <c r="U530" s="7"/>
      <c r="V530" s="7"/>
      <c r="W530" s="7"/>
      <c r="X530" s="7"/>
      <c r="Y530" s="7"/>
      <c r="Z530" s="7"/>
      <c r="AA530" s="7"/>
      <c r="AB530" s="7"/>
      <c r="AC530" s="7"/>
      <c r="AD530" s="7"/>
      <c r="AE530" s="7"/>
      <c r="AF530" s="7"/>
      <c r="AG530" s="7"/>
      <c r="AH530" s="7"/>
      <c r="AI530" s="7"/>
      <c r="AJ530" s="7"/>
      <c r="AK530" s="7"/>
      <c r="AL530" s="7"/>
      <c r="AM530" s="7"/>
      <c r="AN530" s="7"/>
      <c r="AO530" s="7"/>
      <c r="AP530" s="7"/>
      <c r="AQ530" s="7"/>
      <c r="AR530" s="7"/>
      <c r="AS530" s="7"/>
      <c r="AT530" s="7"/>
      <c r="AU530" s="7"/>
      <c r="AV530" s="7"/>
      <c r="AW530" s="7"/>
      <c r="AX530" s="7"/>
      <c r="AY530" s="7"/>
    </row>
    <row r="531" spans="1:51" ht="16" x14ac:dyDescent="0.2">
      <c r="A531" s="168">
        <v>42756.12499990686</v>
      </c>
      <c r="B531" s="171">
        <v>21607.764945569106</v>
      </c>
      <c r="C531">
        <f t="shared" si="9"/>
        <v>1</v>
      </c>
      <c r="D531"/>
      <c r="E531" s="7"/>
      <c r="F531" s="7"/>
      <c r="G531" s="7"/>
      <c r="H531" s="7"/>
      <c r="I531" s="7"/>
      <c r="J531" s="7"/>
      <c r="K531" s="7"/>
      <c r="L531" s="7"/>
      <c r="M531" s="7"/>
      <c r="N531" s="7"/>
      <c r="O531" s="7"/>
      <c r="P531" s="7"/>
      <c r="Q531" s="7"/>
      <c r="R531" s="7"/>
      <c r="S531" s="7"/>
      <c r="T531" s="7"/>
      <c r="U531" s="7"/>
      <c r="V531" s="7"/>
      <c r="W531" s="7"/>
      <c r="X531" s="7"/>
      <c r="Y531" s="7"/>
      <c r="Z531" s="7"/>
      <c r="AA531" s="7"/>
      <c r="AB531" s="7"/>
      <c r="AC531" s="7"/>
      <c r="AD531" s="7"/>
      <c r="AE531" s="7"/>
      <c r="AF531" s="7"/>
      <c r="AG531" s="7"/>
      <c r="AH531" s="7"/>
      <c r="AI531" s="7"/>
      <c r="AJ531" s="7"/>
      <c r="AK531" s="7"/>
      <c r="AL531" s="7"/>
      <c r="AM531" s="7"/>
      <c r="AN531" s="7"/>
      <c r="AO531" s="7"/>
      <c r="AP531" s="7"/>
      <c r="AQ531" s="7"/>
      <c r="AR531" s="7"/>
      <c r="AS531" s="7"/>
      <c r="AT531" s="7"/>
      <c r="AU531" s="7"/>
      <c r="AV531" s="7"/>
      <c r="AW531" s="7"/>
      <c r="AX531" s="7"/>
      <c r="AY531" s="7"/>
    </row>
    <row r="532" spans="1:51" ht="16" x14ac:dyDescent="0.2">
      <c r="A532" s="169">
        <v>42756.166666573525</v>
      </c>
      <c r="B532" s="172">
        <v>21369.712562558561</v>
      </c>
      <c r="C532">
        <f t="shared" si="9"/>
        <v>1</v>
      </c>
      <c r="D532"/>
      <c r="E532" s="7"/>
      <c r="F532" s="7"/>
      <c r="G532" s="7"/>
      <c r="H532" s="7"/>
      <c r="I532" s="7"/>
      <c r="J532" s="7"/>
      <c r="K532" s="7"/>
      <c r="L532" s="7"/>
      <c r="M532" s="7"/>
      <c r="N532" s="7"/>
      <c r="O532" s="7"/>
      <c r="P532" s="7"/>
      <c r="Q532" s="7"/>
      <c r="R532" s="7"/>
      <c r="S532" s="7"/>
      <c r="T532" s="7"/>
      <c r="U532" s="7"/>
      <c r="V532" s="7"/>
      <c r="W532" s="7"/>
      <c r="X532" s="7"/>
      <c r="Y532" s="7"/>
      <c r="Z532" s="7"/>
      <c r="AA532" s="7"/>
      <c r="AB532" s="7"/>
      <c r="AC532" s="7"/>
      <c r="AD532" s="7"/>
      <c r="AE532" s="7"/>
      <c r="AF532" s="7"/>
      <c r="AG532" s="7"/>
      <c r="AH532" s="7"/>
      <c r="AI532" s="7"/>
      <c r="AJ532" s="7"/>
      <c r="AK532" s="7"/>
      <c r="AL532" s="7"/>
      <c r="AM532" s="7"/>
      <c r="AN532" s="7"/>
      <c r="AO532" s="7"/>
      <c r="AP532" s="7"/>
      <c r="AQ532" s="7"/>
      <c r="AR532" s="7"/>
      <c r="AS532" s="7"/>
      <c r="AT532" s="7"/>
      <c r="AU532" s="7"/>
      <c r="AV532" s="7"/>
      <c r="AW532" s="7"/>
      <c r="AX532" s="7"/>
      <c r="AY532" s="7"/>
    </row>
    <row r="533" spans="1:51" ht="16" x14ac:dyDescent="0.2">
      <c r="A533" s="168">
        <v>42756.208333240189</v>
      </c>
      <c r="B533" s="171">
        <v>21487.14978685759</v>
      </c>
      <c r="C533">
        <f t="shared" si="9"/>
        <v>1</v>
      </c>
      <c r="D533"/>
      <c r="E533" s="7"/>
      <c r="F533" s="7"/>
      <c r="G533" s="7"/>
      <c r="H533" s="7"/>
      <c r="I533" s="7"/>
      <c r="J533" s="7"/>
      <c r="K533" s="7"/>
      <c r="L533" s="7"/>
      <c r="M533" s="7"/>
      <c r="N533" s="7"/>
      <c r="O533" s="7"/>
      <c r="P533" s="7"/>
      <c r="Q533" s="7"/>
      <c r="R533" s="7"/>
      <c r="S533" s="7"/>
      <c r="T533" s="7"/>
      <c r="U533" s="7"/>
      <c r="V533" s="7"/>
      <c r="W533" s="7"/>
      <c r="X533" s="7"/>
      <c r="Y533" s="7"/>
      <c r="Z533" s="7"/>
      <c r="AA533" s="7"/>
      <c r="AB533" s="7"/>
      <c r="AC533" s="7"/>
      <c r="AD533" s="7"/>
      <c r="AE533" s="7"/>
      <c r="AF533" s="7"/>
      <c r="AG533" s="7"/>
      <c r="AH533" s="7"/>
      <c r="AI533" s="7"/>
      <c r="AJ533" s="7"/>
      <c r="AK533" s="7"/>
      <c r="AL533" s="7"/>
      <c r="AM533" s="7"/>
      <c r="AN533" s="7"/>
      <c r="AO533" s="7"/>
      <c r="AP533" s="7"/>
      <c r="AQ533" s="7"/>
      <c r="AR533" s="7"/>
      <c r="AS533" s="7"/>
      <c r="AT533" s="7"/>
      <c r="AU533" s="7"/>
      <c r="AV533" s="7"/>
      <c r="AW533" s="7"/>
      <c r="AX533" s="7"/>
      <c r="AY533" s="7"/>
    </row>
    <row r="534" spans="1:51" ht="16" x14ac:dyDescent="0.2">
      <c r="A534" s="169">
        <v>42756.249999906853</v>
      </c>
      <c r="B534" s="172">
        <v>22073.039418948847</v>
      </c>
      <c r="C534">
        <f t="shared" si="9"/>
        <v>1</v>
      </c>
      <c r="D534"/>
      <c r="E534" s="7"/>
      <c r="F534" s="7"/>
      <c r="G534" s="7"/>
      <c r="H534" s="7"/>
      <c r="I534" s="7"/>
      <c r="J534" s="7"/>
      <c r="K534" s="7"/>
      <c r="L534" s="7"/>
      <c r="M534" s="7"/>
      <c r="N534" s="7"/>
      <c r="O534" s="7"/>
      <c r="P534" s="7"/>
      <c r="Q534" s="7"/>
      <c r="R534" s="7"/>
      <c r="S534" s="7"/>
      <c r="T534" s="7"/>
      <c r="U534" s="7"/>
      <c r="V534" s="7"/>
      <c r="W534" s="7"/>
      <c r="X534" s="7"/>
      <c r="Y534" s="7"/>
      <c r="Z534" s="7"/>
      <c r="AA534" s="7"/>
      <c r="AB534" s="7"/>
      <c r="AC534" s="7"/>
      <c r="AD534" s="7"/>
      <c r="AE534" s="7"/>
      <c r="AF534" s="7"/>
      <c r="AG534" s="7"/>
      <c r="AH534" s="7"/>
      <c r="AI534" s="7"/>
      <c r="AJ534" s="7"/>
      <c r="AK534" s="7"/>
      <c r="AL534" s="7"/>
      <c r="AM534" s="7"/>
      <c r="AN534" s="7"/>
      <c r="AO534" s="7"/>
      <c r="AP534" s="7"/>
      <c r="AQ534" s="7"/>
      <c r="AR534" s="7"/>
      <c r="AS534" s="7"/>
      <c r="AT534" s="7"/>
      <c r="AU534" s="7"/>
      <c r="AV534" s="7"/>
      <c r="AW534" s="7"/>
      <c r="AX534" s="7"/>
      <c r="AY534" s="7"/>
    </row>
    <row r="535" spans="1:51" ht="16" x14ac:dyDescent="0.2">
      <c r="A535" s="168">
        <v>42756.291666573517</v>
      </c>
      <c r="B535" s="171">
        <v>22867.436301824764</v>
      </c>
      <c r="C535">
        <f t="shared" si="9"/>
        <v>1</v>
      </c>
      <c r="D535"/>
      <c r="E535" s="7"/>
      <c r="F535" s="7"/>
      <c r="G535" s="7"/>
      <c r="H535" s="7"/>
      <c r="I535" s="7"/>
      <c r="J535" s="7"/>
      <c r="K535" s="7"/>
      <c r="L535" s="7"/>
      <c r="M535" s="7"/>
      <c r="N535" s="7"/>
      <c r="O535" s="7"/>
      <c r="P535" s="7"/>
      <c r="Q535" s="7"/>
      <c r="R535" s="7"/>
      <c r="S535" s="7"/>
      <c r="T535" s="7"/>
      <c r="U535" s="7"/>
      <c r="V535" s="7"/>
      <c r="W535" s="7"/>
      <c r="X535" s="7"/>
      <c r="Y535" s="7"/>
      <c r="Z535" s="7"/>
      <c r="AA535" s="7"/>
      <c r="AB535" s="7"/>
      <c r="AC535" s="7"/>
      <c r="AD535" s="7"/>
      <c r="AE535" s="7"/>
      <c r="AF535" s="7"/>
      <c r="AG535" s="7"/>
      <c r="AH535" s="7"/>
      <c r="AI535" s="7"/>
      <c r="AJ535" s="7"/>
      <c r="AK535" s="7"/>
      <c r="AL535" s="7"/>
      <c r="AM535" s="7"/>
      <c r="AN535" s="7"/>
      <c r="AO535" s="7"/>
      <c r="AP535" s="7"/>
      <c r="AQ535" s="7"/>
      <c r="AR535" s="7"/>
      <c r="AS535" s="7"/>
      <c r="AT535" s="7"/>
      <c r="AU535" s="7"/>
      <c r="AV535" s="7"/>
      <c r="AW535" s="7"/>
      <c r="AX535" s="7"/>
      <c r="AY535" s="7"/>
    </row>
    <row r="536" spans="1:51" ht="16" x14ac:dyDescent="0.2">
      <c r="A536" s="169">
        <v>42756.333333240182</v>
      </c>
      <c r="B536" s="172">
        <v>23488.881814238172</v>
      </c>
      <c r="C536">
        <f t="shared" si="9"/>
        <v>1</v>
      </c>
      <c r="D536"/>
      <c r="E536" s="7"/>
      <c r="F536" s="7"/>
      <c r="G536" s="7"/>
      <c r="H536" s="7"/>
      <c r="I536" s="7"/>
      <c r="J536" s="7"/>
      <c r="K536" s="7"/>
      <c r="L536" s="7"/>
      <c r="M536" s="7"/>
      <c r="N536" s="7"/>
      <c r="O536" s="7"/>
      <c r="P536" s="7"/>
      <c r="Q536" s="7"/>
      <c r="R536" s="7"/>
      <c r="S536" s="7"/>
      <c r="T536" s="7"/>
      <c r="U536" s="7"/>
      <c r="V536" s="7"/>
      <c r="W536" s="7"/>
      <c r="X536" s="7"/>
      <c r="Y536" s="7"/>
      <c r="Z536" s="7"/>
      <c r="AA536" s="7"/>
      <c r="AB536" s="7"/>
      <c r="AC536" s="7"/>
      <c r="AD536" s="7"/>
      <c r="AE536" s="7"/>
      <c r="AF536" s="7"/>
      <c r="AG536" s="7"/>
      <c r="AH536" s="7"/>
      <c r="AI536" s="7"/>
      <c r="AJ536" s="7"/>
      <c r="AK536" s="7"/>
      <c r="AL536" s="7"/>
      <c r="AM536" s="7"/>
      <c r="AN536" s="7"/>
      <c r="AO536" s="7"/>
      <c r="AP536" s="7"/>
      <c r="AQ536" s="7"/>
      <c r="AR536" s="7"/>
      <c r="AS536" s="7"/>
      <c r="AT536" s="7"/>
      <c r="AU536" s="7"/>
      <c r="AV536" s="7"/>
      <c r="AW536" s="7"/>
      <c r="AX536" s="7"/>
      <c r="AY536" s="7"/>
    </row>
    <row r="537" spans="1:51" ht="16" x14ac:dyDescent="0.2">
      <c r="A537" s="168">
        <v>42756.374999906846</v>
      </c>
      <c r="B537" s="171">
        <v>23823.838620371189</v>
      </c>
      <c r="C537">
        <f t="shared" si="9"/>
        <v>1</v>
      </c>
      <c r="D537"/>
      <c r="E537" s="7"/>
      <c r="F537" s="7"/>
      <c r="G537" s="7"/>
      <c r="H537" s="7"/>
      <c r="I537" s="7"/>
      <c r="J537" s="7"/>
      <c r="K537" s="7"/>
      <c r="L537" s="7"/>
      <c r="M537" s="7"/>
      <c r="N537" s="7"/>
      <c r="O537" s="7"/>
      <c r="P537" s="7"/>
      <c r="Q537" s="7"/>
      <c r="R537" s="7"/>
      <c r="S537" s="7"/>
      <c r="T537" s="7"/>
      <c r="U537" s="7"/>
      <c r="V537" s="7"/>
      <c r="W537" s="7"/>
      <c r="X537" s="7"/>
      <c r="Y537" s="7"/>
      <c r="Z537" s="7"/>
      <c r="AA537" s="7"/>
      <c r="AB537" s="7"/>
      <c r="AC537" s="7"/>
      <c r="AD537" s="7"/>
      <c r="AE537" s="7"/>
      <c r="AF537" s="7"/>
      <c r="AG537" s="7"/>
      <c r="AH537" s="7"/>
      <c r="AI537" s="7"/>
      <c r="AJ537" s="7"/>
      <c r="AK537" s="7"/>
      <c r="AL537" s="7"/>
      <c r="AM537" s="7"/>
      <c r="AN537" s="7"/>
      <c r="AO537" s="7"/>
      <c r="AP537" s="7"/>
      <c r="AQ537" s="7"/>
      <c r="AR537" s="7"/>
      <c r="AS537" s="7"/>
      <c r="AT537" s="7"/>
      <c r="AU537" s="7"/>
      <c r="AV537" s="7"/>
      <c r="AW537" s="7"/>
      <c r="AX537" s="7"/>
      <c r="AY537" s="7"/>
    </row>
    <row r="538" spans="1:51" ht="16" x14ac:dyDescent="0.2">
      <c r="A538" s="169">
        <v>42756.41666657351</v>
      </c>
      <c r="B538" s="172">
        <v>23632.593966456643</v>
      </c>
      <c r="C538">
        <f t="shared" si="9"/>
        <v>1</v>
      </c>
      <c r="D538"/>
      <c r="E538" s="7"/>
      <c r="F538" s="7"/>
      <c r="G538" s="7"/>
      <c r="H538" s="7"/>
      <c r="I538" s="7"/>
      <c r="J538" s="7"/>
      <c r="K538" s="7"/>
      <c r="L538" s="7"/>
      <c r="M538" s="7"/>
      <c r="N538" s="7"/>
      <c r="O538" s="7"/>
      <c r="P538" s="7"/>
      <c r="Q538" s="7"/>
      <c r="R538" s="7"/>
      <c r="S538" s="7"/>
      <c r="T538" s="7"/>
      <c r="U538" s="7"/>
      <c r="V538" s="7"/>
      <c r="W538" s="7"/>
      <c r="X538" s="7"/>
      <c r="Y538" s="7"/>
      <c r="Z538" s="7"/>
      <c r="AA538" s="7"/>
      <c r="AB538" s="7"/>
      <c r="AC538" s="7"/>
      <c r="AD538" s="7"/>
      <c r="AE538" s="7"/>
      <c r="AF538" s="7"/>
      <c r="AG538" s="7"/>
      <c r="AH538" s="7"/>
      <c r="AI538" s="7"/>
      <c r="AJ538" s="7"/>
      <c r="AK538" s="7"/>
      <c r="AL538" s="7"/>
      <c r="AM538" s="7"/>
      <c r="AN538" s="7"/>
      <c r="AO538" s="7"/>
      <c r="AP538" s="7"/>
      <c r="AQ538" s="7"/>
      <c r="AR538" s="7"/>
      <c r="AS538" s="7"/>
      <c r="AT538" s="7"/>
      <c r="AU538" s="7"/>
      <c r="AV538" s="7"/>
      <c r="AW538" s="7"/>
      <c r="AX538" s="7"/>
      <c r="AY538" s="7"/>
    </row>
    <row r="539" spans="1:51" ht="16" x14ac:dyDescent="0.2">
      <c r="A539" s="168">
        <v>42756.458333240174</v>
      </c>
      <c r="B539" s="171">
        <v>23686.59562936662</v>
      </c>
      <c r="C539">
        <f t="shared" si="9"/>
        <v>1</v>
      </c>
      <c r="D539"/>
      <c r="E539" s="7"/>
      <c r="F539" s="7"/>
      <c r="G539" s="7"/>
      <c r="H539" s="7"/>
      <c r="I539" s="7"/>
      <c r="J539" s="7"/>
      <c r="K539" s="7"/>
      <c r="L539" s="7"/>
      <c r="M539" s="7"/>
      <c r="N539" s="7"/>
      <c r="O539" s="7"/>
      <c r="P539" s="7"/>
      <c r="Q539" s="7"/>
      <c r="R539" s="7"/>
      <c r="S539" s="7"/>
      <c r="T539" s="7"/>
      <c r="U539" s="7"/>
      <c r="V539" s="7"/>
      <c r="W539" s="7"/>
      <c r="X539" s="7"/>
      <c r="Y539" s="7"/>
      <c r="Z539" s="7"/>
      <c r="AA539" s="7"/>
      <c r="AB539" s="7"/>
      <c r="AC539" s="7"/>
      <c r="AD539" s="7"/>
      <c r="AE539" s="7"/>
      <c r="AF539" s="7"/>
      <c r="AG539" s="7"/>
      <c r="AH539" s="7"/>
      <c r="AI539" s="7"/>
      <c r="AJ539" s="7"/>
      <c r="AK539" s="7"/>
      <c r="AL539" s="7"/>
      <c r="AM539" s="7"/>
      <c r="AN539" s="7"/>
      <c r="AO539" s="7"/>
      <c r="AP539" s="7"/>
      <c r="AQ539" s="7"/>
      <c r="AR539" s="7"/>
      <c r="AS539" s="7"/>
      <c r="AT539" s="7"/>
      <c r="AU539" s="7"/>
      <c r="AV539" s="7"/>
      <c r="AW539" s="7"/>
      <c r="AX539" s="7"/>
      <c r="AY539" s="7"/>
    </row>
    <row r="540" spans="1:51" ht="16" x14ac:dyDescent="0.2">
      <c r="A540" s="169">
        <v>42756.499999906839</v>
      </c>
      <c r="B540" s="172">
        <v>23358.899681277871</v>
      </c>
      <c r="C540">
        <f t="shared" si="9"/>
        <v>1</v>
      </c>
      <c r="D540"/>
      <c r="E540" s="7"/>
      <c r="F540" s="7"/>
      <c r="G540" s="7"/>
      <c r="H540" s="7"/>
      <c r="I540" s="7"/>
      <c r="J540" s="7"/>
      <c r="K540" s="7"/>
      <c r="L540" s="7"/>
      <c r="M540" s="7"/>
      <c r="N540" s="7"/>
      <c r="O540" s="7"/>
      <c r="P540" s="7"/>
      <c r="Q540" s="7"/>
      <c r="R540" s="7"/>
      <c r="S540" s="7"/>
      <c r="T540" s="7"/>
      <c r="U540" s="7"/>
      <c r="V540" s="7"/>
      <c r="W540" s="7"/>
      <c r="X540" s="7"/>
      <c r="Y540" s="7"/>
      <c r="Z540" s="7"/>
      <c r="AA540" s="7"/>
      <c r="AB540" s="7"/>
      <c r="AC540" s="7"/>
      <c r="AD540" s="7"/>
      <c r="AE540" s="7"/>
      <c r="AF540" s="7"/>
      <c r="AG540" s="7"/>
      <c r="AH540" s="7"/>
      <c r="AI540" s="7"/>
      <c r="AJ540" s="7"/>
      <c r="AK540" s="7"/>
      <c r="AL540" s="7"/>
      <c r="AM540" s="7"/>
      <c r="AN540" s="7"/>
      <c r="AO540" s="7"/>
      <c r="AP540" s="7"/>
      <c r="AQ540" s="7"/>
      <c r="AR540" s="7"/>
      <c r="AS540" s="7"/>
      <c r="AT540" s="7"/>
      <c r="AU540" s="7"/>
      <c r="AV540" s="7"/>
      <c r="AW540" s="7"/>
      <c r="AX540" s="7"/>
      <c r="AY540" s="7"/>
    </row>
    <row r="541" spans="1:51" ht="16" x14ac:dyDescent="0.2">
      <c r="A541" s="168">
        <v>42756.541666573503</v>
      </c>
      <c r="B541" s="171">
        <v>23153.219637430218</v>
      </c>
      <c r="C541">
        <f t="shared" si="9"/>
        <v>1</v>
      </c>
      <c r="D541"/>
      <c r="E541" s="7"/>
      <c r="F541" s="7"/>
      <c r="G541" s="7"/>
      <c r="H541" s="7"/>
      <c r="I541" s="7"/>
      <c r="J541" s="7"/>
      <c r="K541" s="7"/>
      <c r="L541" s="7"/>
      <c r="M541" s="7"/>
      <c r="N541" s="7"/>
      <c r="O541" s="7"/>
      <c r="P541" s="7"/>
      <c r="Q541" s="7"/>
      <c r="R541" s="7"/>
      <c r="S541" s="7"/>
      <c r="T541" s="7"/>
      <c r="U541" s="7"/>
      <c r="V541" s="7"/>
      <c r="W541" s="7"/>
      <c r="X541" s="7"/>
      <c r="Y541" s="7"/>
      <c r="Z541" s="7"/>
      <c r="AA541" s="7"/>
      <c r="AB541" s="7"/>
      <c r="AC541" s="7"/>
      <c r="AD541" s="7"/>
      <c r="AE541" s="7"/>
      <c r="AF541" s="7"/>
      <c r="AG541" s="7"/>
      <c r="AH541" s="7"/>
      <c r="AI541" s="7"/>
      <c r="AJ541" s="7"/>
      <c r="AK541" s="7"/>
      <c r="AL541" s="7"/>
      <c r="AM541" s="7"/>
      <c r="AN541" s="7"/>
      <c r="AO541" s="7"/>
      <c r="AP541" s="7"/>
      <c r="AQ541" s="7"/>
      <c r="AR541" s="7"/>
      <c r="AS541" s="7"/>
      <c r="AT541" s="7"/>
      <c r="AU541" s="7"/>
      <c r="AV541" s="7"/>
      <c r="AW541" s="7"/>
      <c r="AX541" s="7"/>
      <c r="AY541" s="7"/>
    </row>
    <row r="542" spans="1:51" ht="16" x14ac:dyDescent="0.2">
      <c r="A542" s="169">
        <v>42756.583333240167</v>
      </c>
      <c r="B542" s="172">
        <v>23216.978048781257</v>
      </c>
      <c r="C542">
        <f t="shared" si="9"/>
        <v>1</v>
      </c>
      <c r="D542"/>
      <c r="E542" s="7"/>
      <c r="F542" s="7"/>
      <c r="G542" s="7"/>
      <c r="H542" s="7"/>
      <c r="I542" s="7"/>
      <c r="J542" s="7"/>
      <c r="K542" s="7"/>
      <c r="L542" s="7"/>
      <c r="M542" s="7"/>
      <c r="N542" s="7"/>
      <c r="O542" s="7"/>
      <c r="P542" s="7"/>
      <c r="Q542" s="7"/>
      <c r="R542" s="7"/>
      <c r="S542" s="7"/>
      <c r="T542" s="7"/>
      <c r="U542" s="7"/>
      <c r="V542" s="7"/>
      <c r="W542" s="7"/>
      <c r="X542" s="7"/>
      <c r="Y542" s="7"/>
      <c r="Z542" s="7"/>
      <c r="AA542" s="7"/>
      <c r="AB542" s="7"/>
      <c r="AC542" s="7"/>
      <c r="AD542" s="7"/>
      <c r="AE542" s="7"/>
      <c r="AF542" s="7"/>
      <c r="AG542" s="7"/>
      <c r="AH542" s="7"/>
      <c r="AI542" s="7"/>
      <c r="AJ542" s="7"/>
      <c r="AK542" s="7"/>
      <c r="AL542" s="7"/>
      <c r="AM542" s="7"/>
      <c r="AN542" s="7"/>
      <c r="AO542" s="7"/>
      <c r="AP542" s="7"/>
      <c r="AQ542" s="7"/>
      <c r="AR542" s="7"/>
      <c r="AS542" s="7"/>
      <c r="AT542" s="7"/>
      <c r="AU542" s="7"/>
      <c r="AV542" s="7"/>
      <c r="AW542" s="7"/>
      <c r="AX542" s="7"/>
      <c r="AY542" s="7"/>
    </row>
    <row r="543" spans="1:51" ht="16" x14ac:dyDescent="0.2">
      <c r="A543" s="168">
        <v>42756.624999906831</v>
      </c>
      <c r="B543" s="171">
        <v>23502.546941419136</v>
      </c>
      <c r="C543">
        <f t="shared" si="9"/>
        <v>1</v>
      </c>
      <c r="D543"/>
      <c r="E543" s="7"/>
      <c r="F543" s="7"/>
      <c r="G543" s="7"/>
      <c r="H543" s="7"/>
      <c r="I543" s="7"/>
      <c r="J543" s="7"/>
      <c r="K543" s="7"/>
      <c r="L543" s="7"/>
      <c r="M543" s="7"/>
      <c r="N543" s="7"/>
      <c r="O543" s="7"/>
      <c r="P543" s="7"/>
      <c r="Q543" s="7"/>
      <c r="R543" s="7"/>
      <c r="S543" s="7"/>
      <c r="T543" s="7"/>
      <c r="U543" s="7"/>
      <c r="V543" s="7"/>
      <c r="W543" s="7"/>
      <c r="X543" s="7"/>
      <c r="Y543" s="7"/>
      <c r="Z543" s="7"/>
      <c r="AA543" s="7"/>
      <c r="AB543" s="7"/>
      <c r="AC543" s="7"/>
      <c r="AD543" s="7"/>
      <c r="AE543" s="7"/>
      <c r="AF543" s="7"/>
      <c r="AG543" s="7"/>
      <c r="AH543" s="7"/>
      <c r="AI543" s="7"/>
      <c r="AJ543" s="7"/>
      <c r="AK543" s="7"/>
      <c r="AL543" s="7"/>
      <c r="AM543" s="7"/>
      <c r="AN543" s="7"/>
      <c r="AO543" s="7"/>
      <c r="AP543" s="7"/>
      <c r="AQ543" s="7"/>
      <c r="AR543" s="7"/>
      <c r="AS543" s="7"/>
      <c r="AT543" s="7"/>
      <c r="AU543" s="7"/>
      <c r="AV543" s="7"/>
      <c r="AW543" s="7"/>
      <c r="AX543" s="7"/>
      <c r="AY543" s="7"/>
    </row>
    <row r="544" spans="1:51" ht="16" x14ac:dyDescent="0.2">
      <c r="A544" s="169">
        <v>42756.666666573496</v>
      </c>
      <c r="B544" s="172">
        <v>23594.96438277786</v>
      </c>
      <c r="C544">
        <f t="shared" si="9"/>
        <v>1</v>
      </c>
      <c r="D544"/>
      <c r="E544" s="7"/>
      <c r="F544" s="7"/>
      <c r="G544" s="7"/>
      <c r="H544" s="7"/>
      <c r="I544" s="7"/>
      <c r="J544" s="7"/>
      <c r="K544" s="7"/>
      <c r="L544" s="7"/>
      <c r="M544" s="7"/>
      <c r="N544" s="7"/>
      <c r="O544" s="7"/>
      <c r="P544" s="7"/>
      <c r="Q544" s="7"/>
      <c r="R544" s="7"/>
      <c r="S544" s="7"/>
      <c r="T544" s="7"/>
      <c r="U544" s="7"/>
      <c r="V544" s="7"/>
      <c r="W544" s="7"/>
      <c r="X544" s="7"/>
      <c r="Y544" s="7"/>
      <c r="Z544" s="7"/>
      <c r="AA544" s="7"/>
      <c r="AB544" s="7"/>
      <c r="AC544" s="7"/>
      <c r="AD544" s="7"/>
      <c r="AE544" s="7"/>
      <c r="AF544" s="7"/>
      <c r="AG544" s="7"/>
      <c r="AH544" s="7"/>
      <c r="AI544" s="7"/>
      <c r="AJ544" s="7"/>
      <c r="AK544" s="7"/>
      <c r="AL544" s="7"/>
      <c r="AM544" s="7"/>
      <c r="AN544" s="7"/>
      <c r="AO544" s="7"/>
      <c r="AP544" s="7"/>
      <c r="AQ544" s="7"/>
      <c r="AR544" s="7"/>
      <c r="AS544" s="7"/>
      <c r="AT544" s="7"/>
      <c r="AU544" s="7"/>
      <c r="AV544" s="7"/>
      <c r="AW544" s="7"/>
      <c r="AX544" s="7"/>
      <c r="AY544" s="7"/>
    </row>
    <row r="545" spans="1:51" ht="16" x14ac:dyDescent="0.2">
      <c r="A545" s="168">
        <v>42756.70833324016</v>
      </c>
      <c r="B545" s="171">
        <v>24564.793909435528</v>
      </c>
      <c r="C545">
        <f t="shared" si="9"/>
        <v>1</v>
      </c>
      <c r="D545"/>
      <c r="E545" s="7"/>
      <c r="F545" s="7"/>
      <c r="G545" s="7"/>
      <c r="H545" s="7"/>
      <c r="I545" s="7"/>
      <c r="J545" s="7"/>
      <c r="K545" s="7"/>
      <c r="L545" s="7"/>
      <c r="M545" s="7"/>
      <c r="N545" s="7"/>
      <c r="O545" s="7"/>
      <c r="P545" s="7"/>
      <c r="Q545" s="7"/>
      <c r="R545" s="7"/>
      <c r="S545" s="7"/>
      <c r="T545" s="7"/>
      <c r="U545" s="7"/>
      <c r="V545" s="7"/>
      <c r="W545" s="7"/>
      <c r="X545" s="7"/>
      <c r="Y545" s="7"/>
      <c r="Z545" s="7"/>
      <c r="AA545" s="7"/>
      <c r="AB545" s="7"/>
      <c r="AC545" s="7"/>
      <c r="AD545" s="7"/>
      <c r="AE545" s="7"/>
      <c r="AF545" s="7"/>
      <c r="AG545" s="7"/>
      <c r="AH545" s="7"/>
      <c r="AI545" s="7"/>
      <c r="AJ545" s="7"/>
      <c r="AK545" s="7"/>
      <c r="AL545" s="7"/>
      <c r="AM545" s="7"/>
      <c r="AN545" s="7"/>
      <c r="AO545" s="7"/>
      <c r="AP545" s="7"/>
      <c r="AQ545" s="7"/>
      <c r="AR545" s="7"/>
      <c r="AS545" s="7"/>
      <c r="AT545" s="7"/>
      <c r="AU545" s="7"/>
      <c r="AV545" s="7"/>
      <c r="AW545" s="7"/>
      <c r="AX545" s="7"/>
      <c r="AY545" s="7"/>
    </row>
    <row r="546" spans="1:51" ht="16" x14ac:dyDescent="0.2">
      <c r="A546" s="169">
        <v>42756.749999906824</v>
      </c>
      <c r="B546" s="172">
        <v>27010.196001052285</v>
      </c>
      <c r="C546">
        <f t="shared" si="9"/>
        <v>1</v>
      </c>
      <c r="D546"/>
      <c r="E546" s="7"/>
      <c r="F546" s="7"/>
      <c r="G546" s="7"/>
      <c r="H546" s="7"/>
      <c r="I546" s="7"/>
      <c r="J546" s="7"/>
      <c r="K546" s="7"/>
      <c r="L546" s="7"/>
      <c r="M546" s="7"/>
      <c r="N546" s="7"/>
      <c r="O546" s="7"/>
      <c r="P546" s="7"/>
      <c r="Q546" s="7"/>
      <c r="R546" s="7"/>
      <c r="S546" s="7"/>
      <c r="T546" s="7"/>
      <c r="U546" s="7"/>
      <c r="V546" s="7"/>
      <c r="W546" s="7"/>
      <c r="X546" s="7"/>
      <c r="Y546" s="7"/>
      <c r="Z546" s="7"/>
      <c r="AA546" s="7"/>
      <c r="AB546" s="7"/>
      <c r="AC546" s="7"/>
      <c r="AD546" s="7"/>
      <c r="AE546" s="7"/>
      <c r="AF546" s="7"/>
      <c r="AG546" s="7"/>
      <c r="AH546" s="7"/>
      <c r="AI546" s="7"/>
      <c r="AJ546" s="7"/>
      <c r="AK546" s="7"/>
      <c r="AL546" s="7"/>
      <c r="AM546" s="7"/>
      <c r="AN546" s="7"/>
      <c r="AO546" s="7"/>
      <c r="AP546" s="7"/>
      <c r="AQ546" s="7"/>
      <c r="AR546" s="7"/>
      <c r="AS546" s="7"/>
      <c r="AT546" s="7"/>
      <c r="AU546" s="7"/>
      <c r="AV546" s="7"/>
      <c r="AW546" s="7"/>
      <c r="AX546" s="7"/>
      <c r="AY546" s="7"/>
    </row>
    <row r="547" spans="1:51" ht="16" x14ac:dyDescent="0.2">
      <c r="A547" s="168">
        <v>42756.791666573488</v>
      </c>
      <c r="B547" s="171">
        <v>27642.409284352569</v>
      </c>
      <c r="C547">
        <f t="shared" si="9"/>
        <v>1</v>
      </c>
      <c r="D547"/>
      <c r="E547" s="7"/>
      <c r="F547" s="7"/>
      <c r="G547" s="7"/>
      <c r="H547" s="7"/>
      <c r="I547" s="7"/>
      <c r="J547" s="7"/>
      <c r="K547" s="7"/>
      <c r="L547" s="7"/>
      <c r="M547" s="7"/>
      <c r="N547" s="7"/>
      <c r="O547" s="7"/>
      <c r="P547" s="7"/>
      <c r="Q547" s="7"/>
      <c r="R547" s="7"/>
      <c r="S547" s="7"/>
      <c r="T547" s="7"/>
      <c r="U547" s="7"/>
      <c r="V547" s="7"/>
      <c r="W547" s="7"/>
      <c r="X547" s="7"/>
      <c r="Y547" s="7"/>
      <c r="Z547" s="7"/>
      <c r="AA547" s="7"/>
      <c r="AB547" s="7"/>
      <c r="AC547" s="7"/>
      <c r="AD547" s="7"/>
      <c r="AE547" s="7"/>
      <c r="AF547" s="7"/>
      <c r="AG547" s="7"/>
      <c r="AH547" s="7"/>
      <c r="AI547" s="7"/>
      <c r="AJ547" s="7"/>
      <c r="AK547" s="7"/>
      <c r="AL547" s="7"/>
      <c r="AM547" s="7"/>
      <c r="AN547" s="7"/>
      <c r="AO547" s="7"/>
      <c r="AP547" s="7"/>
      <c r="AQ547" s="7"/>
      <c r="AR547" s="7"/>
      <c r="AS547" s="7"/>
      <c r="AT547" s="7"/>
      <c r="AU547" s="7"/>
      <c r="AV547" s="7"/>
      <c r="AW547" s="7"/>
      <c r="AX547" s="7"/>
      <c r="AY547" s="7"/>
    </row>
    <row r="548" spans="1:51" ht="16" x14ac:dyDescent="0.2">
      <c r="A548" s="169">
        <v>42756.833333240153</v>
      </c>
      <c r="B548" s="172">
        <v>27264.044883642418</v>
      </c>
      <c r="C548">
        <f t="shared" si="9"/>
        <v>1</v>
      </c>
      <c r="D548"/>
      <c r="E548" s="7"/>
      <c r="F548" s="7"/>
      <c r="G548" s="7"/>
      <c r="H548" s="7"/>
      <c r="I548" s="7"/>
      <c r="J548" s="7"/>
      <c r="K548" s="7"/>
      <c r="L548" s="7"/>
      <c r="M548" s="7"/>
      <c r="N548" s="7"/>
      <c r="O548" s="7"/>
      <c r="P548" s="7"/>
      <c r="Q548" s="7"/>
      <c r="R548" s="7"/>
      <c r="S548" s="7"/>
      <c r="T548" s="7"/>
      <c r="U548" s="7"/>
      <c r="V548" s="7"/>
      <c r="W548" s="7"/>
      <c r="X548" s="7"/>
      <c r="Y548" s="7"/>
      <c r="Z548" s="7"/>
      <c r="AA548" s="7"/>
      <c r="AB548" s="7"/>
      <c r="AC548" s="7"/>
      <c r="AD548" s="7"/>
      <c r="AE548" s="7"/>
      <c r="AF548" s="7"/>
      <c r="AG548" s="7"/>
      <c r="AH548" s="7"/>
      <c r="AI548" s="7"/>
      <c r="AJ548" s="7"/>
      <c r="AK548" s="7"/>
      <c r="AL548" s="7"/>
      <c r="AM548" s="7"/>
      <c r="AN548" s="7"/>
      <c r="AO548" s="7"/>
      <c r="AP548" s="7"/>
      <c r="AQ548" s="7"/>
      <c r="AR548" s="7"/>
      <c r="AS548" s="7"/>
      <c r="AT548" s="7"/>
      <c r="AU548" s="7"/>
      <c r="AV548" s="7"/>
      <c r="AW548" s="7"/>
      <c r="AX548" s="7"/>
      <c r="AY548" s="7"/>
    </row>
    <row r="549" spans="1:51" ht="16" x14ac:dyDescent="0.2">
      <c r="A549" s="168">
        <v>42756.874999906817</v>
      </c>
      <c r="B549" s="171">
        <v>26780.153516114355</v>
      </c>
      <c r="C549">
        <f t="shared" si="9"/>
        <v>1</v>
      </c>
      <c r="D549"/>
      <c r="E549" s="7"/>
      <c r="F549" s="7"/>
      <c r="G549" s="7"/>
      <c r="H549" s="7"/>
      <c r="I549" s="7"/>
      <c r="J549" s="7"/>
      <c r="K549" s="7"/>
      <c r="L549" s="7"/>
      <c r="M549" s="7"/>
      <c r="N549" s="7"/>
      <c r="O549" s="7"/>
      <c r="P549" s="7"/>
      <c r="Q549" s="7"/>
      <c r="R549" s="7"/>
      <c r="S549" s="7"/>
      <c r="T549" s="7"/>
      <c r="U549" s="7"/>
      <c r="V549" s="7"/>
      <c r="W549" s="7"/>
      <c r="X549" s="7"/>
      <c r="Y549" s="7"/>
      <c r="Z549" s="7"/>
      <c r="AA549" s="7"/>
      <c r="AB549" s="7"/>
      <c r="AC549" s="7"/>
      <c r="AD549" s="7"/>
      <c r="AE549" s="7"/>
      <c r="AF549" s="7"/>
      <c r="AG549" s="7"/>
      <c r="AH549" s="7"/>
      <c r="AI549" s="7"/>
      <c r="AJ549" s="7"/>
      <c r="AK549" s="7"/>
      <c r="AL549" s="7"/>
      <c r="AM549" s="7"/>
      <c r="AN549" s="7"/>
      <c r="AO549" s="7"/>
      <c r="AP549" s="7"/>
      <c r="AQ549" s="7"/>
      <c r="AR549" s="7"/>
      <c r="AS549" s="7"/>
      <c r="AT549" s="7"/>
      <c r="AU549" s="7"/>
      <c r="AV549" s="7"/>
      <c r="AW549" s="7"/>
      <c r="AX549" s="7"/>
      <c r="AY549" s="7"/>
    </row>
    <row r="550" spans="1:51" ht="16" x14ac:dyDescent="0.2">
      <c r="A550" s="169">
        <v>42756.916666573481</v>
      </c>
      <c r="B550" s="172">
        <v>25806.407991494543</v>
      </c>
      <c r="C550">
        <f t="shared" si="9"/>
        <v>1</v>
      </c>
      <c r="D550"/>
      <c r="E550" s="7"/>
      <c r="F550" s="7"/>
      <c r="G550" s="7"/>
      <c r="H550" s="7"/>
      <c r="I550" s="7"/>
      <c r="J550" s="7"/>
      <c r="K550" s="7"/>
      <c r="L550" s="7"/>
      <c r="M550" s="7"/>
      <c r="N550" s="7"/>
      <c r="O550" s="7"/>
      <c r="P550" s="7"/>
      <c r="Q550" s="7"/>
      <c r="R550" s="7"/>
      <c r="S550" s="7"/>
      <c r="T550" s="7"/>
      <c r="U550" s="7"/>
      <c r="V550" s="7"/>
      <c r="W550" s="7"/>
      <c r="X550" s="7"/>
      <c r="Y550" s="7"/>
      <c r="Z550" s="7"/>
      <c r="AA550" s="7"/>
      <c r="AB550" s="7"/>
      <c r="AC550" s="7"/>
      <c r="AD550" s="7"/>
      <c r="AE550" s="7"/>
      <c r="AF550" s="7"/>
      <c r="AG550" s="7"/>
      <c r="AH550" s="7"/>
      <c r="AI550" s="7"/>
      <c r="AJ550" s="7"/>
      <c r="AK550" s="7"/>
      <c r="AL550" s="7"/>
      <c r="AM550" s="7"/>
      <c r="AN550" s="7"/>
      <c r="AO550" s="7"/>
      <c r="AP550" s="7"/>
      <c r="AQ550" s="7"/>
      <c r="AR550" s="7"/>
      <c r="AS550" s="7"/>
      <c r="AT550" s="7"/>
      <c r="AU550" s="7"/>
      <c r="AV550" s="7"/>
      <c r="AW550" s="7"/>
      <c r="AX550" s="7"/>
      <c r="AY550" s="7"/>
    </row>
    <row r="551" spans="1:51" ht="16" x14ac:dyDescent="0.2">
      <c r="A551" s="168">
        <v>42756.958333240145</v>
      </c>
      <c r="B551" s="171">
        <v>24506.262778990062</v>
      </c>
      <c r="C551">
        <f t="shared" si="9"/>
        <v>1</v>
      </c>
      <c r="D551"/>
      <c r="E551" s="7"/>
      <c r="F551" s="7"/>
      <c r="G551" s="7"/>
      <c r="H551" s="7"/>
      <c r="I551" s="7"/>
      <c r="J551" s="7"/>
      <c r="K551" s="7"/>
      <c r="L551" s="7"/>
      <c r="M551" s="7"/>
      <c r="N551" s="7"/>
      <c r="O551" s="7"/>
      <c r="P551" s="7"/>
      <c r="Q551" s="7"/>
      <c r="R551" s="7"/>
      <c r="S551" s="7"/>
      <c r="T551" s="7"/>
      <c r="U551" s="7"/>
      <c r="V551" s="7"/>
      <c r="W551" s="7"/>
      <c r="X551" s="7"/>
      <c r="Y551" s="7"/>
      <c r="Z551" s="7"/>
      <c r="AA551" s="7"/>
      <c r="AB551" s="7"/>
      <c r="AC551" s="7"/>
      <c r="AD551" s="7"/>
      <c r="AE551" s="7"/>
      <c r="AF551" s="7"/>
      <c r="AG551" s="7"/>
      <c r="AH551" s="7"/>
      <c r="AI551" s="7"/>
      <c r="AJ551" s="7"/>
      <c r="AK551" s="7"/>
      <c r="AL551" s="7"/>
      <c r="AM551" s="7"/>
      <c r="AN551" s="7"/>
      <c r="AO551" s="7"/>
      <c r="AP551" s="7"/>
      <c r="AQ551" s="7"/>
      <c r="AR551" s="7"/>
      <c r="AS551" s="7"/>
      <c r="AT551" s="7"/>
      <c r="AU551" s="7"/>
      <c r="AV551" s="7"/>
      <c r="AW551" s="7"/>
      <c r="AX551" s="7"/>
      <c r="AY551" s="7"/>
    </row>
    <row r="552" spans="1:51" ht="16" x14ac:dyDescent="0.2">
      <c r="A552" s="169">
        <v>42756.99999990681</v>
      </c>
      <c r="B552" s="172">
        <v>23212.369079494725</v>
      </c>
      <c r="C552">
        <f t="shared" si="9"/>
        <v>1</v>
      </c>
      <c r="D552"/>
      <c r="E552" s="7"/>
      <c r="F552" s="7"/>
      <c r="G552" s="7"/>
      <c r="H552" s="7"/>
      <c r="I552" s="7"/>
      <c r="J552" s="7"/>
      <c r="K552" s="7"/>
      <c r="L552" s="7"/>
      <c r="M552" s="7"/>
      <c r="N552" s="7"/>
      <c r="O552" s="7"/>
      <c r="P552" s="7"/>
      <c r="Q552" s="7"/>
      <c r="R552" s="7"/>
      <c r="S552" s="7"/>
      <c r="T552" s="7"/>
      <c r="U552" s="7"/>
      <c r="V552" s="7"/>
      <c r="W552" s="7"/>
      <c r="X552" s="7"/>
      <c r="Y552" s="7"/>
      <c r="Z552" s="7"/>
      <c r="AA552" s="7"/>
      <c r="AB552" s="7"/>
      <c r="AC552" s="7"/>
      <c r="AD552" s="7"/>
      <c r="AE552" s="7"/>
      <c r="AF552" s="7"/>
      <c r="AG552" s="7"/>
      <c r="AH552" s="7"/>
      <c r="AI552" s="7"/>
      <c r="AJ552" s="7"/>
      <c r="AK552" s="7"/>
      <c r="AL552" s="7"/>
      <c r="AM552" s="7"/>
      <c r="AN552" s="7"/>
      <c r="AO552" s="7"/>
      <c r="AP552" s="7"/>
      <c r="AQ552" s="7"/>
      <c r="AR552" s="7"/>
      <c r="AS552" s="7"/>
      <c r="AT552" s="7"/>
      <c r="AU552" s="7"/>
      <c r="AV552" s="7"/>
      <c r="AW552" s="7"/>
      <c r="AX552" s="7"/>
      <c r="AY552" s="7"/>
    </row>
    <row r="553" spans="1:51" ht="16" x14ac:dyDescent="0.2">
      <c r="A553" s="168">
        <v>42757.041666573474</v>
      </c>
      <c r="B553" s="171">
        <v>22405.07592920449</v>
      </c>
      <c r="C553">
        <f t="shared" si="9"/>
        <v>1</v>
      </c>
      <c r="D553"/>
      <c r="E553" s="7"/>
      <c r="F553" s="7"/>
      <c r="G553" s="7"/>
      <c r="H553" s="7"/>
      <c r="I553" s="7"/>
      <c r="J553" s="7"/>
      <c r="K553" s="7"/>
      <c r="L553" s="7"/>
      <c r="M553" s="7"/>
      <c r="N553" s="7"/>
      <c r="O553" s="7"/>
      <c r="P553" s="7"/>
      <c r="Q553" s="7"/>
      <c r="R553" s="7"/>
      <c r="S553" s="7"/>
      <c r="T553" s="7"/>
      <c r="U553" s="7"/>
      <c r="V553" s="7"/>
      <c r="W553" s="7"/>
      <c r="X553" s="7"/>
      <c r="Y553" s="7"/>
      <c r="Z553" s="7"/>
      <c r="AA553" s="7"/>
      <c r="AB553" s="7"/>
      <c r="AC553" s="7"/>
      <c r="AD553" s="7"/>
      <c r="AE553" s="7"/>
      <c r="AF553" s="7"/>
      <c r="AG553" s="7"/>
      <c r="AH553" s="7"/>
      <c r="AI553" s="7"/>
      <c r="AJ553" s="7"/>
      <c r="AK553" s="7"/>
      <c r="AL553" s="7"/>
      <c r="AM553" s="7"/>
      <c r="AN553" s="7"/>
      <c r="AO553" s="7"/>
      <c r="AP553" s="7"/>
      <c r="AQ553" s="7"/>
      <c r="AR553" s="7"/>
      <c r="AS553" s="7"/>
      <c r="AT553" s="7"/>
      <c r="AU553" s="7"/>
      <c r="AV553" s="7"/>
      <c r="AW553" s="7"/>
      <c r="AX553" s="7"/>
      <c r="AY553" s="7"/>
    </row>
    <row r="554" spans="1:51" ht="16" x14ac:dyDescent="0.2">
      <c r="A554" s="169">
        <v>42757.083333240138</v>
      </c>
      <c r="B554" s="172">
        <v>21419.315498623659</v>
      </c>
      <c r="C554">
        <f t="shared" si="9"/>
        <v>1</v>
      </c>
      <c r="D554"/>
      <c r="E554" s="7"/>
      <c r="F554" s="7"/>
      <c r="G554" s="7"/>
      <c r="H554" s="7"/>
      <c r="I554" s="7"/>
      <c r="J554" s="7"/>
      <c r="K554" s="7"/>
      <c r="L554" s="7"/>
      <c r="M554" s="7"/>
      <c r="N554" s="7"/>
      <c r="O554" s="7"/>
      <c r="P554" s="7"/>
      <c r="Q554" s="7"/>
      <c r="R554" s="7"/>
      <c r="S554" s="7"/>
      <c r="T554" s="7"/>
      <c r="U554" s="7"/>
      <c r="V554" s="7"/>
      <c r="W554" s="7"/>
      <c r="X554" s="7"/>
      <c r="Y554" s="7"/>
      <c r="Z554" s="7"/>
      <c r="AA554" s="7"/>
      <c r="AB554" s="7"/>
      <c r="AC554" s="7"/>
      <c r="AD554" s="7"/>
      <c r="AE554" s="7"/>
      <c r="AF554" s="7"/>
      <c r="AG554" s="7"/>
      <c r="AH554" s="7"/>
      <c r="AI554" s="7"/>
      <c r="AJ554" s="7"/>
      <c r="AK554" s="7"/>
      <c r="AL554" s="7"/>
      <c r="AM554" s="7"/>
      <c r="AN554" s="7"/>
      <c r="AO554" s="7"/>
      <c r="AP554" s="7"/>
      <c r="AQ554" s="7"/>
      <c r="AR554" s="7"/>
      <c r="AS554" s="7"/>
      <c r="AT554" s="7"/>
      <c r="AU554" s="7"/>
      <c r="AV554" s="7"/>
      <c r="AW554" s="7"/>
      <c r="AX554" s="7"/>
      <c r="AY554" s="7"/>
    </row>
    <row r="555" spans="1:51" ht="16" x14ac:dyDescent="0.2">
      <c r="A555" s="168">
        <v>42757.124999906802</v>
      </c>
      <c r="B555" s="171">
        <v>21045.684921374941</v>
      </c>
      <c r="C555">
        <f t="shared" si="9"/>
        <v>1</v>
      </c>
      <c r="D555"/>
      <c r="E555" s="7"/>
      <c r="F555" s="7"/>
      <c r="G555" s="7"/>
      <c r="H555" s="7"/>
      <c r="I555" s="7"/>
      <c r="J555" s="7"/>
      <c r="K555" s="7"/>
      <c r="L555" s="7"/>
      <c r="M555" s="7"/>
      <c r="N555" s="7"/>
      <c r="O555" s="7"/>
      <c r="P555" s="7"/>
      <c r="Q555" s="7"/>
      <c r="R555" s="7"/>
      <c r="S555" s="7"/>
      <c r="T555" s="7"/>
      <c r="U555" s="7"/>
      <c r="V555" s="7"/>
      <c r="W555" s="7"/>
      <c r="X555" s="7"/>
      <c r="Y555" s="7"/>
      <c r="Z555" s="7"/>
      <c r="AA555" s="7"/>
      <c r="AB555" s="7"/>
      <c r="AC555" s="7"/>
      <c r="AD555" s="7"/>
      <c r="AE555" s="7"/>
      <c r="AF555" s="7"/>
      <c r="AG555" s="7"/>
      <c r="AH555" s="7"/>
      <c r="AI555" s="7"/>
      <c r="AJ555" s="7"/>
      <c r="AK555" s="7"/>
      <c r="AL555" s="7"/>
      <c r="AM555" s="7"/>
      <c r="AN555" s="7"/>
      <c r="AO555" s="7"/>
      <c r="AP555" s="7"/>
      <c r="AQ555" s="7"/>
      <c r="AR555" s="7"/>
      <c r="AS555" s="7"/>
      <c r="AT555" s="7"/>
      <c r="AU555" s="7"/>
      <c r="AV555" s="7"/>
      <c r="AW555" s="7"/>
      <c r="AX555" s="7"/>
      <c r="AY555" s="7"/>
    </row>
    <row r="556" spans="1:51" ht="16" x14ac:dyDescent="0.2">
      <c r="A556" s="169">
        <v>42757.166666573467</v>
      </c>
      <c r="B556" s="172">
        <v>20846.318481825383</v>
      </c>
      <c r="C556">
        <f t="shared" si="9"/>
        <v>1</v>
      </c>
      <c r="D556"/>
      <c r="E556" s="7"/>
      <c r="F556" s="7"/>
      <c r="G556" s="7"/>
      <c r="H556" s="7"/>
      <c r="I556" s="7"/>
      <c r="J556" s="7"/>
      <c r="K556" s="7"/>
      <c r="L556" s="7"/>
      <c r="M556" s="7"/>
      <c r="N556" s="7"/>
      <c r="O556" s="7"/>
      <c r="P556" s="7"/>
      <c r="Q556" s="7"/>
      <c r="R556" s="7"/>
      <c r="S556" s="7"/>
      <c r="T556" s="7"/>
      <c r="U556" s="7"/>
      <c r="V556" s="7"/>
      <c r="W556" s="7"/>
      <c r="X556" s="7"/>
      <c r="Y556" s="7"/>
      <c r="Z556" s="7"/>
      <c r="AA556" s="7"/>
      <c r="AB556" s="7"/>
      <c r="AC556" s="7"/>
      <c r="AD556" s="7"/>
      <c r="AE556" s="7"/>
      <c r="AF556" s="7"/>
      <c r="AG556" s="7"/>
      <c r="AH556" s="7"/>
      <c r="AI556" s="7"/>
      <c r="AJ556" s="7"/>
      <c r="AK556" s="7"/>
      <c r="AL556" s="7"/>
      <c r="AM556" s="7"/>
      <c r="AN556" s="7"/>
      <c r="AO556" s="7"/>
      <c r="AP556" s="7"/>
      <c r="AQ556" s="7"/>
      <c r="AR556" s="7"/>
      <c r="AS556" s="7"/>
      <c r="AT556" s="7"/>
      <c r="AU556" s="7"/>
      <c r="AV556" s="7"/>
      <c r="AW556" s="7"/>
      <c r="AX556" s="7"/>
      <c r="AY556" s="7"/>
    </row>
    <row r="557" spans="1:51" ht="16" x14ac:dyDescent="0.2">
      <c r="A557" s="168">
        <v>42757.208333240131</v>
      </c>
      <c r="B557" s="171">
        <v>20922.870587630048</v>
      </c>
      <c r="C557">
        <f t="shared" si="9"/>
        <v>1</v>
      </c>
      <c r="D557"/>
      <c r="E557" s="7"/>
      <c r="F557" s="7"/>
      <c r="G557" s="7"/>
      <c r="H557" s="7"/>
      <c r="I557" s="7"/>
      <c r="J557" s="7"/>
      <c r="K557" s="7"/>
      <c r="L557" s="7"/>
      <c r="M557" s="7"/>
      <c r="N557" s="7"/>
      <c r="O557" s="7"/>
      <c r="P557" s="7"/>
      <c r="Q557" s="7"/>
      <c r="R557" s="7"/>
      <c r="S557" s="7"/>
      <c r="T557" s="7"/>
      <c r="U557" s="7"/>
      <c r="V557" s="7"/>
      <c r="W557" s="7"/>
      <c r="X557" s="7"/>
      <c r="Y557" s="7"/>
      <c r="Z557" s="7"/>
      <c r="AA557" s="7"/>
      <c r="AB557" s="7"/>
      <c r="AC557" s="7"/>
      <c r="AD557" s="7"/>
      <c r="AE557" s="7"/>
      <c r="AF557" s="7"/>
      <c r="AG557" s="7"/>
      <c r="AH557" s="7"/>
      <c r="AI557" s="7"/>
      <c r="AJ557" s="7"/>
      <c r="AK557" s="7"/>
      <c r="AL557" s="7"/>
      <c r="AM557" s="7"/>
      <c r="AN557" s="7"/>
      <c r="AO557" s="7"/>
      <c r="AP557" s="7"/>
      <c r="AQ557" s="7"/>
      <c r="AR557" s="7"/>
      <c r="AS557" s="7"/>
      <c r="AT557" s="7"/>
      <c r="AU557" s="7"/>
      <c r="AV557" s="7"/>
      <c r="AW557" s="7"/>
      <c r="AX557" s="7"/>
      <c r="AY557" s="7"/>
    </row>
    <row r="558" spans="1:51" ht="16" x14ac:dyDescent="0.2">
      <c r="A558" s="169">
        <v>42757.249999906795</v>
      </c>
      <c r="B558" s="172">
        <v>21329.786076713081</v>
      </c>
      <c r="C558">
        <f t="shared" si="9"/>
        <v>1</v>
      </c>
      <c r="D558"/>
      <c r="E558" s="7"/>
      <c r="F558" s="7"/>
      <c r="G558" s="7"/>
      <c r="H558" s="7"/>
      <c r="I558" s="7"/>
      <c r="J558" s="7"/>
      <c r="K558" s="7"/>
      <c r="L558" s="7"/>
      <c r="M558" s="7"/>
      <c r="N558" s="7"/>
      <c r="O558" s="7"/>
      <c r="P558" s="7"/>
      <c r="Q558" s="7"/>
      <c r="R558" s="7"/>
      <c r="S558" s="7"/>
      <c r="T558" s="7"/>
      <c r="U558" s="7"/>
      <c r="V558" s="7"/>
      <c r="W558" s="7"/>
      <c r="X558" s="7"/>
      <c r="Y558" s="7"/>
      <c r="Z558" s="7"/>
      <c r="AA558" s="7"/>
      <c r="AB558" s="7"/>
      <c r="AC558" s="7"/>
      <c r="AD558" s="7"/>
      <c r="AE558" s="7"/>
      <c r="AF558" s="7"/>
      <c r="AG558" s="7"/>
      <c r="AH558" s="7"/>
      <c r="AI558" s="7"/>
      <c r="AJ558" s="7"/>
      <c r="AK558" s="7"/>
      <c r="AL558" s="7"/>
      <c r="AM558" s="7"/>
      <c r="AN558" s="7"/>
      <c r="AO558" s="7"/>
      <c r="AP558" s="7"/>
      <c r="AQ558" s="7"/>
      <c r="AR558" s="7"/>
      <c r="AS558" s="7"/>
      <c r="AT558" s="7"/>
      <c r="AU558" s="7"/>
      <c r="AV558" s="7"/>
      <c r="AW558" s="7"/>
      <c r="AX558" s="7"/>
      <c r="AY558" s="7"/>
    </row>
    <row r="559" spans="1:51" ht="16" x14ac:dyDescent="0.2">
      <c r="A559" s="168">
        <v>42757.291666573459</v>
      </c>
      <c r="B559" s="171">
        <v>21979.460509553774</v>
      </c>
      <c r="C559">
        <f t="shared" si="9"/>
        <v>1</v>
      </c>
      <c r="D559"/>
      <c r="E559" s="7"/>
      <c r="F559" s="7"/>
      <c r="G559" s="7"/>
      <c r="H559" s="7"/>
      <c r="I559" s="7"/>
      <c r="J559" s="7"/>
      <c r="K559" s="7"/>
      <c r="L559" s="7"/>
      <c r="M559" s="7"/>
      <c r="N559" s="7"/>
      <c r="O559" s="7"/>
      <c r="P559" s="7"/>
      <c r="Q559" s="7"/>
      <c r="R559" s="7"/>
      <c r="S559" s="7"/>
      <c r="T559" s="7"/>
      <c r="U559" s="7"/>
      <c r="V559" s="7"/>
      <c r="W559" s="7"/>
      <c r="X559" s="7"/>
      <c r="Y559" s="7"/>
      <c r="Z559" s="7"/>
      <c r="AA559" s="7"/>
      <c r="AB559" s="7"/>
      <c r="AC559" s="7"/>
      <c r="AD559" s="7"/>
      <c r="AE559" s="7"/>
      <c r="AF559" s="7"/>
      <c r="AG559" s="7"/>
      <c r="AH559" s="7"/>
      <c r="AI559" s="7"/>
      <c r="AJ559" s="7"/>
      <c r="AK559" s="7"/>
      <c r="AL559" s="7"/>
      <c r="AM559" s="7"/>
      <c r="AN559" s="7"/>
      <c r="AO559" s="7"/>
      <c r="AP559" s="7"/>
      <c r="AQ559" s="7"/>
      <c r="AR559" s="7"/>
      <c r="AS559" s="7"/>
      <c r="AT559" s="7"/>
      <c r="AU559" s="7"/>
      <c r="AV559" s="7"/>
      <c r="AW559" s="7"/>
      <c r="AX559" s="7"/>
      <c r="AY559" s="7"/>
    </row>
    <row r="560" spans="1:51" ht="16" x14ac:dyDescent="0.2">
      <c r="A560" s="169">
        <v>42757.333333240123</v>
      </c>
      <c r="B560" s="172">
        <v>22676.731759342751</v>
      </c>
      <c r="C560">
        <f t="shared" si="9"/>
        <v>1</v>
      </c>
      <c r="D560"/>
      <c r="E560" s="7"/>
      <c r="F560" s="7"/>
      <c r="G560" s="7"/>
      <c r="H560" s="7"/>
      <c r="I560" s="7"/>
      <c r="J560" s="7"/>
      <c r="K560" s="7"/>
      <c r="L560" s="7"/>
      <c r="M560" s="7"/>
      <c r="N560" s="7"/>
      <c r="O560" s="7"/>
      <c r="P560" s="7"/>
      <c r="Q560" s="7"/>
      <c r="R560" s="7"/>
      <c r="S560" s="7"/>
      <c r="T560" s="7"/>
      <c r="U560" s="7"/>
      <c r="V560" s="7"/>
      <c r="W560" s="7"/>
      <c r="X560" s="7"/>
      <c r="Y560" s="7"/>
      <c r="Z560" s="7"/>
      <c r="AA560" s="7"/>
      <c r="AB560" s="7"/>
      <c r="AC560" s="7"/>
      <c r="AD560" s="7"/>
      <c r="AE560" s="7"/>
      <c r="AF560" s="7"/>
      <c r="AG560" s="7"/>
      <c r="AH560" s="7"/>
      <c r="AI560" s="7"/>
      <c r="AJ560" s="7"/>
      <c r="AK560" s="7"/>
      <c r="AL560" s="7"/>
      <c r="AM560" s="7"/>
      <c r="AN560" s="7"/>
      <c r="AO560" s="7"/>
      <c r="AP560" s="7"/>
      <c r="AQ560" s="7"/>
      <c r="AR560" s="7"/>
      <c r="AS560" s="7"/>
      <c r="AT560" s="7"/>
      <c r="AU560" s="7"/>
      <c r="AV560" s="7"/>
      <c r="AW560" s="7"/>
      <c r="AX560" s="7"/>
      <c r="AY560" s="7"/>
    </row>
    <row r="561" spans="1:51" ht="16" x14ac:dyDescent="0.2">
      <c r="A561" s="168">
        <v>42757.374999906788</v>
      </c>
      <c r="B561" s="171">
        <v>23660.316707820544</v>
      </c>
      <c r="C561">
        <f t="shared" si="9"/>
        <v>1</v>
      </c>
      <c r="D561"/>
      <c r="E561" s="7"/>
      <c r="F561" s="7"/>
      <c r="G561" s="7"/>
      <c r="H561" s="7"/>
      <c r="I561" s="7"/>
      <c r="J561" s="7"/>
      <c r="K561" s="7"/>
      <c r="L561" s="7"/>
      <c r="M561" s="7"/>
      <c r="N561" s="7"/>
      <c r="O561" s="7"/>
      <c r="P561" s="7"/>
      <c r="Q561" s="7"/>
      <c r="R561" s="7"/>
      <c r="S561" s="7"/>
      <c r="T561" s="7"/>
      <c r="U561" s="7"/>
      <c r="V561" s="7"/>
      <c r="W561" s="7"/>
      <c r="X561" s="7"/>
      <c r="Y561" s="7"/>
      <c r="Z561" s="7"/>
      <c r="AA561" s="7"/>
      <c r="AB561" s="7"/>
      <c r="AC561" s="7"/>
      <c r="AD561" s="7"/>
      <c r="AE561" s="7"/>
      <c r="AF561" s="7"/>
      <c r="AG561" s="7"/>
      <c r="AH561" s="7"/>
      <c r="AI561" s="7"/>
      <c r="AJ561" s="7"/>
      <c r="AK561" s="7"/>
      <c r="AL561" s="7"/>
      <c r="AM561" s="7"/>
      <c r="AN561" s="7"/>
      <c r="AO561" s="7"/>
      <c r="AP561" s="7"/>
      <c r="AQ561" s="7"/>
      <c r="AR561" s="7"/>
      <c r="AS561" s="7"/>
      <c r="AT561" s="7"/>
      <c r="AU561" s="7"/>
      <c r="AV561" s="7"/>
      <c r="AW561" s="7"/>
      <c r="AX561" s="7"/>
      <c r="AY561" s="7"/>
    </row>
    <row r="562" spans="1:51" ht="16" x14ac:dyDescent="0.2">
      <c r="A562" s="169">
        <v>42757.416666573452</v>
      </c>
      <c r="B562" s="172">
        <v>24359.063229643009</v>
      </c>
      <c r="C562">
        <f t="shared" ref="C562:C625" si="10">MONTH(A562)</f>
        <v>1</v>
      </c>
      <c r="D562"/>
      <c r="E562" s="7"/>
      <c r="F562" s="7"/>
      <c r="G562" s="7"/>
      <c r="H562" s="7"/>
      <c r="I562" s="7"/>
      <c r="J562" s="7"/>
      <c r="K562" s="7"/>
      <c r="L562" s="7"/>
      <c r="M562" s="7"/>
      <c r="N562" s="7"/>
      <c r="O562" s="7"/>
      <c r="P562" s="7"/>
      <c r="Q562" s="7"/>
      <c r="R562" s="7"/>
      <c r="S562" s="7"/>
      <c r="T562" s="7"/>
      <c r="U562" s="7"/>
      <c r="V562" s="7"/>
      <c r="W562" s="7"/>
      <c r="X562" s="7"/>
      <c r="Y562" s="7"/>
      <c r="Z562" s="7"/>
      <c r="AA562" s="7"/>
      <c r="AB562" s="7"/>
      <c r="AC562" s="7"/>
      <c r="AD562" s="7"/>
      <c r="AE562" s="7"/>
      <c r="AF562" s="7"/>
      <c r="AG562" s="7"/>
      <c r="AH562" s="7"/>
      <c r="AI562" s="7"/>
      <c r="AJ562" s="7"/>
      <c r="AK562" s="7"/>
      <c r="AL562" s="7"/>
      <c r="AM562" s="7"/>
      <c r="AN562" s="7"/>
      <c r="AO562" s="7"/>
      <c r="AP562" s="7"/>
      <c r="AQ562" s="7"/>
      <c r="AR562" s="7"/>
      <c r="AS562" s="7"/>
      <c r="AT562" s="7"/>
      <c r="AU562" s="7"/>
      <c r="AV562" s="7"/>
      <c r="AW562" s="7"/>
      <c r="AX562" s="7"/>
      <c r="AY562" s="7"/>
    </row>
    <row r="563" spans="1:51" ht="16" x14ac:dyDescent="0.2">
      <c r="A563" s="168">
        <v>42757.458333240116</v>
      </c>
      <c r="B563" s="171">
        <v>24653.837407512376</v>
      </c>
      <c r="C563">
        <f t="shared" si="10"/>
        <v>1</v>
      </c>
      <c r="D563"/>
      <c r="E563" s="7"/>
      <c r="F563" s="7"/>
      <c r="G563" s="7"/>
      <c r="H563" s="7"/>
      <c r="I563" s="7"/>
      <c r="J563" s="7"/>
      <c r="K563" s="7"/>
      <c r="L563" s="7"/>
      <c r="M563" s="7"/>
      <c r="N563" s="7"/>
      <c r="O563" s="7"/>
      <c r="P563" s="7"/>
      <c r="Q563" s="7"/>
      <c r="R563" s="7"/>
      <c r="S563" s="7"/>
      <c r="T563" s="7"/>
      <c r="U563" s="7"/>
      <c r="V563" s="7"/>
      <c r="W563" s="7"/>
      <c r="X563" s="7"/>
      <c r="Y563" s="7"/>
      <c r="Z563" s="7"/>
      <c r="AA563" s="7"/>
      <c r="AB563" s="7"/>
      <c r="AC563" s="7"/>
      <c r="AD563" s="7"/>
      <c r="AE563" s="7"/>
      <c r="AF563" s="7"/>
      <c r="AG563" s="7"/>
      <c r="AH563" s="7"/>
      <c r="AI563" s="7"/>
      <c r="AJ563" s="7"/>
      <c r="AK563" s="7"/>
      <c r="AL563" s="7"/>
      <c r="AM563" s="7"/>
      <c r="AN563" s="7"/>
      <c r="AO563" s="7"/>
      <c r="AP563" s="7"/>
      <c r="AQ563" s="7"/>
      <c r="AR563" s="7"/>
      <c r="AS563" s="7"/>
      <c r="AT563" s="7"/>
      <c r="AU563" s="7"/>
      <c r="AV563" s="7"/>
      <c r="AW563" s="7"/>
      <c r="AX563" s="7"/>
      <c r="AY563" s="7"/>
    </row>
    <row r="564" spans="1:51" ht="16" x14ac:dyDescent="0.2">
      <c r="A564" s="169">
        <v>42757.49999990678</v>
      </c>
      <c r="B564" s="172">
        <v>24704.891322987984</v>
      </c>
      <c r="C564">
        <f t="shared" si="10"/>
        <v>1</v>
      </c>
      <c r="D564"/>
      <c r="E564" s="7"/>
      <c r="F564" s="7"/>
      <c r="G564" s="7"/>
      <c r="H564" s="7"/>
      <c r="I564" s="7"/>
      <c r="J564" s="7"/>
      <c r="K564" s="7"/>
      <c r="L564" s="7"/>
      <c r="M564" s="7"/>
      <c r="N564" s="7"/>
      <c r="O564" s="7"/>
      <c r="P564" s="7"/>
      <c r="Q564" s="7"/>
      <c r="R564" s="7"/>
      <c r="S564" s="7"/>
      <c r="T564" s="7"/>
      <c r="U564" s="7"/>
      <c r="V564" s="7"/>
      <c r="W564" s="7"/>
      <c r="X564" s="7"/>
      <c r="Y564" s="7"/>
      <c r="Z564" s="7"/>
      <c r="AA564" s="7"/>
      <c r="AB564" s="7"/>
      <c r="AC564" s="7"/>
      <c r="AD564" s="7"/>
      <c r="AE564" s="7"/>
      <c r="AF564" s="7"/>
      <c r="AG564" s="7"/>
      <c r="AH564" s="7"/>
      <c r="AI564" s="7"/>
      <c r="AJ564" s="7"/>
      <c r="AK564" s="7"/>
      <c r="AL564" s="7"/>
      <c r="AM564" s="7"/>
      <c r="AN564" s="7"/>
      <c r="AO564" s="7"/>
      <c r="AP564" s="7"/>
      <c r="AQ564" s="7"/>
      <c r="AR564" s="7"/>
      <c r="AS564" s="7"/>
      <c r="AT564" s="7"/>
      <c r="AU564" s="7"/>
      <c r="AV564" s="7"/>
      <c r="AW564" s="7"/>
      <c r="AX564" s="7"/>
      <c r="AY564" s="7"/>
    </row>
    <row r="565" spans="1:51" ht="16" x14ac:dyDescent="0.2">
      <c r="A565" s="168">
        <v>42757.541666573445</v>
      </c>
      <c r="B565" s="171">
        <v>25080.56797708118</v>
      </c>
      <c r="C565">
        <f t="shared" si="10"/>
        <v>1</v>
      </c>
      <c r="D565"/>
      <c r="E565" s="7"/>
      <c r="F565" s="7"/>
      <c r="G565" s="7"/>
      <c r="H565" s="7"/>
      <c r="I565" s="7"/>
      <c r="J565" s="7"/>
      <c r="K565" s="7"/>
      <c r="L565" s="7"/>
      <c r="M565" s="7"/>
      <c r="N565" s="7"/>
      <c r="O565" s="7"/>
      <c r="P565" s="7"/>
      <c r="Q565" s="7"/>
      <c r="R565" s="7"/>
      <c r="S565" s="7"/>
      <c r="T565" s="7"/>
      <c r="U565" s="7"/>
      <c r="V565" s="7"/>
      <c r="W565" s="7"/>
      <c r="X565" s="7"/>
      <c r="Y565" s="7"/>
      <c r="Z565" s="7"/>
      <c r="AA565" s="7"/>
      <c r="AB565" s="7"/>
      <c r="AC565" s="7"/>
      <c r="AD565" s="7"/>
      <c r="AE565" s="7"/>
      <c r="AF565" s="7"/>
      <c r="AG565" s="7"/>
      <c r="AH565" s="7"/>
      <c r="AI565" s="7"/>
      <c r="AJ565" s="7"/>
      <c r="AK565" s="7"/>
      <c r="AL565" s="7"/>
      <c r="AM565" s="7"/>
      <c r="AN565" s="7"/>
      <c r="AO565" s="7"/>
      <c r="AP565" s="7"/>
      <c r="AQ565" s="7"/>
      <c r="AR565" s="7"/>
      <c r="AS565" s="7"/>
      <c r="AT565" s="7"/>
      <c r="AU565" s="7"/>
      <c r="AV565" s="7"/>
      <c r="AW565" s="7"/>
      <c r="AX565" s="7"/>
      <c r="AY565" s="7"/>
    </row>
    <row r="566" spans="1:51" ht="16" x14ac:dyDescent="0.2">
      <c r="A566" s="169">
        <v>42757.583333240109</v>
      </c>
      <c r="B566" s="172">
        <v>25549.80321915893</v>
      </c>
      <c r="C566">
        <f t="shared" si="10"/>
        <v>1</v>
      </c>
      <c r="D566"/>
      <c r="E566" s="7"/>
      <c r="F566" s="7"/>
      <c r="G566" s="7"/>
      <c r="H566" s="7"/>
      <c r="I566" s="7"/>
      <c r="J566" s="7"/>
      <c r="K566" s="7"/>
      <c r="L566" s="7"/>
      <c r="M566" s="7"/>
      <c r="N566" s="7"/>
      <c r="O566" s="7"/>
      <c r="P566" s="7"/>
      <c r="Q566" s="7"/>
      <c r="R566" s="7"/>
      <c r="S566" s="7"/>
      <c r="T566" s="7"/>
      <c r="U566" s="7"/>
      <c r="V566" s="7"/>
      <c r="W566" s="7"/>
      <c r="X566" s="7"/>
      <c r="Y566" s="7"/>
      <c r="Z566" s="7"/>
      <c r="AA566" s="7"/>
      <c r="AB566" s="7"/>
      <c r="AC566" s="7"/>
      <c r="AD566" s="7"/>
      <c r="AE566" s="7"/>
      <c r="AF566" s="7"/>
      <c r="AG566" s="7"/>
      <c r="AH566" s="7"/>
      <c r="AI566" s="7"/>
      <c r="AJ566" s="7"/>
      <c r="AK566" s="7"/>
      <c r="AL566" s="7"/>
      <c r="AM566" s="7"/>
      <c r="AN566" s="7"/>
      <c r="AO566" s="7"/>
      <c r="AP566" s="7"/>
      <c r="AQ566" s="7"/>
      <c r="AR566" s="7"/>
      <c r="AS566" s="7"/>
      <c r="AT566" s="7"/>
      <c r="AU566" s="7"/>
      <c r="AV566" s="7"/>
      <c r="AW566" s="7"/>
      <c r="AX566" s="7"/>
      <c r="AY566" s="7"/>
    </row>
    <row r="567" spans="1:51" ht="16" x14ac:dyDescent="0.2">
      <c r="A567" s="168">
        <v>42757.624999906773</v>
      </c>
      <c r="B567" s="171">
        <v>25825.341152566878</v>
      </c>
      <c r="C567">
        <f t="shared" si="10"/>
        <v>1</v>
      </c>
      <c r="D567"/>
      <c r="E567" s="7"/>
      <c r="F567" s="7"/>
      <c r="G567" s="7"/>
      <c r="H567" s="7"/>
      <c r="I567" s="7"/>
      <c r="J567" s="7"/>
      <c r="K567" s="7"/>
      <c r="L567" s="7"/>
      <c r="M567" s="7"/>
      <c r="N567" s="7"/>
      <c r="O567" s="7"/>
      <c r="P567" s="7"/>
      <c r="Q567" s="7"/>
      <c r="R567" s="7"/>
      <c r="S567" s="7"/>
      <c r="T567" s="7"/>
      <c r="U567" s="7"/>
      <c r="V567" s="7"/>
      <c r="W567" s="7"/>
      <c r="X567" s="7"/>
      <c r="Y567" s="7"/>
      <c r="Z567" s="7"/>
      <c r="AA567" s="7"/>
      <c r="AB567" s="7"/>
      <c r="AC567" s="7"/>
      <c r="AD567" s="7"/>
      <c r="AE567" s="7"/>
      <c r="AF567" s="7"/>
      <c r="AG567" s="7"/>
      <c r="AH567" s="7"/>
      <c r="AI567" s="7"/>
      <c r="AJ567" s="7"/>
      <c r="AK567" s="7"/>
      <c r="AL567" s="7"/>
      <c r="AM567" s="7"/>
      <c r="AN567" s="7"/>
      <c r="AO567" s="7"/>
      <c r="AP567" s="7"/>
      <c r="AQ567" s="7"/>
      <c r="AR567" s="7"/>
      <c r="AS567" s="7"/>
      <c r="AT567" s="7"/>
      <c r="AU567" s="7"/>
      <c r="AV567" s="7"/>
      <c r="AW567" s="7"/>
      <c r="AX567" s="7"/>
      <c r="AY567" s="7"/>
    </row>
    <row r="568" spans="1:51" ht="16" x14ac:dyDescent="0.2">
      <c r="A568" s="169">
        <v>42757.666666573437</v>
      </c>
      <c r="B568" s="172">
        <v>25923.869711472384</v>
      </c>
      <c r="C568">
        <f t="shared" si="10"/>
        <v>1</v>
      </c>
      <c r="D568"/>
      <c r="E568" s="7"/>
      <c r="F568" s="7"/>
      <c r="G568" s="7"/>
      <c r="H568" s="7"/>
      <c r="I568" s="7"/>
      <c r="J568" s="7"/>
      <c r="K568" s="7"/>
      <c r="L568" s="7"/>
      <c r="M568" s="7"/>
      <c r="N568" s="7"/>
      <c r="O568" s="7"/>
      <c r="P568" s="7"/>
      <c r="Q568" s="7"/>
      <c r="R568" s="7"/>
      <c r="S568" s="7"/>
      <c r="T568" s="7"/>
      <c r="U568" s="7"/>
      <c r="V568" s="7"/>
      <c r="W568" s="7"/>
      <c r="X568" s="7"/>
      <c r="Y568" s="7"/>
      <c r="Z568" s="7"/>
      <c r="AA568" s="7"/>
      <c r="AB568" s="7"/>
      <c r="AC568" s="7"/>
      <c r="AD568" s="7"/>
      <c r="AE568" s="7"/>
      <c r="AF568" s="7"/>
      <c r="AG568" s="7"/>
      <c r="AH568" s="7"/>
      <c r="AI568" s="7"/>
      <c r="AJ568" s="7"/>
      <c r="AK568" s="7"/>
      <c r="AL568" s="7"/>
      <c r="AM568" s="7"/>
      <c r="AN568" s="7"/>
      <c r="AO568" s="7"/>
      <c r="AP568" s="7"/>
      <c r="AQ568" s="7"/>
      <c r="AR568" s="7"/>
      <c r="AS568" s="7"/>
      <c r="AT568" s="7"/>
      <c r="AU568" s="7"/>
      <c r="AV568" s="7"/>
      <c r="AW568" s="7"/>
      <c r="AX568" s="7"/>
      <c r="AY568" s="7"/>
    </row>
    <row r="569" spans="1:51" ht="16" x14ac:dyDescent="0.2">
      <c r="A569" s="168">
        <v>42757.708333240102</v>
      </c>
      <c r="B569" s="171">
        <v>26624.568517172593</v>
      </c>
      <c r="C569">
        <f t="shared" si="10"/>
        <v>1</v>
      </c>
      <c r="D569"/>
      <c r="E569" s="7"/>
      <c r="F569" s="7"/>
      <c r="G569" s="7"/>
      <c r="H569" s="7"/>
      <c r="I569" s="7"/>
      <c r="J569" s="7"/>
      <c r="K569" s="7"/>
      <c r="L569" s="7"/>
      <c r="M569" s="7"/>
      <c r="N569" s="7"/>
      <c r="O569" s="7"/>
      <c r="P569" s="7"/>
      <c r="Q569" s="7"/>
      <c r="R569" s="7"/>
      <c r="S569" s="7"/>
      <c r="T569" s="7"/>
      <c r="U569" s="7"/>
      <c r="V569" s="7"/>
      <c r="W569" s="7"/>
      <c r="X569" s="7"/>
      <c r="Y569" s="7"/>
      <c r="Z569" s="7"/>
      <c r="AA569" s="7"/>
      <c r="AB569" s="7"/>
      <c r="AC569" s="7"/>
      <c r="AD569" s="7"/>
      <c r="AE569" s="7"/>
      <c r="AF569" s="7"/>
      <c r="AG569" s="7"/>
      <c r="AH569" s="7"/>
      <c r="AI569" s="7"/>
      <c r="AJ569" s="7"/>
      <c r="AK569" s="7"/>
      <c r="AL569" s="7"/>
      <c r="AM569" s="7"/>
      <c r="AN569" s="7"/>
      <c r="AO569" s="7"/>
      <c r="AP569" s="7"/>
      <c r="AQ569" s="7"/>
      <c r="AR569" s="7"/>
      <c r="AS569" s="7"/>
      <c r="AT569" s="7"/>
      <c r="AU569" s="7"/>
      <c r="AV569" s="7"/>
      <c r="AW569" s="7"/>
      <c r="AX569" s="7"/>
      <c r="AY569" s="7"/>
    </row>
    <row r="570" spans="1:51" ht="16" x14ac:dyDescent="0.2">
      <c r="A570" s="169">
        <v>42757.749999906766</v>
      </c>
      <c r="B570" s="172">
        <v>28521.364423523322</v>
      </c>
      <c r="C570">
        <f t="shared" si="10"/>
        <v>1</v>
      </c>
      <c r="D570"/>
      <c r="E570" s="7"/>
      <c r="F570" s="7"/>
      <c r="G570" s="7"/>
      <c r="H570" s="7"/>
      <c r="I570" s="7"/>
      <c r="J570" s="7"/>
      <c r="K570" s="7"/>
      <c r="L570" s="7"/>
      <c r="M570" s="7"/>
      <c r="N570" s="7"/>
      <c r="O570" s="7"/>
      <c r="P570" s="7"/>
      <c r="Q570" s="7"/>
      <c r="R570" s="7"/>
      <c r="S570" s="7"/>
      <c r="T570" s="7"/>
      <c r="U570" s="7"/>
      <c r="V570" s="7"/>
      <c r="W570" s="7"/>
      <c r="X570" s="7"/>
      <c r="Y570" s="7"/>
      <c r="Z570" s="7"/>
      <c r="AA570" s="7"/>
      <c r="AB570" s="7"/>
      <c r="AC570" s="7"/>
      <c r="AD570" s="7"/>
      <c r="AE570" s="7"/>
      <c r="AF570" s="7"/>
      <c r="AG570" s="7"/>
      <c r="AH570" s="7"/>
      <c r="AI570" s="7"/>
      <c r="AJ570" s="7"/>
      <c r="AK570" s="7"/>
      <c r="AL570" s="7"/>
      <c r="AM570" s="7"/>
      <c r="AN570" s="7"/>
      <c r="AO570" s="7"/>
      <c r="AP570" s="7"/>
      <c r="AQ570" s="7"/>
      <c r="AR570" s="7"/>
      <c r="AS570" s="7"/>
      <c r="AT570" s="7"/>
      <c r="AU570" s="7"/>
      <c r="AV570" s="7"/>
      <c r="AW570" s="7"/>
      <c r="AX570" s="7"/>
      <c r="AY570" s="7"/>
    </row>
    <row r="571" spans="1:51" ht="16" x14ac:dyDescent="0.2">
      <c r="A571" s="168">
        <v>42757.79166657343</v>
      </c>
      <c r="B571" s="171">
        <v>28985.392630815506</v>
      </c>
      <c r="C571">
        <f t="shared" si="10"/>
        <v>1</v>
      </c>
      <c r="D571"/>
      <c r="E571" s="7"/>
      <c r="F571" s="7"/>
      <c r="G571" s="7"/>
      <c r="H571" s="7"/>
      <c r="I571" s="7"/>
      <c r="J571" s="7"/>
      <c r="K571" s="7"/>
      <c r="L571" s="7"/>
      <c r="M571" s="7"/>
      <c r="N571" s="7"/>
      <c r="O571" s="7"/>
      <c r="P571" s="7"/>
      <c r="Q571" s="7"/>
      <c r="R571" s="7"/>
      <c r="S571" s="7"/>
      <c r="T571" s="7"/>
      <c r="U571" s="7"/>
      <c r="V571" s="7"/>
      <c r="W571" s="7"/>
      <c r="X571" s="7"/>
      <c r="Y571" s="7"/>
      <c r="Z571" s="7"/>
      <c r="AA571" s="7"/>
      <c r="AB571" s="7"/>
      <c r="AC571" s="7"/>
      <c r="AD571" s="7"/>
      <c r="AE571" s="7"/>
      <c r="AF571" s="7"/>
      <c r="AG571" s="7"/>
      <c r="AH571" s="7"/>
      <c r="AI571" s="7"/>
      <c r="AJ571" s="7"/>
      <c r="AK571" s="7"/>
      <c r="AL571" s="7"/>
      <c r="AM571" s="7"/>
      <c r="AN571" s="7"/>
      <c r="AO571" s="7"/>
      <c r="AP571" s="7"/>
      <c r="AQ571" s="7"/>
      <c r="AR571" s="7"/>
      <c r="AS571" s="7"/>
      <c r="AT571" s="7"/>
      <c r="AU571" s="7"/>
      <c r="AV571" s="7"/>
      <c r="AW571" s="7"/>
      <c r="AX571" s="7"/>
      <c r="AY571" s="7"/>
    </row>
    <row r="572" spans="1:51" ht="16" x14ac:dyDescent="0.2">
      <c r="A572" s="169">
        <v>42757.833333240094</v>
      </c>
      <c r="B572" s="172">
        <v>28562.752315264657</v>
      </c>
      <c r="C572">
        <f t="shared" si="10"/>
        <v>1</v>
      </c>
      <c r="D572"/>
      <c r="E572" s="7"/>
      <c r="F572" s="7"/>
      <c r="G572" s="7"/>
      <c r="H572" s="7"/>
      <c r="I572" s="7"/>
      <c r="J572" s="7"/>
      <c r="K572" s="7"/>
      <c r="L572" s="7"/>
      <c r="M572" s="7"/>
      <c r="N572" s="7"/>
      <c r="O572" s="7"/>
      <c r="P572" s="7"/>
      <c r="Q572" s="7"/>
      <c r="R572" s="7"/>
      <c r="S572" s="7"/>
      <c r="T572" s="7"/>
      <c r="U572" s="7"/>
      <c r="V572" s="7"/>
      <c r="W572" s="7"/>
      <c r="X572" s="7"/>
      <c r="Y572" s="7"/>
      <c r="Z572" s="7"/>
      <c r="AA572" s="7"/>
      <c r="AB572" s="7"/>
      <c r="AC572" s="7"/>
      <c r="AD572" s="7"/>
      <c r="AE572" s="7"/>
      <c r="AF572" s="7"/>
      <c r="AG572" s="7"/>
      <c r="AH572" s="7"/>
      <c r="AI572" s="7"/>
      <c r="AJ572" s="7"/>
      <c r="AK572" s="7"/>
      <c r="AL572" s="7"/>
      <c r="AM572" s="7"/>
      <c r="AN572" s="7"/>
      <c r="AO572" s="7"/>
      <c r="AP572" s="7"/>
      <c r="AQ572" s="7"/>
      <c r="AR572" s="7"/>
      <c r="AS572" s="7"/>
      <c r="AT572" s="7"/>
      <c r="AU572" s="7"/>
      <c r="AV572" s="7"/>
      <c r="AW572" s="7"/>
      <c r="AX572" s="7"/>
      <c r="AY572" s="7"/>
    </row>
    <row r="573" spans="1:51" ht="16" x14ac:dyDescent="0.2">
      <c r="A573" s="168">
        <v>42757.874999906759</v>
      </c>
      <c r="B573" s="171">
        <v>27615.22323393531</v>
      </c>
      <c r="C573">
        <f t="shared" si="10"/>
        <v>1</v>
      </c>
      <c r="D573"/>
      <c r="E573" s="7"/>
      <c r="F573" s="7"/>
      <c r="G573" s="7"/>
      <c r="H573" s="7"/>
      <c r="I573" s="7"/>
      <c r="J573" s="7"/>
      <c r="K573" s="7"/>
      <c r="L573" s="7"/>
      <c r="M573" s="7"/>
      <c r="N573" s="7"/>
      <c r="O573" s="7"/>
      <c r="P573" s="7"/>
      <c r="Q573" s="7"/>
      <c r="R573" s="7"/>
      <c r="S573" s="7"/>
      <c r="T573" s="7"/>
      <c r="U573" s="7"/>
      <c r="V573" s="7"/>
      <c r="W573" s="7"/>
      <c r="X573" s="7"/>
      <c r="Y573" s="7"/>
      <c r="Z573" s="7"/>
      <c r="AA573" s="7"/>
      <c r="AB573" s="7"/>
      <c r="AC573" s="7"/>
      <c r="AD573" s="7"/>
      <c r="AE573" s="7"/>
      <c r="AF573" s="7"/>
      <c r="AG573" s="7"/>
      <c r="AH573" s="7"/>
      <c r="AI573" s="7"/>
      <c r="AJ573" s="7"/>
      <c r="AK573" s="7"/>
      <c r="AL573" s="7"/>
      <c r="AM573" s="7"/>
      <c r="AN573" s="7"/>
      <c r="AO573" s="7"/>
      <c r="AP573" s="7"/>
      <c r="AQ573" s="7"/>
      <c r="AR573" s="7"/>
      <c r="AS573" s="7"/>
      <c r="AT573" s="7"/>
      <c r="AU573" s="7"/>
      <c r="AV573" s="7"/>
      <c r="AW573" s="7"/>
      <c r="AX573" s="7"/>
      <c r="AY573" s="7"/>
    </row>
    <row r="574" spans="1:51" ht="16" x14ac:dyDescent="0.2">
      <c r="A574" s="169">
        <v>42757.916666573423</v>
      </c>
      <c r="B574" s="172">
        <v>26273.316181238839</v>
      </c>
      <c r="C574">
        <f t="shared" si="10"/>
        <v>1</v>
      </c>
      <c r="D574"/>
      <c r="E574" s="7"/>
      <c r="F574" s="7"/>
      <c r="G574" s="7"/>
      <c r="H574" s="7"/>
      <c r="I574" s="7"/>
      <c r="J574" s="7"/>
      <c r="K574" s="7"/>
      <c r="L574" s="7"/>
      <c r="M574" s="7"/>
      <c r="N574" s="7"/>
      <c r="O574" s="7"/>
      <c r="P574" s="7"/>
      <c r="Q574" s="7"/>
      <c r="R574" s="7"/>
      <c r="S574" s="7"/>
      <c r="T574" s="7"/>
      <c r="U574" s="7"/>
      <c r="V574" s="7"/>
      <c r="W574" s="7"/>
      <c r="X574" s="7"/>
      <c r="Y574" s="7"/>
      <c r="Z574" s="7"/>
      <c r="AA574" s="7"/>
      <c r="AB574" s="7"/>
      <c r="AC574" s="7"/>
      <c r="AD574" s="7"/>
      <c r="AE574" s="7"/>
      <c r="AF574" s="7"/>
      <c r="AG574" s="7"/>
      <c r="AH574" s="7"/>
      <c r="AI574" s="7"/>
      <c r="AJ574" s="7"/>
      <c r="AK574" s="7"/>
      <c r="AL574" s="7"/>
      <c r="AM574" s="7"/>
      <c r="AN574" s="7"/>
      <c r="AO574" s="7"/>
      <c r="AP574" s="7"/>
      <c r="AQ574" s="7"/>
      <c r="AR574" s="7"/>
      <c r="AS574" s="7"/>
      <c r="AT574" s="7"/>
      <c r="AU574" s="7"/>
      <c r="AV574" s="7"/>
      <c r="AW574" s="7"/>
      <c r="AX574" s="7"/>
      <c r="AY574" s="7"/>
    </row>
    <row r="575" spans="1:51" ht="16" x14ac:dyDescent="0.2">
      <c r="A575" s="168">
        <v>42757.958333240087</v>
      </c>
      <c r="B575" s="171">
        <v>24617.386483176648</v>
      </c>
      <c r="C575">
        <f t="shared" si="10"/>
        <v>1</v>
      </c>
      <c r="D575"/>
      <c r="E575" s="7"/>
      <c r="F575" s="7"/>
      <c r="G575" s="7"/>
      <c r="H575" s="7"/>
      <c r="I575" s="7"/>
      <c r="J575" s="7"/>
      <c r="K575" s="7"/>
      <c r="L575" s="7"/>
      <c r="M575" s="7"/>
      <c r="N575" s="7"/>
      <c r="O575" s="7"/>
      <c r="P575" s="7"/>
      <c r="Q575" s="7"/>
      <c r="R575" s="7"/>
      <c r="S575" s="7"/>
      <c r="T575" s="7"/>
      <c r="U575" s="7"/>
      <c r="V575" s="7"/>
      <c r="W575" s="7"/>
      <c r="X575" s="7"/>
      <c r="Y575" s="7"/>
      <c r="Z575" s="7"/>
      <c r="AA575" s="7"/>
      <c r="AB575" s="7"/>
      <c r="AC575" s="7"/>
      <c r="AD575" s="7"/>
      <c r="AE575" s="7"/>
      <c r="AF575" s="7"/>
      <c r="AG575" s="7"/>
      <c r="AH575" s="7"/>
      <c r="AI575" s="7"/>
      <c r="AJ575" s="7"/>
      <c r="AK575" s="7"/>
      <c r="AL575" s="7"/>
      <c r="AM575" s="7"/>
      <c r="AN575" s="7"/>
      <c r="AO575" s="7"/>
      <c r="AP575" s="7"/>
      <c r="AQ575" s="7"/>
      <c r="AR575" s="7"/>
      <c r="AS575" s="7"/>
      <c r="AT575" s="7"/>
      <c r="AU575" s="7"/>
      <c r="AV575" s="7"/>
      <c r="AW575" s="7"/>
      <c r="AX575" s="7"/>
      <c r="AY575" s="7"/>
    </row>
    <row r="576" spans="1:51" ht="16" x14ac:dyDescent="0.2">
      <c r="A576" s="169">
        <v>42757.999999906751</v>
      </c>
      <c r="B576" s="172">
        <v>23085.410522994185</v>
      </c>
      <c r="C576">
        <f t="shared" si="10"/>
        <v>1</v>
      </c>
      <c r="D576"/>
      <c r="E576" s="7"/>
      <c r="F576" s="7"/>
      <c r="G576" s="7"/>
      <c r="H576" s="7"/>
      <c r="I576" s="7"/>
      <c r="J576" s="7"/>
      <c r="K576" s="7"/>
      <c r="L576" s="7"/>
      <c r="M576" s="7"/>
      <c r="N576" s="7"/>
      <c r="O576" s="7"/>
      <c r="P576" s="7"/>
      <c r="Q576" s="7"/>
      <c r="R576" s="7"/>
      <c r="S576" s="7"/>
      <c r="T576" s="7"/>
      <c r="U576" s="7"/>
      <c r="V576" s="7"/>
      <c r="W576" s="7"/>
      <c r="X576" s="7"/>
      <c r="Y576" s="7"/>
      <c r="Z576" s="7"/>
      <c r="AA576" s="7"/>
      <c r="AB576" s="7"/>
      <c r="AC576" s="7"/>
      <c r="AD576" s="7"/>
      <c r="AE576" s="7"/>
      <c r="AF576" s="7"/>
      <c r="AG576" s="7"/>
      <c r="AH576" s="7"/>
      <c r="AI576" s="7"/>
      <c r="AJ576" s="7"/>
      <c r="AK576" s="7"/>
      <c r="AL576" s="7"/>
      <c r="AM576" s="7"/>
      <c r="AN576" s="7"/>
      <c r="AO576" s="7"/>
      <c r="AP576" s="7"/>
      <c r="AQ576" s="7"/>
      <c r="AR576" s="7"/>
      <c r="AS576" s="7"/>
      <c r="AT576" s="7"/>
      <c r="AU576" s="7"/>
      <c r="AV576" s="7"/>
      <c r="AW576" s="7"/>
      <c r="AX576" s="7"/>
      <c r="AY576" s="7"/>
    </row>
    <row r="577" spans="1:51" ht="16" x14ac:dyDescent="0.2">
      <c r="A577" s="168">
        <v>42758.041666573416</v>
      </c>
      <c r="B577" s="171">
        <v>21871.974653925896</v>
      </c>
      <c r="C577">
        <f t="shared" si="10"/>
        <v>1</v>
      </c>
      <c r="D577"/>
      <c r="E577" s="7"/>
      <c r="F577" s="7"/>
      <c r="G577" s="7"/>
      <c r="H577" s="7"/>
      <c r="I577" s="7"/>
      <c r="J577" s="7"/>
      <c r="K577" s="7"/>
      <c r="L577" s="7"/>
      <c r="M577" s="7"/>
      <c r="N577" s="7"/>
      <c r="O577" s="7"/>
      <c r="P577" s="7"/>
      <c r="Q577" s="7"/>
      <c r="R577" s="7"/>
      <c r="S577" s="7"/>
      <c r="T577" s="7"/>
      <c r="U577" s="7"/>
      <c r="V577" s="7"/>
      <c r="W577" s="7"/>
      <c r="X577" s="7"/>
      <c r="Y577" s="7"/>
      <c r="Z577" s="7"/>
      <c r="AA577" s="7"/>
      <c r="AB577" s="7"/>
      <c r="AC577" s="7"/>
      <c r="AD577" s="7"/>
      <c r="AE577" s="7"/>
      <c r="AF577" s="7"/>
      <c r="AG577" s="7"/>
      <c r="AH577" s="7"/>
      <c r="AI577" s="7"/>
      <c r="AJ577" s="7"/>
      <c r="AK577" s="7"/>
      <c r="AL577" s="7"/>
      <c r="AM577" s="7"/>
      <c r="AN577" s="7"/>
      <c r="AO577" s="7"/>
      <c r="AP577" s="7"/>
      <c r="AQ577" s="7"/>
      <c r="AR577" s="7"/>
      <c r="AS577" s="7"/>
      <c r="AT577" s="7"/>
      <c r="AU577" s="7"/>
      <c r="AV577" s="7"/>
      <c r="AW577" s="7"/>
      <c r="AX577" s="7"/>
      <c r="AY577" s="7"/>
    </row>
    <row r="578" spans="1:51" ht="16" x14ac:dyDescent="0.2">
      <c r="A578" s="169">
        <v>42758.08333324008</v>
      </c>
      <c r="B578" s="172">
        <v>21166.35050365506</v>
      </c>
      <c r="C578">
        <f t="shared" si="10"/>
        <v>1</v>
      </c>
      <c r="D578"/>
      <c r="E578" s="7"/>
      <c r="F578" s="7"/>
      <c r="G578" s="7"/>
      <c r="H578" s="7"/>
      <c r="I578" s="7"/>
      <c r="J578" s="7"/>
      <c r="K578" s="7"/>
      <c r="L578" s="7"/>
      <c r="M578" s="7"/>
      <c r="N578" s="7"/>
      <c r="O578" s="7"/>
      <c r="P578" s="7"/>
      <c r="Q578" s="7"/>
      <c r="R578" s="7"/>
      <c r="S578" s="7"/>
      <c r="T578" s="7"/>
      <c r="U578" s="7"/>
      <c r="V578" s="7"/>
      <c r="W578" s="7"/>
      <c r="X578" s="7"/>
      <c r="Y578" s="7"/>
      <c r="Z578" s="7"/>
      <c r="AA578" s="7"/>
      <c r="AB578" s="7"/>
      <c r="AC578" s="7"/>
      <c r="AD578" s="7"/>
      <c r="AE578" s="7"/>
      <c r="AF578" s="7"/>
      <c r="AG578" s="7"/>
      <c r="AH578" s="7"/>
      <c r="AI578" s="7"/>
      <c r="AJ578" s="7"/>
      <c r="AK578" s="7"/>
      <c r="AL578" s="7"/>
      <c r="AM578" s="7"/>
      <c r="AN578" s="7"/>
      <c r="AO578" s="7"/>
      <c r="AP578" s="7"/>
      <c r="AQ578" s="7"/>
      <c r="AR578" s="7"/>
      <c r="AS578" s="7"/>
      <c r="AT578" s="7"/>
      <c r="AU578" s="7"/>
      <c r="AV578" s="7"/>
      <c r="AW578" s="7"/>
      <c r="AX578" s="7"/>
      <c r="AY578" s="7"/>
    </row>
    <row r="579" spans="1:51" ht="16" x14ac:dyDescent="0.2">
      <c r="A579" s="168">
        <v>42758.124999906744</v>
      </c>
      <c r="B579" s="171">
        <v>20873.241546938065</v>
      </c>
      <c r="C579">
        <f t="shared" si="10"/>
        <v>1</v>
      </c>
      <c r="D579"/>
      <c r="E579" s="7"/>
      <c r="F579" s="7"/>
      <c r="G579" s="7"/>
      <c r="H579" s="7"/>
      <c r="I579" s="7"/>
      <c r="J579" s="7"/>
      <c r="K579" s="7"/>
      <c r="L579" s="7"/>
      <c r="M579" s="7"/>
      <c r="N579" s="7"/>
      <c r="O579" s="7"/>
      <c r="P579" s="7"/>
      <c r="Q579" s="7"/>
      <c r="R579" s="7"/>
      <c r="S579" s="7"/>
      <c r="T579" s="7"/>
      <c r="U579" s="7"/>
      <c r="V579" s="7"/>
      <c r="W579" s="7"/>
      <c r="X579" s="7"/>
      <c r="Y579" s="7"/>
      <c r="Z579" s="7"/>
      <c r="AA579" s="7"/>
      <c r="AB579" s="7"/>
      <c r="AC579" s="7"/>
      <c r="AD579" s="7"/>
      <c r="AE579" s="7"/>
      <c r="AF579" s="7"/>
      <c r="AG579" s="7"/>
      <c r="AH579" s="7"/>
      <c r="AI579" s="7"/>
      <c r="AJ579" s="7"/>
      <c r="AK579" s="7"/>
      <c r="AL579" s="7"/>
      <c r="AM579" s="7"/>
      <c r="AN579" s="7"/>
      <c r="AO579" s="7"/>
      <c r="AP579" s="7"/>
      <c r="AQ579" s="7"/>
      <c r="AR579" s="7"/>
      <c r="AS579" s="7"/>
      <c r="AT579" s="7"/>
      <c r="AU579" s="7"/>
      <c r="AV579" s="7"/>
      <c r="AW579" s="7"/>
      <c r="AX579" s="7"/>
      <c r="AY579" s="7"/>
    </row>
    <row r="580" spans="1:51" ht="16" x14ac:dyDescent="0.2">
      <c r="A580" s="169">
        <v>42758.166666573408</v>
      </c>
      <c r="B580" s="172">
        <v>20954.065815603321</v>
      </c>
      <c r="C580">
        <f t="shared" si="10"/>
        <v>1</v>
      </c>
      <c r="D580"/>
      <c r="E580" s="7"/>
      <c r="F580" s="7"/>
      <c r="G580" s="7"/>
      <c r="H580" s="7"/>
      <c r="I580" s="7"/>
      <c r="J580" s="7"/>
      <c r="K580" s="7"/>
      <c r="L580" s="7"/>
      <c r="M580" s="7"/>
      <c r="N580" s="7"/>
      <c r="O580" s="7"/>
      <c r="P580" s="7"/>
      <c r="Q580" s="7"/>
      <c r="R580" s="7"/>
      <c r="S580" s="7"/>
      <c r="T580" s="7"/>
      <c r="U580" s="7"/>
      <c r="V580" s="7"/>
      <c r="W580" s="7"/>
      <c r="X580" s="7"/>
      <c r="Y580" s="7"/>
      <c r="Z580" s="7"/>
      <c r="AA580" s="7"/>
      <c r="AB580" s="7"/>
      <c r="AC580" s="7"/>
      <c r="AD580" s="7"/>
      <c r="AE580" s="7"/>
      <c r="AF580" s="7"/>
      <c r="AG580" s="7"/>
      <c r="AH580" s="7"/>
      <c r="AI580" s="7"/>
      <c r="AJ580" s="7"/>
      <c r="AK580" s="7"/>
      <c r="AL580" s="7"/>
      <c r="AM580" s="7"/>
      <c r="AN580" s="7"/>
      <c r="AO580" s="7"/>
      <c r="AP580" s="7"/>
      <c r="AQ580" s="7"/>
      <c r="AR580" s="7"/>
      <c r="AS580" s="7"/>
      <c r="AT580" s="7"/>
      <c r="AU580" s="7"/>
      <c r="AV580" s="7"/>
      <c r="AW580" s="7"/>
      <c r="AX580" s="7"/>
      <c r="AY580" s="7"/>
    </row>
    <row r="581" spans="1:51" ht="16" x14ac:dyDescent="0.2">
      <c r="A581" s="168">
        <v>42758.208333240073</v>
      </c>
      <c r="B581" s="171">
        <v>21605.304915488246</v>
      </c>
      <c r="C581">
        <f t="shared" si="10"/>
        <v>1</v>
      </c>
      <c r="D581"/>
      <c r="E581" s="7"/>
      <c r="F581" s="7"/>
      <c r="G581" s="7"/>
      <c r="H581" s="7"/>
      <c r="I581" s="7"/>
      <c r="J581" s="7"/>
      <c r="K581" s="7"/>
      <c r="L581" s="7"/>
      <c r="M581" s="7"/>
      <c r="N581" s="7"/>
      <c r="O581" s="7"/>
      <c r="P581" s="7"/>
      <c r="Q581" s="7"/>
      <c r="R581" s="7"/>
      <c r="S581" s="7"/>
      <c r="T581" s="7"/>
      <c r="U581" s="7"/>
      <c r="V581" s="7"/>
      <c r="W581" s="7"/>
      <c r="X581" s="7"/>
      <c r="Y581" s="7"/>
      <c r="Z581" s="7"/>
      <c r="AA581" s="7"/>
      <c r="AB581" s="7"/>
      <c r="AC581" s="7"/>
      <c r="AD581" s="7"/>
      <c r="AE581" s="7"/>
      <c r="AF581" s="7"/>
      <c r="AG581" s="7"/>
      <c r="AH581" s="7"/>
      <c r="AI581" s="7"/>
      <c r="AJ581" s="7"/>
      <c r="AK581" s="7"/>
      <c r="AL581" s="7"/>
      <c r="AM581" s="7"/>
      <c r="AN581" s="7"/>
      <c r="AO581" s="7"/>
      <c r="AP581" s="7"/>
      <c r="AQ581" s="7"/>
      <c r="AR581" s="7"/>
      <c r="AS581" s="7"/>
      <c r="AT581" s="7"/>
      <c r="AU581" s="7"/>
      <c r="AV581" s="7"/>
      <c r="AW581" s="7"/>
      <c r="AX581" s="7"/>
      <c r="AY581" s="7"/>
    </row>
    <row r="582" spans="1:51" ht="16" x14ac:dyDescent="0.2">
      <c r="A582" s="169">
        <v>42758.249999906737</v>
      </c>
      <c r="B582" s="172">
        <v>22972.477904793224</v>
      </c>
      <c r="C582">
        <f t="shared" si="10"/>
        <v>1</v>
      </c>
      <c r="D582"/>
      <c r="E582" s="7"/>
      <c r="F582" s="7"/>
      <c r="G582" s="7"/>
      <c r="H582" s="7"/>
      <c r="I582" s="7"/>
      <c r="J582" s="7"/>
      <c r="K582" s="7"/>
      <c r="L582" s="7"/>
      <c r="M582" s="7"/>
      <c r="N582" s="7"/>
      <c r="O582" s="7"/>
      <c r="P582" s="7"/>
      <c r="Q582" s="7"/>
      <c r="R582" s="7"/>
      <c r="S582" s="7"/>
      <c r="T582" s="7"/>
      <c r="U582" s="7"/>
      <c r="V582" s="7"/>
      <c r="W582" s="7"/>
      <c r="X582" s="7"/>
      <c r="Y582" s="7"/>
      <c r="Z582" s="7"/>
      <c r="AA582" s="7"/>
      <c r="AB582" s="7"/>
      <c r="AC582" s="7"/>
      <c r="AD582" s="7"/>
      <c r="AE582" s="7"/>
      <c r="AF582" s="7"/>
      <c r="AG582" s="7"/>
      <c r="AH582" s="7"/>
      <c r="AI582" s="7"/>
      <c r="AJ582" s="7"/>
      <c r="AK582" s="7"/>
      <c r="AL582" s="7"/>
      <c r="AM582" s="7"/>
      <c r="AN582" s="7"/>
      <c r="AO582" s="7"/>
      <c r="AP582" s="7"/>
      <c r="AQ582" s="7"/>
      <c r="AR582" s="7"/>
      <c r="AS582" s="7"/>
      <c r="AT582" s="7"/>
      <c r="AU582" s="7"/>
      <c r="AV582" s="7"/>
      <c r="AW582" s="7"/>
      <c r="AX582" s="7"/>
      <c r="AY582" s="7"/>
    </row>
    <row r="583" spans="1:51" ht="16" x14ac:dyDescent="0.2">
      <c r="A583" s="168">
        <v>42758.291666573401</v>
      </c>
      <c r="B583" s="171">
        <v>25800.24980421134</v>
      </c>
      <c r="C583">
        <f t="shared" si="10"/>
        <v>1</v>
      </c>
      <c r="D583"/>
      <c r="E583" s="7"/>
      <c r="F583" s="7"/>
      <c r="G583" s="7"/>
      <c r="H583" s="7"/>
      <c r="I583" s="7"/>
      <c r="J583" s="7"/>
      <c r="K583" s="7"/>
      <c r="L583" s="7"/>
      <c r="M583" s="7"/>
      <c r="N583" s="7"/>
      <c r="O583" s="7"/>
      <c r="P583" s="7"/>
      <c r="Q583" s="7"/>
      <c r="R583" s="7"/>
      <c r="S583" s="7"/>
      <c r="T583" s="7"/>
      <c r="U583" s="7"/>
      <c r="V583" s="7"/>
      <c r="W583" s="7"/>
      <c r="X583" s="7"/>
      <c r="Y583" s="7"/>
      <c r="Z583" s="7"/>
      <c r="AA583" s="7"/>
      <c r="AB583" s="7"/>
      <c r="AC583" s="7"/>
      <c r="AD583" s="7"/>
      <c r="AE583" s="7"/>
      <c r="AF583" s="7"/>
      <c r="AG583" s="7"/>
      <c r="AH583" s="7"/>
      <c r="AI583" s="7"/>
      <c r="AJ583" s="7"/>
      <c r="AK583" s="7"/>
      <c r="AL583" s="7"/>
      <c r="AM583" s="7"/>
      <c r="AN583" s="7"/>
      <c r="AO583" s="7"/>
      <c r="AP583" s="7"/>
      <c r="AQ583" s="7"/>
      <c r="AR583" s="7"/>
      <c r="AS583" s="7"/>
      <c r="AT583" s="7"/>
      <c r="AU583" s="7"/>
      <c r="AV583" s="7"/>
      <c r="AW583" s="7"/>
      <c r="AX583" s="7"/>
      <c r="AY583" s="7"/>
    </row>
    <row r="584" spans="1:51" ht="16" x14ac:dyDescent="0.2">
      <c r="A584" s="169">
        <v>42758.333333240065</v>
      </c>
      <c r="B584" s="172">
        <v>27393.274978627902</v>
      </c>
      <c r="C584">
        <f t="shared" si="10"/>
        <v>1</v>
      </c>
      <c r="D584"/>
      <c r="E584" s="7"/>
      <c r="F584" s="7"/>
      <c r="G584" s="7"/>
      <c r="H584" s="7"/>
      <c r="I584" s="7"/>
      <c r="J584" s="7"/>
      <c r="K584" s="7"/>
      <c r="L584" s="7"/>
      <c r="M584" s="7"/>
      <c r="N584" s="7"/>
      <c r="O584" s="7"/>
      <c r="P584" s="7"/>
      <c r="Q584" s="7"/>
      <c r="R584" s="7"/>
      <c r="S584" s="7"/>
      <c r="T584" s="7"/>
      <c r="U584" s="7"/>
      <c r="V584" s="7"/>
      <c r="W584" s="7"/>
      <c r="X584" s="7"/>
      <c r="Y584" s="7"/>
      <c r="Z584" s="7"/>
      <c r="AA584" s="7"/>
      <c r="AB584" s="7"/>
      <c r="AC584" s="7"/>
      <c r="AD584" s="7"/>
      <c r="AE584" s="7"/>
      <c r="AF584" s="7"/>
      <c r="AG584" s="7"/>
      <c r="AH584" s="7"/>
      <c r="AI584" s="7"/>
      <c r="AJ584" s="7"/>
      <c r="AK584" s="7"/>
      <c r="AL584" s="7"/>
      <c r="AM584" s="7"/>
      <c r="AN584" s="7"/>
      <c r="AO584" s="7"/>
      <c r="AP584" s="7"/>
      <c r="AQ584" s="7"/>
      <c r="AR584" s="7"/>
      <c r="AS584" s="7"/>
      <c r="AT584" s="7"/>
      <c r="AU584" s="7"/>
      <c r="AV584" s="7"/>
      <c r="AW584" s="7"/>
      <c r="AX584" s="7"/>
      <c r="AY584" s="7"/>
    </row>
    <row r="585" spans="1:51" ht="16" x14ac:dyDescent="0.2">
      <c r="A585" s="168">
        <v>42758.374999906729</v>
      </c>
      <c r="B585" s="171">
        <v>27741.116742453392</v>
      </c>
      <c r="C585">
        <f t="shared" si="10"/>
        <v>1</v>
      </c>
      <c r="D585"/>
      <c r="E585" s="7"/>
      <c r="F585" s="7"/>
      <c r="G585" s="7"/>
      <c r="H585" s="7"/>
      <c r="I585" s="7"/>
      <c r="J585" s="7"/>
      <c r="K585" s="7"/>
      <c r="L585" s="7"/>
      <c r="M585" s="7"/>
      <c r="N585" s="7"/>
      <c r="O585" s="7"/>
      <c r="P585" s="7"/>
      <c r="Q585" s="7"/>
      <c r="R585" s="7"/>
      <c r="S585" s="7"/>
      <c r="T585" s="7"/>
      <c r="U585" s="7"/>
      <c r="V585" s="7"/>
      <c r="W585" s="7"/>
      <c r="X585" s="7"/>
      <c r="Y585" s="7"/>
      <c r="Z585" s="7"/>
      <c r="AA585" s="7"/>
      <c r="AB585" s="7"/>
      <c r="AC585" s="7"/>
      <c r="AD585" s="7"/>
      <c r="AE585" s="7"/>
      <c r="AF585" s="7"/>
      <c r="AG585" s="7"/>
      <c r="AH585" s="7"/>
      <c r="AI585" s="7"/>
      <c r="AJ585" s="7"/>
      <c r="AK585" s="7"/>
      <c r="AL585" s="7"/>
      <c r="AM585" s="7"/>
      <c r="AN585" s="7"/>
      <c r="AO585" s="7"/>
      <c r="AP585" s="7"/>
      <c r="AQ585" s="7"/>
      <c r="AR585" s="7"/>
      <c r="AS585" s="7"/>
      <c r="AT585" s="7"/>
      <c r="AU585" s="7"/>
      <c r="AV585" s="7"/>
      <c r="AW585" s="7"/>
      <c r="AX585" s="7"/>
      <c r="AY585" s="7"/>
    </row>
    <row r="586" spans="1:51" ht="16" x14ac:dyDescent="0.2">
      <c r="A586" s="169">
        <v>42758.416666573394</v>
      </c>
      <c r="B586" s="172">
        <v>27673.600808644362</v>
      </c>
      <c r="C586">
        <f t="shared" si="10"/>
        <v>1</v>
      </c>
      <c r="D586"/>
      <c r="E586" s="7"/>
      <c r="F586" s="7"/>
      <c r="G586" s="7"/>
      <c r="H586" s="7"/>
      <c r="I586" s="7"/>
      <c r="J586" s="7"/>
      <c r="K586" s="7"/>
      <c r="L586" s="7"/>
      <c r="M586" s="7"/>
      <c r="N586" s="7"/>
      <c r="O586" s="7"/>
      <c r="P586" s="7"/>
      <c r="Q586" s="7"/>
      <c r="R586" s="7"/>
      <c r="S586" s="7"/>
      <c r="T586" s="7"/>
      <c r="U586" s="7"/>
      <c r="V586" s="7"/>
      <c r="W586" s="7"/>
      <c r="X586" s="7"/>
      <c r="Y586" s="7"/>
      <c r="Z586" s="7"/>
      <c r="AA586" s="7"/>
      <c r="AB586" s="7"/>
      <c r="AC586" s="7"/>
      <c r="AD586" s="7"/>
      <c r="AE586" s="7"/>
      <c r="AF586" s="7"/>
      <c r="AG586" s="7"/>
      <c r="AH586" s="7"/>
      <c r="AI586" s="7"/>
      <c r="AJ586" s="7"/>
      <c r="AK586" s="7"/>
      <c r="AL586" s="7"/>
      <c r="AM586" s="7"/>
      <c r="AN586" s="7"/>
      <c r="AO586" s="7"/>
      <c r="AP586" s="7"/>
      <c r="AQ586" s="7"/>
      <c r="AR586" s="7"/>
      <c r="AS586" s="7"/>
      <c r="AT586" s="7"/>
      <c r="AU586" s="7"/>
      <c r="AV586" s="7"/>
      <c r="AW586" s="7"/>
      <c r="AX586" s="7"/>
      <c r="AY586" s="7"/>
    </row>
    <row r="587" spans="1:51" ht="16" x14ac:dyDescent="0.2">
      <c r="A587" s="168">
        <v>42758.458333240058</v>
      </c>
      <c r="B587" s="171">
        <v>27523.801264876714</v>
      </c>
      <c r="C587">
        <f t="shared" si="10"/>
        <v>1</v>
      </c>
      <c r="D587"/>
      <c r="E587" s="7"/>
      <c r="F587" s="7"/>
      <c r="G587" s="7"/>
      <c r="H587" s="7"/>
      <c r="I587" s="7"/>
      <c r="J587" s="7"/>
      <c r="K587" s="7"/>
      <c r="L587" s="7"/>
      <c r="M587" s="7"/>
      <c r="N587" s="7"/>
      <c r="O587" s="7"/>
      <c r="P587" s="7"/>
      <c r="Q587" s="7"/>
      <c r="R587" s="7"/>
      <c r="S587" s="7"/>
      <c r="T587" s="7"/>
      <c r="U587" s="7"/>
      <c r="V587" s="7"/>
      <c r="W587" s="7"/>
      <c r="X587" s="7"/>
      <c r="Y587" s="7"/>
      <c r="Z587" s="7"/>
      <c r="AA587" s="7"/>
      <c r="AB587" s="7"/>
      <c r="AC587" s="7"/>
      <c r="AD587" s="7"/>
      <c r="AE587" s="7"/>
      <c r="AF587" s="7"/>
      <c r="AG587" s="7"/>
      <c r="AH587" s="7"/>
      <c r="AI587" s="7"/>
      <c r="AJ587" s="7"/>
      <c r="AK587" s="7"/>
      <c r="AL587" s="7"/>
      <c r="AM587" s="7"/>
      <c r="AN587" s="7"/>
      <c r="AO587" s="7"/>
      <c r="AP587" s="7"/>
      <c r="AQ587" s="7"/>
      <c r="AR587" s="7"/>
      <c r="AS587" s="7"/>
      <c r="AT587" s="7"/>
      <c r="AU587" s="7"/>
      <c r="AV587" s="7"/>
      <c r="AW587" s="7"/>
      <c r="AX587" s="7"/>
      <c r="AY587" s="7"/>
    </row>
    <row r="588" spans="1:51" ht="16" x14ac:dyDescent="0.2">
      <c r="A588" s="169">
        <v>42758.499999906722</v>
      </c>
      <c r="B588" s="172">
        <v>27533.58086061514</v>
      </c>
      <c r="C588">
        <f t="shared" si="10"/>
        <v>1</v>
      </c>
      <c r="D588"/>
      <c r="E588" s="7"/>
      <c r="F588" s="7"/>
      <c r="G588" s="7"/>
      <c r="H588" s="7"/>
      <c r="I588" s="7"/>
      <c r="J588" s="7"/>
      <c r="K588" s="7"/>
      <c r="L588" s="7"/>
      <c r="M588" s="7"/>
      <c r="N588" s="7"/>
      <c r="O588" s="7"/>
      <c r="P588" s="7"/>
      <c r="Q588" s="7"/>
      <c r="R588" s="7"/>
      <c r="S588" s="7"/>
      <c r="T588" s="7"/>
      <c r="U588" s="7"/>
      <c r="V588" s="7"/>
      <c r="W588" s="7"/>
      <c r="X588" s="7"/>
      <c r="Y588" s="7"/>
      <c r="Z588" s="7"/>
      <c r="AA588" s="7"/>
      <c r="AB588" s="7"/>
      <c r="AC588" s="7"/>
      <c r="AD588" s="7"/>
      <c r="AE588" s="7"/>
      <c r="AF588" s="7"/>
      <c r="AG588" s="7"/>
      <c r="AH588" s="7"/>
      <c r="AI588" s="7"/>
      <c r="AJ588" s="7"/>
      <c r="AK588" s="7"/>
      <c r="AL588" s="7"/>
      <c r="AM588" s="7"/>
      <c r="AN588" s="7"/>
      <c r="AO588" s="7"/>
      <c r="AP588" s="7"/>
      <c r="AQ588" s="7"/>
      <c r="AR588" s="7"/>
      <c r="AS588" s="7"/>
      <c r="AT588" s="7"/>
      <c r="AU588" s="7"/>
      <c r="AV588" s="7"/>
      <c r="AW588" s="7"/>
      <c r="AX588" s="7"/>
      <c r="AY588" s="7"/>
    </row>
    <row r="589" spans="1:51" ht="16" x14ac:dyDescent="0.2">
      <c r="A589" s="168">
        <v>42758.541666573386</v>
      </c>
      <c r="B589" s="171">
        <v>27301.994952513014</v>
      </c>
      <c r="C589">
        <f t="shared" si="10"/>
        <v>1</v>
      </c>
      <c r="D589"/>
      <c r="E589" s="7"/>
      <c r="F589" s="7"/>
      <c r="G589" s="7"/>
      <c r="H589" s="7"/>
      <c r="I589" s="7"/>
      <c r="J589" s="7"/>
      <c r="K589" s="7"/>
      <c r="L589" s="7"/>
      <c r="M589" s="7"/>
      <c r="N589" s="7"/>
      <c r="O589" s="7"/>
      <c r="P589" s="7"/>
      <c r="Q589" s="7"/>
      <c r="R589" s="7"/>
      <c r="S589" s="7"/>
      <c r="T589" s="7"/>
      <c r="U589" s="7"/>
      <c r="V589" s="7"/>
      <c r="W589" s="7"/>
      <c r="X589" s="7"/>
      <c r="Y589" s="7"/>
      <c r="Z589" s="7"/>
      <c r="AA589" s="7"/>
      <c r="AB589" s="7"/>
      <c r="AC589" s="7"/>
      <c r="AD589" s="7"/>
      <c r="AE589" s="7"/>
      <c r="AF589" s="7"/>
      <c r="AG589" s="7"/>
      <c r="AH589" s="7"/>
      <c r="AI589" s="7"/>
      <c r="AJ589" s="7"/>
      <c r="AK589" s="7"/>
      <c r="AL589" s="7"/>
      <c r="AM589" s="7"/>
      <c r="AN589" s="7"/>
      <c r="AO589" s="7"/>
      <c r="AP589" s="7"/>
      <c r="AQ589" s="7"/>
      <c r="AR589" s="7"/>
      <c r="AS589" s="7"/>
      <c r="AT589" s="7"/>
      <c r="AU589" s="7"/>
      <c r="AV589" s="7"/>
      <c r="AW589" s="7"/>
      <c r="AX589" s="7"/>
      <c r="AY589" s="7"/>
    </row>
    <row r="590" spans="1:51" ht="16" x14ac:dyDescent="0.2">
      <c r="A590" s="169">
        <v>42758.583333240051</v>
      </c>
      <c r="B590" s="172">
        <v>26881.49007621107</v>
      </c>
      <c r="C590">
        <f t="shared" si="10"/>
        <v>1</v>
      </c>
      <c r="D590"/>
      <c r="E590" s="7"/>
      <c r="F590" s="7"/>
      <c r="G590" s="7"/>
      <c r="H590" s="7"/>
      <c r="I590" s="7"/>
      <c r="J590" s="7"/>
      <c r="K590" s="7"/>
      <c r="L590" s="7"/>
      <c r="M590" s="7"/>
      <c r="N590" s="7"/>
      <c r="O590" s="7"/>
      <c r="P590" s="7"/>
      <c r="Q590" s="7"/>
      <c r="R590" s="7"/>
      <c r="S590" s="7"/>
      <c r="T590" s="7"/>
      <c r="U590" s="7"/>
      <c r="V590" s="7"/>
      <c r="W590" s="7"/>
      <c r="X590" s="7"/>
      <c r="Y590" s="7"/>
      <c r="Z590" s="7"/>
      <c r="AA590" s="7"/>
      <c r="AB590" s="7"/>
      <c r="AC590" s="7"/>
      <c r="AD590" s="7"/>
      <c r="AE590" s="7"/>
      <c r="AF590" s="7"/>
      <c r="AG590" s="7"/>
      <c r="AH590" s="7"/>
      <c r="AI590" s="7"/>
      <c r="AJ590" s="7"/>
      <c r="AK590" s="7"/>
      <c r="AL590" s="7"/>
      <c r="AM590" s="7"/>
      <c r="AN590" s="7"/>
      <c r="AO590" s="7"/>
      <c r="AP590" s="7"/>
      <c r="AQ590" s="7"/>
      <c r="AR590" s="7"/>
      <c r="AS590" s="7"/>
      <c r="AT590" s="7"/>
      <c r="AU590" s="7"/>
      <c r="AV590" s="7"/>
      <c r="AW590" s="7"/>
      <c r="AX590" s="7"/>
      <c r="AY590" s="7"/>
    </row>
    <row r="591" spans="1:51" ht="16" x14ac:dyDescent="0.2">
      <c r="A591" s="168">
        <v>42758.624999906715</v>
      </c>
      <c r="B591" s="171">
        <v>26595.470954696866</v>
      </c>
      <c r="C591">
        <f t="shared" si="10"/>
        <v>1</v>
      </c>
      <c r="D591"/>
      <c r="E591" s="7"/>
      <c r="F591" s="7"/>
      <c r="G591" s="7"/>
      <c r="H591" s="7"/>
      <c r="I591" s="7"/>
      <c r="J591" s="7"/>
      <c r="K591" s="7"/>
      <c r="L591" s="7"/>
      <c r="M591" s="7"/>
      <c r="N591" s="7"/>
      <c r="O591" s="7"/>
      <c r="P591" s="7"/>
      <c r="Q591" s="7"/>
      <c r="R591" s="7"/>
      <c r="S591" s="7"/>
      <c r="T591" s="7"/>
      <c r="U591" s="7"/>
      <c r="V591" s="7"/>
      <c r="W591" s="7"/>
      <c r="X591" s="7"/>
      <c r="Y591" s="7"/>
      <c r="Z591" s="7"/>
      <c r="AA591" s="7"/>
      <c r="AB591" s="7"/>
      <c r="AC591" s="7"/>
      <c r="AD591" s="7"/>
      <c r="AE591" s="7"/>
      <c r="AF591" s="7"/>
      <c r="AG591" s="7"/>
      <c r="AH591" s="7"/>
      <c r="AI591" s="7"/>
      <c r="AJ591" s="7"/>
      <c r="AK591" s="7"/>
      <c r="AL591" s="7"/>
      <c r="AM591" s="7"/>
      <c r="AN591" s="7"/>
      <c r="AO591" s="7"/>
      <c r="AP591" s="7"/>
      <c r="AQ591" s="7"/>
      <c r="AR591" s="7"/>
      <c r="AS591" s="7"/>
      <c r="AT591" s="7"/>
      <c r="AU591" s="7"/>
      <c r="AV591" s="7"/>
      <c r="AW591" s="7"/>
      <c r="AX591" s="7"/>
      <c r="AY591" s="7"/>
    </row>
    <row r="592" spans="1:51" ht="16" x14ac:dyDescent="0.2">
      <c r="A592" s="169">
        <v>42758.666666573379</v>
      </c>
      <c r="B592" s="172">
        <v>26815.593077436148</v>
      </c>
      <c r="C592">
        <f t="shared" si="10"/>
        <v>1</v>
      </c>
      <c r="D592"/>
      <c r="E592" s="7"/>
      <c r="F592" s="7"/>
      <c r="G592" s="7"/>
      <c r="H592" s="7"/>
      <c r="I592" s="7"/>
      <c r="J592" s="7"/>
      <c r="K592" s="7"/>
      <c r="L592" s="7"/>
      <c r="M592" s="7"/>
      <c r="N592" s="7"/>
      <c r="O592" s="7"/>
      <c r="P592" s="7"/>
      <c r="Q592" s="7"/>
      <c r="R592" s="7"/>
      <c r="S592" s="7"/>
      <c r="T592" s="7"/>
      <c r="U592" s="7"/>
      <c r="V592" s="7"/>
      <c r="W592" s="7"/>
      <c r="X592" s="7"/>
      <c r="Y592" s="7"/>
      <c r="Z592" s="7"/>
      <c r="AA592" s="7"/>
      <c r="AB592" s="7"/>
      <c r="AC592" s="7"/>
      <c r="AD592" s="7"/>
      <c r="AE592" s="7"/>
      <c r="AF592" s="7"/>
      <c r="AG592" s="7"/>
      <c r="AH592" s="7"/>
      <c r="AI592" s="7"/>
      <c r="AJ592" s="7"/>
      <c r="AK592" s="7"/>
      <c r="AL592" s="7"/>
      <c r="AM592" s="7"/>
      <c r="AN592" s="7"/>
      <c r="AO592" s="7"/>
      <c r="AP592" s="7"/>
      <c r="AQ592" s="7"/>
      <c r="AR592" s="7"/>
      <c r="AS592" s="7"/>
      <c r="AT592" s="7"/>
      <c r="AU592" s="7"/>
      <c r="AV592" s="7"/>
      <c r="AW592" s="7"/>
      <c r="AX592" s="7"/>
      <c r="AY592" s="7"/>
    </row>
    <row r="593" spans="1:51" ht="16" x14ac:dyDescent="0.2">
      <c r="A593" s="168">
        <v>42758.708333240043</v>
      </c>
      <c r="B593" s="171">
        <v>27654.081517743809</v>
      </c>
      <c r="C593">
        <f t="shared" si="10"/>
        <v>1</v>
      </c>
      <c r="D593"/>
      <c r="E593" s="7"/>
      <c r="F593" s="7"/>
      <c r="G593" s="7"/>
      <c r="H593" s="7"/>
      <c r="I593" s="7"/>
      <c r="J593" s="7"/>
      <c r="K593" s="7"/>
      <c r="L593" s="7"/>
      <c r="M593" s="7"/>
      <c r="N593" s="7"/>
      <c r="O593" s="7"/>
      <c r="P593" s="7"/>
      <c r="Q593" s="7"/>
      <c r="R593" s="7"/>
      <c r="S593" s="7"/>
      <c r="T593" s="7"/>
      <c r="U593" s="7"/>
      <c r="V593" s="7"/>
      <c r="W593" s="7"/>
      <c r="X593" s="7"/>
      <c r="Y593" s="7"/>
      <c r="Z593" s="7"/>
      <c r="AA593" s="7"/>
      <c r="AB593" s="7"/>
      <c r="AC593" s="7"/>
      <c r="AD593" s="7"/>
      <c r="AE593" s="7"/>
      <c r="AF593" s="7"/>
      <c r="AG593" s="7"/>
      <c r="AH593" s="7"/>
      <c r="AI593" s="7"/>
      <c r="AJ593" s="7"/>
      <c r="AK593" s="7"/>
      <c r="AL593" s="7"/>
      <c r="AM593" s="7"/>
      <c r="AN593" s="7"/>
      <c r="AO593" s="7"/>
      <c r="AP593" s="7"/>
      <c r="AQ593" s="7"/>
      <c r="AR593" s="7"/>
      <c r="AS593" s="7"/>
      <c r="AT593" s="7"/>
      <c r="AU593" s="7"/>
      <c r="AV593" s="7"/>
      <c r="AW593" s="7"/>
      <c r="AX593" s="7"/>
      <c r="AY593" s="7"/>
    </row>
    <row r="594" spans="1:51" ht="16" x14ac:dyDescent="0.2">
      <c r="A594" s="169">
        <v>42758.749999906708</v>
      </c>
      <c r="B594" s="172">
        <v>30262.840777421767</v>
      </c>
      <c r="C594">
        <f t="shared" si="10"/>
        <v>1</v>
      </c>
      <c r="D594"/>
      <c r="E594" s="7"/>
      <c r="F594" s="7"/>
      <c r="G594" s="7"/>
      <c r="H594" s="7"/>
      <c r="I594" s="7"/>
      <c r="J594" s="7"/>
      <c r="K594" s="7"/>
      <c r="L594" s="7"/>
      <c r="M594" s="7"/>
      <c r="N594" s="7"/>
      <c r="O594" s="7"/>
      <c r="P594" s="7"/>
      <c r="Q594" s="7"/>
      <c r="R594" s="7"/>
      <c r="S594" s="7"/>
      <c r="T594" s="7"/>
      <c r="U594" s="7"/>
      <c r="V594" s="7"/>
      <c r="W594" s="7"/>
      <c r="X594" s="7"/>
      <c r="Y594" s="7"/>
      <c r="Z594" s="7"/>
      <c r="AA594" s="7"/>
      <c r="AB594" s="7"/>
      <c r="AC594" s="7"/>
      <c r="AD594" s="7"/>
      <c r="AE594" s="7"/>
      <c r="AF594" s="7"/>
      <c r="AG594" s="7"/>
      <c r="AH594" s="7"/>
      <c r="AI594" s="7"/>
      <c r="AJ594" s="7"/>
      <c r="AK594" s="7"/>
      <c r="AL594" s="7"/>
      <c r="AM594" s="7"/>
      <c r="AN594" s="7"/>
      <c r="AO594" s="7"/>
      <c r="AP594" s="7"/>
      <c r="AQ594" s="7"/>
      <c r="AR594" s="7"/>
      <c r="AS594" s="7"/>
      <c r="AT594" s="7"/>
      <c r="AU594" s="7"/>
      <c r="AV594" s="7"/>
      <c r="AW594" s="7"/>
      <c r="AX594" s="7"/>
      <c r="AY594" s="7"/>
    </row>
    <row r="595" spans="1:51" ht="16" x14ac:dyDescent="0.2">
      <c r="A595" s="168">
        <v>42758.791666573372</v>
      </c>
      <c r="B595" s="171">
        <v>31291.356304646277</v>
      </c>
      <c r="C595">
        <f t="shared" si="10"/>
        <v>1</v>
      </c>
      <c r="D595"/>
      <c r="E595" s="7"/>
      <c r="F595" s="7"/>
      <c r="G595" s="7"/>
      <c r="H595" s="7"/>
      <c r="I595" s="7"/>
      <c r="J595" s="7"/>
      <c r="K595" s="7"/>
      <c r="L595" s="7"/>
      <c r="M595" s="7"/>
      <c r="N595" s="7"/>
      <c r="O595" s="7"/>
      <c r="P595" s="7"/>
      <c r="Q595" s="7"/>
      <c r="R595" s="7"/>
      <c r="S595" s="7"/>
      <c r="T595" s="7"/>
      <c r="U595" s="7"/>
      <c r="V595" s="7"/>
      <c r="W595" s="7"/>
      <c r="X595" s="7"/>
      <c r="Y595" s="7"/>
      <c r="Z595" s="7"/>
      <c r="AA595" s="7"/>
      <c r="AB595" s="7"/>
      <c r="AC595" s="7"/>
      <c r="AD595" s="7"/>
      <c r="AE595" s="7"/>
      <c r="AF595" s="7"/>
      <c r="AG595" s="7"/>
      <c r="AH595" s="7"/>
      <c r="AI595" s="7"/>
      <c r="AJ595" s="7"/>
      <c r="AK595" s="7"/>
      <c r="AL595" s="7"/>
      <c r="AM595" s="7"/>
      <c r="AN595" s="7"/>
      <c r="AO595" s="7"/>
      <c r="AP595" s="7"/>
      <c r="AQ595" s="7"/>
      <c r="AR595" s="7"/>
      <c r="AS595" s="7"/>
      <c r="AT595" s="7"/>
      <c r="AU595" s="7"/>
      <c r="AV595" s="7"/>
      <c r="AW595" s="7"/>
      <c r="AX595" s="7"/>
      <c r="AY595" s="7"/>
    </row>
    <row r="596" spans="1:51" ht="16" x14ac:dyDescent="0.2">
      <c r="A596" s="169">
        <v>42758.833333240036</v>
      </c>
      <c r="B596" s="172">
        <v>30878.338463246062</v>
      </c>
      <c r="C596">
        <f t="shared" si="10"/>
        <v>1</v>
      </c>
      <c r="D596"/>
      <c r="E596" s="7"/>
      <c r="F596" s="7"/>
      <c r="G596" s="7"/>
      <c r="H596" s="7"/>
      <c r="I596" s="7"/>
      <c r="J596" s="7"/>
      <c r="K596" s="7"/>
      <c r="L596" s="7"/>
      <c r="M596" s="7"/>
      <c r="N596" s="7"/>
      <c r="O596" s="7"/>
      <c r="P596" s="7"/>
      <c r="Q596" s="7"/>
      <c r="R596" s="7"/>
      <c r="S596" s="7"/>
      <c r="T596" s="7"/>
      <c r="U596" s="7"/>
      <c r="V596" s="7"/>
      <c r="W596" s="7"/>
      <c r="X596" s="7"/>
      <c r="Y596" s="7"/>
      <c r="Z596" s="7"/>
      <c r="AA596" s="7"/>
      <c r="AB596" s="7"/>
      <c r="AC596" s="7"/>
      <c r="AD596" s="7"/>
      <c r="AE596" s="7"/>
      <c r="AF596" s="7"/>
      <c r="AG596" s="7"/>
      <c r="AH596" s="7"/>
      <c r="AI596" s="7"/>
      <c r="AJ596" s="7"/>
      <c r="AK596" s="7"/>
      <c r="AL596" s="7"/>
      <c r="AM596" s="7"/>
      <c r="AN596" s="7"/>
      <c r="AO596" s="7"/>
      <c r="AP596" s="7"/>
      <c r="AQ596" s="7"/>
      <c r="AR596" s="7"/>
      <c r="AS596" s="7"/>
      <c r="AT596" s="7"/>
      <c r="AU596" s="7"/>
      <c r="AV596" s="7"/>
      <c r="AW596" s="7"/>
      <c r="AX596" s="7"/>
      <c r="AY596" s="7"/>
    </row>
    <row r="597" spans="1:51" ht="16" x14ac:dyDescent="0.2">
      <c r="A597" s="168">
        <v>42758.8749999067</v>
      </c>
      <c r="B597" s="171">
        <v>30082.615859806563</v>
      </c>
      <c r="C597">
        <f t="shared" si="10"/>
        <v>1</v>
      </c>
      <c r="D597"/>
      <c r="E597" s="7"/>
      <c r="F597" s="7"/>
      <c r="G597" s="7"/>
      <c r="H597" s="7"/>
      <c r="I597" s="7"/>
      <c r="J597" s="7"/>
      <c r="K597" s="7"/>
      <c r="L597" s="7"/>
      <c r="M597" s="7"/>
      <c r="N597" s="7"/>
      <c r="O597" s="7"/>
      <c r="P597" s="7"/>
      <c r="Q597" s="7"/>
      <c r="R597" s="7"/>
      <c r="S597" s="7"/>
      <c r="T597" s="7"/>
      <c r="U597" s="7"/>
      <c r="V597" s="7"/>
      <c r="W597" s="7"/>
      <c r="X597" s="7"/>
      <c r="Y597" s="7"/>
      <c r="Z597" s="7"/>
      <c r="AA597" s="7"/>
      <c r="AB597" s="7"/>
      <c r="AC597" s="7"/>
      <c r="AD597" s="7"/>
      <c r="AE597" s="7"/>
      <c r="AF597" s="7"/>
      <c r="AG597" s="7"/>
      <c r="AH597" s="7"/>
      <c r="AI597" s="7"/>
      <c r="AJ597" s="7"/>
      <c r="AK597" s="7"/>
      <c r="AL597" s="7"/>
      <c r="AM597" s="7"/>
      <c r="AN597" s="7"/>
      <c r="AO597" s="7"/>
      <c r="AP597" s="7"/>
      <c r="AQ597" s="7"/>
      <c r="AR597" s="7"/>
      <c r="AS597" s="7"/>
      <c r="AT597" s="7"/>
      <c r="AU597" s="7"/>
      <c r="AV597" s="7"/>
      <c r="AW597" s="7"/>
      <c r="AX597" s="7"/>
      <c r="AY597" s="7"/>
    </row>
    <row r="598" spans="1:51" ht="16" x14ac:dyDescent="0.2">
      <c r="A598" s="169">
        <v>42758.916666573365</v>
      </c>
      <c r="B598" s="172">
        <v>28410.662167441256</v>
      </c>
      <c r="C598">
        <f t="shared" si="10"/>
        <v>1</v>
      </c>
      <c r="D598"/>
      <c r="E598" s="7"/>
      <c r="F598" s="7"/>
      <c r="G598" s="7"/>
      <c r="H598" s="7"/>
      <c r="I598" s="7"/>
      <c r="J598" s="7"/>
      <c r="K598" s="7"/>
      <c r="L598" s="7"/>
      <c r="M598" s="7"/>
      <c r="N598" s="7"/>
      <c r="O598" s="7"/>
      <c r="P598" s="7"/>
      <c r="Q598" s="7"/>
      <c r="R598" s="7"/>
      <c r="S598" s="7"/>
      <c r="T598" s="7"/>
      <c r="U598" s="7"/>
      <c r="V598" s="7"/>
      <c r="W598" s="7"/>
      <c r="X598" s="7"/>
      <c r="Y598" s="7"/>
      <c r="Z598" s="7"/>
      <c r="AA598" s="7"/>
      <c r="AB598" s="7"/>
      <c r="AC598" s="7"/>
      <c r="AD598" s="7"/>
      <c r="AE598" s="7"/>
      <c r="AF598" s="7"/>
      <c r="AG598" s="7"/>
      <c r="AH598" s="7"/>
      <c r="AI598" s="7"/>
      <c r="AJ598" s="7"/>
      <c r="AK598" s="7"/>
      <c r="AL598" s="7"/>
      <c r="AM598" s="7"/>
      <c r="AN598" s="7"/>
      <c r="AO598" s="7"/>
      <c r="AP598" s="7"/>
      <c r="AQ598" s="7"/>
      <c r="AR598" s="7"/>
      <c r="AS598" s="7"/>
      <c r="AT598" s="7"/>
      <c r="AU598" s="7"/>
      <c r="AV598" s="7"/>
      <c r="AW598" s="7"/>
      <c r="AX598" s="7"/>
      <c r="AY598" s="7"/>
    </row>
    <row r="599" spans="1:51" ht="16" x14ac:dyDescent="0.2">
      <c r="A599" s="168">
        <v>42758.958333240029</v>
      </c>
      <c r="B599" s="171">
        <v>26293.752247573153</v>
      </c>
      <c r="C599">
        <f t="shared" si="10"/>
        <v>1</v>
      </c>
      <c r="D599"/>
      <c r="E599" s="7"/>
      <c r="F599" s="7"/>
      <c r="G599" s="7"/>
      <c r="H599" s="7"/>
      <c r="I599" s="7"/>
      <c r="J599" s="7"/>
      <c r="K599" s="7"/>
      <c r="L599" s="7"/>
      <c r="M599" s="7"/>
      <c r="N599" s="7"/>
      <c r="O599" s="7"/>
      <c r="P599" s="7"/>
      <c r="Q599" s="7"/>
      <c r="R599" s="7"/>
      <c r="S599" s="7"/>
      <c r="T599" s="7"/>
      <c r="U599" s="7"/>
      <c r="V599" s="7"/>
      <c r="W599" s="7"/>
      <c r="X599" s="7"/>
      <c r="Y599" s="7"/>
      <c r="Z599" s="7"/>
      <c r="AA599" s="7"/>
      <c r="AB599" s="7"/>
      <c r="AC599" s="7"/>
      <c r="AD599" s="7"/>
      <c r="AE599" s="7"/>
      <c r="AF599" s="7"/>
      <c r="AG599" s="7"/>
      <c r="AH599" s="7"/>
      <c r="AI599" s="7"/>
      <c r="AJ599" s="7"/>
      <c r="AK599" s="7"/>
      <c r="AL599" s="7"/>
      <c r="AM599" s="7"/>
      <c r="AN599" s="7"/>
      <c r="AO599" s="7"/>
      <c r="AP599" s="7"/>
      <c r="AQ599" s="7"/>
      <c r="AR599" s="7"/>
      <c r="AS599" s="7"/>
      <c r="AT599" s="7"/>
      <c r="AU599" s="7"/>
      <c r="AV599" s="7"/>
      <c r="AW599" s="7"/>
      <c r="AX599" s="7"/>
      <c r="AY599" s="7"/>
    </row>
    <row r="600" spans="1:51" ht="16" x14ac:dyDescent="0.2">
      <c r="A600" s="169">
        <v>42758.999999906693</v>
      </c>
      <c r="B600" s="172">
        <v>24409.773805142773</v>
      </c>
      <c r="C600">
        <f t="shared" si="10"/>
        <v>1</v>
      </c>
      <c r="D600"/>
      <c r="E600" s="7"/>
      <c r="F600" s="7"/>
      <c r="G600" s="7"/>
      <c r="H600" s="7"/>
      <c r="I600" s="7"/>
      <c r="J600" s="7"/>
      <c r="K600" s="7"/>
      <c r="L600" s="7"/>
      <c r="M600" s="7"/>
      <c r="N600" s="7"/>
      <c r="O600" s="7"/>
      <c r="P600" s="7"/>
      <c r="Q600" s="7"/>
      <c r="R600" s="7"/>
      <c r="S600" s="7"/>
      <c r="T600" s="7"/>
      <c r="U600" s="7"/>
      <c r="V600" s="7"/>
      <c r="W600" s="7"/>
      <c r="X600" s="7"/>
      <c r="Y600" s="7"/>
      <c r="Z600" s="7"/>
      <c r="AA600" s="7"/>
      <c r="AB600" s="7"/>
      <c r="AC600" s="7"/>
      <c r="AD600" s="7"/>
      <c r="AE600" s="7"/>
      <c r="AF600" s="7"/>
      <c r="AG600" s="7"/>
      <c r="AH600" s="7"/>
      <c r="AI600" s="7"/>
      <c r="AJ600" s="7"/>
      <c r="AK600" s="7"/>
      <c r="AL600" s="7"/>
      <c r="AM600" s="7"/>
      <c r="AN600" s="7"/>
      <c r="AO600" s="7"/>
      <c r="AP600" s="7"/>
      <c r="AQ600" s="7"/>
      <c r="AR600" s="7"/>
      <c r="AS600" s="7"/>
      <c r="AT600" s="7"/>
      <c r="AU600" s="7"/>
      <c r="AV600" s="7"/>
      <c r="AW600" s="7"/>
      <c r="AX600" s="7"/>
      <c r="AY600" s="7"/>
    </row>
    <row r="601" spans="1:51" ht="16" x14ac:dyDescent="0.2">
      <c r="A601" s="168">
        <v>42759.041666573357</v>
      </c>
      <c r="B601" s="171">
        <v>23550.060254327764</v>
      </c>
      <c r="C601">
        <f t="shared" si="10"/>
        <v>1</v>
      </c>
      <c r="D601"/>
      <c r="E601" s="7"/>
      <c r="F601" s="7"/>
      <c r="G601" s="7"/>
      <c r="H601" s="7"/>
      <c r="I601" s="7"/>
      <c r="J601" s="7"/>
      <c r="K601" s="7"/>
      <c r="L601" s="7"/>
      <c r="M601" s="7"/>
      <c r="N601" s="7"/>
      <c r="O601" s="7"/>
      <c r="P601" s="7"/>
      <c r="Q601" s="7"/>
      <c r="R601" s="7"/>
      <c r="S601" s="7"/>
      <c r="T601" s="7"/>
      <c r="U601" s="7"/>
      <c r="V601" s="7"/>
      <c r="W601" s="7"/>
      <c r="X601" s="7"/>
      <c r="Y601" s="7"/>
      <c r="Z601" s="7"/>
      <c r="AA601" s="7"/>
      <c r="AB601" s="7"/>
      <c r="AC601" s="7"/>
      <c r="AD601" s="7"/>
      <c r="AE601" s="7"/>
      <c r="AF601" s="7"/>
      <c r="AG601" s="7"/>
      <c r="AH601" s="7"/>
      <c r="AI601" s="7"/>
      <c r="AJ601" s="7"/>
      <c r="AK601" s="7"/>
      <c r="AL601" s="7"/>
      <c r="AM601" s="7"/>
      <c r="AN601" s="7"/>
      <c r="AO601" s="7"/>
      <c r="AP601" s="7"/>
      <c r="AQ601" s="7"/>
      <c r="AR601" s="7"/>
      <c r="AS601" s="7"/>
      <c r="AT601" s="7"/>
      <c r="AU601" s="7"/>
      <c r="AV601" s="7"/>
      <c r="AW601" s="7"/>
      <c r="AX601" s="7"/>
      <c r="AY601" s="7"/>
    </row>
    <row r="602" spans="1:51" ht="16" x14ac:dyDescent="0.2">
      <c r="A602" s="169">
        <v>42759.083333240022</v>
      </c>
      <c r="B602" s="172">
        <v>22806.459182562572</v>
      </c>
      <c r="C602">
        <f t="shared" si="10"/>
        <v>1</v>
      </c>
      <c r="D602"/>
      <c r="E602" s="7"/>
      <c r="F602" s="7"/>
      <c r="G602" s="7"/>
      <c r="H602" s="7"/>
      <c r="I602" s="7"/>
      <c r="J602" s="7"/>
      <c r="K602" s="7"/>
      <c r="L602" s="7"/>
      <c r="M602" s="7"/>
      <c r="N602" s="7"/>
      <c r="O602" s="7"/>
      <c r="P602" s="7"/>
      <c r="Q602" s="7"/>
      <c r="R602" s="7"/>
      <c r="S602" s="7"/>
      <c r="T602" s="7"/>
      <c r="U602" s="7"/>
      <c r="V602" s="7"/>
      <c r="W602" s="7"/>
      <c r="X602" s="7"/>
      <c r="Y602" s="7"/>
      <c r="Z602" s="7"/>
      <c r="AA602" s="7"/>
      <c r="AB602" s="7"/>
      <c r="AC602" s="7"/>
      <c r="AD602" s="7"/>
      <c r="AE602" s="7"/>
      <c r="AF602" s="7"/>
      <c r="AG602" s="7"/>
      <c r="AH602" s="7"/>
      <c r="AI602" s="7"/>
      <c r="AJ602" s="7"/>
      <c r="AK602" s="7"/>
      <c r="AL602" s="7"/>
      <c r="AM602" s="7"/>
      <c r="AN602" s="7"/>
      <c r="AO602" s="7"/>
      <c r="AP602" s="7"/>
      <c r="AQ602" s="7"/>
      <c r="AR602" s="7"/>
      <c r="AS602" s="7"/>
      <c r="AT602" s="7"/>
      <c r="AU602" s="7"/>
      <c r="AV602" s="7"/>
      <c r="AW602" s="7"/>
      <c r="AX602" s="7"/>
      <c r="AY602" s="7"/>
    </row>
    <row r="603" spans="1:51" ht="16" x14ac:dyDescent="0.2">
      <c r="A603" s="168">
        <v>42759.124999906686</v>
      </c>
      <c r="B603" s="171">
        <v>22391.527433048526</v>
      </c>
      <c r="C603">
        <f t="shared" si="10"/>
        <v>1</v>
      </c>
      <c r="D603"/>
      <c r="E603" s="7"/>
      <c r="F603" s="7"/>
      <c r="G603" s="7"/>
      <c r="H603" s="7"/>
      <c r="I603" s="7"/>
      <c r="J603" s="7"/>
      <c r="K603" s="7"/>
      <c r="L603" s="7"/>
      <c r="M603" s="7"/>
      <c r="N603" s="7"/>
      <c r="O603" s="7"/>
      <c r="P603" s="7"/>
      <c r="Q603" s="7"/>
      <c r="R603" s="7"/>
      <c r="S603" s="7"/>
      <c r="T603" s="7"/>
      <c r="U603" s="7"/>
      <c r="V603" s="7"/>
      <c r="W603" s="7"/>
      <c r="X603" s="7"/>
      <c r="Y603" s="7"/>
      <c r="Z603" s="7"/>
      <c r="AA603" s="7"/>
      <c r="AB603" s="7"/>
      <c r="AC603" s="7"/>
      <c r="AD603" s="7"/>
      <c r="AE603" s="7"/>
      <c r="AF603" s="7"/>
      <c r="AG603" s="7"/>
      <c r="AH603" s="7"/>
      <c r="AI603" s="7"/>
      <c r="AJ603" s="7"/>
      <c r="AK603" s="7"/>
      <c r="AL603" s="7"/>
      <c r="AM603" s="7"/>
      <c r="AN603" s="7"/>
      <c r="AO603" s="7"/>
      <c r="AP603" s="7"/>
      <c r="AQ603" s="7"/>
      <c r="AR603" s="7"/>
      <c r="AS603" s="7"/>
      <c r="AT603" s="7"/>
      <c r="AU603" s="7"/>
      <c r="AV603" s="7"/>
      <c r="AW603" s="7"/>
      <c r="AX603" s="7"/>
      <c r="AY603" s="7"/>
    </row>
    <row r="604" spans="1:51" ht="16" x14ac:dyDescent="0.2">
      <c r="A604" s="169">
        <v>42759.16666657335</v>
      </c>
      <c r="B604" s="172">
        <v>22373.546662925823</v>
      </c>
      <c r="C604">
        <f t="shared" si="10"/>
        <v>1</v>
      </c>
      <c r="D604"/>
      <c r="E604" s="7"/>
      <c r="F604" s="7"/>
      <c r="G604" s="7"/>
      <c r="H604" s="7"/>
      <c r="I604" s="7"/>
      <c r="J604" s="7"/>
      <c r="K604" s="7"/>
      <c r="L604" s="7"/>
      <c r="M604" s="7"/>
      <c r="N604" s="7"/>
      <c r="O604" s="7"/>
      <c r="P604" s="7"/>
      <c r="Q604" s="7"/>
      <c r="R604" s="7"/>
      <c r="S604" s="7"/>
      <c r="T604" s="7"/>
      <c r="U604" s="7"/>
      <c r="V604" s="7"/>
      <c r="W604" s="7"/>
      <c r="X604" s="7"/>
      <c r="Y604" s="7"/>
      <c r="Z604" s="7"/>
      <c r="AA604" s="7"/>
      <c r="AB604" s="7"/>
      <c r="AC604" s="7"/>
      <c r="AD604" s="7"/>
      <c r="AE604" s="7"/>
      <c r="AF604" s="7"/>
      <c r="AG604" s="7"/>
      <c r="AH604" s="7"/>
      <c r="AI604" s="7"/>
      <c r="AJ604" s="7"/>
      <c r="AK604" s="7"/>
      <c r="AL604" s="7"/>
      <c r="AM604" s="7"/>
      <c r="AN604" s="7"/>
      <c r="AO604" s="7"/>
      <c r="AP604" s="7"/>
      <c r="AQ604" s="7"/>
      <c r="AR604" s="7"/>
      <c r="AS604" s="7"/>
      <c r="AT604" s="7"/>
      <c r="AU604" s="7"/>
      <c r="AV604" s="7"/>
      <c r="AW604" s="7"/>
      <c r="AX604" s="7"/>
      <c r="AY604" s="7"/>
    </row>
    <row r="605" spans="1:51" ht="16" x14ac:dyDescent="0.2">
      <c r="A605" s="168">
        <v>42759.208333240014</v>
      </c>
      <c r="B605" s="171">
        <v>23072.568614000298</v>
      </c>
      <c r="C605">
        <f t="shared" si="10"/>
        <v>1</v>
      </c>
      <c r="D605"/>
      <c r="E605" s="7"/>
      <c r="F605" s="7"/>
      <c r="G605" s="7"/>
      <c r="H605" s="7"/>
      <c r="I605" s="7"/>
      <c r="J605" s="7"/>
      <c r="K605" s="7"/>
      <c r="L605" s="7"/>
      <c r="M605" s="7"/>
      <c r="N605" s="7"/>
      <c r="O605" s="7"/>
      <c r="P605" s="7"/>
      <c r="Q605" s="7"/>
      <c r="R605" s="7"/>
      <c r="S605" s="7"/>
      <c r="T605" s="7"/>
      <c r="U605" s="7"/>
      <c r="V605" s="7"/>
      <c r="W605" s="7"/>
      <c r="X605" s="7"/>
      <c r="Y605" s="7"/>
      <c r="Z605" s="7"/>
      <c r="AA605" s="7"/>
      <c r="AB605" s="7"/>
      <c r="AC605" s="7"/>
      <c r="AD605" s="7"/>
      <c r="AE605" s="7"/>
      <c r="AF605" s="7"/>
      <c r="AG605" s="7"/>
      <c r="AH605" s="7"/>
      <c r="AI605" s="7"/>
      <c r="AJ605" s="7"/>
      <c r="AK605" s="7"/>
      <c r="AL605" s="7"/>
      <c r="AM605" s="7"/>
      <c r="AN605" s="7"/>
      <c r="AO605" s="7"/>
      <c r="AP605" s="7"/>
      <c r="AQ605" s="7"/>
      <c r="AR605" s="7"/>
      <c r="AS605" s="7"/>
      <c r="AT605" s="7"/>
      <c r="AU605" s="7"/>
      <c r="AV605" s="7"/>
      <c r="AW605" s="7"/>
      <c r="AX605" s="7"/>
      <c r="AY605" s="7"/>
    </row>
    <row r="606" spans="1:51" ht="16" x14ac:dyDescent="0.2">
      <c r="A606" s="169">
        <v>42759.249999906679</v>
      </c>
      <c r="B606" s="172">
        <v>24749.072229396843</v>
      </c>
      <c r="C606">
        <f t="shared" si="10"/>
        <v>1</v>
      </c>
      <c r="D606"/>
      <c r="E606" s="7"/>
      <c r="F606" s="7"/>
      <c r="G606" s="7"/>
      <c r="H606" s="7"/>
      <c r="I606" s="7"/>
      <c r="J606" s="7"/>
      <c r="K606" s="7"/>
      <c r="L606" s="7"/>
      <c r="M606" s="7"/>
      <c r="N606" s="7"/>
      <c r="O606" s="7"/>
      <c r="P606" s="7"/>
      <c r="Q606" s="7"/>
      <c r="R606" s="7"/>
      <c r="S606" s="7"/>
      <c r="T606" s="7"/>
      <c r="U606" s="7"/>
      <c r="V606" s="7"/>
      <c r="W606" s="7"/>
      <c r="X606" s="7"/>
      <c r="Y606" s="7"/>
      <c r="Z606" s="7"/>
      <c r="AA606" s="7"/>
      <c r="AB606" s="7"/>
      <c r="AC606" s="7"/>
      <c r="AD606" s="7"/>
      <c r="AE606" s="7"/>
      <c r="AF606" s="7"/>
      <c r="AG606" s="7"/>
      <c r="AH606" s="7"/>
      <c r="AI606" s="7"/>
      <c r="AJ606" s="7"/>
      <c r="AK606" s="7"/>
      <c r="AL606" s="7"/>
      <c r="AM606" s="7"/>
      <c r="AN606" s="7"/>
      <c r="AO606" s="7"/>
      <c r="AP606" s="7"/>
      <c r="AQ606" s="7"/>
      <c r="AR606" s="7"/>
      <c r="AS606" s="7"/>
      <c r="AT606" s="7"/>
      <c r="AU606" s="7"/>
      <c r="AV606" s="7"/>
      <c r="AW606" s="7"/>
      <c r="AX606" s="7"/>
      <c r="AY606" s="7"/>
    </row>
    <row r="607" spans="1:51" ht="16" x14ac:dyDescent="0.2">
      <c r="A607" s="168">
        <v>42759.291666573343</v>
      </c>
      <c r="B607" s="171">
        <v>27387.414052229342</v>
      </c>
      <c r="C607">
        <f t="shared" si="10"/>
        <v>1</v>
      </c>
      <c r="D607"/>
      <c r="E607" s="7"/>
      <c r="F607" s="7"/>
      <c r="G607" s="7"/>
      <c r="H607" s="7"/>
      <c r="I607" s="7"/>
      <c r="J607" s="7"/>
      <c r="K607" s="7"/>
      <c r="L607" s="7"/>
      <c r="M607" s="7"/>
      <c r="N607" s="7"/>
      <c r="O607" s="7"/>
      <c r="P607" s="7"/>
      <c r="Q607" s="7"/>
      <c r="R607" s="7"/>
      <c r="S607" s="7"/>
      <c r="T607" s="7"/>
      <c r="U607" s="7"/>
      <c r="V607" s="7"/>
      <c r="W607" s="7"/>
      <c r="X607" s="7"/>
      <c r="Y607" s="7"/>
      <c r="Z607" s="7"/>
      <c r="AA607" s="7"/>
      <c r="AB607" s="7"/>
      <c r="AC607" s="7"/>
      <c r="AD607" s="7"/>
      <c r="AE607" s="7"/>
      <c r="AF607" s="7"/>
      <c r="AG607" s="7"/>
      <c r="AH607" s="7"/>
      <c r="AI607" s="7"/>
      <c r="AJ607" s="7"/>
      <c r="AK607" s="7"/>
      <c r="AL607" s="7"/>
      <c r="AM607" s="7"/>
      <c r="AN607" s="7"/>
      <c r="AO607" s="7"/>
      <c r="AP607" s="7"/>
      <c r="AQ607" s="7"/>
      <c r="AR607" s="7"/>
      <c r="AS607" s="7"/>
      <c r="AT607" s="7"/>
      <c r="AU607" s="7"/>
      <c r="AV607" s="7"/>
      <c r="AW607" s="7"/>
      <c r="AX607" s="7"/>
      <c r="AY607" s="7"/>
    </row>
    <row r="608" spans="1:51" ht="16" x14ac:dyDescent="0.2">
      <c r="A608" s="169">
        <v>42759.333333240007</v>
      </c>
      <c r="B608" s="172">
        <v>28777.449418265653</v>
      </c>
      <c r="C608">
        <f t="shared" si="10"/>
        <v>1</v>
      </c>
      <c r="D608"/>
      <c r="E608" s="7"/>
      <c r="F608" s="7"/>
      <c r="G608" s="7"/>
      <c r="H608" s="7"/>
      <c r="I608" s="7"/>
      <c r="J608" s="7"/>
      <c r="K608" s="7"/>
      <c r="L608" s="7"/>
      <c r="M608" s="7"/>
      <c r="N608" s="7"/>
      <c r="O608" s="7"/>
      <c r="P608" s="7"/>
      <c r="Q608" s="7"/>
      <c r="R608" s="7"/>
      <c r="S608" s="7"/>
      <c r="T608" s="7"/>
      <c r="U608" s="7"/>
      <c r="V608" s="7"/>
      <c r="W608" s="7"/>
      <c r="X608" s="7"/>
      <c r="Y608" s="7"/>
      <c r="Z608" s="7"/>
      <c r="AA608" s="7"/>
      <c r="AB608" s="7"/>
      <c r="AC608" s="7"/>
      <c r="AD608" s="7"/>
      <c r="AE608" s="7"/>
      <c r="AF608" s="7"/>
      <c r="AG608" s="7"/>
      <c r="AH608" s="7"/>
      <c r="AI608" s="7"/>
      <c r="AJ608" s="7"/>
      <c r="AK608" s="7"/>
      <c r="AL608" s="7"/>
      <c r="AM608" s="7"/>
      <c r="AN608" s="7"/>
      <c r="AO608" s="7"/>
      <c r="AP608" s="7"/>
      <c r="AQ608" s="7"/>
      <c r="AR608" s="7"/>
      <c r="AS608" s="7"/>
      <c r="AT608" s="7"/>
      <c r="AU608" s="7"/>
      <c r="AV608" s="7"/>
      <c r="AW608" s="7"/>
      <c r="AX608" s="7"/>
      <c r="AY608" s="7"/>
    </row>
    <row r="609" spans="1:51" ht="16" x14ac:dyDescent="0.2">
      <c r="A609" s="168">
        <v>42759.374999906671</v>
      </c>
      <c r="B609" s="171">
        <v>28291.382575866763</v>
      </c>
      <c r="C609">
        <f t="shared" si="10"/>
        <v>1</v>
      </c>
      <c r="D609"/>
      <c r="E609" s="7"/>
      <c r="F609" s="7"/>
      <c r="G609" s="7"/>
      <c r="H609" s="7"/>
      <c r="I609" s="7"/>
      <c r="J609" s="7"/>
      <c r="K609" s="7"/>
      <c r="L609" s="7"/>
      <c r="M609" s="7"/>
      <c r="N609" s="7"/>
      <c r="O609" s="7"/>
      <c r="P609" s="7"/>
      <c r="Q609" s="7"/>
      <c r="R609" s="7"/>
      <c r="S609" s="7"/>
      <c r="T609" s="7"/>
      <c r="U609" s="7"/>
      <c r="V609" s="7"/>
      <c r="W609" s="7"/>
      <c r="X609" s="7"/>
      <c r="Y609" s="7"/>
      <c r="Z609" s="7"/>
      <c r="AA609" s="7"/>
      <c r="AB609" s="7"/>
      <c r="AC609" s="7"/>
      <c r="AD609" s="7"/>
      <c r="AE609" s="7"/>
      <c r="AF609" s="7"/>
      <c r="AG609" s="7"/>
      <c r="AH609" s="7"/>
      <c r="AI609" s="7"/>
      <c r="AJ609" s="7"/>
      <c r="AK609" s="7"/>
      <c r="AL609" s="7"/>
      <c r="AM609" s="7"/>
      <c r="AN609" s="7"/>
      <c r="AO609" s="7"/>
      <c r="AP609" s="7"/>
      <c r="AQ609" s="7"/>
      <c r="AR609" s="7"/>
      <c r="AS609" s="7"/>
      <c r="AT609" s="7"/>
      <c r="AU609" s="7"/>
      <c r="AV609" s="7"/>
      <c r="AW609" s="7"/>
      <c r="AX609" s="7"/>
      <c r="AY609" s="7"/>
    </row>
    <row r="610" spans="1:51" ht="16" x14ac:dyDescent="0.2">
      <c r="A610" s="169">
        <v>42759.416666573336</v>
      </c>
      <c r="B610" s="172">
        <v>27523.555468586666</v>
      </c>
      <c r="C610">
        <f t="shared" si="10"/>
        <v>1</v>
      </c>
      <c r="D610"/>
      <c r="E610" s="7"/>
      <c r="F610" s="7"/>
      <c r="G610" s="7"/>
      <c r="H610" s="7"/>
      <c r="I610" s="7"/>
      <c r="J610" s="7"/>
      <c r="K610" s="7"/>
      <c r="L610" s="7"/>
      <c r="M610" s="7"/>
      <c r="N610" s="7"/>
      <c r="O610" s="7"/>
      <c r="P610" s="7"/>
      <c r="Q610" s="7"/>
      <c r="R610" s="7"/>
      <c r="S610" s="7"/>
      <c r="T610" s="7"/>
      <c r="U610" s="7"/>
      <c r="V610" s="7"/>
      <c r="W610" s="7"/>
      <c r="X610" s="7"/>
      <c r="Y610" s="7"/>
      <c r="Z610" s="7"/>
      <c r="AA610" s="7"/>
      <c r="AB610" s="7"/>
      <c r="AC610" s="7"/>
      <c r="AD610" s="7"/>
      <c r="AE610" s="7"/>
      <c r="AF610" s="7"/>
      <c r="AG610" s="7"/>
      <c r="AH610" s="7"/>
      <c r="AI610" s="7"/>
      <c r="AJ610" s="7"/>
      <c r="AK610" s="7"/>
      <c r="AL610" s="7"/>
      <c r="AM610" s="7"/>
      <c r="AN610" s="7"/>
      <c r="AO610" s="7"/>
      <c r="AP610" s="7"/>
      <c r="AQ610" s="7"/>
      <c r="AR610" s="7"/>
      <c r="AS610" s="7"/>
      <c r="AT610" s="7"/>
      <c r="AU610" s="7"/>
      <c r="AV610" s="7"/>
      <c r="AW610" s="7"/>
      <c r="AX610" s="7"/>
      <c r="AY610" s="7"/>
    </row>
    <row r="611" spans="1:51" ht="16" x14ac:dyDescent="0.2">
      <c r="A611" s="168">
        <v>42759.45833324</v>
      </c>
      <c r="B611" s="171">
        <v>26988.715292095858</v>
      </c>
      <c r="C611">
        <f t="shared" si="10"/>
        <v>1</v>
      </c>
      <c r="D611"/>
      <c r="E611" s="7"/>
      <c r="F611" s="7"/>
      <c r="G611" s="7"/>
      <c r="H611" s="7"/>
      <c r="I611" s="7"/>
      <c r="J611" s="7"/>
      <c r="K611" s="7"/>
      <c r="L611" s="7"/>
      <c r="M611" s="7"/>
      <c r="N611" s="7"/>
      <c r="O611" s="7"/>
      <c r="P611" s="7"/>
      <c r="Q611" s="7"/>
      <c r="R611" s="7"/>
      <c r="S611" s="7"/>
      <c r="T611" s="7"/>
      <c r="U611" s="7"/>
      <c r="V611" s="7"/>
      <c r="W611" s="7"/>
      <c r="X611" s="7"/>
      <c r="Y611" s="7"/>
      <c r="Z611" s="7"/>
      <c r="AA611" s="7"/>
      <c r="AB611" s="7"/>
      <c r="AC611" s="7"/>
      <c r="AD611" s="7"/>
      <c r="AE611" s="7"/>
      <c r="AF611" s="7"/>
      <c r="AG611" s="7"/>
      <c r="AH611" s="7"/>
      <c r="AI611" s="7"/>
      <c r="AJ611" s="7"/>
      <c r="AK611" s="7"/>
      <c r="AL611" s="7"/>
      <c r="AM611" s="7"/>
      <c r="AN611" s="7"/>
      <c r="AO611" s="7"/>
      <c r="AP611" s="7"/>
      <c r="AQ611" s="7"/>
      <c r="AR611" s="7"/>
      <c r="AS611" s="7"/>
      <c r="AT611" s="7"/>
      <c r="AU611" s="7"/>
      <c r="AV611" s="7"/>
      <c r="AW611" s="7"/>
      <c r="AX611" s="7"/>
      <c r="AY611" s="7"/>
    </row>
    <row r="612" spans="1:51" ht="16" x14ac:dyDescent="0.2">
      <c r="A612" s="169">
        <v>42759.499999906664</v>
      </c>
      <c r="B612" s="172">
        <v>26352.768767957943</v>
      </c>
      <c r="C612">
        <f t="shared" si="10"/>
        <v>1</v>
      </c>
      <c r="D612"/>
      <c r="E612" s="7"/>
      <c r="F612" s="7"/>
      <c r="G612" s="7"/>
      <c r="H612" s="7"/>
      <c r="I612" s="7"/>
      <c r="J612" s="7"/>
      <c r="K612" s="7"/>
      <c r="L612" s="7"/>
      <c r="M612" s="7"/>
      <c r="N612" s="7"/>
      <c r="O612" s="7"/>
      <c r="P612" s="7"/>
      <c r="Q612" s="7"/>
      <c r="R612" s="7"/>
      <c r="S612" s="7"/>
      <c r="T612" s="7"/>
      <c r="U612" s="7"/>
      <c r="V612" s="7"/>
      <c r="W612" s="7"/>
      <c r="X612" s="7"/>
      <c r="Y612" s="7"/>
      <c r="Z612" s="7"/>
      <c r="AA612" s="7"/>
      <c r="AB612" s="7"/>
      <c r="AC612" s="7"/>
      <c r="AD612" s="7"/>
      <c r="AE612" s="7"/>
      <c r="AF612" s="7"/>
      <c r="AG612" s="7"/>
      <c r="AH612" s="7"/>
      <c r="AI612" s="7"/>
      <c r="AJ612" s="7"/>
      <c r="AK612" s="7"/>
      <c r="AL612" s="7"/>
      <c r="AM612" s="7"/>
      <c r="AN612" s="7"/>
      <c r="AO612" s="7"/>
      <c r="AP612" s="7"/>
      <c r="AQ612" s="7"/>
      <c r="AR612" s="7"/>
      <c r="AS612" s="7"/>
      <c r="AT612" s="7"/>
      <c r="AU612" s="7"/>
      <c r="AV612" s="7"/>
      <c r="AW612" s="7"/>
      <c r="AX612" s="7"/>
      <c r="AY612" s="7"/>
    </row>
    <row r="613" spans="1:51" ht="16" x14ac:dyDescent="0.2">
      <c r="A613" s="168">
        <v>42759.541666573328</v>
      </c>
      <c r="B613" s="171">
        <v>25894.556191497817</v>
      </c>
      <c r="C613">
        <f t="shared" si="10"/>
        <v>1</v>
      </c>
      <c r="D613"/>
      <c r="E613" s="7"/>
      <c r="F613" s="7"/>
      <c r="G613" s="7"/>
      <c r="H613" s="7"/>
      <c r="I613" s="7"/>
      <c r="J613" s="7"/>
      <c r="K613" s="7"/>
      <c r="L613" s="7"/>
      <c r="M613" s="7"/>
      <c r="N613" s="7"/>
      <c r="O613" s="7"/>
      <c r="P613" s="7"/>
      <c r="Q613" s="7"/>
      <c r="R613" s="7"/>
      <c r="S613" s="7"/>
      <c r="T613" s="7"/>
      <c r="U613" s="7"/>
      <c r="V613" s="7"/>
      <c r="W613" s="7"/>
      <c r="X613" s="7"/>
      <c r="Y613" s="7"/>
      <c r="Z613" s="7"/>
      <c r="AA613" s="7"/>
      <c r="AB613" s="7"/>
      <c r="AC613" s="7"/>
      <c r="AD613" s="7"/>
      <c r="AE613" s="7"/>
      <c r="AF613" s="7"/>
      <c r="AG613" s="7"/>
      <c r="AH613" s="7"/>
      <c r="AI613" s="7"/>
      <c r="AJ613" s="7"/>
      <c r="AK613" s="7"/>
      <c r="AL613" s="7"/>
      <c r="AM613" s="7"/>
      <c r="AN613" s="7"/>
      <c r="AO613" s="7"/>
      <c r="AP613" s="7"/>
      <c r="AQ613" s="7"/>
      <c r="AR613" s="7"/>
      <c r="AS613" s="7"/>
      <c r="AT613" s="7"/>
      <c r="AU613" s="7"/>
      <c r="AV613" s="7"/>
      <c r="AW613" s="7"/>
      <c r="AX613" s="7"/>
      <c r="AY613" s="7"/>
    </row>
    <row r="614" spans="1:51" ht="16" x14ac:dyDescent="0.2">
      <c r="A614" s="169">
        <v>42759.583333239992</v>
      </c>
      <c r="B614" s="172">
        <v>25688.548059816643</v>
      </c>
      <c r="C614">
        <f t="shared" si="10"/>
        <v>1</v>
      </c>
      <c r="D614"/>
      <c r="E614" s="7"/>
      <c r="F614" s="7"/>
      <c r="G614" s="7"/>
      <c r="H614" s="7"/>
      <c r="I614" s="7"/>
      <c r="J614" s="7"/>
      <c r="K614" s="7"/>
      <c r="L614" s="7"/>
      <c r="M614" s="7"/>
      <c r="N614" s="7"/>
      <c r="O614" s="7"/>
      <c r="P614" s="7"/>
      <c r="Q614" s="7"/>
      <c r="R614" s="7"/>
      <c r="S614" s="7"/>
      <c r="T614" s="7"/>
      <c r="U614" s="7"/>
      <c r="V614" s="7"/>
      <c r="W614" s="7"/>
      <c r="X614" s="7"/>
      <c r="Y614" s="7"/>
      <c r="Z614" s="7"/>
      <c r="AA614" s="7"/>
      <c r="AB614" s="7"/>
      <c r="AC614" s="7"/>
      <c r="AD614" s="7"/>
      <c r="AE614" s="7"/>
      <c r="AF614" s="7"/>
      <c r="AG614" s="7"/>
      <c r="AH614" s="7"/>
      <c r="AI614" s="7"/>
      <c r="AJ614" s="7"/>
      <c r="AK614" s="7"/>
      <c r="AL614" s="7"/>
      <c r="AM614" s="7"/>
      <c r="AN614" s="7"/>
      <c r="AO614" s="7"/>
      <c r="AP614" s="7"/>
      <c r="AQ614" s="7"/>
      <c r="AR614" s="7"/>
      <c r="AS614" s="7"/>
      <c r="AT614" s="7"/>
      <c r="AU614" s="7"/>
      <c r="AV614" s="7"/>
      <c r="AW614" s="7"/>
      <c r="AX614" s="7"/>
      <c r="AY614" s="7"/>
    </row>
    <row r="615" spans="1:51" ht="16" x14ac:dyDescent="0.2">
      <c r="A615" s="168">
        <v>42759.624999906657</v>
      </c>
      <c r="B615" s="171">
        <v>25559.57749376908</v>
      </c>
      <c r="C615">
        <f t="shared" si="10"/>
        <v>1</v>
      </c>
      <c r="D615"/>
      <c r="E615" s="7"/>
      <c r="F615" s="7"/>
      <c r="G615" s="7"/>
      <c r="H615" s="7"/>
      <c r="I615" s="7"/>
      <c r="J615" s="7"/>
      <c r="K615" s="7"/>
      <c r="L615" s="7"/>
      <c r="M615" s="7"/>
      <c r="N615" s="7"/>
      <c r="O615" s="7"/>
      <c r="P615" s="7"/>
      <c r="Q615" s="7"/>
      <c r="R615" s="7"/>
      <c r="S615" s="7"/>
      <c r="T615" s="7"/>
      <c r="U615" s="7"/>
      <c r="V615" s="7"/>
      <c r="W615" s="7"/>
      <c r="X615" s="7"/>
      <c r="Y615" s="7"/>
      <c r="Z615" s="7"/>
      <c r="AA615" s="7"/>
      <c r="AB615" s="7"/>
      <c r="AC615" s="7"/>
      <c r="AD615" s="7"/>
      <c r="AE615" s="7"/>
      <c r="AF615" s="7"/>
      <c r="AG615" s="7"/>
      <c r="AH615" s="7"/>
      <c r="AI615" s="7"/>
      <c r="AJ615" s="7"/>
      <c r="AK615" s="7"/>
      <c r="AL615" s="7"/>
      <c r="AM615" s="7"/>
      <c r="AN615" s="7"/>
      <c r="AO615" s="7"/>
      <c r="AP615" s="7"/>
      <c r="AQ615" s="7"/>
      <c r="AR615" s="7"/>
      <c r="AS615" s="7"/>
      <c r="AT615" s="7"/>
      <c r="AU615" s="7"/>
      <c r="AV615" s="7"/>
      <c r="AW615" s="7"/>
      <c r="AX615" s="7"/>
      <c r="AY615" s="7"/>
    </row>
    <row r="616" spans="1:51" ht="16" x14ac:dyDescent="0.2">
      <c r="A616" s="169">
        <v>42759.666666573321</v>
      </c>
      <c r="B616" s="172">
        <v>25888.850626369269</v>
      </c>
      <c r="C616">
        <f t="shared" si="10"/>
        <v>1</v>
      </c>
      <c r="D616"/>
      <c r="E616" s="7"/>
      <c r="F616" s="7"/>
      <c r="G616" s="7"/>
      <c r="H616" s="7"/>
      <c r="I616" s="7"/>
      <c r="J616" s="7"/>
      <c r="K616" s="7"/>
      <c r="L616" s="7"/>
      <c r="M616" s="7"/>
      <c r="N616" s="7"/>
      <c r="O616" s="7"/>
      <c r="P616" s="7"/>
      <c r="Q616" s="7"/>
      <c r="R616" s="7"/>
      <c r="S616" s="7"/>
      <c r="T616" s="7"/>
      <c r="U616" s="7"/>
      <c r="V616" s="7"/>
      <c r="W616" s="7"/>
      <c r="X616" s="7"/>
      <c r="Y616" s="7"/>
      <c r="Z616" s="7"/>
      <c r="AA616" s="7"/>
      <c r="AB616" s="7"/>
      <c r="AC616" s="7"/>
      <c r="AD616" s="7"/>
      <c r="AE616" s="7"/>
      <c r="AF616" s="7"/>
      <c r="AG616" s="7"/>
      <c r="AH616" s="7"/>
      <c r="AI616" s="7"/>
      <c r="AJ616" s="7"/>
      <c r="AK616" s="7"/>
      <c r="AL616" s="7"/>
      <c r="AM616" s="7"/>
      <c r="AN616" s="7"/>
      <c r="AO616" s="7"/>
      <c r="AP616" s="7"/>
      <c r="AQ616" s="7"/>
      <c r="AR616" s="7"/>
      <c r="AS616" s="7"/>
      <c r="AT616" s="7"/>
      <c r="AU616" s="7"/>
      <c r="AV616" s="7"/>
      <c r="AW616" s="7"/>
      <c r="AX616" s="7"/>
      <c r="AY616" s="7"/>
    </row>
    <row r="617" spans="1:51" ht="16" x14ac:dyDescent="0.2">
      <c r="A617" s="168">
        <v>42759.708333239985</v>
      </c>
      <c r="B617" s="171">
        <v>26840.371853896049</v>
      </c>
      <c r="C617">
        <f t="shared" si="10"/>
        <v>1</v>
      </c>
      <c r="D617"/>
      <c r="E617" s="7"/>
      <c r="F617" s="7"/>
      <c r="G617" s="7"/>
      <c r="H617" s="7"/>
      <c r="I617" s="7"/>
      <c r="J617" s="7"/>
      <c r="K617" s="7"/>
      <c r="L617" s="7"/>
      <c r="M617" s="7"/>
      <c r="N617" s="7"/>
      <c r="O617" s="7"/>
      <c r="P617" s="7"/>
      <c r="Q617" s="7"/>
      <c r="R617" s="7"/>
      <c r="S617" s="7"/>
      <c r="T617" s="7"/>
      <c r="U617" s="7"/>
      <c r="V617" s="7"/>
      <c r="W617" s="7"/>
      <c r="X617" s="7"/>
      <c r="Y617" s="7"/>
      <c r="Z617" s="7"/>
      <c r="AA617" s="7"/>
      <c r="AB617" s="7"/>
      <c r="AC617" s="7"/>
      <c r="AD617" s="7"/>
      <c r="AE617" s="7"/>
      <c r="AF617" s="7"/>
      <c r="AG617" s="7"/>
      <c r="AH617" s="7"/>
      <c r="AI617" s="7"/>
      <c r="AJ617" s="7"/>
      <c r="AK617" s="7"/>
      <c r="AL617" s="7"/>
      <c r="AM617" s="7"/>
      <c r="AN617" s="7"/>
      <c r="AO617" s="7"/>
      <c r="AP617" s="7"/>
      <c r="AQ617" s="7"/>
      <c r="AR617" s="7"/>
      <c r="AS617" s="7"/>
      <c r="AT617" s="7"/>
      <c r="AU617" s="7"/>
      <c r="AV617" s="7"/>
      <c r="AW617" s="7"/>
      <c r="AX617" s="7"/>
      <c r="AY617" s="7"/>
    </row>
    <row r="618" spans="1:51" ht="16" x14ac:dyDescent="0.2">
      <c r="A618" s="169">
        <v>42759.749999906649</v>
      </c>
      <c r="B618" s="172">
        <v>29662.374281860135</v>
      </c>
      <c r="C618">
        <f t="shared" si="10"/>
        <v>1</v>
      </c>
      <c r="D618"/>
      <c r="E618" s="7"/>
      <c r="F618" s="7"/>
      <c r="G618" s="7"/>
      <c r="H618" s="7"/>
      <c r="I618" s="7"/>
      <c r="J618" s="7"/>
      <c r="K618" s="7"/>
      <c r="L618" s="7"/>
      <c r="M618" s="7"/>
      <c r="N618" s="7"/>
      <c r="O618" s="7"/>
      <c r="P618" s="7"/>
      <c r="Q618" s="7"/>
      <c r="R618" s="7"/>
      <c r="S618" s="7"/>
      <c r="T618" s="7"/>
      <c r="U618" s="7"/>
      <c r="V618" s="7"/>
      <c r="W618" s="7"/>
      <c r="X618" s="7"/>
      <c r="Y618" s="7"/>
      <c r="Z618" s="7"/>
      <c r="AA618" s="7"/>
      <c r="AB618" s="7"/>
      <c r="AC618" s="7"/>
      <c r="AD618" s="7"/>
      <c r="AE618" s="7"/>
      <c r="AF618" s="7"/>
      <c r="AG618" s="7"/>
      <c r="AH618" s="7"/>
      <c r="AI618" s="7"/>
      <c r="AJ618" s="7"/>
      <c r="AK618" s="7"/>
      <c r="AL618" s="7"/>
      <c r="AM618" s="7"/>
      <c r="AN618" s="7"/>
      <c r="AO618" s="7"/>
      <c r="AP618" s="7"/>
      <c r="AQ618" s="7"/>
      <c r="AR618" s="7"/>
      <c r="AS618" s="7"/>
      <c r="AT618" s="7"/>
      <c r="AU618" s="7"/>
      <c r="AV618" s="7"/>
      <c r="AW618" s="7"/>
      <c r="AX618" s="7"/>
      <c r="AY618" s="7"/>
    </row>
    <row r="619" spans="1:51" ht="16" x14ac:dyDescent="0.2">
      <c r="A619" s="168">
        <v>42759.791666573314</v>
      </c>
      <c r="B619" s="171">
        <v>30934.922792503403</v>
      </c>
      <c r="C619">
        <f t="shared" si="10"/>
        <v>1</v>
      </c>
      <c r="D619"/>
      <c r="E619" s="7"/>
      <c r="F619" s="7"/>
      <c r="G619" s="7"/>
      <c r="H619" s="7"/>
      <c r="I619" s="7"/>
      <c r="J619" s="7"/>
      <c r="K619" s="7"/>
      <c r="L619" s="7"/>
      <c r="M619" s="7"/>
      <c r="N619" s="7"/>
      <c r="O619" s="7"/>
      <c r="P619" s="7"/>
      <c r="Q619" s="7"/>
      <c r="R619" s="7"/>
      <c r="S619" s="7"/>
      <c r="T619" s="7"/>
      <c r="U619" s="7"/>
      <c r="V619" s="7"/>
      <c r="W619" s="7"/>
      <c r="X619" s="7"/>
      <c r="Y619" s="7"/>
      <c r="Z619" s="7"/>
      <c r="AA619" s="7"/>
      <c r="AB619" s="7"/>
      <c r="AC619" s="7"/>
      <c r="AD619" s="7"/>
      <c r="AE619" s="7"/>
      <c r="AF619" s="7"/>
      <c r="AG619" s="7"/>
      <c r="AH619" s="7"/>
      <c r="AI619" s="7"/>
      <c r="AJ619" s="7"/>
      <c r="AK619" s="7"/>
      <c r="AL619" s="7"/>
      <c r="AM619" s="7"/>
      <c r="AN619" s="7"/>
      <c r="AO619" s="7"/>
      <c r="AP619" s="7"/>
      <c r="AQ619" s="7"/>
      <c r="AR619" s="7"/>
      <c r="AS619" s="7"/>
      <c r="AT619" s="7"/>
      <c r="AU619" s="7"/>
      <c r="AV619" s="7"/>
      <c r="AW619" s="7"/>
      <c r="AX619" s="7"/>
      <c r="AY619" s="7"/>
    </row>
    <row r="620" spans="1:51" ht="16" x14ac:dyDescent="0.2">
      <c r="A620" s="169">
        <v>42759.833333239978</v>
      </c>
      <c r="B620" s="172">
        <v>30714.716506152883</v>
      </c>
      <c r="C620">
        <f t="shared" si="10"/>
        <v>1</v>
      </c>
      <c r="D620"/>
      <c r="E620" s="7"/>
      <c r="F620" s="7"/>
      <c r="G620" s="7"/>
      <c r="H620" s="7"/>
      <c r="I620" s="7"/>
      <c r="J620" s="7"/>
      <c r="K620" s="7"/>
      <c r="L620" s="7"/>
      <c r="M620" s="7"/>
      <c r="N620" s="7"/>
      <c r="O620" s="7"/>
      <c r="P620" s="7"/>
      <c r="Q620" s="7"/>
      <c r="R620" s="7"/>
      <c r="S620" s="7"/>
      <c r="T620" s="7"/>
      <c r="U620" s="7"/>
      <c r="V620" s="7"/>
      <c r="W620" s="7"/>
      <c r="X620" s="7"/>
      <c r="Y620" s="7"/>
      <c r="Z620" s="7"/>
      <c r="AA620" s="7"/>
      <c r="AB620" s="7"/>
      <c r="AC620" s="7"/>
      <c r="AD620" s="7"/>
      <c r="AE620" s="7"/>
      <c r="AF620" s="7"/>
      <c r="AG620" s="7"/>
      <c r="AH620" s="7"/>
      <c r="AI620" s="7"/>
      <c r="AJ620" s="7"/>
      <c r="AK620" s="7"/>
      <c r="AL620" s="7"/>
      <c r="AM620" s="7"/>
      <c r="AN620" s="7"/>
      <c r="AO620" s="7"/>
      <c r="AP620" s="7"/>
      <c r="AQ620" s="7"/>
      <c r="AR620" s="7"/>
      <c r="AS620" s="7"/>
      <c r="AT620" s="7"/>
      <c r="AU620" s="7"/>
      <c r="AV620" s="7"/>
      <c r="AW620" s="7"/>
      <c r="AX620" s="7"/>
      <c r="AY620" s="7"/>
    </row>
    <row r="621" spans="1:51" ht="16" x14ac:dyDescent="0.2">
      <c r="A621" s="168">
        <v>42759.874999906642</v>
      </c>
      <c r="B621" s="171">
        <v>30064.278835326095</v>
      </c>
      <c r="C621">
        <f t="shared" si="10"/>
        <v>1</v>
      </c>
      <c r="D621"/>
      <c r="E621" s="7"/>
      <c r="F621" s="7"/>
      <c r="G621" s="7"/>
      <c r="H621" s="7"/>
      <c r="I621" s="7"/>
      <c r="J621" s="7"/>
      <c r="K621" s="7"/>
      <c r="L621" s="7"/>
      <c r="M621" s="7"/>
      <c r="N621" s="7"/>
      <c r="O621" s="7"/>
      <c r="P621" s="7"/>
      <c r="Q621" s="7"/>
      <c r="R621" s="7"/>
      <c r="S621" s="7"/>
      <c r="T621" s="7"/>
      <c r="U621" s="7"/>
      <c r="V621" s="7"/>
      <c r="W621" s="7"/>
      <c r="X621" s="7"/>
      <c r="Y621" s="7"/>
      <c r="Z621" s="7"/>
      <c r="AA621" s="7"/>
      <c r="AB621" s="7"/>
      <c r="AC621" s="7"/>
      <c r="AD621" s="7"/>
      <c r="AE621" s="7"/>
      <c r="AF621" s="7"/>
      <c r="AG621" s="7"/>
      <c r="AH621" s="7"/>
      <c r="AI621" s="7"/>
      <c r="AJ621" s="7"/>
      <c r="AK621" s="7"/>
      <c r="AL621" s="7"/>
      <c r="AM621" s="7"/>
      <c r="AN621" s="7"/>
      <c r="AO621" s="7"/>
      <c r="AP621" s="7"/>
      <c r="AQ621" s="7"/>
      <c r="AR621" s="7"/>
      <c r="AS621" s="7"/>
      <c r="AT621" s="7"/>
      <c r="AU621" s="7"/>
      <c r="AV621" s="7"/>
      <c r="AW621" s="7"/>
      <c r="AX621" s="7"/>
      <c r="AY621" s="7"/>
    </row>
    <row r="622" spans="1:51" ht="16" x14ac:dyDescent="0.2">
      <c r="A622" s="169">
        <v>42759.916666573306</v>
      </c>
      <c r="B622" s="172">
        <v>28568.565297514837</v>
      </c>
      <c r="C622">
        <f t="shared" si="10"/>
        <v>1</v>
      </c>
      <c r="D622"/>
      <c r="E622" s="7"/>
      <c r="F622" s="7"/>
      <c r="G622" s="7"/>
      <c r="H622" s="7"/>
      <c r="I622" s="7"/>
      <c r="J622" s="7"/>
      <c r="K622" s="7"/>
      <c r="L622" s="7"/>
      <c r="M622" s="7"/>
      <c r="N622" s="7"/>
      <c r="O622" s="7"/>
      <c r="P622" s="7"/>
      <c r="Q622" s="7"/>
      <c r="R622" s="7"/>
      <c r="S622" s="7"/>
      <c r="T622" s="7"/>
      <c r="U622" s="7"/>
      <c r="V622" s="7"/>
      <c r="W622" s="7"/>
      <c r="X622" s="7"/>
      <c r="Y622" s="7"/>
      <c r="Z622" s="7"/>
      <c r="AA622" s="7"/>
      <c r="AB622" s="7"/>
      <c r="AC622" s="7"/>
      <c r="AD622" s="7"/>
      <c r="AE622" s="7"/>
      <c r="AF622" s="7"/>
      <c r="AG622" s="7"/>
      <c r="AH622" s="7"/>
      <c r="AI622" s="7"/>
      <c r="AJ622" s="7"/>
      <c r="AK622" s="7"/>
      <c r="AL622" s="7"/>
      <c r="AM622" s="7"/>
      <c r="AN622" s="7"/>
      <c r="AO622" s="7"/>
      <c r="AP622" s="7"/>
      <c r="AQ622" s="7"/>
      <c r="AR622" s="7"/>
      <c r="AS622" s="7"/>
      <c r="AT622" s="7"/>
      <c r="AU622" s="7"/>
      <c r="AV622" s="7"/>
      <c r="AW622" s="7"/>
      <c r="AX622" s="7"/>
      <c r="AY622" s="7"/>
    </row>
    <row r="623" spans="1:51" ht="16" x14ac:dyDescent="0.2">
      <c r="A623" s="168">
        <v>42759.958333239971</v>
      </c>
      <c r="B623" s="171">
        <v>26610.777837430527</v>
      </c>
      <c r="C623">
        <f t="shared" si="10"/>
        <v>1</v>
      </c>
      <c r="D623"/>
      <c r="E623" s="7"/>
      <c r="F623" s="7"/>
      <c r="G623" s="7"/>
      <c r="H623" s="7"/>
      <c r="I623" s="7"/>
      <c r="J623" s="7"/>
      <c r="K623" s="7"/>
      <c r="L623" s="7"/>
      <c r="M623" s="7"/>
      <c r="N623" s="7"/>
      <c r="O623" s="7"/>
      <c r="P623" s="7"/>
      <c r="Q623" s="7"/>
      <c r="R623" s="7"/>
      <c r="S623" s="7"/>
      <c r="T623" s="7"/>
      <c r="U623" s="7"/>
      <c r="V623" s="7"/>
      <c r="W623" s="7"/>
      <c r="X623" s="7"/>
      <c r="Y623" s="7"/>
      <c r="Z623" s="7"/>
      <c r="AA623" s="7"/>
      <c r="AB623" s="7"/>
      <c r="AC623" s="7"/>
      <c r="AD623" s="7"/>
      <c r="AE623" s="7"/>
      <c r="AF623" s="7"/>
      <c r="AG623" s="7"/>
      <c r="AH623" s="7"/>
      <c r="AI623" s="7"/>
      <c r="AJ623" s="7"/>
      <c r="AK623" s="7"/>
      <c r="AL623" s="7"/>
      <c r="AM623" s="7"/>
      <c r="AN623" s="7"/>
      <c r="AO623" s="7"/>
      <c r="AP623" s="7"/>
      <c r="AQ623" s="7"/>
      <c r="AR623" s="7"/>
      <c r="AS623" s="7"/>
      <c r="AT623" s="7"/>
      <c r="AU623" s="7"/>
      <c r="AV623" s="7"/>
      <c r="AW623" s="7"/>
      <c r="AX623" s="7"/>
      <c r="AY623" s="7"/>
    </row>
    <row r="624" spans="1:51" ht="16" x14ac:dyDescent="0.2">
      <c r="A624" s="169">
        <v>42759.999999906635</v>
      </c>
      <c r="B624" s="172">
        <v>25082.976186185853</v>
      </c>
      <c r="C624">
        <f t="shared" si="10"/>
        <v>1</v>
      </c>
      <c r="D624"/>
      <c r="E624" s="7"/>
      <c r="F624" s="7"/>
      <c r="G624" s="7"/>
      <c r="H624" s="7"/>
      <c r="I624" s="7"/>
      <c r="J624" s="7"/>
      <c r="K624" s="7"/>
      <c r="L624" s="7"/>
      <c r="M624" s="7"/>
      <c r="N624" s="7"/>
      <c r="O624" s="7"/>
      <c r="P624" s="7"/>
      <c r="Q624" s="7"/>
      <c r="R624" s="7"/>
      <c r="S624" s="7"/>
      <c r="T624" s="7"/>
      <c r="U624" s="7"/>
      <c r="V624" s="7"/>
      <c r="W624" s="7"/>
      <c r="X624" s="7"/>
      <c r="Y624" s="7"/>
      <c r="Z624" s="7"/>
      <c r="AA624" s="7"/>
      <c r="AB624" s="7"/>
      <c r="AC624" s="7"/>
      <c r="AD624" s="7"/>
      <c r="AE624" s="7"/>
      <c r="AF624" s="7"/>
      <c r="AG624" s="7"/>
      <c r="AH624" s="7"/>
      <c r="AI624" s="7"/>
      <c r="AJ624" s="7"/>
      <c r="AK624" s="7"/>
      <c r="AL624" s="7"/>
      <c r="AM624" s="7"/>
      <c r="AN624" s="7"/>
      <c r="AO624" s="7"/>
      <c r="AP624" s="7"/>
      <c r="AQ624" s="7"/>
      <c r="AR624" s="7"/>
      <c r="AS624" s="7"/>
      <c r="AT624" s="7"/>
      <c r="AU624" s="7"/>
      <c r="AV624" s="7"/>
      <c r="AW624" s="7"/>
      <c r="AX624" s="7"/>
      <c r="AY624" s="7"/>
    </row>
    <row r="625" spans="1:51" ht="16" x14ac:dyDescent="0.2">
      <c r="A625" s="168">
        <v>42760.041666573299</v>
      </c>
      <c r="B625" s="171">
        <v>23737.321436315775</v>
      </c>
      <c r="C625">
        <f t="shared" si="10"/>
        <v>1</v>
      </c>
      <c r="D625"/>
      <c r="E625" s="7"/>
      <c r="F625" s="7"/>
      <c r="G625" s="7"/>
      <c r="H625" s="7"/>
      <c r="I625" s="7"/>
      <c r="J625" s="7"/>
      <c r="K625" s="7"/>
      <c r="L625" s="7"/>
      <c r="M625" s="7"/>
      <c r="N625" s="7"/>
      <c r="O625" s="7"/>
      <c r="P625" s="7"/>
      <c r="Q625" s="7"/>
      <c r="R625" s="7"/>
      <c r="S625" s="7"/>
      <c r="T625" s="7"/>
      <c r="U625" s="7"/>
      <c r="V625" s="7"/>
      <c r="W625" s="7"/>
      <c r="X625" s="7"/>
      <c r="Y625" s="7"/>
      <c r="Z625" s="7"/>
      <c r="AA625" s="7"/>
      <c r="AB625" s="7"/>
      <c r="AC625" s="7"/>
      <c r="AD625" s="7"/>
      <c r="AE625" s="7"/>
      <c r="AF625" s="7"/>
      <c r="AG625" s="7"/>
      <c r="AH625" s="7"/>
      <c r="AI625" s="7"/>
      <c r="AJ625" s="7"/>
      <c r="AK625" s="7"/>
      <c r="AL625" s="7"/>
      <c r="AM625" s="7"/>
      <c r="AN625" s="7"/>
      <c r="AO625" s="7"/>
      <c r="AP625" s="7"/>
      <c r="AQ625" s="7"/>
      <c r="AR625" s="7"/>
      <c r="AS625" s="7"/>
      <c r="AT625" s="7"/>
      <c r="AU625" s="7"/>
      <c r="AV625" s="7"/>
      <c r="AW625" s="7"/>
      <c r="AX625" s="7"/>
      <c r="AY625" s="7"/>
    </row>
    <row r="626" spans="1:51" ht="16" x14ac:dyDescent="0.2">
      <c r="A626" s="169">
        <v>42760.083333239963</v>
      </c>
      <c r="B626" s="172">
        <v>22918.12356945072</v>
      </c>
      <c r="C626">
        <f t="shared" ref="C626:C689" si="11">MONTH(A626)</f>
        <v>1</v>
      </c>
      <c r="D626"/>
      <c r="E626" s="7"/>
      <c r="F626" s="7"/>
      <c r="G626" s="7"/>
      <c r="H626" s="7"/>
      <c r="I626" s="7"/>
      <c r="J626" s="7"/>
      <c r="K626" s="7"/>
      <c r="L626" s="7"/>
      <c r="M626" s="7"/>
      <c r="N626" s="7"/>
      <c r="O626" s="7"/>
      <c r="P626" s="7"/>
      <c r="Q626" s="7"/>
      <c r="R626" s="7"/>
      <c r="S626" s="7"/>
      <c r="T626" s="7"/>
      <c r="U626" s="7"/>
      <c r="V626" s="7"/>
      <c r="W626" s="7"/>
      <c r="X626" s="7"/>
      <c r="Y626" s="7"/>
      <c r="Z626" s="7"/>
      <c r="AA626" s="7"/>
      <c r="AB626" s="7"/>
      <c r="AC626" s="7"/>
      <c r="AD626" s="7"/>
      <c r="AE626" s="7"/>
      <c r="AF626" s="7"/>
      <c r="AG626" s="7"/>
      <c r="AH626" s="7"/>
      <c r="AI626" s="7"/>
      <c r="AJ626" s="7"/>
      <c r="AK626" s="7"/>
      <c r="AL626" s="7"/>
      <c r="AM626" s="7"/>
      <c r="AN626" s="7"/>
      <c r="AO626" s="7"/>
      <c r="AP626" s="7"/>
      <c r="AQ626" s="7"/>
      <c r="AR626" s="7"/>
      <c r="AS626" s="7"/>
      <c r="AT626" s="7"/>
      <c r="AU626" s="7"/>
      <c r="AV626" s="7"/>
      <c r="AW626" s="7"/>
      <c r="AX626" s="7"/>
      <c r="AY626" s="7"/>
    </row>
    <row r="627" spans="1:51" ht="16" x14ac:dyDescent="0.2">
      <c r="A627" s="168">
        <v>42760.124999906628</v>
      </c>
      <c r="B627" s="171">
        <v>22557.030720843177</v>
      </c>
      <c r="C627">
        <f t="shared" si="11"/>
        <v>1</v>
      </c>
      <c r="D627"/>
      <c r="E627" s="7"/>
      <c r="F627" s="7"/>
      <c r="G627" s="7"/>
      <c r="H627" s="7"/>
      <c r="I627" s="7"/>
      <c r="J627" s="7"/>
      <c r="K627" s="7"/>
      <c r="L627" s="7"/>
      <c r="M627" s="7"/>
      <c r="N627" s="7"/>
      <c r="O627" s="7"/>
      <c r="P627" s="7"/>
      <c r="Q627" s="7"/>
      <c r="R627" s="7"/>
      <c r="S627" s="7"/>
      <c r="T627" s="7"/>
      <c r="U627" s="7"/>
      <c r="V627" s="7"/>
      <c r="W627" s="7"/>
      <c r="X627" s="7"/>
      <c r="Y627" s="7"/>
      <c r="Z627" s="7"/>
      <c r="AA627" s="7"/>
      <c r="AB627" s="7"/>
      <c r="AC627" s="7"/>
      <c r="AD627" s="7"/>
      <c r="AE627" s="7"/>
      <c r="AF627" s="7"/>
      <c r="AG627" s="7"/>
      <c r="AH627" s="7"/>
      <c r="AI627" s="7"/>
      <c r="AJ627" s="7"/>
      <c r="AK627" s="7"/>
      <c r="AL627" s="7"/>
      <c r="AM627" s="7"/>
      <c r="AN627" s="7"/>
      <c r="AO627" s="7"/>
      <c r="AP627" s="7"/>
      <c r="AQ627" s="7"/>
      <c r="AR627" s="7"/>
      <c r="AS627" s="7"/>
      <c r="AT627" s="7"/>
      <c r="AU627" s="7"/>
      <c r="AV627" s="7"/>
      <c r="AW627" s="7"/>
      <c r="AX627" s="7"/>
      <c r="AY627" s="7"/>
    </row>
    <row r="628" spans="1:51" ht="16" x14ac:dyDescent="0.2">
      <c r="A628" s="169">
        <v>42760.166666573292</v>
      </c>
      <c r="B628" s="172">
        <v>22528.402060169272</v>
      </c>
      <c r="C628">
        <f t="shared" si="11"/>
        <v>1</v>
      </c>
      <c r="D628"/>
      <c r="E628" s="7"/>
      <c r="F628" s="7"/>
      <c r="G628" s="7"/>
      <c r="H628" s="7"/>
      <c r="I628" s="7"/>
      <c r="J628" s="7"/>
      <c r="K628" s="7"/>
      <c r="L628" s="7"/>
      <c r="M628" s="7"/>
      <c r="N628" s="7"/>
      <c r="O628" s="7"/>
      <c r="P628" s="7"/>
      <c r="Q628" s="7"/>
      <c r="R628" s="7"/>
      <c r="S628" s="7"/>
      <c r="T628" s="7"/>
      <c r="U628" s="7"/>
      <c r="V628" s="7"/>
      <c r="W628" s="7"/>
      <c r="X628" s="7"/>
      <c r="Y628" s="7"/>
      <c r="Z628" s="7"/>
      <c r="AA628" s="7"/>
      <c r="AB628" s="7"/>
      <c r="AC628" s="7"/>
      <c r="AD628" s="7"/>
      <c r="AE628" s="7"/>
      <c r="AF628" s="7"/>
      <c r="AG628" s="7"/>
      <c r="AH628" s="7"/>
      <c r="AI628" s="7"/>
      <c r="AJ628" s="7"/>
      <c r="AK628" s="7"/>
      <c r="AL628" s="7"/>
      <c r="AM628" s="7"/>
      <c r="AN628" s="7"/>
      <c r="AO628" s="7"/>
      <c r="AP628" s="7"/>
      <c r="AQ628" s="7"/>
      <c r="AR628" s="7"/>
      <c r="AS628" s="7"/>
      <c r="AT628" s="7"/>
      <c r="AU628" s="7"/>
      <c r="AV628" s="7"/>
      <c r="AW628" s="7"/>
      <c r="AX628" s="7"/>
      <c r="AY628" s="7"/>
    </row>
    <row r="629" spans="1:51" ht="16" x14ac:dyDescent="0.2">
      <c r="A629" s="168">
        <v>42760.208333239956</v>
      </c>
      <c r="B629" s="171">
        <v>23083.290581045483</v>
      </c>
      <c r="C629">
        <f t="shared" si="11"/>
        <v>1</v>
      </c>
      <c r="D629"/>
      <c r="E629" s="7"/>
      <c r="F629" s="7"/>
      <c r="G629" s="7"/>
      <c r="H629" s="7"/>
      <c r="I629" s="7"/>
      <c r="J629" s="7"/>
      <c r="K629" s="7"/>
      <c r="L629" s="7"/>
      <c r="M629" s="7"/>
      <c r="N629" s="7"/>
      <c r="O629" s="7"/>
      <c r="P629" s="7"/>
      <c r="Q629" s="7"/>
      <c r="R629" s="7"/>
      <c r="S629" s="7"/>
      <c r="T629" s="7"/>
      <c r="U629" s="7"/>
      <c r="V629" s="7"/>
      <c r="W629" s="7"/>
      <c r="X629" s="7"/>
      <c r="Y629" s="7"/>
      <c r="Z629" s="7"/>
      <c r="AA629" s="7"/>
      <c r="AB629" s="7"/>
      <c r="AC629" s="7"/>
      <c r="AD629" s="7"/>
      <c r="AE629" s="7"/>
      <c r="AF629" s="7"/>
      <c r="AG629" s="7"/>
      <c r="AH629" s="7"/>
      <c r="AI629" s="7"/>
      <c r="AJ629" s="7"/>
      <c r="AK629" s="7"/>
      <c r="AL629" s="7"/>
      <c r="AM629" s="7"/>
      <c r="AN629" s="7"/>
      <c r="AO629" s="7"/>
      <c r="AP629" s="7"/>
      <c r="AQ629" s="7"/>
      <c r="AR629" s="7"/>
      <c r="AS629" s="7"/>
      <c r="AT629" s="7"/>
      <c r="AU629" s="7"/>
      <c r="AV629" s="7"/>
      <c r="AW629" s="7"/>
      <c r="AX629" s="7"/>
      <c r="AY629" s="7"/>
    </row>
    <row r="630" spans="1:51" ht="16" x14ac:dyDescent="0.2">
      <c r="A630" s="169">
        <v>42760.24999990662</v>
      </c>
      <c r="B630" s="172">
        <v>24801.786896765421</v>
      </c>
      <c r="C630">
        <f t="shared" si="11"/>
        <v>1</v>
      </c>
      <c r="D630"/>
      <c r="E630" s="7"/>
      <c r="F630" s="7"/>
      <c r="G630" s="7"/>
      <c r="H630" s="7"/>
      <c r="I630" s="7"/>
      <c r="J630" s="7"/>
      <c r="K630" s="7"/>
      <c r="L630" s="7"/>
      <c r="M630" s="7"/>
      <c r="N630" s="7"/>
      <c r="O630" s="7"/>
      <c r="P630" s="7"/>
      <c r="Q630" s="7"/>
      <c r="R630" s="7"/>
      <c r="S630" s="7"/>
      <c r="T630" s="7"/>
      <c r="U630" s="7"/>
      <c r="V630" s="7"/>
      <c r="W630" s="7"/>
      <c r="X630" s="7"/>
      <c r="Y630" s="7"/>
      <c r="Z630" s="7"/>
      <c r="AA630" s="7"/>
      <c r="AB630" s="7"/>
      <c r="AC630" s="7"/>
      <c r="AD630" s="7"/>
      <c r="AE630" s="7"/>
      <c r="AF630" s="7"/>
      <c r="AG630" s="7"/>
      <c r="AH630" s="7"/>
      <c r="AI630" s="7"/>
      <c r="AJ630" s="7"/>
      <c r="AK630" s="7"/>
      <c r="AL630" s="7"/>
      <c r="AM630" s="7"/>
      <c r="AN630" s="7"/>
      <c r="AO630" s="7"/>
      <c r="AP630" s="7"/>
      <c r="AQ630" s="7"/>
      <c r="AR630" s="7"/>
      <c r="AS630" s="7"/>
      <c r="AT630" s="7"/>
      <c r="AU630" s="7"/>
      <c r="AV630" s="7"/>
      <c r="AW630" s="7"/>
      <c r="AX630" s="7"/>
      <c r="AY630" s="7"/>
    </row>
    <row r="631" spans="1:51" ht="16" x14ac:dyDescent="0.2">
      <c r="A631" s="168">
        <v>42760.291666573285</v>
      </c>
      <c r="B631" s="171">
        <v>27742.212491581678</v>
      </c>
      <c r="C631">
        <f t="shared" si="11"/>
        <v>1</v>
      </c>
      <c r="D631"/>
      <c r="E631" s="7"/>
      <c r="F631" s="7"/>
      <c r="G631" s="7"/>
      <c r="H631" s="7"/>
      <c r="I631" s="7"/>
      <c r="J631" s="7"/>
      <c r="K631" s="7"/>
      <c r="L631" s="7"/>
      <c r="M631" s="7"/>
      <c r="N631" s="7"/>
      <c r="O631" s="7"/>
      <c r="P631" s="7"/>
      <c r="Q631" s="7"/>
      <c r="R631" s="7"/>
      <c r="S631" s="7"/>
      <c r="T631" s="7"/>
      <c r="U631" s="7"/>
      <c r="V631" s="7"/>
      <c r="W631" s="7"/>
      <c r="X631" s="7"/>
      <c r="Y631" s="7"/>
      <c r="Z631" s="7"/>
      <c r="AA631" s="7"/>
      <c r="AB631" s="7"/>
      <c r="AC631" s="7"/>
      <c r="AD631" s="7"/>
      <c r="AE631" s="7"/>
      <c r="AF631" s="7"/>
      <c r="AG631" s="7"/>
      <c r="AH631" s="7"/>
      <c r="AI631" s="7"/>
      <c r="AJ631" s="7"/>
      <c r="AK631" s="7"/>
      <c r="AL631" s="7"/>
      <c r="AM631" s="7"/>
      <c r="AN631" s="7"/>
      <c r="AO631" s="7"/>
      <c r="AP631" s="7"/>
      <c r="AQ631" s="7"/>
      <c r="AR631" s="7"/>
      <c r="AS631" s="7"/>
      <c r="AT631" s="7"/>
      <c r="AU631" s="7"/>
      <c r="AV631" s="7"/>
      <c r="AW631" s="7"/>
      <c r="AX631" s="7"/>
      <c r="AY631" s="7"/>
    </row>
    <row r="632" spans="1:51" ht="16" x14ac:dyDescent="0.2">
      <c r="A632" s="169">
        <v>42760.333333239949</v>
      </c>
      <c r="B632" s="172">
        <v>29016.986800988052</v>
      </c>
      <c r="C632">
        <f t="shared" si="11"/>
        <v>1</v>
      </c>
      <c r="D632"/>
      <c r="E632" s="7"/>
      <c r="F632" s="7"/>
      <c r="G632" s="7"/>
      <c r="H632" s="7"/>
      <c r="I632" s="7"/>
      <c r="J632" s="7"/>
      <c r="K632" s="7"/>
      <c r="L632" s="7"/>
      <c r="M632" s="7"/>
      <c r="N632" s="7"/>
      <c r="O632" s="7"/>
      <c r="P632" s="7"/>
      <c r="Q632" s="7"/>
      <c r="R632" s="7"/>
      <c r="S632" s="7"/>
      <c r="T632" s="7"/>
      <c r="U632" s="7"/>
      <c r="V632" s="7"/>
      <c r="W632" s="7"/>
      <c r="X632" s="7"/>
      <c r="Y632" s="7"/>
      <c r="Z632" s="7"/>
      <c r="AA632" s="7"/>
      <c r="AB632" s="7"/>
      <c r="AC632" s="7"/>
      <c r="AD632" s="7"/>
      <c r="AE632" s="7"/>
      <c r="AF632" s="7"/>
      <c r="AG632" s="7"/>
      <c r="AH632" s="7"/>
      <c r="AI632" s="7"/>
      <c r="AJ632" s="7"/>
      <c r="AK632" s="7"/>
      <c r="AL632" s="7"/>
      <c r="AM632" s="7"/>
      <c r="AN632" s="7"/>
      <c r="AO632" s="7"/>
      <c r="AP632" s="7"/>
      <c r="AQ632" s="7"/>
      <c r="AR632" s="7"/>
      <c r="AS632" s="7"/>
      <c r="AT632" s="7"/>
      <c r="AU632" s="7"/>
      <c r="AV632" s="7"/>
      <c r="AW632" s="7"/>
      <c r="AX632" s="7"/>
      <c r="AY632" s="7"/>
    </row>
    <row r="633" spans="1:51" ht="16" x14ac:dyDescent="0.2">
      <c r="A633" s="168">
        <v>42760.374999906613</v>
      </c>
      <c r="B633" s="171">
        <v>28413.685941127482</v>
      </c>
      <c r="C633">
        <f t="shared" si="11"/>
        <v>1</v>
      </c>
      <c r="D633"/>
      <c r="E633" s="7"/>
      <c r="F633" s="7"/>
      <c r="G633" s="7"/>
      <c r="H633" s="7"/>
      <c r="I633" s="7"/>
      <c r="J633" s="7"/>
      <c r="K633" s="7"/>
      <c r="L633" s="7"/>
      <c r="M633" s="7"/>
      <c r="N633" s="7"/>
      <c r="O633" s="7"/>
      <c r="P633" s="7"/>
      <c r="Q633" s="7"/>
      <c r="R633" s="7"/>
      <c r="S633" s="7"/>
      <c r="T633" s="7"/>
      <c r="U633" s="7"/>
      <c r="V633" s="7"/>
      <c r="W633" s="7"/>
      <c r="X633" s="7"/>
      <c r="Y633" s="7"/>
      <c r="Z633" s="7"/>
      <c r="AA633" s="7"/>
      <c r="AB633" s="7"/>
      <c r="AC633" s="7"/>
      <c r="AD633" s="7"/>
      <c r="AE633" s="7"/>
      <c r="AF633" s="7"/>
      <c r="AG633" s="7"/>
      <c r="AH633" s="7"/>
      <c r="AI633" s="7"/>
      <c r="AJ633" s="7"/>
      <c r="AK633" s="7"/>
      <c r="AL633" s="7"/>
      <c r="AM633" s="7"/>
      <c r="AN633" s="7"/>
      <c r="AO633" s="7"/>
      <c r="AP633" s="7"/>
      <c r="AQ633" s="7"/>
      <c r="AR633" s="7"/>
      <c r="AS633" s="7"/>
      <c r="AT633" s="7"/>
      <c r="AU633" s="7"/>
      <c r="AV633" s="7"/>
      <c r="AW633" s="7"/>
      <c r="AX633" s="7"/>
      <c r="AY633" s="7"/>
    </row>
    <row r="634" spans="1:51" ht="16" x14ac:dyDescent="0.2">
      <c r="A634" s="169">
        <v>42760.416666573277</v>
      </c>
      <c r="B634" s="172">
        <v>27429.052751896495</v>
      </c>
      <c r="C634">
        <f t="shared" si="11"/>
        <v>1</v>
      </c>
      <c r="D634"/>
      <c r="E634" s="7"/>
      <c r="F634" s="7"/>
      <c r="G634" s="7"/>
      <c r="H634" s="7"/>
      <c r="I634" s="7"/>
      <c r="J634" s="7"/>
      <c r="K634" s="7"/>
      <c r="L634" s="7"/>
      <c r="M634" s="7"/>
      <c r="N634" s="7"/>
      <c r="O634" s="7"/>
      <c r="P634" s="7"/>
      <c r="Q634" s="7"/>
      <c r="R634" s="7"/>
      <c r="S634" s="7"/>
      <c r="T634" s="7"/>
      <c r="U634" s="7"/>
      <c r="V634" s="7"/>
      <c r="W634" s="7"/>
      <c r="X634" s="7"/>
      <c r="Y634" s="7"/>
      <c r="Z634" s="7"/>
      <c r="AA634" s="7"/>
      <c r="AB634" s="7"/>
      <c r="AC634" s="7"/>
      <c r="AD634" s="7"/>
      <c r="AE634" s="7"/>
      <c r="AF634" s="7"/>
      <c r="AG634" s="7"/>
      <c r="AH634" s="7"/>
      <c r="AI634" s="7"/>
      <c r="AJ634" s="7"/>
      <c r="AK634" s="7"/>
      <c r="AL634" s="7"/>
      <c r="AM634" s="7"/>
      <c r="AN634" s="7"/>
      <c r="AO634" s="7"/>
      <c r="AP634" s="7"/>
      <c r="AQ634" s="7"/>
      <c r="AR634" s="7"/>
      <c r="AS634" s="7"/>
      <c r="AT634" s="7"/>
      <c r="AU634" s="7"/>
      <c r="AV634" s="7"/>
      <c r="AW634" s="7"/>
      <c r="AX634" s="7"/>
      <c r="AY634" s="7"/>
    </row>
    <row r="635" spans="1:51" ht="16" x14ac:dyDescent="0.2">
      <c r="A635" s="168">
        <v>42760.458333239942</v>
      </c>
      <c r="B635" s="171">
        <v>26785.048703054017</v>
      </c>
      <c r="C635">
        <f t="shared" si="11"/>
        <v>1</v>
      </c>
      <c r="D635"/>
      <c r="E635" s="7"/>
      <c r="F635" s="7"/>
      <c r="G635" s="7"/>
      <c r="H635" s="7"/>
      <c r="I635" s="7"/>
      <c r="J635" s="7"/>
      <c r="K635" s="7"/>
      <c r="L635" s="7"/>
      <c r="M635" s="7"/>
      <c r="N635" s="7"/>
      <c r="O635" s="7"/>
      <c r="P635" s="7"/>
      <c r="Q635" s="7"/>
      <c r="R635" s="7"/>
      <c r="S635" s="7"/>
      <c r="T635" s="7"/>
      <c r="U635" s="7"/>
      <c r="V635" s="7"/>
      <c r="W635" s="7"/>
      <c r="X635" s="7"/>
      <c r="Y635" s="7"/>
      <c r="Z635" s="7"/>
      <c r="AA635" s="7"/>
      <c r="AB635" s="7"/>
      <c r="AC635" s="7"/>
      <c r="AD635" s="7"/>
      <c r="AE635" s="7"/>
      <c r="AF635" s="7"/>
      <c r="AG635" s="7"/>
      <c r="AH635" s="7"/>
      <c r="AI635" s="7"/>
      <c r="AJ635" s="7"/>
      <c r="AK635" s="7"/>
      <c r="AL635" s="7"/>
      <c r="AM635" s="7"/>
      <c r="AN635" s="7"/>
      <c r="AO635" s="7"/>
      <c r="AP635" s="7"/>
      <c r="AQ635" s="7"/>
      <c r="AR635" s="7"/>
      <c r="AS635" s="7"/>
      <c r="AT635" s="7"/>
      <c r="AU635" s="7"/>
      <c r="AV635" s="7"/>
      <c r="AW635" s="7"/>
      <c r="AX635" s="7"/>
      <c r="AY635" s="7"/>
    </row>
    <row r="636" spans="1:51" ht="16" x14ac:dyDescent="0.2">
      <c r="A636" s="169">
        <v>42760.499999906606</v>
      </c>
      <c r="B636" s="172">
        <v>26312.482230981474</v>
      </c>
      <c r="C636">
        <f t="shared" si="11"/>
        <v>1</v>
      </c>
      <c r="D636"/>
      <c r="E636" s="7"/>
      <c r="F636" s="7"/>
      <c r="G636" s="7"/>
      <c r="H636" s="7"/>
      <c r="I636" s="7"/>
      <c r="J636" s="7"/>
      <c r="K636" s="7"/>
      <c r="L636" s="7"/>
      <c r="M636" s="7"/>
      <c r="N636" s="7"/>
      <c r="O636" s="7"/>
      <c r="P636" s="7"/>
      <c r="Q636" s="7"/>
      <c r="R636" s="7"/>
      <c r="S636" s="7"/>
      <c r="T636" s="7"/>
      <c r="U636" s="7"/>
      <c r="V636" s="7"/>
      <c r="W636" s="7"/>
      <c r="X636" s="7"/>
      <c r="Y636" s="7"/>
      <c r="Z636" s="7"/>
      <c r="AA636" s="7"/>
      <c r="AB636" s="7"/>
      <c r="AC636" s="7"/>
      <c r="AD636" s="7"/>
      <c r="AE636" s="7"/>
      <c r="AF636" s="7"/>
      <c r="AG636" s="7"/>
      <c r="AH636" s="7"/>
      <c r="AI636" s="7"/>
      <c r="AJ636" s="7"/>
      <c r="AK636" s="7"/>
      <c r="AL636" s="7"/>
      <c r="AM636" s="7"/>
      <c r="AN636" s="7"/>
      <c r="AO636" s="7"/>
      <c r="AP636" s="7"/>
      <c r="AQ636" s="7"/>
      <c r="AR636" s="7"/>
      <c r="AS636" s="7"/>
      <c r="AT636" s="7"/>
      <c r="AU636" s="7"/>
      <c r="AV636" s="7"/>
      <c r="AW636" s="7"/>
      <c r="AX636" s="7"/>
      <c r="AY636" s="7"/>
    </row>
    <row r="637" spans="1:51" ht="16" x14ac:dyDescent="0.2">
      <c r="A637" s="168">
        <v>42760.54166657327</v>
      </c>
      <c r="B637" s="171">
        <v>25729.541103021893</v>
      </c>
      <c r="C637">
        <f t="shared" si="11"/>
        <v>1</v>
      </c>
      <c r="D637"/>
      <c r="E637" s="7"/>
      <c r="F637" s="7"/>
      <c r="G637" s="7"/>
      <c r="H637" s="7"/>
      <c r="I637" s="7"/>
      <c r="J637" s="7"/>
      <c r="K637" s="7"/>
      <c r="L637" s="7"/>
      <c r="M637" s="7"/>
      <c r="N637" s="7"/>
      <c r="O637" s="7"/>
      <c r="P637" s="7"/>
      <c r="Q637" s="7"/>
      <c r="R637" s="7"/>
      <c r="S637" s="7"/>
      <c r="T637" s="7"/>
      <c r="U637" s="7"/>
      <c r="V637" s="7"/>
      <c r="W637" s="7"/>
      <c r="X637" s="7"/>
      <c r="Y637" s="7"/>
      <c r="Z637" s="7"/>
      <c r="AA637" s="7"/>
      <c r="AB637" s="7"/>
      <c r="AC637" s="7"/>
      <c r="AD637" s="7"/>
      <c r="AE637" s="7"/>
      <c r="AF637" s="7"/>
      <c r="AG637" s="7"/>
      <c r="AH637" s="7"/>
      <c r="AI637" s="7"/>
      <c r="AJ637" s="7"/>
      <c r="AK637" s="7"/>
      <c r="AL637" s="7"/>
      <c r="AM637" s="7"/>
      <c r="AN637" s="7"/>
      <c r="AO637" s="7"/>
      <c r="AP637" s="7"/>
      <c r="AQ637" s="7"/>
      <c r="AR637" s="7"/>
      <c r="AS637" s="7"/>
      <c r="AT637" s="7"/>
      <c r="AU637" s="7"/>
      <c r="AV637" s="7"/>
      <c r="AW637" s="7"/>
      <c r="AX637" s="7"/>
      <c r="AY637" s="7"/>
    </row>
    <row r="638" spans="1:51" ht="16" x14ac:dyDescent="0.2">
      <c r="A638" s="169">
        <v>42760.583333239934</v>
      </c>
      <c r="B638" s="172">
        <v>25588.728264172267</v>
      </c>
      <c r="C638">
        <f t="shared" si="11"/>
        <v>1</v>
      </c>
      <c r="D638"/>
      <c r="E638" s="7"/>
      <c r="F638" s="7"/>
      <c r="G638" s="7"/>
      <c r="H638" s="7"/>
      <c r="I638" s="7"/>
      <c r="J638" s="7"/>
      <c r="K638" s="7"/>
      <c r="L638" s="7"/>
      <c r="M638" s="7"/>
      <c r="N638" s="7"/>
      <c r="O638" s="7"/>
      <c r="P638" s="7"/>
      <c r="Q638" s="7"/>
      <c r="R638" s="7"/>
      <c r="S638" s="7"/>
      <c r="T638" s="7"/>
      <c r="U638" s="7"/>
      <c r="V638" s="7"/>
      <c r="W638" s="7"/>
      <c r="X638" s="7"/>
      <c r="Y638" s="7"/>
      <c r="Z638" s="7"/>
      <c r="AA638" s="7"/>
      <c r="AB638" s="7"/>
      <c r="AC638" s="7"/>
      <c r="AD638" s="7"/>
      <c r="AE638" s="7"/>
      <c r="AF638" s="7"/>
      <c r="AG638" s="7"/>
      <c r="AH638" s="7"/>
      <c r="AI638" s="7"/>
      <c r="AJ638" s="7"/>
      <c r="AK638" s="7"/>
      <c r="AL638" s="7"/>
      <c r="AM638" s="7"/>
      <c r="AN638" s="7"/>
      <c r="AO638" s="7"/>
      <c r="AP638" s="7"/>
      <c r="AQ638" s="7"/>
      <c r="AR638" s="7"/>
      <c r="AS638" s="7"/>
      <c r="AT638" s="7"/>
      <c r="AU638" s="7"/>
      <c r="AV638" s="7"/>
      <c r="AW638" s="7"/>
      <c r="AX638" s="7"/>
      <c r="AY638" s="7"/>
    </row>
    <row r="639" spans="1:51" ht="16" x14ac:dyDescent="0.2">
      <c r="A639" s="168">
        <v>42760.624999906599</v>
      </c>
      <c r="B639" s="171">
        <v>25557.535942186547</v>
      </c>
      <c r="C639">
        <f t="shared" si="11"/>
        <v>1</v>
      </c>
      <c r="D639"/>
      <c r="E639" s="7"/>
      <c r="F639" s="7"/>
      <c r="G639" s="7"/>
      <c r="H639" s="7"/>
      <c r="I639" s="7"/>
      <c r="J639" s="7"/>
      <c r="K639" s="7"/>
      <c r="L639" s="7"/>
      <c r="M639" s="7"/>
      <c r="N639" s="7"/>
      <c r="O639" s="7"/>
      <c r="P639" s="7"/>
      <c r="Q639" s="7"/>
      <c r="R639" s="7"/>
      <c r="S639" s="7"/>
      <c r="T639" s="7"/>
      <c r="U639" s="7"/>
      <c r="V639" s="7"/>
      <c r="W639" s="7"/>
      <c r="X639" s="7"/>
      <c r="Y639" s="7"/>
      <c r="Z639" s="7"/>
      <c r="AA639" s="7"/>
      <c r="AB639" s="7"/>
      <c r="AC639" s="7"/>
      <c r="AD639" s="7"/>
      <c r="AE639" s="7"/>
      <c r="AF639" s="7"/>
      <c r="AG639" s="7"/>
      <c r="AH639" s="7"/>
      <c r="AI639" s="7"/>
      <c r="AJ639" s="7"/>
      <c r="AK639" s="7"/>
      <c r="AL639" s="7"/>
      <c r="AM639" s="7"/>
      <c r="AN639" s="7"/>
      <c r="AO639" s="7"/>
      <c r="AP639" s="7"/>
      <c r="AQ639" s="7"/>
      <c r="AR639" s="7"/>
      <c r="AS639" s="7"/>
      <c r="AT639" s="7"/>
      <c r="AU639" s="7"/>
      <c r="AV639" s="7"/>
      <c r="AW639" s="7"/>
      <c r="AX639" s="7"/>
      <c r="AY639" s="7"/>
    </row>
    <row r="640" spans="1:51" ht="16" x14ac:dyDescent="0.2">
      <c r="A640" s="169">
        <v>42760.666666573263</v>
      </c>
      <c r="B640" s="172">
        <v>25461.221592964623</v>
      </c>
      <c r="C640">
        <f t="shared" si="11"/>
        <v>1</v>
      </c>
      <c r="D640"/>
      <c r="E640" s="7"/>
      <c r="F640" s="7"/>
      <c r="G640" s="7"/>
      <c r="H640" s="7"/>
      <c r="I640" s="7"/>
      <c r="J640" s="7"/>
      <c r="K640" s="7"/>
      <c r="L640" s="7"/>
      <c r="M640" s="7"/>
      <c r="N640" s="7"/>
      <c r="O640" s="7"/>
      <c r="P640" s="7"/>
      <c r="Q640" s="7"/>
      <c r="R640" s="7"/>
      <c r="S640" s="7"/>
      <c r="T640" s="7"/>
      <c r="U640" s="7"/>
      <c r="V640" s="7"/>
      <c r="W640" s="7"/>
      <c r="X640" s="7"/>
      <c r="Y640" s="7"/>
      <c r="Z640" s="7"/>
      <c r="AA640" s="7"/>
      <c r="AB640" s="7"/>
      <c r="AC640" s="7"/>
      <c r="AD640" s="7"/>
      <c r="AE640" s="7"/>
      <c r="AF640" s="7"/>
      <c r="AG640" s="7"/>
      <c r="AH640" s="7"/>
      <c r="AI640" s="7"/>
      <c r="AJ640" s="7"/>
      <c r="AK640" s="7"/>
      <c r="AL640" s="7"/>
      <c r="AM640" s="7"/>
      <c r="AN640" s="7"/>
      <c r="AO640" s="7"/>
      <c r="AP640" s="7"/>
      <c r="AQ640" s="7"/>
      <c r="AR640" s="7"/>
      <c r="AS640" s="7"/>
      <c r="AT640" s="7"/>
      <c r="AU640" s="7"/>
      <c r="AV640" s="7"/>
      <c r="AW640" s="7"/>
      <c r="AX640" s="7"/>
      <c r="AY640" s="7"/>
    </row>
    <row r="641" spans="1:51" ht="16" x14ac:dyDescent="0.2">
      <c r="A641" s="168">
        <v>42760.708333239927</v>
      </c>
      <c r="B641" s="171">
        <v>26526.242430827726</v>
      </c>
      <c r="C641">
        <f t="shared" si="11"/>
        <v>1</v>
      </c>
      <c r="D641"/>
      <c r="E641" s="7"/>
      <c r="F641" s="7"/>
      <c r="G641" s="7"/>
      <c r="H641" s="7"/>
      <c r="I641" s="7"/>
      <c r="J641" s="7"/>
      <c r="K641" s="7"/>
      <c r="L641" s="7"/>
      <c r="M641" s="7"/>
      <c r="N641" s="7"/>
      <c r="O641" s="7"/>
      <c r="P641" s="7"/>
      <c r="Q641" s="7"/>
      <c r="R641" s="7"/>
      <c r="S641" s="7"/>
      <c r="T641" s="7"/>
      <c r="U641" s="7"/>
      <c r="V641" s="7"/>
      <c r="W641" s="7"/>
      <c r="X641" s="7"/>
      <c r="Y641" s="7"/>
      <c r="Z641" s="7"/>
      <c r="AA641" s="7"/>
      <c r="AB641" s="7"/>
      <c r="AC641" s="7"/>
      <c r="AD641" s="7"/>
      <c r="AE641" s="7"/>
      <c r="AF641" s="7"/>
      <c r="AG641" s="7"/>
      <c r="AH641" s="7"/>
      <c r="AI641" s="7"/>
      <c r="AJ641" s="7"/>
      <c r="AK641" s="7"/>
      <c r="AL641" s="7"/>
      <c r="AM641" s="7"/>
      <c r="AN641" s="7"/>
      <c r="AO641" s="7"/>
      <c r="AP641" s="7"/>
      <c r="AQ641" s="7"/>
      <c r="AR641" s="7"/>
      <c r="AS641" s="7"/>
      <c r="AT641" s="7"/>
      <c r="AU641" s="7"/>
      <c r="AV641" s="7"/>
      <c r="AW641" s="7"/>
      <c r="AX641" s="7"/>
      <c r="AY641" s="7"/>
    </row>
    <row r="642" spans="1:51" ht="16" x14ac:dyDescent="0.2">
      <c r="A642" s="169">
        <v>42760.749999906591</v>
      </c>
      <c r="B642" s="172">
        <v>29549.169631629065</v>
      </c>
      <c r="C642">
        <f t="shared" si="11"/>
        <v>1</v>
      </c>
      <c r="D642"/>
      <c r="E642" s="7"/>
      <c r="F642" s="7"/>
      <c r="G642" s="7"/>
      <c r="H642" s="7"/>
      <c r="I642" s="7"/>
      <c r="J642" s="7"/>
      <c r="K642" s="7"/>
      <c r="L642" s="7"/>
      <c r="M642" s="7"/>
      <c r="N642" s="7"/>
      <c r="O642" s="7"/>
      <c r="P642" s="7"/>
      <c r="Q642" s="7"/>
      <c r="R642" s="7"/>
      <c r="S642" s="7"/>
      <c r="T642" s="7"/>
      <c r="U642" s="7"/>
      <c r="V642" s="7"/>
      <c r="W642" s="7"/>
      <c r="X642" s="7"/>
      <c r="Y642" s="7"/>
      <c r="Z642" s="7"/>
      <c r="AA642" s="7"/>
      <c r="AB642" s="7"/>
      <c r="AC642" s="7"/>
      <c r="AD642" s="7"/>
      <c r="AE642" s="7"/>
      <c r="AF642" s="7"/>
      <c r="AG642" s="7"/>
      <c r="AH642" s="7"/>
      <c r="AI642" s="7"/>
      <c r="AJ642" s="7"/>
      <c r="AK642" s="7"/>
      <c r="AL642" s="7"/>
      <c r="AM642" s="7"/>
      <c r="AN642" s="7"/>
      <c r="AO642" s="7"/>
      <c r="AP642" s="7"/>
      <c r="AQ642" s="7"/>
      <c r="AR642" s="7"/>
      <c r="AS642" s="7"/>
      <c r="AT642" s="7"/>
      <c r="AU642" s="7"/>
      <c r="AV642" s="7"/>
      <c r="AW642" s="7"/>
      <c r="AX642" s="7"/>
      <c r="AY642" s="7"/>
    </row>
    <row r="643" spans="1:51" ht="16" x14ac:dyDescent="0.2">
      <c r="A643" s="168">
        <v>42760.791666573255</v>
      </c>
      <c r="B643" s="171">
        <v>30876.904258357899</v>
      </c>
      <c r="C643">
        <f t="shared" si="11"/>
        <v>1</v>
      </c>
      <c r="D643"/>
      <c r="E643" s="7"/>
      <c r="F643" s="7"/>
      <c r="G643" s="7"/>
      <c r="H643" s="7"/>
      <c r="I643" s="7"/>
      <c r="J643" s="7"/>
      <c r="K643" s="7"/>
      <c r="L643" s="7"/>
      <c r="M643" s="7"/>
      <c r="N643" s="7"/>
      <c r="O643" s="7"/>
      <c r="P643" s="7"/>
      <c r="Q643" s="7"/>
      <c r="R643" s="7"/>
      <c r="S643" s="7"/>
      <c r="T643" s="7"/>
      <c r="U643" s="7"/>
      <c r="V643" s="7"/>
      <c r="W643" s="7"/>
      <c r="X643" s="7"/>
      <c r="Y643" s="7"/>
      <c r="Z643" s="7"/>
      <c r="AA643" s="7"/>
      <c r="AB643" s="7"/>
      <c r="AC643" s="7"/>
      <c r="AD643" s="7"/>
      <c r="AE643" s="7"/>
      <c r="AF643" s="7"/>
      <c r="AG643" s="7"/>
      <c r="AH643" s="7"/>
      <c r="AI643" s="7"/>
      <c r="AJ643" s="7"/>
      <c r="AK643" s="7"/>
      <c r="AL643" s="7"/>
      <c r="AM643" s="7"/>
      <c r="AN643" s="7"/>
      <c r="AO643" s="7"/>
      <c r="AP643" s="7"/>
      <c r="AQ643" s="7"/>
      <c r="AR643" s="7"/>
      <c r="AS643" s="7"/>
      <c r="AT643" s="7"/>
      <c r="AU643" s="7"/>
      <c r="AV643" s="7"/>
      <c r="AW643" s="7"/>
      <c r="AX643" s="7"/>
      <c r="AY643" s="7"/>
    </row>
    <row r="644" spans="1:51" ht="16" x14ac:dyDescent="0.2">
      <c r="A644" s="169">
        <v>42760.83333323992</v>
      </c>
      <c r="B644" s="172">
        <v>30679.68625848044</v>
      </c>
      <c r="C644">
        <f t="shared" si="11"/>
        <v>1</v>
      </c>
      <c r="D644"/>
      <c r="E644" s="7"/>
      <c r="F644" s="7"/>
      <c r="G644" s="7"/>
      <c r="H644" s="7"/>
      <c r="I644" s="7"/>
      <c r="J644" s="7"/>
      <c r="K644" s="7"/>
      <c r="L644" s="7"/>
      <c r="M644" s="7"/>
      <c r="N644" s="7"/>
      <c r="O644" s="7"/>
      <c r="P644" s="7"/>
      <c r="Q644" s="7"/>
      <c r="R644" s="7"/>
      <c r="S644" s="7"/>
      <c r="T644" s="7"/>
      <c r="U644" s="7"/>
      <c r="V644" s="7"/>
      <c r="W644" s="7"/>
      <c r="X644" s="7"/>
      <c r="Y644" s="7"/>
      <c r="Z644" s="7"/>
      <c r="AA644" s="7"/>
      <c r="AB644" s="7"/>
      <c r="AC644" s="7"/>
      <c r="AD644" s="7"/>
      <c r="AE644" s="7"/>
      <c r="AF644" s="7"/>
      <c r="AG644" s="7"/>
      <c r="AH644" s="7"/>
      <c r="AI644" s="7"/>
      <c r="AJ644" s="7"/>
      <c r="AK644" s="7"/>
      <c r="AL644" s="7"/>
      <c r="AM644" s="7"/>
      <c r="AN644" s="7"/>
      <c r="AO644" s="7"/>
      <c r="AP644" s="7"/>
      <c r="AQ644" s="7"/>
      <c r="AR644" s="7"/>
      <c r="AS644" s="7"/>
      <c r="AT644" s="7"/>
      <c r="AU644" s="7"/>
      <c r="AV644" s="7"/>
      <c r="AW644" s="7"/>
      <c r="AX644" s="7"/>
      <c r="AY644" s="7"/>
    </row>
    <row r="645" spans="1:51" ht="16" x14ac:dyDescent="0.2">
      <c r="A645" s="168">
        <v>42760.874999906584</v>
      </c>
      <c r="B645" s="171">
        <v>30066.934280133555</v>
      </c>
      <c r="C645">
        <f t="shared" si="11"/>
        <v>1</v>
      </c>
      <c r="D645"/>
      <c r="E645" s="7"/>
      <c r="F645" s="7"/>
      <c r="G645" s="7"/>
      <c r="H645" s="7"/>
      <c r="I645" s="7"/>
      <c r="J645" s="7"/>
      <c r="K645" s="7"/>
      <c r="L645" s="7"/>
      <c r="M645" s="7"/>
      <c r="N645" s="7"/>
      <c r="O645" s="7"/>
      <c r="P645" s="7"/>
      <c r="Q645" s="7"/>
      <c r="R645" s="7"/>
      <c r="S645" s="7"/>
      <c r="T645" s="7"/>
      <c r="U645" s="7"/>
      <c r="V645" s="7"/>
      <c r="W645" s="7"/>
      <c r="X645" s="7"/>
      <c r="Y645" s="7"/>
      <c r="Z645" s="7"/>
      <c r="AA645" s="7"/>
      <c r="AB645" s="7"/>
      <c r="AC645" s="7"/>
      <c r="AD645" s="7"/>
      <c r="AE645" s="7"/>
      <c r="AF645" s="7"/>
      <c r="AG645" s="7"/>
      <c r="AH645" s="7"/>
      <c r="AI645" s="7"/>
      <c r="AJ645" s="7"/>
      <c r="AK645" s="7"/>
      <c r="AL645" s="7"/>
      <c r="AM645" s="7"/>
      <c r="AN645" s="7"/>
      <c r="AO645" s="7"/>
      <c r="AP645" s="7"/>
      <c r="AQ645" s="7"/>
      <c r="AR645" s="7"/>
      <c r="AS645" s="7"/>
      <c r="AT645" s="7"/>
      <c r="AU645" s="7"/>
      <c r="AV645" s="7"/>
      <c r="AW645" s="7"/>
      <c r="AX645" s="7"/>
      <c r="AY645" s="7"/>
    </row>
    <row r="646" spans="1:51" ht="16" x14ac:dyDescent="0.2">
      <c r="A646" s="169">
        <v>42760.916666573248</v>
      </c>
      <c r="B646" s="172">
        <v>28693.866242440145</v>
      </c>
      <c r="C646">
        <f t="shared" si="11"/>
        <v>1</v>
      </c>
      <c r="D646"/>
      <c r="E646" s="7"/>
      <c r="F646" s="7"/>
      <c r="G646" s="7"/>
      <c r="H646" s="7"/>
      <c r="I646" s="7"/>
      <c r="J646" s="7"/>
      <c r="K646" s="7"/>
      <c r="L646" s="7"/>
      <c r="M646" s="7"/>
      <c r="N646" s="7"/>
      <c r="O646" s="7"/>
      <c r="P646" s="7"/>
      <c r="Q646" s="7"/>
      <c r="R646" s="7"/>
      <c r="S646" s="7"/>
      <c r="T646" s="7"/>
      <c r="U646" s="7"/>
      <c r="V646" s="7"/>
      <c r="W646" s="7"/>
      <c r="X646" s="7"/>
      <c r="Y646" s="7"/>
      <c r="Z646" s="7"/>
      <c r="AA646" s="7"/>
      <c r="AB646" s="7"/>
      <c r="AC646" s="7"/>
      <c r="AD646" s="7"/>
      <c r="AE646" s="7"/>
      <c r="AF646" s="7"/>
      <c r="AG646" s="7"/>
      <c r="AH646" s="7"/>
      <c r="AI646" s="7"/>
      <c r="AJ646" s="7"/>
      <c r="AK646" s="7"/>
      <c r="AL646" s="7"/>
      <c r="AM646" s="7"/>
      <c r="AN646" s="7"/>
      <c r="AO646" s="7"/>
      <c r="AP646" s="7"/>
      <c r="AQ646" s="7"/>
      <c r="AR646" s="7"/>
      <c r="AS646" s="7"/>
      <c r="AT646" s="7"/>
      <c r="AU646" s="7"/>
      <c r="AV646" s="7"/>
      <c r="AW646" s="7"/>
      <c r="AX646" s="7"/>
      <c r="AY646" s="7"/>
    </row>
    <row r="647" spans="1:51" ht="16" x14ac:dyDescent="0.2">
      <c r="A647" s="168">
        <v>42760.958333239912</v>
      </c>
      <c r="B647" s="171">
        <v>26770.358490201004</v>
      </c>
      <c r="C647">
        <f t="shared" si="11"/>
        <v>1</v>
      </c>
      <c r="D647"/>
      <c r="E647" s="7"/>
      <c r="F647" s="7"/>
      <c r="G647" s="7"/>
      <c r="H647" s="7"/>
      <c r="I647" s="7"/>
      <c r="J647" s="7"/>
      <c r="K647" s="7"/>
      <c r="L647" s="7"/>
      <c r="M647" s="7"/>
      <c r="N647" s="7"/>
      <c r="O647" s="7"/>
      <c r="P647" s="7"/>
      <c r="Q647" s="7"/>
      <c r="R647" s="7"/>
      <c r="S647" s="7"/>
      <c r="T647" s="7"/>
      <c r="U647" s="7"/>
      <c r="V647" s="7"/>
      <c r="W647" s="7"/>
      <c r="X647" s="7"/>
      <c r="Y647" s="7"/>
      <c r="Z647" s="7"/>
      <c r="AA647" s="7"/>
      <c r="AB647" s="7"/>
      <c r="AC647" s="7"/>
      <c r="AD647" s="7"/>
      <c r="AE647" s="7"/>
      <c r="AF647" s="7"/>
      <c r="AG647" s="7"/>
      <c r="AH647" s="7"/>
      <c r="AI647" s="7"/>
      <c r="AJ647" s="7"/>
      <c r="AK647" s="7"/>
      <c r="AL647" s="7"/>
      <c r="AM647" s="7"/>
      <c r="AN647" s="7"/>
      <c r="AO647" s="7"/>
      <c r="AP647" s="7"/>
      <c r="AQ647" s="7"/>
      <c r="AR647" s="7"/>
      <c r="AS647" s="7"/>
      <c r="AT647" s="7"/>
      <c r="AU647" s="7"/>
      <c r="AV647" s="7"/>
      <c r="AW647" s="7"/>
      <c r="AX647" s="7"/>
      <c r="AY647" s="7"/>
    </row>
    <row r="648" spans="1:51" ht="16" x14ac:dyDescent="0.2">
      <c r="A648" s="169">
        <v>42760.999999906577</v>
      </c>
      <c r="B648" s="172">
        <v>24946.257349695596</v>
      </c>
      <c r="C648">
        <f t="shared" si="11"/>
        <v>1</v>
      </c>
      <c r="D648"/>
      <c r="E648" s="7"/>
      <c r="F648" s="7"/>
      <c r="G648" s="7"/>
      <c r="H648" s="7"/>
      <c r="I648" s="7"/>
      <c r="J648" s="7"/>
      <c r="K648" s="7"/>
      <c r="L648" s="7"/>
      <c r="M648" s="7"/>
      <c r="N648" s="7"/>
      <c r="O648" s="7"/>
      <c r="P648" s="7"/>
      <c r="Q648" s="7"/>
      <c r="R648" s="7"/>
      <c r="S648" s="7"/>
      <c r="T648" s="7"/>
      <c r="U648" s="7"/>
      <c r="V648" s="7"/>
      <c r="W648" s="7"/>
      <c r="X648" s="7"/>
      <c r="Y648" s="7"/>
      <c r="Z648" s="7"/>
      <c r="AA648" s="7"/>
      <c r="AB648" s="7"/>
      <c r="AC648" s="7"/>
      <c r="AD648" s="7"/>
      <c r="AE648" s="7"/>
      <c r="AF648" s="7"/>
      <c r="AG648" s="7"/>
      <c r="AH648" s="7"/>
      <c r="AI648" s="7"/>
      <c r="AJ648" s="7"/>
      <c r="AK648" s="7"/>
      <c r="AL648" s="7"/>
      <c r="AM648" s="7"/>
      <c r="AN648" s="7"/>
      <c r="AO648" s="7"/>
      <c r="AP648" s="7"/>
      <c r="AQ648" s="7"/>
      <c r="AR648" s="7"/>
      <c r="AS648" s="7"/>
      <c r="AT648" s="7"/>
      <c r="AU648" s="7"/>
      <c r="AV648" s="7"/>
      <c r="AW648" s="7"/>
      <c r="AX648" s="7"/>
      <c r="AY648" s="7"/>
    </row>
    <row r="649" spans="1:51" ht="16" x14ac:dyDescent="0.2">
      <c r="A649" s="168">
        <v>42761.041666573241</v>
      </c>
      <c r="B649" s="171">
        <v>23548.89736035126</v>
      </c>
      <c r="C649">
        <f t="shared" si="11"/>
        <v>1</v>
      </c>
      <c r="D649"/>
      <c r="E649" s="7"/>
      <c r="F649" s="7"/>
      <c r="G649" s="7"/>
      <c r="H649" s="7"/>
      <c r="I649" s="7"/>
      <c r="J649" s="7"/>
      <c r="K649" s="7"/>
      <c r="L649" s="7"/>
      <c r="M649" s="7"/>
      <c r="N649" s="7"/>
      <c r="O649" s="7"/>
      <c r="P649" s="7"/>
      <c r="Q649" s="7"/>
      <c r="R649" s="7"/>
      <c r="S649" s="7"/>
      <c r="T649" s="7"/>
      <c r="U649" s="7"/>
      <c r="V649" s="7"/>
      <c r="W649" s="7"/>
      <c r="X649" s="7"/>
      <c r="Y649" s="7"/>
      <c r="Z649" s="7"/>
      <c r="AA649" s="7"/>
      <c r="AB649" s="7"/>
      <c r="AC649" s="7"/>
      <c r="AD649" s="7"/>
      <c r="AE649" s="7"/>
      <c r="AF649" s="7"/>
      <c r="AG649" s="7"/>
      <c r="AH649" s="7"/>
      <c r="AI649" s="7"/>
      <c r="AJ649" s="7"/>
      <c r="AK649" s="7"/>
      <c r="AL649" s="7"/>
      <c r="AM649" s="7"/>
      <c r="AN649" s="7"/>
      <c r="AO649" s="7"/>
      <c r="AP649" s="7"/>
      <c r="AQ649" s="7"/>
      <c r="AR649" s="7"/>
      <c r="AS649" s="7"/>
      <c r="AT649" s="7"/>
      <c r="AU649" s="7"/>
      <c r="AV649" s="7"/>
      <c r="AW649" s="7"/>
      <c r="AX649" s="7"/>
      <c r="AY649" s="7"/>
    </row>
    <row r="650" spans="1:51" ht="16" x14ac:dyDescent="0.2">
      <c r="A650" s="169">
        <v>42761.083333239905</v>
      </c>
      <c r="B650" s="172">
        <v>22840.077052951852</v>
      </c>
      <c r="C650">
        <f t="shared" si="11"/>
        <v>1</v>
      </c>
      <c r="D650"/>
      <c r="E650" s="7"/>
      <c r="F650" s="7"/>
      <c r="G650" s="7"/>
      <c r="H650" s="7"/>
      <c r="I650" s="7"/>
      <c r="J650" s="7"/>
      <c r="K650" s="7"/>
      <c r="L650" s="7"/>
      <c r="M650" s="7"/>
      <c r="N650" s="7"/>
      <c r="O650" s="7"/>
      <c r="P650" s="7"/>
      <c r="Q650" s="7"/>
      <c r="R650" s="7"/>
      <c r="S650" s="7"/>
      <c r="T650" s="7"/>
      <c r="U650" s="7"/>
      <c r="V650" s="7"/>
      <c r="W650" s="7"/>
      <c r="X650" s="7"/>
      <c r="Y650" s="7"/>
      <c r="Z650" s="7"/>
      <c r="AA650" s="7"/>
      <c r="AB650" s="7"/>
      <c r="AC650" s="7"/>
      <c r="AD650" s="7"/>
      <c r="AE650" s="7"/>
      <c r="AF650" s="7"/>
      <c r="AG650" s="7"/>
      <c r="AH650" s="7"/>
      <c r="AI650" s="7"/>
      <c r="AJ650" s="7"/>
      <c r="AK650" s="7"/>
      <c r="AL650" s="7"/>
      <c r="AM650" s="7"/>
      <c r="AN650" s="7"/>
      <c r="AO650" s="7"/>
      <c r="AP650" s="7"/>
      <c r="AQ650" s="7"/>
      <c r="AR650" s="7"/>
      <c r="AS650" s="7"/>
      <c r="AT650" s="7"/>
      <c r="AU650" s="7"/>
      <c r="AV650" s="7"/>
      <c r="AW650" s="7"/>
      <c r="AX650" s="7"/>
      <c r="AY650" s="7"/>
    </row>
    <row r="651" spans="1:51" ht="16" x14ac:dyDescent="0.2">
      <c r="A651" s="168">
        <v>42761.124999906569</v>
      </c>
      <c r="B651" s="171">
        <v>22485.684698287565</v>
      </c>
      <c r="C651">
        <f t="shared" si="11"/>
        <v>1</v>
      </c>
      <c r="D651"/>
      <c r="E651" s="7"/>
      <c r="F651" s="7"/>
      <c r="G651" s="7"/>
      <c r="H651" s="7"/>
      <c r="I651" s="7"/>
      <c r="J651" s="7"/>
      <c r="K651" s="7"/>
      <c r="L651" s="7"/>
      <c r="M651" s="7"/>
      <c r="N651" s="7"/>
      <c r="O651" s="7"/>
      <c r="P651" s="7"/>
      <c r="Q651" s="7"/>
      <c r="R651" s="7"/>
      <c r="S651" s="7"/>
      <c r="T651" s="7"/>
      <c r="U651" s="7"/>
      <c r="V651" s="7"/>
      <c r="W651" s="7"/>
      <c r="X651" s="7"/>
      <c r="Y651" s="7"/>
      <c r="Z651" s="7"/>
      <c r="AA651" s="7"/>
      <c r="AB651" s="7"/>
      <c r="AC651" s="7"/>
      <c r="AD651" s="7"/>
      <c r="AE651" s="7"/>
      <c r="AF651" s="7"/>
      <c r="AG651" s="7"/>
      <c r="AH651" s="7"/>
      <c r="AI651" s="7"/>
      <c r="AJ651" s="7"/>
      <c r="AK651" s="7"/>
      <c r="AL651" s="7"/>
      <c r="AM651" s="7"/>
      <c r="AN651" s="7"/>
      <c r="AO651" s="7"/>
      <c r="AP651" s="7"/>
      <c r="AQ651" s="7"/>
      <c r="AR651" s="7"/>
      <c r="AS651" s="7"/>
      <c r="AT651" s="7"/>
      <c r="AU651" s="7"/>
      <c r="AV651" s="7"/>
      <c r="AW651" s="7"/>
      <c r="AX651" s="7"/>
      <c r="AY651" s="7"/>
    </row>
    <row r="652" spans="1:51" ht="16" x14ac:dyDescent="0.2">
      <c r="A652" s="169">
        <v>42761.166666573234</v>
      </c>
      <c r="B652" s="172">
        <v>22417.529235724924</v>
      </c>
      <c r="C652">
        <f t="shared" si="11"/>
        <v>1</v>
      </c>
      <c r="D652"/>
      <c r="E652" s="7"/>
      <c r="F652" s="7"/>
      <c r="G652" s="7"/>
      <c r="H652" s="7"/>
      <c r="I652" s="7"/>
      <c r="J652" s="7"/>
      <c r="K652" s="7"/>
      <c r="L652" s="7"/>
      <c r="M652" s="7"/>
      <c r="N652" s="7"/>
      <c r="O652" s="7"/>
      <c r="P652" s="7"/>
      <c r="Q652" s="7"/>
      <c r="R652" s="7"/>
      <c r="S652" s="7"/>
      <c r="T652" s="7"/>
      <c r="U652" s="7"/>
      <c r="V652" s="7"/>
      <c r="W652" s="7"/>
      <c r="X652" s="7"/>
      <c r="Y652" s="7"/>
      <c r="Z652" s="7"/>
      <c r="AA652" s="7"/>
      <c r="AB652" s="7"/>
      <c r="AC652" s="7"/>
      <c r="AD652" s="7"/>
      <c r="AE652" s="7"/>
      <c r="AF652" s="7"/>
      <c r="AG652" s="7"/>
      <c r="AH652" s="7"/>
      <c r="AI652" s="7"/>
      <c r="AJ652" s="7"/>
      <c r="AK652" s="7"/>
      <c r="AL652" s="7"/>
      <c r="AM652" s="7"/>
      <c r="AN652" s="7"/>
      <c r="AO652" s="7"/>
      <c r="AP652" s="7"/>
      <c r="AQ652" s="7"/>
      <c r="AR652" s="7"/>
      <c r="AS652" s="7"/>
      <c r="AT652" s="7"/>
      <c r="AU652" s="7"/>
      <c r="AV652" s="7"/>
      <c r="AW652" s="7"/>
      <c r="AX652" s="7"/>
      <c r="AY652" s="7"/>
    </row>
    <row r="653" spans="1:51" ht="16" x14ac:dyDescent="0.2">
      <c r="A653" s="168">
        <v>42761.208333239898</v>
      </c>
      <c r="B653" s="171">
        <v>23077.478128070212</v>
      </c>
      <c r="C653">
        <f t="shared" si="11"/>
        <v>1</v>
      </c>
      <c r="D653"/>
      <c r="E653" s="7"/>
      <c r="F653" s="7"/>
      <c r="G653" s="7"/>
      <c r="H653" s="7"/>
      <c r="I653" s="7"/>
      <c r="J653" s="7"/>
      <c r="K653" s="7"/>
      <c r="L653" s="7"/>
      <c r="M653" s="7"/>
      <c r="N653" s="7"/>
      <c r="O653" s="7"/>
      <c r="P653" s="7"/>
      <c r="Q653" s="7"/>
      <c r="R653" s="7"/>
      <c r="S653" s="7"/>
      <c r="T653" s="7"/>
      <c r="U653" s="7"/>
      <c r="V653" s="7"/>
      <c r="W653" s="7"/>
      <c r="X653" s="7"/>
      <c r="Y653" s="7"/>
      <c r="Z653" s="7"/>
      <c r="AA653" s="7"/>
      <c r="AB653" s="7"/>
      <c r="AC653" s="7"/>
      <c r="AD653" s="7"/>
      <c r="AE653" s="7"/>
      <c r="AF653" s="7"/>
      <c r="AG653" s="7"/>
      <c r="AH653" s="7"/>
      <c r="AI653" s="7"/>
      <c r="AJ653" s="7"/>
      <c r="AK653" s="7"/>
      <c r="AL653" s="7"/>
      <c r="AM653" s="7"/>
      <c r="AN653" s="7"/>
      <c r="AO653" s="7"/>
      <c r="AP653" s="7"/>
      <c r="AQ653" s="7"/>
      <c r="AR653" s="7"/>
      <c r="AS653" s="7"/>
      <c r="AT653" s="7"/>
      <c r="AU653" s="7"/>
      <c r="AV653" s="7"/>
      <c r="AW653" s="7"/>
      <c r="AX653" s="7"/>
      <c r="AY653" s="7"/>
    </row>
    <row r="654" spans="1:51" ht="16" x14ac:dyDescent="0.2">
      <c r="A654" s="169">
        <v>42761.249999906562</v>
      </c>
      <c r="B654" s="172">
        <v>24716.683575217434</v>
      </c>
      <c r="C654">
        <f t="shared" si="11"/>
        <v>1</v>
      </c>
      <c r="D654"/>
      <c r="E654" s="7"/>
      <c r="F654" s="7"/>
      <c r="G654" s="7"/>
      <c r="H654" s="7"/>
      <c r="I654" s="7"/>
      <c r="J654" s="7"/>
      <c r="K654" s="7"/>
      <c r="L654" s="7"/>
      <c r="M654" s="7"/>
      <c r="N654" s="7"/>
      <c r="O654" s="7"/>
      <c r="P654" s="7"/>
      <c r="Q654" s="7"/>
      <c r="R654" s="7"/>
      <c r="S654" s="7"/>
      <c r="T654" s="7"/>
      <c r="U654" s="7"/>
      <c r="V654" s="7"/>
      <c r="W654" s="7"/>
      <c r="X654" s="7"/>
      <c r="Y654" s="7"/>
      <c r="Z654" s="7"/>
      <c r="AA654" s="7"/>
      <c r="AB654" s="7"/>
      <c r="AC654" s="7"/>
      <c r="AD654" s="7"/>
      <c r="AE654" s="7"/>
      <c r="AF654" s="7"/>
      <c r="AG654" s="7"/>
      <c r="AH654" s="7"/>
      <c r="AI654" s="7"/>
      <c r="AJ654" s="7"/>
      <c r="AK654" s="7"/>
      <c r="AL654" s="7"/>
      <c r="AM654" s="7"/>
      <c r="AN654" s="7"/>
      <c r="AO654" s="7"/>
      <c r="AP654" s="7"/>
      <c r="AQ654" s="7"/>
      <c r="AR654" s="7"/>
      <c r="AS654" s="7"/>
      <c r="AT654" s="7"/>
      <c r="AU654" s="7"/>
      <c r="AV654" s="7"/>
      <c r="AW654" s="7"/>
      <c r="AX654" s="7"/>
      <c r="AY654" s="7"/>
    </row>
    <row r="655" spans="1:51" ht="16" x14ac:dyDescent="0.2">
      <c r="A655" s="168">
        <v>42761.291666573226</v>
      </c>
      <c r="B655" s="171">
        <v>27625.367112559172</v>
      </c>
      <c r="C655">
        <f t="shared" si="11"/>
        <v>1</v>
      </c>
      <c r="D655"/>
      <c r="E655" s="7"/>
      <c r="F655" s="7"/>
      <c r="G655" s="7"/>
      <c r="H655" s="7"/>
      <c r="I655" s="7"/>
      <c r="J655" s="7"/>
      <c r="K655" s="7"/>
      <c r="L655" s="7"/>
      <c r="M655" s="7"/>
      <c r="N655" s="7"/>
      <c r="O655" s="7"/>
      <c r="P655" s="7"/>
      <c r="Q655" s="7"/>
      <c r="R655" s="7"/>
      <c r="S655" s="7"/>
      <c r="T655" s="7"/>
      <c r="U655" s="7"/>
      <c r="V655" s="7"/>
      <c r="W655" s="7"/>
      <c r="X655" s="7"/>
      <c r="Y655" s="7"/>
      <c r="Z655" s="7"/>
      <c r="AA655" s="7"/>
      <c r="AB655" s="7"/>
      <c r="AC655" s="7"/>
      <c r="AD655" s="7"/>
      <c r="AE655" s="7"/>
      <c r="AF655" s="7"/>
      <c r="AG655" s="7"/>
      <c r="AH655" s="7"/>
      <c r="AI655" s="7"/>
      <c r="AJ655" s="7"/>
      <c r="AK655" s="7"/>
      <c r="AL655" s="7"/>
      <c r="AM655" s="7"/>
      <c r="AN655" s="7"/>
      <c r="AO655" s="7"/>
      <c r="AP655" s="7"/>
      <c r="AQ655" s="7"/>
      <c r="AR655" s="7"/>
      <c r="AS655" s="7"/>
      <c r="AT655" s="7"/>
      <c r="AU655" s="7"/>
      <c r="AV655" s="7"/>
      <c r="AW655" s="7"/>
      <c r="AX655" s="7"/>
      <c r="AY655" s="7"/>
    </row>
    <row r="656" spans="1:51" ht="16" x14ac:dyDescent="0.2">
      <c r="A656" s="169">
        <v>42761.333333239891</v>
      </c>
      <c r="B656" s="172">
        <v>28957.767020444888</v>
      </c>
      <c r="C656">
        <f t="shared" si="11"/>
        <v>1</v>
      </c>
      <c r="D656"/>
      <c r="E656" s="7"/>
      <c r="F656" s="7"/>
      <c r="G656" s="7"/>
      <c r="H656" s="7"/>
      <c r="I656" s="7"/>
      <c r="J656" s="7"/>
      <c r="K656" s="7"/>
      <c r="L656" s="7"/>
      <c r="M656" s="7"/>
      <c r="N656" s="7"/>
      <c r="O656" s="7"/>
      <c r="P656" s="7"/>
      <c r="Q656" s="7"/>
      <c r="R656" s="7"/>
      <c r="S656" s="7"/>
      <c r="T656" s="7"/>
      <c r="U656" s="7"/>
      <c r="V656" s="7"/>
      <c r="W656" s="7"/>
      <c r="X656" s="7"/>
      <c r="Y656" s="7"/>
      <c r="Z656" s="7"/>
      <c r="AA656" s="7"/>
      <c r="AB656" s="7"/>
      <c r="AC656" s="7"/>
      <c r="AD656" s="7"/>
      <c r="AE656" s="7"/>
      <c r="AF656" s="7"/>
      <c r="AG656" s="7"/>
      <c r="AH656" s="7"/>
      <c r="AI656" s="7"/>
      <c r="AJ656" s="7"/>
      <c r="AK656" s="7"/>
      <c r="AL656" s="7"/>
      <c r="AM656" s="7"/>
      <c r="AN656" s="7"/>
      <c r="AO656" s="7"/>
      <c r="AP656" s="7"/>
      <c r="AQ656" s="7"/>
      <c r="AR656" s="7"/>
      <c r="AS656" s="7"/>
      <c r="AT656" s="7"/>
      <c r="AU656" s="7"/>
      <c r="AV656" s="7"/>
      <c r="AW656" s="7"/>
      <c r="AX656" s="7"/>
      <c r="AY656" s="7"/>
    </row>
    <row r="657" spans="1:51" ht="16" x14ac:dyDescent="0.2">
      <c r="A657" s="168">
        <v>42761.374999906555</v>
      </c>
      <c r="B657" s="171">
        <v>28478.469284417166</v>
      </c>
      <c r="C657">
        <f t="shared" si="11"/>
        <v>1</v>
      </c>
      <c r="D657"/>
      <c r="E657" s="7"/>
      <c r="F657" s="7"/>
      <c r="G657" s="7"/>
      <c r="H657" s="7"/>
      <c r="I657" s="7"/>
      <c r="J657" s="7"/>
      <c r="K657" s="7"/>
      <c r="L657" s="7"/>
      <c r="M657" s="7"/>
      <c r="N657" s="7"/>
      <c r="O657" s="7"/>
      <c r="P657" s="7"/>
      <c r="Q657" s="7"/>
      <c r="R657" s="7"/>
      <c r="S657" s="7"/>
      <c r="T657" s="7"/>
      <c r="U657" s="7"/>
      <c r="V657" s="7"/>
      <c r="W657" s="7"/>
      <c r="X657" s="7"/>
      <c r="Y657" s="7"/>
      <c r="Z657" s="7"/>
      <c r="AA657" s="7"/>
      <c r="AB657" s="7"/>
      <c r="AC657" s="7"/>
      <c r="AD657" s="7"/>
      <c r="AE657" s="7"/>
      <c r="AF657" s="7"/>
      <c r="AG657" s="7"/>
      <c r="AH657" s="7"/>
      <c r="AI657" s="7"/>
      <c r="AJ657" s="7"/>
      <c r="AK657" s="7"/>
      <c r="AL657" s="7"/>
      <c r="AM657" s="7"/>
      <c r="AN657" s="7"/>
      <c r="AO657" s="7"/>
      <c r="AP657" s="7"/>
      <c r="AQ657" s="7"/>
      <c r="AR657" s="7"/>
      <c r="AS657" s="7"/>
      <c r="AT657" s="7"/>
      <c r="AU657" s="7"/>
      <c r="AV657" s="7"/>
      <c r="AW657" s="7"/>
      <c r="AX657" s="7"/>
      <c r="AY657" s="7"/>
    </row>
    <row r="658" spans="1:51" ht="16" x14ac:dyDescent="0.2">
      <c r="A658" s="169">
        <v>42761.416666573219</v>
      </c>
      <c r="B658" s="172">
        <v>27539.358956127209</v>
      </c>
      <c r="C658">
        <f t="shared" si="11"/>
        <v>1</v>
      </c>
      <c r="D658"/>
      <c r="E658" s="7"/>
      <c r="F658" s="7"/>
      <c r="G658" s="7"/>
      <c r="H658" s="7"/>
      <c r="I658" s="7"/>
      <c r="J658" s="7"/>
      <c r="K658" s="7"/>
      <c r="L658" s="7"/>
      <c r="M658" s="7"/>
      <c r="N658" s="7"/>
      <c r="O658" s="7"/>
      <c r="P658" s="7"/>
      <c r="Q658" s="7"/>
      <c r="R658" s="7"/>
      <c r="S658" s="7"/>
      <c r="T658" s="7"/>
      <c r="U658" s="7"/>
      <c r="V658" s="7"/>
      <c r="W658" s="7"/>
      <c r="X658" s="7"/>
      <c r="Y658" s="7"/>
      <c r="Z658" s="7"/>
      <c r="AA658" s="7"/>
      <c r="AB658" s="7"/>
      <c r="AC658" s="7"/>
      <c r="AD658" s="7"/>
      <c r="AE658" s="7"/>
      <c r="AF658" s="7"/>
      <c r="AG658" s="7"/>
      <c r="AH658" s="7"/>
      <c r="AI658" s="7"/>
      <c r="AJ658" s="7"/>
      <c r="AK658" s="7"/>
      <c r="AL658" s="7"/>
      <c r="AM658" s="7"/>
      <c r="AN658" s="7"/>
      <c r="AO658" s="7"/>
      <c r="AP658" s="7"/>
      <c r="AQ658" s="7"/>
      <c r="AR658" s="7"/>
      <c r="AS658" s="7"/>
      <c r="AT658" s="7"/>
      <c r="AU658" s="7"/>
      <c r="AV658" s="7"/>
      <c r="AW658" s="7"/>
      <c r="AX658" s="7"/>
      <c r="AY658" s="7"/>
    </row>
    <row r="659" spans="1:51" ht="16" x14ac:dyDescent="0.2">
      <c r="A659" s="168">
        <v>42761.458333239883</v>
      </c>
      <c r="B659" s="171">
        <v>26564.833614228177</v>
      </c>
      <c r="C659">
        <f t="shared" si="11"/>
        <v>1</v>
      </c>
      <c r="D659"/>
      <c r="E659" s="7"/>
      <c r="F659" s="7"/>
      <c r="G659" s="7"/>
      <c r="H659" s="7"/>
      <c r="I659" s="7"/>
      <c r="J659" s="7"/>
      <c r="K659" s="7"/>
      <c r="L659" s="7"/>
      <c r="M659" s="7"/>
      <c r="N659" s="7"/>
      <c r="O659" s="7"/>
      <c r="P659" s="7"/>
      <c r="Q659" s="7"/>
      <c r="R659" s="7"/>
      <c r="S659" s="7"/>
      <c r="T659" s="7"/>
      <c r="U659" s="7"/>
      <c r="V659" s="7"/>
      <c r="W659" s="7"/>
      <c r="X659" s="7"/>
      <c r="Y659" s="7"/>
      <c r="Z659" s="7"/>
      <c r="AA659" s="7"/>
      <c r="AB659" s="7"/>
      <c r="AC659" s="7"/>
      <c r="AD659" s="7"/>
      <c r="AE659" s="7"/>
      <c r="AF659" s="7"/>
      <c r="AG659" s="7"/>
      <c r="AH659" s="7"/>
      <c r="AI659" s="7"/>
      <c r="AJ659" s="7"/>
      <c r="AK659" s="7"/>
      <c r="AL659" s="7"/>
      <c r="AM659" s="7"/>
      <c r="AN659" s="7"/>
      <c r="AO659" s="7"/>
      <c r="AP659" s="7"/>
      <c r="AQ659" s="7"/>
      <c r="AR659" s="7"/>
      <c r="AS659" s="7"/>
      <c r="AT659" s="7"/>
      <c r="AU659" s="7"/>
      <c r="AV659" s="7"/>
      <c r="AW659" s="7"/>
      <c r="AX659" s="7"/>
      <c r="AY659" s="7"/>
    </row>
    <row r="660" spans="1:51" ht="16" x14ac:dyDescent="0.2">
      <c r="A660" s="169">
        <v>42761.499999906548</v>
      </c>
      <c r="B660" s="172">
        <v>25954.655537289556</v>
      </c>
      <c r="C660">
        <f t="shared" si="11"/>
        <v>1</v>
      </c>
      <c r="D660"/>
      <c r="E660" s="7"/>
      <c r="F660" s="7"/>
      <c r="G660" s="7"/>
      <c r="H660" s="7"/>
      <c r="I660" s="7"/>
      <c r="J660" s="7"/>
      <c r="K660" s="7"/>
      <c r="L660" s="7"/>
      <c r="M660" s="7"/>
      <c r="N660" s="7"/>
      <c r="O660" s="7"/>
      <c r="P660" s="7"/>
      <c r="Q660" s="7"/>
      <c r="R660" s="7"/>
      <c r="S660" s="7"/>
      <c r="T660" s="7"/>
      <c r="U660" s="7"/>
      <c r="V660" s="7"/>
      <c r="W660" s="7"/>
      <c r="X660" s="7"/>
      <c r="Y660" s="7"/>
      <c r="Z660" s="7"/>
      <c r="AA660" s="7"/>
      <c r="AB660" s="7"/>
      <c r="AC660" s="7"/>
      <c r="AD660" s="7"/>
      <c r="AE660" s="7"/>
      <c r="AF660" s="7"/>
      <c r="AG660" s="7"/>
      <c r="AH660" s="7"/>
      <c r="AI660" s="7"/>
      <c r="AJ660" s="7"/>
      <c r="AK660" s="7"/>
      <c r="AL660" s="7"/>
      <c r="AM660" s="7"/>
      <c r="AN660" s="7"/>
      <c r="AO660" s="7"/>
      <c r="AP660" s="7"/>
      <c r="AQ660" s="7"/>
      <c r="AR660" s="7"/>
      <c r="AS660" s="7"/>
      <c r="AT660" s="7"/>
      <c r="AU660" s="7"/>
      <c r="AV660" s="7"/>
      <c r="AW660" s="7"/>
      <c r="AX660" s="7"/>
      <c r="AY660" s="7"/>
    </row>
    <row r="661" spans="1:51" ht="16" x14ac:dyDescent="0.2">
      <c r="A661" s="168">
        <v>42761.541666573212</v>
      </c>
      <c r="B661" s="171">
        <v>25424.521644268698</v>
      </c>
      <c r="C661">
        <f t="shared" si="11"/>
        <v>1</v>
      </c>
      <c r="D661"/>
      <c r="E661" s="7"/>
      <c r="F661" s="7"/>
      <c r="G661" s="7"/>
      <c r="H661" s="7"/>
      <c r="I661" s="7"/>
      <c r="J661" s="7"/>
      <c r="K661" s="7"/>
      <c r="L661" s="7"/>
      <c r="M661" s="7"/>
      <c r="N661" s="7"/>
      <c r="O661" s="7"/>
      <c r="P661" s="7"/>
      <c r="Q661" s="7"/>
      <c r="R661" s="7"/>
      <c r="S661" s="7"/>
      <c r="T661" s="7"/>
      <c r="U661" s="7"/>
      <c r="V661" s="7"/>
      <c r="W661" s="7"/>
      <c r="X661" s="7"/>
      <c r="Y661" s="7"/>
      <c r="Z661" s="7"/>
      <c r="AA661" s="7"/>
      <c r="AB661" s="7"/>
      <c r="AC661" s="7"/>
      <c r="AD661" s="7"/>
      <c r="AE661" s="7"/>
      <c r="AF661" s="7"/>
      <c r="AG661" s="7"/>
      <c r="AH661" s="7"/>
      <c r="AI661" s="7"/>
      <c r="AJ661" s="7"/>
      <c r="AK661" s="7"/>
      <c r="AL661" s="7"/>
      <c r="AM661" s="7"/>
      <c r="AN661" s="7"/>
      <c r="AO661" s="7"/>
      <c r="AP661" s="7"/>
      <c r="AQ661" s="7"/>
      <c r="AR661" s="7"/>
      <c r="AS661" s="7"/>
      <c r="AT661" s="7"/>
      <c r="AU661" s="7"/>
      <c r="AV661" s="7"/>
      <c r="AW661" s="7"/>
      <c r="AX661" s="7"/>
      <c r="AY661" s="7"/>
    </row>
    <row r="662" spans="1:51" ht="16" x14ac:dyDescent="0.2">
      <c r="A662" s="169">
        <v>42761.583333239876</v>
      </c>
      <c r="B662" s="172">
        <v>25310.99911201025</v>
      </c>
      <c r="C662">
        <f t="shared" si="11"/>
        <v>1</v>
      </c>
      <c r="D662"/>
      <c r="E662" s="7"/>
      <c r="F662" s="7"/>
      <c r="G662" s="7"/>
      <c r="H662" s="7"/>
      <c r="I662" s="7"/>
      <c r="J662" s="7"/>
      <c r="K662" s="7"/>
      <c r="L662" s="7"/>
      <c r="M662" s="7"/>
      <c r="N662" s="7"/>
      <c r="O662" s="7"/>
      <c r="P662" s="7"/>
      <c r="Q662" s="7"/>
      <c r="R662" s="7"/>
      <c r="S662" s="7"/>
      <c r="T662" s="7"/>
      <c r="U662" s="7"/>
      <c r="V662" s="7"/>
      <c r="W662" s="7"/>
      <c r="X662" s="7"/>
      <c r="Y662" s="7"/>
      <c r="Z662" s="7"/>
      <c r="AA662" s="7"/>
      <c r="AB662" s="7"/>
      <c r="AC662" s="7"/>
      <c r="AD662" s="7"/>
      <c r="AE662" s="7"/>
      <c r="AF662" s="7"/>
      <c r="AG662" s="7"/>
      <c r="AH662" s="7"/>
      <c r="AI662" s="7"/>
      <c r="AJ662" s="7"/>
      <c r="AK662" s="7"/>
      <c r="AL662" s="7"/>
      <c r="AM662" s="7"/>
      <c r="AN662" s="7"/>
      <c r="AO662" s="7"/>
      <c r="AP662" s="7"/>
      <c r="AQ662" s="7"/>
      <c r="AR662" s="7"/>
      <c r="AS662" s="7"/>
      <c r="AT662" s="7"/>
      <c r="AU662" s="7"/>
      <c r="AV662" s="7"/>
      <c r="AW662" s="7"/>
      <c r="AX662" s="7"/>
      <c r="AY662" s="7"/>
    </row>
    <row r="663" spans="1:51" ht="16" x14ac:dyDescent="0.2">
      <c r="A663" s="168">
        <v>42761.62499990654</v>
      </c>
      <c r="B663" s="171">
        <v>25583.389864637909</v>
      </c>
      <c r="C663">
        <f t="shared" si="11"/>
        <v>1</v>
      </c>
      <c r="D663"/>
      <c r="E663" s="7"/>
      <c r="F663" s="7"/>
      <c r="G663" s="7"/>
      <c r="H663" s="7"/>
      <c r="I663" s="7"/>
      <c r="J663" s="7"/>
      <c r="K663" s="7"/>
      <c r="L663" s="7"/>
      <c r="M663" s="7"/>
      <c r="N663" s="7"/>
      <c r="O663" s="7"/>
      <c r="P663" s="7"/>
      <c r="Q663" s="7"/>
      <c r="R663" s="7"/>
      <c r="S663" s="7"/>
      <c r="T663" s="7"/>
      <c r="U663" s="7"/>
      <c r="V663" s="7"/>
      <c r="W663" s="7"/>
      <c r="X663" s="7"/>
      <c r="Y663" s="7"/>
      <c r="Z663" s="7"/>
      <c r="AA663" s="7"/>
      <c r="AB663" s="7"/>
      <c r="AC663" s="7"/>
      <c r="AD663" s="7"/>
      <c r="AE663" s="7"/>
      <c r="AF663" s="7"/>
      <c r="AG663" s="7"/>
      <c r="AH663" s="7"/>
      <c r="AI663" s="7"/>
      <c r="AJ663" s="7"/>
      <c r="AK663" s="7"/>
      <c r="AL663" s="7"/>
      <c r="AM663" s="7"/>
      <c r="AN663" s="7"/>
      <c r="AO663" s="7"/>
      <c r="AP663" s="7"/>
      <c r="AQ663" s="7"/>
      <c r="AR663" s="7"/>
      <c r="AS663" s="7"/>
      <c r="AT663" s="7"/>
      <c r="AU663" s="7"/>
      <c r="AV663" s="7"/>
      <c r="AW663" s="7"/>
      <c r="AX663" s="7"/>
      <c r="AY663" s="7"/>
    </row>
    <row r="664" spans="1:51" ht="16" x14ac:dyDescent="0.2">
      <c r="A664" s="169">
        <v>42761.666666573205</v>
      </c>
      <c r="B664" s="172">
        <v>25696.643494420914</v>
      </c>
      <c r="C664">
        <f t="shared" si="11"/>
        <v>1</v>
      </c>
      <c r="D664"/>
      <c r="E664" s="7"/>
      <c r="F664" s="7"/>
      <c r="G664" s="7"/>
      <c r="H664" s="7"/>
      <c r="I664" s="7"/>
      <c r="J664" s="7"/>
      <c r="K664" s="7"/>
      <c r="L664" s="7"/>
      <c r="M664" s="7"/>
      <c r="N664" s="7"/>
      <c r="O664" s="7"/>
      <c r="P664" s="7"/>
      <c r="Q664" s="7"/>
      <c r="R664" s="7"/>
      <c r="S664" s="7"/>
      <c r="T664" s="7"/>
      <c r="U664" s="7"/>
      <c r="V664" s="7"/>
      <c r="W664" s="7"/>
      <c r="X664" s="7"/>
      <c r="Y664" s="7"/>
      <c r="Z664" s="7"/>
      <c r="AA664" s="7"/>
      <c r="AB664" s="7"/>
      <c r="AC664" s="7"/>
      <c r="AD664" s="7"/>
      <c r="AE664" s="7"/>
      <c r="AF664" s="7"/>
      <c r="AG664" s="7"/>
      <c r="AH664" s="7"/>
      <c r="AI664" s="7"/>
      <c r="AJ664" s="7"/>
      <c r="AK664" s="7"/>
      <c r="AL664" s="7"/>
      <c r="AM664" s="7"/>
      <c r="AN664" s="7"/>
      <c r="AO664" s="7"/>
      <c r="AP664" s="7"/>
      <c r="AQ664" s="7"/>
      <c r="AR664" s="7"/>
      <c r="AS664" s="7"/>
      <c r="AT664" s="7"/>
      <c r="AU664" s="7"/>
      <c r="AV664" s="7"/>
      <c r="AW664" s="7"/>
      <c r="AX664" s="7"/>
      <c r="AY664" s="7"/>
    </row>
    <row r="665" spans="1:51" ht="16" x14ac:dyDescent="0.2">
      <c r="A665" s="168">
        <v>42761.708333239869</v>
      </c>
      <c r="B665" s="171">
        <v>26640.133986928158</v>
      </c>
      <c r="C665">
        <f t="shared" si="11"/>
        <v>1</v>
      </c>
      <c r="D665"/>
      <c r="E665" s="7"/>
      <c r="F665" s="7"/>
      <c r="G665" s="7"/>
      <c r="H665" s="7"/>
      <c r="I665" s="7"/>
      <c r="J665" s="7"/>
      <c r="K665" s="7"/>
      <c r="L665" s="7"/>
      <c r="M665" s="7"/>
      <c r="N665" s="7"/>
      <c r="O665" s="7"/>
      <c r="P665" s="7"/>
      <c r="Q665" s="7"/>
      <c r="R665" s="7"/>
      <c r="S665" s="7"/>
      <c r="T665" s="7"/>
      <c r="U665" s="7"/>
      <c r="V665" s="7"/>
      <c r="W665" s="7"/>
      <c r="X665" s="7"/>
      <c r="Y665" s="7"/>
      <c r="Z665" s="7"/>
      <c r="AA665" s="7"/>
      <c r="AB665" s="7"/>
      <c r="AC665" s="7"/>
      <c r="AD665" s="7"/>
      <c r="AE665" s="7"/>
      <c r="AF665" s="7"/>
      <c r="AG665" s="7"/>
      <c r="AH665" s="7"/>
      <c r="AI665" s="7"/>
      <c r="AJ665" s="7"/>
      <c r="AK665" s="7"/>
      <c r="AL665" s="7"/>
      <c r="AM665" s="7"/>
      <c r="AN665" s="7"/>
      <c r="AO665" s="7"/>
      <c r="AP665" s="7"/>
      <c r="AQ665" s="7"/>
      <c r="AR665" s="7"/>
      <c r="AS665" s="7"/>
      <c r="AT665" s="7"/>
      <c r="AU665" s="7"/>
      <c r="AV665" s="7"/>
      <c r="AW665" s="7"/>
      <c r="AX665" s="7"/>
      <c r="AY665" s="7"/>
    </row>
    <row r="666" spans="1:51" ht="16" x14ac:dyDescent="0.2">
      <c r="A666" s="169">
        <v>42761.749999906533</v>
      </c>
      <c r="B666" s="172">
        <v>29279.287734330883</v>
      </c>
      <c r="C666">
        <f t="shared" si="11"/>
        <v>1</v>
      </c>
      <c r="D666"/>
      <c r="E666" s="7"/>
      <c r="F666" s="7"/>
      <c r="G666" s="7"/>
      <c r="H666" s="7"/>
      <c r="I666" s="7"/>
      <c r="J666" s="7"/>
      <c r="K666" s="7"/>
      <c r="L666" s="7"/>
      <c r="M666" s="7"/>
      <c r="N666" s="7"/>
      <c r="O666" s="7"/>
      <c r="P666" s="7"/>
      <c r="Q666" s="7"/>
      <c r="R666" s="7"/>
      <c r="S666" s="7"/>
      <c r="T666" s="7"/>
      <c r="U666" s="7"/>
      <c r="V666" s="7"/>
      <c r="W666" s="7"/>
      <c r="X666" s="7"/>
      <c r="Y666" s="7"/>
      <c r="Z666" s="7"/>
      <c r="AA666" s="7"/>
      <c r="AB666" s="7"/>
      <c r="AC666" s="7"/>
      <c r="AD666" s="7"/>
      <c r="AE666" s="7"/>
      <c r="AF666" s="7"/>
      <c r="AG666" s="7"/>
      <c r="AH666" s="7"/>
      <c r="AI666" s="7"/>
      <c r="AJ666" s="7"/>
      <c r="AK666" s="7"/>
      <c r="AL666" s="7"/>
      <c r="AM666" s="7"/>
      <c r="AN666" s="7"/>
      <c r="AO666" s="7"/>
      <c r="AP666" s="7"/>
      <c r="AQ666" s="7"/>
      <c r="AR666" s="7"/>
      <c r="AS666" s="7"/>
      <c r="AT666" s="7"/>
      <c r="AU666" s="7"/>
      <c r="AV666" s="7"/>
      <c r="AW666" s="7"/>
      <c r="AX666" s="7"/>
      <c r="AY666" s="7"/>
    </row>
    <row r="667" spans="1:51" ht="16" x14ac:dyDescent="0.2">
      <c r="A667" s="168">
        <v>42761.791666573197</v>
      </c>
      <c r="B667" s="171">
        <v>30676.44166423348</v>
      </c>
      <c r="C667">
        <f t="shared" si="11"/>
        <v>1</v>
      </c>
      <c r="D667"/>
      <c r="E667" s="7"/>
      <c r="F667" s="7"/>
      <c r="G667" s="7"/>
      <c r="H667" s="7"/>
      <c r="I667" s="7"/>
      <c r="J667" s="7"/>
      <c r="K667" s="7"/>
      <c r="L667" s="7"/>
      <c r="M667" s="7"/>
      <c r="N667" s="7"/>
      <c r="O667" s="7"/>
      <c r="P667" s="7"/>
      <c r="Q667" s="7"/>
      <c r="R667" s="7"/>
      <c r="S667" s="7"/>
      <c r="T667" s="7"/>
      <c r="U667" s="7"/>
      <c r="V667" s="7"/>
      <c r="W667" s="7"/>
      <c r="X667" s="7"/>
      <c r="Y667" s="7"/>
      <c r="Z667" s="7"/>
      <c r="AA667" s="7"/>
      <c r="AB667" s="7"/>
      <c r="AC667" s="7"/>
      <c r="AD667" s="7"/>
      <c r="AE667" s="7"/>
      <c r="AF667" s="7"/>
      <c r="AG667" s="7"/>
      <c r="AH667" s="7"/>
      <c r="AI667" s="7"/>
      <c r="AJ667" s="7"/>
      <c r="AK667" s="7"/>
      <c r="AL667" s="7"/>
      <c r="AM667" s="7"/>
      <c r="AN667" s="7"/>
      <c r="AO667" s="7"/>
      <c r="AP667" s="7"/>
      <c r="AQ667" s="7"/>
      <c r="AR667" s="7"/>
      <c r="AS667" s="7"/>
      <c r="AT667" s="7"/>
      <c r="AU667" s="7"/>
      <c r="AV667" s="7"/>
      <c r="AW667" s="7"/>
      <c r="AX667" s="7"/>
      <c r="AY667" s="7"/>
    </row>
    <row r="668" spans="1:51" ht="16" x14ac:dyDescent="0.2">
      <c r="A668" s="169">
        <v>42761.833333239862</v>
      </c>
      <c r="B668" s="172">
        <v>30489.845428840817</v>
      </c>
      <c r="C668">
        <f t="shared" si="11"/>
        <v>1</v>
      </c>
      <c r="D668"/>
      <c r="E668" s="7"/>
      <c r="F668" s="7"/>
      <c r="G668" s="7"/>
      <c r="H668" s="7"/>
      <c r="I668" s="7"/>
      <c r="J668" s="7"/>
      <c r="K668" s="7"/>
      <c r="L668" s="7"/>
      <c r="M668" s="7"/>
      <c r="N668" s="7"/>
      <c r="O668" s="7"/>
      <c r="P668" s="7"/>
      <c r="Q668" s="7"/>
      <c r="R668" s="7"/>
      <c r="S668" s="7"/>
      <c r="T668" s="7"/>
      <c r="U668" s="7"/>
      <c r="V668" s="7"/>
      <c r="W668" s="7"/>
      <c r="X668" s="7"/>
      <c r="Y668" s="7"/>
      <c r="Z668" s="7"/>
      <c r="AA668" s="7"/>
      <c r="AB668" s="7"/>
      <c r="AC668" s="7"/>
      <c r="AD668" s="7"/>
      <c r="AE668" s="7"/>
      <c r="AF668" s="7"/>
      <c r="AG668" s="7"/>
      <c r="AH668" s="7"/>
      <c r="AI668" s="7"/>
      <c r="AJ668" s="7"/>
      <c r="AK668" s="7"/>
      <c r="AL668" s="7"/>
      <c r="AM668" s="7"/>
      <c r="AN668" s="7"/>
      <c r="AO668" s="7"/>
      <c r="AP668" s="7"/>
      <c r="AQ668" s="7"/>
      <c r="AR668" s="7"/>
      <c r="AS668" s="7"/>
      <c r="AT668" s="7"/>
      <c r="AU668" s="7"/>
      <c r="AV668" s="7"/>
      <c r="AW668" s="7"/>
      <c r="AX668" s="7"/>
      <c r="AY668" s="7"/>
    </row>
    <row r="669" spans="1:51" ht="16" x14ac:dyDescent="0.2">
      <c r="A669" s="168">
        <v>42761.874999906526</v>
      </c>
      <c r="B669" s="171">
        <v>29882.416417098724</v>
      </c>
      <c r="C669">
        <f t="shared" si="11"/>
        <v>1</v>
      </c>
      <c r="D669"/>
      <c r="E669" s="7"/>
      <c r="F669" s="7"/>
      <c r="G669" s="7"/>
      <c r="H669" s="7"/>
      <c r="I669" s="7"/>
      <c r="J669" s="7"/>
      <c r="K669" s="7"/>
      <c r="L669" s="7"/>
      <c r="M669" s="7"/>
      <c r="N669" s="7"/>
      <c r="O669" s="7"/>
      <c r="P669" s="7"/>
      <c r="Q669" s="7"/>
      <c r="R669" s="7"/>
      <c r="S669" s="7"/>
      <c r="T669" s="7"/>
      <c r="U669" s="7"/>
      <c r="V669" s="7"/>
      <c r="W669" s="7"/>
      <c r="X669" s="7"/>
      <c r="Y669" s="7"/>
      <c r="Z669" s="7"/>
      <c r="AA669" s="7"/>
      <c r="AB669" s="7"/>
      <c r="AC669" s="7"/>
      <c r="AD669" s="7"/>
      <c r="AE669" s="7"/>
      <c r="AF669" s="7"/>
      <c r="AG669" s="7"/>
      <c r="AH669" s="7"/>
      <c r="AI669" s="7"/>
      <c r="AJ669" s="7"/>
      <c r="AK669" s="7"/>
      <c r="AL669" s="7"/>
      <c r="AM669" s="7"/>
      <c r="AN669" s="7"/>
      <c r="AO669" s="7"/>
      <c r="AP669" s="7"/>
      <c r="AQ669" s="7"/>
      <c r="AR669" s="7"/>
      <c r="AS669" s="7"/>
      <c r="AT669" s="7"/>
      <c r="AU669" s="7"/>
      <c r="AV669" s="7"/>
      <c r="AW669" s="7"/>
      <c r="AX669" s="7"/>
      <c r="AY669" s="7"/>
    </row>
    <row r="670" spans="1:51" ht="16" x14ac:dyDescent="0.2">
      <c r="A670" s="169">
        <v>42761.91666657319</v>
      </c>
      <c r="B670" s="172">
        <v>28480.773342436874</v>
      </c>
      <c r="C670">
        <f t="shared" si="11"/>
        <v>1</v>
      </c>
      <c r="D670"/>
      <c r="E670" s="7"/>
      <c r="F670" s="7"/>
      <c r="G670" s="7"/>
      <c r="H670" s="7"/>
      <c r="I670" s="7"/>
      <c r="J670" s="7"/>
      <c r="K670" s="7"/>
      <c r="L670" s="7"/>
      <c r="M670" s="7"/>
      <c r="N670" s="7"/>
      <c r="O670" s="7"/>
      <c r="P670" s="7"/>
      <c r="Q670" s="7"/>
      <c r="R670" s="7"/>
      <c r="S670" s="7"/>
      <c r="T670" s="7"/>
      <c r="U670" s="7"/>
      <c r="V670" s="7"/>
      <c r="W670" s="7"/>
      <c r="X670" s="7"/>
      <c r="Y670" s="7"/>
      <c r="Z670" s="7"/>
      <c r="AA670" s="7"/>
      <c r="AB670" s="7"/>
      <c r="AC670" s="7"/>
      <c r="AD670" s="7"/>
      <c r="AE670" s="7"/>
      <c r="AF670" s="7"/>
      <c r="AG670" s="7"/>
      <c r="AH670" s="7"/>
      <c r="AI670" s="7"/>
      <c r="AJ670" s="7"/>
      <c r="AK670" s="7"/>
      <c r="AL670" s="7"/>
      <c r="AM670" s="7"/>
      <c r="AN670" s="7"/>
      <c r="AO670" s="7"/>
      <c r="AP670" s="7"/>
      <c r="AQ670" s="7"/>
      <c r="AR670" s="7"/>
      <c r="AS670" s="7"/>
      <c r="AT670" s="7"/>
      <c r="AU670" s="7"/>
      <c r="AV670" s="7"/>
      <c r="AW670" s="7"/>
      <c r="AX670" s="7"/>
      <c r="AY670" s="7"/>
    </row>
    <row r="671" spans="1:51" ht="16" x14ac:dyDescent="0.2">
      <c r="A671" s="168">
        <v>42761.958333239854</v>
      </c>
      <c r="B671" s="171">
        <v>26335.318187399655</v>
      </c>
      <c r="C671">
        <f t="shared" si="11"/>
        <v>1</v>
      </c>
      <c r="D671"/>
      <c r="E671" s="7"/>
      <c r="F671" s="7"/>
      <c r="G671" s="7"/>
      <c r="H671" s="7"/>
      <c r="I671" s="7"/>
      <c r="J671" s="7"/>
      <c r="K671" s="7"/>
      <c r="L671" s="7"/>
      <c r="M671" s="7"/>
      <c r="N671" s="7"/>
      <c r="O671" s="7"/>
      <c r="P671" s="7"/>
      <c r="Q671" s="7"/>
      <c r="R671" s="7"/>
      <c r="S671" s="7"/>
      <c r="T671" s="7"/>
      <c r="U671" s="7"/>
      <c r="V671" s="7"/>
      <c r="W671" s="7"/>
      <c r="X671" s="7"/>
      <c r="Y671" s="7"/>
      <c r="Z671" s="7"/>
      <c r="AA671" s="7"/>
      <c r="AB671" s="7"/>
      <c r="AC671" s="7"/>
      <c r="AD671" s="7"/>
      <c r="AE671" s="7"/>
      <c r="AF671" s="7"/>
      <c r="AG671" s="7"/>
      <c r="AH671" s="7"/>
      <c r="AI671" s="7"/>
      <c r="AJ671" s="7"/>
      <c r="AK671" s="7"/>
      <c r="AL671" s="7"/>
      <c r="AM671" s="7"/>
      <c r="AN671" s="7"/>
      <c r="AO671" s="7"/>
      <c r="AP671" s="7"/>
      <c r="AQ671" s="7"/>
      <c r="AR671" s="7"/>
      <c r="AS671" s="7"/>
      <c r="AT671" s="7"/>
      <c r="AU671" s="7"/>
      <c r="AV671" s="7"/>
      <c r="AW671" s="7"/>
      <c r="AX671" s="7"/>
      <c r="AY671" s="7"/>
    </row>
    <row r="672" spans="1:51" ht="16" x14ac:dyDescent="0.2">
      <c r="A672" s="169">
        <v>42761.999999906518</v>
      </c>
      <c r="B672" s="172">
        <v>24556.514652988404</v>
      </c>
      <c r="C672">
        <f t="shared" si="11"/>
        <v>1</v>
      </c>
      <c r="D672"/>
      <c r="E672" s="7"/>
      <c r="F672" s="7"/>
      <c r="G672" s="7"/>
      <c r="H672" s="7"/>
      <c r="I672" s="7"/>
      <c r="J672" s="7"/>
      <c r="K672" s="7"/>
      <c r="L672" s="7"/>
      <c r="M672" s="7"/>
      <c r="N672" s="7"/>
      <c r="O672" s="7"/>
      <c r="P672" s="7"/>
      <c r="Q672" s="7"/>
      <c r="R672" s="7"/>
      <c r="S672" s="7"/>
      <c r="T672" s="7"/>
      <c r="U672" s="7"/>
      <c r="V672" s="7"/>
      <c r="W672" s="7"/>
      <c r="X672" s="7"/>
      <c r="Y672" s="7"/>
      <c r="Z672" s="7"/>
      <c r="AA672" s="7"/>
      <c r="AB672" s="7"/>
      <c r="AC672" s="7"/>
      <c r="AD672" s="7"/>
      <c r="AE672" s="7"/>
      <c r="AF672" s="7"/>
      <c r="AG672" s="7"/>
      <c r="AH672" s="7"/>
      <c r="AI672" s="7"/>
      <c r="AJ672" s="7"/>
      <c r="AK672" s="7"/>
      <c r="AL672" s="7"/>
      <c r="AM672" s="7"/>
      <c r="AN672" s="7"/>
      <c r="AO672" s="7"/>
      <c r="AP672" s="7"/>
      <c r="AQ672" s="7"/>
      <c r="AR672" s="7"/>
      <c r="AS672" s="7"/>
      <c r="AT672" s="7"/>
      <c r="AU672" s="7"/>
      <c r="AV672" s="7"/>
      <c r="AW672" s="7"/>
      <c r="AX672" s="7"/>
      <c r="AY672" s="7"/>
    </row>
    <row r="673" spans="1:51" ht="16" x14ac:dyDescent="0.2">
      <c r="A673" s="168">
        <v>42762.041666573183</v>
      </c>
      <c r="B673" s="171">
        <v>23388.934820323113</v>
      </c>
      <c r="C673">
        <f t="shared" si="11"/>
        <v>1</v>
      </c>
      <c r="D673"/>
      <c r="E673" s="7"/>
      <c r="F673" s="7"/>
      <c r="G673" s="7"/>
      <c r="H673" s="7"/>
      <c r="I673" s="7"/>
      <c r="J673" s="7"/>
      <c r="K673" s="7"/>
      <c r="L673" s="7"/>
      <c r="M673" s="7"/>
      <c r="N673" s="7"/>
      <c r="O673" s="7"/>
      <c r="P673" s="7"/>
      <c r="Q673" s="7"/>
      <c r="R673" s="7"/>
      <c r="S673" s="7"/>
      <c r="T673" s="7"/>
      <c r="U673" s="7"/>
      <c r="V673" s="7"/>
      <c r="W673" s="7"/>
      <c r="X673" s="7"/>
      <c r="Y673" s="7"/>
      <c r="Z673" s="7"/>
      <c r="AA673" s="7"/>
      <c r="AB673" s="7"/>
      <c r="AC673" s="7"/>
      <c r="AD673" s="7"/>
      <c r="AE673" s="7"/>
      <c r="AF673" s="7"/>
      <c r="AG673" s="7"/>
      <c r="AH673" s="7"/>
      <c r="AI673" s="7"/>
      <c r="AJ673" s="7"/>
      <c r="AK673" s="7"/>
      <c r="AL673" s="7"/>
      <c r="AM673" s="7"/>
      <c r="AN673" s="7"/>
      <c r="AO673" s="7"/>
      <c r="AP673" s="7"/>
      <c r="AQ673" s="7"/>
      <c r="AR673" s="7"/>
      <c r="AS673" s="7"/>
      <c r="AT673" s="7"/>
      <c r="AU673" s="7"/>
      <c r="AV673" s="7"/>
      <c r="AW673" s="7"/>
      <c r="AX673" s="7"/>
      <c r="AY673" s="7"/>
    </row>
    <row r="674" spans="1:51" ht="16" x14ac:dyDescent="0.2">
      <c r="A674" s="169">
        <v>42762.083333239847</v>
      </c>
      <c r="B674" s="172">
        <v>22556.041282049326</v>
      </c>
      <c r="C674">
        <f t="shared" si="11"/>
        <v>1</v>
      </c>
      <c r="D674"/>
      <c r="E674" s="7"/>
      <c r="F674" s="7"/>
      <c r="G674" s="7"/>
      <c r="H674" s="7"/>
      <c r="I674" s="7"/>
      <c r="J674" s="7"/>
      <c r="K674" s="7"/>
      <c r="L674" s="7"/>
      <c r="M674" s="7"/>
      <c r="N674" s="7"/>
      <c r="O674" s="7"/>
      <c r="P674" s="7"/>
      <c r="Q674" s="7"/>
      <c r="R674" s="7"/>
      <c r="S674" s="7"/>
      <c r="T674" s="7"/>
      <c r="U674" s="7"/>
      <c r="V674" s="7"/>
      <c r="W674" s="7"/>
      <c r="X674" s="7"/>
      <c r="Y674" s="7"/>
      <c r="Z674" s="7"/>
      <c r="AA674" s="7"/>
      <c r="AB674" s="7"/>
      <c r="AC674" s="7"/>
      <c r="AD674" s="7"/>
      <c r="AE674" s="7"/>
      <c r="AF674" s="7"/>
      <c r="AG674" s="7"/>
      <c r="AH674" s="7"/>
      <c r="AI674" s="7"/>
      <c r="AJ674" s="7"/>
      <c r="AK674" s="7"/>
      <c r="AL674" s="7"/>
      <c r="AM674" s="7"/>
      <c r="AN674" s="7"/>
      <c r="AO674" s="7"/>
      <c r="AP674" s="7"/>
      <c r="AQ674" s="7"/>
      <c r="AR674" s="7"/>
      <c r="AS674" s="7"/>
      <c r="AT674" s="7"/>
      <c r="AU674" s="7"/>
      <c r="AV674" s="7"/>
      <c r="AW674" s="7"/>
      <c r="AX674" s="7"/>
      <c r="AY674" s="7"/>
    </row>
    <row r="675" spans="1:51" ht="16" x14ac:dyDescent="0.2">
      <c r="A675" s="168">
        <v>42762.124999906511</v>
      </c>
      <c r="B675" s="171">
        <v>22184.435179935328</v>
      </c>
      <c r="C675">
        <f t="shared" si="11"/>
        <v>1</v>
      </c>
      <c r="D675"/>
      <c r="E675" s="7"/>
      <c r="F675" s="7"/>
      <c r="G675" s="7"/>
      <c r="H675" s="7"/>
      <c r="I675" s="7"/>
      <c r="J675" s="7"/>
      <c r="K675" s="7"/>
      <c r="L675" s="7"/>
      <c r="M675" s="7"/>
      <c r="N675" s="7"/>
      <c r="O675" s="7"/>
      <c r="P675" s="7"/>
      <c r="Q675" s="7"/>
      <c r="R675" s="7"/>
      <c r="S675" s="7"/>
      <c r="T675" s="7"/>
      <c r="U675" s="7"/>
      <c r="V675" s="7"/>
      <c r="W675" s="7"/>
      <c r="X675" s="7"/>
      <c r="Y675" s="7"/>
      <c r="Z675" s="7"/>
      <c r="AA675" s="7"/>
      <c r="AB675" s="7"/>
      <c r="AC675" s="7"/>
      <c r="AD675" s="7"/>
      <c r="AE675" s="7"/>
      <c r="AF675" s="7"/>
      <c r="AG675" s="7"/>
      <c r="AH675" s="7"/>
      <c r="AI675" s="7"/>
      <c r="AJ675" s="7"/>
      <c r="AK675" s="7"/>
      <c r="AL675" s="7"/>
      <c r="AM675" s="7"/>
      <c r="AN675" s="7"/>
      <c r="AO675" s="7"/>
      <c r="AP675" s="7"/>
      <c r="AQ675" s="7"/>
      <c r="AR675" s="7"/>
      <c r="AS675" s="7"/>
      <c r="AT675" s="7"/>
      <c r="AU675" s="7"/>
      <c r="AV675" s="7"/>
      <c r="AW675" s="7"/>
      <c r="AX675" s="7"/>
      <c r="AY675" s="7"/>
    </row>
    <row r="676" spans="1:51" ht="16" x14ac:dyDescent="0.2">
      <c r="A676" s="169">
        <v>42762.166666573175</v>
      </c>
      <c r="B676" s="172">
        <v>22131.359696211137</v>
      </c>
      <c r="C676">
        <f t="shared" si="11"/>
        <v>1</v>
      </c>
      <c r="D676"/>
      <c r="E676" s="7"/>
      <c r="F676" s="7"/>
      <c r="G676" s="7"/>
      <c r="H676" s="7"/>
      <c r="I676" s="7"/>
      <c r="J676" s="7"/>
      <c r="K676" s="7"/>
      <c r="L676" s="7"/>
      <c r="M676" s="7"/>
      <c r="N676" s="7"/>
      <c r="O676" s="7"/>
      <c r="P676" s="7"/>
      <c r="Q676" s="7"/>
      <c r="R676" s="7"/>
      <c r="S676" s="7"/>
      <c r="T676" s="7"/>
      <c r="U676" s="7"/>
      <c r="V676" s="7"/>
      <c r="W676" s="7"/>
      <c r="X676" s="7"/>
      <c r="Y676" s="7"/>
      <c r="Z676" s="7"/>
      <c r="AA676" s="7"/>
      <c r="AB676" s="7"/>
      <c r="AC676" s="7"/>
      <c r="AD676" s="7"/>
      <c r="AE676" s="7"/>
      <c r="AF676" s="7"/>
      <c r="AG676" s="7"/>
      <c r="AH676" s="7"/>
      <c r="AI676" s="7"/>
      <c r="AJ676" s="7"/>
      <c r="AK676" s="7"/>
      <c r="AL676" s="7"/>
      <c r="AM676" s="7"/>
      <c r="AN676" s="7"/>
      <c r="AO676" s="7"/>
      <c r="AP676" s="7"/>
      <c r="AQ676" s="7"/>
      <c r="AR676" s="7"/>
      <c r="AS676" s="7"/>
      <c r="AT676" s="7"/>
      <c r="AU676" s="7"/>
      <c r="AV676" s="7"/>
      <c r="AW676" s="7"/>
      <c r="AX676" s="7"/>
      <c r="AY676" s="7"/>
    </row>
    <row r="677" spans="1:51" ht="16" x14ac:dyDescent="0.2">
      <c r="A677" s="168">
        <v>42762.20833323984</v>
      </c>
      <c r="B677" s="171">
        <v>22831.852668774565</v>
      </c>
      <c r="C677">
        <f t="shared" si="11"/>
        <v>1</v>
      </c>
      <c r="D677"/>
      <c r="E677" s="7"/>
      <c r="F677" s="7"/>
      <c r="G677" s="7"/>
      <c r="H677" s="7"/>
      <c r="I677" s="7"/>
      <c r="J677" s="7"/>
      <c r="K677" s="7"/>
      <c r="L677" s="7"/>
      <c r="M677" s="7"/>
      <c r="N677" s="7"/>
      <c r="O677" s="7"/>
      <c r="P677" s="7"/>
      <c r="Q677" s="7"/>
      <c r="R677" s="7"/>
      <c r="S677" s="7"/>
      <c r="T677" s="7"/>
      <c r="U677" s="7"/>
      <c r="V677" s="7"/>
      <c r="W677" s="7"/>
      <c r="X677" s="7"/>
      <c r="Y677" s="7"/>
      <c r="Z677" s="7"/>
      <c r="AA677" s="7"/>
      <c r="AB677" s="7"/>
      <c r="AC677" s="7"/>
      <c r="AD677" s="7"/>
      <c r="AE677" s="7"/>
      <c r="AF677" s="7"/>
      <c r="AG677" s="7"/>
      <c r="AH677" s="7"/>
      <c r="AI677" s="7"/>
      <c r="AJ677" s="7"/>
      <c r="AK677" s="7"/>
      <c r="AL677" s="7"/>
      <c r="AM677" s="7"/>
      <c r="AN677" s="7"/>
      <c r="AO677" s="7"/>
      <c r="AP677" s="7"/>
      <c r="AQ677" s="7"/>
      <c r="AR677" s="7"/>
      <c r="AS677" s="7"/>
      <c r="AT677" s="7"/>
      <c r="AU677" s="7"/>
      <c r="AV677" s="7"/>
      <c r="AW677" s="7"/>
      <c r="AX677" s="7"/>
      <c r="AY677" s="7"/>
    </row>
    <row r="678" spans="1:51" ht="16" x14ac:dyDescent="0.2">
      <c r="A678" s="169">
        <v>42762.249999906504</v>
      </c>
      <c r="B678" s="172">
        <v>24474.003100398812</v>
      </c>
      <c r="C678">
        <f t="shared" si="11"/>
        <v>1</v>
      </c>
      <c r="D678"/>
      <c r="E678" s="7"/>
      <c r="F678" s="7"/>
      <c r="G678" s="7"/>
      <c r="H678" s="7"/>
      <c r="I678" s="7"/>
      <c r="J678" s="7"/>
      <c r="K678" s="7"/>
      <c r="L678" s="7"/>
      <c r="M678" s="7"/>
      <c r="N678" s="7"/>
      <c r="O678" s="7"/>
      <c r="P678" s="7"/>
      <c r="Q678" s="7"/>
      <c r="R678" s="7"/>
      <c r="S678" s="7"/>
      <c r="T678" s="7"/>
      <c r="U678" s="7"/>
      <c r="V678" s="7"/>
      <c r="W678" s="7"/>
      <c r="X678" s="7"/>
      <c r="Y678" s="7"/>
      <c r="Z678" s="7"/>
      <c r="AA678" s="7"/>
      <c r="AB678" s="7"/>
      <c r="AC678" s="7"/>
      <c r="AD678" s="7"/>
      <c r="AE678" s="7"/>
      <c r="AF678" s="7"/>
      <c r="AG678" s="7"/>
      <c r="AH678" s="7"/>
      <c r="AI678" s="7"/>
      <c r="AJ678" s="7"/>
      <c r="AK678" s="7"/>
      <c r="AL678" s="7"/>
      <c r="AM678" s="7"/>
      <c r="AN678" s="7"/>
      <c r="AO678" s="7"/>
      <c r="AP678" s="7"/>
      <c r="AQ678" s="7"/>
      <c r="AR678" s="7"/>
      <c r="AS678" s="7"/>
      <c r="AT678" s="7"/>
      <c r="AU678" s="7"/>
      <c r="AV678" s="7"/>
      <c r="AW678" s="7"/>
      <c r="AX678" s="7"/>
      <c r="AY678" s="7"/>
    </row>
    <row r="679" spans="1:51" ht="16" x14ac:dyDescent="0.2">
      <c r="A679" s="168">
        <v>42762.291666573168</v>
      </c>
      <c r="B679" s="171">
        <v>27084.425298750881</v>
      </c>
      <c r="C679">
        <f t="shared" si="11"/>
        <v>1</v>
      </c>
      <c r="D679"/>
      <c r="E679" s="7"/>
      <c r="F679" s="7"/>
      <c r="G679" s="7"/>
      <c r="H679" s="7"/>
      <c r="I679" s="7"/>
      <c r="J679" s="7"/>
      <c r="K679" s="7"/>
      <c r="L679" s="7"/>
      <c r="M679" s="7"/>
      <c r="N679" s="7"/>
      <c r="O679" s="7"/>
      <c r="P679" s="7"/>
      <c r="Q679" s="7"/>
      <c r="R679" s="7"/>
      <c r="S679" s="7"/>
      <c r="T679" s="7"/>
      <c r="U679" s="7"/>
      <c r="V679" s="7"/>
      <c r="W679" s="7"/>
      <c r="X679" s="7"/>
      <c r="Y679" s="7"/>
      <c r="Z679" s="7"/>
      <c r="AA679" s="7"/>
      <c r="AB679" s="7"/>
      <c r="AC679" s="7"/>
      <c r="AD679" s="7"/>
      <c r="AE679" s="7"/>
      <c r="AF679" s="7"/>
      <c r="AG679" s="7"/>
      <c r="AH679" s="7"/>
      <c r="AI679" s="7"/>
      <c r="AJ679" s="7"/>
      <c r="AK679" s="7"/>
      <c r="AL679" s="7"/>
      <c r="AM679" s="7"/>
      <c r="AN679" s="7"/>
      <c r="AO679" s="7"/>
      <c r="AP679" s="7"/>
      <c r="AQ679" s="7"/>
      <c r="AR679" s="7"/>
      <c r="AS679" s="7"/>
      <c r="AT679" s="7"/>
      <c r="AU679" s="7"/>
      <c r="AV679" s="7"/>
      <c r="AW679" s="7"/>
      <c r="AX679" s="7"/>
      <c r="AY679" s="7"/>
    </row>
    <row r="680" spans="1:51" ht="16" x14ac:dyDescent="0.2">
      <c r="A680" s="169">
        <v>42762.333333239832</v>
      </c>
      <c r="B680" s="172">
        <v>28261.212726271424</v>
      </c>
      <c r="C680">
        <f t="shared" si="11"/>
        <v>1</v>
      </c>
      <c r="D680"/>
      <c r="E680" s="7"/>
      <c r="F680" s="7"/>
      <c r="G680" s="7"/>
      <c r="H680" s="7"/>
      <c r="I680" s="7"/>
      <c r="J680" s="7"/>
      <c r="K680" s="7"/>
      <c r="L680" s="7"/>
      <c r="M680" s="7"/>
      <c r="N680" s="7"/>
      <c r="O680" s="7"/>
      <c r="P680" s="7"/>
      <c r="Q680" s="7"/>
      <c r="R680" s="7"/>
      <c r="S680" s="7"/>
      <c r="T680" s="7"/>
      <c r="U680" s="7"/>
      <c r="V680" s="7"/>
      <c r="W680" s="7"/>
      <c r="X680" s="7"/>
      <c r="Y680" s="7"/>
      <c r="Z680" s="7"/>
      <c r="AA680" s="7"/>
      <c r="AB680" s="7"/>
      <c r="AC680" s="7"/>
      <c r="AD680" s="7"/>
      <c r="AE680" s="7"/>
      <c r="AF680" s="7"/>
      <c r="AG680" s="7"/>
      <c r="AH680" s="7"/>
      <c r="AI680" s="7"/>
      <c r="AJ680" s="7"/>
      <c r="AK680" s="7"/>
      <c r="AL680" s="7"/>
      <c r="AM680" s="7"/>
      <c r="AN680" s="7"/>
      <c r="AO680" s="7"/>
      <c r="AP680" s="7"/>
      <c r="AQ680" s="7"/>
      <c r="AR680" s="7"/>
      <c r="AS680" s="7"/>
      <c r="AT680" s="7"/>
      <c r="AU680" s="7"/>
      <c r="AV680" s="7"/>
      <c r="AW680" s="7"/>
      <c r="AX680" s="7"/>
      <c r="AY680" s="7"/>
    </row>
    <row r="681" spans="1:51" ht="16" x14ac:dyDescent="0.2">
      <c r="A681" s="168">
        <v>42762.374999906497</v>
      </c>
      <c r="B681" s="171">
        <v>27745.742369478627</v>
      </c>
      <c r="C681">
        <f t="shared" si="11"/>
        <v>1</v>
      </c>
      <c r="D681"/>
      <c r="E681" s="7"/>
      <c r="F681" s="7"/>
      <c r="G681" s="7"/>
      <c r="H681" s="7"/>
      <c r="I681" s="7"/>
      <c r="J681" s="7"/>
      <c r="K681" s="7"/>
      <c r="L681" s="7"/>
      <c r="M681" s="7"/>
      <c r="N681" s="7"/>
      <c r="O681" s="7"/>
      <c r="P681" s="7"/>
      <c r="Q681" s="7"/>
      <c r="R681" s="7"/>
      <c r="S681" s="7"/>
      <c r="T681" s="7"/>
      <c r="U681" s="7"/>
      <c r="V681" s="7"/>
      <c r="W681" s="7"/>
      <c r="X681" s="7"/>
      <c r="Y681" s="7"/>
      <c r="Z681" s="7"/>
      <c r="AA681" s="7"/>
      <c r="AB681" s="7"/>
      <c r="AC681" s="7"/>
      <c r="AD681" s="7"/>
      <c r="AE681" s="7"/>
      <c r="AF681" s="7"/>
      <c r="AG681" s="7"/>
      <c r="AH681" s="7"/>
      <c r="AI681" s="7"/>
      <c r="AJ681" s="7"/>
      <c r="AK681" s="7"/>
      <c r="AL681" s="7"/>
      <c r="AM681" s="7"/>
      <c r="AN681" s="7"/>
      <c r="AO681" s="7"/>
      <c r="AP681" s="7"/>
      <c r="AQ681" s="7"/>
      <c r="AR681" s="7"/>
      <c r="AS681" s="7"/>
      <c r="AT681" s="7"/>
      <c r="AU681" s="7"/>
      <c r="AV681" s="7"/>
      <c r="AW681" s="7"/>
      <c r="AX681" s="7"/>
      <c r="AY681" s="7"/>
    </row>
    <row r="682" spans="1:51" ht="16" x14ac:dyDescent="0.2">
      <c r="A682" s="169">
        <v>42762.416666573161</v>
      </c>
      <c r="B682" s="172">
        <v>26844.356632387902</v>
      </c>
      <c r="C682">
        <f t="shared" si="11"/>
        <v>1</v>
      </c>
      <c r="D682"/>
      <c r="E682" s="7"/>
      <c r="F682" s="7"/>
      <c r="G682" s="7"/>
      <c r="H682" s="7"/>
      <c r="I682" s="7"/>
      <c r="J682" s="7"/>
      <c r="K682" s="7"/>
      <c r="L682" s="7"/>
      <c r="M682" s="7"/>
      <c r="N682" s="7"/>
      <c r="O682" s="7"/>
      <c r="P682" s="7"/>
      <c r="Q682" s="7"/>
      <c r="R682" s="7"/>
      <c r="S682" s="7"/>
      <c r="T682" s="7"/>
      <c r="U682" s="7"/>
      <c r="V682" s="7"/>
      <c r="W682" s="7"/>
      <c r="X682" s="7"/>
      <c r="Y682" s="7"/>
      <c r="Z682" s="7"/>
      <c r="AA682" s="7"/>
      <c r="AB682" s="7"/>
      <c r="AC682" s="7"/>
      <c r="AD682" s="7"/>
      <c r="AE682" s="7"/>
      <c r="AF682" s="7"/>
      <c r="AG682" s="7"/>
      <c r="AH682" s="7"/>
      <c r="AI682" s="7"/>
      <c r="AJ682" s="7"/>
      <c r="AK682" s="7"/>
      <c r="AL682" s="7"/>
      <c r="AM682" s="7"/>
      <c r="AN682" s="7"/>
      <c r="AO682" s="7"/>
      <c r="AP682" s="7"/>
      <c r="AQ682" s="7"/>
      <c r="AR682" s="7"/>
      <c r="AS682" s="7"/>
      <c r="AT682" s="7"/>
      <c r="AU682" s="7"/>
      <c r="AV682" s="7"/>
      <c r="AW682" s="7"/>
      <c r="AX682" s="7"/>
      <c r="AY682" s="7"/>
    </row>
    <row r="683" spans="1:51" ht="16" x14ac:dyDescent="0.2">
      <c r="A683" s="168">
        <v>42762.458333239825</v>
      </c>
      <c r="B683" s="171">
        <v>26336.331425408382</v>
      </c>
      <c r="C683">
        <f t="shared" si="11"/>
        <v>1</v>
      </c>
      <c r="D683"/>
      <c r="E683" s="7"/>
      <c r="F683" s="7"/>
      <c r="G683" s="7"/>
      <c r="H683" s="7"/>
      <c r="I683" s="7"/>
      <c r="J683" s="7"/>
      <c r="K683" s="7"/>
      <c r="L683" s="7"/>
      <c r="M683" s="7"/>
      <c r="N683" s="7"/>
      <c r="O683" s="7"/>
      <c r="P683" s="7"/>
      <c r="Q683" s="7"/>
      <c r="R683" s="7"/>
      <c r="S683" s="7"/>
      <c r="T683" s="7"/>
      <c r="U683" s="7"/>
      <c r="V683" s="7"/>
      <c r="W683" s="7"/>
      <c r="X683" s="7"/>
      <c r="Y683" s="7"/>
      <c r="Z683" s="7"/>
      <c r="AA683" s="7"/>
      <c r="AB683" s="7"/>
      <c r="AC683" s="7"/>
      <c r="AD683" s="7"/>
      <c r="AE683" s="7"/>
      <c r="AF683" s="7"/>
      <c r="AG683" s="7"/>
      <c r="AH683" s="7"/>
      <c r="AI683" s="7"/>
      <c r="AJ683" s="7"/>
      <c r="AK683" s="7"/>
      <c r="AL683" s="7"/>
      <c r="AM683" s="7"/>
      <c r="AN683" s="7"/>
      <c r="AO683" s="7"/>
      <c r="AP683" s="7"/>
      <c r="AQ683" s="7"/>
      <c r="AR683" s="7"/>
      <c r="AS683" s="7"/>
      <c r="AT683" s="7"/>
      <c r="AU683" s="7"/>
      <c r="AV683" s="7"/>
      <c r="AW683" s="7"/>
      <c r="AX683" s="7"/>
      <c r="AY683" s="7"/>
    </row>
    <row r="684" spans="1:51" ht="16" x14ac:dyDescent="0.2">
      <c r="A684" s="169">
        <v>42762.499999906489</v>
      </c>
      <c r="B684" s="172">
        <v>25695.787951073406</v>
      </c>
      <c r="C684">
        <f t="shared" si="11"/>
        <v>1</v>
      </c>
      <c r="D684"/>
      <c r="E684" s="7"/>
      <c r="F684" s="7"/>
      <c r="G684" s="7"/>
      <c r="H684" s="7"/>
      <c r="I684" s="7"/>
      <c r="J684" s="7"/>
      <c r="K684" s="7"/>
      <c r="L684" s="7"/>
      <c r="M684" s="7"/>
      <c r="N684" s="7"/>
      <c r="O684" s="7"/>
      <c r="P684" s="7"/>
      <c r="Q684" s="7"/>
      <c r="R684" s="7"/>
      <c r="S684" s="7"/>
      <c r="T684" s="7"/>
      <c r="U684" s="7"/>
      <c r="V684" s="7"/>
      <c r="W684" s="7"/>
      <c r="X684" s="7"/>
      <c r="Y684" s="7"/>
      <c r="Z684" s="7"/>
      <c r="AA684" s="7"/>
      <c r="AB684" s="7"/>
      <c r="AC684" s="7"/>
      <c r="AD684" s="7"/>
      <c r="AE684" s="7"/>
      <c r="AF684" s="7"/>
      <c r="AG684" s="7"/>
      <c r="AH684" s="7"/>
      <c r="AI684" s="7"/>
      <c r="AJ684" s="7"/>
      <c r="AK684" s="7"/>
      <c r="AL684" s="7"/>
      <c r="AM684" s="7"/>
      <c r="AN684" s="7"/>
      <c r="AO684" s="7"/>
      <c r="AP684" s="7"/>
      <c r="AQ684" s="7"/>
      <c r="AR684" s="7"/>
      <c r="AS684" s="7"/>
      <c r="AT684" s="7"/>
      <c r="AU684" s="7"/>
      <c r="AV684" s="7"/>
      <c r="AW684" s="7"/>
      <c r="AX684" s="7"/>
      <c r="AY684" s="7"/>
    </row>
    <row r="685" spans="1:51" ht="16" x14ac:dyDescent="0.2">
      <c r="A685" s="168">
        <v>42762.541666573154</v>
      </c>
      <c r="B685" s="171">
        <v>25107.741487405401</v>
      </c>
      <c r="C685">
        <f t="shared" si="11"/>
        <v>1</v>
      </c>
      <c r="D685"/>
      <c r="E685" s="7"/>
      <c r="F685" s="7"/>
      <c r="G685" s="7"/>
      <c r="H685" s="7"/>
      <c r="I685" s="7"/>
      <c r="J685" s="7"/>
      <c r="K685" s="7"/>
      <c r="L685" s="7"/>
      <c r="M685" s="7"/>
      <c r="N685" s="7"/>
      <c r="O685" s="7"/>
      <c r="P685" s="7"/>
      <c r="Q685" s="7"/>
      <c r="R685" s="7"/>
      <c r="S685" s="7"/>
      <c r="T685" s="7"/>
      <c r="U685" s="7"/>
      <c r="V685" s="7"/>
      <c r="W685" s="7"/>
      <c r="X685" s="7"/>
      <c r="Y685" s="7"/>
      <c r="Z685" s="7"/>
      <c r="AA685" s="7"/>
      <c r="AB685" s="7"/>
      <c r="AC685" s="7"/>
      <c r="AD685" s="7"/>
      <c r="AE685" s="7"/>
      <c r="AF685" s="7"/>
      <c r="AG685" s="7"/>
      <c r="AH685" s="7"/>
      <c r="AI685" s="7"/>
      <c r="AJ685" s="7"/>
      <c r="AK685" s="7"/>
      <c r="AL685" s="7"/>
      <c r="AM685" s="7"/>
      <c r="AN685" s="7"/>
      <c r="AO685" s="7"/>
      <c r="AP685" s="7"/>
      <c r="AQ685" s="7"/>
      <c r="AR685" s="7"/>
      <c r="AS685" s="7"/>
      <c r="AT685" s="7"/>
      <c r="AU685" s="7"/>
      <c r="AV685" s="7"/>
      <c r="AW685" s="7"/>
      <c r="AX685" s="7"/>
      <c r="AY685" s="7"/>
    </row>
    <row r="686" spans="1:51" ht="16" x14ac:dyDescent="0.2">
      <c r="A686" s="169">
        <v>42762.583333239818</v>
      </c>
      <c r="B686" s="172">
        <v>24999.830542396976</v>
      </c>
      <c r="C686">
        <f t="shared" si="11"/>
        <v>1</v>
      </c>
      <c r="D686"/>
      <c r="E686" s="7"/>
      <c r="F686" s="7"/>
      <c r="G686" s="7"/>
      <c r="H686" s="7"/>
      <c r="I686" s="7"/>
      <c r="J686" s="7"/>
      <c r="K686" s="7"/>
      <c r="L686" s="7"/>
      <c r="M686" s="7"/>
      <c r="N686" s="7"/>
      <c r="O686" s="7"/>
      <c r="P686" s="7"/>
      <c r="Q686" s="7"/>
      <c r="R686" s="7"/>
      <c r="S686" s="7"/>
      <c r="T686" s="7"/>
      <c r="U686" s="7"/>
      <c r="V686" s="7"/>
      <c r="W686" s="7"/>
      <c r="X686" s="7"/>
      <c r="Y686" s="7"/>
      <c r="Z686" s="7"/>
      <c r="AA686" s="7"/>
      <c r="AB686" s="7"/>
      <c r="AC686" s="7"/>
      <c r="AD686" s="7"/>
      <c r="AE686" s="7"/>
      <c r="AF686" s="7"/>
      <c r="AG686" s="7"/>
      <c r="AH686" s="7"/>
      <c r="AI686" s="7"/>
      <c r="AJ686" s="7"/>
      <c r="AK686" s="7"/>
      <c r="AL686" s="7"/>
      <c r="AM686" s="7"/>
      <c r="AN686" s="7"/>
      <c r="AO686" s="7"/>
      <c r="AP686" s="7"/>
      <c r="AQ686" s="7"/>
      <c r="AR686" s="7"/>
      <c r="AS686" s="7"/>
      <c r="AT686" s="7"/>
      <c r="AU686" s="7"/>
      <c r="AV686" s="7"/>
      <c r="AW686" s="7"/>
      <c r="AX686" s="7"/>
      <c r="AY686" s="7"/>
    </row>
    <row r="687" spans="1:51" ht="16" x14ac:dyDescent="0.2">
      <c r="A687" s="168">
        <v>42762.624999906482</v>
      </c>
      <c r="B687" s="171">
        <v>25038.077643915913</v>
      </c>
      <c r="C687">
        <f t="shared" si="11"/>
        <v>1</v>
      </c>
      <c r="D687"/>
      <c r="E687" s="7"/>
      <c r="F687" s="7"/>
      <c r="G687" s="7"/>
      <c r="H687" s="7"/>
      <c r="I687" s="7"/>
      <c r="J687" s="7"/>
      <c r="K687" s="7"/>
      <c r="L687" s="7"/>
      <c r="M687" s="7"/>
      <c r="N687" s="7"/>
      <c r="O687" s="7"/>
      <c r="P687" s="7"/>
      <c r="Q687" s="7"/>
      <c r="R687" s="7"/>
      <c r="S687" s="7"/>
      <c r="T687" s="7"/>
      <c r="U687" s="7"/>
      <c r="V687" s="7"/>
      <c r="W687" s="7"/>
      <c r="X687" s="7"/>
      <c r="Y687" s="7"/>
      <c r="Z687" s="7"/>
      <c r="AA687" s="7"/>
      <c r="AB687" s="7"/>
      <c r="AC687" s="7"/>
      <c r="AD687" s="7"/>
      <c r="AE687" s="7"/>
      <c r="AF687" s="7"/>
      <c r="AG687" s="7"/>
      <c r="AH687" s="7"/>
      <c r="AI687" s="7"/>
      <c r="AJ687" s="7"/>
      <c r="AK687" s="7"/>
      <c r="AL687" s="7"/>
      <c r="AM687" s="7"/>
      <c r="AN687" s="7"/>
      <c r="AO687" s="7"/>
      <c r="AP687" s="7"/>
      <c r="AQ687" s="7"/>
      <c r="AR687" s="7"/>
      <c r="AS687" s="7"/>
      <c r="AT687" s="7"/>
      <c r="AU687" s="7"/>
      <c r="AV687" s="7"/>
      <c r="AW687" s="7"/>
      <c r="AX687" s="7"/>
      <c r="AY687" s="7"/>
    </row>
    <row r="688" spans="1:51" ht="16" x14ac:dyDescent="0.2">
      <c r="A688" s="169">
        <v>42762.666666573146</v>
      </c>
      <c r="B688" s="172">
        <v>25393.320136875675</v>
      </c>
      <c r="C688">
        <f t="shared" si="11"/>
        <v>1</v>
      </c>
      <c r="D688"/>
      <c r="E688" s="7"/>
      <c r="F688" s="7"/>
      <c r="G688" s="7"/>
      <c r="H688" s="7"/>
      <c r="I688" s="7"/>
      <c r="J688" s="7"/>
      <c r="K688" s="7"/>
      <c r="L688" s="7"/>
      <c r="M688" s="7"/>
      <c r="N688" s="7"/>
      <c r="O688" s="7"/>
      <c r="P688" s="7"/>
      <c r="Q688" s="7"/>
      <c r="R688" s="7"/>
      <c r="S688" s="7"/>
      <c r="T688" s="7"/>
      <c r="U688" s="7"/>
      <c r="V688" s="7"/>
      <c r="W688" s="7"/>
      <c r="X688" s="7"/>
      <c r="Y688" s="7"/>
      <c r="Z688" s="7"/>
      <c r="AA688" s="7"/>
      <c r="AB688" s="7"/>
      <c r="AC688" s="7"/>
      <c r="AD688" s="7"/>
      <c r="AE688" s="7"/>
      <c r="AF688" s="7"/>
      <c r="AG688" s="7"/>
      <c r="AH688" s="7"/>
      <c r="AI688" s="7"/>
      <c r="AJ688" s="7"/>
      <c r="AK688" s="7"/>
      <c r="AL688" s="7"/>
      <c r="AM688" s="7"/>
      <c r="AN688" s="7"/>
      <c r="AO688" s="7"/>
      <c r="AP688" s="7"/>
      <c r="AQ688" s="7"/>
      <c r="AR688" s="7"/>
      <c r="AS688" s="7"/>
      <c r="AT688" s="7"/>
      <c r="AU688" s="7"/>
      <c r="AV688" s="7"/>
      <c r="AW688" s="7"/>
      <c r="AX688" s="7"/>
      <c r="AY688" s="7"/>
    </row>
    <row r="689" spans="1:51" ht="16" x14ac:dyDescent="0.2">
      <c r="A689" s="168">
        <v>42762.708333239811</v>
      </c>
      <c r="B689" s="171">
        <v>26108.046118885915</v>
      </c>
      <c r="C689">
        <f t="shared" si="11"/>
        <v>1</v>
      </c>
      <c r="D689"/>
      <c r="E689" s="7"/>
      <c r="F689" s="7"/>
      <c r="G689" s="7"/>
      <c r="H689" s="7"/>
      <c r="I689" s="7"/>
      <c r="J689" s="7"/>
      <c r="K689" s="7"/>
      <c r="L689" s="7"/>
      <c r="M689" s="7"/>
      <c r="N689" s="7"/>
      <c r="O689" s="7"/>
      <c r="P689" s="7"/>
      <c r="Q689" s="7"/>
      <c r="R689" s="7"/>
      <c r="S689" s="7"/>
      <c r="T689" s="7"/>
      <c r="U689" s="7"/>
      <c r="V689" s="7"/>
      <c r="W689" s="7"/>
      <c r="X689" s="7"/>
      <c r="Y689" s="7"/>
      <c r="Z689" s="7"/>
      <c r="AA689" s="7"/>
      <c r="AB689" s="7"/>
      <c r="AC689" s="7"/>
      <c r="AD689" s="7"/>
      <c r="AE689" s="7"/>
      <c r="AF689" s="7"/>
      <c r="AG689" s="7"/>
      <c r="AH689" s="7"/>
      <c r="AI689" s="7"/>
      <c r="AJ689" s="7"/>
      <c r="AK689" s="7"/>
      <c r="AL689" s="7"/>
      <c r="AM689" s="7"/>
      <c r="AN689" s="7"/>
      <c r="AO689" s="7"/>
      <c r="AP689" s="7"/>
      <c r="AQ689" s="7"/>
      <c r="AR689" s="7"/>
      <c r="AS689" s="7"/>
      <c r="AT689" s="7"/>
      <c r="AU689" s="7"/>
      <c r="AV689" s="7"/>
      <c r="AW689" s="7"/>
      <c r="AX689" s="7"/>
      <c r="AY689" s="7"/>
    </row>
    <row r="690" spans="1:51" ht="16" x14ac:dyDescent="0.2">
      <c r="A690" s="169">
        <v>42762.749999906475</v>
      </c>
      <c r="B690" s="172">
        <v>28544.893428956279</v>
      </c>
      <c r="C690">
        <f t="shared" ref="C690:C753" si="12">MONTH(A690)</f>
        <v>1</v>
      </c>
      <c r="D690"/>
      <c r="E690" s="7"/>
      <c r="F690" s="7"/>
      <c r="G690" s="7"/>
      <c r="H690" s="7"/>
      <c r="I690" s="7"/>
      <c r="J690" s="7"/>
      <c r="K690" s="7"/>
      <c r="L690" s="7"/>
      <c r="M690" s="7"/>
      <c r="N690" s="7"/>
      <c r="O690" s="7"/>
      <c r="P690" s="7"/>
      <c r="Q690" s="7"/>
      <c r="R690" s="7"/>
      <c r="S690" s="7"/>
      <c r="T690" s="7"/>
      <c r="U690" s="7"/>
      <c r="V690" s="7"/>
      <c r="W690" s="7"/>
      <c r="X690" s="7"/>
      <c r="Y690" s="7"/>
      <c r="Z690" s="7"/>
      <c r="AA690" s="7"/>
      <c r="AB690" s="7"/>
      <c r="AC690" s="7"/>
      <c r="AD690" s="7"/>
      <c r="AE690" s="7"/>
      <c r="AF690" s="7"/>
      <c r="AG690" s="7"/>
      <c r="AH690" s="7"/>
      <c r="AI690" s="7"/>
      <c r="AJ690" s="7"/>
      <c r="AK690" s="7"/>
      <c r="AL690" s="7"/>
      <c r="AM690" s="7"/>
      <c r="AN690" s="7"/>
      <c r="AO690" s="7"/>
      <c r="AP690" s="7"/>
      <c r="AQ690" s="7"/>
      <c r="AR690" s="7"/>
      <c r="AS690" s="7"/>
      <c r="AT690" s="7"/>
      <c r="AU690" s="7"/>
      <c r="AV690" s="7"/>
      <c r="AW690" s="7"/>
      <c r="AX690" s="7"/>
      <c r="AY690" s="7"/>
    </row>
    <row r="691" spans="1:51" ht="16" x14ac:dyDescent="0.2">
      <c r="A691" s="168">
        <v>42762.791666573139</v>
      </c>
      <c r="B691" s="171">
        <v>29707.667635296519</v>
      </c>
      <c r="C691">
        <f t="shared" si="12"/>
        <v>1</v>
      </c>
      <c r="D691"/>
      <c r="E691" s="7"/>
      <c r="F691" s="7"/>
      <c r="G691" s="7"/>
      <c r="H691" s="7"/>
      <c r="I691" s="7"/>
      <c r="J691" s="7"/>
      <c r="K691" s="7"/>
      <c r="L691" s="7"/>
      <c r="M691" s="7"/>
      <c r="N691" s="7"/>
      <c r="O691" s="7"/>
      <c r="P691" s="7"/>
      <c r="Q691" s="7"/>
      <c r="R691" s="7"/>
      <c r="S691" s="7"/>
      <c r="T691" s="7"/>
      <c r="U691" s="7"/>
      <c r="V691" s="7"/>
      <c r="W691" s="7"/>
      <c r="X691" s="7"/>
      <c r="Y691" s="7"/>
      <c r="Z691" s="7"/>
      <c r="AA691" s="7"/>
      <c r="AB691" s="7"/>
      <c r="AC691" s="7"/>
      <c r="AD691" s="7"/>
      <c r="AE691" s="7"/>
      <c r="AF691" s="7"/>
      <c r="AG691" s="7"/>
      <c r="AH691" s="7"/>
      <c r="AI691" s="7"/>
      <c r="AJ691" s="7"/>
      <c r="AK691" s="7"/>
      <c r="AL691" s="7"/>
      <c r="AM691" s="7"/>
      <c r="AN691" s="7"/>
      <c r="AO691" s="7"/>
      <c r="AP691" s="7"/>
      <c r="AQ691" s="7"/>
      <c r="AR691" s="7"/>
      <c r="AS691" s="7"/>
      <c r="AT691" s="7"/>
      <c r="AU691" s="7"/>
      <c r="AV691" s="7"/>
      <c r="AW691" s="7"/>
      <c r="AX691" s="7"/>
      <c r="AY691" s="7"/>
    </row>
    <row r="692" spans="1:51" ht="16" x14ac:dyDescent="0.2">
      <c r="A692" s="169">
        <v>42762.833333239803</v>
      </c>
      <c r="B692" s="172">
        <v>29441.199584591581</v>
      </c>
      <c r="C692">
        <f t="shared" si="12"/>
        <v>1</v>
      </c>
      <c r="D692"/>
      <c r="E692" s="7"/>
      <c r="F692" s="7"/>
      <c r="G692" s="7"/>
      <c r="H692" s="7"/>
      <c r="I692" s="7"/>
      <c r="J692" s="7"/>
      <c r="K692" s="7"/>
      <c r="L692" s="7"/>
      <c r="M692" s="7"/>
      <c r="N692" s="7"/>
      <c r="O692" s="7"/>
      <c r="P692" s="7"/>
      <c r="Q692" s="7"/>
      <c r="R692" s="7"/>
      <c r="S692" s="7"/>
      <c r="T692" s="7"/>
      <c r="U692" s="7"/>
      <c r="V692" s="7"/>
      <c r="W692" s="7"/>
      <c r="X692" s="7"/>
      <c r="Y692" s="7"/>
      <c r="Z692" s="7"/>
      <c r="AA692" s="7"/>
      <c r="AB692" s="7"/>
      <c r="AC692" s="7"/>
      <c r="AD692" s="7"/>
      <c r="AE692" s="7"/>
      <c r="AF692" s="7"/>
      <c r="AG692" s="7"/>
      <c r="AH692" s="7"/>
      <c r="AI692" s="7"/>
      <c r="AJ692" s="7"/>
      <c r="AK692" s="7"/>
      <c r="AL692" s="7"/>
      <c r="AM692" s="7"/>
      <c r="AN692" s="7"/>
      <c r="AO692" s="7"/>
      <c r="AP692" s="7"/>
      <c r="AQ692" s="7"/>
      <c r="AR692" s="7"/>
      <c r="AS692" s="7"/>
      <c r="AT692" s="7"/>
      <c r="AU692" s="7"/>
      <c r="AV692" s="7"/>
      <c r="AW692" s="7"/>
      <c r="AX692" s="7"/>
      <c r="AY692" s="7"/>
    </row>
    <row r="693" spans="1:51" ht="16" x14ac:dyDescent="0.2">
      <c r="A693" s="168">
        <v>42762.874999906468</v>
      </c>
      <c r="B693" s="171">
        <v>28821.694865826328</v>
      </c>
      <c r="C693">
        <f t="shared" si="12"/>
        <v>1</v>
      </c>
      <c r="D693"/>
      <c r="E693" s="7"/>
      <c r="F693" s="7"/>
      <c r="G693" s="7"/>
      <c r="H693" s="7"/>
      <c r="I693" s="7"/>
      <c r="J693" s="7"/>
      <c r="K693" s="7"/>
      <c r="L693" s="7"/>
      <c r="M693" s="7"/>
      <c r="N693" s="7"/>
      <c r="O693" s="7"/>
      <c r="P693" s="7"/>
      <c r="Q693" s="7"/>
      <c r="R693" s="7"/>
      <c r="S693" s="7"/>
      <c r="T693" s="7"/>
      <c r="U693" s="7"/>
      <c r="V693" s="7"/>
      <c r="W693" s="7"/>
      <c r="X693" s="7"/>
      <c r="Y693" s="7"/>
      <c r="Z693" s="7"/>
      <c r="AA693" s="7"/>
      <c r="AB693" s="7"/>
      <c r="AC693" s="7"/>
      <c r="AD693" s="7"/>
      <c r="AE693" s="7"/>
      <c r="AF693" s="7"/>
      <c r="AG693" s="7"/>
      <c r="AH693" s="7"/>
      <c r="AI693" s="7"/>
      <c r="AJ693" s="7"/>
      <c r="AK693" s="7"/>
      <c r="AL693" s="7"/>
      <c r="AM693" s="7"/>
      <c r="AN693" s="7"/>
      <c r="AO693" s="7"/>
      <c r="AP693" s="7"/>
      <c r="AQ693" s="7"/>
      <c r="AR693" s="7"/>
      <c r="AS693" s="7"/>
      <c r="AT693" s="7"/>
      <c r="AU693" s="7"/>
      <c r="AV693" s="7"/>
      <c r="AW693" s="7"/>
      <c r="AX693" s="7"/>
      <c r="AY693" s="7"/>
    </row>
    <row r="694" spans="1:51" ht="16" x14ac:dyDescent="0.2">
      <c r="A694" s="169">
        <v>42762.916666573132</v>
      </c>
      <c r="B694" s="172">
        <v>27782.165155919483</v>
      </c>
      <c r="C694">
        <f t="shared" si="12"/>
        <v>1</v>
      </c>
      <c r="D694"/>
      <c r="E694" s="7"/>
      <c r="F694" s="7"/>
      <c r="G694" s="7"/>
      <c r="H694" s="7"/>
      <c r="I694" s="7"/>
      <c r="J694" s="7"/>
      <c r="K694" s="7"/>
      <c r="L694" s="7"/>
      <c r="M694" s="7"/>
      <c r="N694" s="7"/>
      <c r="O694" s="7"/>
      <c r="P694" s="7"/>
      <c r="Q694" s="7"/>
      <c r="R694" s="7"/>
      <c r="S694" s="7"/>
      <c r="T694" s="7"/>
      <c r="U694" s="7"/>
      <c r="V694" s="7"/>
      <c r="W694" s="7"/>
      <c r="X694" s="7"/>
      <c r="Y694" s="7"/>
      <c r="Z694" s="7"/>
      <c r="AA694" s="7"/>
      <c r="AB694" s="7"/>
      <c r="AC694" s="7"/>
      <c r="AD694" s="7"/>
      <c r="AE694" s="7"/>
      <c r="AF694" s="7"/>
      <c r="AG694" s="7"/>
      <c r="AH694" s="7"/>
      <c r="AI694" s="7"/>
      <c r="AJ694" s="7"/>
      <c r="AK694" s="7"/>
      <c r="AL694" s="7"/>
      <c r="AM694" s="7"/>
      <c r="AN694" s="7"/>
      <c r="AO694" s="7"/>
      <c r="AP694" s="7"/>
      <c r="AQ694" s="7"/>
      <c r="AR694" s="7"/>
      <c r="AS694" s="7"/>
      <c r="AT694" s="7"/>
      <c r="AU694" s="7"/>
      <c r="AV694" s="7"/>
      <c r="AW694" s="7"/>
      <c r="AX694" s="7"/>
      <c r="AY694" s="7"/>
    </row>
    <row r="695" spans="1:51" ht="16" x14ac:dyDescent="0.2">
      <c r="A695" s="168">
        <v>42762.958333239796</v>
      </c>
      <c r="B695" s="171">
        <v>26149.448228897254</v>
      </c>
      <c r="C695">
        <f t="shared" si="12"/>
        <v>1</v>
      </c>
      <c r="D695"/>
      <c r="E695" s="7"/>
      <c r="F695" s="7"/>
      <c r="G695" s="7"/>
      <c r="H695" s="7"/>
      <c r="I695" s="7"/>
      <c r="J695" s="7"/>
      <c r="K695" s="7"/>
      <c r="L695" s="7"/>
      <c r="M695" s="7"/>
      <c r="N695" s="7"/>
      <c r="O695" s="7"/>
      <c r="P695" s="7"/>
      <c r="Q695" s="7"/>
      <c r="R695" s="7"/>
      <c r="S695" s="7"/>
      <c r="T695" s="7"/>
      <c r="U695" s="7"/>
      <c r="V695" s="7"/>
      <c r="W695" s="7"/>
      <c r="X695" s="7"/>
      <c r="Y695" s="7"/>
      <c r="Z695" s="7"/>
      <c r="AA695" s="7"/>
      <c r="AB695" s="7"/>
      <c r="AC695" s="7"/>
      <c r="AD695" s="7"/>
      <c r="AE695" s="7"/>
      <c r="AF695" s="7"/>
      <c r="AG695" s="7"/>
      <c r="AH695" s="7"/>
      <c r="AI695" s="7"/>
      <c r="AJ695" s="7"/>
      <c r="AK695" s="7"/>
      <c r="AL695" s="7"/>
      <c r="AM695" s="7"/>
      <c r="AN695" s="7"/>
      <c r="AO695" s="7"/>
      <c r="AP695" s="7"/>
      <c r="AQ695" s="7"/>
      <c r="AR695" s="7"/>
      <c r="AS695" s="7"/>
      <c r="AT695" s="7"/>
      <c r="AU695" s="7"/>
      <c r="AV695" s="7"/>
      <c r="AW695" s="7"/>
      <c r="AX695" s="7"/>
      <c r="AY695" s="7"/>
    </row>
    <row r="696" spans="1:51" ht="16" x14ac:dyDescent="0.2">
      <c r="A696" s="169">
        <v>42762.99999990646</v>
      </c>
      <c r="B696" s="172">
        <v>24489.351358626907</v>
      </c>
      <c r="C696">
        <f t="shared" si="12"/>
        <v>1</v>
      </c>
      <c r="D696"/>
      <c r="E696" s="7"/>
      <c r="F696" s="7"/>
      <c r="G696" s="7"/>
      <c r="H696" s="7"/>
      <c r="I696" s="7"/>
      <c r="J696" s="7"/>
      <c r="K696" s="7"/>
      <c r="L696" s="7"/>
      <c r="M696" s="7"/>
      <c r="N696" s="7"/>
      <c r="O696" s="7"/>
      <c r="P696" s="7"/>
      <c r="Q696" s="7"/>
      <c r="R696" s="7"/>
      <c r="S696" s="7"/>
      <c r="T696" s="7"/>
      <c r="U696" s="7"/>
      <c r="V696" s="7"/>
      <c r="W696" s="7"/>
      <c r="X696" s="7"/>
      <c r="Y696" s="7"/>
      <c r="Z696" s="7"/>
      <c r="AA696" s="7"/>
      <c r="AB696" s="7"/>
      <c r="AC696" s="7"/>
      <c r="AD696" s="7"/>
      <c r="AE696" s="7"/>
      <c r="AF696" s="7"/>
      <c r="AG696" s="7"/>
      <c r="AH696" s="7"/>
      <c r="AI696" s="7"/>
      <c r="AJ696" s="7"/>
      <c r="AK696" s="7"/>
      <c r="AL696" s="7"/>
      <c r="AM696" s="7"/>
      <c r="AN696" s="7"/>
      <c r="AO696" s="7"/>
      <c r="AP696" s="7"/>
      <c r="AQ696" s="7"/>
      <c r="AR696" s="7"/>
      <c r="AS696" s="7"/>
      <c r="AT696" s="7"/>
      <c r="AU696" s="7"/>
      <c r="AV696" s="7"/>
      <c r="AW696" s="7"/>
      <c r="AX696" s="7"/>
      <c r="AY696" s="7"/>
    </row>
    <row r="697" spans="1:51" ht="16" x14ac:dyDescent="0.2">
      <c r="A697" s="168">
        <v>42763.041666573125</v>
      </c>
      <c r="B697" s="171">
        <v>23245.778437228615</v>
      </c>
      <c r="C697">
        <f t="shared" si="12"/>
        <v>1</v>
      </c>
      <c r="D697"/>
      <c r="E697" s="7"/>
      <c r="F697" s="7"/>
      <c r="G697" s="7"/>
      <c r="H697" s="7"/>
      <c r="I697" s="7"/>
      <c r="J697" s="7"/>
      <c r="K697" s="7"/>
      <c r="L697" s="7"/>
      <c r="M697" s="7"/>
      <c r="N697" s="7"/>
      <c r="O697" s="7"/>
      <c r="P697" s="7"/>
      <c r="Q697" s="7"/>
      <c r="R697" s="7"/>
      <c r="S697" s="7"/>
      <c r="T697" s="7"/>
      <c r="U697" s="7"/>
      <c r="V697" s="7"/>
      <c r="W697" s="7"/>
      <c r="X697" s="7"/>
      <c r="Y697" s="7"/>
      <c r="Z697" s="7"/>
      <c r="AA697" s="7"/>
      <c r="AB697" s="7"/>
      <c r="AC697" s="7"/>
      <c r="AD697" s="7"/>
      <c r="AE697" s="7"/>
      <c r="AF697" s="7"/>
      <c r="AG697" s="7"/>
      <c r="AH697" s="7"/>
      <c r="AI697" s="7"/>
      <c r="AJ697" s="7"/>
      <c r="AK697" s="7"/>
      <c r="AL697" s="7"/>
      <c r="AM697" s="7"/>
      <c r="AN697" s="7"/>
      <c r="AO697" s="7"/>
      <c r="AP697" s="7"/>
      <c r="AQ697" s="7"/>
      <c r="AR697" s="7"/>
      <c r="AS697" s="7"/>
      <c r="AT697" s="7"/>
      <c r="AU697" s="7"/>
      <c r="AV697" s="7"/>
      <c r="AW697" s="7"/>
      <c r="AX697" s="7"/>
      <c r="AY697" s="7"/>
    </row>
    <row r="698" spans="1:51" ht="16" x14ac:dyDescent="0.2">
      <c r="A698" s="169">
        <v>42763.083333239789</v>
      </c>
      <c r="B698" s="172">
        <v>22580.698238872821</v>
      </c>
      <c r="C698">
        <f t="shared" si="12"/>
        <v>1</v>
      </c>
      <c r="D698"/>
      <c r="E698" s="7"/>
      <c r="F698" s="7"/>
      <c r="G698" s="7"/>
      <c r="H698" s="7"/>
      <c r="I698" s="7"/>
      <c r="J698" s="7"/>
      <c r="K698" s="7"/>
      <c r="L698" s="7"/>
      <c r="M698" s="7"/>
      <c r="N698" s="7"/>
      <c r="O698" s="7"/>
      <c r="P698" s="7"/>
      <c r="Q698" s="7"/>
      <c r="R698" s="7"/>
      <c r="S698" s="7"/>
      <c r="T698" s="7"/>
      <c r="U698" s="7"/>
      <c r="V698" s="7"/>
      <c r="W698" s="7"/>
      <c r="X698" s="7"/>
      <c r="Y698" s="7"/>
      <c r="Z698" s="7"/>
      <c r="AA698" s="7"/>
      <c r="AB698" s="7"/>
      <c r="AC698" s="7"/>
      <c r="AD698" s="7"/>
      <c r="AE698" s="7"/>
      <c r="AF698" s="7"/>
      <c r="AG698" s="7"/>
      <c r="AH698" s="7"/>
      <c r="AI698" s="7"/>
      <c r="AJ698" s="7"/>
      <c r="AK698" s="7"/>
      <c r="AL698" s="7"/>
      <c r="AM698" s="7"/>
      <c r="AN698" s="7"/>
      <c r="AO698" s="7"/>
      <c r="AP698" s="7"/>
      <c r="AQ698" s="7"/>
      <c r="AR698" s="7"/>
      <c r="AS698" s="7"/>
      <c r="AT698" s="7"/>
      <c r="AU698" s="7"/>
      <c r="AV698" s="7"/>
      <c r="AW698" s="7"/>
      <c r="AX698" s="7"/>
      <c r="AY698" s="7"/>
    </row>
    <row r="699" spans="1:51" ht="16" x14ac:dyDescent="0.2">
      <c r="A699" s="168">
        <v>42763.124999906453</v>
      </c>
      <c r="B699" s="171">
        <v>22044.48861376783</v>
      </c>
      <c r="C699">
        <f t="shared" si="12"/>
        <v>1</v>
      </c>
      <c r="D699"/>
      <c r="E699" s="7"/>
      <c r="F699" s="7"/>
      <c r="G699" s="7"/>
      <c r="H699" s="7"/>
      <c r="I699" s="7"/>
      <c r="J699" s="7"/>
      <c r="K699" s="7"/>
      <c r="L699" s="7"/>
      <c r="M699" s="7"/>
      <c r="N699" s="7"/>
      <c r="O699" s="7"/>
      <c r="P699" s="7"/>
      <c r="Q699" s="7"/>
      <c r="R699" s="7"/>
      <c r="S699" s="7"/>
      <c r="T699" s="7"/>
      <c r="U699" s="7"/>
      <c r="V699" s="7"/>
      <c r="W699" s="7"/>
      <c r="X699" s="7"/>
      <c r="Y699" s="7"/>
      <c r="Z699" s="7"/>
      <c r="AA699" s="7"/>
      <c r="AB699" s="7"/>
      <c r="AC699" s="7"/>
      <c r="AD699" s="7"/>
      <c r="AE699" s="7"/>
      <c r="AF699" s="7"/>
      <c r="AG699" s="7"/>
      <c r="AH699" s="7"/>
      <c r="AI699" s="7"/>
      <c r="AJ699" s="7"/>
      <c r="AK699" s="7"/>
      <c r="AL699" s="7"/>
      <c r="AM699" s="7"/>
      <c r="AN699" s="7"/>
      <c r="AO699" s="7"/>
      <c r="AP699" s="7"/>
      <c r="AQ699" s="7"/>
      <c r="AR699" s="7"/>
      <c r="AS699" s="7"/>
      <c r="AT699" s="7"/>
      <c r="AU699" s="7"/>
      <c r="AV699" s="7"/>
      <c r="AW699" s="7"/>
      <c r="AX699" s="7"/>
      <c r="AY699" s="7"/>
    </row>
    <row r="700" spans="1:51" ht="16" x14ac:dyDescent="0.2">
      <c r="A700" s="169">
        <v>42763.166666573117</v>
      </c>
      <c r="B700" s="172">
        <v>21863.193607473935</v>
      </c>
      <c r="C700">
        <f t="shared" si="12"/>
        <v>1</v>
      </c>
      <c r="D700"/>
      <c r="E700" s="7"/>
      <c r="F700" s="7"/>
      <c r="G700" s="7"/>
      <c r="H700" s="7"/>
      <c r="I700" s="7"/>
      <c r="J700" s="7"/>
      <c r="K700" s="7"/>
      <c r="L700" s="7"/>
      <c r="M700" s="7"/>
      <c r="N700" s="7"/>
      <c r="O700" s="7"/>
      <c r="P700" s="7"/>
      <c r="Q700" s="7"/>
      <c r="R700" s="7"/>
      <c r="S700" s="7"/>
      <c r="T700" s="7"/>
      <c r="U700" s="7"/>
      <c r="V700" s="7"/>
      <c r="W700" s="7"/>
      <c r="X700" s="7"/>
      <c r="Y700" s="7"/>
      <c r="Z700" s="7"/>
      <c r="AA700" s="7"/>
      <c r="AB700" s="7"/>
      <c r="AC700" s="7"/>
      <c r="AD700" s="7"/>
      <c r="AE700" s="7"/>
      <c r="AF700" s="7"/>
      <c r="AG700" s="7"/>
      <c r="AH700" s="7"/>
      <c r="AI700" s="7"/>
      <c r="AJ700" s="7"/>
      <c r="AK700" s="7"/>
      <c r="AL700" s="7"/>
      <c r="AM700" s="7"/>
      <c r="AN700" s="7"/>
      <c r="AO700" s="7"/>
      <c r="AP700" s="7"/>
      <c r="AQ700" s="7"/>
      <c r="AR700" s="7"/>
      <c r="AS700" s="7"/>
      <c r="AT700" s="7"/>
      <c r="AU700" s="7"/>
      <c r="AV700" s="7"/>
      <c r="AW700" s="7"/>
      <c r="AX700" s="7"/>
      <c r="AY700" s="7"/>
    </row>
    <row r="701" spans="1:51" ht="16" x14ac:dyDescent="0.2">
      <c r="A701" s="168">
        <v>42763.208333239781</v>
      </c>
      <c r="B701" s="171">
        <v>22083.854764427419</v>
      </c>
      <c r="C701">
        <f t="shared" si="12"/>
        <v>1</v>
      </c>
      <c r="D701"/>
      <c r="E701" s="7"/>
      <c r="F701" s="7"/>
      <c r="G701" s="7"/>
      <c r="H701" s="7"/>
      <c r="I701" s="7"/>
      <c r="J701" s="7"/>
      <c r="K701" s="7"/>
      <c r="L701" s="7"/>
      <c r="M701" s="7"/>
      <c r="N701" s="7"/>
      <c r="O701" s="7"/>
      <c r="P701" s="7"/>
      <c r="Q701" s="7"/>
      <c r="R701" s="7"/>
      <c r="S701" s="7"/>
      <c r="T701" s="7"/>
      <c r="U701" s="7"/>
      <c r="V701" s="7"/>
      <c r="W701" s="7"/>
      <c r="X701" s="7"/>
      <c r="Y701" s="7"/>
      <c r="Z701" s="7"/>
      <c r="AA701" s="7"/>
      <c r="AB701" s="7"/>
      <c r="AC701" s="7"/>
      <c r="AD701" s="7"/>
      <c r="AE701" s="7"/>
      <c r="AF701" s="7"/>
      <c r="AG701" s="7"/>
      <c r="AH701" s="7"/>
      <c r="AI701" s="7"/>
      <c r="AJ701" s="7"/>
      <c r="AK701" s="7"/>
      <c r="AL701" s="7"/>
      <c r="AM701" s="7"/>
      <c r="AN701" s="7"/>
      <c r="AO701" s="7"/>
      <c r="AP701" s="7"/>
      <c r="AQ701" s="7"/>
      <c r="AR701" s="7"/>
      <c r="AS701" s="7"/>
      <c r="AT701" s="7"/>
      <c r="AU701" s="7"/>
      <c r="AV701" s="7"/>
      <c r="AW701" s="7"/>
      <c r="AX701" s="7"/>
      <c r="AY701" s="7"/>
    </row>
    <row r="702" spans="1:51" ht="16" x14ac:dyDescent="0.2">
      <c r="A702" s="169">
        <v>42763.249999906446</v>
      </c>
      <c r="B702" s="172">
        <v>22846.529203359485</v>
      </c>
      <c r="C702">
        <f t="shared" si="12"/>
        <v>1</v>
      </c>
      <c r="D702"/>
      <c r="E702" s="7"/>
      <c r="F702" s="7"/>
      <c r="G702" s="7"/>
      <c r="H702" s="7"/>
      <c r="I702" s="7"/>
      <c r="J702" s="7"/>
      <c r="K702" s="7"/>
      <c r="L702" s="7"/>
      <c r="M702" s="7"/>
      <c r="N702" s="7"/>
      <c r="O702" s="7"/>
      <c r="P702" s="7"/>
      <c r="Q702" s="7"/>
      <c r="R702" s="7"/>
      <c r="S702" s="7"/>
      <c r="T702" s="7"/>
      <c r="U702" s="7"/>
      <c r="V702" s="7"/>
      <c r="W702" s="7"/>
      <c r="X702" s="7"/>
      <c r="Y702" s="7"/>
      <c r="Z702" s="7"/>
      <c r="AA702" s="7"/>
      <c r="AB702" s="7"/>
      <c r="AC702" s="7"/>
      <c r="AD702" s="7"/>
      <c r="AE702" s="7"/>
      <c r="AF702" s="7"/>
      <c r="AG702" s="7"/>
      <c r="AH702" s="7"/>
      <c r="AI702" s="7"/>
      <c r="AJ702" s="7"/>
      <c r="AK702" s="7"/>
      <c r="AL702" s="7"/>
      <c r="AM702" s="7"/>
      <c r="AN702" s="7"/>
      <c r="AO702" s="7"/>
      <c r="AP702" s="7"/>
      <c r="AQ702" s="7"/>
      <c r="AR702" s="7"/>
      <c r="AS702" s="7"/>
      <c r="AT702" s="7"/>
      <c r="AU702" s="7"/>
      <c r="AV702" s="7"/>
      <c r="AW702" s="7"/>
      <c r="AX702" s="7"/>
      <c r="AY702" s="7"/>
    </row>
    <row r="703" spans="1:51" ht="16" x14ac:dyDescent="0.2">
      <c r="A703" s="168">
        <v>42763.29166657311</v>
      </c>
      <c r="B703" s="171">
        <v>24057.218981081787</v>
      </c>
      <c r="C703">
        <f t="shared" si="12"/>
        <v>1</v>
      </c>
      <c r="D703"/>
      <c r="E703" s="7"/>
      <c r="F703" s="7"/>
      <c r="G703" s="7"/>
      <c r="H703" s="7"/>
      <c r="I703" s="7"/>
      <c r="J703" s="7"/>
      <c r="K703" s="7"/>
      <c r="L703" s="7"/>
      <c r="M703" s="7"/>
      <c r="N703" s="7"/>
      <c r="O703" s="7"/>
      <c r="P703" s="7"/>
      <c r="Q703" s="7"/>
      <c r="R703" s="7"/>
      <c r="S703" s="7"/>
      <c r="T703" s="7"/>
      <c r="U703" s="7"/>
      <c r="V703" s="7"/>
      <c r="W703" s="7"/>
      <c r="X703" s="7"/>
      <c r="Y703" s="7"/>
      <c r="Z703" s="7"/>
      <c r="AA703" s="7"/>
      <c r="AB703" s="7"/>
      <c r="AC703" s="7"/>
      <c r="AD703" s="7"/>
      <c r="AE703" s="7"/>
      <c r="AF703" s="7"/>
      <c r="AG703" s="7"/>
      <c r="AH703" s="7"/>
      <c r="AI703" s="7"/>
      <c r="AJ703" s="7"/>
      <c r="AK703" s="7"/>
      <c r="AL703" s="7"/>
      <c r="AM703" s="7"/>
      <c r="AN703" s="7"/>
      <c r="AO703" s="7"/>
      <c r="AP703" s="7"/>
      <c r="AQ703" s="7"/>
      <c r="AR703" s="7"/>
      <c r="AS703" s="7"/>
      <c r="AT703" s="7"/>
      <c r="AU703" s="7"/>
      <c r="AV703" s="7"/>
      <c r="AW703" s="7"/>
      <c r="AX703" s="7"/>
      <c r="AY703" s="7"/>
    </row>
    <row r="704" spans="1:51" ht="16" x14ac:dyDescent="0.2">
      <c r="A704" s="169">
        <v>42763.333333239774</v>
      </c>
      <c r="B704" s="172">
        <v>24571.939246157646</v>
      </c>
      <c r="C704">
        <f t="shared" si="12"/>
        <v>1</v>
      </c>
      <c r="D704"/>
      <c r="E704" s="7"/>
      <c r="F704" s="7"/>
      <c r="G704" s="7"/>
      <c r="H704" s="7"/>
      <c r="I704" s="7"/>
      <c r="J704" s="7"/>
      <c r="K704" s="7"/>
      <c r="L704" s="7"/>
      <c r="M704" s="7"/>
      <c r="N704" s="7"/>
      <c r="O704" s="7"/>
      <c r="P704" s="7"/>
      <c r="Q704" s="7"/>
      <c r="R704" s="7"/>
      <c r="S704" s="7"/>
      <c r="T704" s="7"/>
      <c r="U704" s="7"/>
      <c r="V704" s="7"/>
      <c r="W704" s="7"/>
      <c r="X704" s="7"/>
      <c r="Y704" s="7"/>
      <c r="Z704" s="7"/>
      <c r="AA704" s="7"/>
      <c r="AB704" s="7"/>
      <c r="AC704" s="7"/>
      <c r="AD704" s="7"/>
      <c r="AE704" s="7"/>
      <c r="AF704" s="7"/>
      <c r="AG704" s="7"/>
      <c r="AH704" s="7"/>
      <c r="AI704" s="7"/>
      <c r="AJ704" s="7"/>
      <c r="AK704" s="7"/>
      <c r="AL704" s="7"/>
      <c r="AM704" s="7"/>
      <c r="AN704" s="7"/>
      <c r="AO704" s="7"/>
      <c r="AP704" s="7"/>
      <c r="AQ704" s="7"/>
      <c r="AR704" s="7"/>
      <c r="AS704" s="7"/>
      <c r="AT704" s="7"/>
      <c r="AU704" s="7"/>
      <c r="AV704" s="7"/>
      <c r="AW704" s="7"/>
      <c r="AX704" s="7"/>
      <c r="AY704" s="7"/>
    </row>
    <row r="705" spans="1:51" ht="16" x14ac:dyDescent="0.2">
      <c r="A705" s="168">
        <v>42763.374999906438</v>
      </c>
      <c r="B705" s="171">
        <v>24579.374334619624</v>
      </c>
      <c r="C705">
        <f t="shared" si="12"/>
        <v>1</v>
      </c>
      <c r="D705"/>
      <c r="E705" s="7"/>
      <c r="F705" s="7"/>
      <c r="G705" s="7"/>
      <c r="H705" s="7"/>
      <c r="I705" s="7"/>
      <c r="J705" s="7"/>
      <c r="K705" s="7"/>
      <c r="L705" s="7"/>
      <c r="M705" s="7"/>
      <c r="N705" s="7"/>
      <c r="O705" s="7"/>
      <c r="P705" s="7"/>
      <c r="Q705" s="7"/>
      <c r="R705" s="7"/>
      <c r="S705" s="7"/>
      <c r="T705" s="7"/>
      <c r="U705" s="7"/>
      <c r="V705" s="7"/>
      <c r="W705" s="7"/>
      <c r="X705" s="7"/>
      <c r="Y705" s="7"/>
      <c r="Z705" s="7"/>
      <c r="AA705" s="7"/>
      <c r="AB705" s="7"/>
      <c r="AC705" s="7"/>
      <c r="AD705" s="7"/>
      <c r="AE705" s="7"/>
      <c r="AF705" s="7"/>
      <c r="AG705" s="7"/>
      <c r="AH705" s="7"/>
      <c r="AI705" s="7"/>
      <c r="AJ705" s="7"/>
      <c r="AK705" s="7"/>
      <c r="AL705" s="7"/>
      <c r="AM705" s="7"/>
      <c r="AN705" s="7"/>
      <c r="AO705" s="7"/>
      <c r="AP705" s="7"/>
      <c r="AQ705" s="7"/>
      <c r="AR705" s="7"/>
      <c r="AS705" s="7"/>
      <c r="AT705" s="7"/>
      <c r="AU705" s="7"/>
      <c r="AV705" s="7"/>
      <c r="AW705" s="7"/>
      <c r="AX705" s="7"/>
      <c r="AY705" s="7"/>
    </row>
    <row r="706" spans="1:51" ht="16" x14ac:dyDescent="0.2">
      <c r="A706" s="169">
        <v>42763.416666573103</v>
      </c>
      <c r="B706" s="172">
        <v>24194.823818560948</v>
      </c>
      <c r="C706">
        <f t="shared" si="12"/>
        <v>1</v>
      </c>
      <c r="D706"/>
      <c r="E706" s="7"/>
      <c r="F706" s="7"/>
      <c r="G706" s="7"/>
      <c r="H706" s="7"/>
      <c r="I706" s="7"/>
      <c r="J706" s="7"/>
      <c r="K706" s="7"/>
      <c r="L706" s="7"/>
      <c r="M706" s="7"/>
      <c r="N706" s="7"/>
      <c r="O706" s="7"/>
      <c r="P706" s="7"/>
      <c r="Q706" s="7"/>
      <c r="R706" s="7"/>
      <c r="S706" s="7"/>
      <c r="T706" s="7"/>
      <c r="U706" s="7"/>
      <c r="V706" s="7"/>
      <c r="W706" s="7"/>
      <c r="X706" s="7"/>
      <c r="Y706" s="7"/>
      <c r="Z706" s="7"/>
      <c r="AA706" s="7"/>
      <c r="AB706" s="7"/>
      <c r="AC706" s="7"/>
      <c r="AD706" s="7"/>
      <c r="AE706" s="7"/>
      <c r="AF706" s="7"/>
      <c r="AG706" s="7"/>
      <c r="AH706" s="7"/>
      <c r="AI706" s="7"/>
      <c r="AJ706" s="7"/>
      <c r="AK706" s="7"/>
      <c r="AL706" s="7"/>
      <c r="AM706" s="7"/>
      <c r="AN706" s="7"/>
      <c r="AO706" s="7"/>
      <c r="AP706" s="7"/>
      <c r="AQ706" s="7"/>
      <c r="AR706" s="7"/>
      <c r="AS706" s="7"/>
      <c r="AT706" s="7"/>
      <c r="AU706" s="7"/>
      <c r="AV706" s="7"/>
      <c r="AW706" s="7"/>
      <c r="AX706" s="7"/>
      <c r="AY706" s="7"/>
    </row>
    <row r="707" spans="1:51" ht="16" x14ac:dyDescent="0.2">
      <c r="A707" s="168">
        <v>42763.458333239767</v>
      </c>
      <c r="B707" s="171">
        <v>23638.314371281111</v>
      </c>
      <c r="C707">
        <f t="shared" si="12"/>
        <v>1</v>
      </c>
      <c r="D707"/>
      <c r="E707" s="7"/>
      <c r="F707" s="7"/>
      <c r="G707" s="7"/>
      <c r="H707" s="7"/>
      <c r="I707" s="7"/>
      <c r="J707" s="7"/>
      <c r="K707" s="7"/>
      <c r="L707" s="7"/>
      <c r="M707" s="7"/>
      <c r="N707" s="7"/>
      <c r="O707" s="7"/>
      <c r="P707" s="7"/>
      <c r="Q707" s="7"/>
      <c r="R707" s="7"/>
      <c r="S707" s="7"/>
      <c r="T707" s="7"/>
      <c r="U707" s="7"/>
      <c r="V707" s="7"/>
      <c r="W707" s="7"/>
      <c r="X707" s="7"/>
      <c r="Y707" s="7"/>
      <c r="Z707" s="7"/>
      <c r="AA707" s="7"/>
      <c r="AB707" s="7"/>
      <c r="AC707" s="7"/>
      <c r="AD707" s="7"/>
      <c r="AE707" s="7"/>
      <c r="AF707" s="7"/>
      <c r="AG707" s="7"/>
      <c r="AH707" s="7"/>
      <c r="AI707" s="7"/>
      <c r="AJ707" s="7"/>
      <c r="AK707" s="7"/>
      <c r="AL707" s="7"/>
      <c r="AM707" s="7"/>
      <c r="AN707" s="7"/>
      <c r="AO707" s="7"/>
      <c r="AP707" s="7"/>
      <c r="AQ707" s="7"/>
      <c r="AR707" s="7"/>
      <c r="AS707" s="7"/>
      <c r="AT707" s="7"/>
      <c r="AU707" s="7"/>
      <c r="AV707" s="7"/>
      <c r="AW707" s="7"/>
      <c r="AX707" s="7"/>
      <c r="AY707" s="7"/>
    </row>
    <row r="708" spans="1:51" ht="16" x14ac:dyDescent="0.2">
      <c r="A708" s="169">
        <v>42763.499999906431</v>
      </c>
      <c r="B708" s="172">
        <v>22849.788354035965</v>
      </c>
      <c r="C708">
        <f t="shared" si="12"/>
        <v>1</v>
      </c>
      <c r="D708"/>
      <c r="E708" s="7"/>
      <c r="F708" s="7"/>
      <c r="G708" s="7"/>
      <c r="H708" s="7"/>
      <c r="I708" s="7"/>
      <c r="J708" s="7"/>
      <c r="K708" s="7"/>
      <c r="L708" s="7"/>
      <c r="M708" s="7"/>
      <c r="N708" s="7"/>
      <c r="O708" s="7"/>
      <c r="P708" s="7"/>
      <c r="Q708" s="7"/>
      <c r="R708" s="7"/>
      <c r="S708" s="7"/>
      <c r="T708" s="7"/>
      <c r="U708" s="7"/>
      <c r="V708" s="7"/>
      <c r="W708" s="7"/>
      <c r="X708" s="7"/>
      <c r="Y708" s="7"/>
      <c r="Z708" s="7"/>
      <c r="AA708" s="7"/>
      <c r="AB708" s="7"/>
      <c r="AC708" s="7"/>
      <c r="AD708" s="7"/>
      <c r="AE708" s="7"/>
      <c r="AF708" s="7"/>
      <c r="AG708" s="7"/>
      <c r="AH708" s="7"/>
      <c r="AI708" s="7"/>
      <c r="AJ708" s="7"/>
      <c r="AK708" s="7"/>
      <c r="AL708" s="7"/>
      <c r="AM708" s="7"/>
      <c r="AN708" s="7"/>
      <c r="AO708" s="7"/>
      <c r="AP708" s="7"/>
      <c r="AQ708" s="7"/>
      <c r="AR708" s="7"/>
      <c r="AS708" s="7"/>
      <c r="AT708" s="7"/>
      <c r="AU708" s="7"/>
      <c r="AV708" s="7"/>
      <c r="AW708" s="7"/>
      <c r="AX708" s="7"/>
      <c r="AY708" s="7"/>
    </row>
    <row r="709" spans="1:51" ht="16" x14ac:dyDescent="0.2">
      <c r="A709" s="168">
        <v>42763.541666573095</v>
      </c>
      <c r="B709" s="171">
        <v>22248.765695728238</v>
      </c>
      <c r="C709">
        <f t="shared" si="12"/>
        <v>1</v>
      </c>
      <c r="D709"/>
      <c r="E709" s="7"/>
      <c r="F709" s="7"/>
      <c r="G709" s="7"/>
      <c r="H709" s="7"/>
      <c r="I709" s="7"/>
      <c r="J709" s="7"/>
      <c r="K709" s="7"/>
      <c r="L709" s="7"/>
      <c r="M709" s="7"/>
      <c r="N709" s="7"/>
      <c r="O709" s="7"/>
      <c r="P709" s="7"/>
      <c r="Q709" s="7"/>
      <c r="R709" s="7"/>
      <c r="S709" s="7"/>
      <c r="T709" s="7"/>
      <c r="U709" s="7"/>
      <c r="V709" s="7"/>
      <c r="W709" s="7"/>
      <c r="X709" s="7"/>
      <c r="Y709" s="7"/>
      <c r="Z709" s="7"/>
      <c r="AA709" s="7"/>
      <c r="AB709" s="7"/>
      <c r="AC709" s="7"/>
      <c r="AD709" s="7"/>
      <c r="AE709" s="7"/>
      <c r="AF709" s="7"/>
      <c r="AG709" s="7"/>
      <c r="AH709" s="7"/>
      <c r="AI709" s="7"/>
      <c r="AJ709" s="7"/>
      <c r="AK709" s="7"/>
      <c r="AL709" s="7"/>
      <c r="AM709" s="7"/>
      <c r="AN709" s="7"/>
      <c r="AO709" s="7"/>
      <c r="AP709" s="7"/>
      <c r="AQ709" s="7"/>
      <c r="AR709" s="7"/>
      <c r="AS709" s="7"/>
      <c r="AT709" s="7"/>
      <c r="AU709" s="7"/>
      <c r="AV709" s="7"/>
      <c r="AW709" s="7"/>
      <c r="AX709" s="7"/>
      <c r="AY709" s="7"/>
    </row>
    <row r="710" spans="1:51" ht="16" x14ac:dyDescent="0.2">
      <c r="A710" s="169">
        <v>42763.58333323976</v>
      </c>
      <c r="B710" s="172">
        <v>21969.703047164134</v>
      </c>
      <c r="C710">
        <f t="shared" si="12"/>
        <v>1</v>
      </c>
      <c r="D710"/>
      <c r="E710" s="7"/>
      <c r="F710" s="7"/>
      <c r="G710" s="7"/>
      <c r="H710" s="7"/>
      <c r="I710" s="7"/>
      <c r="J710" s="7"/>
      <c r="K710" s="7"/>
      <c r="L710" s="7"/>
      <c r="M710" s="7"/>
      <c r="N710" s="7"/>
      <c r="O710" s="7"/>
      <c r="P710" s="7"/>
      <c r="Q710" s="7"/>
      <c r="R710" s="7"/>
      <c r="S710" s="7"/>
      <c r="T710" s="7"/>
      <c r="U710" s="7"/>
      <c r="V710" s="7"/>
      <c r="W710" s="7"/>
      <c r="X710" s="7"/>
      <c r="Y710" s="7"/>
      <c r="Z710" s="7"/>
      <c r="AA710" s="7"/>
      <c r="AB710" s="7"/>
      <c r="AC710" s="7"/>
      <c r="AD710" s="7"/>
      <c r="AE710" s="7"/>
      <c r="AF710" s="7"/>
      <c r="AG710" s="7"/>
      <c r="AH710" s="7"/>
      <c r="AI710" s="7"/>
      <c r="AJ710" s="7"/>
      <c r="AK710" s="7"/>
      <c r="AL710" s="7"/>
      <c r="AM710" s="7"/>
      <c r="AN710" s="7"/>
      <c r="AO710" s="7"/>
      <c r="AP710" s="7"/>
      <c r="AQ710" s="7"/>
      <c r="AR710" s="7"/>
      <c r="AS710" s="7"/>
      <c r="AT710" s="7"/>
      <c r="AU710" s="7"/>
      <c r="AV710" s="7"/>
      <c r="AW710" s="7"/>
      <c r="AX710" s="7"/>
      <c r="AY710" s="7"/>
    </row>
    <row r="711" spans="1:51" ht="16" x14ac:dyDescent="0.2">
      <c r="A711" s="168">
        <v>42763.624999906424</v>
      </c>
      <c r="B711" s="171">
        <v>22048.134592876708</v>
      </c>
      <c r="C711">
        <f t="shared" si="12"/>
        <v>1</v>
      </c>
      <c r="D711"/>
      <c r="E711" s="7"/>
      <c r="F711" s="7"/>
      <c r="G711" s="7"/>
      <c r="H711" s="7"/>
      <c r="I711" s="7"/>
      <c r="J711" s="7"/>
      <c r="K711" s="7"/>
      <c r="L711" s="7"/>
      <c r="M711" s="7"/>
      <c r="N711" s="7"/>
      <c r="O711" s="7"/>
      <c r="P711" s="7"/>
      <c r="Q711" s="7"/>
      <c r="R711" s="7"/>
      <c r="S711" s="7"/>
      <c r="T711" s="7"/>
      <c r="U711" s="7"/>
      <c r="V711" s="7"/>
      <c r="W711" s="7"/>
      <c r="X711" s="7"/>
      <c r="Y711" s="7"/>
      <c r="Z711" s="7"/>
      <c r="AA711" s="7"/>
      <c r="AB711" s="7"/>
      <c r="AC711" s="7"/>
      <c r="AD711" s="7"/>
      <c r="AE711" s="7"/>
      <c r="AF711" s="7"/>
      <c r="AG711" s="7"/>
      <c r="AH711" s="7"/>
      <c r="AI711" s="7"/>
      <c r="AJ711" s="7"/>
      <c r="AK711" s="7"/>
      <c r="AL711" s="7"/>
      <c r="AM711" s="7"/>
      <c r="AN711" s="7"/>
      <c r="AO711" s="7"/>
      <c r="AP711" s="7"/>
      <c r="AQ711" s="7"/>
      <c r="AR711" s="7"/>
      <c r="AS711" s="7"/>
      <c r="AT711" s="7"/>
      <c r="AU711" s="7"/>
      <c r="AV711" s="7"/>
      <c r="AW711" s="7"/>
      <c r="AX711" s="7"/>
      <c r="AY711" s="7"/>
    </row>
    <row r="712" spans="1:51" ht="16" x14ac:dyDescent="0.2">
      <c r="A712" s="169">
        <v>42763.666666573088</v>
      </c>
      <c r="B712" s="172">
        <v>22288.023501476513</v>
      </c>
      <c r="C712">
        <f t="shared" si="12"/>
        <v>1</v>
      </c>
      <c r="D712"/>
      <c r="E712" s="7"/>
      <c r="F712" s="7"/>
      <c r="G712" s="7"/>
      <c r="H712" s="7"/>
      <c r="I712" s="7"/>
      <c r="J712" s="7"/>
      <c r="K712" s="7"/>
      <c r="L712" s="7"/>
      <c r="M712" s="7"/>
      <c r="N712" s="7"/>
      <c r="O712" s="7"/>
      <c r="P712" s="7"/>
      <c r="Q712" s="7"/>
      <c r="R712" s="7"/>
      <c r="S712" s="7"/>
      <c r="T712" s="7"/>
      <c r="U712" s="7"/>
      <c r="V712" s="7"/>
      <c r="W712" s="7"/>
      <c r="X712" s="7"/>
      <c r="Y712" s="7"/>
      <c r="Z712" s="7"/>
      <c r="AA712" s="7"/>
      <c r="AB712" s="7"/>
      <c r="AC712" s="7"/>
      <c r="AD712" s="7"/>
      <c r="AE712" s="7"/>
      <c r="AF712" s="7"/>
      <c r="AG712" s="7"/>
      <c r="AH712" s="7"/>
      <c r="AI712" s="7"/>
      <c r="AJ712" s="7"/>
      <c r="AK712" s="7"/>
      <c r="AL712" s="7"/>
      <c r="AM712" s="7"/>
      <c r="AN712" s="7"/>
      <c r="AO712" s="7"/>
      <c r="AP712" s="7"/>
      <c r="AQ712" s="7"/>
      <c r="AR712" s="7"/>
      <c r="AS712" s="7"/>
      <c r="AT712" s="7"/>
      <c r="AU712" s="7"/>
      <c r="AV712" s="7"/>
      <c r="AW712" s="7"/>
      <c r="AX712" s="7"/>
      <c r="AY712" s="7"/>
    </row>
    <row r="713" spans="1:51" ht="16" x14ac:dyDescent="0.2">
      <c r="A713" s="168">
        <v>42763.708333239752</v>
      </c>
      <c r="B713" s="171">
        <v>23423.579273244508</v>
      </c>
      <c r="C713">
        <f t="shared" si="12"/>
        <v>1</v>
      </c>
      <c r="D713"/>
      <c r="E713" s="7"/>
      <c r="F713" s="7"/>
      <c r="G713" s="7"/>
      <c r="H713" s="7"/>
      <c r="I713" s="7"/>
      <c r="J713" s="7"/>
      <c r="K713" s="7"/>
      <c r="L713" s="7"/>
      <c r="M713" s="7"/>
      <c r="N713" s="7"/>
      <c r="O713" s="7"/>
      <c r="P713" s="7"/>
      <c r="Q713" s="7"/>
      <c r="R713" s="7"/>
      <c r="S713" s="7"/>
      <c r="T713" s="7"/>
      <c r="U713" s="7"/>
      <c r="V713" s="7"/>
      <c r="W713" s="7"/>
      <c r="X713" s="7"/>
      <c r="Y713" s="7"/>
      <c r="Z713" s="7"/>
      <c r="AA713" s="7"/>
      <c r="AB713" s="7"/>
      <c r="AC713" s="7"/>
      <c r="AD713" s="7"/>
      <c r="AE713" s="7"/>
      <c r="AF713" s="7"/>
      <c r="AG713" s="7"/>
      <c r="AH713" s="7"/>
      <c r="AI713" s="7"/>
      <c r="AJ713" s="7"/>
      <c r="AK713" s="7"/>
      <c r="AL713" s="7"/>
      <c r="AM713" s="7"/>
      <c r="AN713" s="7"/>
      <c r="AO713" s="7"/>
      <c r="AP713" s="7"/>
      <c r="AQ713" s="7"/>
      <c r="AR713" s="7"/>
      <c r="AS713" s="7"/>
      <c r="AT713" s="7"/>
      <c r="AU713" s="7"/>
      <c r="AV713" s="7"/>
      <c r="AW713" s="7"/>
      <c r="AX713" s="7"/>
      <c r="AY713" s="7"/>
    </row>
    <row r="714" spans="1:51" ht="16" x14ac:dyDescent="0.2">
      <c r="A714" s="169">
        <v>42763.749999906417</v>
      </c>
      <c r="B714" s="172">
        <v>25964.786286337192</v>
      </c>
      <c r="C714">
        <f t="shared" si="12"/>
        <v>1</v>
      </c>
      <c r="D714"/>
      <c r="E714" s="7"/>
      <c r="F714" s="7"/>
      <c r="G714" s="7"/>
      <c r="H714" s="7"/>
      <c r="I714" s="7"/>
      <c r="J714" s="7"/>
      <c r="K714" s="7"/>
      <c r="L714" s="7"/>
      <c r="M714" s="7"/>
      <c r="N714" s="7"/>
      <c r="O714" s="7"/>
      <c r="P714" s="7"/>
      <c r="Q714" s="7"/>
      <c r="R714" s="7"/>
      <c r="S714" s="7"/>
      <c r="T714" s="7"/>
      <c r="U714" s="7"/>
      <c r="V714" s="7"/>
      <c r="W714" s="7"/>
      <c r="X714" s="7"/>
      <c r="Y714" s="7"/>
      <c r="Z714" s="7"/>
      <c r="AA714" s="7"/>
      <c r="AB714" s="7"/>
      <c r="AC714" s="7"/>
      <c r="AD714" s="7"/>
      <c r="AE714" s="7"/>
      <c r="AF714" s="7"/>
      <c r="AG714" s="7"/>
      <c r="AH714" s="7"/>
      <c r="AI714" s="7"/>
      <c r="AJ714" s="7"/>
      <c r="AK714" s="7"/>
      <c r="AL714" s="7"/>
      <c r="AM714" s="7"/>
      <c r="AN714" s="7"/>
      <c r="AO714" s="7"/>
      <c r="AP714" s="7"/>
      <c r="AQ714" s="7"/>
      <c r="AR714" s="7"/>
      <c r="AS714" s="7"/>
      <c r="AT714" s="7"/>
      <c r="AU714" s="7"/>
      <c r="AV714" s="7"/>
      <c r="AW714" s="7"/>
      <c r="AX714" s="7"/>
      <c r="AY714" s="7"/>
    </row>
    <row r="715" spans="1:51" ht="16" x14ac:dyDescent="0.2">
      <c r="A715" s="168">
        <v>42763.791666573081</v>
      </c>
      <c r="B715" s="171">
        <v>27311.021600729808</v>
      </c>
      <c r="C715">
        <f t="shared" si="12"/>
        <v>1</v>
      </c>
      <c r="D715"/>
      <c r="E715" s="7"/>
      <c r="F715" s="7"/>
      <c r="G715" s="7"/>
      <c r="H715" s="7"/>
      <c r="I715" s="7"/>
      <c r="J715" s="7"/>
      <c r="K715" s="7"/>
      <c r="L715" s="7"/>
      <c r="M715" s="7"/>
      <c r="N715" s="7"/>
      <c r="O715" s="7"/>
      <c r="P715" s="7"/>
      <c r="Q715" s="7"/>
      <c r="R715" s="7"/>
      <c r="S715" s="7"/>
      <c r="T715" s="7"/>
      <c r="U715" s="7"/>
      <c r="V715" s="7"/>
      <c r="W715" s="7"/>
      <c r="X715" s="7"/>
      <c r="Y715" s="7"/>
      <c r="Z715" s="7"/>
      <c r="AA715" s="7"/>
      <c r="AB715" s="7"/>
      <c r="AC715" s="7"/>
      <c r="AD715" s="7"/>
      <c r="AE715" s="7"/>
      <c r="AF715" s="7"/>
      <c r="AG715" s="7"/>
      <c r="AH715" s="7"/>
      <c r="AI715" s="7"/>
      <c r="AJ715" s="7"/>
      <c r="AK715" s="7"/>
      <c r="AL715" s="7"/>
      <c r="AM715" s="7"/>
      <c r="AN715" s="7"/>
      <c r="AO715" s="7"/>
      <c r="AP715" s="7"/>
      <c r="AQ715" s="7"/>
      <c r="AR715" s="7"/>
      <c r="AS715" s="7"/>
      <c r="AT715" s="7"/>
      <c r="AU715" s="7"/>
      <c r="AV715" s="7"/>
      <c r="AW715" s="7"/>
      <c r="AX715" s="7"/>
      <c r="AY715" s="7"/>
    </row>
    <row r="716" spans="1:51" ht="16" x14ac:dyDescent="0.2">
      <c r="A716" s="169">
        <v>42763.833333239745</v>
      </c>
      <c r="B716" s="172">
        <v>27042.560692966366</v>
      </c>
      <c r="C716">
        <f t="shared" si="12"/>
        <v>1</v>
      </c>
      <c r="D716"/>
      <c r="E716" s="7"/>
      <c r="F716" s="7"/>
      <c r="G716" s="7"/>
      <c r="H716" s="7"/>
      <c r="I716" s="7"/>
      <c r="J716" s="7"/>
      <c r="K716" s="7"/>
      <c r="L716" s="7"/>
      <c r="M716" s="7"/>
      <c r="N716" s="7"/>
      <c r="O716" s="7"/>
      <c r="P716" s="7"/>
      <c r="Q716" s="7"/>
      <c r="R716" s="7"/>
      <c r="S716" s="7"/>
      <c r="T716" s="7"/>
      <c r="U716" s="7"/>
      <c r="V716" s="7"/>
      <c r="W716" s="7"/>
      <c r="X716" s="7"/>
      <c r="Y716" s="7"/>
      <c r="Z716" s="7"/>
      <c r="AA716" s="7"/>
      <c r="AB716" s="7"/>
      <c r="AC716" s="7"/>
      <c r="AD716" s="7"/>
      <c r="AE716" s="7"/>
      <c r="AF716" s="7"/>
      <c r="AG716" s="7"/>
      <c r="AH716" s="7"/>
      <c r="AI716" s="7"/>
      <c r="AJ716" s="7"/>
      <c r="AK716" s="7"/>
      <c r="AL716" s="7"/>
      <c r="AM716" s="7"/>
      <c r="AN716" s="7"/>
      <c r="AO716" s="7"/>
      <c r="AP716" s="7"/>
      <c r="AQ716" s="7"/>
      <c r="AR716" s="7"/>
      <c r="AS716" s="7"/>
      <c r="AT716" s="7"/>
      <c r="AU716" s="7"/>
      <c r="AV716" s="7"/>
      <c r="AW716" s="7"/>
      <c r="AX716" s="7"/>
      <c r="AY716" s="7"/>
    </row>
    <row r="717" spans="1:51" ht="16" x14ac:dyDescent="0.2">
      <c r="A717" s="168">
        <v>42763.874999906409</v>
      </c>
      <c r="B717" s="171">
        <v>26646.790242964194</v>
      </c>
      <c r="C717">
        <f t="shared" si="12"/>
        <v>1</v>
      </c>
      <c r="D717"/>
      <c r="E717" s="7"/>
      <c r="F717" s="7"/>
      <c r="G717" s="7"/>
      <c r="H717" s="7"/>
      <c r="I717" s="7"/>
      <c r="J717" s="7"/>
      <c r="K717" s="7"/>
      <c r="L717" s="7"/>
      <c r="M717" s="7"/>
      <c r="N717" s="7"/>
      <c r="O717" s="7"/>
      <c r="P717" s="7"/>
      <c r="Q717" s="7"/>
      <c r="R717" s="7"/>
      <c r="S717" s="7"/>
      <c r="T717" s="7"/>
      <c r="U717" s="7"/>
      <c r="V717" s="7"/>
      <c r="W717" s="7"/>
      <c r="X717" s="7"/>
      <c r="Y717" s="7"/>
      <c r="Z717" s="7"/>
      <c r="AA717" s="7"/>
      <c r="AB717" s="7"/>
      <c r="AC717" s="7"/>
      <c r="AD717" s="7"/>
      <c r="AE717" s="7"/>
      <c r="AF717" s="7"/>
      <c r="AG717" s="7"/>
      <c r="AH717" s="7"/>
      <c r="AI717" s="7"/>
      <c r="AJ717" s="7"/>
      <c r="AK717" s="7"/>
      <c r="AL717" s="7"/>
      <c r="AM717" s="7"/>
      <c r="AN717" s="7"/>
      <c r="AO717" s="7"/>
      <c r="AP717" s="7"/>
      <c r="AQ717" s="7"/>
      <c r="AR717" s="7"/>
      <c r="AS717" s="7"/>
      <c r="AT717" s="7"/>
      <c r="AU717" s="7"/>
      <c r="AV717" s="7"/>
      <c r="AW717" s="7"/>
      <c r="AX717" s="7"/>
      <c r="AY717" s="7"/>
    </row>
    <row r="718" spans="1:51" ht="16" x14ac:dyDescent="0.2">
      <c r="A718" s="169">
        <v>42763.916666573074</v>
      </c>
      <c r="B718" s="172">
        <v>25843.628663935877</v>
      </c>
      <c r="C718">
        <f t="shared" si="12"/>
        <v>1</v>
      </c>
      <c r="D718"/>
      <c r="E718" s="7"/>
      <c r="F718" s="7"/>
      <c r="G718" s="7"/>
      <c r="H718" s="7"/>
      <c r="I718" s="7"/>
      <c r="J718" s="7"/>
      <c r="K718" s="7"/>
      <c r="L718" s="7"/>
      <c r="M718" s="7"/>
      <c r="N718" s="7"/>
      <c r="O718" s="7"/>
      <c r="P718" s="7"/>
      <c r="Q718" s="7"/>
      <c r="R718" s="7"/>
      <c r="S718" s="7"/>
      <c r="T718" s="7"/>
      <c r="U718" s="7"/>
      <c r="V718" s="7"/>
      <c r="W718" s="7"/>
      <c r="X718" s="7"/>
      <c r="Y718" s="7"/>
      <c r="Z718" s="7"/>
      <c r="AA718" s="7"/>
      <c r="AB718" s="7"/>
      <c r="AC718" s="7"/>
      <c r="AD718" s="7"/>
      <c r="AE718" s="7"/>
      <c r="AF718" s="7"/>
      <c r="AG718" s="7"/>
      <c r="AH718" s="7"/>
      <c r="AI718" s="7"/>
      <c r="AJ718" s="7"/>
      <c r="AK718" s="7"/>
      <c r="AL718" s="7"/>
      <c r="AM718" s="7"/>
      <c r="AN718" s="7"/>
      <c r="AO718" s="7"/>
      <c r="AP718" s="7"/>
      <c r="AQ718" s="7"/>
      <c r="AR718" s="7"/>
      <c r="AS718" s="7"/>
      <c r="AT718" s="7"/>
      <c r="AU718" s="7"/>
      <c r="AV718" s="7"/>
      <c r="AW718" s="7"/>
      <c r="AX718" s="7"/>
      <c r="AY718" s="7"/>
    </row>
    <row r="719" spans="1:51" ht="16" x14ac:dyDescent="0.2">
      <c r="A719" s="168">
        <v>42763.958333239738</v>
      </c>
      <c r="B719" s="171">
        <v>24532.183135284857</v>
      </c>
      <c r="C719">
        <f t="shared" si="12"/>
        <v>1</v>
      </c>
      <c r="D719"/>
      <c r="E719" s="7"/>
      <c r="F719" s="7"/>
      <c r="G719" s="7"/>
      <c r="H719" s="7"/>
      <c r="I719" s="7"/>
      <c r="J719" s="7"/>
      <c r="K719" s="7"/>
      <c r="L719" s="7"/>
      <c r="M719" s="7"/>
      <c r="N719" s="7"/>
      <c r="O719" s="7"/>
      <c r="P719" s="7"/>
      <c r="Q719" s="7"/>
      <c r="R719" s="7"/>
      <c r="S719" s="7"/>
      <c r="T719" s="7"/>
      <c r="U719" s="7"/>
      <c r="V719" s="7"/>
      <c r="W719" s="7"/>
      <c r="X719" s="7"/>
      <c r="Y719" s="7"/>
      <c r="Z719" s="7"/>
      <c r="AA719" s="7"/>
      <c r="AB719" s="7"/>
      <c r="AC719" s="7"/>
      <c r="AD719" s="7"/>
      <c r="AE719" s="7"/>
      <c r="AF719" s="7"/>
      <c r="AG719" s="7"/>
      <c r="AH719" s="7"/>
      <c r="AI719" s="7"/>
      <c r="AJ719" s="7"/>
      <c r="AK719" s="7"/>
      <c r="AL719" s="7"/>
      <c r="AM719" s="7"/>
      <c r="AN719" s="7"/>
      <c r="AO719" s="7"/>
      <c r="AP719" s="7"/>
      <c r="AQ719" s="7"/>
      <c r="AR719" s="7"/>
      <c r="AS719" s="7"/>
      <c r="AT719" s="7"/>
      <c r="AU719" s="7"/>
      <c r="AV719" s="7"/>
      <c r="AW719" s="7"/>
      <c r="AX719" s="7"/>
      <c r="AY719" s="7"/>
    </row>
    <row r="720" spans="1:51" ht="16" x14ac:dyDescent="0.2">
      <c r="A720" s="169">
        <v>42763.999999906402</v>
      </c>
      <c r="B720" s="172">
        <v>23287.161212781768</v>
      </c>
      <c r="C720">
        <f t="shared" si="12"/>
        <v>1</v>
      </c>
      <c r="D720"/>
      <c r="E720" s="7"/>
      <c r="F720" s="7"/>
      <c r="G720" s="7"/>
      <c r="H720" s="7"/>
      <c r="I720" s="7"/>
      <c r="J720" s="7"/>
      <c r="K720" s="7"/>
      <c r="L720" s="7"/>
      <c r="M720" s="7"/>
      <c r="N720" s="7"/>
      <c r="O720" s="7"/>
      <c r="P720" s="7"/>
      <c r="Q720" s="7"/>
      <c r="R720" s="7"/>
      <c r="S720" s="7"/>
      <c r="T720" s="7"/>
      <c r="U720" s="7"/>
      <c r="V720" s="7"/>
      <c r="W720" s="7"/>
      <c r="X720" s="7"/>
      <c r="Y720" s="7"/>
      <c r="Z720" s="7"/>
      <c r="AA720" s="7"/>
      <c r="AB720" s="7"/>
      <c r="AC720" s="7"/>
      <c r="AD720" s="7"/>
      <c r="AE720" s="7"/>
      <c r="AF720" s="7"/>
      <c r="AG720" s="7"/>
      <c r="AH720" s="7"/>
      <c r="AI720" s="7"/>
      <c r="AJ720" s="7"/>
      <c r="AK720" s="7"/>
      <c r="AL720" s="7"/>
      <c r="AM720" s="7"/>
      <c r="AN720" s="7"/>
      <c r="AO720" s="7"/>
      <c r="AP720" s="7"/>
      <c r="AQ720" s="7"/>
      <c r="AR720" s="7"/>
      <c r="AS720" s="7"/>
      <c r="AT720" s="7"/>
      <c r="AU720" s="7"/>
      <c r="AV720" s="7"/>
      <c r="AW720" s="7"/>
      <c r="AX720" s="7"/>
      <c r="AY720" s="7"/>
    </row>
    <row r="721" spans="1:51" ht="16" x14ac:dyDescent="0.2">
      <c r="A721" s="168">
        <v>42764.041666573066</v>
      </c>
      <c r="B721" s="171">
        <v>22434.222846556331</v>
      </c>
      <c r="C721">
        <f t="shared" si="12"/>
        <v>1</v>
      </c>
      <c r="D721"/>
      <c r="E721" s="7"/>
      <c r="F721" s="7"/>
      <c r="G721" s="7"/>
      <c r="H721" s="7"/>
      <c r="I721" s="7"/>
      <c r="J721" s="7"/>
      <c r="K721" s="7"/>
      <c r="L721" s="7"/>
      <c r="M721" s="7"/>
      <c r="N721" s="7"/>
      <c r="O721" s="7"/>
      <c r="P721" s="7"/>
      <c r="Q721" s="7"/>
      <c r="R721" s="7"/>
      <c r="S721" s="7"/>
      <c r="T721" s="7"/>
      <c r="U721" s="7"/>
      <c r="V721" s="7"/>
      <c r="W721" s="7"/>
      <c r="X721" s="7"/>
      <c r="Y721" s="7"/>
      <c r="Z721" s="7"/>
      <c r="AA721" s="7"/>
      <c r="AB721" s="7"/>
      <c r="AC721" s="7"/>
      <c r="AD721" s="7"/>
      <c r="AE721" s="7"/>
      <c r="AF721" s="7"/>
      <c r="AG721" s="7"/>
      <c r="AH721" s="7"/>
      <c r="AI721" s="7"/>
      <c r="AJ721" s="7"/>
      <c r="AK721" s="7"/>
      <c r="AL721" s="7"/>
      <c r="AM721" s="7"/>
      <c r="AN721" s="7"/>
      <c r="AO721" s="7"/>
      <c r="AP721" s="7"/>
      <c r="AQ721" s="7"/>
      <c r="AR721" s="7"/>
      <c r="AS721" s="7"/>
      <c r="AT721" s="7"/>
      <c r="AU721" s="7"/>
      <c r="AV721" s="7"/>
      <c r="AW721" s="7"/>
      <c r="AX721" s="7"/>
      <c r="AY721" s="7"/>
    </row>
    <row r="722" spans="1:51" ht="16" x14ac:dyDescent="0.2">
      <c r="A722" s="169">
        <v>42764.083333239731</v>
      </c>
      <c r="B722" s="172">
        <v>21700.390861581869</v>
      </c>
      <c r="C722">
        <f t="shared" si="12"/>
        <v>1</v>
      </c>
      <c r="D722"/>
      <c r="E722" s="7"/>
      <c r="F722" s="7"/>
      <c r="G722" s="7"/>
      <c r="H722" s="7"/>
      <c r="I722" s="7"/>
      <c r="J722" s="7"/>
      <c r="K722" s="7"/>
      <c r="L722" s="7"/>
      <c r="M722" s="7"/>
      <c r="N722" s="7"/>
      <c r="O722" s="7"/>
      <c r="P722" s="7"/>
      <c r="Q722" s="7"/>
      <c r="R722" s="7"/>
      <c r="S722" s="7"/>
      <c r="T722" s="7"/>
      <c r="U722" s="7"/>
      <c r="V722" s="7"/>
      <c r="W722" s="7"/>
      <c r="X722" s="7"/>
      <c r="Y722" s="7"/>
      <c r="Z722" s="7"/>
      <c r="AA722" s="7"/>
      <c r="AB722" s="7"/>
      <c r="AC722" s="7"/>
      <c r="AD722" s="7"/>
      <c r="AE722" s="7"/>
      <c r="AF722" s="7"/>
      <c r="AG722" s="7"/>
      <c r="AH722" s="7"/>
      <c r="AI722" s="7"/>
      <c r="AJ722" s="7"/>
      <c r="AK722" s="7"/>
      <c r="AL722" s="7"/>
      <c r="AM722" s="7"/>
      <c r="AN722" s="7"/>
      <c r="AO722" s="7"/>
      <c r="AP722" s="7"/>
      <c r="AQ722" s="7"/>
      <c r="AR722" s="7"/>
      <c r="AS722" s="7"/>
      <c r="AT722" s="7"/>
      <c r="AU722" s="7"/>
      <c r="AV722" s="7"/>
      <c r="AW722" s="7"/>
      <c r="AX722" s="7"/>
      <c r="AY722" s="7"/>
    </row>
    <row r="723" spans="1:51" ht="16" x14ac:dyDescent="0.2">
      <c r="A723" s="168">
        <v>42764.124999906395</v>
      </c>
      <c r="B723" s="171">
        <v>21219.507683465239</v>
      </c>
      <c r="C723">
        <f t="shared" si="12"/>
        <v>1</v>
      </c>
      <c r="D723"/>
      <c r="E723" s="7"/>
      <c r="F723" s="7"/>
      <c r="G723" s="7"/>
      <c r="H723" s="7"/>
      <c r="I723" s="7"/>
      <c r="J723" s="7"/>
      <c r="K723" s="7"/>
      <c r="L723" s="7"/>
      <c r="M723" s="7"/>
      <c r="N723" s="7"/>
      <c r="O723" s="7"/>
      <c r="P723" s="7"/>
      <c r="Q723" s="7"/>
      <c r="R723" s="7"/>
      <c r="S723" s="7"/>
      <c r="T723" s="7"/>
      <c r="U723" s="7"/>
      <c r="V723" s="7"/>
      <c r="W723" s="7"/>
      <c r="X723" s="7"/>
      <c r="Y723" s="7"/>
      <c r="Z723" s="7"/>
      <c r="AA723" s="7"/>
      <c r="AB723" s="7"/>
      <c r="AC723" s="7"/>
      <c r="AD723" s="7"/>
      <c r="AE723" s="7"/>
      <c r="AF723" s="7"/>
      <c r="AG723" s="7"/>
      <c r="AH723" s="7"/>
      <c r="AI723" s="7"/>
      <c r="AJ723" s="7"/>
      <c r="AK723" s="7"/>
      <c r="AL723" s="7"/>
      <c r="AM723" s="7"/>
      <c r="AN723" s="7"/>
      <c r="AO723" s="7"/>
      <c r="AP723" s="7"/>
      <c r="AQ723" s="7"/>
      <c r="AR723" s="7"/>
      <c r="AS723" s="7"/>
      <c r="AT723" s="7"/>
      <c r="AU723" s="7"/>
      <c r="AV723" s="7"/>
      <c r="AW723" s="7"/>
      <c r="AX723" s="7"/>
      <c r="AY723" s="7"/>
    </row>
    <row r="724" spans="1:51" ht="16" x14ac:dyDescent="0.2">
      <c r="A724" s="169">
        <v>42764.166666573059</v>
      </c>
      <c r="B724" s="172">
        <v>21031.555225492095</v>
      </c>
      <c r="C724">
        <f t="shared" si="12"/>
        <v>1</v>
      </c>
      <c r="D724"/>
      <c r="E724" s="7"/>
      <c r="F724" s="7"/>
      <c r="G724" s="7"/>
      <c r="H724" s="7"/>
      <c r="I724" s="7"/>
      <c r="J724" s="7"/>
      <c r="K724" s="7"/>
      <c r="L724" s="7"/>
      <c r="M724" s="7"/>
      <c r="N724" s="7"/>
      <c r="O724" s="7"/>
      <c r="P724" s="7"/>
      <c r="Q724" s="7"/>
      <c r="R724" s="7"/>
      <c r="S724" s="7"/>
      <c r="T724" s="7"/>
      <c r="U724" s="7"/>
      <c r="V724" s="7"/>
      <c r="W724" s="7"/>
      <c r="X724" s="7"/>
      <c r="Y724" s="7"/>
      <c r="Z724" s="7"/>
      <c r="AA724" s="7"/>
      <c r="AB724" s="7"/>
      <c r="AC724" s="7"/>
      <c r="AD724" s="7"/>
      <c r="AE724" s="7"/>
      <c r="AF724" s="7"/>
      <c r="AG724" s="7"/>
      <c r="AH724" s="7"/>
      <c r="AI724" s="7"/>
      <c r="AJ724" s="7"/>
      <c r="AK724" s="7"/>
      <c r="AL724" s="7"/>
      <c r="AM724" s="7"/>
      <c r="AN724" s="7"/>
      <c r="AO724" s="7"/>
      <c r="AP724" s="7"/>
      <c r="AQ724" s="7"/>
      <c r="AR724" s="7"/>
      <c r="AS724" s="7"/>
      <c r="AT724" s="7"/>
      <c r="AU724" s="7"/>
      <c r="AV724" s="7"/>
      <c r="AW724" s="7"/>
      <c r="AX724" s="7"/>
      <c r="AY724" s="7"/>
    </row>
    <row r="725" spans="1:51" ht="16" x14ac:dyDescent="0.2">
      <c r="A725" s="168">
        <v>42764.208333239723</v>
      </c>
      <c r="B725" s="171">
        <v>21375.748061335195</v>
      </c>
      <c r="C725">
        <f t="shared" si="12"/>
        <v>1</v>
      </c>
      <c r="D725"/>
      <c r="E725" s="7"/>
      <c r="F725" s="7"/>
      <c r="G725" s="7"/>
      <c r="H725" s="7"/>
      <c r="I725" s="7"/>
      <c r="J725" s="7"/>
      <c r="K725" s="7"/>
      <c r="L725" s="7"/>
      <c r="M725" s="7"/>
      <c r="N725" s="7"/>
      <c r="O725" s="7"/>
      <c r="P725" s="7"/>
      <c r="Q725" s="7"/>
      <c r="R725" s="7"/>
      <c r="S725" s="7"/>
      <c r="T725" s="7"/>
      <c r="U725" s="7"/>
      <c r="V725" s="7"/>
      <c r="W725" s="7"/>
      <c r="X725" s="7"/>
      <c r="Y725" s="7"/>
      <c r="Z725" s="7"/>
      <c r="AA725" s="7"/>
      <c r="AB725" s="7"/>
      <c r="AC725" s="7"/>
      <c r="AD725" s="7"/>
      <c r="AE725" s="7"/>
      <c r="AF725" s="7"/>
      <c r="AG725" s="7"/>
      <c r="AH725" s="7"/>
      <c r="AI725" s="7"/>
      <c r="AJ725" s="7"/>
      <c r="AK725" s="7"/>
      <c r="AL725" s="7"/>
      <c r="AM725" s="7"/>
      <c r="AN725" s="7"/>
      <c r="AO725" s="7"/>
      <c r="AP725" s="7"/>
      <c r="AQ725" s="7"/>
      <c r="AR725" s="7"/>
      <c r="AS725" s="7"/>
      <c r="AT725" s="7"/>
      <c r="AU725" s="7"/>
      <c r="AV725" s="7"/>
      <c r="AW725" s="7"/>
      <c r="AX725" s="7"/>
      <c r="AY725" s="7"/>
    </row>
    <row r="726" spans="1:51" ht="16" x14ac:dyDescent="0.2">
      <c r="A726" s="169">
        <v>42764.249999906388</v>
      </c>
      <c r="B726" s="172">
        <v>22054.64405618445</v>
      </c>
      <c r="C726">
        <f t="shared" si="12"/>
        <v>1</v>
      </c>
      <c r="D726"/>
      <c r="E726" s="7"/>
      <c r="F726" s="7"/>
      <c r="G726" s="7"/>
      <c r="H726" s="7"/>
      <c r="I726" s="7"/>
      <c r="J726" s="7"/>
      <c r="K726" s="7"/>
      <c r="L726" s="7"/>
      <c r="M726" s="7"/>
      <c r="N726" s="7"/>
      <c r="O726" s="7"/>
      <c r="P726" s="7"/>
      <c r="Q726" s="7"/>
      <c r="R726" s="7"/>
      <c r="S726" s="7"/>
      <c r="T726" s="7"/>
      <c r="U726" s="7"/>
      <c r="V726" s="7"/>
      <c r="W726" s="7"/>
      <c r="X726" s="7"/>
      <c r="Y726" s="7"/>
      <c r="Z726" s="7"/>
      <c r="AA726" s="7"/>
      <c r="AB726" s="7"/>
      <c r="AC726" s="7"/>
      <c r="AD726" s="7"/>
      <c r="AE726" s="7"/>
      <c r="AF726" s="7"/>
      <c r="AG726" s="7"/>
      <c r="AH726" s="7"/>
      <c r="AI726" s="7"/>
      <c r="AJ726" s="7"/>
      <c r="AK726" s="7"/>
      <c r="AL726" s="7"/>
      <c r="AM726" s="7"/>
      <c r="AN726" s="7"/>
      <c r="AO726" s="7"/>
      <c r="AP726" s="7"/>
      <c r="AQ726" s="7"/>
      <c r="AR726" s="7"/>
      <c r="AS726" s="7"/>
      <c r="AT726" s="7"/>
      <c r="AU726" s="7"/>
      <c r="AV726" s="7"/>
      <c r="AW726" s="7"/>
      <c r="AX726" s="7"/>
      <c r="AY726" s="7"/>
    </row>
    <row r="727" spans="1:51" ht="16" x14ac:dyDescent="0.2">
      <c r="A727" s="168">
        <v>42764.291666573052</v>
      </c>
      <c r="B727" s="171">
        <v>23050.154393091259</v>
      </c>
      <c r="C727">
        <f t="shared" si="12"/>
        <v>1</v>
      </c>
      <c r="D727"/>
      <c r="E727" s="7"/>
      <c r="F727" s="7"/>
      <c r="G727" s="7"/>
      <c r="H727" s="7"/>
      <c r="I727" s="7"/>
      <c r="J727" s="7"/>
      <c r="K727" s="7"/>
      <c r="L727" s="7"/>
      <c r="M727" s="7"/>
      <c r="N727" s="7"/>
      <c r="O727" s="7"/>
      <c r="P727" s="7"/>
      <c r="Q727" s="7"/>
      <c r="R727" s="7"/>
      <c r="S727" s="7"/>
      <c r="T727" s="7"/>
      <c r="U727" s="7"/>
      <c r="V727" s="7"/>
      <c r="W727" s="7"/>
      <c r="X727" s="7"/>
      <c r="Y727" s="7"/>
      <c r="Z727" s="7"/>
      <c r="AA727" s="7"/>
      <c r="AB727" s="7"/>
      <c r="AC727" s="7"/>
      <c r="AD727" s="7"/>
      <c r="AE727" s="7"/>
      <c r="AF727" s="7"/>
      <c r="AG727" s="7"/>
      <c r="AH727" s="7"/>
      <c r="AI727" s="7"/>
      <c r="AJ727" s="7"/>
      <c r="AK727" s="7"/>
      <c r="AL727" s="7"/>
      <c r="AM727" s="7"/>
      <c r="AN727" s="7"/>
      <c r="AO727" s="7"/>
      <c r="AP727" s="7"/>
      <c r="AQ727" s="7"/>
      <c r="AR727" s="7"/>
      <c r="AS727" s="7"/>
      <c r="AT727" s="7"/>
      <c r="AU727" s="7"/>
      <c r="AV727" s="7"/>
      <c r="AW727" s="7"/>
      <c r="AX727" s="7"/>
      <c r="AY727" s="7"/>
    </row>
    <row r="728" spans="1:51" ht="16" x14ac:dyDescent="0.2">
      <c r="A728" s="169">
        <v>42764.333333239716</v>
      </c>
      <c r="B728" s="172">
        <v>23170.071793598723</v>
      </c>
      <c r="C728">
        <f t="shared" si="12"/>
        <v>1</v>
      </c>
      <c r="D728"/>
      <c r="E728" s="7"/>
      <c r="F728" s="7"/>
      <c r="G728" s="7"/>
      <c r="H728" s="7"/>
      <c r="I728" s="7"/>
      <c r="J728" s="7"/>
      <c r="K728" s="7"/>
      <c r="L728" s="7"/>
      <c r="M728" s="7"/>
      <c r="N728" s="7"/>
      <c r="O728" s="7"/>
      <c r="P728" s="7"/>
      <c r="Q728" s="7"/>
      <c r="R728" s="7"/>
      <c r="S728" s="7"/>
      <c r="T728" s="7"/>
      <c r="U728" s="7"/>
      <c r="V728" s="7"/>
      <c r="W728" s="7"/>
      <c r="X728" s="7"/>
      <c r="Y728" s="7"/>
      <c r="Z728" s="7"/>
      <c r="AA728" s="7"/>
      <c r="AB728" s="7"/>
      <c r="AC728" s="7"/>
      <c r="AD728" s="7"/>
      <c r="AE728" s="7"/>
      <c r="AF728" s="7"/>
      <c r="AG728" s="7"/>
      <c r="AH728" s="7"/>
      <c r="AI728" s="7"/>
      <c r="AJ728" s="7"/>
      <c r="AK728" s="7"/>
      <c r="AL728" s="7"/>
      <c r="AM728" s="7"/>
      <c r="AN728" s="7"/>
      <c r="AO728" s="7"/>
      <c r="AP728" s="7"/>
      <c r="AQ728" s="7"/>
      <c r="AR728" s="7"/>
      <c r="AS728" s="7"/>
      <c r="AT728" s="7"/>
      <c r="AU728" s="7"/>
      <c r="AV728" s="7"/>
      <c r="AW728" s="7"/>
      <c r="AX728" s="7"/>
      <c r="AY728" s="7"/>
    </row>
    <row r="729" spans="1:51" ht="16" x14ac:dyDescent="0.2">
      <c r="A729" s="168">
        <v>42764.37499990638</v>
      </c>
      <c r="B729" s="171">
        <v>23036.036651541352</v>
      </c>
      <c r="C729">
        <f t="shared" si="12"/>
        <v>1</v>
      </c>
      <c r="D729"/>
      <c r="E729" s="7"/>
      <c r="F729" s="7"/>
      <c r="G729" s="7"/>
      <c r="H729" s="7"/>
      <c r="I729" s="7"/>
      <c r="J729" s="7"/>
      <c r="K729" s="7"/>
      <c r="L729" s="7"/>
      <c r="M729" s="7"/>
      <c r="N729" s="7"/>
      <c r="O729" s="7"/>
      <c r="P729" s="7"/>
      <c r="Q729" s="7"/>
      <c r="R729" s="7"/>
      <c r="S729" s="7"/>
      <c r="T729" s="7"/>
      <c r="U729" s="7"/>
      <c r="V729" s="7"/>
      <c r="W729" s="7"/>
      <c r="X729" s="7"/>
      <c r="Y729" s="7"/>
      <c r="Z729" s="7"/>
      <c r="AA729" s="7"/>
      <c r="AB729" s="7"/>
      <c r="AC729" s="7"/>
      <c r="AD729" s="7"/>
      <c r="AE729" s="7"/>
      <c r="AF729" s="7"/>
      <c r="AG729" s="7"/>
      <c r="AH729" s="7"/>
      <c r="AI729" s="7"/>
      <c r="AJ729" s="7"/>
      <c r="AK729" s="7"/>
      <c r="AL729" s="7"/>
      <c r="AM729" s="7"/>
      <c r="AN729" s="7"/>
      <c r="AO729" s="7"/>
      <c r="AP729" s="7"/>
      <c r="AQ729" s="7"/>
      <c r="AR729" s="7"/>
      <c r="AS729" s="7"/>
      <c r="AT729" s="7"/>
      <c r="AU729" s="7"/>
      <c r="AV729" s="7"/>
      <c r="AW729" s="7"/>
      <c r="AX729" s="7"/>
      <c r="AY729" s="7"/>
    </row>
    <row r="730" spans="1:51" ht="16" x14ac:dyDescent="0.2">
      <c r="A730" s="169">
        <v>42764.416666573044</v>
      </c>
      <c r="B730" s="172">
        <v>22651.694312697997</v>
      </c>
      <c r="C730">
        <f t="shared" si="12"/>
        <v>1</v>
      </c>
      <c r="D730"/>
      <c r="E730" s="7"/>
      <c r="F730" s="7"/>
      <c r="G730" s="7"/>
      <c r="H730" s="7"/>
      <c r="I730" s="7"/>
      <c r="J730" s="7"/>
      <c r="K730" s="7"/>
      <c r="L730" s="7"/>
      <c r="M730" s="7"/>
      <c r="N730" s="7"/>
      <c r="O730" s="7"/>
      <c r="P730" s="7"/>
      <c r="Q730" s="7"/>
      <c r="R730" s="7"/>
      <c r="S730" s="7"/>
      <c r="T730" s="7"/>
      <c r="U730" s="7"/>
      <c r="V730" s="7"/>
      <c r="W730" s="7"/>
      <c r="X730" s="7"/>
      <c r="Y730" s="7"/>
      <c r="Z730" s="7"/>
      <c r="AA730" s="7"/>
      <c r="AB730" s="7"/>
      <c r="AC730" s="7"/>
      <c r="AD730" s="7"/>
      <c r="AE730" s="7"/>
      <c r="AF730" s="7"/>
      <c r="AG730" s="7"/>
      <c r="AH730" s="7"/>
      <c r="AI730" s="7"/>
      <c r="AJ730" s="7"/>
      <c r="AK730" s="7"/>
      <c r="AL730" s="7"/>
      <c r="AM730" s="7"/>
      <c r="AN730" s="7"/>
      <c r="AO730" s="7"/>
      <c r="AP730" s="7"/>
      <c r="AQ730" s="7"/>
      <c r="AR730" s="7"/>
      <c r="AS730" s="7"/>
      <c r="AT730" s="7"/>
      <c r="AU730" s="7"/>
      <c r="AV730" s="7"/>
      <c r="AW730" s="7"/>
      <c r="AX730" s="7"/>
      <c r="AY730" s="7"/>
    </row>
    <row r="731" spans="1:51" ht="16" x14ac:dyDescent="0.2">
      <c r="A731" s="168">
        <v>42764.458333239709</v>
      </c>
      <c r="B731" s="171">
        <v>22293.707889840123</v>
      </c>
      <c r="C731">
        <f t="shared" si="12"/>
        <v>1</v>
      </c>
      <c r="D731"/>
      <c r="E731" s="7"/>
      <c r="F731" s="7"/>
      <c r="G731" s="7"/>
      <c r="H731" s="7"/>
      <c r="I731" s="7"/>
      <c r="J731" s="7"/>
      <c r="K731" s="7"/>
      <c r="L731" s="7"/>
      <c r="M731" s="7"/>
      <c r="N731" s="7"/>
      <c r="O731" s="7"/>
      <c r="P731" s="7"/>
      <c r="Q731" s="7"/>
      <c r="R731" s="7"/>
      <c r="S731" s="7"/>
      <c r="T731" s="7"/>
      <c r="U731" s="7"/>
      <c r="V731" s="7"/>
      <c r="W731" s="7"/>
      <c r="X731" s="7"/>
      <c r="Y731" s="7"/>
      <c r="Z731" s="7"/>
      <c r="AA731" s="7"/>
      <c r="AB731" s="7"/>
      <c r="AC731" s="7"/>
      <c r="AD731" s="7"/>
      <c r="AE731" s="7"/>
      <c r="AF731" s="7"/>
      <c r="AG731" s="7"/>
      <c r="AH731" s="7"/>
      <c r="AI731" s="7"/>
      <c r="AJ731" s="7"/>
      <c r="AK731" s="7"/>
      <c r="AL731" s="7"/>
      <c r="AM731" s="7"/>
      <c r="AN731" s="7"/>
      <c r="AO731" s="7"/>
      <c r="AP731" s="7"/>
      <c r="AQ731" s="7"/>
      <c r="AR731" s="7"/>
      <c r="AS731" s="7"/>
      <c r="AT731" s="7"/>
      <c r="AU731" s="7"/>
      <c r="AV731" s="7"/>
      <c r="AW731" s="7"/>
      <c r="AX731" s="7"/>
      <c r="AY731" s="7"/>
    </row>
    <row r="732" spans="1:51" ht="16" x14ac:dyDescent="0.2">
      <c r="A732" s="169">
        <v>42764.499999906373</v>
      </c>
      <c r="B732" s="172">
        <v>21780.302611202384</v>
      </c>
      <c r="C732">
        <f t="shared" si="12"/>
        <v>1</v>
      </c>
      <c r="D732"/>
      <c r="E732" s="7"/>
      <c r="F732" s="7"/>
      <c r="G732" s="7"/>
      <c r="H732" s="7"/>
      <c r="I732" s="7"/>
      <c r="J732" s="7"/>
      <c r="K732" s="7"/>
      <c r="L732" s="7"/>
      <c r="M732" s="7"/>
      <c r="N732" s="7"/>
      <c r="O732" s="7"/>
      <c r="P732" s="7"/>
      <c r="Q732" s="7"/>
      <c r="R732" s="7"/>
      <c r="S732" s="7"/>
      <c r="T732" s="7"/>
      <c r="U732" s="7"/>
      <c r="V732" s="7"/>
      <c r="W732" s="7"/>
      <c r="X732" s="7"/>
      <c r="Y732" s="7"/>
      <c r="Z732" s="7"/>
      <c r="AA732" s="7"/>
      <c r="AB732" s="7"/>
      <c r="AC732" s="7"/>
      <c r="AD732" s="7"/>
      <c r="AE732" s="7"/>
      <c r="AF732" s="7"/>
      <c r="AG732" s="7"/>
      <c r="AH732" s="7"/>
      <c r="AI732" s="7"/>
      <c r="AJ732" s="7"/>
      <c r="AK732" s="7"/>
      <c r="AL732" s="7"/>
      <c r="AM732" s="7"/>
      <c r="AN732" s="7"/>
      <c r="AO732" s="7"/>
      <c r="AP732" s="7"/>
      <c r="AQ732" s="7"/>
      <c r="AR732" s="7"/>
      <c r="AS732" s="7"/>
      <c r="AT732" s="7"/>
      <c r="AU732" s="7"/>
      <c r="AV732" s="7"/>
      <c r="AW732" s="7"/>
      <c r="AX732" s="7"/>
      <c r="AY732" s="7"/>
    </row>
    <row r="733" spans="1:51" ht="16" x14ac:dyDescent="0.2">
      <c r="A733" s="168">
        <v>42764.541666573037</v>
      </c>
      <c r="B733" s="171">
        <v>21586.355734391742</v>
      </c>
      <c r="C733">
        <f t="shared" si="12"/>
        <v>1</v>
      </c>
      <c r="D733"/>
      <c r="E733" s="7"/>
      <c r="F733" s="7"/>
      <c r="G733" s="7"/>
      <c r="H733" s="7"/>
      <c r="I733" s="7"/>
      <c r="J733" s="7"/>
      <c r="K733" s="7"/>
      <c r="L733" s="7"/>
      <c r="M733" s="7"/>
      <c r="N733" s="7"/>
      <c r="O733" s="7"/>
      <c r="P733" s="7"/>
      <c r="Q733" s="7"/>
      <c r="R733" s="7"/>
      <c r="S733" s="7"/>
      <c r="T733" s="7"/>
      <c r="U733" s="7"/>
      <c r="V733" s="7"/>
      <c r="W733" s="7"/>
      <c r="X733" s="7"/>
      <c r="Y733" s="7"/>
      <c r="Z733" s="7"/>
      <c r="AA733" s="7"/>
      <c r="AB733" s="7"/>
      <c r="AC733" s="7"/>
      <c r="AD733" s="7"/>
      <c r="AE733" s="7"/>
      <c r="AF733" s="7"/>
      <c r="AG733" s="7"/>
      <c r="AH733" s="7"/>
      <c r="AI733" s="7"/>
      <c r="AJ733" s="7"/>
      <c r="AK733" s="7"/>
      <c r="AL733" s="7"/>
      <c r="AM733" s="7"/>
      <c r="AN733" s="7"/>
      <c r="AO733" s="7"/>
      <c r="AP733" s="7"/>
      <c r="AQ733" s="7"/>
      <c r="AR733" s="7"/>
      <c r="AS733" s="7"/>
      <c r="AT733" s="7"/>
      <c r="AU733" s="7"/>
      <c r="AV733" s="7"/>
      <c r="AW733" s="7"/>
      <c r="AX733" s="7"/>
      <c r="AY733" s="7"/>
    </row>
    <row r="734" spans="1:51" ht="16" x14ac:dyDescent="0.2">
      <c r="A734" s="169">
        <v>42764.583333239701</v>
      </c>
      <c r="B734" s="172">
        <v>21621.87478381348</v>
      </c>
      <c r="C734">
        <f t="shared" si="12"/>
        <v>1</v>
      </c>
      <c r="D734"/>
      <c r="E734" s="7"/>
      <c r="F734" s="7"/>
      <c r="G734" s="7"/>
      <c r="H734" s="7"/>
      <c r="I734" s="7"/>
      <c r="J734" s="7"/>
      <c r="K734" s="7"/>
      <c r="L734" s="7"/>
      <c r="M734" s="7"/>
      <c r="N734" s="7"/>
      <c r="O734" s="7"/>
      <c r="P734" s="7"/>
      <c r="Q734" s="7"/>
      <c r="R734" s="7"/>
      <c r="S734" s="7"/>
      <c r="T734" s="7"/>
      <c r="U734" s="7"/>
      <c r="V734" s="7"/>
      <c r="W734" s="7"/>
      <c r="X734" s="7"/>
      <c r="Y734" s="7"/>
      <c r="Z734" s="7"/>
      <c r="AA734" s="7"/>
      <c r="AB734" s="7"/>
      <c r="AC734" s="7"/>
      <c r="AD734" s="7"/>
      <c r="AE734" s="7"/>
      <c r="AF734" s="7"/>
      <c r="AG734" s="7"/>
      <c r="AH734" s="7"/>
      <c r="AI734" s="7"/>
      <c r="AJ734" s="7"/>
      <c r="AK734" s="7"/>
      <c r="AL734" s="7"/>
      <c r="AM734" s="7"/>
      <c r="AN734" s="7"/>
      <c r="AO734" s="7"/>
      <c r="AP734" s="7"/>
      <c r="AQ734" s="7"/>
      <c r="AR734" s="7"/>
      <c r="AS734" s="7"/>
      <c r="AT734" s="7"/>
      <c r="AU734" s="7"/>
      <c r="AV734" s="7"/>
      <c r="AW734" s="7"/>
      <c r="AX734" s="7"/>
      <c r="AY734" s="7"/>
    </row>
    <row r="735" spans="1:51" ht="16" x14ac:dyDescent="0.2">
      <c r="A735" s="168">
        <v>42764.624999906366</v>
      </c>
      <c r="B735" s="171">
        <v>21844.717736761355</v>
      </c>
      <c r="C735">
        <f t="shared" si="12"/>
        <v>1</v>
      </c>
      <c r="D735"/>
      <c r="E735" s="7"/>
      <c r="F735" s="7"/>
      <c r="G735" s="7"/>
      <c r="H735" s="7"/>
      <c r="I735" s="7"/>
      <c r="J735" s="7"/>
      <c r="K735" s="7"/>
      <c r="L735" s="7"/>
      <c r="M735" s="7"/>
      <c r="N735" s="7"/>
      <c r="O735" s="7"/>
      <c r="P735" s="7"/>
      <c r="Q735" s="7"/>
      <c r="R735" s="7"/>
      <c r="S735" s="7"/>
      <c r="T735" s="7"/>
      <c r="U735" s="7"/>
      <c r="V735" s="7"/>
      <c r="W735" s="7"/>
      <c r="X735" s="7"/>
      <c r="Y735" s="7"/>
      <c r="Z735" s="7"/>
      <c r="AA735" s="7"/>
      <c r="AB735" s="7"/>
      <c r="AC735" s="7"/>
      <c r="AD735" s="7"/>
      <c r="AE735" s="7"/>
      <c r="AF735" s="7"/>
      <c r="AG735" s="7"/>
      <c r="AH735" s="7"/>
      <c r="AI735" s="7"/>
      <c r="AJ735" s="7"/>
      <c r="AK735" s="7"/>
      <c r="AL735" s="7"/>
      <c r="AM735" s="7"/>
      <c r="AN735" s="7"/>
      <c r="AO735" s="7"/>
      <c r="AP735" s="7"/>
      <c r="AQ735" s="7"/>
      <c r="AR735" s="7"/>
      <c r="AS735" s="7"/>
      <c r="AT735" s="7"/>
      <c r="AU735" s="7"/>
      <c r="AV735" s="7"/>
      <c r="AW735" s="7"/>
      <c r="AX735" s="7"/>
      <c r="AY735" s="7"/>
    </row>
    <row r="736" spans="1:51" ht="16" x14ac:dyDescent="0.2">
      <c r="A736" s="169">
        <v>42764.66666657303</v>
      </c>
      <c r="B736" s="172">
        <v>22521.971699297304</v>
      </c>
      <c r="C736">
        <f t="shared" si="12"/>
        <v>1</v>
      </c>
      <c r="D736"/>
      <c r="E736" s="7"/>
      <c r="F736" s="7"/>
      <c r="G736" s="7"/>
      <c r="H736" s="7"/>
      <c r="I736" s="7"/>
      <c r="J736" s="7"/>
      <c r="K736" s="7"/>
      <c r="L736" s="7"/>
      <c r="M736" s="7"/>
      <c r="N736" s="7"/>
      <c r="O736" s="7"/>
      <c r="P736" s="7"/>
      <c r="Q736" s="7"/>
      <c r="R736" s="7"/>
      <c r="S736" s="7"/>
      <c r="T736" s="7"/>
      <c r="U736" s="7"/>
      <c r="V736" s="7"/>
      <c r="W736" s="7"/>
      <c r="X736" s="7"/>
      <c r="Y736" s="7"/>
      <c r="Z736" s="7"/>
      <c r="AA736" s="7"/>
      <c r="AB736" s="7"/>
      <c r="AC736" s="7"/>
      <c r="AD736" s="7"/>
      <c r="AE736" s="7"/>
      <c r="AF736" s="7"/>
      <c r="AG736" s="7"/>
      <c r="AH736" s="7"/>
      <c r="AI736" s="7"/>
      <c r="AJ736" s="7"/>
      <c r="AK736" s="7"/>
      <c r="AL736" s="7"/>
      <c r="AM736" s="7"/>
      <c r="AN736" s="7"/>
      <c r="AO736" s="7"/>
      <c r="AP736" s="7"/>
      <c r="AQ736" s="7"/>
      <c r="AR736" s="7"/>
      <c r="AS736" s="7"/>
      <c r="AT736" s="7"/>
      <c r="AU736" s="7"/>
      <c r="AV736" s="7"/>
      <c r="AW736" s="7"/>
      <c r="AX736" s="7"/>
      <c r="AY736" s="7"/>
    </row>
    <row r="737" spans="1:51" ht="16" x14ac:dyDescent="0.2">
      <c r="A737" s="168">
        <v>42764.708333239694</v>
      </c>
      <c r="B737" s="171">
        <v>23512.439083378871</v>
      </c>
      <c r="C737">
        <f t="shared" si="12"/>
        <v>1</v>
      </c>
      <c r="D737"/>
      <c r="E737" s="7"/>
      <c r="F737" s="7"/>
      <c r="G737" s="7"/>
      <c r="H737" s="7"/>
      <c r="I737" s="7"/>
      <c r="J737" s="7"/>
      <c r="K737" s="7"/>
      <c r="L737" s="7"/>
      <c r="M737" s="7"/>
      <c r="N737" s="7"/>
      <c r="O737" s="7"/>
      <c r="P737" s="7"/>
      <c r="Q737" s="7"/>
      <c r="R737" s="7"/>
      <c r="S737" s="7"/>
      <c r="T737" s="7"/>
      <c r="U737" s="7"/>
      <c r="V737" s="7"/>
      <c r="W737" s="7"/>
      <c r="X737" s="7"/>
      <c r="Y737" s="7"/>
      <c r="Z737" s="7"/>
      <c r="AA737" s="7"/>
      <c r="AB737" s="7"/>
      <c r="AC737" s="7"/>
      <c r="AD737" s="7"/>
      <c r="AE737" s="7"/>
      <c r="AF737" s="7"/>
      <c r="AG737" s="7"/>
      <c r="AH737" s="7"/>
      <c r="AI737" s="7"/>
      <c r="AJ737" s="7"/>
      <c r="AK737" s="7"/>
      <c r="AL737" s="7"/>
      <c r="AM737" s="7"/>
      <c r="AN737" s="7"/>
      <c r="AO737" s="7"/>
      <c r="AP737" s="7"/>
      <c r="AQ737" s="7"/>
      <c r="AR737" s="7"/>
      <c r="AS737" s="7"/>
      <c r="AT737" s="7"/>
      <c r="AU737" s="7"/>
      <c r="AV737" s="7"/>
      <c r="AW737" s="7"/>
      <c r="AX737" s="7"/>
      <c r="AY737" s="7"/>
    </row>
    <row r="738" spans="1:51" ht="16" x14ac:dyDescent="0.2">
      <c r="A738" s="169">
        <v>42764.749999906358</v>
      </c>
      <c r="B738" s="172">
        <v>26202.452628165924</v>
      </c>
      <c r="C738">
        <f t="shared" si="12"/>
        <v>1</v>
      </c>
      <c r="D738"/>
      <c r="E738" s="7"/>
      <c r="F738" s="7"/>
      <c r="G738" s="7"/>
      <c r="H738" s="7"/>
      <c r="I738" s="7"/>
      <c r="J738" s="7"/>
      <c r="K738" s="7"/>
      <c r="L738" s="7"/>
      <c r="M738" s="7"/>
      <c r="N738" s="7"/>
      <c r="O738" s="7"/>
      <c r="P738" s="7"/>
      <c r="Q738" s="7"/>
      <c r="R738" s="7"/>
      <c r="S738" s="7"/>
      <c r="T738" s="7"/>
      <c r="U738" s="7"/>
      <c r="V738" s="7"/>
      <c r="W738" s="7"/>
      <c r="X738" s="7"/>
      <c r="Y738" s="7"/>
      <c r="Z738" s="7"/>
      <c r="AA738" s="7"/>
      <c r="AB738" s="7"/>
      <c r="AC738" s="7"/>
      <c r="AD738" s="7"/>
      <c r="AE738" s="7"/>
      <c r="AF738" s="7"/>
      <c r="AG738" s="7"/>
      <c r="AH738" s="7"/>
      <c r="AI738" s="7"/>
      <c r="AJ738" s="7"/>
      <c r="AK738" s="7"/>
      <c r="AL738" s="7"/>
      <c r="AM738" s="7"/>
      <c r="AN738" s="7"/>
      <c r="AO738" s="7"/>
      <c r="AP738" s="7"/>
      <c r="AQ738" s="7"/>
      <c r="AR738" s="7"/>
      <c r="AS738" s="7"/>
      <c r="AT738" s="7"/>
      <c r="AU738" s="7"/>
      <c r="AV738" s="7"/>
      <c r="AW738" s="7"/>
      <c r="AX738" s="7"/>
      <c r="AY738" s="7"/>
    </row>
    <row r="739" spans="1:51" ht="16" x14ac:dyDescent="0.2">
      <c r="A739" s="168">
        <v>42764.791666573023</v>
      </c>
      <c r="B739" s="171">
        <v>27770.340150026001</v>
      </c>
      <c r="C739">
        <f t="shared" si="12"/>
        <v>1</v>
      </c>
      <c r="D739"/>
      <c r="E739" s="7"/>
      <c r="F739" s="7"/>
      <c r="G739" s="7"/>
      <c r="H739" s="7"/>
      <c r="I739" s="7"/>
      <c r="J739" s="7"/>
      <c r="K739" s="7"/>
      <c r="L739" s="7"/>
      <c r="M739" s="7"/>
      <c r="N739" s="7"/>
      <c r="O739" s="7"/>
      <c r="P739" s="7"/>
      <c r="Q739" s="7"/>
      <c r="R739" s="7"/>
      <c r="S739" s="7"/>
      <c r="T739" s="7"/>
      <c r="U739" s="7"/>
      <c r="V739" s="7"/>
      <c r="W739" s="7"/>
      <c r="X739" s="7"/>
      <c r="Y739" s="7"/>
      <c r="Z739" s="7"/>
      <c r="AA739" s="7"/>
      <c r="AB739" s="7"/>
      <c r="AC739" s="7"/>
      <c r="AD739" s="7"/>
      <c r="AE739" s="7"/>
      <c r="AF739" s="7"/>
      <c r="AG739" s="7"/>
      <c r="AH739" s="7"/>
      <c r="AI739" s="7"/>
      <c r="AJ739" s="7"/>
      <c r="AK739" s="7"/>
      <c r="AL739" s="7"/>
      <c r="AM739" s="7"/>
      <c r="AN739" s="7"/>
      <c r="AO739" s="7"/>
      <c r="AP739" s="7"/>
      <c r="AQ739" s="7"/>
      <c r="AR739" s="7"/>
      <c r="AS739" s="7"/>
      <c r="AT739" s="7"/>
      <c r="AU739" s="7"/>
      <c r="AV739" s="7"/>
      <c r="AW739" s="7"/>
      <c r="AX739" s="7"/>
      <c r="AY739" s="7"/>
    </row>
    <row r="740" spans="1:51" ht="16" x14ac:dyDescent="0.2">
      <c r="A740" s="169">
        <v>42764.833333239687</v>
      </c>
      <c r="B740" s="172">
        <v>27504.559765052971</v>
      </c>
      <c r="C740">
        <f t="shared" si="12"/>
        <v>1</v>
      </c>
      <c r="D740"/>
      <c r="E740" s="7"/>
      <c r="F740" s="7"/>
      <c r="G740" s="7"/>
      <c r="H740" s="7"/>
      <c r="I740" s="7"/>
      <c r="J740" s="7"/>
      <c r="K740" s="7"/>
      <c r="L740" s="7"/>
      <c r="M740" s="7"/>
      <c r="N740" s="7"/>
      <c r="O740" s="7"/>
      <c r="P740" s="7"/>
      <c r="Q740" s="7"/>
      <c r="R740" s="7"/>
      <c r="S740" s="7"/>
      <c r="T740" s="7"/>
      <c r="U740" s="7"/>
      <c r="V740" s="7"/>
      <c r="W740" s="7"/>
      <c r="X740" s="7"/>
      <c r="Y740" s="7"/>
      <c r="Z740" s="7"/>
      <c r="AA740" s="7"/>
      <c r="AB740" s="7"/>
      <c r="AC740" s="7"/>
      <c r="AD740" s="7"/>
      <c r="AE740" s="7"/>
      <c r="AF740" s="7"/>
      <c r="AG740" s="7"/>
      <c r="AH740" s="7"/>
      <c r="AI740" s="7"/>
      <c r="AJ740" s="7"/>
      <c r="AK740" s="7"/>
      <c r="AL740" s="7"/>
      <c r="AM740" s="7"/>
      <c r="AN740" s="7"/>
      <c r="AO740" s="7"/>
      <c r="AP740" s="7"/>
      <c r="AQ740" s="7"/>
      <c r="AR740" s="7"/>
      <c r="AS740" s="7"/>
      <c r="AT740" s="7"/>
      <c r="AU740" s="7"/>
      <c r="AV740" s="7"/>
      <c r="AW740" s="7"/>
      <c r="AX740" s="7"/>
      <c r="AY740" s="7"/>
    </row>
    <row r="741" spans="1:51" ht="16" x14ac:dyDescent="0.2">
      <c r="A741" s="168">
        <v>42764.874999906351</v>
      </c>
      <c r="B741" s="171">
        <v>26820.394467600599</v>
      </c>
      <c r="C741">
        <f t="shared" si="12"/>
        <v>1</v>
      </c>
      <c r="D741"/>
      <c r="E741" s="7"/>
      <c r="F741" s="7"/>
      <c r="G741" s="7"/>
      <c r="H741" s="7"/>
      <c r="I741" s="7"/>
      <c r="J741" s="7"/>
      <c r="K741" s="7"/>
      <c r="L741" s="7"/>
      <c r="M741" s="7"/>
      <c r="N741" s="7"/>
      <c r="O741" s="7"/>
      <c r="P741" s="7"/>
      <c r="Q741" s="7"/>
      <c r="R741" s="7"/>
      <c r="S741" s="7"/>
      <c r="T741" s="7"/>
      <c r="U741" s="7"/>
      <c r="V741" s="7"/>
      <c r="W741" s="7"/>
      <c r="X741" s="7"/>
      <c r="Y741" s="7"/>
      <c r="Z741" s="7"/>
      <c r="AA741" s="7"/>
      <c r="AB741" s="7"/>
      <c r="AC741" s="7"/>
      <c r="AD741" s="7"/>
      <c r="AE741" s="7"/>
      <c r="AF741" s="7"/>
      <c r="AG741" s="7"/>
      <c r="AH741" s="7"/>
      <c r="AI741" s="7"/>
      <c r="AJ741" s="7"/>
      <c r="AK741" s="7"/>
      <c r="AL741" s="7"/>
      <c r="AM741" s="7"/>
      <c r="AN741" s="7"/>
      <c r="AO741" s="7"/>
      <c r="AP741" s="7"/>
      <c r="AQ741" s="7"/>
      <c r="AR741" s="7"/>
      <c r="AS741" s="7"/>
      <c r="AT741" s="7"/>
      <c r="AU741" s="7"/>
      <c r="AV741" s="7"/>
      <c r="AW741" s="7"/>
      <c r="AX741" s="7"/>
      <c r="AY741" s="7"/>
    </row>
    <row r="742" spans="1:51" ht="16" x14ac:dyDescent="0.2">
      <c r="A742" s="169">
        <v>42764.916666573015</v>
      </c>
      <c r="B742" s="172">
        <v>25711.312910803656</v>
      </c>
      <c r="C742">
        <f t="shared" si="12"/>
        <v>1</v>
      </c>
      <c r="D742"/>
      <c r="E742" s="7"/>
      <c r="F742" s="7"/>
      <c r="G742" s="7"/>
      <c r="H742" s="7"/>
      <c r="I742" s="7"/>
      <c r="J742" s="7"/>
      <c r="K742" s="7"/>
      <c r="L742" s="7"/>
      <c r="M742" s="7"/>
      <c r="N742" s="7"/>
      <c r="O742" s="7"/>
      <c r="P742" s="7"/>
      <c r="Q742" s="7"/>
      <c r="R742" s="7"/>
      <c r="S742" s="7"/>
      <c r="T742" s="7"/>
      <c r="U742" s="7"/>
      <c r="V742" s="7"/>
      <c r="W742" s="7"/>
      <c r="X742" s="7"/>
      <c r="Y742" s="7"/>
      <c r="Z742" s="7"/>
      <c r="AA742" s="7"/>
      <c r="AB742" s="7"/>
      <c r="AC742" s="7"/>
      <c r="AD742" s="7"/>
      <c r="AE742" s="7"/>
      <c r="AF742" s="7"/>
      <c r="AG742" s="7"/>
      <c r="AH742" s="7"/>
      <c r="AI742" s="7"/>
      <c r="AJ742" s="7"/>
      <c r="AK742" s="7"/>
      <c r="AL742" s="7"/>
      <c r="AM742" s="7"/>
      <c r="AN742" s="7"/>
      <c r="AO742" s="7"/>
      <c r="AP742" s="7"/>
      <c r="AQ742" s="7"/>
      <c r="AR742" s="7"/>
      <c r="AS742" s="7"/>
      <c r="AT742" s="7"/>
      <c r="AU742" s="7"/>
      <c r="AV742" s="7"/>
      <c r="AW742" s="7"/>
      <c r="AX742" s="7"/>
      <c r="AY742" s="7"/>
    </row>
    <row r="743" spans="1:51" ht="16" x14ac:dyDescent="0.2">
      <c r="A743" s="168">
        <v>42764.95833323968</v>
      </c>
      <c r="B743" s="171">
        <v>24043.969676575503</v>
      </c>
      <c r="C743">
        <f t="shared" si="12"/>
        <v>1</v>
      </c>
      <c r="D743"/>
      <c r="E743" s="7"/>
      <c r="F743" s="7"/>
      <c r="G743" s="7"/>
      <c r="H743" s="7"/>
      <c r="I743" s="7"/>
      <c r="J743" s="7"/>
      <c r="K743" s="7"/>
      <c r="L743" s="7"/>
      <c r="M743" s="7"/>
      <c r="N743" s="7"/>
      <c r="O743" s="7"/>
      <c r="P743" s="7"/>
      <c r="Q743" s="7"/>
      <c r="R743" s="7"/>
      <c r="S743" s="7"/>
      <c r="T743" s="7"/>
      <c r="U743" s="7"/>
      <c r="V743" s="7"/>
      <c r="W743" s="7"/>
      <c r="X743" s="7"/>
      <c r="Y743" s="7"/>
      <c r="Z743" s="7"/>
      <c r="AA743" s="7"/>
      <c r="AB743" s="7"/>
      <c r="AC743" s="7"/>
      <c r="AD743" s="7"/>
      <c r="AE743" s="7"/>
      <c r="AF743" s="7"/>
      <c r="AG743" s="7"/>
      <c r="AH743" s="7"/>
      <c r="AI743" s="7"/>
      <c r="AJ743" s="7"/>
      <c r="AK743" s="7"/>
      <c r="AL743" s="7"/>
      <c r="AM743" s="7"/>
      <c r="AN743" s="7"/>
      <c r="AO743" s="7"/>
      <c r="AP743" s="7"/>
      <c r="AQ743" s="7"/>
      <c r="AR743" s="7"/>
      <c r="AS743" s="7"/>
      <c r="AT743" s="7"/>
      <c r="AU743" s="7"/>
      <c r="AV743" s="7"/>
      <c r="AW743" s="7"/>
      <c r="AX743" s="7"/>
      <c r="AY743" s="7"/>
    </row>
    <row r="744" spans="1:51" ht="16" x14ac:dyDescent="0.2">
      <c r="A744" s="169">
        <v>42764.999999906344</v>
      </c>
      <c r="B744" s="172">
        <v>22621.426294863322</v>
      </c>
      <c r="C744">
        <f t="shared" si="12"/>
        <v>1</v>
      </c>
      <c r="D744"/>
      <c r="E744" s="7"/>
      <c r="F744" s="7"/>
      <c r="G744" s="7"/>
      <c r="H744" s="7"/>
      <c r="I744" s="7"/>
      <c r="J744" s="7"/>
      <c r="K744" s="7"/>
      <c r="L744" s="7"/>
      <c r="M744" s="7"/>
      <c r="N744" s="7"/>
      <c r="O744" s="7"/>
      <c r="P744" s="7"/>
      <c r="Q744" s="7"/>
      <c r="R744" s="7"/>
      <c r="S744" s="7"/>
      <c r="T744" s="7"/>
      <c r="U744" s="7"/>
      <c r="V744" s="7"/>
      <c r="W744" s="7"/>
      <c r="X744" s="7"/>
      <c r="Y744" s="7"/>
      <c r="Z744" s="7"/>
      <c r="AA744" s="7"/>
      <c r="AB744" s="7"/>
      <c r="AC744" s="7"/>
      <c r="AD744" s="7"/>
      <c r="AE744" s="7"/>
      <c r="AF744" s="7"/>
      <c r="AG744" s="7"/>
      <c r="AH744" s="7"/>
      <c r="AI744" s="7"/>
      <c r="AJ744" s="7"/>
      <c r="AK744" s="7"/>
      <c r="AL744" s="7"/>
      <c r="AM744" s="7"/>
      <c r="AN744" s="7"/>
      <c r="AO744" s="7"/>
      <c r="AP744" s="7"/>
      <c r="AQ744" s="7"/>
      <c r="AR744" s="7"/>
      <c r="AS744" s="7"/>
      <c r="AT744" s="7"/>
      <c r="AU744" s="7"/>
      <c r="AV744" s="7"/>
      <c r="AW744" s="7"/>
      <c r="AX744" s="7"/>
      <c r="AY744" s="7"/>
    </row>
    <row r="745" spans="1:51" ht="16" x14ac:dyDescent="0.2">
      <c r="A745" s="168">
        <v>42765.041666573008</v>
      </c>
      <c r="B745" s="171">
        <v>21537.846931134249</v>
      </c>
      <c r="C745">
        <f t="shared" si="12"/>
        <v>1</v>
      </c>
      <c r="D745"/>
      <c r="E745" s="7"/>
      <c r="F745" s="7"/>
      <c r="G745" s="7"/>
      <c r="H745" s="7"/>
      <c r="I745" s="7"/>
      <c r="J745" s="7"/>
      <c r="K745" s="7"/>
      <c r="L745" s="7"/>
      <c r="M745" s="7"/>
      <c r="N745" s="7"/>
      <c r="O745" s="7"/>
      <c r="P745" s="7"/>
      <c r="Q745" s="7"/>
      <c r="R745" s="7"/>
      <c r="S745" s="7"/>
      <c r="T745" s="7"/>
      <c r="U745" s="7"/>
      <c r="V745" s="7"/>
      <c r="W745" s="7"/>
      <c r="X745" s="7"/>
      <c r="Y745" s="7"/>
      <c r="Z745" s="7"/>
      <c r="AA745" s="7"/>
      <c r="AB745" s="7"/>
      <c r="AC745" s="7"/>
      <c r="AD745" s="7"/>
      <c r="AE745" s="7"/>
      <c r="AF745" s="7"/>
      <c r="AG745" s="7"/>
      <c r="AH745" s="7"/>
      <c r="AI745" s="7"/>
      <c r="AJ745" s="7"/>
      <c r="AK745" s="7"/>
      <c r="AL745" s="7"/>
      <c r="AM745" s="7"/>
      <c r="AN745" s="7"/>
      <c r="AO745" s="7"/>
      <c r="AP745" s="7"/>
      <c r="AQ745" s="7"/>
      <c r="AR745" s="7"/>
      <c r="AS745" s="7"/>
      <c r="AT745" s="7"/>
      <c r="AU745" s="7"/>
      <c r="AV745" s="7"/>
      <c r="AW745" s="7"/>
      <c r="AX745" s="7"/>
      <c r="AY745" s="7"/>
    </row>
    <row r="746" spans="1:51" ht="16" x14ac:dyDescent="0.2">
      <c r="A746" s="169">
        <v>42765.083333239672</v>
      </c>
      <c r="B746" s="172">
        <v>20981.87640257155</v>
      </c>
      <c r="C746">
        <f t="shared" si="12"/>
        <v>1</v>
      </c>
      <c r="D746"/>
      <c r="E746" s="7"/>
      <c r="F746" s="7"/>
      <c r="G746" s="7"/>
      <c r="H746" s="7"/>
      <c r="I746" s="7"/>
      <c r="J746" s="7"/>
      <c r="K746" s="7"/>
      <c r="L746" s="7"/>
      <c r="M746" s="7"/>
      <c r="N746" s="7"/>
      <c r="O746" s="7"/>
      <c r="P746" s="7"/>
      <c r="Q746" s="7"/>
      <c r="R746" s="7"/>
      <c r="S746" s="7"/>
      <c r="T746" s="7"/>
      <c r="U746" s="7"/>
      <c r="V746" s="7"/>
      <c r="W746" s="7"/>
      <c r="X746" s="7"/>
      <c r="Y746" s="7"/>
      <c r="Z746" s="7"/>
      <c r="AA746" s="7"/>
      <c r="AB746" s="7"/>
      <c r="AC746" s="7"/>
      <c r="AD746" s="7"/>
      <c r="AE746" s="7"/>
      <c r="AF746" s="7"/>
      <c r="AG746" s="7"/>
      <c r="AH746" s="7"/>
      <c r="AI746" s="7"/>
      <c r="AJ746" s="7"/>
      <c r="AK746" s="7"/>
      <c r="AL746" s="7"/>
      <c r="AM746" s="7"/>
      <c r="AN746" s="7"/>
      <c r="AO746" s="7"/>
      <c r="AP746" s="7"/>
      <c r="AQ746" s="7"/>
      <c r="AR746" s="7"/>
      <c r="AS746" s="7"/>
      <c r="AT746" s="7"/>
      <c r="AU746" s="7"/>
      <c r="AV746" s="7"/>
      <c r="AW746" s="7"/>
      <c r="AX746" s="7"/>
      <c r="AY746" s="7"/>
    </row>
    <row r="747" spans="1:51" ht="16" x14ac:dyDescent="0.2">
      <c r="A747" s="168">
        <v>42765.124999906337</v>
      </c>
      <c r="B747" s="171">
        <v>20715.839294777456</v>
      </c>
      <c r="C747">
        <f t="shared" si="12"/>
        <v>1</v>
      </c>
      <c r="D747"/>
      <c r="E747" s="7"/>
      <c r="F747" s="7"/>
      <c r="G747" s="7"/>
      <c r="H747" s="7"/>
      <c r="I747" s="7"/>
      <c r="J747" s="7"/>
      <c r="K747" s="7"/>
      <c r="L747" s="7"/>
      <c r="M747" s="7"/>
      <c r="N747" s="7"/>
      <c r="O747" s="7"/>
      <c r="P747" s="7"/>
      <c r="Q747" s="7"/>
      <c r="R747" s="7"/>
      <c r="S747" s="7"/>
      <c r="T747" s="7"/>
      <c r="U747" s="7"/>
      <c r="V747" s="7"/>
      <c r="W747" s="7"/>
      <c r="X747" s="7"/>
      <c r="Y747" s="7"/>
      <c r="Z747" s="7"/>
      <c r="AA747" s="7"/>
      <c r="AB747" s="7"/>
      <c r="AC747" s="7"/>
      <c r="AD747" s="7"/>
      <c r="AE747" s="7"/>
      <c r="AF747" s="7"/>
      <c r="AG747" s="7"/>
      <c r="AH747" s="7"/>
      <c r="AI747" s="7"/>
      <c r="AJ747" s="7"/>
      <c r="AK747" s="7"/>
      <c r="AL747" s="7"/>
      <c r="AM747" s="7"/>
      <c r="AN747" s="7"/>
      <c r="AO747" s="7"/>
      <c r="AP747" s="7"/>
      <c r="AQ747" s="7"/>
      <c r="AR747" s="7"/>
      <c r="AS747" s="7"/>
      <c r="AT747" s="7"/>
      <c r="AU747" s="7"/>
      <c r="AV747" s="7"/>
      <c r="AW747" s="7"/>
      <c r="AX747" s="7"/>
      <c r="AY747" s="7"/>
    </row>
    <row r="748" spans="1:51" ht="16" x14ac:dyDescent="0.2">
      <c r="A748" s="169">
        <v>42765.166666573001</v>
      </c>
      <c r="B748" s="172">
        <v>20821.50575504842</v>
      </c>
      <c r="C748">
        <f t="shared" si="12"/>
        <v>1</v>
      </c>
      <c r="D748"/>
      <c r="E748" s="7"/>
      <c r="F748" s="7"/>
      <c r="G748" s="7"/>
      <c r="H748" s="7"/>
      <c r="I748" s="7"/>
      <c r="J748" s="7"/>
      <c r="K748" s="7"/>
      <c r="L748" s="7"/>
      <c r="M748" s="7"/>
      <c r="N748" s="7"/>
      <c r="O748" s="7"/>
      <c r="P748" s="7"/>
      <c r="Q748" s="7"/>
      <c r="R748" s="7"/>
      <c r="S748" s="7"/>
      <c r="T748" s="7"/>
      <c r="U748" s="7"/>
      <c r="V748" s="7"/>
      <c r="W748" s="7"/>
      <c r="X748" s="7"/>
      <c r="Y748" s="7"/>
      <c r="Z748" s="7"/>
      <c r="AA748" s="7"/>
      <c r="AB748" s="7"/>
      <c r="AC748" s="7"/>
      <c r="AD748" s="7"/>
      <c r="AE748" s="7"/>
      <c r="AF748" s="7"/>
      <c r="AG748" s="7"/>
      <c r="AH748" s="7"/>
      <c r="AI748" s="7"/>
      <c r="AJ748" s="7"/>
      <c r="AK748" s="7"/>
      <c r="AL748" s="7"/>
      <c r="AM748" s="7"/>
      <c r="AN748" s="7"/>
      <c r="AO748" s="7"/>
      <c r="AP748" s="7"/>
      <c r="AQ748" s="7"/>
      <c r="AR748" s="7"/>
      <c r="AS748" s="7"/>
      <c r="AT748" s="7"/>
      <c r="AU748" s="7"/>
      <c r="AV748" s="7"/>
      <c r="AW748" s="7"/>
      <c r="AX748" s="7"/>
      <c r="AY748" s="7"/>
    </row>
    <row r="749" spans="1:51" ht="16" x14ac:dyDescent="0.2">
      <c r="A749" s="168">
        <v>42765.208333239665</v>
      </c>
      <c r="B749" s="171">
        <v>21548.231083509534</v>
      </c>
      <c r="C749">
        <f t="shared" si="12"/>
        <v>1</v>
      </c>
      <c r="D749"/>
      <c r="E749" s="7"/>
      <c r="F749" s="7"/>
      <c r="G749" s="7"/>
      <c r="H749" s="7"/>
      <c r="I749" s="7"/>
      <c r="J749" s="7"/>
      <c r="K749" s="7"/>
      <c r="L749" s="7"/>
      <c r="M749" s="7"/>
      <c r="N749" s="7"/>
      <c r="O749" s="7"/>
      <c r="P749" s="7"/>
      <c r="Q749" s="7"/>
      <c r="R749" s="7"/>
      <c r="S749" s="7"/>
      <c r="T749" s="7"/>
      <c r="U749" s="7"/>
      <c r="V749" s="7"/>
      <c r="W749" s="7"/>
      <c r="X749" s="7"/>
      <c r="Y749" s="7"/>
      <c r="Z749" s="7"/>
      <c r="AA749" s="7"/>
      <c r="AB749" s="7"/>
      <c r="AC749" s="7"/>
      <c r="AD749" s="7"/>
      <c r="AE749" s="7"/>
      <c r="AF749" s="7"/>
      <c r="AG749" s="7"/>
      <c r="AH749" s="7"/>
      <c r="AI749" s="7"/>
      <c r="AJ749" s="7"/>
      <c r="AK749" s="7"/>
      <c r="AL749" s="7"/>
      <c r="AM749" s="7"/>
      <c r="AN749" s="7"/>
      <c r="AO749" s="7"/>
      <c r="AP749" s="7"/>
      <c r="AQ749" s="7"/>
      <c r="AR749" s="7"/>
      <c r="AS749" s="7"/>
      <c r="AT749" s="7"/>
      <c r="AU749" s="7"/>
      <c r="AV749" s="7"/>
      <c r="AW749" s="7"/>
      <c r="AX749" s="7"/>
      <c r="AY749" s="7"/>
    </row>
    <row r="750" spans="1:51" ht="16" x14ac:dyDescent="0.2">
      <c r="A750" s="169">
        <v>42765.249999906329</v>
      </c>
      <c r="B750" s="172">
        <v>23342.143267335792</v>
      </c>
      <c r="C750">
        <f t="shared" si="12"/>
        <v>1</v>
      </c>
      <c r="D750"/>
      <c r="E750" s="7"/>
      <c r="F750" s="7"/>
      <c r="G750" s="7"/>
      <c r="H750" s="7"/>
      <c r="I750" s="7"/>
      <c r="J750" s="7"/>
      <c r="K750" s="7"/>
      <c r="L750" s="7"/>
      <c r="M750" s="7"/>
      <c r="N750" s="7"/>
      <c r="O750" s="7"/>
      <c r="P750" s="7"/>
      <c r="Q750" s="7"/>
      <c r="R750" s="7"/>
      <c r="S750" s="7"/>
      <c r="T750" s="7"/>
      <c r="U750" s="7"/>
      <c r="V750" s="7"/>
      <c r="W750" s="7"/>
      <c r="X750" s="7"/>
      <c r="Y750" s="7"/>
      <c r="Z750" s="7"/>
      <c r="AA750" s="7"/>
      <c r="AB750" s="7"/>
      <c r="AC750" s="7"/>
      <c r="AD750" s="7"/>
      <c r="AE750" s="7"/>
      <c r="AF750" s="7"/>
      <c r="AG750" s="7"/>
      <c r="AH750" s="7"/>
      <c r="AI750" s="7"/>
      <c r="AJ750" s="7"/>
      <c r="AK750" s="7"/>
      <c r="AL750" s="7"/>
      <c r="AM750" s="7"/>
      <c r="AN750" s="7"/>
      <c r="AO750" s="7"/>
      <c r="AP750" s="7"/>
      <c r="AQ750" s="7"/>
      <c r="AR750" s="7"/>
      <c r="AS750" s="7"/>
      <c r="AT750" s="7"/>
      <c r="AU750" s="7"/>
      <c r="AV750" s="7"/>
      <c r="AW750" s="7"/>
      <c r="AX750" s="7"/>
      <c r="AY750" s="7"/>
    </row>
    <row r="751" spans="1:51" ht="16" x14ac:dyDescent="0.2">
      <c r="A751" s="168">
        <v>42765.291666572994</v>
      </c>
      <c r="B751" s="171">
        <v>26027.487530712329</v>
      </c>
      <c r="C751">
        <f t="shared" si="12"/>
        <v>1</v>
      </c>
      <c r="D751"/>
      <c r="E751" s="7"/>
      <c r="F751" s="7"/>
      <c r="G751" s="7"/>
      <c r="H751" s="7"/>
      <c r="I751" s="7"/>
      <c r="J751" s="7"/>
      <c r="K751" s="7"/>
      <c r="L751" s="7"/>
      <c r="M751" s="7"/>
      <c r="N751" s="7"/>
      <c r="O751" s="7"/>
      <c r="P751" s="7"/>
      <c r="Q751" s="7"/>
      <c r="R751" s="7"/>
      <c r="S751" s="7"/>
      <c r="T751" s="7"/>
      <c r="U751" s="7"/>
      <c r="V751" s="7"/>
      <c r="W751" s="7"/>
      <c r="X751" s="7"/>
      <c r="Y751" s="7"/>
      <c r="Z751" s="7"/>
      <c r="AA751" s="7"/>
      <c r="AB751" s="7"/>
      <c r="AC751" s="7"/>
      <c r="AD751" s="7"/>
      <c r="AE751" s="7"/>
      <c r="AF751" s="7"/>
      <c r="AG751" s="7"/>
      <c r="AH751" s="7"/>
      <c r="AI751" s="7"/>
      <c r="AJ751" s="7"/>
      <c r="AK751" s="7"/>
      <c r="AL751" s="7"/>
      <c r="AM751" s="7"/>
      <c r="AN751" s="7"/>
      <c r="AO751" s="7"/>
      <c r="AP751" s="7"/>
      <c r="AQ751" s="7"/>
      <c r="AR751" s="7"/>
      <c r="AS751" s="7"/>
      <c r="AT751" s="7"/>
      <c r="AU751" s="7"/>
      <c r="AV751" s="7"/>
      <c r="AW751" s="7"/>
      <c r="AX751" s="7"/>
      <c r="AY751" s="7"/>
    </row>
    <row r="752" spans="1:51" ht="16" x14ac:dyDescent="0.2">
      <c r="A752" s="169">
        <v>42765.333333239658</v>
      </c>
      <c r="B752" s="172">
        <v>27442.548808749882</v>
      </c>
      <c r="C752">
        <f t="shared" si="12"/>
        <v>1</v>
      </c>
      <c r="D752"/>
      <c r="E752" s="7"/>
      <c r="F752" s="7"/>
      <c r="G752" s="7"/>
      <c r="H752" s="7"/>
      <c r="I752" s="7"/>
      <c r="J752" s="7"/>
      <c r="K752" s="7"/>
      <c r="L752" s="7"/>
      <c r="M752" s="7"/>
      <c r="N752" s="7"/>
      <c r="O752" s="7"/>
      <c r="P752" s="7"/>
      <c r="Q752" s="7"/>
      <c r="R752" s="7"/>
      <c r="S752" s="7"/>
      <c r="T752" s="7"/>
      <c r="U752" s="7"/>
      <c r="V752" s="7"/>
      <c r="W752" s="7"/>
      <c r="X752" s="7"/>
      <c r="Y752" s="7"/>
      <c r="Z752" s="7"/>
      <c r="AA752" s="7"/>
      <c r="AB752" s="7"/>
      <c r="AC752" s="7"/>
      <c r="AD752" s="7"/>
      <c r="AE752" s="7"/>
      <c r="AF752" s="7"/>
      <c r="AG752" s="7"/>
      <c r="AH752" s="7"/>
      <c r="AI752" s="7"/>
      <c r="AJ752" s="7"/>
      <c r="AK752" s="7"/>
      <c r="AL752" s="7"/>
      <c r="AM752" s="7"/>
      <c r="AN752" s="7"/>
      <c r="AO752" s="7"/>
      <c r="AP752" s="7"/>
      <c r="AQ752" s="7"/>
      <c r="AR752" s="7"/>
      <c r="AS752" s="7"/>
      <c r="AT752" s="7"/>
      <c r="AU752" s="7"/>
      <c r="AV752" s="7"/>
      <c r="AW752" s="7"/>
      <c r="AX752" s="7"/>
      <c r="AY752" s="7"/>
    </row>
    <row r="753" spans="1:51" ht="16" x14ac:dyDescent="0.2">
      <c r="A753" s="168">
        <v>42765.374999906322</v>
      </c>
      <c r="B753" s="171">
        <v>27021.980853559682</v>
      </c>
      <c r="C753">
        <f t="shared" si="12"/>
        <v>1</v>
      </c>
      <c r="D753"/>
      <c r="E753" s="7"/>
      <c r="F753" s="7"/>
      <c r="G753" s="7"/>
      <c r="H753" s="7"/>
      <c r="I753" s="7"/>
      <c r="J753" s="7"/>
      <c r="K753" s="7"/>
      <c r="L753" s="7"/>
      <c r="M753" s="7"/>
      <c r="N753" s="7"/>
      <c r="O753" s="7"/>
      <c r="P753" s="7"/>
      <c r="Q753" s="7"/>
      <c r="R753" s="7"/>
      <c r="S753" s="7"/>
      <c r="T753" s="7"/>
      <c r="U753" s="7"/>
      <c r="V753" s="7"/>
      <c r="W753" s="7"/>
      <c r="X753" s="7"/>
      <c r="Y753" s="7"/>
      <c r="Z753" s="7"/>
      <c r="AA753" s="7"/>
      <c r="AB753" s="7"/>
      <c r="AC753" s="7"/>
      <c r="AD753" s="7"/>
      <c r="AE753" s="7"/>
      <c r="AF753" s="7"/>
      <c r="AG753" s="7"/>
      <c r="AH753" s="7"/>
      <c r="AI753" s="7"/>
      <c r="AJ753" s="7"/>
      <c r="AK753" s="7"/>
      <c r="AL753" s="7"/>
      <c r="AM753" s="7"/>
      <c r="AN753" s="7"/>
      <c r="AO753" s="7"/>
      <c r="AP753" s="7"/>
      <c r="AQ753" s="7"/>
      <c r="AR753" s="7"/>
      <c r="AS753" s="7"/>
      <c r="AT753" s="7"/>
      <c r="AU753" s="7"/>
      <c r="AV753" s="7"/>
      <c r="AW753" s="7"/>
      <c r="AX753" s="7"/>
      <c r="AY753" s="7"/>
    </row>
    <row r="754" spans="1:51" ht="16" x14ac:dyDescent="0.2">
      <c r="A754" s="169">
        <v>42765.416666572986</v>
      </c>
      <c r="B754" s="172">
        <v>26310.061807319347</v>
      </c>
      <c r="C754">
        <f t="shared" ref="C754:C817" si="13">MONTH(A754)</f>
        <v>1</v>
      </c>
      <c r="D754"/>
      <c r="E754" s="7"/>
      <c r="F754" s="7"/>
      <c r="G754" s="7"/>
      <c r="H754" s="7"/>
      <c r="I754" s="7"/>
      <c r="J754" s="7"/>
      <c r="K754" s="7"/>
      <c r="L754" s="7"/>
      <c r="M754" s="7"/>
      <c r="N754" s="7"/>
      <c r="O754" s="7"/>
      <c r="P754" s="7"/>
      <c r="Q754" s="7"/>
      <c r="R754" s="7"/>
      <c r="S754" s="7"/>
      <c r="T754" s="7"/>
      <c r="U754" s="7"/>
      <c r="V754" s="7"/>
      <c r="W754" s="7"/>
      <c r="X754" s="7"/>
      <c r="Y754" s="7"/>
      <c r="Z754" s="7"/>
      <c r="AA754" s="7"/>
      <c r="AB754" s="7"/>
      <c r="AC754" s="7"/>
      <c r="AD754" s="7"/>
      <c r="AE754" s="7"/>
      <c r="AF754" s="7"/>
      <c r="AG754" s="7"/>
      <c r="AH754" s="7"/>
      <c r="AI754" s="7"/>
      <c r="AJ754" s="7"/>
      <c r="AK754" s="7"/>
      <c r="AL754" s="7"/>
      <c r="AM754" s="7"/>
      <c r="AN754" s="7"/>
      <c r="AO754" s="7"/>
      <c r="AP754" s="7"/>
      <c r="AQ754" s="7"/>
      <c r="AR754" s="7"/>
      <c r="AS754" s="7"/>
      <c r="AT754" s="7"/>
      <c r="AU754" s="7"/>
      <c r="AV754" s="7"/>
      <c r="AW754" s="7"/>
      <c r="AX754" s="7"/>
      <c r="AY754" s="7"/>
    </row>
    <row r="755" spans="1:51" ht="16" x14ac:dyDescent="0.2">
      <c r="A755" s="168">
        <v>42765.458333239651</v>
      </c>
      <c r="B755" s="171">
        <v>25695.217713798094</v>
      </c>
      <c r="C755">
        <f t="shared" si="13"/>
        <v>1</v>
      </c>
      <c r="D755"/>
      <c r="E755" s="7"/>
      <c r="F755" s="7"/>
      <c r="G755" s="7"/>
      <c r="H755" s="7"/>
      <c r="I755" s="7"/>
      <c r="J755" s="7"/>
      <c r="K755" s="7"/>
      <c r="L755" s="7"/>
      <c r="M755" s="7"/>
      <c r="N755" s="7"/>
      <c r="O755" s="7"/>
      <c r="P755" s="7"/>
      <c r="Q755" s="7"/>
      <c r="R755" s="7"/>
      <c r="S755" s="7"/>
      <c r="T755" s="7"/>
      <c r="U755" s="7"/>
      <c r="V755" s="7"/>
      <c r="W755" s="7"/>
      <c r="X755" s="7"/>
      <c r="Y755" s="7"/>
      <c r="Z755" s="7"/>
      <c r="AA755" s="7"/>
      <c r="AB755" s="7"/>
      <c r="AC755" s="7"/>
      <c r="AD755" s="7"/>
      <c r="AE755" s="7"/>
      <c r="AF755" s="7"/>
      <c r="AG755" s="7"/>
      <c r="AH755" s="7"/>
      <c r="AI755" s="7"/>
      <c r="AJ755" s="7"/>
      <c r="AK755" s="7"/>
      <c r="AL755" s="7"/>
      <c r="AM755" s="7"/>
      <c r="AN755" s="7"/>
      <c r="AO755" s="7"/>
      <c r="AP755" s="7"/>
      <c r="AQ755" s="7"/>
      <c r="AR755" s="7"/>
      <c r="AS755" s="7"/>
      <c r="AT755" s="7"/>
      <c r="AU755" s="7"/>
      <c r="AV755" s="7"/>
      <c r="AW755" s="7"/>
      <c r="AX755" s="7"/>
      <c r="AY755" s="7"/>
    </row>
    <row r="756" spans="1:51" ht="16" x14ac:dyDescent="0.2">
      <c r="A756" s="169">
        <v>42765.499999906315</v>
      </c>
      <c r="B756" s="172">
        <v>25614.82533182521</v>
      </c>
      <c r="C756">
        <f t="shared" si="13"/>
        <v>1</v>
      </c>
      <c r="D756"/>
      <c r="E756" s="7"/>
      <c r="F756" s="7"/>
      <c r="G756" s="7"/>
      <c r="H756" s="7"/>
      <c r="I756" s="7"/>
      <c r="J756" s="7"/>
      <c r="K756" s="7"/>
      <c r="L756" s="7"/>
      <c r="M756" s="7"/>
      <c r="N756" s="7"/>
      <c r="O756" s="7"/>
      <c r="P756" s="7"/>
      <c r="Q756" s="7"/>
      <c r="R756" s="7"/>
      <c r="S756" s="7"/>
      <c r="T756" s="7"/>
      <c r="U756" s="7"/>
      <c r="V756" s="7"/>
      <c r="W756" s="7"/>
      <c r="X756" s="7"/>
      <c r="Y756" s="7"/>
      <c r="Z756" s="7"/>
      <c r="AA756" s="7"/>
      <c r="AB756" s="7"/>
      <c r="AC756" s="7"/>
      <c r="AD756" s="7"/>
      <c r="AE756" s="7"/>
      <c r="AF756" s="7"/>
      <c r="AG756" s="7"/>
      <c r="AH756" s="7"/>
      <c r="AI756" s="7"/>
      <c r="AJ756" s="7"/>
      <c r="AK756" s="7"/>
      <c r="AL756" s="7"/>
      <c r="AM756" s="7"/>
      <c r="AN756" s="7"/>
      <c r="AO756" s="7"/>
      <c r="AP756" s="7"/>
      <c r="AQ756" s="7"/>
      <c r="AR756" s="7"/>
      <c r="AS756" s="7"/>
      <c r="AT756" s="7"/>
      <c r="AU756" s="7"/>
      <c r="AV756" s="7"/>
      <c r="AW756" s="7"/>
      <c r="AX756" s="7"/>
      <c r="AY756" s="7"/>
    </row>
    <row r="757" spans="1:51" ht="16" x14ac:dyDescent="0.2">
      <c r="A757" s="168">
        <v>42765.541666572979</v>
      </c>
      <c r="B757" s="171">
        <v>25320.94544150474</v>
      </c>
      <c r="C757">
        <f t="shared" si="13"/>
        <v>1</v>
      </c>
      <c r="D757"/>
      <c r="E757" s="7"/>
      <c r="F757" s="7"/>
      <c r="G757" s="7"/>
      <c r="H757" s="7"/>
      <c r="I757" s="7"/>
      <c r="J757" s="7"/>
      <c r="K757" s="7"/>
      <c r="L757" s="7"/>
      <c r="M757" s="7"/>
      <c r="N757" s="7"/>
      <c r="O757" s="7"/>
      <c r="P757" s="7"/>
      <c r="Q757" s="7"/>
      <c r="R757" s="7"/>
      <c r="S757" s="7"/>
      <c r="T757" s="7"/>
      <c r="U757" s="7"/>
      <c r="V757" s="7"/>
      <c r="W757" s="7"/>
      <c r="X757" s="7"/>
      <c r="Y757" s="7"/>
      <c r="Z757" s="7"/>
      <c r="AA757" s="7"/>
      <c r="AB757" s="7"/>
      <c r="AC757" s="7"/>
      <c r="AD757" s="7"/>
      <c r="AE757" s="7"/>
      <c r="AF757" s="7"/>
      <c r="AG757" s="7"/>
      <c r="AH757" s="7"/>
      <c r="AI757" s="7"/>
      <c r="AJ757" s="7"/>
      <c r="AK757" s="7"/>
      <c r="AL757" s="7"/>
      <c r="AM757" s="7"/>
      <c r="AN757" s="7"/>
      <c r="AO757" s="7"/>
      <c r="AP757" s="7"/>
      <c r="AQ757" s="7"/>
      <c r="AR757" s="7"/>
      <c r="AS757" s="7"/>
      <c r="AT757" s="7"/>
      <c r="AU757" s="7"/>
      <c r="AV757" s="7"/>
      <c r="AW757" s="7"/>
      <c r="AX757" s="7"/>
      <c r="AY757" s="7"/>
    </row>
    <row r="758" spans="1:51" ht="16" x14ac:dyDescent="0.2">
      <c r="A758" s="169">
        <v>42765.583333239643</v>
      </c>
      <c r="B758" s="172">
        <v>25382.504978845947</v>
      </c>
      <c r="C758">
        <f t="shared" si="13"/>
        <v>1</v>
      </c>
      <c r="D758"/>
      <c r="E758" s="7"/>
      <c r="F758" s="7"/>
      <c r="G758" s="7"/>
      <c r="H758" s="7"/>
      <c r="I758" s="7"/>
      <c r="J758" s="7"/>
      <c r="K758" s="7"/>
      <c r="L758" s="7"/>
      <c r="M758" s="7"/>
      <c r="N758" s="7"/>
      <c r="O758" s="7"/>
      <c r="P758" s="7"/>
      <c r="Q758" s="7"/>
      <c r="R758" s="7"/>
      <c r="S758" s="7"/>
      <c r="T758" s="7"/>
      <c r="U758" s="7"/>
      <c r="V758" s="7"/>
      <c r="W758" s="7"/>
      <c r="X758" s="7"/>
      <c r="Y758" s="7"/>
      <c r="Z758" s="7"/>
      <c r="AA758" s="7"/>
      <c r="AB758" s="7"/>
      <c r="AC758" s="7"/>
      <c r="AD758" s="7"/>
      <c r="AE758" s="7"/>
      <c r="AF758" s="7"/>
      <c r="AG758" s="7"/>
      <c r="AH758" s="7"/>
      <c r="AI758" s="7"/>
      <c r="AJ758" s="7"/>
      <c r="AK758" s="7"/>
      <c r="AL758" s="7"/>
      <c r="AM758" s="7"/>
      <c r="AN758" s="7"/>
      <c r="AO758" s="7"/>
      <c r="AP758" s="7"/>
      <c r="AQ758" s="7"/>
      <c r="AR758" s="7"/>
      <c r="AS758" s="7"/>
      <c r="AT758" s="7"/>
      <c r="AU758" s="7"/>
      <c r="AV758" s="7"/>
      <c r="AW758" s="7"/>
      <c r="AX758" s="7"/>
      <c r="AY758" s="7"/>
    </row>
    <row r="759" spans="1:51" ht="16" x14ac:dyDescent="0.2">
      <c r="A759" s="168">
        <v>42765.624999906307</v>
      </c>
      <c r="B759" s="171">
        <v>25619.347343180751</v>
      </c>
      <c r="C759">
        <f t="shared" si="13"/>
        <v>1</v>
      </c>
      <c r="D759"/>
      <c r="E759" s="7"/>
      <c r="F759" s="7"/>
      <c r="G759" s="7"/>
      <c r="H759" s="7"/>
      <c r="I759" s="7"/>
      <c r="J759" s="7"/>
      <c r="K759" s="7"/>
      <c r="L759" s="7"/>
      <c r="M759" s="7"/>
      <c r="N759" s="7"/>
      <c r="O759" s="7"/>
      <c r="P759" s="7"/>
      <c r="Q759" s="7"/>
      <c r="R759" s="7"/>
      <c r="S759" s="7"/>
      <c r="T759" s="7"/>
      <c r="U759" s="7"/>
      <c r="V759" s="7"/>
      <c r="W759" s="7"/>
      <c r="X759" s="7"/>
      <c r="Y759" s="7"/>
      <c r="Z759" s="7"/>
      <c r="AA759" s="7"/>
      <c r="AB759" s="7"/>
      <c r="AC759" s="7"/>
      <c r="AD759" s="7"/>
      <c r="AE759" s="7"/>
      <c r="AF759" s="7"/>
      <c r="AG759" s="7"/>
      <c r="AH759" s="7"/>
      <c r="AI759" s="7"/>
      <c r="AJ759" s="7"/>
      <c r="AK759" s="7"/>
      <c r="AL759" s="7"/>
      <c r="AM759" s="7"/>
      <c r="AN759" s="7"/>
      <c r="AO759" s="7"/>
      <c r="AP759" s="7"/>
      <c r="AQ759" s="7"/>
      <c r="AR759" s="7"/>
      <c r="AS759" s="7"/>
      <c r="AT759" s="7"/>
      <c r="AU759" s="7"/>
      <c r="AV759" s="7"/>
      <c r="AW759" s="7"/>
      <c r="AX759" s="7"/>
      <c r="AY759" s="7"/>
    </row>
    <row r="760" spans="1:51" ht="16" x14ac:dyDescent="0.2">
      <c r="A760" s="169">
        <v>42765.666666572972</v>
      </c>
      <c r="B760" s="172">
        <v>26008.097925543247</v>
      </c>
      <c r="C760">
        <f t="shared" si="13"/>
        <v>1</v>
      </c>
      <c r="D760"/>
      <c r="E760" s="7"/>
      <c r="F760" s="7"/>
      <c r="G760" s="7"/>
      <c r="H760" s="7"/>
      <c r="I760" s="7"/>
      <c r="J760" s="7"/>
      <c r="K760" s="7"/>
      <c r="L760" s="7"/>
      <c r="M760" s="7"/>
      <c r="N760" s="7"/>
      <c r="O760" s="7"/>
      <c r="P760" s="7"/>
      <c r="Q760" s="7"/>
      <c r="R760" s="7"/>
      <c r="S760" s="7"/>
      <c r="T760" s="7"/>
      <c r="U760" s="7"/>
      <c r="V760" s="7"/>
      <c r="W760" s="7"/>
      <c r="X760" s="7"/>
      <c r="Y760" s="7"/>
      <c r="Z760" s="7"/>
      <c r="AA760" s="7"/>
      <c r="AB760" s="7"/>
      <c r="AC760" s="7"/>
      <c r="AD760" s="7"/>
      <c r="AE760" s="7"/>
      <c r="AF760" s="7"/>
      <c r="AG760" s="7"/>
      <c r="AH760" s="7"/>
      <c r="AI760" s="7"/>
      <c r="AJ760" s="7"/>
      <c r="AK760" s="7"/>
      <c r="AL760" s="7"/>
      <c r="AM760" s="7"/>
      <c r="AN760" s="7"/>
      <c r="AO760" s="7"/>
      <c r="AP760" s="7"/>
      <c r="AQ760" s="7"/>
      <c r="AR760" s="7"/>
      <c r="AS760" s="7"/>
      <c r="AT760" s="7"/>
      <c r="AU760" s="7"/>
      <c r="AV760" s="7"/>
      <c r="AW760" s="7"/>
      <c r="AX760" s="7"/>
      <c r="AY760" s="7"/>
    </row>
    <row r="761" spans="1:51" ht="16" x14ac:dyDescent="0.2">
      <c r="A761" s="168">
        <v>42765.708333239636</v>
      </c>
      <c r="B761" s="171">
        <v>26602.569001461772</v>
      </c>
      <c r="C761">
        <f t="shared" si="13"/>
        <v>1</v>
      </c>
      <c r="D761"/>
      <c r="E761" s="7"/>
      <c r="F761" s="7"/>
      <c r="G761" s="7"/>
      <c r="H761" s="7"/>
      <c r="I761" s="7"/>
      <c r="J761" s="7"/>
      <c r="K761" s="7"/>
      <c r="L761" s="7"/>
      <c r="M761" s="7"/>
      <c r="N761" s="7"/>
      <c r="O761" s="7"/>
      <c r="P761" s="7"/>
      <c r="Q761" s="7"/>
      <c r="R761" s="7"/>
      <c r="S761" s="7"/>
      <c r="T761" s="7"/>
      <c r="U761" s="7"/>
      <c r="V761" s="7"/>
      <c r="W761" s="7"/>
      <c r="X761" s="7"/>
      <c r="Y761" s="7"/>
      <c r="Z761" s="7"/>
      <c r="AA761" s="7"/>
      <c r="AB761" s="7"/>
      <c r="AC761" s="7"/>
      <c r="AD761" s="7"/>
      <c r="AE761" s="7"/>
      <c r="AF761" s="7"/>
      <c r="AG761" s="7"/>
      <c r="AH761" s="7"/>
      <c r="AI761" s="7"/>
      <c r="AJ761" s="7"/>
      <c r="AK761" s="7"/>
      <c r="AL761" s="7"/>
      <c r="AM761" s="7"/>
      <c r="AN761" s="7"/>
      <c r="AO761" s="7"/>
      <c r="AP761" s="7"/>
      <c r="AQ761" s="7"/>
      <c r="AR761" s="7"/>
      <c r="AS761" s="7"/>
      <c r="AT761" s="7"/>
      <c r="AU761" s="7"/>
      <c r="AV761" s="7"/>
      <c r="AW761" s="7"/>
      <c r="AX761" s="7"/>
      <c r="AY761" s="7"/>
    </row>
    <row r="762" spans="1:51" ht="16" x14ac:dyDescent="0.2">
      <c r="A762" s="169">
        <v>42765.7499999063</v>
      </c>
      <c r="B762" s="172">
        <v>28662.484114637755</v>
      </c>
      <c r="C762">
        <f t="shared" si="13"/>
        <v>1</v>
      </c>
      <c r="D762"/>
      <c r="E762" s="7"/>
      <c r="F762" s="7"/>
      <c r="G762" s="7"/>
      <c r="H762" s="7"/>
      <c r="I762" s="7"/>
      <c r="J762" s="7"/>
      <c r="K762" s="7"/>
      <c r="L762" s="7"/>
      <c r="M762" s="7"/>
      <c r="N762" s="7"/>
      <c r="O762" s="7"/>
      <c r="P762" s="7"/>
      <c r="Q762" s="7"/>
      <c r="R762" s="7"/>
      <c r="S762" s="7"/>
      <c r="T762" s="7"/>
      <c r="U762" s="7"/>
      <c r="V762" s="7"/>
      <c r="W762" s="7"/>
      <c r="X762" s="7"/>
      <c r="Y762" s="7"/>
      <c r="Z762" s="7"/>
      <c r="AA762" s="7"/>
      <c r="AB762" s="7"/>
      <c r="AC762" s="7"/>
      <c r="AD762" s="7"/>
      <c r="AE762" s="7"/>
      <c r="AF762" s="7"/>
      <c r="AG762" s="7"/>
      <c r="AH762" s="7"/>
      <c r="AI762" s="7"/>
      <c r="AJ762" s="7"/>
      <c r="AK762" s="7"/>
      <c r="AL762" s="7"/>
      <c r="AM762" s="7"/>
      <c r="AN762" s="7"/>
      <c r="AO762" s="7"/>
      <c r="AP762" s="7"/>
      <c r="AQ762" s="7"/>
      <c r="AR762" s="7"/>
      <c r="AS762" s="7"/>
      <c r="AT762" s="7"/>
      <c r="AU762" s="7"/>
      <c r="AV762" s="7"/>
      <c r="AW762" s="7"/>
      <c r="AX762" s="7"/>
      <c r="AY762" s="7"/>
    </row>
    <row r="763" spans="1:51" ht="16" x14ac:dyDescent="0.2">
      <c r="A763" s="168">
        <v>42765.791666572964</v>
      </c>
      <c r="B763" s="171">
        <v>30003.731734877874</v>
      </c>
      <c r="C763">
        <f t="shared" si="13"/>
        <v>1</v>
      </c>
      <c r="D763"/>
      <c r="E763" s="7"/>
      <c r="F763" s="7"/>
      <c r="G763" s="7"/>
      <c r="H763" s="7"/>
      <c r="I763" s="7"/>
      <c r="J763" s="7"/>
      <c r="K763" s="7"/>
      <c r="L763" s="7"/>
      <c r="M763" s="7"/>
      <c r="N763" s="7"/>
      <c r="O763" s="7"/>
      <c r="P763" s="7"/>
      <c r="Q763" s="7"/>
      <c r="R763" s="7"/>
      <c r="S763" s="7"/>
      <c r="T763" s="7"/>
      <c r="U763" s="7"/>
      <c r="V763" s="7"/>
      <c r="W763" s="7"/>
      <c r="X763" s="7"/>
      <c r="Y763" s="7"/>
      <c r="Z763" s="7"/>
      <c r="AA763" s="7"/>
      <c r="AB763" s="7"/>
      <c r="AC763" s="7"/>
      <c r="AD763" s="7"/>
      <c r="AE763" s="7"/>
      <c r="AF763" s="7"/>
      <c r="AG763" s="7"/>
      <c r="AH763" s="7"/>
      <c r="AI763" s="7"/>
      <c r="AJ763" s="7"/>
      <c r="AK763" s="7"/>
      <c r="AL763" s="7"/>
      <c r="AM763" s="7"/>
      <c r="AN763" s="7"/>
      <c r="AO763" s="7"/>
      <c r="AP763" s="7"/>
      <c r="AQ763" s="7"/>
      <c r="AR763" s="7"/>
      <c r="AS763" s="7"/>
      <c r="AT763" s="7"/>
      <c r="AU763" s="7"/>
      <c r="AV763" s="7"/>
      <c r="AW763" s="7"/>
      <c r="AX763" s="7"/>
      <c r="AY763" s="7"/>
    </row>
    <row r="764" spans="1:51" ht="16" x14ac:dyDescent="0.2">
      <c r="A764" s="169">
        <v>42765.833333239629</v>
      </c>
      <c r="B764" s="172">
        <v>29494.756414356041</v>
      </c>
      <c r="C764">
        <f t="shared" si="13"/>
        <v>1</v>
      </c>
      <c r="D764"/>
      <c r="E764" s="7"/>
      <c r="F764" s="7"/>
      <c r="G764" s="7"/>
      <c r="H764" s="7"/>
      <c r="I764" s="7"/>
      <c r="J764" s="7"/>
      <c r="K764" s="7"/>
      <c r="L764" s="7"/>
      <c r="M764" s="7"/>
      <c r="N764" s="7"/>
      <c r="O764" s="7"/>
      <c r="P764" s="7"/>
      <c r="Q764" s="7"/>
      <c r="R764" s="7"/>
      <c r="S764" s="7"/>
      <c r="T764" s="7"/>
      <c r="U764" s="7"/>
      <c r="V764" s="7"/>
      <c r="W764" s="7"/>
      <c r="X764" s="7"/>
      <c r="Y764" s="7"/>
      <c r="Z764" s="7"/>
      <c r="AA764" s="7"/>
      <c r="AB764" s="7"/>
      <c r="AC764" s="7"/>
      <c r="AD764" s="7"/>
      <c r="AE764" s="7"/>
      <c r="AF764" s="7"/>
      <c r="AG764" s="7"/>
      <c r="AH764" s="7"/>
      <c r="AI764" s="7"/>
      <c r="AJ764" s="7"/>
      <c r="AK764" s="7"/>
      <c r="AL764" s="7"/>
      <c r="AM764" s="7"/>
      <c r="AN764" s="7"/>
      <c r="AO764" s="7"/>
      <c r="AP764" s="7"/>
      <c r="AQ764" s="7"/>
      <c r="AR764" s="7"/>
      <c r="AS764" s="7"/>
      <c r="AT764" s="7"/>
      <c r="AU764" s="7"/>
      <c r="AV764" s="7"/>
      <c r="AW764" s="7"/>
      <c r="AX764" s="7"/>
      <c r="AY764" s="7"/>
    </row>
    <row r="765" spans="1:51" ht="16" x14ac:dyDescent="0.2">
      <c r="A765" s="168">
        <v>42765.874999906293</v>
      </c>
      <c r="B765" s="171">
        <v>28614.743813318088</v>
      </c>
      <c r="C765">
        <f t="shared" si="13"/>
        <v>1</v>
      </c>
      <c r="D765"/>
      <c r="E765" s="7"/>
      <c r="F765" s="7"/>
      <c r="G765" s="7"/>
      <c r="H765" s="7"/>
      <c r="I765" s="7"/>
      <c r="J765" s="7"/>
      <c r="K765" s="7"/>
      <c r="L765" s="7"/>
      <c r="M765" s="7"/>
      <c r="N765" s="7"/>
      <c r="O765" s="7"/>
      <c r="P765" s="7"/>
      <c r="Q765" s="7"/>
      <c r="R765" s="7"/>
      <c r="S765" s="7"/>
      <c r="T765" s="7"/>
      <c r="U765" s="7"/>
      <c r="V765" s="7"/>
      <c r="W765" s="7"/>
      <c r="X765" s="7"/>
      <c r="Y765" s="7"/>
      <c r="Z765" s="7"/>
      <c r="AA765" s="7"/>
      <c r="AB765" s="7"/>
      <c r="AC765" s="7"/>
      <c r="AD765" s="7"/>
      <c r="AE765" s="7"/>
      <c r="AF765" s="7"/>
      <c r="AG765" s="7"/>
      <c r="AH765" s="7"/>
      <c r="AI765" s="7"/>
      <c r="AJ765" s="7"/>
      <c r="AK765" s="7"/>
      <c r="AL765" s="7"/>
      <c r="AM765" s="7"/>
      <c r="AN765" s="7"/>
      <c r="AO765" s="7"/>
      <c r="AP765" s="7"/>
      <c r="AQ765" s="7"/>
      <c r="AR765" s="7"/>
      <c r="AS765" s="7"/>
      <c r="AT765" s="7"/>
      <c r="AU765" s="7"/>
      <c r="AV765" s="7"/>
      <c r="AW765" s="7"/>
      <c r="AX765" s="7"/>
      <c r="AY765" s="7"/>
    </row>
    <row r="766" spans="1:51" ht="16" x14ac:dyDescent="0.2">
      <c r="A766" s="169">
        <v>42765.916666572957</v>
      </c>
      <c r="B766" s="172">
        <v>27127.193777252396</v>
      </c>
      <c r="C766">
        <f t="shared" si="13"/>
        <v>1</v>
      </c>
      <c r="D766"/>
      <c r="E766" s="7"/>
      <c r="F766" s="7"/>
      <c r="G766" s="7"/>
      <c r="H766" s="7"/>
      <c r="I766" s="7"/>
      <c r="J766" s="7"/>
      <c r="K766" s="7"/>
      <c r="L766" s="7"/>
      <c r="M766" s="7"/>
      <c r="N766" s="7"/>
      <c r="O766" s="7"/>
      <c r="P766" s="7"/>
      <c r="Q766" s="7"/>
      <c r="R766" s="7"/>
      <c r="S766" s="7"/>
      <c r="T766" s="7"/>
      <c r="U766" s="7"/>
      <c r="V766" s="7"/>
      <c r="W766" s="7"/>
      <c r="X766" s="7"/>
      <c r="Y766" s="7"/>
      <c r="Z766" s="7"/>
      <c r="AA766" s="7"/>
      <c r="AB766" s="7"/>
      <c r="AC766" s="7"/>
      <c r="AD766" s="7"/>
      <c r="AE766" s="7"/>
      <c r="AF766" s="7"/>
      <c r="AG766" s="7"/>
      <c r="AH766" s="7"/>
      <c r="AI766" s="7"/>
      <c r="AJ766" s="7"/>
      <c r="AK766" s="7"/>
      <c r="AL766" s="7"/>
      <c r="AM766" s="7"/>
      <c r="AN766" s="7"/>
      <c r="AO766" s="7"/>
      <c r="AP766" s="7"/>
      <c r="AQ766" s="7"/>
      <c r="AR766" s="7"/>
      <c r="AS766" s="7"/>
      <c r="AT766" s="7"/>
      <c r="AU766" s="7"/>
      <c r="AV766" s="7"/>
      <c r="AW766" s="7"/>
      <c r="AX766" s="7"/>
      <c r="AY766" s="7"/>
    </row>
    <row r="767" spans="1:51" ht="16" x14ac:dyDescent="0.2">
      <c r="A767" s="168">
        <v>42765.958333239621</v>
      </c>
      <c r="B767" s="171">
        <v>25006.169921057597</v>
      </c>
      <c r="C767">
        <f t="shared" si="13"/>
        <v>1</v>
      </c>
      <c r="D767"/>
      <c r="E767" s="7"/>
      <c r="F767" s="7"/>
      <c r="G767" s="7"/>
      <c r="H767" s="7"/>
      <c r="I767" s="7"/>
      <c r="J767" s="7"/>
      <c r="K767" s="7"/>
      <c r="L767" s="7"/>
      <c r="M767" s="7"/>
      <c r="N767" s="7"/>
      <c r="O767" s="7"/>
      <c r="P767" s="7"/>
      <c r="Q767" s="7"/>
      <c r="R767" s="7"/>
      <c r="S767" s="7"/>
      <c r="T767" s="7"/>
      <c r="U767" s="7"/>
      <c r="V767" s="7"/>
      <c r="W767" s="7"/>
      <c r="X767" s="7"/>
      <c r="Y767" s="7"/>
      <c r="Z767" s="7"/>
      <c r="AA767" s="7"/>
      <c r="AB767" s="7"/>
      <c r="AC767" s="7"/>
      <c r="AD767" s="7"/>
      <c r="AE767" s="7"/>
      <c r="AF767" s="7"/>
      <c r="AG767" s="7"/>
      <c r="AH767" s="7"/>
      <c r="AI767" s="7"/>
      <c r="AJ767" s="7"/>
      <c r="AK767" s="7"/>
      <c r="AL767" s="7"/>
      <c r="AM767" s="7"/>
      <c r="AN767" s="7"/>
      <c r="AO767" s="7"/>
      <c r="AP767" s="7"/>
      <c r="AQ767" s="7"/>
      <c r="AR767" s="7"/>
      <c r="AS767" s="7"/>
      <c r="AT767" s="7"/>
      <c r="AU767" s="7"/>
      <c r="AV767" s="7"/>
      <c r="AW767" s="7"/>
      <c r="AX767" s="7"/>
      <c r="AY767" s="7"/>
    </row>
    <row r="768" spans="1:51" ht="16" x14ac:dyDescent="0.2">
      <c r="A768" s="169">
        <v>42765.999999906286</v>
      </c>
      <c r="B768" s="172">
        <v>23188.640476073757</v>
      </c>
      <c r="C768">
        <f t="shared" si="13"/>
        <v>1</v>
      </c>
      <c r="D768"/>
      <c r="E768" s="7"/>
      <c r="F768" s="7"/>
      <c r="G768" s="7"/>
      <c r="H768" s="7"/>
      <c r="I768" s="7"/>
      <c r="J768" s="7"/>
      <c r="K768" s="7"/>
      <c r="L768" s="7"/>
      <c r="M768" s="7"/>
      <c r="N768" s="7"/>
      <c r="O768" s="7"/>
      <c r="P768" s="7"/>
      <c r="Q768" s="7"/>
      <c r="R768" s="7"/>
      <c r="S768" s="7"/>
      <c r="T768" s="7"/>
      <c r="U768" s="7"/>
      <c r="V768" s="7"/>
      <c r="W768" s="7"/>
      <c r="X768" s="7"/>
      <c r="Y768" s="7"/>
      <c r="Z768" s="7"/>
      <c r="AA768" s="7"/>
      <c r="AB768" s="7"/>
      <c r="AC768" s="7"/>
      <c r="AD768" s="7"/>
      <c r="AE768" s="7"/>
      <c r="AF768" s="7"/>
      <c r="AG768" s="7"/>
      <c r="AH768" s="7"/>
      <c r="AI768" s="7"/>
      <c r="AJ768" s="7"/>
      <c r="AK768" s="7"/>
      <c r="AL768" s="7"/>
      <c r="AM768" s="7"/>
      <c r="AN768" s="7"/>
      <c r="AO768" s="7"/>
      <c r="AP768" s="7"/>
      <c r="AQ768" s="7"/>
      <c r="AR768" s="7"/>
      <c r="AS768" s="7"/>
      <c r="AT768" s="7"/>
      <c r="AU768" s="7"/>
      <c r="AV768" s="7"/>
      <c r="AW768" s="7"/>
      <c r="AX768" s="7"/>
      <c r="AY768" s="7"/>
    </row>
    <row r="769" spans="1:51" ht="16" x14ac:dyDescent="0.2">
      <c r="A769" s="168">
        <v>42766.04166657295</v>
      </c>
      <c r="B769" s="171">
        <v>22249.381323982401</v>
      </c>
      <c r="C769">
        <f t="shared" si="13"/>
        <v>1</v>
      </c>
      <c r="D769"/>
      <c r="E769" s="7"/>
      <c r="F769" s="7"/>
      <c r="G769" s="7"/>
      <c r="H769" s="7"/>
      <c r="I769" s="7"/>
      <c r="J769" s="7"/>
      <c r="K769" s="7"/>
      <c r="L769" s="7"/>
      <c r="M769" s="7"/>
      <c r="N769" s="7"/>
      <c r="O769" s="7"/>
      <c r="P769" s="7"/>
      <c r="Q769" s="7"/>
      <c r="R769" s="7"/>
      <c r="S769" s="7"/>
      <c r="T769" s="7"/>
      <c r="U769" s="7"/>
      <c r="V769" s="7"/>
      <c r="W769" s="7"/>
      <c r="X769" s="7"/>
      <c r="Y769" s="7"/>
      <c r="Z769" s="7"/>
      <c r="AA769" s="7"/>
      <c r="AB769" s="7"/>
      <c r="AC769" s="7"/>
      <c r="AD769" s="7"/>
      <c r="AE769" s="7"/>
      <c r="AF769" s="7"/>
      <c r="AG769" s="7"/>
      <c r="AH769" s="7"/>
      <c r="AI769" s="7"/>
      <c r="AJ769" s="7"/>
      <c r="AK769" s="7"/>
      <c r="AL769" s="7"/>
      <c r="AM769" s="7"/>
      <c r="AN769" s="7"/>
      <c r="AO769" s="7"/>
      <c r="AP769" s="7"/>
      <c r="AQ769" s="7"/>
      <c r="AR769" s="7"/>
      <c r="AS769" s="7"/>
      <c r="AT769" s="7"/>
      <c r="AU769" s="7"/>
      <c r="AV769" s="7"/>
      <c r="AW769" s="7"/>
      <c r="AX769" s="7"/>
      <c r="AY769" s="7"/>
    </row>
    <row r="770" spans="1:51" ht="16" x14ac:dyDescent="0.2">
      <c r="A770" s="169">
        <v>42766.083333239614</v>
      </c>
      <c r="B770" s="172">
        <v>21533.967494676104</v>
      </c>
      <c r="C770">
        <f t="shared" si="13"/>
        <v>1</v>
      </c>
      <c r="D770"/>
      <c r="E770" s="7"/>
      <c r="F770" s="7"/>
      <c r="G770" s="7"/>
      <c r="H770" s="7"/>
      <c r="I770" s="7"/>
      <c r="J770" s="7"/>
      <c r="K770" s="7"/>
      <c r="L770" s="7"/>
      <c r="M770" s="7"/>
      <c r="N770" s="7"/>
      <c r="O770" s="7"/>
      <c r="P770" s="7"/>
      <c r="Q770" s="7"/>
      <c r="R770" s="7"/>
      <c r="S770" s="7"/>
      <c r="T770" s="7"/>
      <c r="U770" s="7"/>
      <c r="V770" s="7"/>
      <c r="W770" s="7"/>
      <c r="X770" s="7"/>
      <c r="Y770" s="7"/>
      <c r="Z770" s="7"/>
      <c r="AA770" s="7"/>
      <c r="AB770" s="7"/>
      <c r="AC770" s="7"/>
      <c r="AD770" s="7"/>
      <c r="AE770" s="7"/>
      <c r="AF770" s="7"/>
      <c r="AG770" s="7"/>
      <c r="AH770" s="7"/>
      <c r="AI770" s="7"/>
      <c r="AJ770" s="7"/>
      <c r="AK770" s="7"/>
      <c r="AL770" s="7"/>
      <c r="AM770" s="7"/>
      <c r="AN770" s="7"/>
      <c r="AO770" s="7"/>
      <c r="AP770" s="7"/>
      <c r="AQ770" s="7"/>
      <c r="AR770" s="7"/>
      <c r="AS770" s="7"/>
      <c r="AT770" s="7"/>
      <c r="AU770" s="7"/>
      <c r="AV770" s="7"/>
      <c r="AW770" s="7"/>
      <c r="AX770" s="7"/>
      <c r="AY770" s="7"/>
    </row>
    <row r="771" spans="1:51" ht="16" x14ac:dyDescent="0.2">
      <c r="A771" s="168">
        <v>42766.124999906278</v>
      </c>
      <c r="B771" s="171">
        <v>21136.559743547397</v>
      </c>
      <c r="C771">
        <f t="shared" si="13"/>
        <v>1</v>
      </c>
      <c r="D771"/>
      <c r="E771" s="7"/>
      <c r="F771" s="7"/>
      <c r="G771" s="7"/>
      <c r="H771" s="7"/>
      <c r="I771" s="7"/>
      <c r="J771" s="7"/>
      <c r="K771" s="7"/>
      <c r="L771" s="7"/>
      <c r="M771" s="7"/>
      <c r="N771" s="7"/>
      <c r="O771" s="7"/>
      <c r="P771" s="7"/>
      <c r="Q771" s="7"/>
      <c r="R771" s="7"/>
      <c r="S771" s="7"/>
      <c r="T771" s="7"/>
      <c r="U771" s="7"/>
      <c r="V771" s="7"/>
      <c r="W771" s="7"/>
      <c r="X771" s="7"/>
      <c r="Y771" s="7"/>
      <c r="Z771" s="7"/>
      <c r="AA771" s="7"/>
      <c r="AB771" s="7"/>
      <c r="AC771" s="7"/>
      <c r="AD771" s="7"/>
      <c r="AE771" s="7"/>
      <c r="AF771" s="7"/>
      <c r="AG771" s="7"/>
      <c r="AH771" s="7"/>
      <c r="AI771" s="7"/>
      <c r="AJ771" s="7"/>
      <c r="AK771" s="7"/>
      <c r="AL771" s="7"/>
      <c r="AM771" s="7"/>
      <c r="AN771" s="7"/>
      <c r="AO771" s="7"/>
      <c r="AP771" s="7"/>
      <c r="AQ771" s="7"/>
      <c r="AR771" s="7"/>
      <c r="AS771" s="7"/>
      <c r="AT771" s="7"/>
      <c r="AU771" s="7"/>
      <c r="AV771" s="7"/>
      <c r="AW771" s="7"/>
      <c r="AX771" s="7"/>
      <c r="AY771" s="7"/>
    </row>
    <row r="772" spans="1:51" ht="16" x14ac:dyDescent="0.2">
      <c r="A772" s="169">
        <v>42766.166666572943</v>
      </c>
      <c r="B772" s="172">
        <v>21186.928051017607</v>
      </c>
      <c r="C772">
        <f t="shared" si="13"/>
        <v>1</v>
      </c>
      <c r="D772"/>
      <c r="E772" s="7"/>
      <c r="F772" s="7"/>
      <c r="G772" s="7"/>
      <c r="H772" s="7"/>
      <c r="I772" s="7"/>
      <c r="J772" s="7"/>
      <c r="K772" s="7"/>
      <c r="L772" s="7"/>
      <c r="M772" s="7"/>
      <c r="N772" s="7"/>
      <c r="O772" s="7"/>
      <c r="P772" s="7"/>
      <c r="Q772" s="7"/>
      <c r="R772" s="7"/>
      <c r="S772" s="7"/>
      <c r="T772" s="7"/>
      <c r="U772" s="7"/>
      <c r="V772" s="7"/>
      <c r="W772" s="7"/>
      <c r="X772" s="7"/>
      <c r="Y772" s="7"/>
      <c r="Z772" s="7"/>
      <c r="AA772" s="7"/>
      <c r="AB772" s="7"/>
      <c r="AC772" s="7"/>
      <c r="AD772" s="7"/>
      <c r="AE772" s="7"/>
      <c r="AF772" s="7"/>
      <c r="AG772" s="7"/>
      <c r="AH772" s="7"/>
      <c r="AI772" s="7"/>
      <c r="AJ772" s="7"/>
      <c r="AK772" s="7"/>
      <c r="AL772" s="7"/>
      <c r="AM772" s="7"/>
      <c r="AN772" s="7"/>
      <c r="AO772" s="7"/>
      <c r="AP772" s="7"/>
      <c r="AQ772" s="7"/>
      <c r="AR772" s="7"/>
      <c r="AS772" s="7"/>
      <c r="AT772" s="7"/>
      <c r="AU772" s="7"/>
      <c r="AV772" s="7"/>
      <c r="AW772" s="7"/>
      <c r="AX772" s="7"/>
      <c r="AY772" s="7"/>
    </row>
    <row r="773" spans="1:51" ht="16" x14ac:dyDescent="0.2">
      <c r="A773" s="168">
        <v>42766.208333239607</v>
      </c>
      <c r="B773" s="171">
        <v>21863.912191375777</v>
      </c>
      <c r="C773">
        <f t="shared" si="13"/>
        <v>1</v>
      </c>
      <c r="D773"/>
      <c r="E773" s="7"/>
      <c r="F773" s="7"/>
      <c r="G773" s="7"/>
      <c r="H773" s="7"/>
      <c r="I773" s="7"/>
      <c r="J773" s="7"/>
      <c r="K773" s="7"/>
      <c r="L773" s="7"/>
      <c r="M773" s="7"/>
      <c r="N773" s="7"/>
      <c r="O773" s="7"/>
      <c r="P773" s="7"/>
      <c r="Q773" s="7"/>
      <c r="R773" s="7"/>
      <c r="S773" s="7"/>
      <c r="T773" s="7"/>
      <c r="U773" s="7"/>
      <c r="V773" s="7"/>
      <c r="W773" s="7"/>
      <c r="X773" s="7"/>
      <c r="Y773" s="7"/>
      <c r="Z773" s="7"/>
      <c r="AA773" s="7"/>
      <c r="AB773" s="7"/>
      <c r="AC773" s="7"/>
      <c r="AD773" s="7"/>
      <c r="AE773" s="7"/>
      <c r="AF773" s="7"/>
      <c r="AG773" s="7"/>
      <c r="AH773" s="7"/>
      <c r="AI773" s="7"/>
      <c r="AJ773" s="7"/>
      <c r="AK773" s="7"/>
      <c r="AL773" s="7"/>
      <c r="AM773" s="7"/>
      <c r="AN773" s="7"/>
      <c r="AO773" s="7"/>
      <c r="AP773" s="7"/>
      <c r="AQ773" s="7"/>
      <c r="AR773" s="7"/>
      <c r="AS773" s="7"/>
      <c r="AT773" s="7"/>
      <c r="AU773" s="7"/>
      <c r="AV773" s="7"/>
      <c r="AW773" s="7"/>
      <c r="AX773" s="7"/>
      <c r="AY773" s="7"/>
    </row>
    <row r="774" spans="1:51" ht="16" x14ac:dyDescent="0.2">
      <c r="A774" s="169">
        <v>42766.249999906271</v>
      </c>
      <c r="B774" s="172">
        <v>23573.878151674147</v>
      </c>
      <c r="C774">
        <f t="shared" si="13"/>
        <v>1</v>
      </c>
      <c r="D774"/>
      <c r="E774" s="7"/>
      <c r="F774" s="7"/>
      <c r="G774" s="7"/>
      <c r="H774" s="7"/>
      <c r="I774" s="7"/>
      <c r="J774" s="7"/>
      <c r="K774" s="7"/>
      <c r="L774" s="7"/>
      <c r="M774" s="7"/>
      <c r="N774" s="7"/>
      <c r="O774" s="7"/>
      <c r="P774" s="7"/>
      <c r="Q774" s="7"/>
      <c r="R774" s="7"/>
      <c r="S774" s="7"/>
      <c r="T774" s="7"/>
      <c r="U774" s="7"/>
      <c r="V774" s="7"/>
      <c r="W774" s="7"/>
      <c r="X774" s="7"/>
      <c r="Y774" s="7"/>
      <c r="Z774" s="7"/>
      <c r="AA774" s="7"/>
      <c r="AB774" s="7"/>
      <c r="AC774" s="7"/>
      <c r="AD774" s="7"/>
      <c r="AE774" s="7"/>
      <c r="AF774" s="7"/>
      <c r="AG774" s="7"/>
      <c r="AH774" s="7"/>
      <c r="AI774" s="7"/>
      <c r="AJ774" s="7"/>
      <c r="AK774" s="7"/>
      <c r="AL774" s="7"/>
      <c r="AM774" s="7"/>
      <c r="AN774" s="7"/>
      <c r="AO774" s="7"/>
      <c r="AP774" s="7"/>
      <c r="AQ774" s="7"/>
      <c r="AR774" s="7"/>
      <c r="AS774" s="7"/>
      <c r="AT774" s="7"/>
      <c r="AU774" s="7"/>
      <c r="AV774" s="7"/>
      <c r="AW774" s="7"/>
      <c r="AX774" s="7"/>
      <c r="AY774" s="7"/>
    </row>
    <row r="775" spans="1:51" ht="16" x14ac:dyDescent="0.2">
      <c r="A775" s="168">
        <v>42766.291666572935</v>
      </c>
      <c r="B775" s="171">
        <v>26206.371367330128</v>
      </c>
      <c r="C775">
        <f t="shared" si="13"/>
        <v>1</v>
      </c>
      <c r="D775"/>
      <c r="E775" s="7"/>
      <c r="F775" s="7"/>
      <c r="G775" s="7"/>
      <c r="H775" s="7"/>
      <c r="I775" s="7"/>
      <c r="J775" s="7"/>
      <c r="K775" s="7"/>
      <c r="L775" s="7"/>
      <c r="M775" s="7"/>
      <c r="N775" s="7"/>
      <c r="O775" s="7"/>
      <c r="P775" s="7"/>
      <c r="Q775" s="7"/>
      <c r="R775" s="7"/>
      <c r="S775" s="7"/>
      <c r="T775" s="7"/>
      <c r="U775" s="7"/>
      <c r="V775" s="7"/>
      <c r="W775" s="7"/>
      <c r="X775" s="7"/>
      <c r="Y775" s="7"/>
      <c r="Z775" s="7"/>
      <c r="AA775" s="7"/>
      <c r="AB775" s="7"/>
      <c r="AC775" s="7"/>
      <c r="AD775" s="7"/>
      <c r="AE775" s="7"/>
      <c r="AF775" s="7"/>
      <c r="AG775" s="7"/>
      <c r="AH775" s="7"/>
      <c r="AI775" s="7"/>
      <c r="AJ775" s="7"/>
      <c r="AK775" s="7"/>
      <c r="AL775" s="7"/>
      <c r="AM775" s="7"/>
      <c r="AN775" s="7"/>
      <c r="AO775" s="7"/>
      <c r="AP775" s="7"/>
      <c r="AQ775" s="7"/>
      <c r="AR775" s="7"/>
      <c r="AS775" s="7"/>
      <c r="AT775" s="7"/>
      <c r="AU775" s="7"/>
      <c r="AV775" s="7"/>
      <c r="AW775" s="7"/>
      <c r="AX775" s="7"/>
      <c r="AY775" s="7"/>
    </row>
    <row r="776" spans="1:51" ht="16" x14ac:dyDescent="0.2">
      <c r="A776" s="169">
        <v>42766.3333332396</v>
      </c>
      <c r="B776" s="172">
        <v>27537.378654126493</v>
      </c>
      <c r="C776">
        <f t="shared" si="13"/>
        <v>1</v>
      </c>
      <c r="D776"/>
      <c r="E776" s="7"/>
      <c r="F776" s="7"/>
      <c r="G776" s="7"/>
      <c r="H776" s="7"/>
      <c r="I776" s="7"/>
      <c r="J776" s="7"/>
      <c r="K776" s="7"/>
      <c r="L776" s="7"/>
      <c r="M776" s="7"/>
      <c r="N776" s="7"/>
      <c r="O776" s="7"/>
      <c r="P776" s="7"/>
      <c r="Q776" s="7"/>
      <c r="R776" s="7"/>
      <c r="S776" s="7"/>
      <c r="T776" s="7"/>
      <c r="U776" s="7"/>
      <c r="V776" s="7"/>
      <c r="W776" s="7"/>
      <c r="X776" s="7"/>
      <c r="Y776" s="7"/>
      <c r="Z776" s="7"/>
      <c r="AA776" s="7"/>
      <c r="AB776" s="7"/>
      <c r="AC776" s="7"/>
      <c r="AD776" s="7"/>
      <c r="AE776" s="7"/>
      <c r="AF776" s="7"/>
      <c r="AG776" s="7"/>
      <c r="AH776" s="7"/>
      <c r="AI776" s="7"/>
      <c r="AJ776" s="7"/>
      <c r="AK776" s="7"/>
      <c r="AL776" s="7"/>
      <c r="AM776" s="7"/>
      <c r="AN776" s="7"/>
      <c r="AO776" s="7"/>
      <c r="AP776" s="7"/>
      <c r="AQ776" s="7"/>
      <c r="AR776" s="7"/>
      <c r="AS776" s="7"/>
      <c r="AT776" s="7"/>
      <c r="AU776" s="7"/>
      <c r="AV776" s="7"/>
      <c r="AW776" s="7"/>
      <c r="AX776" s="7"/>
      <c r="AY776" s="7"/>
    </row>
    <row r="777" spans="1:51" ht="16" x14ac:dyDescent="0.2">
      <c r="A777" s="168">
        <v>42766.374999906264</v>
      </c>
      <c r="B777" s="171">
        <v>26949.139169235419</v>
      </c>
      <c r="C777">
        <f t="shared" si="13"/>
        <v>1</v>
      </c>
      <c r="D777"/>
      <c r="E777" s="7"/>
      <c r="F777" s="7"/>
      <c r="G777" s="7"/>
      <c r="H777" s="7"/>
      <c r="I777" s="7"/>
      <c r="J777" s="7"/>
      <c r="K777" s="7"/>
      <c r="L777" s="7"/>
      <c r="M777" s="7"/>
      <c r="N777" s="7"/>
      <c r="O777" s="7"/>
      <c r="P777" s="7"/>
      <c r="Q777" s="7"/>
      <c r="R777" s="7"/>
      <c r="S777" s="7"/>
      <c r="T777" s="7"/>
      <c r="U777" s="7"/>
      <c r="V777" s="7"/>
      <c r="W777" s="7"/>
      <c r="X777" s="7"/>
      <c r="Y777" s="7"/>
      <c r="Z777" s="7"/>
      <c r="AA777" s="7"/>
      <c r="AB777" s="7"/>
      <c r="AC777" s="7"/>
      <c r="AD777" s="7"/>
      <c r="AE777" s="7"/>
      <c r="AF777" s="7"/>
      <c r="AG777" s="7"/>
      <c r="AH777" s="7"/>
      <c r="AI777" s="7"/>
      <c r="AJ777" s="7"/>
      <c r="AK777" s="7"/>
      <c r="AL777" s="7"/>
      <c r="AM777" s="7"/>
      <c r="AN777" s="7"/>
      <c r="AO777" s="7"/>
      <c r="AP777" s="7"/>
      <c r="AQ777" s="7"/>
      <c r="AR777" s="7"/>
      <c r="AS777" s="7"/>
      <c r="AT777" s="7"/>
      <c r="AU777" s="7"/>
      <c r="AV777" s="7"/>
      <c r="AW777" s="7"/>
      <c r="AX777" s="7"/>
      <c r="AY777" s="7"/>
    </row>
    <row r="778" spans="1:51" ht="16" x14ac:dyDescent="0.2">
      <c r="A778" s="169">
        <v>42766.416666572928</v>
      </c>
      <c r="B778" s="172">
        <v>26486.920217166768</v>
      </c>
      <c r="C778">
        <f t="shared" si="13"/>
        <v>1</v>
      </c>
      <c r="D778"/>
      <c r="E778" s="7"/>
      <c r="F778" s="7"/>
      <c r="G778" s="7"/>
      <c r="H778" s="7"/>
      <c r="I778" s="7"/>
      <c r="J778" s="7"/>
      <c r="K778" s="7"/>
      <c r="L778" s="7"/>
      <c r="M778" s="7"/>
      <c r="N778" s="7"/>
      <c r="O778" s="7"/>
      <c r="P778" s="7"/>
      <c r="Q778" s="7"/>
      <c r="R778" s="7"/>
      <c r="S778" s="7"/>
      <c r="T778" s="7"/>
      <c r="U778" s="7"/>
      <c r="V778" s="7"/>
      <c r="W778" s="7"/>
      <c r="X778" s="7"/>
      <c r="Y778" s="7"/>
      <c r="Z778" s="7"/>
      <c r="AA778" s="7"/>
      <c r="AB778" s="7"/>
      <c r="AC778" s="7"/>
      <c r="AD778" s="7"/>
      <c r="AE778" s="7"/>
      <c r="AF778" s="7"/>
      <c r="AG778" s="7"/>
      <c r="AH778" s="7"/>
      <c r="AI778" s="7"/>
      <c r="AJ778" s="7"/>
      <c r="AK778" s="7"/>
      <c r="AL778" s="7"/>
      <c r="AM778" s="7"/>
      <c r="AN778" s="7"/>
      <c r="AO778" s="7"/>
      <c r="AP778" s="7"/>
      <c r="AQ778" s="7"/>
      <c r="AR778" s="7"/>
      <c r="AS778" s="7"/>
      <c r="AT778" s="7"/>
      <c r="AU778" s="7"/>
      <c r="AV778" s="7"/>
      <c r="AW778" s="7"/>
      <c r="AX778" s="7"/>
      <c r="AY778" s="7"/>
    </row>
    <row r="779" spans="1:51" ht="16" x14ac:dyDescent="0.2">
      <c r="A779" s="168">
        <v>42766.458333239592</v>
      </c>
      <c r="B779" s="171">
        <v>26044.057716759798</v>
      </c>
      <c r="C779">
        <f t="shared" si="13"/>
        <v>1</v>
      </c>
      <c r="D779"/>
      <c r="E779" s="7"/>
      <c r="F779" s="7"/>
      <c r="G779" s="7"/>
      <c r="H779" s="7"/>
      <c r="I779" s="7"/>
      <c r="J779" s="7"/>
      <c r="K779" s="7"/>
      <c r="L779" s="7"/>
      <c r="M779" s="7"/>
      <c r="N779" s="7"/>
      <c r="O779" s="7"/>
      <c r="P779" s="7"/>
      <c r="Q779" s="7"/>
      <c r="R779" s="7"/>
      <c r="S779" s="7"/>
      <c r="T779" s="7"/>
      <c r="U779" s="7"/>
      <c r="V779" s="7"/>
      <c r="W779" s="7"/>
      <c r="X779" s="7"/>
      <c r="Y779" s="7"/>
      <c r="Z779" s="7"/>
      <c r="AA779" s="7"/>
      <c r="AB779" s="7"/>
      <c r="AC779" s="7"/>
      <c r="AD779" s="7"/>
      <c r="AE779" s="7"/>
      <c r="AF779" s="7"/>
      <c r="AG779" s="7"/>
      <c r="AH779" s="7"/>
      <c r="AI779" s="7"/>
      <c r="AJ779" s="7"/>
      <c r="AK779" s="7"/>
      <c r="AL779" s="7"/>
      <c r="AM779" s="7"/>
      <c r="AN779" s="7"/>
      <c r="AO779" s="7"/>
      <c r="AP779" s="7"/>
      <c r="AQ779" s="7"/>
      <c r="AR779" s="7"/>
      <c r="AS779" s="7"/>
      <c r="AT779" s="7"/>
      <c r="AU779" s="7"/>
      <c r="AV779" s="7"/>
      <c r="AW779" s="7"/>
      <c r="AX779" s="7"/>
      <c r="AY779" s="7"/>
    </row>
    <row r="780" spans="1:51" ht="16" x14ac:dyDescent="0.2">
      <c r="A780" s="169">
        <v>42766.499999906257</v>
      </c>
      <c r="B780" s="172">
        <v>25510.704964842316</v>
      </c>
      <c r="C780">
        <f t="shared" si="13"/>
        <v>1</v>
      </c>
      <c r="D780"/>
      <c r="E780" s="7"/>
      <c r="F780" s="7"/>
      <c r="G780" s="7"/>
      <c r="H780" s="7"/>
      <c r="I780" s="7"/>
      <c r="J780" s="7"/>
      <c r="K780" s="7"/>
      <c r="L780" s="7"/>
      <c r="M780" s="7"/>
      <c r="N780" s="7"/>
      <c r="O780" s="7"/>
      <c r="P780" s="7"/>
      <c r="Q780" s="7"/>
      <c r="R780" s="7"/>
      <c r="S780" s="7"/>
      <c r="T780" s="7"/>
      <c r="U780" s="7"/>
      <c r="V780" s="7"/>
      <c r="W780" s="7"/>
      <c r="X780" s="7"/>
      <c r="Y780" s="7"/>
      <c r="Z780" s="7"/>
      <c r="AA780" s="7"/>
      <c r="AB780" s="7"/>
      <c r="AC780" s="7"/>
      <c r="AD780" s="7"/>
      <c r="AE780" s="7"/>
      <c r="AF780" s="7"/>
      <c r="AG780" s="7"/>
      <c r="AH780" s="7"/>
      <c r="AI780" s="7"/>
      <c r="AJ780" s="7"/>
      <c r="AK780" s="7"/>
      <c r="AL780" s="7"/>
      <c r="AM780" s="7"/>
      <c r="AN780" s="7"/>
      <c r="AO780" s="7"/>
      <c r="AP780" s="7"/>
      <c r="AQ780" s="7"/>
      <c r="AR780" s="7"/>
      <c r="AS780" s="7"/>
      <c r="AT780" s="7"/>
      <c r="AU780" s="7"/>
      <c r="AV780" s="7"/>
      <c r="AW780" s="7"/>
      <c r="AX780" s="7"/>
      <c r="AY780" s="7"/>
    </row>
    <row r="781" spans="1:51" ht="16" x14ac:dyDescent="0.2">
      <c r="A781" s="168">
        <v>42766.541666572921</v>
      </c>
      <c r="B781" s="171">
        <v>25270.748257729669</v>
      </c>
      <c r="C781">
        <f t="shared" si="13"/>
        <v>1</v>
      </c>
      <c r="D781"/>
      <c r="E781" s="7"/>
      <c r="F781" s="7"/>
      <c r="G781" s="7"/>
      <c r="H781" s="7"/>
      <c r="I781" s="7"/>
      <c r="J781" s="7"/>
      <c r="K781" s="7"/>
      <c r="L781" s="7"/>
      <c r="M781" s="7"/>
      <c r="N781" s="7"/>
      <c r="O781" s="7"/>
      <c r="P781" s="7"/>
      <c r="Q781" s="7"/>
      <c r="R781" s="7"/>
      <c r="S781" s="7"/>
      <c r="T781" s="7"/>
      <c r="U781" s="7"/>
      <c r="V781" s="7"/>
      <c r="W781" s="7"/>
      <c r="X781" s="7"/>
      <c r="Y781" s="7"/>
      <c r="Z781" s="7"/>
      <c r="AA781" s="7"/>
      <c r="AB781" s="7"/>
      <c r="AC781" s="7"/>
      <c r="AD781" s="7"/>
      <c r="AE781" s="7"/>
      <c r="AF781" s="7"/>
      <c r="AG781" s="7"/>
      <c r="AH781" s="7"/>
      <c r="AI781" s="7"/>
      <c r="AJ781" s="7"/>
      <c r="AK781" s="7"/>
      <c r="AL781" s="7"/>
      <c r="AM781" s="7"/>
      <c r="AN781" s="7"/>
      <c r="AO781" s="7"/>
      <c r="AP781" s="7"/>
      <c r="AQ781" s="7"/>
      <c r="AR781" s="7"/>
      <c r="AS781" s="7"/>
      <c r="AT781" s="7"/>
      <c r="AU781" s="7"/>
      <c r="AV781" s="7"/>
      <c r="AW781" s="7"/>
      <c r="AX781" s="7"/>
      <c r="AY781" s="7"/>
    </row>
    <row r="782" spans="1:51" ht="16" x14ac:dyDescent="0.2">
      <c r="A782" s="169">
        <v>42766.583333239585</v>
      </c>
      <c r="B782" s="172">
        <v>25457.242445931053</v>
      </c>
      <c r="C782">
        <f t="shared" si="13"/>
        <v>1</v>
      </c>
      <c r="D782"/>
      <c r="E782" s="7"/>
      <c r="F782" s="7"/>
      <c r="G782" s="7"/>
      <c r="H782" s="7"/>
      <c r="I782" s="7"/>
      <c r="J782" s="7"/>
      <c r="K782" s="7"/>
      <c r="L782" s="7"/>
      <c r="M782" s="7"/>
      <c r="N782" s="7"/>
      <c r="O782" s="7"/>
      <c r="P782" s="7"/>
      <c r="Q782" s="7"/>
      <c r="R782" s="7"/>
      <c r="S782" s="7"/>
      <c r="T782" s="7"/>
      <c r="U782" s="7"/>
      <c r="V782" s="7"/>
      <c r="W782" s="7"/>
      <c r="X782" s="7"/>
      <c r="Y782" s="7"/>
      <c r="Z782" s="7"/>
      <c r="AA782" s="7"/>
      <c r="AB782" s="7"/>
      <c r="AC782" s="7"/>
      <c r="AD782" s="7"/>
      <c r="AE782" s="7"/>
      <c r="AF782" s="7"/>
      <c r="AG782" s="7"/>
      <c r="AH782" s="7"/>
      <c r="AI782" s="7"/>
      <c r="AJ782" s="7"/>
      <c r="AK782" s="7"/>
      <c r="AL782" s="7"/>
      <c r="AM782" s="7"/>
      <c r="AN782" s="7"/>
      <c r="AO782" s="7"/>
      <c r="AP782" s="7"/>
      <c r="AQ782" s="7"/>
      <c r="AR782" s="7"/>
      <c r="AS782" s="7"/>
      <c r="AT782" s="7"/>
      <c r="AU782" s="7"/>
      <c r="AV782" s="7"/>
      <c r="AW782" s="7"/>
      <c r="AX782" s="7"/>
      <c r="AY782" s="7"/>
    </row>
    <row r="783" spans="1:51" ht="16" x14ac:dyDescent="0.2">
      <c r="A783" s="168">
        <v>42766.624999906249</v>
      </c>
      <c r="B783" s="171">
        <v>25578.657383976828</v>
      </c>
      <c r="C783">
        <f t="shared" si="13"/>
        <v>1</v>
      </c>
      <c r="D783"/>
      <c r="E783" s="7"/>
      <c r="F783" s="7"/>
      <c r="G783" s="7"/>
      <c r="H783" s="7"/>
      <c r="I783" s="7"/>
      <c r="J783" s="7"/>
      <c r="K783" s="7"/>
      <c r="L783" s="7"/>
      <c r="M783" s="7"/>
      <c r="N783" s="7"/>
      <c r="O783" s="7"/>
      <c r="P783" s="7"/>
      <c r="Q783" s="7"/>
      <c r="R783" s="7"/>
      <c r="S783" s="7"/>
      <c r="T783" s="7"/>
      <c r="U783" s="7"/>
      <c r="V783" s="7"/>
      <c r="W783" s="7"/>
      <c r="X783" s="7"/>
      <c r="Y783" s="7"/>
      <c r="Z783" s="7"/>
      <c r="AA783" s="7"/>
      <c r="AB783" s="7"/>
      <c r="AC783" s="7"/>
      <c r="AD783" s="7"/>
      <c r="AE783" s="7"/>
      <c r="AF783" s="7"/>
      <c r="AG783" s="7"/>
      <c r="AH783" s="7"/>
      <c r="AI783" s="7"/>
      <c r="AJ783" s="7"/>
      <c r="AK783" s="7"/>
      <c r="AL783" s="7"/>
      <c r="AM783" s="7"/>
      <c r="AN783" s="7"/>
      <c r="AO783" s="7"/>
      <c r="AP783" s="7"/>
      <c r="AQ783" s="7"/>
      <c r="AR783" s="7"/>
      <c r="AS783" s="7"/>
      <c r="AT783" s="7"/>
      <c r="AU783" s="7"/>
      <c r="AV783" s="7"/>
      <c r="AW783" s="7"/>
      <c r="AX783" s="7"/>
      <c r="AY783" s="7"/>
    </row>
    <row r="784" spans="1:51" ht="16" x14ac:dyDescent="0.2">
      <c r="A784" s="169">
        <v>42766.666666572914</v>
      </c>
      <c r="B784" s="172">
        <v>25956.784579074323</v>
      </c>
      <c r="C784">
        <f t="shared" si="13"/>
        <v>1</v>
      </c>
      <c r="D784"/>
      <c r="E784" s="7"/>
      <c r="F784" s="7"/>
      <c r="G784" s="7"/>
      <c r="H784" s="7"/>
      <c r="I784" s="7"/>
      <c r="J784" s="7"/>
      <c r="K784" s="7"/>
      <c r="L784" s="7"/>
      <c r="M784" s="7"/>
      <c r="N784" s="7"/>
      <c r="O784" s="7"/>
      <c r="P784" s="7"/>
      <c r="Q784" s="7"/>
      <c r="R784" s="7"/>
      <c r="S784" s="7"/>
      <c r="T784" s="7"/>
      <c r="U784" s="7"/>
      <c r="V784" s="7"/>
      <c r="W784" s="7"/>
      <c r="X784" s="7"/>
      <c r="Y784" s="7"/>
      <c r="Z784" s="7"/>
      <c r="AA784" s="7"/>
      <c r="AB784" s="7"/>
      <c r="AC784" s="7"/>
      <c r="AD784" s="7"/>
      <c r="AE784" s="7"/>
      <c r="AF784" s="7"/>
      <c r="AG784" s="7"/>
      <c r="AH784" s="7"/>
      <c r="AI784" s="7"/>
      <c r="AJ784" s="7"/>
      <c r="AK784" s="7"/>
      <c r="AL784" s="7"/>
      <c r="AM784" s="7"/>
      <c r="AN784" s="7"/>
      <c r="AO784" s="7"/>
      <c r="AP784" s="7"/>
      <c r="AQ784" s="7"/>
      <c r="AR784" s="7"/>
      <c r="AS784" s="7"/>
      <c r="AT784" s="7"/>
      <c r="AU784" s="7"/>
      <c r="AV784" s="7"/>
      <c r="AW784" s="7"/>
      <c r="AX784" s="7"/>
      <c r="AY784" s="7"/>
    </row>
    <row r="785" spans="1:51" ht="16" x14ac:dyDescent="0.2">
      <c r="A785" s="168">
        <v>42766.708333239578</v>
      </c>
      <c r="B785" s="171">
        <v>26669.448651031613</v>
      </c>
      <c r="C785">
        <f t="shared" si="13"/>
        <v>1</v>
      </c>
      <c r="D785"/>
      <c r="E785" s="7"/>
      <c r="F785" s="7"/>
      <c r="G785" s="7"/>
      <c r="H785" s="7"/>
      <c r="I785" s="7"/>
      <c r="J785" s="7"/>
      <c r="K785" s="7"/>
      <c r="L785" s="7"/>
      <c r="M785" s="7"/>
      <c r="N785" s="7"/>
      <c r="O785" s="7"/>
      <c r="P785" s="7"/>
      <c r="Q785" s="7"/>
      <c r="R785" s="7"/>
      <c r="S785" s="7"/>
      <c r="T785" s="7"/>
      <c r="U785" s="7"/>
      <c r="V785" s="7"/>
      <c r="W785" s="7"/>
      <c r="X785" s="7"/>
      <c r="Y785" s="7"/>
      <c r="Z785" s="7"/>
      <c r="AA785" s="7"/>
      <c r="AB785" s="7"/>
      <c r="AC785" s="7"/>
      <c r="AD785" s="7"/>
      <c r="AE785" s="7"/>
      <c r="AF785" s="7"/>
      <c r="AG785" s="7"/>
      <c r="AH785" s="7"/>
      <c r="AI785" s="7"/>
      <c r="AJ785" s="7"/>
      <c r="AK785" s="7"/>
      <c r="AL785" s="7"/>
      <c r="AM785" s="7"/>
      <c r="AN785" s="7"/>
      <c r="AO785" s="7"/>
      <c r="AP785" s="7"/>
      <c r="AQ785" s="7"/>
      <c r="AR785" s="7"/>
      <c r="AS785" s="7"/>
      <c r="AT785" s="7"/>
      <c r="AU785" s="7"/>
      <c r="AV785" s="7"/>
      <c r="AW785" s="7"/>
      <c r="AX785" s="7"/>
      <c r="AY785" s="7"/>
    </row>
    <row r="786" spans="1:51" ht="16" x14ac:dyDescent="0.2">
      <c r="A786" s="169">
        <v>42766.749999906242</v>
      </c>
      <c r="B786" s="172">
        <v>28716.729261876451</v>
      </c>
      <c r="C786">
        <f t="shared" si="13"/>
        <v>1</v>
      </c>
      <c r="D786"/>
      <c r="E786" s="7"/>
      <c r="F786" s="7"/>
      <c r="G786" s="7"/>
      <c r="H786" s="7"/>
      <c r="I786" s="7"/>
      <c r="J786" s="7"/>
      <c r="K786" s="7"/>
      <c r="L786" s="7"/>
      <c r="M786" s="7"/>
      <c r="N786" s="7"/>
      <c r="O786" s="7"/>
      <c r="P786" s="7"/>
      <c r="Q786" s="7"/>
      <c r="R786" s="7"/>
      <c r="S786" s="7"/>
      <c r="T786" s="7"/>
      <c r="U786" s="7"/>
      <c r="V786" s="7"/>
      <c r="W786" s="7"/>
      <c r="X786" s="7"/>
      <c r="Y786" s="7"/>
      <c r="Z786" s="7"/>
      <c r="AA786" s="7"/>
      <c r="AB786" s="7"/>
      <c r="AC786" s="7"/>
      <c r="AD786" s="7"/>
      <c r="AE786" s="7"/>
      <c r="AF786" s="7"/>
      <c r="AG786" s="7"/>
      <c r="AH786" s="7"/>
      <c r="AI786" s="7"/>
      <c r="AJ786" s="7"/>
      <c r="AK786" s="7"/>
      <c r="AL786" s="7"/>
      <c r="AM786" s="7"/>
      <c r="AN786" s="7"/>
      <c r="AO786" s="7"/>
      <c r="AP786" s="7"/>
      <c r="AQ786" s="7"/>
      <c r="AR786" s="7"/>
      <c r="AS786" s="7"/>
      <c r="AT786" s="7"/>
      <c r="AU786" s="7"/>
      <c r="AV786" s="7"/>
      <c r="AW786" s="7"/>
      <c r="AX786" s="7"/>
      <c r="AY786" s="7"/>
    </row>
    <row r="787" spans="1:51" ht="16" x14ac:dyDescent="0.2">
      <c r="A787" s="168">
        <v>42766.791666572906</v>
      </c>
      <c r="B787" s="171">
        <v>29878.123271428645</v>
      </c>
      <c r="C787">
        <f t="shared" si="13"/>
        <v>1</v>
      </c>
      <c r="D787"/>
      <c r="E787" s="7"/>
      <c r="F787" s="7"/>
      <c r="G787" s="7"/>
      <c r="H787" s="7"/>
      <c r="I787" s="7"/>
      <c r="J787" s="7"/>
      <c r="K787" s="7"/>
      <c r="L787" s="7"/>
      <c r="M787" s="7"/>
      <c r="N787" s="7"/>
      <c r="O787" s="7"/>
      <c r="P787" s="7"/>
      <c r="Q787" s="7"/>
      <c r="R787" s="7"/>
      <c r="S787" s="7"/>
      <c r="T787" s="7"/>
      <c r="U787" s="7"/>
      <c r="V787" s="7"/>
      <c r="W787" s="7"/>
      <c r="X787" s="7"/>
      <c r="Y787" s="7"/>
      <c r="Z787" s="7"/>
      <c r="AA787" s="7"/>
      <c r="AB787" s="7"/>
      <c r="AC787" s="7"/>
      <c r="AD787" s="7"/>
      <c r="AE787" s="7"/>
      <c r="AF787" s="7"/>
      <c r="AG787" s="7"/>
      <c r="AH787" s="7"/>
      <c r="AI787" s="7"/>
      <c r="AJ787" s="7"/>
      <c r="AK787" s="7"/>
      <c r="AL787" s="7"/>
      <c r="AM787" s="7"/>
      <c r="AN787" s="7"/>
      <c r="AO787" s="7"/>
      <c r="AP787" s="7"/>
      <c r="AQ787" s="7"/>
      <c r="AR787" s="7"/>
      <c r="AS787" s="7"/>
      <c r="AT787" s="7"/>
      <c r="AU787" s="7"/>
      <c r="AV787" s="7"/>
      <c r="AW787" s="7"/>
      <c r="AX787" s="7"/>
      <c r="AY787" s="7"/>
    </row>
    <row r="788" spans="1:51" ht="16" x14ac:dyDescent="0.2">
      <c r="A788" s="169">
        <v>42766.83333323957</v>
      </c>
      <c r="B788" s="172">
        <v>29449.479955564686</v>
      </c>
      <c r="C788">
        <f t="shared" si="13"/>
        <v>1</v>
      </c>
      <c r="D788"/>
      <c r="E788" s="7"/>
      <c r="F788" s="7"/>
      <c r="G788" s="7"/>
      <c r="H788" s="7"/>
      <c r="I788" s="7"/>
      <c r="J788" s="7"/>
      <c r="K788" s="7"/>
      <c r="L788" s="7"/>
      <c r="M788" s="7"/>
      <c r="N788" s="7"/>
      <c r="O788" s="7"/>
      <c r="P788" s="7"/>
      <c r="Q788" s="7"/>
      <c r="R788" s="7"/>
      <c r="S788" s="7"/>
      <c r="T788" s="7"/>
      <c r="U788" s="7"/>
      <c r="V788" s="7"/>
      <c r="W788" s="7"/>
      <c r="X788" s="7"/>
      <c r="Y788" s="7"/>
      <c r="Z788" s="7"/>
      <c r="AA788" s="7"/>
      <c r="AB788" s="7"/>
      <c r="AC788" s="7"/>
      <c r="AD788" s="7"/>
      <c r="AE788" s="7"/>
      <c r="AF788" s="7"/>
      <c r="AG788" s="7"/>
      <c r="AH788" s="7"/>
      <c r="AI788" s="7"/>
      <c r="AJ788" s="7"/>
      <c r="AK788" s="7"/>
      <c r="AL788" s="7"/>
      <c r="AM788" s="7"/>
      <c r="AN788" s="7"/>
      <c r="AO788" s="7"/>
      <c r="AP788" s="7"/>
      <c r="AQ788" s="7"/>
      <c r="AR788" s="7"/>
      <c r="AS788" s="7"/>
      <c r="AT788" s="7"/>
      <c r="AU788" s="7"/>
      <c r="AV788" s="7"/>
      <c r="AW788" s="7"/>
      <c r="AX788" s="7"/>
      <c r="AY788" s="7"/>
    </row>
    <row r="789" spans="1:51" ht="16" x14ac:dyDescent="0.2">
      <c r="A789" s="168">
        <v>42766.874999906235</v>
      </c>
      <c r="B789" s="171">
        <v>28682.034649198744</v>
      </c>
      <c r="C789">
        <f t="shared" si="13"/>
        <v>1</v>
      </c>
      <c r="D789"/>
      <c r="E789" s="7"/>
      <c r="F789" s="7"/>
      <c r="G789" s="7"/>
      <c r="H789" s="7"/>
      <c r="I789" s="7"/>
      <c r="J789" s="7"/>
      <c r="K789" s="7"/>
      <c r="L789" s="7"/>
      <c r="M789" s="7"/>
      <c r="N789" s="7"/>
      <c r="O789" s="7"/>
      <c r="P789" s="7"/>
      <c r="Q789" s="7"/>
      <c r="R789" s="7"/>
      <c r="S789" s="7"/>
      <c r="T789" s="7"/>
      <c r="U789" s="7"/>
      <c r="V789" s="7"/>
      <c r="W789" s="7"/>
      <c r="X789" s="7"/>
      <c r="Y789" s="7"/>
      <c r="Z789" s="7"/>
      <c r="AA789" s="7"/>
      <c r="AB789" s="7"/>
      <c r="AC789" s="7"/>
      <c r="AD789" s="7"/>
      <c r="AE789" s="7"/>
      <c r="AF789" s="7"/>
      <c r="AG789" s="7"/>
      <c r="AH789" s="7"/>
      <c r="AI789" s="7"/>
      <c r="AJ789" s="7"/>
      <c r="AK789" s="7"/>
      <c r="AL789" s="7"/>
      <c r="AM789" s="7"/>
      <c r="AN789" s="7"/>
      <c r="AO789" s="7"/>
      <c r="AP789" s="7"/>
      <c r="AQ789" s="7"/>
      <c r="AR789" s="7"/>
      <c r="AS789" s="7"/>
      <c r="AT789" s="7"/>
      <c r="AU789" s="7"/>
      <c r="AV789" s="7"/>
      <c r="AW789" s="7"/>
      <c r="AX789" s="7"/>
      <c r="AY789" s="7"/>
    </row>
    <row r="790" spans="1:51" ht="16" x14ac:dyDescent="0.2">
      <c r="A790" s="169">
        <v>42766.916666572899</v>
      </c>
      <c r="B790" s="172">
        <v>27218.665988377292</v>
      </c>
      <c r="C790">
        <f t="shared" si="13"/>
        <v>1</v>
      </c>
      <c r="D790"/>
      <c r="E790" s="7"/>
      <c r="F790" s="7"/>
      <c r="G790" s="7"/>
      <c r="H790" s="7"/>
      <c r="I790" s="7"/>
      <c r="J790" s="7"/>
      <c r="K790" s="7"/>
      <c r="L790" s="7"/>
      <c r="M790" s="7"/>
      <c r="N790" s="7"/>
      <c r="O790" s="7"/>
      <c r="P790" s="7"/>
      <c r="Q790" s="7"/>
      <c r="R790" s="7"/>
      <c r="S790" s="7"/>
      <c r="T790" s="7"/>
      <c r="U790" s="7"/>
      <c r="V790" s="7"/>
      <c r="W790" s="7"/>
      <c r="X790" s="7"/>
      <c r="Y790" s="7"/>
      <c r="Z790" s="7"/>
      <c r="AA790" s="7"/>
      <c r="AB790" s="7"/>
      <c r="AC790" s="7"/>
      <c r="AD790" s="7"/>
      <c r="AE790" s="7"/>
      <c r="AF790" s="7"/>
      <c r="AG790" s="7"/>
      <c r="AH790" s="7"/>
      <c r="AI790" s="7"/>
      <c r="AJ790" s="7"/>
      <c r="AK790" s="7"/>
      <c r="AL790" s="7"/>
      <c r="AM790" s="7"/>
      <c r="AN790" s="7"/>
      <c r="AO790" s="7"/>
      <c r="AP790" s="7"/>
      <c r="AQ790" s="7"/>
      <c r="AR790" s="7"/>
      <c r="AS790" s="7"/>
      <c r="AT790" s="7"/>
      <c r="AU790" s="7"/>
      <c r="AV790" s="7"/>
      <c r="AW790" s="7"/>
      <c r="AX790" s="7"/>
      <c r="AY790" s="7"/>
    </row>
    <row r="791" spans="1:51" ht="16" x14ac:dyDescent="0.2">
      <c r="A791" s="168">
        <v>42766.958333239563</v>
      </c>
      <c r="B791" s="171">
        <v>25142.700070478153</v>
      </c>
      <c r="C791">
        <f t="shared" si="13"/>
        <v>1</v>
      </c>
      <c r="D791"/>
      <c r="E791" s="7"/>
      <c r="F791" s="7"/>
      <c r="G791" s="7"/>
      <c r="H791" s="7"/>
      <c r="I791" s="7"/>
      <c r="J791" s="7"/>
      <c r="K791" s="7"/>
      <c r="L791" s="7"/>
      <c r="M791" s="7"/>
      <c r="N791" s="7"/>
      <c r="O791" s="7"/>
      <c r="P791" s="7"/>
      <c r="Q791" s="7"/>
      <c r="R791" s="7"/>
      <c r="S791" s="7"/>
      <c r="T791" s="7"/>
      <c r="U791" s="7"/>
      <c r="V791" s="7"/>
      <c r="W791" s="7"/>
      <c r="X791" s="7"/>
      <c r="Y791" s="7"/>
      <c r="Z791" s="7"/>
      <c r="AA791" s="7"/>
      <c r="AB791" s="7"/>
      <c r="AC791" s="7"/>
      <c r="AD791" s="7"/>
      <c r="AE791" s="7"/>
      <c r="AF791" s="7"/>
      <c r="AG791" s="7"/>
      <c r="AH791" s="7"/>
      <c r="AI791" s="7"/>
      <c r="AJ791" s="7"/>
      <c r="AK791" s="7"/>
      <c r="AL791" s="7"/>
      <c r="AM791" s="7"/>
      <c r="AN791" s="7"/>
      <c r="AO791" s="7"/>
      <c r="AP791" s="7"/>
      <c r="AQ791" s="7"/>
      <c r="AR791" s="7"/>
      <c r="AS791" s="7"/>
      <c r="AT791" s="7"/>
      <c r="AU791" s="7"/>
      <c r="AV791" s="7"/>
      <c r="AW791" s="7"/>
      <c r="AX791" s="7"/>
      <c r="AY791" s="7"/>
    </row>
    <row r="792" spans="1:51" ht="16" x14ac:dyDescent="0.2">
      <c r="A792" s="169">
        <v>42766.999999906227</v>
      </c>
      <c r="B792" s="172">
        <v>23398.975580070226</v>
      </c>
      <c r="C792">
        <f t="shared" si="13"/>
        <v>2</v>
      </c>
      <c r="D792"/>
      <c r="E792" s="7"/>
      <c r="F792" s="7"/>
      <c r="G792" s="7"/>
      <c r="H792" s="7"/>
      <c r="I792" s="7"/>
      <c r="J792" s="7"/>
      <c r="K792" s="7"/>
      <c r="L792" s="7"/>
      <c r="M792" s="7"/>
      <c r="N792" s="7"/>
      <c r="O792" s="7"/>
      <c r="P792" s="7"/>
      <c r="Q792" s="7"/>
      <c r="R792" s="7"/>
      <c r="S792" s="7"/>
      <c r="T792" s="7"/>
      <c r="U792" s="7"/>
      <c r="V792" s="7"/>
      <c r="W792" s="7"/>
      <c r="X792" s="7"/>
      <c r="Y792" s="7"/>
      <c r="Z792" s="7"/>
      <c r="AA792" s="7"/>
      <c r="AB792" s="7"/>
      <c r="AC792" s="7"/>
      <c r="AD792" s="7"/>
      <c r="AE792" s="7"/>
      <c r="AF792" s="7"/>
      <c r="AG792" s="7"/>
      <c r="AH792" s="7"/>
      <c r="AI792" s="7"/>
      <c r="AJ792" s="7"/>
      <c r="AK792" s="7"/>
      <c r="AL792" s="7"/>
      <c r="AM792" s="7"/>
      <c r="AN792" s="7"/>
      <c r="AO792" s="7"/>
      <c r="AP792" s="7"/>
      <c r="AQ792" s="7"/>
      <c r="AR792" s="7"/>
      <c r="AS792" s="7"/>
      <c r="AT792" s="7"/>
      <c r="AU792" s="7"/>
      <c r="AV792" s="7"/>
      <c r="AW792" s="7"/>
      <c r="AX792" s="7"/>
      <c r="AY792" s="7"/>
    </row>
    <row r="793" spans="1:51" ht="16" x14ac:dyDescent="0.2">
      <c r="A793" s="168">
        <v>42767.041666572892</v>
      </c>
      <c r="B793" s="171">
        <v>22330.220327366747</v>
      </c>
      <c r="C793">
        <f t="shared" si="13"/>
        <v>2</v>
      </c>
      <c r="D793"/>
      <c r="E793" s="7"/>
      <c r="F793" s="7"/>
      <c r="G793" s="7"/>
      <c r="H793" s="7"/>
      <c r="I793" s="7"/>
      <c r="J793" s="7"/>
      <c r="K793" s="7"/>
      <c r="L793" s="7"/>
      <c r="M793" s="7"/>
      <c r="N793" s="7"/>
      <c r="O793" s="7"/>
      <c r="P793" s="7"/>
      <c r="Q793" s="7"/>
      <c r="R793" s="7"/>
      <c r="S793" s="7"/>
      <c r="T793" s="7"/>
      <c r="U793" s="7"/>
      <c r="V793" s="7"/>
      <c r="W793" s="7"/>
      <c r="X793" s="7"/>
      <c r="Y793" s="7"/>
      <c r="Z793" s="7"/>
      <c r="AA793" s="7"/>
      <c r="AB793" s="7"/>
      <c r="AC793" s="7"/>
      <c r="AD793" s="7"/>
      <c r="AE793" s="7"/>
      <c r="AF793" s="7"/>
      <c r="AG793" s="7"/>
      <c r="AH793" s="7"/>
      <c r="AI793" s="7"/>
      <c r="AJ793" s="7"/>
      <c r="AK793" s="7"/>
      <c r="AL793" s="7"/>
      <c r="AM793" s="7"/>
      <c r="AN793" s="7"/>
      <c r="AO793" s="7"/>
      <c r="AP793" s="7"/>
      <c r="AQ793" s="7"/>
      <c r="AR793" s="7"/>
      <c r="AS793" s="7"/>
      <c r="AT793" s="7"/>
      <c r="AU793" s="7"/>
      <c r="AV793" s="7"/>
      <c r="AW793" s="7"/>
      <c r="AX793" s="7"/>
      <c r="AY793" s="7"/>
    </row>
    <row r="794" spans="1:51" ht="16" x14ac:dyDescent="0.2">
      <c r="A794" s="169">
        <v>42767.083333239556</v>
      </c>
      <c r="B794" s="172">
        <v>21660.648237124904</v>
      </c>
      <c r="C794">
        <f t="shared" si="13"/>
        <v>2</v>
      </c>
      <c r="D794"/>
      <c r="E794" s="7"/>
      <c r="F794" s="7"/>
      <c r="G794" s="7"/>
      <c r="H794" s="7"/>
      <c r="I794" s="7"/>
      <c r="J794" s="7"/>
      <c r="K794" s="7"/>
      <c r="L794" s="7"/>
      <c r="M794" s="7"/>
      <c r="N794" s="7"/>
      <c r="O794" s="7"/>
      <c r="P794" s="7"/>
      <c r="Q794" s="7"/>
      <c r="R794" s="7"/>
      <c r="S794" s="7"/>
      <c r="T794" s="7"/>
      <c r="U794" s="7"/>
      <c r="V794" s="7"/>
      <c r="W794" s="7"/>
      <c r="X794" s="7"/>
      <c r="Y794" s="7"/>
      <c r="Z794" s="7"/>
      <c r="AA794" s="7"/>
      <c r="AB794" s="7"/>
      <c r="AC794" s="7"/>
      <c r="AD794" s="7"/>
      <c r="AE794" s="7"/>
      <c r="AF794" s="7"/>
      <c r="AG794" s="7"/>
      <c r="AH794" s="7"/>
      <c r="AI794" s="7"/>
      <c r="AJ794" s="7"/>
      <c r="AK794" s="7"/>
      <c r="AL794" s="7"/>
      <c r="AM794" s="7"/>
      <c r="AN794" s="7"/>
      <c r="AO794" s="7"/>
      <c r="AP794" s="7"/>
      <c r="AQ794" s="7"/>
      <c r="AR794" s="7"/>
      <c r="AS794" s="7"/>
      <c r="AT794" s="7"/>
      <c r="AU794" s="7"/>
      <c r="AV794" s="7"/>
      <c r="AW794" s="7"/>
      <c r="AX794" s="7"/>
      <c r="AY794" s="7"/>
    </row>
    <row r="795" spans="1:51" ht="16" x14ac:dyDescent="0.2">
      <c r="A795" s="168">
        <v>42767.12499990622</v>
      </c>
      <c r="B795" s="171">
        <v>21240.172147243513</v>
      </c>
      <c r="C795">
        <f t="shared" si="13"/>
        <v>2</v>
      </c>
      <c r="D795"/>
      <c r="E795" s="7"/>
      <c r="F795" s="7"/>
      <c r="G795" s="7"/>
      <c r="H795" s="7"/>
      <c r="I795" s="7"/>
      <c r="J795" s="7"/>
      <c r="K795" s="7"/>
      <c r="L795" s="7"/>
      <c r="M795" s="7"/>
      <c r="N795" s="7"/>
      <c r="O795" s="7"/>
      <c r="P795" s="7"/>
      <c r="Q795" s="7"/>
      <c r="R795" s="7"/>
      <c r="S795" s="7"/>
      <c r="T795" s="7"/>
      <c r="U795" s="7"/>
      <c r="V795" s="7"/>
      <c r="W795" s="7"/>
      <c r="X795" s="7"/>
      <c r="Y795" s="7"/>
      <c r="Z795" s="7"/>
      <c r="AA795" s="7"/>
      <c r="AB795" s="7"/>
      <c r="AC795" s="7"/>
      <c r="AD795" s="7"/>
      <c r="AE795" s="7"/>
      <c r="AF795" s="7"/>
      <c r="AG795" s="7"/>
      <c r="AH795" s="7"/>
      <c r="AI795" s="7"/>
      <c r="AJ795" s="7"/>
      <c r="AK795" s="7"/>
      <c r="AL795" s="7"/>
      <c r="AM795" s="7"/>
      <c r="AN795" s="7"/>
      <c r="AO795" s="7"/>
      <c r="AP795" s="7"/>
      <c r="AQ795" s="7"/>
      <c r="AR795" s="7"/>
      <c r="AS795" s="7"/>
      <c r="AT795" s="7"/>
      <c r="AU795" s="7"/>
      <c r="AV795" s="7"/>
      <c r="AW795" s="7"/>
      <c r="AX795" s="7"/>
      <c r="AY795" s="7"/>
    </row>
    <row r="796" spans="1:51" ht="16" x14ac:dyDescent="0.2">
      <c r="A796" s="169">
        <v>42767.166666572884</v>
      </c>
      <c r="B796" s="172">
        <v>21222.115589659461</v>
      </c>
      <c r="C796">
        <f t="shared" si="13"/>
        <v>2</v>
      </c>
      <c r="D796"/>
      <c r="E796" s="7"/>
      <c r="F796" s="7"/>
      <c r="G796" s="7"/>
      <c r="H796" s="7"/>
      <c r="I796" s="7"/>
      <c r="J796" s="7"/>
      <c r="K796" s="7"/>
      <c r="L796" s="7"/>
      <c r="M796" s="7"/>
      <c r="N796" s="7"/>
      <c r="O796" s="7"/>
      <c r="P796" s="7"/>
      <c r="Q796" s="7"/>
      <c r="R796" s="7"/>
      <c r="S796" s="7"/>
      <c r="T796" s="7"/>
      <c r="U796" s="7"/>
      <c r="V796" s="7"/>
      <c r="W796" s="7"/>
      <c r="X796" s="7"/>
      <c r="Y796" s="7"/>
      <c r="Z796" s="7"/>
      <c r="AA796" s="7"/>
      <c r="AB796" s="7"/>
      <c r="AC796" s="7"/>
      <c r="AD796" s="7"/>
      <c r="AE796" s="7"/>
      <c r="AF796" s="7"/>
      <c r="AG796" s="7"/>
      <c r="AH796" s="7"/>
      <c r="AI796" s="7"/>
      <c r="AJ796" s="7"/>
      <c r="AK796" s="7"/>
      <c r="AL796" s="7"/>
      <c r="AM796" s="7"/>
      <c r="AN796" s="7"/>
      <c r="AO796" s="7"/>
      <c r="AP796" s="7"/>
      <c r="AQ796" s="7"/>
      <c r="AR796" s="7"/>
      <c r="AS796" s="7"/>
      <c r="AT796" s="7"/>
      <c r="AU796" s="7"/>
      <c r="AV796" s="7"/>
      <c r="AW796" s="7"/>
      <c r="AX796" s="7"/>
      <c r="AY796" s="7"/>
    </row>
    <row r="797" spans="1:51" ht="16" x14ac:dyDescent="0.2">
      <c r="A797" s="168">
        <v>42767.208333239549</v>
      </c>
      <c r="B797" s="171">
        <v>21922.126040422419</v>
      </c>
      <c r="C797">
        <f t="shared" si="13"/>
        <v>2</v>
      </c>
      <c r="D797"/>
      <c r="E797" s="7"/>
      <c r="F797" s="7"/>
      <c r="G797" s="7"/>
      <c r="H797" s="7"/>
      <c r="I797" s="7"/>
      <c r="J797" s="7"/>
      <c r="K797" s="7"/>
      <c r="L797" s="7"/>
      <c r="M797" s="7"/>
      <c r="N797" s="7"/>
      <c r="O797" s="7"/>
      <c r="P797" s="7"/>
      <c r="Q797" s="7"/>
      <c r="R797" s="7"/>
      <c r="S797" s="7"/>
      <c r="T797" s="7"/>
      <c r="U797" s="7"/>
      <c r="V797" s="7"/>
      <c r="W797" s="7"/>
      <c r="X797" s="7"/>
      <c r="Y797" s="7"/>
      <c r="Z797" s="7"/>
      <c r="AA797" s="7"/>
      <c r="AB797" s="7"/>
      <c r="AC797" s="7"/>
      <c r="AD797" s="7"/>
      <c r="AE797" s="7"/>
      <c r="AF797" s="7"/>
      <c r="AG797" s="7"/>
      <c r="AH797" s="7"/>
      <c r="AI797" s="7"/>
      <c r="AJ797" s="7"/>
      <c r="AK797" s="7"/>
      <c r="AL797" s="7"/>
      <c r="AM797" s="7"/>
      <c r="AN797" s="7"/>
      <c r="AO797" s="7"/>
      <c r="AP797" s="7"/>
      <c r="AQ797" s="7"/>
      <c r="AR797" s="7"/>
      <c r="AS797" s="7"/>
      <c r="AT797" s="7"/>
      <c r="AU797" s="7"/>
      <c r="AV797" s="7"/>
      <c r="AW797" s="7"/>
      <c r="AX797" s="7"/>
      <c r="AY797" s="7"/>
    </row>
    <row r="798" spans="1:51" ht="16" x14ac:dyDescent="0.2">
      <c r="A798" s="169">
        <v>42767.249999906213</v>
      </c>
      <c r="B798" s="172">
        <v>23468.303467996666</v>
      </c>
      <c r="C798">
        <f t="shared" si="13"/>
        <v>2</v>
      </c>
      <c r="D798"/>
      <c r="E798" s="7"/>
      <c r="F798" s="7"/>
      <c r="G798" s="7"/>
      <c r="H798" s="7"/>
      <c r="I798" s="7"/>
      <c r="J798" s="7"/>
      <c r="K798" s="7"/>
      <c r="L798" s="7"/>
      <c r="M798" s="7"/>
      <c r="N798" s="7"/>
      <c r="O798" s="7"/>
      <c r="P798" s="7"/>
      <c r="Q798" s="7"/>
      <c r="R798" s="7"/>
      <c r="S798" s="7"/>
      <c r="T798" s="7"/>
      <c r="U798" s="7"/>
      <c r="V798" s="7"/>
      <c r="W798" s="7"/>
      <c r="X798" s="7"/>
      <c r="Y798" s="7"/>
      <c r="Z798" s="7"/>
      <c r="AA798" s="7"/>
      <c r="AB798" s="7"/>
      <c r="AC798" s="7"/>
      <c r="AD798" s="7"/>
      <c r="AE798" s="7"/>
      <c r="AF798" s="7"/>
      <c r="AG798" s="7"/>
      <c r="AH798" s="7"/>
      <c r="AI798" s="7"/>
      <c r="AJ798" s="7"/>
      <c r="AK798" s="7"/>
      <c r="AL798" s="7"/>
      <c r="AM798" s="7"/>
      <c r="AN798" s="7"/>
      <c r="AO798" s="7"/>
      <c r="AP798" s="7"/>
      <c r="AQ798" s="7"/>
      <c r="AR798" s="7"/>
      <c r="AS798" s="7"/>
      <c r="AT798" s="7"/>
      <c r="AU798" s="7"/>
      <c r="AV798" s="7"/>
      <c r="AW798" s="7"/>
      <c r="AX798" s="7"/>
      <c r="AY798" s="7"/>
    </row>
    <row r="799" spans="1:51" ht="16" x14ac:dyDescent="0.2">
      <c r="A799" s="168">
        <v>42767.291666572877</v>
      </c>
      <c r="B799" s="171">
        <v>26091.086356965345</v>
      </c>
      <c r="C799">
        <f t="shared" si="13"/>
        <v>2</v>
      </c>
      <c r="D799"/>
      <c r="E799" s="7"/>
      <c r="F799" s="7"/>
      <c r="G799" s="7"/>
      <c r="H799" s="7"/>
      <c r="I799" s="7"/>
      <c r="J799" s="7"/>
      <c r="K799" s="7"/>
      <c r="L799" s="7"/>
      <c r="M799" s="7"/>
      <c r="N799" s="7"/>
      <c r="O799" s="7"/>
      <c r="P799" s="7"/>
      <c r="Q799" s="7"/>
      <c r="R799" s="7"/>
      <c r="S799" s="7"/>
      <c r="T799" s="7"/>
      <c r="U799" s="7"/>
      <c r="V799" s="7"/>
      <c r="W799" s="7"/>
      <c r="X799" s="7"/>
      <c r="Y799" s="7"/>
      <c r="Z799" s="7"/>
      <c r="AA799" s="7"/>
      <c r="AB799" s="7"/>
      <c r="AC799" s="7"/>
      <c r="AD799" s="7"/>
      <c r="AE799" s="7"/>
      <c r="AF799" s="7"/>
      <c r="AG799" s="7"/>
      <c r="AH799" s="7"/>
      <c r="AI799" s="7"/>
      <c r="AJ799" s="7"/>
      <c r="AK799" s="7"/>
      <c r="AL799" s="7"/>
      <c r="AM799" s="7"/>
      <c r="AN799" s="7"/>
      <c r="AO799" s="7"/>
      <c r="AP799" s="7"/>
      <c r="AQ799" s="7"/>
      <c r="AR799" s="7"/>
      <c r="AS799" s="7"/>
      <c r="AT799" s="7"/>
      <c r="AU799" s="7"/>
      <c r="AV799" s="7"/>
      <c r="AW799" s="7"/>
      <c r="AX799" s="7"/>
      <c r="AY799" s="7"/>
    </row>
    <row r="800" spans="1:51" ht="16" x14ac:dyDescent="0.2">
      <c r="A800" s="169">
        <v>42767.333333239541</v>
      </c>
      <c r="B800" s="172">
        <v>27503.224969582865</v>
      </c>
      <c r="C800">
        <f t="shared" si="13"/>
        <v>2</v>
      </c>
      <c r="D800"/>
      <c r="E800" s="7"/>
      <c r="F800" s="7"/>
      <c r="G800" s="7"/>
      <c r="H800" s="7"/>
      <c r="I800" s="7"/>
      <c r="J800" s="7"/>
      <c r="K800" s="7"/>
      <c r="L800" s="7"/>
      <c r="M800" s="7"/>
      <c r="N800" s="7"/>
      <c r="O800" s="7"/>
      <c r="P800" s="7"/>
      <c r="Q800" s="7"/>
      <c r="R800" s="7"/>
      <c r="S800" s="7"/>
      <c r="T800" s="7"/>
      <c r="U800" s="7"/>
      <c r="V800" s="7"/>
      <c r="W800" s="7"/>
      <c r="X800" s="7"/>
      <c r="Y800" s="7"/>
      <c r="Z800" s="7"/>
      <c r="AA800" s="7"/>
      <c r="AB800" s="7"/>
      <c r="AC800" s="7"/>
      <c r="AD800" s="7"/>
      <c r="AE800" s="7"/>
      <c r="AF800" s="7"/>
      <c r="AG800" s="7"/>
      <c r="AH800" s="7"/>
      <c r="AI800" s="7"/>
      <c r="AJ800" s="7"/>
      <c r="AK800" s="7"/>
      <c r="AL800" s="7"/>
      <c r="AM800" s="7"/>
      <c r="AN800" s="7"/>
      <c r="AO800" s="7"/>
      <c r="AP800" s="7"/>
      <c r="AQ800" s="7"/>
      <c r="AR800" s="7"/>
      <c r="AS800" s="7"/>
      <c r="AT800" s="7"/>
      <c r="AU800" s="7"/>
      <c r="AV800" s="7"/>
      <c r="AW800" s="7"/>
      <c r="AX800" s="7"/>
      <c r="AY800" s="7"/>
    </row>
    <row r="801" spans="1:51" ht="16" x14ac:dyDescent="0.2">
      <c r="A801" s="168">
        <v>42767.374999906206</v>
      </c>
      <c r="B801" s="171">
        <v>27216.705973838685</v>
      </c>
      <c r="C801">
        <f t="shared" si="13"/>
        <v>2</v>
      </c>
      <c r="D801"/>
      <c r="E801" s="7"/>
      <c r="F801" s="7"/>
      <c r="G801" s="7"/>
      <c r="H801" s="7"/>
      <c r="I801" s="7"/>
      <c r="J801" s="7"/>
      <c r="K801" s="7"/>
      <c r="L801" s="7"/>
      <c r="M801" s="7"/>
      <c r="N801" s="7"/>
      <c r="O801" s="7"/>
      <c r="P801" s="7"/>
      <c r="Q801" s="7"/>
      <c r="R801" s="7"/>
      <c r="S801" s="7"/>
      <c r="T801" s="7"/>
      <c r="U801" s="7"/>
      <c r="V801" s="7"/>
      <c r="W801" s="7"/>
      <c r="X801" s="7"/>
      <c r="Y801" s="7"/>
      <c r="Z801" s="7"/>
      <c r="AA801" s="7"/>
      <c r="AB801" s="7"/>
      <c r="AC801" s="7"/>
      <c r="AD801" s="7"/>
      <c r="AE801" s="7"/>
      <c r="AF801" s="7"/>
      <c r="AG801" s="7"/>
      <c r="AH801" s="7"/>
      <c r="AI801" s="7"/>
      <c r="AJ801" s="7"/>
      <c r="AK801" s="7"/>
      <c r="AL801" s="7"/>
      <c r="AM801" s="7"/>
      <c r="AN801" s="7"/>
      <c r="AO801" s="7"/>
      <c r="AP801" s="7"/>
      <c r="AQ801" s="7"/>
      <c r="AR801" s="7"/>
      <c r="AS801" s="7"/>
      <c r="AT801" s="7"/>
      <c r="AU801" s="7"/>
      <c r="AV801" s="7"/>
      <c r="AW801" s="7"/>
      <c r="AX801" s="7"/>
      <c r="AY801" s="7"/>
    </row>
    <row r="802" spans="1:51" ht="16" x14ac:dyDescent="0.2">
      <c r="A802" s="169">
        <v>42767.41666657287</v>
      </c>
      <c r="B802" s="172">
        <v>26720.056857439064</v>
      </c>
      <c r="C802">
        <f t="shared" si="13"/>
        <v>2</v>
      </c>
      <c r="D802"/>
      <c r="E802" s="7"/>
      <c r="F802" s="7"/>
      <c r="G802" s="7"/>
      <c r="H802" s="7"/>
      <c r="I802" s="7"/>
      <c r="J802" s="7"/>
      <c r="K802" s="7"/>
      <c r="L802" s="7"/>
      <c r="M802" s="7"/>
      <c r="N802" s="7"/>
      <c r="O802" s="7"/>
      <c r="P802" s="7"/>
      <c r="Q802" s="7"/>
      <c r="R802" s="7"/>
      <c r="S802" s="7"/>
      <c r="T802" s="7"/>
      <c r="U802" s="7"/>
      <c r="V802" s="7"/>
      <c r="W802" s="7"/>
      <c r="X802" s="7"/>
      <c r="Y802" s="7"/>
      <c r="Z802" s="7"/>
      <c r="AA802" s="7"/>
      <c r="AB802" s="7"/>
      <c r="AC802" s="7"/>
      <c r="AD802" s="7"/>
      <c r="AE802" s="7"/>
      <c r="AF802" s="7"/>
      <c r="AG802" s="7"/>
      <c r="AH802" s="7"/>
      <c r="AI802" s="7"/>
      <c r="AJ802" s="7"/>
      <c r="AK802" s="7"/>
      <c r="AL802" s="7"/>
      <c r="AM802" s="7"/>
      <c r="AN802" s="7"/>
      <c r="AO802" s="7"/>
      <c r="AP802" s="7"/>
      <c r="AQ802" s="7"/>
      <c r="AR802" s="7"/>
      <c r="AS802" s="7"/>
      <c r="AT802" s="7"/>
      <c r="AU802" s="7"/>
      <c r="AV802" s="7"/>
      <c r="AW802" s="7"/>
      <c r="AX802" s="7"/>
      <c r="AY802" s="7"/>
    </row>
    <row r="803" spans="1:51" ht="16" x14ac:dyDescent="0.2">
      <c r="A803" s="168">
        <v>42767.458333239534</v>
      </c>
      <c r="B803" s="171">
        <v>26637.130308330026</v>
      </c>
      <c r="C803">
        <f t="shared" si="13"/>
        <v>2</v>
      </c>
      <c r="D803"/>
      <c r="E803" s="7"/>
      <c r="F803" s="7"/>
      <c r="G803" s="7"/>
      <c r="H803" s="7"/>
      <c r="I803" s="7"/>
      <c r="J803" s="7"/>
      <c r="K803" s="7"/>
      <c r="L803" s="7"/>
      <c r="M803" s="7"/>
      <c r="N803" s="7"/>
      <c r="O803" s="7"/>
      <c r="P803" s="7"/>
      <c r="Q803" s="7"/>
      <c r="R803" s="7"/>
      <c r="S803" s="7"/>
      <c r="T803" s="7"/>
      <c r="U803" s="7"/>
      <c r="V803" s="7"/>
      <c r="W803" s="7"/>
      <c r="X803" s="7"/>
      <c r="Y803" s="7"/>
      <c r="Z803" s="7"/>
      <c r="AA803" s="7"/>
      <c r="AB803" s="7"/>
      <c r="AC803" s="7"/>
      <c r="AD803" s="7"/>
      <c r="AE803" s="7"/>
      <c r="AF803" s="7"/>
      <c r="AG803" s="7"/>
      <c r="AH803" s="7"/>
      <c r="AI803" s="7"/>
      <c r="AJ803" s="7"/>
      <c r="AK803" s="7"/>
      <c r="AL803" s="7"/>
      <c r="AM803" s="7"/>
      <c r="AN803" s="7"/>
      <c r="AO803" s="7"/>
      <c r="AP803" s="7"/>
      <c r="AQ803" s="7"/>
      <c r="AR803" s="7"/>
      <c r="AS803" s="7"/>
      <c r="AT803" s="7"/>
      <c r="AU803" s="7"/>
      <c r="AV803" s="7"/>
      <c r="AW803" s="7"/>
      <c r="AX803" s="7"/>
      <c r="AY803" s="7"/>
    </row>
    <row r="804" spans="1:51" ht="16" x14ac:dyDescent="0.2">
      <c r="A804" s="169">
        <v>42767.499999906198</v>
      </c>
      <c r="B804" s="172">
        <v>26164.552036199395</v>
      </c>
      <c r="C804">
        <f t="shared" si="13"/>
        <v>2</v>
      </c>
      <c r="D804"/>
      <c r="E804" s="7"/>
      <c r="F804" s="7"/>
      <c r="G804" s="7"/>
      <c r="H804" s="7"/>
      <c r="I804" s="7"/>
      <c r="J804" s="7"/>
      <c r="K804" s="7"/>
      <c r="L804" s="7"/>
      <c r="M804" s="7"/>
      <c r="N804" s="7"/>
      <c r="O804" s="7"/>
      <c r="P804" s="7"/>
      <c r="Q804" s="7"/>
      <c r="R804" s="7"/>
      <c r="S804" s="7"/>
      <c r="T804" s="7"/>
      <c r="U804" s="7"/>
      <c r="V804" s="7"/>
      <c r="W804" s="7"/>
      <c r="X804" s="7"/>
      <c r="Y804" s="7"/>
      <c r="Z804" s="7"/>
      <c r="AA804" s="7"/>
      <c r="AB804" s="7"/>
      <c r="AC804" s="7"/>
      <c r="AD804" s="7"/>
      <c r="AE804" s="7"/>
      <c r="AF804" s="7"/>
      <c r="AG804" s="7"/>
      <c r="AH804" s="7"/>
      <c r="AI804" s="7"/>
      <c r="AJ804" s="7"/>
      <c r="AK804" s="7"/>
      <c r="AL804" s="7"/>
      <c r="AM804" s="7"/>
      <c r="AN804" s="7"/>
      <c r="AO804" s="7"/>
      <c r="AP804" s="7"/>
      <c r="AQ804" s="7"/>
      <c r="AR804" s="7"/>
      <c r="AS804" s="7"/>
      <c r="AT804" s="7"/>
      <c r="AU804" s="7"/>
      <c r="AV804" s="7"/>
      <c r="AW804" s="7"/>
      <c r="AX804" s="7"/>
      <c r="AY804" s="7"/>
    </row>
    <row r="805" spans="1:51" ht="16" x14ac:dyDescent="0.2">
      <c r="A805" s="168">
        <v>42767.541666572863</v>
      </c>
      <c r="B805" s="171">
        <v>25945.363906743394</v>
      </c>
      <c r="C805">
        <f t="shared" si="13"/>
        <v>2</v>
      </c>
      <c r="D805"/>
      <c r="E805" s="7"/>
      <c r="F805" s="7"/>
      <c r="G805" s="7"/>
      <c r="H805" s="7"/>
      <c r="I805" s="7"/>
      <c r="J805" s="7"/>
      <c r="K805" s="7"/>
      <c r="L805" s="7"/>
      <c r="M805" s="7"/>
      <c r="N805" s="7"/>
      <c r="O805" s="7"/>
      <c r="P805" s="7"/>
      <c r="Q805" s="7"/>
      <c r="R805" s="7"/>
      <c r="S805" s="7"/>
      <c r="T805" s="7"/>
      <c r="U805" s="7"/>
      <c r="V805" s="7"/>
      <c r="W805" s="7"/>
      <c r="X805" s="7"/>
      <c r="Y805" s="7"/>
      <c r="Z805" s="7"/>
      <c r="AA805" s="7"/>
      <c r="AB805" s="7"/>
      <c r="AC805" s="7"/>
      <c r="AD805" s="7"/>
      <c r="AE805" s="7"/>
      <c r="AF805" s="7"/>
      <c r="AG805" s="7"/>
      <c r="AH805" s="7"/>
      <c r="AI805" s="7"/>
      <c r="AJ805" s="7"/>
      <c r="AK805" s="7"/>
      <c r="AL805" s="7"/>
      <c r="AM805" s="7"/>
      <c r="AN805" s="7"/>
      <c r="AO805" s="7"/>
      <c r="AP805" s="7"/>
      <c r="AQ805" s="7"/>
      <c r="AR805" s="7"/>
      <c r="AS805" s="7"/>
      <c r="AT805" s="7"/>
      <c r="AU805" s="7"/>
      <c r="AV805" s="7"/>
      <c r="AW805" s="7"/>
      <c r="AX805" s="7"/>
      <c r="AY805" s="7"/>
    </row>
    <row r="806" spans="1:51" ht="16" x14ac:dyDescent="0.2">
      <c r="A806" s="169">
        <v>42767.583333239527</v>
      </c>
      <c r="B806" s="172">
        <v>26011.719763417441</v>
      </c>
      <c r="C806">
        <f t="shared" si="13"/>
        <v>2</v>
      </c>
      <c r="D806"/>
      <c r="E806" s="7"/>
      <c r="F806" s="7"/>
      <c r="G806" s="7"/>
      <c r="H806" s="7"/>
      <c r="I806" s="7"/>
      <c r="J806" s="7"/>
      <c r="K806" s="7"/>
      <c r="L806" s="7"/>
      <c r="M806" s="7"/>
      <c r="N806" s="7"/>
      <c r="O806" s="7"/>
      <c r="P806" s="7"/>
      <c r="Q806" s="7"/>
      <c r="R806" s="7"/>
      <c r="S806" s="7"/>
      <c r="T806" s="7"/>
      <c r="U806" s="7"/>
      <c r="V806" s="7"/>
      <c r="W806" s="7"/>
      <c r="X806" s="7"/>
      <c r="Y806" s="7"/>
      <c r="Z806" s="7"/>
      <c r="AA806" s="7"/>
      <c r="AB806" s="7"/>
      <c r="AC806" s="7"/>
      <c r="AD806" s="7"/>
      <c r="AE806" s="7"/>
      <c r="AF806" s="7"/>
      <c r="AG806" s="7"/>
      <c r="AH806" s="7"/>
      <c r="AI806" s="7"/>
      <c r="AJ806" s="7"/>
      <c r="AK806" s="7"/>
      <c r="AL806" s="7"/>
      <c r="AM806" s="7"/>
      <c r="AN806" s="7"/>
      <c r="AO806" s="7"/>
      <c r="AP806" s="7"/>
      <c r="AQ806" s="7"/>
      <c r="AR806" s="7"/>
      <c r="AS806" s="7"/>
      <c r="AT806" s="7"/>
      <c r="AU806" s="7"/>
      <c r="AV806" s="7"/>
      <c r="AW806" s="7"/>
      <c r="AX806" s="7"/>
      <c r="AY806" s="7"/>
    </row>
    <row r="807" spans="1:51" ht="16" x14ac:dyDescent="0.2">
      <c r="A807" s="168">
        <v>42767.624999906191</v>
      </c>
      <c r="B807" s="171">
        <v>26109.048492455382</v>
      </c>
      <c r="C807">
        <f t="shared" si="13"/>
        <v>2</v>
      </c>
      <c r="D807"/>
      <c r="E807" s="7"/>
      <c r="F807" s="7"/>
      <c r="G807" s="7"/>
      <c r="H807" s="7"/>
      <c r="I807" s="7"/>
      <c r="J807" s="7"/>
      <c r="K807" s="7"/>
      <c r="L807" s="7"/>
      <c r="M807" s="7"/>
      <c r="N807" s="7"/>
      <c r="O807" s="7"/>
      <c r="P807" s="7"/>
      <c r="Q807" s="7"/>
      <c r="R807" s="7"/>
      <c r="S807" s="7"/>
      <c r="T807" s="7"/>
      <c r="U807" s="7"/>
      <c r="V807" s="7"/>
      <c r="W807" s="7"/>
      <c r="X807" s="7"/>
      <c r="Y807" s="7"/>
      <c r="Z807" s="7"/>
      <c r="AA807" s="7"/>
      <c r="AB807" s="7"/>
      <c r="AC807" s="7"/>
      <c r="AD807" s="7"/>
      <c r="AE807" s="7"/>
      <c r="AF807" s="7"/>
      <c r="AG807" s="7"/>
      <c r="AH807" s="7"/>
      <c r="AI807" s="7"/>
      <c r="AJ807" s="7"/>
      <c r="AK807" s="7"/>
      <c r="AL807" s="7"/>
      <c r="AM807" s="7"/>
      <c r="AN807" s="7"/>
      <c r="AO807" s="7"/>
      <c r="AP807" s="7"/>
      <c r="AQ807" s="7"/>
      <c r="AR807" s="7"/>
      <c r="AS807" s="7"/>
      <c r="AT807" s="7"/>
      <c r="AU807" s="7"/>
      <c r="AV807" s="7"/>
      <c r="AW807" s="7"/>
      <c r="AX807" s="7"/>
      <c r="AY807" s="7"/>
    </row>
    <row r="808" spans="1:51" ht="16" x14ac:dyDescent="0.2">
      <c r="A808" s="169">
        <v>42767.666666572855</v>
      </c>
      <c r="B808" s="172">
        <v>26317.095428156528</v>
      </c>
      <c r="C808">
        <f t="shared" si="13"/>
        <v>2</v>
      </c>
      <c r="D808"/>
      <c r="E808" s="7"/>
      <c r="F808" s="7"/>
      <c r="G808" s="7"/>
      <c r="H808" s="7"/>
      <c r="I808" s="7"/>
      <c r="J808" s="7"/>
      <c r="K808" s="7"/>
      <c r="L808" s="7"/>
      <c r="M808" s="7"/>
      <c r="N808" s="7"/>
      <c r="O808" s="7"/>
      <c r="P808" s="7"/>
      <c r="Q808" s="7"/>
      <c r="R808" s="7"/>
      <c r="S808" s="7"/>
      <c r="T808" s="7"/>
      <c r="U808" s="7"/>
      <c r="V808" s="7"/>
      <c r="W808" s="7"/>
      <c r="X808" s="7"/>
      <c r="Y808" s="7"/>
      <c r="Z808" s="7"/>
      <c r="AA808" s="7"/>
      <c r="AB808" s="7"/>
      <c r="AC808" s="7"/>
      <c r="AD808" s="7"/>
      <c r="AE808" s="7"/>
      <c r="AF808" s="7"/>
      <c r="AG808" s="7"/>
      <c r="AH808" s="7"/>
      <c r="AI808" s="7"/>
      <c r="AJ808" s="7"/>
      <c r="AK808" s="7"/>
      <c r="AL808" s="7"/>
      <c r="AM808" s="7"/>
      <c r="AN808" s="7"/>
      <c r="AO808" s="7"/>
      <c r="AP808" s="7"/>
      <c r="AQ808" s="7"/>
      <c r="AR808" s="7"/>
      <c r="AS808" s="7"/>
      <c r="AT808" s="7"/>
      <c r="AU808" s="7"/>
      <c r="AV808" s="7"/>
      <c r="AW808" s="7"/>
      <c r="AX808" s="7"/>
      <c r="AY808" s="7"/>
    </row>
    <row r="809" spans="1:51" ht="16" x14ac:dyDescent="0.2">
      <c r="A809" s="168">
        <v>42767.70833323952</v>
      </c>
      <c r="B809" s="171">
        <v>27007.30375045773</v>
      </c>
      <c r="C809">
        <f t="shared" si="13"/>
        <v>2</v>
      </c>
      <c r="D809"/>
      <c r="E809" s="7"/>
      <c r="F809" s="7"/>
      <c r="G809" s="7"/>
      <c r="H809" s="7"/>
      <c r="I809" s="7"/>
      <c r="J809" s="7"/>
      <c r="K809" s="7"/>
      <c r="L809" s="7"/>
      <c r="M809" s="7"/>
      <c r="N809" s="7"/>
      <c r="O809" s="7"/>
      <c r="P809" s="7"/>
      <c r="Q809" s="7"/>
      <c r="R809" s="7"/>
      <c r="S809" s="7"/>
      <c r="T809" s="7"/>
      <c r="U809" s="7"/>
      <c r="V809" s="7"/>
      <c r="W809" s="7"/>
      <c r="X809" s="7"/>
      <c r="Y809" s="7"/>
      <c r="Z809" s="7"/>
      <c r="AA809" s="7"/>
      <c r="AB809" s="7"/>
      <c r="AC809" s="7"/>
      <c r="AD809" s="7"/>
      <c r="AE809" s="7"/>
      <c r="AF809" s="7"/>
      <c r="AG809" s="7"/>
      <c r="AH809" s="7"/>
      <c r="AI809" s="7"/>
      <c r="AJ809" s="7"/>
      <c r="AK809" s="7"/>
      <c r="AL809" s="7"/>
      <c r="AM809" s="7"/>
      <c r="AN809" s="7"/>
      <c r="AO809" s="7"/>
      <c r="AP809" s="7"/>
      <c r="AQ809" s="7"/>
      <c r="AR809" s="7"/>
      <c r="AS809" s="7"/>
      <c r="AT809" s="7"/>
      <c r="AU809" s="7"/>
      <c r="AV809" s="7"/>
      <c r="AW809" s="7"/>
      <c r="AX809" s="7"/>
      <c r="AY809" s="7"/>
    </row>
    <row r="810" spans="1:51" ht="16" x14ac:dyDescent="0.2">
      <c r="A810" s="169">
        <v>42767.749999906184</v>
      </c>
      <c r="B810" s="172">
        <v>29108.600520285385</v>
      </c>
      <c r="C810">
        <f t="shared" si="13"/>
        <v>2</v>
      </c>
      <c r="D810"/>
      <c r="E810" s="7"/>
      <c r="F810" s="7"/>
      <c r="G810" s="7"/>
      <c r="H810" s="7"/>
      <c r="I810" s="7"/>
      <c r="J810" s="7"/>
      <c r="K810" s="7"/>
      <c r="L810" s="7"/>
      <c r="M810" s="7"/>
      <c r="N810" s="7"/>
      <c r="O810" s="7"/>
      <c r="P810" s="7"/>
      <c r="Q810" s="7"/>
      <c r="R810" s="7"/>
      <c r="S810" s="7"/>
      <c r="T810" s="7"/>
      <c r="U810" s="7"/>
      <c r="V810" s="7"/>
      <c r="W810" s="7"/>
      <c r="X810" s="7"/>
      <c r="Y810" s="7"/>
      <c r="Z810" s="7"/>
      <c r="AA810" s="7"/>
      <c r="AB810" s="7"/>
      <c r="AC810" s="7"/>
      <c r="AD810" s="7"/>
      <c r="AE810" s="7"/>
      <c r="AF810" s="7"/>
      <c r="AG810" s="7"/>
      <c r="AH810" s="7"/>
      <c r="AI810" s="7"/>
      <c r="AJ810" s="7"/>
      <c r="AK810" s="7"/>
      <c r="AL810" s="7"/>
      <c r="AM810" s="7"/>
      <c r="AN810" s="7"/>
      <c r="AO810" s="7"/>
      <c r="AP810" s="7"/>
      <c r="AQ810" s="7"/>
      <c r="AR810" s="7"/>
      <c r="AS810" s="7"/>
      <c r="AT810" s="7"/>
      <c r="AU810" s="7"/>
      <c r="AV810" s="7"/>
      <c r="AW810" s="7"/>
      <c r="AX810" s="7"/>
      <c r="AY810" s="7"/>
    </row>
    <row r="811" spans="1:51" ht="16" x14ac:dyDescent="0.2">
      <c r="A811" s="168">
        <v>42767.791666572848</v>
      </c>
      <c r="B811" s="171">
        <v>30075.874877348087</v>
      </c>
      <c r="C811">
        <f t="shared" si="13"/>
        <v>2</v>
      </c>
      <c r="D811"/>
      <c r="E811" s="7"/>
      <c r="F811" s="7"/>
      <c r="G811" s="7"/>
      <c r="H811" s="7"/>
      <c r="I811" s="7"/>
      <c r="J811" s="7"/>
      <c r="K811" s="7"/>
      <c r="L811" s="7"/>
      <c r="M811" s="7"/>
      <c r="N811" s="7"/>
      <c r="O811" s="7"/>
      <c r="P811" s="7"/>
      <c r="Q811" s="7"/>
      <c r="R811" s="7"/>
      <c r="S811" s="7"/>
      <c r="T811" s="7"/>
      <c r="U811" s="7"/>
      <c r="V811" s="7"/>
      <c r="W811" s="7"/>
      <c r="X811" s="7"/>
      <c r="Y811" s="7"/>
      <c r="Z811" s="7"/>
      <c r="AA811" s="7"/>
      <c r="AB811" s="7"/>
      <c r="AC811" s="7"/>
      <c r="AD811" s="7"/>
      <c r="AE811" s="7"/>
      <c r="AF811" s="7"/>
      <c r="AG811" s="7"/>
      <c r="AH811" s="7"/>
      <c r="AI811" s="7"/>
      <c r="AJ811" s="7"/>
      <c r="AK811" s="7"/>
      <c r="AL811" s="7"/>
      <c r="AM811" s="7"/>
      <c r="AN811" s="7"/>
      <c r="AO811" s="7"/>
      <c r="AP811" s="7"/>
      <c r="AQ811" s="7"/>
      <c r="AR811" s="7"/>
      <c r="AS811" s="7"/>
      <c r="AT811" s="7"/>
      <c r="AU811" s="7"/>
      <c r="AV811" s="7"/>
      <c r="AW811" s="7"/>
      <c r="AX811" s="7"/>
      <c r="AY811" s="7"/>
    </row>
    <row r="812" spans="1:51" ht="16" x14ac:dyDescent="0.2">
      <c r="A812" s="169">
        <v>42767.833333239512</v>
      </c>
      <c r="B812" s="172">
        <v>29648.920355519014</v>
      </c>
      <c r="C812">
        <f t="shared" si="13"/>
        <v>2</v>
      </c>
      <c r="D812"/>
      <c r="E812" s="7"/>
      <c r="F812" s="7"/>
      <c r="G812" s="7"/>
      <c r="H812" s="7"/>
      <c r="I812" s="7"/>
      <c r="J812" s="7"/>
      <c r="K812" s="7"/>
      <c r="L812" s="7"/>
      <c r="M812" s="7"/>
      <c r="N812" s="7"/>
      <c r="O812" s="7"/>
      <c r="P812" s="7"/>
      <c r="Q812" s="7"/>
      <c r="R812" s="7"/>
      <c r="S812" s="7"/>
      <c r="T812" s="7"/>
      <c r="U812" s="7"/>
      <c r="V812" s="7"/>
      <c r="W812" s="7"/>
      <c r="X812" s="7"/>
      <c r="Y812" s="7"/>
      <c r="Z812" s="7"/>
      <c r="AA812" s="7"/>
      <c r="AB812" s="7"/>
      <c r="AC812" s="7"/>
      <c r="AD812" s="7"/>
      <c r="AE812" s="7"/>
      <c r="AF812" s="7"/>
      <c r="AG812" s="7"/>
      <c r="AH812" s="7"/>
      <c r="AI812" s="7"/>
      <c r="AJ812" s="7"/>
      <c r="AK812" s="7"/>
      <c r="AL812" s="7"/>
      <c r="AM812" s="7"/>
      <c r="AN812" s="7"/>
      <c r="AO812" s="7"/>
      <c r="AP812" s="7"/>
      <c r="AQ812" s="7"/>
      <c r="AR812" s="7"/>
      <c r="AS812" s="7"/>
      <c r="AT812" s="7"/>
      <c r="AU812" s="7"/>
      <c r="AV812" s="7"/>
      <c r="AW812" s="7"/>
      <c r="AX812" s="7"/>
      <c r="AY812" s="7"/>
    </row>
    <row r="813" spans="1:51" ht="16" x14ac:dyDescent="0.2">
      <c r="A813" s="168">
        <v>42767.874999906177</v>
      </c>
      <c r="B813" s="171">
        <v>28831.508984724987</v>
      </c>
      <c r="C813">
        <f t="shared" si="13"/>
        <v>2</v>
      </c>
      <c r="D813"/>
      <c r="E813" s="7"/>
      <c r="F813" s="7"/>
      <c r="G813" s="7"/>
      <c r="H813" s="7"/>
      <c r="I813" s="7"/>
      <c r="J813" s="7"/>
      <c r="K813" s="7"/>
      <c r="L813" s="7"/>
      <c r="M813" s="7"/>
      <c r="N813" s="7"/>
      <c r="O813" s="7"/>
      <c r="P813" s="7"/>
      <c r="Q813" s="7"/>
      <c r="R813" s="7"/>
      <c r="S813" s="7"/>
      <c r="T813" s="7"/>
      <c r="U813" s="7"/>
      <c r="V813" s="7"/>
      <c r="W813" s="7"/>
      <c r="X813" s="7"/>
      <c r="Y813" s="7"/>
      <c r="Z813" s="7"/>
      <c r="AA813" s="7"/>
      <c r="AB813" s="7"/>
      <c r="AC813" s="7"/>
      <c r="AD813" s="7"/>
      <c r="AE813" s="7"/>
      <c r="AF813" s="7"/>
      <c r="AG813" s="7"/>
      <c r="AH813" s="7"/>
      <c r="AI813" s="7"/>
      <c r="AJ813" s="7"/>
      <c r="AK813" s="7"/>
      <c r="AL813" s="7"/>
      <c r="AM813" s="7"/>
      <c r="AN813" s="7"/>
      <c r="AO813" s="7"/>
      <c r="AP813" s="7"/>
      <c r="AQ813" s="7"/>
      <c r="AR813" s="7"/>
      <c r="AS813" s="7"/>
      <c r="AT813" s="7"/>
      <c r="AU813" s="7"/>
      <c r="AV813" s="7"/>
      <c r="AW813" s="7"/>
      <c r="AX813" s="7"/>
      <c r="AY813" s="7"/>
    </row>
    <row r="814" spans="1:51" ht="16" x14ac:dyDescent="0.2">
      <c r="A814" s="169">
        <v>42767.916666572841</v>
      </c>
      <c r="B814" s="172">
        <v>27256.874999276177</v>
      </c>
      <c r="C814">
        <f t="shared" si="13"/>
        <v>2</v>
      </c>
      <c r="D814"/>
      <c r="E814" s="7"/>
      <c r="F814" s="7"/>
      <c r="G814" s="7"/>
      <c r="H814" s="7"/>
      <c r="I814" s="7"/>
      <c r="J814" s="7"/>
      <c r="K814" s="7"/>
      <c r="L814" s="7"/>
      <c r="M814" s="7"/>
      <c r="N814" s="7"/>
      <c r="O814" s="7"/>
      <c r="P814" s="7"/>
      <c r="Q814" s="7"/>
      <c r="R814" s="7"/>
      <c r="S814" s="7"/>
      <c r="T814" s="7"/>
      <c r="U814" s="7"/>
      <c r="V814" s="7"/>
      <c r="W814" s="7"/>
      <c r="X814" s="7"/>
      <c r="Y814" s="7"/>
      <c r="Z814" s="7"/>
      <c r="AA814" s="7"/>
      <c r="AB814" s="7"/>
      <c r="AC814" s="7"/>
      <c r="AD814" s="7"/>
      <c r="AE814" s="7"/>
      <c r="AF814" s="7"/>
      <c r="AG814" s="7"/>
      <c r="AH814" s="7"/>
      <c r="AI814" s="7"/>
      <c r="AJ814" s="7"/>
      <c r="AK814" s="7"/>
      <c r="AL814" s="7"/>
      <c r="AM814" s="7"/>
      <c r="AN814" s="7"/>
      <c r="AO814" s="7"/>
      <c r="AP814" s="7"/>
      <c r="AQ814" s="7"/>
      <c r="AR814" s="7"/>
      <c r="AS814" s="7"/>
      <c r="AT814" s="7"/>
      <c r="AU814" s="7"/>
      <c r="AV814" s="7"/>
      <c r="AW814" s="7"/>
      <c r="AX814" s="7"/>
      <c r="AY814" s="7"/>
    </row>
    <row r="815" spans="1:51" ht="16" x14ac:dyDescent="0.2">
      <c r="A815" s="168">
        <v>42767.958333239505</v>
      </c>
      <c r="B815" s="171">
        <v>25116.095425292922</v>
      </c>
      <c r="C815">
        <f t="shared" si="13"/>
        <v>2</v>
      </c>
      <c r="D815"/>
      <c r="E815" s="7"/>
      <c r="F815" s="7"/>
      <c r="G815" s="7"/>
      <c r="H815" s="7"/>
      <c r="I815" s="7"/>
      <c r="J815" s="7"/>
      <c r="K815" s="7"/>
      <c r="L815" s="7"/>
      <c r="M815" s="7"/>
      <c r="N815" s="7"/>
      <c r="O815" s="7"/>
      <c r="P815" s="7"/>
      <c r="Q815" s="7"/>
      <c r="R815" s="7"/>
      <c r="S815" s="7"/>
      <c r="T815" s="7"/>
      <c r="U815" s="7"/>
      <c r="V815" s="7"/>
      <c r="W815" s="7"/>
      <c r="X815" s="7"/>
      <c r="Y815" s="7"/>
      <c r="Z815" s="7"/>
      <c r="AA815" s="7"/>
      <c r="AB815" s="7"/>
      <c r="AC815" s="7"/>
      <c r="AD815" s="7"/>
      <c r="AE815" s="7"/>
      <c r="AF815" s="7"/>
      <c r="AG815" s="7"/>
      <c r="AH815" s="7"/>
      <c r="AI815" s="7"/>
      <c r="AJ815" s="7"/>
      <c r="AK815" s="7"/>
      <c r="AL815" s="7"/>
      <c r="AM815" s="7"/>
      <c r="AN815" s="7"/>
      <c r="AO815" s="7"/>
      <c r="AP815" s="7"/>
      <c r="AQ815" s="7"/>
      <c r="AR815" s="7"/>
      <c r="AS815" s="7"/>
      <c r="AT815" s="7"/>
      <c r="AU815" s="7"/>
      <c r="AV815" s="7"/>
      <c r="AW815" s="7"/>
      <c r="AX815" s="7"/>
      <c r="AY815" s="7"/>
    </row>
    <row r="816" spans="1:51" ht="16" x14ac:dyDescent="0.2">
      <c r="A816" s="169">
        <v>42767.999999906169</v>
      </c>
      <c r="B816" s="172">
        <v>23461.641460355677</v>
      </c>
      <c r="C816">
        <f t="shared" si="13"/>
        <v>2</v>
      </c>
      <c r="D816"/>
      <c r="E816" s="7"/>
      <c r="F816" s="7"/>
      <c r="G816" s="7"/>
      <c r="H816" s="7"/>
      <c r="I816" s="7"/>
      <c r="J816" s="7"/>
      <c r="K816" s="7"/>
      <c r="L816" s="7"/>
      <c r="M816" s="7"/>
      <c r="N816" s="7"/>
      <c r="O816" s="7"/>
      <c r="P816" s="7"/>
      <c r="Q816" s="7"/>
      <c r="R816" s="7"/>
      <c r="S816" s="7"/>
      <c r="T816" s="7"/>
      <c r="U816" s="7"/>
      <c r="V816" s="7"/>
      <c r="W816" s="7"/>
      <c r="X816" s="7"/>
      <c r="Y816" s="7"/>
      <c r="Z816" s="7"/>
      <c r="AA816" s="7"/>
      <c r="AB816" s="7"/>
      <c r="AC816" s="7"/>
      <c r="AD816" s="7"/>
      <c r="AE816" s="7"/>
      <c r="AF816" s="7"/>
      <c r="AG816" s="7"/>
      <c r="AH816" s="7"/>
      <c r="AI816" s="7"/>
      <c r="AJ816" s="7"/>
      <c r="AK816" s="7"/>
      <c r="AL816" s="7"/>
      <c r="AM816" s="7"/>
      <c r="AN816" s="7"/>
      <c r="AO816" s="7"/>
      <c r="AP816" s="7"/>
      <c r="AQ816" s="7"/>
      <c r="AR816" s="7"/>
      <c r="AS816" s="7"/>
      <c r="AT816" s="7"/>
      <c r="AU816" s="7"/>
      <c r="AV816" s="7"/>
      <c r="AW816" s="7"/>
      <c r="AX816" s="7"/>
      <c r="AY816" s="7"/>
    </row>
    <row r="817" spans="1:51" ht="16" x14ac:dyDescent="0.2">
      <c r="A817" s="168">
        <v>42768.041666572833</v>
      </c>
      <c r="B817" s="171">
        <v>22388.356658943419</v>
      </c>
      <c r="C817">
        <f t="shared" si="13"/>
        <v>2</v>
      </c>
      <c r="D817"/>
      <c r="E817" s="7"/>
      <c r="F817" s="7"/>
      <c r="G817" s="7"/>
      <c r="H817" s="7"/>
      <c r="I817" s="7"/>
      <c r="J817" s="7"/>
      <c r="K817" s="7"/>
      <c r="L817" s="7"/>
      <c r="M817" s="7"/>
      <c r="N817" s="7"/>
      <c r="O817" s="7"/>
      <c r="P817" s="7"/>
      <c r="Q817" s="7"/>
      <c r="R817" s="7"/>
      <c r="S817" s="7"/>
      <c r="T817" s="7"/>
      <c r="U817" s="7"/>
      <c r="V817" s="7"/>
      <c r="W817" s="7"/>
      <c r="X817" s="7"/>
      <c r="Y817" s="7"/>
      <c r="Z817" s="7"/>
      <c r="AA817" s="7"/>
      <c r="AB817" s="7"/>
      <c r="AC817" s="7"/>
      <c r="AD817" s="7"/>
      <c r="AE817" s="7"/>
      <c r="AF817" s="7"/>
      <c r="AG817" s="7"/>
      <c r="AH817" s="7"/>
      <c r="AI817" s="7"/>
      <c r="AJ817" s="7"/>
      <c r="AK817" s="7"/>
      <c r="AL817" s="7"/>
      <c r="AM817" s="7"/>
      <c r="AN817" s="7"/>
      <c r="AO817" s="7"/>
      <c r="AP817" s="7"/>
      <c r="AQ817" s="7"/>
      <c r="AR817" s="7"/>
      <c r="AS817" s="7"/>
      <c r="AT817" s="7"/>
      <c r="AU817" s="7"/>
      <c r="AV817" s="7"/>
      <c r="AW817" s="7"/>
      <c r="AX817" s="7"/>
      <c r="AY817" s="7"/>
    </row>
    <row r="818" spans="1:51" ht="16" x14ac:dyDescent="0.2">
      <c r="A818" s="169">
        <v>42768.083333239498</v>
      </c>
      <c r="B818" s="172">
        <v>21598.123992351277</v>
      </c>
      <c r="C818">
        <f t="shared" ref="C818:C881" si="14">MONTH(A818)</f>
        <v>2</v>
      </c>
      <c r="D818"/>
      <c r="E818" s="7"/>
      <c r="F818" s="7"/>
      <c r="G818" s="7"/>
      <c r="H818" s="7"/>
      <c r="I818" s="7"/>
      <c r="J818" s="7"/>
      <c r="K818" s="7"/>
      <c r="L818" s="7"/>
      <c r="M818" s="7"/>
      <c r="N818" s="7"/>
      <c r="O818" s="7"/>
      <c r="P818" s="7"/>
      <c r="Q818" s="7"/>
      <c r="R818" s="7"/>
      <c r="S818" s="7"/>
      <c r="T818" s="7"/>
      <c r="U818" s="7"/>
      <c r="V818" s="7"/>
      <c r="W818" s="7"/>
      <c r="X818" s="7"/>
      <c r="Y818" s="7"/>
      <c r="Z818" s="7"/>
      <c r="AA818" s="7"/>
      <c r="AB818" s="7"/>
      <c r="AC818" s="7"/>
      <c r="AD818" s="7"/>
      <c r="AE818" s="7"/>
      <c r="AF818" s="7"/>
      <c r="AG818" s="7"/>
      <c r="AH818" s="7"/>
      <c r="AI818" s="7"/>
      <c r="AJ818" s="7"/>
      <c r="AK818" s="7"/>
      <c r="AL818" s="7"/>
      <c r="AM818" s="7"/>
      <c r="AN818" s="7"/>
      <c r="AO818" s="7"/>
      <c r="AP818" s="7"/>
      <c r="AQ818" s="7"/>
      <c r="AR818" s="7"/>
      <c r="AS818" s="7"/>
      <c r="AT818" s="7"/>
      <c r="AU818" s="7"/>
      <c r="AV818" s="7"/>
      <c r="AW818" s="7"/>
      <c r="AX818" s="7"/>
      <c r="AY818" s="7"/>
    </row>
    <row r="819" spans="1:51" ht="16" x14ac:dyDescent="0.2">
      <c r="A819" s="168">
        <v>42768.124999906162</v>
      </c>
      <c r="B819" s="171">
        <v>21239.029077528266</v>
      </c>
      <c r="C819">
        <f t="shared" si="14"/>
        <v>2</v>
      </c>
      <c r="D819"/>
      <c r="E819" s="7"/>
      <c r="F819" s="7"/>
      <c r="G819" s="7"/>
      <c r="H819" s="7"/>
      <c r="I819" s="7"/>
      <c r="J819" s="7"/>
      <c r="K819" s="7"/>
      <c r="L819" s="7"/>
      <c r="M819" s="7"/>
      <c r="N819" s="7"/>
      <c r="O819" s="7"/>
      <c r="P819" s="7"/>
      <c r="Q819" s="7"/>
      <c r="R819" s="7"/>
      <c r="S819" s="7"/>
      <c r="T819" s="7"/>
      <c r="U819" s="7"/>
      <c r="V819" s="7"/>
      <c r="W819" s="7"/>
      <c r="X819" s="7"/>
      <c r="Y819" s="7"/>
      <c r="Z819" s="7"/>
      <c r="AA819" s="7"/>
      <c r="AB819" s="7"/>
      <c r="AC819" s="7"/>
      <c r="AD819" s="7"/>
      <c r="AE819" s="7"/>
      <c r="AF819" s="7"/>
      <c r="AG819" s="7"/>
      <c r="AH819" s="7"/>
      <c r="AI819" s="7"/>
      <c r="AJ819" s="7"/>
      <c r="AK819" s="7"/>
      <c r="AL819" s="7"/>
      <c r="AM819" s="7"/>
      <c r="AN819" s="7"/>
      <c r="AO819" s="7"/>
      <c r="AP819" s="7"/>
      <c r="AQ819" s="7"/>
      <c r="AR819" s="7"/>
      <c r="AS819" s="7"/>
      <c r="AT819" s="7"/>
      <c r="AU819" s="7"/>
      <c r="AV819" s="7"/>
      <c r="AW819" s="7"/>
      <c r="AX819" s="7"/>
      <c r="AY819" s="7"/>
    </row>
    <row r="820" spans="1:51" ht="16" x14ac:dyDescent="0.2">
      <c r="A820" s="169">
        <v>42768.166666572826</v>
      </c>
      <c r="B820" s="172">
        <v>21107.904829924213</v>
      </c>
      <c r="C820">
        <f t="shared" si="14"/>
        <v>2</v>
      </c>
      <c r="D820"/>
      <c r="E820" s="7"/>
      <c r="F820" s="7"/>
      <c r="G820" s="7"/>
      <c r="H820" s="7"/>
      <c r="I820" s="7"/>
      <c r="J820" s="7"/>
      <c r="K820" s="7"/>
      <c r="L820" s="7"/>
      <c r="M820" s="7"/>
      <c r="N820" s="7"/>
      <c r="O820" s="7"/>
      <c r="P820" s="7"/>
      <c r="Q820" s="7"/>
      <c r="R820" s="7"/>
      <c r="S820" s="7"/>
      <c r="T820" s="7"/>
      <c r="U820" s="7"/>
      <c r="V820" s="7"/>
      <c r="W820" s="7"/>
      <c r="X820" s="7"/>
      <c r="Y820" s="7"/>
      <c r="Z820" s="7"/>
      <c r="AA820" s="7"/>
      <c r="AB820" s="7"/>
      <c r="AC820" s="7"/>
      <c r="AD820" s="7"/>
      <c r="AE820" s="7"/>
      <c r="AF820" s="7"/>
      <c r="AG820" s="7"/>
      <c r="AH820" s="7"/>
      <c r="AI820" s="7"/>
      <c r="AJ820" s="7"/>
      <c r="AK820" s="7"/>
      <c r="AL820" s="7"/>
      <c r="AM820" s="7"/>
      <c r="AN820" s="7"/>
      <c r="AO820" s="7"/>
      <c r="AP820" s="7"/>
      <c r="AQ820" s="7"/>
      <c r="AR820" s="7"/>
      <c r="AS820" s="7"/>
      <c r="AT820" s="7"/>
      <c r="AU820" s="7"/>
      <c r="AV820" s="7"/>
      <c r="AW820" s="7"/>
      <c r="AX820" s="7"/>
      <c r="AY820" s="7"/>
    </row>
    <row r="821" spans="1:51" ht="16" x14ac:dyDescent="0.2">
      <c r="A821" s="168">
        <v>42768.20833323949</v>
      </c>
      <c r="B821" s="171">
        <v>21664.625637747315</v>
      </c>
      <c r="C821">
        <f t="shared" si="14"/>
        <v>2</v>
      </c>
      <c r="D821"/>
      <c r="E821" s="7"/>
      <c r="F821" s="7"/>
      <c r="G821" s="7"/>
      <c r="H821" s="7"/>
      <c r="I821" s="7"/>
      <c r="J821" s="7"/>
      <c r="K821" s="7"/>
      <c r="L821" s="7"/>
      <c r="M821" s="7"/>
      <c r="N821" s="7"/>
      <c r="O821" s="7"/>
      <c r="P821" s="7"/>
      <c r="Q821" s="7"/>
      <c r="R821" s="7"/>
      <c r="S821" s="7"/>
      <c r="T821" s="7"/>
      <c r="U821" s="7"/>
      <c r="V821" s="7"/>
      <c r="W821" s="7"/>
      <c r="X821" s="7"/>
      <c r="Y821" s="7"/>
      <c r="Z821" s="7"/>
      <c r="AA821" s="7"/>
      <c r="AB821" s="7"/>
      <c r="AC821" s="7"/>
      <c r="AD821" s="7"/>
      <c r="AE821" s="7"/>
      <c r="AF821" s="7"/>
      <c r="AG821" s="7"/>
      <c r="AH821" s="7"/>
      <c r="AI821" s="7"/>
      <c r="AJ821" s="7"/>
      <c r="AK821" s="7"/>
      <c r="AL821" s="7"/>
      <c r="AM821" s="7"/>
      <c r="AN821" s="7"/>
      <c r="AO821" s="7"/>
      <c r="AP821" s="7"/>
      <c r="AQ821" s="7"/>
      <c r="AR821" s="7"/>
      <c r="AS821" s="7"/>
      <c r="AT821" s="7"/>
      <c r="AU821" s="7"/>
      <c r="AV821" s="7"/>
      <c r="AW821" s="7"/>
      <c r="AX821" s="7"/>
      <c r="AY821" s="7"/>
    </row>
    <row r="822" spans="1:51" ht="16" x14ac:dyDescent="0.2">
      <c r="A822" s="169">
        <v>42768.249999906155</v>
      </c>
      <c r="B822" s="172">
        <v>23144.330474568309</v>
      </c>
      <c r="C822">
        <f t="shared" si="14"/>
        <v>2</v>
      </c>
      <c r="D822"/>
      <c r="E822" s="7"/>
      <c r="F822" s="7"/>
      <c r="G822" s="7"/>
      <c r="H822" s="7"/>
      <c r="I822" s="7"/>
      <c r="J822" s="7"/>
      <c r="K822" s="7"/>
      <c r="L822" s="7"/>
      <c r="M822" s="7"/>
      <c r="N822" s="7"/>
      <c r="O822" s="7"/>
      <c r="P822" s="7"/>
      <c r="Q822" s="7"/>
      <c r="R822" s="7"/>
      <c r="S822" s="7"/>
      <c r="T822" s="7"/>
      <c r="U822" s="7"/>
      <c r="V822" s="7"/>
      <c r="W822" s="7"/>
      <c r="X822" s="7"/>
      <c r="Y822" s="7"/>
      <c r="Z822" s="7"/>
      <c r="AA822" s="7"/>
      <c r="AB822" s="7"/>
      <c r="AC822" s="7"/>
      <c r="AD822" s="7"/>
      <c r="AE822" s="7"/>
      <c r="AF822" s="7"/>
      <c r="AG822" s="7"/>
      <c r="AH822" s="7"/>
      <c r="AI822" s="7"/>
      <c r="AJ822" s="7"/>
      <c r="AK822" s="7"/>
      <c r="AL822" s="7"/>
      <c r="AM822" s="7"/>
      <c r="AN822" s="7"/>
      <c r="AO822" s="7"/>
      <c r="AP822" s="7"/>
      <c r="AQ822" s="7"/>
      <c r="AR822" s="7"/>
      <c r="AS822" s="7"/>
      <c r="AT822" s="7"/>
      <c r="AU822" s="7"/>
      <c r="AV822" s="7"/>
      <c r="AW822" s="7"/>
      <c r="AX822" s="7"/>
      <c r="AY822" s="7"/>
    </row>
    <row r="823" spans="1:51" ht="16" x14ac:dyDescent="0.2">
      <c r="A823" s="168">
        <v>42768.291666572819</v>
      </c>
      <c r="B823" s="171">
        <v>25815.552004010464</v>
      </c>
      <c r="C823">
        <f t="shared" si="14"/>
        <v>2</v>
      </c>
      <c r="D823"/>
      <c r="E823" s="7"/>
      <c r="F823" s="7"/>
      <c r="G823" s="7"/>
      <c r="H823" s="7"/>
      <c r="I823" s="7"/>
      <c r="J823" s="7"/>
      <c r="K823" s="7"/>
      <c r="L823" s="7"/>
      <c r="M823" s="7"/>
      <c r="N823" s="7"/>
      <c r="O823" s="7"/>
      <c r="P823" s="7"/>
      <c r="Q823" s="7"/>
      <c r="R823" s="7"/>
      <c r="S823" s="7"/>
      <c r="T823" s="7"/>
      <c r="U823" s="7"/>
      <c r="V823" s="7"/>
      <c r="W823" s="7"/>
      <c r="X823" s="7"/>
      <c r="Y823" s="7"/>
      <c r="Z823" s="7"/>
      <c r="AA823" s="7"/>
      <c r="AB823" s="7"/>
      <c r="AC823" s="7"/>
      <c r="AD823" s="7"/>
      <c r="AE823" s="7"/>
      <c r="AF823" s="7"/>
      <c r="AG823" s="7"/>
      <c r="AH823" s="7"/>
      <c r="AI823" s="7"/>
      <c r="AJ823" s="7"/>
      <c r="AK823" s="7"/>
      <c r="AL823" s="7"/>
      <c r="AM823" s="7"/>
      <c r="AN823" s="7"/>
      <c r="AO823" s="7"/>
      <c r="AP823" s="7"/>
      <c r="AQ823" s="7"/>
      <c r="AR823" s="7"/>
      <c r="AS823" s="7"/>
      <c r="AT823" s="7"/>
      <c r="AU823" s="7"/>
      <c r="AV823" s="7"/>
      <c r="AW823" s="7"/>
      <c r="AX823" s="7"/>
      <c r="AY823" s="7"/>
    </row>
    <row r="824" spans="1:51" ht="16" x14ac:dyDescent="0.2">
      <c r="A824" s="169">
        <v>42768.333333239483</v>
      </c>
      <c r="B824" s="172">
        <v>27130.418175396058</v>
      </c>
      <c r="C824">
        <f t="shared" si="14"/>
        <v>2</v>
      </c>
      <c r="D824"/>
      <c r="E824" s="7"/>
      <c r="F824" s="7"/>
      <c r="G824" s="7"/>
      <c r="H824" s="7"/>
      <c r="I824" s="7"/>
      <c r="J824" s="7"/>
      <c r="K824" s="7"/>
      <c r="L824" s="7"/>
      <c r="M824" s="7"/>
      <c r="N824" s="7"/>
      <c r="O824" s="7"/>
      <c r="P824" s="7"/>
      <c r="Q824" s="7"/>
      <c r="R824" s="7"/>
      <c r="S824" s="7"/>
      <c r="T824" s="7"/>
      <c r="U824" s="7"/>
      <c r="V824" s="7"/>
      <c r="W824" s="7"/>
      <c r="X824" s="7"/>
      <c r="Y824" s="7"/>
      <c r="Z824" s="7"/>
      <c r="AA824" s="7"/>
      <c r="AB824" s="7"/>
      <c r="AC824" s="7"/>
      <c r="AD824" s="7"/>
      <c r="AE824" s="7"/>
      <c r="AF824" s="7"/>
      <c r="AG824" s="7"/>
      <c r="AH824" s="7"/>
      <c r="AI824" s="7"/>
      <c r="AJ824" s="7"/>
      <c r="AK824" s="7"/>
      <c r="AL824" s="7"/>
      <c r="AM824" s="7"/>
      <c r="AN824" s="7"/>
      <c r="AO824" s="7"/>
      <c r="AP824" s="7"/>
      <c r="AQ824" s="7"/>
      <c r="AR824" s="7"/>
      <c r="AS824" s="7"/>
      <c r="AT824" s="7"/>
      <c r="AU824" s="7"/>
      <c r="AV824" s="7"/>
      <c r="AW824" s="7"/>
      <c r="AX824" s="7"/>
      <c r="AY824" s="7"/>
    </row>
    <row r="825" spans="1:51" ht="16" x14ac:dyDescent="0.2">
      <c r="A825" s="168">
        <v>42768.374999906147</v>
      </c>
      <c r="B825" s="171">
        <v>26916.717676977194</v>
      </c>
      <c r="C825">
        <f t="shared" si="14"/>
        <v>2</v>
      </c>
      <c r="D825"/>
      <c r="E825" s="7"/>
      <c r="F825" s="7"/>
      <c r="G825" s="7"/>
      <c r="H825" s="7"/>
      <c r="I825" s="7"/>
      <c r="J825" s="7"/>
      <c r="K825" s="7"/>
      <c r="L825" s="7"/>
      <c r="M825" s="7"/>
      <c r="N825" s="7"/>
      <c r="O825" s="7"/>
      <c r="P825" s="7"/>
      <c r="Q825" s="7"/>
      <c r="R825" s="7"/>
      <c r="S825" s="7"/>
      <c r="T825" s="7"/>
      <c r="U825" s="7"/>
      <c r="V825" s="7"/>
      <c r="W825" s="7"/>
      <c r="X825" s="7"/>
      <c r="Y825" s="7"/>
      <c r="Z825" s="7"/>
      <c r="AA825" s="7"/>
      <c r="AB825" s="7"/>
      <c r="AC825" s="7"/>
      <c r="AD825" s="7"/>
      <c r="AE825" s="7"/>
      <c r="AF825" s="7"/>
      <c r="AG825" s="7"/>
      <c r="AH825" s="7"/>
      <c r="AI825" s="7"/>
      <c r="AJ825" s="7"/>
      <c r="AK825" s="7"/>
      <c r="AL825" s="7"/>
      <c r="AM825" s="7"/>
      <c r="AN825" s="7"/>
      <c r="AO825" s="7"/>
      <c r="AP825" s="7"/>
      <c r="AQ825" s="7"/>
      <c r="AR825" s="7"/>
      <c r="AS825" s="7"/>
      <c r="AT825" s="7"/>
      <c r="AU825" s="7"/>
      <c r="AV825" s="7"/>
      <c r="AW825" s="7"/>
      <c r="AX825" s="7"/>
      <c r="AY825" s="7"/>
    </row>
    <row r="826" spans="1:51" ht="16" x14ac:dyDescent="0.2">
      <c r="A826" s="169">
        <v>42768.416666572812</v>
      </c>
      <c r="B826" s="172">
        <v>26645.602342567385</v>
      </c>
      <c r="C826">
        <f t="shared" si="14"/>
        <v>2</v>
      </c>
      <c r="D826"/>
      <c r="E826" s="7"/>
      <c r="F826" s="7"/>
      <c r="G826" s="7"/>
      <c r="H826" s="7"/>
      <c r="I826" s="7"/>
      <c r="J826" s="7"/>
      <c r="K826" s="7"/>
      <c r="L826" s="7"/>
      <c r="M826" s="7"/>
      <c r="N826" s="7"/>
      <c r="O826" s="7"/>
      <c r="P826" s="7"/>
      <c r="Q826" s="7"/>
      <c r="R826" s="7"/>
      <c r="S826" s="7"/>
      <c r="T826" s="7"/>
      <c r="U826" s="7"/>
      <c r="V826" s="7"/>
      <c r="W826" s="7"/>
      <c r="X826" s="7"/>
      <c r="Y826" s="7"/>
      <c r="Z826" s="7"/>
      <c r="AA826" s="7"/>
      <c r="AB826" s="7"/>
      <c r="AC826" s="7"/>
      <c r="AD826" s="7"/>
      <c r="AE826" s="7"/>
      <c r="AF826" s="7"/>
      <c r="AG826" s="7"/>
      <c r="AH826" s="7"/>
      <c r="AI826" s="7"/>
      <c r="AJ826" s="7"/>
      <c r="AK826" s="7"/>
      <c r="AL826" s="7"/>
      <c r="AM826" s="7"/>
      <c r="AN826" s="7"/>
      <c r="AO826" s="7"/>
      <c r="AP826" s="7"/>
      <c r="AQ826" s="7"/>
      <c r="AR826" s="7"/>
      <c r="AS826" s="7"/>
      <c r="AT826" s="7"/>
      <c r="AU826" s="7"/>
      <c r="AV826" s="7"/>
      <c r="AW826" s="7"/>
      <c r="AX826" s="7"/>
      <c r="AY826" s="7"/>
    </row>
    <row r="827" spans="1:51" ht="16" x14ac:dyDescent="0.2">
      <c r="A827" s="168">
        <v>42768.458333239476</v>
      </c>
      <c r="B827" s="171">
        <v>26315.509250840736</v>
      </c>
      <c r="C827">
        <f t="shared" si="14"/>
        <v>2</v>
      </c>
      <c r="D827"/>
      <c r="E827" s="7"/>
      <c r="F827" s="7"/>
      <c r="G827" s="7"/>
      <c r="H827" s="7"/>
      <c r="I827" s="7"/>
      <c r="J827" s="7"/>
      <c r="K827" s="7"/>
      <c r="L827" s="7"/>
      <c r="M827" s="7"/>
      <c r="N827" s="7"/>
      <c r="O827" s="7"/>
      <c r="P827" s="7"/>
      <c r="Q827" s="7"/>
      <c r="R827" s="7"/>
      <c r="S827" s="7"/>
      <c r="T827" s="7"/>
      <c r="U827" s="7"/>
      <c r="V827" s="7"/>
      <c r="W827" s="7"/>
      <c r="X827" s="7"/>
      <c r="Y827" s="7"/>
      <c r="Z827" s="7"/>
      <c r="AA827" s="7"/>
      <c r="AB827" s="7"/>
      <c r="AC827" s="7"/>
      <c r="AD827" s="7"/>
      <c r="AE827" s="7"/>
      <c r="AF827" s="7"/>
      <c r="AG827" s="7"/>
      <c r="AH827" s="7"/>
      <c r="AI827" s="7"/>
      <c r="AJ827" s="7"/>
      <c r="AK827" s="7"/>
      <c r="AL827" s="7"/>
      <c r="AM827" s="7"/>
      <c r="AN827" s="7"/>
      <c r="AO827" s="7"/>
      <c r="AP827" s="7"/>
      <c r="AQ827" s="7"/>
      <c r="AR827" s="7"/>
      <c r="AS827" s="7"/>
      <c r="AT827" s="7"/>
      <c r="AU827" s="7"/>
      <c r="AV827" s="7"/>
      <c r="AW827" s="7"/>
      <c r="AX827" s="7"/>
      <c r="AY827" s="7"/>
    </row>
    <row r="828" spans="1:51" ht="16" x14ac:dyDescent="0.2">
      <c r="A828" s="169">
        <v>42768.49999990614</v>
      </c>
      <c r="B828" s="172">
        <v>25911.867699962622</v>
      </c>
      <c r="C828">
        <f t="shared" si="14"/>
        <v>2</v>
      </c>
      <c r="D828"/>
      <c r="E828" s="7"/>
      <c r="F828" s="7"/>
      <c r="G828" s="7"/>
      <c r="H828" s="7"/>
      <c r="I828" s="7"/>
      <c r="J828" s="7"/>
      <c r="K828" s="7"/>
      <c r="L828" s="7"/>
      <c r="M828" s="7"/>
      <c r="N828" s="7"/>
      <c r="O828" s="7"/>
      <c r="P828" s="7"/>
      <c r="Q828" s="7"/>
      <c r="R828" s="7"/>
      <c r="S828" s="7"/>
      <c r="T828" s="7"/>
      <c r="U828" s="7"/>
      <c r="V828" s="7"/>
      <c r="W828" s="7"/>
      <c r="X828" s="7"/>
      <c r="Y828" s="7"/>
      <c r="Z828" s="7"/>
      <c r="AA828" s="7"/>
      <c r="AB828" s="7"/>
      <c r="AC828" s="7"/>
      <c r="AD828" s="7"/>
      <c r="AE828" s="7"/>
      <c r="AF828" s="7"/>
      <c r="AG828" s="7"/>
      <c r="AH828" s="7"/>
      <c r="AI828" s="7"/>
      <c r="AJ828" s="7"/>
      <c r="AK828" s="7"/>
      <c r="AL828" s="7"/>
      <c r="AM828" s="7"/>
      <c r="AN828" s="7"/>
      <c r="AO828" s="7"/>
      <c r="AP828" s="7"/>
      <c r="AQ828" s="7"/>
      <c r="AR828" s="7"/>
      <c r="AS828" s="7"/>
      <c r="AT828" s="7"/>
      <c r="AU828" s="7"/>
      <c r="AV828" s="7"/>
      <c r="AW828" s="7"/>
      <c r="AX828" s="7"/>
      <c r="AY828" s="7"/>
    </row>
    <row r="829" spans="1:51" ht="16" x14ac:dyDescent="0.2">
      <c r="A829" s="168">
        <v>42768.541666572804</v>
      </c>
      <c r="B829" s="171">
        <v>25918.589905885648</v>
      </c>
      <c r="C829">
        <f t="shared" si="14"/>
        <v>2</v>
      </c>
      <c r="D829"/>
      <c r="E829" s="7"/>
      <c r="F829" s="7"/>
      <c r="G829" s="7"/>
      <c r="H829" s="7"/>
      <c r="I829" s="7"/>
      <c r="J829" s="7"/>
      <c r="K829" s="7"/>
      <c r="L829" s="7"/>
      <c r="M829" s="7"/>
      <c r="N829" s="7"/>
      <c r="O829" s="7"/>
      <c r="P829" s="7"/>
      <c r="Q829" s="7"/>
      <c r="R829" s="7"/>
      <c r="S829" s="7"/>
      <c r="T829" s="7"/>
      <c r="U829" s="7"/>
      <c r="V829" s="7"/>
      <c r="W829" s="7"/>
      <c r="X829" s="7"/>
      <c r="Y829" s="7"/>
      <c r="Z829" s="7"/>
      <c r="AA829" s="7"/>
      <c r="AB829" s="7"/>
      <c r="AC829" s="7"/>
      <c r="AD829" s="7"/>
      <c r="AE829" s="7"/>
      <c r="AF829" s="7"/>
      <c r="AG829" s="7"/>
      <c r="AH829" s="7"/>
      <c r="AI829" s="7"/>
      <c r="AJ829" s="7"/>
      <c r="AK829" s="7"/>
      <c r="AL829" s="7"/>
      <c r="AM829" s="7"/>
      <c r="AN829" s="7"/>
      <c r="AO829" s="7"/>
      <c r="AP829" s="7"/>
      <c r="AQ829" s="7"/>
      <c r="AR829" s="7"/>
      <c r="AS829" s="7"/>
      <c r="AT829" s="7"/>
      <c r="AU829" s="7"/>
      <c r="AV829" s="7"/>
      <c r="AW829" s="7"/>
      <c r="AX829" s="7"/>
      <c r="AY829" s="7"/>
    </row>
    <row r="830" spans="1:51" ht="16" x14ac:dyDescent="0.2">
      <c r="A830" s="169">
        <v>42768.583333239469</v>
      </c>
      <c r="B830" s="172">
        <v>26047.198141776713</v>
      </c>
      <c r="C830">
        <f t="shared" si="14"/>
        <v>2</v>
      </c>
      <c r="D830"/>
      <c r="E830" s="7"/>
      <c r="F830" s="7"/>
      <c r="G830" s="7"/>
      <c r="H830" s="7"/>
      <c r="I830" s="7"/>
      <c r="J830" s="7"/>
      <c r="K830" s="7"/>
      <c r="L830" s="7"/>
      <c r="M830" s="7"/>
      <c r="N830" s="7"/>
      <c r="O830" s="7"/>
      <c r="P830" s="7"/>
      <c r="Q830" s="7"/>
      <c r="R830" s="7"/>
      <c r="S830" s="7"/>
      <c r="T830" s="7"/>
      <c r="U830" s="7"/>
      <c r="V830" s="7"/>
      <c r="W830" s="7"/>
      <c r="X830" s="7"/>
      <c r="Y830" s="7"/>
      <c r="Z830" s="7"/>
      <c r="AA830" s="7"/>
      <c r="AB830" s="7"/>
      <c r="AC830" s="7"/>
      <c r="AD830" s="7"/>
      <c r="AE830" s="7"/>
      <c r="AF830" s="7"/>
      <c r="AG830" s="7"/>
      <c r="AH830" s="7"/>
      <c r="AI830" s="7"/>
      <c r="AJ830" s="7"/>
      <c r="AK830" s="7"/>
      <c r="AL830" s="7"/>
      <c r="AM830" s="7"/>
      <c r="AN830" s="7"/>
      <c r="AO830" s="7"/>
      <c r="AP830" s="7"/>
      <c r="AQ830" s="7"/>
      <c r="AR830" s="7"/>
      <c r="AS830" s="7"/>
      <c r="AT830" s="7"/>
      <c r="AU830" s="7"/>
      <c r="AV830" s="7"/>
      <c r="AW830" s="7"/>
      <c r="AX830" s="7"/>
      <c r="AY830" s="7"/>
    </row>
    <row r="831" spans="1:51" ht="16" x14ac:dyDescent="0.2">
      <c r="A831" s="168">
        <v>42768.624999906133</v>
      </c>
      <c r="B831" s="171">
        <v>26178.505043152356</v>
      </c>
      <c r="C831">
        <f t="shared" si="14"/>
        <v>2</v>
      </c>
      <c r="D831"/>
      <c r="E831" s="7"/>
      <c r="F831" s="7"/>
      <c r="G831" s="7"/>
      <c r="H831" s="7"/>
      <c r="I831" s="7"/>
      <c r="J831" s="7"/>
      <c r="K831" s="7"/>
      <c r="L831" s="7"/>
      <c r="M831" s="7"/>
      <c r="N831" s="7"/>
      <c r="O831" s="7"/>
      <c r="P831" s="7"/>
      <c r="Q831" s="7"/>
      <c r="R831" s="7"/>
      <c r="S831" s="7"/>
      <c r="T831" s="7"/>
      <c r="U831" s="7"/>
      <c r="V831" s="7"/>
      <c r="W831" s="7"/>
      <c r="X831" s="7"/>
      <c r="Y831" s="7"/>
      <c r="Z831" s="7"/>
      <c r="AA831" s="7"/>
      <c r="AB831" s="7"/>
      <c r="AC831" s="7"/>
      <c r="AD831" s="7"/>
      <c r="AE831" s="7"/>
      <c r="AF831" s="7"/>
      <c r="AG831" s="7"/>
      <c r="AH831" s="7"/>
      <c r="AI831" s="7"/>
      <c r="AJ831" s="7"/>
      <c r="AK831" s="7"/>
      <c r="AL831" s="7"/>
      <c r="AM831" s="7"/>
      <c r="AN831" s="7"/>
      <c r="AO831" s="7"/>
      <c r="AP831" s="7"/>
      <c r="AQ831" s="7"/>
      <c r="AR831" s="7"/>
      <c r="AS831" s="7"/>
      <c r="AT831" s="7"/>
      <c r="AU831" s="7"/>
      <c r="AV831" s="7"/>
      <c r="AW831" s="7"/>
      <c r="AX831" s="7"/>
      <c r="AY831" s="7"/>
    </row>
    <row r="832" spans="1:51" ht="16" x14ac:dyDescent="0.2">
      <c r="A832" s="169">
        <v>42768.666666572797</v>
      </c>
      <c r="B832" s="172">
        <v>26396.451425779138</v>
      </c>
      <c r="C832">
        <f t="shared" si="14"/>
        <v>2</v>
      </c>
      <c r="D832"/>
      <c r="E832" s="7"/>
      <c r="F832" s="7"/>
      <c r="G832" s="7"/>
      <c r="H832" s="7"/>
      <c r="I832" s="7"/>
      <c r="J832" s="7"/>
      <c r="K832" s="7"/>
      <c r="L832" s="7"/>
      <c r="M832" s="7"/>
      <c r="N832" s="7"/>
      <c r="O832" s="7"/>
      <c r="P832" s="7"/>
      <c r="Q832" s="7"/>
      <c r="R832" s="7"/>
      <c r="S832" s="7"/>
      <c r="T832" s="7"/>
      <c r="U832" s="7"/>
      <c r="V832" s="7"/>
      <c r="W832" s="7"/>
      <c r="X832" s="7"/>
      <c r="Y832" s="7"/>
      <c r="Z832" s="7"/>
      <c r="AA832" s="7"/>
      <c r="AB832" s="7"/>
      <c r="AC832" s="7"/>
      <c r="AD832" s="7"/>
      <c r="AE832" s="7"/>
      <c r="AF832" s="7"/>
      <c r="AG832" s="7"/>
      <c r="AH832" s="7"/>
      <c r="AI832" s="7"/>
      <c r="AJ832" s="7"/>
      <c r="AK832" s="7"/>
      <c r="AL832" s="7"/>
      <c r="AM832" s="7"/>
      <c r="AN832" s="7"/>
      <c r="AO832" s="7"/>
      <c r="AP832" s="7"/>
      <c r="AQ832" s="7"/>
      <c r="AR832" s="7"/>
      <c r="AS832" s="7"/>
      <c r="AT832" s="7"/>
      <c r="AU832" s="7"/>
      <c r="AV832" s="7"/>
      <c r="AW832" s="7"/>
      <c r="AX832" s="7"/>
      <c r="AY832" s="7"/>
    </row>
    <row r="833" spans="1:51" ht="16" x14ac:dyDescent="0.2">
      <c r="A833" s="168">
        <v>42768.708333239461</v>
      </c>
      <c r="B833" s="171">
        <v>27019.520627644892</v>
      </c>
      <c r="C833">
        <f t="shared" si="14"/>
        <v>2</v>
      </c>
      <c r="D833"/>
      <c r="E833" s="7"/>
      <c r="F833" s="7"/>
      <c r="G833" s="7"/>
      <c r="H833" s="7"/>
      <c r="I833" s="7"/>
      <c r="J833" s="7"/>
      <c r="K833" s="7"/>
      <c r="L833" s="7"/>
      <c r="M833" s="7"/>
      <c r="N833" s="7"/>
      <c r="O833" s="7"/>
      <c r="P833" s="7"/>
      <c r="Q833" s="7"/>
      <c r="R833" s="7"/>
      <c r="S833" s="7"/>
      <c r="T833" s="7"/>
      <c r="U833" s="7"/>
      <c r="V833" s="7"/>
      <c r="W833" s="7"/>
      <c r="X833" s="7"/>
      <c r="Y833" s="7"/>
      <c r="Z833" s="7"/>
      <c r="AA833" s="7"/>
      <c r="AB833" s="7"/>
      <c r="AC833" s="7"/>
      <c r="AD833" s="7"/>
      <c r="AE833" s="7"/>
      <c r="AF833" s="7"/>
      <c r="AG833" s="7"/>
      <c r="AH833" s="7"/>
      <c r="AI833" s="7"/>
      <c r="AJ833" s="7"/>
      <c r="AK833" s="7"/>
      <c r="AL833" s="7"/>
      <c r="AM833" s="7"/>
      <c r="AN833" s="7"/>
      <c r="AO833" s="7"/>
      <c r="AP833" s="7"/>
      <c r="AQ833" s="7"/>
      <c r="AR833" s="7"/>
      <c r="AS833" s="7"/>
      <c r="AT833" s="7"/>
      <c r="AU833" s="7"/>
      <c r="AV833" s="7"/>
      <c r="AW833" s="7"/>
      <c r="AX833" s="7"/>
      <c r="AY833" s="7"/>
    </row>
    <row r="834" spans="1:51" ht="16" x14ac:dyDescent="0.2">
      <c r="A834" s="169">
        <v>42768.749999906126</v>
      </c>
      <c r="B834" s="172">
        <v>28976.475492640675</v>
      </c>
      <c r="C834">
        <f t="shared" si="14"/>
        <v>2</v>
      </c>
      <c r="D834"/>
      <c r="E834" s="7"/>
      <c r="F834" s="7"/>
      <c r="G834" s="7"/>
      <c r="H834" s="7"/>
      <c r="I834" s="7"/>
      <c r="J834" s="7"/>
      <c r="K834" s="7"/>
      <c r="L834" s="7"/>
      <c r="M834" s="7"/>
      <c r="N834" s="7"/>
      <c r="O834" s="7"/>
      <c r="P834" s="7"/>
      <c r="Q834" s="7"/>
      <c r="R834" s="7"/>
      <c r="S834" s="7"/>
      <c r="T834" s="7"/>
      <c r="U834" s="7"/>
      <c r="V834" s="7"/>
      <c r="W834" s="7"/>
      <c r="X834" s="7"/>
      <c r="Y834" s="7"/>
      <c r="Z834" s="7"/>
      <c r="AA834" s="7"/>
      <c r="AB834" s="7"/>
      <c r="AC834" s="7"/>
      <c r="AD834" s="7"/>
      <c r="AE834" s="7"/>
      <c r="AF834" s="7"/>
      <c r="AG834" s="7"/>
      <c r="AH834" s="7"/>
      <c r="AI834" s="7"/>
      <c r="AJ834" s="7"/>
      <c r="AK834" s="7"/>
      <c r="AL834" s="7"/>
      <c r="AM834" s="7"/>
      <c r="AN834" s="7"/>
      <c r="AO834" s="7"/>
      <c r="AP834" s="7"/>
      <c r="AQ834" s="7"/>
      <c r="AR834" s="7"/>
      <c r="AS834" s="7"/>
      <c r="AT834" s="7"/>
      <c r="AU834" s="7"/>
      <c r="AV834" s="7"/>
      <c r="AW834" s="7"/>
      <c r="AX834" s="7"/>
      <c r="AY834" s="7"/>
    </row>
    <row r="835" spans="1:51" ht="16" x14ac:dyDescent="0.2">
      <c r="A835" s="168">
        <v>42768.79166657279</v>
      </c>
      <c r="B835" s="171">
        <v>29897.007089358551</v>
      </c>
      <c r="C835">
        <f t="shared" si="14"/>
        <v>2</v>
      </c>
      <c r="D835"/>
      <c r="E835" s="7"/>
      <c r="F835" s="7"/>
      <c r="G835" s="7"/>
      <c r="H835" s="7"/>
      <c r="I835" s="7"/>
      <c r="J835" s="7"/>
      <c r="K835" s="7"/>
      <c r="L835" s="7"/>
      <c r="M835" s="7"/>
      <c r="N835" s="7"/>
      <c r="O835" s="7"/>
      <c r="P835" s="7"/>
      <c r="Q835" s="7"/>
      <c r="R835" s="7"/>
      <c r="S835" s="7"/>
      <c r="T835" s="7"/>
      <c r="U835" s="7"/>
      <c r="V835" s="7"/>
      <c r="W835" s="7"/>
      <c r="X835" s="7"/>
      <c r="Y835" s="7"/>
      <c r="Z835" s="7"/>
      <c r="AA835" s="7"/>
      <c r="AB835" s="7"/>
      <c r="AC835" s="7"/>
      <c r="AD835" s="7"/>
      <c r="AE835" s="7"/>
      <c r="AF835" s="7"/>
      <c r="AG835" s="7"/>
      <c r="AH835" s="7"/>
      <c r="AI835" s="7"/>
      <c r="AJ835" s="7"/>
      <c r="AK835" s="7"/>
      <c r="AL835" s="7"/>
      <c r="AM835" s="7"/>
      <c r="AN835" s="7"/>
      <c r="AO835" s="7"/>
      <c r="AP835" s="7"/>
      <c r="AQ835" s="7"/>
      <c r="AR835" s="7"/>
      <c r="AS835" s="7"/>
      <c r="AT835" s="7"/>
      <c r="AU835" s="7"/>
      <c r="AV835" s="7"/>
      <c r="AW835" s="7"/>
      <c r="AX835" s="7"/>
      <c r="AY835" s="7"/>
    </row>
    <row r="836" spans="1:51" ht="16" x14ac:dyDescent="0.2">
      <c r="A836" s="169">
        <v>42768.833333239454</v>
      </c>
      <c r="B836" s="172">
        <v>29451.702516992696</v>
      </c>
      <c r="C836">
        <f t="shared" si="14"/>
        <v>2</v>
      </c>
      <c r="D836"/>
      <c r="E836" s="7"/>
      <c r="F836" s="7"/>
      <c r="G836" s="7"/>
      <c r="H836" s="7"/>
      <c r="I836" s="7"/>
      <c r="J836" s="7"/>
      <c r="K836" s="7"/>
      <c r="L836" s="7"/>
      <c r="M836" s="7"/>
      <c r="N836" s="7"/>
      <c r="O836" s="7"/>
      <c r="P836" s="7"/>
      <c r="Q836" s="7"/>
      <c r="R836" s="7"/>
      <c r="S836" s="7"/>
      <c r="T836" s="7"/>
      <c r="U836" s="7"/>
      <c r="V836" s="7"/>
      <c r="W836" s="7"/>
      <c r="X836" s="7"/>
      <c r="Y836" s="7"/>
      <c r="Z836" s="7"/>
      <c r="AA836" s="7"/>
      <c r="AB836" s="7"/>
      <c r="AC836" s="7"/>
      <c r="AD836" s="7"/>
      <c r="AE836" s="7"/>
      <c r="AF836" s="7"/>
      <c r="AG836" s="7"/>
      <c r="AH836" s="7"/>
      <c r="AI836" s="7"/>
      <c r="AJ836" s="7"/>
      <c r="AK836" s="7"/>
      <c r="AL836" s="7"/>
      <c r="AM836" s="7"/>
      <c r="AN836" s="7"/>
      <c r="AO836" s="7"/>
      <c r="AP836" s="7"/>
      <c r="AQ836" s="7"/>
      <c r="AR836" s="7"/>
      <c r="AS836" s="7"/>
      <c r="AT836" s="7"/>
      <c r="AU836" s="7"/>
      <c r="AV836" s="7"/>
      <c r="AW836" s="7"/>
      <c r="AX836" s="7"/>
      <c r="AY836" s="7"/>
    </row>
    <row r="837" spans="1:51" ht="16" x14ac:dyDescent="0.2">
      <c r="A837" s="168">
        <v>42768.874999906118</v>
      </c>
      <c r="B837" s="171">
        <v>28636.177376995525</v>
      </c>
      <c r="C837">
        <f t="shared" si="14"/>
        <v>2</v>
      </c>
      <c r="D837"/>
      <c r="E837" s="7"/>
      <c r="F837" s="7"/>
      <c r="G837" s="7"/>
      <c r="H837" s="7"/>
      <c r="I837" s="7"/>
      <c r="J837" s="7"/>
      <c r="K837" s="7"/>
      <c r="L837" s="7"/>
      <c r="M837" s="7"/>
      <c r="N837" s="7"/>
      <c r="O837" s="7"/>
      <c r="P837" s="7"/>
      <c r="Q837" s="7"/>
      <c r="R837" s="7"/>
      <c r="S837" s="7"/>
      <c r="T837" s="7"/>
      <c r="U837" s="7"/>
      <c r="V837" s="7"/>
      <c r="W837" s="7"/>
      <c r="X837" s="7"/>
      <c r="Y837" s="7"/>
      <c r="Z837" s="7"/>
      <c r="AA837" s="7"/>
      <c r="AB837" s="7"/>
      <c r="AC837" s="7"/>
      <c r="AD837" s="7"/>
      <c r="AE837" s="7"/>
      <c r="AF837" s="7"/>
      <c r="AG837" s="7"/>
      <c r="AH837" s="7"/>
      <c r="AI837" s="7"/>
      <c r="AJ837" s="7"/>
      <c r="AK837" s="7"/>
      <c r="AL837" s="7"/>
      <c r="AM837" s="7"/>
      <c r="AN837" s="7"/>
      <c r="AO837" s="7"/>
      <c r="AP837" s="7"/>
      <c r="AQ837" s="7"/>
      <c r="AR837" s="7"/>
      <c r="AS837" s="7"/>
      <c r="AT837" s="7"/>
      <c r="AU837" s="7"/>
      <c r="AV837" s="7"/>
      <c r="AW837" s="7"/>
      <c r="AX837" s="7"/>
      <c r="AY837" s="7"/>
    </row>
    <row r="838" spans="1:51" ht="16" x14ac:dyDescent="0.2">
      <c r="A838" s="169">
        <v>42768.916666572783</v>
      </c>
      <c r="B838" s="172">
        <v>27131.698479251067</v>
      </c>
      <c r="C838">
        <f t="shared" si="14"/>
        <v>2</v>
      </c>
      <c r="D838"/>
      <c r="E838" s="7"/>
      <c r="F838" s="7"/>
      <c r="G838" s="7"/>
      <c r="H838" s="7"/>
      <c r="I838" s="7"/>
      <c r="J838" s="7"/>
      <c r="K838" s="7"/>
      <c r="L838" s="7"/>
      <c r="M838" s="7"/>
      <c r="N838" s="7"/>
      <c r="O838" s="7"/>
      <c r="P838" s="7"/>
      <c r="Q838" s="7"/>
      <c r="R838" s="7"/>
      <c r="S838" s="7"/>
      <c r="T838" s="7"/>
      <c r="U838" s="7"/>
      <c r="V838" s="7"/>
      <c r="W838" s="7"/>
      <c r="X838" s="7"/>
      <c r="Y838" s="7"/>
      <c r="Z838" s="7"/>
      <c r="AA838" s="7"/>
      <c r="AB838" s="7"/>
      <c r="AC838" s="7"/>
      <c r="AD838" s="7"/>
      <c r="AE838" s="7"/>
      <c r="AF838" s="7"/>
      <c r="AG838" s="7"/>
      <c r="AH838" s="7"/>
      <c r="AI838" s="7"/>
      <c r="AJ838" s="7"/>
      <c r="AK838" s="7"/>
      <c r="AL838" s="7"/>
      <c r="AM838" s="7"/>
      <c r="AN838" s="7"/>
      <c r="AO838" s="7"/>
      <c r="AP838" s="7"/>
      <c r="AQ838" s="7"/>
      <c r="AR838" s="7"/>
      <c r="AS838" s="7"/>
      <c r="AT838" s="7"/>
      <c r="AU838" s="7"/>
      <c r="AV838" s="7"/>
      <c r="AW838" s="7"/>
      <c r="AX838" s="7"/>
      <c r="AY838" s="7"/>
    </row>
    <row r="839" spans="1:51" ht="16" x14ac:dyDescent="0.2">
      <c r="A839" s="168">
        <v>42768.958333239447</v>
      </c>
      <c r="B839" s="171">
        <v>25132.406745858359</v>
      </c>
      <c r="C839">
        <f t="shared" si="14"/>
        <v>2</v>
      </c>
      <c r="D839"/>
      <c r="E839" s="7"/>
      <c r="F839" s="7"/>
      <c r="G839" s="7"/>
      <c r="H839" s="7"/>
      <c r="I839" s="7"/>
      <c r="J839" s="7"/>
      <c r="K839" s="7"/>
      <c r="L839" s="7"/>
      <c r="M839" s="7"/>
      <c r="N839" s="7"/>
      <c r="O839" s="7"/>
      <c r="P839" s="7"/>
      <c r="Q839" s="7"/>
      <c r="R839" s="7"/>
      <c r="S839" s="7"/>
      <c r="T839" s="7"/>
      <c r="U839" s="7"/>
      <c r="V839" s="7"/>
      <c r="W839" s="7"/>
      <c r="X839" s="7"/>
      <c r="Y839" s="7"/>
      <c r="Z839" s="7"/>
      <c r="AA839" s="7"/>
      <c r="AB839" s="7"/>
      <c r="AC839" s="7"/>
      <c r="AD839" s="7"/>
      <c r="AE839" s="7"/>
      <c r="AF839" s="7"/>
      <c r="AG839" s="7"/>
      <c r="AH839" s="7"/>
      <c r="AI839" s="7"/>
      <c r="AJ839" s="7"/>
      <c r="AK839" s="7"/>
      <c r="AL839" s="7"/>
      <c r="AM839" s="7"/>
      <c r="AN839" s="7"/>
      <c r="AO839" s="7"/>
      <c r="AP839" s="7"/>
      <c r="AQ839" s="7"/>
      <c r="AR839" s="7"/>
      <c r="AS839" s="7"/>
      <c r="AT839" s="7"/>
      <c r="AU839" s="7"/>
      <c r="AV839" s="7"/>
      <c r="AW839" s="7"/>
      <c r="AX839" s="7"/>
      <c r="AY839" s="7"/>
    </row>
    <row r="840" spans="1:51" ht="16" x14ac:dyDescent="0.2">
      <c r="A840" s="169">
        <v>42768.999999906111</v>
      </c>
      <c r="B840" s="172">
        <v>23257.103850780204</v>
      </c>
      <c r="C840">
        <f t="shared" si="14"/>
        <v>2</v>
      </c>
      <c r="D840"/>
      <c r="E840" s="7"/>
      <c r="F840" s="7"/>
      <c r="G840" s="7"/>
      <c r="H840" s="7"/>
      <c r="I840" s="7"/>
      <c r="J840" s="7"/>
      <c r="K840" s="7"/>
      <c r="L840" s="7"/>
      <c r="M840" s="7"/>
      <c r="N840" s="7"/>
      <c r="O840" s="7"/>
      <c r="P840" s="7"/>
      <c r="Q840" s="7"/>
      <c r="R840" s="7"/>
      <c r="S840" s="7"/>
      <c r="T840" s="7"/>
      <c r="U840" s="7"/>
      <c r="V840" s="7"/>
      <c r="W840" s="7"/>
      <c r="X840" s="7"/>
      <c r="Y840" s="7"/>
      <c r="Z840" s="7"/>
      <c r="AA840" s="7"/>
      <c r="AB840" s="7"/>
      <c r="AC840" s="7"/>
      <c r="AD840" s="7"/>
      <c r="AE840" s="7"/>
      <c r="AF840" s="7"/>
      <c r="AG840" s="7"/>
      <c r="AH840" s="7"/>
      <c r="AI840" s="7"/>
      <c r="AJ840" s="7"/>
      <c r="AK840" s="7"/>
      <c r="AL840" s="7"/>
      <c r="AM840" s="7"/>
      <c r="AN840" s="7"/>
      <c r="AO840" s="7"/>
      <c r="AP840" s="7"/>
      <c r="AQ840" s="7"/>
      <c r="AR840" s="7"/>
      <c r="AS840" s="7"/>
      <c r="AT840" s="7"/>
      <c r="AU840" s="7"/>
      <c r="AV840" s="7"/>
      <c r="AW840" s="7"/>
      <c r="AX840" s="7"/>
      <c r="AY840" s="7"/>
    </row>
    <row r="841" spans="1:51" ht="16" x14ac:dyDescent="0.2">
      <c r="A841" s="168">
        <v>42769.041666572775</v>
      </c>
      <c r="B841" s="171">
        <v>22214.174557701252</v>
      </c>
      <c r="C841">
        <f t="shared" si="14"/>
        <v>2</v>
      </c>
      <c r="D841"/>
      <c r="E841" s="7"/>
      <c r="F841" s="7"/>
      <c r="G841" s="7"/>
      <c r="H841" s="7"/>
      <c r="I841" s="7"/>
      <c r="J841" s="7"/>
      <c r="K841" s="7"/>
      <c r="L841" s="7"/>
      <c r="M841" s="7"/>
      <c r="N841" s="7"/>
      <c r="O841" s="7"/>
      <c r="P841" s="7"/>
      <c r="Q841" s="7"/>
      <c r="R841" s="7"/>
      <c r="S841" s="7"/>
      <c r="T841" s="7"/>
      <c r="U841" s="7"/>
      <c r="V841" s="7"/>
      <c r="W841" s="7"/>
      <c r="X841" s="7"/>
      <c r="Y841" s="7"/>
      <c r="Z841" s="7"/>
      <c r="AA841" s="7"/>
      <c r="AB841" s="7"/>
      <c r="AC841" s="7"/>
      <c r="AD841" s="7"/>
      <c r="AE841" s="7"/>
      <c r="AF841" s="7"/>
      <c r="AG841" s="7"/>
      <c r="AH841" s="7"/>
      <c r="AI841" s="7"/>
      <c r="AJ841" s="7"/>
      <c r="AK841" s="7"/>
      <c r="AL841" s="7"/>
      <c r="AM841" s="7"/>
      <c r="AN841" s="7"/>
      <c r="AO841" s="7"/>
      <c r="AP841" s="7"/>
      <c r="AQ841" s="7"/>
      <c r="AR841" s="7"/>
      <c r="AS841" s="7"/>
      <c r="AT841" s="7"/>
      <c r="AU841" s="7"/>
      <c r="AV841" s="7"/>
      <c r="AW841" s="7"/>
      <c r="AX841" s="7"/>
      <c r="AY841" s="7"/>
    </row>
    <row r="842" spans="1:51" ht="16" x14ac:dyDescent="0.2">
      <c r="A842" s="169">
        <v>42769.08333323944</v>
      </c>
      <c r="B842" s="172">
        <v>21415.666096031797</v>
      </c>
      <c r="C842">
        <f t="shared" si="14"/>
        <v>2</v>
      </c>
      <c r="D842"/>
      <c r="E842" s="7"/>
      <c r="F842" s="7"/>
      <c r="G842" s="7"/>
      <c r="H842" s="7"/>
      <c r="I842" s="7"/>
      <c r="J842" s="7"/>
      <c r="K842" s="7"/>
      <c r="L842" s="7"/>
      <c r="M842" s="7"/>
      <c r="N842" s="7"/>
      <c r="O842" s="7"/>
      <c r="P842" s="7"/>
      <c r="Q842" s="7"/>
      <c r="R842" s="7"/>
      <c r="S842" s="7"/>
      <c r="T842" s="7"/>
      <c r="U842" s="7"/>
      <c r="V842" s="7"/>
      <c r="W842" s="7"/>
      <c r="X842" s="7"/>
      <c r="Y842" s="7"/>
      <c r="Z842" s="7"/>
      <c r="AA842" s="7"/>
      <c r="AB842" s="7"/>
      <c r="AC842" s="7"/>
      <c r="AD842" s="7"/>
      <c r="AE842" s="7"/>
      <c r="AF842" s="7"/>
      <c r="AG842" s="7"/>
      <c r="AH842" s="7"/>
      <c r="AI842" s="7"/>
      <c r="AJ842" s="7"/>
      <c r="AK842" s="7"/>
      <c r="AL842" s="7"/>
      <c r="AM842" s="7"/>
      <c r="AN842" s="7"/>
      <c r="AO842" s="7"/>
      <c r="AP842" s="7"/>
      <c r="AQ842" s="7"/>
      <c r="AR842" s="7"/>
      <c r="AS842" s="7"/>
      <c r="AT842" s="7"/>
      <c r="AU842" s="7"/>
      <c r="AV842" s="7"/>
      <c r="AW842" s="7"/>
      <c r="AX842" s="7"/>
      <c r="AY842" s="7"/>
    </row>
    <row r="843" spans="1:51" ht="16" x14ac:dyDescent="0.2">
      <c r="A843" s="168">
        <v>42769.124999906104</v>
      </c>
      <c r="B843" s="171">
        <v>20927.764173059986</v>
      </c>
      <c r="C843">
        <f t="shared" si="14"/>
        <v>2</v>
      </c>
      <c r="D843"/>
      <c r="E843" s="7"/>
      <c r="F843" s="7"/>
      <c r="G843" s="7"/>
      <c r="H843" s="7"/>
      <c r="I843" s="7"/>
      <c r="J843" s="7"/>
      <c r="K843" s="7"/>
      <c r="L843" s="7"/>
      <c r="M843" s="7"/>
      <c r="N843" s="7"/>
      <c r="O843" s="7"/>
      <c r="P843" s="7"/>
      <c r="Q843" s="7"/>
      <c r="R843" s="7"/>
      <c r="S843" s="7"/>
      <c r="T843" s="7"/>
      <c r="U843" s="7"/>
      <c r="V843" s="7"/>
      <c r="W843" s="7"/>
      <c r="X843" s="7"/>
      <c r="Y843" s="7"/>
      <c r="Z843" s="7"/>
      <c r="AA843" s="7"/>
      <c r="AB843" s="7"/>
      <c r="AC843" s="7"/>
      <c r="AD843" s="7"/>
      <c r="AE843" s="7"/>
      <c r="AF843" s="7"/>
      <c r="AG843" s="7"/>
      <c r="AH843" s="7"/>
      <c r="AI843" s="7"/>
      <c r="AJ843" s="7"/>
      <c r="AK843" s="7"/>
      <c r="AL843" s="7"/>
      <c r="AM843" s="7"/>
      <c r="AN843" s="7"/>
      <c r="AO843" s="7"/>
      <c r="AP843" s="7"/>
      <c r="AQ843" s="7"/>
      <c r="AR843" s="7"/>
      <c r="AS843" s="7"/>
      <c r="AT843" s="7"/>
      <c r="AU843" s="7"/>
      <c r="AV843" s="7"/>
      <c r="AW843" s="7"/>
      <c r="AX843" s="7"/>
      <c r="AY843" s="7"/>
    </row>
    <row r="844" spans="1:51" ht="16" x14ac:dyDescent="0.2">
      <c r="A844" s="169">
        <v>42769.166666572768</v>
      </c>
      <c r="B844" s="172">
        <v>20867.151302946804</v>
      </c>
      <c r="C844">
        <f t="shared" si="14"/>
        <v>2</v>
      </c>
      <c r="D844"/>
      <c r="E844" s="7"/>
      <c r="F844" s="7"/>
      <c r="G844" s="7"/>
      <c r="H844" s="7"/>
      <c r="I844" s="7"/>
      <c r="J844" s="7"/>
      <c r="K844" s="7"/>
      <c r="L844" s="7"/>
      <c r="M844" s="7"/>
      <c r="N844" s="7"/>
      <c r="O844" s="7"/>
      <c r="P844" s="7"/>
      <c r="Q844" s="7"/>
      <c r="R844" s="7"/>
      <c r="S844" s="7"/>
      <c r="T844" s="7"/>
      <c r="U844" s="7"/>
      <c r="V844" s="7"/>
      <c r="W844" s="7"/>
      <c r="X844" s="7"/>
      <c r="Y844" s="7"/>
      <c r="Z844" s="7"/>
      <c r="AA844" s="7"/>
      <c r="AB844" s="7"/>
      <c r="AC844" s="7"/>
      <c r="AD844" s="7"/>
      <c r="AE844" s="7"/>
      <c r="AF844" s="7"/>
      <c r="AG844" s="7"/>
      <c r="AH844" s="7"/>
      <c r="AI844" s="7"/>
      <c r="AJ844" s="7"/>
      <c r="AK844" s="7"/>
      <c r="AL844" s="7"/>
      <c r="AM844" s="7"/>
      <c r="AN844" s="7"/>
      <c r="AO844" s="7"/>
      <c r="AP844" s="7"/>
      <c r="AQ844" s="7"/>
      <c r="AR844" s="7"/>
      <c r="AS844" s="7"/>
      <c r="AT844" s="7"/>
      <c r="AU844" s="7"/>
      <c r="AV844" s="7"/>
      <c r="AW844" s="7"/>
      <c r="AX844" s="7"/>
      <c r="AY844" s="7"/>
    </row>
    <row r="845" spans="1:51" ht="16" x14ac:dyDescent="0.2">
      <c r="A845" s="168">
        <v>42769.208333239432</v>
      </c>
      <c r="B845" s="171">
        <v>21471.134650116845</v>
      </c>
      <c r="C845">
        <f t="shared" si="14"/>
        <v>2</v>
      </c>
      <c r="D845"/>
      <c r="E845" s="7"/>
      <c r="F845" s="7"/>
      <c r="G845" s="7"/>
      <c r="H845" s="7"/>
      <c r="I845" s="7"/>
      <c r="J845" s="7"/>
      <c r="K845" s="7"/>
      <c r="L845" s="7"/>
      <c r="M845" s="7"/>
      <c r="N845" s="7"/>
      <c r="O845" s="7"/>
      <c r="P845" s="7"/>
      <c r="Q845" s="7"/>
      <c r="R845" s="7"/>
      <c r="S845" s="7"/>
      <c r="T845" s="7"/>
      <c r="U845" s="7"/>
      <c r="V845" s="7"/>
      <c r="W845" s="7"/>
      <c r="X845" s="7"/>
      <c r="Y845" s="7"/>
      <c r="Z845" s="7"/>
      <c r="AA845" s="7"/>
      <c r="AB845" s="7"/>
      <c r="AC845" s="7"/>
      <c r="AD845" s="7"/>
      <c r="AE845" s="7"/>
      <c r="AF845" s="7"/>
      <c r="AG845" s="7"/>
      <c r="AH845" s="7"/>
      <c r="AI845" s="7"/>
      <c r="AJ845" s="7"/>
      <c r="AK845" s="7"/>
      <c r="AL845" s="7"/>
      <c r="AM845" s="7"/>
      <c r="AN845" s="7"/>
      <c r="AO845" s="7"/>
      <c r="AP845" s="7"/>
      <c r="AQ845" s="7"/>
      <c r="AR845" s="7"/>
      <c r="AS845" s="7"/>
      <c r="AT845" s="7"/>
      <c r="AU845" s="7"/>
      <c r="AV845" s="7"/>
      <c r="AW845" s="7"/>
      <c r="AX845" s="7"/>
      <c r="AY845" s="7"/>
    </row>
    <row r="846" spans="1:51" ht="16" x14ac:dyDescent="0.2">
      <c r="A846" s="169">
        <v>42769.249999906096</v>
      </c>
      <c r="B846" s="172">
        <v>22833.185117718105</v>
      </c>
      <c r="C846">
        <f t="shared" si="14"/>
        <v>2</v>
      </c>
      <c r="D846"/>
      <c r="E846" s="7"/>
      <c r="F846" s="7"/>
      <c r="G846" s="7"/>
      <c r="H846" s="7"/>
      <c r="I846" s="7"/>
      <c r="J846" s="7"/>
      <c r="K846" s="7"/>
      <c r="L846" s="7"/>
      <c r="M846" s="7"/>
      <c r="N846" s="7"/>
      <c r="O846" s="7"/>
      <c r="P846" s="7"/>
      <c r="Q846" s="7"/>
      <c r="R846" s="7"/>
      <c r="S846" s="7"/>
      <c r="T846" s="7"/>
      <c r="U846" s="7"/>
      <c r="V846" s="7"/>
      <c r="W846" s="7"/>
      <c r="X846" s="7"/>
      <c r="Y846" s="7"/>
      <c r="Z846" s="7"/>
      <c r="AA846" s="7"/>
      <c r="AB846" s="7"/>
      <c r="AC846" s="7"/>
      <c r="AD846" s="7"/>
      <c r="AE846" s="7"/>
      <c r="AF846" s="7"/>
      <c r="AG846" s="7"/>
      <c r="AH846" s="7"/>
      <c r="AI846" s="7"/>
      <c r="AJ846" s="7"/>
      <c r="AK846" s="7"/>
      <c r="AL846" s="7"/>
      <c r="AM846" s="7"/>
      <c r="AN846" s="7"/>
      <c r="AO846" s="7"/>
      <c r="AP846" s="7"/>
      <c r="AQ846" s="7"/>
      <c r="AR846" s="7"/>
      <c r="AS846" s="7"/>
      <c r="AT846" s="7"/>
      <c r="AU846" s="7"/>
      <c r="AV846" s="7"/>
      <c r="AW846" s="7"/>
      <c r="AX846" s="7"/>
      <c r="AY846" s="7"/>
    </row>
    <row r="847" spans="1:51" ht="16" x14ac:dyDescent="0.2">
      <c r="A847" s="168">
        <v>42769.291666572761</v>
      </c>
      <c r="B847" s="171">
        <v>25262.669301599901</v>
      </c>
      <c r="C847">
        <f t="shared" si="14"/>
        <v>2</v>
      </c>
      <c r="D847"/>
      <c r="E847" s="7"/>
      <c r="F847" s="7"/>
      <c r="G847" s="7"/>
      <c r="H847" s="7"/>
      <c r="I847" s="7"/>
      <c r="J847" s="7"/>
      <c r="K847" s="7"/>
      <c r="L847" s="7"/>
      <c r="M847" s="7"/>
      <c r="N847" s="7"/>
      <c r="O847" s="7"/>
      <c r="P847" s="7"/>
      <c r="Q847" s="7"/>
      <c r="R847" s="7"/>
      <c r="S847" s="7"/>
      <c r="T847" s="7"/>
      <c r="U847" s="7"/>
      <c r="V847" s="7"/>
      <c r="W847" s="7"/>
      <c r="X847" s="7"/>
      <c r="Y847" s="7"/>
      <c r="Z847" s="7"/>
      <c r="AA847" s="7"/>
      <c r="AB847" s="7"/>
      <c r="AC847" s="7"/>
      <c r="AD847" s="7"/>
      <c r="AE847" s="7"/>
      <c r="AF847" s="7"/>
      <c r="AG847" s="7"/>
      <c r="AH847" s="7"/>
      <c r="AI847" s="7"/>
      <c r="AJ847" s="7"/>
      <c r="AK847" s="7"/>
      <c r="AL847" s="7"/>
      <c r="AM847" s="7"/>
      <c r="AN847" s="7"/>
      <c r="AO847" s="7"/>
      <c r="AP847" s="7"/>
      <c r="AQ847" s="7"/>
      <c r="AR847" s="7"/>
      <c r="AS847" s="7"/>
      <c r="AT847" s="7"/>
      <c r="AU847" s="7"/>
      <c r="AV847" s="7"/>
      <c r="AW847" s="7"/>
      <c r="AX847" s="7"/>
      <c r="AY847" s="7"/>
    </row>
    <row r="848" spans="1:51" ht="16" x14ac:dyDescent="0.2">
      <c r="A848" s="169">
        <v>42769.333333239425</v>
      </c>
      <c r="B848" s="172">
        <v>26610.277703956723</v>
      </c>
      <c r="C848">
        <f t="shared" si="14"/>
        <v>2</v>
      </c>
      <c r="D848"/>
      <c r="E848" s="7"/>
      <c r="F848" s="7"/>
      <c r="G848" s="7"/>
      <c r="H848" s="7"/>
      <c r="I848" s="7"/>
      <c r="J848" s="7"/>
      <c r="K848" s="7"/>
      <c r="L848" s="7"/>
      <c r="M848" s="7"/>
      <c r="N848" s="7"/>
      <c r="O848" s="7"/>
      <c r="P848" s="7"/>
      <c r="Q848" s="7"/>
      <c r="R848" s="7"/>
      <c r="S848" s="7"/>
      <c r="T848" s="7"/>
      <c r="U848" s="7"/>
      <c r="V848" s="7"/>
      <c r="W848" s="7"/>
      <c r="X848" s="7"/>
      <c r="Y848" s="7"/>
      <c r="Z848" s="7"/>
      <c r="AA848" s="7"/>
      <c r="AB848" s="7"/>
      <c r="AC848" s="7"/>
      <c r="AD848" s="7"/>
      <c r="AE848" s="7"/>
      <c r="AF848" s="7"/>
      <c r="AG848" s="7"/>
      <c r="AH848" s="7"/>
      <c r="AI848" s="7"/>
      <c r="AJ848" s="7"/>
      <c r="AK848" s="7"/>
      <c r="AL848" s="7"/>
      <c r="AM848" s="7"/>
      <c r="AN848" s="7"/>
      <c r="AO848" s="7"/>
      <c r="AP848" s="7"/>
      <c r="AQ848" s="7"/>
      <c r="AR848" s="7"/>
      <c r="AS848" s="7"/>
      <c r="AT848" s="7"/>
      <c r="AU848" s="7"/>
      <c r="AV848" s="7"/>
      <c r="AW848" s="7"/>
      <c r="AX848" s="7"/>
      <c r="AY848" s="7"/>
    </row>
    <row r="849" spans="1:51" ht="16" x14ac:dyDescent="0.2">
      <c r="A849" s="168">
        <v>42769.374999906089</v>
      </c>
      <c r="B849" s="171">
        <v>26719.82069400313</v>
      </c>
      <c r="C849">
        <f t="shared" si="14"/>
        <v>2</v>
      </c>
      <c r="D849"/>
      <c r="E849" s="7"/>
      <c r="F849" s="7"/>
      <c r="G849" s="7"/>
      <c r="H849" s="7"/>
      <c r="I849" s="7"/>
      <c r="J849" s="7"/>
      <c r="K849" s="7"/>
      <c r="L849" s="7"/>
      <c r="M849" s="7"/>
      <c r="N849" s="7"/>
      <c r="O849" s="7"/>
      <c r="P849" s="7"/>
      <c r="Q849" s="7"/>
      <c r="R849" s="7"/>
      <c r="S849" s="7"/>
      <c r="T849" s="7"/>
      <c r="U849" s="7"/>
      <c r="V849" s="7"/>
      <c r="W849" s="7"/>
      <c r="X849" s="7"/>
      <c r="Y849" s="7"/>
      <c r="Z849" s="7"/>
      <c r="AA849" s="7"/>
      <c r="AB849" s="7"/>
      <c r="AC849" s="7"/>
      <c r="AD849" s="7"/>
      <c r="AE849" s="7"/>
      <c r="AF849" s="7"/>
      <c r="AG849" s="7"/>
      <c r="AH849" s="7"/>
      <c r="AI849" s="7"/>
      <c r="AJ849" s="7"/>
      <c r="AK849" s="7"/>
      <c r="AL849" s="7"/>
      <c r="AM849" s="7"/>
      <c r="AN849" s="7"/>
      <c r="AO849" s="7"/>
      <c r="AP849" s="7"/>
      <c r="AQ849" s="7"/>
      <c r="AR849" s="7"/>
      <c r="AS849" s="7"/>
      <c r="AT849" s="7"/>
      <c r="AU849" s="7"/>
      <c r="AV849" s="7"/>
      <c r="AW849" s="7"/>
      <c r="AX849" s="7"/>
      <c r="AY849" s="7"/>
    </row>
    <row r="850" spans="1:51" ht="16" x14ac:dyDescent="0.2">
      <c r="A850" s="169">
        <v>42769.416666572753</v>
      </c>
      <c r="B850" s="172">
        <v>26534.946968294746</v>
      </c>
      <c r="C850">
        <f t="shared" si="14"/>
        <v>2</v>
      </c>
      <c r="D850"/>
      <c r="E850" s="7"/>
      <c r="F850" s="7"/>
      <c r="G850" s="7"/>
      <c r="H850" s="7"/>
      <c r="I850" s="7"/>
      <c r="J850" s="7"/>
      <c r="K850" s="7"/>
      <c r="L850" s="7"/>
      <c r="M850" s="7"/>
      <c r="N850" s="7"/>
      <c r="O850" s="7"/>
      <c r="P850" s="7"/>
      <c r="Q850" s="7"/>
      <c r="R850" s="7"/>
      <c r="S850" s="7"/>
      <c r="T850" s="7"/>
      <c r="U850" s="7"/>
      <c r="V850" s="7"/>
      <c r="W850" s="7"/>
      <c r="X850" s="7"/>
      <c r="Y850" s="7"/>
      <c r="Z850" s="7"/>
      <c r="AA850" s="7"/>
      <c r="AB850" s="7"/>
      <c r="AC850" s="7"/>
      <c r="AD850" s="7"/>
      <c r="AE850" s="7"/>
      <c r="AF850" s="7"/>
      <c r="AG850" s="7"/>
      <c r="AH850" s="7"/>
      <c r="AI850" s="7"/>
      <c r="AJ850" s="7"/>
      <c r="AK850" s="7"/>
      <c r="AL850" s="7"/>
      <c r="AM850" s="7"/>
      <c r="AN850" s="7"/>
      <c r="AO850" s="7"/>
      <c r="AP850" s="7"/>
      <c r="AQ850" s="7"/>
      <c r="AR850" s="7"/>
      <c r="AS850" s="7"/>
      <c r="AT850" s="7"/>
      <c r="AU850" s="7"/>
      <c r="AV850" s="7"/>
      <c r="AW850" s="7"/>
      <c r="AX850" s="7"/>
      <c r="AY850" s="7"/>
    </row>
    <row r="851" spans="1:51" ht="16" x14ac:dyDescent="0.2">
      <c r="A851" s="168">
        <v>42769.458333239418</v>
      </c>
      <c r="B851" s="171">
        <v>26385.698719068947</v>
      </c>
      <c r="C851">
        <f t="shared" si="14"/>
        <v>2</v>
      </c>
      <c r="D851"/>
      <c r="E851" s="7"/>
      <c r="F851" s="7"/>
      <c r="G851" s="7"/>
      <c r="H851" s="7"/>
      <c r="I851" s="7"/>
      <c r="J851" s="7"/>
      <c r="K851" s="7"/>
      <c r="L851" s="7"/>
      <c r="M851" s="7"/>
      <c r="N851" s="7"/>
      <c r="O851" s="7"/>
      <c r="P851" s="7"/>
      <c r="Q851" s="7"/>
      <c r="R851" s="7"/>
      <c r="S851" s="7"/>
      <c r="T851" s="7"/>
      <c r="U851" s="7"/>
      <c r="V851" s="7"/>
      <c r="W851" s="7"/>
      <c r="X851" s="7"/>
      <c r="Y851" s="7"/>
      <c r="Z851" s="7"/>
      <c r="AA851" s="7"/>
      <c r="AB851" s="7"/>
      <c r="AC851" s="7"/>
      <c r="AD851" s="7"/>
      <c r="AE851" s="7"/>
      <c r="AF851" s="7"/>
      <c r="AG851" s="7"/>
      <c r="AH851" s="7"/>
      <c r="AI851" s="7"/>
      <c r="AJ851" s="7"/>
      <c r="AK851" s="7"/>
      <c r="AL851" s="7"/>
      <c r="AM851" s="7"/>
      <c r="AN851" s="7"/>
      <c r="AO851" s="7"/>
      <c r="AP851" s="7"/>
      <c r="AQ851" s="7"/>
      <c r="AR851" s="7"/>
      <c r="AS851" s="7"/>
      <c r="AT851" s="7"/>
      <c r="AU851" s="7"/>
      <c r="AV851" s="7"/>
      <c r="AW851" s="7"/>
      <c r="AX851" s="7"/>
      <c r="AY851" s="7"/>
    </row>
    <row r="852" spans="1:51" ht="16" x14ac:dyDescent="0.2">
      <c r="A852" s="169">
        <v>42769.499999906082</v>
      </c>
      <c r="B852" s="172">
        <v>26286.45582100673</v>
      </c>
      <c r="C852">
        <f t="shared" si="14"/>
        <v>2</v>
      </c>
      <c r="D852"/>
      <c r="E852" s="7"/>
      <c r="F852" s="7"/>
      <c r="G852" s="7"/>
      <c r="H852" s="7"/>
      <c r="I852" s="7"/>
      <c r="J852" s="7"/>
      <c r="K852" s="7"/>
      <c r="L852" s="7"/>
      <c r="M852" s="7"/>
      <c r="N852" s="7"/>
      <c r="O852" s="7"/>
      <c r="P852" s="7"/>
      <c r="Q852" s="7"/>
      <c r="R852" s="7"/>
      <c r="S852" s="7"/>
      <c r="T852" s="7"/>
      <c r="U852" s="7"/>
      <c r="V852" s="7"/>
      <c r="W852" s="7"/>
      <c r="X852" s="7"/>
      <c r="Y852" s="7"/>
      <c r="Z852" s="7"/>
      <c r="AA852" s="7"/>
      <c r="AB852" s="7"/>
      <c r="AC852" s="7"/>
      <c r="AD852" s="7"/>
      <c r="AE852" s="7"/>
      <c r="AF852" s="7"/>
      <c r="AG852" s="7"/>
      <c r="AH852" s="7"/>
      <c r="AI852" s="7"/>
      <c r="AJ852" s="7"/>
      <c r="AK852" s="7"/>
      <c r="AL852" s="7"/>
      <c r="AM852" s="7"/>
      <c r="AN852" s="7"/>
      <c r="AO852" s="7"/>
      <c r="AP852" s="7"/>
      <c r="AQ852" s="7"/>
      <c r="AR852" s="7"/>
      <c r="AS852" s="7"/>
      <c r="AT852" s="7"/>
      <c r="AU852" s="7"/>
      <c r="AV852" s="7"/>
      <c r="AW852" s="7"/>
      <c r="AX852" s="7"/>
      <c r="AY852" s="7"/>
    </row>
    <row r="853" spans="1:51" ht="16" x14ac:dyDescent="0.2">
      <c r="A853" s="168">
        <v>42769.541666572746</v>
      </c>
      <c r="B853" s="171">
        <v>26092.516351302605</v>
      </c>
      <c r="C853">
        <f t="shared" si="14"/>
        <v>2</v>
      </c>
      <c r="D853"/>
      <c r="E853" s="7"/>
      <c r="F853" s="7"/>
      <c r="G853" s="7"/>
      <c r="H853" s="7"/>
      <c r="I853" s="7"/>
      <c r="J853" s="7"/>
      <c r="K853" s="7"/>
      <c r="L853" s="7"/>
      <c r="M853" s="7"/>
      <c r="N853" s="7"/>
      <c r="O853" s="7"/>
      <c r="P853" s="7"/>
      <c r="Q853" s="7"/>
      <c r="R853" s="7"/>
      <c r="S853" s="7"/>
      <c r="T853" s="7"/>
      <c r="U853" s="7"/>
      <c r="V853" s="7"/>
      <c r="W853" s="7"/>
      <c r="X853" s="7"/>
      <c r="Y853" s="7"/>
      <c r="Z853" s="7"/>
      <c r="AA853" s="7"/>
      <c r="AB853" s="7"/>
      <c r="AC853" s="7"/>
      <c r="AD853" s="7"/>
      <c r="AE853" s="7"/>
      <c r="AF853" s="7"/>
      <c r="AG853" s="7"/>
      <c r="AH853" s="7"/>
      <c r="AI853" s="7"/>
      <c r="AJ853" s="7"/>
      <c r="AK853" s="7"/>
      <c r="AL853" s="7"/>
      <c r="AM853" s="7"/>
      <c r="AN853" s="7"/>
      <c r="AO853" s="7"/>
      <c r="AP853" s="7"/>
      <c r="AQ853" s="7"/>
      <c r="AR853" s="7"/>
      <c r="AS853" s="7"/>
      <c r="AT853" s="7"/>
      <c r="AU853" s="7"/>
      <c r="AV853" s="7"/>
      <c r="AW853" s="7"/>
      <c r="AX853" s="7"/>
      <c r="AY853" s="7"/>
    </row>
    <row r="854" spans="1:51" ht="16" x14ac:dyDescent="0.2">
      <c r="A854" s="169">
        <v>42769.58333323941</v>
      </c>
      <c r="B854" s="172">
        <v>25942.676215472908</v>
      </c>
      <c r="C854">
        <f t="shared" si="14"/>
        <v>2</v>
      </c>
      <c r="D854"/>
      <c r="E854" s="7"/>
      <c r="F854" s="7"/>
      <c r="G854" s="7"/>
      <c r="H854" s="7"/>
      <c r="I854" s="7"/>
      <c r="J854" s="7"/>
      <c r="K854" s="7"/>
      <c r="L854" s="7"/>
      <c r="M854" s="7"/>
      <c r="N854" s="7"/>
      <c r="O854" s="7"/>
      <c r="P854" s="7"/>
      <c r="Q854" s="7"/>
      <c r="R854" s="7"/>
      <c r="S854" s="7"/>
      <c r="T854" s="7"/>
      <c r="U854" s="7"/>
      <c r="V854" s="7"/>
      <c r="W854" s="7"/>
      <c r="X854" s="7"/>
      <c r="Y854" s="7"/>
      <c r="Z854" s="7"/>
      <c r="AA854" s="7"/>
      <c r="AB854" s="7"/>
      <c r="AC854" s="7"/>
      <c r="AD854" s="7"/>
      <c r="AE854" s="7"/>
      <c r="AF854" s="7"/>
      <c r="AG854" s="7"/>
      <c r="AH854" s="7"/>
      <c r="AI854" s="7"/>
      <c r="AJ854" s="7"/>
      <c r="AK854" s="7"/>
      <c r="AL854" s="7"/>
      <c r="AM854" s="7"/>
      <c r="AN854" s="7"/>
      <c r="AO854" s="7"/>
      <c r="AP854" s="7"/>
      <c r="AQ854" s="7"/>
      <c r="AR854" s="7"/>
      <c r="AS854" s="7"/>
      <c r="AT854" s="7"/>
      <c r="AU854" s="7"/>
      <c r="AV854" s="7"/>
      <c r="AW854" s="7"/>
      <c r="AX854" s="7"/>
      <c r="AY854" s="7"/>
    </row>
    <row r="855" spans="1:51" ht="16" x14ac:dyDescent="0.2">
      <c r="A855" s="168">
        <v>42769.624999906075</v>
      </c>
      <c r="B855" s="171">
        <v>25851.455402190411</v>
      </c>
      <c r="C855">
        <f t="shared" si="14"/>
        <v>2</v>
      </c>
      <c r="D855"/>
      <c r="E855" s="7"/>
      <c r="F855" s="7"/>
      <c r="G855" s="7"/>
      <c r="H855" s="7"/>
      <c r="I855" s="7"/>
      <c r="J855" s="7"/>
      <c r="K855" s="7"/>
      <c r="L855" s="7"/>
      <c r="M855" s="7"/>
      <c r="N855" s="7"/>
      <c r="O855" s="7"/>
      <c r="P855" s="7"/>
      <c r="Q855" s="7"/>
      <c r="R855" s="7"/>
      <c r="S855" s="7"/>
      <c r="T855" s="7"/>
      <c r="U855" s="7"/>
      <c r="V855" s="7"/>
      <c r="W855" s="7"/>
      <c r="X855" s="7"/>
      <c r="Y855" s="7"/>
      <c r="Z855" s="7"/>
      <c r="AA855" s="7"/>
      <c r="AB855" s="7"/>
      <c r="AC855" s="7"/>
      <c r="AD855" s="7"/>
      <c r="AE855" s="7"/>
      <c r="AF855" s="7"/>
      <c r="AG855" s="7"/>
      <c r="AH855" s="7"/>
      <c r="AI855" s="7"/>
      <c r="AJ855" s="7"/>
      <c r="AK855" s="7"/>
      <c r="AL855" s="7"/>
      <c r="AM855" s="7"/>
      <c r="AN855" s="7"/>
      <c r="AO855" s="7"/>
      <c r="AP855" s="7"/>
      <c r="AQ855" s="7"/>
      <c r="AR855" s="7"/>
      <c r="AS855" s="7"/>
      <c r="AT855" s="7"/>
      <c r="AU855" s="7"/>
      <c r="AV855" s="7"/>
      <c r="AW855" s="7"/>
      <c r="AX855" s="7"/>
      <c r="AY855" s="7"/>
    </row>
    <row r="856" spans="1:51" ht="16" x14ac:dyDescent="0.2">
      <c r="A856" s="169">
        <v>42769.666666572739</v>
      </c>
      <c r="B856" s="172">
        <v>25917.731762881966</v>
      </c>
      <c r="C856">
        <f t="shared" si="14"/>
        <v>2</v>
      </c>
      <c r="D856"/>
      <c r="E856" s="7"/>
      <c r="F856" s="7"/>
      <c r="G856" s="7"/>
      <c r="H856" s="7"/>
      <c r="I856" s="7"/>
      <c r="J856" s="7"/>
      <c r="K856" s="7"/>
      <c r="L856" s="7"/>
      <c r="M856" s="7"/>
      <c r="N856" s="7"/>
      <c r="O856" s="7"/>
      <c r="P856" s="7"/>
      <c r="Q856" s="7"/>
      <c r="R856" s="7"/>
      <c r="S856" s="7"/>
      <c r="T856" s="7"/>
      <c r="U856" s="7"/>
      <c r="V856" s="7"/>
      <c r="W856" s="7"/>
      <c r="X856" s="7"/>
      <c r="Y856" s="7"/>
      <c r="Z856" s="7"/>
      <c r="AA856" s="7"/>
      <c r="AB856" s="7"/>
      <c r="AC856" s="7"/>
      <c r="AD856" s="7"/>
      <c r="AE856" s="7"/>
      <c r="AF856" s="7"/>
      <c r="AG856" s="7"/>
      <c r="AH856" s="7"/>
      <c r="AI856" s="7"/>
      <c r="AJ856" s="7"/>
      <c r="AK856" s="7"/>
      <c r="AL856" s="7"/>
      <c r="AM856" s="7"/>
      <c r="AN856" s="7"/>
      <c r="AO856" s="7"/>
      <c r="AP856" s="7"/>
      <c r="AQ856" s="7"/>
      <c r="AR856" s="7"/>
      <c r="AS856" s="7"/>
      <c r="AT856" s="7"/>
      <c r="AU856" s="7"/>
      <c r="AV856" s="7"/>
      <c r="AW856" s="7"/>
      <c r="AX856" s="7"/>
      <c r="AY856" s="7"/>
    </row>
    <row r="857" spans="1:51" ht="16" x14ac:dyDescent="0.2">
      <c r="A857" s="168">
        <v>42769.708333239403</v>
      </c>
      <c r="B857" s="171">
        <v>26578.213401844576</v>
      </c>
      <c r="C857">
        <f t="shared" si="14"/>
        <v>2</v>
      </c>
      <c r="D857"/>
      <c r="E857" s="7"/>
      <c r="F857" s="7"/>
      <c r="G857" s="7"/>
      <c r="H857" s="7"/>
      <c r="I857" s="7"/>
      <c r="J857" s="7"/>
      <c r="K857" s="7"/>
      <c r="L857" s="7"/>
      <c r="M857" s="7"/>
      <c r="N857" s="7"/>
      <c r="O857" s="7"/>
      <c r="P857" s="7"/>
      <c r="Q857" s="7"/>
      <c r="R857" s="7"/>
      <c r="S857" s="7"/>
      <c r="T857" s="7"/>
      <c r="U857" s="7"/>
      <c r="V857" s="7"/>
      <c r="W857" s="7"/>
      <c r="X857" s="7"/>
      <c r="Y857" s="7"/>
      <c r="Z857" s="7"/>
      <c r="AA857" s="7"/>
      <c r="AB857" s="7"/>
      <c r="AC857" s="7"/>
      <c r="AD857" s="7"/>
      <c r="AE857" s="7"/>
      <c r="AF857" s="7"/>
      <c r="AG857" s="7"/>
      <c r="AH857" s="7"/>
      <c r="AI857" s="7"/>
      <c r="AJ857" s="7"/>
      <c r="AK857" s="7"/>
      <c r="AL857" s="7"/>
      <c r="AM857" s="7"/>
      <c r="AN857" s="7"/>
      <c r="AO857" s="7"/>
      <c r="AP857" s="7"/>
      <c r="AQ857" s="7"/>
      <c r="AR857" s="7"/>
      <c r="AS857" s="7"/>
      <c r="AT857" s="7"/>
      <c r="AU857" s="7"/>
      <c r="AV857" s="7"/>
      <c r="AW857" s="7"/>
      <c r="AX857" s="7"/>
      <c r="AY857" s="7"/>
    </row>
    <row r="858" spans="1:51" ht="16" x14ac:dyDescent="0.2">
      <c r="A858" s="169">
        <v>42769.749999906067</v>
      </c>
      <c r="B858" s="172">
        <v>28380.107877815954</v>
      </c>
      <c r="C858">
        <f t="shared" si="14"/>
        <v>2</v>
      </c>
      <c r="D858"/>
      <c r="E858" s="7"/>
      <c r="F858" s="7"/>
      <c r="G858" s="7"/>
      <c r="H858" s="7"/>
      <c r="I858" s="7"/>
      <c r="J858" s="7"/>
      <c r="K858" s="7"/>
      <c r="L858" s="7"/>
      <c r="M858" s="7"/>
      <c r="N858" s="7"/>
      <c r="O858" s="7"/>
      <c r="P858" s="7"/>
      <c r="Q858" s="7"/>
      <c r="R858" s="7"/>
      <c r="S858" s="7"/>
      <c r="T858" s="7"/>
      <c r="U858" s="7"/>
      <c r="V858" s="7"/>
      <c r="W858" s="7"/>
      <c r="X858" s="7"/>
      <c r="Y858" s="7"/>
      <c r="Z858" s="7"/>
      <c r="AA858" s="7"/>
      <c r="AB858" s="7"/>
      <c r="AC858" s="7"/>
      <c r="AD858" s="7"/>
      <c r="AE858" s="7"/>
      <c r="AF858" s="7"/>
      <c r="AG858" s="7"/>
      <c r="AH858" s="7"/>
      <c r="AI858" s="7"/>
      <c r="AJ858" s="7"/>
      <c r="AK858" s="7"/>
      <c r="AL858" s="7"/>
      <c r="AM858" s="7"/>
      <c r="AN858" s="7"/>
      <c r="AO858" s="7"/>
      <c r="AP858" s="7"/>
      <c r="AQ858" s="7"/>
      <c r="AR858" s="7"/>
      <c r="AS858" s="7"/>
      <c r="AT858" s="7"/>
      <c r="AU858" s="7"/>
      <c r="AV858" s="7"/>
      <c r="AW858" s="7"/>
      <c r="AX858" s="7"/>
      <c r="AY858" s="7"/>
    </row>
    <row r="859" spans="1:51" ht="16" x14ac:dyDescent="0.2">
      <c r="A859" s="168">
        <v>42769.791666572732</v>
      </c>
      <c r="B859" s="171">
        <v>29167.528412307922</v>
      </c>
      <c r="C859">
        <f t="shared" si="14"/>
        <v>2</v>
      </c>
      <c r="D859"/>
      <c r="E859" s="7"/>
      <c r="F859" s="7"/>
      <c r="G859" s="7"/>
      <c r="H859" s="7"/>
      <c r="I859" s="7"/>
      <c r="J859" s="7"/>
      <c r="K859" s="7"/>
      <c r="L859" s="7"/>
      <c r="M859" s="7"/>
      <c r="N859" s="7"/>
      <c r="O859" s="7"/>
      <c r="P859" s="7"/>
      <c r="Q859" s="7"/>
      <c r="R859" s="7"/>
      <c r="S859" s="7"/>
      <c r="T859" s="7"/>
      <c r="U859" s="7"/>
      <c r="V859" s="7"/>
      <c r="W859" s="7"/>
      <c r="X859" s="7"/>
      <c r="Y859" s="7"/>
      <c r="Z859" s="7"/>
      <c r="AA859" s="7"/>
      <c r="AB859" s="7"/>
      <c r="AC859" s="7"/>
      <c r="AD859" s="7"/>
      <c r="AE859" s="7"/>
      <c r="AF859" s="7"/>
      <c r="AG859" s="7"/>
      <c r="AH859" s="7"/>
      <c r="AI859" s="7"/>
      <c r="AJ859" s="7"/>
      <c r="AK859" s="7"/>
      <c r="AL859" s="7"/>
      <c r="AM859" s="7"/>
      <c r="AN859" s="7"/>
      <c r="AO859" s="7"/>
      <c r="AP859" s="7"/>
      <c r="AQ859" s="7"/>
      <c r="AR859" s="7"/>
      <c r="AS859" s="7"/>
      <c r="AT859" s="7"/>
      <c r="AU859" s="7"/>
      <c r="AV859" s="7"/>
      <c r="AW859" s="7"/>
      <c r="AX859" s="7"/>
      <c r="AY859" s="7"/>
    </row>
    <row r="860" spans="1:51" ht="16" x14ac:dyDescent="0.2">
      <c r="A860" s="169">
        <v>42769.833333239396</v>
      </c>
      <c r="B860" s="172">
        <v>28464.88951468722</v>
      </c>
      <c r="C860">
        <f t="shared" si="14"/>
        <v>2</v>
      </c>
      <c r="D860"/>
      <c r="E860" s="7"/>
      <c r="F860" s="7"/>
      <c r="G860" s="7"/>
      <c r="H860" s="7"/>
      <c r="I860" s="7"/>
      <c r="J860" s="7"/>
      <c r="K860" s="7"/>
      <c r="L860" s="7"/>
      <c r="M860" s="7"/>
      <c r="N860" s="7"/>
      <c r="O860" s="7"/>
      <c r="P860" s="7"/>
      <c r="Q860" s="7"/>
      <c r="R860" s="7"/>
      <c r="S860" s="7"/>
      <c r="T860" s="7"/>
      <c r="U860" s="7"/>
      <c r="V860" s="7"/>
      <c r="W860" s="7"/>
      <c r="X860" s="7"/>
      <c r="Y860" s="7"/>
      <c r="Z860" s="7"/>
      <c r="AA860" s="7"/>
      <c r="AB860" s="7"/>
      <c r="AC860" s="7"/>
      <c r="AD860" s="7"/>
      <c r="AE860" s="7"/>
      <c r="AF860" s="7"/>
      <c r="AG860" s="7"/>
      <c r="AH860" s="7"/>
      <c r="AI860" s="7"/>
      <c r="AJ860" s="7"/>
      <c r="AK860" s="7"/>
      <c r="AL860" s="7"/>
      <c r="AM860" s="7"/>
      <c r="AN860" s="7"/>
      <c r="AO860" s="7"/>
      <c r="AP860" s="7"/>
      <c r="AQ860" s="7"/>
      <c r="AR860" s="7"/>
      <c r="AS860" s="7"/>
      <c r="AT860" s="7"/>
      <c r="AU860" s="7"/>
      <c r="AV860" s="7"/>
      <c r="AW860" s="7"/>
      <c r="AX860" s="7"/>
      <c r="AY860" s="7"/>
    </row>
    <row r="861" spans="1:51" ht="16" x14ac:dyDescent="0.2">
      <c r="A861" s="168">
        <v>42769.87499990606</v>
      </c>
      <c r="B861" s="171">
        <v>27585.299578414062</v>
      </c>
      <c r="C861">
        <f t="shared" si="14"/>
        <v>2</v>
      </c>
      <c r="D861"/>
      <c r="E861" s="7"/>
      <c r="F861" s="7"/>
      <c r="G861" s="7"/>
      <c r="H861" s="7"/>
      <c r="I861" s="7"/>
      <c r="J861" s="7"/>
      <c r="K861" s="7"/>
      <c r="L861" s="7"/>
      <c r="M861" s="7"/>
      <c r="N861" s="7"/>
      <c r="O861" s="7"/>
      <c r="P861" s="7"/>
      <c r="Q861" s="7"/>
      <c r="R861" s="7"/>
      <c r="S861" s="7"/>
      <c r="T861" s="7"/>
      <c r="U861" s="7"/>
      <c r="V861" s="7"/>
      <c r="W861" s="7"/>
      <c r="X861" s="7"/>
      <c r="Y861" s="7"/>
      <c r="Z861" s="7"/>
      <c r="AA861" s="7"/>
      <c r="AB861" s="7"/>
      <c r="AC861" s="7"/>
      <c r="AD861" s="7"/>
      <c r="AE861" s="7"/>
      <c r="AF861" s="7"/>
      <c r="AG861" s="7"/>
      <c r="AH861" s="7"/>
      <c r="AI861" s="7"/>
      <c r="AJ861" s="7"/>
      <c r="AK861" s="7"/>
      <c r="AL861" s="7"/>
      <c r="AM861" s="7"/>
      <c r="AN861" s="7"/>
      <c r="AO861" s="7"/>
      <c r="AP861" s="7"/>
      <c r="AQ861" s="7"/>
      <c r="AR861" s="7"/>
      <c r="AS861" s="7"/>
      <c r="AT861" s="7"/>
      <c r="AU861" s="7"/>
      <c r="AV861" s="7"/>
      <c r="AW861" s="7"/>
      <c r="AX861" s="7"/>
      <c r="AY861" s="7"/>
    </row>
    <row r="862" spans="1:51" ht="16" x14ac:dyDescent="0.2">
      <c r="A862" s="169">
        <v>42769.916666572724</v>
      </c>
      <c r="B862" s="172">
        <v>26395.660023714758</v>
      </c>
      <c r="C862">
        <f t="shared" si="14"/>
        <v>2</v>
      </c>
      <c r="D862"/>
      <c r="E862" s="7"/>
      <c r="F862" s="7"/>
      <c r="G862" s="7"/>
      <c r="H862" s="7"/>
      <c r="I862" s="7"/>
      <c r="J862" s="7"/>
      <c r="K862" s="7"/>
      <c r="L862" s="7"/>
      <c r="M862" s="7"/>
      <c r="N862" s="7"/>
      <c r="O862" s="7"/>
      <c r="P862" s="7"/>
      <c r="Q862" s="7"/>
      <c r="R862" s="7"/>
      <c r="S862" s="7"/>
      <c r="T862" s="7"/>
      <c r="U862" s="7"/>
      <c r="V862" s="7"/>
      <c r="W862" s="7"/>
      <c r="X862" s="7"/>
      <c r="Y862" s="7"/>
      <c r="Z862" s="7"/>
      <c r="AA862" s="7"/>
      <c r="AB862" s="7"/>
      <c r="AC862" s="7"/>
      <c r="AD862" s="7"/>
      <c r="AE862" s="7"/>
      <c r="AF862" s="7"/>
      <c r="AG862" s="7"/>
      <c r="AH862" s="7"/>
      <c r="AI862" s="7"/>
      <c r="AJ862" s="7"/>
      <c r="AK862" s="7"/>
      <c r="AL862" s="7"/>
      <c r="AM862" s="7"/>
      <c r="AN862" s="7"/>
      <c r="AO862" s="7"/>
      <c r="AP862" s="7"/>
      <c r="AQ862" s="7"/>
      <c r="AR862" s="7"/>
      <c r="AS862" s="7"/>
      <c r="AT862" s="7"/>
      <c r="AU862" s="7"/>
      <c r="AV862" s="7"/>
      <c r="AW862" s="7"/>
      <c r="AX862" s="7"/>
      <c r="AY862" s="7"/>
    </row>
    <row r="863" spans="1:51" ht="16" x14ac:dyDescent="0.2">
      <c r="A863" s="168">
        <v>42769.958333239389</v>
      </c>
      <c r="B863" s="171">
        <v>24852.383496069742</v>
      </c>
      <c r="C863">
        <f t="shared" si="14"/>
        <v>2</v>
      </c>
      <c r="D863"/>
      <c r="E863" s="7"/>
      <c r="F863" s="7"/>
      <c r="G863" s="7"/>
      <c r="H863" s="7"/>
      <c r="I863" s="7"/>
      <c r="J863" s="7"/>
      <c r="K863" s="7"/>
      <c r="L863" s="7"/>
      <c r="M863" s="7"/>
      <c r="N863" s="7"/>
      <c r="O863" s="7"/>
      <c r="P863" s="7"/>
      <c r="Q863" s="7"/>
      <c r="R863" s="7"/>
      <c r="S863" s="7"/>
      <c r="T863" s="7"/>
      <c r="U863" s="7"/>
      <c r="V863" s="7"/>
      <c r="W863" s="7"/>
      <c r="X863" s="7"/>
      <c r="Y863" s="7"/>
      <c r="Z863" s="7"/>
      <c r="AA863" s="7"/>
      <c r="AB863" s="7"/>
      <c r="AC863" s="7"/>
      <c r="AD863" s="7"/>
      <c r="AE863" s="7"/>
      <c r="AF863" s="7"/>
      <c r="AG863" s="7"/>
      <c r="AH863" s="7"/>
      <c r="AI863" s="7"/>
      <c r="AJ863" s="7"/>
      <c r="AK863" s="7"/>
      <c r="AL863" s="7"/>
      <c r="AM863" s="7"/>
      <c r="AN863" s="7"/>
      <c r="AO863" s="7"/>
      <c r="AP863" s="7"/>
      <c r="AQ863" s="7"/>
      <c r="AR863" s="7"/>
      <c r="AS863" s="7"/>
      <c r="AT863" s="7"/>
      <c r="AU863" s="7"/>
      <c r="AV863" s="7"/>
      <c r="AW863" s="7"/>
      <c r="AX863" s="7"/>
      <c r="AY863" s="7"/>
    </row>
    <row r="864" spans="1:51" ht="16" x14ac:dyDescent="0.2">
      <c r="A864" s="169">
        <v>42769.999999906053</v>
      </c>
      <c r="B864" s="172">
        <v>23314.164807859452</v>
      </c>
      <c r="C864">
        <f t="shared" si="14"/>
        <v>2</v>
      </c>
      <c r="D864"/>
      <c r="E864" s="7"/>
      <c r="F864" s="7"/>
      <c r="G864" s="7"/>
      <c r="H864" s="7"/>
      <c r="I864" s="7"/>
      <c r="J864" s="7"/>
      <c r="K864" s="7"/>
      <c r="L864" s="7"/>
      <c r="M864" s="7"/>
      <c r="N864" s="7"/>
      <c r="O864" s="7"/>
      <c r="P864" s="7"/>
      <c r="Q864" s="7"/>
      <c r="R864" s="7"/>
      <c r="S864" s="7"/>
      <c r="T864" s="7"/>
      <c r="U864" s="7"/>
      <c r="V864" s="7"/>
      <c r="W864" s="7"/>
      <c r="X864" s="7"/>
      <c r="Y864" s="7"/>
      <c r="Z864" s="7"/>
      <c r="AA864" s="7"/>
      <c r="AB864" s="7"/>
      <c r="AC864" s="7"/>
      <c r="AD864" s="7"/>
      <c r="AE864" s="7"/>
      <c r="AF864" s="7"/>
      <c r="AG864" s="7"/>
      <c r="AH864" s="7"/>
      <c r="AI864" s="7"/>
      <c r="AJ864" s="7"/>
      <c r="AK864" s="7"/>
      <c r="AL864" s="7"/>
      <c r="AM864" s="7"/>
      <c r="AN864" s="7"/>
      <c r="AO864" s="7"/>
      <c r="AP864" s="7"/>
      <c r="AQ864" s="7"/>
      <c r="AR864" s="7"/>
      <c r="AS864" s="7"/>
      <c r="AT864" s="7"/>
      <c r="AU864" s="7"/>
      <c r="AV864" s="7"/>
      <c r="AW864" s="7"/>
      <c r="AX864" s="7"/>
      <c r="AY864" s="7"/>
    </row>
    <row r="865" spans="1:51" ht="16" x14ac:dyDescent="0.2">
      <c r="A865" s="168">
        <v>42770.041666572717</v>
      </c>
      <c r="B865" s="171">
        <v>22048.009941472203</v>
      </c>
      <c r="C865">
        <f t="shared" si="14"/>
        <v>2</v>
      </c>
      <c r="D865"/>
      <c r="E865" s="7"/>
      <c r="F865" s="7"/>
      <c r="G865" s="7"/>
      <c r="H865" s="7"/>
      <c r="I865" s="7"/>
      <c r="J865" s="7"/>
      <c r="K865" s="7"/>
      <c r="L865" s="7"/>
      <c r="M865" s="7"/>
      <c r="N865" s="7"/>
      <c r="O865" s="7"/>
      <c r="P865" s="7"/>
      <c r="Q865" s="7"/>
      <c r="R865" s="7"/>
      <c r="S865" s="7"/>
      <c r="T865" s="7"/>
      <c r="U865" s="7"/>
      <c r="V865" s="7"/>
      <c r="W865" s="7"/>
      <c r="X865" s="7"/>
      <c r="Y865" s="7"/>
      <c r="Z865" s="7"/>
      <c r="AA865" s="7"/>
      <c r="AB865" s="7"/>
      <c r="AC865" s="7"/>
      <c r="AD865" s="7"/>
      <c r="AE865" s="7"/>
      <c r="AF865" s="7"/>
      <c r="AG865" s="7"/>
      <c r="AH865" s="7"/>
      <c r="AI865" s="7"/>
      <c r="AJ865" s="7"/>
      <c r="AK865" s="7"/>
      <c r="AL865" s="7"/>
      <c r="AM865" s="7"/>
      <c r="AN865" s="7"/>
      <c r="AO865" s="7"/>
      <c r="AP865" s="7"/>
      <c r="AQ865" s="7"/>
      <c r="AR865" s="7"/>
      <c r="AS865" s="7"/>
      <c r="AT865" s="7"/>
      <c r="AU865" s="7"/>
      <c r="AV865" s="7"/>
      <c r="AW865" s="7"/>
      <c r="AX865" s="7"/>
      <c r="AY865" s="7"/>
    </row>
    <row r="866" spans="1:51" ht="16" x14ac:dyDescent="0.2">
      <c r="A866" s="169">
        <v>42770.083333239381</v>
      </c>
      <c r="B866" s="172">
        <v>21107.805620573901</v>
      </c>
      <c r="C866">
        <f t="shared" si="14"/>
        <v>2</v>
      </c>
      <c r="D866"/>
      <c r="E866" s="7"/>
      <c r="F866" s="7"/>
      <c r="G866" s="7"/>
      <c r="H866" s="7"/>
      <c r="I866" s="7"/>
      <c r="J866" s="7"/>
      <c r="K866" s="7"/>
      <c r="L866" s="7"/>
      <c r="M866" s="7"/>
      <c r="N866" s="7"/>
      <c r="O866" s="7"/>
      <c r="P866" s="7"/>
      <c r="Q866" s="7"/>
      <c r="R866" s="7"/>
      <c r="S866" s="7"/>
      <c r="T866" s="7"/>
      <c r="U866" s="7"/>
      <c r="V866" s="7"/>
      <c r="W866" s="7"/>
      <c r="X866" s="7"/>
      <c r="Y866" s="7"/>
      <c r="Z866" s="7"/>
      <c r="AA866" s="7"/>
      <c r="AB866" s="7"/>
      <c r="AC866" s="7"/>
      <c r="AD866" s="7"/>
      <c r="AE866" s="7"/>
      <c r="AF866" s="7"/>
      <c r="AG866" s="7"/>
      <c r="AH866" s="7"/>
      <c r="AI866" s="7"/>
      <c r="AJ866" s="7"/>
      <c r="AK866" s="7"/>
      <c r="AL866" s="7"/>
      <c r="AM866" s="7"/>
      <c r="AN866" s="7"/>
      <c r="AO866" s="7"/>
      <c r="AP866" s="7"/>
      <c r="AQ866" s="7"/>
      <c r="AR866" s="7"/>
      <c r="AS866" s="7"/>
      <c r="AT866" s="7"/>
      <c r="AU866" s="7"/>
      <c r="AV866" s="7"/>
      <c r="AW866" s="7"/>
      <c r="AX866" s="7"/>
      <c r="AY866" s="7"/>
    </row>
    <row r="867" spans="1:51" ht="16" x14ac:dyDescent="0.2">
      <c r="A867" s="168">
        <v>42770.124999906046</v>
      </c>
      <c r="B867" s="171">
        <v>20524.278536644022</v>
      </c>
      <c r="C867">
        <f t="shared" si="14"/>
        <v>2</v>
      </c>
      <c r="D867"/>
      <c r="E867" s="7"/>
      <c r="F867" s="7"/>
      <c r="G867" s="7"/>
      <c r="H867" s="7"/>
      <c r="I867" s="7"/>
      <c r="J867" s="7"/>
      <c r="K867" s="7"/>
      <c r="L867" s="7"/>
      <c r="M867" s="7"/>
      <c r="N867" s="7"/>
      <c r="O867" s="7"/>
      <c r="P867" s="7"/>
      <c r="Q867" s="7"/>
      <c r="R867" s="7"/>
      <c r="S867" s="7"/>
      <c r="T867" s="7"/>
      <c r="U867" s="7"/>
      <c r="V867" s="7"/>
      <c r="W867" s="7"/>
      <c r="X867" s="7"/>
      <c r="Y867" s="7"/>
      <c r="Z867" s="7"/>
      <c r="AA867" s="7"/>
      <c r="AB867" s="7"/>
      <c r="AC867" s="7"/>
      <c r="AD867" s="7"/>
      <c r="AE867" s="7"/>
      <c r="AF867" s="7"/>
      <c r="AG867" s="7"/>
      <c r="AH867" s="7"/>
      <c r="AI867" s="7"/>
      <c r="AJ867" s="7"/>
      <c r="AK867" s="7"/>
      <c r="AL867" s="7"/>
      <c r="AM867" s="7"/>
      <c r="AN867" s="7"/>
      <c r="AO867" s="7"/>
      <c r="AP867" s="7"/>
      <c r="AQ867" s="7"/>
      <c r="AR867" s="7"/>
      <c r="AS867" s="7"/>
      <c r="AT867" s="7"/>
      <c r="AU867" s="7"/>
      <c r="AV867" s="7"/>
      <c r="AW867" s="7"/>
      <c r="AX867" s="7"/>
      <c r="AY867" s="7"/>
    </row>
    <row r="868" spans="1:51" ht="16" x14ac:dyDescent="0.2">
      <c r="A868" s="169">
        <v>42770.16666657271</v>
      </c>
      <c r="B868" s="172">
        <v>20273.685848427267</v>
      </c>
      <c r="C868">
        <f t="shared" si="14"/>
        <v>2</v>
      </c>
      <c r="D868"/>
      <c r="E868" s="7"/>
      <c r="F868" s="7"/>
      <c r="G868" s="7"/>
      <c r="H868" s="7"/>
      <c r="I868" s="7"/>
      <c r="J868" s="7"/>
      <c r="K868" s="7"/>
      <c r="L868" s="7"/>
      <c r="M868" s="7"/>
      <c r="N868" s="7"/>
      <c r="O868" s="7"/>
      <c r="P868" s="7"/>
      <c r="Q868" s="7"/>
      <c r="R868" s="7"/>
      <c r="S868" s="7"/>
      <c r="T868" s="7"/>
      <c r="U868" s="7"/>
      <c r="V868" s="7"/>
      <c r="W868" s="7"/>
      <c r="X868" s="7"/>
      <c r="Y868" s="7"/>
      <c r="Z868" s="7"/>
      <c r="AA868" s="7"/>
      <c r="AB868" s="7"/>
      <c r="AC868" s="7"/>
      <c r="AD868" s="7"/>
      <c r="AE868" s="7"/>
      <c r="AF868" s="7"/>
      <c r="AG868" s="7"/>
      <c r="AH868" s="7"/>
      <c r="AI868" s="7"/>
      <c r="AJ868" s="7"/>
      <c r="AK868" s="7"/>
      <c r="AL868" s="7"/>
      <c r="AM868" s="7"/>
      <c r="AN868" s="7"/>
      <c r="AO868" s="7"/>
      <c r="AP868" s="7"/>
      <c r="AQ868" s="7"/>
      <c r="AR868" s="7"/>
      <c r="AS868" s="7"/>
      <c r="AT868" s="7"/>
      <c r="AU868" s="7"/>
      <c r="AV868" s="7"/>
      <c r="AW868" s="7"/>
      <c r="AX868" s="7"/>
      <c r="AY868" s="7"/>
    </row>
    <row r="869" spans="1:51" ht="16" x14ac:dyDescent="0.2">
      <c r="A869" s="168">
        <v>42770.208333239374</v>
      </c>
      <c r="B869" s="171">
        <v>20412.739153954106</v>
      </c>
      <c r="C869">
        <f t="shared" si="14"/>
        <v>2</v>
      </c>
      <c r="D869"/>
      <c r="E869" s="7"/>
      <c r="F869" s="7"/>
      <c r="G869" s="7"/>
      <c r="H869" s="7"/>
      <c r="I869" s="7"/>
      <c r="J869" s="7"/>
      <c r="K869" s="7"/>
      <c r="L869" s="7"/>
      <c r="M869" s="7"/>
      <c r="N869" s="7"/>
      <c r="O869" s="7"/>
      <c r="P869" s="7"/>
      <c r="Q869" s="7"/>
      <c r="R869" s="7"/>
      <c r="S869" s="7"/>
      <c r="T869" s="7"/>
      <c r="U869" s="7"/>
      <c r="V869" s="7"/>
      <c r="W869" s="7"/>
      <c r="X869" s="7"/>
      <c r="Y869" s="7"/>
      <c r="Z869" s="7"/>
      <c r="AA869" s="7"/>
      <c r="AB869" s="7"/>
      <c r="AC869" s="7"/>
      <c r="AD869" s="7"/>
      <c r="AE869" s="7"/>
      <c r="AF869" s="7"/>
      <c r="AG869" s="7"/>
      <c r="AH869" s="7"/>
      <c r="AI869" s="7"/>
      <c r="AJ869" s="7"/>
      <c r="AK869" s="7"/>
      <c r="AL869" s="7"/>
      <c r="AM869" s="7"/>
      <c r="AN869" s="7"/>
      <c r="AO869" s="7"/>
      <c r="AP869" s="7"/>
      <c r="AQ869" s="7"/>
      <c r="AR869" s="7"/>
      <c r="AS869" s="7"/>
      <c r="AT869" s="7"/>
      <c r="AU869" s="7"/>
      <c r="AV869" s="7"/>
      <c r="AW869" s="7"/>
      <c r="AX869" s="7"/>
      <c r="AY869" s="7"/>
    </row>
    <row r="870" spans="1:51" ht="16" x14ac:dyDescent="0.2">
      <c r="A870" s="169">
        <v>42770.249999906038</v>
      </c>
      <c r="B870" s="172">
        <v>20956.571473198765</v>
      </c>
      <c r="C870">
        <f t="shared" si="14"/>
        <v>2</v>
      </c>
      <c r="D870"/>
      <c r="E870" s="7"/>
      <c r="F870" s="7"/>
      <c r="G870" s="7"/>
      <c r="H870" s="7"/>
      <c r="I870" s="7"/>
      <c r="J870" s="7"/>
      <c r="K870" s="7"/>
      <c r="L870" s="7"/>
      <c r="M870" s="7"/>
      <c r="N870" s="7"/>
      <c r="O870" s="7"/>
      <c r="P870" s="7"/>
      <c r="Q870" s="7"/>
      <c r="R870" s="7"/>
      <c r="S870" s="7"/>
      <c r="T870" s="7"/>
      <c r="U870" s="7"/>
      <c r="V870" s="7"/>
      <c r="W870" s="7"/>
      <c r="X870" s="7"/>
      <c r="Y870" s="7"/>
      <c r="Z870" s="7"/>
      <c r="AA870" s="7"/>
      <c r="AB870" s="7"/>
      <c r="AC870" s="7"/>
      <c r="AD870" s="7"/>
      <c r="AE870" s="7"/>
      <c r="AF870" s="7"/>
      <c r="AG870" s="7"/>
      <c r="AH870" s="7"/>
      <c r="AI870" s="7"/>
      <c r="AJ870" s="7"/>
      <c r="AK870" s="7"/>
      <c r="AL870" s="7"/>
      <c r="AM870" s="7"/>
      <c r="AN870" s="7"/>
      <c r="AO870" s="7"/>
      <c r="AP870" s="7"/>
      <c r="AQ870" s="7"/>
      <c r="AR870" s="7"/>
      <c r="AS870" s="7"/>
      <c r="AT870" s="7"/>
      <c r="AU870" s="7"/>
      <c r="AV870" s="7"/>
      <c r="AW870" s="7"/>
      <c r="AX870" s="7"/>
      <c r="AY870" s="7"/>
    </row>
    <row r="871" spans="1:51" ht="16" x14ac:dyDescent="0.2">
      <c r="A871" s="168">
        <v>42770.291666572703</v>
      </c>
      <c r="B871" s="171">
        <v>21708.074729586235</v>
      </c>
      <c r="C871">
        <f t="shared" si="14"/>
        <v>2</v>
      </c>
      <c r="D871"/>
      <c r="E871" s="7"/>
      <c r="F871" s="7"/>
      <c r="G871" s="7"/>
      <c r="H871" s="7"/>
      <c r="I871" s="7"/>
      <c r="J871" s="7"/>
      <c r="K871" s="7"/>
      <c r="L871" s="7"/>
      <c r="M871" s="7"/>
      <c r="N871" s="7"/>
      <c r="O871" s="7"/>
      <c r="P871" s="7"/>
      <c r="Q871" s="7"/>
      <c r="R871" s="7"/>
      <c r="S871" s="7"/>
      <c r="T871" s="7"/>
      <c r="U871" s="7"/>
      <c r="V871" s="7"/>
      <c r="W871" s="7"/>
      <c r="X871" s="7"/>
      <c r="Y871" s="7"/>
      <c r="Z871" s="7"/>
      <c r="AA871" s="7"/>
      <c r="AB871" s="7"/>
      <c r="AC871" s="7"/>
      <c r="AD871" s="7"/>
      <c r="AE871" s="7"/>
      <c r="AF871" s="7"/>
      <c r="AG871" s="7"/>
      <c r="AH871" s="7"/>
      <c r="AI871" s="7"/>
      <c r="AJ871" s="7"/>
      <c r="AK871" s="7"/>
      <c r="AL871" s="7"/>
      <c r="AM871" s="7"/>
      <c r="AN871" s="7"/>
      <c r="AO871" s="7"/>
      <c r="AP871" s="7"/>
      <c r="AQ871" s="7"/>
      <c r="AR871" s="7"/>
      <c r="AS871" s="7"/>
      <c r="AT871" s="7"/>
      <c r="AU871" s="7"/>
      <c r="AV871" s="7"/>
      <c r="AW871" s="7"/>
      <c r="AX871" s="7"/>
      <c r="AY871" s="7"/>
    </row>
    <row r="872" spans="1:51" ht="16" x14ac:dyDescent="0.2">
      <c r="A872" s="169">
        <v>42770.333333239367</v>
      </c>
      <c r="B872" s="172">
        <v>22213.266495157073</v>
      </c>
      <c r="C872">
        <f t="shared" si="14"/>
        <v>2</v>
      </c>
      <c r="D872"/>
      <c r="E872" s="7"/>
      <c r="F872" s="7"/>
      <c r="G872" s="7"/>
      <c r="H872" s="7"/>
      <c r="I872" s="7"/>
      <c r="J872" s="7"/>
      <c r="K872" s="7"/>
      <c r="L872" s="7"/>
      <c r="M872" s="7"/>
      <c r="N872" s="7"/>
      <c r="O872" s="7"/>
      <c r="P872" s="7"/>
      <c r="Q872" s="7"/>
      <c r="R872" s="7"/>
      <c r="S872" s="7"/>
      <c r="T872" s="7"/>
      <c r="U872" s="7"/>
      <c r="V872" s="7"/>
      <c r="W872" s="7"/>
      <c r="X872" s="7"/>
      <c r="Y872" s="7"/>
      <c r="Z872" s="7"/>
      <c r="AA872" s="7"/>
      <c r="AB872" s="7"/>
      <c r="AC872" s="7"/>
      <c r="AD872" s="7"/>
      <c r="AE872" s="7"/>
      <c r="AF872" s="7"/>
      <c r="AG872" s="7"/>
      <c r="AH872" s="7"/>
      <c r="AI872" s="7"/>
      <c r="AJ872" s="7"/>
      <c r="AK872" s="7"/>
      <c r="AL872" s="7"/>
      <c r="AM872" s="7"/>
      <c r="AN872" s="7"/>
      <c r="AO872" s="7"/>
      <c r="AP872" s="7"/>
      <c r="AQ872" s="7"/>
      <c r="AR872" s="7"/>
      <c r="AS872" s="7"/>
      <c r="AT872" s="7"/>
      <c r="AU872" s="7"/>
      <c r="AV872" s="7"/>
      <c r="AW872" s="7"/>
      <c r="AX872" s="7"/>
      <c r="AY872" s="7"/>
    </row>
    <row r="873" spans="1:51" ht="16" x14ac:dyDescent="0.2">
      <c r="A873" s="168">
        <v>42770.374999906031</v>
      </c>
      <c r="B873" s="171">
        <v>22750.744987787439</v>
      </c>
      <c r="C873">
        <f t="shared" si="14"/>
        <v>2</v>
      </c>
      <c r="D873"/>
      <c r="E873" s="7"/>
      <c r="F873" s="7"/>
      <c r="G873" s="7"/>
      <c r="H873" s="7"/>
      <c r="I873" s="7"/>
      <c r="J873" s="7"/>
      <c r="K873" s="7"/>
      <c r="L873" s="7"/>
      <c r="M873" s="7"/>
      <c r="N873" s="7"/>
      <c r="O873" s="7"/>
      <c r="P873" s="7"/>
      <c r="Q873" s="7"/>
      <c r="R873" s="7"/>
      <c r="S873" s="7"/>
      <c r="T873" s="7"/>
      <c r="U873" s="7"/>
      <c r="V873" s="7"/>
      <c r="W873" s="7"/>
      <c r="X873" s="7"/>
      <c r="Y873" s="7"/>
      <c r="Z873" s="7"/>
      <c r="AA873" s="7"/>
      <c r="AB873" s="7"/>
      <c r="AC873" s="7"/>
      <c r="AD873" s="7"/>
      <c r="AE873" s="7"/>
      <c r="AF873" s="7"/>
      <c r="AG873" s="7"/>
      <c r="AH873" s="7"/>
      <c r="AI873" s="7"/>
      <c r="AJ873" s="7"/>
      <c r="AK873" s="7"/>
      <c r="AL873" s="7"/>
      <c r="AM873" s="7"/>
      <c r="AN873" s="7"/>
      <c r="AO873" s="7"/>
      <c r="AP873" s="7"/>
      <c r="AQ873" s="7"/>
      <c r="AR873" s="7"/>
      <c r="AS873" s="7"/>
      <c r="AT873" s="7"/>
      <c r="AU873" s="7"/>
      <c r="AV873" s="7"/>
      <c r="AW873" s="7"/>
      <c r="AX873" s="7"/>
      <c r="AY873" s="7"/>
    </row>
    <row r="874" spans="1:51" ht="16" x14ac:dyDescent="0.2">
      <c r="A874" s="169">
        <v>42770.416666572695</v>
      </c>
      <c r="B874" s="172">
        <v>22812.66730053</v>
      </c>
      <c r="C874">
        <f t="shared" si="14"/>
        <v>2</v>
      </c>
      <c r="D874"/>
      <c r="E874" s="7"/>
      <c r="F874" s="7"/>
      <c r="G874" s="7"/>
      <c r="H874" s="7"/>
      <c r="I874" s="7"/>
      <c r="J874" s="7"/>
      <c r="K874" s="7"/>
      <c r="L874" s="7"/>
      <c r="M874" s="7"/>
      <c r="N874" s="7"/>
      <c r="O874" s="7"/>
      <c r="P874" s="7"/>
      <c r="Q874" s="7"/>
      <c r="R874" s="7"/>
      <c r="S874" s="7"/>
      <c r="T874" s="7"/>
      <c r="U874" s="7"/>
      <c r="V874" s="7"/>
      <c r="W874" s="7"/>
      <c r="X874" s="7"/>
      <c r="Y874" s="7"/>
      <c r="Z874" s="7"/>
      <c r="AA874" s="7"/>
      <c r="AB874" s="7"/>
      <c r="AC874" s="7"/>
      <c r="AD874" s="7"/>
      <c r="AE874" s="7"/>
      <c r="AF874" s="7"/>
      <c r="AG874" s="7"/>
      <c r="AH874" s="7"/>
      <c r="AI874" s="7"/>
      <c r="AJ874" s="7"/>
      <c r="AK874" s="7"/>
      <c r="AL874" s="7"/>
      <c r="AM874" s="7"/>
      <c r="AN874" s="7"/>
      <c r="AO874" s="7"/>
      <c r="AP874" s="7"/>
      <c r="AQ874" s="7"/>
      <c r="AR874" s="7"/>
      <c r="AS874" s="7"/>
      <c r="AT874" s="7"/>
      <c r="AU874" s="7"/>
      <c r="AV874" s="7"/>
      <c r="AW874" s="7"/>
      <c r="AX874" s="7"/>
      <c r="AY874" s="7"/>
    </row>
    <row r="875" spans="1:51" ht="16" x14ac:dyDescent="0.2">
      <c r="A875" s="168">
        <v>42770.458333239359</v>
      </c>
      <c r="B875" s="171">
        <v>22605.241106194077</v>
      </c>
      <c r="C875">
        <f t="shared" si="14"/>
        <v>2</v>
      </c>
      <c r="D875"/>
      <c r="E875" s="7"/>
      <c r="F875" s="7"/>
      <c r="G875" s="7"/>
      <c r="H875" s="7"/>
      <c r="I875" s="7"/>
      <c r="J875" s="7"/>
      <c r="K875" s="7"/>
      <c r="L875" s="7"/>
      <c r="M875" s="7"/>
      <c r="N875" s="7"/>
      <c r="O875" s="7"/>
      <c r="P875" s="7"/>
      <c r="Q875" s="7"/>
      <c r="R875" s="7"/>
      <c r="S875" s="7"/>
      <c r="T875" s="7"/>
      <c r="U875" s="7"/>
      <c r="V875" s="7"/>
      <c r="W875" s="7"/>
      <c r="X875" s="7"/>
      <c r="Y875" s="7"/>
      <c r="Z875" s="7"/>
      <c r="AA875" s="7"/>
      <c r="AB875" s="7"/>
      <c r="AC875" s="7"/>
      <c r="AD875" s="7"/>
      <c r="AE875" s="7"/>
      <c r="AF875" s="7"/>
      <c r="AG875" s="7"/>
      <c r="AH875" s="7"/>
      <c r="AI875" s="7"/>
      <c r="AJ875" s="7"/>
      <c r="AK875" s="7"/>
      <c r="AL875" s="7"/>
      <c r="AM875" s="7"/>
      <c r="AN875" s="7"/>
      <c r="AO875" s="7"/>
      <c r="AP875" s="7"/>
      <c r="AQ875" s="7"/>
      <c r="AR875" s="7"/>
      <c r="AS875" s="7"/>
      <c r="AT875" s="7"/>
      <c r="AU875" s="7"/>
      <c r="AV875" s="7"/>
      <c r="AW875" s="7"/>
      <c r="AX875" s="7"/>
      <c r="AY875" s="7"/>
    </row>
    <row r="876" spans="1:51" ht="16" x14ac:dyDescent="0.2">
      <c r="A876" s="169">
        <v>42770.499999906024</v>
      </c>
      <c r="B876" s="172">
        <v>22535.873631115333</v>
      </c>
      <c r="C876">
        <f t="shared" si="14"/>
        <v>2</v>
      </c>
      <c r="D876"/>
      <c r="E876" s="7"/>
      <c r="F876" s="7"/>
      <c r="G876" s="7"/>
      <c r="H876" s="7"/>
      <c r="I876" s="7"/>
      <c r="J876" s="7"/>
      <c r="K876" s="7"/>
      <c r="L876" s="7"/>
      <c r="M876" s="7"/>
      <c r="N876" s="7"/>
      <c r="O876" s="7"/>
      <c r="P876" s="7"/>
      <c r="Q876" s="7"/>
      <c r="R876" s="7"/>
      <c r="S876" s="7"/>
      <c r="T876" s="7"/>
      <c r="U876" s="7"/>
      <c r="V876" s="7"/>
      <c r="W876" s="7"/>
      <c r="X876" s="7"/>
      <c r="Y876" s="7"/>
      <c r="Z876" s="7"/>
      <c r="AA876" s="7"/>
      <c r="AB876" s="7"/>
      <c r="AC876" s="7"/>
      <c r="AD876" s="7"/>
      <c r="AE876" s="7"/>
      <c r="AF876" s="7"/>
      <c r="AG876" s="7"/>
      <c r="AH876" s="7"/>
      <c r="AI876" s="7"/>
      <c r="AJ876" s="7"/>
      <c r="AK876" s="7"/>
      <c r="AL876" s="7"/>
      <c r="AM876" s="7"/>
      <c r="AN876" s="7"/>
      <c r="AO876" s="7"/>
      <c r="AP876" s="7"/>
      <c r="AQ876" s="7"/>
      <c r="AR876" s="7"/>
      <c r="AS876" s="7"/>
      <c r="AT876" s="7"/>
      <c r="AU876" s="7"/>
      <c r="AV876" s="7"/>
      <c r="AW876" s="7"/>
      <c r="AX876" s="7"/>
      <c r="AY876" s="7"/>
    </row>
    <row r="877" spans="1:51" ht="16" x14ac:dyDescent="0.2">
      <c r="A877" s="168">
        <v>42770.541666572688</v>
      </c>
      <c r="B877" s="171">
        <v>22377.917026665757</v>
      </c>
      <c r="C877">
        <f t="shared" si="14"/>
        <v>2</v>
      </c>
      <c r="D877"/>
      <c r="E877" s="7"/>
      <c r="F877" s="7"/>
      <c r="G877" s="7"/>
      <c r="H877" s="7"/>
      <c r="I877" s="7"/>
      <c r="J877" s="7"/>
      <c r="K877" s="7"/>
      <c r="L877" s="7"/>
      <c r="M877" s="7"/>
      <c r="N877" s="7"/>
      <c r="O877" s="7"/>
      <c r="P877" s="7"/>
      <c r="Q877" s="7"/>
      <c r="R877" s="7"/>
      <c r="S877" s="7"/>
      <c r="T877" s="7"/>
      <c r="U877" s="7"/>
      <c r="V877" s="7"/>
      <c r="W877" s="7"/>
      <c r="X877" s="7"/>
      <c r="Y877" s="7"/>
      <c r="Z877" s="7"/>
      <c r="AA877" s="7"/>
      <c r="AB877" s="7"/>
      <c r="AC877" s="7"/>
      <c r="AD877" s="7"/>
      <c r="AE877" s="7"/>
      <c r="AF877" s="7"/>
      <c r="AG877" s="7"/>
      <c r="AH877" s="7"/>
      <c r="AI877" s="7"/>
      <c r="AJ877" s="7"/>
      <c r="AK877" s="7"/>
      <c r="AL877" s="7"/>
      <c r="AM877" s="7"/>
      <c r="AN877" s="7"/>
      <c r="AO877" s="7"/>
      <c r="AP877" s="7"/>
      <c r="AQ877" s="7"/>
      <c r="AR877" s="7"/>
      <c r="AS877" s="7"/>
      <c r="AT877" s="7"/>
      <c r="AU877" s="7"/>
      <c r="AV877" s="7"/>
      <c r="AW877" s="7"/>
      <c r="AX877" s="7"/>
      <c r="AY877" s="7"/>
    </row>
    <row r="878" spans="1:51" ht="16" x14ac:dyDescent="0.2">
      <c r="A878" s="169">
        <v>42770.583333239352</v>
      </c>
      <c r="B878" s="172">
        <v>22533.165156636471</v>
      </c>
      <c r="C878">
        <f t="shared" si="14"/>
        <v>2</v>
      </c>
      <c r="D878"/>
      <c r="E878" s="7"/>
      <c r="F878" s="7"/>
      <c r="G878" s="7"/>
      <c r="H878" s="7"/>
      <c r="I878" s="7"/>
      <c r="J878" s="7"/>
      <c r="K878" s="7"/>
      <c r="L878" s="7"/>
      <c r="M878" s="7"/>
      <c r="N878" s="7"/>
      <c r="O878" s="7"/>
      <c r="P878" s="7"/>
      <c r="Q878" s="7"/>
      <c r="R878" s="7"/>
      <c r="S878" s="7"/>
      <c r="T878" s="7"/>
      <c r="U878" s="7"/>
      <c r="V878" s="7"/>
      <c r="W878" s="7"/>
      <c r="X878" s="7"/>
      <c r="Y878" s="7"/>
      <c r="Z878" s="7"/>
      <c r="AA878" s="7"/>
      <c r="AB878" s="7"/>
      <c r="AC878" s="7"/>
      <c r="AD878" s="7"/>
      <c r="AE878" s="7"/>
      <c r="AF878" s="7"/>
      <c r="AG878" s="7"/>
      <c r="AH878" s="7"/>
      <c r="AI878" s="7"/>
      <c r="AJ878" s="7"/>
      <c r="AK878" s="7"/>
      <c r="AL878" s="7"/>
      <c r="AM878" s="7"/>
      <c r="AN878" s="7"/>
      <c r="AO878" s="7"/>
      <c r="AP878" s="7"/>
      <c r="AQ878" s="7"/>
      <c r="AR878" s="7"/>
      <c r="AS878" s="7"/>
      <c r="AT878" s="7"/>
      <c r="AU878" s="7"/>
      <c r="AV878" s="7"/>
      <c r="AW878" s="7"/>
      <c r="AX878" s="7"/>
      <c r="AY878" s="7"/>
    </row>
    <row r="879" spans="1:51" ht="16" x14ac:dyDescent="0.2">
      <c r="A879" s="168">
        <v>42770.624999906016</v>
      </c>
      <c r="B879" s="171">
        <v>22636.767972892143</v>
      </c>
      <c r="C879">
        <f t="shared" si="14"/>
        <v>2</v>
      </c>
      <c r="D879"/>
      <c r="E879" s="7"/>
      <c r="F879" s="7"/>
      <c r="G879" s="7"/>
      <c r="H879" s="7"/>
      <c r="I879" s="7"/>
      <c r="J879" s="7"/>
      <c r="K879" s="7"/>
      <c r="L879" s="7"/>
      <c r="M879" s="7"/>
      <c r="N879" s="7"/>
      <c r="O879" s="7"/>
      <c r="P879" s="7"/>
      <c r="Q879" s="7"/>
      <c r="R879" s="7"/>
      <c r="S879" s="7"/>
      <c r="T879" s="7"/>
      <c r="U879" s="7"/>
      <c r="V879" s="7"/>
      <c r="W879" s="7"/>
      <c r="X879" s="7"/>
      <c r="Y879" s="7"/>
      <c r="Z879" s="7"/>
      <c r="AA879" s="7"/>
      <c r="AB879" s="7"/>
      <c r="AC879" s="7"/>
      <c r="AD879" s="7"/>
      <c r="AE879" s="7"/>
      <c r="AF879" s="7"/>
      <c r="AG879" s="7"/>
      <c r="AH879" s="7"/>
      <c r="AI879" s="7"/>
      <c r="AJ879" s="7"/>
      <c r="AK879" s="7"/>
      <c r="AL879" s="7"/>
      <c r="AM879" s="7"/>
      <c r="AN879" s="7"/>
      <c r="AO879" s="7"/>
      <c r="AP879" s="7"/>
      <c r="AQ879" s="7"/>
      <c r="AR879" s="7"/>
      <c r="AS879" s="7"/>
      <c r="AT879" s="7"/>
      <c r="AU879" s="7"/>
      <c r="AV879" s="7"/>
      <c r="AW879" s="7"/>
      <c r="AX879" s="7"/>
      <c r="AY879" s="7"/>
    </row>
    <row r="880" spans="1:51" ht="16" x14ac:dyDescent="0.2">
      <c r="A880" s="169">
        <v>42770.666666572681</v>
      </c>
      <c r="B880" s="172">
        <v>23052.876172625249</v>
      </c>
      <c r="C880">
        <f t="shared" si="14"/>
        <v>2</v>
      </c>
      <c r="D880"/>
      <c r="E880" s="7"/>
      <c r="F880" s="7"/>
      <c r="G880" s="7"/>
      <c r="H880" s="7"/>
      <c r="I880" s="7"/>
      <c r="J880" s="7"/>
      <c r="K880" s="7"/>
      <c r="L880" s="7"/>
      <c r="M880" s="7"/>
      <c r="N880" s="7"/>
      <c r="O880" s="7"/>
      <c r="P880" s="7"/>
      <c r="Q880" s="7"/>
      <c r="R880" s="7"/>
      <c r="S880" s="7"/>
      <c r="T880" s="7"/>
      <c r="U880" s="7"/>
      <c r="V880" s="7"/>
      <c r="W880" s="7"/>
      <c r="X880" s="7"/>
      <c r="Y880" s="7"/>
      <c r="Z880" s="7"/>
      <c r="AA880" s="7"/>
      <c r="AB880" s="7"/>
      <c r="AC880" s="7"/>
      <c r="AD880" s="7"/>
      <c r="AE880" s="7"/>
      <c r="AF880" s="7"/>
      <c r="AG880" s="7"/>
      <c r="AH880" s="7"/>
      <c r="AI880" s="7"/>
      <c r="AJ880" s="7"/>
      <c r="AK880" s="7"/>
      <c r="AL880" s="7"/>
      <c r="AM880" s="7"/>
      <c r="AN880" s="7"/>
      <c r="AO880" s="7"/>
      <c r="AP880" s="7"/>
      <c r="AQ880" s="7"/>
      <c r="AR880" s="7"/>
      <c r="AS880" s="7"/>
      <c r="AT880" s="7"/>
      <c r="AU880" s="7"/>
      <c r="AV880" s="7"/>
      <c r="AW880" s="7"/>
      <c r="AX880" s="7"/>
      <c r="AY880" s="7"/>
    </row>
    <row r="881" spans="1:51" ht="16" x14ac:dyDescent="0.2">
      <c r="A881" s="168">
        <v>42770.708333239345</v>
      </c>
      <c r="B881" s="171">
        <v>23600.604908718458</v>
      </c>
      <c r="C881">
        <f t="shared" si="14"/>
        <v>2</v>
      </c>
      <c r="D881"/>
      <c r="E881" s="7"/>
      <c r="F881" s="7"/>
      <c r="G881" s="7"/>
      <c r="H881" s="7"/>
      <c r="I881" s="7"/>
      <c r="J881" s="7"/>
      <c r="K881" s="7"/>
      <c r="L881" s="7"/>
      <c r="M881" s="7"/>
      <c r="N881" s="7"/>
      <c r="O881" s="7"/>
      <c r="P881" s="7"/>
      <c r="Q881" s="7"/>
      <c r="R881" s="7"/>
      <c r="S881" s="7"/>
      <c r="T881" s="7"/>
      <c r="U881" s="7"/>
      <c r="V881" s="7"/>
      <c r="W881" s="7"/>
      <c r="X881" s="7"/>
      <c r="Y881" s="7"/>
      <c r="Z881" s="7"/>
      <c r="AA881" s="7"/>
      <c r="AB881" s="7"/>
      <c r="AC881" s="7"/>
      <c r="AD881" s="7"/>
      <c r="AE881" s="7"/>
      <c r="AF881" s="7"/>
      <c r="AG881" s="7"/>
      <c r="AH881" s="7"/>
      <c r="AI881" s="7"/>
      <c r="AJ881" s="7"/>
      <c r="AK881" s="7"/>
      <c r="AL881" s="7"/>
      <c r="AM881" s="7"/>
      <c r="AN881" s="7"/>
      <c r="AO881" s="7"/>
      <c r="AP881" s="7"/>
      <c r="AQ881" s="7"/>
      <c r="AR881" s="7"/>
      <c r="AS881" s="7"/>
      <c r="AT881" s="7"/>
      <c r="AU881" s="7"/>
      <c r="AV881" s="7"/>
      <c r="AW881" s="7"/>
      <c r="AX881" s="7"/>
      <c r="AY881" s="7"/>
    </row>
    <row r="882" spans="1:51" ht="16" x14ac:dyDescent="0.2">
      <c r="A882" s="169">
        <v>42770.749999906009</v>
      </c>
      <c r="B882" s="172">
        <v>25622.227758073972</v>
      </c>
      <c r="C882">
        <f t="shared" ref="C882:C945" si="15">MONTH(A882)</f>
        <v>2</v>
      </c>
      <c r="D882"/>
      <c r="E882" s="7"/>
      <c r="F882" s="7"/>
      <c r="G882" s="7"/>
      <c r="H882" s="7"/>
      <c r="I882" s="7"/>
      <c r="J882" s="7"/>
      <c r="K882" s="7"/>
      <c r="L882" s="7"/>
      <c r="M882" s="7"/>
      <c r="N882" s="7"/>
      <c r="O882" s="7"/>
      <c r="P882" s="7"/>
      <c r="Q882" s="7"/>
      <c r="R882" s="7"/>
      <c r="S882" s="7"/>
      <c r="T882" s="7"/>
      <c r="U882" s="7"/>
      <c r="V882" s="7"/>
      <c r="W882" s="7"/>
      <c r="X882" s="7"/>
      <c r="Y882" s="7"/>
      <c r="Z882" s="7"/>
      <c r="AA882" s="7"/>
      <c r="AB882" s="7"/>
      <c r="AC882" s="7"/>
      <c r="AD882" s="7"/>
      <c r="AE882" s="7"/>
      <c r="AF882" s="7"/>
      <c r="AG882" s="7"/>
      <c r="AH882" s="7"/>
      <c r="AI882" s="7"/>
      <c r="AJ882" s="7"/>
      <c r="AK882" s="7"/>
      <c r="AL882" s="7"/>
      <c r="AM882" s="7"/>
      <c r="AN882" s="7"/>
      <c r="AO882" s="7"/>
      <c r="AP882" s="7"/>
      <c r="AQ882" s="7"/>
      <c r="AR882" s="7"/>
      <c r="AS882" s="7"/>
      <c r="AT882" s="7"/>
      <c r="AU882" s="7"/>
      <c r="AV882" s="7"/>
      <c r="AW882" s="7"/>
      <c r="AX882" s="7"/>
      <c r="AY882" s="7"/>
    </row>
    <row r="883" spans="1:51" ht="16" x14ac:dyDescent="0.2">
      <c r="A883" s="168">
        <v>42770.791666572673</v>
      </c>
      <c r="B883" s="171">
        <v>26961.240454885727</v>
      </c>
      <c r="C883">
        <f t="shared" si="15"/>
        <v>2</v>
      </c>
      <c r="D883"/>
      <c r="E883" s="7"/>
      <c r="F883" s="7"/>
      <c r="G883" s="7"/>
      <c r="H883" s="7"/>
      <c r="I883" s="7"/>
      <c r="J883" s="7"/>
      <c r="K883" s="7"/>
      <c r="L883" s="7"/>
      <c r="M883" s="7"/>
      <c r="N883" s="7"/>
      <c r="O883" s="7"/>
      <c r="P883" s="7"/>
      <c r="Q883" s="7"/>
      <c r="R883" s="7"/>
      <c r="S883" s="7"/>
      <c r="T883" s="7"/>
      <c r="U883" s="7"/>
      <c r="V883" s="7"/>
      <c r="W883" s="7"/>
      <c r="X883" s="7"/>
      <c r="Y883" s="7"/>
      <c r="Z883" s="7"/>
      <c r="AA883" s="7"/>
      <c r="AB883" s="7"/>
      <c r="AC883" s="7"/>
      <c r="AD883" s="7"/>
      <c r="AE883" s="7"/>
      <c r="AF883" s="7"/>
      <c r="AG883" s="7"/>
      <c r="AH883" s="7"/>
      <c r="AI883" s="7"/>
      <c r="AJ883" s="7"/>
      <c r="AK883" s="7"/>
      <c r="AL883" s="7"/>
      <c r="AM883" s="7"/>
      <c r="AN883" s="7"/>
      <c r="AO883" s="7"/>
      <c r="AP883" s="7"/>
      <c r="AQ883" s="7"/>
      <c r="AR883" s="7"/>
      <c r="AS883" s="7"/>
      <c r="AT883" s="7"/>
      <c r="AU883" s="7"/>
      <c r="AV883" s="7"/>
      <c r="AW883" s="7"/>
      <c r="AX883" s="7"/>
      <c r="AY883" s="7"/>
    </row>
    <row r="884" spans="1:51" ht="16" x14ac:dyDescent="0.2">
      <c r="A884" s="169">
        <v>42770.833333239338</v>
      </c>
      <c r="B884" s="172">
        <v>26620.694708036823</v>
      </c>
      <c r="C884">
        <f t="shared" si="15"/>
        <v>2</v>
      </c>
      <c r="D884"/>
      <c r="E884" s="7"/>
      <c r="F884" s="7"/>
      <c r="G884" s="7"/>
      <c r="H884" s="7"/>
      <c r="I884" s="7"/>
      <c r="J884" s="7"/>
      <c r="K884" s="7"/>
      <c r="L884" s="7"/>
      <c r="M884" s="7"/>
      <c r="N884" s="7"/>
      <c r="O884" s="7"/>
      <c r="P884" s="7"/>
      <c r="Q884" s="7"/>
      <c r="R884" s="7"/>
      <c r="S884" s="7"/>
      <c r="T884" s="7"/>
      <c r="U884" s="7"/>
      <c r="V884" s="7"/>
      <c r="W884" s="7"/>
      <c r="X884" s="7"/>
      <c r="Y884" s="7"/>
      <c r="Z884" s="7"/>
      <c r="AA884" s="7"/>
      <c r="AB884" s="7"/>
      <c r="AC884" s="7"/>
      <c r="AD884" s="7"/>
      <c r="AE884" s="7"/>
      <c r="AF884" s="7"/>
      <c r="AG884" s="7"/>
      <c r="AH884" s="7"/>
      <c r="AI884" s="7"/>
      <c r="AJ884" s="7"/>
      <c r="AK884" s="7"/>
      <c r="AL884" s="7"/>
      <c r="AM884" s="7"/>
      <c r="AN884" s="7"/>
      <c r="AO884" s="7"/>
      <c r="AP884" s="7"/>
      <c r="AQ884" s="7"/>
      <c r="AR884" s="7"/>
      <c r="AS884" s="7"/>
      <c r="AT884" s="7"/>
      <c r="AU884" s="7"/>
      <c r="AV884" s="7"/>
      <c r="AW884" s="7"/>
      <c r="AX884" s="7"/>
      <c r="AY884" s="7"/>
    </row>
    <row r="885" spans="1:51" ht="16" x14ac:dyDescent="0.2">
      <c r="A885" s="168">
        <v>42770.874999906002</v>
      </c>
      <c r="B885" s="171">
        <v>26138.353572244461</v>
      </c>
      <c r="C885">
        <f t="shared" si="15"/>
        <v>2</v>
      </c>
      <c r="D885"/>
      <c r="E885" s="7"/>
      <c r="F885" s="7"/>
      <c r="G885" s="7"/>
      <c r="H885" s="7"/>
      <c r="I885" s="7"/>
      <c r="J885" s="7"/>
      <c r="K885" s="7"/>
      <c r="L885" s="7"/>
      <c r="M885" s="7"/>
      <c r="N885" s="7"/>
      <c r="O885" s="7"/>
      <c r="P885" s="7"/>
      <c r="Q885" s="7"/>
      <c r="R885" s="7"/>
      <c r="S885" s="7"/>
      <c r="T885" s="7"/>
      <c r="U885" s="7"/>
      <c r="V885" s="7"/>
      <c r="W885" s="7"/>
      <c r="X885" s="7"/>
      <c r="Y885" s="7"/>
      <c r="Z885" s="7"/>
      <c r="AA885" s="7"/>
      <c r="AB885" s="7"/>
      <c r="AC885" s="7"/>
      <c r="AD885" s="7"/>
      <c r="AE885" s="7"/>
      <c r="AF885" s="7"/>
      <c r="AG885" s="7"/>
      <c r="AH885" s="7"/>
      <c r="AI885" s="7"/>
      <c r="AJ885" s="7"/>
      <c r="AK885" s="7"/>
      <c r="AL885" s="7"/>
      <c r="AM885" s="7"/>
      <c r="AN885" s="7"/>
      <c r="AO885" s="7"/>
      <c r="AP885" s="7"/>
      <c r="AQ885" s="7"/>
      <c r="AR885" s="7"/>
      <c r="AS885" s="7"/>
      <c r="AT885" s="7"/>
      <c r="AU885" s="7"/>
      <c r="AV885" s="7"/>
      <c r="AW885" s="7"/>
      <c r="AX885" s="7"/>
      <c r="AY885" s="7"/>
    </row>
    <row r="886" spans="1:51" ht="16" x14ac:dyDescent="0.2">
      <c r="A886" s="169">
        <v>42770.916666572666</v>
      </c>
      <c r="B886" s="172">
        <v>25218.453445754596</v>
      </c>
      <c r="C886">
        <f t="shared" si="15"/>
        <v>2</v>
      </c>
      <c r="D886"/>
      <c r="E886" s="7"/>
      <c r="F886" s="7"/>
      <c r="G886" s="7"/>
      <c r="H886" s="7"/>
      <c r="I886" s="7"/>
      <c r="J886" s="7"/>
      <c r="K886" s="7"/>
      <c r="L886" s="7"/>
      <c r="M886" s="7"/>
      <c r="N886" s="7"/>
      <c r="O886" s="7"/>
      <c r="P886" s="7"/>
      <c r="Q886" s="7"/>
      <c r="R886" s="7"/>
      <c r="S886" s="7"/>
      <c r="T886" s="7"/>
      <c r="U886" s="7"/>
      <c r="V886" s="7"/>
      <c r="W886" s="7"/>
      <c r="X886" s="7"/>
      <c r="Y886" s="7"/>
      <c r="Z886" s="7"/>
      <c r="AA886" s="7"/>
      <c r="AB886" s="7"/>
      <c r="AC886" s="7"/>
      <c r="AD886" s="7"/>
      <c r="AE886" s="7"/>
      <c r="AF886" s="7"/>
      <c r="AG886" s="7"/>
      <c r="AH886" s="7"/>
      <c r="AI886" s="7"/>
      <c r="AJ886" s="7"/>
      <c r="AK886" s="7"/>
      <c r="AL886" s="7"/>
      <c r="AM886" s="7"/>
      <c r="AN886" s="7"/>
      <c r="AO886" s="7"/>
      <c r="AP886" s="7"/>
      <c r="AQ886" s="7"/>
      <c r="AR886" s="7"/>
      <c r="AS886" s="7"/>
      <c r="AT886" s="7"/>
      <c r="AU886" s="7"/>
      <c r="AV886" s="7"/>
      <c r="AW886" s="7"/>
      <c r="AX886" s="7"/>
      <c r="AY886" s="7"/>
    </row>
    <row r="887" spans="1:51" ht="16" x14ac:dyDescent="0.2">
      <c r="A887" s="168">
        <v>42770.95833323933</v>
      </c>
      <c r="B887" s="171">
        <v>23841.000901999745</v>
      </c>
      <c r="C887">
        <f t="shared" si="15"/>
        <v>2</v>
      </c>
      <c r="D887"/>
      <c r="E887" s="7"/>
      <c r="F887" s="7"/>
      <c r="G887" s="7"/>
      <c r="H887" s="7"/>
      <c r="I887" s="7"/>
      <c r="J887" s="7"/>
      <c r="K887" s="7"/>
      <c r="L887" s="7"/>
      <c r="M887" s="7"/>
      <c r="N887" s="7"/>
      <c r="O887" s="7"/>
      <c r="P887" s="7"/>
      <c r="Q887" s="7"/>
      <c r="R887" s="7"/>
      <c r="S887" s="7"/>
      <c r="T887" s="7"/>
      <c r="U887" s="7"/>
      <c r="V887" s="7"/>
      <c r="W887" s="7"/>
      <c r="X887" s="7"/>
      <c r="Y887" s="7"/>
      <c r="Z887" s="7"/>
      <c r="AA887" s="7"/>
      <c r="AB887" s="7"/>
      <c r="AC887" s="7"/>
      <c r="AD887" s="7"/>
      <c r="AE887" s="7"/>
      <c r="AF887" s="7"/>
      <c r="AG887" s="7"/>
      <c r="AH887" s="7"/>
      <c r="AI887" s="7"/>
      <c r="AJ887" s="7"/>
      <c r="AK887" s="7"/>
      <c r="AL887" s="7"/>
      <c r="AM887" s="7"/>
      <c r="AN887" s="7"/>
      <c r="AO887" s="7"/>
      <c r="AP887" s="7"/>
      <c r="AQ887" s="7"/>
      <c r="AR887" s="7"/>
      <c r="AS887" s="7"/>
      <c r="AT887" s="7"/>
      <c r="AU887" s="7"/>
      <c r="AV887" s="7"/>
      <c r="AW887" s="7"/>
      <c r="AX887" s="7"/>
      <c r="AY887" s="7"/>
    </row>
    <row r="888" spans="1:51" ht="16" x14ac:dyDescent="0.2">
      <c r="A888" s="169">
        <v>42770.999999905995</v>
      </c>
      <c r="B888" s="172">
        <v>22372.98356153685</v>
      </c>
      <c r="C888">
        <f t="shared" si="15"/>
        <v>2</v>
      </c>
      <c r="D888"/>
      <c r="E888" s="7"/>
      <c r="F888" s="7"/>
      <c r="G888" s="7"/>
      <c r="H888" s="7"/>
      <c r="I888" s="7"/>
      <c r="J888" s="7"/>
      <c r="K888" s="7"/>
      <c r="L888" s="7"/>
      <c r="M888" s="7"/>
      <c r="N888" s="7"/>
      <c r="O888" s="7"/>
      <c r="P888" s="7"/>
      <c r="Q888" s="7"/>
      <c r="R888" s="7"/>
      <c r="S888" s="7"/>
      <c r="T888" s="7"/>
      <c r="U888" s="7"/>
      <c r="V888" s="7"/>
      <c r="W888" s="7"/>
      <c r="X888" s="7"/>
      <c r="Y888" s="7"/>
      <c r="Z888" s="7"/>
      <c r="AA888" s="7"/>
      <c r="AB888" s="7"/>
      <c r="AC888" s="7"/>
      <c r="AD888" s="7"/>
      <c r="AE888" s="7"/>
      <c r="AF888" s="7"/>
      <c r="AG888" s="7"/>
      <c r="AH888" s="7"/>
      <c r="AI888" s="7"/>
      <c r="AJ888" s="7"/>
      <c r="AK888" s="7"/>
      <c r="AL888" s="7"/>
      <c r="AM888" s="7"/>
      <c r="AN888" s="7"/>
      <c r="AO888" s="7"/>
      <c r="AP888" s="7"/>
      <c r="AQ888" s="7"/>
      <c r="AR888" s="7"/>
      <c r="AS888" s="7"/>
      <c r="AT888" s="7"/>
      <c r="AU888" s="7"/>
      <c r="AV888" s="7"/>
      <c r="AW888" s="7"/>
      <c r="AX888" s="7"/>
      <c r="AY888" s="7"/>
    </row>
    <row r="889" spans="1:51" ht="16" x14ac:dyDescent="0.2">
      <c r="A889" s="168">
        <v>42771.041666572659</v>
      </c>
      <c r="B889" s="171">
        <v>21462.636625873685</v>
      </c>
      <c r="C889">
        <f t="shared" si="15"/>
        <v>2</v>
      </c>
      <c r="D889"/>
      <c r="E889" s="7"/>
      <c r="F889" s="7"/>
      <c r="G889" s="7"/>
      <c r="H889" s="7"/>
      <c r="I889" s="7"/>
      <c r="J889" s="7"/>
      <c r="K889" s="7"/>
      <c r="L889" s="7"/>
      <c r="M889" s="7"/>
      <c r="N889" s="7"/>
      <c r="O889" s="7"/>
      <c r="P889" s="7"/>
      <c r="Q889" s="7"/>
      <c r="R889" s="7"/>
      <c r="S889" s="7"/>
      <c r="T889" s="7"/>
      <c r="U889" s="7"/>
      <c r="V889" s="7"/>
      <c r="W889" s="7"/>
      <c r="X889" s="7"/>
      <c r="Y889" s="7"/>
      <c r="Z889" s="7"/>
      <c r="AA889" s="7"/>
      <c r="AB889" s="7"/>
      <c r="AC889" s="7"/>
      <c r="AD889" s="7"/>
      <c r="AE889" s="7"/>
      <c r="AF889" s="7"/>
      <c r="AG889" s="7"/>
      <c r="AH889" s="7"/>
      <c r="AI889" s="7"/>
      <c r="AJ889" s="7"/>
      <c r="AK889" s="7"/>
      <c r="AL889" s="7"/>
      <c r="AM889" s="7"/>
      <c r="AN889" s="7"/>
      <c r="AO889" s="7"/>
      <c r="AP889" s="7"/>
      <c r="AQ889" s="7"/>
      <c r="AR889" s="7"/>
      <c r="AS889" s="7"/>
      <c r="AT889" s="7"/>
      <c r="AU889" s="7"/>
      <c r="AV889" s="7"/>
      <c r="AW889" s="7"/>
      <c r="AX889" s="7"/>
      <c r="AY889" s="7"/>
    </row>
    <row r="890" spans="1:51" ht="16" x14ac:dyDescent="0.2">
      <c r="A890" s="169">
        <v>42771.083333239323</v>
      </c>
      <c r="B890" s="172">
        <v>20728.25140634823</v>
      </c>
      <c r="C890">
        <f t="shared" si="15"/>
        <v>2</v>
      </c>
      <c r="D890"/>
      <c r="E890" s="7"/>
      <c r="F890" s="7"/>
      <c r="G890" s="7"/>
      <c r="H890" s="7"/>
      <c r="I890" s="7"/>
      <c r="J890" s="7"/>
      <c r="K890" s="7"/>
      <c r="L890" s="7"/>
      <c r="M890" s="7"/>
      <c r="N890" s="7"/>
      <c r="O890" s="7"/>
      <c r="P890" s="7"/>
      <c r="Q890" s="7"/>
      <c r="R890" s="7"/>
      <c r="S890" s="7"/>
      <c r="T890" s="7"/>
      <c r="U890" s="7"/>
      <c r="V890" s="7"/>
      <c r="W890" s="7"/>
      <c r="X890" s="7"/>
      <c r="Y890" s="7"/>
      <c r="Z890" s="7"/>
      <c r="AA890" s="7"/>
      <c r="AB890" s="7"/>
      <c r="AC890" s="7"/>
      <c r="AD890" s="7"/>
      <c r="AE890" s="7"/>
      <c r="AF890" s="7"/>
      <c r="AG890" s="7"/>
      <c r="AH890" s="7"/>
      <c r="AI890" s="7"/>
      <c r="AJ890" s="7"/>
      <c r="AK890" s="7"/>
      <c r="AL890" s="7"/>
      <c r="AM890" s="7"/>
      <c r="AN890" s="7"/>
      <c r="AO890" s="7"/>
      <c r="AP890" s="7"/>
      <c r="AQ890" s="7"/>
      <c r="AR890" s="7"/>
      <c r="AS890" s="7"/>
      <c r="AT890" s="7"/>
      <c r="AU890" s="7"/>
      <c r="AV890" s="7"/>
      <c r="AW890" s="7"/>
      <c r="AX890" s="7"/>
      <c r="AY890" s="7"/>
    </row>
    <row r="891" spans="1:51" ht="16" x14ac:dyDescent="0.2">
      <c r="A891" s="168">
        <v>42771.124999905987</v>
      </c>
      <c r="B891" s="171">
        <v>20242.928134167028</v>
      </c>
      <c r="C891">
        <f t="shared" si="15"/>
        <v>2</v>
      </c>
      <c r="D891"/>
      <c r="E891" s="7"/>
      <c r="F891" s="7"/>
      <c r="G891" s="7"/>
      <c r="H891" s="7"/>
      <c r="I891" s="7"/>
      <c r="J891" s="7"/>
      <c r="K891" s="7"/>
      <c r="L891" s="7"/>
      <c r="M891" s="7"/>
      <c r="N891" s="7"/>
      <c r="O891" s="7"/>
      <c r="P891" s="7"/>
      <c r="Q891" s="7"/>
      <c r="R891" s="7"/>
      <c r="S891" s="7"/>
      <c r="T891" s="7"/>
      <c r="U891" s="7"/>
      <c r="V891" s="7"/>
      <c r="W891" s="7"/>
      <c r="X891" s="7"/>
      <c r="Y891" s="7"/>
      <c r="Z891" s="7"/>
      <c r="AA891" s="7"/>
      <c r="AB891" s="7"/>
      <c r="AC891" s="7"/>
      <c r="AD891" s="7"/>
      <c r="AE891" s="7"/>
      <c r="AF891" s="7"/>
      <c r="AG891" s="7"/>
      <c r="AH891" s="7"/>
      <c r="AI891" s="7"/>
      <c r="AJ891" s="7"/>
      <c r="AK891" s="7"/>
      <c r="AL891" s="7"/>
      <c r="AM891" s="7"/>
      <c r="AN891" s="7"/>
      <c r="AO891" s="7"/>
      <c r="AP891" s="7"/>
      <c r="AQ891" s="7"/>
      <c r="AR891" s="7"/>
      <c r="AS891" s="7"/>
      <c r="AT891" s="7"/>
      <c r="AU891" s="7"/>
      <c r="AV891" s="7"/>
      <c r="AW891" s="7"/>
      <c r="AX891" s="7"/>
      <c r="AY891" s="7"/>
    </row>
    <row r="892" spans="1:51" ht="16" x14ac:dyDescent="0.2">
      <c r="A892" s="169">
        <v>42771.166666572652</v>
      </c>
      <c r="B892" s="172">
        <v>19996.817316306664</v>
      </c>
      <c r="C892">
        <f t="shared" si="15"/>
        <v>2</v>
      </c>
      <c r="D892"/>
      <c r="E892" s="7"/>
      <c r="F892" s="7"/>
      <c r="G892" s="7"/>
      <c r="H892" s="7"/>
      <c r="I892" s="7"/>
      <c r="J892" s="7"/>
      <c r="K892" s="7"/>
      <c r="L892" s="7"/>
      <c r="M892" s="7"/>
      <c r="N892" s="7"/>
      <c r="O892" s="7"/>
      <c r="P892" s="7"/>
      <c r="Q892" s="7"/>
      <c r="R892" s="7"/>
      <c r="S892" s="7"/>
      <c r="T892" s="7"/>
      <c r="U892" s="7"/>
      <c r="V892" s="7"/>
      <c r="W892" s="7"/>
      <c r="X892" s="7"/>
      <c r="Y892" s="7"/>
      <c r="Z892" s="7"/>
      <c r="AA892" s="7"/>
      <c r="AB892" s="7"/>
      <c r="AC892" s="7"/>
      <c r="AD892" s="7"/>
      <c r="AE892" s="7"/>
      <c r="AF892" s="7"/>
      <c r="AG892" s="7"/>
      <c r="AH892" s="7"/>
      <c r="AI892" s="7"/>
      <c r="AJ892" s="7"/>
      <c r="AK892" s="7"/>
      <c r="AL892" s="7"/>
      <c r="AM892" s="7"/>
      <c r="AN892" s="7"/>
      <c r="AO892" s="7"/>
      <c r="AP892" s="7"/>
      <c r="AQ892" s="7"/>
      <c r="AR892" s="7"/>
      <c r="AS892" s="7"/>
      <c r="AT892" s="7"/>
      <c r="AU892" s="7"/>
      <c r="AV892" s="7"/>
      <c r="AW892" s="7"/>
      <c r="AX892" s="7"/>
      <c r="AY892" s="7"/>
    </row>
    <row r="893" spans="1:51" ht="16" x14ac:dyDescent="0.2">
      <c r="A893" s="168">
        <v>42771.208333239316</v>
      </c>
      <c r="B893" s="171">
        <v>20073.698048158058</v>
      </c>
      <c r="C893">
        <f t="shared" si="15"/>
        <v>2</v>
      </c>
      <c r="D893"/>
      <c r="E893" s="7"/>
      <c r="F893" s="7"/>
      <c r="G893" s="7"/>
      <c r="H893" s="7"/>
      <c r="I893" s="7"/>
      <c r="J893" s="7"/>
      <c r="K893" s="7"/>
      <c r="L893" s="7"/>
      <c r="M893" s="7"/>
      <c r="N893" s="7"/>
      <c r="O893" s="7"/>
      <c r="P893" s="7"/>
      <c r="Q893" s="7"/>
      <c r="R893" s="7"/>
      <c r="S893" s="7"/>
      <c r="T893" s="7"/>
      <c r="U893" s="7"/>
      <c r="V893" s="7"/>
      <c r="W893" s="7"/>
      <c r="X893" s="7"/>
      <c r="Y893" s="7"/>
      <c r="Z893" s="7"/>
      <c r="AA893" s="7"/>
      <c r="AB893" s="7"/>
      <c r="AC893" s="7"/>
      <c r="AD893" s="7"/>
      <c r="AE893" s="7"/>
      <c r="AF893" s="7"/>
      <c r="AG893" s="7"/>
      <c r="AH893" s="7"/>
      <c r="AI893" s="7"/>
      <c r="AJ893" s="7"/>
      <c r="AK893" s="7"/>
      <c r="AL893" s="7"/>
      <c r="AM893" s="7"/>
      <c r="AN893" s="7"/>
      <c r="AO893" s="7"/>
      <c r="AP893" s="7"/>
      <c r="AQ893" s="7"/>
      <c r="AR893" s="7"/>
      <c r="AS893" s="7"/>
      <c r="AT893" s="7"/>
      <c r="AU893" s="7"/>
      <c r="AV893" s="7"/>
      <c r="AW893" s="7"/>
      <c r="AX893" s="7"/>
      <c r="AY893" s="7"/>
    </row>
    <row r="894" spans="1:51" ht="16" x14ac:dyDescent="0.2">
      <c r="A894" s="169">
        <v>42771.24999990598</v>
      </c>
      <c r="B894" s="172">
        <v>20526.455990669179</v>
      </c>
      <c r="C894">
        <f t="shared" si="15"/>
        <v>2</v>
      </c>
      <c r="D894"/>
      <c r="E894" s="7"/>
      <c r="F894" s="7"/>
      <c r="G894" s="7"/>
      <c r="H894" s="7"/>
      <c r="I894" s="7"/>
      <c r="J894" s="7"/>
      <c r="K894" s="7"/>
      <c r="L894" s="7"/>
      <c r="M894" s="7"/>
      <c r="N894" s="7"/>
      <c r="O894" s="7"/>
      <c r="P894" s="7"/>
      <c r="Q894" s="7"/>
      <c r="R894" s="7"/>
      <c r="S894" s="7"/>
      <c r="T894" s="7"/>
      <c r="U894" s="7"/>
      <c r="V894" s="7"/>
      <c r="W894" s="7"/>
      <c r="X894" s="7"/>
      <c r="Y894" s="7"/>
      <c r="Z894" s="7"/>
      <c r="AA894" s="7"/>
      <c r="AB894" s="7"/>
      <c r="AC894" s="7"/>
      <c r="AD894" s="7"/>
      <c r="AE894" s="7"/>
      <c r="AF894" s="7"/>
      <c r="AG894" s="7"/>
      <c r="AH894" s="7"/>
      <c r="AI894" s="7"/>
      <c r="AJ894" s="7"/>
      <c r="AK894" s="7"/>
      <c r="AL894" s="7"/>
      <c r="AM894" s="7"/>
      <c r="AN894" s="7"/>
      <c r="AO894" s="7"/>
      <c r="AP894" s="7"/>
      <c r="AQ894" s="7"/>
      <c r="AR894" s="7"/>
      <c r="AS894" s="7"/>
      <c r="AT894" s="7"/>
      <c r="AU894" s="7"/>
      <c r="AV894" s="7"/>
      <c r="AW894" s="7"/>
      <c r="AX894" s="7"/>
      <c r="AY894" s="7"/>
    </row>
    <row r="895" spans="1:51" ht="16" x14ac:dyDescent="0.2">
      <c r="A895" s="168">
        <v>42771.291666572644</v>
      </c>
      <c r="B895" s="171">
        <v>21316.184485844198</v>
      </c>
      <c r="C895">
        <f t="shared" si="15"/>
        <v>2</v>
      </c>
      <c r="D895"/>
      <c r="E895" s="7"/>
      <c r="F895" s="7"/>
      <c r="G895" s="7"/>
      <c r="H895" s="7"/>
      <c r="I895" s="7"/>
      <c r="J895" s="7"/>
      <c r="K895" s="7"/>
      <c r="L895" s="7"/>
      <c r="M895" s="7"/>
      <c r="N895" s="7"/>
      <c r="O895" s="7"/>
      <c r="P895" s="7"/>
      <c r="Q895" s="7"/>
      <c r="R895" s="7"/>
      <c r="S895" s="7"/>
      <c r="T895" s="7"/>
      <c r="U895" s="7"/>
      <c r="V895" s="7"/>
      <c r="W895" s="7"/>
      <c r="X895" s="7"/>
      <c r="Y895" s="7"/>
      <c r="Z895" s="7"/>
      <c r="AA895" s="7"/>
      <c r="AB895" s="7"/>
      <c r="AC895" s="7"/>
      <c r="AD895" s="7"/>
      <c r="AE895" s="7"/>
      <c r="AF895" s="7"/>
      <c r="AG895" s="7"/>
      <c r="AH895" s="7"/>
      <c r="AI895" s="7"/>
      <c r="AJ895" s="7"/>
      <c r="AK895" s="7"/>
      <c r="AL895" s="7"/>
      <c r="AM895" s="7"/>
      <c r="AN895" s="7"/>
      <c r="AO895" s="7"/>
      <c r="AP895" s="7"/>
      <c r="AQ895" s="7"/>
      <c r="AR895" s="7"/>
      <c r="AS895" s="7"/>
      <c r="AT895" s="7"/>
      <c r="AU895" s="7"/>
      <c r="AV895" s="7"/>
      <c r="AW895" s="7"/>
      <c r="AX895" s="7"/>
      <c r="AY895" s="7"/>
    </row>
    <row r="896" spans="1:51" ht="16" x14ac:dyDescent="0.2">
      <c r="A896" s="169">
        <v>42771.333333239309</v>
      </c>
      <c r="B896" s="172">
        <v>21791.53818483201</v>
      </c>
      <c r="C896">
        <f t="shared" si="15"/>
        <v>2</v>
      </c>
      <c r="D896"/>
      <c r="E896" s="7"/>
      <c r="F896" s="7"/>
      <c r="G896" s="7"/>
      <c r="H896" s="7"/>
      <c r="I896" s="7"/>
      <c r="J896" s="7"/>
      <c r="K896" s="7"/>
      <c r="L896" s="7"/>
      <c r="M896" s="7"/>
      <c r="N896" s="7"/>
      <c r="O896" s="7"/>
      <c r="P896" s="7"/>
      <c r="Q896" s="7"/>
      <c r="R896" s="7"/>
      <c r="S896" s="7"/>
      <c r="T896" s="7"/>
      <c r="U896" s="7"/>
      <c r="V896" s="7"/>
      <c r="W896" s="7"/>
      <c r="X896" s="7"/>
      <c r="Y896" s="7"/>
      <c r="Z896" s="7"/>
      <c r="AA896" s="7"/>
      <c r="AB896" s="7"/>
      <c r="AC896" s="7"/>
      <c r="AD896" s="7"/>
      <c r="AE896" s="7"/>
      <c r="AF896" s="7"/>
      <c r="AG896" s="7"/>
      <c r="AH896" s="7"/>
      <c r="AI896" s="7"/>
      <c r="AJ896" s="7"/>
      <c r="AK896" s="7"/>
      <c r="AL896" s="7"/>
      <c r="AM896" s="7"/>
      <c r="AN896" s="7"/>
      <c r="AO896" s="7"/>
      <c r="AP896" s="7"/>
      <c r="AQ896" s="7"/>
      <c r="AR896" s="7"/>
      <c r="AS896" s="7"/>
      <c r="AT896" s="7"/>
      <c r="AU896" s="7"/>
      <c r="AV896" s="7"/>
      <c r="AW896" s="7"/>
      <c r="AX896" s="7"/>
      <c r="AY896" s="7"/>
    </row>
    <row r="897" spans="1:51" ht="16" x14ac:dyDescent="0.2">
      <c r="A897" s="168">
        <v>42771.374999905973</v>
      </c>
      <c r="B897" s="171">
        <v>22651.613991800703</v>
      </c>
      <c r="C897">
        <f t="shared" si="15"/>
        <v>2</v>
      </c>
      <c r="D897"/>
      <c r="E897" s="7"/>
      <c r="F897" s="7"/>
      <c r="G897" s="7"/>
      <c r="H897" s="7"/>
      <c r="I897" s="7"/>
      <c r="J897" s="7"/>
      <c r="K897" s="7"/>
      <c r="L897" s="7"/>
      <c r="M897" s="7"/>
      <c r="N897" s="7"/>
      <c r="O897" s="7"/>
      <c r="P897" s="7"/>
      <c r="Q897" s="7"/>
      <c r="R897" s="7"/>
      <c r="S897" s="7"/>
      <c r="T897" s="7"/>
      <c r="U897" s="7"/>
      <c r="V897" s="7"/>
      <c r="W897" s="7"/>
      <c r="X897" s="7"/>
      <c r="Y897" s="7"/>
      <c r="Z897" s="7"/>
      <c r="AA897" s="7"/>
      <c r="AB897" s="7"/>
      <c r="AC897" s="7"/>
      <c r="AD897" s="7"/>
      <c r="AE897" s="7"/>
      <c r="AF897" s="7"/>
      <c r="AG897" s="7"/>
      <c r="AH897" s="7"/>
      <c r="AI897" s="7"/>
      <c r="AJ897" s="7"/>
      <c r="AK897" s="7"/>
      <c r="AL897" s="7"/>
      <c r="AM897" s="7"/>
      <c r="AN897" s="7"/>
      <c r="AO897" s="7"/>
      <c r="AP897" s="7"/>
      <c r="AQ897" s="7"/>
      <c r="AR897" s="7"/>
      <c r="AS897" s="7"/>
      <c r="AT897" s="7"/>
      <c r="AU897" s="7"/>
      <c r="AV897" s="7"/>
      <c r="AW897" s="7"/>
      <c r="AX897" s="7"/>
      <c r="AY897" s="7"/>
    </row>
    <row r="898" spans="1:51" ht="16" x14ac:dyDescent="0.2">
      <c r="A898" s="169">
        <v>42771.416666572637</v>
      </c>
      <c r="B898" s="172">
        <v>23371.000654276435</v>
      </c>
      <c r="C898">
        <f t="shared" si="15"/>
        <v>2</v>
      </c>
      <c r="D898"/>
      <c r="E898" s="7"/>
      <c r="F898" s="7"/>
      <c r="G898" s="7"/>
      <c r="H898" s="7"/>
      <c r="I898" s="7"/>
      <c r="J898" s="7"/>
      <c r="K898" s="7"/>
      <c r="L898" s="7"/>
      <c r="M898" s="7"/>
      <c r="N898" s="7"/>
      <c r="O898" s="7"/>
      <c r="P898" s="7"/>
      <c r="Q898" s="7"/>
      <c r="R898" s="7"/>
      <c r="S898" s="7"/>
      <c r="T898" s="7"/>
      <c r="U898" s="7"/>
      <c r="V898" s="7"/>
      <c r="W898" s="7"/>
      <c r="X898" s="7"/>
      <c r="Y898" s="7"/>
      <c r="Z898" s="7"/>
      <c r="AA898" s="7"/>
      <c r="AB898" s="7"/>
      <c r="AC898" s="7"/>
      <c r="AD898" s="7"/>
      <c r="AE898" s="7"/>
      <c r="AF898" s="7"/>
      <c r="AG898" s="7"/>
      <c r="AH898" s="7"/>
      <c r="AI898" s="7"/>
      <c r="AJ898" s="7"/>
      <c r="AK898" s="7"/>
      <c r="AL898" s="7"/>
      <c r="AM898" s="7"/>
      <c r="AN898" s="7"/>
      <c r="AO898" s="7"/>
      <c r="AP898" s="7"/>
      <c r="AQ898" s="7"/>
      <c r="AR898" s="7"/>
      <c r="AS898" s="7"/>
      <c r="AT898" s="7"/>
      <c r="AU898" s="7"/>
      <c r="AV898" s="7"/>
      <c r="AW898" s="7"/>
      <c r="AX898" s="7"/>
      <c r="AY898" s="7"/>
    </row>
    <row r="899" spans="1:51" ht="16" x14ac:dyDescent="0.2">
      <c r="A899" s="168">
        <v>42771.458333239301</v>
      </c>
      <c r="B899" s="171">
        <v>23484.236925481178</v>
      </c>
      <c r="C899">
        <f t="shared" si="15"/>
        <v>2</v>
      </c>
      <c r="D899"/>
      <c r="E899" s="7"/>
      <c r="F899" s="7"/>
      <c r="G899" s="7"/>
      <c r="H899" s="7"/>
      <c r="I899" s="7"/>
      <c r="J899" s="7"/>
      <c r="K899" s="7"/>
      <c r="L899" s="7"/>
      <c r="M899" s="7"/>
      <c r="N899" s="7"/>
      <c r="O899" s="7"/>
      <c r="P899" s="7"/>
      <c r="Q899" s="7"/>
      <c r="R899" s="7"/>
      <c r="S899" s="7"/>
      <c r="T899" s="7"/>
      <c r="U899" s="7"/>
      <c r="V899" s="7"/>
      <c r="W899" s="7"/>
      <c r="X899" s="7"/>
      <c r="Y899" s="7"/>
      <c r="Z899" s="7"/>
      <c r="AA899" s="7"/>
      <c r="AB899" s="7"/>
      <c r="AC899" s="7"/>
      <c r="AD899" s="7"/>
      <c r="AE899" s="7"/>
      <c r="AF899" s="7"/>
      <c r="AG899" s="7"/>
      <c r="AH899" s="7"/>
      <c r="AI899" s="7"/>
      <c r="AJ899" s="7"/>
      <c r="AK899" s="7"/>
      <c r="AL899" s="7"/>
      <c r="AM899" s="7"/>
      <c r="AN899" s="7"/>
      <c r="AO899" s="7"/>
      <c r="AP899" s="7"/>
      <c r="AQ899" s="7"/>
      <c r="AR899" s="7"/>
      <c r="AS899" s="7"/>
      <c r="AT899" s="7"/>
      <c r="AU899" s="7"/>
      <c r="AV899" s="7"/>
      <c r="AW899" s="7"/>
      <c r="AX899" s="7"/>
      <c r="AY899" s="7"/>
    </row>
    <row r="900" spans="1:51" ht="16" x14ac:dyDescent="0.2">
      <c r="A900" s="169">
        <v>42771.499999905966</v>
      </c>
      <c r="B900" s="172">
        <v>23259.952668854792</v>
      </c>
      <c r="C900">
        <f t="shared" si="15"/>
        <v>2</v>
      </c>
      <c r="D900"/>
      <c r="E900" s="7"/>
      <c r="F900" s="7"/>
      <c r="G900" s="7"/>
      <c r="H900" s="7"/>
      <c r="I900" s="7"/>
      <c r="J900" s="7"/>
      <c r="K900" s="7"/>
      <c r="L900" s="7"/>
      <c r="M900" s="7"/>
      <c r="N900" s="7"/>
      <c r="O900" s="7"/>
      <c r="P900" s="7"/>
      <c r="Q900" s="7"/>
      <c r="R900" s="7"/>
      <c r="S900" s="7"/>
      <c r="T900" s="7"/>
      <c r="U900" s="7"/>
      <c r="V900" s="7"/>
      <c r="W900" s="7"/>
      <c r="X900" s="7"/>
      <c r="Y900" s="7"/>
      <c r="Z900" s="7"/>
      <c r="AA900" s="7"/>
      <c r="AB900" s="7"/>
      <c r="AC900" s="7"/>
      <c r="AD900" s="7"/>
      <c r="AE900" s="7"/>
      <c r="AF900" s="7"/>
      <c r="AG900" s="7"/>
      <c r="AH900" s="7"/>
      <c r="AI900" s="7"/>
      <c r="AJ900" s="7"/>
      <c r="AK900" s="7"/>
      <c r="AL900" s="7"/>
      <c r="AM900" s="7"/>
      <c r="AN900" s="7"/>
      <c r="AO900" s="7"/>
      <c r="AP900" s="7"/>
      <c r="AQ900" s="7"/>
      <c r="AR900" s="7"/>
      <c r="AS900" s="7"/>
      <c r="AT900" s="7"/>
      <c r="AU900" s="7"/>
      <c r="AV900" s="7"/>
      <c r="AW900" s="7"/>
      <c r="AX900" s="7"/>
      <c r="AY900" s="7"/>
    </row>
    <row r="901" spans="1:51" ht="16" x14ac:dyDescent="0.2">
      <c r="A901" s="168">
        <v>42771.54166657263</v>
      </c>
      <c r="B901" s="171">
        <v>23463.611858317803</v>
      </c>
      <c r="C901">
        <f t="shared" si="15"/>
        <v>2</v>
      </c>
      <c r="D901"/>
      <c r="E901" s="7"/>
      <c r="F901" s="7"/>
      <c r="G901" s="7"/>
      <c r="H901" s="7"/>
      <c r="I901" s="7"/>
      <c r="J901" s="7"/>
      <c r="K901" s="7"/>
      <c r="L901" s="7"/>
      <c r="M901" s="7"/>
      <c r="N901" s="7"/>
      <c r="O901" s="7"/>
      <c r="P901" s="7"/>
      <c r="Q901" s="7"/>
      <c r="R901" s="7"/>
      <c r="S901" s="7"/>
      <c r="T901" s="7"/>
      <c r="U901" s="7"/>
      <c r="V901" s="7"/>
      <c r="W901" s="7"/>
      <c r="X901" s="7"/>
      <c r="Y901" s="7"/>
      <c r="Z901" s="7"/>
      <c r="AA901" s="7"/>
      <c r="AB901" s="7"/>
      <c r="AC901" s="7"/>
      <c r="AD901" s="7"/>
      <c r="AE901" s="7"/>
      <c r="AF901" s="7"/>
      <c r="AG901" s="7"/>
      <c r="AH901" s="7"/>
      <c r="AI901" s="7"/>
      <c r="AJ901" s="7"/>
      <c r="AK901" s="7"/>
      <c r="AL901" s="7"/>
      <c r="AM901" s="7"/>
      <c r="AN901" s="7"/>
      <c r="AO901" s="7"/>
      <c r="AP901" s="7"/>
      <c r="AQ901" s="7"/>
      <c r="AR901" s="7"/>
      <c r="AS901" s="7"/>
      <c r="AT901" s="7"/>
      <c r="AU901" s="7"/>
      <c r="AV901" s="7"/>
      <c r="AW901" s="7"/>
      <c r="AX901" s="7"/>
      <c r="AY901" s="7"/>
    </row>
    <row r="902" spans="1:51" ht="16" x14ac:dyDescent="0.2">
      <c r="A902" s="169">
        <v>42771.583333239294</v>
      </c>
      <c r="B902" s="172">
        <v>23498.783728197704</v>
      </c>
      <c r="C902">
        <f t="shared" si="15"/>
        <v>2</v>
      </c>
      <c r="D902"/>
      <c r="E902" s="7"/>
      <c r="F902" s="7"/>
      <c r="G902" s="7"/>
      <c r="H902" s="7"/>
      <c r="I902" s="7"/>
      <c r="J902" s="7"/>
      <c r="K902" s="7"/>
      <c r="L902" s="7"/>
      <c r="M902" s="7"/>
      <c r="N902" s="7"/>
      <c r="O902" s="7"/>
      <c r="P902" s="7"/>
      <c r="Q902" s="7"/>
      <c r="R902" s="7"/>
      <c r="S902" s="7"/>
      <c r="T902" s="7"/>
      <c r="U902" s="7"/>
      <c r="V902" s="7"/>
      <c r="W902" s="7"/>
      <c r="X902" s="7"/>
      <c r="Y902" s="7"/>
      <c r="Z902" s="7"/>
      <c r="AA902" s="7"/>
      <c r="AB902" s="7"/>
      <c r="AC902" s="7"/>
      <c r="AD902" s="7"/>
      <c r="AE902" s="7"/>
      <c r="AF902" s="7"/>
      <c r="AG902" s="7"/>
      <c r="AH902" s="7"/>
      <c r="AI902" s="7"/>
      <c r="AJ902" s="7"/>
      <c r="AK902" s="7"/>
      <c r="AL902" s="7"/>
      <c r="AM902" s="7"/>
      <c r="AN902" s="7"/>
      <c r="AO902" s="7"/>
      <c r="AP902" s="7"/>
      <c r="AQ902" s="7"/>
      <c r="AR902" s="7"/>
      <c r="AS902" s="7"/>
      <c r="AT902" s="7"/>
      <c r="AU902" s="7"/>
      <c r="AV902" s="7"/>
      <c r="AW902" s="7"/>
      <c r="AX902" s="7"/>
      <c r="AY902" s="7"/>
    </row>
    <row r="903" spans="1:51" ht="16" x14ac:dyDescent="0.2">
      <c r="A903" s="168">
        <v>42771.624999905958</v>
      </c>
      <c r="B903" s="171">
        <v>23454.546985905046</v>
      </c>
      <c r="C903">
        <f t="shared" si="15"/>
        <v>2</v>
      </c>
      <c r="D903"/>
      <c r="E903" s="7"/>
      <c r="F903" s="7"/>
      <c r="G903" s="7"/>
      <c r="H903" s="7"/>
      <c r="I903" s="7"/>
      <c r="J903" s="7"/>
      <c r="K903" s="7"/>
      <c r="L903" s="7"/>
      <c r="M903" s="7"/>
      <c r="N903" s="7"/>
      <c r="O903" s="7"/>
      <c r="P903" s="7"/>
      <c r="Q903" s="7"/>
      <c r="R903" s="7"/>
      <c r="S903" s="7"/>
      <c r="T903" s="7"/>
      <c r="U903" s="7"/>
      <c r="V903" s="7"/>
      <c r="W903" s="7"/>
      <c r="X903" s="7"/>
      <c r="Y903" s="7"/>
      <c r="Z903" s="7"/>
      <c r="AA903" s="7"/>
      <c r="AB903" s="7"/>
      <c r="AC903" s="7"/>
      <c r="AD903" s="7"/>
      <c r="AE903" s="7"/>
      <c r="AF903" s="7"/>
      <c r="AG903" s="7"/>
      <c r="AH903" s="7"/>
      <c r="AI903" s="7"/>
      <c r="AJ903" s="7"/>
      <c r="AK903" s="7"/>
      <c r="AL903" s="7"/>
      <c r="AM903" s="7"/>
      <c r="AN903" s="7"/>
      <c r="AO903" s="7"/>
      <c r="AP903" s="7"/>
      <c r="AQ903" s="7"/>
      <c r="AR903" s="7"/>
      <c r="AS903" s="7"/>
      <c r="AT903" s="7"/>
      <c r="AU903" s="7"/>
      <c r="AV903" s="7"/>
      <c r="AW903" s="7"/>
      <c r="AX903" s="7"/>
      <c r="AY903" s="7"/>
    </row>
    <row r="904" spans="1:51" ht="16" x14ac:dyDescent="0.2">
      <c r="A904" s="169">
        <v>42771.666666572622</v>
      </c>
      <c r="B904" s="172">
        <v>23792.332873018291</v>
      </c>
      <c r="C904">
        <f t="shared" si="15"/>
        <v>2</v>
      </c>
      <c r="D904"/>
      <c r="E904" s="7"/>
      <c r="F904" s="7"/>
      <c r="G904" s="7"/>
      <c r="H904" s="7"/>
      <c r="I904" s="7"/>
      <c r="J904" s="7"/>
      <c r="K904" s="7"/>
      <c r="L904" s="7"/>
      <c r="M904" s="7"/>
      <c r="N904" s="7"/>
      <c r="O904" s="7"/>
      <c r="P904" s="7"/>
      <c r="Q904" s="7"/>
      <c r="R904" s="7"/>
      <c r="S904" s="7"/>
      <c r="T904" s="7"/>
      <c r="U904" s="7"/>
      <c r="V904" s="7"/>
      <c r="W904" s="7"/>
      <c r="X904" s="7"/>
      <c r="Y904" s="7"/>
      <c r="Z904" s="7"/>
      <c r="AA904" s="7"/>
      <c r="AB904" s="7"/>
      <c r="AC904" s="7"/>
      <c r="AD904" s="7"/>
      <c r="AE904" s="7"/>
      <c r="AF904" s="7"/>
      <c r="AG904" s="7"/>
      <c r="AH904" s="7"/>
      <c r="AI904" s="7"/>
      <c r="AJ904" s="7"/>
      <c r="AK904" s="7"/>
      <c r="AL904" s="7"/>
      <c r="AM904" s="7"/>
      <c r="AN904" s="7"/>
      <c r="AO904" s="7"/>
      <c r="AP904" s="7"/>
      <c r="AQ904" s="7"/>
      <c r="AR904" s="7"/>
      <c r="AS904" s="7"/>
      <c r="AT904" s="7"/>
      <c r="AU904" s="7"/>
      <c r="AV904" s="7"/>
      <c r="AW904" s="7"/>
      <c r="AX904" s="7"/>
      <c r="AY904" s="7"/>
    </row>
    <row r="905" spans="1:51" ht="16" x14ac:dyDescent="0.2">
      <c r="A905" s="168">
        <v>42771.708333239287</v>
      </c>
      <c r="B905" s="171">
        <v>24381.585550959648</v>
      </c>
      <c r="C905">
        <f t="shared" si="15"/>
        <v>2</v>
      </c>
      <c r="D905"/>
      <c r="E905" s="7"/>
      <c r="F905" s="7"/>
      <c r="G905" s="7"/>
      <c r="H905" s="7"/>
      <c r="I905" s="7"/>
      <c r="J905" s="7"/>
      <c r="K905" s="7"/>
      <c r="L905" s="7"/>
      <c r="M905" s="7"/>
      <c r="N905" s="7"/>
      <c r="O905" s="7"/>
      <c r="P905" s="7"/>
      <c r="Q905" s="7"/>
      <c r="R905" s="7"/>
      <c r="S905" s="7"/>
      <c r="T905" s="7"/>
      <c r="U905" s="7"/>
      <c r="V905" s="7"/>
      <c r="W905" s="7"/>
      <c r="X905" s="7"/>
      <c r="Y905" s="7"/>
      <c r="Z905" s="7"/>
      <c r="AA905" s="7"/>
      <c r="AB905" s="7"/>
      <c r="AC905" s="7"/>
      <c r="AD905" s="7"/>
      <c r="AE905" s="7"/>
      <c r="AF905" s="7"/>
      <c r="AG905" s="7"/>
      <c r="AH905" s="7"/>
      <c r="AI905" s="7"/>
      <c r="AJ905" s="7"/>
      <c r="AK905" s="7"/>
      <c r="AL905" s="7"/>
      <c r="AM905" s="7"/>
      <c r="AN905" s="7"/>
      <c r="AO905" s="7"/>
      <c r="AP905" s="7"/>
      <c r="AQ905" s="7"/>
      <c r="AR905" s="7"/>
      <c r="AS905" s="7"/>
      <c r="AT905" s="7"/>
      <c r="AU905" s="7"/>
      <c r="AV905" s="7"/>
      <c r="AW905" s="7"/>
      <c r="AX905" s="7"/>
      <c r="AY905" s="7"/>
    </row>
    <row r="906" spans="1:51" ht="16" x14ac:dyDescent="0.2">
      <c r="A906" s="169">
        <v>42771.749999905951</v>
      </c>
      <c r="B906" s="172">
        <v>26057.387728065441</v>
      </c>
      <c r="C906">
        <f t="shared" si="15"/>
        <v>2</v>
      </c>
      <c r="D906"/>
      <c r="E906" s="7"/>
      <c r="F906" s="7"/>
      <c r="G906" s="7"/>
      <c r="H906" s="7"/>
      <c r="I906" s="7"/>
      <c r="J906" s="7"/>
      <c r="K906" s="7"/>
      <c r="L906" s="7"/>
      <c r="M906" s="7"/>
      <c r="N906" s="7"/>
      <c r="O906" s="7"/>
      <c r="P906" s="7"/>
      <c r="Q906" s="7"/>
      <c r="R906" s="7"/>
      <c r="S906" s="7"/>
      <c r="T906" s="7"/>
      <c r="U906" s="7"/>
      <c r="V906" s="7"/>
      <c r="W906" s="7"/>
      <c r="X906" s="7"/>
      <c r="Y906" s="7"/>
      <c r="Z906" s="7"/>
      <c r="AA906" s="7"/>
      <c r="AB906" s="7"/>
      <c r="AC906" s="7"/>
      <c r="AD906" s="7"/>
      <c r="AE906" s="7"/>
      <c r="AF906" s="7"/>
      <c r="AG906" s="7"/>
      <c r="AH906" s="7"/>
      <c r="AI906" s="7"/>
      <c r="AJ906" s="7"/>
      <c r="AK906" s="7"/>
      <c r="AL906" s="7"/>
      <c r="AM906" s="7"/>
      <c r="AN906" s="7"/>
      <c r="AO906" s="7"/>
      <c r="AP906" s="7"/>
      <c r="AQ906" s="7"/>
      <c r="AR906" s="7"/>
      <c r="AS906" s="7"/>
      <c r="AT906" s="7"/>
      <c r="AU906" s="7"/>
      <c r="AV906" s="7"/>
      <c r="AW906" s="7"/>
      <c r="AX906" s="7"/>
      <c r="AY906" s="7"/>
    </row>
    <row r="907" spans="1:51" ht="16" x14ac:dyDescent="0.2">
      <c r="A907" s="168">
        <v>42771.791666572615</v>
      </c>
      <c r="B907" s="171">
        <v>26921.415161155801</v>
      </c>
      <c r="C907">
        <f t="shared" si="15"/>
        <v>2</v>
      </c>
      <c r="D907"/>
      <c r="E907" s="7"/>
      <c r="F907" s="7"/>
      <c r="G907" s="7"/>
      <c r="H907" s="7"/>
      <c r="I907" s="7"/>
      <c r="J907" s="7"/>
      <c r="K907" s="7"/>
      <c r="L907" s="7"/>
      <c r="M907" s="7"/>
      <c r="N907" s="7"/>
      <c r="O907" s="7"/>
      <c r="P907" s="7"/>
      <c r="Q907" s="7"/>
      <c r="R907" s="7"/>
      <c r="S907" s="7"/>
      <c r="T907" s="7"/>
      <c r="U907" s="7"/>
      <c r="V907" s="7"/>
      <c r="W907" s="7"/>
      <c r="X907" s="7"/>
      <c r="Y907" s="7"/>
      <c r="Z907" s="7"/>
      <c r="AA907" s="7"/>
      <c r="AB907" s="7"/>
      <c r="AC907" s="7"/>
      <c r="AD907" s="7"/>
      <c r="AE907" s="7"/>
      <c r="AF907" s="7"/>
      <c r="AG907" s="7"/>
      <c r="AH907" s="7"/>
      <c r="AI907" s="7"/>
      <c r="AJ907" s="7"/>
      <c r="AK907" s="7"/>
      <c r="AL907" s="7"/>
      <c r="AM907" s="7"/>
      <c r="AN907" s="7"/>
      <c r="AO907" s="7"/>
      <c r="AP907" s="7"/>
      <c r="AQ907" s="7"/>
      <c r="AR907" s="7"/>
      <c r="AS907" s="7"/>
      <c r="AT907" s="7"/>
      <c r="AU907" s="7"/>
      <c r="AV907" s="7"/>
      <c r="AW907" s="7"/>
      <c r="AX907" s="7"/>
      <c r="AY907" s="7"/>
    </row>
    <row r="908" spans="1:51" ht="16" x14ac:dyDescent="0.2">
      <c r="A908" s="169">
        <v>42771.833333239279</v>
      </c>
      <c r="B908" s="172">
        <v>26817.638172387284</v>
      </c>
      <c r="C908">
        <f t="shared" si="15"/>
        <v>2</v>
      </c>
      <c r="D908"/>
      <c r="E908" s="7"/>
      <c r="F908" s="7"/>
      <c r="G908" s="7"/>
      <c r="H908" s="7"/>
      <c r="I908" s="7"/>
      <c r="J908" s="7"/>
      <c r="K908" s="7"/>
      <c r="L908" s="7"/>
      <c r="M908" s="7"/>
      <c r="N908" s="7"/>
      <c r="O908" s="7"/>
      <c r="P908" s="7"/>
      <c r="Q908" s="7"/>
      <c r="R908" s="7"/>
      <c r="S908" s="7"/>
      <c r="T908" s="7"/>
      <c r="U908" s="7"/>
      <c r="V908" s="7"/>
      <c r="W908" s="7"/>
      <c r="X908" s="7"/>
      <c r="Y908" s="7"/>
      <c r="Z908" s="7"/>
      <c r="AA908" s="7"/>
      <c r="AB908" s="7"/>
      <c r="AC908" s="7"/>
      <c r="AD908" s="7"/>
      <c r="AE908" s="7"/>
      <c r="AF908" s="7"/>
      <c r="AG908" s="7"/>
      <c r="AH908" s="7"/>
      <c r="AI908" s="7"/>
      <c r="AJ908" s="7"/>
      <c r="AK908" s="7"/>
      <c r="AL908" s="7"/>
      <c r="AM908" s="7"/>
      <c r="AN908" s="7"/>
      <c r="AO908" s="7"/>
      <c r="AP908" s="7"/>
      <c r="AQ908" s="7"/>
      <c r="AR908" s="7"/>
      <c r="AS908" s="7"/>
      <c r="AT908" s="7"/>
      <c r="AU908" s="7"/>
      <c r="AV908" s="7"/>
      <c r="AW908" s="7"/>
      <c r="AX908" s="7"/>
      <c r="AY908" s="7"/>
    </row>
    <row r="909" spans="1:51" ht="16" x14ac:dyDescent="0.2">
      <c r="A909" s="168">
        <v>42771.874999905944</v>
      </c>
      <c r="B909" s="171">
        <v>26662.916000315945</v>
      </c>
      <c r="C909">
        <f t="shared" si="15"/>
        <v>2</v>
      </c>
      <c r="D909"/>
      <c r="E909" s="7"/>
      <c r="F909" s="7"/>
      <c r="G909" s="7"/>
      <c r="H909" s="7"/>
      <c r="I909" s="7"/>
      <c r="J909" s="7"/>
      <c r="K909" s="7"/>
      <c r="L909" s="7"/>
      <c r="M909" s="7"/>
      <c r="N909" s="7"/>
      <c r="O909" s="7"/>
      <c r="P909" s="7"/>
      <c r="Q909" s="7"/>
      <c r="R909" s="7"/>
      <c r="S909" s="7"/>
      <c r="T909" s="7"/>
      <c r="U909" s="7"/>
      <c r="V909" s="7"/>
      <c r="W909" s="7"/>
      <c r="X909" s="7"/>
      <c r="Y909" s="7"/>
      <c r="Z909" s="7"/>
      <c r="AA909" s="7"/>
      <c r="AB909" s="7"/>
      <c r="AC909" s="7"/>
      <c r="AD909" s="7"/>
      <c r="AE909" s="7"/>
      <c r="AF909" s="7"/>
      <c r="AG909" s="7"/>
      <c r="AH909" s="7"/>
      <c r="AI909" s="7"/>
      <c r="AJ909" s="7"/>
      <c r="AK909" s="7"/>
      <c r="AL909" s="7"/>
      <c r="AM909" s="7"/>
      <c r="AN909" s="7"/>
      <c r="AO909" s="7"/>
      <c r="AP909" s="7"/>
      <c r="AQ909" s="7"/>
      <c r="AR909" s="7"/>
      <c r="AS909" s="7"/>
      <c r="AT909" s="7"/>
      <c r="AU909" s="7"/>
      <c r="AV909" s="7"/>
      <c r="AW909" s="7"/>
      <c r="AX909" s="7"/>
      <c r="AY909" s="7"/>
    </row>
    <row r="910" spans="1:51" ht="16" x14ac:dyDescent="0.2">
      <c r="A910" s="169">
        <v>42771.916666572608</v>
      </c>
      <c r="B910" s="172">
        <v>25356.110018721818</v>
      </c>
      <c r="C910">
        <f t="shared" si="15"/>
        <v>2</v>
      </c>
      <c r="D910"/>
      <c r="E910" s="7"/>
      <c r="F910" s="7"/>
      <c r="G910" s="7"/>
      <c r="H910" s="7"/>
      <c r="I910" s="7"/>
      <c r="J910" s="7"/>
      <c r="K910" s="7"/>
      <c r="L910" s="7"/>
      <c r="M910" s="7"/>
      <c r="N910" s="7"/>
      <c r="O910" s="7"/>
      <c r="P910" s="7"/>
      <c r="Q910" s="7"/>
      <c r="R910" s="7"/>
      <c r="S910" s="7"/>
      <c r="T910" s="7"/>
      <c r="U910" s="7"/>
      <c r="V910" s="7"/>
      <c r="W910" s="7"/>
      <c r="X910" s="7"/>
      <c r="Y910" s="7"/>
      <c r="Z910" s="7"/>
      <c r="AA910" s="7"/>
      <c r="AB910" s="7"/>
      <c r="AC910" s="7"/>
      <c r="AD910" s="7"/>
      <c r="AE910" s="7"/>
      <c r="AF910" s="7"/>
      <c r="AG910" s="7"/>
      <c r="AH910" s="7"/>
      <c r="AI910" s="7"/>
      <c r="AJ910" s="7"/>
      <c r="AK910" s="7"/>
      <c r="AL910" s="7"/>
      <c r="AM910" s="7"/>
      <c r="AN910" s="7"/>
      <c r="AO910" s="7"/>
      <c r="AP910" s="7"/>
      <c r="AQ910" s="7"/>
      <c r="AR910" s="7"/>
      <c r="AS910" s="7"/>
      <c r="AT910" s="7"/>
      <c r="AU910" s="7"/>
      <c r="AV910" s="7"/>
      <c r="AW910" s="7"/>
      <c r="AX910" s="7"/>
      <c r="AY910" s="7"/>
    </row>
    <row r="911" spans="1:51" ht="16" x14ac:dyDescent="0.2">
      <c r="A911" s="168">
        <v>42771.958333239272</v>
      </c>
      <c r="B911" s="171">
        <v>23621.157119998999</v>
      </c>
      <c r="C911">
        <f t="shared" si="15"/>
        <v>2</v>
      </c>
      <c r="D911"/>
      <c r="E911" s="7"/>
      <c r="F911" s="7"/>
      <c r="G911" s="7"/>
      <c r="H911" s="7"/>
      <c r="I911" s="7"/>
      <c r="J911" s="7"/>
      <c r="K911" s="7"/>
      <c r="L911" s="7"/>
      <c r="M911" s="7"/>
      <c r="N911" s="7"/>
      <c r="O911" s="7"/>
      <c r="P911" s="7"/>
      <c r="Q911" s="7"/>
      <c r="R911" s="7"/>
      <c r="S911" s="7"/>
      <c r="T911" s="7"/>
      <c r="U911" s="7"/>
      <c r="V911" s="7"/>
      <c r="W911" s="7"/>
      <c r="X911" s="7"/>
      <c r="Y911" s="7"/>
      <c r="Z911" s="7"/>
      <c r="AA911" s="7"/>
      <c r="AB911" s="7"/>
      <c r="AC911" s="7"/>
      <c r="AD911" s="7"/>
      <c r="AE911" s="7"/>
      <c r="AF911" s="7"/>
      <c r="AG911" s="7"/>
      <c r="AH911" s="7"/>
      <c r="AI911" s="7"/>
      <c r="AJ911" s="7"/>
      <c r="AK911" s="7"/>
      <c r="AL911" s="7"/>
      <c r="AM911" s="7"/>
      <c r="AN911" s="7"/>
      <c r="AO911" s="7"/>
      <c r="AP911" s="7"/>
      <c r="AQ911" s="7"/>
      <c r="AR911" s="7"/>
      <c r="AS911" s="7"/>
      <c r="AT911" s="7"/>
      <c r="AU911" s="7"/>
      <c r="AV911" s="7"/>
      <c r="AW911" s="7"/>
      <c r="AX911" s="7"/>
      <c r="AY911" s="7"/>
    </row>
    <row r="912" spans="1:51" ht="16" x14ac:dyDescent="0.2">
      <c r="A912" s="169">
        <v>42771.999999905936</v>
      </c>
      <c r="B912" s="172">
        <v>22171.185976531589</v>
      </c>
      <c r="C912">
        <f t="shared" si="15"/>
        <v>2</v>
      </c>
      <c r="D912"/>
      <c r="E912" s="7"/>
      <c r="F912" s="7"/>
      <c r="G912" s="7"/>
      <c r="H912" s="7"/>
      <c r="I912" s="7"/>
      <c r="J912" s="7"/>
      <c r="K912" s="7"/>
      <c r="L912" s="7"/>
      <c r="M912" s="7"/>
      <c r="N912" s="7"/>
      <c r="O912" s="7"/>
      <c r="P912" s="7"/>
      <c r="Q912" s="7"/>
      <c r="R912" s="7"/>
      <c r="S912" s="7"/>
      <c r="T912" s="7"/>
      <c r="U912" s="7"/>
      <c r="V912" s="7"/>
      <c r="W912" s="7"/>
      <c r="X912" s="7"/>
      <c r="Y912" s="7"/>
      <c r="Z912" s="7"/>
      <c r="AA912" s="7"/>
      <c r="AB912" s="7"/>
      <c r="AC912" s="7"/>
      <c r="AD912" s="7"/>
      <c r="AE912" s="7"/>
      <c r="AF912" s="7"/>
      <c r="AG912" s="7"/>
      <c r="AH912" s="7"/>
      <c r="AI912" s="7"/>
      <c r="AJ912" s="7"/>
      <c r="AK912" s="7"/>
      <c r="AL912" s="7"/>
      <c r="AM912" s="7"/>
      <c r="AN912" s="7"/>
      <c r="AO912" s="7"/>
      <c r="AP912" s="7"/>
      <c r="AQ912" s="7"/>
      <c r="AR912" s="7"/>
      <c r="AS912" s="7"/>
      <c r="AT912" s="7"/>
      <c r="AU912" s="7"/>
      <c r="AV912" s="7"/>
      <c r="AW912" s="7"/>
      <c r="AX912" s="7"/>
      <c r="AY912" s="7"/>
    </row>
    <row r="913" spans="1:51" ht="16" x14ac:dyDescent="0.2">
      <c r="A913" s="168">
        <v>42772.041666572601</v>
      </c>
      <c r="B913" s="171">
        <v>21095.884758398286</v>
      </c>
      <c r="C913">
        <f t="shared" si="15"/>
        <v>2</v>
      </c>
      <c r="D913"/>
      <c r="E913" s="7"/>
      <c r="F913" s="7"/>
      <c r="G913" s="7"/>
      <c r="H913" s="7"/>
      <c r="I913" s="7"/>
      <c r="J913" s="7"/>
      <c r="K913" s="7"/>
      <c r="L913" s="7"/>
      <c r="M913" s="7"/>
      <c r="N913" s="7"/>
      <c r="O913" s="7"/>
      <c r="P913" s="7"/>
      <c r="Q913" s="7"/>
      <c r="R913" s="7"/>
      <c r="S913" s="7"/>
      <c r="T913" s="7"/>
      <c r="U913" s="7"/>
      <c r="V913" s="7"/>
      <c r="W913" s="7"/>
      <c r="X913" s="7"/>
      <c r="Y913" s="7"/>
      <c r="Z913" s="7"/>
      <c r="AA913" s="7"/>
      <c r="AB913" s="7"/>
      <c r="AC913" s="7"/>
      <c r="AD913" s="7"/>
      <c r="AE913" s="7"/>
      <c r="AF913" s="7"/>
      <c r="AG913" s="7"/>
      <c r="AH913" s="7"/>
      <c r="AI913" s="7"/>
      <c r="AJ913" s="7"/>
      <c r="AK913" s="7"/>
      <c r="AL913" s="7"/>
      <c r="AM913" s="7"/>
      <c r="AN913" s="7"/>
      <c r="AO913" s="7"/>
      <c r="AP913" s="7"/>
      <c r="AQ913" s="7"/>
      <c r="AR913" s="7"/>
      <c r="AS913" s="7"/>
      <c r="AT913" s="7"/>
      <c r="AU913" s="7"/>
      <c r="AV913" s="7"/>
      <c r="AW913" s="7"/>
      <c r="AX913" s="7"/>
      <c r="AY913" s="7"/>
    </row>
    <row r="914" spans="1:51" ht="16" x14ac:dyDescent="0.2">
      <c r="A914" s="169">
        <v>42772.083333239265</v>
      </c>
      <c r="B914" s="172">
        <v>20470.549657158164</v>
      </c>
      <c r="C914">
        <f t="shared" si="15"/>
        <v>2</v>
      </c>
      <c r="D914"/>
      <c r="E914" s="7"/>
      <c r="F914" s="7"/>
      <c r="G914" s="7"/>
      <c r="H914" s="7"/>
      <c r="I914" s="7"/>
      <c r="J914" s="7"/>
      <c r="K914" s="7"/>
      <c r="L914" s="7"/>
      <c r="M914" s="7"/>
      <c r="N914" s="7"/>
      <c r="O914" s="7"/>
      <c r="P914" s="7"/>
      <c r="Q914" s="7"/>
      <c r="R914" s="7"/>
      <c r="S914" s="7"/>
      <c r="T914" s="7"/>
      <c r="U914" s="7"/>
      <c r="V914" s="7"/>
      <c r="W914" s="7"/>
      <c r="X914" s="7"/>
      <c r="Y914" s="7"/>
      <c r="Z914" s="7"/>
      <c r="AA914" s="7"/>
      <c r="AB914" s="7"/>
      <c r="AC914" s="7"/>
      <c r="AD914" s="7"/>
      <c r="AE914" s="7"/>
      <c r="AF914" s="7"/>
      <c r="AG914" s="7"/>
      <c r="AH914" s="7"/>
      <c r="AI914" s="7"/>
      <c r="AJ914" s="7"/>
      <c r="AK914" s="7"/>
      <c r="AL914" s="7"/>
      <c r="AM914" s="7"/>
      <c r="AN914" s="7"/>
      <c r="AO914" s="7"/>
      <c r="AP914" s="7"/>
      <c r="AQ914" s="7"/>
      <c r="AR914" s="7"/>
      <c r="AS914" s="7"/>
      <c r="AT914" s="7"/>
      <c r="AU914" s="7"/>
      <c r="AV914" s="7"/>
      <c r="AW914" s="7"/>
      <c r="AX914" s="7"/>
      <c r="AY914" s="7"/>
    </row>
    <row r="915" spans="1:51" ht="16" x14ac:dyDescent="0.2">
      <c r="A915" s="168">
        <v>42772.124999905929</v>
      </c>
      <c r="B915" s="171">
        <v>20226.661886558599</v>
      </c>
      <c r="C915">
        <f t="shared" si="15"/>
        <v>2</v>
      </c>
      <c r="D915"/>
      <c r="E915" s="7"/>
      <c r="F915" s="7"/>
      <c r="G915" s="7"/>
      <c r="H915" s="7"/>
      <c r="I915" s="7"/>
      <c r="J915" s="7"/>
      <c r="K915" s="7"/>
      <c r="L915" s="7"/>
      <c r="M915" s="7"/>
      <c r="N915" s="7"/>
      <c r="O915" s="7"/>
      <c r="P915" s="7"/>
      <c r="Q915" s="7"/>
      <c r="R915" s="7"/>
      <c r="S915" s="7"/>
      <c r="T915" s="7"/>
      <c r="U915" s="7"/>
      <c r="V915" s="7"/>
      <c r="W915" s="7"/>
      <c r="X915" s="7"/>
      <c r="Y915" s="7"/>
      <c r="Z915" s="7"/>
      <c r="AA915" s="7"/>
      <c r="AB915" s="7"/>
      <c r="AC915" s="7"/>
      <c r="AD915" s="7"/>
      <c r="AE915" s="7"/>
      <c r="AF915" s="7"/>
      <c r="AG915" s="7"/>
      <c r="AH915" s="7"/>
      <c r="AI915" s="7"/>
      <c r="AJ915" s="7"/>
      <c r="AK915" s="7"/>
      <c r="AL915" s="7"/>
      <c r="AM915" s="7"/>
      <c r="AN915" s="7"/>
      <c r="AO915" s="7"/>
      <c r="AP915" s="7"/>
      <c r="AQ915" s="7"/>
      <c r="AR915" s="7"/>
      <c r="AS915" s="7"/>
      <c r="AT915" s="7"/>
      <c r="AU915" s="7"/>
      <c r="AV915" s="7"/>
      <c r="AW915" s="7"/>
      <c r="AX915" s="7"/>
      <c r="AY915" s="7"/>
    </row>
    <row r="916" spans="1:51" ht="16" x14ac:dyDescent="0.2">
      <c r="A916" s="169">
        <v>42772.166666572593</v>
      </c>
      <c r="B916" s="172">
        <v>20311.678324774552</v>
      </c>
      <c r="C916">
        <f t="shared" si="15"/>
        <v>2</v>
      </c>
      <c r="D916"/>
      <c r="E916" s="7"/>
      <c r="F916" s="7"/>
      <c r="G916" s="7"/>
      <c r="H916" s="7"/>
      <c r="I916" s="7"/>
      <c r="J916" s="7"/>
      <c r="K916" s="7"/>
      <c r="L916" s="7"/>
      <c r="M916" s="7"/>
      <c r="N916" s="7"/>
      <c r="O916" s="7"/>
      <c r="P916" s="7"/>
      <c r="Q916" s="7"/>
      <c r="R916" s="7"/>
      <c r="S916" s="7"/>
      <c r="T916" s="7"/>
      <c r="U916" s="7"/>
      <c r="V916" s="7"/>
      <c r="W916" s="7"/>
      <c r="X916" s="7"/>
      <c r="Y916" s="7"/>
      <c r="Z916" s="7"/>
      <c r="AA916" s="7"/>
      <c r="AB916" s="7"/>
      <c r="AC916" s="7"/>
      <c r="AD916" s="7"/>
      <c r="AE916" s="7"/>
      <c r="AF916" s="7"/>
      <c r="AG916" s="7"/>
      <c r="AH916" s="7"/>
      <c r="AI916" s="7"/>
      <c r="AJ916" s="7"/>
      <c r="AK916" s="7"/>
      <c r="AL916" s="7"/>
      <c r="AM916" s="7"/>
      <c r="AN916" s="7"/>
      <c r="AO916" s="7"/>
      <c r="AP916" s="7"/>
      <c r="AQ916" s="7"/>
      <c r="AR916" s="7"/>
      <c r="AS916" s="7"/>
      <c r="AT916" s="7"/>
      <c r="AU916" s="7"/>
      <c r="AV916" s="7"/>
      <c r="AW916" s="7"/>
      <c r="AX916" s="7"/>
      <c r="AY916" s="7"/>
    </row>
    <row r="917" spans="1:51" ht="16" x14ac:dyDescent="0.2">
      <c r="A917" s="168">
        <v>42772.208333239258</v>
      </c>
      <c r="B917" s="171">
        <v>20917.146970307014</v>
      </c>
      <c r="C917">
        <f t="shared" si="15"/>
        <v>2</v>
      </c>
      <c r="D917"/>
      <c r="E917" s="7"/>
      <c r="F917" s="7"/>
      <c r="G917" s="7"/>
      <c r="H917" s="7"/>
      <c r="I917" s="7"/>
      <c r="J917" s="7"/>
      <c r="K917" s="7"/>
      <c r="L917" s="7"/>
      <c r="M917" s="7"/>
      <c r="N917" s="7"/>
      <c r="O917" s="7"/>
      <c r="P917" s="7"/>
      <c r="Q917" s="7"/>
      <c r="R917" s="7"/>
      <c r="S917" s="7"/>
      <c r="T917" s="7"/>
      <c r="U917" s="7"/>
      <c r="V917" s="7"/>
      <c r="W917" s="7"/>
      <c r="X917" s="7"/>
      <c r="Y917" s="7"/>
      <c r="Z917" s="7"/>
      <c r="AA917" s="7"/>
      <c r="AB917" s="7"/>
      <c r="AC917" s="7"/>
      <c r="AD917" s="7"/>
      <c r="AE917" s="7"/>
      <c r="AF917" s="7"/>
      <c r="AG917" s="7"/>
      <c r="AH917" s="7"/>
      <c r="AI917" s="7"/>
      <c r="AJ917" s="7"/>
      <c r="AK917" s="7"/>
      <c r="AL917" s="7"/>
      <c r="AM917" s="7"/>
      <c r="AN917" s="7"/>
      <c r="AO917" s="7"/>
      <c r="AP917" s="7"/>
      <c r="AQ917" s="7"/>
      <c r="AR917" s="7"/>
      <c r="AS917" s="7"/>
      <c r="AT917" s="7"/>
      <c r="AU917" s="7"/>
      <c r="AV917" s="7"/>
      <c r="AW917" s="7"/>
      <c r="AX917" s="7"/>
      <c r="AY917" s="7"/>
    </row>
    <row r="918" spans="1:51" ht="16" x14ac:dyDescent="0.2">
      <c r="A918" s="169">
        <v>42772.249999905922</v>
      </c>
      <c r="B918" s="172">
        <v>22374.730333586525</v>
      </c>
      <c r="C918">
        <f t="shared" si="15"/>
        <v>2</v>
      </c>
      <c r="D918"/>
      <c r="E918" s="7"/>
      <c r="F918" s="7"/>
      <c r="G918" s="7"/>
      <c r="H918" s="7"/>
      <c r="I918" s="7"/>
      <c r="J918" s="7"/>
      <c r="K918" s="7"/>
      <c r="L918" s="7"/>
      <c r="M918" s="7"/>
      <c r="N918" s="7"/>
      <c r="O918" s="7"/>
      <c r="P918" s="7"/>
      <c r="Q918" s="7"/>
      <c r="R918" s="7"/>
      <c r="S918" s="7"/>
      <c r="T918" s="7"/>
      <c r="U918" s="7"/>
      <c r="V918" s="7"/>
      <c r="W918" s="7"/>
      <c r="X918" s="7"/>
      <c r="Y918" s="7"/>
      <c r="Z918" s="7"/>
      <c r="AA918" s="7"/>
      <c r="AB918" s="7"/>
      <c r="AC918" s="7"/>
      <c r="AD918" s="7"/>
      <c r="AE918" s="7"/>
      <c r="AF918" s="7"/>
      <c r="AG918" s="7"/>
      <c r="AH918" s="7"/>
      <c r="AI918" s="7"/>
      <c r="AJ918" s="7"/>
      <c r="AK918" s="7"/>
      <c r="AL918" s="7"/>
      <c r="AM918" s="7"/>
      <c r="AN918" s="7"/>
      <c r="AO918" s="7"/>
      <c r="AP918" s="7"/>
      <c r="AQ918" s="7"/>
      <c r="AR918" s="7"/>
      <c r="AS918" s="7"/>
      <c r="AT918" s="7"/>
      <c r="AU918" s="7"/>
      <c r="AV918" s="7"/>
      <c r="AW918" s="7"/>
      <c r="AX918" s="7"/>
      <c r="AY918" s="7"/>
    </row>
    <row r="919" spans="1:51" ht="16" x14ac:dyDescent="0.2">
      <c r="A919" s="168">
        <v>42772.291666572586</v>
      </c>
      <c r="B919" s="171">
        <v>24866.530109791565</v>
      </c>
      <c r="C919">
        <f t="shared" si="15"/>
        <v>2</v>
      </c>
      <c r="D919"/>
      <c r="E919" s="7"/>
      <c r="F919" s="7"/>
      <c r="G919" s="7"/>
      <c r="H919" s="7"/>
      <c r="I919" s="7"/>
      <c r="J919" s="7"/>
      <c r="K919" s="7"/>
      <c r="L919" s="7"/>
      <c r="M919" s="7"/>
      <c r="N919" s="7"/>
      <c r="O919" s="7"/>
      <c r="P919" s="7"/>
      <c r="Q919" s="7"/>
      <c r="R919" s="7"/>
      <c r="S919" s="7"/>
      <c r="T919" s="7"/>
      <c r="U919" s="7"/>
      <c r="V919" s="7"/>
      <c r="W919" s="7"/>
      <c r="X919" s="7"/>
      <c r="Y919" s="7"/>
      <c r="Z919" s="7"/>
      <c r="AA919" s="7"/>
      <c r="AB919" s="7"/>
      <c r="AC919" s="7"/>
      <c r="AD919" s="7"/>
      <c r="AE919" s="7"/>
      <c r="AF919" s="7"/>
      <c r="AG919" s="7"/>
      <c r="AH919" s="7"/>
      <c r="AI919" s="7"/>
      <c r="AJ919" s="7"/>
      <c r="AK919" s="7"/>
      <c r="AL919" s="7"/>
      <c r="AM919" s="7"/>
      <c r="AN919" s="7"/>
      <c r="AO919" s="7"/>
      <c r="AP919" s="7"/>
      <c r="AQ919" s="7"/>
      <c r="AR919" s="7"/>
      <c r="AS919" s="7"/>
      <c r="AT919" s="7"/>
      <c r="AU919" s="7"/>
      <c r="AV919" s="7"/>
      <c r="AW919" s="7"/>
      <c r="AX919" s="7"/>
      <c r="AY919" s="7"/>
    </row>
    <row r="920" spans="1:51" ht="16" x14ac:dyDescent="0.2">
      <c r="A920" s="169">
        <v>42772.33333323925</v>
      </c>
      <c r="B920" s="172">
        <v>26720.870958118041</v>
      </c>
      <c r="C920">
        <f t="shared" si="15"/>
        <v>2</v>
      </c>
      <c r="D920"/>
      <c r="E920" s="7"/>
      <c r="F920" s="7"/>
      <c r="G920" s="7"/>
      <c r="H920" s="7"/>
      <c r="I920" s="7"/>
      <c r="J920" s="7"/>
      <c r="K920" s="7"/>
      <c r="L920" s="7"/>
      <c r="M920" s="7"/>
      <c r="N920" s="7"/>
      <c r="O920" s="7"/>
      <c r="P920" s="7"/>
      <c r="Q920" s="7"/>
      <c r="R920" s="7"/>
      <c r="S920" s="7"/>
      <c r="T920" s="7"/>
      <c r="U920" s="7"/>
      <c r="V920" s="7"/>
      <c r="W920" s="7"/>
      <c r="X920" s="7"/>
      <c r="Y920" s="7"/>
      <c r="Z920" s="7"/>
      <c r="AA920" s="7"/>
      <c r="AB920" s="7"/>
      <c r="AC920" s="7"/>
      <c r="AD920" s="7"/>
      <c r="AE920" s="7"/>
      <c r="AF920" s="7"/>
      <c r="AG920" s="7"/>
      <c r="AH920" s="7"/>
      <c r="AI920" s="7"/>
      <c r="AJ920" s="7"/>
      <c r="AK920" s="7"/>
      <c r="AL920" s="7"/>
      <c r="AM920" s="7"/>
      <c r="AN920" s="7"/>
      <c r="AO920" s="7"/>
      <c r="AP920" s="7"/>
      <c r="AQ920" s="7"/>
      <c r="AR920" s="7"/>
      <c r="AS920" s="7"/>
      <c r="AT920" s="7"/>
      <c r="AU920" s="7"/>
      <c r="AV920" s="7"/>
      <c r="AW920" s="7"/>
      <c r="AX920" s="7"/>
      <c r="AY920" s="7"/>
    </row>
    <row r="921" spans="1:51" ht="16" x14ac:dyDescent="0.2">
      <c r="A921" s="168">
        <v>42772.374999905915</v>
      </c>
      <c r="B921" s="171">
        <v>27352.659648840436</v>
      </c>
      <c r="C921">
        <f t="shared" si="15"/>
        <v>2</v>
      </c>
      <c r="D921"/>
      <c r="E921" s="7"/>
      <c r="F921" s="7"/>
      <c r="G921" s="7"/>
      <c r="H921" s="7"/>
      <c r="I921" s="7"/>
      <c r="J921" s="7"/>
      <c r="K921" s="7"/>
      <c r="L921" s="7"/>
      <c r="M921" s="7"/>
      <c r="N921" s="7"/>
      <c r="O921" s="7"/>
      <c r="P921" s="7"/>
      <c r="Q921" s="7"/>
      <c r="R921" s="7"/>
      <c r="S921" s="7"/>
      <c r="T921" s="7"/>
      <c r="U921" s="7"/>
      <c r="V921" s="7"/>
      <c r="W921" s="7"/>
      <c r="X921" s="7"/>
      <c r="Y921" s="7"/>
      <c r="Z921" s="7"/>
      <c r="AA921" s="7"/>
      <c r="AB921" s="7"/>
      <c r="AC921" s="7"/>
      <c r="AD921" s="7"/>
      <c r="AE921" s="7"/>
      <c r="AF921" s="7"/>
      <c r="AG921" s="7"/>
      <c r="AH921" s="7"/>
      <c r="AI921" s="7"/>
      <c r="AJ921" s="7"/>
      <c r="AK921" s="7"/>
      <c r="AL921" s="7"/>
      <c r="AM921" s="7"/>
      <c r="AN921" s="7"/>
      <c r="AO921" s="7"/>
      <c r="AP921" s="7"/>
      <c r="AQ921" s="7"/>
      <c r="AR921" s="7"/>
      <c r="AS921" s="7"/>
      <c r="AT921" s="7"/>
      <c r="AU921" s="7"/>
      <c r="AV921" s="7"/>
      <c r="AW921" s="7"/>
      <c r="AX921" s="7"/>
      <c r="AY921" s="7"/>
    </row>
    <row r="922" spans="1:51" ht="16" x14ac:dyDescent="0.2">
      <c r="A922" s="169">
        <v>42772.416666572579</v>
      </c>
      <c r="B922" s="172">
        <v>27570.20220803058</v>
      </c>
      <c r="C922">
        <f t="shared" si="15"/>
        <v>2</v>
      </c>
      <c r="D922"/>
      <c r="E922" s="7"/>
      <c r="F922" s="7"/>
      <c r="G922" s="7"/>
      <c r="H922" s="7"/>
      <c r="I922" s="7"/>
      <c r="J922" s="7"/>
      <c r="K922" s="7"/>
      <c r="L922" s="7"/>
      <c r="M922" s="7"/>
      <c r="N922" s="7"/>
      <c r="O922" s="7"/>
      <c r="P922" s="7"/>
      <c r="Q922" s="7"/>
      <c r="R922" s="7"/>
      <c r="S922" s="7"/>
      <c r="T922" s="7"/>
      <c r="U922" s="7"/>
      <c r="V922" s="7"/>
      <c r="W922" s="7"/>
      <c r="X922" s="7"/>
      <c r="Y922" s="7"/>
      <c r="Z922" s="7"/>
      <c r="AA922" s="7"/>
      <c r="AB922" s="7"/>
      <c r="AC922" s="7"/>
      <c r="AD922" s="7"/>
      <c r="AE922" s="7"/>
      <c r="AF922" s="7"/>
      <c r="AG922" s="7"/>
      <c r="AH922" s="7"/>
      <c r="AI922" s="7"/>
      <c r="AJ922" s="7"/>
      <c r="AK922" s="7"/>
      <c r="AL922" s="7"/>
      <c r="AM922" s="7"/>
      <c r="AN922" s="7"/>
      <c r="AO922" s="7"/>
      <c r="AP922" s="7"/>
      <c r="AQ922" s="7"/>
      <c r="AR922" s="7"/>
      <c r="AS922" s="7"/>
      <c r="AT922" s="7"/>
      <c r="AU922" s="7"/>
      <c r="AV922" s="7"/>
      <c r="AW922" s="7"/>
      <c r="AX922" s="7"/>
      <c r="AY922" s="7"/>
    </row>
    <row r="923" spans="1:51" ht="16" x14ac:dyDescent="0.2">
      <c r="A923" s="168">
        <v>42772.458333239243</v>
      </c>
      <c r="B923" s="171">
        <v>27520.334123688877</v>
      </c>
      <c r="C923">
        <f t="shared" si="15"/>
        <v>2</v>
      </c>
      <c r="D923"/>
      <c r="E923" s="7"/>
      <c r="F923" s="7"/>
      <c r="G923" s="7"/>
      <c r="H923" s="7"/>
      <c r="I923" s="7"/>
      <c r="J923" s="7"/>
      <c r="K923" s="7"/>
      <c r="L923" s="7"/>
      <c r="M923" s="7"/>
      <c r="N923" s="7"/>
      <c r="O923" s="7"/>
      <c r="P923" s="7"/>
      <c r="Q923" s="7"/>
      <c r="R923" s="7"/>
      <c r="S923" s="7"/>
      <c r="T923" s="7"/>
      <c r="U923" s="7"/>
      <c r="V923" s="7"/>
      <c r="W923" s="7"/>
      <c r="X923" s="7"/>
      <c r="Y923" s="7"/>
      <c r="Z923" s="7"/>
      <c r="AA923" s="7"/>
      <c r="AB923" s="7"/>
      <c r="AC923" s="7"/>
      <c r="AD923" s="7"/>
      <c r="AE923" s="7"/>
      <c r="AF923" s="7"/>
      <c r="AG923" s="7"/>
      <c r="AH923" s="7"/>
      <c r="AI923" s="7"/>
      <c r="AJ923" s="7"/>
      <c r="AK923" s="7"/>
      <c r="AL923" s="7"/>
      <c r="AM923" s="7"/>
      <c r="AN923" s="7"/>
      <c r="AO923" s="7"/>
      <c r="AP923" s="7"/>
      <c r="AQ923" s="7"/>
      <c r="AR923" s="7"/>
      <c r="AS923" s="7"/>
      <c r="AT923" s="7"/>
      <c r="AU923" s="7"/>
      <c r="AV923" s="7"/>
      <c r="AW923" s="7"/>
      <c r="AX923" s="7"/>
      <c r="AY923" s="7"/>
    </row>
    <row r="924" spans="1:51" ht="16" x14ac:dyDescent="0.2">
      <c r="A924" s="169">
        <v>42772.499999905907</v>
      </c>
      <c r="B924" s="172">
        <v>27490.848275380722</v>
      </c>
      <c r="C924">
        <f t="shared" si="15"/>
        <v>2</v>
      </c>
      <c r="D924"/>
      <c r="E924" s="7"/>
      <c r="F924" s="7"/>
      <c r="G924" s="7"/>
      <c r="H924" s="7"/>
      <c r="I924" s="7"/>
      <c r="J924" s="7"/>
      <c r="K924" s="7"/>
      <c r="L924" s="7"/>
      <c r="M924" s="7"/>
      <c r="N924" s="7"/>
      <c r="O924" s="7"/>
      <c r="P924" s="7"/>
      <c r="Q924" s="7"/>
      <c r="R924" s="7"/>
      <c r="S924" s="7"/>
      <c r="T924" s="7"/>
      <c r="U924" s="7"/>
      <c r="V924" s="7"/>
      <c r="W924" s="7"/>
      <c r="X924" s="7"/>
      <c r="Y924" s="7"/>
      <c r="Z924" s="7"/>
      <c r="AA924" s="7"/>
      <c r="AB924" s="7"/>
      <c r="AC924" s="7"/>
      <c r="AD924" s="7"/>
      <c r="AE924" s="7"/>
      <c r="AF924" s="7"/>
      <c r="AG924" s="7"/>
      <c r="AH924" s="7"/>
      <c r="AI924" s="7"/>
      <c r="AJ924" s="7"/>
      <c r="AK924" s="7"/>
      <c r="AL924" s="7"/>
      <c r="AM924" s="7"/>
      <c r="AN924" s="7"/>
      <c r="AO924" s="7"/>
      <c r="AP924" s="7"/>
      <c r="AQ924" s="7"/>
      <c r="AR924" s="7"/>
      <c r="AS924" s="7"/>
      <c r="AT924" s="7"/>
      <c r="AU924" s="7"/>
      <c r="AV924" s="7"/>
      <c r="AW924" s="7"/>
      <c r="AX924" s="7"/>
      <c r="AY924" s="7"/>
    </row>
    <row r="925" spans="1:51" ht="16" x14ac:dyDescent="0.2">
      <c r="A925" s="168">
        <v>42772.541666572572</v>
      </c>
      <c r="B925" s="171">
        <v>27364.629852695889</v>
      </c>
      <c r="C925">
        <f t="shared" si="15"/>
        <v>2</v>
      </c>
      <c r="D925"/>
      <c r="E925" s="7"/>
      <c r="F925" s="7"/>
      <c r="G925" s="7"/>
      <c r="H925" s="7"/>
      <c r="I925" s="7"/>
      <c r="J925" s="7"/>
      <c r="K925" s="7"/>
      <c r="L925" s="7"/>
      <c r="M925" s="7"/>
      <c r="N925" s="7"/>
      <c r="O925" s="7"/>
      <c r="P925" s="7"/>
      <c r="Q925" s="7"/>
      <c r="R925" s="7"/>
      <c r="S925" s="7"/>
      <c r="T925" s="7"/>
      <c r="U925" s="7"/>
      <c r="V925" s="7"/>
      <c r="W925" s="7"/>
      <c r="X925" s="7"/>
      <c r="Y925" s="7"/>
      <c r="Z925" s="7"/>
      <c r="AA925" s="7"/>
      <c r="AB925" s="7"/>
      <c r="AC925" s="7"/>
      <c r="AD925" s="7"/>
      <c r="AE925" s="7"/>
      <c r="AF925" s="7"/>
      <c r="AG925" s="7"/>
      <c r="AH925" s="7"/>
      <c r="AI925" s="7"/>
      <c r="AJ925" s="7"/>
      <c r="AK925" s="7"/>
      <c r="AL925" s="7"/>
      <c r="AM925" s="7"/>
      <c r="AN925" s="7"/>
      <c r="AO925" s="7"/>
      <c r="AP925" s="7"/>
      <c r="AQ925" s="7"/>
      <c r="AR925" s="7"/>
      <c r="AS925" s="7"/>
      <c r="AT925" s="7"/>
      <c r="AU925" s="7"/>
      <c r="AV925" s="7"/>
      <c r="AW925" s="7"/>
      <c r="AX925" s="7"/>
      <c r="AY925" s="7"/>
    </row>
    <row r="926" spans="1:51" ht="16" x14ac:dyDescent="0.2">
      <c r="A926" s="169">
        <v>42772.583333239236</v>
      </c>
      <c r="B926" s="172">
        <v>27306.374502874678</v>
      </c>
      <c r="C926">
        <f t="shared" si="15"/>
        <v>2</v>
      </c>
      <c r="D926"/>
      <c r="E926" s="7"/>
      <c r="F926" s="7"/>
      <c r="G926" s="7"/>
      <c r="H926" s="7"/>
      <c r="I926" s="7"/>
      <c r="J926" s="7"/>
      <c r="K926" s="7"/>
      <c r="L926" s="7"/>
      <c r="M926" s="7"/>
      <c r="N926" s="7"/>
      <c r="O926" s="7"/>
      <c r="P926" s="7"/>
      <c r="Q926" s="7"/>
      <c r="R926" s="7"/>
      <c r="S926" s="7"/>
      <c r="T926" s="7"/>
      <c r="U926" s="7"/>
      <c r="V926" s="7"/>
      <c r="W926" s="7"/>
      <c r="X926" s="7"/>
      <c r="Y926" s="7"/>
      <c r="Z926" s="7"/>
      <c r="AA926" s="7"/>
      <c r="AB926" s="7"/>
      <c r="AC926" s="7"/>
      <c r="AD926" s="7"/>
      <c r="AE926" s="7"/>
      <c r="AF926" s="7"/>
      <c r="AG926" s="7"/>
      <c r="AH926" s="7"/>
      <c r="AI926" s="7"/>
      <c r="AJ926" s="7"/>
      <c r="AK926" s="7"/>
      <c r="AL926" s="7"/>
      <c r="AM926" s="7"/>
      <c r="AN926" s="7"/>
      <c r="AO926" s="7"/>
      <c r="AP926" s="7"/>
      <c r="AQ926" s="7"/>
      <c r="AR926" s="7"/>
      <c r="AS926" s="7"/>
      <c r="AT926" s="7"/>
      <c r="AU926" s="7"/>
      <c r="AV926" s="7"/>
      <c r="AW926" s="7"/>
      <c r="AX926" s="7"/>
      <c r="AY926" s="7"/>
    </row>
    <row r="927" spans="1:51" ht="16" x14ac:dyDescent="0.2">
      <c r="A927" s="168">
        <v>42772.6249999059</v>
      </c>
      <c r="B927" s="171">
        <v>27360.248894215019</v>
      </c>
      <c r="C927">
        <f t="shared" si="15"/>
        <v>2</v>
      </c>
      <c r="D927"/>
      <c r="E927" s="7"/>
      <c r="F927" s="7"/>
      <c r="G927" s="7"/>
      <c r="H927" s="7"/>
      <c r="I927" s="7"/>
      <c r="J927" s="7"/>
      <c r="K927" s="7"/>
      <c r="L927" s="7"/>
      <c r="M927" s="7"/>
      <c r="N927" s="7"/>
      <c r="O927" s="7"/>
      <c r="P927" s="7"/>
      <c r="Q927" s="7"/>
      <c r="R927" s="7"/>
      <c r="S927" s="7"/>
      <c r="T927" s="7"/>
      <c r="U927" s="7"/>
      <c r="V927" s="7"/>
      <c r="W927" s="7"/>
      <c r="X927" s="7"/>
      <c r="Y927" s="7"/>
      <c r="Z927" s="7"/>
      <c r="AA927" s="7"/>
      <c r="AB927" s="7"/>
      <c r="AC927" s="7"/>
      <c r="AD927" s="7"/>
      <c r="AE927" s="7"/>
      <c r="AF927" s="7"/>
      <c r="AG927" s="7"/>
      <c r="AH927" s="7"/>
      <c r="AI927" s="7"/>
      <c r="AJ927" s="7"/>
      <c r="AK927" s="7"/>
      <c r="AL927" s="7"/>
      <c r="AM927" s="7"/>
      <c r="AN927" s="7"/>
      <c r="AO927" s="7"/>
      <c r="AP927" s="7"/>
      <c r="AQ927" s="7"/>
      <c r="AR927" s="7"/>
      <c r="AS927" s="7"/>
      <c r="AT927" s="7"/>
      <c r="AU927" s="7"/>
      <c r="AV927" s="7"/>
      <c r="AW927" s="7"/>
      <c r="AX927" s="7"/>
      <c r="AY927" s="7"/>
    </row>
    <row r="928" spans="1:51" ht="16" x14ac:dyDescent="0.2">
      <c r="A928" s="169">
        <v>42772.666666572564</v>
      </c>
      <c r="B928" s="172">
        <v>27203.151251609084</v>
      </c>
      <c r="C928">
        <f t="shared" si="15"/>
        <v>2</v>
      </c>
      <c r="D928"/>
      <c r="E928" s="7"/>
      <c r="F928" s="7"/>
      <c r="G928" s="7"/>
      <c r="H928" s="7"/>
      <c r="I928" s="7"/>
      <c r="J928" s="7"/>
      <c r="K928" s="7"/>
      <c r="L928" s="7"/>
      <c r="M928" s="7"/>
      <c r="N928" s="7"/>
      <c r="O928" s="7"/>
      <c r="P928" s="7"/>
      <c r="Q928" s="7"/>
      <c r="R928" s="7"/>
      <c r="S928" s="7"/>
      <c r="T928" s="7"/>
      <c r="U928" s="7"/>
      <c r="V928" s="7"/>
      <c r="W928" s="7"/>
      <c r="X928" s="7"/>
      <c r="Y928" s="7"/>
      <c r="Z928" s="7"/>
      <c r="AA928" s="7"/>
      <c r="AB928" s="7"/>
      <c r="AC928" s="7"/>
      <c r="AD928" s="7"/>
      <c r="AE928" s="7"/>
      <c r="AF928" s="7"/>
      <c r="AG928" s="7"/>
      <c r="AH928" s="7"/>
      <c r="AI928" s="7"/>
      <c r="AJ928" s="7"/>
      <c r="AK928" s="7"/>
      <c r="AL928" s="7"/>
      <c r="AM928" s="7"/>
      <c r="AN928" s="7"/>
      <c r="AO928" s="7"/>
      <c r="AP928" s="7"/>
      <c r="AQ928" s="7"/>
      <c r="AR928" s="7"/>
      <c r="AS928" s="7"/>
      <c r="AT928" s="7"/>
      <c r="AU928" s="7"/>
      <c r="AV928" s="7"/>
      <c r="AW928" s="7"/>
      <c r="AX928" s="7"/>
      <c r="AY928" s="7"/>
    </row>
    <row r="929" spans="1:51" ht="16" x14ac:dyDescent="0.2">
      <c r="A929" s="168">
        <v>42772.708333239229</v>
      </c>
      <c r="B929" s="171">
        <v>27692.722421620347</v>
      </c>
      <c r="C929">
        <f t="shared" si="15"/>
        <v>2</v>
      </c>
      <c r="D929"/>
      <c r="E929" s="7"/>
      <c r="F929" s="7"/>
      <c r="G929" s="7"/>
      <c r="H929" s="7"/>
      <c r="I929" s="7"/>
      <c r="J929" s="7"/>
      <c r="K929" s="7"/>
      <c r="L929" s="7"/>
      <c r="M929" s="7"/>
      <c r="N929" s="7"/>
      <c r="O929" s="7"/>
      <c r="P929" s="7"/>
      <c r="Q929" s="7"/>
      <c r="R929" s="7"/>
      <c r="S929" s="7"/>
      <c r="T929" s="7"/>
      <c r="U929" s="7"/>
      <c r="V929" s="7"/>
      <c r="W929" s="7"/>
      <c r="X929" s="7"/>
      <c r="Y929" s="7"/>
      <c r="Z929" s="7"/>
      <c r="AA929" s="7"/>
      <c r="AB929" s="7"/>
      <c r="AC929" s="7"/>
      <c r="AD929" s="7"/>
      <c r="AE929" s="7"/>
      <c r="AF929" s="7"/>
      <c r="AG929" s="7"/>
      <c r="AH929" s="7"/>
      <c r="AI929" s="7"/>
      <c r="AJ929" s="7"/>
      <c r="AK929" s="7"/>
      <c r="AL929" s="7"/>
      <c r="AM929" s="7"/>
      <c r="AN929" s="7"/>
      <c r="AO929" s="7"/>
      <c r="AP929" s="7"/>
      <c r="AQ929" s="7"/>
      <c r="AR929" s="7"/>
      <c r="AS929" s="7"/>
      <c r="AT929" s="7"/>
      <c r="AU929" s="7"/>
      <c r="AV929" s="7"/>
      <c r="AW929" s="7"/>
      <c r="AX929" s="7"/>
      <c r="AY929" s="7"/>
    </row>
    <row r="930" spans="1:51" ht="16" x14ac:dyDescent="0.2">
      <c r="A930" s="169">
        <v>42772.749999905893</v>
      </c>
      <c r="B930" s="172">
        <v>29528.421340144061</v>
      </c>
      <c r="C930">
        <f t="shared" si="15"/>
        <v>2</v>
      </c>
      <c r="D930"/>
      <c r="E930" s="7"/>
      <c r="F930" s="7"/>
      <c r="G930" s="7"/>
      <c r="H930" s="7"/>
      <c r="I930" s="7"/>
      <c r="J930" s="7"/>
      <c r="K930" s="7"/>
      <c r="L930" s="7"/>
      <c r="M930" s="7"/>
      <c r="N930" s="7"/>
      <c r="O930" s="7"/>
      <c r="P930" s="7"/>
      <c r="Q930" s="7"/>
      <c r="R930" s="7"/>
      <c r="S930" s="7"/>
      <c r="T930" s="7"/>
      <c r="U930" s="7"/>
      <c r="V930" s="7"/>
      <c r="W930" s="7"/>
      <c r="X930" s="7"/>
      <c r="Y930" s="7"/>
      <c r="Z930" s="7"/>
      <c r="AA930" s="7"/>
      <c r="AB930" s="7"/>
      <c r="AC930" s="7"/>
      <c r="AD930" s="7"/>
      <c r="AE930" s="7"/>
      <c r="AF930" s="7"/>
      <c r="AG930" s="7"/>
      <c r="AH930" s="7"/>
      <c r="AI930" s="7"/>
      <c r="AJ930" s="7"/>
      <c r="AK930" s="7"/>
      <c r="AL930" s="7"/>
      <c r="AM930" s="7"/>
      <c r="AN930" s="7"/>
      <c r="AO930" s="7"/>
      <c r="AP930" s="7"/>
      <c r="AQ930" s="7"/>
      <c r="AR930" s="7"/>
      <c r="AS930" s="7"/>
      <c r="AT930" s="7"/>
      <c r="AU930" s="7"/>
      <c r="AV930" s="7"/>
      <c r="AW930" s="7"/>
      <c r="AX930" s="7"/>
      <c r="AY930" s="7"/>
    </row>
    <row r="931" spans="1:51" ht="16" x14ac:dyDescent="0.2">
      <c r="A931" s="168">
        <v>42772.791666572557</v>
      </c>
      <c r="B931" s="171">
        <v>30348.301434905687</v>
      </c>
      <c r="C931">
        <f t="shared" si="15"/>
        <v>2</v>
      </c>
      <c r="D931"/>
      <c r="E931" s="7"/>
      <c r="F931" s="7"/>
      <c r="G931" s="7"/>
      <c r="H931" s="7"/>
      <c r="I931" s="7"/>
      <c r="J931" s="7"/>
      <c r="K931" s="7"/>
      <c r="L931" s="7"/>
      <c r="M931" s="7"/>
      <c r="N931" s="7"/>
      <c r="O931" s="7"/>
      <c r="P931" s="7"/>
      <c r="Q931" s="7"/>
      <c r="R931" s="7"/>
      <c r="S931" s="7"/>
      <c r="T931" s="7"/>
      <c r="U931" s="7"/>
      <c r="V931" s="7"/>
      <c r="W931" s="7"/>
      <c r="X931" s="7"/>
      <c r="Y931" s="7"/>
      <c r="Z931" s="7"/>
      <c r="AA931" s="7"/>
      <c r="AB931" s="7"/>
      <c r="AC931" s="7"/>
      <c r="AD931" s="7"/>
      <c r="AE931" s="7"/>
      <c r="AF931" s="7"/>
      <c r="AG931" s="7"/>
      <c r="AH931" s="7"/>
      <c r="AI931" s="7"/>
      <c r="AJ931" s="7"/>
      <c r="AK931" s="7"/>
      <c r="AL931" s="7"/>
      <c r="AM931" s="7"/>
      <c r="AN931" s="7"/>
      <c r="AO931" s="7"/>
      <c r="AP931" s="7"/>
      <c r="AQ931" s="7"/>
      <c r="AR931" s="7"/>
      <c r="AS931" s="7"/>
      <c r="AT931" s="7"/>
      <c r="AU931" s="7"/>
      <c r="AV931" s="7"/>
      <c r="AW931" s="7"/>
      <c r="AX931" s="7"/>
      <c r="AY931" s="7"/>
    </row>
    <row r="932" spans="1:51" ht="16" x14ac:dyDescent="0.2">
      <c r="A932" s="169">
        <v>42772.833333239221</v>
      </c>
      <c r="B932" s="172">
        <v>29941.479504452265</v>
      </c>
      <c r="C932">
        <f t="shared" si="15"/>
        <v>2</v>
      </c>
      <c r="D932"/>
      <c r="E932" s="7"/>
      <c r="F932" s="7"/>
      <c r="G932" s="7"/>
      <c r="H932" s="7"/>
      <c r="I932" s="7"/>
      <c r="J932" s="7"/>
      <c r="K932" s="7"/>
      <c r="L932" s="7"/>
      <c r="M932" s="7"/>
      <c r="N932" s="7"/>
      <c r="O932" s="7"/>
      <c r="P932" s="7"/>
      <c r="Q932" s="7"/>
      <c r="R932" s="7"/>
      <c r="S932" s="7"/>
      <c r="T932" s="7"/>
      <c r="U932" s="7"/>
      <c r="V932" s="7"/>
      <c r="W932" s="7"/>
      <c r="X932" s="7"/>
      <c r="Y932" s="7"/>
      <c r="Z932" s="7"/>
      <c r="AA932" s="7"/>
      <c r="AB932" s="7"/>
      <c r="AC932" s="7"/>
      <c r="AD932" s="7"/>
      <c r="AE932" s="7"/>
      <c r="AF932" s="7"/>
      <c r="AG932" s="7"/>
      <c r="AH932" s="7"/>
      <c r="AI932" s="7"/>
      <c r="AJ932" s="7"/>
      <c r="AK932" s="7"/>
      <c r="AL932" s="7"/>
      <c r="AM932" s="7"/>
      <c r="AN932" s="7"/>
      <c r="AO932" s="7"/>
      <c r="AP932" s="7"/>
      <c r="AQ932" s="7"/>
      <c r="AR932" s="7"/>
      <c r="AS932" s="7"/>
      <c r="AT932" s="7"/>
      <c r="AU932" s="7"/>
      <c r="AV932" s="7"/>
      <c r="AW932" s="7"/>
      <c r="AX932" s="7"/>
      <c r="AY932" s="7"/>
    </row>
    <row r="933" spans="1:51" ht="16" x14ac:dyDescent="0.2">
      <c r="A933" s="168">
        <v>42772.874999905885</v>
      </c>
      <c r="B933" s="171">
        <v>28992.19379189059</v>
      </c>
      <c r="C933">
        <f t="shared" si="15"/>
        <v>2</v>
      </c>
      <c r="D933"/>
      <c r="E933" s="7"/>
      <c r="F933" s="7"/>
      <c r="G933" s="7"/>
      <c r="H933" s="7"/>
      <c r="I933" s="7"/>
      <c r="J933" s="7"/>
      <c r="K933" s="7"/>
      <c r="L933" s="7"/>
      <c r="M933" s="7"/>
      <c r="N933" s="7"/>
      <c r="O933" s="7"/>
      <c r="P933" s="7"/>
      <c r="Q933" s="7"/>
      <c r="R933" s="7"/>
      <c r="S933" s="7"/>
      <c r="T933" s="7"/>
      <c r="U933" s="7"/>
      <c r="V933" s="7"/>
      <c r="W933" s="7"/>
      <c r="X933" s="7"/>
      <c r="Y933" s="7"/>
      <c r="Z933" s="7"/>
      <c r="AA933" s="7"/>
      <c r="AB933" s="7"/>
      <c r="AC933" s="7"/>
      <c r="AD933" s="7"/>
      <c r="AE933" s="7"/>
      <c r="AF933" s="7"/>
      <c r="AG933" s="7"/>
      <c r="AH933" s="7"/>
      <c r="AI933" s="7"/>
      <c r="AJ933" s="7"/>
      <c r="AK933" s="7"/>
      <c r="AL933" s="7"/>
      <c r="AM933" s="7"/>
      <c r="AN933" s="7"/>
      <c r="AO933" s="7"/>
      <c r="AP933" s="7"/>
      <c r="AQ933" s="7"/>
      <c r="AR933" s="7"/>
      <c r="AS933" s="7"/>
      <c r="AT933" s="7"/>
      <c r="AU933" s="7"/>
      <c r="AV933" s="7"/>
      <c r="AW933" s="7"/>
      <c r="AX933" s="7"/>
      <c r="AY933" s="7"/>
    </row>
    <row r="934" spans="1:51" ht="16" x14ac:dyDescent="0.2">
      <c r="A934" s="169">
        <v>42772.91666657255</v>
      </c>
      <c r="B934" s="172">
        <v>27343.933664172069</v>
      </c>
      <c r="C934">
        <f t="shared" si="15"/>
        <v>2</v>
      </c>
      <c r="D934"/>
      <c r="E934" s="7"/>
      <c r="F934" s="7"/>
      <c r="G934" s="7"/>
      <c r="H934" s="7"/>
      <c r="I934" s="7"/>
      <c r="J934" s="7"/>
      <c r="K934" s="7"/>
      <c r="L934" s="7"/>
      <c r="M934" s="7"/>
      <c r="N934" s="7"/>
      <c r="O934" s="7"/>
      <c r="P934" s="7"/>
      <c r="Q934" s="7"/>
      <c r="R934" s="7"/>
      <c r="S934" s="7"/>
      <c r="T934" s="7"/>
      <c r="U934" s="7"/>
      <c r="V934" s="7"/>
      <c r="W934" s="7"/>
      <c r="X934" s="7"/>
      <c r="Y934" s="7"/>
      <c r="Z934" s="7"/>
      <c r="AA934" s="7"/>
      <c r="AB934" s="7"/>
      <c r="AC934" s="7"/>
      <c r="AD934" s="7"/>
      <c r="AE934" s="7"/>
      <c r="AF934" s="7"/>
      <c r="AG934" s="7"/>
      <c r="AH934" s="7"/>
      <c r="AI934" s="7"/>
      <c r="AJ934" s="7"/>
      <c r="AK934" s="7"/>
      <c r="AL934" s="7"/>
      <c r="AM934" s="7"/>
      <c r="AN934" s="7"/>
      <c r="AO934" s="7"/>
      <c r="AP934" s="7"/>
      <c r="AQ934" s="7"/>
      <c r="AR934" s="7"/>
      <c r="AS934" s="7"/>
      <c r="AT934" s="7"/>
      <c r="AU934" s="7"/>
      <c r="AV934" s="7"/>
      <c r="AW934" s="7"/>
      <c r="AX934" s="7"/>
      <c r="AY934" s="7"/>
    </row>
    <row r="935" spans="1:51" ht="16" x14ac:dyDescent="0.2">
      <c r="A935" s="168">
        <v>42772.958333239214</v>
      </c>
      <c r="B935" s="171">
        <v>25194.122175672102</v>
      </c>
      <c r="C935">
        <f t="shared" si="15"/>
        <v>2</v>
      </c>
      <c r="D935"/>
      <c r="E935" s="7"/>
      <c r="F935" s="7"/>
      <c r="G935" s="7"/>
      <c r="H935" s="7"/>
      <c r="I935" s="7"/>
      <c r="J935" s="7"/>
      <c r="K935" s="7"/>
      <c r="L935" s="7"/>
      <c r="M935" s="7"/>
      <c r="N935" s="7"/>
      <c r="O935" s="7"/>
      <c r="P935" s="7"/>
      <c r="Q935" s="7"/>
      <c r="R935" s="7"/>
      <c r="S935" s="7"/>
      <c r="T935" s="7"/>
      <c r="U935" s="7"/>
      <c r="V935" s="7"/>
      <c r="W935" s="7"/>
      <c r="X935" s="7"/>
      <c r="Y935" s="7"/>
      <c r="Z935" s="7"/>
      <c r="AA935" s="7"/>
      <c r="AB935" s="7"/>
      <c r="AC935" s="7"/>
      <c r="AD935" s="7"/>
      <c r="AE935" s="7"/>
      <c r="AF935" s="7"/>
      <c r="AG935" s="7"/>
      <c r="AH935" s="7"/>
      <c r="AI935" s="7"/>
      <c r="AJ935" s="7"/>
      <c r="AK935" s="7"/>
      <c r="AL935" s="7"/>
      <c r="AM935" s="7"/>
      <c r="AN935" s="7"/>
      <c r="AO935" s="7"/>
      <c r="AP935" s="7"/>
      <c r="AQ935" s="7"/>
      <c r="AR935" s="7"/>
      <c r="AS935" s="7"/>
      <c r="AT935" s="7"/>
      <c r="AU935" s="7"/>
      <c r="AV935" s="7"/>
      <c r="AW935" s="7"/>
      <c r="AX935" s="7"/>
      <c r="AY935" s="7"/>
    </row>
    <row r="936" spans="1:51" ht="16" x14ac:dyDescent="0.2">
      <c r="A936" s="169">
        <v>42772.999999905878</v>
      </c>
      <c r="B936" s="172">
        <v>23220.387145304259</v>
      </c>
      <c r="C936">
        <f t="shared" si="15"/>
        <v>2</v>
      </c>
      <c r="D936"/>
      <c r="E936" s="7"/>
      <c r="F936" s="7"/>
      <c r="G936" s="7"/>
      <c r="H936" s="7"/>
      <c r="I936" s="7"/>
      <c r="J936" s="7"/>
      <c r="K936" s="7"/>
      <c r="L936" s="7"/>
      <c r="M936" s="7"/>
      <c r="N936" s="7"/>
      <c r="O936" s="7"/>
      <c r="P936" s="7"/>
      <c r="Q936" s="7"/>
      <c r="R936" s="7"/>
      <c r="S936" s="7"/>
      <c r="T936" s="7"/>
      <c r="U936" s="7"/>
      <c r="V936" s="7"/>
      <c r="W936" s="7"/>
      <c r="X936" s="7"/>
      <c r="Y936" s="7"/>
      <c r="Z936" s="7"/>
      <c r="AA936" s="7"/>
      <c r="AB936" s="7"/>
      <c r="AC936" s="7"/>
      <c r="AD936" s="7"/>
      <c r="AE936" s="7"/>
      <c r="AF936" s="7"/>
      <c r="AG936" s="7"/>
      <c r="AH936" s="7"/>
      <c r="AI936" s="7"/>
      <c r="AJ936" s="7"/>
      <c r="AK936" s="7"/>
      <c r="AL936" s="7"/>
      <c r="AM936" s="7"/>
      <c r="AN936" s="7"/>
      <c r="AO936" s="7"/>
      <c r="AP936" s="7"/>
      <c r="AQ936" s="7"/>
      <c r="AR936" s="7"/>
      <c r="AS936" s="7"/>
      <c r="AT936" s="7"/>
      <c r="AU936" s="7"/>
      <c r="AV936" s="7"/>
      <c r="AW936" s="7"/>
      <c r="AX936" s="7"/>
      <c r="AY936" s="7"/>
    </row>
    <row r="937" spans="1:51" ht="16" x14ac:dyDescent="0.2">
      <c r="A937" s="168">
        <v>42773.041666572542</v>
      </c>
      <c r="B937" s="171">
        <v>21955.373571852884</v>
      </c>
      <c r="C937">
        <f t="shared" si="15"/>
        <v>2</v>
      </c>
      <c r="D937"/>
      <c r="E937" s="7"/>
      <c r="F937" s="7"/>
      <c r="G937" s="7"/>
      <c r="H937" s="7"/>
      <c r="I937" s="7"/>
      <c r="J937" s="7"/>
      <c r="K937" s="7"/>
      <c r="L937" s="7"/>
      <c r="M937" s="7"/>
      <c r="N937" s="7"/>
      <c r="O937" s="7"/>
      <c r="P937" s="7"/>
      <c r="Q937" s="7"/>
      <c r="R937" s="7"/>
      <c r="S937" s="7"/>
      <c r="T937" s="7"/>
      <c r="U937" s="7"/>
      <c r="V937" s="7"/>
      <c r="W937" s="7"/>
      <c r="X937" s="7"/>
      <c r="Y937" s="7"/>
      <c r="Z937" s="7"/>
      <c r="AA937" s="7"/>
      <c r="AB937" s="7"/>
      <c r="AC937" s="7"/>
      <c r="AD937" s="7"/>
      <c r="AE937" s="7"/>
      <c r="AF937" s="7"/>
      <c r="AG937" s="7"/>
      <c r="AH937" s="7"/>
      <c r="AI937" s="7"/>
      <c r="AJ937" s="7"/>
      <c r="AK937" s="7"/>
      <c r="AL937" s="7"/>
      <c r="AM937" s="7"/>
      <c r="AN937" s="7"/>
      <c r="AO937" s="7"/>
      <c r="AP937" s="7"/>
      <c r="AQ937" s="7"/>
      <c r="AR937" s="7"/>
      <c r="AS937" s="7"/>
      <c r="AT937" s="7"/>
      <c r="AU937" s="7"/>
      <c r="AV937" s="7"/>
      <c r="AW937" s="7"/>
      <c r="AX937" s="7"/>
      <c r="AY937" s="7"/>
    </row>
    <row r="938" spans="1:51" ht="16" x14ac:dyDescent="0.2">
      <c r="A938" s="169">
        <v>42773.083333239207</v>
      </c>
      <c r="B938" s="172">
        <v>21414.717178862789</v>
      </c>
      <c r="C938">
        <f t="shared" si="15"/>
        <v>2</v>
      </c>
      <c r="D938"/>
      <c r="E938" s="7"/>
      <c r="F938" s="7"/>
      <c r="G938" s="7"/>
      <c r="H938" s="7"/>
      <c r="I938" s="7"/>
      <c r="J938" s="7"/>
      <c r="K938" s="7"/>
      <c r="L938" s="7"/>
      <c r="M938" s="7"/>
      <c r="N938" s="7"/>
      <c r="O938" s="7"/>
      <c r="P938" s="7"/>
      <c r="Q938" s="7"/>
      <c r="R938" s="7"/>
      <c r="S938" s="7"/>
      <c r="T938" s="7"/>
      <c r="U938" s="7"/>
      <c r="V938" s="7"/>
      <c r="W938" s="7"/>
      <c r="X938" s="7"/>
      <c r="Y938" s="7"/>
      <c r="Z938" s="7"/>
      <c r="AA938" s="7"/>
      <c r="AB938" s="7"/>
      <c r="AC938" s="7"/>
      <c r="AD938" s="7"/>
      <c r="AE938" s="7"/>
      <c r="AF938" s="7"/>
      <c r="AG938" s="7"/>
      <c r="AH938" s="7"/>
      <c r="AI938" s="7"/>
      <c r="AJ938" s="7"/>
      <c r="AK938" s="7"/>
      <c r="AL938" s="7"/>
      <c r="AM938" s="7"/>
      <c r="AN938" s="7"/>
      <c r="AO938" s="7"/>
      <c r="AP938" s="7"/>
      <c r="AQ938" s="7"/>
      <c r="AR938" s="7"/>
      <c r="AS938" s="7"/>
      <c r="AT938" s="7"/>
      <c r="AU938" s="7"/>
      <c r="AV938" s="7"/>
      <c r="AW938" s="7"/>
      <c r="AX938" s="7"/>
      <c r="AY938" s="7"/>
    </row>
    <row r="939" spans="1:51" ht="16" x14ac:dyDescent="0.2">
      <c r="A939" s="168">
        <v>42773.124999905871</v>
      </c>
      <c r="B939" s="171">
        <v>21013.410571690929</v>
      </c>
      <c r="C939">
        <f t="shared" si="15"/>
        <v>2</v>
      </c>
      <c r="D939"/>
      <c r="E939" s="7"/>
      <c r="F939" s="7"/>
      <c r="G939" s="7"/>
      <c r="H939" s="7"/>
      <c r="I939" s="7"/>
      <c r="J939" s="7"/>
      <c r="K939" s="7"/>
      <c r="L939" s="7"/>
      <c r="M939" s="7"/>
      <c r="N939" s="7"/>
      <c r="O939" s="7"/>
      <c r="P939" s="7"/>
      <c r="Q939" s="7"/>
      <c r="R939" s="7"/>
      <c r="S939" s="7"/>
      <c r="T939" s="7"/>
      <c r="U939" s="7"/>
      <c r="V939" s="7"/>
      <c r="W939" s="7"/>
      <c r="X939" s="7"/>
      <c r="Y939" s="7"/>
      <c r="Z939" s="7"/>
      <c r="AA939" s="7"/>
      <c r="AB939" s="7"/>
      <c r="AC939" s="7"/>
      <c r="AD939" s="7"/>
      <c r="AE939" s="7"/>
      <c r="AF939" s="7"/>
      <c r="AG939" s="7"/>
      <c r="AH939" s="7"/>
      <c r="AI939" s="7"/>
      <c r="AJ939" s="7"/>
      <c r="AK939" s="7"/>
      <c r="AL939" s="7"/>
      <c r="AM939" s="7"/>
      <c r="AN939" s="7"/>
      <c r="AO939" s="7"/>
      <c r="AP939" s="7"/>
      <c r="AQ939" s="7"/>
      <c r="AR939" s="7"/>
      <c r="AS939" s="7"/>
      <c r="AT939" s="7"/>
      <c r="AU939" s="7"/>
      <c r="AV939" s="7"/>
      <c r="AW939" s="7"/>
      <c r="AX939" s="7"/>
      <c r="AY939" s="7"/>
    </row>
    <row r="940" spans="1:51" ht="16" x14ac:dyDescent="0.2">
      <c r="A940" s="169">
        <v>42773.166666572535</v>
      </c>
      <c r="B940" s="172">
        <v>20878.219660579703</v>
      </c>
      <c r="C940">
        <f t="shared" si="15"/>
        <v>2</v>
      </c>
      <c r="D940"/>
      <c r="E940" s="7"/>
      <c r="F940" s="7"/>
      <c r="G940" s="7"/>
      <c r="H940" s="7"/>
      <c r="I940" s="7"/>
      <c r="J940" s="7"/>
      <c r="K940" s="7"/>
      <c r="L940" s="7"/>
      <c r="M940" s="7"/>
      <c r="N940" s="7"/>
      <c r="O940" s="7"/>
      <c r="P940" s="7"/>
      <c r="Q940" s="7"/>
      <c r="R940" s="7"/>
      <c r="S940" s="7"/>
      <c r="T940" s="7"/>
      <c r="U940" s="7"/>
      <c r="V940" s="7"/>
      <c r="W940" s="7"/>
      <c r="X940" s="7"/>
      <c r="Y940" s="7"/>
      <c r="Z940" s="7"/>
      <c r="AA940" s="7"/>
      <c r="AB940" s="7"/>
      <c r="AC940" s="7"/>
      <c r="AD940" s="7"/>
      <c r="AE940" s="7"/>
      <c r="AF940" s="7"/>
      <c r="AG940" s="7"/>
      <c r="AH940" s="7"/>
      <c r="AI940" s="7"/>
      <c r="AJ940" s="7"/>
      <c r="AK940" s="7"/>
      <c r="AL940" s="7"/>
      <c r="AM940" s="7"/>
      <c r="AN940" s="7"/>
      <c r="AO940" s="7"/>
      <c r="AP940" s="7"/>
      <c r="AQ940" s="7"/>
      <c r="AR940" s="7"/>
      <c r="AS940" s="7"/>
      <c r="AT940" s="7"/>
      <c r="AU940" s="7"/>
      <c r="AV940" s="7"/>
      <c r="AW940" s="7"/>
      <c r="AX940" s="7"/>
      <c r="AY940" s="7"/>
    </row>
    <row r="941" spans="1:51" ht="16" x14ac:dyDescent="0.2">
      <c r="A941" s="168">
        <v>42773.208333239199</v>
      </c>
      <c r="B941" s="171">
        <v>21399.974243303288</v>
      </c>
      <c r="C941">
        <f t="shared" si="15"/>
        <v>2</v>
      </c>
      <c r="D941"/>
      <c r="E941" s="7"/>
      <c r="F941" s="7"/>
      <c r="G941" s="7"/>
      <c r="H941" s="7"/>
      <c r="I941" s="7"/>
      <c r="J941" s="7"/>
      <c r="K941" s="7"/>
      <c r="L941" s="7"/>
      <c r="M941" s="7"/>
      <c r="N941" s="7"/>
      <c r="O941" s="7"/>
      <c r="P941" s="7"/>
      <c r="Q941" s="7"/>
      <c r="R941" s="7"/>
      <c r="S941" s="7"/>
      <c r="T941" s="7"/>
      <c r="U941" s="7"/>
      <c r="V941" s="7"/>
      <c r="W941" s="7"/>
      <c r="X941" s="7"/>
      <c r="Y941" s="7"/>
      <c r="Z941" s="7"/>
      <c r="AA941" s="7"/>
      <c r="AB941" s="7"/>
      <c r="AC941" s="7"/>
      <c r="AD941" s="7"/>
      <c r="AE941" s="7"/>
      <c r="AF941" s="7"/>
      <c r="AG941" s="7"/>
      <c r="AH941" s="7"/>
      <c r="AI941" s="7"/>
      <c r="AJ941" s="7"/>
      <c r="AK941" s="7"/>
      <c r="AL941" s="7"/>
      <c r="AM941" s="7"/>
      <c r="AN941" s="7"/>
      <c r="AO941" s="7"/>
      <c r="AP941" s="7"/>
      <c r="AQ941" s="7"/>
      <c r="AR941" s="7"/>
      <c r="AS941" s="7"/>
      <c r="AT941" s="7"/>
      <c r="AU941" s="7"/>
      <c r="AV941" s="7"/>
      <c r="AW941" s="7"/>
      <c r="AX941" s="7"/>
      <c r="AY941" s="7"/>
    </row>
    <row r="942" spans="1:51" ht="16" x14ac:dyDescent="0.2">
      <c r="A942" s="169">
        <v>42773.249999905864</v>
      </c>
      <c r="B942" s="172">
        <v>22859.659359859652</v>
      </c>
      <c r="C942">
        <f t="shared" si="15"/>
        <v>2</v>
      </c>
      <c r="D942"/>
      <c r="E942" s="7"/>
      <c r="F942" s="7"/>
      <c r="G942" s="7"/>
      <c r="H942" s="7"/>
      <c r="I942" s="7"/>
      <c r="J942" s="7"/>
      <c r="K942" s="7"/>
      <c r="L942" s="7"/>
      <c r="M942" s="7"/>
      <c r="N942" s="7"/>
      <c r="O942" s="7"/>
      <c r="P942" s="7"/>
      <c r="Q942" s="7"/>
      <c r="R942" s="7"/>
      <c r="S942" s="7"/>
      <c r="T942" s="7"/>
      <c r="U942" s="7"/>
      <c r="V942" s="7"/>
      <c r="W942" s="7"/>
      <c r="X942" s="7"/>
      <c r="Y942" s="7"/>
      <c r="Z942" s="7"/>
      <c r="AA942" s="7"/>
      <c r="AB942" s="7"/>
      <c r="AC942" s="7"/>
      <c r="AD942" s="7"/>
      <c r="AE942" s="7"/>
      <c r="AF942" s="7"/>
      <c r="AG942" s="7"/>
      <c r="AH942" s="7"/>
      <c r="AI942" s="7"/>
      <c r="AJ942" s="7"/>
      <c r="AK942" s="7"/>
      <c r="AL942" s="7"/>
      <c r="AM942" s="7"/>
      <c r="AN942" s="7"/>
      <c r="AO942" s="7"/>
      <c r="AP942" s="7"/>
      <c r="AQ942" s="7"/>
      <c r="AR942" s="7"/>
      <c r="AS942" s="7"/>
      <c r="AT942" s="7"/>
      <c r="AU942" s="7"/>
      <c r="AV942" s="7"/>
      <c r="AW942" s="7"/>
      <c r="AX942" s="7"/>
      <c r="AY942" s="7"/>
    </row>
    <row r="943" spans="1:51" ht="16" x14ac:dyDescent="0.2">
      <c r="A943" s="168">
        <v>42773.291666572528</v>
      </c>
      <c r="B943" s="171">
        <v>25223.865992729068</v>
      </c>
      <c r="C943">
        <f t="shared" si="15"/>
        <v>2</v>
      </c>
      <c r="D943"/>
      <c r="E943" s="7"/>
      <c r="F943" s="7"/>
      <c r="G943" s="7"/>
      <c r="H943" s="7"/>
      <c r="I943" s="7"/>
      <c r="J943" s="7"/>
      <c r="K943" s="7"/>
      <c r="L943" s="7"/>
      <c r="M943" s="7"/>
      <c r="N943" s="7"/>
      <c r="O943" s="7"/>
      <c r="P943" s="7"/>
      <c r="Q943" s="7"/>
      <c r="R943" s="7"/>
      <c r="S943" s="7"/>
      <c r="T943" s="7"/>
      <c r="U943" s="7"/>
      <c r="V943" s="7"/>
      <c r="W943" s="7"/>
      <c r="X943" s="7"/>
      <c r="Y943" s="7"/>
      <c r="Z943" s="7"/>
      <c r="AA943" s="7"/>
      <c r="AB943" s="7"/>
      <c r="AC943" s="7"/>
      <c r="AD943" s="7"/>
      <c r="AE943" s="7"/>
      <c r="AF943" s="7"/>
      <c r="AG943" s="7"/>
      <c r="AH943" s="7"/>
      <c r="AI943" s="7"/>
      <c r="AJ943" s="7"/>
      <c r="AK943" s="7"/>
      <c r="AL943" s="7"/>
      <c r="AM943" s="7"/>
      <c r="AN943" s="7"/>
      <c r="AO943" s="7"/>
      <c r="AP943" s="7"/>
      <c r="AQ943" s="7"/>
      <c r="AR943" s="7"/>
      <c r="AS943" s="7"/>
      <c r="AT943" s="7"/>
      <c r="AU943" s="7"/>
      <c r="AV943" s="7"/>
      <c r="AW943" s="7"/>
      <c r="AX943" s="7"/>
      <c r="AY943" s="7"/>
    </row>
    <row r="944" spans="1:51" ht="16" x14ac:dyDescent="0.2">
      <c r="A944" s="169">
        <v>42773.333333239192</v>
      </c>
      <c r="B944" s="172">
        <v>26815.711009817587</v>
      </c>
      <c r="C944">
        <f t="shared" si="15"/>
        <v>2</v>
      </c>
      <c r="D944"/>
      <c r="E944" s="7"/>
      <c r="F944" s="7"/>
      <c r="G944" s="7"/>
      <c r="H944" s="7"/>
      <c r="I944" s="7"/>
      <c r="J944" s="7"/>
      <c r="K944" s="7"/>
      <c r="L944" s="7"/>
      <c r="M944" s="7"/>
      <c r="N944" s="7"/>
      <c r="O944" s="7"/>
      <c r="P944" s="7"/>
      <c r="Q944" s="7"/>
      <c r="R944" s="7"/>
      <c r="S944" s="7"/>
      <c r="T944" s="7"/>
      <c r="U944" s="7"/>
      <c r="V944" s="7"/>
      <c r="W944" s="7"/>
      <c r="X944" s="7"/>
      <c r="Y944" s="7"/>
      <c r="Z944" s="7"/>
      <c r="AA944" s="7"/>
      <c r="AB944" s="7"/>
      <c r="AC944" s="7"/>
      <c r="AD944" s="7"/>
      <c r="AE944" s="7"/>
      <c r="AF944" s="7"/>
      <c r="AG944" s="7"/>
      <c r="AH944" s="7"/>
      <c r="AI944" s="7"/>
      <c r="AJ944" s="7"/>
      <c r="AK944" s="7"/>
      <c r="AL944" s="7"/>
      <c r="AM944" s="7"/>
      <c r="AN944" s="7"/>
      <c r="AO944" s="7"/>
      <c r="AP944" s="7"/>
      <c r="AQ944" s="7"/>
      <c r="AR944" s="7"/>
      <c r="AS944" s="7"/>
      <c r="AT944" s="7"/>
      <c r="AU944" s="7"/>
      <c r="AV944" s="7"/>
      <c r="AW944" s="7"/>
      <c r="AX944" s="7"/>
      <c r="AY944" s="7"/>
    </row>
    <row r="945" spans="1:51" ht="16" x14ac:dyDescent="0.2">
      <c r="A945" s="168">
        <v>42773.374999905856</v>
      </c>
      <c r="B945" s="171">
        <v>27148.047990144914</v>
      </c>
      <c r="C945">
        <f t="shared" si="15"/>
        <v>2</v>
      </c>
      <c r="D945"/>
      <c r="E945" s="7"/>
      <c r="F945" s="7"/>
      <c r="G945" s="7"/>
      <c r="H945" s="7"/>
      <c r="I945" s="7"/>
      <c r="J945" s="7"/>
      <c r="K945" s="7"/>
      <c r="L945" s="7"/>
      <c r="M945" s="7"/>
      <c r="N945" s="7"/>
      <c r="O945" s="7"/>
      <c r="P945" s="7"/>
      <c r="Q945" s="7"/>
      <c r="R945" s="7"/>
      <c r="S945" s="7"/>
      <c r="T945" s="7"/>
      <c r="U945" s="7"/>
      <c r="V945" s="7"/>
      <c r="W945" s="7"/>
      <c r="X945" s="7"/>
      <c r="Y945" s="7"/>
      <c r="Z945" s="7"/>
      <c r="AA945" s="7"/>
      <c r="AB945" s="7"/>
      <c r="AC945" s="7"/>
      <c r="AD945" s="7"/>
      <c r="AE945" s="7"/>
      <c r="AF945" s="7"/>
      <c r="AG945" s="7"/>
      <c r="AH945" s="7"/>
      <c r="AI945" s="7"/>
      <c r="AJ945" s="7"/>
      <c r="AK945" s="7"/>
      <c r="AL945" s="7"/>
      <c r="AM945" s="7"/>
      <c r="AN945" s="7"/>
      <c r="AO945" s="7"/>
      <c r="AP945" s="7"/>
      <c r="AQ945" s="7"/>
      <c r="AR945" s="7"/>
      <c r="AS945" s="7"/>
      <c r="AT945" s="7"/>
      <c r="AU945" s="7"/>
      <c r="AV945" s="7"/>
      <c r="AW945" s="7"/>
      <c r="AX945" s="7"/>
      <c r="AY945" s="7"/>
    </row>
    <row r="946" spans="1:51" ht="16" x14ac:dyDescent="0.2">
      <c r="A946" s="169">
        <v>42773.416666572521</v>
      </c>
      <c r="B946" s="172">
        <v>27367.816383504767</v>
      </c>
      <c r="C946">
        <f t="shared" ref="C946:C1009" si="16">MONTH(A946)</f>
        <v>2</v>
      </c>
      <c r="D946"/>
      <c r="E946" s="7"/>
      <c r="F946" s="7"/>
      <c r="G946" s="7"/>
      <c r="H946" s="7"/>
      <c r="I946" s="7"/>
      <c r="J946" s="7"/>
      <c r="K946" s="7"/>
      <c r="L946" s="7"/>
      <c r="M946" s="7"/>
      <c r="N946" s="7"/>
      <c r="O946" s="7"/>
      <c r="P946" s="7"/>
      <c r="Q946" s="7"/>
      <c r="R946" s="7"/>
      <c r="S946" s="7"/>
      <c r="T946" s="7"/>
      <c r="U946" s="7"/>
      <c r="V946" s="7"/>
      <c r="W946" s="7"/>
      <c r="X946" s="7"/>
      <c r="Y946" s="7"/>
      <c r="Z946" s="7"/>
      <c r="AA946" s="7"/>
      <c r="AB946" s="7"/>
      <c r="AC946" s="7"/>
      <c r="AD946" s="7"/>
      <c r="AE946" s="7"/>
      <c r="AF946" s="7"/>
      <c r="AG946" s="7"/>
      <c r="AH946" s="7"/>
      <c r="AI946" s="7"/>
      <c r="AJ946" s="7"/>
      <c r="AK946" s="7"/>
      <c r="AL946" s="7"/>
      <c r="AM946" s="7"/>
      <c r="AN946" s="7"/>
      <c r="AO946" s="7"/>
      <c r="AP946" s="7"/>
      <c r="AQ946" s="7"/>
      <c r="AR946" s="7"/>
      <c r="AS946" s="7"/>
      <c r="AT946" s="7"/>
      <c r="AU946" s="7"/>
      <c r="AV946" s="7"/>
      <c r="AW946" s="7"/>
      <c r="AX946" s="7"/>
      <c r="AY946" s="7"/>
    </row>
    <row r="947" spans="1:51" ht="16" x14ac:dyDescent="0.2">
      <c r="A947" s="168">
        <v>42773.458333239185</v>
      </c>
      <c r="B947" s="171">
        <v>27454.815797897129</v>
      </c>
      <c r="C947">
        <f t="shared" si="16"/>
        <v>2</v>
      </c>
      <c r="D947"/>
      <c r="E947" s="7"/>
      <c r="F947" s="7"/>
      <c r="G947" s="7"/>
      <c r="H947" s="7"/>
      <c r="I947" s="7"/>
      <c r="J947" s="7"/>
      <c r="K947" s="7"/>
      <c r="L947" s="7"/>
      <c r="M947" s="7"/>
      <c r="N947" s="7"/>
      <c r="O947" s="7"/>
      <c r="P947" s="7"/>
      <c r="Q947" s="7"/>
      <c r="R947" s="7"/>
      <c r="S947" s="7"/>
      <c r="T947" s="7"/>
      <c r="U947" s="7"/>
      <c r="V947" s="7"/>
      <c r="W947" s="7"/>
      <c r="X947" s="7"/>
      <c r="Y947" s="7"/>
      <c r="Z947" s="7"/>
      <c r="AA947" s="7"/>
      <c r="AB947" s="7"/>
      <c r="AC947" s="7"/>
      <c r="AD947" s="7"/>
      <c r="AE947" s="7"/>
      <c r="AF947" s="7"/>
      <c r="AG947" s="7"/>
      <c r="AH947" s="7"/>
      <c r="AI947" s="7"/>
      <c r="AJ947" s="7"/>
      <c r="AK947" s="7"/>
      <c r="AL947" s="7"/>
      <c r="AM947" s="7"/>
      <c r="AN947" s="7"/>
      <c r="AO947" s="7"/>
      <c r="AP947" s="7"/>
      <c r="AQ947" s="7"/>
      <c r="AR947" s="7"/>
      <c r="AS947" s="7"/>
      <c r="AT947" s="7"/>
      <c r="AU947" s="7"/>
      <c r="AV947" s="7"/>
      <c r="AW947" s="7"/>
      <c r="AX947" s="7"/>
      <c r="AY947" s="7"/>
    </row>
    <row r="948" spans="1:51" ht="16" x14ac:dyDescent="0.2">
      <c r="A948" s="169">
        <v>42773.499999905849</v>
      </c>
      <c r="B948" s="172">
        <v>27110.407219378641</v>
      </c>
      <c r="C948">
        <f t="shared" si="16"/>
        <v>2</v>
      </c>
      <c r="D948"/>
      <c r="E948" s="7"/>
      <c r="F948" s="7"/>
      <c r="G948" s="7"/>
      <c r="H948" s="7"/>
      <c r="I948" s="7"/>
      <c r="J948" s="7"/>
      <c r="K948" s="7"/>
      <c r="L948" s="7"/>
      <c r="M948" s="7"/>
      <c r="N948" s="7"/>
      <c r="O948" s="7"/>
      <c r="P948" s="7"/>
      <c r="Q948" s="7"/>
      <c r="R948" s="7"/>
      <c r="S948" s="7"/>
      <c r="T948" s="7"/>
      <c r="U948" s="7"/>
      <c r="V948" s="7"/>
      <c r="W948" s="7"/>
      <c r="X948" s="7"/>
      <c r="Y948" s="7"/>
      <c r="Z948" s="7"/>
      <c r="AA948" s="7"/>
      <c r="AB948" s="7"/>
      <c r="AC948" s="7"/>
      <c r="AD948" s="7"/>
      <c r="AE948" s="7"/>
      <c r="AF948" s="7"/>
      <c r="AG948" s="7"/>
      <c r="AH948" s="7"/>
      <c r="AI948" s="7"/>
      <c r="AJ948" s="7"/>
      <c r="AK948" s="7"/>
      <c r="AL948" s="7"/>
      <c r="AM948" s="7"/>
      <c r="AN948" s="7"/>
      <c r="AO948" s="7"/>
      <c r="AP948" s="7"/>
      <c r="AQ948" s="7"/>
      <c r="AR948" s="7"/>
      <c r="AS948" s="7"/>
      <c r="AT948" s="7"/>
      <c r="AU948" s="7"/>
      <c r="AV948" s="7"/>
      <c r="AW948" s="7"/>
      <c r="AX948" s="7"/>
      <c r="AY948" s="7"/>
    </row>
    <row r="949" spans="1:51" ht="16" x14ac:dyDescent="0.2">
      <c r="A949" s="168">
        <v>42773.541666572513</v>
      </c>
      <c r="B949" s="171">
        <v>26902.162881408658</v>
      </c>
      <c r="C949">
        <f t="shared" si="16"/>
        <v>2</v>
      </c>
      <c r="D949"/>
      <c r="E949" s="7"/>
      <c r="F949" s="7"/>
      <c r="G949" s="7"/>
      <c r="H949" s="7"/>
      <c r="I949" s="7"/>
      <c r="J949" s="7"/>
      <c r="K949" s="7"/>
      <c r="L949" s="7"/>
      <c r="M949" s="7"/>
      <c r="N949" s="7"/>
      <c r="O949" s="7"/>
      <c r="P949" s="7"/>
      <c r="Q949" s="7"/>
      <c r="R949" s="7"/>
      <c r="S949" s="7"/>
      <c r="T949" s="7"/>
      <c r="U949" s="7"/>
      <c r="V949" s="7"/>
      <c r="W949" s="7"/>
      <c r="X949" s="7"/>
      <c r="Y949" s="7"/>
      <c r="Z949" s="7"/>
      <c r="AA949" s="7"/>
      <c r="AB949" s="7"/>
      <c r="AC949" s="7"/>
      <c r="AD949" s="7"/>
      <c r="AE949" s="7"/>
      <c r="AF949" s="7"/>
      <c r="AG949" s="7"/>
      <c r="AH949" s="7"/>
      <c r="AI949" s="7"/>
      <c r="AJ949" s="7"/>
      <c r="AK949" s="7"/>
      <c r="AL949" s="7"/>
      <c r="AM949" s="7"/>
      <c r="AN949" s="7"/>
      <c r="AO949" s="7"/>
      <c r="AP949" s="7"/>
      <c r="AQ949" s="7"/>
      <c r="AR949" s="7"/>
      <c r="AS949" s="7"/>
      <c r="AT949" s="7"/>
      <c r="AU949" s="7"/>
      <c r="AV949" s="7"/>
      <c r="AW949" s="7"/>
      <c r="AX949" s="7"/>
      <c r="AY949" s="7"/>
    </row>
    <row r="950" spans="1:51" ht="16" x14ac:dyDescent="0.2">
      <c r="A950" s="169">
        <v>42773.583333239178</v>
      </c>
      <c r="B950" s="172">
        <v>26694.798240279157</v>
      </c>
      <c r="C950">
        <f t="shared" si="16"/>
        <v>2</v>
      </c>
      <c r="D950"/>
      <c r="E950" s="7"/>
      <c r="F950" s="7"/>
      <c r="G950" s="7"/>
      <c r="H950" s="7"/>
      <c r="I950" s="7"/>
      <c r="J950" s="7"/>
      <c r="K950" s="7"/>
      <c r="L950" s="7"/>
      <c r="M950" s="7"/>
      <c r="N950" s="7"/>
      <c r="O950" s="7"/>
      <c r="P950" s="7"/>
      <c r="Q950" s="7"/>
      <c r="R950" s="7"/>
      <c r="S950" s="7"/>
      <c r="T950" s="7"/>
      <c r="U950" s="7"/>
      <c r="V950" s="7"/>
      <c r="W950" s="7"/>
      <c r="X950" s="7"/>
      <c r="Y950" s="7"/>
      <c r="Z950" s="7"/>
      <c r="AA950" s="7"/>
      <c r="AB950" s="7"/>
      <c r="AC950" s="7"/>
      <c r="AD950" s="7"/>
      <c r="AE950" s="7"/>
      <c r="AF950" s="7"/>
      <c r="AG950" s="7"/>
      <c r="AH950" s="7"/>
      <c r="AI950" s="7"/>
      <c r="AJ950" s="7"/>
      <c r="AK950" s="7"/>
      <c r="AL950" s="7"/>
      <c r="AM950" s="7"/>
      <c r="AN950" s="7"/>
      <c r="AO950" s="7"/>
      <c r="AP950" s="7"/>
      <c r="AQ950" s="7"/>
      <c r="AR950" s="7"/>
      <c r="AS950" s="7"/>
      <c r="AT950" s="7"/>
      <c r="AU950" s="7"/>
      <c r="AV950" s="7"/>
      <c r="AW950" s="7"/>
      <c r="AX950" s="7"/>
      <c r="AY950" s="7"/>
    </row>
    <row r="951" spans="1:51" ht="16" x14ac:dyDescent="0.2">
      <c r="A951" s="168">
        <v>42773.624999905842</v>
      </c>
      <c r="B951" s="171">
        <v>26489.964585528531</v>
      </c>
      <c r="C951">
        <f t="shared" si="16"/>
        <v>2</v>
      </c>
      <c r="D951"/>
      <c r="E951" s="7"/>
      <c r="F951" s="7"/>
      <c r="G951" s="7"/>
      <c r="H951" s="7"/>
      <c r="I951" s="7"/>
      <c r="J951" s="7"/>
      <c r="K951" s="7"/>
      <c r="L951" s="7"/>
      <c r="M951" s="7"/>
      <c r="N951" s="7"/>
      <c r="O951" s="7"/>
      <c r="P951" s="7"/>
      <c r="Q951" s="7"/>
      <c r="R951" s="7"/>
      <c r="S951" s="7"/>
      <c r="T951" s="7"/>
      <c r="U951" s="7"/>
      <c r="V951" s="7"/>
      <c r="W951" s="7"/>
      <c r="X951" s="7"/>
      <c r="Y951" s="7"/>
      <c r="Z951" s="7"/>
      <c r="AA951" s="7"/>
      <c r="AB951" s="7"/>
      <c r="AC951" s="7"/>
      <c r="AD951" s="7"/>
      <c r="AE951" s="7"/>
      <c r="AF951" s="7"/>
      <c r="AG951" s="7"/>
      <c r="AH951" s="7"/>
      <c r="AI951" s="7"/>
      <c r="AJ951" s="7"/>
      <c r="AK951" s="7"/>
      <c r="AL951" s="7"/>
      <c r="AM951" s="7"/>
      <c r="AN951" s="7"/>
      <c r="AO951" s="7"/>
      <c r="AP951" s="7"/>
      <c r="AQ951" s="7"/>
      <c r="AR951" s="7"/>
      <c r="AS951" s="7"/>
      <c r="AT951" s="7"/>
      <c r="AU951" s="7"/>
      <c r="AV951" s="7"/>
      <c r="AW951" s="7"/>
      <c r="AX951" s="7"/>
      <c r="AY951" s="7"/>
    </row>
    <row r="952" spans="1:51" ht="16" x14ac:dyDescent="0.2">
      <c r="A952" s="169">
        <v>42773.666666572506</v>
      </c>
      <c r="B952" s="172">
        <v>26835.300794187584</v>
      </c>
      <c r="C952">
        <f t="shared" si="16"/>
        <v>2</v>
      </c>
      <c r="D952"/>
      <c r="E952" s="7"/>
      <c r="F952" s="7"/>
      <c r="G952" s="7"/>
      <c r="H952" s="7"/>
      <c r="I952" s="7"/>
      <c r="J952" s="7"/>
      <c r="K952" s="7"/>
      <c r="L952" s="7"/>
      <c r="M952" s="7"/>
      <c r="N952" s="7"/>
      <c r="O952" s="7"/>
      <c r="P952" s="7"/>
      <c r="Q952" s="7"/>
      <c r="R952" s="7"/>
      <c r="S952" s="7"/>
      <c r="T952" s="7"/>
      <c r="U952" s="7"/>
      <c r="V952" s="7"/>
      <c r="W952" s="7"/>
      <c r="X952" s="7"/>
      <c r="Y952" s="7"/>
      <c r="Z952" s="7"/>
      <c r="AA952" s="7"/>
      <c r="AB952" s="7"/>
      <c r="AC952" s="7"/>
      <c r="AD952" s="7"/>
      <c r="AE952" s="7"/>
      <c r="AF952" s="7"/>
      <c r="AG952" s="7"/>
      <c r="AH952" s="7"/>
      <c r="AI952" s="7"/>
      <c r="AJ952" s="7"/>
      <c r="AK952" s="7"/>
      <c r="AL952" s="7"/>
      <c r="AM952" s="7"/>
      <c r="AN952" s="7"/>
      <c r="AO952" s="7"/>
      <c r="AP952" s="7"/>
      <c r="AQ952" s="7"/>
      <c r="AR952" s="7"/>
      <c r="AS952" s="7"/>
      <c r="AT952" s="7"/>
      <c r="AU952" s="7"/>
      <c r="AV952" s="7"/>
      <c r="AW952" s="7"/>
      <c r="AX952" s="7"/>
      <c r="AY952" s="7"/>
    </row>
    <row r="953" spans="1:51" ht="16" x14ac:dyDescent="0.2">
      <c r="A953" s="168">
        <v>42773.70833323917</v>
      </c>
      <c r="B953" s="171">
        <v>27558.94422130059</v>
      </c>
      <c r="C953">
        <f t="shared" si="16"/>
        <v>2</v>
      </c>
      <c r="D953"/>
      <c r="E953" s="7"/>
      <c r="F953" s="7"/>
      <c r="G953" s="7"/>
      <c r="H953" s="7"/>
      <c r="I953" s="7"/>
      <c r="J953" s="7"/>
      <c r="K953" s="7"/>
      <c r="L953" s="7"/>
      <c r="M953" s="7"/>
      <c r="N953" s="7"/>
      <c r="O953" s="7"/>
      <c r="P953" s="7"/>
      <c r="Q953" s="7"/>
      <c r="R953" s="7"/>
      <c r="S953" s="7"/>
      <c r="T953" s="7"/>
      <c r="U953" s="7"/>
      <c r="V953" s="7"/>
      <c r="W953" s="7"/>
      <c r="X953" s="7"/>
      <c r="Y953" s="7"/>
      <c r="Z953" s="7"/>
      <c r="AA953" s="7"/>
      <c r="AB953" s="7"/>
      <c r="AC953" s="7"/>
      <c r="AD953" s="7"/>
      <c r="AE953" s="7"/>
      <c r="AF953" s="7"/>
      <c r="AG953" s="7"/>
      <c r="AH953" s="7"/>
      <c r="AI953" s="7"/>
      <c r="AJ953" s="7"/>
      <c r="AK953" s="7"/>
      <c r="AL953" s="7"/>
      <c r="AM953" s="7"/>
      <c r="AN953" s="7"/>
      <c r="AO953" s="7"/>
      <c r="AP953" s="7"/>
      <c r="AQ953" s="7"/>
      <c r="AR953" s="7"/>
      <c r="AS953" s="7"/>
      <c r="AT953" s="7"/>
      <c r="AU953" s="7"/>
      <c r="AV953" s="7"/>
      <c r="AW953" s="7"/>
      <c r="AX953" s="7"/>
      <c r="AY953" s="7"/>
    </row>
    <row r="954" spans="1:51" ht="16" x14ac:dyDescent="0.2">
      <c r="A954" s="169">
        <v>42773.749999905835</v>
      </c>
      <c r="B954" s="172">
        <v>29187.824836667314</v>
      </c>
      <c r="C954">
        <f t="shared" si="16"/>
        <v>2</v>
      </c>
      <c r="D954"/>
      <c r="E954" s="7"/>
      <c r="F954" s="7"/>
      <c r="G954" s="7"/>
      <c r="H954" s="7"/>
      <c r="I954" s="7"/>
      <c r="J954" s="7"/>
      <c r="K954" s="7"/>
      <c r="L954" s="7"/>
      <c r="M954" s="7"/>
      <c r="N954" s="7"/>
      <c r="O954" s="7"/>
      <c r="P954" s="7"/>
      <c r="Q954" s="7"/>
      <c r="R954" s="7"/>
      <c r="S954" s="7"/>
      <c r="T954" s="7"/>
      <c r="U954" s="7"/>
      <c r="V954" s="7"/>
      <c r="W954" s="7"/>
      <c r="X954" s="7"/>
      <c r="Y954" s="7"/>
      <c r="Z954" s="7"/>
      <c r="AA954" s="7"/>
      <c r="AB954" s="7"/>
      <c r="AC954" s="7"/>
      <c r="AD954" s="7"/>
      <c r="AE954" s="7"/>
      <c r="AF954" s="7"/>
      <c r="AG954" s="7"/>
      <c r="AH954" s="7"/>
      <c r="AI954" s="7"/>
      <c r="AJ954" s="7"/>
      <c r="AK954" s="7"/>
      <c r="AL954" s="7"/>
      <c r="AM954" s="7"/>
      <c r="AN954" s="7"/>
      <c r="AO954" s="7"/>
      <c r="AP954" s="7"/>
      <c r="AQ954" s="7"/>
      <c r="AR954" s="7"/>
      <c r="AS954" s="7"/>
      <c r="AT954" s="7"/>
      <c r="AU954" s="7"/>
      <c r="AV954" s="7"/>
      <c r="AW954" s="7"/>
      <c r="AX954" s="7"/>
      <c r="AY954" s="7"/>
    </row>
    <row r="955" spans="1:51" ht="16" x14ac:dyDescent="0.2">
      <c r="A955" s="168">
        <v>42773.791666572499</v>
      </c>
      <c r="B955" s="171">
        <v>30003.520896494545</v>
      </c>
      <c r="C955">
        <f t="shared" si="16"/>
        <v>2</v>
      </c>
      <c r="D955"/>
      <c r="E955" s="7"/>
      <c r="F955" s="7"/>
      <c r="G955" s="7"/>
      <c r="H955" s="7"/>
      <c r="I955" s="7"/>
      <c r="J955" s="7"/>
      <c r="K955" s="7"/>
      <c r="L955" s="7"/>
      <c r="M955" s="7"/>
      <c r="N955" s="7"/>
      <c r="O955" s="7"/>
      <c r="P955" s="7"/>
      <c r="Q955" s="7"/>
      <c r="R955" s="7"/>
      <c r="S955" s="7"/>
      <c r="T955" s="7"/>
      <c r="U955" s="7"/>
      <c r="V955" s="7"/>
      <c r="W955" s="7"/>
      <c r="X955" s="7"/>
      <c r="Y955" s="7"/>
      <c r="Z955" s="7"/>
      <c r="AA955" s="7"/>
      <c r="AB955" s="7"/>
      <c r="AC955" s="7"/>
      <c r="AD955" s="7"/>
      <c r="AE955" s="7"/>
      <c r="AF955" s="7"/>
      <c r="AG955" s="7"/>
      <c r="AH955" s="7"/>
      <c r="AI955" s="7"/>
      <c r="AJ955" s="7"/>
      <c r="AK955" s="7"/>
      <c r="AL955" s="7"/>
      <c r="AM955" s="7"/>
      <c r="AN955" s="7"/>
      <c r="AO955" s="7"/>
      <c r="AP955" s="7"/>
      <c r="AQ955" s="7"/>
      <c r="AR955" s="7"/>
      <c r="AS955" s="7"/>
      <c r="AT955" s="7"/>
      <c r="AU955" s="7"/>
      <c r="AV955" s="7"/>
      <c r="AW955" s="7"/>
      <c r="AX955" s="7"/>
      <c r="AY955" s="7"/>
    </row>
    <row r="956" spans="1:51" ht="16" x14ac:dyDescent="0.2">
      <c r="A956" s="169">
        <v>42773.833333239163</v>
      </c>
      <c r="B956" s="172">
        <v>29471.953196367886</v>
      </c>
      <c r="C956">
        <f t="shared" si="16"/>
        <v>2</v>
      </c>
      <c r="D956"/>
      <c r="E956" s="7"/>
      <c r="F956" s="7"/>
      <c r="G956" s="7"/>
      <c r="H956" s="7"/>
      <c r="I956" s="7"/>
      <c r="J956" s="7"/>
      <c r="K956" s="7"/>
      <c r="L956" s="7"/>
      <c r="M956" s="7"/>
      <c r="N956" s="7"/>
      <c r="O956" s="7"/>
      <c r="P956" s="7"/>
      <c r="Q956" s="7"/>
      <c r="R956" s="7"/>
      <c r="S956" s="7"/>
      <c r="T956" s="7"/>
      <c r="U956" s="7"/>
      <c r="V956" s="7"/>
      <c r="W956" s="7"/>
      <c r="X956" s="7"/>
      <c r="Y956" s="7"/>
      <c r="Z956" s="7"/>
      <c r="AA956" s="7"/>
      <c r="AB956" s="7"/>
      <c r="AC956" s="7"/>
      <c r="AD956" s="7"/>
      <c r="AE956" s="7"/>
      <c r="AF956" s="7"/>
      <c r="AG956" s="7"/>
      <c r="AH956" s="7"/>
      <c r="AI956" s="7"/>
      <c r="AJ956" s="7"/>
      <c r="AK956" s="7"/>
      <c r="AL956" s="7"/>
      <c r="AM956" s="7"/>
      <c r="AN956" s="7"/>
      <c r="AO956" s="7"/>
      <c r="AP956" s="7"/>
      <c r="AQ956" s="7"/>
      <c r="AR956" s="7"/>
      <c r="AS956" s="7"/>
      <c r="AT956" s="7"/>
      <c r="AU956" s="7"/>
      <c r="AV956" s="7"/>
      <c r="AW956" s="7"/>
      <c r="AX956" s="7"/>
      <c r="AY956" s="7"/>
    </row>
    <row r="957" spans="1:51" ht="16" x14ac:dyDescent="0.2">
      <c r="A957" s="168">
        <v>42773.874999905827</v>
      </c>
      <c r="B957" s="171">
        <v>28618.309545754502</v>
      </c>
      <c r="C957">
        <f t="shared" si="16"/>
        <v>2</v>
      </c>
      <c r="D957"/>
      <c r="E957" s="7"/>
      <c r="F957" s="7"/>
      <c r="G957" s="7"/>
      <c r="H957" s="7"/>
      <c r="I957" s="7"/>
      <c r="J957" s="7"/>
      <c r="K957" s="7"/>
      <c r="L957" s="7"/>
      <c r="M957" s="7"/>
      <c r="N957" s="7"/>
      <c r="O957" s="7"/>
      <c r="P957" s="7"/>
      <c r="Q957" s="7"/>
      <c r="R957" s="7"/>
      <c r="S957" s="7"/>
      <c r="T957" s="7"/>
      <c r="U957" s="7"/>
      <c r="V957" s="7"/>
      <c r="W957" s="7"/>
      <c r="X957" s="7"/>
      <c r="Y957" s="7"/>
      <c r="Z957" s="7"/>
      <c r="AA957" s="7"/>
      <c r="AB957" s="7"/>
      <c r="AC957" s="7"/>
      <c r="AD957" s="7"/>
      <c r="AE957" s="7"/>
      <c r="AF957" s="7"/>
      <c r="AG957" s="7"/>
      <c r="AH957" s="7"/>
      <c r="AI957" s="7"/>
      <c r="AJ957" s="7"/>
      <c r="AK957" s="7"/>
      <c r="AL957" s="7"/>
      <c r="AM957" s="7"/>
      <c r="AN957" s="7"/>
      <c r="AO957" s="7"/>
      <c r="AP957" s="7"/>
      <c r="AQ957" s="7"/>
      <c r="AR957" s="7"/>
      <c r="AS957" s="7"/>
      <c r="AT957" s="7"/>
      <c r="AU957" s="7"/>
      <c r="AV957" s="7"/>
      <c r="AW957" s="7"/>
      <c r="AX957" s="7"/>
      <c r="AY957" s="7"/>
    </row>
    <row r="958" spans="1:51" ht="16" x14ac:dyDescent="0.2">
      <c r="A958" s="169">
        <v>42773.916666572492</v>
      </c>
      <c r="B958" s="172">
        <v>26956.369047379303</v>
      </c>
      <c r="C958">
        <f t="shared" si="16"/>
        <v>2</v>
      </c>
      <c r="D958"/>
      <c r="E958" s="7"/>
      <c r="F958" s="7"/>
      <c r="G958" s="7"/>
      <c r="H958" s="7"/>
      <c r="I958" s="7"/>
      <c r="J958" s="7"/>
      <c r="K958" s="7"/>
      <c r="L958" s="7"/>
      <c r="M958" s="7"/>
      <c r="N958" s="7"/>
      <c r="O958" s="7"/>
      <c r="P958" s="7"/>
      <c r="Q958" s="7"/>
      <c r="R958" s="7"/>
      <c r="S958" s="7"/>
      <c r="T958" s="7"/>
      <c r="U958" s="7"/>
      <c r="V958" s="7"/>
      <c r="W958" s="7"/>
      <c r="X958" s="7"/>
      <c r="Y958" s="7"/>
      <c r="Z958" s="7"/>
      <c r="AA958" s="7"/>
      <c r="AB958" s="7"/>
      <c r="AC958" s="7"/>
      <c r="AD958" s="7"/>
      <c r="AE958" s="7"/>
      <c r="AF958" s="7"/>
      <c r="AG958" s="7"/>
      <c r="AH958" s="7"/>
      <c r="AI958" s="7"/>
      <c r="AJ958" s="7"/>
      <c r="AK958" s="7"/>
      <c r="AL958" s="7"/>
      <c r="AM958" s="7"/>
      <c r="AN958" s="7"/>
      <c r="AO958" s="7"/>
      <c r="AP958" s="7"/>
      <c r="AQ958" s="7"/>
      <c r="AR958" s="7"/>
      <c r="AS958" s="7"/>
      <c r="AT958" s="7"/>
      <c r="AU958" s="7"/>
      <c r="AV958" s="7"/>
      <c r="AW958" s="7"/>
      <c r="AX958" s="7"/>
      <c r="AY958" s="7"/>
    </row>
    <row r="959" spans="1:51" ht="16" x14ac:dyDescent="0.2">
      <c r="A959" s="168">
        <v>42773.958333239156</v>
      </c>
      <c r="B959" s="171">
        <v>24947.105377228509</v>
      </c>
      <c r="C959">
        <f t="shared" si="16"/>
        <v>2</v>
      </c>
      <c r="D959"/>
      <c r="E959" s="7"/>
      <c r="F959" s="7"/>
      <c r="G959" s="7"/>
      <c r="H959" s="7"/>
      <c r="I959" s="7"/>
      <c r="J959" s="7"/>
      <c r="K959" s="7"/>
      <c r="L959" s="7"/>
      <c r="M959" s="7"/>
      <c r="N959" s="7"/>
      <c r="O959" s="7"/>
      <c r="P959" s="7"/>
      <c r="Q959" s="7"/>
      <c r="R959" s="7"/>
      <c r="S959" s="7"/>
      <c r="T959" s="7"/>
      <c r="U959" s="7"/>
      <c r="V959" s="7"/>
      <c r="W959" s="7"/>
      <c r="X959" s="7"/>
      <c r="Y959" s="7"/>
      <c r="Z959" s="7"/>
      <c r="AA959" s="7"/>
      <c r="AB959" s="7"/>
      <c r="AC959" s="7"/>
      <c r="AD959" s="7"/>
      <c r="AE959" s="7"/>
      <c r="AF959" s="7"/>
      <c r="AG959" s="7"/>
      <c r="AH959" s="7"/>
      <c r="AI959" s="7"/>
      <c r="AJ959" s="7"/>
      <c r="AK959" s="7"/>
      <c r="AL959" s="7"/>
      <c r="AM959" s="7"/>
      <c r="AN959" s="7"/>
      <c r="AO959" s="7"/>
      <c r="AP959" s="7"/>
      <c r="AQ959" s="7"/>
      <c r="AR959" s="7"/>
      <c r="AS959" s="7"/>
      <c r="AT959" s="7"/>
      <c r="AU959" s="7"/>
      <c r="AV959" s="7"/>
      <c r="AW959" s="7"/>
      <c r="AX959" s="7"/>
      <c r="AY959" s="7"/>
    </row>
    <row r="960" spans="1:51" ht="16" x14ac:dyDescent="0.2">
      <c r="A960" s="169">
        <v>42773.99999990582</v>
      </c>
      <c r="B960" s="172">
        <v>23125.447837280572</v>
      </c>
      <c r="C960">
        <f t="shared" si="16"/>
        <v>2</v>
      </c>
      <c r="D960"/>
      <c r="E960" s="7"/>
      <c r="F960" s="7"/>
      <c r="G960" s="7"/>
      <c r="H960" s="7"/>
      <c r="I960" s="7"/>
      <c r="J960" s="7"/>
      <c r="K960" s="7"/>
      <c r="L960" s="7"/>
      <c r="M960" s="7"/>
      <c r="N960" s="7"/>
      <c r="O960" s="7"/>
      <c r="P960" s="7"/>
      <c r="Q960" s="7"/>
      <c r="R960" s="7"/>
      <c r="S960" s="7"/>
      <c r="T960" s="7"/>
      <c r="U960" s="7"/>
      <c r="V960" s="7"/>
      <c r="W960" s="7"/>
      <c r="X960" s="7"/>
      <c r="Y960" s="7"/>
      <c r="Z960" s="7"/>
      <c r="AA960" s="7"/>
      <c r="AB960" s="7"/>
      <c r="AC960" s="7"/>
      <c r="AD960" s="7"/>
      <c r="AE960" s="7"/>
      <c r="AF960" s="7"/>
      <c r="AG960" s="7"/>
      <c r="AH960" s="7"/>
      <c r="AI960" s="7"/>
      <c r="AJ960" s="7"/>
      <c r="AK960" s="7"/>
      <c r="AL960" s="7"/>
      <c r="AM960" s="7"/>
      <c r="AN960" s="7"/>
      <c r="AO960" s="7"/>
      <c r="AP960" s="7"/>
      <c r="AQ960" s="7"/>
      <c r="AR960" s="7"/>
      <c r="AS960" s="7"/>
      <c r="AT960" s="7"/>
      <c r="AU960" s="7"/>
      <c r="AV960" s="7"/>
      <c r="AW960" s="7"/>
      <c r="AX960" s="7"/>
      <c r="AY960" s="7"/>
    </row>
    <row r="961" spans="1:51" ht="16" x14ac:dyDescent="0.2">
      <c r="A961" s="168">
        <v>42774.041666572484</v>
      </c>
      <c r="B961" s="171">
        <v>21889.313692781925</v>
      </c>
      <c r="C961">
        <f t="shared" si="16"/>
        <v>2</v>
      </c>
      <c r="D961"/>
      <c r="E961" s="7"/>
      <c r="F961" s="7"/>
      <c r="G961" s="7"/>
      <c r="H961" s="7"/>
      <c r="I961" s="7"/>
      <c r="J961" s="7"/>
      <c r="K961" s="7"/>
      <c r="L961" s="7"/>
      <c r="M961" s="7"/>
      <c r="N961" s="7"/>
      <c r="O961" s="7"/>
      <c r="P961" s="7"/>
      <c r="Q961" s="7"/>
      <c r="R961" s="7"/>
      <c r="S961" s="7"/>
      <c r="T961" s="7"/>
      <c r="U961" s="7"/>
      <c r="V961" s="7"/>
      <c r="W961" s="7"/>
      <c r="X961" s="7"/>
      <c r="Y961" s="7"/>
      <c r="Z961" s="7"/>
      <c r="AA961" s="7"/>
      <c r="AB961" s="7"/>
      <c r="AC961" s="7"/>
      <c r="AD961" s="7"/>
      <c r="AE961" s="7"/>
      <c r="AF961" s="7"/>
      <c r="AG961" s="7"/>
      <c r="AH961" s="7"/>
      <c r="AI961" s="7"/>
      <c r="AJ961" s="7"/>
      <c r="AK961" s="7"/>
      <c r="AL961" s="7"/>
      <c r="AM961" s="7"/>
      <c r="AN961" s="7"/>
      <c r="AO961" s="7"/>
      <c r="AP961" s="7"/>
      <c r="AQ961" s="7"/>
      <c r="AR961" s="7"/>
      <c r="AS961" s="7"/>
      <c r="AT961" s="7"/>
      <c r="AU961" s="7"/>
      <c r="AV961" s="7"/>
      <c r="AW961" s="7"/>
      <c r="AX961" s="7"/>
      <c r="AY961" s="7"/>
    </row>
    <row r="962" spans="1:51" ht="16" x14ac:dyDescent="0.2">
      <c r="A962" s="169">
        <v>42774.083333239148</v>
      </c>
      <c r="B962" s="172">
        <v>21411.348675287947</v>
      </c>
      <c r="C962">
        <f t="shared" si="16"/>
        <v>2</v>
      </c>
      <c r="D962"/>
      <c r="E962" s="7"/>
      <c r="F962" s="7"/>
      <c r="G962" s="7"/>
      <c r="H962" s="7"/>
      <c r="I962" s="7"/>
      <c r="J962" s="7"/>
      <c r="K962" s="7"/>
      <c r="L962" s="7"/>
      <c r="M962" s="7"/>
      <c r="N962" s="7"/>
      <c r="O962" s="7"/>
      <c r="P962" s="7"/>
      <c r="Q962" s="7"/>
      <c r="R962" s="7"/>
      <c r="S962" s="7"/>
      <c r="T962" s="7"/>
      <c r="U962" s="7"/>
      <c r="V962" s="7"/>
      <c r="W962" s="7"/>
      <c r="X962" s="7"/>
      <c r="Y962" s="7"/>
      <c r="Z962" s="7"/>
      <c r="AA962" s="7"/>
      <c r="AB962" s="7"/>
      <c r="AC962" s="7"/>
      <c r="AD962" s="7"/>
      <c r="AE962" s="7"/>
      <c r="AF962" s="7"/>
      <c r="AG962" s="7"/>
      <c r="AH962" s="7"/>
      <c r="AI962" s="7"/>
      <c r="AJ962" s="7"/>
      <c r="AK962" s="7"/>
      <c r="AL962" s="7"/>
      <c r="AM962" s="7"/>
      <c r="AN962" s="7"/>
      <c r="AO962" s="7"/>
      <c r="AP962" s="7"/>
      <c r="AQ962" s="7"/>
      <c r="AR962" s="7"/>
      <c r="AS962" s="7"/>
      <c r="AT962" s="7"/>
      <c r="AU962" s="7"/>
      <c r="AV962" s="7"/>
      <c r="AW962" s="7"/>
      <c r="AX962" s="7"/>
      <c r="AY962" s="7"/>
    </row>
    <row r="963" spans="1:51" ht="16" x14ac:dyDescent="0.2">
      <c r="A963" s="168">
        <v>42774.124999905813</v>
      </c>
      <c r="B963" s="171">
        <v>20963.190786091163</v>
      </c>
      <c r="C963">
        <f t="shared" si="16"/>
        <v>2</v>
      </c>
      <c r="D963"/>
      <c r="E963" s="7"/>
      <c r="F963" s="7"/>
      <c r="G963" s="7"/>
      <c r="H963" s="7"/>
      <c r="I963" s="7"/>
      <c r="J963" s="7"/>
      <c r="K963" s="7"/>
      <c r="L963" s="7"/>
      <c r="M963" s="7"/>
      <c r="N963" s="7"/>
      <c r="O963" s="7"/>
      <c r="P963" s="7"/>
      <c r="Q963" s="7"/>
      <c r="R963" s="7"/>
      <c r="S963" s="7"/>
      <c r="T963" s="7"/>
      <c r="U963" s="7"/>
      <c r="V963" s="7"/>
      <c r="W963" s="7"/>
      <c r="X963" s="7"/>
      <c r="Y963" s="7"/>
      <c r="Z963" s="7"/>
      <c r="AA963" s="7"/>
      <c r="AB963" s="7"/>
      <c r="AC963" s="7"/>
      <c r="AD963" s="7"/>
      <c r="AE963" s="7"/>
      <c r="AF963" s="7"/>
      <c r="AG963" s="7"/>
      <c r="AH963" s="7"/>
      <c r="AI963" s="7"/>
      <c r="AJ963" s="7"/>
      <c r="AK963" s="7"/>
      <c r="AL963" s="7"/>
      <c r="AM963" s="7"/>
      <c r="AN963" s="7"/>
      <c r="AO963" s="7"/>
      <c r="AP963" s="7"/>
      <c r="AQ963" s="7"/>
      <c r="AR963" s="7"/>
      <c r="AS963" s="7"/>
      <c r="AT963" s="7"/>
      <c r="AU963" s="7"/>
      <c r="AV963" s="7"/>
      <c r="AW963" s="7"/>
      <c r="AX963" s="7"/>
      <c r="AY963" s="7"/>
    </row>
    <row r="964" spans="1:51" ht="16" x14ac:dyDescent="0.2">
      <c r="A964" s="169">
        <v>42774.166666572477</v>
      </c>
      <c r="B964" s="172">
        <v>20838.333157435631</v>
      </c>
      <c r="C964">
        <f t="shared" si="16"/>
        <v>2</v>
      </c>
      <c r="D964"/>
      <c r="E964" s="7"/>
      <c r="F964" s="7"/>
      <c r="G964" s="7"/>
      <c r="H964" s="7"/>
      <c r="I964" s="7"/>
      <c r="J964" s="7"/>
      <c r="K964" s="7"/>
      <c r="L964" s="7"/>
      <c r="M964" s="7"/>
      <c r="N964" s="7"/>
      <c r="O964" s="7"/>
      <c r="P964" s="7"/>
      <c r="Q964" s="7"/>
      <c r="R964" s="7"/>
      <c r="S964" s="7"/>
      <c r="T964" s="7"/>
      <c r="U964" s="7"/>
      <c r="V964" s="7"/>
      <c r="W964" s="7"/>
      <c r="X964" s="7"/>
      <c r="Y964" s="7"/>
      <c r="Z964" s="7"/>
      <c r="AA964" s="7"/>
      <c r="AB964" s="7"/>
      <c r="AC964" s="7"/>
      <c r="AD964" s="7"/>
      <c r="AE964" s="7"/>
      <c r="AF964" s="7"/>
      <c r="AG964" s="7"/>
      <c r="AH964" s="7"/>
      <c r="AI964" s="7"/>
      <c r="AJ964" s="7"/>
      <c r="AK964" s="7"/>
      <c r="AL964" s="7"/>
      <c r="AM964" s="7"/>
      <c r="AN964" s="7"/>
      <c r="AO964" s="7"/>
      <c r="AP964" s="7"/>
      <c r="AQ964" s="7"/>
      <c r="AR964" s="7"/>
      <c r="AS964" s="7"/>
      <c r="AT964" s="7"/>
      <c r="AU964" s="7"/>
      <c r="AV964" s="7"/>
      <c r="AW964" s="7"/>
      <c r="AX964" s="7"/>
      <c r="AY964" s="7"/>
    </row>
    <row r="965" spans="1:51" ht="16" x14ac:dyDescent="0.2">
      <c r="A965" s="168">
        <v>42774.208333239141</v>
      </c>
      <c r="B965" s="171">
        <v>21355.801994219084</v>
      </c>
      <c r="C965">
        <f t="shared" si="16"/>
        <v>2</v>
      </c>
      <c r="D965"/>
      <c r="E965" s="7"/>
      <c r="F965" s="7"/>
      <c r="G965" s="7"/>
      <c r="H965" s="7"/>
      <c r="I965" s="7"/>
      <c r="J965" s="7"/>
      <c r="K965" s="7"/>
      <c r="L965" s="7"/>
      <c r="M965" s="7"/>
      <c r="N965" s="7"/>
      <c r="O965" s="7"/>
      <c r="P965" s="7"/>
      <c r="Q965" s="7"/>
      <c r="R965" s="7"/>
      <c r="S965" s="7"/>
      <c r="T965" s="7"/>
      <c r="U965" s="7"/>
      <c r="V965" s="7"/>
      <c r="W965" s="7"/>
      <c r="X965" s="7"/>
      <c r="Y965" s="7"/>
      <c r="Z965" s="7"/>
      <c r="AA965" s="7"/>
      <c r="AB965" s="7"/>
      <c r="AC965" s="7"/>
      <c r="AD965" s="7"/>
      <c r="AE965" s="7"/>
      <c r="AF965" s="7"/>
      <c r="AG965" s="7"/>
      <c r="AH965" s="7"/>
      <c r="AI965" s="7"/>
      <c r="AJ965" s="7"/>
      <c r="AK965" s="7"/>
      <c r="AL965" s="7"/>
      <c r="AM965" s="7"/>
      <c r="AN965" s="7"/>
      <c r="AO965" s="7"/>
      <c r="AP965" s="7"/>
      <c r="AQ965" s="7"/>
      <c r="AR965" s="7"/>
      <c r="AS965" s="7"/>
      <c r="AT965" s="7"/>
      <c r="AU965" s="7"/>
      <c r="AV965" s="7"/>
      <c r="AW965" s="7"/>
      <c r="AX965" s="7"/>
      <c r="AY965" s="7"/>
    </row>
    <row r="966" spans="1:51" ht="16" x14ac:dyDescent="0.2">
      <c r="A966" s="169">
        <v>42774.249999905805</v>
      </c>
      <c r="B966" s="172">
        <v>22563.134132431598</v>
      </c>
      <c r="C966">
        <f t="shared" si="16"/>
        <v>2</v>
      </c>
      <c r="D966"/>
      <c r="E966" s="7"/>
      <c r="F966" s="7"/>
      <c r="G966" s="7"/>
      <c r="H966" s="7"/>
      <c r="I966" s="7"/>
      <c r="J966" s="7"/>
      <c r="K966" s="7"/>
      <c r="L966" s="7"/>
      <c r="M966" s="7"/>
      <c r="N966" s="7"/>
      <c r="O966" s="7"/>
      <c r="P966" s="7"/>
      <c r="Q966" s="7"/>
      <c r="R966" s="7"/>
      <c r="S966" s="7"/>
      <c r="T966" s="7"/>
      <c r="U966" s="7"/>
      <c r="V966" s="7"/>
      <c r="W966" s="7"/>
      <c r="X966" s="7"/>
      <c r="Y966" s="7"/>
      <c r="Z966" s="7"/>
      <c r="AA966" s="7"/>
      <c r="AB966" s="7"/>
      <c r="AC966" s="7"/>
      <c r="AD966" s="7"/>
      <c r="AE966" s="7"/>
      <c r="AF966" s="7"/>
      <c r="AG966" s="7"/>
      <c r="AH966" s="7"/>
      <c r="AI966" s="7"/>
      <c r="AJ966" s="7"/>
      <c r="AK966" s="7"/>
      <c r="AL966" s="7"/>
      <c r="AM966" s="7"/>
      <c r="AN966" s="7"/>
      <c r="AO966" s="7"/>
      <c r="AP966" s="7"/>
      <c r="AQ966" s="7"/>
      <c r="AR966" s="7"/>
      <c r="AS966" s="7"/>
      <c r="AT966" s="7"/>
      <c r="AU966" s="7"/>
      <c r="AV966" s="7"/>
      <c r="AW966" s="7"/>
      <c r="AX966" s="7"/>
      <c r="AY966" s="7"/>
    </row>
    <row r="967" spans="1:51" ht="16" x14ac:dyDescent="0.2">
      <c r="A967" s="168">
        <v>42774.29166657247</v>
      </c>
      <c r="B967" s="171">
        <v>25026.674170398266</v>
      </c>
      <c r="C967">
        <f t="shared" si="16"/>
        <v>2</v>
      </c>
      <c r="D967"/>
      <c r="E967" s="7"/>
      <c r="F967" s="7"/>
      <c r="G967" s="7"/>
      <c r="H967" s="7"/>
      <c r="I967" s="7"/>
      <c r="J967" s="7"/>
      <c r="K967" s="7"/>
      <c r="L967" s="7"/>
      <c r="M967" s="7"/>
      <c r="N967" s="7"/>
      <c r="O967" s="7"/>
      <c r="P967" s="7"/>
      <c r="Q967" s="7"/>
      <c r="R967" s="7"/>
      <c r="S967" s="7"/>
      <c r="T967" s="7"/>
      <c r="U967" s="7"/>
      <c r="V967" s="7"/>
      <c r="W967" s="7"/>
      <c r="X967" s="7"/>
      <c r="Y967" s="7"/>
      <c r="Z967" s="7"/>
      <c r="AA967" s="7"/>
      <c r="AB967" s="7"/>
      <c r="AC967" s="7"/>
      <c r="AD967" s="7"/>
      <c r="AE967" s="7"/>
      <c r="AF967" s="7"/>
      <c r="AG967" s="7"/>
      <c r="AH967" s="7"/>
      <c r="AI967" s="7"/>
      <c r="AJ967" s="7"/>
      <c r="AK967" s="7"/>
      <c r="AL967" s="7"/>
      <c r="AM967" s="7"/>
      <c r="AN967" s="7"/>
      <c r="AO967" s="7"/>
      <c r="AP967" s="7"/>
      <c r="AQ967" s="7"/>
      <c r="AR967" s="7"/>
      <c r="AS967" s="7"/>
      <c r="AT967" s="7"/>
      <c r="AU967" s="7"/>
      <c r="AV967" s="7"/>
      <c r="AW967" s="7"/>
      <c r="AX967" s="7"/>
      <c r="AY967" s="7"/>
    </row>
    <row r="968" spans="1:51" ht="16" x14ac:dyDescent="0.2">
      <c r="A968" s="169">
        <v>42774.333333239134</v>
      </c>
      <c r="B968" s="172">
        <v>26360.545071343084</v>
      </c>
      <c r="C968">
        <f t="shared" si="16"/>
        <v>2</v>
      </c>
      <c r="D968"/>
      <c r="E968" s="7"/>
      <c r="F968" s="7"/>
      <c r="G968" s="7"/>
      <c r="H968" s="7"/>
      <c r="I968" s="7"/>
      <c r="J968" s="7"/>
      <c r="K968" s="7"/>
      <c r="L968" s="7"/>
      <c r="M968" s="7"/>
      <c r="N968" s="7"/>
      <c r="O968" s="7"/>
      <c r="P968" s="7"/>
      <c r="Q968" s="7"/>
      <c r="R968" s="7"/>
      <c r="S968" s="7"/>
      <c r="T968" s="7"/>
      <c r="U968" s="7"/>
      <c r="V968" s="7"/>
      <c r="W968" s="7"/>
      <c r="X968" s="7"/>
      <c r="Y968" s="7"/>
      <c r="Z968" s="7"/>
      <c r="AA968" s="7"/>
      <c r="AB968" s="7"/>
      <c r="AC968" s="7"/>
      <c r="AD968" s="7"/>
      <c r="AE968" s="7"/>
      <c r="AF968" s="7"/>
      <c r="AG968" s="7"/>
      <c r="AH968" s="7"/>
      <c r="AI968" s="7"/>
      <c r="AJ968" s="7"/>
      <c r="AK968" s="7"/>
      <c r="AL968" s="7"/>
      <c r="AM968" s="7"/>
      <c r="AN968" s="7"/>
      <c r="AO968" s="7"/>
      <c r="AP968" s="7"/>
      <c r="AQ968" s="7"/>
      <c r="AR968" s="7"/>
      <c r="AS968" s="7"/>
      <c r="AT968" s="7"/>
      <c r="AU968" s="7"/>
      <c r="AV968" s="7"/>
      <c r="AW968" s="7"/>
      <c r="AX968" s="7"/>
      <c r="AY968" s="7"/>
    </row>
    <row r="969" spans="1:51" ht="16" x14ac:dyDescent="0.2">
      <c r="A969" s="168">
        <v>42774.374999905798</v>
      </c>
      <c r="B969" s="171">
        <v>26821.361823456304</v>
      </c>
      <c r="C969">
        <f t="shared" si="16"/>
        <v>2</v>
      </c>
      <c r="D969"/>
      <c r="E969" s="7"/>
      <c r="F969" s="7"/>
      <c r="G969" s="7"/>
      <c r="H969" s="7"/>
      <c r="I969" s="7"/>
      <c r="J969" s="7"/>
      <c r="K969" s="7"/>
      <c r="L969" s="7"/>
      <c r="M969" s="7"/>
      <c r="N969" s="7"/>
      <c r="O969" s="7"/>
      <c r="P969" s="7"/>
      <c r="Q969" s="7"/>
      <c r="R969" s="7"/>
      <c r="S969" s="7"/>
      <c r="T969" s="7"/>
      <c r="U969" s="7"/>
      <c r="V969" s="7"/>
      <c r="W969" s="7"/>
      <c r="X969" s="7"/>
      <c r="Y969" s="7"/>
      <c r="Z969" s="7"/>
      <c r="AA969" s="7"/>
      <c r="AB969" s="7"/>
      <c r="AC969" s="7"/>
      <c r="AD969" s="7"/>
      <c r="AE969" s="7"/>
      <c r="AF969" s="7"/>
      <c r="AG969" s="7"/>
      <c r="AH969" s="7"/>
      <c r="AI969" s="7"/>
      <c r="AJ969" s="7"/>
      <c r="AK969" s="7"/>
      <c r="AL969" s="7"/>
      <c r="AM969" s="7"/>
      <c r="AN969" s="7"/>
      <c r="AO969" s="7"/>
      <c r="AP969" s="7"/>
      <c r="AQ969" s="7"/>
      <c r="AR969" s="7"/>
      <c r="AS969" s="7"/>
      <c r="AT969" s="7"/>
      <c r="AU969" s="7"/>
      <c r="AV969" s="7"/>
      <c r="AW969" s="7"/>
      <c r="AX969" s="7"/>
      <c r="AY969" s="7"/>
    </row>
    <row r="970" spans="1:51" ht="16" x14ac:dyDescent="0.2">
      <c r="A970" s="169">
        <v>42774.416666572462</v>
      </c>
      <c r="B970" s="172">
        <v>26855.846509943116</v>
      </c>
      <c r="C970">
        <f t="shared" si="16"/>
        <v>2</v>
      </c>
      <c r="D970"/>
      <c r="E970" s="7"/>
      <c r="F970" s="7"/>
      <c r="G970" s="7"/>
      <c r="H970" s="7"/>
      <c r="I970" s="7"/>
      <c r="J970" s="7"/>
      <c r="K970" s="7"/>
      <c r="L970" s="7"/>
      <c r="M970" s="7"/>
      <c r="N970" s="7"/>
      <c r="O970" s="7"/>
      <c r="P970" s="7"/>
      <c r="Q970" s="7"/>
      <c r="R970" s="7"/>
      <c r="S970" s="7"/>
      <c r="T970" s="7"/>
      <c r="U970" s="7"/>
      <c r="V970" s="7"/>
      <c r="W970" s="7"/>
      <c r="X970" s="7"/>
      <c r="Y970" s="7"/>
      <c r="Z970" s="7"/>
      <c r="AA970" s="7"/>
      <c r="AB970" s="7"/>
      <c r="AC970" s="7"/>
      <c r="AD970" s="7"/>
      <c r="AE970" s="7"/>
      <c r="AF970" s="7"/>
      <c r="AG970" s="7"/>
      <c r="AH970" s="7"/>
      <c r="AI970" s="7"/>
      <c r="AJ970" s="7"/>
      <c r="AK970" s="7"/>
      <c r="AL970" s="7"/>
      <c r="AM970" s="7"/>
      <c r="AN970" s="7"/>
      <c r="AO970" s="7"/>
      <c r="AP970" s="7"/>
      <c r="AQ970" s="7"/>
      <c r="AR970" s="7"/>
      <c r="AS970" s="7"/>
      <c r="AT970" s="7"/>
      <c r="AU970" s="7"/>
      <c r="AV970" s="7"/>
      <c r="AW970" s="7"/>
      <c r="AX970" s="7"/>
      <c r="AY970" s="7"/>
    </row>
    <row r="971" spans="1:51" ht="16" x14ac:dyDescent="0.2">
      <c r="A971" s="168">
        <v>42774.458333239127</v>
      </c>
      <c r="B971" s="171">
        <v>26861.976559730272</v>
      </c>
      <c r="C971">
        <f t="shared" si="16"/>
        <v>2</v>
      </c>
      <c r="D971"/>
      <c r="E971" s="7"/>
      <c r="F971" s="7"/>
      <c r="G971" s="7"/>
      <c r="H971" s="7"/>
      <c r="I971" s="7"/>
      <c r="J971" s="7"/>
      <c r="K971" s="7"/>
      <c r="L971" s="7"/>
      <c r="M971" s="7"/>
      <c r="N971" s="7"/>
      <c r="O971" s="7"/>
      <c r="P971" s="7"/>
      <c r="Q971" s="7"/>
      <c r="R971" s="7"/>
      <c r="S971" s="7"/>
      <c r="T971" s="7"/>
      <c r="U971" s="7"/>
      <c r="V971" s="7"/>
      <c r="W971" s="7"/>
      <c r="X971" s="7"/>
      <c r="Y971" s="7"/>
      <c r="Z971" s="7"/>
      <c r="AA971" s="7"/>
      <c r="AB971" s="7"/>
      <c r="AC971" s="7"/>
      <c r="AD971" s="7"/>
      <c r="AE971" s="7"/>
      <c r="AF971" s="7"/>
      <c r="AG971" s="7"/>
      <c r="AH971" s="7"/>
      <c r="AI971" s="7"/>
      <c r="AJ971" s="7"/>
      <c r="AK971" s="7"/>
      <c r="AL971" s="7"/>
      <c r="AM971" s="7"/>
      <c r="AN971" s="7"/>
      <c r="AO971" s="7"/>
      <c r="AP971" s="7"/>
      <c r="AQ971" s="7"/>
      <c r="AR971" s="7"/>
      <c r="AS971" s="7"/>
      <c r="AT971" s="7"/>
      <c r="AU971" s="7"/>
      <c r="AV971" s="7"/>
      <c r="AW971" s="7"/>
      <c r="AX971" s="7"/>
      <c r="AY971" s="7"/>
    </row>
    <row r="972" spans="1:51" ht="16" x14ac:dyDescent="0.2">
      <c r="A972" s="169">
        <v>42774.499999905791</v>
      </c>
      <c r="B972" s="172">
        <v>26850.857384950981</v>
      </c>
      <c r="C972">
        <f t="shared" si="16"/>
        <v>2</v>
      </c>
      <c r="D972"/>
      <c r="E972" s="7"/>
      <c r="F972" s="7"/>
      <c r="G972" s="7"/>
      <c r="H972" s="7"/>
      <c r="I972" s="7"/>
      <c r="J972" s="7"/>
      <c r="K972" s="7"/>
      <c r="L972" s="7"/>
      <c r="M972" s="7"/>
      <c r="N972" s="7"/>
      <c r="O972" s="7"/>
      <c r="P972" s="7"/>
      <c r="Q972" s="7"/>
      <c r="R972" s="7"/>
      <c r="S972" s="7"/>
      <c r="T972" s="7"/>
      <c r="U972" s="7"/>
      <c r="V972" s="7"/>
      <c r="W972" s="7"/>
      <c r="X972" s="7"/>
      <c r="Y972" s="7"/>
      <c r="Z972" s="7"/>
      <c r="AA972" s="7"/>
      <c r="AB972" s="7"/>
      <c r="AC972" s="7"/>
      <c r="AD972" s="7"/>
      <c r="AE972" s="7"/>
      <c r="AF972" s="7"/>
      <c r="AG972" s="7"/>
      <c r="AH972" s="7"/>
      <c r="AI972" s="7"/>
      <c r="AJ972" s="7"/>
      <c r="AK972" s="7"/>
      <c r="AL972" s="7"/>
      <c r="AM972" s="7"/>
      <c r="AN972" s="7"/>
      <c r="AO972" s="7"/>
      <c r="AP972" s="7"/>
      <c r="AQ972" s="7"/>
      <c r="AR972" s="7"/>
      <c r="AS972" s="7"/>
      <c r="AT972" s="7"/>
      <c r="AU972" s="7"/>
      <c r="AV972" s="7"/>
      <c r="AW972" s="7"/>
      <c r="AX972" s="7"/>
      <c r="AY972" s="7"/>
    </row>
    <row r="973" spans="1:51" ht="16" x14ac:dyDescent="0.2">
      <c r="A973" s="168">
        <v>42774.541666572455</v>
      </c>
      <c r="B973" s="171">
        <v>26879.484911025764</v>
      </c>
      <c r="C973">
        <f t="shared" si="16"/>
        <v>2</v>
      </c>
      <c r="D973"/>
      <c r="E973" s="7"/>
      <c r="F973" s="7"/>
      <c r="G973" s="7"/>
      <c r="H973" s="7"/>
      <c r="I973" s="7"/>
      <c r="J973" s="7"/>
      <c r="K973" s="7"/>
      <c r="L973" s="7"/>
      <c r="M973" s="7"/>
      <c r="N973" s="7"/>
      <c r="O973" s="7"/>
      <c r="P973" s="7"/>
      <c r="Q973" s="7"/>
      <c r="R973" s="7"/>
      <c r="S973" s="7"/>
      <c r="T973" s="7"/>
      <c r="U973" s="7"/>
      <c r="V973" s="7"/>
      <c r="W973" s="7"/>
      <c r="X973" s="7"/>
      <c r="Y973" s="7"/>
      <c r="Z973" s="7"/>
      <c r="AA973" s="7"/>
      <c r="AB973" s="7"/>
      <c r="AC973" s="7"/>
      <c r="AD973" s="7"/>
      <c r="AE973" s="7"/>
      <c r="AF973" s="7"/>
      <c r="AG973" s="7"/>
      <c r="AH973" s="7"/>
      <c r="AI973" s="7"/>
      <c r="AJ973" s="7"/>
      <c r="AK973" s="7"/>
      <c r="AL973" s="7"/>
      <c r="AM973" s="7"/>
      <c r="AN973" s="7"/>
      <c r="AO973" s="7"/>
      <c r="AP973" s="7"/>
      <c r="AQ973" s="7"/>
      <c r="AR973" s="7"/>
      <c r="AS973" s="7"/>
      <c r="AT973" s="7"/>
      <c r="AU973" s="7"/>
      <c r="AV973" s="7"/>
      <c r="AW973" s="7"/>
      <c r="AX973" s="7"/>
      <c r="AY973" s="7"/>
    </row>
    <row r="974" spans="1:51" ht="16" x14ac:dyDescent="0.2">
      <c r="A974" s="169">
        <v>42774.583333239119</v>
      </c>
      <c r="B974" s="172">
        <v>26897.882445991778</v>
      </c>
      <c r="C974">
        <f t="shared" si="16"/>
        <v>2</v>
      </c>
      <c r="D974"/>
      <c r="E974" s="7"/>
      <c r="F974" s="7"/>
      <c r="G974" s="7"/>
      <c r="H974" s="7"/>
      <c r="I974" s="7"/>
      <c r="J974" s="7"/>
      <c r="K974" s="7"/>
      <c r="L974" s="7"/>
      <c r="M974" s="7"/>
      <c r="N974" s="7"/>
      <c r="O974" s="7"/>
      <c r="P974" s="7"/>
      <c r="Q974" s="7"/>
      <c r="R974" s="7"/>
      <c r="S974" s="7"/>
      <c r="T974" s="7"/>
      <c r="U974" s="7"/>
      <c r="V974" s="7"/>
      <c r="W974" s="7"/>
      <c r="X974" s="7"/>
      <c r="Y974" s="7"/>
      <c r="Z974" s="7"/>
      <c r="AA974" s="7"/>
      <c r="AB974" s="7"/>
      <c r="AC974" s="7"/>
      <c r="AD974" s="7"/>
      <c r="AE974" s="7"/>
      <c r="AF974" s="7"/>
      <c r="AG974" s="7"/>
      <c r="AH974" s="7"/>
      <c r="AI974" s="7"/>
      <c r="AJ974" s="7"/>
      <c r="AK974" s="7"/>
      <c r="AL974" s="7"/>
      <c r="AM974" s="7"/>
      <c r="AN974" s="7"/>
      <c r="AO974" s="7"/>
      <c r="AP974" s="7"/>
      <c r="AQ974" s="7"/>
      <c r="AR974" s="7"/>
      <c r="AS974" s="7"/>
      <c r="AT974" s="7"/>
      <c r="AU974" s="7"/>
      <c r="AV974" s="7"/>
      <c r="AW974" s="7"/>
      <c r="AX974" s="7"/>
      <c r="AY974" s="7"/>
    </row>
    <row r="975" spans="1:51" ht="16" x14ac:dyDescent="0.2">
      <c r="A975" s="168">
        <v>42774.624999905784</v>
      </c>
      <c r="B975" s="171">
        <v>26965.583474125895</v>
      </c>
      <c r="C975">
        <f t="shared" si="16"/>
        <v>2</v>
      </c>
      <c r="D975"/>
      <c r="E975" s="7"/>
      <c r="F975" s="7"/>
      <c r="G975" s="7"/>
      <c r="H975" s="7"/>
      <c r="I975" s="7"/>
      <c r="J975" s="7"/>
      <c r="K975" s="7"/>
      <c r="L975" s="7"/>
      <c r="M975" s="7"/>
      <c r="N975" s="7"/>
      <c r="O975" s="7"/>
      <c r="P975" s="7"/>
      <c r="Q975" s="7"/>
      <c r="R975" s="7"/>
      <c r="S975" s="7"/>
      <c r="T975" s="7"/>
      <c r="U975" s="7"/>
      <c r="V975" s="7"/>
      <c r="W975" s="7"/>
      <c r="X975" s="7"/>
      <c r="Y975" s="7"/>
      <c r="Z975" s="7"/>
      <c r="AA975" s="7"/>
      <c r="AB975" s="7"/>
      <c r="AC975" s="7"/>
      <c r="AD975" s="7"/>
      <c r="AE975" s="7"/>
      <c r="AF975" s="7"/>
      <c r="AG975" s="7"/>
      <c r="AH975" s="7"/>
      <c r="AI975" s="7"/>
      <c r="AJ975" s="7"/>
      <c r="AK975" s="7"/>
      <c r="AL975" s="7"/>
      <c r="AM975" s="7"/>
      <c r="AN975" s="7"/>
      <c r="AO975" s="7"/>
      <c r="AP975" s="7"/>
      <c r="AQ975" s="7"/>
      <c r="AR975" s="7"/>
      <c r="AS975" s="7"/>
      <c r="AT975" s="7"/>
      <c r="AU975" s="7"/>
      <c r="AV975" s="7"/>
      <c r="AW975" s="7"/>
      <c r="AX975" s="7"/>
      <c r="AY975" s="7"/>
    </row>
    <row r="976" spans="1:51" ht="16" x14ac:dyDescent="0.2">
      <c r="A976" s="169">
        <v>42774.666666572448</v>
      </c>
      <c r="B976" s="172">
        <v>27061.654237265273</v>
      </c>
      <c r="C976">
        <f t="shared" si="16"/>
        <v>2</v>
      </c>
      <c r="D976"/>
      <c r="E976" s="7"/>
      <c r="F976" s="7"/>
      <c r="G976" s="7"/>
      <c r="H976" s="7"/>
      <c r="I976" s="7"/>
      <c r="J976" s="7"/>
      <c r="K976" s="7"/>
      <c r="L976" s="7"/>
      <c r="M976" s="7"/>
      <c r="N976" s="7"/>
      <c r="O976" s="7"/>
      <c r="P976" s="7"/>
      <c r="Q976" s="7"/>
      <c r="R976" s="7"/>
      <c r="S976" s="7"/>
      <c r="T976" s="7"/>
      <c r="U976" s="7"/>
      <c r="V976" s="7"/>
      <c r="W976" s="7"/>
      <c r="X976" s="7"/>
      <c r="Y976" s="7"/>
      <c r="Z976" s="7"/>
      <c r="AA976" s="7"/>
      <c r="AB976" s="7"/>
      <c r="AC976" s="7"/>
      <c r="AD976" s="7"/>
      <c r="AE976" s="7"/>
      <c r="AF976" s="7"/>
      <c r="AG976" s="7"/>
      <c r="AH976" s="7"/>
      <c r="AI976" s="7"/>
      <c r="AJ976" s="7"/>
      <c r="AK976" s="7"/>
      <c r="AL976" s="7"/>
      <c r="AM976" s="7"/>
      <c r="AN976" s="7"/>
      <c r="AO976" s="7"/>
      <c r="AP976" s="7"/>
      <c r="AQ976" s="7"/>
      <c r="AR976" s="7"/>
      <c r="AS976" s="7"/>
      <c r="AT976" s="7"/>
      <c r="AU976" s="7"/>
      <c r="AV976" s="7"/>
      <c r="AW976" s="7"/>
      <c r="AX976" s="7"/>
      <c r="AY976" s="7"/>
    </row>
    <row r="977" spans="1:51" ht="16" x14ac:dyDescent="0.2">
      <c r="A977" s="168">
        <v>42774.708333239112</v>
      </c>
      <c r="B977" s="171">
        <v>27538.179092318955</v>
      </c>
      <c r="C977">
        <f t="shared" si="16"/>
        <v>2</v>
      </c>
      <c r="D977"/>
      <c r="E977" s="7"/>
      <c r="F977" s="7"/>
      <c r="G977" s="7"/>
      <c r="H977" s="7"/>
      <c r="I977" s="7"/>
      <c r="J977" s="7"/>
      <c r="K977" s="7"/>
      <c r="L977" s="7"/>
      <c r="M977" s="7"/>
      <c r="N977" s="7"/>
      <c r="O977" s="7"/>
      <c r="P977" s="7"/>
      <c r="Q977" s="7"/>
      <c r="R977" s="7"/>
      <c r="S977" s="7"/>
      <c r="T977" s="7"/>
      <c r="U977" s="7"/>
      <c r="V977" s="7"/>
      <c r="W977" s="7"/>
      <c r="X977" s="7"/>
      <c r="Y977" s="7"/>
      <c r="Z977" s="7"/>
      <c r="AA977" s="7"/>
      <c r="AB977" s="7"/>
      <c r="AC977" s="7"/>
      <c r="AD977" s="7"/>
      <c r="AE977" s="7"/>
      <c r="AF977" s="7"/>
      <c r="AG977" s="7"/>
      <c r="AH977" s="7"/>
      <c r="AI977" s="7"/>
      <c r="AJ977" s="7"/>
      <c r="AK977" s="7"/>
      <c r="AL977" s="7"/>
      <c r="AM977" s="7"/>
      <c r="AN977" s="7"/>
      <c r="AO977" s="7"/>
      <c r="AP977" s="7"/>
      <c r="AQ977" s="7"/>
      <c r="AR977" s="7"/>
      <c r="AS977" s="7"/>
      <c r="AT977" s="7"/>
      <c r="AU977" s="7"/>
      <c r="AV977" s="7"/>
      <c r="AW977" s="7"/>
      <c r="AX977" s="7"/>
      <c r="AY977" s="7"/>
    </row>
    <row r="978" spans="1:51" ht="16" x14ac:dyDescent="0.2">
      <c r="A978" s="169">
        <v>42774.749999905776</v>
      </c>
      <c r="B978" s="172">
        <v>29155.603262816785</v>
      </c>
      <c r="C978">
        <f t="shared" si="16"/>
        <v>2</v>
      </c>
      <c r="D978"/>
      <c r="E978" s="7"/>
      <c r="F978" s="7"/>
      <c r="G978" s="7"/>
      <c r="H978" s="7"/>
      <c r="I978" s="7"/>
      <c r="J978" s="7"/>
      <c r="K978" s="7"/>
      <c r="L978" s="7"/>
      <c r="M978" s="7"/>
      <c r="N978" s="7"/>
      <c r="O978" s="7"/>
      <c r="P978" s="7"/>
      <c r="Q978" s="7"/>
      <c r="R978" s="7"/>
      <c r="S978" s="7"/>
      <c r="T978" s="7"/>
      <c r="U978" s="7"/>
      <c r="V978" s="7"/>
      <c r="W978" s="7"/>
      <c r="X978" s="7"/>
      <c r="Y978" s="7"/>
      <c r="Z978" s="7"/>
      <c r="AA978" s="7"/>
      <c r="AB978" s="7"/>
      <c r="AC978" s="7"/>
      <c r="AD978" s="7"/>
      <c r="AE978" s="7"/>
      <c r="AF978" s="7"/>
      <c r="AG978" s="7"/>
      <c r="AH978" s="7"/>
      <c r="AI978" s="7"/>
      <c r="AJ978" s="7"/>
      <c r="AK978" s="7"/>
      <c r="AL978" s="7"/>
      <c r="AM978" s="7"/>
      <c r="AN978" s="7"/>
      <c r="AO978" s="7"/>
      <c r="AP978" s="7"/>
      <c r="AQ978" s="7"/>
      <c r="AR978" s="7"/>
      <c r="AS978" s="7"/>
      <c r="AT978" s="7"/>
      <c r="AU978" s="7"/>
      <c r="AV978" s="7"/>
      <c r="AW978" s="7"/>
      <c r="AX978" s="7"/>
      <c r="AY978" s="7"/>
    </row>
    <row r="979" spans="1:51" ht="16" x14ac:dyDescent="0.2">
      <c r="A979" s="168">
        <v>42774.791666572441</v>
      </c>
      <c r="B979" s="171">
        <v>30146.551744683227</v>
      </c>
      <c r="C979">
        <f t="shared" si="16"/>
        <v>2</v>
      </c>
      <c r="D979"/>
      <c r="E979" s="7"/>
      <c r="F979" s="7"/>
      <c r="G979" s="7"/>
      <c r="H979" s="7"/>
      <c r="I979" s="7"/>
      <c r="J979" s="7"/>
      <c r="K979" s="7"/>
      <c r="L979" s="7"/>
      <c r="M979" s="7"/>
      <c r="N979" s="7"/>
      <c r="O979" s="7"/>
      <c r="P979" s="7"/>
      <c r="Q979" s="7"/>
      <c r="R979" s="7"/>
      <c r="S979" s="7"/>
      <c r="T979" s="7"/>
      <c r="U979" s="7"/>
      <c r="V979" s="7"/>
      <c r="W979" s="7"/>
      <c r="X979" s="7"/>
      <c r="Y979" s="7"/>
      <c r="Z979" s="7"/>
      <c r="AA979" s="7"/>
      <c r="AB979" s="7"/>
      <c r="AC979" s="7"/>
      <c r="AD979" s="7"/>
      <c r="AE979" s="7"/>
      <c r="AF979" s="7"/>
      <c r="AG979" s="7"/>
      <c r="AH979" s="7"/>
      <c r="AI979" s="7"/>
      <c r="AJ979" s="7"/>
      <c r="AK979" s="7"/>
      <c r="AL979" s="7"/>
      <c r="AM979" s="7"/>
      <c r="AN979" s="7"/>
      <c r="AO979" s="7"/>
      <c r="AP979" s="7"/>
      <c r="AQ979" s="7"/>
      <c r="AR979" s="7"/>
      <c r="AS979" s="7"/>
      <c r="AT979" s="7"/>
      <c r="AU979" s="7"/>
      <c r="AV979" s="7"/>
      <c r="AW979" s="7"/>
      <c r="AX979" s="7"/>
      <c r="AY979" s="7"/>
    </row>
    <row r="980" spans="1:51" ht="16" x14ac:dyDescent="0.2">
      <c r="A980" s="169">
        <v>42774.833333239105</v>
      </c>
      <c r="B980" s="172">
        <v>29620.041170634486</v>
      </c>
      <c r="C980">
        <f t="shared" si="16"/>
        <v>2</v>
      </c>
      <c r="D980"/>
      <c r="E980" s="7"/>
      <c r="F980" s="7"/>
      <c r="G980" s="7"/>
      <c r="H980" s="7"/>
      <c r="I980" s="7"/>
      <c r="J980" s="7"/>
      <c r="K980" s="7"/>
      <c r="L980" s="7"/>
      <c r="M980" s="7"/>
      <c r="N980" s="7"/>
      <c r="O980" s="7"/>
      <c r="P980" s="7"/>
      <c r="Q980" s="7"/>
      <c r="R980" s="7"/>
      <c r="S980" s="7"/>
      <c r="T980" s="7"/>
      <c r="U980" s="7"/>
      <c r="V980" s="7"/>
      <c r="W980" s="7"/>
      <c r="X980" s="7"/>
      <c r="Y980" s="7"/>
      <c r="Z980" s="7"/>
      <c r="AA980" s="7"/>
      <c r="AB980" s="7"/>
      <c r="AC980" s="7"/>
      <c r="AD980" s="7"/>
      <c r="AE980" s="7"/>
      <c r="AF980" s="7"/>
      <c r="AG980" s="7"/>
      <c r="AH980" s="7"/>
      <c r="AI980" s="7"/>
      <c r="AJ980" s="7"/>
      <c r="AK980" s="7"/>
      <c r="AL980" s="7"/>
      <c r="AM980" s="7"/>
      <c r="AN980" s="7"/>
      <c r="AO980" s="7"/>
      <c r="AP980" s="7"/>
      <c r="AQ980" s="7"/>
      <c r="AR980" s="7"/>
      <c r="AS980" s="7"/>
      <c r="AT980" s="7"/>
      <c r="AU980" s="7"/>
      <c r="AV980" s="7"/>
      <c r="AW980" s="7"/>
      <c r="AX980" s="7"/>
      <c r="AY980" s="7"/>
    </row>
    <row r="981" spans="1:51" ht="16" x14ac:dyDescent="0.2">
      <c r="A981" s="168">
        <v>42774.874999905769</v>
      </c>
      <c r="B981" s="171">
        <v>28609.407646048308</v>
      </c>
      <c r="C981">
        <f t="shared" si="16"/>
        <v>2</v>
      </c>
      <c r="D981"/>
      <c r="E981" s="7"/>
      <c r="F981" s="7"/>
      <c r="G981" s="7"/>
      <c r="H981" s="7"/>
      <c r="I981" s="7"/>
      <c r="J981" s="7"/>
      <c r="K981" s="7"/>
      <c r="L981" s="7"/>
      <c r="M981" s="7"/>
      <c r="N981" s="7"/>
      <c r="O981" s="7"/>
      <c r="P981" s="7"/>
      <c r="Q981" s="7"/>
      <c r="R981" s="7"/>
      <c r="S981" s="7"/>
      <c r="T981" s="7"/>
      <c r="U981" s="7"/>
      <c r="V981" s="7"/>
      <c r="W981" s="7"/>
      <c r="X981" s="7"/>
      <c r="Y981" s="7"/>
      <c r="Z981" s="7"/>
      <c r="AA981" s="7"/>
      <c r="AB981" s="7"/>
      <c r="AC981" s="7"/>
      <c r="AD981" s="7"/>
      <c r="AE981" s="7"/>
      <c r="AF981" s="7"/>
      <c r="AG981" s="7"/>
      <c r="AH981" s="7"/>
      <c r="AI981" s="7"/>
      <c r="AJ981" s="7"/>
      <c r="AK981" s="7"/>
      <c r="AL981" s="7"/>
      <c r="AM981" s="7"/>
      <c r="AN981" s="7"/>
      <c r="AO981" s="7"/>
      <c r="AP981" s="7"/>
      <c r="AQ981" s="7"/>
      <c r="AR981" s="7"/>
      <c r="AS981" s="7"/>
      <c r="AT981" s="7"/>
      <c r="AU981" s="7"/>
      <c r="AV981" s="7"/>
      <c r="AW981" s="7"/>
      <c r="AX981" s="7"/>
      <c r="AY981" s="7"/>
    </row>
    <row r="982" spans="1:51" ht="16" x14ac:dyDescent="0.2">
      <c r="A982" s="169">
        <v>42774.916666572433</v>
      </c>
      <c r="B982" s="172">
        <v>26967.497765026241</v>
      </c>
      <c r="C982">
        <f t="shared" si="16"/>
        <v>2</v>
      </c>
      <c r="D982"/>
      <c r="E982" s="7"/>
      <c r="F982" s="7"/>
      <c r="G982" s="7"/>
      <c r="H982" s="7"/>
      <c r="I982" s="7"/>
      <c r="J982" s="7"/>
      <c r="K982" s="7"/>
      <c r="L982" s="7"/>
      <c r="M982" s="7"/>
      <c r="N982" s="7"/>
      <c r="O982" s="7"/>
      <c r="P982" s="7"/>
      <c r="Q982" s="7"/>
      <c r="R982" s="7"/>
      <c r="S982" s="7"/>
      <c r="T982" s="7"/>
      <c r="U982" s="7"/>
      <c r="V982" s="7"/>
      <c r="W982" s="7"/>
      <c r="X982" s="7"/>
      <c r="Y982" s="7"/>
      <c r="Z982" s="7"/>
      <c r="AA982" s="7"/>
      <c r="AB982" s="7"/>
      <c r="AC982" s="7"/>
      <c r="AD982" s="7"/>
      <c r="AE982" s="7"/>
      <c r="AF982" s="7"/>
      <c r="AG982" s="7"/>
      <c r="AH982" s="7"/>
      <c r="AI982" s="7"/>
      <c r="AJ982" s="7"/>
      <c r="AK982" s="7"/>
      <c r="AL982" s="7"/>
      <c r="AM982" s="7"/>
      <c r="AN982" s="7"/>
      <c r="AO982" s="7"/>
      <c r="AP982" s="7"/>
      <c r="AQ982" s="7"/>
      <c r="AR982" s="7"/>
      <c r="AS982" s="7"/>
      <c r="AT982" s="7"/>
      <c r="AU982" s="7"/>
      <c r="AV982" s="7"/>
      <c r="AW982" s="7"/>
      <c r="AX982" s="7"/>
      <c r="AY982" s="7"/>
    </row>
    <row r="983" spans="1:51" ht="16" x14ac:dyDescent="0.2">
      <c r="A983" s="168">
        <v>42774.958333239098</v>
      </c>
      <c r="B983" s="171">
        <v>24928.643302335724</v>
      </c>
      <c r="C983">
        <f t="shared" si="16"/>
        <v>2</v>
      </c>
      <c r="D983"/>
      <c r="E983" s="7"/>
      <c r="F983" s="7"/>
      <c r="G983" s="7"/>
      <c r="H983" s="7"/>
      <c r="I983" s="7"/>
      <c r="J983" s="7"/>
      <c r="K983" s="7"/>
      <c r="L983" s="7"/>
      <c r="M983" s="7"/>
      <c r="N983" s="7"/>
      <c r="O983" s="7"/>
      <c r="P983" s="7"/>
      <c r="Q983" s="7"/>
      <c r="R983" s="7"/>
      <c r="S983" s="7"/>
      <c r="T983" s="7"/>
      <c r="U983" s="7"/>
      <c r="V983" s="7"/>
      <c r="W983" s="7"/>
      <c r="X983" s="7"/>
      <c r="Y983" s="7"/>
      <c r="Z983" s="7"/>
      <c r="AA983" s="7"/>
      <c r="AB983" s="7"/>
      <c r="AC983" s="7"/>
      <c r="AD983" s="7"/>
      <c r="AE983" s="7"/>
      <c r="AF983" s="7"/>
      <c r="AG983" s="7"/>
      <c r="AH983" s="7"/>
      <c r="AI983" s="7"/>
      <c r="AJ983" s="7"/>
      <c r="AK983" s="7"/>
      <c r="AL983" s="7"/>
      <c r="AM983" s="7"/>
      <c r="AN983" s="7"/>
      <c r="AO983" s="7"/>
      <c r="AP983" s="7"/>
      <c r="AQ983" s="7"/>
      <c r="AR983" s="7"/>
      <c r="AS983" s="7"/>
      <c r="AT983" s="7"/>
      <c r="AU983" s="7"/>
      <c r="AV983" s="7"/>
      <c r="AW983" s="7"/>
      <c r="AX983" s="7"/>
      <c r="AY983" s="7"/>
    </row>
    <row r="984" spans="1:51" ht="16" x14ac:dyDescent="0.2">
      <c r="A984" s="169">
        <v>42774.999999905762</v>
      </c>
      <c r="B984" s="172">
        <v>23102.27247872841</v>
      </c>
      <c r="C984">
        <f t="shared" si="16"/>
        <v>2</v>
      </c>
      <c r="D984"/>
      <c r="E984" s="7"/>
      <c r="F984" s="7"/>
      <c r="G984" s="7"/>
      <c r="H984" s="7"/>
      <c r="I984" s="7"/>
      <c r="J984" s="7"/>
      <c r="K984" s="7"/>
      <c r="L984" s="7"/>
      <c r="M984" s="7"/>
      <c r="N984" s="7"/>
      <c r="O984" s="7"/>
      <c r="P984" s="7"/>
      <c r="Q984" s="7"/>
      <c r="R984" s="7"/>
      <c r="S984" s="7"/>
      <c r="T984" s="7"/>
      <c r="U984" s="7"/>
      <c r="V984" s="7"/>
      <c r="W984" s="7"/>
      <c r="X984" s="7"/>
      <c r="Y984" s="7"/>
      <c r="Z984" s="7"/>
      <c r="AA984" s="7"/>
      <c r="AB984" s="7"/>
      <c r="AC984" s="7"/>
      <c r="AD984" s="7"/>
      <c r="AE984" s="7"/>
      <c r="AF984" s="7"/>
      <c r="AG984" s="7"/>
      <c r="AH984" s="7"/>
      <c r="AI984" s="7"/>
      <c r="AJ984" s="7"/>
      <c r="AK984" s="7"/>
      <c r="AL984" s="7"/>
      <c r="AM984" s="7"/>
      <c r="AN984" s="7"/>
      <c r="AO984" s="7"/>
      <c r="AP984" s="7"/>
      <c r="AQ984" s="7"/>
      <c r="AR984" s="7"/>
      <c r="AS984" s="7"/>
      <c r="AT984" s="7"/>
      <c r="AU984" s="7"/>
      <c r="AV984" s="7"/>
      <c r="AW984" s="7"/>
      <c r="AX984" s="7"/>
      <c r="AY984" s="7"/>
    </row>
    <row r="985" spans="1:51" ht="16" x14ac:dyDescent="0.2">
      <c r="A985" s="168">
        <v>42775.041666572426</v>
      </c>
      <c r="B985" s="171">
        <v>22059.221424338171</v>
      </c>
      <c r="C985">
        <f t="shared" si="16"/>
        <v>2</v>
      </c>
      <c r="D985"/>
      <c r="E985" s="7"/>
      <c r="F985" s="7"/>
      <c r="G985" s="7"/>
      <c r="H985" s="7"/>
      <c r="I985" s="7"/>
      <c r="J985" s="7"/>
      <c r="K985" s="7"/>
      <c r="L985" s="7"/>
      <c r="M985" s="7"/>
      <c r="N985" s="7"/>
      <c r="O985" s="7"/>
      <c r="P985" s="7"/>
      <c r="Q985" s="7"/>
      <c r="R985" s="7"/>
      <c r="S985" s="7"/>
      <c r="T985" s="7"/>
      <c r="U985" s="7"/>
      <c r="V985" s="7"/>
      <c r="W985" s="7"/>
      <c r="X985" s="7"/>
      <c r="Y985" s="7"/>
      <c r="Z985" s="7"/>
      <c r="AA985" s="7"/>
      <c r="AB985" s="7"/>
      <c r="AC985" s="7"/>
      <c r="AD985" s="7"/>
      <c r="AE985" s="7"/>
      <c r="AF985" s="7"/>
      <c r="AG985" s="7"/>
      <c r="AH985" s="7"/>
      <c r="AI985" s="7"/>
      <c r="AJ985" s="7"/>
      <c r="AK985" s="7"/>
      <c r="AL985" s="7"/>
      <c r="AM985" s="7"/>
      <c r="AN985" s="7"/>
      <c r="AO985" s="7"/>
      <c r="AP985" s="7"/>
      <c r="AQ985" s="7"/>
      <c r="AR985" s="7"/>
      <c r="AS985" s="7"/>
      <c r="AT985" s="7"/>
      <c r="AU985" s="7"/>
      <c r="AV985" s="7"/>
      <c r="AW985" s="7"/>
      <c r="AX985" s="7"/>
      <c r="AY985" s="7"/>
    </row>
    <row r="986" spans="1:51" ht="16" x14ac:dyDescent="0.2">
      <c r="A986" s="169">
        <v>42775.08333323909</v>
      </c>
      <c r="B986" s="172">
        <v>21263.848581373542</v>
      </c>
      <c r="C986">
        <f t="shared" si="16"/>
        <v>2</v>
      </c>
      <c r="D986"/>
      <c r="E986" s="7"/>
      <c r="F986" s="7"/>
      <c r="G986" s="7"/>
      <c r="H986" s="7"/>
      <c r="I986" s="7"/>
      <c r="J986" s="7"/>
      <c r="K986" s="7"/>
      <c r="L986" s="7"/>
      <c r="M986" s="7"/>
      <c r="N986" s="7"/>
      <c r="O986" s="7"/>
      <c r="P986" s="7"/>
      <c r="Q986" s="7"/>
      <c r="R986" s="7"/>
      <c r="S986" s="7"/>
      <c r="T986" s="7"/>
      <c r="U986" s="7"/>
      <c r="V986" s="7"/>
      <c r="W986" s="7"/>
      <c r="X986" s="7"/>
      <c r="Y986" s="7"/>
      <c r="Z986" s="7"/>
      <c r="AA986" s="7"/>
      <c r="AB986" s="7"/>
      <c r="AC986" s="7"/>
      <c r="AD986" s="7"/>
      <c r="AE986" s="7"/>
      <c r="AF986" s="7"/>
      <c r="AG986" s="7"/>
      <c r="AH986" s="7"/>
      <c r="AI986" s="7"/>
      <c r="AJ986" s="7"/>
      <c r="AK986" s="7"/>
      <c r="AL986" s="7"/>
      <c r="AM986" s="7"/>
      <c r="AN986" s="7"/>
      <c r="AO986" s="7"/>
      <c r="AP986" s="7"/>
      <c r="AQ986" s="7"/>
      <c r="AR986" s="7"/>
      <c r="AS986" s="7"/>
      <c r="AT986" s="7"/>
      <c r="AU986" s="7"/>
      <c r="AV986" s="7"/>
      <c r="AW986" s="7"/>
      <c r="AX986" s="7"/>
      <c r="AY986" s="7"/>
    </row>
    <row r="987" spans="1:51" ht="16" x14ac:dyDescent="0.2">
      <c r="A987" s="168">
        <v>42775.124999905755</v>
      </c>
      <c r="B987" s="171">
        <v>20755.384408863949</v>
      </c>
      <c r="C987">
        <f t="shared" si="16"/>
        <v>2</v>
      </c>
      <c r="D987"/>
      <c r="E987" s="7"/>
      <c r="F987" s="7"/>
      <c r="G987" s="7"/>
      <c r="H987" s="7"/>
      <c r="I987" s="7"/>
      <c r="J987" s="7"/>
      <c r="K987" s="7"/>
      <c r="L987" s="7"/>
      <c r="M987" s="7"/>
      <c r="N987" s="7"/>
      <c r="O987" s="7"/>
      <c r="P987" s="7"/>
      <c r="Q987" s="7"/>
      <c r="R987" s="7"/>
      <c r="S987" s="7"/>
      <c r="T987" s="7"/>
      <c r="U987" s="7"/>
      <c r="V987" s="7"/>
      <c r="W987" s="7"/>
      <c r="X987" s="7"/>
      <c r="Y987" s="7"/>
      <c r="Z987" s="7"/>
      <c r="AA987" s="7"/>
      <c r="AB987" s="7"/>
      <c r="AC987" s="7"/>
      <c r="AD987" s="7"/>
      <c r="AE987" s="7"/>
      <c r="AF987" s="7"/>
      <c r="AG987" s="7"/>
      <c r="AH987" s="7"/>
      <c r="AI987" s="7"/>
      <c r="AJ987" s="7"/>
      <c r="AK987" s="7"/>
      <c r="AL987" s="7"/>
      <c r="AM987" s="7"/>
      <c r="AN987" s="7"/>
      <c r="AO987" s="7"/>
      <c r="AP987" s="7"/>
      <c r="AQ987" s="7"/>
      <c r="AR987" s="7"/>
      <c r="AS987" s="7"/>
      <c r="AT987" s="7"/>
      <c r="AU987" s="7"/>
      <c r="AV987" s="7"/>
      <c r="AW987" s="7"/>
      <c r="AX987" s="7"/>
      <c r="AY987" s="7"/>
    </row>
    <row r="988" spans="1:51" ht="16" x14ac:dyDescent="0.2">
      <c r="A988" s="169">
        <v>42775.166666572419</v>
      </c>
      <c r="B988" s="172">
        <v>20612.613943842036</v>
      </c>
      <c r="C988">
        <f t="shared" si="16"/>
        <v>2</v>
      </c>
      <c r="D988"/>
      <c r="E988" s="7"/>
      <c r="F988" s="7"/>
      <c r="G988" s="7"/>
      <c r="H988" s="7"/>
      <c r="I988" s="7"/>
      <c r="J988" s="7"/>
      <c r="K988" s="7"/>
      <c r="L988" s="7"/>
      <c r="M988" s="7"/>
      <c r="N988" s="7"/>
      <c r="O988" s="7"/>
      <c r="P988" s="7"/>
      <c r="Q988" s="7"/>
      <c r="R988" s="7"/>
      <c r="S988" s="7"/>
      <c r="T988" s="7"/>
      <c r="U988" s="7"/>
      <c r="V988" s="7"/>
      <c r="W988" s="7"/>
      <c r="X988" s="7"/>
      <c r="Y988" s="7"/>
      <c r="Z988" s="7"/>
      <c r="AA988" s="7"/>
      <c r="AB988" s="7"/>
      <c r="AC988" s="7"/>
      <c r="AD988" s="7"/>
      <c r="AE988" s="7"/>
      <c r="AF988" s="7"/>
      <c r="AG988" s="7"/>
      <c r="AH988" s="7"/>
      <c r="AI988" s="7"/>
      <c r="AJ988" s="7"/>
      <c r="AK988" s="7"/>
      <c r="AL988" s="7"/>
      <c r="AM988" s="7"/>
      <c r="AN988" s="7"/>
      <c r="AO988" s="7"/>
      <c r="AP988" s="7"/>
      <c r="AQ988" s="7"/>
      <c r="AR988" s="7"/>
      <c r="AS988" s="7"/>
      <c r="AT988" s="7"/>
      <c r="AU988" s="7"/>
      <c r="AV988" s="7"/>
      <c r="AW988" s="7"/>
      <c r="AX988" s="7"/>
      <c r="AY988" s="7"/>
    </row>
    <row r="989" spans="1:51" ht="16" x14ac:dyDescent="0.2">
      <c r="A989" s="168">
        <v>42775.208333239083</v>
      </c>
      <c r="B989" s="171">
        <v>21091.50917091926</v>
      </c>
      <c r="C989">
        <f t="shared" si="16"/>
        <v>2</v>
      </c>
      <c r="D989"/>
      <c r="E989" s="7"/>
      <c r="F989" s="7"/>
      <c r="G989" s="7"/>
      <c r="H989" s="7"/>
      <c r="I989" s="7"/>
      <c r="J989" s="7"/>
      <c r="K989" s="7"/>
      <c r="L989" s="7"/>
      <c r="M989" s="7"/>
      <c r="N989" s="7"/>
      <c r="O989" s="7"/>
      <c r="P989" s="7"/>
      <c r="Q989" s="7"/>
      <c r="R989" s="7"/>
      <c r="S989" s="7"/>
      <c r="T989" s="7"/>
      <c r="U989" s="7"/>
      <c r="V989" s="7"/>
      <c r="W989" s="7"/>
      <c r="X989" s="7"/>
      <c r="Y989" s="7"/>
      <c r="Z989" s="7"/>
      <c r="AA989" s="7"/>
      <c r="AB989" s="7"/>
      <c r="AC989" s="7"/>
      <c r="AD989" s="7"/>
      <c r="AE989" s="7"/>
      <c r="AF989" s="7"/>
      <c r="AG989" s="7"/>
      <c r="AH989" s="7"/>
      <c r="AI989" s="7"/>
      <c r="AJ989" s="7"/>
      <c r="AK989" s="7"/>
      <c r="AL989" s="7"/>
      <c r="AM989" s="7"/>
      <c r="AN989" s="7"/>
      <c r="AO989" s="7"/>
      <c r="AP989" s="7"/>
      <c r="AQ989" s="7"/>
      <c r="AR989" s="7"/>
      <c r="AS989" s="7"/>
      <c r="AT989" s="7"/>
      <c r="AU989" s="7"/>
      <c r="AV989" s="7"/>
      <c r="AW989" s="7"/>
      <c r="AX989" s="7"/>
      <c r="AY989" s="7"/>
    </row>
    <row r="990" spans="1:51" ht="16" x14ac:dyDescent="0.2">
      <c r="A990" s="169">
        <v>42775.249999905747</v>
      </c>
      <c r="B990" s="172">
        <v>22215.728904892727</v>
      </c>
      <c r="C990">
        <f t="shared" si="16"/>
        <v>2</v>
      </c>
      <c r="D990"/>
      <c r="E990" s="7"/>
      <c r="F990" s="7"/>
      <c r="G990" s="7"/>
      <c r="H990" s="7"/>
      <c r="I990" s="7"/>
      <c r="J990" s="7"/>
      <c r="K990" s="7"/>
      <c r="L990" s="7"/>
      <c r="M990" s="7"/>
      <c r="N990" s="7"/>
      <c r="O990" s="7"/>
      <c r="P990" s="7"/>
      <c r="Q990" s="7"/>
      <c r="R990" s="7"/>
      <c r="S990" s="7"/>
      <c r="T990" s="7"/>
      <c r="U990" s="7"/>
      <c r="V990" s="7"/>
      <c r="W990" s="7"/>
      <c r="X990" s="7"/>
      <c r="Y990" s="7"/>
      <c r="Z990" s="7"/>
      <c r="AA990" s="7"/>
      <c r="AB990" s="7"/>
      <c r="AC990" s="7"/>
      <c r="AD990" s="7"/>
      <c r="AE990" s="7"/>
      <c r="AF990" s="7"/>
      <c r="AG990" s="7"/>
      <c r="AH990" s="7"/>
      <c r="AI990" s="7"/>
      <c r="AJ990" s="7"/>
      <c r="AK990" s="7"/>
      <c r="AL990" s="7"/>
      <c r="AM990" s="7"/>
      <c r="AN990" s="7"/>
      <c r="AO990" s="7"/>
      <c r="AP990" s="7"/>
      <c r="AQ990" s="7"/>
      <c r="AR990" s="7"/>
      <c r="AS990" s="7"/>
      <c r="AT990" s="7"/>
      <c r="AU990" s="7"/>
      <c r="AV990" s="7"/>
      <c r="AW990" s="7"/>
      <c r="AX990" s="7"/>
      <c r="AY990" s="7"/>
    </row>
    <row r="991" spans="1:51" ht="16" x14ac:dyDescent="0.2">
      <c r="A991" s="168">
        <v>42775.291666572411</v>
      </c>
      <c r="B991" s="171">
        <v>24666.167433478113</v>
      </c>
      <c r="C991">
        <f t="shared" si="16"/>
        <v>2</v>
      </c>
      <c r="D991"/>
      <c r="E991" s="7"/>
      <c r="F991" s="7"/>
      <c r="G991" s="7"/>
      <c r="H991" s="7"/>
      <c r="I991" s="7"/>
      <c r="J991" s="7"/>
      <c r="K991" s="7"/>
      <c r="L991" s="7"/>
      <c r="M991" s="7"/>
      <c r="N991" s="7"/>
      <c r="O991" s="7"/>
      <c r="P991" s="7"/>
      <c r="Q991" s="7"/>
      <c r="R991" s="7"/>
      <c r="S991" s="7"/>
      <c r="T991" s="7"/>
      <c r="U991" s="7"/>
      <c r="V991" s="7"/>
      <c r="W991" s="7"/>
      <c r="X991" s="7"/>
      <c r="Y991" s="7"/>
      <c r="Z991" s="7"/>
      <c r="AA991" s="7"/>
      <c r="AB991" s="7"/>
      <c r="AC991" s="7"/>
      <c r="AD991" s="7"/>
      <c r="AE991" s="7"/>
      <c r="AF991" s="7"/>
      <c r="AG991" s="7"/>
      <c r="AH991" s="7"/>
      <c r="AI991" s="7"/>
      <c r="AJ991" s="7"/>
      <c r="AK991" s="7"/>
      <c r="AL991" s="7"/>
      <c r="AM991" s="7"/>
      <c r="AN991" s="7"/>
      <c r="AO991" s="7"/>
      <c r="AP991" s="7"/>
      <c r="AQ991" s="7"/>
      <c r="AR991" s="7"/>
      <c r="AS991" s="7"/>
      <c r="AT991" s="7"/>
      <c r="AU991" s="7"/>
      <c r="AV991" s="7"/>
      <c r="AW991" s="7"/>
      <c r="AX991" s="7"/>
      <c r="AY991" s="7"/>
    </row>
    <row r="992" spans="1:51" ht="16" x14ac:dyDescent="0.2">
      <c r="A992" s="169">
        <v>42775.333333239076</v>
      </c>
      <c r="B992" s="172">
        <v>25927.756367489903</v>
      </c>
      <c r="C992">
        <f t="shared" si="16"/>
        <v>2</v>
      </c>
      <c r="D992"/>
      <c r="E992" s="7"/>
      <c r="F992" s="7"/>
      <c r="G992" s="7"/>
      <c r="H992" s="7"/>
      <c r="I992" s="7"/>
      <c r="J992" s="7"/>
      <c r="K992" s="7"/>
      <c r="L992" s="7"/>
      <c r="M992" s="7"/>
      <c r="N992" s="7"/>
      <c r="O992" s="7"/>
      <c r="P992" s="7"/>
      <c r="Q992" s="7"/>
      <c r="R992" s="7"/>
      <c r="S992" s="7"/>
      <c r="T992" s="7"/>
      <c r="U992" s="7"/>
      <c r="V992" s="7"/>
      <c r="W992" s="7"/>
      <c r="X992" s="7"/>
      <c r="Y992" s="7"/>
      <c r="Z992" s="7"/>
      <c r="AA992" s="7"/>
      <c r="AB992" s="7"/>
      <c r="AC992" s="7"/>
      <c r="AD992" s="7"/>
      <c r="AE992" s="7"/>
      <c r="AF992" s="7"/>
      <c r="AG992" s="7"/>
      <c r="AH992" s="7"/>
      <c r="AI992" s="7"/>
      <c r="AJ992" s="7"/>
      <c r="AK992" s="7"/>
      <c r="AL992" s="7"/>
      <c r="AM992" s="7"/>
      <c r="AN992" s="7"/>
      <c r="AO992" s="7"/>
      <c r="AP992" s="7"/>
      <c r="AQ992" s="7"/>
      <c r="AR992" s="7"/>
      <c r="AS992" s="7"/>
      <c r="AT992" s="7"/>
      <c r="AU992" s="7"/>
      <c r="AV992" s="7"/>
      <c r="AW992" s="7"/>
      <c r="AX992" s="7"/>
      <c r="AY992" s="7"/>
    </row>
    <row r="993" spans="1:51" ht="16" x14ac:dyDescent="0.2">
      <c r="A993" s="168">
        <v>42775.37499990574</v>
      </c>
      <c r="B993" s="171">
        <v>26206.030289060407</v>
      </c>
      <c r="C993">
        <f t="shared" si="16"/>
        <v>2</v>
      </c>
      <c r="D993"/>
      <c r="E993" s="7"/>
      <c r="F993" s="7"/>
      <c r="G993" s="7"/>
      <c r="H993" s="7"/>
      <c r="I993" s="7"/>
      <c r="J993" s="7"/>
      <c r="K993" s="7"/>
      <c r="L993" s="7"/>
      <c r="M993" s="7"/>
      <c r="N993" s="7"/>
      <c r="O993" s="7"/>
      <c r="P993" s="7"/>
      <c r="Q993" s="7"/>
      <c r="R993" s="7"/>
      <c r="S993" s="7"/>
      <c r="T993" s="7"/>
      <c r="U993" s="7"/>
      <c r="V993" s="7"/>
      <c r="W993" s="7"/>
      <c r="X993" s="7"/>
      <c r="Y993" s="7"/>
      <c r="Z993" s="7"/>
      <c r="AA993" s="7"/>
      <c r="AB993" s="7"/>
      <c r="AC993" s="7"/>
      <c r="AD993" s="7"/>
      <c r="AE993" s="7"/>
      <c r="AF993" s="7"/>
      <c r="AG993" s="7"/>
      <c r="AH993" s="7"/>
      <c r="AI993" s="7"/>
      <c r="AJ993" s="7"/>
      <c r="AK993" s="7"/>
      <c r="AL993" s="7"/>
      <c r="AM993" s="7"/>
      <c r="AN993" s="7"/>
      <c r="AO993" s="7"/>
      <c r="AP993" s="7"/>
      <c r="AQ993" s="7"/>
      <c r="AR993" s="7"/>
      <c r="AS993" s="7"/>
      <c r="AT993" s="7"/>
      <c r="AU993" s="7"/>
      <c r="AV993" s="7"/>
      <c r="AW993" s="7"/>
      <c r="AX993" s="7"/>
      <c r="AY993" s="7"/>
    </row>
    <row r="994" spans="1:51" ht="16" x14ac:dyDescent="0.2">
      <c r="A994" s="169">
        <v>42775.416666572404</v>
      </c>
      <c r="B994" s="172">
        <v>26370.324405393996</v>
      </c>
      <c r="C994">
        <f t="shared" si="16"/>
        <v>2</v>
      </c>
      <c r="D994"/>
      <c r="E994" s="7"/>
      <c r="F994" s="7"/>
      <c r="G994" s="7"/>
      <c r="H994" s="7"/>
      <c r="I994" s="7"/>
      <c r="J994" s="7"/>
      <c r="K994" s="7"/>
      <c r="L994" s="7"/>
      <c r="M994" s="7"/>
      <c r="N994" s="7"/>
      <c r="O994" s="7"/>
      <c r="P994" s="7"/>
      <c r="Q994" s="7"/>
      <c r="R994" s="7"/>
      <c r="S994" s="7"/>
      <c r="T994" s="7"/>
      <c r="U994" s="7"/>
      <c r="V994" s="7"/>
      <c r="W994" s="7"/>
      <c r="X994" s="7"/>
      <c r="Y994" s="7"/>
      <c r="Z994" s="7"/>
      <c r="AA994" s="7"/>
      <c r="AB994" s="7"/>
      <c r="AC994" s="7"/>
      <c r="AD994" s="7"/>
      <c r="AE994" s="7"/>
      <c r="AF994" s="7"/>
      <c r="AG994" s="7"/>
      <c r="AH994" s="7"/>
      <c r="AI994" s="7"/>
      <c r="AJ994" s="7"/>
      <c r="AK994" s="7"/>
      <c r="AL994" s="7"/>
      <c r="AM994" s="7"/>
      <c r="AN994" s="7"/>
      <c r="AO994" s="7"/>
      <c r="AP994" s="7"/>
      <c r="AQ994" s="7"/>
      <c r="AR994" s="7"/>
      <c r="AS994" s="7"/>
      <c r="AT994" s="7"/>
      <c r="AU994" s="7"/>
      <c r="AV994" s="7"/>
      <c r="AW994" s="7"/>
      <c r="AX994" s="7"/>
      <c r="AY994" s="7"/>
    </row>
    <row r="995" spans="1:51" ht="16" x14ac:dyDescent="0.2">
      <c r="A995" s="168">
        <v>42775.458333239068</v>
      </c>
      <c r="B995" s="171">
        <v>26455.521936528046</v>
      </c>
      <c r="C995">
        <f t="shared" si="16"/>
        <v>2</v>
      </c>
      <c r="D995"/>
    </row>
    <row r="996" spans="1:51" ht="16" x14ac:dyDescent="0.2">
      <c r="A996" s="169">
        <v>42775.499999905733</v>
      </c>
      <c r="B996" s="172">
        <v>26635.008600617704</v>
      </c>
      <c r="C996">
        <f t="shared" si="16"/>
        <v>2</v>
      </c>
      <c r="D996"/>
    </row>
    <row r="997" spans="1:51" ht="16" x14ac:dyDescent="0.2">
      <c r="A997" s="168">
        <v>42775.541666572397</v>
      </c>
      <c r="B997" s="171">
        <v>26952.316231331493</v>
      </c>
      <c r="C997">
        <f t="shared" si="16"/>
        <v>2</v>
      </c>
      <c r="D997"/>
    </row>
    <row r="998" spans="1:51" ht="16" x14ac:dyDescent="0.2">
      <c r="A998" s="169">
        <v>42775.583333239061</v>
      </c>
      <c r="B998" s="172">
        <v>27251.501774633369</v>
      </c>
      <c r="C998">
        <f t="shared" si="16"/>
        <v>2</v>
      </c>
      <c r="D998"/>
    </row>
    <row r="999" spans="1:51" ht="16" x14ac:dyDescent="0.2">
      <c r="A999" s="168">
        <v>42775.624999905725</v>
      </c>
      <c r="B999" s="171">
        <v>27305.26071167181</v>
      </c>
      <c r="C999">
        <f t="shared" si="16"/>
        <v>2</v>
      </c>
      <c r="D999"/>
    </row>
    <row r="1000" spans="1:51" ht="16" x14ac:dyDescent="0.2">
      <c r="A1000" s="169">
        <v>42775.66666657239</v>
      </c>
      <c r="B1000" s="172">
        <v>27481.828231545256</v>
      </c>
      <c r="C1000">
        <f t="shared" si="16"/>
        <v>2</v>
      </c>
      <c r="D1000"/>
    </row>
    <row r="1001" spans="1:51" ht="16" x14ac:dyDescent="0.2">
      <c r="A1001" s="168">
        <v>42775.708333239054</v>
      </c>
      <c r="B1001" s="171">
        <v>27921.152535892659</v>
      </c>
      <c r="C1001">
        <f t="shared" si="16"/>
        <v>2</v>
      </c>
      <c r="D1001"/>
    </row>
    <row r="1002" spans="1:51" ht="16" x14ac:dyDescent="0.2">
      <c r="A1002" s="169">
        <v>42775.749999905718</v>
      </c>
      <c r="B1002" s="172">
        <v>29320.122414021029</v>
      </c>
      <c r="C1002">
        <f t="shared" si="16"/>
        <v>2</v>
      </c>
      <c r="D1002"/>
    </row>
    <row r="1003" spans="1:51" ht="16" x14ac:dyDescent="0.2">
      <c r="A1003" s="168">
        <v>42775.791666572382</v>
      </c>
      <c r="B1003" s="171">
        <v>30061.153741453505</v>
      </c>
      <c r="C1003">
        <f t="shared" si="16"/>
        <v>2</v>
      </c>
      <c r="D1003"/>
    </row>
    <row r="1004" spans="1:51" ht="16" x14ac:dyDescent="0.2">
      <c r="A1004" s="169">
        <v>42775.833333239047</v>
      </c>
      <c r="B1004" s="172">
        <v>29485.510484057864</v>
      </c>
      <c r="C1004">
        <f t="shared" si="16"/>
        <v>2</v>
      </c>
      <c r="D1004"/>
    </row>
    <row r="1005" spans="1:51" ht="16" x14ac:dyDescent="0.2">
      <c r="A1005" s="168">
        <v>42775.874999905711</v>
      </c>
      <c r="B1005" s="171">
        <v>28438.317225798965</v>
      </c>
      <c r="C1005">
        <f t="shared" si="16"/>
        <v>2</v>
      </c>
      <c r="D1005"/>
    </row>
    <row r="1006" spans="1:51" ht="16" x14ac:dyDescent="0.2">
      <c r="A1006" s="169">
        <v>42775.916666572375</v>
      </c>
      <c r="B1006" s="172">
        <v>26808.703644801742</v>
      </c>
      <c r="C1006">
        <f t="shared" si="16"/>
        <v>2</v>
      </c>
      <c r="D1006"/>
    </row>
    <row r="1007" spans="1:51" ht="16" x14ac:dyDescent="0.2">
      <c r="A1007" s="168">
        <v>42775.958333239039</v>
      </c>
      <c r="B1007" s="171">
        <v>24915.528524793179</v>
      </c>
      <c r="C1007">
        <f t="shared" si="16"/>
        <v>2</v>
      </c>
      <c r="D1007"/>
    </row>
    <row r="1008" spans="1:51" ht="16" x14ac:dyDescent="0.2">
      <c r="A1008" s="169">
        <v>42775.999999905704</v>
      </c>
      <c r="B1008" s="172">
        <v>22956.677477867397</v>
      </c>
      <c r="C1008">
        <f t="shared" si="16"/>
        <v>2</v>
      </c>
      <c r="D1008"/>
    </row>
    <row r="1009" spans="1:4" ht="16" x14ac:dyDescent="0.2">
      <c r="A1009" s="168">
        <v>42776.041666572368</v>
      </c>
      <c r="B1009" s="171">
        <v>21661.491168746594</v>
      </c>
      <c r="C1009">
        <f t="shared" si="16"/>
        <v>2</v>
      </c>
      <c r="D1009"/>
    </row>
    <row r="1010" spans="1:4" ht="16" x14ac:dyDescent="0.2">
      <c r="A1010" s="169">
        <v>42776.083333239032</v>
      </c>
      <c r="B1010" s="172">
        <v>21163.083668731211</v>
      </c>
      <c r="C1010">
        <f t="shared" ref="C1010:C1073" si="17">MONTH(A1010)</f>
        <v>2</v>
      </c>
      <c r="D1010"/>
    </row>
    <row r="1011" spans="1:4" ht="16" x14ac:dyDescent="0.2">
      <c r="A1011" s="168">
        <v>42776.124999905696</v>
      </c>
      <c r="B1011" s="171">
        <v>20712.634657215716</v>
      </c>
      <c r="C1011">
        <f t="shared" si="17"/>
        <v>2</v>
      </c>
      <c r="D1011"/>
    </row>
    <row r="1012" spans="1:4" ht="16" x14ac:dyDescent="0.2">
      <c r="A1012" s="169">
        <v>42776.166666572361</v>
      </c>
      <c r="B1012" s="172">
        <v>20877.895873651149</v>
      </c>
      <c r="C1012">
        <f t="shared" si="17"/>
        <v>2</v>
      </c>
      <c r="D1012"/>
    </row>
    <row r="1013" spans="1:4" ht="16" x14ac:dyDescent="0.2">
      <c r="A1013" s="168">
        <v>42776.208333239025</v>
      </c>
      <c r="B1013" s="171">
        <v>21040.168682914013</v>
      </c>
      <c r="C1013">
        <f t="shared" si="17"/>
        <v>2</v>
      </c>
      <c r="D1013"/>
    </row>
    <row r="1014" spans="1:4" ht="16" x14ac:dyDescent="0.2">
      <c r="A1014" s="169">
        <v>42776.249999905689</v>
      </c>
      <c r="B1014" s="172">
        <v>22338.803582273216</v>
      </c>
      <c r="C1014">
        <f t="shared" si="17"/>
        <v>2</v>
      </c>
      <c r="D1014"/>
    </row>
    <row r="1015" spans="1:4" ht="16" x14ac:dyDescent="0.2">
      <c r="A1015" s="168">
        <v>42776.291666572353</v>
      </c>
      <c r="B1015" s="171">
        <v>24523.193503006572</v>
      </c>
      <c r="C1015">
        <f t="shared" si="17"/>
        <v>2</v>
      </c>
      <c r="D1015"/>
    </row>
    <row r="1016" spans="1:4" ht="16" x14ac:dyDescent="0.2">
      <c r="A1016" s="169">
        <v>42776.333333239018</v>
      </c>
      <c r="B1016" s="172">
        <v>25900.288241149268</v>
      </c>
      <c r="C1016">
        <f t="shared" si="17"/>
        <v>2</v>
      </c>
      <c r="D1016"/>
    </row>
    <row r="1017" spans="1:4" ht="16" x14ac:dyDescent="0.2">
      <c r="A1017" s="168">
        <v>42776.374999905682</v>
      </c>
      <c r="B1017" s="171">
        <v>26330.573665258231</v>
      </c>
      <c r="C1017">
        <f t="shared" si="17"/>
        <v>2</v>
      </c>
      <c r="D1017"/>
    </row>
    <row r="1018" spans="1:4" ht="16" x14ac:dyDescent="0.2">
      <c r="A1018" s="169">
        <v>42776.416666572346</v>
      </c>
      <c r="B1018" s="172">
        <v>26587.406815275914</v>
      </c>
      <c r="C1018">
        <f t="shared" si="17"/>
        <v>2</v>
      </c>
      <c r="D1018"/>
    </row>
    <row r="1019" spans="1:4" ht="16" x14ac:dyDescent="0.2">
      <c r="A1019" s="168">
        <v>42776.45833323901</v>
      </c>
      <c r="B1019" s="171">
        <v>26696.466577781124</v>
      </c>
      <c r="C1019">
        <f t="shared" si="17"/>
        <v>2</v>
      </c>
      <c r="D1019"/>
    </row>
    <row r="1020" spans="1:4" ht="16" x14ac:dyDescent="0.2">
      <c r="A1020" s="169">
        <v>42776.499999905674</v>
      </c>
      <c r="B1020" s="172">
        <v>26481.34646644599</v>
      </c>
      <c r="C1020">
        <f t="shared" si="17"/>
        <v>2</v>
      </c>
      <c r="D1020"/>
    </row>
    <row r="1021" spans="1:4" ht="16" x14ac:dyDescent="0.2">
      <c r="A1021" s="168">
        <v>42776.541666572339</v>
      </c>
      <c r="B1021" s="171">
        <v>26319.034419673499</v>
      </c>
      <c r="C1021">
        <f t="shared" si="17"/>
        <v>2</v>
      </c>
      <c r="D1021"/>
    </row>
    <row r="1022" spans="1:4" ht="16" x14ac:dyDescent="0.2">
      <c r="A1022" s="169">
        <v>42776.583333239003</v>
      </c>
      <c r="B1022" s="172">
        <v>26699.692388120358</v>
      </c>
      <c r="C1022">
        <f t="shared" si="17"/>
        <v>2</v>
      </c>
      <c r="D1022"/>
    </row>
    <row r="1023" spans="1:4" ht="16" x14ac:dyDescent="0.2">
      <c r="A1023" s="168">
        <v>42776.624999905667</v>
      </c>
      <c r="B1023" s="171">
        <v>26597.741766860461</v>
      </c>
      <c r="C1023">
        <f t="shared" si="17"/>
        <v>2</v>
      </c>
      <c r="D1023"/>
    </row>
    <row r="1024" spans="1:4" ht="16" x14ac:dyDescent="0.2">
      <c r="A1024" s="169">
        <v>42776.666666572331</v>
      </c>
      <c r="B1024" s="172">
        <v>26304.111342452299</v>
      </c>
      <c r="C1024">
        <f t="shared" si="17"/>
        <v>2</v>
      </c>
      <c r="D1024"/>
    </row>
    <row r="1025" spans="1:4" ht="16" x14ac:dyDescent="0.2">
      <c r="A1025" s="168">
        <v>42776.708333238996</v>
      </c>
      <c r="B1025" s="171">
        <v>26760.710836357972</v>
      </c>
      <c r="C1025">
        <f t="shared" si="17"/>
        <v>2</v>
      </c>
      <c r="D1025"/>
    </row>
    <row r="1026" spans="1:4" ht="16" x14ac:dyDescent="0.2">
      <c r="A1026" s="169">
        <v>42776.74999990566</v>
      </c>
      <c r="B1026" s="172">
        <v>28150.659013544679</v>
      </c>
      <c r="C1026">
        <f t="shared" si="17"/>
        <v>2</v>
      </c>
      <c r="D1026"/>
    </row>
    <row r="1027" spans="1:4" ht="16" x14ac:dyDescent="0.2">
      <c r="A1027" s="168">
        <v>42776.791666572324</v>
      </c>
      <c r="B1027" s="171">
        <v>28934.847149956615</v>
      </c>
      <c r="C1027">
        <f t="shared" si="17"/>
        <v>2</v>
      </c>
      <c r="D1027"/>
    </row>
    <row r="1028" spans="1:4" ht="16" x14ac:dyDescent="0.2">
      <c r="A1028" s="169">
        <v>42776.833333238988</v>
      </c>
      <c r="B1028" s="172">
        <v>28449.218789659913</v>
      </c>
      <c r="C1028">
        <f t="shared" si="17"/>
        <v>2</v>
      </c>
      <c r="D1028"/>
    </row>
    <row r="1029" spans="1:4" ht="16" x14ac:dyDescent="0.2">
      <c r="A1029" s="168">
        <v>42776.874999905653</v>
      </c>
      <c r="B1029" s="171">
        <v>27690.270635139652</v>
      </c>
      <c r="C1029">
        <f t="shared" si="17"/>
        <v>2</v>
      </c>
      <c r="D1029"/>
    </row>
    <row r="1030" spans="1:4" ht="16" x14ac:dyDescent="0.2">
      <c r="A1030" s="169">
        <v>42776.916666572317</v>
      </c>
      <c r="B1030" s="172">
        <v>26465.776309473316</v>
      </c>
      <c r="C1030">
        <f t="shared" si="17"/>
        <v>2</v>
      </c>
      <c r="D1030"/>
    </row>
    <row r="1031" spans="1:4" ht="16" x14ac:dyDescent="0.2">
      <c r="A1031" s="168">
        <v>42776.958333238981</v>
      </c>
      <c r="B1031" s="171">
        <v>24807.406694974816</v>
      </c>
      <c r="C1031">
        <f t="shared" si="17"/>
        <v>2</v>
      </c>
      <c r="D1031"/>
    </row>
    <row r="1032" spans="1:4" ht="16" x14ac:dyDescent="0.2">
      <c r="A1032" s="169">
        <v>42776.999999905645</v>
      </c>
      <c r="B1032" s="172">
        <v>23105.099598912631</v>
      </c>
      <c r="C1032">
        <f t="shared" si="17"/>
        <v>2</v>
      </c>
      <c r="D1032"/>
    </row>
    <row r="1033" spans="1:4" ht="16" x14ac:dyDescent="0.2">
      <c r="A1033" s="168">
        <v>42777.04166657231</v>
      </c>
      <c r="B1033" s="171">
        <v>21949.798191491944</v>
      </c>
      <c r="C1033">
        <f t="shared" si="17"/>
        <v>2</v>
      </c>
      <c r="D1033"/>
    </row>
    <row r="1034" spans="1:4" ht="16" x14ac:dyDescent="0.2">
      <c r="A1034" s="169">
        <v>42777.083333238974</v>
      </c>
      <c r="B1034" s="172">
        <v>21179.470602447516</v>
      </c>
      <c r="C1034">
        <f t="shared" si="17"/>
        <v>2</v>
      </c>
      <c r="D1034"/>
    </row>
    <row r="1035" spans="1:4" ht="16" x14ac:dyDescent="0.2">
      <c r="A1035" s="168">
        <v>42777.124999905638</v>
      </c>
      <c r="B1035" s="171">
        <v>20573.003022039964</v>
      </c>
      <c r="C1035">
        <f t="shared" si="17"/>
        <v>2</v>
      </c>
      <c r="D1035"/>
    </row>
    <row r="1036" spans="1:4" ht="16" x14ac:dyDescent="0.2">
      <c r="A1036" s="169">
        <v>42777.166666572302</v>
      </c>
      <c r="B1036" s="172">
        <v>20375.700681410257</v>
      </c>
      <c r="C1036">
        <f t="shared" si="17"/>
        <v>2</v>
      </c>
      <c r="D1036"/>
    </row>
    <row r="1037" spans="1:4" ht="16" x14ac:dyDescent="0.2">
      <c r="A1037" s="168">
        <v>42777.208333238967</v>
      </c>
      <c r="B1037" s="171">
        <v>20728.835282668544</v>
      </c>
      <c r="C1037">
        <f t="shared" si="17"/>
        <v>2</v>
      </c>
      <c r="D1037"/>
    </row>
    <row r="1038" spans="1:4" ht="16" x14ac:dyDescent="0.2">
      <c r="A1038" s="169">
        <v>42777.249999905631</v>
      </c>
      <c r="B1038" s="172">
        <v>20969.826782749675</v>
      </c>
      <c r="C1038">
        <f t="shared" si="17"/>
        <v>2</v>
      </c>
      <c r="D1038"/>
    </row>
    <row r="1039" spans="1:4" ht="16" x14ac:dyDescent="0.2">
      <c r="A1039" s="168">
        <v>42777.291666572295</v>
      </c>
      <c r="B1039" s="171">
        <v>21771.796027646578</v>
      </c>
      <c r="C1039">
        <f t="shared" si="17"/>
        <v>2</v>
      </c>
      <c r="D1039"/>
    </row>
    <row r="1040" spans="1:4" ht="16" x14ac:dyDescent="0.2">
      <c r="A1040" s="169">
        <v>42777.333333238959</v>
      </c>
      <c r="B1040" s="172">
        <v>22232.416116848548</v>
      </c>
      <c r="C1040">
        <f t="shared" si="17"/>
        <v>2</v>
      </c>
      <c r="D1040"/>
    </row>
    <row r="1041" spans="1:4" ht="16" x14ac:dyDescent="0.2">
      <c r="A1041" s="168">
        <v>42777.374999905624</v>
      </c>
      <c r="B1041" s="171">
        <v>22943.796594724259</v>
      </c>
      <c r="C1041">
        <f t="shared" si="17"/>
        <v>2</v>
      </c>
      <c r="D1041"/>
    </row>
    <row r="1042" spans="1:4" ht="16" x14ac:dyDescent="0.2">
      <c r="A1042" s="169">
        <v>42777.416666572288</v>
      </c>
      <c r="B1042" s="172">
        <v>23232.62641553739</v>
      </c>
      <c r="C1042">
        <f t="shared" si="17"/>
        <v>2</v>
      </c>
      <c r="D1042"/>
    </row>
    <row r="1043" spans="1:4" ht="16" x14ac:dyDescent="0.2">
      <c r="A1043" s="168">
        <v>42777.458333238952</v>
      </c>
      <c r="B1043" s="171">
        <v>22996.150079344618</v>
      </c>
      <c r="C1043">
        <f t="shared" si="17"/>
        <v>2</v>
      </c>
      <c r="D1043"/>
    </row>
    <row r="1044" spans="1:4" ht="16" x14ac:dyDescent="0.2">
      <c r="A1044" s="169">
        <v>42777.499999905616</v>
      </c>
      <c r="B1044" s="172">
        <v>22632.795593237191</v>
      </c>
      <c r="C1044">
        <f t="shared" si="17"/>
        <v>2</v>
      </c>
      <c r="D1044"/>
    </row>
    <row r="1045" spans="1:4" ht="16" x14ac:dyDescent="0.2">
      <c r="A1045" s="168">
        <v>42777.541666572281</v>
      </c>
      <c r="B1045" s="171">
        <v>22282.344028873467</v>
      </c>
      <c r="C1045">
        <f t="shared" si="17"/>
        <v>2</v>
      </c>
      <c r="D1045"/>
    </row>
    <row r="1046" spans="1:4" ht="16" x14ac:dyDescent="0.2">
      <c r="A1046" s="169">
        <v>42777.583333238945</v>
      </c>
      <c r="B1046" s="172">
        <v>21946.461183118299</v>
      </c>
      <c r="C1046">
        <f t="shared" si="17"/>
        <v>2</v>
      </c>
      <c r="D1046"/>
    </row>
    <row r="1047" spans="1:4" ht="16" x14ac:dyDescent="0.2">
      <c r="A1047" s="168">
        <v>42777.624999905609</v>
      </c>
      <c r="B1047" s="171">
        <v>21788.115328757158</v>
      </c>
      <c r="C1047">
        <f t="shared" si="17"/>
        <v>2</v>
      </c>
      <c r="D1047"/>
    </row>
    <row r="1048" spans="1:4" ht="16" x14ac:dyDescent="0.2">
      <c r="A1048" s="169">
        <v>42777.666666572273</v>
      </c>
      <c r="B1048" s="172">
        <v>22245.574293141541</v>
      </c>
      <c r="C1048">
        <f t="shared" si="17"/>
        <v>2</v>
      </c>
      <c r="D1048"/>
    </row>
    <row r="1049" spans="1:4" ht="16" x14ac:dyDescent="0.2">
      <c r="A1049" s="168">
        <v>42777.708333238937</v>
      </c>
      <c r="B1049" s="171">
        <v>23360.749313008215</v>
      </c>
      <c r="C1049">
        <f t="shared" si="17"/>
        <v>2</v>
      </c>
      <c r="D1049"/>
    </row>
    <row r="1050" spans="1:4" ht="16" x14ac:dyDescent="0.2">
      <c r="A1050" s="169">
        <v>42777.749999905602</v>
      </c>
      <c r="B1050" s="172">
        <v>25425.731509307763</v>
      </c>
      <c r="C1050">
        <f t="shared" si="17"/>
        <v>2</v>
      </c>
      <c r="D1050"/>
    </row>
    <row r="1051" spans="1:4" ht="16" x14ac:dyDescent="0.2">
      <c r="A1051" s="168">
        <v>42777.791666572266</v>
      </c>
      <c r="B1051" s="171">
        <v>27141.575664012464</v>
      </c>
      <c r="C1051">
        <f t="shared" si="17"/>
        <v>2</v>
      </c>
      <c r="D1051"/>
    </row>
    <row r="1052" spans="1:4" ht="16" x14ac:dyDescent="0.2">
      <c r="A1052" s="169">
        <v>42777.83333323893</v>
      </c>
      <c r="B1052" s="172">
        <v>26726.956548965001</v>
      </c>
      <c r="C1052">
        <f t="shared" si="17"/>
        <v>2</v>
      </c>
      <c r="D1052"/>
    </row>
    <row r="1053" spans="1:4" ht="16" x14ac:dyDescent="0.2">
      <c r="A1053" s="168">
        <v>42777.874999905594</v>
      </c>
      <c r="B1053" s="171">
        <v>26097.096354045007</v>
      </c>
      <c r="C1053">
        <f t="shared" si="17"/>
        <v>2</v>
      </c>
      <c r="D1053"/>
    </row>
    <row r="1054" spans="1:4" ht="16" x14ac:dyDescent="0.2">
      <c r="A1054" s="169">
        <v>42777.916666572259</v>
      </c>
      <c r="B1054" s="172">
        <v>25138.371697714054</v>
      </c>
      <c r="C1054">
        <f t="shared" si="17"/>
        <v>2</v>
      </c>
      <c r="D1054"/>
    </row>
    <row r="1055" spans="1:4" ht="16" x14ac:dyDescent="0.2">
      <c r="A1055" s="168">
        <v>42777.958333238923</v>
      </c>
      <c r="B1055" s="171">
        <v>23734.636249821458</v>
      </c>
      <c r="C1055">
        <f t="shared" si="17"/>
        <v>2</v>
      </c>
      <c r="D1055"/>
    </row>
    <row r="1056" spans="1:4" ht="16" x14ac:dyDescent="0.2">
      <c r="A1056" s="169">
        <v>42777.999999905587</v>
      </c>
      <c r="B1056" s="172">
        <v>22187.763001442832</v>
      </c>
      <c r="C1056">
        <f t="shared" si="17"/>
        <v>2</v>
      </c>
      <c r="D1056"/>
    </row>
    <row r="1057" spans="1:4" ht="16" x14ac:dyDescent="0.2">
      <c r="A1057" s="168">
        <v>42778.041666572251</v>
      </c>
      <c r="B1057" s="171">
        <v>21118.118574984586</v>
      </c>
      <c r="C1057">
        <f t="shared" si="17"/>
        <v>2</v>
      </c>
      <c r="D1057"/>
    </row>
    <row r="1058" spans="1:4" ht="16" x14ac:dyDescent="0.2">
      <c r="A1058" s="169">
        <v>42778.083333238916</v>
      </c>
      <c r="B1058" s="172">
        <v>20758.505948473943</v>
      </c>
      <c r="C1058">
        <f t="shared" si="17"/>
        <v>2</v>
      </c>
      <c r="D1058"/>
    </row>
    <row r="1059" spans="1:4" ht="16" x14ac:dyDescent="0.2">
      <c r="A1059" s="168">
        <v>42778.12499990558</v>
      </c>
      <c r="B1059" s="171">
        <v>20299.763193505405</v>
      </c>
      <c r="C1059">
        <f t="shared" si="17"/>
        <v>2</v>
      </c>
      <c r="D1059"/>
    </row>
    <row r="1060" spans="1:4" ht="16" x14ac:dyDescent="0.2">
      <c r="A1060" s="169">
        <v>42778.166666572244</v>
      </c>
      <c r="B1060" s="172">
        <v>20062.028988678307</v>
      </c>
      <c r="C1060">
        <f t="shared" si="17"/>
        <v>2</v>
      </c>
      <c r="D1060"/>
    </row>
    <row r="1061" spans="1:4" ht="16" x14ac:dyDescent="0.2">
      <c r="A1061" s="168">
        <v>42778.208333238908</v>
      </c>
      <c r="B1061" s="171">
        <v>20217.364297628461</v>
      </c>
      <c r="C1061">
        <f t="shared" si="17"/>
        <v>2</v>
      </c>
      <c r="D1061"/>
    </row>
    <row r="1062" spans="1:4" ht="16" x14ac:dyDescent="0.2">
      <c r="A1062" s="169">
        <v>42778.249999905573</v>
      </c>
      <c r="B1062" s="172">
        <v>20901.619291479612</v>
      </c>
      <c r="C1062">
        <f t="shared" si="17"/>
        <v>2</v>
      </c>
      <c r="D1062"/>
    </row>
    <row r="1063" spans="1:4" ht="16" x14ac:dyDescent="0.2">
      <c r="A1063" s="168">
        <v>42778.291666572237</v>
      </c>
      <c r="B1063" s="171">
        <v>21794.865103891159</v>
      </c>
      <c r="C1063">
        <f t="shared" si="17"/>
        <v>2</v>
      </c>
      <c r="D1063"/>
    </row>
    <row r="1064" spans="1:4" ht="16" x14ac:dyDescent="0.2">
      <c r="A1064" s="169">
        <v>42778.333333238901</v>
      </c>
      <c r="B1064" s="172">
        <v>21684.396969953959</v>
      </c>
      <c r="C1064">
        <f t="shared" si="17"/>
        <v>2</v>
      </c>
      <c r="D1064"/>
    </row>
    <row r="1065" spans="1:4" ht="16" x14ac:dyDescent="0.2">
      <c r="A1065" s="168">
        <v>42778.374999905565</v>
      </c>
      <c r="B1065" s="171">
        <v>21418.37751286347</v>
      </c>
      <c r="C1065">
        <f t="shared" si="17"/>
        <v>2</v>
      </c>
      <c r="D1065"/>
    </row>
    <row r="1066" spans="1:4" ht="16" x14ac:dyDescent="0.2">
      <c r="A1066" s="169">
        <v>42778.41666657223</v>
      </c>
      <c r="B1066" s="172">
        <v>21052.571746795209</v>
      </c>
      <c r="C1066">
        <f t="shared" si="17"/>
        <v>2</v>
      </c>
      <c r="D1066"/>
    </row>
    <row r="1067" spans="1:4" ht="16" x14ac:dyDescent="0.2">
      <c r="A1067" s="168">
        <v>42778.458333238894</v>
      </c>
      <c r="B1067" s="171">
        <v>20632.862028894739</v>
      </c>
      <c r="C1067">
        <f t="shared" si="17"/>
        <v>2</v>
      </c>
      <c r="D1067"/>
    </row>
    <row r="1068" spans="1:4" ht="16" x14ac:dyDescent="0.2">
      <c r="A1068" s="169">
        <v>42778.499999905558</v>
      </c>
      <c r="B1068" s="172">
        <v>20350.033647440654</v>
      </c>
      <c r="C1068">
        <f t="shared" si="17"/>
        <v>2</v>
      </c>
      <c r="D1068"/>
    </row>
    <row r="1069" spans="1:4" ht="16" x14ac:dyDescent="0.2">
      <c r="A1069" s="168">
        <v>42778.541666572222</v>
      </c>
      <c r="B1069" s="171">
        <v>20205.133090466501</v>
      </c>
      <c r="C1069">
        <f t="shared" si="17"/>
        <v>2</v>
      </c>
      <c r="D1069"/>
    </row>
    <row r="1070" spans="1:4" ht="16" x14ac:dyDescent="0.2">
      <c r="A1070" s="169">
        <v>42778.583333238887</v>
      </c>
      <c r="B1070" s="172">
        <v>20106.563467475647</v>
      </c>
      <c r="C1070">
        <f t="shared" si="17"/>
        <v>2</v>
      </c>
      <c r="D1070"/>
    </row>
    <row r="1071" spans="1:4" ht="16" x14ac:dyDescent="0.2">
      <c r="A1071" s="168">
        <v>42778.624999905551</v>
      </c>
      <c r="B1071" s="171">
        <v>20360.73224018226</v>
      </c>
      <c r="C1071">
        <f t="shared" si="17"/>
        <v>2</v>
      </c>
      <c r="D1071"/>
    </row>
    <row r="1072" spans="1:4" ht="16" x14ac:dyDescent="0.2">
      <c r="A1072" s="169">
        <v>42778.666666572215</v>
      </c>
      <c r="B1072" s="172">
        <v>21106.362054820293</v>
      </c>
      <c r="C1072">
        <f t="shared" si="17"/>
        <v>2</v>
      </c>
      <c r="D1072"/>
    </row>
    <row r="1073" spans="1:4" ht="16" x14ac:dyDescent="0.2">
      <c r="A1073" s="168">
        <v>42778.708333238879</v>
      </c>
      <c r="B1073" s="171">
        <v>22602.479119589512</v>
      </c>
      <c r="C1073">
        <f t="shared" si="17"/>
        <v>2</v>
      </c>
      <c r="D1073"/>
    </row>
    <row r="1074" spans="1:4" ht="16" x14ac:dyDescent="0.2">
      <c r="A1074" s="169">
        <v>42778.749999905544</v>
      </c>
      <c r="B1074" s="172">
        <v>25033.430728689589</v>
      </c>
      <c r="C1074">
        <f t="shared" ref="C1074:C1137" si="18">MONTH(A1074)</f>
        <v>2</v>
      </c>
      <c r="D1074"/>
    </row>
    <row r="1075" spans="1:4" ht="16" x14ac:dyDescent="0.2">
      <c r="A1075" s="168">
        <v>42778.791666572208</v>
      </c>
      <c r="B1075" s="171">
        <v>27063.950365169305</v>
      </c>
      <c r="C1075">
        <f t="shared" si="18"/>
        <v>2</v>
      </c>
      <c r="D1075"/>
    </row>
    <row r="1076" spans="1:4" ht="16" x14ac:dyDescent="0.2">
      <c r="A1076" s="169">
        <v>42778.833333238872</v>
      </c>
      <c r="B1076" s="172">
        <v>26911.206392485765</v>
      </c>
      <c r="C1076">
        <f t="shared" si="18"/>
        <v>2</v>
      </c>
      <c r="D1076"/>
    </row>
    <row r="1077" spans="1:4" ht="16" x14ac:dyDescent="0.2">
      <c r="A1077" s="168">
        <v>42778.874999905536</v>
      </c>
      <c r="B1077" s="171">
        <v>26278.362317124836</v>
      </c>
      <c r="C1077">
        <f t="shared" si="18"/>
        <v>2</v>
      </c>
      <c r="D1077"/>
    </row>
    <row r="1078" spans="1:4" ht="16" x14ac:dyDescent="0.2">
      <c r="A1078" s="169">
        <v>42778.9166665722</v>
      </c>
      <c r="B1078" s="172">
        <v>25179.594246161076</v>
      </c>
      <c r="C1078">
        <f t="shared" si="18"/>
        <v>2</v>
      </c>
      <c r="D1078"/>
    </row>
    <row r="1079" spans="1:4" ht="16" x14ac:dyDescent="0.2">
      <c r="A1079" s="168">
        <v>42778.958333238865</v>
      </c>
      <c r="B1079" s="171">
        <v>23583.913806241966</v>
      </c>
      <c r="C1079">
        <f t="shared" si="18"/>
        <v>2</v>
      </c>
      <c r="D1079"/>
    </row>
    <row r="1080" spans="1:4" ht="16" x14ac:dyDescent="0.2">
      <c r="A1080" s="169">
        <v>42778.999999905529</v>
      </c>
      <c r="B1080" s="172">
        <v>21989.049847148079</v>
      </c>
      <c r="C1080">
        <f t="shared" si="18"/>
        <v>2</v>
      </c>
      <c r="D1080"/>
    </row>
    <row r="1081" spans="1:4" ht="16" x14ac:dyDescent="0.2">
      <c r="A1081" s="168">
        <v>42779.041666572193</v>
      </c>
      <c r="B1081" s="171">
        <v>21364.705312545557</v>
      </c>
      <c r="C1081">
        <f t="shared" si="18"/>
        <v>2</v>
      </c>
      <c r="D1081"/>
    </row>
    <row r="1082" spans="1:4" ht="16" x14ac:dyDescent="0.2">
      <c r="A1082" s="169">
        <v>42779.083333238857</v>
      </c>
      <c r="B1082" s="172">
        <v>20635.218143359391</v>
      </c>
      <c r="C1082">
        <f t="shared" si="18"/>
        <v>2</v>
      </c>
      <c r="D1082"/>
    </row>
    <row r="1083" spans="1:4" ht="16" x14ac:dyDescent="0.2">
      <c r="A1083" s="168">
        <v>42779.124999905522</v>
      </c>
      <c r="B1083" s="171">
        <v>20270.612038962172</v>
      </c>
      <c r="C1083">
        <f t="shared" si="18"/>
        <v>2</v>
      </c>
      <c r="D1083"/>
    </row>
    <row r="1084" spans="1:4" ht="16" x14ac:dyDescent="0.2">
      <c r="A1084" s="169">
        <v>42779.166666572186</v>
      </c>
      <c r="B1084" s="172">
        <v>20167.805972904382</v>
      </c>
      <c r="C1084">
        <f t="shared" si="18"/>
        <v>2</v>
      </c>
      <c r="D1084"/>
    </row>
    <row r="1085" spans="1:4" ht="16" x14ac:dyDescent="0.2">
      <c r="A1085" s="168">
        <v>42779.20833323885</v>
      </c>
      <c r="B1085" s="171">
        <v>20889.49054476713</v>
      </c>
      <c r="C1085">
        <f t="shared" si="18"/>
        <v>2</v>
      </c>
      <c r="D1085"/>
    </row>
    <row r="1086" spans="1:4" ht="16" x14ac:dyDescent="0.2">
      <c r="A1086" s="169">
        <v>42779.249999905514</v>
      </c>
      <c r="B1086" s="172">
        <v>22402.987340293272</v>
      </c>
      <c r="C1086">
        <f t="shared" si="18"/>
        <v>2</v>
      </c>
      <c r="D1086"/>
    </row>
    <row r="1087" spans="1:4" ht="16" x14ac:dyDescent="0.2">
      <c r="A1087" s="168">
        <v>42779.291666572179</v>
      </c>
      <c r="B1087" s="171">
        <v>24647.866762607828</v>
      </c>
      <c r="C1087">
        <f t="shared" si="18"/>
        <v>2</v>
      </c>
      <c r="D1087"/>
    </row>
    <row r="1088" spans="1:4" ht="16" x14ac:dyDescent="0.2">
      <c r="A1088" s="169">
        <v>42779.333333238843</v>
      </c>
      <c r="B1088" s="172">
        <v>25739.296620553276</v>
      </c>
      <c r="C1088">
        <f t="shared" si="18"/>
        <v>2</v>
      </c>
      <c r="D1088"/>
    </row>
    <row r="1089" spans="1:4" ht="16" x14ac:dyDescent="0.2">
      <c r="A1089" s="168">
        <v>42779.374999905507</v>
      </c>
      <c r="B1089" s="171">
        <v>25570.892852065346</v>
      </c>
      <c r="C1089">
        <f t="shared" si="18"/>
        <v>2</v>
      </c>
      <c r="D1089"/>
    </row>
    <row r="1090" spans="1:4" ht="16" x14ac:dyDescent="0.2">
      <c r="A1090" s="169">
        <v>42779.416666572171</v>
      </c>
      <c r="B1090" s="172">
        <v>25116.88336315655</v>
      </c>
      <c r="C1090">
        <f t="shared" si="18"/>
        <v>2</v>
      </c>
      <c r="D1090"/>
    </row>
    <row r="1091" spans="1:4" ht="16" x14ac:dyDescent="0.2">
      <c r="A1091" s="168">
        <v>42779.458333238836</v>
      </c>
      <c r="B1091" s="171">
        <v>24866.073078668036</v>
      </c>
      <c r="C1091">
        <f t="shared" si="18"/>
        <v>2</v>
      </c>
      <c r="D1091"/>
    </row>
    <row r="1092" spans="1:4" ht="16" x14ac:dyDescent="0.2">
      <c r="A1092" s="169">
        <v>42779.4999999055</v>
      </c>
      <c r="B1092" s="172">
        <v>24776.158552890618</v>
      </c>
      <c r="C1092">
        <f t="shared" si="18"/>
        <v>2</v>
      </c>
      <c r="D1092"/>
    </row>
    <row r="1093" spans="1:4" ht="16" x14ac:dyDescent="0.2">
      <c r="A1093" s="168">
        <v>42779.541666572164</v>
      </c>
      <c r="B1093" s="171">
        <v>24795.913831858361</v>
      </c>
      <c r="C1093">
        <f t="shared" si="18"/>
        <v>2</v>
      </c>
      <c r="D1093"/>
    </row>
    <row r="1094" spans="1:4" ht="16" x14ac:dyDescent="0.2">
      <c r="A1094" s="169">
        <v>42779.583333238828</v>
      </c>
      <c r="B1094" s="172">
        <v>24856.981042580588</v>
      </c>
      <c r="C1094">
        <f t="shared" si="18"/>
        <v>2</v>
      </c>
      <c r="D1094"/>
    </row>
    <row r="1095" spans="1:4" ht="16" x14ac:dyDescent="0.2">
      <c r="A1095" s="168">
        <v>42779.624999905493</v>
      </c>
      <c r="B1095" s="171">
        <v>25056.1263098991</v>
      </c>
      <c r="C1095">
        <f t="shared" si="18"/>
        <v>2</v>
      </c>
      <c r="D1095"/>
    </row>
    <row r="1096" spans="1:4" ht="16" x14ac:dyDescent="0.2">
      <c r="A1096" s="169">
        <v>42779.666666572157</v>
      </c>
      <c r="B1096" s="172">
        <v>25367.135337332569</v>
      </c>
      <c r="C1096">
        <f t="shared" si="18"/>
        <v>2</v>
      </c>
      <c r="D1096"/>
    </row>
    <row r="1097" spans="1:4" ht="16" x14ac:dyDescent="0.2">
      <c r="A1097" s="168">
        <v>42779.708333238821</v>
      </c>
      <c r="B1097" s="171">
        <v>25884.793412237035</v>
      </c>
      <c r="C1097">
        <f t="shared" si="18"/>
        <v>2</v>
      </c>
      <c r="D1097"/>
    </row>
    <row r="1098" spans="1:4" ht="16" x14ac:dyDescent="0.2">
      <c r="A1098" s="169">
        <v>42779.749999905485</v>
      </c>
      <c r="B1098" s="172">
        <v>27696.222067017836</v>
      </c>
      <c r="C1098">
        <f t="shared" si="18"/>
        <v>2</v>
      </c>
      <c r="D1098"/>
    </row>
    <row r="1099" spans="1:4" ht="16" x14ac:dyDescent="0.2">
      <c r="A1099" s="168">
        <v>42779.79166657215</v>
      </c>
      <c r="B1099" s="171">
        <v>29296.396298455231</v>
      </c>
      <c r="C1099">
        <f t="shared" si="18"/>
        <v>2</v>
      </c>
      <c r="D1099"/>
    </row>
    <row r="1100" spans="1:4" ht="16" x14ac:dyDescent="0.2">
      <c r="A1100" s="169">
        <v>42779.833333238814</v>
      </c>
      <c r="B1100" s="172">
        <v>28928.261338430246</v>
      </c>
      <c r="C1100">
        <f t="shared" si="18"/>
        <v>2</v>
      </c>
      <c r="D1100"/>
    </row>
    <row r="1101" spans="1:4" ht="16" x14ac:dyDescent="0.2">
      <c r="A1101" s="168">
        <v>42779.874999905478</v>
      </c>
      <c r="B1101" s="171">
        <v>28089.364277548226</v>
      </c>
      <c r="C1101">
        <f t="shared" si="18"/>
        <v>2</v>
      </c>
      <c r="D1101"/>
    </row>
    <row r="1102" spans="1:4" ht="16" x14ac:dyDescent="0.2">
      <c r="A1102" s="169">
        <v>42779.916666572142</v>
      </c>
      <c r="B1102" s="172">
        <v>26580.80387031542</v>
      </c>
      <c r="C1102">
        <f t="shared" si="18"/>
        <v>2</v>
      </c>
      <c r="D1102"/>
    </row>
    <row r="1103" spans="1:4" ht="16" x14ac:dyDescent="0.2">
      <c r="A1103" s="168">
        <v>42779.958333238807</v>
      </c>
      <c r="B1103" s="171">
        <v>24666.61144302152</v>
      </c>
      <c r="C1103">
        <f t="shared" si="18"/>
        <v>2</v>
      </c>
      <c r="D1103"/>
    </row>
    <row r="1104" spans="1:4" ht="16" x14ac:dyDescent="0.2">
      <c r="A1104" s="169">
        <v>42779.999999905471</v>
      </c>
      <c r="B1104" s="172">
        <v>22759.393524712126</v>
      </c>
      <c r="C1104">
        <f t="shared" si="18"/>
        <v>2</v>
      </c>
      <c r="D1104"/>
    </row>
    <row r="1105" spans="1:4" ht="16" x14ac:dyDescent="0.2">
      <c r="A1105" s="168">
        <v>42780.041666572135</v>
      </c>
      <c r="B1105" s="171">
        <v>21502.011498789325</v>
      </c>
      <c r="C1105">
        <f t="shared" si="18"/>
        <v>2</v>
      </c>
      <c r="D1105"/>
    </row>
    <row r="1106" spans="1:4" ht="16" x14ac:dyDescent="0.2">
      <c r="A1106" s="169">
        <v>42780.083333238799</v>
      </c>
      <c r="B1106" s="172">
        <v>20740.633240756011</v>
      </c>
      <c r="C1106">
        <f t="shared" si="18"/>
        <v>2</v>
      </c>
      <c r="D1106"/>
    </row>
    <row r="1107" spans="1:4" ht="16" x14ac:dyDescent="0.2">
      <c r="A1107" s="168">
        <v>42780.124999905463</v>
      </c>
      <c r="B1107" s="171">
        <v>20272.26180965918</v>
      </c>
      <c r="C1107">
        <f t="shared" si="18"/>
        <v>2</v>
      </c>
      <c r="D1107"/>
    </row>
    <row r="1108" spans="1:4" ht="16" x14ac:dyDescent="0.2">
      <c r="A1108" s="169">
        <v>42780.166666572128</v>
      </c>
      <c r="B1108" s="172">
        <v>20223.923804344344</v>
      </c>
      <c r="C1108">
        <f t="shared" si="18"/>
        <v>2</v>
      </c>
      <c r="D1108"/>
    </row>
    <row r="1109" spans="1:4" ht="16" x14ac:dyDescent="0.2">
      <c r="A1109" s="168">
        <v>42780.208333238792</v>
      </c>
      <c r="B1109" s="171">
        <v>20763.66905604149</v>
      </c>
      <c r="C1109">
        <f t="shared" si="18"/>
        <v>2</v>
      </c>
      <c r="D1109"/>
    </row>
    <row r="1110" spans="1:4" ht="16" x14ac:dyDescent="0.2">
      <c r="A1110" s="169">
        <v>42780.249999905456</v>
      </c>
      <c r="B1110" s="172">
        <v>22276.529547269136</v>
      </c>
      <c r="C1110">
        <f t="shared" si="18"/>
        <v>2</v>
      </c>
      <c r="D1110"/>
    </row>
    <row r="1111" spans="1:4" ht="16" x14ac:dyDescent="0.2">
      <c r="A1111" s="168">
        <v>42780.29166657212</v>
      </c>
      <c r="B1111" s="171">
        <v>24736.212627645797</v>
      </c>
      <c r="C1111">
        <f t="shared" si="18"/>
        <v>2</v>
      </c>
      <c r="D1111"/>
    </row>
    <row r="1112" spans="1:4" ht="16" x14ac:dyDescent="0.2">
      <c r="A1112" s="169">
        <v>42780.333333238785</v>
      </c>
      <c r="B1112" s="172">
        <v>25752.751483680986</v>
      </c>
      <c r="C1112">
        <f t="shared" si="18"/>
        <v>2</v>
      </c>
      <c r="D1112"/>
    </row>
    <row r="1113" spans="1:4" ht="16" x14ac:dyDescent="0.2">
      <c r="A1113" s="168">
        <v>42780.374999905449</v>
      </c>
      <c r="B1113" s="171">
        <v>25361.634748035925</v>
      </c>
      <c r="C1113">
        <f t="shared" si="18"/>
        <v>2</v>
      </c>
      <c r="D1113"/>
    </row>
    <row r="1114" spans="1:4" ht="16" x14ac:dyDescent="0.2">
      <c r="A1114" s="169">
        <v>42780.416666572113</v>
      </c>
      <c r="B1114" s="172">
        <v>24804.126249441299</v>
      </c>
      <c r="C1114">
        <f t="shared" si="18"/>
        <v>2</v>
      </c>
      <c r="D1114"/>
    </row>
    <row r="1115" spans="1:4" ht="16" x14ac:dyDescent="0.2">
      <c r="A1115" s="168">
        <v>42780.458333238777</v>
      </c>
      <c r="B1115" s="171">
        <v>24227.319206370139</v>
      </c>
      <c r="C1115">
        <f t="shared" si="18"/>
        <v>2</v>
      </c>
      <c r="D1115"/>
    </row>
    <row r="1116" spans="1:4" ht="16" x14ac:dyDescent="0.2">
      <c r="A1116" s="169">
        <v>42780.499999905442</v>
      </c>
      <c r="B1116" s="172">
        <v>24018.342629027797</v>
      </c>
      <c r="C1116">
        <f t="shared" si="18"/>
        <v>2</v>
      </c>
      <c r="D1116"/>
    </row>
    <row r="1117" spans="1:4" ht="16" x14ac:dyDescent="0.2">
      <c r="A1117" s="168">
        <v>42780.541666572106</v>
      </c>
      <c r="B1117" s="171">
        <v>24388.915729599761</v>
      </c>
      <c r="C1117">
        <f t="shared" si="18"/>
        <v>2</v>
      </c>
      <c r="D1117"/>
    </row>
    <row r="1118" spans="1:4" ht="16" x14ac:dyDescent="0.2">
      <c r="A1118" s="169">
        <v>42780.58333323877</v>
      </c>
      <c r="B1118" s="172">
        <v>24587.16284026613</v>
      </c>
      <c r="C1118">
        <f t="shared" si="18"/>
        <v>2</v>
      </c>
      <c r="D1118"/>
    </row>
    <row r="1119" spans="1:4" ht="16" x14ac:dyDescent="0.2">
      <c r="A1119" s="168">
        <v>42780.624999905434</v>
      </c>
      <c r="B1119" s="171">
        <v>24638.687543246706</v>
      </c>
      <c r="C1119">
        <f t="shared" si="18"/>
        <v>2</v>
      </c>
      <c r="D1119"/>
    </row>
    <row r="1120" spans="1:4" ht="16" x14ac:dyDescent="0.2">
      <c r="A1120" s="169">
        <v>42780.666666572099</v>
      </c>
      <c r="B1120" s="172">
        <v>24715.078432662041</v>
      </c>
      <c r="C1120">
        <f t="shared" si="18"/>
        <v>2</v>
      </c>
      <c r="D1120"/>
    </row>
    <row r="1121" spans="1:4" ht="16" x14ac:dyDescent="0.2">
      <c r="A1121" s="168">
        <v>42780.708333238763</v>
      </c>
      <c r="B1121" s="171">
        <v>25302.038128019249</v>
      </c>
      <c r="C1121">
        <f t="shared" si="18"/>
        <v>2</v>
      </c>
      <c r="D1121"/>
    </row>
    <row r="1122" spans="1:4" ht="16" x14ac:dyDescent="0.2">
      <c r="A1122" s="169">
        <v>42780.749999905427</v>
      </c>
      <c r="B1122" s="172">
        <v>27043.117457104698</v>
      </c>
      <c r="C1122">
        <f t="shared" si="18"/>
        <v>2</v>
      </c>
      <c r="D1122"/>
    </row>
    <row r="1123" spans="1:4" ht="16" x14ac:dyDescent="0.2">
      <c r="A1123" s="168">
        <v>42780.791666572091</v>
      </c>
      <c r="B1123" s="171">
        <v>28613.842061607706</v>
      </c>
      <c r="C1123">
        <f t="shared" si="18"/>
        <v>2</v>
      </c>
      <c r="D1123"/>
    </row>
    <row r="1124" spans="1:4" ht="16" x14ac:dyDescent="0.2">
      <c r="A1124" s="169">
        <v>42780.833333238756</v>
      </c>
      <c r="B1124" s="172">
        <v>28139.885929188429</v>
      </c>
      <c r="C1124">
        <f t="shared" si="18"/>
        <v>2</v>
      </c>
      <c r="D1124"/>
    </row>
    <row r="1125" spans="1:4" ht="16" x14ac:dyDescent="0.2">
      <c r="A1125" s="168">
        <v>42780.87499990542</v>
      </c>
      <c r="B1125" s="171">
        <v>27283.778974912126</v>
      </c>
      <c r="C1125">
        <f t="shared" si="18"/>
        <v>2</v>
      </c>
      <c r="D1125"/>
    </row>
    <row r="1126" spans="1:4" ht="16" x14ac:dyDescent="0.2">
      <c r="A1126" s="169">
        <v>42780.916666572084</v>
      </c>
      <c r="B1126" s="172">
        <v>25874.581082526387</v>
      </c>
      <c r="C1126">
        <f t="shared" si="18"/>
        <v>2</v>
      </c>
      <c r="D1126"/>
    </row>
    <row r="1127" spans="1:4" ht="16" x14ac:dyDescent="0.2">
      <c r="A1127" s="168">
        <v>42780.958333238748</v>
      </c>
      <c r="B1127" s="171">
        <v>23861.336122166183</v>
      </c>
      <c r="C1127">
        <f t="shared" si="18"/>
        <v>2</v>
      </c>
      <c r="D1127"/>
    </row>
    <row r="1128" spans="1:4" ht="16" x14ac:dyDescent="0.2">
      <c r="A1128" s="169">
        <v>42780.999999905413</v>
      </c>
      <c r="B1128" s="172">
        <v>22409.22734946727</v>
      </c>
      <c r="C1128">
        <f t="shared" si="18"/>
        <v>2</v>
      </c>
      <c r="D1128"/>
    </row>
    <row r="1129" spans="1:4" ht="16" x14ac:dyDescent="0.2">
      <c r="A1129" s="168">
        <v>42781.041666572077</v>
      </c>
      <c r="B1129" s="171">
        <v>21404.37816733112</v>
      </c>
      <c r="C1129">
        <f t="shared" si="18"/>
        <v>2</v>
      </c>
      <c r="D1129"/>
    </row>
    <row r="1130" spans="1:4" ht="16" x14ac:dyDescent="0.2">
      <c r="A1130" s="169">
        <v>42781.083333238741</v>
      </c>
      <c r="B1130" s="172">
        <v>20651.556933816977</v>
      </c>
      <c r="C1130">
        <f t="shared" si="18"/>
        <v>2</v>
      </c>
      <c r="D1130"/>
    </row>
    <row r="1131" spans="1:4" ht="16" x14ac:dyDescent="0.2">
      <c r="A1131" s="168">
        <v>42781.124999905405</v>
      </c>
      <c r="B1131" s="171">
        <v>20195.096630860138</v>
      </c>
      <c r="C1131">
        <f t="shared" si="18"/>
        <v>2</v>
      </c>
      <c r="D1131"/>
    </row>
    <row r="1132" spans="1:4" ht="16" x14ac:dyDescent="0.2">
      <c r="A1132" s="169">
        <v>42781.16666657207</v>
      </c>
      <c r="B1132" s="172">
        <v>20211.108032024866</v>
      </c>
      <c r="C1132">
        <f t="shared" si="18"/>
        <v>2</v>
      </c>
      <c r="D1132"/>
    </row>
    <row r="1133" spans="1:4" ht="16" x14ac:dyDescent="0.2">
      <c r="A1133" s="168">
        <v>42781.208333238734</v>
      </c>
      <c r="B1133" s="171">
        <v>20779.595117540292</v>
      </c>
      <c r="C1133">
        <f t="shared" si="18"/>
        <v>2</v>
      </c>
      <c r="D1133"/>
    </row>
    <row r="1134" spans="1:4" ht="16" x14ac:dyDescent="0.2">
      <c r="A1134" s="169">
        <v>42781.249999905398</v>
      </c>
      <c r="B1134" s="172">
        <v>22312.427814790441</v>
      </c>
      <c r="C1134">
        <f t="shared" si="18"/>
        <v>2</v>
      </c>
      <c r="D1134"/>
    </row>
    <row r="1135" spans="1:4" ht="16" x14ac:dyDescent="0.2">
      <c r="A1135" s="168">
        <v>42781.291666572062</v>
      </c>
      <c r="B1135" s="171">
        <v>24589.283694538415</v>
      </c>
      <c r="C1135">
        <f t="shared" si="18"/>
        <v>2</v>
      </c>
      <c r="D1135"/>
    </row>
    <row r="1136" spans="1:4" ht="16" x14ac:dyDescent="0.2">
      <c r="A1136" s="169">
        <v>42781.333333238726</v>
      </c>
      <c r="B1136" s="172">
        <v>25566.855825556722</v>
      </c>
      <c r="C1136">
        <f t="shared" si="18"/>
        <v>2</v>
      </c>
      <c r="D1136"/>
    </row>
    <row r="1137" spans="1:4" ht="16" x14ac:dyDescent="0.2">
      <c r="A1137" s="168">
        <v>42781.374999905391</v>
      </c>
      <c r="B1137" s="171">
        <v>25493.744256851456</v>
      </c>
      <c r="C1137">
        <f t="shared" si="18"/>
        <v>2</v>
      </c>
      <c r="D1137"/>
    </row>
    <row r="1138" spans="1:4" ht="16" x14ac:dyDescent="0.2">
      <c r="A1138" s="169">
        <v>42781.416666572055</v>
      </c>
      <c r="B1138" s="172">
        <v>25089.035365386397</v>
      </c>
      <c r="C1138">
        <f t="shared" ref="C1138:C1201" si="19">MONTH(A1138)</f>
        <v>2</v>
      </c>
      <c r="D1138"/>
    </row>
    <row r="1139" spans="1:4" ht="16" x14ac:dyDescent="0.2">
      <c r="A1139" s="168">
        <v>42781.458333238719</v>
      </c>
      <c r="B1139" s="171">
        <v>24901.060193735426</v>
      </c>
      <c r="C1139">
        <f t="shared" si="19"/>
        <v>2</v>
      </c>
      <c r="D1139"/>
    </row>
    <row r="1140" spans="1:4" ht="16" x14ac:dyDescent="0.2">
      <c r="A1140" s="169">
        <v>42781.499999905383</v>
      </c>
      <c r="B1140" s="172">
        <v>24692.866787857685</v>
      </c>
      <c r="C1140">
        <f t="shared" si="19"/>
        <v>2</v>
      </c>
      <c r="D1140"/>
    </row>
    <row r="1141" spans="1:4" ht="16" x14ac:dyDescent="0.2">
      <c r="A1141" s="168">
        <v>42781.541666572048</v>
      </c>
      <c r="B1141" s="171">
        <v>24531.128044115419</v>
      </c>
      <c r="C1141">
        <f t="shared" si="19"/>
        <v>2</v>
      </c>
      <c r="D1141"/>
    </row>
    <row r="1142" spans="1:4" ht="16" x14ac:dyDescent="0.2">
      <c r="A1142" s="169">
        <v>42781.583333238712</v>
      </c>
      <c r="B1142" s="172">
        <v>24760.914987856944</v>
      </c>
      <c r="C1142">
        <f t="shared" si="19"/>
        <v>2</v>
      </c>
      <c r="D1142"/>
    </row>
    <row r="1143" spans="1:4" ht="16" x14ac:dyDescent="0.2">
      <c r="A1143" s="168">
        <v>42781.624999905376</v>
      </c>
      <c r="B1143" s="171">
        <v>24786.308450078144</v>
      </c>
      <c r="C1143">
        <f t="shared" si="19"/>
        <v>2</v>
      </c>
      <c r="D1143"/>
    </row>
    <row r="1144" spans="1:4" ht="16" x14ac:dyDescent="0.2">
      <c r="A1144" s="169">
        <v>42781.66666657204</v>
      </c>
      <c r="B1144" s="172">
        <v>25174.388698891293</v>
      </c>
      <c r="C1144">
        <f t="shared" si="19"/>
        <v>2</v>
      </c>
      <c r="D1144"/>
    </row>
    <row r="1145" spans="1:4" ht="16" x14ac:dyDescent="0.2">
      <c r="A1145" s="168">
        <v>42781.708333238705</v>
      </c>
      <c r="B1145" s="171">
        <v>25981.53263488166</v>
      </c>
      <c r="C1145">
        <f t="shared" si="19"/>
        <v>2</v>
      </c>
      <c r="D1145"/>
    </row>
    <row r="1146" spans="1:4" ht="16" x14ac:dyDescent="0.2">
      <c r="A1146" s="169">
        <v>42781.749999905369</v>
      </c>
      <c r="B1146" s="172">
        <v>27495.746914788138</v>
      </c>
      <c r="C1146">
        <f t="shared" si="19"/>
        <v>2</v>
      </c>
      <c r="D1146"/>
    </row>
    <row r="1147" spans="1:4" ht="16" x14ac:dyDescent="0.2">
      <c r="A1147" s="168">
        <v>42781.791666572033</v>
      </c>
      <c r="B1147" s="171">
        <v>28898.365383535103</v>
      </c>
      <c r="C1147">
        <f t="shared" si="19"/>
        <v>2</v>
      </c>
      <c r="D1147"/>
    </row>
    <row r="1148" spans="1:4" ht="16" x14ac:dyDescent="0.2">
      <c r="A1148" s="169">
        <v>42781.833333238697</v>
      </c>
      <c r="B1148" s="172">
        <v>28451.368809228781</v>
      </c>
      <c r="C1148">
        <f t="shared" si="19"/>
        <v>2</v>
      </c>
      <c r="D1148"/>
    </row>
    <row r="1149" spans="1:4" ht="16" x14ac:dyDescent="0.2">
      <c r="A1149" s="168">
        <v>42781.874999905362</v>
      </c>
      <c r="B1149" s="171">
        <v>27533.087467924746</v>
      </c>
      <c r="C1149">
        <f t="shared" si="19"/>
        <v>2</v>
      </c>
      <c r="D1149"/>
    </row>
    <row r="1150" spans="1:4" ht="16" x14ac:dyDescent="0.2">
      <c r="A1150" s="169">
        <v>42781.916666572026</v>
      </c>
      <c r="B1150" s="172">
        <v>25958.852071014735</v>
      </c>
      <c r="C1150">
        <f t="shared" si="19"/>
        <v>2</v>
      </c>
      <c r="D1150"/>
    </row>
    <row r="1151" spans="1:4" ht="16" x14ac:dyDescent="0.2">
      <c r="A1151" s="168">
        <v>42781.95833323869</v>
      </c>
      <c r="B1151" s="171">
        <v>23909.162946891047</v>
      </c>
      <c r="C1151">
        <f t="shared" si="19"/>
        <v>2</v>
      </c>
      <c r="D1151"/>
    </row>
    <row r="1152" spans="1:4" ht="16" x14ac:dyDescent="0.2">
      <c r="A1152" s="169">
        <v>42781.999999905354</v>
      </c>
      <c r="B1152" s="172">
        <v>22570.220969855447</v>
      </c>
      <c r="C1152">
        <f t="shared" si="19"/>
        <v>2</v>
      </c>
      <c r="D1152"/>
    </row>
    <row r="1153" spans="1:4" ht="16" x14ac:dyDescent="0.2">
      <c r="A1153" s="168">
        <v>42782.041666572019</v>
      </c>
      <c r="B1153" s="171">
        <v>21322.835935766099</v>
      </c>
      <c r="C1153">
        <f t="shared" si="19"/>
        <v>2</v>
      </c>
      <c r="D1153"/>
    </row>
    <row r="1154" spans="1:4" ht="16" x14ac:dyDescent="0.2">
      <c r="A1154" s="169">
        <v>42782.083333238683</v>
      </c>
      <c r="B1154" s="172">
        <v>20446.44696434477</v>
      </c>
      <c r="C1154">
        <f t="shared" si="19"/>
        <v>2</v>
      </c>
      <c r="D1154"/>
    </row>
    <row r="1155" spans="1:4" ht="16" x14ac:dyDescent="0.2">
      <c r="A1155" s="168">
        <v>42782.124999905347</v>
      </c>
      <c r="B1155" s="171">
        <v>20160.304711771591</v>
      </c>
      <c r="C1155">
        <f t="shared" si="19"/>
        <v>2</v>
      </c>
      <c r="D1155"/>
    </row>
    <row r="1156" spans="1:4" ht="16" x14ac:dyDescent="0.2">
      <c r="A1156" s="169">
        <v>42782.166666572011</v>
      </c>
      <c r="B1156" s="172">
        <v>19993.179174692108</v>
      </c>
      <c r="C1156">
        <f t="shared" si="19"/>
        <v>2</v>
      </c>
      <c r="D1156"/>
    </row>
    <row r="1157" spans="1:4" ht="16" x14ac:dyDescent="0.2">
      <c r="A1157" s="168">
        <v>42782.208333238676</v>
      </c>
      <c r="B1157" s="171">
        <v>20547.32376250633</v>
      </c>
      <c r="C1157">
        <f t="shared" si="19"/>
        <v>2</v>
      </c>
      <c r="D1157"/>
    </row>
    <row r="1158" spans="1:4" ht="16" x14ac:dyDescent="0.2">
      <c r="A1158" s="169">
        <v>42782.24999990534</v>
      </c>
      <c r="B1158" s="172">
        <v>21881.917431492508</v>
      </c>
      <c r="C1158">
        <f t="shared" si="19"/>
        <v>2</v>
      </c>
      <c r="D1158"/>
    </row>
    <row r="1159" spans="1:4" ht="16" x14ac:dyDescent="0.2">
      <c r="A1159" s="168">
        <v>42782.291666572004</v>
      </c>
      <c r="B1159" s="171">
        <v>24348.973547475445</v>
      </c>
      <c r="C1159">
        <f t="shared" si="19"/>
        <v>2</v>
      </c>
      <c r="D1159"/>
    </row>
    <row r="1160" spans="1:4" ht="16" x14ac:dyDescent="0.2">
      <c r="A1160" s="169">
        <v>42782.333333238668</v>
      </c>
      <c r="B1160" s="172">
        <v>25442.75798653765</v>
      </c>
      <c r="C1160">
        <f t="shared" si="19"/>
        <v>2</v>
      </c>
      <c r="D1160"/>
    </row>
    <row r="1161" spans="1:4" ht="16" x14ac:dyDescent="0.2">
      <c r="A1161" s="168">
        <v>42782.374999905333</v>
      </c>
      <c r="B1161" s="171">
        <v>25156.883052045745</v>
      </c>
      <c r="C1161">
        <f t="shared" si="19"/>
        <v>2</v>
      </c>
      <c r="D1161"/>
    </row>
    <row r="1162" spans="1:4" ht="16" x14ac:dyDescent="0.2">
      <c r="A1162" s="169">
        <v>42782.416666571997</v>
      </c>
      <c r="B1162" s="172">
        <v>25128.787299985255</v>
      </c>
      <c r="C1162">
        <f t="shared" si="19"/>
        <v>2</v>
      </c>
      <c r="D1162"/>
    </row>
    <row r="1163" spans="1:4" ht="16" x14ac:dyDescent="0.2">
      <c r="A1163" s="168">
        <v>42782.458333238661</v>
      </c>
      <c r="B1163" s="171">
        <v>24878.69373801109</v>
      </c>
      <c r="C1163">
        <f t="shared" si="19"/>
        <v>2</v>
      </c>
      <c r="D1163"/>
    </row>
    <row r="1164" spans="1:4" ht="16" x14ac:dyDescent="0.2">
      <c r="A1164" s="169">
        <v>42782.499999905325</v>
      </c>
      <c r="B1164" s="172">
        <v>24999.049171497365</v>
      </c>
      <c r="C1164">
        <f t="shared" si="19"/>
        <v>2</v>
      </c>
      <c r="D1164"/>
    </row>
    <row r="1165" spans="1:4" ht="16" x14ac:dyDescent="0.2">
      <c r="A1165" s="168">
        <v>42782.541666571989</v>
      </c>
      <c r="B1165" s="171">
        <v>25064.851808487576</v>
      </c>
      <c r="C1165">
        <f t="shared" si="19"/>
        <v>2</v>
      </c>
      <c r="D1165"/>
    </row>
    <row r="1166" spans="1:4" ht="16" x14ac:dyDescent="0.2">
      <c r="A1166" s="169">
        <v>42782.583333238654</v>
      </c>
      <c r="B1166" s="172">
        <v>25013.005274772138</v>
      </c>
      <c r="C1166">
        <f t="shared" si="19"/>
        <v>2</v>
      </c>
      <c r="D1166"/>
    </row>
    <row r="1167" spans="1:4" ht="16" x14ac:dyDescent="0.2">
      <c r="A1167" s="168">
        <v>42782.624999905318</v>
      </c>
      <c r="B1167" s="171">
        <v>24953.304215294811</v>
      </c>
      <c r="C1167">
        <f t="shared" si="19"/>
        <v>2</v>
      </c>
      <c r="D1167"/>
    </row>
    <row r="1168" spans="1:4" ht="16" x14ac:dyDescent="0.2">
      <c r="A1168" s="169">
        <v>42782.666666571982</v>
      </c>
      <c r="B1168" s="172">
        <v>25061.796736338354</v>
      </c>
      <c r="C1168">
        <f t="shared" si="19"/>
        <v>2</v>
      </c>
      <c r="D1168"/>
    </row>
    <row r="1169" spans="1:4" ht="16" x14ac:dyDescent="0.2">
      <c r="A1169" s="168">
        <v>42782.708333238646</v>
      </c>
      <c r="B1169" s="171">
        <v>25594.002045770685</v>
      </c>
      <c r="C1169">
        <f t="shared" si="19"/>
        <v>2</v>
      </c>
      <c r="D1169"/>
    </row>
    <row r="1170" spans="1:4" ht="16" x14ac:dyDescent="0.2">
      <c r="A1170" s="169">
        <v>42782.749999905311</v>
      </c>
      <c r="B1170" s="172">
        <v>27069.124900169554</v>
      </c>
      <c r="C1170">
        <f t="shared" si="19"/>
        <v>2</v>
      </c>
      <c r="D1170"/>
    </row>
    <row r="1171" spans="1:4" ht="16" x14ac:dyDescent="0.2">
      <c r="A1171" s="168">
        <v>42782.791666571975</v>
      </c>
      <c r="B1171" s="171">
        <v>28406.913006088504</v>
      </c>
      <c r="C1171">
        <f t="shared" si="19"/>
        <v>2</v>
      </c>
      <c r="D1171"/>
    </row>
    <row r="1172" spans="1:4" ht="16" x14ac:dyDescent="0.2">
      <c r="A1172" s="169">
        <v>42782.833333238639</v>
      </c>
      <c r="B1172" s="172">
        <v>28040.831186532385</v>
      </c>
      <c r="C1172">
        <f t="shared" si="19"/>
        <v>2</v>
      </c>
      <c r="D1172"/>
    </row>
    <row r="1173" spans="1:4" ht="16" x14ac:dyDescent="0.2">
      <c r="A1173" s="168">
        <v>42782.874999905303</v>
      </c>
      <c r="B1173" s="171">
        <v>27201.221660251435</v>
      </c>
      <c r="C1173">
        <f t="shared" si="19"/>
        <v>2</v>
      </c>
      <c r="D1173"/>
    </row>
    <row r="1174" spans="1:4" ht="16" x14ac:dyDescent="0.2">
      <c r="A1174" s="169">
        <v>42782.916666571968</v>
      </c>
      <c r="B1174" s="172">
        <v>25814.677551252222</v>
      </c>
      <c r="C1174">
        <f t="shared" si="19"/>
        <v>2</v>
      </c>
      <c r="D1174"/>
    </row>
    <row r="1175" spans="1:4" ht="16" x14ac:dyDescent="0.2">
      <c r="A1175" s="168">
        <v>42782.958333238632</v>
      </c>
      <c r="B1175" s="171">
        <v>23991.475424287775</v>
      </c>
      <c r="C1175">
        <f t="shared" si="19"/>
        <v>2</v>
      </c>
      <c r="D1175"/>
    </row>
    <row r="1176" spans="1:4" ht="16" x14ac:dyDescent="0.2">
      <c r="A1176" s="169">
        <v>42782.999999905296</v>
      </c>
      <c r="B1176" s="172">
        <v>22169.228518946031</v>
      </c>
      <c r="C1176">
        <f t="shared" si="19"/>
        <v>2</v>
      </c>
      <c r="D1176"/>
    </row>
    <row r="1177" spans="1:4" ht="16" x14ac:dyDescent="0.2">
      <c r="A1177" s="168">
        <v>42783.04166657196</v>
      </c>
      <c r="B1177" s="171">
        <v>20980.009388541945</v>
      </c>
      <c r="C1177">
        <f t="shared" si="19"/>
        <v>2</v>
      </c>
      <c r="D1177"/>
    </row>
    <row r="1178" spans="1:4" ht="16" x14ac:dyDescent="0.2">
      <c r="A1178" s="169">
        <v>42783.083333238625</v>
      </c>
      <c r="B1178" s="172">
        <v>20694.295547185506</v>
      </c>
      <c r="C1178">
        <f t="shared" si="19"/>
        <v>2</v>
      </c>
      <c r="D1178"/>
    </row>
    <row r="1179" spans="1:4" ht="16" x14ac:dyDescent="0.2">
      <c r="A1179" s="168">
        <v>42783.124999905289</v>
      </c>
      <c r="B1179" s="171">
        <v>20237.573154786875</v>
      </c>
      <c r="C1179">
        <f t="shared" si="19"/>
        <v>2</v>
      </c>
      <c r="D1179"/>
    </row>
    <row r="1180" spans="1:4" ht="16" x14ac:dyDescent="0.2">
      <c r="A1180" s="169">
        <v>42783.166666571953</v>
      </c>
      <c r="B1180" s="172">
        <v>20143.18774467161</v>
      </c>
      <c r="C1180">
        <f t="shared" si="19"/>
        <v>2</v>
      </c>
      <c r="D1180"/>
    </row>
    <row r="1181" spans="1:4" ht="16" x14ac:dyDescent="0.2">
      <c r="A1181" s="168">
        <v>42783.208333238617</v>
      </c>
      <c r="B1181" s="171">
        <v>20422.187720995364</v>
      </c>
      <c r="C1181">
        <f t="shared" si="19"/>
        <v>2</v>
      </c>
      <c r="D1181"/>
    </row>
    <row r="1182" spans="1:4" ht="16" x14ac:dyDescent="0.2">
      <c r="A1182" s="169">
        <v>42783.249999905282</v>
      </c>
      <c r="B1182" s="172">
        <v>21313.746912310165</v>
      </c>
      <c r="C1182">
        <f t="shared" si="19"/>
        <v>2</v>
      </c>
      <c r="D1182"/>
    </row>
    <row r="1183" spans="1:4" ht="16" x14ac:dyDescent="0.2">
      <c r="A1183" s="168">
        <v>42783.291666571946</v>
      </c>
      <c r="B1183" s="171">
        <v>23560.619919699846</v>
      </c>
      <c r="C1183">
        <f t="shared" si="19"/>
        <v>2</v>
      </c>
      <c r="D1183"/>
    </row>
    <row r="1184" spans="1:4" ht="16" x14ac:dyDescent="0.2">
      <c r="A1184" s="169">
        <v>42783.33333323861</v>
      </c>
      <c r="B1184" s="172">
        <v>25026.296975513182</v>
      </c>
      <c r="C1184">
        <f t="shared" si="19"/>
        <v>2</v>
      </c>
      <c r="D1184"/>
    </row>
    <row r="1185" spans="1:4" ht="16" x14ac:dyDescent="0.2">
      <c r="A1185" s="168">
        <v>42783.374999905274</v>
      </c>
      <c r="B1185" s="171">
        <v>25780.589794092757</v>
      </c>
      <c r="C1185">
        <f t="shared" si="19"/>
        <v>2</v>
      </c>
      <c r="D1185"/>
    </row>
    <row r="1186" spans="1:4" ht="16" x14ac:dyDescent="0.2">
      <c r="A1186" s="169">
        <v>42783.416666571939</v>
      </c>
      <c r="B1186" s="172">
        <v>26432.201591999819</v>
      </c>
      <c r="C1186">
        <f t="shared" si="19"/>
        <v>2</v>
      </c>
      <c r="D1186"/>
    </row>
    <row r="1187" spans="1:4" ht="16" x14ac:dyDescent="0.2">
      <c r="A1187" s="168">
        <v>42783.458333238603</v>
      </c>
      <c r="B1187" s="171">
        <v>26796.075578044645</v>
      </c>
      <c r="C1187">
        <f t="shared" si="19"/>
        <v>2</v>
      </c>
      <c r="D1187"/>
    </row>
    <row r="1188" spans="1:4" ht="16" x14ac:dyDescent="0.2">
      <c r="A1188" s="169">
        <v>42783.499999905267</v>
      </c>
      <c r="B1188" s="172">
        <v>26700.812600454905</v>
      </c>
      <c r="C1188">
        <f t="shared" si="19"/>
        <v>2</v>
      </c>
      <c r="D1188"/>
    </row>
    <row r="1189" spans="1:4" ht="16" x14ac:dyDescent="0.2">
      <c r="A1189" s="168">
        <v>42783.541666571931</v>
      </c>
      <c r="B1189" s="171">
        <v>26900.637620019177</v>
      </c>
      <c r="C1189">
        <f t="shared" si="19"/>
        <v>2</v>
      </c>
      <c r="D1189"/>
    </row>
    <row r="1190" spans="1:4" ht="16" x14ac:dyDescent="0.2">
      <c r="A1190" s="169">
        <v>42783.583333238596</v>
      </c>
      <c r="B1190" s="172">
        <v>26779.20392527528</v>
      </c>
      <c r="C1190">
        <f t="shared" si="19"/>
        <v>2</v>
      </c>
      <c r="D1190"/>
    </row>
    <row r="1191" spans="1:4" ht="16" x14ac:dyDescent="0.2">
      <c r="A1191" s="168">
        <v>42783.62499990526</v>
      </c>
      <c r="B1191" s="171">
        <v>26636.464804309981</v>
      </c>
      <c r="C1191">
        <f t="shared" si="19"/>
        <v>2</v>
      </c>
      <c r="D1191"/>
    </row>
    <row r="1192" spans="1:4" ht="16" x14ac:dyDescent="0.2">
      <c r="A1192" s="169">
        <v>42783.666666571924</v>
      </c>
      <c r="B1192" s="172">
        <v>26718.747615286302</v>
      </c>
      <c r="C1192">
        <f t="shared" si="19"/>
        <v>2</v>
      </c>
      <c r="D1192"/>
    </row>
    <row r="1193" spans="1:4" ht="16" x14ac:dyDescent="0.2">
      <c r="A1193" s="168">
        <v>42783.708333238588</v>
      </c>
      <c r="B1193" s="171">
        <v>27197.504965930624</v>
      </c>
      <c r="C1193">
        <f t="shared" si="19"/>
        <v>2</v>
      </c>
      <c r="D1193"/>
    </row>
    <row r="1194" spans="1:4" ht="16" x14ac:dyDescent="0.2">
      <c r="A1194" s="169">
        <v>42783.749999905252</v>
      </c>
      <c r="B1194" s="172">
        <v>28294.888979852069</v>
      </c>
      <c r="C1194">
        <f t="shared" si="19"/>
        <v>2</v>
      </c>
      <c r="D1194"/>
    </row>
    <row r="1195" spans="1:4" ht="16" x14ac:dyDescent="0.2">
      <c r="A1195" s="168">
        <v>42783.791666571917</v>
      </c>
      <c r="B1195" s="171">
        <v>28596.284383013677</v>
      </c>
      <c r="C1195">
        <f t="shared" si="19"/>
        <v>2</v>
      </c>
      <c r="D1195"/>
    </row>
    <row r="1196" spans="1:4" ht="16" x14ac:dyDescent="0.2">
      <c r="A1196" s="169">
        <v>42783.833333238581</v>
      </c>
      <c r="B1196" s="172">
        <v>28015.168696331737</v>
      </c>
      <c r="C1196">
        <f t="shared" si="19"/>
        <v>2</v>
      </c>
      <c r="D1196"/>
    </row>
    <row r="1197" spans="1:4" ht="16" x14ac:dyDescent="0.2">
      <c r="A1197" s="168">
        <v>42783.874999905245</v>
      </c>
      <c r="B1197" s="171">
        <v>27212.02401385779</v>
      </c>
      <c r="C1197">
        <f t="shared" si="19"/>
        <v>2</v>
      </c>
      <c r="D1197"/>
    </row>
    <row r="1198" spans="1:4" ht="16" x14ac:dyDescent="0.2">
      <c r="A1198" s="169">
        <v>42783.916666571909</v>
      </c>
      <c r="B1198" s="172">
        <v>25962.486342644897</v>
      </c>
      <c r="C1198">
        <f t="shared" si="19"/>
        <v>2</v>
      </c>
      <c r="D1198"/>
    </row>
    <row r="1199" spans="1:4" ht="16" x14ac:dyDescent="0.2">
      <c r="A1199" s="168">
        <v>42783.958333238574</v>
      </c>
      <c r="B1199" s="171">
        <v>24317.001671662034</v>
      </c>
      <c r="C1199">
        <f t="shared" si="19"/>
        <v>2</v>
      </c>
      <c r="D1199"/>
    </row>
    <row r="1200" spans="1:4" ht="16" x14ac:dyDescent="0.2">
      <c r="A1200" s="169">
        <v>42783.999999905238</v>
      </c>
      <c r="B1200" s="172">
        <v>22606.427022718166</v>
      </c>
      <c r="C1200">
        <f t="shared" si="19"/>
        <v>2</v>
      </c>
      <c r="D1200"/>
    </row>
    <row r="1201" spans="1:4" ht="16" x14ac:dyDescent="0.2">
      <c r="A1201" s="168">
        <v>42784.041666571902</v>
      </c>
      <c r="B1201" s="171">
        <v>21221.66304580768</v>
      </c>
      <c r="C1201">
        <f t="shared" si="19"/>
        <v>2</v>
      </c>
      <c r="D1201"/>
    </row>
    <row r="1202" spans="1:4" ht="16" x14ac:dyDescent="0.2">
      <c r="A1202" s="169">
        <v>42784.083333238566</v>
      </c>
      <c r="B1202" s="172">
        <v>20494.214520882295</v>
      </c>
      <c r="C1202">
        <f t="shared" ref="C1202:C1265" si="20">MONTH(A1202)</f>
        <v>2</v>
      </c>
      <c r="D1202"/>
    </row>
    <row r="1203" spans="1:4" ht="16" x14ac:dyDescent="0.2">
      <c r="A1203" s="168">
        <v>42784.124999905231</v>
      </c>
      <c r="B1203" s="171">
        <v>20190.925274884634</v>
      </c>
      <c r="C1203">
        <f t="shared" si="20"/>
        <v>2</v>
      </c>
      <c r="D1203"/>
    </row>
    <row r="1204" spans="1:4" ht="16" x14ac:dyDescent="0.2">
      <c r="A1204" s="169">
        <v>42784.166666571895</v>
      </c>
      <c r="B1204" s="172">
        <v>19925.457824560493</v>
      </c>
      <c r="C1204">
        <f t="shared" si="20"/>
        <v>2</v>
      </c>
      <c r="D1204"/>
    </row>
    <row r="1205" spans="1:4" ht="16" x14ac:dyDescent="0.2">
      <c r="A1205" s="168">
        <v>42784.208333238559</v>
      </c>
      <c r="B1205" s="171">
        <v>19951.456720415321</v>
      </c>
      <c r="C1205">
        <f t="shared" si="20"/>
        <v>2</v>
      </c>
      <c r="D1205"/>
    </row>
    <row r="1206" spans="1:4" ht="16" x14ac:dyDescent="0.2">
      <c r="A1206" s="169">
        <v>42784.249999905223</v>
      </c>
      <c r="B1206" s="172">
        <v>20452.817694497648</v>
      </c>
      <c r="C1206">
        <f t="shared" si="20"/>
        <v>2</v>
      </c>
      <c r="D1206"/>
    </row>
    <row r="1207" spans="1:4" ht="16" x14ac:dyDescent="0.2">
      <c r="A1207" s="168">
        <v>42784.291666571888</v>
      </c>
      <c r="B1207" s="171">
        <v>20852.617666729606</v>
      </c>
      <c r="C1207">
        <f t="shared" si="20"/>
        <v>2</v>
      </c>
      <c r="D1207"/>
    </row>
    <row r="1208" spans="1:4" ht="16" x14ac:dyDescent="0.2">
      <c r="A1208" s="169">
        <v>42784.333333238552</v>
      </c>
      <c r="B1208" s="172">
        <v>21308.386913326292</v>
      </c>
      <c r="C1208">
        <f t="shared" si="20"/>
        <v>2</v>
      </c>
      <c r="D1208"/>
    </row>
    <row r="1209" spans="1:4" ht="16" x14ac:dyDescent="0.2">
      <c r="A1209" s="168">
        <v>42784.374999905216</v>
      </c>
      <c r="B1209" s="171">
        <v>22035.693198021643</v>
      </c>
      <c r="C1209">
        <f t="shared" si="20"/>
        <v>2</v>
      </c>
      <c r="D1209"/>
    </row>
    <row r="1210" spans="1:4" ht="16" x14ac:dyDescent="0.2">
      <c r="A1210" s="169">
        <v>42784.41666657188</v>
      </c>
      <c r="B1210" s="172">
        <v>22361.039745072616</v>
      </c>
      <c r="C1210">
        <f t="shared" si="20"/>
        <v>2</v>
      </c>
      <c r="D1210"/>
    </row>
    <row r="1211" spans="1:4" ht="16" x14ac:dyDescent="0.2">
      <c r="A1211" s="168">
        <v>42784.458333238545</v>
      </c>
      <c r="B1211" s="171">
        <v>22316.964915338755</v>
      </c>
      <c r="C1211">
        <f t="shared" si="20"/>
        <v>2</v>
      </c>
      <c r="D1211"/>
    </row>
    <row r="1212" spans="1:4" ht="16" x14ac:dyDescent="0.2">
      <c r="A1212" s="169">
        <v>42784.499999905209</v>
      </c>
      <c r="B1212" s="172">
        <v>21917.161808134922</v>
      </c>
      <c r="C1212">
        <f t="shared" si="20"/>
        <v>2</v>
      </c>
      <c r="D1212"/>
    </row>
    <row r="1213" spans="1:4" ht="16" x14ac:dyDescent="0.2">
      <c r="A1213" s="168">
        <v>42784.541666571873</v>
      </c>
      <c r="B1213" s="171">
        <v>21393.298513475514</v>
      </c>
      <c r="C1213">
        <f t="shared" si="20"/>
        <v>2</v>
      </c>
      <c r="D1213"/>
    </row>
    <row r="1214" spans="1:4" ht="16" x14ac:dyDescent="0.2">
      <c r="A1214" s="169">
        <v>42784.583333238537</v>
      </c>
      <c r="B1214" s="172">
        <v>21166.735998363427</v>
      </c>
      <c r="C1214">
        <f t="shared" si="20"/>
        <v>2</v>
      </c>
      <c r="D1214"/>
    </row>
    <row r="1215" spans="1:4" ht="16" x14ac:dyDescent="0.2">
      <c r="A1215" s="168">
        <v>42784.624999905202</v>
      </c>
      <c r="B1215" s="171">
        <v>21081.68470281846</v>
      </c>
      <c r="C1215">
        <f t="shared" si="20"/>
        <v>2</v>
      </c>
      <c r="D1215"/>
    </row>
    <row r="1216" spans="1:4" ht="16" x14ac:dyDescent="0.2">
      <c r="A1216" s="169">
        <v>42784.666666571866</v>
      </c>
      <c r="B1216" s="172">
        <v>21262.539557868997</v>
      </c>
      <c r="C1216">
        <f t="shared" si="20"/>
        <v>2</v>
      </c>
      <c r="D1216"/>
    </row>
    <row r="1217" spans="1:4" ht="16" x14ac:dyDescent="0.2">
      <c r="A1217" s="168">
        <v>42784.70833323853</v>
      </c>
      <c r="B1217" s="171">
        <v>22213.27406418051</v>
      </c>
      <c r="C1217">
        <f t="shared" si="20"/>
        <v>2</v>
      </c>
      <c r="D1217"/>
    </row>
    <row r="1218" spans="1:4" ht="16" x14ac:dyDescent="0.2">
      <c r="A1218" s="169">
        <v>42784.749999905194</v>
      </c>
      <c r="B1218" s="172">
        <v>24254.611655262037</v>
      </c>
      <c r="C1218">
        <f t="shared" si="20"/>
        <v>2</v>
      </c>
      <c r="D1218"/>
    </row>
    <row r="1219" spans="1:4" ht="16" x14ac:dyDescent="0.2">
      <c r="A1219" s="168">
        <v>42784.791666571859</v>
      </c>
      <c r="B1219" s="171">
        <v>25881.607749720439</v>
      </c>
      <c r="C1219">
        <f t="shared" si="20"/>
        <v>2</v>
      </c>
      <c r="D1219"/>
    </row>
    <row r="1220" spans="1:4" ht="16" x14ac:dyDescent="0.2">
      <c r="A1220" s="169">
        <v>42784.833333238523</v>
      </c>
      <c r="B1220" s="172">
        <v>25726.744640720477</v>
      </c>
      <c r="C1220">
        <f t="shared" si="20"/>
        <v>2</v>
      </c>
      <c r="D1220"/>
    </row>
    <row r="1221" spans="1:4" ht="16" x14ac:dyDescent="0.2">
      <c r="A1221" s="168">
        <v>42784.874999905187</v>
      </c>
      <c r="B1221" s="171">
        <v>25131.125849127398</v>
      </c>
      <c r="C1221">
        <f t="shared" si="20"/>
        <v>2</v>
      </c>
      <c r="D1221"/>
    </row>
    <row r="1222" spans="1:4" ht="16" x14ac:dyDescent="0.2">
      <c r="A1222" s="169">
        <v>42784.916666571851</v>
      </c>
      <c r="B1222" s="172">
        <v>24173.804277123636</v>
      </c>
      <c r="C1222">
        <f t="shared" si="20"/>
        <v>2</v>
      </c>
      <c r="D1222"/>
    </row>
    <row r="1223" spans="1:4" ht="16" x14ac:dyDescent="0.2">
      <c r="A1223" s="168">
        <v>42784.958333238515</v>
      </c>
      <c r="B1223" s="171">
        <v>22880.641288194838</v>
      </c>
      <c r="C1223">
        <f t="shared" si="20"/>
        <v>2</v>
      </c>
      <c r="D1223"/>
    </row>
    <row r="1224" spans="1:4" ht="16" x14ac:dyDescent="0.2">
      <c r="A1224" s="169">
        <v>42784.99999990518</v>
      </c>
      <c r="B1224" s="172">
        <v>21643.207569598184</v>
      </c>
      <c r="C1224">
        <f t="shared" si="20"/>
        <v>2</v>
      </c>
      <c r="D1224"/>
    </row>
    <row r="1225" spans="1:4" ht="16" x14ac:dyDescent="0.2">
      <c r="A1225" s="168">
        <v>42785.041666571844</v>
      </c>
      <c r="B1225" s="171">
        <v>20348.003557680695</v>
      </c>
      <c r="C1225">
        <f t="shared" si="20"/>
        <v>2</v>
      </c>
      <c r="D1225"/>
    </row>
    <row r="1226" spans="1:4" ht="16" x14ac:dyDescent="0.2">
      <c r="A1226" s="169">
        <v>42785.083333238508</v>
      </c>
      <c r="B1226" s="172">
        <v>19564.172895346383</v>
      </c>
      <c r="C1226">
        <f t="shared" si="20"/>
        <v>2</v>
      </c>
      <c r="D1226"/>
    </row>
    <row r="1227" spans="1:4" ht="16" x14ac:dyDescent="0.2">
      <c r="A1227" s="168">
        <v>42785.124999905172</v>
      </c>
      <c r="B1227" s="171">
        <v>19126.503218395777</v>
      </c>
      <c r="C1227">
        <f t="shared" si="20"/>
        <v>2</v>
      </c>
      <c r="D1227"/>
    </row>
    <row r="1228" spans="1:4" ht="16" x14ac:dyDescent="0.2">
      <c r="A1228" s="169">
        <v>42785.166666571837</v>
      </c>
      <c r="B1228" s="172">
        <v>18878.439702196807</v>
      </c>
      <c r="C1228">
        <f t="shared" si="20"/>
        <v>2</v>
      </c>
      <c r="D1228"/>
    </row>
    <row r="1229" spans="1:4" ht="16" x14ac:dyDescent="0.2">
      <c r="A1229" s="168">
        <v>42785.208333238501</v>
      </c>
      <c r="B1229" s="171">
        <v>18814.52703726252</v>
      </c>
      <c r="C1229">
        <f t="shared" si="20"/>
        <v>2</v>
      </c>
      <c r="D1229"/>
    </row>
    <row r="1230" spans="1:4" ht="16" x14ac:dyDescent="0.2">
      <c r="A1230" s="169">
        <v>42785.249999905165</v>
      </c>
      <c r="B1230" s="172">
        <v>19063.934408043962</v>
      </c>
      <c r="C1230">
        <f t="shared" si="20"/>
        <v>2</v>
      </c>
      <c r="D1230"/>
    </row>
    <row r="1231" spans="1:4" ht="16" x14ac:dyDescent="0.2">
      <c r="A1231" s="168">
        <v>42785.291666571829</v>
      </c>
      <c r="B1231" s="171">
        <v>19589.116552666641</v>
      </c>
      <c r="C1231">
        <f t="shared" si="20"/>
        <v>2</v>
      </c>
      <c r="D1231"/>
    </row>
    <row r="1232" spans="1:4" ht="16" x14ac:dyDescent="0.2">
      <c r="A1232" s="169">
        <v>42785.333333238494</v>
      </c>
      <c r="B1232" s="172">
        <v>19757.217924620982</v>
      </c>
      <c r="C1232">
        <f t="shared" si="20"/>
        <v>2</v>
      </c>
      <c r="D1232"/>
    </row>
    <row r="1233" spans="1:4" ht="16" x14ac:dyDescent="0.2">
      <c r="A1233" s="168">
        <v>42785.374999905158</v>
      </c>
      <c r="B1233" s="171">
        <v>20189.568746829944</v>
      </c>
      <c r="C1233">
        <f t="shared" si="20"/>
        <v>2</v>
      </c>
      <c r="D1233"/>
    </row>
    <row r="1234" spans="1:4" ht="16" x14ac:dyDescent="0.2">
      <c r="A1234" s="169">
        <v>42785.416666571822</v>
      </c>
      <c r="B1234" s="172">
        <v>20402.579084994381</v>
      </c>
      <c r="C1234">
        <f t="shared" si="20"/>
        <v>2</v>
      </c>
      <c r="D1234"/>
    </row>
    <row r="1235" spans="1:4" ht="16" x14ac:dyDescent="0.2">
      <c r="A1235" s="168">
        <v>42785.458333238486</v>
      </c>
      <c r="B1235" s="171">
        <v>20670.717781468546</v>
      </c>
      <c r="C1235">
        <f t="shared" si="20"/>
        <v>2</v>
      </c>
      <c r="D1235"/>
    </row>
    <row r="1236" spans="1:4" ht="16" x14ac:dyDescent="0.2">
      <c r="A1236" s="169">
        <v>42785.499999905151</v>
      </c>
      <c r="B1236" s="172">
        <v>20710.573547273278</v>
      </c>
      <c r="C1236">
        <f t="shared" si="20"/>
        <v>2</v>
      </c>
      <c r="D1236"/>
    </row>
    <row r="1237" spans="1:4" ht="16" x14ac:dyDescent="0.2">
      <c r="A1237" s="168">
        <v>42785.541666571815</v>
      </c>
      <c r="B1237" s="171">
        <v>20701.096028172557</v>
      </c>
      <c r="C1237">
        <f t="shared" si="20"/>
        <v>2</v>
      </c>
      <c r="D1237"/>
    </row>
    <row r="1238" spans="1:4" ht="16" x14ac:dyDescent="0.2">
      <c r="A1238" s="169">
        <v>42785.583333238479</v>
      </c>
      <c r="B1238" s="172">
        <v>21023.642366872711</v>
      </c>
      <c r="C1238">
        <f t="shared" si="20"/>
        <v>2</v>
      </c>
      <c r="D1238"/>
    </row>
    <row r="1239" spans="1:4" ht="16" x14ac:dyDescent="0.2">
      <c r="A1239" s="168">
        <v>42785.624999905143</v>
      </c>
      <c r="B1239" s="171">
        <v>21140.246167070327</v>
      </c>
      <c r="C1239">
        <f t="shared" si="20"/>
        <v>2</v>
      </c>
      <c r="D1239"/>
    </row>
    <row r="1240" spans="1:4" ht="16" x14ac:dyDescent="0.2">
      <c r="A1240" s="169">
        <v>42785.666666571808</v>
      </c>
      <c r="B1240" s="172">
        <v>21586.806254822215</v>
      </c>
      <c r="C1240">
        <f t="shared" si="20"/>
        <v>2</v>
      </c>
      <c r="D1240"/>
    </row>
    <row r="1241" spans="1:4" ht="16" x14ac:dyDescent="0.2">
      <c r="A1241" s="168">
        <v>42785.708333238472</v>
      </c>
      <c r="B1241" s="171">
        <v>22552.472880911861</v>
      </c>
      <c r="C1241">
        <f t="shared" si="20"/>
        <v>2</v>
      </c>
      <c r="D1241"/>
    </row>
    <row r="1242" spans="1:4" ht="16" x14ac:dyDescent="0.2">
      <c r="A1242" s="169">
        <v>42785.749999905136</v>
      </c>
      <c r="B1242" s="172">
        <v>24393.294716329849</v>
      </c>
      <c r="C1242">
        <f t="shared" si="20"/>
        <v>2</v>
      </c>
      <c r="D1242"/>
    </row>
    <row r="1243" spans="1:4" ht="16" x14ac:dyDescent="0.2">
      <c r="A1243" s="168">
        <v>42785.7916665718</v>
      </c>
      <c r="B1243" s="171">
        <v>25826.163657218898</v>
      </c>
      <c r="C1243">
        <f t="shared" si="20"/>
        <v>2</v>
      </c>
      <c r="D1243"/>
    </row>
    <row r="1244" spans="1:4" ht="16" x14ac:dyDescent="0.2">
      <c r="A1244" s="169">
        <v>42785.833333238465</v>
      </c>
      <c r="B1244" s="172">
        <v>25596.865384921985</v>
      </c>
      <c r="C1244">
        <f t="shared" si="20"/>
        <v>2</v>
      </c>
      <c r="D1244"/>
    </row>
    <row r="1245" spans="1:4" ht="16" x14ac:dyDescent="0.2">
      <c r="A1245" s="168">
        <v>42785.874999905129</v>
      </c>
      <c r="B1245" s="171">
        <v>24974.148858746623</v>
      </c>
      <c r="C1245">
        <f t="shared" si="20"/>
        <v>2</v>
      </c>
      <c r="D1245"/>
    </row>
    <row r="1246" spans="1:4" ht="16" x14ac:dyDescent="0.2">
      <c r="A1246" s="169">
        <v>42785.916666571793</v>
      </c>
      <c r="B1246" s="172">
        <v>23980.253623810815</v>
      </c>
      <c r="C1246">
        <f t="shared" si="20"/>
        <v>2</v>
      </c>
      <c r="D1246"/>
    </row>
    <row r="1247" spans="1:4" ht="16" x14ac:dyDescent="0.2">
      <c r="A1247" s="168">
        <v>42785.958333238457</v>
      </c>
      <c r="B1247" s="171">
        <v>22422.039427815089</v>
      </c>
      <c r="C1247">
        <f t="shared" si="20"/>
        <v>2</v>
      </c>
      <c r="D1247"/>
    </row>
    <row r="1248" spans="1:4" ht="16" x14ac:dyDescent="0.2">
      <c r="A1248" s="169">
        <v>42785.999999905122</v>
      </c>
      <c r="B1248" s="172">
        <v>20805.906394874892</v>
      </c>
      <c r="C1248">
        <f t="shared" si="20"/>
        <v>2</v>
      </c>
      <c r="D1248"/>
    </row>
    <row r="1249" spans="1:4" ht="16" x14ac:dyDescent="0.2">
      <c r="A1249" s="168">
        <v>42786.041666571786</v>
      </c>
      <c r="B1249" s="171">
        <v>19999.907726574067</v>
      </c>
      <c r="C1249">
        <f t="shared" si="20"/>
        <v>2</v>
      </c>
      <c r="D1249"/>
    </row>
    <row r="1250" spans="1:4" ht="16" x14ac:dyDescent="0.2">
      <c r="A1250" s="169">
        <v>42786.08333323845</v>
      </c>
      <c r="B1250" s="172">
        <v>19694.681438942302</v>
      </c>
      <c r="C1250">
        <f t="shared" si="20"/>
        <v>2</v>
      </c>
      <c r="D1250"/>
    </row>
    <row r="1251" spans="1:4" ht="16" x14ac:dyDescent="0.2">
      <c r="A1251" s="168">
        <v>42786.124999905114</v>
      </c>
      <c r="B1251" s="171">
        <v>19321.310523721957</v>
      </c>
      <c r="C1251">
        <f t="shared" si="20"/>
        <v>2</v>
      </c>
      <c r="D1251"/>
    </row>
    <row r="1252" spans="1:4" ht="16" x14ac:dyDescent="0.2">
      <c r="A1252" s="169">
        <v>42786.166666571778</v>
      </c>
      <c r="B1252" s="172">
        <v>19318.743765754163</v>
      </c>
      <c r="C1252">
        <f t="shared" si="20"/>
        <v>2</v>
      </c>
      <c r="D1252"/>
    </row>
    <row r="1253" spans="1:4" ht="16" x14ac:dyDescent="0.2">
      <c r="A1253" s="168">
        <v>42786.208333238443</v>
      </c>
      <c r="B1253" s="171">
        <v>19721.422433883141</v>
      </c>
      <c r="C1253">
        <f t="shared" si="20"/>
        <v>2</v>
      </c>
      <c r="D1253"/>
    </row>
    <row r="1254" spans="1:4" ht="16" x14ac:dyDescent="0.2">
      <c r="A1254" s="169">
        <v>42786.249999905107</v>
      </c>
      <c r="B1254" s="172">
        <v>20275.272540636459</v>
      </c>
      <c r="C1254">
        <f t="shared" si="20"/>
        <v>2</v>
      </c>
      <c r="D1254"/>
    </row>
    <row r="1255" spans="1:4" ht="16" x14ac:dyDescent="0.2">
      <c r="A1255" s="168">
        <v>42786.291666571771</v>
      </c>
      <c r="B1255" s="171">
        <v>21710.181942751704</v>
      </c>
      <c r="C1255">
        <f t="shared" si="20"/>
        <v>2</v>
      </c>
      <c r="D1255"/>
    </row>
    <row r="1256" spans="1:4" ht="16" x14ac:dyDescent="0.2">
      <c r="A1256" s="169">
        <v>42786.333333238435</v>
      </c>
      <c r="B1256" s="172">
        <v>22518.420712679799</v>
      </c>
      <c r="C1256">
        <f t="shared" si="20"/>
        <v>2</v>
      </c>
      <c r="D1256"/>
    </row>
    <row r="1257" spans="1:4" ht="16" x14ac:dyDescent="0.2">
      <c r="A1257" s="168">
        <v>42786.3749999051</v>
      </c>
      <c r="B1257" s="171">
        <v>23393.300749016653</v>
      </c>
      <c r="C1257">
        <f t="shared" si="20"/>
        <v>2</v>
      </c>
      <c r="D1257"/>
    </row>
    <row r="1258" spans="1:4" ht="16" x14ac:dyDescent="0.2">
      <c r="A1258" s="169">
        <v>42786.416666571764</v>
      </c>
      <c r="B1258" s="172">
        <v>24042.77874272786</v>
      </c>
      <c r="C1258">
        <f t="shared" si="20"/>
        <v>2</v>
      </c>
      <c r="D1258"/>
    </row>
    <row r="1259" spans="1:4" ht="16" x14ac:dyDescent="0.2">
      <c r="A1259" s="168">
        <v>42786.458333238428</v>
      </c>
      <c r="B1259" s="171">
        <v>24312.15863436391</v>
      </c>
      <c r="C1259">
        <f t="shared" si="20"/>
        <v>2</v>
      </c>
      <c r="D1259"/>
    </row>
    <row r="1260" spans="1:4" ht="16" x14ac:dyDescent="0.2">
      <c r="A1260" s="169">
        <v>42786.499999905092</v>
      </c>
      <c r="B1260" s="172">
        <v>24575.869453791089</v>
      </c>
      <c r="C1260">
        <f t="shared" si="20"/>
        <v>2</v>
      </c>
      <c r="D1260"/>
    </row>
    <row r="1261" spans="1:4" ht="16" x14ac:dyDescent="0.2">
      <c r="A1261" s="168">
        <v>42786.541666571757</v>
      </c>
      <c r="B1261" s="171">
        <v>24639.241753419628</v>
      </c>
      <c r="C1261">
        <f t="shared" si="20"/>
        <v>2</v>
      </c>
      <c r="D1261"/>
    </row>
    <row r="1262" spans="1:4" ht="16" x14ac:dyDescent="0.2">
      <c r="A1262" s="169">
        <v>42786.583333238421</v>
      </c>
      <c r="B1262" s="172">
        <v>24890.03886737124</v>
      </c>
      <c r="C1262">
        <f t="shared" si="20"/>
        <v>2</v>
      </c>
      <c r="D1262"/>
    </row>
    <row r="1263" spans="1:4" ht="16" x14ac:dyDescent="0.2">
      <c r="A1263" s="168">
        <v>42786.624999905085</v>
      </c>
      <c r="B1263" s="171">
        <v>24987.395437502579</v>
      </c>
      <c r="C1263">
        <f t="shared" si="20"/>
        <v>2</v>
      </c>
      <c r="D1263"/>
    </row>
    <row r="1264" spans="1:4" ht="16" x14ac:dyDescent="0.2">
      <c r="A1264" s="169">
        <v>42786.666666571749</v>
      </c>
      <c r="B1264" s="172">
        <v>24865.190278619437</v>
      </c>
      <c r="C1264">
        <f t="shared" si="20"/>
        <v>2</v>
      </c>
      <c r="D1264"/>
    </row>
    <row r="1265" spans="1:4" ht="16" x14ac:dyDescent="0.2">
      <c r="A1265" s="168">
        <v>42786.708333238414</v>
      </c>
      <c r="B1265" s="171">
        <v>25419.677211529357</v>
      </c>
      <c r="C1265">
        <f t="shared" si="20"/>
        <v>2</v>
      </c>
      <c r="D1265"/>
    </row>
    <row r="1266" spans="1:4" ht="16" x14ac:dyDescent="0.2">
      <c r="A1266" s="169">
        <v>42786.749999905078</v>
      </c>
      <c r="B1266" s="172">
        <v>26914.541564718609</v>
      </c>
      <c r="C1266">
        <f t="shared" ref="C1266:C1329" si="21">MONTH(A1266)</f>
        <v>2</v>
      </c>
      <c r="D1266"/>
    </row>
    <row r="1267" spans="1:4" ht="16" x14ac:dyDescent="0.2">
      <c r="A1267" s="168">
        <v>42786.791666571742</v>
      </c>
      <c r="B1267" s="171">
        <v>28185.75071239502</v>
      </c>
      <c r="C1267">
        <f t="shared" si="21"/>
        <v>2</v>
      </c>
      <c r="D1267"/>
    </row>
    <row r="1268" spans="1:4" ht="16" x14ac:dyDescent="0.2">
      <c r="A1268" s="169">
        <v>42786.833333238406</v>
      </c>
      <c r="B1268" s="172">
        <v>27522.716564770581</v>
      </c>
      <c r="C1268">
        <f t="shared" si="21"/>
        <v>2</v>
      </c>
      <c r="D1268"/>
    </row>
    <row r="1269" spans="1:4" ht="16" x14ac:dyDescent="0.2">
      <c r="A1269" s="168">
        <v>42786.874999905071</v>
      </c>
      <c r="B1269" s="171">
        <v>26623.156135175741</v>
      </c>
      <c r="C1269">
        <f t="shared" si="21"/>
        <v>2</v>
      </c>
      <c r="D1269"/>
    </row>
    <row r="1270" spans="1:4" ht="16" x14ac:dyDescent="0.2">
      <c r="A1270" s="169">
        <v>42786.916666571735</v>
      </c>
      <c r="B1270" s="172">
        <v>25251.582651913126</v>
      </c>
      <c r="C1270">
        <f t="shared" si="21"/>
        <v>2</v>
      </c>
      <c r="D1270"/>
    </row>
    <row r="1271" spans="1:4" ht="16" x14ac:dyDescent="0.2">
      <c r="A1271" s="168">
        <v>42786.958333238399</v>
      </c>
      <c r="B1271" s="171">
        <v>23347.657897856327</v>
      </c>
      <c r="C1271">
        <f t="shared" si="21"/>
        <v>2</v>
      </c>
      <c r="D1271"/>
    </row>
    <row r="1272" spans="1:4" ht="16" x14ac:dyDescent="0.2">
      <c r="A1272" s="169">
        <v>42786.999999905063</v>
      </c>
      <c r="B1272" s="172">
        <v>21697.493903030405</v>
      </c>
      <c r="C1272">
        <f t="shared" si="21"/>
        <v>2</v>
      </c>
      <c r="D1272"/>
    </row>
    <row r="1273" spans="1:4" ht="16" x14ac:dyDescent="0.2">
      <c r="A1273" s="168">
        <v>42787.041666571728</v>
      </c>
      <c r="B1273" s="171">
        <v>20569.885414558259</v>
      </c>
      <c r="C1273">
        <f t="shared" si="21"/>
        <v>2</v>
      </c>
      <c r="D1273"/>
    </row>
    <row r="1274" spans="1:4" ht="16" x14ac:dyDescent="0.2">
      <c r="A1274" s="169">
        <v>42787.083333238392</v>
      </c>
      <c r="B1274" s="172">
        <v>20086.351781114769</v>
      </c>
      <c r="C1274">
        <f t="shared" si="21"/>
        <v>2</v>
      </c>
      <c r="D1274"/>
    </row>
    <row r="1275" spans="1:4" ht="16" x14ac:dyDescent="0.2">
      <c r="A1275" s="168">
        <v>42787.124999905056</v>
      </c>
      <c r="B1275" s="171">
        <v>19777.721424303279</v>
      </c>
      <c r="C1275">
        <f t="shared" si="21"/>
        <v>2</v>
      </c>
      <c r="D1275"/>
    </row>
    <row r="1276" spans="1:4" ht="16" x14ac:dyDescent="0.2">
      <c r="A1276" s="169">
        <v>42787.16666657172</v>
      </c>
      <c r="B1276" s="172">
        <v>19698.435533480679</v>
      </c>
      <c r="C1276">
        <f t="shared" si="21"/>
        <v>2</v>
      </c>
      <c r="D1276"/>
    </row>
    <row r="1277" spans="1:4" ht="16" x14ac:dyDescent="0.2">
      <c r="A1277" s="168">
        <v>42787.208333238385</v>
      </c>
      <c r="B1277" s="171">
        <v>19985.683690727219</v>
      </c>
      <c r="C1277">
        <f t="shared" si="21"/>
        <v>2</v>
      </c>
      <c r="D1277"/>
    </row>
    <row r="1278" spans="1:4" ht="16" x14ac:dyDescent="0.2">
      <c r="A1278" s="169">
        <v>42787.249999905049</v>
      </c>
      <c r="B1278" s="172">
        <v>21164.332603876366</v>
      </c>
      <c r="C1278">
        <f t="shared" si="21"/>
        <v>2</v>
      </c>
      <c r="D1278"/>
    </row>
    <row r="1279" spans="1:4" ht="16" x14ac:dyDescent="0.2">
      <c r="A1279" s="168">
        <v>42787.291666571713</v>
      </c>
      <c r="B1279" s="171">
        <v>23555.033887806941</v>
      </c>
      <c r="C1279">
        <f t="shared" si="21"/>
        <v>2</v>
      </c>
      <c r="D1279"/>
    </row>
    <row r="1280" spans="1:4" ht="16" x14ac:dyDescent="0.2">
      <c r="A1280" s="169">
        <v>42787.333333238377</v>
      </c>
      <c r="B1280" s="172">
        <v>24658.788466405389</v>
      </c>
      <c r="C1280">
        <f t="shared" si="21"/>
        <v>2</v>
      </c>
      <c r="D1280"/>
    </row>
    <row r="1281" spans="1:4" ht="16" x14ac:dyDescent="0.2">
      <c r="A1281" s="168">
        <v>42787.374999905041</v>
      </c>
      <c r="B1281" s="171">
        <v>24917.35805599832</v>
      </c>
      <c r="C1281">
        <f t="shared" si="21"/>
        <v>2</v>
      </c>
      <c r="D1281"/>
    </row>
    <row r="1282" spans="1:4" ht="16" x14ac:dyDescent="0.2">
      <c r="A1282" s="169">
        <v>42787.416666571706</v>
      </c>
      <c r="B1282" s="172">
        <v>24825.019331079224</v>
      </c>
      <c r="C1282">
        <f t="shared" si="21"/>
        <v>2</v>
      </c>
      <c r="D1282"/>
    </row>
    <row r="1283" spans="1:4" ht="16" x14ac:dyDescent="0.2">
      <c r="A1283" s="168">
        <v>42787.45833323837</v>
      </c>
      <c r="B1283" s="171">
        <v>24772.388017913585</v>
      </c>
      <c r="C1283">
        <f t="shared" si="21"/>
        <v>2</v>
      </c>
      <c r="D1283"/>
    </row>
    <row r="1284" spans="1:4" ht="16" x14ac:dyDescent="0.2">
      <c r="A1284" s="169">
        <v>42787.499999905034</v>
      </c>
      <c r="B1284" s="172">
        <v>24745.461613030169</v>
      </c>
      <c r="C1284">
        <f t="shared" si="21"/>
        <v>2</v>
      </c>
      <c r="D1284"/>
    </row>
    <row r="1285" spans="1:4" ht="16" x14ac:dyDescent="0.2">
      <c r="A1285" s="168">
        <v>42787.541666571698</v>
      </c>
      <c r="B1285" s="171">
        <v>24915.833125136785</v>
      </c>
      <c r="C1285">
        <f t="shared" si="21"/>
        <v>2</v>
      </c>
      <c r="D1285"/>
    </row>
    <row r="1286" spans="1:4" ht="16" x14ac:dyDescent="0.2">
      <c r="A1286" s="169">
        <v>42787.583333238363</v>
      </c>
      <c r="B1286" s="172">
        <v>25324.647042883775</v>
      </c>
      <c r="C1286">
        <f t="shared" si="21"/>
        <v>2</v>
      </c>
      <c r="D1286"/>
    </row>
    <row r="1287" spans="1:4" ht="16" x14ac:dyDescent="0.2">
      <c r="A1287" s="168">
        <v>42787.624999905027</v>
      </c>
      <c r="B1287" s="171">
        <v>24969.666267640681</v>
      </c>
      <c r="C1287">
        <f t="shared" si="21"/>
        <v>2</v>
      </c>
      <c r="D1287"/>
    </row>
    <row r="1288" spans="1:4" ht="16" x14ac:dyDescent="0.2">
      <c r="A1288" s="169">
        <v>42787.666666571691</v>
      </c>
      <c r="B1288" s="172">
        <v>24919.019550364796</v>
      </c>
      <c r="C1288">
        <f t="shared" si="21"/>
        <v>2</v>
      </c>
      <c r="D1288"/>
    </row>
    <row r="1289" spans="1:4" ht="16" x14ac:dyDescent="0.2">
      <c r="A1289" s="168">
        <v>42787.708333238355</v>
      </c>
      <c r="B1289" s="171">
        <v>25411.530768533525</v>
      </c>
      <c r="C1289">
        <f t="shared" si="21"/>
        <v>2</v>
      </c>
      <c r="D1289"/>
    </row>
    <row r="1290" spans="1:4" ht="16" x14ac:dyDescent="0.2">
      <c r="A1290" s="169">
        <v>42787.74999990502</v>
      </c>
      <c r="B1290" s="172">
        <v>26976.485246848206</v>
      </c>
      <c r="C1290">
        <f t="shared" si="21"/>
        <v>2</v>
      </c>
      <c r="D1290"/>
    </row>
    <row r="1291" spans="1:4" ht="16" x14ac:dyDescent="0.2">
      <c r="A1291" s="168">
        <v>42787.791666571684</v>
      </c>
      <c r="B1291" s="171">
        <v>28578.507395295219</v>
      </c>
      <c r="C1291">
        <f t="shared" si="21"/>
        <v>2</v>
      </c>
      <c r="D1291"/>
    </row>
    <row r="1292" spans="1:4" ht="16" x14ac:dyDescent="0.2">
      <c r="A1292" s="169">
        <v>42787.833333238348</v>
      </c>
      <c r="B1292" s="172">
        <v>28175.37133904385</v>
      </c>
      <c r="C1292">
        <f t="shared" si="21"/>
        <v>2</v>
      </c>
      <c r="D1292"/>
    </row>
    <row r="1293" spans="1:4" ht="16" x14ac:dyDescent="0.2">
      <c r="A1293" s="168">
        <v>42787.874999905012</v>
      </c>
      <c r="B1293" s="171">
        <v>27268.416803959648</v>
      </c>
      <c r="C1293">
        <f t="shared" si="21"/>
        <v>2</v>
      </c>
      <c r="D1293"/>
    </row>
    <row r="1294" spans="1:4" ht="16" x14ac:dyDescent="0.2">
      <c r="A1294" s="169">
        <v>42787.916666571677</v>
      </c>
      <c r="B1294" s="172">
        <v>25786.781111898523</v>
      </c>
      <c r="C1294">
        <f t="shared" si="21"/>
        <v>2</v>
      </c>
      <c r="D1294"/>
    </row>
    <row r="1295" spans="1:4" ht="16" x14ac:dyDescent="0.2">
      <c r="A1295" s="168">
        <v>42787.958333238341</v>
      </c>
      <c r="B1295" s="171">
        <v>23687.285956422627</v>
      </c>
      <c r="C1295">
        <f t="shared" si="21"/>
        <v>2</v>
      </c>
      <c r="D1295"/>
    </row>
    <row r="1296" spans="1:4" ht="16" x14ac:dyDescent="0.2">
      <c r="A1296" s="169">
        <v>42787.999999905005</v>
      </c>
      <c r="B1296" s="172">
        <v>21899.212144716737</v>
      </c>
      <c r="C1296">
        <f t="shared" si="21"/>
        <v>2</v>
      </c>
      <c r="D1296"/>
    </row>
    <row r="1297" spans="1:4" ht="16" x14ac:dyDescent="0.2">
      <c r="A1297" s="168">
        <v>42788.041666571669</v>
      </c>
      <c r="B1297" s="171">
        <v>20729.785084001356</v>
      </c>
      <c r="C1297">
        <f t="shared" si="21"/>
        <v>2</v>
      </c>
      <c r="D1297"/>
    </row>
    <row r="1298" spans="1:4" ht="16" x14ac:dyDescent="0.2">
      <c r="A1298" s="169">
        <v>42788.083333238334</v>
      </c>
      <c r="B1298" s="172">
        <v>20595.941570883493</v>
      </c>
      <c r="C1298">
        <f t="shared" si="21"/>
        <v>2</v>
      </c>
      <c r="D1298"/>
    </row>
    <row r="1299" spans="1:4" ht="16" x14ac:dyDescent="0.2">
      <c r="A1299" s="168">
        <v>42788.124999904998</v>
      </c>
      <c r="B1299" s="171">
        <v>20213.406779184465</v>
      </c>
      <c r="C1299">
        <f t="shared" si="21"/>
        <v>2</v>
      </c>
      <c r="D1299"/>
    </row>
    <row r="1300" spans="1:4" ht="16" x14ac:dyDescent="0.2">
      <c r="A1300" s="169">
        <v>42788.166666571662</v>
      </c>
      <c r="B1300" s="172">
        <v>20184.770269806311</v>
      </c>
      <c r="C1300">
        <f t="shared" si="21"/>
        <v>2</v>
      </c>
      <c r="D1300"/>
    </row>
    <row r="1301" spans="1:4" ht="16" x14ac:dyDescent="0.2">
      <c r="A1301" s="168">
        <v>42788.208333238326</v>
      </c>
      <c r="B1301" s="171">
        <v>20426.13001853236</v>
      </c>
      <c r="C1301">
        <f t="shared" si="21"/>
        <v>2</v>
      </c>
      <c r="D1301"/>
    </row>
    <row r="1302" spans="1:4" ht="16" x14ac:dyDescent="0.2">
      <c r="A1302" s="169">
        <v>42788.249999904991</v>
      </c>
      <c r="B1302" s="172">
        <v>21737.394721459357</v>
      </c>
      <c r="C1302">
        <f t="shared" si="21"/>
        <v>2</v>
      </c>
      <c r="D1302"/>
    </row>
    <row r="1303" spans="1:4" ht="16" x14ac:dyDescent="0.2">
      <c r="A1303" s="168">
        <v>42788.291666571655</v>
      </c>
      <c r="B1303" s="171">
        <v>24102.195794101524</v>
      </c>
      <c r="C1303">
        <f t="shared" si="21"/>
        <v>2</v>
      </c>
      <c r="D1303"/>
    </row>
    <row r="1304" spans="1:4" ht="16" x14ac:dyDescent="0.2">
      <c r="A1304" s="169">
        <v>42788.333333238319</v>
      </c>
      <c r="B1304" s="172">
        <v>25009.100667688854</v>
      </c>
      <c r="C1304">
        <f t="shared" si="21"/>
        <v>2</v>
      </c>
      <c r="D1304"/>
    </row>
    <row r="1305" spans="1:4" ht="16" x14ac:dyDescent="0.2">
      <c r="A1305" s="168">
        <v>42788.374999904983</v>
      </c>
      <c r="B1305" s="171">
        <v>24571.463278803923</v>
      </c>
      <c r="C1305">
        <f t="shared" si="21"/>
        <v>2</v>
      </c>
      <c r="D1305"/>
    </row>
    <row r="1306" spans="1:4" ht="16" x14ac:dyDescent="0.2">
      <c r="A1306" s="169">
        <v>42788.416666571648</v>
      </c>
      <c r="B1306" s="172">
        <v>23995.482017373088</v>
      </c>
      <c r="C1306">
        <f t="shared" si="21"/>
        <v>2</v>
      </c>
      <c r="D1306"/>
    </row>
    <row r="1307" spans="1:4" ht="16" x14ac:dyDescent="0.2">
      <c r="A1307" s="168">
        <v>42788.458333238312</v>
      </c>
      <c r="B1307" s="171">
        <v>24281.042470664044</v>
      </c>
      <c r="C1307">
        <f t="shared" si="21"/>
        <v>2</v>
      </c>
      <c r="D1307"/>
    </row>
    <row r="1308" spans="1:4" ht="16" x14ac:dyDescent="0.2">
      <c r="A1308" s="169">
        <v>42788.499999904976</v>
      </c>
      <c r="B1308" s="172">
        <v>24159.33208159047</v>
      </c>
      <c r="C1308">
        <f t="shared" si="21"/>
        <v>2</v>
      </c>
      <c r="D1308"/>
    </row>
    <row r="1309" spans="1:4" ht="16" x14ac:dyDescent="0.2">
      <c r="A1309" s="168">
        <v>42788.54166657164</v>
      </c>
      <c r="B1309" s="171">
        <v>24003.632993645082</v>
      </c>
      <c r="C1309">
        <f t="shared" si="21"/>
        <v>2</v>
      </c>
      <c r="D1309"/>
    </row>
    <row r="1310" spans="1:4" ht="16" x14ac:dyDescent="0.2">
      <c r="A1310" s="169">
        <v>42788.583333238304</v>
      </c>
      <c r="B1310" s="172">
        <v>23856.282711553962</v>
      </c>
      <c r="C1310">
        <f t="shared" si="21"/>
        <v>2</v>
      </c>
      <c r="D1310"/>
    </row>
    <row r="1311" spans="1:4" ht="16" x14ac:dyDescent="0.2">
      <c r="A1311" s="168">
        <v>42788.624999904969</v>
      </c>
      <c r="B1311" s="171">
        <v>23914.02669491023</v>
      </c>
      <c r="C1311">
        <f t="shared" si="21"/>
        <v>2</v>
      </c>
      <c r="D1311"/>
    </row>
    <row r="1312" spans="1:4" ht="16" x14ac:dyDescent="0.2">
      <c r="A1312" s="169">
        <v>42788.666666571633</v>
      </c>
      <c r="B1312" s="172">
        <v>24483.583761771752</v>
      </c>
      <c r="C1312">
        <f t="shared" si="21"/>
        <v>2</v>
      </c>
      <c r="D1312"/>
    </row>
    <row r="1313" spans="1:4" ht="16" x14ac:dyDescent="0.2">
      <c r="A1313" s="168">
        <v>42788.708333238297</v>
      </c>
      <c r="B1313" s="171">
        <v>25073.392304560824</v>
      </c>
      <c r="C1313">
        <f t="shared" si="21"/>
        <v>2</v>
      </c>
      <c r="D1313"/>
    </row>
    <row r="1314" spans="1:4" ht="16" x14ac:dyDescent="0.2">
      <c r="A1314" s="169">
        <v>42788.749999904961</v>
      </c>
      <c r="B1314" s="172">
        <v>26775.33641659181</v>
      </c>
      <c r="C1314">
        <f t="shared" si="21"/>
        <v>2</v>
      </c>
      <c r="D1314"/>
    </row>
    <row r="1315" spans="1:4" ht="16" x14ac:dyDescent="0.2">
      <c r="A1315" s="168">
        <v>42788.791666571626</v>
      </c>
      <c r="B1315" s="171">
        <v>28751.00017489968</v>
      </c>
      <c r="C1315">
        <f t="shared" si="21"/>
        <v>2</v>
      </c>
      <c r="D1315"/>
    </row>
    <row r="1316" spans="1:4" ht="16" x14ac:dyDescent="0.2">
      <c r="A1316" s="169">
        <v>42788.83333323829</v>
      </c>
      <c r="B1316" s="172">
        <v>28684.51575663123</v>
      </c>
      <c r="C1316">
        <f t="shared" si="21"/>
        <v>2</v>
      </c>
      <c r="D1316"/>
    </row>
    <row r="1317" spans="1:4" ht="16" x14ac:dyDescent="0.2">
      <c r="A1317" s="168">
        <v>42788.874999904954</v>
      </c>
      <c r="B1317" s="171">
        <v>27904.777373832432</v>
      </c>
      <c r="C1317">
        <f t="shared" si="21"/>
        <v>2</v>
      </c>
      <c r="D1317"/>
    </row>
    <row r="1318" spans="1:4" ht="16" x14ac:dyDescent="0.2">
      <c r="A1318" s="169">
        <v>42788.916666571618</v>
      </c>
      <c r="B1318" s="172">
        <v>26492.462238972759</v>
      </c>
      <c r="C1318">
        <f t="shared" si="21"/>
        <v>2</v>
      </c>
      <c r="D1318"/>
    </row>
    <row r="1319" spans="1:4" ht="16" x14ac:dyDescent="0.2">
      <c r="A1319" s="168">
        <v>42788.958333238283</v>
      </c>
      <c r="B1319" s="171">
        <v>24442.650448369557</v>
      </c>
      <c r="C1319">
        <f t="shared" si="21"/>
        <v>2</v>
      </c>
      <c r="D1319"/>
    </row>
    <row r="1320" spans="1:4" ht="16" x14ac:dyDescent="0.2">
      <c r="A1320" s="169">
        <v>42788.999999904947</v>
      </c>
      <c r="B1320" s="172">
        <v>22795.328289217825</v>
      </c>
      <c r="C1320">
        <f t="shared" si="21"/>
        <v>2</v>
      </c>
      <c r="D1320"/>
    </row>
    <row r="1321" spans="1:4" ht="16" x14ac:dyDescent="0.2">
      <c r="A1321" s="168">
        <v>42789.041666571611</v>
      </c>
      <c r="B1321" s="171">
        <v>22155.276964351313</v>
      </c>
      <c r="C1321">
        <f t="shared" si="21"/>
        <v>2</v>
      </c>
      <c r="D1321"/>
    </row>
    <row r="1322" spans="1:4" ht="16" x14ac:dyDescent="0.2">
      <c r="A1322" s="169">
        <v>42789.083333238275</v>
      </c>
      <c r="B1322" s="172">
        <v>21516.66625165565</v>
      </c>
      <c r="C1322">
        <f t="shared" si="21"/>
        <v>2</v>
      </c>
      <c r="D1322"/>
    </row>
    <row r="1323" spans="1:4" ht="16" x14ac:dyDescent="0.2">
      <c r="A1323" s="168">
        <v>42789.12499990494</v>
      </c>
      <c r="B1323" s="171">
        <v>21089.691730904531</v>
      </c>
      <c r="C1323">
        <f t="shared" si="21"/>
        <v>2</v>
      </c>
      <c r="D1323"/>
    </row>
    <row r="1324" spans="1:4" ht="16" x14ac:dyDescent="0.2">
      <c r="A1324" s="169">
        <v>42789.166666571604</v>
      </c>
      <c r="B1324" s="172">
        <v>21068.512170733196</v>
      </c>
      <c r="C1324">
        <f t="shared" si="21"/>
        <v>2</v>
      </c>
      <c r="D1324"/>
    </row>
    <row r="1325" spans="1:4" ht="16" x14ac:dyDescent="0.2">
      <c r="A1325" s="168">
        <v>42789.208333238268</v>
      </c>
      <c r="B1325" s="171">
        <v>21509.902754443745</v>
      </c>
      <c r="C1325">
        <f t="shared" si="21"/>
        <v>2</v>
      </c>
      <c r="D1325"/>
    </row>
    <row r="1326" spans="1:4" ht="16" x14ac:dyDescent="0.2">
      <c r="A1326" s="169">
        <v>42789.249999904932</v>
      </c>
      <c r="B1326" s="172">
        <v>22821.475421734129</v>
      </c>
      <c r="C1326">
        <f t="shared" si="21"/>
        <v>2</v>
      </c>
      <c r="D1326"/>
    </row>
    <row r="1327" spans="1:4" ht="16" x14ac:dyDescent="0.2">
      <c r="A1327" s="168">
        <v>42789.291666571597</v>
      </c>
      <c r="B1327" s="171">
        <v>25379.369397203209</v>
      </c>
      <c r="C1327">
        <f t="shared" si="21"/>
        <v>2</v>
      </c>
      <c r="D1327"/>
    </row>
    <row r="1328" spans="1:4" ht="16" x14ac:dyDescent="0.2">
      <c r="A1328" s="169">
        <v>42789.333333238261</v>
      </c>
      <c r="B1328" s="172">
        <v>25930.937949581545</v>
      </c>
      <c r="C1328">
        <f t="shared" si="21"/>
        <v>2</v>
      </c>
      <c r="D1328"/>
    </row>
    <row r="1329" spans="1:4" ht="16" x14ac:dyDescent="0.2">
      <c r="A1329" s="168">
        <v>42789.374999904925</v>
      </c>
      <c r="B1329" s="171">
        <v>25156.850919668268</v>
      </c>
      <c r="C1329">
        <f t="shared" si="21"/>
        <v>2</v>
      </c>
      <c r="D1329"/>
    </row>
    <row r="1330" spans="1:4" ht="16" x14ac:dyDescent="0.2">
      <c r="A1330" s="169">
        <v>42789.416666571589</v>
      </c>
      <c r="B1330" s="172">
        <v>24910.096200245378</v>
      </c>
      <c r="C1330">
        <f t="shared" ref="C1330:C1393" si="22">MONTH(A1330)</f>
        <v>2</v>
      </c>
      <c r="D1330"/>
    </row>
    <row r="1331" spans="1:4" ht="16" x14ac:dyDescent="0.2">
      <c r="A1331" s="168">
        <v>42789.458333238254</v>
      </c>
      <c r="B1331" s="171">
        <v>24434.11039249205</v>
      </c>
      <c r="C1331">
        <f t="shared" si="22"/>
        <v>2</v>
      </c>
      <c r="D1331"/>
    </row>
    <row r="1332" spans="1:4" ht="16" x14ac:dyDescent="0.2">
      <c r="A1332" s="169">
        <v>42789.499999904918</v>
      </c>
      <c r="B1332" s="172">
        <v>23924.614618304884</v>
      </c>
      <c r="C1332">
        <f t="shared" si="22"/>
        <v>2</v>
      </c>
      <c r="D1332"/>
    </row>
    <row r="1333" spans="1:4" ht="16" x14ac:dyDescent="0.2">
      <c r="A1333" s="168">
        <v>42789.541666571582</v>
      </c>
      <c r="B1333" s="171">
        <v>23591.317555396385</v>
      </c>
      <c r="C1333">
        <f t="shared" si="22"/>
        <v>2</v>
      </c>
      <c r="D1333"/>
    </row>
    <row r="1334" spans="1:4" ht="16" x14ac:dyDescent="0.2">
      <c r="A1334" s="169">
        <v>42789.583333238246</v>
      </c>
      <c r="B1334" s="172">
        <v>23486.845974526801</v>
      </c>
      <c r="C1334">
        <f t="shared" si="22"/>
        <v>2</v>
      </c>
      <c r="D1334"/>
    </row>
    <row r="1335" spans="1:4" ht="16" x14ac:dyDescent="0.2">
      <c r="A1335" s="168">
        <v>42789.624999904911</v>
      </c>
      <c r="B1335" s="171">
        <v>23522.403876140688</v>
      </c>
      <c r="C1335">
        <f t="shared" si="22"/>
        <v>2</v>
      </c>
      <c r="D1335"/>
    </row>
    <row r="1336" spans="1:4" ht="16" x14ac:dyDescent="0.2">
      <c r="A1336" s="169">
        <v>42789.666666571575</v>
      </c>
      <c r="B1336" s="172">
        <v>23975.308590142562</v>
      </c>
      <c r="C1336">
        <f t="shared" si="22"/>
        <v>2</v>
      </c>
      <c r="D1336"/>
    </row>
    <row r="1337" spans="1:4" ht="16" x14ac:dyDescent="0.2">
      <c r="A1337" s="168">
        <v>42789.708333238239</v>
      </c>
      <c r="B1337" s="171">
        <v>24764.73473267768</v>
      </c>
      <c r="C1337">
        <f t="shared" si="22"/>
        <v>2</v>
      </c>
      <c r="D1337"/>
    </row>
    <row r="1338" spans="1:4" ht="16" x14ac:dyDescent="0.2">
      <c r="A1338" s="169">
        <v>42789.749999904903</v>
      </c>
      <c r="B1338" s="172">
        <v>26529.595860080935</v>
      </c>
      <c r="C1338">
        <f t="shared" si="22"/>
        <v>2</v>
      </c>
      <c r="D1338"/>
    </row>
    <row r="1339" spans="1:4" ht="16" x14ac:dyDescent="0.2">
      <c r="A1339" s="168">
        <v>42789.791666571567</v>
      </c>
      <c r="B1339" s="171">
        <v>28941.024256902452</v>
      </c>
      <c r="C1339">
        <f t="shared" si="22"/>
        <v>2</v>
      </c>
      <c r="D1339"/>
    </row>
    <row r="1340" spans="1:4" ht="16" x14ac:dyDescent="0.2">
      <c r="A1340" s="169">
        <v>42789.833333238232</v>
      </c>
      <c r="B1340" s="172">
        <v>29010.671414493547</v>
      </c>
      <c r="C1340">
        <f t="shared" si="22"/>
        <v>2</v>
      </c>
      <c r="D1340"/>
    </row>
    <row r="1341" spans="1:4" ht="16" x14ac:dyDescent="0.2">
      <c r="A1341" s="168">
        <v>42789.874999904896</v>
      </c>
      <c r="B1341" s="171">
        <v>28380.126461011907</v>
      </c>
      <c r="C1341">
        <f t="shared" si="22"/>
        <v>2</v>
      </c>
      <c r="D1341"/>
    </row>
    <row r="1342" spans="1:4" ht="16" x14ac:dyDescent="0.2">
      <c r="A1342" s="169">
        <v>42789.91666657156</v>
      </c>
      <c r="B1342" s="172">
        <v>27081.288414838986</v>
      </c>
      <c r="C1342">
        <f t="shared" si="22"/>
        <v>2</v>
      </c>
      <c r="D1342"/>
    </row>
    <row r="1343" spans="1:4" ht="16" x14ac:dyDescent="0.2">
      <c r="A1343" s="168">
        <v>42789.958333238224</v>
      </c>
      <c r="B1343" s="171">
        <v>25076.995126412072</v>
      </c>
      <c r="C1343">
        <f t="shared" si="22"/>
        <v>2</v>
      </c>
      <c r="D1343"/>
    </row>
    <row r="1344" spans="1:4" ht="16" x14ac:dyDescent="0.2">
      <c r="A1344" s="169">
        <v>42789.999999904889</v>
      </c>
      <c r="B1344" s="172">
        <v>23304.798694499103</v>
      </c>
      <c r="C1344">
        <f t="shared" si="22"/>
        <v>2</v>
      </c>
      <c r="D1344"/>
    </row>
    <row r="1345" spans="1:4" ht="16" x14ac:dyDescent="0.2">
      <c r="A1345" s="168">
        <v>42790.041666571553</v>
      </c>
      <c r="B1345" s="171">
        <v>22220.073280839795</v>
      </c>
      <c r="C1345">
        <f t="shared" si="22"/>
        <v>2</v>
      </c>
      <c r="D1345"/>
    </row>
    <row r="1346" spans="1:4" ht="16" x14ac:dyDescent="0.2">
      <c r="A1346" s="169">
        <v>42790.083333238217</v>
      </c>
      <c r="B1346" s="172">
        <v>21624.297791589175</v>
      </c>
      <c r="C1346">
        <f t="shared" si="22"/>
        <v>2</v>
      </c>
      <c r="D1346"/>
    </row>
    <row r="1347" spans="1:4" ht="16" x14ac:dyDescent="0.2">
      <c r="A1347" s="168">
        <v>42790.124999904881</v>
      </c>
      <c r="B1347" s="171">
        <v>21223.385549481322</v>
      </c>
      <c r="C1347">
        <f t="shared" si="22"/>
        <v>2</v>
      </c>
      <c r="D1347"/>
    </row>
    <row r="1348" spans="1:4" ht="16" x14ac:dyDescent="0.2">
      <c r="A1348" s="169">
        <v>42790.166666571546</v>
      </c>
      <c r="B1348" s="172">
        <v>21298.917154612664</v>
      </c>
      <c r="C1348">
        <f t="shared" si="22"/>
        <v>2</v>
      </c>
      <c r="D1348"/>
    </row>
    <row r="1349" spans="1:4" ht="16" x14ac:dyDescent="0.2">
      <c r="A1349" s="168">
        <v>42790.20833323821</v>
      </c>
      <c r="B1349" s="171">
        <v>21794.223262988595</v>
      </c>
      <c r="C1349">
        <f t="shared" si="22"/>
        <v>2</v>
      </c>
      <c r="D1349"/>
    </row>
    <row r="1350" spans="1:4" ht="16" x14ac:dyDescent="0.2">
      <c r="A1350" s="169">
        <v>42790.249999904874</v>
      </c>
      <c r="B1350" s="172">
        <v>23475.114103120573</v>
      </c>
      <c r="C1350">
        <f t="shared" si="22"/>
        <v>2</v>
      </c>
      <c r="D1350"/>
    </row>
    <row r="1351" spans="1:4" ht="16" x14ac:dyDescent="0.2">
      <c r="A1351" s="168">
        <v>42790.291666571538</v>
      </c>
      <c r="B1351" s="171">
        <v>25892.839650817852</v>
      </c>
      <c r="C1351">
        <f t="shared" si="22"/>
        <v>2</v>
      </c>
      <c r="D1351"/>
    </row>
    <row r="1352" spans="1:4" ht="16" x14ac:dyDescent="0.2">
      <c r="A1352" s="169">
        <v>42790.333333238203</v>
      </c>
      <c r="B1352" s="172">
        <v>26666.12121969958</v>
      </c>
      <c r="C1352">
        <f t="shared" si="22"/>
        <v>2</v>
      </c>
      <c r="D1352"/>
    </row>
    <row r="1353" spans="1:4" ht="16" x14ac:dyDescent="0.2">
      <c r="A1353" s="168">
        <v>42790.374999904867</v>
      </c>
      <c r="B1353" s="171">
        <v>25932.503459745007</v>
      </c>
      <c r="C1353">
        <f t="shared" si="22"/>
        <v>2</v>
      </c>
      <c r="D1353"/>
    </row>
    <row r="1354" spans="1:4" ht="16" x14ac:dyDescent="0.2">
      <c r="A1354" s="169">
        <v>42790.416666571531</v>
      </c>
      <c r="B1354" s="172">
        <v>25083.157210052534</v>
      </c>
      <c r="C1354">
        <f t="shared" si="22"/>
        <v>2</v>
      </c>
      <c r="D1354"/>
    </row>
    <row r="1355" spans="1:4" ht="16" x14ac:dyDescent="0.2">
      <c r="A1355" s="168">
        <v>42790.458333238195</v>
      </c>
      <c r="B1355" s="171">
        <v>24832.645977784501</v>
      </c>
      <c r="C1355">
        <f t="shared" si="22"/>
        <v>2</v>
      </c>
      <c r="D1355"/>
    </row>
    <row r="1356" spans="1:4" ht="16" x14ac:dyDescent="0.2">
      <c r="A1356" s="169">
        <v>42790.49999990486</v>
      </c>
      <c r="B1356" s="172">
        <v>24021.728338899306</v>
      </c>
      <c r="C1356">
        <f t="shared" si="22"/>
        <v>2</v>
      </c>
      <c r="D1356"/>
    </row>
    <row r="1357" spans="1:4" ht="16" x14ac:dyDescent="0.2">
      <c r="A1357" s="168">
        <v>42790.541666571524</v>
      </c>
      <c r="B1357" s="171">
        <v>23522.910948801637</v>
      </c>
      <c r="C1357">
        <f t="shared" si="22"/>
        <v>2</v>
      </c>
      <c r="D1357"/>
    </row>
    <row r="1358" spans="1:4" ht="16" x14ac:dyDescent="0.2">
      <c r="A1358" s="169">
        <v>42790.583333238188</v>
      </c>
      <c r="B1358" s="172">
        <v>23352.560548318466</v>
      </c>
      <c r="C1358">
        <f t="shared" si="22"/>
        <v>2</v>
      </c>
      <c r="D1358"/>
    </row>
    <row r="1359" spans="1:4" ht="16" x14ac:dyDescent="0.2">
      <c r="A1359" s="168">
        <v>42790.624999904852</v>
      </c>
      <c r="B1359" s="171">
        <v>23280.144848353993</v>
      </c>
      <c r="C1359">
        <f t="shared" si="22"/>
        <v>2</v>
      </c>
      <c r="D1359"/>
    </row>
    <row r="1360" spans="1:4" ht="16" x14ac:dyDescent="0.2">
      <c r="A1360" s="169">
        <v>42790.666666571517</v>
      </c>
      <c r="B1360" s="172">
        <v>23557.988285437928</v>
      </c>
      <c r="C1360">
        <f t="shared" si="22"/>
        <v>2</v>
      </c>
      <c r="D1360"/>
    </row>
    <row r="1361" spans="1:4" ht="16" x14ac:dyDescent="0.2">
      <c r="A1361" s="168">
        <v>42790.708333238181</v>
      </c>
      <c r="B1361" s="171">
        <v>23881.161239515626</v>
      </c>
      <c r="C1361">
        <f t="shared" si="22"/>
        <v>2</v>
      </c>
      <c r="D1361"/>
    </row>
    <row r="1362" spans="1:4" ht="16" x14ac:dyDescent="0.2">
      <c r="A1362" s="169">
        <v>42790.749999904845</v>
      </c>
      <c r="B1362" s="172">
        <v>25681.238644290443</v>
      </c>
      <c r="C1362">
        <f t="shared" si="22"/>
        <v>2</v>
      </c>
      <c r="D1362"/>
    </row>
    <row r="1363" spans="1:4" ht="16" x14ac:dyDescent="0.2">
      <c r="A1363" s="168">
        <v>42790.791666571509</v>
      </c>
      <c r="B1363" s="171">
        <v>27853.314559006933</v>
      </c>
      <c r="C1363">
        <f t="shared" si="22"/>
        <v>2</v>
      </c>
      <c r="D1363"/>
    </row>
    <row r="1364" spans="1:4" ht="16" x14ac:dyDescent="0.2">
      <c r="A1364" s="169">
        <v>42790.833333238174</v>
      </c>
      <c r="B1364" s="172">
        <v>27847.212598810635</v>
      </c>
      <c r="C1364">
        <f t="shared" si="22"/>
        <v>2</v>
      </c>
      <c r="D1364"/>
    </row>
    <row r="1365" spans="1:4" ht="16" x14ac:dyDescent="0.2">
      <c r="A1365" s="168">
        <v>42790.874999904838</v>
      </c>
      <c r="B1365" s="171">
        <v>27329.260092610857</v>
      </c>
      <c r="C1365">
        <f t="shared" si="22"/>
        <v>2</v>
      </c>
      <c r="D1365"/>
    </row>
    <row r="1366" spans="1:4" ht="16" x14ac:dyDescent="0.2">
      <c r="A1366" s="169">
        <v>42790.916666571502</v>
      </c>
      <c r="B1366" s="172">
        <v>26277.923707362843</v>
      </c>
      <c r="C1366">
        <f t="shared" si="22"/>
        <v>2</v>
      </c>
      <c r="D1366"/>
    </row>
    <row r="1367" spans="1:4" ht="16" x14ac:dyDescent="0.2">
      <c r="A1367" s="168">
        <v>42790.958333238166</v>
      </c>
      <c r="B1367" s="171">
        <v>24717.737759613876</v>
      </c>
      <c r="C1367">
        <f t="shared" si="22"/>
        <v>2</v>
      </c>
      <c r="D1367"/>
    </row>
    <row r="1368" spans="1:4" ht="16" x14ac:dyDescent="0.2">
      <c r="A1368" s="169">
        <v>42790.99999990483</v>
      </c>
      <c r="B1368" s="172">
        <v>23161.57547265591</v>
      </c>
      <c r="C1368">
        <f t="shared" si="22"/>
        <v>2</v>
      </c>
      <c r="D1368"/>
    </row>
    <row r="1369" spans="1:4" ht="16" x14ac:dyDescent="0.2">
      <c r="A1369" s="168">
        <v>42791.041666571495</v>
      </c>
      <c r="B1369" s="171">
        <v>22198.280522505691</v>
      </c>
      <c r="C1369">
        <f t="shared" si="22"/>
        <v>2</v>
      </c>
      <c r="D1369"/>
    </row>
    <row r="1370" spans="1:4" ht="16" x14ac:dyDescent="0.2">
      <c r="A1370" s="169">
        <v>42791.083333238159</v>
      </c>
      <c r="B1370" s="172">
        <v>21411.4270965941</v>
      </c>
      <c r="C1370">
        <f t="shared" si="22"/>
        <v>2</v>
      </c>
      <c r="D1370"/>
    </row>
    <row r="1371" spans="1:4" ht="16" x14ac:dyDescent="0.2">
      <c r="A1371" s="168">
        <v>42791.124999904823</v>
      </c>
      <c r="B1371" s="171">
        <v>20857.604810936427</v>
      </c>
      <c r="C1371">
        <f t="shared" si="22"/>
        <v>2</v>
      </c>
      <c r="D1371"/>
    </row>
    <row r="1372" spans="1:4" ht="16" x14ac:dyDescent="0.2">
      <c r="A1372" s="169">
        <v>42791.166666571487</v>
      </c>
      <c r="B1372" s="172">
        <v>20688.507660496209</v>
      </c>
      <c r="C1372">
        <f t="shared" si="22"/>
        <v>2</v>
      </c>
      <c r="D1372"/>
    </row>
    <row r="1373" spans="1:4" ht="16" x14ac:dyDescent="0.2">
      <c r="A1373" s="168">
        <v>42791.208333238152</v>
      </c>
      <c r="B1373" s="171">
        <v>20901.577679312661</v>
      </c>
      <c r="C1373">
        <f t="shared" si="22"/>
        <v>2</v>
      </c>
      <c r="D1373"/>
    </row>
    <row r="1374" spans="1:4" ht="16" x14ac:dyDescent="0.2">
      <c r="A1374" s="169">
        <v>42791.249999904816</v>
      </c>
      <c r="B1374" s="172">
        <v>21675.688820851345</v>
      </c>
      <c r="C1374">
        <f t="shared" si="22"/>
        <v>2</v>
      </c>
      <c r="D1374"/>
    </row>
    <row r="1375" spans="1:4" ht="16" x14ac:dyDescent="0.2">
      <c r="A1375" s="168">
        <v>42791.29166657148</v>
      </c>
      <c r="B1375" s="171">
        <v>22621.173514277671</v>
      </c>
      <c r="C1375">
        <f t="shared" si="22"/>
        <v>2</v>
      </c>
      <c r="D1375"/>
    </row>
    <row r="1376" spans="1:4" ht="16" x14ac:dyDescent="0.2">
      <c r="A1376" s="169">
        <v>42791.333333238144</v>
      </c>
      <c r="B1376" s="172">
        <v>22924.976600791968</v>
      </c>
      <c r="C1376">
        <f t="shared" si="22"/>
        <v>2</v>
      </c>
      <c r="D1376"/>
    </row>
    <row r="1377" spans="1:4" ht="16" x14ac:dyDescent="0.2">
      <c r="A1377" s="168">
        <v>42791.374999904809</v>
      </c>
      <c r="B1377" s="171">
        <v>22985.433057597875</v>
      </c>
      <c r="C1377">
        <f t="shared" si="22"/>
        <v>2</v>
      </c>
      <c r="D1377"/>
    </row>
    <row r="1378" spans="1:4" ht="16" x14ac:dyDescent="0.2">
      <c r="A1378" s="169">
        <v>42791.416666571473</v>
      </c>
      <c r="B1378" s="172">
        <v>22485.513424095727</v>
      </c>
      <c r="C1378">
        <f t="shared" si="22"/>
        <v>2</v>
      </c>
      <c r="D1378"/>
    </row>
    <row r="1379" spans="1:4" ht="16" x14ac:dyDescent="0.2">
      <c r="A1379" s="168">
        <v>42791.458333238137</v>
      </c>
      <c r="B1379" s="171">
        <v>22022.586127190632</v>
      </c>
      <c r="C1379">
        <f t="shared" si="22"/>
        <v>2</v>
      </c>
      <c r="D1379"/>
    </row>
    <row r="1380" spans="1:4" ht="16" x14ac:dyDescent="0.2">
      <c r="A1380" s="169">
        <v>42791.499999904801</v>
      </c>
      <c r="B1380" s="172">
        <v>21509.03197720848</v>
      </c>
      <c r="C1380">
        <f t="shared" si="22"/>
        <v>2</v>
      </c>
      <c r="D1380"/>
    </row>
    <row r="1381" spans="1:4" ht="16" x14ac:dyDescent="0.2">
      <c r="A1381" s="168">
        <v>42791.541666571466</v>
      </c>
      <c r="B1381" s="171">
        <v>21152.994155625012</v>
      </c>
      <c r="C1381">
        <f t="shared" si="22"/>
        <v>2</v>
      </c>
      <c r="D1381"/>
    </row>
    <row r="1382" spans="1:4" ht="16" x14ac:dyDescent="0.2">
      <c r="A1382" s="169">
        <v>42791.58333323813</v>
      </c>
      <c r="B1382" s="172">
        <v>21015.945453852513</v>
      </c>
      <c r="C1382">
        <f t="shared" si="22"/>
        <v>2</v>
      </c>
      <c r="D1382"/>
    </row>
    <row r="1383" spans="1:4" ht="16" x14ac:dyDescent="0.2">
      <c r="A1383" s="168">
        <v>42791.624999904794</v>
      </c>
      <c r="B1383" s="171">
        <v>21227.248865961406</v>
      </c>
      <c r="C1383">
        <f t="shared" si="22"/>
        <v>2</v>
      </c>
      <c r="D1383"/>
    </row>
    <row r="1384" spans="1:4" ht="16" x14ac:dyDescent="0.2">
      <c r="A1384" s="169">
        <v>42791.666666571458</v>
      </c>
      <c r="B1384" s="172">
        <v>22150.71815929345</v>
      </c>
      <c r="C1384">
        <f t="shared" si="22"/>
        <v>2</v>
      </c>
      <c r="D1384"/>
    </row>
    <row r="1385" spans="1:4" ht="16" x14ac:dyDescent="0.2">
      <c r="A1385" s="168">
        <v>42791.708333238123</v>
      </c>
      <c r="B1385" s="171">
        <v>22656.250166078094</v>
      </c>
      <c r="C1385">
        <f t="shared" si="22"/>
        <v>2</v>
      </c>
      <c r="D1385"/>
    </row>
    <row r="1386" spans="1:4" ht="16" x14ac:dyDescent="0.2">
      <c r="A1386" s="169">
        <v>42791.749999904787</v>
      </c>
      <c r="B1386" s="172">
        <v>24507.543233459171</v>
      </c>
      <c r="C1386">
        <f t="shared" si="22"/>
        <v>2</v>
      </c>
      <c r="D1386"/>
    </row>
    <row r="1387" spans="1:4" ht="16" x14ac:dyDescent="0.2">
      <c r="A1387" s="168">
        <v>42791.791666571451</v>
      </c>
      <c r="B1387" s="171">
        <v>26303.940620637768</v>
      </c>
      <c r="C1387">
        <f t="shared" si="22"/>
        <v>2</v>
      </c>
      <c r="D1387"/>
    </row>
    <row r="1388" spans="1:4" ht="16" x14ac:dyDescent="0.2">
      <c r="A1388" s="169">
        <v>42791.833333238115</v>
      </c>
      <c r="B1388" s="172">
        <v>26176.290609332853</v>
      </c>
      <c r="C1388">
        <f t="shared" si="22"/>
        <v>2</v>
      </c>
      <c r="D1388"/>
    </row>
    <row r="1389" spans="1:4" ht="16" x14ac:dyDescent="0.2">
      <c r="A1389" s="168">
        <v>42791.87499990478</v>
      </c>
      <c r="B1389" s="171">
        <v>25596.593430087873</v>
      </c>
      <c r="C1389">
        <f t="shared" si="22"/>
        <v>2</v>
      </c>
      <c r="D1389"/>
    </row>
    <row r="1390" spans="1:4" ht="16" x14ac:dyDescent="0.2">
      <c r="A1390" s="169">
        <v>42791.916666571444</v>
      </c>
      <c r="B1390" s="172">
        <v>24580.627519418118</v>
      </c>
      <c r="C1390">
        <f t="shared" si="22"/>
        <v>2</v>
      </c>
      <c r="D1390"/>
    </row>
    <row r="1391" spans="1:4" ht="16" x14ac:dyDescent="0.2">
      <c r="A1391" s="168">
        <v>42791.958333238108</v>
      </c>
      <c r="B1391" s="171">
        <v>23444.019418347587</v>
      </c>
      <c r="C1391">
        <f t="shared" si="22"/>
        <v>2</v>
      </c>
      <c r="D1391"/>
    </row>
    <row r="1392" spans="1:4" ht="16" x14ac:dyDescent="0.2">
      <c r="A1392" s="169">
        <v>42791.999999904772</v>
      </c>
      <c r="B1392" s="172">
        <v>22372.929403309889</v>
      </c>
      <c r="C1392">
        <f t="shared" si="22"/>
        <v>2</v>
      </c>
      <c r="D1392"/>
    </row>
    <row r="1393" spans="1:4" ht="16" x14ac:dyDescent="0.2">
      <c r="A1393" s="168">
        <v>42792.041666571437</v>
      </c>
      <c r="B1393" s="171">
        <v>21484.954606589137</v>
      </c>
      <c r="C1393">
        <f t="shared" si="22"/>
        <v>2</v>
      </c>
      <c r="D1393"/>
    </row>
    <row r="1394" spans="1:4" ht="16" x14ac:dyDescent="0.2">
      <c r="A1394" s="169">
        <v>42792.083333238101</v>
      </c>
      <c r="B1394" s="172">
        <v>20696.301016575751</v>
      </c>
      <c r="C1394">
        <f t="shared" ref="C1394:C1457" si="23">MONTH(A1394)</f>
        <v>2</v>
      </c>
      <c r="D1394"/>
    </row>
    <row r="1395" spans="1:4" ht="16" x14ac:dyDescent="0.2">
      <c r="A1395" s="168">
        <v>42792.124999904765</v>
      </c>
      <c r="B1395" s="171">
        <v>20205.149968739617</v>
      </c>
      <c r="C1395">
        <f t="shared" si="23"/>
        <v>2</v>
      </c>
      <c r="D1395"/>
    </row>
    <row r="1396" spans="1:4" ht="16" x14ac:dyDescent="0.2">
      <c r="A1396" s="169">
        <v>42792.166666571429</v>
      </c>
      <c r="B1396" s="172">
        <v>20004.394049001359</v>
      </c>
      <c r="C1396">
        <f t="shared" si="23"/>
        <v>2</v>
      </c>
      <c r="D1396"/>
    </row>
    <row r="1397" spans="1:4" ht="16" x14ac:dyDescent="0.2">
      <c r="A1397" s="168">
        <v>42792.208333238093</v>
      </c>
      <c r="B1397" s="171">
        <v>20147.316780305366</v>
      </c>
      <c r="C1397">
        <f t="shared" si="23"/>
        <v>2</v>
      </c>
      <c r="D1397"/>
    </row>
    <row r="1398" spans="1:4" ht="16" x14ac:dyDescent="0.2">
      <c r="A1398" s="169">
        <v>42792.249999904758</v>
      </c>
      <c r="B1398" s="172">
        <v>20409.637850205378</v>
      </c>
      <c r="C1398">
        <f t="shared" si="23"/>
        <v>2</v>
      </c>
      <c r="D1398"/>
    </row>
    <row r="1399" spans="1:4" ht="16" x14ac:dyDescent="0.2">
      <c r="A1399" s="168">
        <v>42792.291666571422</v>
      </c>
      <c r="B1399" s="171">
        <v>21020.599508847645</v>
      </c>
      <c r="C1399">
        <f t="shared" si="23"/>
        <v>2</v>
      </c>
      <c r="D1399"/>
    </row>
    <row r="1400" spans="1:4" ht="16" x14ac:dyDescent="0.2">
      <c r="A1400" s="169">
        <v>42792.333333238086</v>
      </c>
      <c r="B1400" s="172">
        <v>21220.961755379158</v>
      </c>
      <c r="C1400">
        <f t="shared" si="23"/>
        <v>2</v>
      </c>
      <c r="D1400"/>
    </row>
    <row r="1401" spans="1:4" ht="16" x14ac:dyDescent="0.2">
      <c r="A1401" s="168">
        <v>42792.37499990475</v>
      </c>
      <c r="B1401" s="171">
        <v>21156.20843454362</v>
      </c>
      <c r="C1401">
        <f t="shared" si="23"/>
        <v>2</v>
      </c>
      <c r="D1401"/>
    </row>
    <row r="1402" spans="1:4" ht="16" x14ac:dyDescent="0.2">
      <c r="A1402" s="169">
        <v>42792.416666571415</v>
      </c>
      <c r="B1402" s="172">
        <v>20885.713282154615</v>
      </c>
      <c r="C1402">
        <f t="shared" si="23"/>
        <v>2</v>
      </c>
      <c r="D1402"/>
    </row>
    <row r="1403" spans="1:4" ht="16" x14ac:dyDescent="0.2">
      <c r="A1403" s="168">
        <v>42792.458333238079</v>
      </c>
      <c r="B1403" s="171">
        <v>20562.564386248458</v>
      </c>
      <c r="C1403">
        <f t="shared" si="23"/>
        <v>2</v>
      </c>
      <c r="D1403"/>
    </row>
    <row r="1404" spans="1:4" ht="16" x14ac:dyDescent="0.2">
      <c r="A1404" s="169">
        <v>42792.499999904743</v>
      </c>
      <c r="B1404" s="172">
        <v>20294.873941562309</v>
      </c>
      <c r="C1404">
        <f t="shared" si="23"/>
        <v>2</v>
      </c>
      <c r="D1404"/>
    </row>
    <row r="1405" spans="1:4" ht="16" x14ac:dyDescent="0.2">
      <c r="A1405" s="168">
        <v>42792.541666571407</v>
      </c>
      <c r="B1405" s="171">
        <v>20151.694417779345</v>
      </c>
      <c r="C1405">
        <f t="shared" si="23"/>
        <v>2</v>
      </c>
      <c r="D1405"/>
    </row>
    <row r="1406" spans="1:4" ht="16" x14ac:dyDescent="0.2">
      <c r="A1406" s="169">
        <v>42792.583333238072</v>
      </c>
      <c r="B1406" s="172">
        <v>20087.211163511642</v>
      </c>
      <c r="C1406">
        <f t="shared" si="23"/>
        <v>2</v>
      </c>
      <c r="D1406"/>
    </row>
    <row r="1407" spans="1:4" ht="16" x14ac:dyDescent="0.2">
      <c r="A1407" s="168">
        <v>42792.624999904736</v>
      </c>
      <c r="B1407" s="171">
        <v>20259.547248616887</v>
      </c>
      <c r="C1407">
        <f t="shared" si="23"/>
        <v>2</v>
      </c>
      <c r="D1407"/>
    </row>
    <row r="1408" spans="1:4" ht="16" x14ac:dyDescent="0.2">
      <c r="A1408" s="169">
        <v>42792.6666665714</v>
      </c>
      <c r="B1408" s="172">
        <v>20921.355508448596</v>
      </c>
      <c r="C1408">
        <f t="shared" si="23"/>
        <v>2</v>
      </c>
      <c r="D1408"/>
    </row>
    <row r="1409" spans="1:4" ht="16" x14ac:dyDescent="0.2">
      <c r="A1409" s="168">
        <v>42792.708333238064</v>
      </c>
      <c r="B1409" s="171">
        <v>22042.990461754162</v>
      </c>
      <c r="C1409">
        <f t="shared" si="23"/>
        <v>2</v>
      </c>
      <c r="D1409"/>
    </row>
    <row r="1410" spans="1:4" ht="16" x14ac:dyDescent="0.2">
      <c r="A1410" s="169">
        <v>42792.749999904729</v>
      </c>
      <c r="B1410" s="172">
        <v>24140.911359809346</v>
      </c>
      <c r="C1410">
        <f t="shared" si="23"/>
        <v>2</v>
      </c>
      <c r="D1410"/>
    </row>
    <row r="1411" spans="1:4" ht="16" x14ac:dyDescent="0.2">
      <c r="A1411" s="168">
        <v>42792.791666571393</v>
      </c>
      <c r="B1411" s="171">
        <v>26530.583878912494</v>
      </c>
      <c r="C1411">
        <f t="shared" si="23"/>
        <v>2</v>
      </c>
      <c r="D1411"/>
    </row>
    <row r="1412" spans="1:4" ht="16" x14ac:dyDescent="0.2">
      <c r="A1412" s="169">
        <v>42792.833333238057</v>
      </c>
      <c r="B1412" s="172">
        <v>26529.25052476882</v>
      </c>
      <c r="C1412">
        <f t="shared" si="23"/>
        <v>2</v>
      </c>
      <c r="D1412"/>
    </row>
    <row r="1413" spans="1:4" ht="16" x14ac:dyDescent="0.2">
      <c r="A1413" s="168">
        <v>42792.874999904721</v>
      </c>
      <c r="B1413" s="171">
        <v>25931.921733804807</v>
      </c>
      <c r="C1413">
        <f t="shared" si="23"/>
        <v>2</v>
      </c>
      <c r="D1413"/>
    </row>
    <row r="1414" spans="1:4" ht="16" x14ac:dyDescent="0.2">
      <c r="A1414" s="169">
        <v>42792.916666571386</v>
      </c>
      <c r="B1414" s="172">
        <v>24768.373672973383</v>
      </c>
      <c r="C1414">
        <f t="shared" si="23"/>
        <v>2</v>
      </c>
      <c r="D1414"/>
    </row>
    <row r="1415" spans="1:4" ht="16" x14ac:dyDescent="0.2">
      <c r="A1415" s="168">
        <v>42792.95833323805</v>
      </c>
      <c r="B1415" s="171">
        <v>22986.671036561213</v>
      </c>
      <c r="C1415">
        <f t="shared" si="23"/>
        <v>2</v>
      </c>
      <c r="D1415"/>
    </row>
    <row r="1416" spans="1:4" ht="16" x14ac:dyDescent="0.2">
      <c r="A1416" s="169">
        <v>42792.999999904714</v>
      </c>
      <c r="B1416" s="172">
        <v>21656.071571257518</v>
      </c>
      <c r="C1416">
        <f t="shared" si="23"/>
        <v>2</v>
      </c>
      <c r="D1416"/>
    </row>
    <row r="1417" spans="1:4" ht="16" x14ac:dyDescent="0.2">
      <c r="A1417" s="168">
        <v>42793.041666571378</v>
      </c>
      <c r="B1417" s="171">
        <v>20639.949555090319</v>
      </c>
      <c r="C1417">
        <f t="shared" si="23"/>
        <v>2</v>
      </c>
      <c r="D1417"/>
    </row>
    <row r="1418" spans="1:4" ht="16" x14ac:dyDescent="0.2">
      <c r="A1418" s="169">
        <v>42793.083333238043</v>
      </c>
      <c r="B1418" s="172">
        <v>19963.753678949328</v>
      </c>
      <c r="C1418">
        <f t="shared" si="23"/>
        <v>2</v>
      </c>
      <c r="D1418"/>
    </row>
    <row r="1419" spans="1:4" ht="16" x14ac:dyDescent="0.2">
      <c r="A1419" s="168">
        <v>42793.124999904707</v>
      </c>
      <c r="B1419" s="171">
        <v>19642.237066084628</v>
      </c>
      <c r="C1419">
        <f t="shared" si="23"/>
        <v>2</v>
      </c>
      <c r="D1419"/>
    </row>
    <row r="1420" spans="1:4" ht="16" x14ac:dyDescent="0.2">
      <c r="A1420" s="169">
        <v>42793.166666571371</v>
      </c>
      <c r="B1420" s="172">
        <v>19704.984632842887</v>
      </c>
      <c r="C1420">
        <f t="shared" si="23"/>
        <v>2</v>
      </c>
      <c r="D1420"/>
    </row>
    <row r="1421" spans="1:4" ht="16" x14ac:dyDescent="0.2">
      <c r="A1421" s="168">
        <v>42793.208333238035</v>
      </c>
      <c r="B1421" s="171">
        <v>20442.263081910354</v>
      </c>
      <c r="C1421">
        <f t="shared" si="23"/>
        <v>2</v>
      </c>
      <c r="D1421"/>
    </row>
    <row r="1422" spans="1:4" ht="16" x14ac:dyDescent="0.2">
      <c r="A1422" s="169">
        <v>42793.2499999047</v>
      </c>
      <c r="B1422" s="172">
        <v>22022.836927476012</v>
      </c>
      <c r="C1422">
        <f t="shared" si="23"/>
        <v>2</v>
      </c>
      <c r="D1422"/>
    </row>
    <row r="1423" spans="1:4" ht="16" x14ac:dyDescent="0.2">
      <c r="A1423" s="168">
        <v>42793.291666571364</v>
      </c>
      <c r="B1423" s="171">
        <v>24611.890090625202</v>
      </c>
      <c r="C1423">
        <f t="shared" si="23"/>
        <v>2</v>
      </c>
      <c r="D1423"/>
    </row>
    <row r="1424" spans="1:4" ht="16" x14ac:dyDescent="0.2">
      <c r="A1424" s="169">
        <v>42793.333333238028</v>
      </c>
      <c r="B1424" s="172">
        <v>25980.371101810535</v>
      </c>
      <c r="C1424">
        <f t="shared" si="23"/>
        <v>2</v>
      </c>
      <c r="D1424"/>
    </row>
    <row r="1425" spans="1:4" ht="16" x14ac:dyDescent="0.2">
      <c r="A1425" s="168">
        <v>42793.374999904692</v>
      </c>
      <c r="B1425" s="171">
        <v>26041.098511830285</v>
      </c>
      <c r="C1425">
        <f t="shared" si="23"/>
        <v>2</v>
      </c>
      <c r="D1425"/>
    </row>
    <row r="1426" spans="1:4" ht="16" x14ac:dyDescent="0.2">
      <c r="A1426" s="169">
        <v>42793.416666571356</v>
      </c>
      <c r="B1426" s="172">
        <v>25922.88950928986</v>
      </c>
      <c r="C1426">
        <f t="shared" si="23"/>
        <v>2</v>
      </c>
      <c r="D1426"/>
    </row>
    <row r="1427" spans="1:4" ht="16" x14ac:dyDescent="0.2">
      <c r="A1427" s="168">
        <v>42793.458333238021</v>
      </c>
      <c r="B1427" s="171">
        <v>25981.605892891941</v>
      </c>
      <c r="C1427">
        <f t="shared" si="23"/>
        <v>2</v>
      </c>
      <c r="D1427"/>
    </row>
    <row r="1428" spans="1:4" ht="16" x14ac:dyDescent="0.2">
      <c r="A1428" s="169">
        <v>42793.499999904685</v>
      </c>
      <c r="B1428" s="172">
        <v>25747.855416493167</v>
      </c>
      <c r="C1428">
        <f t="shared" si="23"/>
        <v>2</v>
      </c>
      <c r="D1428"/>
    </row>
    <row r="1429" spans="1:4" ht="16" x14ac:dyDescent="0.2">
      <c r="A1429" s="168">
        <v>42793.541666571349</v>
      </c>
      <c r="B1429" s="171">
        <v>25529.967671751398</v>
      </c>
      <c r="C1429">
        <f t="shared" si="23"/>
        <v>2</v>
      </c>
      <c r="D1429"/>
    </row>
    <row r="1430" spans="1:4" ht="16" x14ac:dyDescent="0.2">
      <c r="A1430" s="169">
        <v>42793.583333238013</v>
      </c>
      <c r="B1430" s="172">
        <v>25464.554142957812</v>
      </c>
      <c r="C1430">
        <f t="shared" si="23"/>
        <v>2</v>
      </c>
      <c r="D1430"/>
    </row>
    <row r="1431" spans="1:4" ht="16" x14ac:dyDescent="0.2">
      <c r="A1431" s="168">
        <v>42793.624999904678</v>
      </c>
      <c r="B1431" s="171">
        <v>25302.647733234182</v>
      </c>
      <c r="C1431">
        <f t="shared" si="23"/>
        <v>2</v>
      </c>
      <c r="D1431"/>
    </row>
    <row r="1432" spans="1:4" ht="16" x14ac:dyDescent="0.2">
      <c r="A1432" s="169">
        <v>42793.666666571342</v>
      </c>
      <c r="B1432" s="172">
        <v>25572.67160270282</v>
      </c>
      <c r="C1432">
        <f t="shared" si="23"/>
        <v>2</v>
      </c>
      <c r="D1432"/>
    </row>
    <row r="1433" spans="1:4" ht="16" x14ac:dyDescent="0.2">
      <c r="A1433" s="168">
        <v>42793.708333238006</v>
      </c>
      <c r="B1433" s="171">
        <v>26038.311712935021</v>
      </c>
      <c r="C1433">
        <f t="shared" si="23"/>
        <v>2</v>
      </c>
      <c r="D1433"/>
    </row>
    <row r="1434" spans="1:4" ht="16" x14ac:dyDescent="0.2">
      <c r="A1434" s="169">
        <v>42793.74999990467</v>
      </c>
      <c r="B1434" s="172">
        <v>27487.668801632368</v>
      </c>
      <c r="C1434">
        <f t="shared" si="23"/>
        <v>2</v>
      </c>
      <c r="D1434"/>
    </row>
    <row r="1435" spans="1:4" ht="16" x14ac:dyDescent="0.2">
      <c r="A1435" s="168">
        <v>42793.791666571335</v>
      </c>
      <c r="B1435" s="171">
        <v>29297.546810853208</v>
      </c>
      <c r="C1435">
        <f t="shared" si="23"/>
        <v>2</v>
      </c>
      <c r="D1435"/>
    </row>
    <row r="1436" spans="1:4" ht="16" x14ac:dyDescent="0.2">
      <c r="A1436" s="169">
        <v>42793.833333237999</v>
      </c>
      <c r="B1436" s="172">
        <v>29150.827093505108</v>
      </c>
      <c r="C1436">
        <f t="shared" si="23"/>
        <v>2</v>
      </c>
      <c r="D1436"/>
    </row>
    <row r="1437" spans="1:4" ht="16" x14ac:dyDescent="0.2">
      <c r="A1437" s="168">
        <v>42793.874999904663</v>
      </c>
      <c r="B1437" s="171">
        <v>28260.38180935218</v>
      </c>
      <c r="C1437">
        <f t="shared" si="23"/>
        <v>2</v>
      </c>
      <c r="D1437"/>
    </row>
    <row r="1438" spans="1:4" ht="16" x14ac:dyDescent="0.2">
      <c r="A1438" s="169">
        <v>42793.916666571327</v>
      </c>
      <c r="B1438" s="172">
        <v>26670.766748685124</v>
      </c>
      <c r="C1438">
        <f t="shared" si="23"/>
        <v>2</v>
      </c>
      <c r="D1438"/>
    </row>
    <row r="1439" spans="1:4" ht="16" x14ac:dyDescent="0.2">
      <c r="A1439" s="168">
        <v>42793.958333237992</v>
      </c>
      <c r="B1439" s="171">
        <v>24655.012677402654</v>
      </c>
      <c r="C1439">
        <f t="shared" si="23"/>
        <v>2</v>
      </c>
      <c r="D1439"/>
    </row>
    <row r="1440" spans="1:4" ht="16" x14ac:dyDescent="0.2">
      <c r="A1440" s="169">
        <v>42793.999999904656</v>
      </c>
      <c r="B1440" s="172">
        <v>22969.720138814424</v>
      </c>
      <c r="C1440">
        <f t="shared" si="23"/>
        <v>2</v>
      </c>
      <c r="D1440"/>
    </row>
    <row r="1441" spans="1:4" ht="16" x14ac:dyDescent="0.2">
      <c r="A1441" s="168">
        <v>42794.04166657132</v>
      </c>
      <c r="B1441" s="171">
        <v>21683.430581626322</v>
      </c>
      <c r="C1441">
        <f t="shared" si="23"/>
        <v>2</v>
      </c>
      <c r="D1441"/>
    </row>
    <row r="1442" spans="1:4" ht="16" x14ac:dyDescent="0.2">
      <c r="A1442" s="169">
        <v>42794.083333237984</v>
      </c>
      <c r="B1442" s="172">
        <v>20958.175239213837</v>
      </c>
      <c r="C1442">
        <f t="shared" si="23"/>
        <v>2</v>
      </c>
      <c r="D1442"/>
    </row>
    <row r="1443" spans="1:4" ht="16" x14ac:dyDescent="0.2">
      <c r="A1443" s="168">
        <v>42794.124999904649</v>
      </c>
      <c r="B1443" s="171">
        <v>20565.233826167609</v>
      </c>
      <c r="C1443">
        <f t="shared" si="23"/>
        <v>2</v>
      </c>
      <c r="D1443"/>
    </row>
    <row r="1444" spans="1:4" ht="16" x14ac:dyDescent="0.2">
      <c r="A1444" s="169">
        <v>42794.166666571313</v>
      </c>
      <c r="B1444" s="172">
        <v>20515.701092170933</v>
      </c>
      <c r="C1444">
        <f t="shared" si="23"/>
        <v>2</v>
      </c>
      <c r="D1444"/>
    </row>
    <row r="1445" spans="1:4" ht="16" x14ac:dyDescent="0.2">
      <c r="A1445" s="168">
        <v>42794.208333237977</v>
      </c>
      <c r="B1445" s="171">
        <v>21208.099138621714</v>
      </c>
      <c r="C1445">
        <f t="shared" si="23"/>
        <v>2</v>
      </c>
      <c r="D1445"/>
    </row>
    <row r="1446" spans="1:4" ht="16" x14ac:dyDescent="0.2">
      <c r="A1446" s="169">
        <v>42794.249999904641</v>
      </c>
      <c r="B1446" s="172">
        <v>22703.229931417114</v>
      </c>
      <c r="C1446">
        <f t="shared" si="23"/>
        <v>2</v>
      </c>
      <c r="D1446"/>
    </row>
    <row r="1447" spans="1:4" ht="16" x14ac:dyDescent="0.2">
      <c r="A1447" s="168">
        <v>42794.291666571306</v>
      </c>
      <c r="B1447" s="171">
        <v>25320.616389774648</v>
      </c>
      <c r="C1447">
        <f t="shared" si="23"/>
        <v>2</v>
      </c>
      <c r="D1447"/>
    </row>
    <row r="1448" spans="1:4" ht="16" x14ac:dyDescent="0.2">
      <c r="A1448" s="169">
        <v>42794.33333323797</v>
      </c>
      <c r="B1448" s="172">
        <v>26127.750173934823</v>
      </c>
      <c r="C1448">
        <f t="shared" si="23"/>
        <v>2</v>
      </c>
      <c r="D1448"/>
    </row>
    <row r="1449" spans="1:4" ht="16" x14ac:dyDescent="0.2">
      <c r="A1449" s="168">
        <v>42794.374999904634</v>
      </c>
      <c r="B1449" s="171">
        <v>25370.637019427842</v>
      </c>
      <c r="C1449">
        <f t="shared" si="23"/>
        <v>2</v>
      </c>
      <c r="D1449"/>
    </row>
    <row r="1450" spans="1:4" ht="16" x14ac:dyDescent="0.2">
      <c r="A1450" s="169">
        <v>42794.416666571298</v>
      </c>
      <c r="B1450" s="172">
        <v>24679.524654144214</v>
      </c>
      <c r="C1450">
        <f t="shared" si="23"/>
        <v>2</v>
      </c>
      <c r="D1450"/>
    </row>
    <row r="1451" spans="1:4" ht="16" x14ac:dyDescent="0.2">
      <c r="A1451" s="168">
        <v>42794.458333237963</v>
      </c>
      <c r="B1451" s="171">
        <v>24017.095779889391</v>
      </c>
      <c r="C1451">
        <f t="shared" si="23"/>
        <v>2</v>
      </c>
      <c r="D1451"/>
    </row>
    <row r="1452" spans="1:4" ht="16" x14ac:dyDescent="0.2">
      <c r="A1452" s="169">
        <v>42794.499999904627</v>
      </c>
      <c r="B1452" s="172">
        <v>23508.174479764362</v>
      </c>
      <c r="C1452">
        <f t="shared" si="23"/>
        <v>2</v>
      </c>
      <c r="D1452"/>
    </row>
    <row r="1453" spans="1:4" ht="16" x14ac:dyDescent="0.2">
      <c r="A1453" s="168">
        <v>42794.541666571291</v>
      </c>
      <c r="B1453" s="171">
        <v>23139.017478632159</v>
      </c>
      <c r="C1453">
        <f t="shared" si="23"/>
        <v>2</v>
      </c>
      <c r="D1453"/>
    </row>
    <row r="1454" spans="1:4" ht="16" x14ac:dyDescent="0.2">
      <c r="A1454" s="169">
        <v>42794.583333237955</v>
      </c>
      <c r="B1454" s="172">
        <v>22961.066249354019</v>
      </c>
      <c r="C1454">
        <f t="shared" si="23"/>
        <v>2</v>
      </c>
      <c r="D1454"/>
    </row>
    <row r="1455" spans="1:4" ht="16" x14ac:dyDescent="0.2">
      <c r="A1455" s="168">
        <v>42794.624999904619</v>
      </c>
      <c r="B1455" s="171">
        <v>23022.719751869539</v>
      </c>
      <c r="C1455">
        <f t="shared" si="23"/>
        <v>2</v>
      </c>
      <c r="D1455"/>
    </row>
    <row r="1456" spans="1:4" ht="16" x14ac:dyDescent="0.2">
      <c r="A1456" s="169">
        <v>42794.666666571284</v>
      </c>
      <c r="B1456" s="172">
        <v>23250.396020041713</v>
      </c>
      <c r="C1456">
        <f t="shared" si="23"/>
        <v>2</v>
      </c>
      <c r="D1456"/>
    </row>
    <row r="1457" spans="1:4" ht="16" x14ac:dyDescent="0.2">
      <c r="A1457" s="168">
        <v>42794.708333237948</v>
      </c>
      <c r="B1457" s="171">
        <v>23905.39092784702</v>
      </c>
      <c r="C1457">
        <f t="shared" si="23"/>
        <v>2</v>
      </c>
      <c r="D1457"/>
    </row>
    <row r="1458" spans="1:4" ht="16" x14ac:dyDescent="0.2">
      <c r="A1458" s="169">
        <v>42794.749999904612</v>
      </c>
      <c r="B1458" s="172">
        <v>25728.945113715919</v>
      </c>
      <c r="C1458">
        <f t="shared" ref="C1458:C1521" si="24">MONTH(A1458)</f>
        <v>2</v>
      </c>
      <c r="D1458"/>
    </row>
    <row r="1459" spans="1:4" ht="16" x14ac:dyDescent="0.2">
      <c r="A1459" s="168">
        <v>42794.791666571276</v>
      </c>
      <c r="B1459" s="171">
        <v>28109.46663744024</v>
      </c>
      <c r="C1459">
        <f t="shared" si="24"/>
        <v>2</v>
      </c>
      <c r="D1459"/>
    </row>
    <row r="1460" spans="1:4" ht="16" x14ac:dyDescent="0.2">
      <c r="A1460" s="169">
        <v>42794.833333237941</v>
      </c>
      <c r="B1460" s="172">
        <v>28312.310726697222</v>
      </c>
      <c r="C1460">
        <f t="shared" si="24"/>
        <v>2</v>
      </c>
      <c r="D1460"/>
    </row>
    <row r="1461" spans="1:4" ht="16" x14ac:dyDescent="0.2">
      <c r="A1461" s="168">
        <v>42794.874999904605</v>
      </c>
      <c r="B1461" s="171">
        <v>27705.828851141516</v>
      </c>
      <c r="C1461">
        <f t="shared" si="24"/>
        <v>2</v>
      </c>
      <c r="D1461"/>
    </row>
    <row r="1462" spans="1:4" ht="16" x14ac:dyDescent="0.2">
      <c r="A1462" s="169">
        <v>42794.916666571269</v>
      </c>
      <c r="B1462" s="172">
        <v>26309.765400278626</v>
      </c>
      <c r="C1462">
        <f t="shared" si="24"/>
        <v>2</v>
      </c>
      <c r="D1462"/>
    </row>
    <row r="1463" spans="1:4" ht="16" x14ac:dyDescent="0.2">
      <c r="A1463" s="168">
        <v>42794.958333237933</v>
      </c>
      <c r="B1463" s="171">
        <v>24303.537753211061</v>
      </c>
      <c r="C1463">
        <f t="shared" si="24"/>
        <v>2</v>
      </c>
      <c r="D1463"/>
    </row>
    <row r="1464" spans="1:4" ht="16" x14ac:dyDescent="0.2">
      <c r="A1464" s="169">
        <v>42794.999999904598</v>
      </c>
      <c r="B1464" s="172">
        <v>22789.19986640109</v>
      </c>
      <c r="C1464">
        <f t="shared" si="24"/>
        <v>3</v>
      </c>
      <c r="D1464"/>
    </row>
    <row r="1465" spans="1:4" ht="16" x14ac:dyDescent="0.2">
      <c r="A1465" s="168">
        <v>42795.041666571262</v>
      </c>
      <c r="B1465" s="171">
        <v>21661.761337004435</v>
      </c>
      <c r="C1465">
        <f t="shared" si="24"/>
        <v>3</v>
      </c>
      <c r="D1465"/>
    </row>
    <row r="1466" spans="1:4" ht="16" x14ac:dyDescent="0.2">
      <c r="A1466" s="169">
        <v>42795.083333237926</v>
      </c>
      <c r="B1466" s="172">
        <v>20940.814781744539</v>
      </c>
      <c r="C1466">
        <f t="shared" si="24"/>
        <v>3</v>
      </c>
      <c r="D1466"/>
    </row>
    <row r="1467" spans="1:4" ht="16" x14ac:dyDescent="0.2">
      <c r="A1467" s="168">
        <v>42795.12499990459</v>
      </c>
      <c r="B1467" s="171">
        <v>20582.61334847744</v>
      </c>
      <c r="C1467">
        <f t="shared" si="24"/>
        <v>3</v>
      </c>
      <c r="D1467"/>
    </row>
    <row r="1468" spans="1:4" ht="16" x14ac:dyDescent="0.2">
      <c r="A1468" s="169">
        <v>42795.166666571255</v>
      </c>
      <c r="B1468" s="172">
        <v>20684.043066244612</v>
      </c>
      <c r="C1468">
        <f t="shared" si="24"/>
        <v>3</v>
      </c>
      <c r="D1468"/>
    </row>
    <row r="1469" spans="1:4" ht="16" x14ac:dyDescent="0.2">
      <c r="A1469" s="168">
        <v>42795.208333237919</v>
      </c>
      <c r="B1469" s="171">
        <v>21214.641603117983</v>
      </c>
      <c r="C1469">
        <f t="shared" si="24"/>
        <v>3</v>
      </c>
      <c r="D1469"/>
    </row>
    <row r="1470" spans="1:4" ht="16" x14ac:dyDescent="0.2">
      <c r="A1470" s="169">
        <v>42795.249999904583</v>
      </c>
      <c r="B1470" s="172">
        <v>23004.065811685763</v>
      </c>
      <c r="C1470">
        <f t="shared" si="24"/>
        <v>3</v>
      </c>
      <c r="D1470"/>
    </row>
    <row r="1471" spans="1:4" ht="16" x14ac:dyDescent="0.2">
      <c r="A1471" s="168">
        <v>42795.291666571247</v>
      </c>
      <c r="B1471" s="171">
        <v>25443.888231591765</v>
      </c>
      <c r="C1471">
        <f t="shared" si="24"/>
        <v>3</v>
      </c>
      <c r="D1471"/>
    </row>
    <row r="1472" spans="1:4" ht="16" x14ac:dyDescent="0.2">
      <c r="A1472" s="169">
        <v>42795.333333237912</v>
      </c>
      <c r="B1472" s="172">
        <v>26058.450147021256</v>
      </c>
      <c r="C1472">
        <f t="shared" si="24"/>
        <v>3</v>
      </c>
      <c r="D1472"/>
    </row>
    <row r="1473" spans="1:4" ht="16" x14ac:dyDescent="0.2">
      <c r="A1473" s="168">
        <v>42795.374999904576</v>
      </c>
      <c r="B1473" s="171">
        <v>25145.033170153067</v>
      </c>
      <c r="C1473">
        <f t="shared" si="24"/>
        <v>3</v>
      </c>
      <c r="D1473"/>
    </row>
    <row r="1474" spans="1:4" ht="16" x14ac:dyDescent="0.2">
      <c r="A1474" s="169">
        <v>42795.41666657124</v>
      </c>
      <c r="B1474" s="172">
        <v>24526.046020181351</v>
      </c>
      <c r="C1474">
        <f t="shared" si="24"/>
        <v>3</v>
      </c>
      <c r="D1474"/>
    </row>
    <row r="1475" spans="1:4" ht="16" x14ac:dyDescent="0.2">
      <c r="A1475" s="168">
        <v>42795.458333237904</v>
      </c>
      <c r="B1475" s="171">
        <v>24048.265390640223</v>
      </c>
      <c r="C1475">
        <f t="shared" si="24"/>
        <v>3</v>
      </c>
      <c r="D1475"/>
    </row>
    <row r="1476" spans="1:4" ht="16" x14ac:dyDescent="0.2">
      <c r="A1476" s="169">
        <v>42795.499999904569</v>
      </c>
      <c r="B1476" s="172">
        <v>23472.203323487996</v>
      </c>
      <c r="C1476">
        <f t="shared" si="24"/>
        <v>3</v>
      </c>
      <c r="D1476"/>
    </row>
    <row r="1477" spans="1:4" ht="16" x14ac:dyDescent="0.2">
      <c r="A1477" s="168">
        <v>42795.541666571233</v>
      </c>
      <c r="B1477" s="171">
        <v>23166.339754426164</v>
      </c>
      <c r="C1477">
        <f t="shared" si="24"/>
        <v>3</v>
      </c>
      <c r="D1477"/>
    </row>
    <row r="1478" spans="1:4" ht="16" x14ac:dyDescent="0.2">
      <c r="A1478" s="169">
        <v>42795.583333237897</v>
      </c>
      <c r="B1478" s="172">
        <v>23274.105891768013</v>
      </c>
      <c r="C1478">
        <f t="shared" si="24"/>
        <v>3</v>
      </c>
      <c r="D1478"/>
    </row>
    <row r="1479" spans="1:4" ht="16" x14ac:dyDescent="0.2">
      <c r="A1479" s="168">
        <v>42795.624999904561</v>
      </c>
      <c r="B1479" s="171">
        <v>23516.782058697758</v>
      </c>
      <c r="C1479">
        <f t="shared" si="24"/>
        <v>3</v>
      </c>
      <c r="D1479"/>
    </row>
    <row r="1480" spans="1:4" ht="16" x14ac:dyDescent="0.2">
      <c r="A1480" s="169">
        <v>42795.666666571226</v>
      </c>
      <c r="B1480" s="172">
        <v>23862.666406006316</v>
      </c>
      <c r="C1480">
        <f t="shared" si="24"/>
        <v>3</v>
      </c>
      <c r="D1480"/>
    </row>
    <row r="1481" spans="1:4" ht="16" x14ac:dyDescent="0.2">
      <c r="A1481" s="168">
        <v>42795.70833323789</v>
      </c>
      <c r="B1481" s="171">
        <v>24420.511238104744</v>
      </c>
      <c r="C1481">
        <f t="shared" si="24"/>
        <v>3</v>
      </c>
      <c r="D1481"/>
    </row>
    <row r="1482" spans="1:4" ht="16" x14ac:dyDescent="0.2">
      <c r="A1482" s="169">
        <v>42795.749999904554</v>
      </c>
      <c r="B1482" s="172">
        <v>25956.837751870818</v>
      </c>
      <c r="C1482">
        <f t="shared" si="24"/>
        <v>3</v>
      </c>
      <c r="D1482"/>
    </row>
    <row r="1483" spans="1:4" ht="16" x14ac:dyDescent="0.2">
      <c r="A1483" s="168">
        <v>42795.791666571218</v>
      </c>
      <c r="B1483" s="171">
        <v>28171.995815975093</v>
      </c>
      <c r="C1483">
        <f t="shared" si="24"/>
        <v>3</v>
      </c>
      <c r="D1483"/>
    </row>
    <row r="1484" spans="1:4" ht="16" x14ac:dyDescent="0.2">
      <c r="A1484" s="169">
        <v>42795.833333237882</v>
      </c>
      <c r="B1484" s="172">
        <v>28147.688602553608</v>
      </c>
      <c r="C1484">
        <f t="shared" si="24"/>
        <v>3</v>
      </c>
      <c r="D1484"/>
    </row>
    <row r="1485" spans="1:4" ht="16" x14ac:dyDescent="0.2">
      <c r="A1485" s="168">
        <v>42795.874999904547</v>
      </c>
      <c r="B1485" s="171">
        <v>27352.686724435589</v>
      </c>
      <c r="C1485">
        <f t="shared" si="24"/>
        <v>3</v>
      </c>
      <c r="D1485"/>
    </row>
    <row r="1486" spans="1:4" ht="16" x14ac:dyDescent="0.2">
      <c r="A1486" s="169">
        <v>42795.916666571211</v>
      </c>
      <c r="B1486" s="172">
        <v>25901.88270620515</v>
      </c>
      <c r="C1486">
        <f t="shared" si="24"/>
        <v>3</v>
      </c>
      <c r="D1486"/>
    </row>
    <row r="1487" spans="1:4" ht="16" x14ac:dyDescent="0.2">
      <c r="A1487" s="168">
        <v>42795.958333237875</v>
      </c>
      <c r="B1487" s="171">
        <v>23975.297017082041</v>
      </c>
      <c r="C1487">
        <f t="shared" si="24"/>
        <v>3</v>
      </c>
      <c r="D1487"/>
    </row>
    <row r="1488" spans="1:4" ht="16" x14ac:dyDescent="0.2">
      <c r="A1488" s="169">
        <v>42795.999999904539</v>
      </c>
      <c r="B1488" s="172">
        <v>22382.725150264567</v>
      </c>
      <c r="C1488">
        <f t="shared" si="24"/>
        <v>3</v>
      </c>
      <c r="D1488"/>
    </row>
    <row r="1489" spans="1:4" ht="16" x14ac:dyDescent="0.2">
      <c r="A1489" s="168">
        <v>42796.041666571204</v>
      </c>
      <c r="B1489" s="171">
        <v>21331.89519274946</v>
      </c>
      <c r="C1489">
        <f t="shared" si="24"/>
        <v>3</v>
      </c>
      <c r="D1489"/>
    </row>
    <row r="1490" spans="1:4" ht="16" x14ac:dyDescent="0.2">
      <c r="A1490" s="169">
        <v>42796.083333237868</v>
      </c>
      <c r="B1490" s="172">
        <v>20600.13177402598</v>
      </c>
      <c r="C1490">
        <f t="shared" si="24"/>
        <v>3</v>
      </c>
      <c r="D1490"/>
    </row>
    <row r="1491" spans="1:4" ht="16" x14ac:dyDescent="0.2">
      <c r="A1491" s="168">
        <v>42796.124999904532</v>
      </c>
      <c r="B1491" s="171">
        <v>20182.391620124487</v>
      </c>
      <c r="C1491">
        <f t="shared" si="24"/>
        <v>3</v>
      </c>
      <c r="D1491"/>
    </row>
    <row r="1492" spans="1:4" ht="16" x14ac:dyDescent="0.2">
      <c r="A1492" s="169">
        <v>42796.166666571196</v>
      </c>
      <c r="B1492" s="172">
        <v>20211.816783116781</v>
      </c>
      <c r="C1492">
        <f t="shared" si="24"/>
        <v>3</v>
      </c>
      <c r="D1492"/>
    </row>
    <row r="1493" spans="1:4" ht="16" x14ac:dyDescent="0.2">
      <c r="A1493" s="168">
        <v>42796.208333237861</v>
      </c>
      <c r="B1493" s="171">
        <v>20930.344344943249</v>
      </c>
      <c r="C1493">
        <f t="shared" si="24"/>
        <v>3</v>
      </c>
      <c r="D1493"/>
    </row>
    <row r="1494" spans="1:4" ht="16" x14ac:dyDescent="0.2">
      <c r="A1494" s="169">
        <v>42796.249999904525</v>
      </c>
      <c r="B1494" s="172">
        <v>22518.802900570558</v>
      </c>
      <c r="C1494">
        <f t="shared" si="24"/>
        <v>3</v>
      </c>
      <c r="D1494"/>
    </row>
    <row r="1495" spans="1:4" ht="16" x14ac:dyDescent="0.2">
      <c r="A1495" s="168">
        <v>42796.291666571189</v>
      </c>
      <c r="B1495" s="171">
        <v>24891.652408246704</v>
      </c>
      <c r="C1495">
        <f t="shared" si="24"/>
        <v>3</v>
      </c>
      <c r="D1495"/>
    </row>
    <row r="1496" spans="1:4" ht="16" x14ac:dyDescent="0.2">
      <c r="A1496" s="169">
        <v>42796.333333237853</v>
      </c>
      <c r="B1496" s="172">
        <v>25626.406279609491</v>
      </c>
      <c r="C1496">
        <f t="shared" si="24"/>
        <v>3</v>
      </c>
      <c r="D1496"/>
    </row>
    <row r="1497" spans="1:4" ht="16" x14ac:dyDescent="0.2">
      <c r="A1497" s="168">
        <v>42796.374999904518</v>
      </c>
      <c r="B1497" s="171">
        <v>24781.732397151274</v>
      </c>
      <c r="C1497">
        <f t="shared" si="24"/>
        <v>3</v>
      </c>
      <c r="D1497"/>
    </row>
    <row r="1498" spans="1:4" ht="16" x14ac:dyDescent="0.2">
      <c r="A1498" s="169">
        <v>42796.416666571182</v>
      </c>
      <c r="B1498" s="172">
        <v>24320.1633370247</v>
      </c>
      <c r="C1498">
        <f t="shared" si="24"/>
        <v>3</v>
      </c>
      <c r="D1498"/>
    </row>
    <row r="1499" spans="1:4" ht="16" x14ac:dyDescent="0.2">
      <c r="A1499" s="168">
        <v>42796.458333237846</v>
      </c>
      <c r="B1499" s="171">
        <v>23841.649346137536</v>
      </c>
      <c r="C1499">
        <f t="shared" si="24"/>
        <v>3</v>
      </c>
      <c r="D1499"/>
    </row>
    <row r="1500" spans="1:4" ht="16" x14ac:dyDescent="0.2">
      <c r="A1500" s="169">
        <v>42796.49999990451</v>
      </c>
      <c r="B1500" s="172">
        <v>23372.078567586606</v>
      </c>
      <c r="C1500">
        <f t="shared" si="24"/>
        <v>3</v>
      </c>
      <c r="D1500"/>
    </row>
    <row r="1501" spans="1:4" ht="16" x14ac:dyDescent="0.2">
      <c r="A1501" s="168">
        <v>42796.541666571175</v>
      </c>
      <c r="B1501" s="171">
        <v>23315.145928870374</v>
      </c>
      <c r="C1501">
        <f t="shared" si="24"/>
        <v>3</v>
      </c>
      <c r="D1501"/>
    </row>
    <row r="1502" spans="1:4" ht="16" x14ac:dyDescent="0.2">
      <c r="A1502" s="169">
        <v>42796.583333237839</v>
      </c>
      <c r="B1502" s="172">
        <v>23516.351806996547</v>
      </c>
      <c r="C1502">
        <f t="shared" si="24"/>
        <v>3</v>
      </c>
      <c r="D1502"/>
    </row>
    <row r="1503" spans="1:4" ht="16" x14ac:dyDescent="0.2">
      <c r="A1503" s="168">
        <v>42796.624999904503</v>
      </c>
      <c r="B1503" s="171">
        <v>23747.532317349323</v>
      </c>
      <c r="C1503">
        <f t="shared" si="24"/>
        <v>3</v>
      </c>
      <c r="D1503"/>
    </row>
    <row r="1504" spans="1:4" ht="16" x14ac:dyDescent="0.2">
      <c r="A1504" s="169">
        <v>42796.666666571167</v>
      </c>
      <c r="B1504" s="172">
        <v>24110.400653707278</v>
      </c>
      <c r="C1504">
        <f t="shared" si="24"/>
        <v>3</v>
      </c>
      <c r="D1504"/>
    </row>
    <row r="1505" spans="1:4" ht="16" x14ac:dyDescent="0.2">
      <c r="A1505" s="168">
        <v>42796.708333237832</v>
      </c>
      <c r="B1505" s="171">
        <v>24837.670224370897</v>
      </c>
      <c r="C1505">
        <f t="shared" si="24"/>
        <v>3</v>
      </c>
      <c r="D1505"/>
    </row>
    <row r="1506" spans="1:4" ht="16" x14ac:dyDescent="0.2">
      <c r="A1506" s="169">
        <v>42796.749999904496</v>
      </c>
      <c r="B1506" s="172">
        <v>25915.592393638261</v>
      </c>
      <c r="C1506">
        <f t="shared" si="24"/>
        <v>3</v>
      </c>
      <c r="D1506"/>
    </row>
    <row r="1507" spans="1:4" ht="16" x14ac:dyDescent="0.2">
      <c r="A1507" s="168">
        <v>42796.79166657116</v>
      </c>
      <c r="B1507" s="171">
        <v>27916.705380009636</v>
      </c>
      <c r="C1507">
        <f t="shared" si="24"/>
        <v>3</v>
      </c>
      <c r="D1507"/>
    </row>
    <row r="1508" spans="1:4" ht="16" x14ac:dyDescent="0.2">
      <c r="A1508" s="169">
        <v>42796.833333237824</v>
      </c>
      <c r="B1508" s="172">
        <v>27753.769115952269</v>
      </c>
      <c r="C1508">
        <f t="shared" si="24"/>
        <v>3</v>
      </c>
      <c r="D1508"/>
    </row>
    <row r="1509" spans="1:4" ht="16" x14ac:dyDescent="0.2">
      <c r="A1509" s="168">
        <v>42796.874999904489</v>
      </c>
      <c r="B1509" s="171">
        <v>26897.292600760651</v>
      </c>
      <c r="C1509">
        <f t="shared" si="24"/>
        <v>3</v>
      </c>
      <c r="D1509"/>
    </row>
    <row r="1510" spans="1:4" ht="16" x14ac:dyDescent="0.2">
      <c r="A1510" s="169">
        <v>42796.916666571153</v>
      </c>
      <c r="B1510" s="172">
        <v>25432.460325955781</v>
      </c>
      <c r="C1510">
        <f t="shared" si="24"/>
        <v>3</v>
      </c>
      <c r="D1510"/>
    </row>
    <row r="1511" spans="1:4" ht="16" x14ac:dyDescent="0.2">
      <c r="A1511" s="168">
        <v>42796.958333237817</v>
      </c>
      <c r="B1511" s="171">
        <v>23646.197235690423</v>
      </c>
      <c r="C1511">
        <f t="shared" si="24"/>
        <v>3</v>
      </c>
      <c r="D1511"/>
    </row>
    <row r="1512" spans="1:4" ht="16" x14ac:dyDescent="0.2">
      <c r="A1512" s="169">
        <v>42796.999999904481</v>
      </c>
      <c r="B1512" s="172">
        <v>22462.290521634801</v>
      </c>
      <c r="C1512">
        <f t="shared" si="24"/>
        <v>3</v>
      </c>
      <c r="D1512"/>
    </row>
    <row r="1513" spans="1:4" ht="16" x14ac:dyDescent="0.2">
      <c r="A1513" s="168">
        <v>42797.041666571145</v>
      </c>
      <c r="B1513" s="171">
        <v>21247.405266021135</v>
      </c>
      <c r="C1513">
        <f t="shared" si="24"/>
        <v>3</v>
      </c>
      <c r="D1513"/>
    </row>
    <row r="1514" spans="1:4" ht="16" x14ac:dyDescent="0.2">
      <c r="A1514" s="169">
        <v>42797.08333323781</v>
      </c>
      <c r="B1514" s="172">
        <v>20575.878480231317</v>
      </c>
      <c r="C1514">
        <f t="shared" si="24"/>
        <v>3</v>
      </c>
      <c r="D1514"/>
    </row>
    <row r="1515" spans="1:4" ht="16" x14ac:dyDescent="0.2">
      <c r="A1515" s="168">
        <v>42797.124999904474</v>
      </c>
      <c r="B1515" s="171">
        <v>20145.773213584249</v>
      </c>
      <c r="C1515">
        <f t="shared" si="24"/>
        <v>3</v>
      </c>
      <c r="D1515"/>
    </row>
    <row r="1516" spans="1:4" ht="16" x14ac:dyDescent="0.2">
      <c r="A1516" s="169">
        <v>42797.166666571138</v>
      </c>
      <c r="B1516" s="172">
        <v>19987.028446974971</v>
      </c>
      <c r="C1516">
        <f t="shared" si="24"/>
        <v>3</v>
      </c>
      <c r="D1516"/>
    </row>
    <row r="1517" spans="1:4" ht="16" x14ac:dyDescent="0.2">
      <c r="A1517" s="168">
        <v>42797.208333237802</v>
      </c>
      <c r="B1517" s="171">
        <v>20241.29997725827</v>
      </c>
      <c r="C1517">
        <f t="shared" si="24"/>
        <v>3</v>
      </c>
      <c r="D1517"/>
    </row>
    <row r="1518" spans="1:4" ht="16" x14ac:dyDescent="0.2">
      <c r="A1518" s="169">
        <v>42797.249999904467</v>
      </c>
      <c r="B1518" s="172">
        <v>21845.954141982471</v>
      </c>
      <c r="C1518">
        <f t="shared" si="24"/>
        <v>3</v>
      </c>
      <c r="D1518"/>
    </row>
    <row r="1519" spans="1:4" ht="16" x14ac:dyDescent="0.2">
      <c r="A1519" s="168">
        <v>42797.291666571131</v>
      </c>
      <c r="B1519" s="171">
        <v>24113.381375384655</v>
      </c>
      <c r="C1519">
        <f t="shared" si="24"/>
        <v>3</v>
      </c>
      <c r="D1519"/>
    </row>
    <row r="1520" spans="1:4" ht="16" x14ac:dyDescent="0.2">
      <c r="A1520" s="169">
        <v>42797.333333237795</v>
      </c>
      <c r="B1520" s="172">
        <v>24861.044201380966</v>
      </c>
      <c r="C1520">
        <f t="shared" si="24"/>
        <v>3</v>
      </c>
      <c r="D1520"/>
    </row>
    <row r="1521" spans="1:4" ht="16" x14ac:dyDescent="0.2">
      <c r="A1521" s="168">
        <v>42797.374999904459</v>
      </c>
      <c r="B1521" s="171">
        <v>24191.078855252665</v>
      </c>
      <c r="C1521">
        <f t="shared" si="24"/>
        <v>3</v>
      </c>
      <c r="D1521"/>
    </row>
    <row r="1522" spans="1:4" ht="16" x14ac:dyDescent="0.2">
      <c r="A1522" s="169">
        <v>42797.416666571124</v>
      </c>
      <c r="B1522" s="172">
        <v>23602.652303618674</v>
      </c>
      <c r="C1522">
        <f t="shared" ref="C1522:C1585" si="25">MONTH(A1522)</f>
        <v>3</v>
      </c>
      <c r="D1522"/>
    </row>
    <row r="1523" spans="1:4" ht="16" x14ac:dyDescent="0.2">
      <c r="A1523" s="168">
        <v>42797.458333237788</v>
      </c>
      <c r="B1523" s="171">
        <v>23408.943284624194</v>
      </c>
      <c r="C1523">
        <f t="shared" si="25"/>
        <v>3</v>
      </c>
      <c r="D1523"/>
    </row>
    <row r="1524" spans="1:4" ht="16" x14ac:dyDescent="0.2">
      <c r="A1524" s="169">
        <v>42797.499999904452</v>
      </c>
      <c r="B1524" s="172">
        <v>23294.542034710106</v>
      </c>
      <c r="C1524">
        <f t="shared" si="25"/>
        <v>3</v>
      </c>
      <c r="D1524"/>
    </row>
    <row r="1525" spans="1:4" ht="16" x14ac:dyDescent="0.2">
      <c r="A1525" s="168">
        <v>42797.541666571116</v>
      </c>
      <c r="B1525" s="171">
        <v>23273.836271233027</v>
      </c>
      <c r="C1525">
        <f t="shared" si="25"/>
        <v>3</v>
      </c>
      <c r="D1525"/>
    </row>
    <row r="1526" spans="1:4" ht="16" x14ac:dyDescent="0.2">
      <c r="A1526" s="169">
        <v>42797.583333237781</v>
      </c>
      <c r="B1526" s="172">
        <v>23888.789450844717</v>
      </c>
      <c r="C1526">
        <f t="shared" si="25"/>
        <v>3</v>
      </c>
      <c r="D1526"/>
    </row>
    <row r="1527" spans="1:4" ht="16" x14ac:dyDescent="0.2">
      <c r="A1527" s="168">
        <v>42797.624999904445</v>
      </c>
      <c r="B1527" s="171">
        <v>23899.54524258996</v>
      </c>
      <c r="C1527">
        <f t="shared" si="25"/>
        <v>3</v>
      </c>
      <c r="D1527"/>
    </row>
    <row r="1528" spans="1:4" ht="16" x14ac:dyDescent="0.2">
      <c r="A1528" s="169">
        <v>42797.666666571109</v>
      </c>
      <c r="B1528" s="172">
        <v>24101.519795718774</v>
      </c>
      <c r="C1528">
        <f t="shared" si="25"/>
        <v>3</v>
      </c>
      <c r="D1528"/>
    </row>
    <row r="1529" spans="1:4" ht="16" x14ac:dyDescent="0.2">
      <c r="A1529" s="168">
        <v>42797.708333237773</v>
      </c>
      <c r="B1529" s="171">
        <v>24587.922330638699</v>
      </c>
      <c r="C1529">
        <f t="shared" si="25"/>
        <v>3</v>
      </c>
      <c r="D1529"/>
    </row>
    <row r="1530" spans="1:4" ht="16" x14ac:dyDescent="0.2">
      <c r="A1530" s="169">
        <v>42797.749999904438</v>
      </c>
      <c r="B1530" s="172">
        <v>25563.887203329868</v>
      </c>
      <c r="C1530">
        <f t="shared" si="25"/>
        <v>3</v>
      </c>
      <c r="D1530"/>
    </row>
    <row r="1531" spans="1:4" ht="16" x14ac:dyDescent="0.2">
      <c r="A1531" s="168">
        <v>42797.791666571102</v>
      </c>
      <c r="B1531" s="171">
        <v>27223.695697647017</v>
      </c>
      <c r="C1531">
        <f t="shared" si="25"/>
        <v>3</v>
      </c>
      <c r="D1531"/>
    </row>
    <row r="1532" spans="1:4" ht="16" x14ac:dyDescent="0.2">
      <c r="A1532" s="169">
        <v>42797.833333237766</v>
      </c>
      <c r="B1532" s="172">
        <v>26895.603111492735</v>
      </c>
      <c r="C1532">
        <f t="shared" si="25"/>
        <v>3</v>
      </c>
      <c r="D1532"/>
    </row>
    <row r="1533" spans="1:4" ht="16" x14ac:dyDescent="0.2">
      <c r="A1533" s="168">
        <v>42797.87499990443</v>
      </c>
      <c r="B1533" s="171">
        <v>26059.55571736089</v>
      </c>
      <c r="C1533">
        <f t="shared" si="25"/>
        <v>3</v>
      </c>
      <c r="D1533"/>
    </row>
    <row r="1534" spans="1:4" ht="16" x14ac:dyDescent="0.2">
      <c r="A1534" s="169">
        <v>42797.916666571095</v>
      </c>
      <c r="B1534" s="172">
        <v>24794.33390851934</v>
      </c>
      <c r="C1534">
        <f t="shared" si="25"/>
        <v>3</v>
      </c>
      <c r="D1534"/>
    </row>
    <row r="1535" spans="1:4" ht="16" x14ac:dyDescent="0.2">
      <c r="A1535" s="168">
        <v>42797.958333237759</v>
      </c>
      <c r="B1535" s="171">
        <v>23249.27232895319</v>
      </c>
      <c r="C1535">
        <f t="shared" si="25"/>
        <v>3</v>
      </c>
      <c r="D1535"/>
    </row>
    <row r="1536" spans="1:4" ht="16" x14ac:dyDescent="0.2">
      <c r="A1536" s="169">
        <v>42797.999999904423</v>
      </c>
      <c r="B1536" s="172">
        <v>21860.758713630647</v>
      </c>
      <c r="C1536">
        <f t="shared" si="25"/>
        <v>3</v>
      </c>
      <c r="D1536"/>
    </row>
    <row r="1537" spans="1:4" ht="16" x14ac:dyDescent="0.2">
      <c r="A1537" s="168">
        <v>42798.041666571087</v>
      </c>
      <c r="B1537" s="171">
        <v>20726.278239939187</v>
      </c>
      <c r="C1537">
        <f t="shared" si="25"/>
        <v>3</v>
      </c>
      <c r="D1537"/>
    </row>
    <row r="1538" spans="1:4" ht="16" x14ac:dyDescent="0.2">
      <c r="A1538" s="169">
        <v>42798.083333237752</v>
      </c>
      <c r="B1538" s="172">
        <v>19918.545906586463</v>
      </c>
      <c r="C1538">
        <f t="shared" si="25"/>
        <v>3</v>
      </c>
      <c r="D1538"/>
    </row>
    <row r="1539" spans="1:4" ht="16" x14ac:dyDescent="0.2">
      <c r="A1539" s="168">
        <v>42798.124999904416</v>
      </c>
      <c r="B1539" s="171">
        <v>19416.717124737825</v>
      </c>
      <c r="C1539">
        <f t="shared" si="25"/>
        <v>3</v>
      </c>
      <c r="D1539"/>
    </row>
    <row r="1540" spans="1:4" ht="16" x14ac:dyDescent="0.2">
      <c r="A1540" s="169">
        <v>42798.16666657108</v>
      </c>
      <c r="B1540" s="172">
        <v>19145.602168964924</v>
      </c>
      <c r="C1540">
        <f t="shared" si="25"/>
        <v>3</v>
      </c>
      <c r="D1540"/>
    </row>
    <row r="1541" spans="1:4" ht="16" x14ac:dyDescent="0.2">
      <c r="A1541" s="168">
        <v>42798.208333237744</v>
      </c>
      <c r="B1541" s="171">
        <v>19347.45034835222</v>
      </c>
      <c r="C1541">
        <f t="shared" si="25"/>
        <v>3</v>
      </c>
      <c r="D1541"/>
    </row>
    <row r="1542" spans="1:4" ht="16" x14ac:dyDescent="0.2">
      <c r="A1542" s="169">
        <v>42798.249999904408</v>
      </c>
      <c r="B1542" s="172">
        <v>20083.343431005494</v>
      </c>
      <c r="C1542">
        <f t="shared" si="25"/>
        <v>3</v>
      </c>
      <c r="D1542"/>
    </row>
    <row r="1543" spans="1:4" ht="16" x14ac:dyDescent="0.2">
      <c r="A1543" s="168">
        <v>42798.291666571073</v>
      </c>
      <c r="B1543" s="171">
        <v>20769.396063479177</v>
      </c>
      <c r="C1543">
        <f t="shared" si="25"/>
        <v>3</v>
      </c>
      <c r="D1543"/>
    </row>
    <row r="1544" spans="1:4" ht="16" x14ac:dyDescent="0.2">
      <c r="A1544" s="169">
        <v>42798.333333237737</v>
      </c>
      <c r="B1544" s="172">
        <v>21149.766781374008</v>
      </c>
      <c r="C1544">
        <f t="shared" si="25"/>
        <v>3</v>
      </c>
      <c r="D1544"/>
    </row>
    <row r="1545" spans="1:4" ht="16" x14ac:dyDescent="0.2">
      <c r="A1545" s="168">
        <v>42798.374999904401</v>
      </c>
      <c r="B1545" s="171">
        <v>21241.053026884627</v>
      </c>
      <c r="C1545">
        <f t="shared" si="25"/>
        <v>3</v>
      </c>
      <c r="D1545"/>
    </row>
    <row r="1546" spans="1:4" ht="16" x14ac:dyDescent="0.2">
      <c r="A1546" s="169">
        <v>42798.416666571065</v>
      </c>
      <c r="B1546" s="172">
        <v>21476.590930979328</v>
      </c>
      <c r="C1546">
        <f t="shared" si="25"/>
        <v>3</v>
      </c>
      <c r="D1546"/>
    </row>
    <row r="1547" spans="1:4" ht="16" x14ac:dyDescent="0.2">
      <c r="A1547" s="168">
        <v>42798.45833323773</v>
      </c>
      <c r="B1547" s="171">
        <v>21357.233870703116</v>
      </c>
      <c r="C1547">
        <f t="shared" si="25"/>
        <v>3</v>
      </c>
      <c r="D1547"/>
    </row>
    <row r="1548" spans="1:4" ht="16" x14ac:dyDescent="0.2">
      <c r="A1548" s="169">
        <v>42798.499999904394</v>
      </c>
      <c r="B1548" s="172">
        <v>20998.861302095327</v>
      </c>
      <c r="C1548">
        <f t="shared" si="25"/>
        <v>3</v>
      </c>
      <c r="D1548"/>
    </row>
    <row r="1549" spans="1:4" ht="16" x14ac:dyDescent="0.2">
      <c r="A1549" s="168">
        <v>42798.541666571058</v>
      </c>
      <c r="B1549" s="171">
        <v>20815.315416416932</v>
      </c>
      <c r="C1549">
        <f t="shared" si="25"/>
        <v>3</v>
      </c>
      <c r="D1549"/>
    </row>
    <row r="1550" spans="1:4" ht="16" x14ac:dyDescent="0.2">
      <c r="A1550" s="169">
        <v>42798.583333237722</v>
      </c>
      <c r="B1550" s="172">
        <v>21010.996758412297</v>
      </c>
      <c r="C1550">
        <f t="shared" si="25"/>
        <v>3</v>
      </c>
      <c r="D1550"/>
    </row>
    <row r="1551" spans="1:4" ht="16" x14ac:dyDescent="0.2">
      <c r="A1551" s="168">
        <v>42798.624999904387</v>
      </c>
      <c r="B1551" s="171">
        <v>21185.463269070413</v>
      </c>
      <c r="C1551">
        <f t="shared" si="25"/>
        <v>3</v>
      </c>
      <c r="D1551"/>
    </row>
    <row r="1552" spans="1:4" ht="16" x14ac:dyDescent="0.2">
      <c r="A1552" s="169">
        <v>42798.666666571051</v>
      </c>
      <c r="B1552" s="172">
        <v>21418.215223678009</v>
      </c>
      <c r="C1552">
        <f t="shared" si="25"/>
        <v>3</v>
      </c>
      <c r="D1552"/>
    </row>
    <row r="1553" spans="1:4" ht="16" x14ac:dyDescent="0.2">
      <c r="A1553" s="168">
        <v>42798.708333237715</v>
      </c>
      <c r="B1553" s="171">
        <v>22038.373322747979</v>
      </c>
      <c r="C1553">
        <f t="shared" si="25"/>
        <v>3</v>
      </c>
      <c r="D1553"/>
    </row>
    <row r="1554" spans="1:4" ht="16" x14ac:dyDescent="0.2">
      <c r="A1554" s="169">
        <v>42798.749999904379</v>
      </c>
      <c r="B1554" s="172">
        <v>23625.763785178173</v>
      </c>
      <c r="C1554">
        <f t="shared" si="25"/>
        <v>3</v>
      </c>
      <c r="D1554"/>
    </row>
    <row r="1555" spans="1:4" ht="16" x14ac:dyDescent="0.2">
      <c r="A1555" s="168">
        <v>42798.791666571044</v>
      </c>
      <c r="B1555" s="171">
        <v>25482.003805504261</v>
      </c>
      <c r="C1555">
        <f t="shared" si="25"/>
        <v>3</v>
      </c>
      <c r="D1555"/>
    </row>
    <row r="1556" spans="1:4" ht="16" x14ac:dyDescent="0.2">
      <c r="A1556" s="169">
        <v>42798.833333237708</v>
      </c>
      <c r="B1556" s="172">
        <v>25251.464040831361</v>
      </c>
      <c r="C1556">
        <f t="shared" si="25"/>
        <v>3</v>
      </c>
      <c r="D1556"/>
    </row>
    <row r="1557" spans="1:4" ht="16" x14ac:dyDescent="0.2">
      <c r="A1557" s="168">
        <v>42798.874999904372</v>
      </c>
      <c r="B1557" s="171">
        <v>24668.60492919555</v>
      </c>
      <c r="C1557">
        <f t="shared" si="25"/>
        <v>3</v>
      </c>
      <c r="D1557"/>
    </row>
    <row r="1558" spans="1:4" ht="16" x14ac:dyDescent="0.2">
      <c r="A1558" s="169">
        <v>42798.916666571036</v>
      </c>
      <c r="B1558" s="172">
        <v>23691.274074345183</v>
      </c>
      <c r="C1558">
        <f t="shared" si="25"/>
        <v>3</v>
      </c>
      <c r="D1558"/>
    </row>
    <row r="1559" spans="1:4" ht="16" x14ac:dyDescent="0.2">
      <c r="A1559" s="168">
        <v>42798.958333237701</v>
      </c>
      <c r="B1559" s="171">
        <v>22330.611997203454</v>
      </c>
      <c r="C1559">
        <f t="shared" si="25"/>
        <v>3</v>
      </c>
      <c r="D1559"/>
    </row>
    <row r="1560" spans="1:4" ht="16" x14ac:dyDescent="0.2">
      <c r="A1560" s="169">
        <v>42798.999999904365</v>
      </c>
      <c r="B1560" s="172">
        <v>20911.110758431489</v>
      </c>
      <c r="C1560">
        <f t="shared" si="25"/>
        <v>3</v>
      </c>
      <c r="D1560"/>
    </row>
    <row r="1561" spans="1:4" ht="16" x14ac:dyDescent="0.2">
      <c r="A1561" s="168">
        <v>42799.041666571029</v>
      </c>
      <c r="B1561" s="171">
        <v>19997.444318042984</v>
      </c>
      <c r="C1561">
        <f t="shared" si="25"/>
        <v>3</v>
      </c>
      <c r="D1561"/>
    </row>
    <row r="1562" spans="1:4" ht="16" x14ac:dyDescent="0.2">
      <c r="A1562" s="169">
        <v>42799.083333237693</v>
      </c>
      <c r="B1562" s="172">
        <v>19189.146273274488</v>
      </c>
      <c r="C1562">
        <f t="shared" si="25"/>
        <v>3</v>
      </c>
      <c r="D1562"/>
    </row>
    <row r="1563" spans="1:4" ht="16" x14ac:dyDescent="0.2">
      <c r="A1563" s="168">
        <v>42799.124999904358</v>
      </c>
      <c r="B1563" s="171">
        <v>18706.856036024674</v>
      </c>
      <c r="C1563">
        <f t="shared" si="25"/>
        <v>3</v>
      </c>
      <c r="D1563"/>
    </row>
    <row r="1564" spans="1:4" ht="16" x14ac:dyDescent="0.2">
      <c r="A1564" s="169">
        <v>42799.166666571022</v>
      </c>
      <c r="B1564" s="172">
        <v>18479.171579319438</v>
      </c>
      <c r="C1564">
        <f t="shared" si="25"/>
        <v>3</v>
      </c>
      <c r="D1564"/>
    </row>
    <row r="1565" spans="1:4" ht="16" x14ac:dyDescent="0.2">
      <c r="A1565" s="168">
        <v>42799.208333237686</v>
      </c>
      <c r="B1565" s="171">
        <v>18553.306257161548</v>
      </c>
      <c r="C1565">
        <f t="shared" si="25"/>
        <v>3</v>
      </c>
      <c r="D1565"/>
    </row>
    <row r="1566" spans="1:4" ht="16" x14ac:dyDescent="0.2">
      <c r="A1566" s="169">
        <v>42799.24999990435</v>
      </c>
      <c r="B1566" s="172">
        <v>19032.721345255268</v>
      </c>
      <c r="C1566">
        <f t="shared" si="25"/>
        <v>3</v>
      </c>
      <c r="D1566"/>
    </row>
    <row r="1567" spans="1:4" ht="16" x14ac:dyDescent="0.2">
      <c r="A1567" s="168">
        <v>42799.291666571015</v>
      </c>
      <c r="B1567" s="171">
        <v>19588.053199847847</v>
      </c>
      <c r="C1567">
        <f t="shared" si="25"/>
        <v>3</v>
      </c>
      <c r="D1567"/>
    </row>
    <row r="1568" spans="1:4" ht="16" x14ac:dyDescent="0.2">
      <c r="A1568" s="169">
        <v>42799.333333237679</v>
      </c>
      <c r="B1568" s="172">
        <v>20141.594690908772</v>
      </c>
      <c r="C1568">
        <f t="shared" si="25"/>
        <v>3</v>
      </c>
      <c r="D1568"/>
    </row>
    <row r="1569" spans="1:4" ht="16" x14ac:dyDescent="0.2">
      <c r="A1569" s="168">
        <v>42799.374999904343</v>
      </c>
      <c r="B1569" s="171">
        <v>20678.083630923571</v>
      </c>
      <c r="C1569">
        <f t="shared" si="25"/>
        <v>3</v>
      </c>
      <c r="D1569"/>
    </row>
    <row r="1570" spans="1:4" ht="16" x14ac:dyDescent="0.2">
      <c r="A1570" s="169">
        <v>42799.416666571007</v>
      </c>
      <c r="B1570" s="172">
        <v>20926.543541754931</v>
      </c>
      <c r="C1570">
        <f t="shared" si="25"/>
        <v>3</v>
      </c>
      <c r="D1570"/>
    </row>
    <row r="1571" spans="1:4" ht="16" x14ac:dyDescent="0.2">
      <c r="A1571" s="168">
        <v>42799.458333237671</v>
      </c>
      <c r="B1571" s="171">
        <v>20960.177055398606</v>
      </c>
      <c r="C1571">
        <f t="shared" si="25"/>
        <v>3</v>
      </c>
      <c r="D1571"/>
    </row>
    <row r="1572" spans="1:4" ht="16" x14ac:dyDescent="0.2">
      <c r="A1572" s="169">
        <v>42799.499999904336</v>
      </c>
      <c r="B1572" s="172">
        <v>21168.283476610821</v>
      </c>
      <c r="C1572">
        <f t="shared" si="25"/>
        <v>3</v>
      </c>
      <c r="D1572"/>
    </row>
    <row r="1573" spans="1:4" ht="16" x14ac:dyDescent="0.2">
      <c r="A1573" s="168">
        <v>42799.541666571</v>
      </c>
      <c r="B1573" s="171">
        <v>20844.169751582758</v>
      </c>
      <c r="C1573">
        <f t="shared" si="25"/>
        <v>3</v>
      </c>
      <c r="D1573"/>
    </row>
    <row r="1574" spans="1:4" ht="16" x14ac:dyDescent="0.2">
      <c r="A1574" s="169">
        <v>42799.583333237664</v>
      </c>
      <c r="B1574" s="172">
        <v>20661.564709384151</v>
      </c>
      <c r="C1574">
        <f t="shared" si="25"/>
        <v>3</v>
      </c>
      <c r="D1574"/>
    </row>
    <row r="1575" spans="1:4" ht="16" x14ac:dyDescent="0.2">
      <c r="A1575" s="168">
        <v>42799.624999904328</v>
      </c>
      <c r="B1575" s="171">
        <v>20873.75652666235</v>
      </c>
      <c r="C1575">
        <f t="shared" si="25"/>
        <v>3</v>
      </c>
      <c r="D1575"/>
    </row>
    <row r="1576" spans="1:4" ht="16" x14ac:dyDescent="0.2">
      <c r="A1576" s="169">
        <v>42799.666666570993</v>
      </c>
      <c r="B1576" s="172">
        <v>21244.736269336896</v>
      </c>
      <c r="C1576">
        <f t="shared" si="25"/>
        <v>3</v>
      </c>
      <c r="D1576"/>
    </row>
    <row r="1577" spans="1:4" ht="16" x14ac:dyDescent="0.2">
      <c r="A1577" s="168">
        <v>42799.708333237657</v>
      </c>
      <c r="B1577" s="171">
        <v>21811.963095078518</v>
      </c>
      <c r="C1577">
        <f t="shared" si="25"/>
        <v>3</v>
      </c>
      <c r="D1577"/>
    </row>
    <row r="1578" spans="1:4" ht="16" x14ac:dyDescent="0.2">
      <c r="A1578" s="169">
        <v>42799.749999904321</v>
      </c>
      <c r="B1578" s="172">
        <v>23738.55978650531</v>
      </c>
      <c r="C1578">
        <f t="shared" si="25"/>
        <v>3</v>
      </c>
      <c r="D1578"/>
    </row>
    <row r="1579" spans="1:4" ht="16" x14ac:dyDescent="0.2">
      <c r="A1579" s="168">
        <v>42799.791666570985</v>
      </c>
      <c r="B1579" s="171">
        <v>26270.436991406772</v>
      </c>
      <c r="C1579">
        <f t="shared" si="25"/>
        <v>3</v>
      </c>
      <c r="D1579"/>
    </row>
    <row r="1580" spans="1:4" ht="16" x14ac:dyDescent="0.2">
      <c r="A1580" s="169">
        <v>42799.83333323765</v>
      </c>
      <c r="B1580" s="172">
        <v>26527.084888614183</v>
      </c>
      <c r="C1580">
        <f t="shared" si="25"/>
        <v>3</v>
      </c>
      <c r="D1580"/>
    </row>
    <row r="1581" spans="1:4" ht="16" x14ac:dyDescent="0.2">
      <c r="A1581" s="168">
        <v>42799.874999904314</v>
      </c>
      <c r="B1581" s="171">
        <v>25952.449823372208</v>
      </c>
      <c r="C1581">
        <f t="shared" si="25"/>
        <v>3</v>
      </c>
      <c r="D1581"/>
    </row>
    <row r="1582" spans="1:4" ht="16" x14ac:dyDescent="0.2">
      <c r="A1582" s="169">
        <v>42799.916666570978</v>
      </c>
      <c r="B1582" s="172">
        <v>24721.059375878383</v>
      </c>
      <c r="C1582">
        <f t="shared" si="25"/>
        <v>3</v>
      </c>
      <c r="D1582"/>
    </row>
    <row r="1583" spans="1:4" ht="16" x14ac:dyDescent="0.2">
      <c r="A1583" s="168">
        <v>42799.958333237642</v>
      </c>
      <c r="B1583" s="171">
        <v>23159.513126754387</v>
      </c>
      <c r="C1583">
        <f t="shared" si="25"/>
        <v>3</v>
      </c>
      <c r="D1583"/>
    </row>
    <row r="1584" spans="1:4" ht="16" x14ac:dyDescent="0.2">
      <c r="A1584" s="169">
        <v>42799.999999904307</v>
      </c>
      <c r="B1584" s="172">
        <v>21688.439778427401</v>
      </c>
      <c r="C1584">
        <f t="shared" si="25"/>
        <v>3</v>
      </c>
      <c r="D1584"/>
    </row>
    <row r="1585" spans="1:4" ht="16" x14ac:dyDescent="0.2">
      <c r="A1585" s="168">
        <v>42800.041666570971</v>
      </c>
      <c r="B1585" s="171">
        <v>20662.111572328584</v>
      </c>
      <c r="C1585">
        <f t="shared" si="25"/>
        <v>3</v>
      </c>
      <c r="D1585"/>
    </row>
    <row r="1586" spans="1:4" ht="16" x14ac:dyDescent="0.2">
      <c r="A1586" s="169">
        <v>42800.083333237635</v>
      </c>
      <c r="B1586" s="172">
        <v>20128.5068661076</v>
      </c>
      <c r="C1586">
        <f t="shared" ref="C1586:C1649" si="26">MONTH(A1586)</f>
        <v>3</v>
      </c>
      <c r="D1586"/>
    </row>
    <row r="1587" spans="1:4" ht="16" x14ac:dyDescent="0.2">
      <c r="A1587" s="168">
        <v>42800.124999904299</v>
      </c>
      <c r="B1587" s="171">
        <v>19864.247024498094</v>
      </c>
      <c r="C1587">
        <f t="shared" si="26"/>
        <v>3</v>
      </c>
      <c r="D1587"/>
    </row>
    <row r="1588" spans="1:4" ht="16" x14ac:dyDescent="0.2">
      <c r="A1588" s="169">
        <v>42800.166666570964</v>
      </c>
      <c r="B1588" s="172">
        <v>19949.487192852655</v>
      </c>
      <c r="C1588">
        <f t="shared" si="26"/>
        <v>3</v>
      </c>
      <c r="D1588"/>
    </row>
    <row r="1589" spans="1:4" ht="16" x14ac:dyDescent="0.2">
      <c r="A1589" s="168">
        <v>42800.208333237628</v>
      </c>
      <c r="B1589" s="171">
        <v>20728.228452184441</v>
      </c>
      <c r="C1589">
        <f t="shared" si="26"/>
        <v>3</v>
      </c>
      <c r="D1589"/>
    </row>
    <row r="1590" spans="1:4" ht="16" x14ac:dyDescent="0.2">
      <c r="A1590" s="169">
        <v>42800.249999904292</v>
      </c>
      <c r="B1590" s="172">
        <v>22300.229586195299</v>
      </c>
      <c r="C1590">
        <f t="shared" si="26"/>
        <v>3</v>
      </c>
      <c r="D1590"/>
    </row>
    <row r="1591" spans="1:4" ht="16" x14ac:dyDescent="0.2">
      <c r="A1591" s="168">
        <v>42800.291666570956</v>
      </c>
      <c r="B1591" s="171">
        <v>24733.317460653874</v>
      </c>
      <c r="C1591">
        <f t="shared" si="26"/>
        <v>3</v>
      </c>
      <c r="D1591"/>
    </row>
    <row r="1592" spans="1:4" ht="16" x14ac:dyDescent="0.2">
      <c r="A1592" s="169">
        <v>42800.333333237621</v>
      </c>
      <c r="B1592" s="172">
        <v>25632.931521525898</v>
      </c>
      <c r="C1592">
        <f t="shared" si="26"/>
        <v>3</v>
      </c>
      <c r="D1592"/>
    </row>
    <row r="1593" spans="1:4" ht="16" x14ac:dyDescent="0.2">
      <c r="A1593" s="168">
        <v>42800.374999904285</v>
      </c>
      <c r="B1593" s="171">
        <v>25105.120242233839</v>
      </c>
      <c r="C1593">
        <f t="shared" si="26"/>
        <v>3</v>
      </c>
      <c r="D1593"/>
    </row>
    <row r="1594" spans="1:4" ht="16" x14ac:dyDescent="0.2">
      <c r="A1594" s="169">
        <v>42800.416666570949</v>
      </c>
      <c r="B1594" s="172">
        <v>24756.180865138627</v>
      </c>
      <c r="C1594">
        <f t="shared" si="26"/>
        <v>3</v>
      </c>
      <c r="D1594"/>
    </row>
    <row r="1595" spans="1:4" ht="16" x14ac:dyDescent="0.2">
      <c r="A1595" s="168">
        <v>42800.458333237613</v>
      </c>
      <c r="B1595" s="171">
        <v>24264.212986136718</v>
      </c>
      <c r="C1595">
        <f t="shared" si="26"/>
        <v>3</v>
      </c>
      <c r="D1595"/>
    </row>
    <row r="1596" spans="1:4" ht="16" x14ac:dyDescent="0.2">
      <c r="A1596" s="169">
        <v>42800.499999904278</v>
      </c>
      <c r="B1596" s="172">
        <v>23768.638324066167</v>
      </c>
      <c r="C1596">
        <f t="shared" si="26"/>
        <v>3</v>
      </c>
      <c r="D1596"/>
    </row>
    <row r="1597" spans="1:4" ht="16" x14ac:dyDescent="0.2">
      <c r="A1597" s="168">
        <v>42800.541666570942</v>
      </c>
      <c r="B1597" s="171">
        <v>23385.818826757677</v>
      </c>
      <c r="C1597">
        <f t="shared" si="26"/>
        <v>3</v>
      </c>
      <c r="D1597"/>
    </row>
    <row r="1598" spans="1:4" ht="16" x14ac:dyDescent="0.2">
      <c r="A1598" s="169">
        <v>42800.583333237606</v>
      </c>
      <c r="B1598" s="172">
        <v>23591.940948018284</v>
      </c>
      <c r="C1598">
        <f t="shared" si="26"/>
        <v>3</v>
      </c>
      <c r="D1598"/>
    </row>
    <row r="1599" spans="1:4" ht="16" x14ac:dyDescent="0.2">
      <c r="A1599" s="168">
        <v>42800.62499990427</v>
      </c>
      <c r="B1599" s="171">
        <v>23541.723733654413</v>
      </c>
      <c r="C1599">
        <f t="shared" si="26"/>
        <v>3</v>
      </c>
      <c r="D1599"/>
    </row>
    <row r="1600" spans="1:4" ht="16" x14ac:dyDescent="0.2">
      <c r="A1600" s="169">
        <v>42800.666666570934</v>
      </c>
      <c r="B1600" s="172">
        <v>23618.939862326202</v>
      </c>
      <c r="C1600">
        <f t="shared" si="26"/>
        <v>3</v>
      </c>
      <c r="D1600"/>
    </row>
    <row r="1601" spans="1:4" ht="16" x14ac:dyDescent="0.2">
      <c r="A1601" s="168">
        <v>42800.708333237599</v>
      </c>
      <c r="B1601" s="171">
        <v>24237.799048842182</v>
      </c>
      <c r="C1601">
        <f t="shared" si="26"/>
        <v>3</v>
      </c>
      <c r="D1601"/>
    </row>
    <row r="1602" spans="1:4" ht="16" x14ac:dyDescent="0.2">
      <c r="A1602" s="169">
        <v>42800.749999904263</v>
      </c>
      <c r="B1602" s="172">
        <v>25905.142911626946</v>
      </c>
      <c r="C1602">
        <f t="shared" si="26"/>
        <v>3</v>
      </c>
      <c r="D1602"/>
    </row>
    <row r="1603" spans="1:4" ht="16" x14ac:dyDescent="0.2">
      <c r="A1603" s="168">
        <v>42800.791666570927</v>
      </c>
      <c r="B1603" s="171">
        <v>28459.975855348839</v>
      </c>
      <c r="C1603">
        <f t="shared" si="26"/>
        <v>3</v>
      </c>
      <c r="D1603"/>
    </row>
    <row r="1604" spans="1:4" ht="16" x14ac:dyDescent="0.2">
      <c r="A1604" s="169">
        <v>42800.833333237591</v>
      </c>
      <c r="B1604" s="172">
        <v>28586.597420333201</v>
      </c>
      <c r="C1604">
        <f t="shared" si="26"/>
        <v>3</v>
      </c>
      <c r="D1604"/>
    </row>
    <row r="1605" spans="1:4" ht="16" x14ac:dyDescent="0.2">
      <c r="A1605" s="168">
        <v>42800.874999904256</v>
      </c>
      <c r="B1605" s="171">
        <v>27822.058647198603</v>
      </c>
      <c r="C1605">
        <f t="shared" si="26"/>
        <v>3</v>
      </c>
      <c r="D1605"/>
    </row>
    <row r="1606" spans="1:4" ht="16" x14ac:dyDescent="0.2">
      <c r="A1606" s="169">
        <v>42800.91666657092</v>
      </c>
      <c r="B1606" s="172">
        <v>26289.993562822565</v>
      </c>
      <c r="C1606">
        <f t="shared" si="26"/>
        <v>3</v>
      </c>
      <c r="D1606"/>
    </row>
    <row r="1607" spans="1:4" ht="16" x14ac:dyDescent="0.2">
      <c r="A1607" s="168">
        <v>42800.958333237584</v>
      </c>
      <c r="B1607" s="171">
        <v>24236.962069446909</v>
      </c>
      <c r="C1607">
        <f t="shared" si="26"/>
        <v>3</v>
      </c>
      <c r="D1607"/>
    </row>
    <row r="1608" spans="1:4" ht="16" x14ac:dyDescent="0.2">
      <c r="A1608" s="169">
        <v>42800.999999904248</v>
      </c>
      <c r="B1608" s="172">
        <v>22385.298323427498</v>
      </c>
      <c r="C1608">
        <f t="shared" si="26"/>
        <v>3</v>
      </c>
      <c r="D1608"/>
    </row>
    <row r="1609" spans="1:4" ht="16" x14ac:dyDescent="0.2">
      <c r="A1609" s="168">
        <v>42801.041666570913</v>
      </c>
      <c r="B1609" s="171">
        <v>21297.988162189409</v>
      </c>
      <c r="C1609">
        <f t="shared" si="26"/>
        <v>3</v>
      </c>
      <c r="D1609"/>
    </row>
    <row r="1610" spans="1:4" ht="16" x14ac:dyDescent="0.2">
      <c r="A1610" s="169">
        <v>42801.083333237577</v>
      </c>
      <c r="B1610" s="172">
        <v>20828.607910199487</v>
      </c>
      <c r="C1610">
        <f t="shared" si="26"/>
        <v>3</v>
      </c>
      <c r="D1610"/>
    </row>
    <row r="1611" spans="1:4" ht="16" x14ac:dyDescent="0.2">
      <c r="A1611" s="168">
        <v>42801.124999904241</v>
      </c>
      <c r="B1611" s="171">
        <v>20445.383345920643</v>
      </c>
      <c r="C1611">
        <f t="shared" si="26"/>
        <v>3</v>
      </c>
      <c r="D1611"/>
    </row>
    <row r="1612" spans="1:4" ht="16" x14ac:dyDescent="0.2">
      <c r="A1612" s="169">
        <v>42801.166666570905</v>
      </c>
      <c r="B1612" s="172">
        <v>20455.584641709851</v>
      </c>
      <c r="C1612">
        <f t="shared" si="26"/>
        <v>3</v>
      </c>
      <c r="D1612"/>
    </row>
    <row r="1613" spans="1:4" ht="16" x14ac:dyDescent="0.2">
      <c r="A1613" s="168">
        <v>42801.20833323757</v>
      </c>
      <c r="B1613" s="171">
        <v>21110.273208336268</v>
      </c>
      <c r="C1613">
        <f t="shared" si="26"/>
        <v>3</v>
      </c>
      <c r="D1613"/>
    </row>
    <row r="1614" spans="1:4" ht="16" x14ac:dyDescent="0.2">
      <c r="A1614" s="169">
        <v>42801.249999904234</v>
      </c>
      <c r="B1614" s="172">
        <v>22678.988869255227</v>
      </c>
      <c r="C1614">
        <f t="shared" si="26"/>
        <v>3</v>
      </c>
      <c r="D1614"/>
    </row>
    <row r="1615" spans="1:4" ht="16" x14ac:dyDescent="0.2">
      <c r="A1615" s="168">
        <v>42801.291666570898</v>
      </c>
      <c r="B1615" s="171">
        <v>24989.068442704662</v>
      </c>
      <c r="C1615">
        <f t="shared" si="26"/>
        <v>3</v>
      </c>
      <c r="D1615"/>
    </row>
    <row r="1616" spans="1:4" ht="16" x14ac:dyDescent="0.2">
      <c r="A1616" s="169">
        <v>42801.333333237562</v>
      </c>
      <c r="B1616" s="172">
        <v>25653.650318359651</v>
      </c>
      <c r="C1616">
        <f t="shared" si="26"/>
        <v>3</v>
      </c>
      <c r="D1616"/>
    </row>
    <row r="1617" spans="1:4" ht="16" x14ac:dyDescent="0.2">
      <c r="A1617" s="168">
        <v>42801.374999904227</v>
      </c>
      <c r="B1617" s="171">
        <v>24872.550458412858</v>
      </c>
      <c r="C1617">
        <f t="shared" si="26"/>
        <v>3</v>
      </c>
      <c r="D1617"/>
    </row>
    <row r="1618" spans="1:4" ht="16" x14ac:dyDescent="0.2">
      <c r="A1618" s="169">
        <v>42801.416666570891</v>
      </c>
      <c r="B1618" s="172">
        <v>24320.145343543474</v>
      </c>
      <c r="C1618">
        <f t="shared" si="26"/>
        <v>3</v>
      </c>
      <c r="D1618"/>
    </row>
    <row r="1619" spans="1:4" ht="16" x14ac:dyDescent="0.2">
      <c r="A1619" s="168">
        <v>42801.458333237555</v>
      </c>
      <c r="B1619" s="171">
        <v>24220.934676540724</v>
      </c>
      <c r="C1619">
        <f t="shared" si="26"/>
        <v>3</v>
      </c>
      <c r="D1619"/>
    </row>
    <row r="1620" spans="1:4" ht="16" x14ac:dyDescent="0.2">
      <c r="A1620" s="169">
        <v>42801.499999904219</v>
      </c>
      <c r="B1620" s="172">
        <v>23894.747689756834</v>
      </c>
      <c r="C1620">
        <f t="shared" si="26"/>
        <v>3</v>
      </c>
      <c r="D1620"/>
    </row>
    <row r="1621" spans="1:4" ht="16" x14ac:dyDescent="0.2">
      <c r="A1621" s="168">
        <v>42801.541666570884</v>
      </c>
      <c r="B1621" s="171">
        <v>24091.79659623883</v>
      </c>
      <c r="C1621">
        <f t="shared" si="26"/>
        <v>3</v>
      </c>
      <c r="D1621"/>
    </row>
    <row r="1622" spans="1:4" ht="16" x14ac:dyDescent="0.2">
      <c r="A1622" s="169">
        <v>42801.583333237548</v>
      </c>
      <c r="B1622" s="172">
        <v>24180.724857349695</v>
      </c>
      <c r="C1622">
        <f t="shared" si="26"/>
        <v>3</v>
      </c>
      <c r="D1622"/>
    </row>
    <row r="1623" spans="1:4" ht="16" x14ac:dyDescent="0.2">
      <c r="A1623" s="168">
        <v>42801.624999904212</v>
      </c>
      <c r="B1623" s="171">
        <v>24001.10493538465</v>
      </c>
      <c r="C1623">
        <f t="shared" si="26"/>
        <v>3</v>
      </c>
      <c r="D1623"/>
    </row>
    <row r="1624" spans="1:4" ht="16" x14ac:dyDescent="0.2">
      <c r="A1624" s="169">
        <v>42801.666666570876</v>
      </c>
      <c r="B1624" s="172">
        <v>24227.238803838507</v>
      </c>
      <c r="C1624">
        <f t="shared" si="26"/>
        <v>3</v>
      </c>
      <c r="D1624"/>
    </row>
    <row r="1625" spans="1:4" ht="16" x14ac:dyDescent="0.2">
      <c r="A1625" s="168">
        <v>42801.708333237541</v>
      </c>
      <c r="B1625" s="171">
        <v>24489.313953888814</v>
      </c>
      <c r="C1625">
        <f t="shared" si="26"/>
        <v>3</v>
      </c>
      <c r="D1625"/>
    </row>
    <row r="1626" spans="1:4" ht="16" x14ac:dyDescent="0.2">
      <c r="A1626" s="169">
        <v>42801.749999904205</v>
      </c>
      <c r="B1626" s="172">
        <v>25795.279884434814</v>
      </c>
      <c r="C1626">
        <f t="shared" si="26"/>
        <v>3</v>
      </c>
      <c r="D1626"/>
    </row>
    <row r="1627" spans="1:4" ht="16" x14ac:dyDescent="0.2">
      <c r="A1627" s="168">
        <v>42801.791666570869</v>
      </c>
      <c r="B1627" s="171">
        <v>28025.796899526209</v>
      </c>
      <c r="C1627">
        <f t="shared" si="26"/>
        <v>3</v>
      </c>
      <c r="D1627"/>
    </row>
    <row r="1628" spans="1:4" ht="16" x14ac:dyDescent="0.2">
      <c r="A1628" s="169">
        <v>42801.833333237533</v>
      </c>
      <c r="B1628" s="172">
        <v>28040.788756580503</v>
      </c>
      <c r="C1628">
        <f t="shared" si="26"/>
        <v>3</v>
      </c>
      <c r="D1628"/>
    </row>
    <row r="1629" spans="1:4" ht="16" x14ac:dyDescent="0.2">
      <c r="A1629" s="168">
        <v>42801.874999904197</v>
      </c>
      <c r="B1629" s="171">
        <v>27251.873689113931</v>
      </c>
      <c r="C1629">
        <f t="shared" si="26"/>
        <v>3</v>
      </c>
      <c r="D1629"/>
    </row>
    <row r="1630" spans="1:4" ht="16" x14ac:dyDescent="0.2">
      <c r="A1630" s="169">
        <v>42801.916666570862</v>
      </c>
      <c r="B1630" s="172">
        <v>25728.417628718911</v>
      </c>
      <c r="C1630">
        <f t="shared" si="26"/>
        <v>3</v>
      </c>
      <c r="D1630"/>
    </row>
    <row r="1631" spans="1:4" ht="16" x14ac:dyDescent="0.2">
      <c r="A1631" s="168">
        <v>42801.958333237526</v>
      </c>
      <c r="B1631" s="171">
        <v>23725.717356021389</v>
      </c>
      <c r="C1631">
        <f t="shared" si="26"/>
        <v>3</v>
      </c>
      <c r="D1631"/>
    </row>
    <row r="1632" spans="1:4" ht="16" x14ac:dyDescent="0.2">
      <c r="A1632" s="169">
        <v>42801.99999990419</v>
      </c>
      <c r="B1632" s="172">
        <v>21869.766339500729</v>
      </c>
      <c r="C1632">
        <f t="shared" si="26"/>
        <v>3</v>
      </c>
      <c r="D1632"/>
    </row>
    <row r="1633" spans="1:4" ht="16" x14ac:dyDescent="0.2">
      <c r="A1633" s="168">
        <v>42802.041666570854</v>
      </c>
      <c r="B1633" s="171">
        <v>20686.769831971054</v>
      </c>
      <c r="C1633">
        <f t="shared" si="26"/>
        <v>3</v>
      </c>
      <c r="D1633"/>
    </row>
    <row r="1634" spans="1:4" ht="16" x14ac:dyDescent="0.2">
      <c r="A1634" s="169">
        <v>42802.083333237519</v>
      </c>
      <c r="B1634" s="172">
        <v>19951.818147567443</v>
      </c>
      <c r="C1634">
        <f t="shared" si="26"/>
        <v>3</v>
      </c>
      <c r="D1634"/>
    </row>
    <row r="1635" spans="1:4" ht="16" x14ac:dyDescent="0.2">
      <c r="A1635" s="168">
        <v>42802.124999904183</v>
      </c>
      <c r="B1635" s="171">
        <v>19659.102511520636</v>
      </c>
      <c r="C1635">
        <f t="shared" si="26"/>
        <v>3</v>
      </c>
      <c r="D1635"/>
    </row>
    <row r="1636" spans="1:4" ht="16" x14ac:dyDescent="0.2">
      <c r="A1636" s="169">
        <v>42802.166666570847</v>
      </c>
      <c r="B1636" s="172">
        <v>19618.686254284057</v>
      </c>
      <c r="C1636">
        <f t="shared" si="26"/>
        <v>3</v>
      </c>
      <c r="D1636"/>
    </row>
    <row r="1637" spans="1:4" ht="16" x14ac:dyDescent="0.2">
      <c r="A1637" s="168">
        <v>42802.208333237511</v>
      </c>
      <c r="B1637" s="171">
        <v>20279.126179866111</v>
      </c>
      <c r="C1637">
        <f t="shared" si="26"/>
        <v>3</v>
      </c>
      <c r="D1637"/>
    </row>
    <row r="1638" spans="1:4" ht="16" x14ac:dyDescent="0.2">
      <c r="A1638" s="169">
        <v>42802.249999904176</v>
      </c>
      <c r="B1638" s="172">
        <v>22010.367734096904</v>
      </c>
      <c r="C1638">
        <f t="shared" si="26"/>
        <v>3</v>
      </c>
      <c r="D1638"/>
    </row>
    <row r="1639" spans="1:4" ht="16" x14ac:dyDescent="0.2">
      <c r="A1639" s="168">
        <v>42802.29166657084</v>
      </c>
      <c r="B1639" s="171">
        <v>24158.677454673754</v>
      </c>
      <c r="C1639">
        <f t="shared" si="26"/>
        <v>3</v>
      </c>
      <c r="D1639"/>
    </row>
    <row r="1640" spans="1:4" ht="16" x14ac:dyDescent="0.2">
      <c r="A1640" s="169">
        <v>42802.333333237504</v>
      </c>
      <c r="B1640" s="172">
        <v>24917.121955634324</v>
      </c>
      <c r="C1640">
        <f t="shared" si="26"/>
        <v>3</v>
      </c>
      <c r="D1640"/>
    </row>
    <row r="1641" spans="1:4" ht="16" x14ac:dyDescent="0.2">
      <c r="A1641" s="168">
        <v>42802.374999904168</v>
      </c>
      <c r="B1641" s="171">
        <v>24225.668568573237</v>
      </c>
      <c r="C1641">
        <f t="shared" si="26"/>
        <v>3</v>
      </c>
      <c r="D1641"/>
    </row>
    <row r="1642" spans="1:4" ht="16" x14ac:dyDescent="0.2">
      <c r="A1642" s="169">
        <v>42802.416666570833</v>
      </c>
      <c r="B1642" s="172">
        <v>23843.201086734633</v>
      </c>
      <c r="C1642">
        <f t="shared" si="26"/>
        <v>3</v>
      </c>
      <c r="D1642"/>
    </row>
    <row r="1643" spans="1:4" ht="16" x14ac:dyDescent="0.2">
      <c r="A1643" s="168">
        <v>42802.458333237497</v>
      </c>
      <c r="B1643" s="171">
        <v>23763.027853274958</v>
      </c>
      <c r="C1643">
        <f t="shared" si="26"/>
        <v>3</v>
      </c>
      <c r="D1643"/>
    </row>
    <row r="1644" spans="1:4" ht="16" x14ac:dyDescent="0.2">
      <c r="A1644" s="169">
        <v>42802.499999904161</v>
      </c>
      <c r="B1644" s="172">
        <v>24063.948739687279</v>
      </c>
      <c r="C1644">
        <f t="shared" si="26"/>
        <v>3</v>
      </c>
      <c r="D1644"/>
    </row>
    <row r="1645" spans="1:4" ht="16" x14ac:dyDescent="0.2">
      <c r="A1645" s="168">
        <v>42802.541666570825</v>
      </c>
      <c r="B1645" s="171">
        <v>23991.880894441943</v>
      </c>
      <c r="C1645">
        <f t="shared" si="26"/>
        <v>3</v>
      </c>
      <c r="D1645"/>
    </row>
    <row r="1646" spans="1:4" ht="16" x14ac:dyDescent="0.2">
      <c r="A1646" s="169">
        <v>42802.58333323749</v>
      </c>
      <c r="B1646" s="172">
        <v>24095.430266063951</v>
      </c>
      <c r="C1646">
        <f t="shared" si="26"/>
        <v>3</v>
      </c>
      <c r="D1646"/>
    </row>
    <row r="1647" spans="1:4" ht="16" x14ac:dyDescent="0.2">
      <c r="A1647" s="168">
        <v>42802.624999904154</v>
      </c>
      <c r="B1647" s="171">
        <v>24214.290174159276</v>
      </c>
      <c r="C1647">
        <f t="shared" si="26"/>
        <v>3</v>
      </c>
      <c r="D1647"/>
    </row>
    <row r="1648" spans="1:4" ht="16" x14ac:dyDescent="0.2">
      <c r="A1648" s="169">
        <v>42802.666666570818</v>
      </c>
      <c r="B1648" s="172">
        <v>24576.371297654408</v>
      </c>
      <c r="C1648">
        <f t="shared" si="26"/>
        <v>3</v>
      </c>
      <c r="D1648"/>
    </row>
    <row r="1649" spans="1:4" ht="16" x14ac:dyDescent="0.2">
      <c r="A1649" s="168">
        <v>42802.708333237482</v>
      </c>
      <c r="B1649" s="171">
        <v>25229.722360456246</v>
      </c>
      <c r="C1649">
        <f t="shared" si="26"/>
        <v>3</v>
      </c>
      <c r="D1649"/>
    </row>
    <row r="1650" spans="1:4" ht="16" x14ac:dyDescent="0.2">
      <c r="A1650" s="169">
        <v>42802.749999904147</v>
      </c>
      <c r="B1650" s="172">
        <v>26258.501189397615</v>
      </c>
      <c r="C1650">
        <f t="shared" ref="C1650:C1713" si="27">MONTH(A1650)</f>
        <v>3</v>
      </c>
      <c r="D1650"/>
    </row>
    <row r="1651" spans="1:4" ht="16" x14ac:dyDescent="0.2">
      <c r="A1651" s="168">
        <v>42802.791666570811</v>
      </c>
      <c r="B1651" s="171">
        <v>28079.859450280375</v>
      </c>
      <c r="C1651">
        <f t="shared" si="27"/>
        <v>3</v>
      </c>
      <c r="D1651"/>
    </row>
    <row r="1652" spans="1:4" ht="16" x14ac:dyDescent="0.2">
      <c r="A1652" s="169">
        <v>42802.833333237475</v>
      </c>
      <c r="B1652" s="172">
        <v>28016.275731972215</v>
      </c>
      <c r="C1652">
        <f t="shared" si="27"/>
        <v>3</v>
      </c>
      <c r="D1652"/>
    </row>
    <row r="1653" spans="1:4" ht="16" x14ac:dyDescent="0.2">
      <c r="A1653" s="168">
        <v>42802.874999904139</v>
      </c>
      <c r="B1653" s="171">
        <v>27085.783620522139</v>
      </c>
      <c r="C1653">
        <f t="shared" si="27"/>
        <v>3</v>
      </c>
      <c r="D1653"/>
    </row>
    <row r="1654" spans="1:4" ht="16" x14ac:dyDescent="0.2">
      <c r="A1654" s="169">
        <v>42802.916666570803</v>
      </c>
      <c r="B1654" s="172">
        <v>25504.669662174143</v>
      </c>
      <c r="C1654">
        <f t="shared" si="27"/>
        <v>3</v>
      </c>
      <c r="D1654"/>
    </row>
    <row r="1655" spans="1:4" ht="16" x14ac:dyDescent="0.2">
      <c r="A1655" s="168">
        <v>42802.958333237468</v>
      </c>
      <c r="B1655" s="171">
        <v>23567.45007033585</v>
      </c>
      <c r="C1655">
        <f t="shared" si="27"/>
        <v>3</v>
      </c>
      <c r="D1655"/>
    </row>
    <row r="1656" spans="1:4" ht="16" x14ac:dyDescent="0.2">
      <c r="A1656" s="169">
        <v>42802.999999904132</v>
      </c>
      <c r="B1656" s="172">
        <v>21737.663806690227</v>
      </c>
      <c r="C1656">
        <f t="shared" si="27"/>
        <v>3</v>
      </c>
      <c r="D1656"/>
    </row>
    <row r="1657" spans="1:4" ht="16" x14ac:dyDescent="0.2">
      <c r="A1657" s="168">
        <v>42803.041666570796</v>
      </c>
      <c r="B1657" s="171">
        <v>20478.692039534217</v>
      </c>
      <c r="C1657">
        <f t="shared" si="27"/>
        <v>3</v>
      </c>
      <c r="D1657"/>
    </row>
    <row r="1658" spans="1:4" ht="16" x14ac:dyDescent="0.2">
      <c r="A1658" s="169">
        <v>42803.08333323746</v>
      </c>
      <c r="B1658" s="172">
        <v>19778.975327666278</v>
      </c>
      <c r="C1658">
        <f t="shared" si="27"/>
        <v>3</v>
      </c>
      <c r="D1658"/>
    </row>
    <row r="1659" spans="1:4" ht="16" x14ac:dyDescent="0.2">
      <c r="A1659" s="168">
        <v>42803.124999904125</v>
      </c>
      <c r="B1659" s="171">
        <v>19334.73309874687</v>
      </c>
      <c r="C1659">
        <f t="shared" si="27"/>
        <v>3</v>
      </c>
      <c r="D1659"/>
    </row>
    <row r="1660" spans="1:4" ht="16" x14ac:dyDescent="0.2">
      <c r="A1660" s="169">
        <v>42803.166666570789</v>
      </c>
      <c r="B1660" s="172">
        <v>19261.449537440432</v>
      </c>
      <c r="C1660">
        <f t="shared" si="27"/>
        <v>3</v>
      </c>
      <c r="D1660"/>
    </row>
    <row r="1661" spans="1:4" ht="16" x14ac:dyDescent="0.2">
      <c r="A1661" s="168">
        <v>42803.208333237453</v>
      </c>
      <c r="B1661" s="171">
        <v>19782.695118621141</v>
      </c>
      <c r="C1661">
        <f t="shared" si="27"/>
        <v>3</v>
      </c>
      <c r="D1661"/>
    </row>
    <row r="1662" spans="1:4" ht="16" x14ac:dyDescent="0.2">
      <c r="A1662" s="169">
        <v>42803.249999904117</v>
      </c>
      <c r="B1662" s="172">
        <v>21416.675877834758</v>
      </c>
      <c r="C1662">
        <f t="shared" si="27"/>
        <v>3</v>
      </c>
      <c r="D1662"/>
    </row>
    <row r="1663" spans="1:4" ht="16" x14ac:dyDescent="0.2">
      <c r="A1663" s="168">
        <v>42803.291666570782</v>
      </c>
      <c r="B1663" s="171">
        <v>23478.496921401795</v>
      </c>
      <c r="C1663">
        <f t="shared" si="27"/>
        <v>3</v>
      </c>
      <c r="D1663"/>
    </row>
    <row r="1664" spans="1:4" ht="16" x14ac:dyDescent="0.2">
      <c r="A1664" s="169">
        <v>42803.333333237446</v>
      </c>
      <c r="B1664" s="172">
        <v>24214.801635406646</v>
      </c>
      <c r="C1664">
        <f t="shared" si="27"/>
        <v>3</v>
      </c>
      <c r="D1664"/>
    </row>
    <row r="1665" spans="1:4" ht="16" x14ac:dyDescent="0.2">
      <c r="A1665" s="168">
        <v>42803.37499990411</v>
      </c>
      <c r="B1665" s="171">
        <v>23732.131678720307</v>
      </c>
      <c r="C1665">
        <f t="shared" si="27"/>
        <v>3</v>
      </c>
      <c r="D1665"/>
    </row>
    <row r="1666" spans="1:4" ht="16" x14ac:dyDescent="0.2">
      <c r="A1666" s="169">
        <v>42803.416666570774</v>
      </c>
      <c r="B1666" s="172">
        <v>23903.942315370241</v>
      </c>
      <c r="C1666">
        <f t="shared" si="27"/>
        <v>3</v>
      </c>
      <c r="D1666"/>
    </row>
    <row r="1667" spans="1:4" ht="16" x14ac:dyDescent="0.2">
      <c r="A1667" s="168">
        <v>42803.458333237439</v>
      </c>
      <c r="B1667" s="171">
        <v>24454.481775414868</v>
      </c>
      <c r="C1667">
        <f t="shared" si="27"/>
        <v>3</v>
      </c>
      <c r="D1667"/>
    </row>
    <row r="1668" spans="1:4" ht="16" x14ac:dyDescent="0.2">
      <c r="A1668" s="169">
        <v>42803.499999904103</v>
      </c>
      <c r="B1668" s="172">
        <v>24534.176150763466</v>
      </c>
      <c r="C1668">
        <f t="shared" si="27"/>
        <v>3</v>
      </c>
      <c r="D1668"/>
    </row>
    <row r="1669" spans="1:4" ht="16" x14ac:dyDescent="0.2">
      <c r="A1669" s="168">
        <v>42803.541666570767</v>
      </c>
      <c r="B1669" s="171">
        <v>24622.535865701204</v>
      </c>
      <c r="C1669">
        <f t="shared" si="27"/>
        <v>3</v>
      </c>
      <c r="D1669"/>
    </row>
    <row r="1670" spans="1:4" ht="16" x14ac:dyDescent="0.2">
      <c r="A1670" s="169">
        <v>42803.583333237431</v>
      </c>
      <c r="B1670" s="172">
        <v>25028.613792733104</v>
      </c>
      <c r="C1670">
        <f t="shared" si="27"/>
        <v>3</v>
      </c>
      <c r="D1670"/>
    </row>
    <row r="1671" spans="1:4" ht="16" x14ac:dyDescent="0.2">
      <c r="A1671" s="168">
        <v>42803.624999904096</v>
      </c>
      <c r="B1671" s="171">
        <v>25398.138143062741</v>
      </c>
      <c r="C1671">
        <f t="shared" si="27"/>
        <v>3</v>
      </c>
      <c r="D1671"/>
    </row>
    <row r="1672" spans="1:4" ht="16" x14ac:dyDescent="0.2">
      <c r="A1672" s="169">
        <v>42803.66666657076</v>
      </c>
      <c r="B1672" s="172">
        <v>25577.432189303421</v>
      </c>
      <c r="C1672">
        <f t="shared" si="27"/>
        <v>3</v>
      </c>
      <c r="D1672"/>
    </row>
    <row r="1673" spans="1:4" ht="16" x14ac:dyDescent="0.2">
      <c r="A1673" s="168">
        <v>42803.708333237424</v>
      </c>
      <c r="B1673" s="171">
        <v>26184.658007916518</v>
      </c>
      <c r="C1673">
        <f t="shared" si="27"/>
        <v>3</v>
      </c>
      <c r="D1673"/>
    </row>
    <row r="1674" spans="1:4" ht="16" x14ac:dyDescent="0.2">
      <c r="A1674" s="169">
        <v>42803.749999904088</v>
      </c>
      <c r="B1674" s="172">
        <v>27050.919915953113</v>
      </c>
      <c r="C1674">
        <f t="shared" si="27"/>
        <v>3</v>
      </c>
      <c r="D1674"/>
    </row>
    <row r="1675" spans="1:4" ht="16" x14ac:dyDescent="0.2">
      <c r="A1675" s="168">
        <v>42803.791666570753</v>
      </c>
      <c r="B1675" s="171">
        <v>28648.731395463448</v>
      </c>
      <c r="C1675">
        <f t="shared" si="27"/>
        <v>3</v>
      </c>
      <c r="D1675"/>
    </row>
    <row r="1676" spans="1:4" ht="16" x14ac:dyDescent="0.2">
      <c r="A1676" s="169">
        <v>42803.833333237417</v>
      </c>
      <c r="B1676" s="172">
        <v>28329.122031386487</v>
      </c>
      <c r="C1676">
        <f t="shared" si="27"/>
        <v>3</v>
      </c>
      <c r="D1676"/>
    </row>
    <row r="1677" spans="1:4" ht="16" x14ac:dyDescent="0.2">
      <c r="A1677" s="168">
        <v>42803.874999904081</v>
      </c>
      <c r="B1677" s="171">
        <v>27277.79550758702</v>
      </c>
      <c r="C1677">
        <f t="shared" si="27"/>
        <v>3</v>
      </c>
      <c r="D1677"/>
    </row>
    <row r="1678" spans="1:4" ht="16" x14ac:dyDescent="0.2">
      <c r="A1678" s="169">
        <v>42803.916666570745</v>
      </c>
      <c r="B1678" s="172">
        <v>25642.253735358889</v>
      </c>
      <c r="C1678">
        <f t="shared" si="27"/>
        <v>3</v>
      </c>
      <c r="D1678"/>
    </row>
    <row r="1679" spans="1:4" ht="16" x14ac:dyDescent="0.2">
      <c r="A1679" s="168">
        <v>42803.95833323741</v>
      </c>
      <c r="B1679" s="171">
        <v>23563.110097242636</v>
      </c>
      <c r="C1679">
        <f t="shared" si="27"/>
        <v>3</v>
      </c>
      <c r="D1679"/>
    </row>
    <row r="1680" spans="1:4" ht="16" x14ac:dyDescent="0.2">
      <c r="A1680" s="169">
        <v>42803.999999904074</v>
      </c>
      <c r="B1680" s="172">
        <v>21703.527891317044</v>
      </c>
      <c r="C1680">
        <f t="shared" si="27"/>
        <v>3</v>
      </c>
      <c r="D1680"/>
    </row>
    <row r="1681" spans="1:4" ht="16" x14ac:dyDescent="0.2">
      <c r="A1681" s="168">
        <v>42804.041666570738</v>
      </c>
      <c r="B1681" s="171">
        <v>20464.217823307168</v>
      </c>
      <c r="C1681">
        <f t="shared" si="27"/>
        <v>3</v>
      </c>
      <c r="D1681"/>
    </row>
    <row r="1682" spans="1:4" ht="16" x14ac:dyDescent="0.2">
      <c r="A1682" s="169">
        <v>42804.083333237402</v>
      </c>
      <c r="B1682" s="172">
        <v>19765.778261531857</v>
      </c>
      <c r="C1682">
        <f t="shared" si="27"/>
        <v>3</v>
      </c>
      <c r="D1682"/>
    </row>
    <row r="1683" spans="1:4" ht="16" x14ac:dyDescent="0.2">
      <c r="A1683" s="168">
        <v>42804.124999904066</v>
      </c>
      <c r="B1683" s="171">
        <v>19331.140841695997</v>
      </c>
      <c r="C1683">
        <f t="shared" si="27"/>
        <v>3</v>
      </c>
      <c r="D1683"/>
    </row>
    <row r="1684" spans="1:4" ht="16" x14ac:dyDescent="0.2">
      <c r="A1684" s="169">
        <v>42804.166666570731</v>
      </c>
      <c r="B1684" s="172">
        <v>19215.946178104638</v>
      </c>
      <c r="C1684">
        <f t="shared" si="27"/>
        <v>3</v>
      </c>
      <c r="D1684"/>
    </row>
    <row r="1685" spans="1:4" ht="16" x14ac:dyDescent="0.2">
      <c r="A1685" s="168">
        <v>42804.208333237395</v>
      </c>
      <c r="B1685" s="171">
        <v>19703.754116941393</v>
      </c>
      <c r="C1685">
        <f t="shared" si="27"/>
        <v>3</v>
      </c>
      <c r="D1685"/>
    </row>
    <row r="1686" spans="1:4" ht="16" x14ac:dyDescent="0.2">
      <c r="A1686" s="169">
        <v>42804.249999904059</v>
      </c>
      <c r="B1686" s="172">
        <v>21128.099741861024</v>
      </c>
      <c r="C1686">
        <f t="shared" si="27"/>
        <v>3</v>
      </c>
      <c r="D1686"/>
    </row>
    <row r="1687" spans="1:4" ht="16" x14ac:dyDescent="0.2">
      <c r="A1687" s="168">
        <v>42804.291666570723</v>
      </c>
      <c r="B1687" s="171">
        <v>23040.168083079938</v>
      </c>
      <c r="C1687">
        <f t="shared" si="27"/>
        <v>3</v>
      </c>
      <c r="D1687"/>
    </row>
    <row r="1688" spans="1:4" ht="16" x14ac:dyDescent="0.2">
      <c r="A1688" s="169">
        <v>42804.333333237388</v>
      </c>
      <c r="B1688" s="172">
        <v>24118.066596166995</v>
      </c>
      <c r="C1688">
        <f t="shared" si="27"/>
        <v>3</v>
      </c>
      <c r="D1688"/>
    </row>
    <row r="1689" spans="1:4" ht="16" x14ac:dyDescent="0.2">
      <c r="A1689" s="168">
        <v>42804.374999904052</v>
      </c>
      <c r="B1689" s="171">
        <v>24455.868456546963</v>
      </c>
      <c r="C1689">
        <f t="shared" si="27"/>
        <v>3</v>
      </c>
      <c r="D1689"/>
    </row>
    <row r="1690" spans="1:4" ht="16" x14ac:dyDescent="0.2">
      <c r="A1690" s="169">
        <v>42804.416666570716</v>
      </c>
      <c r="B1690" s="172">
        <v>24613.432981269194</v>
      </c>
      <c r="C1690">
        <f t="shared" si="27"/>
        <v>3</v>
      </c>
      <c r="D1690"/>
    </row>
    <row r="1691" spans="1:4" ht="16" x14ac:dyDescent="0.2">
      <c r="A1691" s="168">
        <v>42804.45833323738</v>
      </c>
      <c r="B1691" s="171">
        <v>25261.833635314539</v>
      </c>
      <c r="C1691">
        <f t="shared" si="27"/>
        <v>3</v>
      </c>
      <c r="D1691"/>
    </row>
    <row r="1692" spans="1:4" ht="16" x14ac:dyDescent="0.2">
      <c r="A1692" s="169">
        <v>42804.499999904045</v>
      </c>
      <c r="B1692" s="172">
        <v>25800.496720189924</v>
      </c>
      <c r="C1692">
        <f t="shared" si="27"/>
        <v>3</v>
      </c>
      <c r="D1692"/>
    </row>
    <row r="1693" spans="1:4" ht="16" x14ac:dyDescent="0.2">
      <c r="A1693" s="168">
        <v>42804.541666570709</v>
      </c>
      <c r="B1693" s="171">
        <v>26000.89388290191</v>
      </c>
      <c r="C1693">
        <f t="shared" si="27"/>
        <v>3</v>
      </c>
      <c r="D1693"/>
    </row>
    <row r="1694" spans="1:4" ht="16" x14ac:dyDescent="0.2">
      <c r="A1694" s="169">
        <v>42804.583333237373</v>
      </c>
      <c r="B1694" s="172">
        <v>25996.713535627699</v>
      </c>
      <c r="C1694">
        <f t="shared" si="27"/>
        <v>3</v>
      </c>
      <c r="D1694"/>
    </row>
    <row r="1695" spans="1:4" ht="16" x14ac:dyDescent="0.2">
      <c r="A1695" s="168">
        <v>42804.624999904037</v>
      </c>
      <c r="B1695" s="171">
        <v>25700.742713119966</v>
      </c>
      <c r="C1695">
        <f t="shared" si="27"/>
        <v>3</v>
      </c>
      <c r="D1695"/>
    </row>
    <row r="1696" spans="1:4" ht="16" x14ac:dyDescent="0.2">
      <c r="A1696" s="169">
        <v>42804.666666570702</v>
      </c>
      <c r="B1696" s="172">
        <v>25641.894081930834</v>
      </c>
      <c r="C1696">
        <f t="shared" si="27"/>
        <v>3</v>
      </c>
      <c r="D1696"/>
    </row>
    <row r="1697" spans="1:4" ht="16" x14ac:dyDescent="0.2">
      <c r="A1697" s="168">
        <v>42804.708333237366</v>
      </c>
      <c r="B1697" s="171">
        <v>25800.631214309375</v>
      </c>
      <c r="C1697">
        <f t="shared" si="27"/>
        <v>3</v>
      </c>
      <c r="D1697"/>
    </row>
    <row r="1698" spans="1:4" ht="16" x14ac:dyDescent="0.2">
      <c r="A1698" s="169">
        <v>42804.74999990403</v>
      </c>
      <c r="B1698" s="172">
        <v>26475.993391075532</v>
      </c>
      <c r="C1698">
        <f t="shared" si="27"/>
        <v>3</v>
      </c>
      <c r="D1698"/>
    </row>
    <row r="1699" spans="1:4" ht="16" x14ac:dyDescent="0.2">
      <c r="A1699" s="168">
        <v>42804.791666570694</v>
      </c>
      <c r="B1699" s="171">
        <v>27833.777473439193</v>
      </c>
      <c r="C1699">
        <f t="shared" si="27"/>
        <v>3</v>
      </c>
      <c r="D1699"/>
    </row>
    <row r="1700" spans="1:4" ht="16" x14ac:dyDescent="0.2">
      <c r="A1700" s="169">
        <v>42804.833333237359</v>
      </c>
      <c r="B1700" s="172">
        <v>27569.151063445112</v>
      </c>
      <c r="C1700">
        <f t="shared" si="27"/>
        <v>3</v>
      </c>
      <c r="D1700"/>
    </row>
    <row r="1701" spans="1:4" ht="16" x14ac:dyDescent="0.2">
      <c r="A1701" s="168">
        <v>42804.874999904023</v>
      </c>
      <c r="B1701" s="171">
        <v>26669.223481331857</v>
      </c>
      <c r="C1701">
        <f t="shared" si="27"/>
        <v>3</v>
      </c>
      <c r="D1701"/>
    </row>
    <row r="1702" spans="1:4" ht="16" x14ac:dyDescent="0.2">
      <c r="A1702" s="169">
        <v>42804.916666570687</v>
      </c>
      <c r="B1702" s="172">
        <v>25383.474096266204</v>
      </c>
      <c r="C1702">
        <f t="shared" si="27"/>
        <v>3</v>
      </c>
      <c r="D1702"/>
    </row>
    <row r="1703" spans="1:4" ht="16" x14ac:dyDescent="0.2">
      <c r="A1703" s="168">
        <v>42804.958333237351</v>
      </c>
      <c r="B1703" s="171">
        <v>23681.104523945451</v>
      </c>
      <c r="C1703">
        <f t="shared" si="27"/>
        <v>3</v>
      </c>
      <c r="D1703"/>
    </row>
    <row r="1704" spans="1:4" ht="16" x14ac:dyDescent="0.2">
      <c r="A1704" s="169">
        <v>42804.999999904016</v>
      </c>
      <c r="B1704" s="172">
        <v>22089.316426563651</v>
      </c>
      <c r="C1704">
        <f t="shared" si="27"/>
        <v>3</v>
      </c>
      <c r="D1704"/>
    </row>
    <row r="1705" spans="1:4" ht="16" x14ac:dyDescent="0.2">
      <c r="A1705" s="168">
        <v>42805.04166657068</v>
      </c>
      <c r="B1705" s="171">
        <v>20711.605505370248</v>
      </c>
      <c r="C1705">
        <f t="shared" si="27"/>
        <v>3</v>
      </c>
      <c r="D1705"/>
    </row>
    <row r="1706" spans="1:4" ht="16" x14ac:dyDescent="0.2">
      <c r="A1706" s="169">
        <v>42805.083333237344</v>
      </c>
      <c r="B1706" s="172">
        <v>20066.687788473129</v>
      </c>
      <c r="C1706">
        <f t="shared" si="27"/>
        <v>3</v>
      </c>
      <c r="D1706"/>
    </row>
    <row r="1707" spans="1:4" ht="16" x14ac:dyDescent="0.2">
      <c r="A1707" s="168">
        <v>42805.124999904008</v>
      </c>
      <c r="B1707" s="171">
        <v>19543.707401131978</v>
      </c>
      <c r="C1707">
        <f t="shared" si="27"/>
        <v>3</v>
      </c>
      <c r="D1707"/>
    </row>
    <row r="1708" spans="1:4" ht="16" x14ac:dyDescent="0.2">
      <c r="A1708" s="169">
        <v>42805.166666570673</v>
      </c>
      <c r="B1708" s="172">
        <v>19341.170115857985</v>
      </c>
      <c r="C1708">
        <f t="shared" si="27"/>
        <v>3</v>
      </c>
      <c r="D1708"/>
    </row>
    <row r="1709" spans="1:4" ht="16" x14ac:dyDescent="0.2">
      <c r="A1709" s="168">
        <v>42805.208333237337</v>
      </c>
      <c r="B1709" s="171">
        <v>19352.944474147185</v>
      </c>
      <c r="C1709">
        <f t="shared" si="27"/>
        <v>3</v>
      </c>
      <c r="D1709"/>
    </row>
    <row r="1710" spans="1:4" ht="16" x14ac:dyDescent="0.2">
      <c r="A1710" s="169">
        <v>42805.249999904001</v>
      </c>
      <c r="B1710" s="172">
        <v>19699.379905527829</v>
      </c>
      <c r="C1710">
        <f t="shared" si="27"/>
        <v>3</v>
      </c>
      <c r="D1710"/>
    </row>
    <row r="1711" spans="1:4" ht="16" x14ac:dyDescent="0.2">
      <c r="A1711" s="168">
        <v>42805.291666570665</v>
      </c>
      <c r="B1711" s="171">
        <v>20220.959188670815</v>
      </c>
      <c r="C1711">
        <f t="shared" si="27"/>
        <v>3</v>
      </c>
      <c r="D1711"/>
    </row>
    <row r="1712" spans="1:4" ht="16" x14ac:dyDescent="0.2">
      <c r="A1712" s="169">
        <v>42805.333333237329</v>
      </c>
      <c r="B1712" s="172">
        <v>20546.127765243418</v>
      </c>
      <c r="C1712">
        <f t="shared" si="27"/>
        <v>3</v>
      </c>
      <c r="D1712"/>
    </row>
    <row r="1713" spans="1:4" ht="16" x14ac:dyDescent="0.2">
      <c r="A1713" s="168">
        <v>42805.374999903994</v>
      </c>
      <c r="B1713" s="171">
        <v>20921.667076455858</v>
      </c>
      <c r="C1713">
        <f t="shared" si="27"/>
        <v>3</v>
      </c>
      <c r="D1713"/>
    </row>
    <row r="1714" spans="1:4" ht="16" x14ac:dyDescent="0.2">
      <c r="A1714" s="169">
        <v>42805.416666570658</v>
      </c>
      <c r="B1714" s="172">
        <v>21394.477999112762</v>
      </c>
      <c r="C1714">
        <f t="shared" ref="C1714:C1777" si="28">MONTH(A1714)</f>
        <v>3</v>
      </c>
      <c r="D1714"/>
    </row>
    <row r="1715" spans="1:4" ht="16" x14ac:dyDescent="0.2">
      <c r="A1715" s="168">
        <v>42805.458333237322</v>
      </c>
      <c r="B1715" s="171">
        <v>21548.800545027487</v>
      </c>
      <c r="C1715">
        <f t="shared" si="28"/>
        <v>3</v>
      </c>
      <c r="D1715"/>
    </row>
    <row r="1716" spans="1:4" ht="16" x14ac:dyDescent="0.2">
      <c r="A1716" s="169">
        <v>42805.499999903986</v>
      </c>
      <c r="B1716" s="172">
        <v>21659.463783603202</v>
      </c>
      <c r="C1716">
        <f t="shared" si="28"/>
        <v>3</v>
      </c>
      <c r="D1716"/>
    </row>
    <row r="1717" spans="1:4" ht="16" x14ac:dyDescent="0.2">
      <c r="A1717" s="168">
        <v>42805.541666570651</v>
      </c>
      <c r="B1717" s="171">
        <v>21773.189619573695</v>
      </c>
      <c r="C1717">
        <f t="shared" si="28"/>
        <v>3</v>
      </c>
      <c r="D1717"/>
    </row>
    <row r="1718" spans="1:4" ht="16" x14ac:dyDescent="0.2">
      <c r="A1718" s="169">
        <v>42805.583333237315</v>
      </c>
      <c r="B1718" s="172">
        <v>21821.915773517325</v>
      </c>
      <c r="C1718">
        <f t="shared" si="28"/>
        <v>3</v>
      </c>
      <c r="D1718"/>
    </row>
    <row r="1719" spans="1:4" ht="16" x14ac:dyDescent="0.2">
      <c r="A1719" s="168">
        <v>42805.624999903979</v>
      </c>
      <c r="B1719" s="171">
        <v>22261.506004461979</v>
      </c>
      <c r="C1719">
        <f t="shared" si="28"/>
        <v>3</v>
      </c>
      <c r="D1719"/>
    </row>
    <row r="1720" spans="1:4" ht="16" x14ac:dyDescent="0.2">
      <c r="A1720" s="169">
        <v>42805.666666570643</v>
      </c>
      <c r="B1720" s="172">
        <v>22901.715031657019</v>
      </c>
      <c r="C1720">
        <f t="shared" si="28"/>
        <v>3</v>
      </c>
      <c r="D1720"/>
    </row>
    <row r="1721" spans="1:4" ht="16" x14ac:dyDescent="0.2">
      <c r="A1721" s="168">
        <v>42805.708333237308</v>
      </c>
      <c r="B1721" s="171">
        <v>23281.362071577518</v>
      </c>
      <c r="C1721">
        <f t="shared" si="28"/>
        <v>3</v>
      </c>
      <c r="D1721"/>
    </row>
    <row r="1722" spans="1:4" ht="16" x14ac:dyDescent="0.2">
      <c r="A1722" s="169">
        <v>42805.749999903972</v>
      </c>
      <c r="B1722" s="172">
        <v>24470.824501801198</v>
      </c>
      <c r="C1722">
        <f t="shared" si="28"/>
        <v>3</v>
      </c>
      <c r="D1722"/>
    </row>
    <row r="1723" spans="1:4" ht="16" x14ac:dyDescent="0.2">
      <c r="A1723" s="168">
        <v>42805.791666570636</v>
      </c>
      <c r="B1723" s="171">
        <v>26119.567145227193</v>
      </c>
      <c r="C1723">
        <f t="shared" si="28"/>
        <v>3</v>
      </c>
      <c r="D1723"/>
    </row>
    <row r="1724" spans="1:4" ht="16" x14ac:dyDescent="0.2">
      <c r="A1724" s="169">
        <v>42805.8333332373</v>
      </c>
      <c r="B1724" s="172">
        <v>25990.778663812082</v>
      </c>
      <c r="C1724">
        <f t="shared" si="28"/>
        <v>3</v>
      </c>
      <c r="D1724"/>
    </row>
    <row r="1725" spans="1:4" ht="16" x14ac:dyDescent="0.2">
      <c r="A1725" s="168">
        <v>42805.874999903965</v>
      </c>
      <c r="B1725" s="171">
        <v>25225.072478182356</v>
      </c>
      <c r="C1725">
        <f t="shared" si="28"/>
        <v>3</v>
      </c>
      <c r="D1725"/>
    </row>
    <row r="1726" spans="1:4" ht="16" x14ac:dyDescent="0.2">
      <c r="A1726" s="169">
        <v>42805.916666570629</v>
      </c>
      <c r="B1726" s="172">
        <v>24040.224425886554</v>
      </c>
      <c r="C1726">
        <f t="shared" si="28"/>
        <v>3</v>
      </c>
      <c r="D1726"/>
    </row>
    <row r="1727" spans="1:4" ht="16" x14ac:dyDescent="0.2">
      <c r="A1727" s="168">
        <v>42805.958333237293</v>
      </c>
      <c r="B1727" s="171">
        <v>22511.079242510979</v>
      </c>
      <c r="C1727">
        <f t="shared" si="28"/>
        <v>3</v>
      </c>
      <c r="D1727"/>
    </row>
    <row r="1728" spans="1:4" ht="16" x14ac:dyDescent="0.2">
      <c r="A1728" s="169">
        <v>42805.999999903957</v>
      </c>
      <c r="B1728" s="172">
        <v>21098.694608576297</v>
      </c>
      <c r="C1728">
        <f t="shared" si="28"/>
        <v>3</v>
      </c>
      <c r="D1728"/>
    </row>
    <row r="1729" spans="1:4" ht="16" x14ac:dyDescent="0.2">
      <c r="A1729" s="168">
        <v>42806.041666570622</v>
      </c>
      <c r="B1729" s="171">
        <v>19897.469782619319</v>
      </c>
      <c r="C1729">
        <f t="shared" si="28"/>
        <v>3</v>
      </c>
      <c r="D1729"/>
    </row>
    <row r="1730" spans="1:4" ht="16" x14ac:dyDescent="0.2">
      <c r="A1730" s="169">
        <v>42806.083333237286</v>
      </c>
      <c r="B1730" s="172">
        <v>19084.757571472444</v>
      </c>
      <c r="C1730">
        <f t="shared" si="28"/>
        <v>3</v>
      </c>
      <c r="D1730"/>
    </row>
    <row r="1731" spans="1:4" ht="16" x14ac:dyDescent="0.2">
      <c r="A1731" s="168">
        <v>42806.12499990395</v>
      </c>
      <c r="B1731" s="171" t="s">
        <v>401</v>
      </c>
      <c r="C1731">
        <f t="shared" si="28"/>
        <v>3</v>
      </c>
      <c r="D1731"/>
    </row>
    <row r="1732" spans="1:4" ht="16" x14ac:dyDescent="0.2">
      <c r="A1732" s="169">
        <v>42806.166666570614</v>
      </c>
      <c r="B1732" s="172" t="s">
        <v>401</v>
      </c>
      <c r="C1732">
        <f t="shared" si="28"/>
        <v>3</v>
      </c>
      <c r="D1732"/>
    </row>
    <row r="1733" spans="1:4" ht="16" x14ac:dyDescent="0.2">
      <c r="A1733" s="168">
        <v>42806.208333237279</v>
      </c>
      <c r="B1733" s="171">
        <v>18418.568085662191</v>
      </c>
      <c r="C1733">
        <f t="shared" si="28"/>
        <v>3</v>
      </c>
      <c r="D1733"/>
    </row>
    <row r="1734" spans="1:4" ht="16" x14ac:dyDescent="0.2">
      <c r="A1734" s="169">
        <v>42806.249999903943</v>
      </c>
      <c r="B1734" s="172">
        <v>18651.766828690601</v>
      </c>
      <c r="C1734">
        <f t="shared" si="28"/>
        <v>3</v>
      </c>
      <c r="D1734"/>
    </row>
    <row r="1735" spans="1:4" ht="16" x14ac:dyDescent="0.2">
      <c r="A1735" s="168">
        <v>42806.291666570607</v>
      </c>
      <c r="B1735" s="171">
        <v>19308.411270090382</v>
      </c>
      <c r="C1735">
        <f t="shared" si="28"/>
        <v>3</v>
      </c>
      <c r="D1735"/>
    </row>
    <row r="1736" spans="1:4" ht="16" x14ac:dyDescent="0.2">
      <c r="A1736" s="169">
        <v>42806.333333237271</v>
      </c>
      <c r="B1736" s="172">
        <v>19538.311253169319</v>
      </c>
      <c r="C1736">
        <f t="shared" si="28"/>
        <v>3</v>
      </c>
      <c r="D1736"/>
    </row>
    <row r="1737" spans="1:4" ht="16" x14ac:dyDescent="0.2">
      <c r="A1737" s="168">
        <v>42806.374999903936</v>
      </c>
      <c r="B1737" s="171">
        <v>19646.668335444861</v>
      </c>
      <c r="C1737">
        <f t="shared" si="28"/>
        <v>3</v>
      </c>
      <c r="D1737"/>
    </row>
    <row r="1738" spans="1:4" ht="16" x14ac:dyDescent="0.2">
      <c r="A1738" s="169">
        <v>42806.4166665706</v>
      </c>
      <c r="B1738" s="172">
        <v>19554.79949412245</v>
      </c>
      <c r="C1738">
        <f t="shared" si="28"/>
        <v>3</v>
      </c>
      <c r="D1738"/>
    </row>
    <row r="1739" spans="1:4" ht="16" x14ac:dyDescent="0.2">
      <c r="A1739" s="168">
        <v>42806.458333237264</v>
      </c>
      <c r="B1739" s="171">
        <v>19548.99688642563</v>
      </c>
      <c r="C1739">
        <f t="shared" si="28"/>
        <v>3</v>
      </c>
      <c r="D1739"/>
    </row>
    <row r="1740" spans="1:4" ht="16" x14ac:dyDescent="0.2">
      <c r="A1740" s="169">
        <v>42806.499999903928</v>
      </c>
      <c r="B1740" s="172">
        <v>19656.060848742731</v>
      </c>
      <c r="C1740">
        <f t="shared" si="28"/>
        <v>3</v>
      </c>
      <c r="D1740"/>
    </row>
    <row r="1741" spans="1:4" ht="16" x14ac:dyDescent="0.2">
      <c r="A1741" s="168">
        <v>42806.541666570592</v>
      </c>
      <c r="B1741" s="171">
        <v>19738.371696678663</v>
      </c>
      <c r="C1741">
        <f t="shared" si="28"/>
        <v>3</v>
      </c>
      <c r="D1741"/>
    </row>
    <row r="1742" spans="1:4" ht="16" x14ac:dyDescent="0.2">
      <c r="A1742" s="169">
        <v>42806.583333237257</v>
      </c>
      <c r="B1742" s="172">
        <v>20018.826556864249</v>
      </c>
      <c r="C1742">
        <f t="shared" si="28"/>
        <v>3</v>
      </c>
      <c r="D1742"/>
    </row>
    <row r="1743" spans="1:4" ht="16" x14ac:dyDescent="0.2">
      <c r="A1743" s="168">
        <v>42806.624999903921</v>
      </c>
      <c r="B1743" s="171">
        <v>20558.818579447128</v>
      </c>
      <c r="C1743">
        <f t="shared" si="28"/>
        <v>3</v>
      </c>
      <c r="D1743"/>
    </row>
    <row r="1744" spans="1:4" ht="16" x14ac:dyDescent="0.2">
      <c r="A1744" s="169">
        <v>42806.666666570585</v>
      </c>
      <c r="B1744" s="172">
        <v>21395.070189104445</v>
      </c>
      <c r="C1744">
        <f t="shared" si="28"/>
        <v>3</v>
      </c>
      <c r="D1744"/>
    </row>
    <row r="1745" spans="1:4" ht="16" x14ac:dyDescent="0.2">
      <c r="A1745" s="168">
        <v>42806.708333237249</v>
      </c>
      <c r="B1745" s="171">
        <v>21991.347532820761</v>
      </c>
      <c r="C1745">
        <f t="shared" si="28"/>
        <v>3</v>
      </c>
      <c r="D1745"/>
    </row>
    <row r="1746" spans="1:4" ht="16" x14ac:dyDescent="0.2">
      <c r="A1746" s="169">
        <v>42806.749999903914</v>
      </c>
      <c r="B1746" s="172">
        <v>23255.796584180014</v>
      </c>
      <c r="C1746">
        <f t="shared" si="28"/>
        <v>3</v>
      </c>
      <c r="D1746"/>
    </row>
    <row r="1747" spans="1:4" ht="16" x14ac:dyDescent="0.2">
      <c r="A1747" s="168">
        <v>42806.791666570578</v>
      </c>
      <c r="B1747" s="171">
        <v>24649.490476133906</v>
      </c>
      <c r="C1747">
        <f t="shared" si="28"/>
        <v>3</v>
      </c>
      <c r="D1747"/>
    </row>
    <row r="1748" spans="1:4" ht="16" x14ac:dyDescent="0.2">
      <c r="A1748" s="169">
        <v>42806.833333237242</v>
      </c>
      <c r="B1748" s="172">
        <v>26281.685703345414</v>
      </c>
      <c r="C1748">
        <f t="shared" si="28"/>
        <v>3</v>
      </c>
      <c r="D1748"/>
    </row>
    <row r="1749" spans="1:4" ht="16" x14ac:dyDescent="0.2">
      <c r="A1749" s="168">
        <v>42806.874999903906</v>
      </c>
      <c r="B1749" s="171">
        <v>26236.775723957617</v>
      </c>
      <c r="C1749">
        <f t="shared" si="28"/>
        <v>3</v>
      </c>
      <c r="D1749"/>
    </row>
    <row r="1750" spans="1:4" ht="16" x14ac:dyDescent="0.2">
      <c r="A1750" s="169">
        <v>42806.916666570571</v>
      </c>
      <c r="B1750" s="172">
        <v>25010.320690443747</v>
      </c>
      <c r="C1750">
        <f t="shared" si="28"/>
        <v>3</v>
      </c>
      <c r="D1750"/>
    </row>
    <row r="1751" spans="1:4" ht="16" x14ac:dyDescent="0.2">
      <c r="A1751" s="168">
        <v>42806.958333237235</v>
      </c>
      <c r="B1751" s="171">
        <v>23269.409646607215</v>
      </c>
      <c r="C1751">
        <f t="shared" si="28"/>
        <v>3</v>
      </c>
      <c r="D1751"/>
    </row>
    <row r="1752" spans="1:4" ht="16" x14ac:dyDescent="0.2">
      <c r="A1752" s="169">
        <v>42806.999999903899</v>
      </c>
      <c r="B1752" s="172">
        <v>21350.757343438716</v>
      </c>
      <c r="C1752">
        <f t="shared" si="28"/>
        <v>3</v>
      </c>
      <c r="D1752"/>
    </row>
    <row r="1753" spans="1:4" ht="16" x14ac:dyDescent="0.2">
      <c r="A1753" s="168">
        <v>42807.041666570563</v>
      </c>
      <c r="B1753" s="171">
        <v>20269.417083194679</v>
      </c>
      <c r="C1753">
        <f t="shared" si="28"/>
        <v>3</v>
      </c>
      <c r="D1753"/>
    </row>
    <row r="1754" spans="1:4" ht="16" x14ac:dyDescent="0.2">
      <c r="A1754" s="169">
        <v>42807.083333237228</v>
      </c>
      <c r="B1754" s="172">
        <v>19421.66807859276</v>
      </c>
      <c r="C1754">
        <f t="shared" si="28"/>
        <v>3</v>
      </c>
      <c r="D1754"/>
    </row>
    <row r="1755" spans="1:4" ht="16" x14ac:dyDescent="0.2">
      <c r="A1755" s="168">
        <v>42807.124999903892</v>
      </c>
      <c r="B1755" s="171">
        <v>18948.48984624711</v>
      </c>
      <c r="C1755">
        <f t="shared" si="28"/>
        <v>3</v>
      </c>
      <c r="D1755"/>
    </row>
    <row r="1756" spans="1:4" ht="16" x14ac:dyDescent="0.2">
      <c r="A1756" s="169">
        <v>42807.166666570556</v>
      </c>
      <c r="B1756" s="172">
        <v>18944.081665974954</v>
      </c>
      <c r="C1756">
        <f t="shared" si="28"/>
        <v>3</v>
      </c>
      <c r="D1756"/>
    </row>
    <row r="1757" spans="1:4" ht="16" x14ac:dyDescent="0.2">
      <c r="A1757" s="168">
        <v>42807.20833323722</v>
      </c>
      <c r="B1757" s="171">
        <v>19149.139189815836</v>
      </c>
      <c r="C1757">
        <f t="shared" si="28"/>
        <v>3</v>
      </c>
      <c r="D1757"/>
    </row>
    <row r="1758" spans="1:4" ht="16" x14ac:dyDescent="0.2">
      <c r="A1758" s="169">
        <v>42807.249999903885</v>
      </c>
      <c r="B1758" s="172">
        <v>20595.879998956589</v>
      </c>
      <c r="C1758">
        <f t="shared" si="28"/>
        <v>3</v>
      </c>
      <c r="D1758"/>
    </row>
    <row r="1759" spans="1:4" ht="16" x14ac:dyDescent="0.2">
      <c r="A1759" s="168">
        <v>42807.291666570549</v>
      </c>
      <c r="B1759" s="171">
        <v>23074.52649524721</v>
      </c>
      <c r="C1759">
        <f t="shared" si="28"/>
        <v>3</v>
      </c>
      <c r="D1759"/>
    </row>
    <row r="1760" spans="1:4" ht="16" x14ac:dyDescent="0.2">
      <c r="A1760" s="169">
        <v>42807.333333237213</v>
      </c>
      <c r="B1760" s="172">
        <v>24704.609463087669</v>
      </c>
      <c r="C1760">
        <f t="shared" si="28"/>
        <v>3</v>
      </c>
      <c r="D1760"/>
    </row>
    <row r="1761" spans="1:4" ht="16" x14ac:dyDescent="0.2">
      <c r="A1761" s="168">
        <v>42807.374999903877</v>
      </c>
      <c r="B1761" s="171">
        <v>24682.492920818131</v>
      </c>
      <c r="C1761">
        <f t="shared" si="28"/>
        <v>3</v>
      </c>
      <c r="D1761"/>
    </row>
    <row r="1762" spans="1:4" ht="16" x14ac:dyDescent="0.2">
      <c r="A1762" s="169">
        <v>42807.416666570542</v>
      </c>
      <c r="B1762" s="172">
        <v>24342.335439771479</v>
      </c>
      <c r="C1762">
        <f t="shared" si="28"/>
        <v>3</v>
      </c>
      <c r="D1762"/>
    </row>
    <row r="1763" spans="1:4" ht="16" x14ac:dyDescent="0.2">
      <c r="A1763" s="168">
        <v>42807.458333237206</v>
      </c>
      <c r="B1763" s="171">
        <v>24464.206270936356</v>
      </c>
      <c r="C1763">
        <f t="shared" si="28"/>
        <v>3</v>
      </c>
      <c r="D1763"/>
    </row>
    <row r="1764" spans="1:4" ht="16" x14ac:dyDescent="0.2">
      <c r="A1764" s="169">
        <v>42807.49999990387</v>
      </c>
      <c r="B1764" s="172">
        <v>24721.834270090785</v>
      </c>
      <c r="C1764">
        <f t="shared" si="28"/>
        <v>3</v>
      </c>
      <c r="D1764"/>
    </row>
    <row r="1765" spans="1:4" ht="16" x14ac:dyDescent="0.2">
      <c r="A1765" s="168">
        <v>42807.541666570534</v>
      </c>
      <c r="B1765" s="171">
        <v>24973.464490556526</v>
      </c>
      <c r="C1765">
        <f t="shared" si="28"/>
        <v>3</v>
      </c>
      <c r="D1765"/>
    </row>
    <row r="1766" spans="1:4" ht="16" x14ac:dyDescent="0.2">
      <c r="A1766" s="169">
        <v>42807.583333237199</v>
      </c>
      <c r="B1766" s="172">
        <v>25593.528019067537</v>
      </c>
      <c r="C1766">
        <f t="shared" si="28"/>
        <v>3</v>
      </c>
      <c r="D1766"/>
    </row>
    <row r="1767" spans="1:4" ht="16" x14ac:dyDescent="0.2">
      <c r="A1767" s="168">
        <v>42807.624999903863</v>
      </c>
      <c r="B1767" s="171">
        <v>26021.118540640051</v>
      </c>
      <c r="C1767">
        <f t="shared" si="28"/>
        <v>3</v>
      </c>
      <c r="D1767"/>
    </row>
    <row r="1768" spans="1:4" ht="16" x14ac:dyDescent="0.2">
      <c r="A1768" s="169">
        <v>42807.666666570527</v>
      </c>
      <c r="B1768" s="172">
        <v>26165.903612592716</v>
      </c>
      <c r="C1768">
        <f t="shared" si="28"/>
        <v>3</v>
      </c>
      <c r="D1768"/>
    </row>
    <row r="1769" spans="1:4" ht="16" x14ac:dyDescent="0.2">
      <c r="A1769" s="168">
        <v>42807.708333237191</v>
      </c>
      <c r="B1769" s="171">
        <v>26797.06609313186</v>
      </c>
      <c r="C1769">
        <f t="shared" si="28"/>
        <v>3</v>
      </c>
      <c r="D1769"/>
    </row>
    <row r="1770" spans="1:4" ht="16" x14ac:dyDescent="0.2">
      <c r="A1770" s="169">
        <v>42807.749999903855</v>
      </c>
      <c r="B1770" s="172">
        <v>27459.654624661522</v>
      </c>
      <c r="C1770">
        <f t="shared" si="28"/>
        <v>3</v>
      </c>
      <c r="D1770"/>
    </row>
    <row r="1771" spans="1:4" ht="16" x14ac:dyDescent="0.2">
      <c r="A1771" s="168">
        <v>42807.79166657052</v>
      </c>
      <c r="B1771" s="171">
        <v>27990.872730386614</v>
      </c>
      <c r="C1771">
        <f t="shared" si="28"/>
        <v>3</v>
      </c>
      <c r="D1771"/>
    </row>
    <row r="1772" spans="1:4" ht="16" x14ac:dyDescent="0.2">
      <c r="A1772" s="169">
        <v>42807.833333237184</v>
      </c>
      <c r="B1772" s="172">
        <v>29074.512975596743</v>
      </c>
      <c r="C1772">
        <f t="shared" si="28"/>
        <v>3</v>
      </c>
      <c r="D1772"/>
    </row>
    <row r="1773" spans="1:4" ht="16" x14ac:dyDescent="0.2">
      <c r="A1773" s="168">
        <v>42807.874999903848</v>
      </c>
      <c r="B1773" s="171">
        <v>28670.875506285629</v>
      </c>
      <c r="C1773">
        <f t="shared" si="28"/>
        <v>3</v>
      </c>
      <c r="D1773"/>
    </row>
    <row r="1774" spans="1:4" ht="16" x14ac:dyDescent="0.2">
      <c r="A1774" s="169">
        <v>42807.916666570512</v>
      </c>
      <c r="B1774" s="172">
        <v>27052.022522071169</v>
      </c>
      <c r="C1774">
        <f t="shared" si="28"/>
        <v>3</v>
      </c>
      <c r="D1774"/>
    </row>
    <row r="1775" spans="1:4" ht="16" x14ac:dyDescent="0.2">
      <c r="A1775" s="168">
        <v>42807.958333237177</v>
      </c>
      <c r="B1775" s="171">
        <v>24692.85212583734</v>
      </c>
      <c r="C1775">
        <f t="shared" si="28"/>
        <v>3</v>
      </c>
      <c r="D1775"/>
    </row>
    <row r="1776" spans="1:4" ht="16" x14ac:dyDescent="0.2">
      <c r="A1776" s="169">
        <v>42807.999999903841</v>
      </c>
      <c r="B1776" s="172">
        <v>22468.707968175302</v>
      </c>
      <c r="C1776">
        <f t="shared" si="28"/>
        <v>3</v>
      </c>
      <c r="D1776"/>
    </row>
    <row r="1777" spans="1:4" ht="16" x14ac:dyDescent="0.2">
      <c r="A1777" s="168">
        <v>42808.041666570505</v>
      </c>
      <c r="B1777" s="171">
        <v>21233.16917942193</v>
      </c>
      <c r="C1777">
        <f t="shared" si="28"/>
        <v>3</v>
      </c>
      <c r="D1777"/>
    </row>
    <row r="1778" spans="1:4" ht="16" x14ac:dyDescent="0.2">
      <c r="A1778" s="169">
        <v>42808.083333237169</v>
      </c>
      <c r="B1778" s="172">
        <v>20279.215979820739</v>
      </c>
      <c r="C1778">
        <f t="shared" ref="C1778:C1841" si="29">MONTH(A1778)</f>
        <v>3</v>
      </c>
      <c r="D1778"/>
    </row>
    <row r="1779" spans="1:4" ht="16" x14ac:dyDescent="0.2">
      <c r="A1779" s="168">
        <v>42808.124999903834</v>
      </c>
      <c r="B1779" s="171">
        <v>19709.442547331171</v>
      </c>
      <c r="C1779">
        <f t="shared" si="29"/>
        <v>3</v>
      </c>
      <c r="D1779"/>
    </row>
    <row r="1780" spans="1:4" ht="16" x14ac:dyDescent="0.2">
      <c r="A1780" s="169">
        <v>42808.166666570498</v>
      </c>
      <c r="B1780" s="172">
        <v>19570.087632266102</v>
      </c>
      <c r="C1780">
        <f t="shared" si="29"/>
        <v>3</v>
      </c>
      <c r="D1780"/>
    </row>
    <row r="1781" spans="1:4" ht="16" x14ac:dyDescent="0.2">
      <c r="A1781" s="168">
        <v>42808.208333237162</v>
      </c>
      <c r="B1781" s="171">
        <v>19857.707929361924</v>
      </c>
      <c r="C1781">
        <f t="shared" si="29"/>
        <v>3</v>
      </c>
      <c r="D1781"/>
    </row>
    <row r="1782" spans="1:4" ht="16" x14ac:dyDescent="0.2">
      <c r="A1782" s="169">
        <v>42808.249999903826</v>
      </c>
      <c r="B1782" s="172">
        <v>21018.72435451299</v>
      </c>
      <c r="C1782">
        <f t="shared" si="29"/>
        <v>3</v>
      </c>
      <c r="D1782"/>
    </row>
    <row r="1783" spans="1:4" ht="16" x14ac:dyDescent="0.2">
      <c r="A1783" s="168">
        <v>42808.291666570491</v>
      </c>
      <c r="B1783" s="171">
        <v>23509.419723492836</v>
      </c>
      <c r="C1783">
        <f t="shared" si="29"/>
        <v>3</v>
      </c>
      <c r="D1783"/>
    </row>
    <row r="1784" spans="1:4" ht="16" x14ac:dyDescent="0.2">
      <c r="A1784" s="169">
        <v>42808.333333237155</v>
      </c>
      <c r="B1784" s="172">
        <v>24932.179570774661</v>
      </c>
      <c r="C1784">
        <f t="shared" si="29"/>
        <v>3</v>
      </c>
      <c r="D1784"/>
    </row>
    <row r="1785" spans="1:4" ht="16" x14ac:dyDescent="0.2">
      <c r="A1785" s="168">
        <v>42808.374999903819</v>
      </c>
      <c r="B1785" s="171">
        <v>24901.668693345819</v>
      </c>
      <c r="C1785">
        <f t="shared" si="29"/>
        <v>3</v>
      </c>
      <c r="D1785"/>
    </row>
    <row r="1786" spans="1:4" ht="16" x14ac:dyDescent="0.2">
      <c r="A1786" s="169">
        <v>42808.416666570483</v>
      </c>
      <c r="B1786" s="172">
        <v>24766.554098361539</v>
      </c>
      <c r="C1786">
        <f t="shared" si="29"/>
        <v>3</v>
      </c>
      <c r="D1786"/>
    </row>
    <row r="1787" spans="1:4" ht="16" x14ac:dyDescent="0.2">
      <c r="A1787" s="168">
        <v>42808.458333237148</v>
      </c>
      <c r="B1787" s="171">
        <v>24894.258210907297</v>
      </c>
      <c r="C1787">
        <f t="shared" si="29"/>
        <v>3</v>
      </c>
      <c r="D1787"/>
    </row>
    <row r="1788" spans="1:4" ht="16" x14ac:dyDescent="0.2">
      <c r="A1788" s="169">
        <v>42808.499999903812</v>
      </c>
      <c r="B1788" s="172">
        <v>25136.051422795968</v>
      </c>
      <c r="C1788">
        <f t="shared" si="29"/>
        <v>3</v>
      </c>
      <c r="D1788"/>
    </row>
    <row r="1789" spans="1:4" ht="16" x14ac:dyDescent="0.2">
      <c r="A1789" s="168">
        <v>42808.541666570476</v>
      </c>
      <c r="B1789" s="171">
        <v>25358.715541221482</v>
      </c>
      <c r="C1789">
        <f t="shared" si="29"/>
        <v>3</v>
      </c>
      <c r="D1789"/>
    </row>
    <row r="1790" spans="1:4" ht="16" x14ac:dyDescent="0.2">
      <c r="A1790" s="169">
        <v>42808.58333323714</v>
      </c>
      <c r="B1790" s="172">
        <v>26032.544471576621</v>
      </c>
      <c r="C1790">
        <f t="shared" si="29"/>
        <v>3</v>
      </c>
      <c r="D1790"/>
    </row>
    <row r="1791" spans="1:4" ht="16" x14ac:dyDescent="0.2">
      <c r="A1791" s="168">
        <v>42808.624999903805</v>
      </c>
      <c r="B1791" s="171">
        <v>26571.512053793413</v>
      </c>
      <c r="C1791">
        <f t="shared" si="29"/>
        <v>3</v>
      </c>
      <c r="D1791"/>
    </row>
    <row r="1792" spans="1:4" ht="16" x14ac:dyDescent="0.2">
      <c r="A1792" s="169">
        <v>42808.666666570469</v>
      </c>
      <c r="B1792" s="172">
        <v>27230.887080636363</v>
      </c>
      <c r="C1792">
        <f t="shared" si="29"/>
        <v>3</v>
      </c>
      <c r="D1792"/>
    </row>
    <row r="1793" spans="1:4" ht="16" x14ac:dyDescent="0.2">
      <c r="A1793" s="168">
        <v>42808.708333237133</v>
      </c>
      <c r="B1793" s="171">
        <v>27868.875295183418</v>
      </c>
      <c r="C1793">
        <f t="shared" si="29"/>
        <v>3</v>
      </c>
      <c r="D1793"/>
    </row>
    <row r="1794" spans="1:4" ht="16" x14ac:dyDescent="0.2">
      <c r="A1794" s="169">
        <v>42808.749999903797</v>
      </c>
      <c r="B1794" s="172">
        <v>28125.525003046718</v>
      </c>
      <c r="C1794">
        <f t="shared" si="29"/>
        <v>3</v>
      </c>
      <c r="D1794"/>
    </row>
    <row r="1795" spans="1:4" ht="16" x14ac:dyDescent="0.2">
      <c r="A1795" s="168">
        <v>42808.791666570462</v>
      </c>
      <c r="B1795" s="171">
        <v>28490.985553135946</v>
      </c>
      <c r="C1795">
        <f t="shared" si="29"/>
        <v>3</v>
      </c>
      <c r="D1795"/>
    </row>
    <row r="1796" spans="1:4" ht="16" x14ac:dyDescent="0.2">
      <c r="A1796" s="169">
        <v>42808.833333237126</v>
      </c>
      <c r="B1796" s="172">
        <v>29530.688227028135</v>
      </c>
      <c r="C1796">
        <f t="shared" si="29"/>
        <v>3</v>
      </c>
      <c r="D1796"/>
    </row>
    <row r="1797" spans="1:4" ht="16" x14ac:dyDescent="0.2">
      <c r="A1797" s="168">
        <v>42808.87499990379</v>
      </c>
      <c r="B1797" s="171">
        <v>29030.163853676982</v>
      </c>
      <c r="C1797">
        <f t="shared" si="29"/>
        <v>3</v>
      </c>
      <c r="D1797"/>
    </row>
    <row r="1798" spans="1:4" ht="16" x14ac:dyDescent="0.2">
      <c r="A1798" s="169">
        <v>42808.916666570454</v>
      </c>
      <c r="B1798" s="172">
        <v>27457.589703598627</v>
      </c>
      <c r="C1798">
        <f t="shared" si="29"/>
        <v>3</v>
      </c>
      <c r="D1798"/>
    </row>
    <row r="1799" spans="1:4" ht="16" x14ac:dyDescent="0.2">
      <c r="A1799" s="168">
        <v>42808.958333237118</v>
      </c>
      <c r="B1799" s="171">
        <v>25080.650591712576</v>
      </c>
      <c r="C1799">
        <f t="shared" si="29"/>
        <v>3</v>
      </c>
      <c r="D1799"/>
    </row>
    <row r="1800" spans="1:4" ht="16" x14ac:dyDescent="0.2">
      <c r="A1800" s="169">
        <v>42808.999999903783</v>
      </c>
      <c r="B1800" s="172">
        <v>22798.444464620021</v>
      </c>
      <c r="C1800">
        <f t="shared" si="29"/>
        <v>3</v>
      </c>
      <c r="D1800"/>
    </row>
    <row r="1801" spans="1:4" ht="16" x14ac:dyDescent="0.2">
      <c r="A1801" s="168">
        <v>42809.041666570447</v>
      </c>
      <c r="B1801" s="171">
        <v>21386.688956945687</v>
      </c>
      <c r="C1801">
        <f t="shared" si="29"/>
        <v>3</v>
      </c>
      <c r="D1801"/>
    </row>
    <row r="1802" spans="1:4" ht="16" x14ac:dyDescent="0.2">
      <c r="A1802" s="169">
        <v>42809.083333237111</v>
      </c>
      <c r="B1802" s="172">
        <v>20531.493412172265</v>
      </c>
      <c r="C1802">
        <f t="shared" si="29"/>
        <v>3</v>
      </c>
      <c r="D1802"/>
    </row>
    <row r="1803" spans="1:4" ht="16" x14ac:dyDescent="0.2">
      <c r="A1803" s="168">
        <v>42809.124999903775</v>
      </c>
      <c r="B1803" s="171">
        <v>19938.193152586569</v>
      </c>
      <c r="C1803">
        <f t="shared" si="29"/>
        <v>3</v>
      </c>
      <c r="D1803"/>
    </row>
    <row r="1804" spans="1:4" ht="16" x14ac:dyDescent="0.2">
      <c r="A1804" s="169">
        <v>42809.16666657044</v>
      </c>
      <c r="B1804" s="172">
        <v>19713.076688341458</v>
      </c>
      <c r="C1804">
        <f t="shared" si="29"/>
        <v>3</v>
      </c>
      <c r="D1804"/>
    </row>
    <row r="1805" spans="1:4" ht="16" x14ac:dyDescent="0.2">
      <c r="A1805" s="168">
        <v>42809.208333237104</v>
      </c>
      <c r="B1805" s="171">
        <v>19915.925620319671</v>
      </c>
      <c r="C1805">
        <f t="shared" si="29"/>
        <v>3</v>
      </c>
      <c r="D1805"/>
    </row>
    <row r="1806" spans="1:4" ht="16" x14ac:dyDescent="0.2">
      <c r="A1806" s="169">
        <v>42809.249999903768</v>
      </c>
      <c r="B1806" s="172">
        <v>21056.357567571966</v>
      </c>
      <c r="C1806">
        <f t="shared" si="29"/>
        <v>3</v>
      </c>
      <c r="D1806"/>
    </row>
    <row r="1807" spans="1:4" ht="16" x14ac:dyDescent="0.2">
      <c r="A1807" s="168">
        <v>42809.291666570432</v>
      </c>
      <c r="B1807" s="171">
        <v>23233.405482482445</v>
      </c>
      <c r="C1807">
        <f t="shared" si="29"/>
        <v>3</v>
      </c>
      <c r="D1807"/>
    </row>
    <row r="1808" spans="1:4" ht="16" x14ac:dyDescent="0.2">
      <c r="A1808" s="169">
        <v>42809.333333237097</v>
      </c>
      <c r="B1808" s="172">
        <v>24301.958270811479</v>
      </c>
      <c r="C1808">
        <f t="shared" si="29"/>
        <v>3</v>
      </c>
      <c r="D1808"/>
    </row>
    <row r="1809" spans="1:4" ht="16" x14ac:dyDescent="0.2">
      <c r="A1809" s="168">
        <v>42809.374999903761</v>
      </c>
      <c r="B1809" s="171">
        <v>24320.219849676152</v>
      </c>
      <c r="C1809">
        <f t="shared" si="29"/>
        <v>3</v>
      </c>
      <c r="D1809"/>
    </row>
    <row r="1810" spans="1:4" ht="16" x14ac:dyDescent="0.2">
      <c r="A1810" s="169">
        <v>42809.416666570425</v>
      </c>
      <c r="B1810" s="172">
        <v>24302.684402641902</v>
      </c>
      <c r="C1810">
        <f t="shared" si="29"/>
        <v>3</v>
      </c>
      <c r="D1810"/>
    </row>
    <row r="1811" spans="1:4" ht="16" x14ac:dyDescent="0.2">
      <c r="A1811" s="168">
        <v>42809.458333237089</v>
      </c>
      <c r="B1811" s="171">
        <v>24619.208676204053</v>
      </c>
      <c r="C1811">
        <f t="shared" si="29"/>
        <v>3</v>
      </c>
      <c r="D1811"/>
    </row>
    <row r="1812" spans="1:4" ht="16" x14ac:dyDescent="0.2">
      <c r="A1812" s="169">
        <v>42809.499999903754</v>
      </c>
      <c r="B1812" s="172">
        <v>24851.163960473412</v>
      </c>
      <c r="C1812">
        <f t="shared" si="29"/>
        <v>3</v>
      </c>
      <c r="D1812"/>
    </row>
    <row r="1813" spans="1:4" ht="16" x14ac:dyDescent="0.2">
      <c r="A1813" s="168">
        <v>42809.541666570418</v>
      </c>
      <c r="B1813" s="171">
        <v>24891.571779661022</v>
      </c>
      <c r="C1813">
        <f t="shared" si="29"/>
        <v>3</v>
      </c>
      <c r="D1813"/>
    </row>
    <row r="1814" spans="1:4" ht="16" x14ac:dyDescent="0.2">
      <c r="A1814" s="169">
        <v>42809.583333237082</v>
      </c>
      <c r="B1814" s="172">
        <v>25339.444332506275</v>
      </c>
      <c r="C1814">
        <f t="shared" si="29"/>
        <v>3</v>
      </c>
      <c r="D1814"/>
    </row>
    <row r="1815" spans="1:4" ht="16" x14ac:dyDescent="0.2">
      <c r="A1815" s="168">
        <v>42809.624999903746</v>
      </c>
      <c r="B1815" s="171">
        <v>25974.166155064635</v>
      </c>
      <c r="C1815">
        <f t="shared" si="29"/>
        <v>3</v>
      </c>
      <c r="D1815"/>
    </row>
    <row r="1816" spans="1:4" ht="16" x14ac:dyDescent="0.2">
      <c r="A1816" s="169">
        <v>42809.666666570411</v>
      </c>
      <c r="B1816" s="172">
        <v>26054.356764895561</v>
      </c>
      <c r="C1816">
        <f t="shared" si="29"/>
        <v>3</v>
      </c>
      <c r="D1816"/>
    </row>
    <row r="1817" spans="1:4" ht="16" x14ac:dyDescent="0.2">
      <c r="A1817" s="168">
        <v>42809.708333237075</v>
      </c>
      <c r="B1817" s="171">
        <v>26614.205589885787</v>
      </c>
      <c r="C1817">
        <f t="shared" si="29"/>
        <v>3</v>
      </c>
      <c r="D1817"/>
    </row>
    <row r="1818" spans="1:4" ht="16" x14ac:dyDescent="0.2">
      <c r="A1818" s="169">
        <v>42809.749999903739</v>
      </c>
      <c r="B1818" s="172">
        <v>27064.005992047754</v>
      </c>
      <c r="C1818">
        <f t="shared" si="29"/>
        <v>3</v>
      </c>
      <c r="D1818"/>
    </row>
    <row r="1819" spans="1:4" ht="16" x14ac:dyDescent="0.2">
      <c r="A1819" s="168">
        <v>42809.791666570403</v>
      </c>
      <c r="B1819" s="171">
        <v>27333.656700606694</v>
      </c>
      <c r="C1819">
        <f t="shared" si="29"/>
        <v>3</v>
      </c>
      <c r="D1819"/>
    </row>
    <row r="1820" spans="1:4" ht="16" x14ac:dyDescent="0.2">
      <c r="A1820" s="169">
        <v>42809.833333237068</v>
      </c>
      <c r="B1820" s="172">
        <v>28751.687915860737</v>
      </c>
      <c r="C1820">
        <f t="shared" si="29"/>
        <v>3</v>
      </c>
      <c r="D1820"/>
    </row>
    <row r="1821" spans="1:4" ht="16" x14ac:dyDescent="0.2">
      <c r="A1821" s="168">
        <v>42809.874999903732</v>
      </c>
      <c r="B1821" s="171">
        <v>28482.253493955046</v>
      </c>
      <c r="C1821">
        <f t="shared" si="29"/>
        <v>3</v>
      </c>
      <c r="D1821"/>
    </row>
    <row r="1822" spans="1:4" ht="16" x14ac:dyDescent="0.2">
      <c r="A1822" s="169">
        <v>42809.916666570396</v>
      </c>
      <c r="B1822" s="172">
        <v>27150.605605853008</v>
      </c>
      <c r="C1822">
        <f t="shared" si="29"/>
        <v>3</v>
      </c>
      <c r="D1822"/>
    </row>
    <row r="1823" spans="1:4" ht="16" x14ac:dyDescent="0.2">
      <c r="A1823" s="168">
        <v>42809.95833323706</v>
      </c>
      <c r="B1823" s="171">
        <v>24872.302964885184</v>
      </c>
      <c r="C1823">
        <f t="shared" si="29"/>
        <v>3</v>
      </c>
      <c r="D1823"/>
    </row>
    <row r="1824" spans="1:4" ht="16" x14ac:dyDescent="0.2">
      <c r="A1824" s="169">
        <v>42809.999999903725</v>
      </c>
      <c r="B1824" s="172">
        <v>22675.541087131849</v>
      </c>
      <c r="C1824">
        <f t="shared" si="29"/>
        <v>3</v>
      </c>
      <c r="D1824"/>
    </row>
    <row r="1825" spans="1:4" ht="16" x14ac:dyDescent="0.2">
      <c r="A1825" s="168">
        <v>42810.041666570389</v>
      </c>
      <c r="B1825" s="171">
        <v>21136.883196056137</v>
      </c>
      <c r="C1825">
        <f t="shared" si="29"/>
        <v>3</v>
      </c>
      <c r="D1825"/>
    </row>
    <row r="1826" spans="1:4" ht="16" x14ac:dyDescent="0.2">
      <c r="A1826" s="169">
        <v>42810.083333237053</v>
      </c>
      <c r="B1826" s="172">
        <v>20472.881072260621</v>
      </c>
      <c r="C1826">
        <f t="shared" si="29"/>
        <v>3</v>
      </c>
      <c r="D1826"/>
    </row>
    <row r="1827" spans="1:4" ht="16" x14ac:dyDescent="0.2">
      <c r="A1827" s="168">
        <v>42810.124999903717</v>
      </c>
      <c r="B1827" s="171">
        <v>20213.354965625214</v>
      </c>
      <c r="C1827">
        <f t="shared" si="29"/>
        <v>3</v>
      </c>
      <c r="D1827"/>
    </row>
    <row r="1828" spans="1:4" ht="16" x14ac:dyDescent="0.2">
      <c r="A1828" s="169">
        <v>42810.166666570381</v>
      </c>
      <c r="B1828" s="172">
        <v>20000.41859997101</v>
      </c>
      <c r="C1828">
        <f t="shared" si="29"/>
        <v>3</v>
      </c>
      <c r="D1828"/>
    </row>
    <row r="1829" spans="1:4" ht="16" x14ac:dyDescent="0.2">
      <c r="A1829" s="168">
        <v>42810.208333237046</v>
      </c>
      <c r="B1829" s="171">
        <v>20251.085054616389</v>
      </c>
      <c r="C1829">
        <f t="shared" si="29"/>
        <v>3</v>
      </c>
      <c r="D1829"/>
    </row>
    <row r="1830" spans="1:4" ht="16" x14ac:dyDescent="0.2">
      <c r="A1830" s="169">
        <v>42810.24999990371</v>
      </c>
      <c r="B1830" s="172">
        <v>21365.447433383739</v>
      </c>
      <c r="C1830">
        <f t="shared" si="29"/>
        <v>3</v>
      </c>
      <c r="D1830"/>
    </row>
    <row r="1831" spans="1:4" ht="16" x14ac:dyDescent="0.2">
      <c r="A1831" s="168">
        <v>42810.291666570374</v>
      </c>
      <c r="B1831" s="171">
        <v>23872.560833433661</v>
      </c>
      <c r="C1831">
        <f t="shared" si="29"/>
        <v>3</v>
      </c>
      <c r="D1831"/>
    </row>
    <row r="1832" spans="1:4" ht="16" x14ac:dyDescent="0.2">
      <c r="A1832" s="169">
        <v>42810.333333237038</v>
      </c>
      <c r="B1832" s="172">
        <v>25253.679393645689</v>
      </c>
      <c r="C1832">
        <f t="shared" si="29"/>
        <v>3</v>
      </c>
      <c r="D1832"/>
    </row>
    <row r="1833" spans="1:4" ht="16" x14ac:dyDescent="0.2">
      <c r="A1833" s="168">
        <v>42810.374999903703</v>
      </c>
      <c r="B1833" s="171">
        <v>25332.235567450109</v>
      </c>
      <c r="C1833">
        <f t="shared" si="29"/>
        <v>3</v>
      </c>
      <c r="D1833"/>
    </row>
    <row r="1834" spans="1:4" ht="16" x14ac:dyDescent="0.2">
      <c r="A1834" s="169">
        <v>42810.416666570367</v>
      </c>
      <c r="B1834" s="172">
        <v>25175.726434759323</v>
      </c>
      <c r="C1834">
        <f t="shared" si="29"/>
        <v>3</v>
      </c>
      <c r="D1834"/>
    </row>
    <row r="1835" spans="1:4" ht="16" x14ac:dyDescent="0.2">
      <c r="A1835" s="168">
        <v>42810.458333237031</v>
      </c>
      <c r="B1835" s="171">
        <v>25168.429734260408</v>
      </c>
      <c r="C1835">
        <f t="shared" si="29"/>
        <v>3</v>
      </c>
      <c r="D1835"/>
    </row>
    <row r="1836" spans="1:4" ht="16" x14ac:dyDescent="0.2">
      <c r="A1836" s="169">
        <v>42810.499999903695</v>
      </c>
      <c r="B1836" s="172">
        <v>25189.358197229762</v>
      </c>
      <c r="C1836">
        <f t="shared" si="29"/>
        <v>3</v>
      </c>
      <c r="D1836"/>
    </row>
    <row r="1837" spans="1:4" ht="16" x14ac:dyDescent="0.2">
      <c r="A1837" s="168">
        <v>42810.54166657036</v>
      </c>
      <c r="B1837" s="171">
        <v>25168.491178319255</v>
      </c>
      <c r="C1837">
        <f t="shared" si="29"/>
        <v>3</v>
      </c>
      <c r="D1837"/>
    </row>
    <row r="1838" spans="1:4" ht="16" x14ac:dyDescent="0.2">
      <c r="A1838" s="169">
        <v>42810.583333237024</v>
      </c>
      <c r="B1838" s="172">
        <v>25527.601440074774</v>
      </c>
      <c r="C1838">
        <f t="shared" si="29"/>
        <v>3</v>
      </c>
      <c r="D1838"/>
    </row>
    <row r="1839" spans="1:4" ht="16" x14ac:dyDescent="0.2">
      <c r="A1839" s="168">
        <v>42810.624999903688</v>
      </c>
      <c r="B1839" s="171">
        <v>25887.973176327174</v>
      </c>
      <c r="C1839">
        <f t="shared" si="29"/>
        <v>3</v>
      </c>
      <c r="D1839"/>
    </row>
    <row r="1840" spans="1:4" ht="16" x14ac:dyDescent="0.2">
      <c r="A1840" s="169">
        <v>42810.666666570352</v>
      </c>
      <c r="B1840" s="172">
        <v>26234.776088247698</v>
      </c>
      <c r="C1840">
        <f t="shared" si="29"/>
        <v>3</v>
      </c>
      <c r="D1840"/>
    </row>
    <row r="1841" spans="1:4" ht="16" x14ac:dyDescent="0.2">
      <c r="A1841" s="168">
        <v>42810.708333237017</v>
      </c>
      <c r="B1841" s="171">
        <v>26588.65158174176</v>
      </c>
      <c r="C1841">
        <f t="shared" si="29"/>
        <v>3</v>
      </c>
      <c r="D1841"/>
    </row>
    <row r="1842" spans="1:4" ht="16" x14ac:dyDescent="0.2">
      <c r="A1842" s="169">
        <v>42810.749999903681</v>
      </c>
      <c r="B1842" s="172">
        <v>26966.080622460733</v>
      </c>
      <c r="C1842">
        <f t="shared" ref="C1842:C1905" si="30">MONTH(A1842)</f>
        <v>3</v>
      </c>
      <c r="D1842"/>
    </row>
    <row r="1843" spans="1:4" ht="16" x14ac:dyDescent="0.2">
      <c r="A1843" s="168">
        <v>42810.791666570345</v>
      </c>
      <c r="B1843" s="171">
        <v>27268.905711587926</v>
      </c>
      <c r="C1843">
        <f t="shared" si="30"/>
        <v>3</v>
      </c>
      <c r="D1843"/>
    </row>
    <row r="1844" spans="1:4" ht="16" x14ac:dyDescent="0.2">
      <c r="A1844" s="169">
        <v>42810.833333237009</v>
      </c>
      <c r="B1844" s="172">
        <v>28618.297178440764</v>
      </c>
      <c r="C1844">
        <f t="shared" si="30"/>
        <v>3</v>
      </c>
      <c r="D1844"/>
    </row>
    <row r="1845" spans="1:4" ht="16" x14ac:dyDescent="0.2">
      <c r="A1845" s="168">
        <v>42810.874999903674</v>
      </c>
      <c r="B1845" s="171">
        <v>28440.979288245995</v>
      </c>
      <c r="C1845">
        <f t="shared" si="30"/>
        <v>3</v>
      </c>
      <c r="D1845"/>
    </row>
    <row r="1846" spans="1:4" ht="16" x14ac:dyDescent="0.2">
      <c r="A1846" s="169">
        <v>42810.916666570338</v>
      </c>
      <c r="B1846" s="172">
        <v>27053.599464706946</v>
      </c>
      <c r="C1846">
        <f t="shared" si="30"/>
        <v>3</v>
      </c>
      <c r="D1846"/>
    </row>
    <row r="1847" spans="1:4" ht="16" x14ac:dyDescent="0.2">
      <c r="A1847" s="168">
        <v>42810.958333237002</v>
      </c>
      <c r="B1847" s="171">
        <v>24865.95001753914</v>
      </c>
      <c r="C1847">
        <f t="shared" si="30"/>
        <v>3</v>
      </c>
      <c r="D1847"/>
    </row>
    <row r="1848" spans="1:4" ht="16" x14ac:dyDescent="0.2">
      <c r="A1848" s="169">
        <v>42810.999999903666</v>
      </c>
      <c r="B1848" s="172">
        <v>22714.034474549724</v>
      </c>
      <c r="C1848">
        <f t="shared" si="30"/>
        <v>3</v>
      </c>
      <c r="D1848"/>
    </row>
    <row r="1849" spans="1:4" ht="16" x14ac:dyDescent="0.2">
      <c r="A1849" s="168">
        <v>42811.041666570331</v>
      </c>
      <c r="B1849" s="171">
        <v>21229.360234825461</v>
      </c>
      <c r="C1849">
        <f t="shared" si="30"/>
        <v>3</v>
      </c>
      <c r="D1849"/>
    </row>
    <row r="1850" spans="1:4" ht="16" x14ac:dyDescent="0.2">
      <c r="A1850" s="169">
        <v>42811.083333236995</v>
      </c>
      <c r="B1850" s="172">
        <v>20274.192899103073</v>
      </c>
      <c r="C1850">
        <f t="shared" si="30"/>
        <v>3</v>
      </c>
      <c r="D1850"/>
    </row>
    <row r="1851" spans="1:4" ht="16" x14ac:dyDescent="0.2">
      <c r="A1851" s="168">
        <v>42811.124999903659</v>
      </c>
      <c r="B1851" s="171">
        <v>19753.733340199207</v>
      </c>
      <c r="C1851">
        <f t="shared" si="30"/>
        <v>3</v>
      </c>
      <c r="D1851"/>
    </row>
    <row r="1852" spans="1:4" ht="16" x14ac:dyDescent="0.2">
      <c r="A1852" s="169">
        <v>42811.166666570323</v>
      </c>
      <c r="B1852" s="172">
        <v>19426.238854534517</v>
      </c>
      <c r="C1852">
        <f t="shared" si="30"/>
        <v>3</v>
      </c>
      <c r="D1852"/>
    </row>
    <row r="1853" spans="1:4" ht="16" x14ac:dyDescent="0.2">
      <c r="A1853" s="168">
        <v>42811.208333236988</v>
      </c>
      <c r="B1853" s="171">
        <v>19946.558691488208</v>
      </c>
      <c r="C1853">
        <f t="shared" si="30"/>
        <v>3</v>
      </c>
      <c r="D1853"/>
    </row>
    <row r="1854" spans="1:4" ht="16" x14ac:dyDescent="0.2">
      <c r="A1854" s="169">
        <v>42811.249999903652</v>
      </c>
      <c r="B1854" s="172">
        <v>21145.004663217132</v>
      </c>
      <c r="C1854">
        <f t="shared" si="30"/>
        <v>3</v>
      </c>
      <c r="D1854"/>
    </row>
    <row r="1855" spans="1:4" ht="16" x14ac:dyDescent="0.2">
      <c r="A1855" s="168">
        <v>42811.291666570316</v>
      </c>
      <c r="B1855" s="171">
        <v>23541.923658312906</v>
      </c>
      <c r="C1855">
        <f t="shared" si="30"/>
        <v>3</v>
      </c>
      <c r="D1855"/>
    </row>
    <row r="1856" spans="1:4" ht="16" x14ac:dyDescent="0.2">
      <c r="A1856" s="169">
        <v>42811.33333323698</v>
      </c>
      <c r="B1856" s="172">
        <v>24841.041417538134</v>
      </c>
      <c r="C1856">
        <f t="shared" si="30"/>
        <v>3</v>
      </c>
      <c r="D1856"/>
    </row>
    <row r="1857" spans="1:4" ht="16" x14ac:dyDescent="0.2">
      <c r="A1857" s="168">
        <v>42811.374999903644</v>
      </c>
      <c r="B1857" s="171">
        <v>24950.572304658806</v>
      </c>
      <c r="C1857">
        <f t="shared" si="30"/>
        <v>3</v>
      </c>
      <c r="D1857"/>
    </row>
    <row r="1858" spans="1:4" ht="16" x14ac:dyDescent="0.2">
      <c r="A1858" s="169">
        <v>42811.416666570309</v>
      </c>
      <c r="B1858" s="172">
        <v>24717.462369453271</v>
      </c>
      <c r="C1858">
        <f t="shared" si="30"/>
        <v>3</v>
      </c>
      <c r="D1858"/>
    </row>
    <row r="1859" spans="1:4" ht="16" x14ac:dyDescent="0.2">
      <c r="A1859" s="168">
        <v>42811.458333236973</v>
      </c>
      <c r="B1859" s="171">
        <v>24481.829692739884</v>
      </c>
      <c r="C1859">
        <f t="shared" si="30"/>
        <v>3</v>
      </c>
      <c r="D1859"/>
    </row>
    <row r="1860" spans="1:4" ht="16" x14ac:dyDescent="0.2">
      <c r="A1860" s="169">
        <v>42811.499999903637</v>
      </c>
      <c r="B1860" s="172">
        <v>24457.56710128699</v>
      </c>
      <c r="C1860">
        <f t="shared" si="30"/>
        <v>3</v>
      </c>
      <c r="D1860"/>
    </row>
    <row r="1861" spans="1:4" ht="16" x14ac:dyDescent="0.2">
      <c r="A1861" s="168">
        <v>42811.541666570301</v>
      </c>
      <c r="B1861" s="171">
        <v>24876.088445602465</v>
      </c>
      <c r="C1861">
        <f t="shared" si="30"/>
        <v>3</v>
      </c>
      <c r="D1861"/>
    </row>
    <row r="1862" spans="1:4" ht="16" x14ac:dyDescent="0.2">
      <c r="A1862" s="169">
        <v>42811.583333236966</v>
      </c>
      <c r="B1862" s="172">
        <v>25399.677680677447</v>
      </c>
      <c r="C1862">
        <f t="shared" si="30"/>
        <v>3</v>
      </c>
      <c r="D1862"/>
    </row>
    <row r="1863" spans="1:4" ht="16" x14ac:dyDescent="0.2">
      <c r="A1863" s="168">
        <v>42811.62499990363</v>
      </c>
      <c r="B1863" s="171">
        <v>25525.050617881159</v>
      </c>
      <c r="C1863">
        <f t="shared" si="30"/>
        <v>3</v>
      </c>
      <c r="D1863"/>
    </row>
    <row r="1864" spans="1:4" ht="16" x14ac:dyDescent="0.2">
      <c r="A1864" s="169">
        <v>42811.666666570294</v>
      </c>
      <c r="B1864" s="172">
        <v>25886.19723608709</v>
      </c>
      <c r="C1864">
        <f t="shared" si="30"/>
        <v>3</v>
      </c>
      <c r="D1864"/>
    </row>
    <row r="1865" spans="1:4" ht="16" x14ac:dyDescent="0.2">
      <c r="A1865" s="168">
        <v>42811.708333236958</v>
      </c>
      <c r="B1865" s="171">
        <v>26458.141352996263</v>
      </c>
      <c r="C1865">
        <f t="shared" si="30"/>
        <v>3</v>
      </c>
      <c r="D1865"/>
    </row>
    <row r="1866" spans="1:4" ht="16" x14ac:dyDescent="0.2">
      <c r="A1866" s="169">
        <v>42811.749999903623</v>
      </c>
      <c r="B1866" s="172">
        <v>26925.36281432131</v>
      </c>
      <c r="C1866">
        <f t="shared" si="30"/>
        <v>3</v>
      </c>
      <c r="D1866"/>
    </row>
    <row r="1867" spans="1:4" ht="16" x14ac:dyDescent="0.2">
      <c r="A1867" s="168">
        <v>42811.791666570287</v>
      </c>
      <c r="B1867" s="171">
        <v>26922.567416110636</v>
      </c>
      <c r="C1867">
        <f t="shared" si="30"/>
        <v>3</v>
      </c>
      <c r="D1867"/>
    </row>
    <row r="1868" spans="1:4" ht="16" x14ac:dyDescent="0.2">
      <c r="A1868" s="169">
        <v>42811.833333236951</v>
      </c>
      <c r="B1868" s="172">
        <v>27890.573887781378</v>
      </c>
      <c r="C1868">
        <f t="shared" si="30"/>
        <v>3</v>
      </c>
      <c r="D1868"/>
    </row>
    <row r="1869" spans="1:4" ht="16" x14ac:dyDescent="0.2">
      <c r="A1869" s="168">
        <v>42811.874999903615</v>
      </c>
      <c r="B1869" s="171">
        <v>27680.717927017766</v>
      </c>
      <c r="C1869">
        <f t="shared" si="30"/>
        <v>3</v>
      </c>
      <c r="D1869"/>
    </row>
    <row r="1870" spans="1:4" ht="16" x14ac:dyDescent="0.2">
      <c r="A1870" s="169">
        <v>42811.91666657028</v>
      </c>
      <c r="B1870" s="172">
        <v>26407.546161336992</v>
      </c>
      <c r="C1870">
        <f t="shared" si="30"/>
        <v>3</v>
      </c>
      <c r="D1870"/>
    </row>
    <row r="1871" spans="1:4" ht="16" x14ac:dyDescent="0.2">
      <c r="A1871" s="168">
        <v>42811.958333236944</v>
      </c>
      <c r="B1871" s="171">
        <v>24500.11812291147</v>
      </c>
      <c r="C1871">
        <f t="shared" si="30"/>
        <v>3</v>
      </c>
      <c r="D1871"/>
    </row>
    <row r="1872" spans="1:4" ht="16" x14ac:dyDescent="0.2">
      <c r="A1872" s="169">
        <v>42811.999999903608</v>
      </c>
      <c r="B1872" s="172">
        <v>22686.390156643654</v>
      </c>
      <c r="C1872">
        <f t="shared" si="30"/>
        <v>3</v>
      </c>
      <c r="D1872"/>
    </row>
    <row r="1873" spans="1:4" ht="16" x14ac:dyDescent="0.2">
      <c r="A1873" s="168">
        <v>42812.041666570272</v>
      </c>
      <c r="B1873" s="171">
        <v>21543.059337601338</v>
      </c>
      <c r="C1873">
        <f t="shared" si="30"/>
        <v>3</v>
      </c>
      <c r="D1873"/>
    </row>
    <row r="1874" spans="1:4" ht="16" x14ac:dyDescent="0.2">
      <c r="A1874" s="169">
        <v>42812.083333236937</v>
      </c>
      <c r="B1874" s="172">
        <v>20626.615006333872</v>
      </c>
      <c r="C1874">
        <f t="shared" si="30"/>
        <v>3</v>
      </c>
      <c r="D1874"/>
    </row>
    <row r="1875" spans="1:4" ht="16" x14ac:dyDescent="0.2">
      <c r="A1875" s="168">
        <v>42812.124999903601</v>
      </c>
      <c r="B1875" s="171">
        <v>19961.672307658013</v>
      </c>
      <c r="C1875">
        <f t="shared" si="30"/>
        <v>3</v>
      </c>
      <c r="D1875"/>
    </row>
    <row r="1876" spans="1:4" ht="16" x14ac:dyDescent="0.2">
      <c r="A1876" s="169">
        <v>42812.166666570265</v>
      </c>
      <c r="B1876" s="172">
        <v>19546.004421522048</v>
      </c>
      <c r="C1876">
        <f t="shared" si="30"/>
        <v>3</v>
      </c>
      <c r="D1876"/>
    </row>
    <row r="1877" spans="1:4" ht="16" x14ac:dyDescent="0.2">
      <c r="A1877" s="168">
        <v>42812.208333236929</v>
      </c>
      <c r="B1877" s="171">
        <v>19537.00279634734</v>
      </c>
      <c r="C1877">
        <f t="shared" si="30"/>
        <v>3</v>
      </c>
      <c r="D1877"/>
    </row>
    <row r="1878" spans="1:4" ht="16" x14ac:dyDescent="0.2">
      <c r="A1878" s="169">
        <v>42812.249999903594</v>
      </c>
      <c r="B1878" s="172">
        <v>19988.872646625365</v>
      </c>
      <c r="C1878">
        <f t="shared" si="30"/>
        <v>3</v>
      </c>
      <c r="D1878"/>
    </row>
    <row r="1879" spans="1:4" ht="16" x14ac:dyDescent="0.2">
      <c r="A1879" s="168">
        <v>42812.291666570258</v>
      </c>
      <c r="B1879" s="171">
        <v>20669.44491533584</v>
      </c>
      <c r="C1879">
        <f t="shared" si="30"/>
        <v>3</v>
      </c>
      <c r="D1879"/>
    </row>
    <row r="1880" spans="1:4" ht="16" x14ac:dyDescent="0.2">
      <c r="A1880" s="169">
        <v>42812.333333236922</v>
      </c>
      <c r="B1880" s="172">
        <v>21117.645791413335</v>
      </c>
      <c r="C1880">
        <f t="shared" si="30"/>
        <v>3</v>
      </c>
      <c r="D1880"/>
    </row>
    <row r="1881" spans="1:4" ht="16" x14ac:dyDescent="0.2">
      <c r="A1881" s="168">
        <v>42812.374999903586</v>
      </c>
      <c r="B1881" s="171">
        <v>21777.619713458131</v>
      </c>
      <c r="C1881">
        <f t="shared" si="30"/>
        <v>3</v>
      </c>
      <c r="D1881"/>
    </row>
    <row r="1882" spans="1:4" ht="16" x14ac:dyDescent="0.2">
      <c r="A1882" s="169">
        <v>42812.416666570251</v>
      </c>
      <c r="B1882" s="172">
        <v>22250.683623259141</v>
      </c>
      <c r="C1882">
        <f t="shared" si="30"/>
        <v>3</v>
      </c>
      <c r="D1882"/>
    </row>
    <row r="1883" spans="1:4" ht="16" x14ac:dyDescent="0.2">
      <c r="A1883" s="168">
        <v>42812.458333236915</v>
      </c>
      <c r="B1883" s="171">
        <v>22536.317841149328</v>
      </c>
      <c r="C1883">
        <f t="shared" si="30"/>
        <v>3</v>
      </c>
      <c r="D1883"/>
    </row>
    <row r="1884" spans="1:4" ht="16" x14ac:dyDescent="0.2">
      <c r="A1884" s="169">
        <v>42812.499999903579</v>
      </c>
      <c r="B1884" s="172">
        <v>22747.62476776999</v>
      </c>
      <c r="C1884">
        <f t="shared" si="30"/>
        <v>3</v>
      </c>
      <c r="D1884"/>
    </row>
    <row r="1885" spans="1:4" ht="16" x14ac:dyDescent="0.2">
      <c r="A1885" s="168">
        <v>42812.541666570243</v>
      </c>
      <c r="B1885" s="171">
        <v>22380.159278465318</v>
      </c>
      <c r="C1885">
        <f t="shared" si="30"/>
        <v>3</v>
      </c>
      <c r="D1885"/>
    </row>
    <row r="1886" spans="1:4" ht="16" x14ac:dyDescent="0.2">
      <c r="A1886" s="169">
        <v>42812.583333236907</v>
      </c>
      <c r="B1886" s="172">
        <v>22440.353319194906</v>
      </c>
      <c r="C1886">
        <f t="shared" si="30"/>
        <v>3</v>
      </c>
      <c r="D1886"/>
    </row>
    <row r="1887" spans="1:4" ht="16" x14ac:dyDescent="0.2">
      <c r="A1887" s="168">
        <v>42812.624999903572</v>
      </c>
      <c r="B1887" s="171">
        <v>22184.083957160892</v>
      </c>
      <c r="C1887">
        <f t="shared" si="30"/>
        <v>3</v>
      </c>
      <c r="D1887"/>
    </row>
    <row r="1888" spans="1:4" ht="16" x14ac:dyDescent="0.2">
      <c r="A1888" s="169">
        <v>42812.666666570236</v>
      </c>
      <c r="B1888" s="172">
        <v>22356.831682561005</v>
      </c>
      <c r="C1888">
        <f t="shared" si="30"/>
        <v>3</v>
      </c>
      <c r="D1888"/>
    </row>
    <row r="1889" spans="1:4" ht="16" x14ac:dyDescent="0.2">
      <c r="A1889" s="168">
        <v>42812.7083332369</v>
      </c>
      <c r="B1889" s="171">
        <v>22615.811075511385</v>
      </c>
      <c r="C1889">
        <f t="shared" si="30"/>
        <v>3</v>
      </c>
      <c r="D1889"/>
    </row>
    <row r="1890" spans="1:4" ht="16" x14ac:dyDescent="0.2">
      <c r="A1890" s="169">
        <v>42812.749999903564</v>
      </c>
      <c r="B1890" s="172">
        <v>23399.293551099679</v>
      </c>
      <c r="C1890">
        <f t="shared" si="30"/>
        <v>3</v>
      </c>
      <c r="D1890"/>
    </row>
    <row r="1891" spans="1:4" ht="16" x14ac:dyDescent="0.2">
      <c r="A1891" s="168">
        <v>42812.791666570229</v>
      </c>
      <c r="B1891" s="171">
        <v>24315.448856307932</v>
      </c>
      <c r="C1891">
        <f t="shared" si="30"/>
        <v>3</v>
      </c>
      <c r="D1891"/>
    </row>
    <row r="1892" spans="1:4" ht="16" x14ac:dyDescent="0.2">
      <c r="A1892" s="169">
        <v>42812.833333236893</v>
      </c>
      <c r="B1892" s="172">
        <v>25802.729001082993</v>
      </c>
      <c r="C1892">
        <f t="shared" si="30"/>
        <v>3</v>
      </c>
      <c r="D1892"/>
    </row>
    <row r="1893" spans="1:4" ht="16" x14ac:dyDescent="0.2">
      <c r="A1893" s="168">
        <v>42812.874999903557</v>
      </c>
      <c r="B1893" s="171">
        <v>25798.21512451407</v>
      </c>
      <c r="C1893">
        <f t="shared" si="30"/>
        <v>3</v>
      </c>
      <c r="D1893"/>
    </row>
    <row r="1894" spans="1:4" ht="16" x14ac:dyDescent="0.2">
      <c r="A1894" s="169">
        <v>42812.916666570221</v>
      </c>
      <c r="B1894" s="172">
        <v>24750.134728756308</v>
      </c>
      <c r="C1894">
        <f t="shared" si="30"/>
        <v>3</v>
      </c>
      <c r="D1894"/>
    </row>
    <row r="1895" spans="1:4" ht="16" x14ac:dyDescent="0.2">
      <c r="A1895" s="168">
        <v>42812.958333236886</v>
      </c>
      <c r="B1895" s="171">
        <v>23160.292879395693</v>
      </c>
      <c r="C1895">
        <f t="shared" si="30"/>
        <v>3</v>
      </c>
      <c r="D1895"/>
    </row>
    <row r="1896" spans="1:4" ht="16" x14ac:dyDescent="0.2">
      <c r="A1896" s="169">
        <v>42812.99999990355</v>
      </c>
      <c r="B1896" s="172">
        <v>21496.076830967715</v>
      </c>
      <c r="C1896">
        <f t="shared" si="30"/>
        <v>3</v>
      </c>
      <c r="D1896"/>
    </row>
    <row r="1897" spans="1:4" ht="16" x14ac:dyDescent="0.2">
      <c r="A1897" s="168">
        <v>42813.041666570214</v>
      </c>
      <c r="B1897" s="171">
        <v>20450.924331042112</v>
      </c>
      <c r="C1897">
        <f t="shared" si="30"/>
        <v>3</v>
      </c>
      <c r="D1897"/>
    </row>
    <row r="1898" spans="1:4" ht="16" x14ac:dyDescent="0.2">
      <c r="A1898" s="169">
        <v>42813.083333236878</v>
      </c>
      <c r="B1898" s="172">
        <v>19468.191361681456</v>
      </c>
      <c r="C1898">
        <f t="shared" si="30"/>
        <v>3</v>
      </c>
      <c r="D1898"/>
    </row>
    <row r="1899" spans="1:4" ht="16" x14ac:dyDescent="0.2">
      <c r="A1899" s="168">
        <v>42813.124999903543</v>
      </c>
      <c r="B1899" s="171">
        <v>18839.724918180265</v>
      </c>
      <c r="C1899">
        <f t="shared" si="30"/>
        <v>3</v>
      </c>
      <c r="D1899"/>
    </row>
    <row r="1900" spans="1:4" ht="16" x14ac:dyDescent="0.2">
      <c r="A1900" s="169">
        <v>42813.166666570207</v>
      </c>
      <c r="B1900" s="172">
        <v>18571.180930314007</v>
      </c>
      <c r="C1900">
        <f t="shared" si="30"/>
        <v>3</v>
      </c>
      <c r="D1900"/>
    </row>
    <row r="1901" spans="1:4" ht="16" x14ac:dyDescent="0.2">
      <c r="A1901" s="168">
        <v>42813.208333236871</v>
      </c>
      <c r="B1901" s="171">
        <v>18526.421387151564</v>
      </c>
      <c r="C1901">
        <f t="shared" si="30"/>
        <v>3</v>
      </c>
      <c r="D1901"/>
    </row>
    <row r="1902" spans="1:4" ht="16" x14ac:dyDescent="0.2">
      <c r="A1902" s="169">
        <v>42813.249999903535</v>
      </c>
      <c r="B1902" s="172">
        <v>18823.184277110853</v>
      </c>
      <c r="C1902">
        <f t="shared" si="30"/>
        <v>3</v>
      </c>
      <c r="D1902"/>
    </row>
    <row r="1903" spans="1:4" ht="16" x14ac:dyDescent="0.2">
      <c r="A1903" s="168">
        <v>42813.2916665702</v>
      </c>
      <c r="B1903" s="171">
        <v>19467.34908888811</v>
      </c>
      <c r="C1903">
        <f t="shared" si="30"/>
        <v>3</v>
      </c>
      <c r="D1903"/>
    </row>
    <row r="1904" spans="1:4" ht="16" x14ac:dyDescent="0.2">
      <c r="A1904" s="169">
        <v>42813.333333236864</v>
      </c>
      <c r="B1904" s="172">
        <v>19776.331871002414</v>
      </c>
      <c r="C1904">
        <f t="shared" si="30"/>
        <v>3</v>
      </c>
      <c r="D1904"/>
    </row>
    <row r="1905" spans="1:4" ht="16" x14ac:dyDescent="0.2">
      <c r="A1905" s="168">
        <v>42813.374999903528</v>
      </c>
      <c r="B1905" s="171">
        <v>20261.082983067539</v>
      </c>
      <c r="C1905">
        <f t="shared" si="30"/>
        <v>3</v>
      </c>
      <c r="D1905"/>
    </row>
    <row r="1906" spans="1:4" ht="16" x14ac:dyDescent="0.2">
      <c r="A1906" s="169">
        <v>42813.416666570192</v>
      </c>
      <c r="B1906" s="172">
        <v>20583.297554045352</v>
      </c>
      <c r="C1906">
        <f t="shared" ref="C1906:C1969" si="31">MONTH(A1906)</f>
        <v>3</v>
      </c>
      <c r="D1906"/>
    </row>
    <row r="1907" spans="1:4" ht="16" x14ac:dyDescent="0.2">
      <c r="A1907" s="168">
        <v>42813.458333236857</v>
      </c>
      <c r="B1907" s="171">
        <v>20900.262615423242</v>
      </c>
      <c r="C1907">
        <f t="shared" si="31"/>
        <v>3</v>
      </c>
      <c r="D1907"/>
    </row>
    <row r="1908" spans="1:4" ht="16" x14ac:dyDescent="0.2">
      <c r="A1908" s="169">
        <v>42813.499999903521</v>
      </c>
      <c r="B1908" s="172">
        <v>20822.190446956331</v>
      </c>
      <c r="C1908">
        <f t="shared" si="31"/>
        <v>3</v>
      </c>
      <c r="D1908"/>
    </row>
    <row r="1909" spans="1:4" ht="16" x14ac:dyDescent="0.2">
      <c r="A1909" s="168">
        <v>42813.541666570185</v>
      </c>
      <c r="B1909" s="171">
        <v>20706.832084565161</v>
      </c>
      <c r="C1909">
        <f t="shared" si="31"/>
        <v>3</v>
      </c>
      <c r="D1909"/>
    </row>
    <row r="1910" spans="1:4" ht="16" x14ac:dyDescent="0.2">
      <c r="A1910" s="169">
        <v>42813.583333236849</v>
      </c>
      <c r="B1910" s="172">
        <v>21073.935499922864</v>
      </c>
      <c r="C1910">
        <f t="shared" si="31"/>
        <v>3</v>
      </c>
      <c r="D1910"/>
    </row>
    <row r="1911" spans="1:4" ht="16" x14ac:dyDescent="0.2">
      <c r="A1911" s="168">
        <v>42813.624999903514</v>
      </c>
      <c r="B1911" s="171">
        <v>21469.248049480626</v>
      </c>
      <c r="C1911">
        <f t="shared" si="31"/>
        <v>3</v>
      </c>
      <c r="D1911"/>
    </row>
    <row r="1912" spans="1:4" ht="16" x14ac:dyDescent="0.2">
      <c r="A1912" s="169">
        <v>42813.666666570178</v>
      </c>
      <c r="B1912" s="172">
        <v>22201.37249914436</v>
      </c>
      <c r="C1912">
        <f t="shared" si="31"/>
        <v>3</v>
      </c>
      <c r="D1912"/>
    </row>
    <row r="1913" spans="1:4" ht="16" x14ac:dyDescent="0.2">
      <c r="A1913" s="168">
        <v>42813.708333236842</v>
      </c>
      <c r="B1913" s="171">
        <v>22599.593772118034</v>
      </c>
      <c r="C1913">
        <f t="shared" si="31"/>
        <v>3</v>
      </c>
      <c r="D1913"/>
    </row>
    <row r="1914" spans="1:4" ht="16" x14ac:dyDescent="0.2">
      <c r="A1914" s="169">
        <v>42813.749999903506</v>
      </c>
      <c r="B1914" s="172">
        <v>23369.943037494304</v>
      </c>
      <c r="C1914">
        <f t="shared" si="31"/>
        <v>3</v>
      </c>
      <c r="D1914"/>
    </row>
    <row r="1915" spans="1:4" ht="16" x14ac:dyDescent="0.2">
      <c r="A1915" s="168">
        <v>42813.79166657017</v>
      </c>
      <c r="B1915" s="171">
        <v>24185.487544690255</v>
      </c>
      <c r="C1915">
        <f t="shared" si="31"/>
        <v>3</v>
      </c>
      <c r="D1915"/>
    </row>
    <row r="1916" spans="1:4" ht="16" x14ac:dyDescent="0.2">
      <c r="A1916" s="169">
        <v>42813.833333236835</v>
      </c>
      <c r="B1916" s="172">
        <v>25742.633852828469</v>
      </c>
      <c r="C1916">
        <f t="shared" si="31"/>
        <v>3</v>
      </c>
      <c r="D1916"/>
    </row>
    <row r="1917" spans="1:4" ht="16" x14ac:dyDescent="0.2">
      <c r="A1917" s="168">
        <v>42813.874999903499</v>
      </c>
      <c r="B1917" s="171">
        <v>25754.965075923057</v>
      </c>
      <c r="C1917">
        <f t="shared" si="31"/>
        <v>3</v>
      </c>
      <c r="D1917"/>
    </row>
    <row r="1918" spans="1:4" ht="16" x14ac:dyDescent="0.2">
      <c r="A1918" s="169">
        <v>42813.916666570163</v>
      </c>
      <c r="B1918" s="172">
        <v>24662.803549744727</v>
      </c>
      <c r="C1918">
        <f t="shared" si="31"/>
        <v>3</v>
      </c>
      <c r="D1918"/>
    </row>
    <row r="1919" spans="1:4" ht="16" x14ac:dyDescent="0.2">
      <c r="A1919" s="168">
        <v>42813.958333236827</v>
      </c>
      <c r="B1919" s="171">
        <v>22840.619535687143</v>
      </c>
      <c r="C1919">
        <f t="shared" si="31"/>
        <v>3</v>
      </c>
      <c r="D1919"/>
    </row>
    <row r="1920" spans="1:4" ht="16" x14ac:dyDescent="0.2">
      <c r="A1920" s="169">
        <v>42813.999999903492</v>
      </c>
      <c r="B1920" s="172">
        <v>21112.624202047726</v>
      </c>
      <c r="C1920">
        <f t="shared" si="31"/>
        <v>3</v>
      </c>
      <c r="D1920"/>
    </row>
    <row r="1921" spans="1:4" ht="16" x14ac:dyDescent="0.2">
      <c r="A1921" s="168">
        <v>42814.041666570156</v>
      </c>
      <c r="B1921" s="171">
        <v>20275.233002449142</v>
      </c>
      <c r="C1921">
        <f t="shared" si="31"/>
        <v>3</v>
      </c>
      <c r="D1921"/>
    </row>
    <row r="1922" spans="1:4" ht="16" x14ac:dyDescent="0.2">
      <c r="A1922" s="169">
        <v>42814.08333323682</v>
      </c>
      <c r="B1922" s="172">
        <v>19697.727314897049</v>
      </c>
      <c r="C1922">
        <f t="shared" si="31"/>
        <v>3</v>
      </c>
      <c r="D1922"/>
    </row>
    <row r="1923" spans="1:4" ht="16" x14ac:dyDescent="0.2">
      <c r="A1923" s="168">
        <v>42814.124999903484</v>
      </c>
      <c r="B1923" s="171">
        <v>19373.85681104982</v>
      </c>
      <c r="C1923">
        <f t="shared" si="31"/>
        <v>3</v>
      </c>
      <c r="D1923"/>
    </row>
    <row r="1924" spans="1:4" ht="16" x14ac:dyDescent="0.2">
      <c r="A1924" s="169">
        <v>42814.166666570149</v>
      </c>
      <c r="B1924" s="172">
        <v>19324.466909374685</v>
      </c>
      <c r="C1924">
        <f t="shared" si="31"/>
        <v>3</v>
      </c>
      <c r="D1924"/>
    </row>
    <row r="1925" spans="1:4" ht="16" x14ac:dyDescent="0.2">
      <c r="A1925" s="168">
        <v>42814.208333236813</v>
      </c>
      <c r="B1925" s="171">
        <v>19822.383952714692</v>
      </c>
      <c r="C1925">
        <f t="shared" si="31"/>
        <v>3</v>
      </c>
      <c r="D1925"/>
    </row>
    <row r="1926" spans="1:4" ht="16" x14ac:dyDescent="0.2">
      <c r="A1926" s="169">
        <v>42814.249999903477</v>
      </c>
      <c r="B1926" s="172">
        <v>21171.118789331409</v>
      </c>
      <c r="C1926">
        <f t="shared" si="31"/>
        <v>3</v>
      </c>
      <c r="D1926"/>
    </row>
    <row r="1927" spans="1:4" ht="16" x14ac:dyDescent="0.2">
      <c r="A1927" s="168">
        <v>42814.291666570141</v>
      </c>
      <c r="B1927" s="171">
        <v>23459.006014209084</v>
      </c>
      <c r="C1927">
        <f t="shared" si="31"/>
        <v>3</v>
      </c>
      <c r="D1927"/>
    </row>
    <row r="1928" spans="1:4" ht="16" x14ac:dyDescent="0.2">
      <c r="A1928" s="169">
        <v>42814.333333236806</v>
      </c>
      <c r="B1928" s="172">
        <v>24990.035837300486</v>
      </c>
      <c r="C1928">
        <f t="shared" si="31"/>
        <v>3</v>
      </c>
      <c r="D1928"/>
    </row>
    <row r="1929" spans="1:4" ht="16" x14ac:dyDescent="0.2">
      <c r="A1929" s="168">
        <v>42814.37499990347</v>
      </c>
      <c r="B1929" s="171">
        <v>25413.489682059328</v>
      </c>
      <c r="C1929">
        <f t="shared" si="31"/>
        <v>3</v>
      </c>
      <c r="D1929"/>
    </row>
    <row r="1930" spans="1:4" ht="16" x14ac:dyDescent="0.2">
      <c r="A1930" s="169">
        <v>42814.416666570134</v>
      </c>
      <c r="B1930" s="172">
        <v>25500.763393145939</v>
      </c>
      <c r="C1930">
        <f t="shared" si="31"/>
        <v>3</v>
      </c>
      <c r="D1930"/>
    </row>
    <row r="1931" spans="1:4" ht="16" x14ac:dyDescent="0.2">
      <c r="A1931" s="168">
        <v>42814.458333236798</v>
      </c>
      <c r="B1931" s="171">
        <v>25443.090052525302</v>
      </c>
      <c r="C1931">
        <f t="shared" si="31"/>
        <v>3</v>
      </c>
      <c r="D1931"/>
    </row>
    <row r="1932" spans="1:4" ht="16" x14ac:dyDescent="0.2">
      <c r="A1932" s="169">
        <v>42814.499999903463</v>
      </c>
      <c r="B1932" s="172">
        <v>25140.523265842276</v>
      </c>
      <c r="C1932">
        <f t="shared" si="31"/>
        <v>3</v>
      </c>
      <c r="D1932"/>
    </row>
    <row r="1933" spans="1:4" ht="16" x14ac:dyDescent="0.2">
      <c r="A1933" s="168">
        <v>42814.541666570127</v>
      </c>
      <c r="B1933" s="171">
        <v>24885.082218807165</v>
      </c>
      <c r="C1933">
        <f t="shared" si="31"/>
        <v>3</v>
      </c>
      <c r="D1933"/>
    </row>
    <row r="1934" spans="1:4" ht="16" x14ac:dyDescent="0.2">
      <c r="A1934" s="169">
        <v>42814.583333236791</v>
      </c>
      <c r="B1934" s="172">
        <v>24959.873604717985</v>
      </c>
      <c r="C1934">
        <f t="shared" si="31"/>
        <v>3</v>
      </c>
      <c r="D1934"/>
    </row>
    <row r="1935" spans="1:4" ht="16" x14ac:dyDescent="0.2">
      <c r="A1935" s="168">
        <v>42814.624999903455</v>
      </c>
      <c r="B1935" s="171">
        <v>24865.657472726503</v>
      </c>
      <c r="C1935">
        <f t="shared" si="31"/>
        <v>3</v>
      </c>
      <c r="D1935"/>
    </row>
    <row r="1936" spans="1:4" ht="16" x14ac:dyDescent="0.2">
      <c r="A1936" s="169">
        <v>42814.66666657012</v>
      </c>
      <c r="B1936" s="172">
        <v>25131.265916804165</v>
      </c>
      <c r="C1936">
        <f t="shared" si="31"/>
        <v>3</v>
      </c>
      <c r="D1936"/>
    </row>
    <row r="1937" spans="1:4" ht="16" x14ac:dyDescent="0.2">
      <c r="A1937" s="168">
        <v>42814.708333236784</v>
      </c>
      <c r="B1937" s="171">
        <v>25537.220367909653</v>
      </c>
      <c r="C1937">
        <f t="shared" si="31"/>
        <v>3</v>
      </c>
      <c r="D1937"/>
    </row>
    <row r="1938" spans="1:4" ht="16" x14ac:dyDescent="0.2">
      <c r="A1938" s="169">
        <v>42814.749999903448</v>
      </c>
      <c r="B1938" s="172">
        <v>25976.989782241864</v>
      </c>
      <c r="C1938">
        <f t="shared" si="31"/>
        <v>3</v>
      </c>
      <c r="D1938"/>
    </row>
    <row r="1939" spans="1:4" ht="16" x14ac:dyDescent="0.2">
      <c r="A1939" s="168">
        <v>42814.791666570112</v>
      </c>
      <c r="B1939" s="171">
        <v>26543.368030145128</v>
      </c>
      <c r="C1939">
        <f t="shared" si="31"/>
        <v>3</v>
      </c>
      <c r="D1939"/>
    </row>
    <row r="1940" spans="1:4" ht="16" x14ac:dyDescent="0.2">
      <c r="A1940" s="169">
        <v>42814.833333236777</v>
      </c>
      <c r="B1940" s="172">
        <v>28030.728599472932</v>
      </c>
      <c r="C1940">
        <f t="shared" si="31"/>
        <v>3</v>
      </c>
      <c r="D1940"/>
    </row>
    <row r="1941" spans="1:4" ht="16" x14ac:dyDescent="0.2">
      <c r="A1941" s="168">
        <v>42814.874999903441</v>
      </c>
      <c r="B1941" s="171">
        <v>27723.807837426164</v>
      </c>
      <c r="C1941">
        <f t="shared" si="31"/>
        <v>3</v>
      </c>
      <c r="D1941"/>
    </row>
    <row r="1942" spans="1:4" ht="16" x14ac:dyDescent="0.2">
      <c r="A1942" s="169">
        <v>42814.916666570105</v>
      </c>
      <c r="B1942" s="172">
        <v>26275.597110895713</v>
      </c>
      <c r="C1942">
        <f t="shared" si="31"/>
        <v>3</v>
      </c>
      <c r="D1942"/>
    </row>
    <row r="1943" spans="1:4" ht="16" x14ac:dyDescent="0.2">
      <c r="A1943" s="168">
        <v>42814.958333236769</v>
      </c>
      <c r="B1943" s="171">
        <v>24279.880364571967</v>
      </c>
      <c r="C1943">
        <f t="shared" si="31"/>
        <v>3</v>
      </c>
      <c r="D1943"/>
    </row>
    <row r="1944" spans="1:4" ht="16" x14ac:dyDescent="0.2">
      <c r="A1944" s="169">
        <v>42814.999999903433</v>
      </c>
      <c r="B1944" s="172">
        <v>22587.897072451007</v>
      </c>
      <c r="C1944">
        <f t="shared" si="31"/>
        <v>3</v>
      </c>
      <c r="D1944"/>
    </row>
    <row r="1945" spans="1:4" ht="16" x14ac:dyDescent="0.2">
      <c r="A1945" s="168">
        <v>42815.041666570098</v>
      </c>
      <c r="B1945" s="171">
        <v>21311.761999364811</v>
      </c>
      <c r="C1945">
        <f t="shared" si="31"/>
        <v>3</v>
      </c>
      <c r="D1945"/>
    </row>
    <row r="1946" spans="1:4" ht="16" x14ac:dyDescent="0.2">
      <c r="A1946" s="169">
        <v>42815.083333236762</v>
      </c>
      <c r="B1946" s="172">
        <v>20621.791000222183</v>
      </c>
      <c r="C1946">
        <f t="shared" si="31"/>
        <v>3</v>
      </c>
      <c r="D1946"/>
    </row>
    <row r="1947" spans="1:4" ht="16" x14ac:dyDescent="0.2">
      <c r="A1947" s="168">
        <v>42815.124999903426</v>
      </c>
      <c r="B1947" s="171">
        <v>20327.050735536068</v>
      </c>
      <c r="C1947">
        <f t="shared" si="31"/>
        <v>3</v>
      </c>
      <c r="D1947"/>
    </row>
    <row r="1948" spans="1:4" ht="16" x14ac:dyDescent="0.2">
      <c r="A1948" s="169">
        <v>42815.16666657009</v>
      </c>
      <c r="B1948" s="172">
        <v>19972.454458818451</v>
      </c>
      <c r="C1948">
        <f t="shared" si="31"/>
        <v>3</v>
      </c>
      <c r="D1948"/>
    </row>
    <row r="1949" spans="1:4" ht="16" x14ac:dyDescent="0.2">
      <c r="A1949" s="168">
        <v>42815.208333236755</v>
      </c>
      <c r="B1949" s="171">
        <v>20291.192436600733</v>
      </c>
      <c r="C1949">
        <f t="shared" si="31"/>
        <v>3</v>
      </c>
      <c r="D1949"/>
    </row>
    <row r="1950" spans="1:4" ht="16" x14ac:dyDescent="0.2">
      <c r="A1950" s="169">
        <v>42815.249999903419</v>
      </c>
      <c r="B1950" s="172">
        <v>21419.27662390723</v>
      </c>
      <c r="C1950">
        <f t="shared" si="31"/>
        <v>3</v>
      </c>
      <c r="D1950"/>
    </row>
    <row r="1951" spans="1:4" ht="16" x14ac:dyDescent="0.2">
      <c r="A1951" s="168">
        <v>42815.291666570083</v>
      </c>
      <c r="B1951" s="171">
        <v>23888.07671163039</v>
      </c>
      <c r="C1951">
        <f t="shared" si="31"/>
        <v>3</v>
      </c>
      <c r="D1951"/>
    </row>
    <row r="1952" spans="1:4" ht="16" x14ac:dyDescent="0.2">
      <c r="A1952" s="169">
        <v>42815.333333236747</v>
      </c>
      <c r="B1952" s="172">
        <v>25253.496074078092</v>
      </c>
      <c r="C1952">
        <f t="shared" si="31"/>
        <v>3</v>
      </c>
      <c r="D1952"/>
    </row>
    <row r="1953" spans="1:4" ht="16" x14ac:dyDescent="0.2">
      <c r="A1953" s="168">
        <v>42815.374999903412</v>
      </c>
      <c r="B1953" s="171">
        <v>25476.962262004814</v>
      </c>
      <c r="C1953">
        <f t="shared" si="31"/>
        <v>3</v>
      </c>
      <c r="D1953"/>
    </row>
    <row r="1954" spans="1:4" ht="16" x14ac:dyDescent="0.2">
      <c r="A1954" s="169">
        <v>42815.416666570076</v>
      </c>
      <c r="B1954" s="172">
        <v>25628.459535589333</v>
      </c>
      <c r="C1954">
        <f t="shared" si="31"/>
        <v>3</v>
      </c>
      <c r="D1954"/>
    </row>
    <row r="1955" spans="1:4" ht="16" x14ac:dyDescent="0.2">
      <c r="A1955" s="168">
        <v>42815.45833323674</v>
      </c>
      <c r="B1955" s="171">
        <v>25442.867667386639</v>
      </c>
      <c r="C1955">
        <f t="shared" si="31"/>
        <v>3</v>
      </c>
      <c r="D1955"/>
    </row>
    <row r="1956" spans="1:4" ht="16" x14ac:dyDescent="0.2">
      <c r="A1956" s="169">
        <v>42815.499999903404</v>
      </c>
      <c r="B1956" s="172">
        <v>25352.793098487284</v>
      </c>
      <c r="C1956">
        <f t="shared" si="31"/>
        <v>3</v>
      </c>
      <c r="D1956"/>
    </row>
    <row r="1957" spans="1:4" ht="16" x14ac:dyDescent="0.2">
      <c r="A1957" s="168">
        <v>42815.541666570069</v>
      </c>
      <c r="B1957" s="171">
        <v>25548.645543713934</v>
      </c>
      <c r="C1957">
        <f t="shared" si="31"/>
        <v>3</v>
      </c>
      <c r="D1957"/>
    </row>
    <row r="1958" spans="1:4" ht="16" x14ac:dyDescent="0.2">
      <c r="A1958" s="169">
        <v>42815.583333236733</v>
      </c>
      <c r="B1958" s="172">
        <v>24822.138946495892</v>
      </c>
      <c r="C1958">
        <f t="shared" si="31"/>
        <v>3</v>
      </c>
      <c r="D1958"/>
    </row>
    <row r="1959" spans="1:4" ht="16" x14ac:dyDescent="0.2">
      <c r="A1959" s="168">
        <v>42815.624999903397</v>
      </c>
      <c r="B1959" s="171">
        <v>24987.214613595115</v>
      </c>
      <c r="C1959">
        <f t="shared" si="31"/>
        <v>3</v>
      </c>
      <c r="D1959"/>
    </row>
    <row r="1960" spans="1:4" ht="16" x14ac:dyDescent="0.2">
      <c r="A1960" s="169">
        <v>42815.666666570061</v>
      </c>
      <c r="B1960" s="172">
        <v>25254.730348916666</v>
      </c>
      <c r="C1960">
        <f t="shared" si="31"/>
        <v>3</v>
      </c>
      <c r="D1960"/>
    </row>
    <row r="1961" spans="1:4" ht="16" x14ac:dyDescent="0.2">
      <c r="A1961" s="168">
        <v>42815.708333236726</v>
      </c>
      <c r="B1961" s="171">
        <v>25016.788547985594</v>
      </c>
      <c r="C1961">
        <f t="shared" si="31"/>
        <v>3</v>
      </c>
      <c r="D1961"/>
    </row>
    <row r="1962" spans="1:4" ht="16" x14ac:dyDescent="0.2">
      <c r="A1962" s="169">
        <v>42815.74999990339</v>
      </c>
      <c r="B1962" s="172">
        <v>25413.710197176206</v>
      </c>
      <c r="C1962">
        <f t="shared" si="31"/>
        <v>3</v>
      </c>
      <c r="D1962"/>
    </row>
    <row r="1963" spans="1:4" ht="16" x14ac:dyDescent="0.2">
      <c r="A1963" s="168">
        <v>42815.791666570054</v>
      </c>
      <c r="B1963" s="171">
        <v>26102.513240038727</v>
      </c>
      <c r="C1963">
        <f t="shared" si="31"/>
        <v>3</v>
      </c>
      <c r="D1963"/>
    </row>
    <row r="1964" spans="1:4" ht="16" x14ac:dyDescent="0.2">
      <c r="A1964" s="169">
        <v>42815.833333236718</v>
      </c>
      <c r="B1964" s="172">
        <v>27529.871357281605</v>
      </c>
      <c r="C1964">
        <f t="shared" si="31"/>
        <v>3</v>
      </c>
      <c r="D1964"/>
    </row>
    <row r="1965" spans="1:4" ht="16" x14ac:dyDescent="0.2">
      <c r="A1965" s="168">
        <v>42815.874999903383</v>
      </c>
      <c r="B1965" s="171">
        <v>27352.918606583196</v>
      </c>
      <c r="C1965">
        <f t="shared" si="31"/>
        <v>3</v>
      </c>
      <c r="D1965"/>
    </row>
    <row r="1966" spans="1:4" ht="16" x14ac:dyDescent="0.2">
      <c r="A1966" s="169">
        <v>42815.916666570047</v>
      </c>
      <c r="B1966" s="172">
        <v>26109.475447830227</v>
      </c>
      <c r="C1966">
        <f t="shared" si="31"/>
        <v>3</v>
      </c>
      <c r="D1966"/>
    </row>
    <row r="1967" spans="1:4" ht="16" x14ac:dyDescent="0.2">
      <c r="A1967" s="168">
        <v>42815.958333236711</v>
      </c>
      <c r="B1967" s="171">
        <v>24144.228401704488</v>
      </c>
      <c r="C1967">
        <f t="shared" si="31"/>
        <v>3</v>
      </c>
      <c r="D1967"/>
    </row>
    <row r="1968" spans="1:4" ht="16" x14ac:dyDescent="0.2">
      <c r="A1968" s="169">
        <v>42815.999999903375</v>
      </c>
      <c r="B1968" s="172">
        <v>22633.633047886822</v>
      </c>
      <c r="C1968">
        <f t="shared" si="31"/>
        <v>3</v>
      </c>
      <c r="D1968"/>
    </row>
    <row r="1969" spans="1:4" ht="16" x14ac:dyDescent="0.2">
      <c r="A1969" s="168">
        <v>42816.04166657004</v>
      </c>
      <c r="B1969" s="171">
        <v>21412.054063884592</v>
      </c>
      <c r="C1969">
        <f t="shared" si="31"/>
        <v>3</v>
      </c>
      <c r="D1969"/>
    </row>
    <row r="1970" spans="1:4" ht="16" x14ac:dyDescent="0.2">
      <c r="A1970" s="169">
        <v>42816.083333236704</v>
      </c>
      <c r="B1970" s="172">
        <v>20623.531404883473</v>
      </c>
      <c r="C1970">
        <f t="shared" ref="C1970:C2033" si="32">MONTH(A1970)</f>
        <v>3</v>
      </c>
      <c r="D1970"/>
    </row>
    <row r="1971" spans="1:4" ht="16" x14ac:dyDescent="0.2">
      <c r="A1971" s="168">
        <v>42816.124999903368</v>
      </c>
      <c r="B1971" s="171">
        <v>20190.19776215847</v>
      </c>
      <c r="C1971">
        <f t="shared" si="32"/>
        <v>3</v>
      </c>
      <c r="D1971"/>
    </row>
    <row r="1972" spans="1:4" ht="16" x14ac:dyDescent="0.2">
      <c r="A1972" s="169">
        <v>42816.166666570032</v>
      </c>
      <c r="B1972" s="172">
        <v>19988.720648620038</v>
      </c>
      <c r="C1972">
        <f t="shared" si="32"/>
        <v>3</v>
      </c>
      <c r="D1972"/>
    </row>
    <row r="1973" spans="1:4" ht="16" x14ac:dyDescent="0.2">
      <c r="A1973" s="168">
        <v>42816.208333236696</v>
      </c>
      <c r="B1973" s="171">
        <v>20440.095118366338</v>
      </c>
      <c r="C1973">
        <f t="shared" si="32"/>
        <v>3</v>
      </c>
      <c r="D1973"/>
    </row>
    <row r="1974" spans="1:4" ht="16" x14ac:dyDescent="0.2">
      <c r="A1974" s="169">
        <v>42816.249999903361</v>
      </c>
      <c r="B1974" s="172">
        <v>21692.824096146582</v>
      </c>
      <c r="C1974">
        <f t="shared" si="32"/>
        <v>3</v>
      </c>
      <c r="D1974"/>
    </row>
    <row r="1975" spans="1:4" ht="16" x14ac:dyDescent="0.2">
      <c r="A1975" s="168">
        <v>42816.291666570025</v>
      </c>
      <c r="B1975" s="171">
        <v>23795.623617671117</v>
      </c>
      <c r="C1975">
        <f t="shared" si="32"/>
        <v>3</v>
      </c>
      <c r="D1975"/>
    </row>
    <row r="1976" spans="1:4" ht="16" x14ac:dyDescent="0.2">
      <c r="A1976" s="169">
        <v>42816.333333236689</v>
      </c>
      <c r="B1976" s="172">
        <v>25266.574596616567</v>
      </c>
      <c r="C1976">
        <f t="shared" si="32"/>
        <v>3</v>
      </c>
      <c r="D1976"/>
    </row>
    <row r="1977" spans="1:4" ht="16" x14ac:dyDescent="0.2">
      <c r="A1977" s="168">
        <v>42816.374999903353</v>
      </c>
      <c r="B1977" s="171">
        <v>25680.874309536615</v>
      </c>
      <c r="C1977">
        <f t="shared" si="32"/>
        <v>3</v>
      </c>
      <c r="D1977"/>
    </row>
    <row r="1978" spans="1:4" ht="16" x14ac:dyDescent="0.2">
      <c r="A1978" s="169">
        <v>42816.416666570018</v>
      </c>
      <c r="B1978" s="172">
        <v>25628.211817382118</v>
      </c>
      <c r="C1978">
        <f t="shared" si="32"/>
        <v>3</v>
      </c>
      <c r="D1978"/>
    </row>
    <row r="1979" spans="1:4" ht="16" x14ac:dyDescent="0.2">
      <c r="A1979" s="168">
        <v>42816.458333236682</v>
      </c>
      <c r="B1979" s="171">
        <v>25516.343311751501</v>
      </c>
      <c r="C1979">
        <f t="shared" si="32"/>
        <v>3</v>
      </c>
      <c r="D1979"/>
    </row>
    <row r="1980" spans="1:4" ht="16" x14ac:dyDescent="0.2">
      <c r="A1980" s="169">
        <v>42816.499999903346</v>
      </c>
      <c r="B1980" s="172">
        <v>25458.902817475009</v>
      </c>
      <c r="C1980">
        <f t="shared" si="32"/>
        <v>3</v>
      </c>
      <c r="D1980"/>
    </row>
    <row r="1981" spans="1:4" ht="16" x14ac:dyDescent="0.2">
      <c r="A1981" s="168">
        <v>42816.54166657001</v>
      </c>
      <c r="B1981" s="171">
        <v>25313.848390788917</v>
      </c>
      <c r="C1981">
        <f t="shared" si="32"/>
        <v>3</v>
      </c>
      <c r="D1981"/>
    </row>
    <row r="1982" spans="1:4" ht="16" x14ac:dyDescent="0.2">
      <c r="A1982" s="169">
        <v>42816.583333236675</v>
      </c>
      <c r="B1982" s="172">
        <v>24956.758572557585</v>
      </c>
      <c r="C1982">
        <f t="shared" si="32"/>
        <v>3</v>
      </c>
      <c r="D1982"/>
    </row>
    <row r="1983" spans="1:4" ht="16" x14ac:dyDescent="0.2">
      <c r="A1983" s="168">
        <v>42816.624999903339</v>
      </c>
      <c r="B1983" s="171">
        <v>24415.465616991853</v>
      </c>
      <c r="C1983">
        <f t="shared" si="32"/>
        <v>3</v>
      </c>
      <c r="D1983"/>
    </row>
    <row r="1984" spans="1:4" ht="16" x14ac:dyDescent="0.2">
      <c r="A1984" s="169">
        <v>42816.666666570003</v>
      </c>
      <c r="B1984" s="172">
        <v>23940.832454463227</v>
      </c>
      <c r="C1984">
        <f t="shared" si="32"/>
        <v>3</v>
      </c>
      <c r="D1984"/>
    </row>
    <row r="1985" spans="1:4" ht="16" x14ac:dyDescent="0.2">
      <c r="A1985" s="168">
        <v>42816.708333236667</v>
      </c>
      <c r="B1985" s="171">
        <v>24254.264242011763</v>
      </c>
      <c r="C1985">
        <f t="shared" si="32"/>
        <v>3</v>
      </c>
      <c r="D1985"/>
    </row>
    <row r="1986" spans="1:4" ht="16" x14ac:dyDescent="0.2">
      <c r="A1986" s="169">
        <v>42816.749999903332</v>
      </c>
      <c r="B1986" s="172">
        <v>24663.140292052718</v>
      </c>
      <c r="C1986">
        <f t="shared" si="32"/>
        <v>3</v>
      </c>
      <c r="D1986"/>
    </row>
    <row r="1987" spans="1:4" ht="16" x14ac:dyDescent="0.2">
      <c r="A1987" s="168">
        <v>42816.791666569996</v>
      </c>
      <c r="B1987" s="171">
        <v>25323.168142578874</v>
      </c>
      <c r="C1987">
        <f t="shared" si="32"/>
        <v>3</v>
      </c>
      <c r="D1987"/>
    </row>
    <row r="1988" spans="1:4" ht="16" x14ac:dyDescent="0.2">
      <c r="A1988" s="169">
        <v>42816.83333323666</v>
      </c>
      <c r="B1988" s="172">
        <v>27057.802830654447</v>
      </c>
      <c r="C1988">
        <f t="shared" si="32"/>
        <v>3</v>
      </c>
      <c r="D1988"/>
    </row>
    <row r="1989" spans="1:4" ht="16" x14ac:dyDescent="0.2">
      <c r="A1989" s="168">
        <v>42816.874999903324</v>
      </c>
      <c r="B1989" s="171">
        <v>27192.530810792017</v>
      </c>
      <c r="C1989">
        <f t="shared" si="32"/>
        <v>3</v>
      </c>
      <c r="D1989"/>
    </row>
    <row r="1990" spans="1:4" ht="16" x14ac:dyDescent="0.2">
      <c r="A1990" s="169">
        <v>42816.916666569989</v>
      </c>
      <c r="B1990" s="172">
        <v>26005.375720644304</v>
      </c>
      <c r="C1990">
        <f t="shared" si="32"/>
        <v>3</v>
      </c>
      <c r="D1990"/>
    </row>
    <row r="1991" spans="1:4" ht="16" x14ac:dyDescent="0.2">
      <c r="A1991" s="168">
        <v>42816.958333236653</v>
      </c>
      <c r="B1991" s="171">
        <v>24023.278623578713</v>
      </c>
      <c r="C1991">
        <f t="shared" si="32"/>
        <v>3</v>
      </c>
      <c r="D1991"/>
    </row>
    <row r="1992" spans="1:4" ht="16" x14ac:dyDescent="0.2">
      <c r="A1992" s="169">
        <v>42816.999999903317</v>
      </c>
      <c r="B1992" s="172">
        <v>22090.79821192945</v>
      </c>
      <c r="C1992">
        <f t="shared" si="32"/>
        <v>3</v>
      </c>
      <c r="D1992"/>
    </row>
    <row r="1993" spans="1:4" ht="16" x14ac:dyDescent="0.2">
      <c r="A1993" s="168">
        <v>42817.041666569981</v>
      </c>
      <c r="B1993" s="171">
        <v>20896.56545826561</v>
      </c>
      <c r="C1993">
        <f t="shared" si="32"/>
        <v>3</v>
      </c>
      <c r="D1993"/>
    </row>
    <row r="1994" spans="1:4" ht="16" x14ac:dyDescent="0.2">
      <c r="A1994" s="169">
        <v>42817.083333236646</v>
      </c>
      <c r="B1994" s="172">
        <v>20531.614331552941</v>
      </c>
      <c r="C1994">
        <f t="shared" si="32"/>
        <v>3</v>
      </c>
      <c r="D1994"/>
    </row>
    <row r="1995" spans="1:4" ht="16" x14ac:dyDescent="0.2">
      <c r="A1995" s="168">
        <v>42817.12499990331</v>
      </c>
      <c r="B1995" s="171">
        <v>20193.204138375298</v>
      </c>
      <c r="C1995">
        <f t="shared" si="32"/>
        <v>3</v>
      </c>
      <c r="D1995"/>
    </row>
    <row r="1996" spans="1:4" ht="16" x14ac:dyDescent="0.2">
      <c r="A1996" s="169">
        <v>42817.166666569974</v>
      </c>
      <c r="B1996" s="172">
        <v>19998.12575453028</v>
      </c>
      <c r="C1996">
        <f t="shared" si="32"/>
        <v>3</v>
      </c>
      <c r="D1996"/>
    </row>
    <row r="1997" spans="1:4" ht="16" x14ac:dyDescent="0.2">
      <c r="A1997" s="168">
        <v>42817.208333236638</v>
      </c>
      <c r="B1997" s="171">
        <v>20029.237202858902</v>
      </c>
      <c r="C1997">
        <f t="shared" si="32"/>
        <v>3</v>
      </c>
      <c r="D1997"/>
    </row>
    <row r="1998" spans="1:4" ht="16" x14ac:dyDescent="0.2">
      <c r="A1998" s="169">
        <v>42817.249999903303</v>
      </c>
      <c r="B1998" s="172">
        <v>21259.412307054648</v>
      </c>
      <c r="C1998">
        <f t="shared" si="32"/>
        <v>3</v>
      </c>
      <c r="D1998"/>
    </row>
    <row r="1999" spans="1:4" ht="16" x14ac:dyDescent="0.2">
      <c r="A1999" s="168">
        <v>42817.291666569967</v>
      </c>
      <c r="B1999" s="171">
        <v>23855.934542437411</v>
      </c>
      <c r="C1999">
        <f t="shared" si="32"/>
        <v>3</v>
      </c>
      <c r="D1999"/>
    </row>
    <row r="2000" spans="1:4" ht="16" x14ac:dyDescent="0.2">
      <c r="A2000" s="169">
        <v>42817.333333236631</v>
      </c>
      <c r="B2000" s="172">
        <v>25096.942507849839</v>
      </c>
      <c r="C2000">
        <f t="shared" si="32"/>
        <v>3</v>
      </c>
      <c r="D2000"/>
    </row>
    <row r="2001" spans="1:4" ht="16" x14ac:dyDescent="0.2">
      <c r="A2001" s="168">
        <v>42817.374999903295</v>
      </c>
      <c r="B2001" s="171">
        <v>24961.832727241275</v>
      </c>
      <c r="C2001">
        <f t="shared" si="32"/>
        <v>3</v>
      </c>
      <c r="D2001"/>
    </row>
    <row r="2002" spans="1:4" ht="16" x14ac:dyDescent="0.2">
      <c r="A2002" s="169">
        <v>42817.416666569959</v>
      </c>
      <c r="B2002" s="172">
        <v>24377.556939644764</v>
      </c>
      <c r="C2002">
        <f t="shared" si="32"/>
        <v>3</v>
      </c>
      <c r="D2002"/>
    </row>
    <row r="2003" spans="1:4" ht="16" x14ac:dyDescent="0.2">
      <c r="A2003" s="168">
        <v>42817.458333236624</v>
      </c>
      <c r="B2003" s="171">
        <v>24093.707995154073</v>
      </c>
      <c r="C2003">
        <f t="shared" si="32"/>
        <v>3</v>
      </c>
      <c r="D2003"/>
    </row>
    <row r="2004" spans="1:4" ht="16" x14ac:dyDescent="0.2">
      <c r="A2004" s="169">
        <v>42817.499999903288</v>
      </c>
      <c r="B2004" s="172">
        <v>23971.360937706795</v>
      </c>
      <c r="C2004">
        <f t="shared" si="32"/>
        <v>3</v>
      </c>
      <c r="D2004"/>
    </row>
    <row r="2005" spans="1:4" ht="16" x14ac:dyDescent="0.2">
      <c r="A2005" s="168">
        <v>42817.541666569952</v>
      </c>
      <c r="B2005" s="171">
        <v>23668.649356695802</v>
      </c>
      <c r="C2005">
        <f t="shared" si="32"/>
        <v>3</v>
      </c>
      <c r="D2005"/>
    </row>
    <row r="2006" spans="1:4" ht="16" x14ac:dyDescent="0.2">
      <c r="A2006" s="169">
        <v>42817.583333236616</v>
      </c>
      <c r="B2006" s="172">
        <v>23478.658554792935</v>
      </c>
      <c r="C2006">
        <f t="shared" si="32"/>
        <v>3</v>
      </c>
      <c r="D2006"/>
    </row>
    <row r="2007" spans="1:4" ht="16" x14ac:dyDescent="0.2">
      <c r="A2007" s="168">
        <v>42817.624999903281</v>
      </c>
      <c r="B2007" s="171">
        <v>23434.886370344873</v>
      </c>
      <c r="C2007">
        <f t="shared" si="32"/>
        <v>3</v>
      </c>
      <c r="D2007"/>
    </row>
    <row r="2008" spans="1:4" ht="16" x14ac:dyDescent="0.2">
      <c r="A2008" s="169">
        <v>42817.666666569945</v>
      </c>
      <c r="B2008" s="172">
        <v>23645.603586214493</v>
      </c>
      <c r="C2008">
        <f t="shared" si="32"/>
        <v>3</v>
      </c>
      <c r="D2008"/>
    </row>
    <row r="2009" spans="1:4" ht="16" x14ac:dyDescent="0.2">
      <c r="A2009" s="168">
        <v>42817.708333236609</v>
      </c>
      <c r="B2009" s="171">
        <v>24113.793241077976</v>
      </c>
      <c r="C2009">
        <f t="shared" si="32"/>
        <v>3</v>
      </c>
      <c r="D2009"/>
    </row>
    <row r="2010" spans="1:4" ht="16" x14ac:dyDescent="0.2">
      <c r="A2010" s="169">
        <v>42817.749999903273</v>
      </c>
      <c r="B2010" s="172">
        <v>24364.707472127404</v>
      </c>
      <c r="C2010">
        <f t="shared" si="32"/>
        <v>3</v>
      </c>
      <c r="D2010"/>
    </row>
    <row r="2011" spans="1:4" ht="16" x14ac:dyDescent="0.2">
      <c r="A2011" s="168">
        <v>42817.791666569938</v>
      </c>
      <c r="B2011" s="171">
        <v>25163.661094967159</v>
      </c>
      <c r="C2011">
        <f t="shared" si="32"/>
        <v>3</v>
      </c>
      <c r="D2011"/>
    </row>
    <row r="2012" spans="1:4" ht="16" x14ac:dyDescent="0.2">
      <c r="A2012" s="169">
        <v>42817.833333236602</v>
      </c>
      <c r="B2012" s="172">
        <v>27071.563885219999</v>
      </c>
      <c r="C2012">
        <f t="shared" si="32"/>
        <v>3</v>
      </c>
      <c r="D2012"/>
    </row>
    <row r="2013" spans="1:4" ht="16" x14ac:dyDescent="0.2">
      <c r="A2013" s="168">
        <v>42817.874999903266</v>
      </c>
      <c r="B2013" s="171">
        <v>27101.161181150947</v>
      </c>
      <c r="C2013">
        <f t="shared" si="32"/>
        <v>3</v>
      </c>
      <c r="D2013"/>
    </row>
    <row r="2014" spans="1:4" ht="16" x14ac:dyDescent="0.2">
      <c r="A2014" s="169">
        <v>42817.91666656993</v>
      </c>
      <c r="B2014" s="172">
        <v>25851.005291666272</v>
      </c>
      <c r="C2014">
        <f t="shared" si="32"/>
        <v>3</v>
      </c>
      <c r="D2014"/>
    </row>
    <row r="2015" spans="1:4" ht="16" x14ac:dyDescent="0.2">
      <c r="A2015" s="168">
        <v>42817.958333236595</v>
      </c>
      <c r="B2015" s="171">
        <v>23900.282472009825</v>
      </c>
      <c r="C2015">
        <f t="shared" si="32"/>
        <v>3</v>
      </c>
      <c r="D2015"/>
    </row>
    <row r="2016" spans="1:4" ht="16" x14ac:dyDescent="0.2">
      <c r="A2016" s="169">
        <v>42817.999999903259</v>
      </c>
      <c r="B2016" s="172">
        <v>22069.022107249391</v>
      </c>
      <c r="C2016">
        <f t="shared" si="32"/>
        <v>3</v>
      </c>
      <c r="D2016"/>
    </row>
    <row r="2017" spans="1:4" ht="16" x14ac:dyDescent="0.2">
      <c r="A2017" s="168">
        <v>42818.041666569923</v>
      </c>
      <c r="B2017" s="171">
        <v>20884.393297390558</v>
      </c>
      <c r="C2017">
        <f t="shared" si="32"/>
        <v>3</v>
      </c>
      <c r="D2017"/>
    </row>
    <row r="2018" spans="1:4" ht="16" x14ac:dyDescent="0.2">
      <c r="A2018" s="169">
        <v>42818.083333236587</v>
      </c>
      <c r="B2018" s="172">
        <v>20482.044158210647</v>
      </c>
      <c r="C2018">
        <f t="shared" si="32"/>
        <v>3</v>
      </c>
      <c r="D2018"/>
    </row>
    <row r="2019" spans="1:4" ht="16" x14ac:dyDescent="0.2">
      <c r="A2019" s="168">
        <v>42818.124999903252</v>
      </c>
      <c r="B2019" s="171">
        <v>20135.196258558928</v>
      </c>
      <c r="C2019">
        <f t="shared" si="32"/>
        <v>3</v>
      </c>
      <c r="D2019"/>
    </row>
    <row r="2020" spans="1:4" ht="16" x14ac:dyDescent="0.2">
      <c r="A2020" s="169">
        <v>42818.166666569916</v>
      </c>
      <c r="B2020" s="172">
        <v>19990.856865542457</v>
      </c>
      <c r="C2020">
        <f t="shared" si="32"/>
        <v>3</v>
      </c>
      <c r="D2020"/>
    </row>
    <row r="2021" spans="1:4" ht="16" x14ac:dyDescent="0.2">
      <c r="A2021" s="168">
        <v>42818.20833323658</v>
      </c>
      <c r="B2021" s="171">
        <v>20409.604771319198</v>
      </c>
      <c r="C2021">
        <f t="shared" si="32"/>
        <v>3</v>
      </c>
      <c r="D2021"/>
    </row>
    <row r="2022" spans="1:4" ht="16" x14ac:dyDescent="0.2">
      <c r="A2022" s="169">
        <v>42818.249999903244</v>
      </c>
      <c r="B2022" s="172">
        <v>21737.899399287355</v>
      </c>
      <c r="C2022">
        <f t="shared" si="32"/>
        <v>3</v>
      </c>
      <c r="D2022"/>
    </row>
    <row r="2023" spans="1:4" ht="16" x14ac:dyDescent="0.2">
      <c r="A2023" s="168">
        <v>42818.291666569909</v>
      </c>
      <c r="B2023" s="171">
        <v>23904.184973979478</v>
      </c>
      <c r="C2023">
        <f t="shared" si="32"/>
        <v>3</v>
      </c>
      <c r="D2023"/>
    </row>
    <row r="2024" spans="1:4" ht="16" x14ac:dyDescent="0.2">
      <c r="A2024" s="169">
        <v>42818.333333236573</v>
      </c>
      <c r="B2024" s="172">
        <v>25318.138076764197</v>
      </c>
      <c r="C2024">
        <f t="shared" si="32"/>
        <v>3</v>
      </c>
      <c r="D2024"/>
    </row>
    <row r="2025" spans="1:4" ht="16" x14ac:dyDescent="0.2">
      <c r="A2025" s="168">
        <v>42818.374999903237</v>
      </c>
      <c r="B2025" s="171">
        <v>25473.41198342013</v>
      </c>
      <c r="C2025">
        <f t="shared" si="32"/>
        <v>3</v>
      </c>
      <c r="D2025"/>
    </row>
    <row r="2026" spans="1:4" ht="16" x14ac:dyDescent="0.2">
      <c r="A2026" s="169">
        <v>42818.416666569901</v>
      </c>
      <c r="B2026" s="172">
        <v>25338.33482963013</v>
      </c>
      <c r="C2026">
        <f t="shared" si="32"/>
        <v>3</v>
      </c>
      <c r="D2026"/>
    </row>
    <row r="2027" spans="1:4" ht="16" x14ac:dyDescent="0.2">
      <c r="A2027" s="168">
        <v>42818.458333236566</v>
      </c>
      <c r="B2027" s="171">
        <v>25240.623423758629</v>
      </c>
      <c r="C2027">
        <f t="shared" si="32"/>
        <v>3</v>
      </c>
      <c r="D2027"/>
    </row>
    <row r="2028" spans="1:4" ht="16" x14ac:dyDescent="0.2">
      <c r="A2028" s="169">
        <v>42818.49999990323</v>
      </c>
      <c r="B2028" s="172">
        <v>25236.927288971121</v>
      </c>
      <c r="C2028">
        <f t="shared" si="32"/>
        <v>3</v>
      </c>
      <c r="D2028"/>
    </row>
    <row r="2029" spans="1:4" ht="16" x14ac:dyDescent="0.2">
      <c r="A2029" s="168">
        <v>42818.541666569894</v>
      </c>
      <c r="B2029" s="171">
        <v>25289.349875731088</v>
      </c>
      <c r="C2029">
        <f t="shared" si="32"/>
        <v>3</v>
      </c>
      <c r="D2029"/>
    </row>
    <row r="2030" spans="1:4" ht="16" x14ac:dyDescent="0.2">
      <c r="A2030" s="169">
        <v>42818.583333236558</v>
      </c>
      <c r="B2030" s="172">
        <v>25274.862677317815</v>
      </c>
      <c r="C2030">
        <f t="shared" si="32"/>
        <v>3</v>
      </c>
      <c r="D2030"/>
    </row>
    <row r="2031" spans="1:4" ht="16" x14ac:dyDescent="0.2">
      <c r="A2031" s="168">
        <v>42818.624999903222</v>
      </c>
      <c r="B2031" s="171">
        <v>25335.840375136417</v>
      </c>
      <c r="C2031">
        <f t="shared" si="32"/>
        <v>3</v>
      </c>
      <c r="D2031"/>
    </row>
    <row r="2032" spans="1:4" ht="16" x14ac:dyDescent="0.2">
      <c r="A2032" s="169">
        <v>42818.666666569887</v>
      </c>
      <c r="B2032" s="172">
        <v>25185.358185165849</v>
      </c>
      <c r="C2032">
        <f t="shared" si="32"/>
        <v>3</v>
      </c>
      <c r="D2032"/>
    </row>
    <row r="2033" spans="1:4" ht="16" x14ac:dyDescent="0.2">
      <c r="A2033" s="168">
        <v>42818.708333236551</v>
      </c>
      <c r="B2033" s="171">
        <v>24930.665653486772</v>
      </c>
      <c r="C2033">
        <f t="shared" si="32"/>
        <v>3</v>
      </c>
      <c r="D2033"/>
    </row>
    <row r="2034" spans="1:4" ht="16" x14ac:dyDescent="0.2">
      <c r="A2034" s="169">
        <v>42818.749999903215</v>
      </c>
      <c r="B2034" s="172">
        <v>24752.291747234463</v>
      </c>
      <c r="C2034">
        <f t="shared" ref="C2034:C2097" si="33">MONTH(A2034)</f>
        <v>3</v>
      </c>
      <c r="D2034"/>
    </row>
    <row r="2035" spans="1:4" ht="16" x14ac:dyDescent="0.2">
      <c r="A2035" s="168">
        <v>42818.791666569879</v>
      </c>
      <c r="B2035" s="171">
        <v>25290.446416655523</v>
      </c>
      <c r="C2035">
        <f t="shared" si="33"/>
        <v>3</v>
      </c>
      <c r="D2035"/>
    </row>
    <row r="2036" spans="1:4" ht="16" x14ac:dyDescent="0.2">
      <c r="A2036" s="169">
        <v>42818.833333236544</v>
      </c>
      <c r="B2036" s="172">
        <v>26613.803888607057</v>
      </c>
      <c r="C2036">
        <f t="shared" si="33"/>
        <v>3</v>
      </c>
      <c r="D2036"/>
    </row>
    <row r="2037" spans="1:4" ht="16" x14ac:dyDescent="0.2">
      <c r="A2037" s="168">
        <v>42818.874999903208</v>
      </c>
      <c r="B2037" s="171">
        <v>26510.516377227894</v>
      </c>
      <c r="C2037">
        <f t="shared" si="33"/>
        <v>3</v>
      </c>
      <c r="D2037"/>
    </row>
    <row r="2038" spans="1:4" ht="16" x14ac:dyDescent="0.2">
      <c r="A2038" s="169">
        <v>42818.916666569872</v>
      </c>
      <c r="B2038" s="172">
        <v>25628.073602190223</v>
      </c>
      <c r="C2038">
        <f t="shared" si="33"/>
        <v>3</v>
      </c>
      <c r="D2038"/>
    </row>
    <row r="2039" spans="1:4" ht="16" x14ac:dyDescent="0.2">
      <c r="A2039" s="168">
        <v>42818.958333236536</v>
      </c>
      <c r="B2039" s="171">
        <v>24055.003363069394</v>
      </c>
      <c r="C2039">
        <f t="shared" si="33"/>
        <v>3</v>
      </c>
      <c r="D2039"/>
    </row>
    <row r="2040" spans="1:4" ht="16" x14ac:dyDescent="0.2">
      <c r="A2040" s="169">
        <v>42818.999999903201</v>
      </c>
      <c r="B2040" s="172">
        <v>22257.784794606996</v>
      </c>
      <c r="C2040">
        <f t="shared" si="33"/>
        <v>3</v>
      </c>
      <c r="D2040"/>
    </row>
    <row r="2041" spans="1:4" ht="16" x14ac:dyDescent="0.2">
      <c r="A2041" s="168">
        <v>42819.041666569865</v>
      </c>
      <c r="B2041" s="171">
        <v>21099.75838520662</v>
      </c>
      <c r="C2041">
        <f t="shared" si="33"/>
        <v>3</v>
      </c>
      <c r="D2041"/>
    </row>
    <row r="2042" spans="1:4" ht="16" x14ac:dyDescent="0.2">
      <c r="A2042" s="169">
        <v>42819.083333236529</v>
      </c>
      <c r="B2042" s="172">
        <v>20318.426307357317</v>
      </c>
      <c r="C2042">
        <f t="shared" si="33"/>
        <v>3</v>
      </c>
      <c r="D2042"/>
    </row>
    <row r="2043" spans="1:4" ht="16" x14ac:dyDescent="0.2">
      <c r="A2043" s="168">
        <v>42819.124999903193</v>
      </c>
      <c r="B2043" s="171">
        <v>19757.077148225897</v>
      </c>
      <c r="C2043">
        <f t="shared" si="33"/>
        <v>3</v>
      </c>
      <c r="D2043"/>
    </row>
    <row r="2044" spans="1:4" ht="16" x14ac:dyDescent="0.2">
      <c r="A2044" s="169">
        <v>42819.166666569858</v>
      </c>
      <c r="B2044" s="172">
        <v>19387.715333027129</v>
      </c>
      <c r="C2044">
        <f t="shared" si="33"/>
        <v>3</v>
      </c>
      <c r="D2044"/>
    </row>
    <row r="2045" spans="1:4" ht="16" x14ac:dyDescent="0.2">
      <c r="A2045" s="168">
        <v>42819.208333236522</v>
      </c>
      <c r="B2045" s="171">
        <v>19446.033020162253</v>
      </c>
      <c r="C2045">
        <f t="shared" si="33"/>
        <v>3</v>
      </c>
      <c r="D2045"/>
    </row>
    <row r="2046" spans="1:4" ht="16" x14ac:dyDescent="0.2">
      <c r="A2046" s="169">
        <v>42819.249999903186</v>
      </c>
      <c r="B2046" s="172">
        <v>19809.080686685957</v>
      </c>
      <c r="C2046">
        <f t="shared" si="33"/>
        <v>3</v>
      </c>
      <c r="D2046"/>
    </row>
    <row r="2047" spans="1:4" ht="16" x14ac:dyDescent="0.2">
      <c r="A2047" s="168">
        <v>42819.29166656985</v>
      </c>
      <c r="B2047" s="171">
        <v>20760.775177524065</v>
      </c>
      <c r="C2047">
        <f t="shared" si="33"/>
        <v>3</v>
      </c>
      <c r="D2047"/>
    </row>
    <row r="2048" spans="1:4" ht="16" x14ac:dyDescent="0.2">
      <c r="A2048" s="169">
        <v>42819.333333236515</v>
      </c>
      <c r="B2048" s="172">
        <v>21217.651938292707</v>
      </c>
      <c r="C2048">
        <f t="shared" si="33"/>
        <v>3</v>
      </c>
      <c r="D2048"/>
    </row>
    <row r="2049" spans="1:4" ht="16" x14ac:dyDescent="0.2">
      <c r="A2049" s="168">
        <v>42819.374999903179</v>
      </c>
      <c r="B2049" s="171">
        <v>21699.996618602192</v>
      </c>
      <c r="C2049">
        <f t="shared" si="33"/>
        <v>3</v>
      </c>
      <c r="D2049"/>
    </row>
    <row r="2050" spans="1:4" ht="16" x14ac:dyDescent="0.2">
      <c r="A2050" s="169">
        <v>42819.416666569843</v>
      </c>
      <c r="B2050" s="172">
        <v>22144.173088342101</v>
      </c>
      <c r="C2050">
        <f t="shared" si="33"/>
        <v>3</v>
      </c>
      <c r="D2050"/>
    </row>
    <row r="2051" spans="1:4" ht="16" x14ac:dyDescent="0.2">
      <c r="A2051" s="168">
        <v>42819.458333236507</v>
      </c>
      <c r="B2051" s="171">
        <v>22208.139672468413</v>
      </c>
      <c r="C2051">
        <f t="shared" si="33"/>
        <v>3</v>
      </c>
      <c r="D2051"/>
    </row>
    <row r="2052" spans="1:4" ht="16" x14ac:dyDescent="0.2">
      <c r="A2052" s="169">
        <v>42819.499999903172</v>
      </c>
      <c r="B2052" s="172">
        <v>21770.393076780729</v>
      </c>
      <c r="C2052">
        <f t="shared" si="33"/>
        <v>3</v>
      </c>
      <c r="D2052"/>
    </row>
    <row r="2053" spans="1:4" ht="16" x14ac:dyDescent="0.2">
      <c r="A2053" s="168">
        <v>42819.541666569836</v>
      </c>
      <c r="B2053" s="171">
        <v>21515.618345927356</v>
      </c>
      <c r="C2053">
        <f t="shared" si="33"/>
        <v>3</v>
      </c>
      <c r="D2053"/>
    </row>
    <row r="2054" spans="1:4" ht="16" x14ac:dyDescent="0.2">
      <c r="A2054" s="169">
        <v>42819.5833332365</v>
      </c>
      <c r="B2054" s="172">
        <v>21079.602481896811</v>
      </c>
      <c r="C2054">
        <f t="shared" si="33"/>
        <v>3</v>
      </c>
      <c r="D2054"/>
    </row>
    <row r="2055" spans="1:4" ht="16" x14ac:dyDescent="0.2">
      <c r="A2055" s="168">
        <v>42819.624999903164</v>
      </c>
      <c r="B2055" s="171">
        <v>20761.920865478674</v>
      </c>
      <c r="C2055">
        <f t="shared" si="33"/>
        <v>3</v>
      </c>
      <c r="D2055"/>
    </row>
    <row r="2056" spans="1:4" ht="16" x14ac:dyDescent="0.2">
      <c r="A2056" s="169">
        <v>42819.666666569829</v>
      </c>
      <c r="B2056" s="172">
        <v>20749.792453446942</v>
      </c>
      <c r="C2056">
        <f t="shared" si="33"/>
        <v>3</v>
      </c>
      <c r="D2056"/>
    </row>
    <row r="2057" spans="1:4" ht="16" x14ac:dyDescent="0.2">
      <c r="A2057" s="168">
        <v>42819.708333236493</v>
      </c>
      <c r="B2057" s="171">
        <v>21034.212093151378</v>
      </c>
      <c r="C2057">
        <f t="shared" si="33"/>
        <v>3</v>
      </c>
      <c r="D2057"/>
    </row>
    <row r="2058" spans="1:4" ht="16" x14ac:dyDescent="0.2">
      <c r="A2058" s="169">
        <v>42819.749999903157</v>
      </c>
      <c r="B2058" s="172">
        <v>21741.086996573889</v>
      </c>
      <c r="C2058">
        <f t="shared" si="33"/>
        <v>3</v>
      </c>
      <c r="D2058"/>
    </row>
    <row r="2059" spans="1:4" ht="16" x14ac:dyDescent="0.2">
      <c r="A2059" s="168">
        <v>42819.791666569821</v>
      </c>
      <c r="B2059" s="171">
        <v>22526.075738533778</v>
      </c>
      <c r="C2059">
        <f t="shared" si="33"/>
        <v>3</v>
      </c>
      <c r="D2059"/>
    </row>
    <row r="2060" spans="1:4" ht="16" x14ac:dyDescent="0.2">
      <c r="A2060" s="169">
        <v>42819.833333236485</v>
      </c>
      <c r="B2060" s="172">
        <v>24328.072368322013</v>
      </c>
      <c r="C2060">
        <f t="shared" si="33"/>
        <v>3</v>
      </c>
      <c r="D2060"/>
    </row>
    <row r="2061" spans="1:4" ht="16" x14ac:dyDescent="0.2">
      <c r="A2061" s="168">
        <v>42819.87499990315</v>
      </c>
      <c r="B2061" s="171">
        <v>24668.725807870509</v>
      </c>
      <c r="C2061">
        <f t="shared" si="33"/>
        <v>3</v>
      </c>
      <c r="D2061"/>
    </row>
    <row r="2062" spans="1:4" ht="16" x14ac:dyDescent="0.2">
      <c r="A2062" s="169">
        <v>42819.916666569814</v>
      </c>
      <c r="B2062" s="172">
        <v>23898.182555316893</v>
      </c>
      <c r="C2062">
        <f t="shared" si="33"/>
        <v>3</v>
      </c>
      <c r="D2062"/>
    </row>
    <row r="2063" spans="1:4" ht="16" x14ac:dyDescent="0.2">
      <c r="A2063" s="168">
        <v>42819.958333236478</v>
      </c>
      <c r="B2063" s="171">
        <v>22618.864085366877</v>
      </c>
      <c r="C2063">
        <f t="shared" si="33"/>
        <v>3</v>
      </c>
      <c r="D2063"/>
    </row>
    <row r="2064" spans="1:4" ht="16" x14ac:dyDescent="0.2">
      <c r="A2064" s="169">
        <v>42819.999999903142</v>
      </c>
      <c r="B2064" s="172">
        <v>21210.653084692723</v>
      </c>
      <c r="C2064">
        <f t="shared" si="33"/>
        <v>3</v>
      </c>
      <c r="D2064"/>
    </row>
    <row r="2065" spans="1:4" ht="16" x14ac:dyDescent="0.2">
      <c r="A2065" s="168">
        <v>42820.041666569807</v>
      </c>
      <c r="B2065" s="171">
        <v>20152.386330346191</v>
      </c>
      <c r="C2065">
        <f t="shared" si="33"/>
        <v>3</v>
      </c>
      <c r="D2065"/>
    </row>
    <row r="2066" spans="1:4" ht="16" x14ac:dyDescent="0.2">
      <c r="A2066" s="169">
        <v>42820.083333236471</v>
      </c>
      <c r="B2066" s="172">
        <v>19569.512505893981</v>
      </c>
      <c r="C2066">
        <f t="shared" si="33"/>
        <v>3</v>
      </c>
      <c r="D2066"/>
    </row>
    <row r="2067" spans="1:4" ht="16" x14ac:dyDescent="0.2">
      <c r="A2067" s="168">
        <v>42820.124999903135</v>
      </c>
      <c r="B2067" s="171">
        <v>19262.084778416734</v>
      </c>
      <c r="C2067">
        <f t="shared" si="33"/>
        <v>3</v>
      </c>
      <c r="D2067"/>
    </row>
    <row r="2068" spans="1:4" ht="16" x14ac:dyDescent="0.2">
      <c r="A2068" s="169">
        <v>42820.166666569799</v>
      </c>
      <c r="B2068" s="172">
        <v>18733.012611348247</v>
      </c>
      <c r="C2068">
        <f t="shared" si="33"/>
        <v>3</v>
      </c>
      <c r="D2068"/>
    </row>
    <row r="2069" spans="1:4" ht="16" x14ac:dyDescent="0.2">
      <c r="A2069" s="168">
        <v>42820.208333236464</v>
      </c>
      <c r="B2069" s="171">
        <v>18641.331528366463</v>
      </c>
      <c r="C2069">
        <f t="shared" si="33"/>
        <v>3</v>
      </c>
      <c r="D2069"/>
    </row>
    <row r="2070" spans="1:4" ht="16" x14ac:dyDescent="0.2">
      <c r="A2070" s="169">
        <v>42820.249999903128</v>
      </c>
      <c r="B2070" s="172">
        <v>18859.447355436965</v>
      </c>
      <c r="C2070">
        <f t="shared" si="33"/>
        <v>3</v>
      </c>
      <c r="D2070"/>
    </row>
    <row r="2071" spans="1:4" ht="16" x14ac:dyDescent="0.2">
      <c r="A2071" s="168">
        <v>42820.291666569792</v>
      </c>
      <c r="B2071" s="171">
        <v>19437.070387157153</v>
      </c>
      <c r="C2071">
        <f t="shared" si="33"/>
        <v>3</v>
      </c>
      <c r="D2071"/>
    </row>
    <row r="2072" spans="1:4" ht="16" x14ac:dyDescent="0.2">
      <c r="A2072" s="169">
        <v>42820.333333236456</v>
      </c>
      <c r="B2072" s="172">
        <v>19760.536316200592</v>
      </c>
      <c r="C2072">
        <f t="shared" si="33"/>
        <v>3</v>
      </c>
      <c r="D2072"/>
    </row>
    <row r="2073" spans="1:4" ht="16" x14ac:dyDescent="0.2">
      <c r="A2073" s="168">
        <v>42820.374999903121</v>
      </c>
      <c r="B2073" s="171">
        <v>20743.405320712096</v>
      </c>
      <c r="C2073">
        <f t="shared" si="33"/>
        <v>3</v>
      </c>
      <c r="D2073"/>
    </row>
    <row r="2074" spans="1:4" ht="16" x14ac:dyDescent="0.2">
      <c r="A2074" s="169">
        <v>42820.416666569785</v>
      </c>
      <c r="B2074" s="172">
        <v>21127.765960422083</v>
      </c>
      <c r="C2074">
        <f t="shared" si="33"/>
        <v>3</v>
      </c>
      <c r="D2074"/>
    </row>
    <row r="2075" spans="1:4" ht="16" x14ac:dyDescent="0.2">
      <c r="A2075" s="168">
        <v>42820.458333236449</v>
      </c>
      <c r="B2075" s="171">
        <v>21095.115774036156</v>
      </c>
      <c r="C2075">
        <f t="shared" si="33"/>
        <v>3</v>
      </c>
      <c r="D2075"/>
    </row>
    <row r="2076" spans="1:4" ht="16" x14ac:dyDescent="0.2">
      <c r="A2076" s="169">
        <v>42820.499999903113</v>
      </c>
      <c r="B2076" s="172">
        <v>20736.2957010219</v>
      </c>
      <c r="C2076">
        <f t="shared" si="33"/>
        <v>3</v>
      </c>
      <c r="D2076"/>
    </row>
    <row r="2077" spans="1:4" ht="16" x14ac:dyDescent="0.2">
      <c r="A2077" s="168">
        <v>42820.541666569778</v>
      </c>
      <c r="B2077" s="171">
        <v>20493.348847457881</v>
      </c>
      <c r="C2077">
        <f t="shared" si="33"/>
        <v>3</v>
      </c>
      <c r="D2077"/>
    </row>
    <row r="2078" spans="1:4" ht="16" x14ac:dyDescent="0.2">
      <c r="A2078" s="169">
        <v>42820.583333236442</v>
      </c>
      <c r="B2078" s="172">
        <v>20426.630348095761</v>
      </c>
      <c r="C2078">
        <f t="shared" si="33"/>
        <v>3</v>
      </c>
      <c r="D2078"/>
    </row>
    <row r="2079" spans="1:4" ht="16" x14ac:dyDescent="0.2">
      <c r="A2079" s="168">
        <v>42820.624999903106</v>
      </c>
      <c r="B2079" s="171">
        <v>20366.974532905984</v>
      </c>
      <c r="C2079">
        <f t="shared" si="33"/>
        <v>3</v>
      </c>
      <c r="D2079"/>
    </row>
    <row r="2080" spans="1:4" ht="16" x14ac:dyDescent="0.2">
      <c r="A2080" s="169">
        <v>42820.66666656977</v>
      </c>
      <c r="B2080" s="172">
        <v>20672.72461540818</v>
      </c>
      <c r="C2080">
        <f t="shared" si="33"/>
        <v>3</v>
      </c>
      <c r="D2080"/>
    </row>
    <row r="2081" spans="1:4" ht="16" x14ac:dyDescent="0.2">
      <c r="A2081" s="168">
        <v>42820.708333236435</v>
      </c>
      <c r="B2081" s="171">
        <v>21352.974570410377</v>
      </c>
      <c r="C2081">
        <f t="shared" si="33"/>
        <v>3</v>
      </c>
      <c r="D2081"/>
    </row>
    <row r="2082" spans="1:4" ht="16" x14ac:dyDescent="0.2">
      <c r="A2082" s="169">
        <v>42820.749999903099</v>
      </c>
      <c r="B2082" s="172">
        <v>22032.77594467581</v>
      </c>
      <c r="C2082">
        <f t="shared" si="33"/>
        <v>3</v>
      </c>
      <c r="D2082"/>
    </row>
    <row r="2083" spans="1:4" ht="16" x14ac:dyDescent="0.2">
      <c r="A2083" s="168">
        <v>42820.791666569763</v>
      </c>
      <c r="B2083" s="171">
        <v>23109.624994598893</v>
      </c>
      <c r="C2083">
        <f t="shared" si="33"/>
        <v>3</v>
      </c>
      <c r="D2083"/>
    </row>
    <row r="2084" spans="1:4" ht="16" x14ac:dyDescent="0.2">
      <c r="A2084" s="169">
        <v>42820.833333236427</v>
      </c>
      <c r="B2084" s="172">
        <v>24881.356265873612</v>
      </c>
      <c r="C2084">
        <f t="shared" si="33"/>
        <v>3</v>
      </c>
      <c r="D2084"/>
    </row>
    <row r="2085" spans="1:4" ht="16" x14ac:dyDescent="0.2">
      <c r="A2085" s="168">
        <v>42820.874999903092</v>
      </c>
      <c r="B2085" s="171">
        <v>25140.034063431205</v>
      </c>
      <c r="C2085">
        <f t="shared" si="33"/>
        <v>3</v>
      </c>
      <c r="D2085"/>
    </row>
    <row r="2086" spans="1:4" ht="16" x14ac:dyDescent="0.2">
      <c r="A2086" s="169">
        <v>42820.916666569756</v>
      </c>
      <c r="B2086" s="172">
        <v>24022.111124427436</v>
      </c>
      <c r="C2086">
        <f t="shared" si="33"/>
        <v>3</v>
      </c>
      <c r="D2086"/>
    </row>
    <row r="2087" spans="1:4" ht="16" x14ac:dyDescent="0.2">
      <c r="A2087" s="168">
        <v>42820.95833323642</v>
      </c>
      <c r="B2087" s="171">
        <v>22321.296044504823</v>
      </c>
      <c r="C2087">
        <f t="shared" si="33"/>
        <v>3</v>
      </c>
      <c r="D2087"/>
    </row>
    <row r="2088" spans="1:4" ht="16" x14ac:dyDescent="0.2">
      <c r="A2088" s="169">
        <v>42820.999999903084</v>
      </c>
      <c r="B2088" s="172">
        <v>20597.293543519609</v>
      </c>
      <c r="C2088">
        <f t="shared" si="33"/>
        <v>3</v>
      </c>
      <c r="D2088"/>
    </row>
    <row r="2089" spans="1:4" ht="16" x14ac:dyDescent="0.2">
      <c r="A2089" s="168">
        <v>42821.041666569748</v>
      </c>
      <c r="B2089" s="171">
        <v>19702.494503023408</v>
      </c>
      <c r="C2089">
        <f t="shared" si="33"/>
        <v>3</v>
      </c>
      <c r="D2089"/>
    </row>
    <row r="2090" spans="1:4" ht="16" x14ac:dyDescent="0.2">
      <c r="A2090" s="169">
        <v>42821.083333236413</v>
      </c>
      <c r="B2090" s="172">
        <v>19122.441338146124</v>
      </c>
      <c r="C2090">
        <f t="shared" si="33"/>
        <v>3</v>
      </c>
      <c r="D2090"/>
    </row>
    <row r="2091" spans="1:4" ht="16" x14ac:dyDescent="0.2">
      <c r="A2091" s="168">
        <v>42821.124999903077</v>
      </c>
      <c r="B2091" s="171">
        <v>18927.755134831856</v>
      </c>
      <c r="C2091">
        <f t="shared" si="33"/>
        <v>3</v>
      </c>
      <c r="D2091"/>
    </row>
    <row r="2092" spans="1:4" ht="16" x14ac:dyDescent="0.2">
      <c r="A2092" s="169">
        <v>42821.166666569741</v>
      </c>
      <c r="B2092" s="172">
        <v>18973.955839758284</v>
      </c>
      <c r="C2092">
        <f t="shared" si="33"/>
        <v>3</v>
      </c>
      <c r="D2092"/>
    </row>
    <row r="2093" spans="1:4" ht="16" x14ac:dyDescent="0.2">
      <c r="A2093" s="168">
        <v>42821.208333236405</v>
      </c>
      <c r="B2093" s="171">
        <v>19305.972475777689</v>
      </c>
      <c r="C2093">
        <f t="shared" si="33"/>
        <v>3</v>
      </c>
      <c r="D2093"/>
    </row>
    <row r="2094" spans="1:4" ht="16" x14ac:dyDescent="0.2">
      <c r="A2094" s="169">
        <v>42821.24999990307</v>
      </c>
      <c r="B2094" s="172">
        <v>20504.971123913361</v>
      </c>
      <c r="C2094">
        <f t="shared" si="33"/>
        <v>3</v>
      </c>
      <c r="D2094"/>
    </row>
    <row r="2095" spans="1:4" ht="16" x14ac:dyDescent="0.2">
      <c r="A2095" s="168">
        <v>42821.291666569734</v>
      </c>
      <c r="B2095" s="171">
        <v>23029.398298940807</v>
      </c>
      <c r="C2095">
        <f t="shared" si="33"/>
        <v>3</v>
      </c>
      <c r="D2095"/>
    </row>
    <row r="2096" spans="1:4" ht="16" x14ac:dyDescent="0.2">
      <c r="A2096" s="169">
        <v>42821.333333236398</v>
      </c>
      <c r="B2096" s="172">
        <v>24282.331902916565</v>
      </c>
      <c r="C2096">
        <f t="shared" si="33"/>
        <v>3</v>
      </c>
      <c r="D2096"/>
    </row>
    <row r="2097" spans="1:4" ht="16" x14ac:dyDescent="0.2">
      <c r="A2097" s="168">
        <v>42821.374999903062</v>
      </c>
      <c r="B2097" s="171">
        <v>24583.758854073541</v>
      </c>
      <c r="C2097">
        <f t="shared" si="33"/>
        <v>3</v>
      </c>
      <c r="D2097"/>
    </row>
    <row r="2098" spans="1:4" ht="16" x14ac:dyDescent="0.2">
      <c r="A2098" s="169">
        <v>42821.416666569727</v>
      </c>
      <c r="B2098" s="172">
        <v>24236.403484698418</v>
      </c>
      <c r="C2098">
        <f t="shared" ref="C2098:C2161" si="34">MONTH(A2098)</f>
        <v>3</v>
      </c>
      <c r="D2098"/>
    </row>
    <row r="2099" spans="1:4" ht="16" x14ac:dyDescent="0.2">
      <c r="A2099" s="168">
        <v>42821.458333236391</v>
      </c>
      <c r="B2099" s="171">
        <v>24233.602999973853</v>
      </c>
      <c r="C2099">
        <f t="shared" si="34"/>
        <v>3</v>
      </c>
      <c r="D2099"/>
    </row>
    <row r="2100" spans="1:4" ht="16" x14ac:dyDescent="0.2">
      <c r="A2100" s="169">
        <v>42821.499999903055</v>
      </c>
      <c r="B2100" s="172">
        <v>23934.230557768842</v>
      </c>
      <c r="C2100">
        <f t="shared" si="34"/>
        <v>3</v>
      </c>
      <c r="D2100"/>
    </row>
    <row r="2101" spans="1:4" ht="16" x14ac:dyDescent="0.2">
      <c r="A2101" s="168">
        <v>42821.541666569719</v>
      </c>
      <c r="B2101" s="171">
        <v>23555.84989230401</v>
      </c>
      <c r="C2101">
        <f t="shared" si="34"/>
        <v>3</v>
      </c>
      <c r="D2101"/>
    </row>
    <row r="2102" spans="1:4" ht="16" x14ac:dyDescent="0.2">
      <c r="A2102" s="169">
        <v>42821.583333236384</v>
      </c>
      <c r="B2102" s="172">
        <v>23311.262950762699</v>
      </c>
      <c r="C2102">
        <f t="shared" si="34"/>
        <v>3</v>
      </c>
      <c r="D2102"/>
    </row>
    <row r="2103" spans="1:4" ht="16" x14ac:dyDescent="0.2">
      <c r="A2103" s="168">
        <v>42821.624999903048</v>
      </c>
      <c r="B2103" s="171">
        <v>23225.734981137273</v>
      </c>
      <c r="C2103">
        <f t="shared" si="34"/>
        <v>3</v>
      </c>
      <c r="D2103"/>
    </row>
    <row r="2104" spans="1:4" ht="16" x14ac:dyDescent="0.2">
      <c r="A2104" s="169">
        <v>42821.666666569712</v>
      </c>
      <c r="B2104" s="172">
        <v>23293.92695255523</v>
      </c>
      <c r="C2104">
        <f t="shared" si="34"/>
        <v>3</v>
      </c>
      <c r="D2104"/>
    </row>
    <row r="2105" spans="1:4" ht="16" x14ac:dyDescent="0.2">
      <c r="A2105" s="168">
        <v>42821.708333236376</v>
      </c>
      <c r="B2105" s="171">
        <v>23529.876357032434</v>
      </c>
      <c r="C2105">
        <f t="shared" si="34"/>
        <v>3</v>
      </c>
      <c r="D2105"/>
    </row>
    <row r="2106" spans="1:4" ht="16" x14ac:dyDescent="0.2">
      <c r="A2106" s="169">
        <v>42821.749999903041</v>
      </c>
      <c r="B2106" s="172">
        <v>23692.122491278638</v>
      </c>
      <c r="C2106">
        <f t="shared" si="34"/>
        <v>3</v>
      </c>
      <c r="D2106"/>
    </row>
    <row r="2107" spans="1:4" ht="16" x14ac:dyDescent="0.2">
      <c r="A2107" s="168">
        <v>42821.791666569705</v>
      </c>
      <c r="B2107" s="171">
        <v>24830.799450341092</v>
      </c>
      <c r="C2107">
        <f t="shared" si="34"/>
        <v>3</v>
      </c>
      <c r="D2107"/>
    </row>
    <row r="2108" spans="1:4" ht="16" x14ac:dyDescent="0.2">
      <c r="A2108" s="169">
        <v>42821.833333236369</v>
      </c>
      <c r="B2108" s="172">
        <v>26817.692183475039</v>
      </c>
      <c r="C2108">
        <f t="shared" si="34"/>
        <v>3</v>
      </c>
      <c r="D2108"/>
    </row>
    <row r="2109" spans="1:4" ht="16" x14ac:dyDescent="0.2">
      <c r="A2109" s="168">
        <v>42821.874999903033</v>
      </c>
      <c r="B2109" s="171">
        <v>27001.153871694198</v>
      </c>
      <c r="C2109">
        <f t="shared" si="34"/>
        <v>3</v>
      </c>
      <c r="D2109"/>
    </row>
    <row r="2110" spans="1:4" ht="16" x14ac:dyDescent="0.2">
      <c r="A2110" s="169">
        <v>42821.916666569698</v>
      </c>
      <c r="B2110" s="172">
        <v>25502.095641419408</v>
      </c>
      <c r="C2110">
        <f t="shared" si="34"/>
        <v>3</v>
      </c>
      <c r="D2110"/>
    </row>
    <row r="2111" spans="1:4" ht="16" x14ac:dyDescent="0.2">
      <c r="A2111" s="168">
        <v>42821.958333236362</v>
      </c>
      <c r="B2111" s="171">
        <v>23428.294780760541</v>
      </c>
      <c r="C2111">
        <f t="shared" si="34"/>
        <v>3</v>
      </c>
      <c r="D2111"/>
    </row>
    <row r="2112" spans="1:4" ht="16" x14ac:dyDescent="0.2">
      <c r="A2112" s="169">
        <v>42821.999999903026</v>
      </c>
      <c r="B2112" s="172">
        <v>21460.59835721882</v>
      </c>
      <c r="C2112">
        <f t="shared" si="34"/>
        <v>3</v>
      </c>
      <c r="D2112"/>
    </row>
    <row r="2113" spans="1:4" ht="16" x14ac:dyDescent="0.2">
      <c r="A2113" s="168">
        <v>42822.04166656969</v>
      </c>
      <c r="B2113" s="171">
        <v>20264.41460531536</v>
      </c>
      <c r="C2113">
        <f t="shared" si="34"/>
        <v>3</v>
      </c>
      <c r="D2113"/>
    </row>
    <row r="2114" spans="1:4" ht="16" x14ac:dyDescent="0.2">
      <c r="A2114" s="169">
        <v>42822.083333236355</v>
      </c>
      <c r="B2114" s="172">
        <v>19740.635194820199</v>
      </c>
      <c r="C2114">
        <f t="shared" si="34"/>
        <v>3</v>
      </c>
      <c r="D2114"/>
    </row>
    <row r="2115" spans="1:4" ht="16" x14ac:dyDescent="0.2">
      <c r="A2115" s="168">
        <v>42822.124999903019</v>
      </c>
      <c r="B2115" s="171">
        <v>19137.507889917808</v>
      </c>
      <c r="C2115">
        <f t="shared" si="34"/>
        <v>3</v>
      </c>
      <c r="D2115"/>
    </row>
    <row r="2116" spans="1:4" ht="16" x14ac:dyDescent="0.2">
      <c r="A2116" s="169">
        <v>42822.166666569683</v>
      </c>
      <c r="B2116" s="172">
        <v>19030.301861035925</v>
      </c>
      <c r="C2116">
        <f t="shared" si="34"/>
        <v>3</v>
      </c>
      <c r="D2116"/>
    </row>
    <row r="2117" spans="1:4" ht="16" x14ac:dyDescent="0.2">
      <c r="A2117" s="168">
        <v>42822.208333236347</v>
      </c>
      <c r="B2117" s="171">
        <v>19652.48421686525</v>
      </c>
      <c r="C2117">
        <f t="shared" si="34"/>
        <v>3</v>
      </c>
      <c r="D2117"/>
    </row>
    <row r="2118" spans="1:4" ht="16" x14ac:dyDescent="0.2">
      <c r="A2118" s="169">
        <v>42822.249999903011</v>
      </c>
      <c r="B2118" s="172">
        <v>21178.311801894903</v>
      </c>
      <c r="C2118">
        <f t="shared" si="34"/>
        <v>3</v>
      </c>
      <c r="D2118"/>
    </row>
    <row r="2119" spans="1:4" ht="16" x14ac:dyDescent="0.2">
      <c r="A2119" s="168">
        <v>42822.291666569676</v>
      </c>
      <c r="B2119" s="171">
        <v>23647.515349982976</v>
      </c>
      <c r="C2119">
        <f t="shared" si="34"/>
        <v>3</v>
      </c>
      <c r="D2119"/>
    </row>
    <row r="2120" spans="1:4" ht="16" x14ac:dyDescent="0.2">
      <c r="A2120" s="169">
        <v>42822.33333323634</v>
      </c>
      <c r="B2120" s="172">
        <v>24742.979120712305</v>
      </c>
      <c r="C2120">
        <f t="shared" si="34"/>
        <v>3</v>
      </c>
      <c r="D2120"/>
    </row>
    <row r="2121" spans="1:4" ht="16" x14ac:dyDescent="0.2">
      <c r="A2121" s="168">
        <v>42822.374999903004</v>
      </c>
      <c r="B2121" s="171">
        <v>24495.815829815667</v>
      </c>
      <c r="C2121">
        <f t="shared" si="34"/>
        <v>3</v>
      </c>
      <c r="D2121"/>
    </row>
    <row r="2122" spans="1:4" ht="16" x14ac:dyDescent="0.2">
      <c r="A2122" s="169">
        <v>42822.416666569668</v>
      </c>
      <c r="B2122" s="172">
        <v>23985.01599106763</v>
      </c>
      <c r="C2122">
        <f t="shared" si="34"/>
        <v>3</v>
      </c>
      <c r="D2122"/>
    </row>
    <row r="2123" spans="1:4" ht="16" x14ac:dyDescent="0.2">
      <c r="A2123" s="168">
        <v>42822.458333236333</v>
      </c>
      <c r="B2123" s="171">
        <v>23856.295863801381</v>
      </c>
      <c r="C2123">
        <f t="shared" si="34"/>
        <v>3</v>
      </c>
      <c r="D2123"/>
    </row>
    <row r="2124" spans="1:4" ht="16" x14ac:dyDescent="0.2">
      <c r="A2124" s="169">
        <v>42822.499999902997</v>
      </c>
      <c r="B2124" s="172">
        <v>23938.7365224653</v>
      </c>
      <c r="C2124">
        <f t="shared" si="34"/>
        <v>3</v>
      </c>
      <c r="D2124"/>
    </row>
    <row r="2125" spans="1:4" ht="16" x14ac:dyDescent="0.2">
      <c r="A2125" s="168">
        <v>42822.541666569661</v>
      </c>
      <c r="B2125" s="171">
        <v>23664.470370804534</v>
      </c>
      <c r="C2125">
        <f t="shared" si="34"/>
        <v>3</v>
      </c>
      <c r="D2125"/>
    </row>
    <row r="2126" spans="1:4" ht="16" x14ac:dyDescent="0.2">
      <c r="A2126" s="169">
        <v>42822.583333236325</v>
      </c>
      <c r="B2126" s="172">
        <v>23728.425326170978</v>
      </c>
      <c r="C2126">
        <f t="shared" si="34"/>
        <v>3</v>
      </c>
      <c r="D2126"/>
    </row>
    <row r="2127" spans="1:4" ht="16" x14ac:dyDescent="0.2">
      <c r="A2127" s="168">
        <v>42822.62499990299</v>
      </c>
      <c r="B2127" s="171">
        <v>23887.898871229332</v>
      </c>
      <c r="C2127">
        <f t="shared" si="34"/>
        <v>3</v>
      </c>
      <c r="D2127"/>
    </row>
    <row r="2128" spans="1:4" ht="16" x14ac:dyDescent="0.2">
      <c r="A2128" s="169">
        <v>42822.666666569654</v>
      </c>
      <c r="B2128" s="172">
        <v>24251.390776354081</v>
      </c>
      <c r="C2128">
        <f t="shared" si="34"/>
        <v>3</v>
      </c>
      <c r="D2128"/>
    </row>
    <row r="2129" spans="1:4" ht="16" x14ac:dyDescent="0.2">
      <c r="A2129" s="168">
        <v>42822.708333236318</v>
      </c>
      <c r="B2129" s="171">
        <v>24282.794101335116</v>
      </c>
      <c r="C2129">
        <f t="shared" si="34"/>
        <v>3</v>
      </c>
      <c r="D2129"/>
    </row>
    <row r="2130" spans="1:4" ht="16" x14ac:dyDescent="0.2">
      <c r="A2130" s="169">
        <v>42822.749999902982</v>
      </c>
      <c r="B2130" s="172">
        <v>24601.59255780841</v>
      </c>
      <c r="C2130">
        <f t="shared" si="34"/>
        <v>3</v>
      </c>
      <c r="D2130"/>
    </row>
    <row r="2131" spans="1:4" ht="16" x14ac:dyDescent="0.2">
      <c r="A2131" s="168">
        <v>42822.791666569647</v>
      </c>
      <c r="B2131" s="171">
        <v>25334.759298005392</v>
      </c>
      <c r="C2131">
        <f t="shared" si="34"/>
        <v>3</v>
      </c>
      <c r="D2131"/>
    </row>
    <row r="2132" spans="1:4" ht="16" x14ac:dyDescent="0.2">
      <c r="A2132" s="169">
        <v>42822.833333236311</v>
      </c>
      <c r="B2132" s="172">
        <v>26921.733033608216</v>
      </c>
      <c r="C2132">
        <f t="shared" si="34"/>
        <v>3</v>
      </c>
      <c r="D2132"/>
    </row>
    <row r="2133" spans="1:4" ht="16" x14ac:dyDescent="0.2">
      <c r="A2133" s="168">
        <v>42822.874999902975</v>
      </c>
      <c r="B2133" s="171">
        <v>27083.223739099984</v>
      </c>
      <c r="C2133">
        <f t="shared" si="34"/>
        <v>3</v>
      </c>
      <c r="D2133"/>
    </row>
    <row r="2134" spans="1:4" ht="16" x14ac:dyDescent="0.2">
      <c r="A2134" s="169">
        <v>42822.916666569639</v>
      </c>
      <c r="B2134" s="172">
        <v>25801.414073797656</v>
      </c>
      <c r="C2134">
        <f t="shared" si="34"/>
        <v>3</v>
      </c>
      <c r="D2134"/>
    </row>
    <row r="2135" spans="1:4" ht="16" x14ac:dyDescent="0.2">
      <c r="A2135" s="168">
        <v>42822.958333236304</v>
      </c>
      <c r="B2135" s="171">
        <v>23801.771764353176</v>
      </c>
      <c r="C2135">
        <f t="shared" si="34"/>
        <v>3</v>
      </c>
      <c r="D2135"/>
    </row>
    <row r="2136" spans="1:4" ht="16" x14ac:dyDescent="0.2">
      <c r="A2136" s="169">
        <v>42822.999999902968</v>
      </c>
      <c r="B2136" s="172">
        <v>21922.291399390004</v>
      </c>
      <c r="C2136">
        <f t="shared" si="34"/>
        <v>3</v>
      </c>
      <c r="D2136"/>
    </row>
    <row r="2137" spans="1:4" ht="16" x14ac:dyDescent="0.2">
      <c r="A2137" s="168">
        <v>42823.041666569632</v>
      </c>
      <c r="B2137" s="171">
        <v>20664.600378877793</v>
      </c>
      <c r="C2137">
        <f t="shared" si="34"/>
        <v>3</v>
      </c>
      <c r="D2137"/>
    </row>
    <row r="2138" spans="1:4" ht="16" x14ac:dyDescent="0.2">
      <c r="A2138" s="169">
        <v>42823.083333236296</v>
      </c>
      <c r="B2138" s="172">
        <v>19780.607854630449</v>
      </c>
      <c r="C2138">
        <f t="shared" si="34"/>
        <v>3</v>
      </c>
      <c r="D2138"/>
    </row>
    <row r="2139" spans="1:4" ht="16" x14ac:dyDescent="0.2">
      <c r="A2139" s="168">
        <v>42823.124999902961</v>
      </c>
      <c r="B2139" s="171">
        <v>19248.979426168367</v>
      </c>
      <c r="C2139">
        <f t="shared" si="34"/>
        <v>3</v>
      </c>
      <c r="D2139"/>
    </row>
    <row r="2140" spans="1:4" ht="16" x14ac:dyDescent="0.2">
      <c r="A2140" s="169">
        <v>42823.166666569625</v>
      </c>
      <c r="B2140" s="172">
        <v>19171.461769444439</v>
      </c>
      <c r="C2140">
        <f t="shared" si="34"/>
        <v>3</v>
      </c>
      <c r="D2140"/>
    </row>
    <row r="2141" spans="1:4" ht="16" x14ac:dyDescent="0.2">
      <c r="A2141" s="168">
        <v>42823.208333236289</v>
      </c>
      <c r="B2141" s="171">
        <v>19698.506395380755</v>
      </c>
      <c r="C2141">
        <f t="shared" si="34"/>
        <v>3</v>
      </c>
      <c r="D2141"/>
    </row>
    <row r="2142" spans="1:4" ht="16" x14ac:dyDescent="0.2">
      <c r="A2142" s="169">
        <v>42823.249999902953</v>
      </c>
      <c r="B2142" s="172">
        <v>21022.504549672256</v>
      </c>
      <c r="C2142">
        <f t="shared" si="34"/>
        <v>3</v>
      </c>
      <c r="D2142"/>
    </row>
    <row r="2143" spans="1:4" ht="16" x14ac:dyDescent="0.2">
      <c r="A2143" s="168">
        <v>42823.291666569618</v>
      </c>
      <c r="B2143" s="171">
        <v>23347.845519314862</v>
      </c>
      <c r="C2143">
        <f t="shared" si="34"/>
        <v>3</v>
      </c>
      <c r="D2143"/>
    </row>
    <row r="2144" spans="1:4" ht="16" x14ac:dyDescent="0.2">
      <c r="A2144" s="169">
        <v>42823.333333236282</v>
      </c>
      <c r="B2144" s="172">
        <v>24437.314297254907</v>
      </c>
      <c r="C2144">
        <f t="shared" si="34"/>
        <v>3</v>
      </c>
      <c r="D2144"/>
    </row>
    <row r="2145" spans="1:4" ht="16" x14ac:dyDescent="0.2">
      <c r="A2145" s="168">
        <v>42823.374999902946</v>
      </c>
      <c r="B2145" s="171">
        <v>24381.61735162287</v>
      </c>
      <c r="C2145">
        <f t="shared" si="34"/>
        <v>3</v>
      </c>
      <c r="D2145"/>
    </row>
    <row r="2146" spans="1:4" ht="16" x14ac:dyDescent="0.2">
      <c r="A2146" s="169">
        <v>42823.41666656961</v>
      </c>
      <c r="B2146" s="172">
        <v>23996.202286019241</v>
      </c>
      <c r="C2146">
        <f t="shared" si="34"/>
        <v>3</v>
      </c>
      <c r="D2146"/>
    </row>
    <row r="2147" spans="1:4" ht="16" x14ac:dyDescent="0.2">
      <c r="A2147" s="168">
        <v>42823.458333236274</v>
      </c>
      <c r="B2147" s="171">
        <v>23897.230110472417</v>
      </c>
      <c r="C2147">
        <f t="shared" si="34"/>
        <v>3</v>
      </c>
      <c r="D2147"/>
    </row>
    <row r="2148" spans="1:4" ht="16" x14ac:dyDescent="0.2">
      <c r="A2148" s="169">
        <v>42823.499999902939</v>
      </c>
      <c r="B2148" s="172">
        <v>24066.396976928652</v>
      </c>
      <c r="C2148">
        <f t="shared" si="34"/>
        <v>3</v>
      </c>
      <c r="D2148"/>
    </row>
    <row r="2149" spans="1:4" ht="16" x14ac:dyDescent="0.2">
      <c r="A2149" s="168">
        <v>42823.541666569603</v>
      </c>
      <c r="B2149" s="171">
        <v>24188.640698224895</v>
      </c>
      <c r="C2149">
        <f t="shared" si="34"/>
        <v>3</v>
      </c>
      <c r="D2149"/>
    </row>
    <row r="2150" spans="1:4" ht="16" x14ac:dyDescent="0.2">
      <c r="A2150" s="169">
        <v>42823.583333236267</v>
      </c>
      <c r="B2150" s="172">
        <v>24487.373878513186</v>
      </c>
      <c r="C2150">
        <f t="shared" si="34"/>
        <v>3</v>
      </c>
      <c r="D2150"/>
    </row>
    <row r="2151" spans="1:4" ht="16" x14ac:dyDescent="0.2">
      <c r="A2151" s="168">
        <v>42823.624999902931</v>
      </c>
      <c r="B2151" s="171">
        <v>24926.437589960395</v>
      </c>
      <c r="C2151">
        <f t="shared" si="34"/>
        <v>3</v>
      </c>
      <c r="D2151"/>
    </row>
    <row r="2152" spans="1:4" ht="16" x14ac:dyDescent="0.2">
      <c r="A2152" s="169">
        <v>42823.666666569596</v>
      </c>
      <c r="B2152" s="172">
        <v>25226.233508172732</v>
      </c>
      <c r="C2152">
        <f t="shared" si="34"/>
        <v>3</v>
      </c>
      <c r="D2152"/>
    </row>
    <row r="2153" spans="1:4" ht="16" x14ac:dyDescent="0.2">
      <c r="A2153" s="168">
        <v>42823.70833323626</v>
      </c>
      <c r="B2153" s="171">
        <v>25353.235081856623</v>
      </c>
      <c r="C2153">
        <f t="shared" si="34"/>
        <v>3</v>
      </c>
      <c r="D2153"/>
    </row>
    <row r="2154" spans="1:4" ht="16" x14ac:dyDescent="0.2">
      <c r="A2154" s="169">
        <v>42823.749999902924</v>
      </c>
      <c r="B2154" s="172">
        <v>25743.174747408229</v>
      </c>
      <c r="C2154">
        <f t="shared" si="34"/>
        <v>3</v>
      </c>
      <c r="D2154"/>
    </row>
    <row r="2155" spans="1:4" ht="16" x14ac:dyDescent="0.2">
      <c r="A2155" s="168">
        <v>42823.791666569588</v>
      </c>
      <c r="B2155" s="171">
        <v>26200.48856261322</v>
      </c>
      <c r="C2155">
        <f t="shared" si="34"/>
        <v>3</v>
      </c>
      <c r="D2155"/>
    </row>
    <row r="2156" spans="1:4" ht="16" x14ac:dyDescent="0.2">
      <c r="A2156" s="169">
        <v>42823.833333236253</v>
      </c>
      <c r="B2156" s="172">
        <v>27283.055686711181</v>
      </c>
      <c r="C2156">
        <f t="shared" si="34"/>
        <v>3</v>
      </c>
      <c r="D2156"/>
    </row>
    <row r="2157" spans="1:4" ht="16" x14ac:dyDescent="0.2">
      <c r="A2157" s="168">
        <v>42823.874999902917</v>
      </c>
      <c r="B2157" s="171">
        <v>27390.819091856421</v>
      </c>
      <c r="C2157">
        <f t="shared" si="34"/>
        <v>3</v>
      </c>
      <c r="D2157"/>
    </row>
    <row r="2158" spans="1:4" ht="16" x14ac:dyDescent="0.2">
      <c r="A2158" s="169">
        <v>42823.916666569581</v>
      </c>
      <c r="B2158" s="172">
        <v>26043.029372658151</v>
      </c>
      <c r="C2158">
        <f t="shared" si="34"/>
        <v>3</v>
      </c>
      <c r="D2158"/>
    </row>
    <row r="2159" spans="1:4" ht="16" x14ac:dyDescent="0.2">
      <c r="A2159" s="168">
        <v>42823.958333236245</v>
      </c>
      <c r="B2159" s="171">
        <v>23887.867779300726</v>
      </c>
      <c r="C2159">
        <f t="shared" si="34"/>
        <v>3</v>
      </c>
      <c r="D2159"/>
    </row>
    <row r="2160" spans="1:4" ht="16" x14ac:dyDescent="0.2">
      <c r="A2160" s="169">
        <v>42823.99999990291</v>
      </c>
      <c r="B2160" s="172">
        <v>21876.941106738803</v>
      </c>
      <c r="C2160">
        <f t="shared" si="34"/>
        <v>3</v>
      </c>
      <c r="D2160"/>
    </row>
    <row r="2161" spans="1:4" ht="16" x14ac:dyDescent="0.2">
      <c r="A2161" s="168">
        <v>42824.041666569574</v>
      </c>
      <c r="B2161" s="171">
        <v>20485.58168395991</v>
      </c>
      <c r="C2161">
        <f t="shared" si="34"/>
        <v>3</v>
      </c>
      <c r="D2161"/>
    </row>
    <row r="2162" spans="1:4" ht="16" x14ac:dyDescent="0.2">
      <c r="A2162" s="169">
        <v>42824.083333236238</v>
      </c>
      <c r="B2162" s="172">
        <v>20036.818909610243</v>
      </c>
      <c r="C2162">
        <f t="shared" ref="C2162:C2225" si="35">MONTH(A2162)</f>
        <v>3</v>
      </c>
      <c r="D2162"/>
    </row>
    <row r="2163" spans="1:4" ht="16" x14ac:dyDescent="0.2">
      <c r="A2163" s="168">
        <v>42824.124999902902</v>
      </c>
      <c r="B2163" s="171">
        <v>19620.183139933008</v>
      </c>
      <c r="C2163">
        <f t="shared" si="35"/>
        <v>3</v>
      </c>
      <c r="D2163"/>
    </row>
    <row r="2164" spans="1:4" ht="16" x14ac:dyDescent="0.2">
      <c r="A2164" s="169">
        <v>42824.166666569567</v>
      </c>
      <c r="B2164" s="172">
        <v>19553.820858640058</v>
      </c>
      <c r="C2164">
        <f t="shared" si="35"/>
        <v>3</v>
      </c>
      <c r="D2164"/>
    </row>
    <row r="2165" spans="1:4" ht="16" x14ac:dyDescent="0.2">
      <c r="A2165" s="168">
        <v>42824.208333236231</v>
      </c>
      <c r="B2165" s="171">
        <v>19758.052344072104</v>
      </c>
      <c r="C2165">
        <f t="shared" si="35"/>
        <v>3</v>
      </c>
      <c r="D2165"/>
    </row>
    <row r="2166" spans="1:4" ht="16" x14ac:dyDescent="0.2">
      <c r="A2166" s="169">
        <v>42824.249999902895</v>
      </c>
      <c r="B2166" s="172">
        <v>20757.129559524306</v>
      </c>
      <c r="C2166">
        <f t="shared" si="35"/>
        <v>3</v>
      </c>
      <c r="D2166"/>
    </row>
    <row r="2167" spans="1:4" ht="16" x14ac:dyDescent="0.2">
      <c r="A2167" s="168">
        <v>42824.291666569559</v>
      </c>
      <c r="B2167" s="171">
        <v>22955.727960140655</v>
      </c>
      <c r="C2167">
        <f t="shared" si="35"/>
        <v>3</v>
      </c>
      <c r="D2167"/>
    </row>
    <row r="2168" spans="1:4" ht="16" x14ac:dyDescent="0.2">
      <c r="A2168" s="169">
        <v>42824.333333236224</v>
      </c>
      <c r="B2168" s="172">
        <v>24109.084174135682</v>
      </c>
      <c r="C2168">
        <f t="shared" si="35"/>
        <v>3</v>
      </c>
      <c r="D2168"/>
    </row>
    <row r="2169" spans="1:4" ht="16" x14ac:dyDescent="0.2">
      <c r="A2169" s="168">
        <v>42824.374999902888</v>
      </c>
      <c r="B2169" s="171">
        <v>24177.50201115022</v>
      </c>
      <c r="C2169">
        <f t="shared" si="35"/>
        <v>3</v>
      </c>
      <c r="D2169"/>
    </row>
    <row r="2170" spans="1:4" ht="16" x14ac:dyDescent="0.2">
      <c r="A2170" s="169">
        <v>42824.416666569552</v>
      </c>
      <c r="B2170" s="172">
        <v>24083.022495381516</v>
      </c>
      <c r="C2170">
        <f t="shared" si="35"/>
        <v>3</v>
      </c>
      <c r="D2170"/>
    </row>
    <row r="2171" spans="1:4" ht="16" x14ac:dyDescent="0.2">
      <c r="A2171" s="168">
        <v>42824.458333236216</v>
      </c>
      <c r="B2171" s="171">
        <v>24437.257276144956</v>
      </c>
      <c r="C2171">
        <f t="shared" si="35"/>
        <v>3</v>
      </c>
      <c r="D2171"/>
    </row>
    <row r="2172" spans="1:4" ht="16" x14ac:dyDescent="0.2">
      <c r="A2172" s="169">
        <v>42824.499999902881</v>
      </c>
      <c r="B2172" s="172">
        <v>24171.700454303722</v>
      </c>
      <c r="C2172">
        <f t="shared" si="35"/>
        <v>3</v>
      </c>
      <c r="D2172"/>
    </row>
    <row r="2173" spans="1:4" ht="16" x14ac:dyDescent="0.2">
      <c r="A2173" s="168">
        <v>42824.541666569545</v>
      </c>
      <c r="B2173" s="171">
        <v>23751.19443524181</v>
      </c>
      <c r="C2173">
        <f t="shared" si="35"/>
        <v>3</v>
      </c>
      <c r="D2173"/>
    </row>
    <row r="2174" spans="1:4" ht="16" x14ac:dyDescent="0.2">
      <c r="A2174" s="169">
        <v>42824.583333236209</v>
      </c>
      <c r="B2174" s="172">
        <v>23540.860022950877</v>
      </c>
      <c r="C2174">
        <f t="shared" si="35"/>
        <v>3</v>
      </c>
      <c r="D2174"/>
    </row>
    <row r="2175" spans="1:4" ht="16" x14ac:dyDescent="0.2">
      <c r="A2175" s="168">
        <v>42824.624999902873</v>
      </c>
      <c r="B2175" s="171">
        <v>23458.717401941849</v>
      </c>
      <c r="C2175">
        <f t="shared" si="35"/>
        <v>3</v>
      </c>
      <c r="D2175"/>
    </row>
    <row r="2176" spans="1:4" ht="16" x14ac:dyDescent="0.2">
      <c r="A2176" s="169">
        <v>42824.666666569537</v>
      </c>
      <c r="B2176" s="172">
        <v>23619.360291618068</v>
      </c>
      <c r="C2176">
        <f t="shared" si="35"/>
        <v>3</v>
      </c>
      <c r="D2176"/>
    </row>
    <row r="2177" spans="1:4" ht="16" x14ac:dyDescent="0.2">
      <c r="A2177" s="168">
        <v>42824.708333236202</v>
      </c>
      <c r="B2177" s="171">
        <v>23912.824995433672</v>
      </c>
      <c r="C2177">
        <f t="shared" si="35"/>
        <v>3</v>
      </c>
      <c r="D2177"/>
    </row>
    <row r="2178" spans="1:4" ht="16" x14ac:dyDescent="0.2">
      <c r="A2178" s="169">
        <v>42824.749999902866</v>
      </c>
      <c r="B2178" s="172">
        <v>24111.265703727538</v>
      </c>
      <c r="C2178">
        <f t="shared" si="35"/>
        <v>3</v>
      </c>
      <c r="D2178"/>
    </row>
    <row r="2179" spans="1:4" ht="16" x14ac:dyDescent="0.2">
      <c r="A2179" s="168">
        <v>42824.79166656953</v>
      </c>
      <c r="B2179" s="171">
        <v>24845.121411608092</v>
      </c>
      <c r="C2179">
        <f t="shared" si="35"/>
        <v>3</v>
      </c>
      <c r="D2179"/>
    </row>
    <row r="2180" spans="1:4" ht="16" x14ac:dyDescent="0.2">
      <c r="A2180" s="169">
        <v>42824.833333236194</v>
      </c>
      <c r="B2180" s="172">
        <v>26184.491076081445</v>
      </c>
      <c r="C2180">
        <f t="shared" si="35"/>
        <v>3</v>
      </c>
      <c r="D2180"/>
    </row>
    <row r="2181" spans="1:4" ht="16" x14ac:dyDescent="0.2">
      <c r="A2181" s="168">
        <v>42824.874999902859</v>
      </c>
      <c r="B2181" s="171">
        <v>26579.703383114767</v>
      </c>
      <c r="C2181">
        <f t="shared" si="35"/>
        <v>3</v>
      </c>
      <c r="D2181"/>
    </row>
    <row r="2182" spans="1:4" ht="16" x14ac:dyDescent="0.2">
      <c r="A2182" s="169">
        <v>42824.916666569523</v>
      </c>
      <c r="B2182" s="172">
        <v>25757.109487303165</v>
      </c>
      <c r="C2182">
        <f t="shared" si="35"/>
        <v>3</v>
      </c>
      <c r="D2182"/>
    </row>
    <row r="2183" spans="1:4" ht="16" x14ac:dyDescent="0.2">
      <c r="A2183" s="168">
        <v>42824.958333236187</v>
      </c>
      <c r="B2183" s="171">
        <v>23932.988355914229</v>
      </c>
      <c r="C2183">
        <f t="shared" si="35"/>
        <v>3</v>
      </c>
      <c r="D2183"/>
    </row>
    <row r="2184" spans="1:4" ht="16" x14ac:dyDescent="0.2">
      <c r="A2184" s="169">
        <v>42824.999999902851</v>
      </c>
      <c r="B2184" s="172">
        <v>21895.539511769148</v>
      </c>
      <c r="C2184">
        <f t="shared" si="35"/>
        <v>3</v>
      </c>
      <c r="D2184"/>
    </row>
    <row r="2185" spans="1:4" ht="16" x14ac:dyDescent="0.2">
      <c r="A2185" s="168">
        <v>42825.041666569516</v>
      </c>
      <c r="B2185" s="171">
        <v>20678.8583870853</v>
      </c>
      <c r="C2185">
        <f t="shared" si="35"/>
        <v>3</v>
      </c>
      <c r="D2185"/>
    </row>
    <row r="2186" spans="1:4" ht="16" x14ac:dyDescent="0.2">
      <c r="A2186" s="169">
        <v>42825.08333323618</v>
      </c>
      <c r="B2186" s="172">
        <v>20107.568659265307</v>
      </c>
      <c r="C2186">
        <f t="shared" si="35"/>
        <v>3</v>
      </c>
      <c r="D2186"/>
    </row>
    <row r="2187" spans="1:4" ht="16" x14ac:dyDescent="0.2">
      <c r="A2187" s="168">
        <v>42825.124999902844</v>
      </c>
      <c r="B2187" s="171">
        <v>20069.318569470677</v>
      </c>
      <c r="C2187">
        <f t="shared" si="35"/>
        <v>3</v>
      </c>
      <c r="D2187"/>
    </row>
    <row r="2188" spans="1:4" ht="16" x14ac:dyDescent="0.2">
      <c r="A2188" s="169">
        <v>42825.166666569508</v>
      </c>
      <c r="B2188" s="172">
        <v>19617.125756438498</v>
      </c>
      <c r="C2188">
        <f t="shared" si="35"/>
        <v>3</v>
      </c>
      <c r="D2188"/>
    </row>
    <row r="2189" spans="1:4" ht="16" x14ac:dyDescent="0.2">
      <c r="A2189" s="168">
        <v>42825.208333236173</v>
      </c>
      <c r="B2189" s="171">
        <v>20014.361675735894</v>
      </c>
      <c r="C2189">
        <f t="shared" si="35"/>
        <v>3</v>
      </c>
      <c r="D2189"/>
    </row>
    <row r="2190" spans="1:4" ht="16" x14ac:dyDescent="0.2">
      <c r="A2190" s="169">
        <v>42825.249999902837</v>
      </c>
      <c r="B2190" s="172">
        <v>21214.754394100011</v>
      </c>
      <c r="C2190">
        <f t="shared" si="35"/>
        <v>3</v>
      </c>
      <c r="D2190"/>
    </row>
    <row r="2191" spans="1:4" ht="16" x14ac:dyDescent="0.2">
      <c r="A2191" s="168">
        <v>42825.291666569501</v>
      </c>
      <c r="B2191" s="171">
        <v>23386.444792677055</v>
      </c>
      <c r="C2191">
        <f t="shared" si="35"/>
        <v>3</v>
      </c>
      <c r="D2191"/>
    </row>
    <row r="2192" spans="1:4" ht="16" x14ac:dyDescent="0.2">
      <c r="A2192" s="169">
        <v>42825.333333236165</v>
      </c>
      <c r="B2192" s="172">
        <v>24397.485603019726</v>
      </c>
      <c r="C2192">
        <f t="shared" si="35"/>
        <v>3</v>
      </c>
      <c r="D2192"/>
    </row>
    <row r="2193" spans="1:4" ht="16" x14ac:dyDescent="0.2">
      <c r="A2193" s="168">
        <v>42825.37499990283</v>
      </c>
      <c r="B2193" s="171">
        <v>24055.288290854096</v>
      </c>
      <c r="C2193">
        <f t="shared" si="35"/>
        <v>3</v>
      </c>
      <c r="D2193"/>
    </row>
    <row r="2194" spans="1:4" ht="16" x14ac:dyDescent="0.2">
      <c r="A2194" s="169">
        <v>42825.416666569494</v>
      </c>
      <c r="B2194" s="172">
        <v>23385.67195691973</v>
      </c>
      <c r="C2194">
        <f t="shared" si="35"/>
        <v>3</v>
      </c>
      <c r="D2194"/>
    </row>
    <row r="2195" spans="1:4" ht="16" x14ac:dyDescent="0.2">
      <c r="A2195" s="168">
        <v>42825.458333236158</v>
      </c>
      <c r="B2195" s="171">
        <v>23490.308448949341</v>
      </c>
      <c r="C2195">
        <f t="shared" si="35"/>
        <v>3</v>
      </c>
      <c r="D2195"/>
    </row>
    <row r="2196" spans="1:4" ht="16" x14ac:dyDescent="0.2">
      <c r="A2196" s="169">
        <v>42825.499999902822</v>
      </c>
      <c r="B2196" s="172">
        <v>23322.889202872655</v>
      </c>
      <c r="C2196">
        <f t="shared" si="35"/>
        <v>3</v>
      </c>
      <c r="D2196"/>
    </row>
    <row r="2197" spans="1:4" ht="16" x14ac:dyDescent="0.2">
      <c r="A2197" s="168">
        <v>42825.541666569487</v>
      </c>
      <c r="B2197" s="171">
        <v>22801.798378544096</v>
      </c>
      <c r="C2197">
        <f t="shared" si="35"/>
        <v>3</v>
      </c>
      <c r="D2197"/>
    </row>
    <row r="2198" spans="1:4" ht="16" x14ac:dyDescent="0.2">
      <c r="A2198" s="169">
        <v>42825.583333236151</v>
      </c>
      <c r="B2198" s="172">
        <v>22675.285077158758</v>
      </c>
      <c r="C2198">
        <f t="shared" si="35"/>
        <v>3</v>
      </c>
      <c r="D2198"/>
    </row>
    <row r="2199" spans="1:4" ht="16" x14ac:dyDescent="0.2">
      <c r="A2199" s="168">
        <v>42825.624999902815</v>
      </c>
      <c r="B2199" s="171">
        <v>22741.133972081956</v>
      </c>
      <c r="C2199">
        <f t="shared" si="35"/>
        <v>3</v>
      </c>
      <c r="D2199"/>
    </row>
    <row r="2200" spans="1:4" ht="16" x14ac:dyDescent="0.2">
      <c r="A2200" s="169">
        <v>42825.666666569479</v>
      </c>
      <c r="B2200" s="172">
        <v>22930.16636000893</v>
      </c>
      <c r="C2200">
        <f t="shared" si="35"/>
        <v>3</v>
      </c>
      <c r="D2200"/>
    </row>
    <row r="2201" spans="1:4" ht="16" x14ac:dyDescent="0.2">
      <c r="A2201" s="168">
        <v>42825.708333236144</v>
      </c>
      <c r="B2201" s="171">
        <v>23586.735503047192</v>
      </c>
      <c r="C2201">
        <f t="shared" si="35"/>
        <v>3</v>
      </c>
      <c r="D2201"/>
    </row>
    <row r="2202" spans="1:4" ht="16" x14ac:dyDescent="0.2">
      <c r="A2202" s="169">
        <v>42825.749999902808</v>
      </c>
      <c r="B2202" s="172">
        <v>23975.267787919085</v>
      </c>
      <c r="C2202">
        <f t="shared" si="35"/>
        <v>3</v>
      </c>
      <c r="D2202"/>
    </row>
    <row r="2203" spans="1:4" ht="16" x14ac:dyDescent="0.2">
      <c r="A2203" s="168">
        <v>42825.791666569472</v>
      </c>
      <c r="B2203" s="171">
        <v>24434.075472397995</v>
      </c>
      <c r="C2203">
        <f t="shared" si="35"/>
        <v>3</v>
      </c>
      <c r="D2203"/>
    </row>
    <row r="2204" spans="1:4" ht="16" x14ac:dyDescent="0.2">
      <c r="A2204" s="169">
        <v>42825.833333236136</v>
      </c>
      <c r="B2204" s="172">
        <v>25879.036776883593</v>
      </c>
      <c r="C2204">
        <f t="shared" si="35"/>
        <v>3</v>
      </c>
      <c r="D2204"/>
    </row>
    <row r="2205" spans="1:4" ht="16" x14ac:dyDescent="0.2">
      <c r="A2205" s="168">
        <v>42825.8749999028</v>
      </c>
      <c r="B2205" s="171">
        <v>26213.383178815147</v>
      </c>
      <c r="C2205">
        <f t="shared" si="35"/>
        <v>3</v>
      </c>
      <c r="D2205"/>
    </row>
    <row r="2206" spans="1:4" ht="16" x14ac:dyDescent="0.2">
      <c r="A2206" s="169">
        <v>42825.916666569465</v>
      </c>
      <c r="B2206" s="172">
        <v>25474.565246055161</v>
      </c>
      <c r="C2206">
        <f t="shared" si="35"/>
        <v>3</v>
      </c>
      <c r="D2206"/>
    </row>
    <row r="2207" spans="1:4" ht="16" x14ac:dyDescent="0.2">
      <c r="A2207" s="168">
        <v>42825.958333236129</v>
      </c>
      <c r="B2207" s="171">
        <v>23799.647510923154</v>
      </c>
      <c r="C2207">
        <f t="shared" si="35"/>
        <v>3</v>
      </c>
      <c r="D2207"/>
    </row>
    <row r="2208" spans="1:4" ht="16" x14ac:dyDescent="0.2">
      <c r="A2208" s="169">
        <v>42825.999999902793</v>
      </c>
      <c r="B2208" s="172">
        <v>22078.522707181219</v>
      </c>
      <c r="C2208">
        <f t="shared" si="35"/>
        <v>4</v>
      </c>
      <c r="D2208"/>
    </row>
    <row r="2209" spans="1:4" ht="16" x14ac:dyDescent="0.2">
      <c r="A2209" s="168">
        <v>42826.041666569457</v>
      </c>
      <c r="B2209" s="171">
        <v>20646.034298790884</v>
      </c>
      <c r="C2209">
        <f t="shared" si="35"/>
        <v>4</v>
      </c>
      <c r="D2209"/>
    </row>
    <row r="2210" spans="1:4" ht="16" x14ac:dyDescent="0.2">
      <c r="A2210" s="169">
        <v>42826.083333236122</v>
      </c>
      <c r="B2210" s="172">
        <v>19728.980229377787</v>
      </c>
      <c r="C2210">
        <f t="shared" si="35"/>
        <v>4</v>
      </c>
      <c r="D2210"/>
    </row>
    <row r="2211" spans="1:4" ht="16" x14ac:dyDescent="0.2">
      <c r="A2211" s="168">
        <v>42826.124999902786</v>
      </c>
      <c r="B2211" s="171">
        <v>19232.638334650677</v>
      </c>
      <c r="C2211">
        <f t="shared" si="35"/>
        <v>4</v>
      </c>
      <c r="D2211"/>
    </row>
    <row r="2212" spans="1:4" ht="16" x14ac:dyDescent="0.2">
      <c r="A2212" s="169">
        <v>42826.16666656945</v>
      </c>
      <c r="B2212" s="172">
        <v>18992.117306241507</v>
      </c>
      <c r="C2212">
        <f t="shared" si="35"/>
        <v>4</v>
      </c>
      <c r="D2212"/>
    </row>
    <row r="2213" spans="1:4" ht="16" x14ac:dyDescent="0.2">
      <c r="A2213" s="168">
        <v>42826.208333236114</v>
      </c>
      <c r="B2213" s="171">
        <v>19076.398096161112</v>
      </c>
      <c r="C2213">
        <f t="shared" si="35"/>
        <v>4</v>
      </c>
      <c r="D2213"/>
    </row>
    <row r="2214" spans="1:4" ht="16" x14ac:dyDescent="0.2">
      <c r="A2214" s="169">
        <v>42826.249999902779</v>
      </c>
      <c r="B2214" s="172">
        <v>19629.515336957011</v>
      </c>
      <c r="C2214">
        <f t="shared" si="35"/>
        <v>4</v>
      </c>
      <c r="D2214"/>
    </row>
    <row r="2215" spans="1:4" ht="16" x14ac:dyDescent="0.2">
      <c r="A2215" s="168">
        <v>42826.291666569443</v>
      </c>
      <c r="B2215" s="171">
        <v>20512.678744844761</v>
      </c>
      <c r="C2215">
        <f t="shared" si="35"/>
        <v>4</v>
      </c>
      <c r="D2215"/>
    </row>
    <row r="2216" spans="1:4" ht="16" x14ac:dyDescent="0.2">
      <c r="A2216" s="169">
        <v>42826.333333236107</v>
      </c>
      <c r="B2216" s="172">
        <v>20799.77771667012</v>
      </c>
      <c r="C2216">
        <f t="shared" si="35"/>
        <v>4</v>
      </c>
      <c r="D2216"/>
    </row>
    <row r="2217" spans="1:4" ht="16" x14ac:dyDescent="0.2">
      <c r="A2217" s="168">
        <v>42826.374999902771</v>
      </c>
      <c r="B2217" s="171">
        <v>20879.027604157916</v>
      </c>
      <c r="C2217">
        <f t="shared" si="35"/>
        <v>4</v>
      </c>
      <c r="D2217"/>
    </row>
    <row r="2218" spans="1:4" ht="16" x14ac:dyDescent="0.2">
      <c r="A2218" s="169">
        <v>42826.416666569436</v>
      </c>
      <c r="B2218" s="172">
        <v>20761.386367407649</v>
      </c>
      <c r="C2218">
        <f t="shared" si="35"/>
        <v>4</v>
      </c>
      <c r="D2218"/>
    </row>
    <row r="2219" spans="1:4" ht="16" x14ac:dyDescent="0.2">
      <c r="A2219" s="168">
        <v>42826.4583332361</v>
      </c>
      <c r="B2219" s="171">
        <v>20834.283843037832</v>
      </c>
      <c r="C2219">
        <f t="shared" si="35"/>
        <v>4</v>
      </c>
      <c r="D2219"/>
    </row>
    <row r="2220" spans="1:4" ht="16" x14ac:dyDescent="0.2">
      <c r="A2220" s="169">
        <v>42826.499999902764</v>
      </c>
      <c r="B2220" s="172">
        <v>20469.905305471726</v>
      </c>
      <c r="C2220">
        <f t="shared" si="35"/>
        <v>4</v>
      </c>
      <c r="D2220"/>
    </row>
    <row r="2221" spans="1:4" ht="16" x14ac:dyDescent="0.2">
      <c r="A2221" s="168">
        <v>42826.541666569428</v>
      </c>
      <c r="B2221" s="171">
        <v>20212.962305974474</v>
      </c>
      <c r="C2221">
        <f t="shared" si="35"/>
        <v>4</v>
      </c>
      <c r="D2221"/>
    </row>
    <row r="2222" spans="1:4" ht="16" x14ac:dyDescent="0.2">
      <c r="A2222" s="169">
        <v>42826.583333236093</v>
      </c>
      <c r="B2222" s="172">
        <v>20196.227864258595</v>
      </c>
      <c r="C2222">
        <f t="shared" si="35"/>
        <v>4</v>
      </c>
      <c r="D2222"/>
    </row>
    <row r="2223" spans="1:4" ht="16" x14ac:dyDescent="0.2">
      <c r="A2223" s="168">
        <v>42826.624999902757</v>
      </c>
      <c r="B2223" s="171">
        <v>20433.496907221004</v>
      </c>
      <c r="C2223">
        <f t="shared" si="35"/>
        <v>4</v>
      </c>
      <c r="D2223"/>
    </row>
    <row r="2224" spans="1:4" ht="16" x14ac:dyDescent="0.2">
      <c r="A2224" s="169">
        <v>42826.666666569421</v>
      </c>
      <c r="B2224" s="172">
        <v>20926.524381695002</v>
      </c>
      <c r="C2224">
        <f t="shared" si="35"/>
        <v>4</v>
      </c>
      <c r="D2224"/>
    </row>
    <row r="2225" spans="1:4" ht="16" x14ac:dyDescent="0.2">
      <c r="A2225" s="168">
        <v>42826.708333236085</v>
      </c>
      <c r="B2225" s="171">
        <v>21830.656961278386</v>
      </c>
      <c r="C2225">
        <f t="shared" si="35"/>
        <v>4</v>
      </c>
      <c r="D2225"/>
    </row>
    <row r="2226" spans="1:4" ht="16" x14ac:dyDescent="0.2">
      <c r="A2226" s="169">
        <v>42826.74999990275</v>
      </c>
      <c r="B2226" s="172">
        <v>22342.590424595426</v>
      </c>
      <c r="C2226">
        <f t="shared" ref="C2226:C2289" si="36">MONTH(A2226)</f>
        <v>4</v>
      </c>
      <c r="D2226"/>
    </row>
    <row r="2227" spans="1:4" ht="16" x14ac:dyDescent="0.2">
      <c r="A2227" s="168">
        <v>42826.791666569414</v>
      </c>
      <c r="B2227" s="171">
        <v>23457.293586110125</v>
      </c>
      <c r="C2227">
        <f t="shared" si="36"/>
        <v>4</v>
      </c>
      <c r="D2227"/>
    </row>
    <row r="2228" spans="1:4" ht="16" x14ac:dyDescent="0.2">
      <c r="A2228" s="169">
        <v>42826.833333236078</v>
      </c>
      <c r="B2228" s="172">
        <v>24792.233807967594</v>
      </c>
      <c r="C2228">
        <f t="shared" si="36"/>
        <v>4</v>
      </c>
      <c r="D2228"/>
    </row>
    <row r="2229" spans="1:4" ht="16" x14ac:dyDescent="0.2">
      <c r="A2229" s="168">
        <v>42826.874999902742</v>
      </c>
      <c r="B2229" s="171">
        <v>25190.66929900238</v>
      </c>
      <c r="C2229">
        <f t="shared" si="36"/>
        <v>4</v>
      </c>
      <c r="D2229"/>
    </row>
    <row r="2230" spans="1:4" ht="16" x14ac:dyDescent="0.2">
      <c r="A2230" s="169">
        <v>42826.916666569407</v>
      </c>
      <c r="B2230" s="172">
        <v>24432.812935463015</v>
      </c>
      <c r="C2230">
        <f t="shared" si="36"/>
        <v>4</v>
      </c>
      <c r="D2230"/>
    </row>
    <row r="2231" spans="1:4" ht="16" x14ac:dyDescent="0.2">
      <c r="A2231" s="168">
        <v>42826.958333236071</v>
      </c>
      <c r="B2231" s="171">
        <v>22972.725385835063</v>
      </c>
      <c r="C2231">
        <f t="shared" si="36"/>
        <v>4</v>
      </c>
      <c r="D2231"/>
    </row>
    <row r="2232" spans="1:4" ht="16" x14ac:dyDescent="0.2">
      <c r="A2232" s="169">
        <v>42826.999999902735</v>
      </c>
      <c r="B2232" s="172">
        <v>21330.973175307387</v>
      </c>
      <c r="C2232">
        <f t="shared" si="36"/>
        <v>4</v>
      </c>
      <c r="D2232"/>
    </row>
    <row r="2233" spans="1:4" ht="16" x14ac:dyDescent="0.2">
      <c r="A2233" s="168">
        <v>42827.041666569399</v>
      </c>
      <c r="B2233" s="171">
        <v>20152.404305709773</v>
      </c>
      <c r="C2233">
        <f t="shared" si="36"/>
        <v>4</v>
      </c>
      <c r="D2233"/>
    </row>
    <row r="2234" spans="1:4" ht="16" x14ac:dyDescent="0.2">
      <c r="A2234" s="169">
        <v>42827.083333236063</v>
      </c>
      <c r="B2234" s="172">
        <v>19271.260235776321</v>
      </c>
      <c r="C2234">
        <f t="shared" si="36"/>
        <v>4</v>
      </c>
      <c r="D2234"/>
    </row>
    <row r="2235" spans="1:4" ht="16" x14ac:dyDescent="0.2">
      <c r="A2235" s="168">
        <v>42827.124999902728</v>
      </c>
      <c r="B2235" s="171">
        <v>18669.091907850696</v>
      </c>
      <c r="C2235">
        <f t="shared" si="36"/>
        <v>4</v>
      </c>
      <c r="D2235"/>
    </row>
    <row r="2236" spans="1:4" ht="16" x14ac:dyDescent="0.2">
      <c r="A2236" s="169">
        <v>42827.166666569392</v>
      </c>
      <c r="B2236" s="172">
        <v>18367.867440552272</v>
      </c>
      <c r="C2236">
        <f t="shared" si="36"/>
        <v>4</v>
      </c>
      <c r="D2236"/>
    </row>
    <row r="2237" spans="1:4" ht="16" x14ac:dyDescent="0.2">
      <c r="A2237" s="168">
        <v>42827.208333236056</v>
      </c>
      <c r="B2237" s="171">
        <v>18295.895488890186</v>
      </c>
      <c r="C2237">
        <f t="shared" si="36"/>
        <v>4</v>
      </c>
      <c r="D2237"/>
    </row>
    <row r="2238" spans="1:4" ht="16" x14ac:dyDescent="0.2">
      <c r="A2238" s="169">
        <v>42827.24999990272</v>
      </c>
      <c r="B2238" s="172">
        <v>18677.661726421687</v>
      </c>
      <c r="C2238">
        <f t="shared" si="36"/>
        <v>4</v>
      </c>
      <c r="D2238"/>
    </row>
    <row r="2239" spans="1:4" ht="16" x14ac:dyDescent="0.2">
      <c r="A2239" s="168">
        <v>42827.291666569385</v>
      </c>
      <c r="B2239" s="171">
        <v>19097.170380425261</v>
      </c>
      <c r="C2239">
        <f t="shared" si="36"/>
        <v>4</v>
      </c>
      <c r="D2239"/>
    </row>
    <row r="2240" spans="1:4" ht="16" x14ac:dyDescent="0.2">
      <c r="A2240" s="169">
        <v>42827.333333236049</v>
      </c>
      <c r="B2240" s="172">
        <v>19151.31618772139</v>
      </c>
      <c r="C2240">
        <f t="shared" si="36"/>
        <v>4</v>
      </c>
      <c r="D2240"/>
    </row>
    <row r="2241" spans="1:4" ht="16" x14ac:dyDescent="0.2">
      <c r="A2241" s="168">
        <v>42827.374999902713</v>
      </c>
      <c r="B2241" s="171">
        <v>19413.739862646842</v>
      </c>
      <c r="C2241">
        <f t="shared" si="36"/>
        <v>4</v>
      </c>
      <c r="D2241"/>
    </row>
    <row r="2242" spans="1:4" ht="16" x14ac:dyDescent="0.2">
      <c r="A2242" s="169">
        <v>42827.416666569377</v>
      </c>
      <c r="B2242" s="172">
        <v>19654.676517079082</v>
      </c>
      <c r="C2242">
        <f t="shared" si="36"/>
        <v>4</v>
      </c>
      <c r="D2242"/>
    </row>
    <row r="2243" spans="1:4" ht="16" x14ac:dyDescent="0.2">
      <c r="A2243" s="168">
        <v>42827.458333236042</v>
      </c>
      <c r="B2243" s="171">
        <v>19470.974981486848</v>
      </c>
      <c r="C2243">
        <f t="shared" si="36"/>
        <v>4</v>
      </c>
      <c r="D2243"/>
    </row>
    <row r="2244" spans="1:4" ht="16" x14ac:dyDescent="0.2">
      <c r="A2244" s="169">
        <v>42827.499999902706</v>
      </c>
      <c r="B2244" s="172">
        <v>19390.792274575349</v>
      </c>
      <c r="C2244">
        <f t="shared" si="36"/>
        <v>4</v>
      </c>
      <c r="D2244"/>
    </row>
    <row r="2245" spans="1:4" ht="16" x14ac:dyDescent="0.2">
      <c r="A2245" s="168">
        <v>42827.54166656937</v>
      </c>
      <c r="B2245" s="171">
        <v>19325.266011754109</v>
      </c>
      <c r="C2245">
        <f t="shared" si="36"/>
        <v>4</v>
      </c>
      <c r="D2245"/>
    </row>
    <row r="2246" spans="1:4" ht="16" x14ac:dyDescent="0.2">
      <c r="A2246" s="169">
        <v>42827.583333236034</v>
      </c>
      <c r="B2246" s="172">
        <v>19534.06661182455</v>
      </c>
      <c r="C2246">
        <f t="shared" si="36"/>
        <v>4</v>
      </c>
      <c r="D2246"/>
    </row>
    <row r="2247" spans="1:4" ht="16" x14ac:dyDescent="0.2">
      <c r="A2247" s="168">
        <v>42827.624999902699</v>
      </c>
      <c r="B2247" s="171">
        <v>19908.800606547429</v>
      </c>
      <c r="C2247">
        <f t="shared" si="36"/>
        <v>4</v>
      </c>
      <c r="D2247"/>
    </row>
    <row r="2248" spans="1:4" ht="16" x14ac:dyDescent="0.2">
      <c r="A2248" s="169">
        <v>42827.666666569363</v>
      </c>
      <c r="B2248" s="172">
        <v>20454.135710630391</v>
      </c>
      <c r="C2248">
        <f t="shared" si="36"/>
        <v>4</v>
      </c>
      <c r="D2248"/>
    </row>
    <row r="2249" spans="1:4" ht="16" x14ac:dyDescent="0.2">
      <c r="A2249" s="168">
        <v>42827.708333236027</v>
      </c>
      <c r="B2249" s="171">
        <v>21657.044694281594</v>
      </c>
      <c r="C2249">
        <f t="shared" si="36"/>
        <v>4</v>
      </c>
      <c r="D2249"/>
    </row>
    <row r="2250" spans="1:4" ht="16" x14ac:dyDescent="0.2">
      <c r="A2250" s="169">
        <v>42827.749999902691</v>
      </c>
      <c r="B2250" s="172">
        <v>22651.059836754252</v>
      </c>
      <c r="C2250">
        <f t="shared" si="36"/>
        <v>4</v>
      </c>
      <c r="D2250"/>
    </row>
    <row r="2251" spans="1:4" ht="16" x14ac:dyDescent="0.2">
      <c r="A2251" s="168">
        <v>42827.791666569356</v>
      </c>
      <c r="B2251" s="171">
        <v>23810.711649280685</v>
      </c>
      <c r="C2251">
        <f t="shared" si="36"/>
        <v>4</v>
      </c>
      <c r="D2251"/>
    </row>
    <row r="2252" spans="1:4" ht="16" x14ac:dyDescent="0.2">
      <c r="A2252" s="169">
        <v>42827.83333323602</v>
      </c>
      <c r="B2252" s="172">
        <v>25438.421984925768</v>
      </c>
      <c r="C2252">
        <f t="shared" si="36"/>
        <v>4</v>
      </c>
      <c r="D2252"/>
    </row>
    <row r="2253" spans="1:4" ht="16" x14ac:dyDescent="0.2">
      <c r="A2253" s="168">
        <v>42827.874999902684</v>
      </c>
      <c r="B2253" s="171">
        <v>25987.536906245212</v>
      </c>
      <c r="C2253">
        <f t="shared" si="36"/>
        <v>4</v>
      </c>
      <c r="D2253"/>
    </row>
    <row r="2254" spans="1:4" ht="16" x14ac:dyDescent="0.2">
      <c r="A2254" s="169">
        <v>42827.916666569348</v>
      </c>
      <c r="B2254" s="172">
        <v>24790.016940864458</v>
      </c>
      <c r="C2254">
        <f t="shared" si="36"/>
        <v>4</v>
      </c>
      <c r="D2254"/>
    </row>
    <row r="2255" spans="1:4" ht="16" x14ac:dyDescent="0.2">
      <c r="A2255" s="168">
        <v>42827.958333236013</v>
      </c>
      <c r="B2255" s="171">
        <v>22899.654995708555</v>
      </c>
      <c r="C2255">
        <f t="shared" si="36"/>
        <v>4</v>
      </c>
      <c r="D2255"/>
    </row>
    <row r="2256" spans="1:4" ht="16" x14ac:dyDescent="0.2">
      <c r="A2256" s="169">
        <v>42827.999999902677</v>
      </c>
      <c r="B2256" s="172">
        <v>20968.555226549688</v>
      </c>
      <c r="C2256">
        <f t="shared" si="36"/>
        <v>4</v>
      </c>
      <c r="D2256"/>
    </row>
    <row r="2257" spans="1:4" ht="16" x14ac:dyDescent="0.2">
      <c r="A2257" s="168">
        <v>42828.041666569341</v>
      </c>
      <c r="B2257" s="171">
        <v>19718.914871260466</v>
      </c>
      <c r="C2257">
        <f t="shared" si="36"/>
        <v>4</v>
      </c>
      <c r="D2257"/>
    </row>
    <row r="2258" spans="1:4" ht="16" x14ac:dyDescent="0.2">
      <c r="A2258" s="169">
        <v>42828.083333236005</v>
      </c>
      <c r="B2258" s="172">
        <v>19405.128334422989</v>
      </c>
      <c r="C2258">
        <f t="shared" si="36"/>
        <v>4</v>
      </c>
      <c r="D2258"/>
    </row>
    <row r="2259" spans="1:4" ht="16" x14ac:dyDescent="0.2">
      <c r="A2259" s="168">
        <v>42828.12499990267</v>
      </c>
      <c r="B2259" s="171">
        <v>19131.256518807964</v>
      </c>
      <c r="C2259">
        <f t="shared" si="36"/>
        <v>4</v>
      </c>
      <c r="D2259"/>
    </row>
    <row r="2260" spans="1:4" ht="16" x14ac:dyDescent="0.2">
      <c r="A2260" s="169">
        <v>42828.166666569334</v>
      </c>
      <c r="B2260" s="172">
        <v>18877.999754641081</v>
      </c>
      <c r="C2260">
        <f t="shared" si="36"/>
        <v>4</v>
      </c>
      <c r="D2260"/>
    </row>
    <row r="2261" spans="1:4" ht="16" x14ac:dyDescent="0.2">
      <c r="A2261" s="168">
        <v>42828.208333235998</v>
      </c>
      <c r="B2261" s="171">
        <v>19247.018059002534</v>
      </c>
      <c r="C2261">
        <f t="shared" si="36"/>
        <v>4</v>
      </c>
      <c r="D2261"/>
    </row>
    <row r="2262" spans="1:4" ht="16" x14ac:dyDescent="0.2">
      <c r="A2262" s="169">
        <v>42828.249999902662</v>
      </c>
      <c r="B2262" s="172">
        <v>20647.163763871533</v>
      </c>
      <c r="C2262">
        <f t="shared" si="36"/>
        <v>4</v>
      </c>
      <c r="D2262"/>
    </row>
    <row r="2263" spans="1:4" ht="16" x14ac:dyDescent="0.2">
      <c r="A2263" s="168">
        <v>42828.291666569326</v>
      </c>
      <c r="B2263" s="171">
        <v>22881.123048110265</v>
      </c>
      <c r="C2263">
        <f t="shared" si="36"/>
        <v>4</v>
      </c>
      <c r="D2263"/>
    </row>
    <row r="2264" spans="1:4" ht="16" x14ac:dyDescent="0.2">
      <c r="A2264" s="169">
        <v>42828.333333235991</v>
      </c>
      <c r="B2264" s="172">
        <v>24007.841580539422</v>
      </c>
      <c r="C2264">
        <f t="shared" si="36"/>
        <v>4</v>
      </c>
      <c r="D2264"/>
    </row>
    <row r="2265" spans="1:4" ht="16" x14ac:dyDescent="0.2">
      <c r="A2265" s="168">
        <v>42828.374999902655</v>
      </c>
      <c r="B2265" s="171">
        <v>24057.013761158345</v>
      </c>
      <c r="C2265">
        <f t="shared" si="36"/>
        <v>4</v>
      </c>
      <c r="D2265"/>
    </row>
    <row r="2266" spans="1:4" ht="16" x14ac:dyDescent="0.2">
      <c r="A2266" s="169">
        <v>42828.416666569319</v>
      </c>
      <c r="B2266" s="172">
        <v>23638.154834101242</v>
      </c>
      <c r="C2266">
        <f t="shared" si="36"/>
        <v>4</v>
      </c>
      <c r="D2266"/>
    </row>
    <row r="2267" spans="1:4" ht="16" x14ac:dyDescent="0.2">
      <c r="A2267" s="168">
        <v>42828.458333235983</v>
      </c>
      <c r="B2267" s="171">
        <v>23400.815916633012</v>
      </c>
      <c r="C2267">
        <f t="shared" si="36"/>
        <v>4</v>
      </c>
      <c r="D2267"/>
    </row>
    <row r="2268" spans="1:4" ht="16" x14ac:dyDescent="0.2">
      <c r="A2268" s="169">
        <v>42828.499999902648</v>
      </c>
      <c r="B2268" s="172">
        <v>23583.801233949693</v>
      </c>
      <c r="C2268">
        <f t="shared" si="36"/>
        <v>4</v>
      </c>
      <c r="D2268"/>
    </row>
    <row r="2269" spans="1:4" ht="16" x14ac:dyDescent="0.2">
      <c r="A2269" s="168">
        <v>42828.541666569312</v>
      </c>
      <c r="B2269" s="171">
        <v>23383.1805625708</v>
      </c>
      <c r="C2269">
        <f t="shared" si="36"/>
        <v>4</v>
      </c>
      <c r="D2269"/>
    </row>
    <row r="2270" spans="1:4" ht="16" x14ac:dyDescent="0.2">
      <c r="A2270" s="169">
        <v>42828.583333235976</v>
      </c>
      <c r="B2270" s="172">
        <v>23533.390447539787</v>
      </c>
      <c r="C2270">
        <f t="shared" si="36"/>
        <v>4</v>
      </c>
      <c r="D2270"/>
    </row>
    <row r="2271" spans="1:4" ht="16" x14ac:dyDescent="0.2">
      <c r="A2271" s="168">
        <v>42828.62499990264</v>
      </c>
      <c r="B2271" s="171">
        <v>23662.352159285008</v>
      </c>
      <c r="C2271">
        <f t="shared" si="36"/>
        <v>4</v>
      </c>
      <c r="D2271"/>
    </row>
    <row r="2272" spans="1:4" ht="16" x14ac:dyDescent="0.2">
      <c r="A2272" s="169">
        <v>42828.666666569305</v>
      </c>
      <c r="B2272" s="172">
        <v>23834.956112531596</v>
      </c>
      <c r="C2272">
        <f t="shared" si="36"/>
        <v>4</v>
      </c>
      <c r="D2272"/>
    </row>
    <row r="2273" spans="1:4" ht="16" x14ac:dyDescent="0.2">
      <c r="A2273" s="168">
        <v>42828.708333235969</v>
      </c>
      <c r="B2273" s="171">
        <v>24313.199988152792</v>
      </c>
      <c r="C2273">
        <f t="shared" si="36"/>
        <v>4</v>
      </c>
      <c r="D2273"/>
    </row>
    <row r="2274" spans="1:4" ht="16" x14ac:dyDescent="0.2">
      <c r="A2274" s="169">
        <v>42828.749999902633</v>
      </c>
      <c r="B2274" s="172">
        <v>24926.804232229053</v>
      </c>
      <c r="C2274">
        <f t="shared" si="36"/>
        <v>4</v>
      </c>
      <c r="D2274"/>
    </row>
    <row r="2275" spans="1:4" ht="16" x14ac:dyDescent="0.2">
      <c r="A2275" s="168">
        <v>42828.791666569297</v>
      </c>
      <c r="B2275" s="171">
        <v>25614.303568766125</v>
      </c>
      <c r="C2275">
        <f t="shared" si="36"/>
        <v>4</v>
      </c>
      <c r="D2275"/>
    </row>
    <row r="2276" spans="1:4" ht="16" x14ac:dyDescent="0.2">
      <c r="A2276" s="169">
        <v>42828.833333235962</v>
      </c>
      <c r="B2276" s="172">
        <v>27000.090099486351</v>
      </c>
      <c r="C2276">
        <f t="shared" si="36"/>
        <v>4</v>
      </c>
      <c r="D2276"/>
    </row>
    <row r="2277" spans="1:4" ht="16" x14ac:dyDescent="0.2">
      <c r="A2277" s="168">
        <v>42828.874999902626</v>
      </c>
      <c r="B2277" s="171">
        <v>27204.702910422733</v>
      </c>
      <c r="C2277">
        <f t="shared" si="36"/>
        <v>4</v>
      </c>
      <c r="D2277"/>
    </row>
    <row r="2278" spans="1:4" ht="16" x14ac:dyDescent="0.2">
      <c r="A2278" s="169">
        <v>42828.91666656929</v>
      </c>
      <c r="B2278" s="172">
        <v>25924.403241301163</v>
      </c>
      <c r="C2278">
        <f t="shared" si="36"/>
        <v>4</v>
      </c>
      <c r="D2278"/>
    </row>
    <row r="2279" spans="1:4" ht="16" x14ac:dyDescent="0.2">
      <c r="A2279" s="168">
        <v>42828.958333235954</v>
      </c>
      <c r="B2279" s="171">
        <v>23794.517140353586</v>
      </c>
      <c r="C2279">
        <f t="shared" si="36"/>
        <v>4</v>
      </c>
      <c r="D2279"/>
    </row>
    <row r="2280" spans="1:4" ht="16" x14ac:dyDescent="0.2">
      <c r="A2280" s="169">
        <v>42828.999999902619</v>
      </c>
      <c r="B2280" s="172">
        <v>21922.63900639255</v>
      </c>
      <c r="C2280">
        <f t="shared" si="36"/>
        <v>4</v>
      </c>
      <c r="D2280"/>
    </row>
    <row r="2281" spans="1:4" ht="16" x14ac:dyDescent="0.2">
      <c r="A2281" s="168">
        <v>42829.041666569283</v>
      </c>
      <c r="B2281" s="171">
        <v>20554.875802541534</v>
      </c>
      <c r="C2281">
        <f t="shared" si="36"/>
        <v>4</v>
      </c>
      <c r="D2281"/>
    </row>
    <row r="2282" spans="1:4" ht="16" x14ac:dyDescent="0.2">
      <c r="A2282" s="169">
        <v>42829.083333235947</v>
      </c>
      <c r="B2282" s="172">
        <v>19747.692414916201</v>
      </c>
      <c r="C2282">
        <f t="shared" si="36"/>
        <v>4</v>
      </c>
      <c r="D2282"/>
    </row>
    <row r="2283" spans="1:4" ht="16" x14ac:dyDescent="0.2">
      <c r="A2283" s="168">
        <v>42829.124999902611</v>
      </c>
      <c r="B2283" s="171">
        <v>19249.946028425926</v>
      </c>
      <c r="C2283">
        <f t="shared" si="36"/>
        <v>4</v>
      </c>
      <c r="D2283"/>
    </row>
    <row r="2284" spans="1:4" ht="16" x14ac:dyDescent="0.2">
      <c r="A2284" s="169">
        <v>42829.166666569276</v>
      </c>
      <c r="B2284" s="172">
        <v>19006.041092434873</v>
      </c>
      <c r="C2284">
        <f t="shared" si="36"/>
        <v>4</v>
      </c>
      <c r="D2284"/>
    </row>
    <row r="2285" spans="1:4" ht="16" x14ac:dyDescent="0.2">
      <c r="A2285" s="168">
        <v>42829.20833323594</v>
      </c>
      <c r="B2285" s="171">
        <v>19523.678555198097</v>
      </c>
      <c r="C2285">
        <f t="shared" si="36"/>
        <v>4</v>
      </c>
      <c r="D2285"/>
    </row>
    <row r="2286" spans="1:4" ht="16" x14ac:dyDescent="0.2">
      <c r="A2286" s="169">
        <v>42829.249999902604</v>
      </c>
      <c r="B2286" s="172">
        <v>21107.44601068832</v>
      </c>
      <c r="C2286">
        <f t="shared" si="36"/>
        <v>4</v>
      </c>
      <c r="D2286"/>
    </row>
    <row r="2287" spans="1:4" ht="16" x14ac:dyDescent="0.2">
      <c r="A2287" s="168">
        <v>42829.291666569268</v>
      </c>
      <c r="B2287" s="171">
        <v>23437.539216293189</v>
      </c>
      <c r="C2287">
        <f t="shared" si="36"/>
        <v>4</v>
      </c>
      <c r="D2287"/>
    </row>
    <row r="2288" spans="1:4" ht="16" x14ac:dyDescent="0.2">
      <c r="A2288" s="169">
        <v>42829.333333235933</v>
      </c>
      <c r="B2288" s="172">
        <v>24590.583916170504</v>
      </c>
      <c r="C2288">
        <f t="shared" si="36"/>
        <v>4</v>
      </c>
      <c r="D2288"/>
    </row>
    <row r="2289" spans="1:4" ht="16" x14ac:dyDescent="0.2">
      <c r="A2289" s="168">
        <v>42829.374999902597</v>
      </c>
      <c r="B2289" s="171">
        <v>24499.098742547143</v>
      </c>
      <c r="C2289">
        <f t="shared" si="36"/>
        <v>4</v>
      </c>
      <c r="D2289"/>
    </row>
    <row r="2290" spans="1:4" ht="16" x14ac:dyDescent="0.2">
      <c r="A2290" s="169">
        <v>42829.416666569261</v>
      </c>
      <c r="B2290" s="172">
        <v>24035.047161132032</v>
      </c>
      <c r="C2290">
        <f t="shared" ref="C2290:C2353" si="37">MONTH(A2290)</f>
        <v>4</v>
      </c>
      <c r="D2290"/>
    </row>
    <row r="2291" spans="1:4" ht="16" x14ac:dyDescent="0.2">
      <c r="A2291" s="168">
        <v>42829.458333235925</v>
      </c>
      <c r="B2291" s="171">
        <v>23725.448584026486</v>
      </c>
      <c r="C2291">
        <f t="shared" si="37"/>
        <v>4</v>
      </c>
      <c r="D2291"/>
    </row>
    <row r="2292" spans="1:4" ht="16" x14ac:dyDescent="0.2">
      <c r="A2292" s="169">
        <v>42829.499999902589</v>
      </c>
      <c r="B2292" s="172">
        <v>23607.69649682791</v>
      </c>
      <c r="C2292">
        <f t="shared" si="37"/>
        <v>4</v>
      </c>
      <c r="D2292"/>
    </row>
    <row r="2293" spans="1:4" ht="16" x14ac:dyDescent="0.2">
      <c r="A2293" s="168">
        <v>42829.541666569254</v>
      </c>
      <c r="B2293" s="171">
        <v>23458.252358631755</v>
      </c>
      <c r="C2293">
        <f t="shared" si="37"/>
        <v>4</v>
      </c>
      <c r="D2293"/>
    </row>
    <row r="2294" spans="1:4" ht="16" x14ac:dyDescent="0.2">
      <c r="A2294" s="169">
        <v>42829.583333235918</v>
      </c>
      <c r="B2294" s="172">
        <v>23917.1970661454</v>
      </c>
      <c r="C2294">
        <f t="shared" si="37"/>
        <v>4</v>
      </c>
      <c r="D2294"/>
    </row>
    <row r="2295" spans="1:4" ht="16" x14ac:dyDescent="0.2">
      <c r="A2295" s="168">
        <v>42829.624999902582</v>
      </c>
      <c r="B2295" s="171">
        <v>24455.967629199764</v>
      </c>
      <c r="C2295">
        <f t="shared" si="37"/>
        <v>4</v>
      </c>
      <c r="D2295"/>
    </row>
    <row r="2296" spans="1:4" ht="16" x14ac:dyDescent="0.2">
      <c r="A2296" s="169">
        <v>42829.666666569246</v>
      </c>
      <c r="B2296" s="172">
        <v>24905.249461424592</v>
      </c>
      <c r="C2296">
        <f t="shared" si="37"/>
        <v>4</v>
      </c>
      <c r="D2296"/>
    </row>
    <row r="2297" spans="1:4" ht="16" x14ac:dyDescent="0.2">
      <c r="A2297" s="168">
        <v>42829.708333235911</v>
      </c>
      <c r="B2297" s="171">
        <v>25438.818644758547</v>
      </c>
      <c r="C2297">
        <f t="shared" si="37"/>
        <v>4</v>
      </c>
      <c r="D2297"/>
    </row>
    <row r="2298" spans="1:4" ht="16" x14ac:dyDescent="0.2">
      <c r="A2298" s="169">
        <v>42829.749999902575</v>
      </c>
      <c r="B2298" s="172">
        <v>26009.259389084502</v>
      </c>
      <c r="C2298">
        <f t="shared" si="37"/>
        <v>4</v>
      </c>
      <c r="D2298"/>
    </row>
    <row r="2299" spans="1:4" ht="16" x14ac:dyDescent="0.2">
      <c r="A2299" s="168">
        <v>42829.791666569239</v>
      </c>
      <c r="B2299" s="171">
        <v>26412.583553082331</v>
      </c>
      <c r="C2299">
        <f t="shared" si="37"/>
        <v>4</v>
      </c>
      <c r="D2299"/>
    </row>
    <row r="2300" spans="1:4" ht="16" x14ac:dyDescent="0.2">
      <c r="A2300" s="169">
        <v>42829.833333235903</v>
      </c>
      <c r="B2300" s="172">
        <v>27806.03673134269</v>
      </c>
      <c r="C2300">
        <f t="shared" si="37"/>
        <v>4</v>
      </c>
      <c r="D2300"/>
    </row>
    <row r="2301" spans="1:4" ht="16" x14ac:dyDescent="0.2">
      <c r="A2301" s="168">
        <v>42829.874999902568</v>
      </c>
      <c r="B2301" s="171">
        <v>27976.388369836237</v>
      </c>
      <c r="C2301">
        <f t="shared" si="37"/>
        <v>4</v>
      </c>
      <c r="D2301"/>
    </row>
    <row r="2302" spans="1:4" ht="16" x14ac:dyDescent="0.2">
      <c r="A2302" s="169">
        <v>42829.916666569232</v>
      </c>
      <c r="B2302" s="172">
        <v>26588.402760318768</v>
      </c>
      <c r="C2302">
        <f t="shared" si="37"/>
        <v>4</v>
      </c>
      <c r="D2302"/>
    </row>
    <row r="2303" spans="1:4" ht="16" x14ac:dyDescent="0.2">
      <c r="A2303" s="168">
        <v>42829.958333235896</v>
      </c>
      <c r="B2303" s="171">
        <v>24403.127476943409</v>
      </c>
      <c r="C2303">
        <f t="shared" si="37"/>
        <v>4</v>
      </c>
      <c r="D2303"/>
    </row>
    <row r="2304" spans="1:4" ht="16" x14ac:dyDescent="0.2">
      <c r="A2304" s="169">
        <v>42829.99999990256</v>
      </c>
      <c r="B2304" s="172">
        <v>22371.36687410473</v>
      </c>
      <c r="C2304">
        <f t="shared" si="37"/>
        <v>4</v>
      </c>
      <c r="D2304"/>
    </row>
    <row r="2305" spans="1:4" ht="16" x14ac:dyDescent="0.2">
      <c r="A2305" s="168">
        <v>42830.041666569225</v>
      </c>
      <c r="B2305" s="171">
        <v>21094.942020141374</v>
      </c>
      <c r="C2305">
        <f t="shared" si="37"/>
        <v>4</v>
      </c>
      <c r="D2305"/>
    </row>
    <row r="2306" spans="1:4" ht="16" x14ac:dyDescent="0.2">
      <c r="A2306" s="169">
        <v>42830.083333235889</v>
      </c>
      <c r="B2306" s="172">
        <v>20239.521354490669</v>
      </c>
      <c r="C2306">
        <f t="shared" si="37"/>
        <v>4</v>
      </c>
      <c r="D2306"/>
    </row>
    <row r="2307" spans="1:4" ht="16" x14ac:dyDescent="0.2">
      <c r="A2307" s="168">
        <v>42830.124999902553</v>
      </c>
      <c r="B2307" s="171">
        <v>19726.574542823259</v>
      </c>
      <c r="C2307">
        <f t="shared" si="37"/>
        <v>4</v>
      </c>
      <c r="D2307"/>
    </row>
    <row r="2308" spans="1:4" ht="16" x14ac:dyDescent="0.2">
      <c r="A2308" s="169">
        <v>42830.166666569217</v>
      </c>
      <c r="B2308" s="172">
        <v>19584.315540008527</v>
      </c>
      <c r="C2308">
        <f t="shared" si="37"/>
        <v>4</v>
      </c>
      <c r="D2308"/>
    </row>
    <row r="2309" spans="1:4" ht="16" x14ac:dyDescent="0.2">
      <c r="A2309" s="168">
        <v>42830.208333235882</v>
      </c>
      <c r="B2309" s="171">
        <v>20091.378622849948</v>
      </c>
      <c r="C2309">
        <f t="shared" si="37"/>
        <v>4</v>
      </c>
      <c r="D2309"/>
    </row>
    <row r="2310" spans="1:4" ht="16" x14ac:dyDescent="0.2">
      <c r="A2310" s="169">
        <v>42830.249999902546</v>
      </c>
      <c r="B2310" s="172">
        <v>21448.099113662774</v>
      </c>
      <c r="C2310">
        <f t="shared" si="37"/>
        <v>4</v>
      </c>
      <c r="D2310"/>
    </row>
    <row r="2311" spans="1:4" ht="16" x14ac:dyDescent="0.2">
      <c r="A2311" s="168">
        <v>42830.29166656921</v>
      </c>
      <c r="B2311" s="171">
        <v>23591.307349881794</v>
      </c>
      <c r="C2311">
        <f t="shared" si="37"/>
        <v>4</v>
      </c>
      <c r="D2311"/>
    </row>
    <row r="2312" spans="1:4" ht="16" x14ac:dyDescent="0.2">
      <c r="A2312" s="169">
        <v>42830.333333235874</v>
      </c>
      <c r="B2312" s="172">
        <v>24596.249304835317</v>
      </c>
      <c r="C2312">
        <f t="shared" si="37"/>
        <v>4</v>
      </c>
      <c r="D2312"/>
    </row>
    <row r="2313" spans="1:4" ht="16" x14ac:dyDescent="0.2">
      <c r="A2313" s="168">
        <v>42830.374999902539</v>
      </c>
      <c r="B2313" s="171">
        <v>24767.721822892941</v>
      </c>
      <c r="C2313">
        <f t="shared" si="37"/>
        <v>4</v>
      </c>
      <c r="D2313"/>
    </row>
    <row r="2314" spans="1:4" ht="16" x14ac:dyDescent="0.2">
      <c r="A2314" s="169">
        <v>42830.416666569203</v>
      </c>
      <c r="B2314" s="172">
        <v>24618.525287787965</v>
      </c>
      <c r="C2314">
        <f t="shared" si="37"/>
        <v>4</v>
      </c>
      <c r="D2314"/>
    </row>
    <row r="2315" spans="1:4" ht="16" x14ac:dyDescent="0.2">
      <c r="A2315" s="168">
        <v>42830.458333235867</v>
      </c>
      <c r="B2315" s="171">
        <v>24609.749213589363</v>
      </c>
      <c r="C2315">
        <f t="shared" si="37"/>
        <v>4</v>
      </c>
      <c r="D2315"/>
    </row>
    <row r="2316" spans="1:4" ht="16" x14ac:dyDescent="0.2">
      <c r="A2316" s="169">
        <v>42830.499999902531</v>
      </c>
      <c r="B2316" s="172">
        <v>24815.585652796864</v>
      </c>
      <c r="C2316">
        <f t="shared" si="37"/>
        <v>4</v>
      </c>
      <c r="D2316"/>
    </row>
    <row r="2317" spans="1:4" ht="16" x14ac:dyDescent="0.2">
      <c r="A2317" s="168">
        <v>42830.541666569196</v>
      </c>
      <c r="B2317" s="171">
        <v>24996.698414337701</v>
      </c>
      <c r="C2317">
        <f t="shared" si="37"/>
        <v>4</v>
      </c>
      <c r="D2317"/>
    </row>
    <row r="2318" spans="1:4" ht="16" x14ac:dyDescent="0.2">
      <c r="A2318" s="169">
        <v>42830.58333323586</v>
      </c>
      <c r="B2318" s="172">
        <v>25436.457126392674</v>
      </c>
      <c r="C2318">
        <f t="shared" si="37"/>
        <v>4</v>
      </c>
      <c r="D2318"/>
    </row>
    <row r="2319" spans="1:4" ht="16" x14ac:dyDescent="0.2">
      <c r="A2319" s="168">
        <v>42830.624999902524</v>
      </c>
      <c r="B2319" s="171">
        <v>25895.003948481266</v>
      </c>
      <c r="C2319">
        <f t="shared" si="37"/>
        <v>4</v>
      </c>
      <c r="D2319"/>
    </row>
    <row r="2320" spans="1:4" ht="16" x14ac:dyDescent="0.2">
      <c r="A2320" s="169">
        <v>42830.666666569188</v>
      </c>
      <c r="B2320" s="172">
        <v>26346.801659978693</v>
      </c>
      <c r="C2320">
        <f t="shared" si="37"/>
        <v>4</v>
      </c>
      <c r="D2320"/>
    </row>
    <row r="2321" spans="1:4" ht="16" x14ac:dyDescent="0.2">
      <c r="A2321" s="168">
        <v>42830.708333235852</v>
      </c>
      <c r="B2321" s="171">
        <v>26811.639875342804</v>
      </c>
      <c r="C2321">
        <f t="shared" si="37"/>
        <v>4</v>
      </c>
      <c r="D2321"/>
    </row>
    <row r="2322" spans="1:4" ht="16" x14ac:dyDescent="0.2">
      <c r="A2322" s="169">
        <v>42830.749999902517</v>
      </c>
      <c r="B2322" s="172">
        <v>27206.41434226662</v>
      </c>
      <c r="C2322">
        <f t="shared" si="37"/>
        <v>4</v>
      </c>
      <c r="D2322"/>
    </row>
    <row r="2323" spans="1:4" ht="16" x14ac:dyDescent="0.2">
      <c r="A2323" s="168">
        <v>42830.791666569181</v>
      </c>
      <c r="B2323" s="171">
        <v>27421.771616698272</v>
      </c>
      <c r="C2323">
        <f t="shared" si="37"/>
        <v>4</v>
      </c>
      <c r="D2323"/>
    </row>
    <row r="2324" spans="1:4" ht="16" x14ac:dyDescent="0.2">
      <c r="A2324" s="169">
        <v>42830.833333235845</v>
      </c>
      <c r="B2324" s="172">
        <v>28487.160728768813</v>
      </c>
      <c r="C2324">
        <f t="shared" si="37"/>
        <v>4</v>
      </c>
      <c r="D2324"/>
    </row>
    <row r="2325" spans="1:4" ht="16" x14ac:dyDescent="0.2">
      <c r="A2325" s="168">
        <v>42830.874999902509</v>
      </c>
      <c r="B2325" s="171">
        <v>28620.669755858547</v>
      </c>
      <c r="C2325">
        <f t="shared" si="37"/>
        <v>4</v>
      </c>
      <c r="D2325"/>
    </row>
    <row r="2326" spans="1:4" ht="16" x14ac:dyDescent="0.2">
      <c r="A2326" s="169">
        <v>42830.916666569174</v>
      </c>
      <c r="B2326" s="172">
        <v>27196.336232482743</v>
      </c>
      <c r="C2326">
        <f t="shared" si="37"/>
        <v>4</v>
      </c>
      <c r="D2326"/>
    </row>
    <row r="2327" spans="1:4" ht="16" x14ac:dyDescent="0.2">
      <c r="A2327" s="168">
        <v>42830.958333235838</v>
      </c>
      <c r="B2327" s="171">
        <v>25017.653434904823</v>
      </c>
      <c r="C2327">
        <f t="shared" si="37"/>
        <v>4</v>
      </c>
      <c r="D2327"/>
    </row>
    <row r="2328" spans="1:4" ht="16" x14ac:dyDescent="0.2">
      <c r="A2328" s="169">
        <v>42830.999999902502</v>
      </c>
      <c r="B2328" s="172">
        <v>22856.601501096447</v>
      </c>
      <c r="C2328">
        <f t="shared" si="37"/>
        <v>4</v>
      </c>
      <c r="D2328"/>
    </row>
    <row r="2329" spans="1:4" ht="16" x14ac:dyDescent="0.2">
      <c r="A2329" s="168">
        <v>42831.041666569166</v>
      </c>
      <c r="B2329" s="171">
        <v>21399.707828931336</v>
      </c>
      <c r="C2329">
        <f t="shared" si="37"/>
        <v>4</v>
      </c>
      <c r="D2329"/>
    </row>
    <row r="2330" spans="1:4" ht="16" x14ac:dyDescent="0.2">
      <c r="A2330" s="169">
        <v>42831.083333235831</v>
      </c>
      <c r="B2330" s="172">
        <v>20357.891338489269</v>
      </c>
      <c r="C2330">
        <f t="shared" si="37"/>
        <v>4</v>
      </c>
      <c r="D2330"/>
    </row>
    <row r="2331" spans="1:4" ht="16" x14ac:dyDescent="0.2">
      <c r="A2331" s="168">
        <v>42831.124999902495</v>
      </c>
      <c r="B2331" s="171">
        <v>19809.898236006713</v>
      </c>
      <c r="C2331">
        <f t="shared" si="37"/>
        <v>4</v>
      </c>
      <c r="D2331"/>
    </row>
    <row r="2332" spans="1:4" ht="16" x14ac:dyDescent="0.2">
      <c r="A2332" s="169">
        <v>42831.166666569159</v>
      </c>
      <c r="B2332" s="172">
        <v>19584.204562898733</v>
      </c>
      <c r="C2332">
        <f t="shared" si="37"/>
        <v>4</v>
      </c>
      <c r="D2332"/>
    </row>
    <row r="2333" spans="1:4" ht="16" x14ac:dyDescent="0.2">
      <c r="A2333" s="168">
        <v>42831.208333235823</v>
      </c>
      <c r="B2333" s="171">
        <v>19994.105112533322</v>
      </c>
      <c r="C2333">
        <f t="shared" si="37"/>
        <v>4</v>
      </c>
      <c r="D2333"/>
    </row>
    <row r="2334" spans="1:4" ht="16" x14ac:dyDescent="0.2">
      <c r="A2334" s="169">
        <v>42831.249999902488</v>
      </c>
      <c r="B2334" s="172">
        <v>21448.760225173508</v>
      </c>
      <c r="C2334">
        <f t="shared" si="37"/>
        <v>4</v>
      </c>
      <c r="D2334"/>
    </row>
    <row r="2335" spans="1:4" ht="16" x14ac:dyDescent="0.2">
      <c r="A2335" s="168">
        <v>42831.291666569152</v>
      </c>
      <c r="B2335" s="171">
        <v>23551.762755044849</v>
      </c>
      <c r="C2335">
        <f t="shared" si="37"/>
        <v>4</v>
      </c>
      <c r="D2335"/>
    </row>
    <row r="2336" spans="1:4" ht="16" x14ac:dyDescent="0.2">
      <c r="A2336" s="169">
        <v>42831.333333235816</v>
      </c>
      <c r="B2336" s="172">
        <v>24897.89325947018</v>
      </c>
      <c r="C2336">
        <f t="shared" si="37"/>
        <v>4</v>
      </c>
      <c r="D2336"/>
    </row>
    <row r="2337" spans="1:4" ht="16" x14ac:dyDescent="0.2">
      <c r="A2337" s="168">
        <v>42831.37499990248</v>
      </c>
      <c r="B2337" s="171">
        <v>25628.258680032664</v>
      </c>
      <c r="C2337">
        <f t="shared" si="37"/>
        <v>4</v>
      </c>
      <c r="D2337"/>
    </row>
    <row r="2338" spans="1:4" ht="16" x14ac:dyDescent="0.2">
      <c r="A2338" s="169">
        <v>42831.416666569145</v>
      </c>
      <c r="B2338" s="172">
        <v>25626.542613810409</v>
      </c>
      <c r="C2338">
        <f t="shared" si="37"/>
        <v>4</v>
      </c>
      <c r="D2338"/>
    </row>
    <row r="2339" spans="1:4" ht="16" x14ac:dyDescent="0.2">
      <c r="A2339" s="168">
        <v>42831.458333235809</v>
      </c>
      <c r="B2339" s="171">
        <v>25659.337674970047</v>
      </c>
      <c r="C2339">
        <f t="shared" si="37"/>
        <v>4</v>
      </c>
      <c r="D2339"/>
    </row>
    <row r="2340" spans="1:4" ht="16" x14ac:dyDescent="0.2">
      <c r="A2340" s="169">
        <v>42831.499999902473</v>
      </c>
      <c r="B2340" s="172">
        <v>25922.928271541288</v>
      </c>
      <c r="C2340">
        <f t="shared" si="37"/>
        <v>4</v>
      </c>
      <c r="D2340"/>
    </row>
    <row r="2341" spans="1:4" ht="16" x14ac:dyDescent="0.2">
      <c r="A2341" s="168">
        <v>42831.541666569137</v>
      </c>
      <c r="B2341" s="171">
        <v>26199.432854876668</v>
      </c>
      <c r="C2341">
        <f t="shared" si="37"/>
        <v>4</v>
      </c>
      <c r="D2341"/>
    </row>
    <row r="2342" spans="1:4" ht="16" x14ac:dyDescent="0.2">
      <c r="A2342" s="169">
        <v>42831.583333235802</v>
      </c>
      <c r="B2342" s="172">
        <v>26304.863872561895</v>
      </c>
      <c r="C2342">
        <f t="shared" si="37"/>
        <v>4</v>
      </c>
      <c r="D2342"/>
    </row>
    <row r="2343" spans="1:4" ht="16" x14ac:dyDescent="0.2">
      <c r="A2343" s="168">
        <v>42831.624999902466</v>
      </c>
      <c r="B2343" s="171">
        <v>26195.57218941065</v>
      </c>
      <c r="C2343">
        <f t="shared" si="37"/>
        <v>4</v>
      </c>
      <c r="D2343"/>
    </row>
    <row r="2344" spans="1:4" ht="16" x14ac:dyDescent="0.2">
      <c r="A2344" s="169">
        <v>42831.66666656913</v>
      </c>
      <c r="B2344" s="172">
        <v>26480.935660374049</v>
      </c>
      <c r="C2344">
        <f t="shared" si="37"/>
        <v>4</v>
      </c>
      <c r="D2344"/>
    </row>
    <row r="2345" spans="1:4" ht="16" x14ac:dyDescent="0.2">
      <c r="A2345" s="168">
        <v>42831.708333235794</v>
      </c>
      <c r="B2345" s="171">
        <v>26422.882274443782</v>
      </c>
      <c r="C2345">
        <f t="shared" si="37"/>
        <v>4</v>
      </c>
      <c r="D2345"/>
    </row>
    <row r="2346" spans="1:4" ht="16" x14ac:dyDescent="0.2">
      <c r="A2346" s="169">
        <v>42831.749999902459</v>
      </c>
      <c r="B2346" s="172">
        <v>26521.838328160527</v>
      </c>
      <c r="C2346">
        <f t="shared" si="37"/>
        <v>4</v>
      </c>
      <c r="D2346"/>
    </row>
    <row r="2347" spans="1:4" ht="16" x14ac:dyDescent="0.2">
      <c r="A2347" s="168">
        <v>42831.791666569123</v>
      </c>
      <c r="B2347" s="171">
        <v>26800.817976940234</v>
      </c>
      <c r="C2347">
        <f t="shared" si="37"/>
        <v>4</v>
      </c>
      <c r="D2347"/>
    </row>
    <row r="2348" spans="1:4" ht="16" x14ac:dyDescent="0.2">
      <c r="A2348" s="169">
        <v>42831.833333235787</v>
      </c>
      <c r="B2348" s="172">
        <v>27800.473268105819</v>
      </c>
      <c r="C2348">
        <f t="shared" si="37"/>
        <v>4</v>
      </c>
      <c r="D2348"/>
    </row>
    <row r="2349" spans="1:4" ht="16" x14ac:dyDescent="0.2">
      <c r="A2349" s="168">
        <v>42831.874999902451</v>
      </c>
      <c r="B2349" s="171">
        <v>27696.872588294238</v>
      </c>
      <c r="C2349">
        <f t="shared" si="37"/>
        <v>4</v>
      </c>
      <c r="D2349"/>
    </row>
    <row r="2350" spans="1:4" ht="16" x14ac:dyDescent="0.2">
      <c r="A2350" s="169">
        <v>42831.916666569115</v>
      </c>
      <c r="B2350" s="172">
        <v>26242.830135662811</v>
      </c>
      <c r="C2350">
        <f t="shared" si="37"/>
        <v>4</v>
      </c>
      <c r="D2350"/>
    </row>
    <row r="2351" spans="1:4" ht="16" x14ac:dyDescent="0.2">
      <c r="A2351" s="168">
        <v>42831.95833323578</v>
      </c>
      <c r="B2351" s="171">
        <v>24255.069460236795</v>
      </c>
      <c r="C2351">
        <f t="shared" si="37"/>
        <v>4</v>
      </c>
      <c r="D2351"/>
    </row>
    <row r="2352" spans="1:4" ht="16" x14ac:dyDescent="0.2">
      <c r="A2352" s="169">
        <v>42831.999999902444</v>
      </c>
      <c r="B2352" s="172">
        <v>22359.805777687463</v>
      </c>
      <c r="C2352">
        <f t="shared" si="37"/>
        <v>4</v>
      </c>
      <c r="D2352"/>
    </row>
    <row r="2353" spans="1:4" ht="16" x14ac:dyDescent="0.2">
      <c r="A2353" s="168">
        <v>42832.041666569108</v>
      </c>
      <c r="B2353" s="171">
        <v>21000.162397101249</v>
      </c>
      <c r="C2353">
        <f t="shared" si="37"/>
        <v>4</v>
      </c>
      <c r="D2353"/>
    </row>
    <row r="2354" spans="1:4" ht="16" x14ac:dyDescent="0.2">
      <c r="A2354" s="169">
        <v>42832.083333235772</v>
      </c>
      <c r="B2354" s="172">
        <v>20237.19175814357</v>
      </c>
      <c r="C2354">
        <f t="shared" ref="C2354:C2417" si="38">MONTH(A2354)</f>
        <v>4</v>
      </c>
      <c r="D2354"/>
    </row>
    <row r="2355" spans="1:4" ht="16" x14ac:dyDescent="0.2">
      <c r="A2355" s="168">
        <v>42832.124999902437</v>
      </c>
      <c r="B2355" s="171">
        <v>19767.106491621031</v>
      </c>
      <c r="C2355">
        <f t="shared" si="38"/>
        <v>4</v>
      </c>
      <c r="D2355"/>
    </row>
    <row r="2356" spans="1:4" ht="16" x14ac:dyDescent="0.2">
      <c r="A2356" s="169">
        <v>42832.166666569101</v>
      </c>
      <c r="B2356" s="172">
        <v>19583.17683668833</v>
      </c>
      <c r="C2356">
        <f t="shared" si="38"/>
        <v>4</v>
      </c>
      <c r="D2356"/>
    </row>
    <row r="2357" spans="1:4" ht="16" x14ac:dyDescent="0.2">
      <c r="A2357" s="168">
        <v>42832.208333235765</v>
      </c>
      <c r="B2357" s="171">
        <v>19959.360871860648</v>
      </c>
      <c r="C2357">
        <f t="shared" si="38"/>
        <v>4</v>
      </c>
      <c r="D2357"/>
    </row>
    <row r="2358" spans="1:4" ht="16" x14ac:dyDescent="0.2">
      <c r="A2358" s="169">
        <v>42832.249999902429</v>
      </c>
      <c r="B2358" s="172">
        <v>21270.071166192294</v>
      </c>
      <c r="C2358">
        <f t="shared" si="38"/>
        <v>4</v>
      </c>
      <c r="D2358"/>
    </row>
    <row r="2359" spans="1:4" ht="16" x14ac:dyDescent="0.2">
      <c r="A2359" s="168">
        <v>42832.291666569094</v>
      </c>
      <c r="B2359" s="171">
        <v>23425.946560584307</v>
      </c>
      <c r="C2359">
        <f t="shared" si="38"/>
        <v>4</v>
      </c>
      <c r="D2359"/>
    </row>
    <row r="2360" spans="1:4" ht="16" x14ac:dyDescent="0.2">
      <c r="A2360" s="169">
        <v>42832.333333235758</v>
      </c>
      <c r="B2360" s="172">
        <v>24617.041633370172</v>
      </c>
      <c r="C2360">
        <f t="shared" si="38"/>
        <v>4</v>
      </c>
      <c r="D2360"/>
    </row>
    <row r="2361" spans="1:4" ht="16" x14ac:dyDescent="0.2">
      <c r="A2361" s="168">
        <v>42832.374999902422</v>
      </c>
      <c r="B2361" s="171">
        <v>25160.936952863882</v>
      </c>
      <c r="C2361">
        <f t="shared" si="38"/>
        <v>4</v>
      </c>
      <c r="D2361"/>
    </row>
    <row r="2362" spans="1:4" ht="16" x14ac:dyDescent="0.2">
      <c r="A2362" s="169">
        <v>42832.416666569086</v>
      </c>
      <c r="B2362" s="172">
        <v>25207.007813609729</v>
      </c>
      <c r="C2362">
        <f t="shared" si="38"/>
        <v>4</v>
      </c>
      <c r="D2362"/>
    </row>
    <row r="2363" spans="1:4" ht="16" x14ac:dyDescent="0.2">
      <c r="A2363" s="168">
        <v>42832.458333235751</v>
      </c>
      <c r="B2363" s="171">
        <v>25146.514727267549</v>
      </c>
      <c r="C2363">
        <f t="shared" si="38"/>
        <v>4</v>
      </c>
      <c r="D2363"/>
    </row>
    <row r="2364" spans="1:4" ht="16" x14ac:dyDescent="0.2">
      <c r="A2364" s="169">
        <v>42832.499999902415</v>
      </c>
      <c r="B2364" s="172">
        <v>24950.175268424005</v>
      </c>
      <c r="C2364">
        <f t="shared" si="38"/>
        <v>4</v>
      </c>
      <c r="D2364"/>
    </row>
    <row r="2365" spans="1:4" ht="16" x14ac:dyDescent="0.2">
      <c r="A2365" s="168">
        <v>42832.541666569079</v>
      </c>
      <c r="B2365" s="171">
        <v>24889.299221926471</v>
      </c>
      <c r="C2365">
        <f t="shared" si="38"/>
        <v>4</v>
      </c>
      <c r="D2365"/>
    </row>
    <row r="2366" spans="1:4" ht="16" x14ac:dyDescent="0.2">
      <c r="A2366" s="169">
        <v>42832.583333235743</v>
      </c>
      <c r="B2366" s="172">
        <v>24754.404811489068</v>
      </c>
      <c r="C2366">
        <f t="shared" si="38"/>
        <v>4</v>
      </c>
      <c r="D2366"/>
    </row>
    <row r="2367" spans="1:4" ht="16" x14ac:dyDescent="0.2">
      <c r="A2367" s="168">
        <v>42832.624999902408</v>
      </c>
      <c r="B2367" s="171">
        <v>24591.921582865416</v>
      </c>
      <c r="C2367">
        <f t="shared" si="38"/>
        <v>4</v>
      </c>
      <c r="D2367"/>
    </row>
    <row r="2368" spans="1:4" ht="16" x14ac:dyDescent="0.2">
      <c r="A2368" s="169">
        <v>42832.666666569072</v>
      </c>
      <c r="B2368" s="172">
        <v>24747.170921420788</v>
      </c>
      <c r="C2368">
        <f t="shared" si="38"/>
        <v>4</v>
      </c>
      <c r="D2368"/>
    </row>
    <row r="2369" spans="1:4" ht="16" x14ac:dyDescent="0.2">
      <c r="A2369" s="168">
        <v>42832.708333235736</v>
      </c>
      <c r="B2369" s="171">
        <v>24680.645457789808</v>
      </c>
      <c r="C2369">
        <f t="shared" si="38"/>
        <v>4</v>
      </c>
      <c r="D2369"/>
    </row>
    <row r="2370" spans="1:4" ht="16" x14ac:dyDescent="0.2">
      <c r="A2370" s="169">
        <v>42832.7499999024</v>
      </c>
      <c r="B2370" s="172">
        <v>25161.712601725641</v>
      </c>
      <c r="C2370">
        <f t="shared" si="38"/>
        <v>4</v>
      </c>
      <c r="D2370"/>
    </row>
    <row r="2371" spans="1:4" ht="16" x14ac:dyDescent="0.2">
      <c r="A2371" s="168">
        <v>42832.791666569065</v>
      </c>
      <c r="B2371" s="171">
        <v>25581.57480010498</v>
      </c>
      <c r="C2371">
        <f t="shared" si="38"/>
        <v>4</v>
      </c>
      <c r="D2371"/>
    </row>
    <row r="2372" spans="1:4" ht="16" x14ac:dyDescent="0.2">
      <c r="A2372" s="169">
        <v>42832.833333235729</v>
      </c>
      <c r="B2372" s="172">
        <v>26557.188494751041</v>
      </c>
      <c r="C2372">
        <f t="shared" si="38"/>
        <v>4</v>
      </c>
      <c r="D2372"/>
    </row>
    <row r="2373" spans="1:4" ht="16" x14ac:dyDescent="0.2">
      <c r="A2373" s="168">
        <v>42832.874999902393</v>
      </c>
      <c r="B2373" s="171">
        <v>26751.094542796793</v>
      </c>
      <c r="C2373">
        <f t="shared" si="38"/>
        <v>4</v>
      </c>
      <c r="D2373"/>
    </row>
    <row r="2374" spans="1:4" ht="16" x14ac:dyDescent="0.2">
      <c r="A2374" s="169">
        <v>42832.916666569057</v>
      </c>
      <c r="B2374" s="172">
        <v>25851.743628874563</v>
      </c>
      <c r="C2374">
        <f t="shared" si="38"/>
        <v>4</v>
      </c>
      <c r="D2374"/>
    </row>
    <row r="2375" spans="1:4" ht="16" x14ac:dyDescent="0.2">
      <c r="A2375" s="168">
        <v>42832.958333235722</v>
      </c>
      <c r="B2375" s="171">
        <v>24173.982780442188</v>
      </c>
      <c r="C2375">
        <f t="shared" si="38"/>
        <v>4</v>
      </c>
      <c r="D2375"/>
    </row>
    <row r="2376" spans="1:4" ht="16" x14ac:dyDescent="0.2">
      <c r="A2376" s="169">
        <v>42832.999999902386</v>
      </c>
      <c r="B2376" s="172">
        <v>22429.181392083872</v>
      </c>
      <c r="C2376">
        <f t="shared" si="38"/>
        <v>4</v>
      </c>
      <c r="D2376"/>
    </row>
    <row r="2377" spans="1:4" ht="16" x14ac:dyDescent="0.2">
      <c r="A2377" s="168">
        <v>42833.04166656905</v>
      </c>
      <c r="B2377" s="171">
        <v>21080.41886572275</v>
      </c>
      <c r="C2377">
        <f t="shared" si="38"/>
        <v>4</v>
      </c>
      <c r="D2377"/>
    </row>
    <row r="2378" spans="1:4" ht="16" x14ac:dyDescent="0.2">
      <c r="A2378" s="169">
        <v>42833.083333235714</v>
      </c>
      <c r="B2378" s="172">
        <v>20132.234882184664</v>
      </c>
      <c r="C2378">
        <f t="shared" si="38"/>
        <v>4</v>
      </c>
      <c r="D2378"/>
    </row>
    <row r="2379" spans="1:4" ht="16" x14ac:dyDescent="0.2">
      <c r="A2379" s="168">
        <v>42833.124999902378</v>
      </c>
      <c r="B2379" s="171">
        <v>19529.986666627468</v>
      </c>
      <c r="C2379">
        <f t="shared" si="38"/>
        <v>4</v>
      </c>
      <c r="D2379"/>
    </row>
    <row r="2380" spans="1:4" ht="16" x14ac:dyDescent="0.2">
      <c r="A2380" s="169">
        <v>42833.166666569043</v>
      </c>
      <c r="B2380" s="172">
        <v>19286.282388881031</v>
      </c>
      <c r="C2380">
        <f t="shared" si="38"/>
        <v>4</v>
      </c>
      <c r="D2380"/>
    </row>
    <row r="2381" spans="1:4" ht="16" x14ac:dyDescent="0.2">
      <c r="A2381" s="168">
        <v>42833.208333235707</v>
      </c>
      <c r="B2381" s="171">
        <v>19342.718155633393</v>
      </c>
      <c r="C2381">
        <f t="shared" si="38"/>
        <v>4</v>
      </c>
      <c r="D2381"/>
    </row>
    <row r="2382" spans="1:4" ht="16" x14ac:dyDescent="0.2">
      <c r="A2382" s="169">
        <v>42833.249999902371</v>
      </c>
      <c r="B2382" s="172">
        <v>19901.708568519502</v>
      </c>
      <c r="C2382">
        <f t="shared" si="38"/>
        <v>4</v>
      </c>
      <c r="D2382"/>
    </row>
    <row r="2383" spans="1:4" ht="16" x14ac:dyDescent="0.2">
      <c r="A2383" s="168">
        <v>42833.291666569035</v>
      </c>
      <c r="B2383" s="171">
        <v>20680.063592462389</v>
      </c>
      <c r="C2383">
        <f t="shared" si="38"/>
        <v>4</v>
      </c>
      <c r="D2383"/>
    </row>
    <row r="2384" spans="1:4" ht="16" x14ac:dyDescent="0.2">
      <c r="A2384" s="169">
        <v>42833.3333332357</v>
      </c>
      <c r="B2384" s="172">
        <v>21015.902879784324</v>
      </c>
      <c r="C2384">
        <f t="shared" si="38"/>
        <v>4</v>
      </c>
      <c r="D2384"/>
    </row>
    <row r="2385" spans="1:4" ht="16" x14ac:dyDescent="0.2">
      <c r="A2385" s="168">
        <v>42833.374999902364</v>
      </c>
      <c r="B2385" s="171">
        <v>21620.471704831671</v>
      </c>
      <c r="C2385">
        <f t="shared" si="38"/>
        <v>4</v>
      </c>
      <c r="D2385"/>
    </row>
    <row r="2386" spans="1:4" ht="16" x14ac:dyDescent="0.2">
      <c r="A2386" s="169">
        <v>42833.416666569028</v>
      </c>
      <c r="B2386" s="172">
        <v>22470.278388710452</v>
      </c>
      <c r="C2386">
        <f t="shared" si="38"/>
        <v>4</v>
      </c>
      <c r="D2386"/>
    </row>
    <row r="2387" spans="1:4" ht="16" x14ac:dyDescent="0.2">
      <c r="A2387" s="168">
        <v>42833.458333235692</v>
      </c>
      <c r="B2387" s="171">
        <v>22744.685763158508</v>
      </c>
      <c r="C2387">
        <f t="shared" si="38"/>
        <v>4</v>
      </c>
      <c r="D2387"/>
    </row>
    <row r="2388" spans="1:4" ht="16" x14ac:dyDescent="0.2">
      <c r="A2388" s="169">
        <v>42833.499999902357</v>
      </c>
      <c r="B2388" s="172">
        <v>22100.88397848466</v>
      </c>
      <c r="C2388">
        <f t="shared" si="38"/>
        <v>4</v>
      </c>
      <c r="D2388"/>
    </row>
    <row r="2389" spans="1:4" ht="16" x14ac:dyDescent="0.2">
      <c r="A2389" s="168">
        <v>42833.541666569021</v>
      </c>
      <c r="B2389" s="171">
        <v>21454.185646330956</v>
      </c>
      <c r="C2389">
        <f t="shared" si="38"/>
        <v>4</v>
      </c>
      <c r="D2389"/>
    </row>
    <row r="2390" spans="1:4" ht="16" x14ac:dyDescent="0.2">
      <c r="A2390" s="169">
        <v>42833.583333235685</v>
      </c>
      <c r="B2390" s="172">
        <v>21019.454593658167</v>
      </c>
      <c r="C2390">
        <f t="shared" si="38"/>
        <v>4</v>
      </c>
      <c r="D2390"/>
    </row>
    <row r="2391" spans="1:4" ht="16" x14ac:dyDescent="0.2">
      <c r="A2391" s="168">
        <v>42833.624999902349</v>
      </c>
      <c r="B2391" s="171">
        <v>20885.131083901713</v>
      </c>
      <c r="C2391">
        <f t="shared" si="38"/>
        <v>4</v>
      </c>
      <c r="D2391"/>
    </row>
    <row r="2392" spans="1:4" ht="16" x14ac:dyDescent="0.2">
      <c r="A2392" s="169">
        <v>42833.666666569014</v>
      </c>
      <c r="B2392" s="172">
        <v>20835.856818639346</v>
      </c>
      <c r="C2392">
        <f t="shared" si="38"/>
        <v>4</v>
      </c>
      <c r="D2392"/>
    </row>
    <row r="2393" spans="1:4" ht="16" x14ac:dyDescent="0.2">
      <c r="A2393" s="168">
        <v>42833.708333235678</v>
      </c>
      <c r="B2393" s="171">
        <v>21272.510310973408</v>
      </c>
      <c r="C2393">
        <f t="shared" si="38"/>
        <v>4</v>
      </c>
      <c r="D2393"/>
    </row>
    <row r="2394" spans="1:4" ht="16" x14ac:dyDescent="0.2">
      <c r="A2394" s="169">
        <v>42833.749999902342</v>
      </c>
      <c r="B2394" s="172">
        <v>21525.18966060703</v>
      </c>
      <c r="C2394">
        <f t="shared" si="38"/>
        <v>4</v>
      </c>
      <c r="D2394"/>
    </row>
    <row r="2395" spans="1:4" ht="16" x14ac:dyDescent="0.2">
      <c r="A2395" s="168">
        <v>42833.791666569006</v>
      </c>
      <c r="B2395" s="171">
        <v>22424.992255576908</v>
      </c>
      <c r="C2395">
        <f t="shared" si="38"/>
        <v>4</v>
      </c>
      <c r="D2395"/>
    </row>
    <row r="2396" spans="1:4" ht="16" x14ac:dyDescent="0.2">
      <c r="A2396" s="169">
        <v>42833.833333235671</v>
      </c>
      <c r="B2396" s="172">
        <v>24191.660280415268</v>
      </c>
      <c r="C2396">
        <f t="shared" si="38"/>
        <v>4</v>
      </c>
      <c r="D2396"/>
    </row>
    <row r="2397" spans="1:4" ht="16" x14ac:dyDescent="0.2">
      <c r="A2397" s="168">
        <v>42833.874999902335</v>
      </c>
      <c r="B2397" s="171">
        <v>25030.433645531561</v>
      </c>
      <c r="C2397">
        <f t="shared" si="38"/>
        <v>4</v>
      </c>
      <c r="D2397"/>
    </row>
    <row r="2398" spans="1:4" ht="16" x14ac:dyDescent="0.2">
      <c r="A2398" s="169">
        <v>42833.916666568999</v>
      </c>
      <c r="B2398" s="172">
        <v>24377.071915948309</v>
      </c>
      <c r="C2398">
        <f t="shared" si="38"/>
        <v>4</v>
      </c>
      <c r="D2398"/>
    </row>
    <row r="2399" spans="1:4" ht="16" x14ac:dyDescent="0.2">
      <c r="A2399" s="168">
        <v>42833.958333235663</v>
      </c>
      <c r="B2399" s="171">
        <v>23027.466655765209</v>
      </c>
      <c r="C2399">
        <f t="shared" si="38"/>
        <v>4</v>
      </c>
      <c r="D2399"/>
    </row>
    <row r="2400" spans="1:4" ht="16" x14ac:dyDescent="0.2">
      <c r="A2400" s="169">
        <v>42833.999999902328</v>
      </c>
      <c r="B2400" s="172">
        <v>21373.052691162633</v>
      </c>
      <c r="C2400">
        <f t="shared" si="38"/>
        <v>4</v>
      </c>
      <c r="D2400"/>
    </row>
    <row r="2401" spans="1:4" ht="16" x14ac:dyDescent="0.2">
      <c r="A2401" s="168">
        <v>42834.041666568992</v>
      </c>
      <c r="B2401" s="171">
        <v>20086.67439006711</v>
      </c>
      <c r="C2401">
        <f t="shared" si="38"/>
        <v>4</v>
      </c>
      <c r="D2401"/>
    </row>
    <row r="2402" spans="1:4" ht="16" x14ac:dyDescent="0.2">
      <c r="A2402" s="169">
        <v>42834.083333235656</v>
      </c>
      <c r="B2402" s="172">
        <v>19347.487779904495</v>
      </c>
      <c r="C2402">
        <f t="shared" si="38"/>
        <v>4</v>
      </c>
      <c r="D2402"/>
    </row>
    <row r="2403" spans="1:4" ht="16" x14ac:dyDescent="0.2">
      <c r="A2403" s="168">
        <v>42834.12499990232</v>
      </c>
      <c r="B2403" s="171">
        <v>18940.346649980918</v>
      </c>
      <c r="C2403">
        <f t="shared" si="38"/>
        <v>4</v>
      </c>
      <c r="D2403"/>
    </row>
    <row r="2404" spans="1:4" ht="16" x14ac:dyDescent="0.2">
      <c r="A2404" s="169">
        <v>42834.166666568985</v>
      </c>
      <c r="B2404" s="172">
        <v>18755.648562363378</v>
      </c>
      <c r="C2404">
        <f t="shared" si="38"/>
        <v>4</v>
      </c>
      <c r="D2404"/>
    </row>
    <row r="2405" spans="1:4" ht="16" x14ac:dyDescent="0.2">
      <c r="A2405" s="168">
        <v>42834.208333235649</v>
      </c>
      <c r="B2405" s="171">
        <v>18901.31846438994</v>
      </c>
      <c r="C2405">
        <f t="shared" si="38"/>
        <v>4</v>
      </c>
      <c r="D2405"/>
    </row>
    <row r="2406" spans="1:4" ht="16" x14ac:dyDescent="0.2">
      <c r="A2406" s="169">
        <v>42834.249999902313</v>
      </c>
      <c r="B2406" s="172">
        <v>19252.393470688552</v>
      </c>
      <c r="C2406">
        <f t="shared" si="38"/>
        <v>4</v>
      </c>
      <c r="D2406"/>
    </row>
    <row r="2407" spans="1:4" ht="16" x14ac:dyDescent="0.2">
      <c r="A2407" s="168">
        <v>42834.291666568977</v>
      </c>
      <c r="B2407" s="171">
        <v>19770.625097939464</v>
      </c>
      <c r="C2407">
        <f t="shared" si="38"/>
        <v>4</v>
      </c>
      <c r="D2407"/>
    </row>
    <row r="2408" spans="1:4" ht="16" x14ac:dyDescent="0.2">
      <c r="A2408" s="169">
        <v>42834.333333235641</v>
      </c>
      <c r="B2408" s="172">
        <v>19878.329207355</v>
      </c>
      <c r="C2408">
        <f t="shared" si="38"/>
        <v>4</v>
      </c>
      <c r="D2408"/>
    </row>
    <row r="2409" spans="1:4" ht="16" x14ac:dyDescent="0.2">
      <c r="A2409" s="168">
        <v>42834.374999902306</v>
      </c>
      <c r="B2409" s="171">
        <v>20301.605036709108</v>
      </c>
      <c r="C2409">
        <f t="shared" si="38"/>
        <v>4</v>
      </c>
      <c r="D2409"/>
    </row>
    <row r="2410" spans="1:4" ht="16" x14ac:dyDescent="0.2">
      <c r="A2410" s="169">
        <v>42834.41666656897</v>
      </c>
      <c r="B2410" s="172">
        <v>20271.424876109661</v>
      </c>
      <c r="C2410">
        <f t="shared" si="38"/>
        <v>4</v>
      </c>
      <c r="D2410"/>
    </row>
    <row r="2411" spans="1:4" ht="16" x14ac:dyDescent="0.2">
      <c r="A2411" s="168">
        <v>42834.458333235634</v>
      </c>
      <c r="B2411" s="171">
        <v>20070.820046595301</v>
      </c>
      <c r="C2411">
        <f t="shared" si="38"/>
        <v>4</v>
      </c>
      <c r="D2411"/>
    </row>
    <row r="2412" spans="1:4" ht="16" x14ac:dyDescent="0.2">
      <c r="A2412" s="169">
        <v>42834.499999902298</v>
      </c>
      <c r="B2412" s="172">
        <v>19666.767988819902</v>
      </c>
      <c r="C2412">
        <f t="shared" si="38"/>
        <v>4</v>
      </c>
      <c r="D2412"/>
    </row>
    <row r="2413" spans="1:4" ht="16" x14ac:dyDescent="0.2">
      <c r="A2413" s="168">
        <v>42834.541666568963</v>
      </c>
      <c r="B2413" s="171">
        <v>19314.887711990741</v>
      </c>
      <c r="C2413">
        <f t="shared" si="38"/>
        <v>4</v>
      </c>
      <c r="D2413"/>
    </row>
    <row r="2414" spans="1:4" ht="16" x14ac:dyDescent="0.2">
      <c r="A2414" s="169">
        <v>42834.583333235627</v>
      </c>
      <c r="B2414" s="172">
        <v>19060.446584561832</v>
      </c>
      <c r="C2414">
        <f t="shared" si="38"/>
        <v>4</v>
      </c>
      <c r="D2414"/>
    </row>
    <row r="2415" spans="1:4" ht="16" x14ac:dyDescent="0.2">
      <c r="A2415" s="168">
        <v>42834.624999902291</v>
      </c>
      <c r="B2415" s="171">
        <v>18849.714819102228</v>
      </c>
      <c r="C2415">
        <f t="shared" si="38"/>
        <v>4</v>
      </c>
      <c r="D2415"/>
    </row>
    <row r="2416" spans="1:4" ht="16" x14ac:dyDescent="0.2">
      <c r="A2416" s="169">
        <v>42834.666666568955</v>
      </c>
      <c r="B2416" s="172">
        <v>19235.897899820193</v>
      </c>
      <c r="C2416">
        <f t="shared" si="38"/>
        <v>4</v>
      </c>
      <c r="D2416"/>
    </row>
    <row r="2417" spans="1:4" ht="16" x14ac:dyDescent="0.2">
      <c r="A2417" s="168">
        <v>42834.70833323562</v>
      </c>
      <c r="B2417" s="171">
        <v>19959.226051229271</v>
      </c>
      <c r="C2417">
        <f t="shared" si="38"/>
        <v>4</v>
      </c>
      <c r="D2417"/>
    </row>
    <row r="2418" spans="1:4" ht="16" x14ac:dyDescent="0.2">
      <c r="A2418" s="169">
        <v>42834.749999902284</v>
      </c>
      <c r="B2418" s="172">
        <v>20890.855639267993</v>
      </c>
      <c r="C2418">
        <f t="shared" ref="C2418:C2481" si="39">MONTH(A2418)</f>
        <v>4</v>
      </c>
      <c r="D2418"/>
    </row>
    <row r="2419" spans="1:4" ht="16" x14ac:dyDescent="0.2">
      <c r="A2419" s="168">
        <v>42834.791666568948</v>
      </c>
      <c r="B2419" s="171">
        <v>22368.21551495856</v>
      </c>
      <c r="C2419">
        <f t="shared" si="39"/>
        <v>4</v>
      </c>
      <c r="D2419"/>
    </row>
    <row r="2420" spans="1:4" ht="16" x14ac:dyDescent="0.2">
      <c r="A2420" s="169">
        <v>42834.833333235612</v>
      </c>
      <c r="B2420" s="172">
        <v>24243.144275913422</v>
      </c>
      <c r="C2420">
        <f t="shared" si="39"/>
        <v>4</v>
      </c>
      <c r="D2420"/>
    </row>
    <row r="2421" spans="1:4" ht="16" x14ac:dyDescent="0.2">
      <c r="A2421" s="168">
        <v>42834.874999902277</v>
      </c>
      <c r="B2421" s="171">
        <v>25046.716969066336</v>
      </c>
      <c r="C2421">
        <f t="shared" si="39"/>
        <v>4</v>
      </c>
      <c r="D2421"/>
    </row>
    <row r="2422" spans="1:4" ht="16" x14ac:dyDescent="0.2">
      <c r="A2422" s="169">
        <v>42834.916666568941</v>
      </c>
      <c r="B2422" s="172">
        <v>24190.214209719572</v>
      </c>
      <c r="C2422">
        <f t="shared" si="39"/>
        <v>4</v>
      </c>
      <c r="D2422"/>
    </row>
    <row r="2423" spans="1:4" ht="16" x14ac:dyDescent="0.2">
      <c r="A2423" s="168">
        <v>42834.958333235605</v>
      </c>
      <c r="B2423" s="171">
        <v>22525.181514408101</v>
      </c>
      <c r="C2423">
        <f t="shared" si="39"/>
        <v>4</v>
      </c>
      <c r="D2423"/>
    </row>
    <row r="2424" spans="1:4" ht="16" x14ac:dyDescent="0.2">
      <c r="A2424" s="169">
        <v>42834.999999902269</v>
      </c>
      <c r="B2424" s="172">
        <v>20739.133627658761</v>
      </c>
      <c r="C2424">
        <f t="shared" si="39"/>
        <v>4</v>
      </c>
      <c r="D2424"/>
    </row>
    <row r="2425" spans="1:4" ht="16" x14ac:dyDescent="0.2">
      <c r="A2425" s="168">
        <v>42835.041666568934</v>
      </c>
      <c r="B2425" s="171">
        <v>19629.474774541119</v>
      </c>
      <c r="C2425">
        <f t="shared" si="39"/>
        <v>4</v>
      </c>
      <c r="D2425"/>
    </row>
    <row r="2426" spans="1:4" ht="16" x14ac:dyDescent="0.2">
      <c r="A2426" s="169">
        <v>42835.083333235598</v>
      </c>
      <c r="B2426" s="172">
        <v>18969.762314339445</v>
      </c>
      <c r="C2426">
        <f t="shared" si="39"/>
        <v>4</v>
      </c>
      <c r="D2426"/>
    </row>
    <row r="2427" spans="1:4" ht="16" x14ac:dyDescent="0.2">
      <c r="A2427" s="168">
        <v>42835.124999902262</v>
      </c>
      <c r="B2427" s="171">
        <v>18521.765736652877</v>
      </c>
      <c r="C2427">
        <f t="shared" si="39"/>
        <v>4</v>
      </c>
      <c r="D2427"/>
    </row>
    <row r="2428" spans="1:4" ht="16" x14ac:dyDescent="0.2">
      <c r="A2428" s="169">
        <v>42835.166666568926</v>
      </c>
      <c r="B2428" s="172">
        <v>18581.581206991854</v>
      </c>
      <c r="C2428">
        <f t="shared" si="39"/>
        <v>4</v>
      </c>
      <c r="D2428"/>
    </row>
    <row r="2429" spans="1:4" ht="16" x14ac:dyDescent="0.2">
      <c r="A2429" s="168">
        <v>42835.208333235591</v>
      </c>
      <c r="B2429" s="171">
        <v>19159.684120671725</v>
      </c>
      <c r="C2429">
        <f t="shared" si="39"/>
        <v>4</v>
      </c>
      <c r="D2429"/>
    </row>
    <row r="2430" spans="1:4" ht="16" x14ac:dyDescent="0.2">
      <c r="A2430" s="169">
        <v>42835.249999902255</v>
      </c>
      <c r="B2430" s="172">
        <v>20650.128013516467</v>
      </c>
      <c r="C2430">
        <f t="shared" si="39"/>
        <v>4</v>
      </c>
      <c r="D2430"/>
    </row>
    <row r="2431" spans="1:4" ht="16" x14ac:dyDescent="0.2">
      <c r="A2431" s="168">
        <v>42835.291666568919</v>
      </c>
      <c r="B2431" s="171">
        <v>22810.370584661017</v>
      </c>
      <c r="C2431">
        <f t="shared" si="39"/>
        <v>4</v>
      </c>
      <c r="D2431"/>
    </row>
    <row r="2432" spans="1:4" ht="16" x14ac:dyDescent="0.2">
      <c r="A2432" s="169">
        <v>42835.333333235583</v>
      </c>
      <c r="B2432" s="172">
        <v>24121.575853313614</v>
      </c>
      <c r="C2432">
        <f t="shared" si="39"/>
        <v>4</v>
      </c>
      <c r="D2432"/>
    </row>
    <row r="2433" spans="1:4" ht="16" x14ac:dyDescent="0.2">
      <c r="A2433" s="168">
        <v>42835.374999902248</v>
      </c>
      <c r="B2433" s="171">
        <v>24200.862779534775</v>
      </c>
      <c r="C2433">
        <f t="shared" si="39"/>
        <v>4</v>
      </c>
      <c r="D2433"/>
    </row>
    <row r="2434" spans="1:4" ht="16" x14ac:dyDescent="0.2">
      <c r="A2434" s="169">
        <v>42835.416666568912</v>
      </c>
      <c r="B2434" s="172">
        <v>23859.06065180455</v>
      </c>
      <c r="C2434">
        <f t="shared" si="39"/>
        <v>4</v>
      </c>
      <c r="D2434"/>
    </row>
    <row r="2435" spans="1:4" ht="16" x14ac:dyDescent="0.2">
      <c r="A2435" s="168">
        <v>42835.458333235576</v>
      </c>
      <c r="B2435" s="171">
        <v>23555.939915607374</v>
      </c>
      <c r="C2435">
        <f t="shared" si="39"/>
        <v>4</v>
      </c>
      <c r="D2435"/>
    </row>
    <row r="2436" spans="1:4" ht="16" x14ac:dyDescent="0.2">
      <c r="A2436" s="169">
        <v>42835.49999990224</v>
      </c>
      <c r="B2436" s="172">
        <v>23524.204115704073</v>
      </c>
      <c r="C2436">
        <f t="shared" si="39"/>
        <v>4</v>
      </c>
      <c r="D2436"/>
    </row>
    <row r="2437" spans="1:4" ht="16" x14ac:dyDescent="0.2">
      <c r="A2437" s="168">
        <v>42835.541666568904</v>
      </c>
      <c r="B2437" s="171">
        <v>23658.158352643972</v>
      </c>
      <c r="C2437">
        <f t="shared" si="39"/>
        <v>4</v>
      </c>
      <c r="D2437"/>
    </row>
    <row r="2438" spans="1:4" ht="16" x14ac:dyDescent="0.2">
      <c r="A2438" s="169">
        <v>42835.583333235569</v>
      </c>
      <c r="B2438" s="172">
        <v>23940.46650129887</v>
      </c>
      <c r="C2438">
        <f t="shared" si="39"/>
        <v>4</v>
      </c>
      <c r="D2438"/>
    </row>
    <row r="2439" spans="1:4" ht="16" x14ac:dyDescent="0.2">
      <c r="A2439" s="168">
        <v>42835.624999902233</v>
      </c>
      <c r="B2439" s="171">
        <v>24210.753685890835</v>
      </c>
      <c r="C2439">
        <f t="shared" si="39"/>
        <v>4</v>
      </c>
      <c r="D2439"/>
    </row>
    <row r="2440" spans="1:4" ht="16" x14ac:dyDescent="0.2">
      <c r="A2440" s="169">
        <v>42835.666666568897</v>
      </c>
      <c r="B2440" s="172">
        <v>24291.626927997677</v>
      </c>
      <c r="C2440">
        <f t="shared" si="39"/>
        <v>4</v>
      </c>
      <c r="D2440"/>
    </row>
    <row r="2441" spans="1:4" ht="16" x14ac:dyDescent="0.2">
      <c r="A2441" s="168">
        <v>42835.708333235561</v>
      </c>
      <c r="B2441" s="171">
        <v>24408.262201021356</v>
      </c>
      <c r="C2441">
        <f t="shared" si="39"/>
        <v>4</v>
      </c>
      <c r="D2441"/>
    </row>
    <row r="2442" spans="1:4" ht="16" x14ac:dyDescent="0.2">
      <c r="A2442" s="169">
        <v>42835.749999902226</v>
      </c>
      <c r="B2442" s="172">
        <v>24923.780241856824</v>
      </c>
      <c r="C2442">
        <f t="shared" si="39"/>
        <v>4</v>
      </c>
      <c r="D2442"/>
    </row>
    <row r="2443" spans="1:4" ht="16" x14ac:dyDescent="0.2">
      <c r="A2443" s="168">
        <v>42835.79166656889</v>
      </c>
      <c r="B2443" s="171">
        <v>25692.629187981387</v>
      </c>
      <c r="C2443">
        <f t="shared" si="39"/>
        <v>4</v>
      </c>
      <c r="D2443"/>
    </row>
    <row r="2444" spans="1:4" ht="16" x14ac:dyDescent="0.2">
      <c r="A2444" s="169">
        <v>42835.833333235554</v>
      </c>
      <c r="B2444" s="172">
        <v>27069.835864256504</v>
      </c>
      <c r="C2444">
        <f t="shared" si="39"/>
        <v>4</v>
      </c>
      <c r="D2444"/>
    </row>
    <row r="2445" spans="1:4" ht="16" x14ac:dyDescent="0.2">
      <c r="A2445" s="168">
        <v>42835.874999902218</v>
      </c>
      <c r="B2445" s="171">
        <v>27484.165074971774</v>
      </c>
      <c r="C2445">
        <f t="shared" si="39"/>
        <v>4</v>
      </c>
      <c r="D2445"/>
    </row>
    <row r="2446" spans="1:4" ht="16" x14ac:dyDescent="0.2">
      <c r="A2446" s="169">
        <v>42835.916666568883</v>
      </c>
      <c r="B2446" s="172">
        <v>26222.47932948032</v>
      </c>
      <c r="C2446">
        <f t="shared" si="39"/>
        <v>4</v>
      </c>
      <c r="D2446"/>
    </row>
    <row r="2447" spans="1:4" ht="16" x14ac:dyDescent="0.2">
      <c r="A2447" s="168">
        <v>42835.958333235547</v>
      </c>
      <c r="B2447" s="171">
        <v>24166.19893378362</v>
      </c>
      <c r="C2447">
        <f t="shared" si="39"/>
        <v>4</v>
      </c>
      <c r="D2447"/>
    </row>
    <row r="2448" spans="1:4" ht="16" x14ac:dyDescent="0.2">
      <c r="A2448" s="169">
        <v>42835.999999902211</v>
      </c>
      <c r="B2448" s="172">
        <v>22274.91164344623</v>
      </c>
      <c r="C2448">
        <f t="shared" si="39"/>
        <v>4</v>
      </c>
      <c r="D2448"/>
    </row>
    <row r="2449" spans="1:4" ht="16" x14ac:dyDescent="0.2">
      <c r="A2449" s="168">
        <v>42836.041666568875</v>
      </c>
      <c r="B2449" s="171">
        <v>21104.12258433125</v>
      </c>
      <c r="C2449">
        <f t="shared" si="39"/>
        <v>4</v>
      </c>
      <c r="D2449"/>
    </row>
    <row r="2450" spans="1:4" ht="16" x14ac:dyDescent="0.2">
      <c r="A2450" s="169">
        <v>42836.08333323554</v>
      </c>
      <c r="B2450" s="172">
        <v>20328.758019464662</v>
      </c>
      <c r="C2450">
        <f t="shared" si="39"/>
        <v>4</v>
      </c>
      <c r="D2450"/>
    </row>
    <row r="2451" spans="1:4" ht="16" x14ac:dyDescent="0.2">
      <c r="A2451" s="168">
        <v>42836.124999902204</v>
      </c>
      <c r="B2451" s="171">
        <v>19872.563473054732</v>
      </c>
      <c r="C2451">
        <f t="shared" si="39"/>
        <v>4</v>
      </c>
      <c r="D2451"/>
    </row>
    <row r="2452" spans="1:4" ht="16" x14ac:dyDescent="0.2">
      <c r="A2452" s="169">
        <v>42836.166666568868</v>
      </c>
      <c r="B2452" s="172">
        <v>19758.61830614748</v>
      </c>
      <c r="C2452">
        <f t="shared" si="39"/>
        <v>4</v>
      </c>
      <c r="D2452"/>
    </row>
    <row r="2453" spans="1:4" ht="16" x14ac:dyDescent="0.2">
      <c r="A2453" s="168">
        <v>42836.208333235532</v>
      </c>
      <c r="B2453" s="171">
        <v>20145.80199130435</v>
      </c>
      <c r="C2453">
        <f t="shared" si="39"/>
        <v>4</v>
      </c>
      <c r="D2453"/>
    </row>
    <row r="2454" spans="1:4" ht="16" x14ac:dyDescent="0.2">
      <c r="A2454" s="169">
        <v>42836.249999902197</v>
      </c>
      <c r="B2454" s="172">
        <v>21552.788424440143</v>
      </c>
      <c r="C2454">
        <f t="shared" si="39"/>
        <v>4</v>
      </c>
      <c r="D2454"/>
    </row>
    <row r="2455" spans="1:4" ht="16" x14ac:dyDescent="0.2">
      <c r="A2455" s="168">
        <v>42836.291666568861</v>
      </c>
      <c r="B2455" s="171">
        <v>23602.11143834942</v>
      </c>
      <c r="C2455">
        <f t="shared" si="39"/>
        <v>4</v>
      </c>
      <c r="D2455"/>
    </row>
    <row r="2456" spans="1:4" ht="16" x14ac:dyDescent="0.2">
      <c r="A2456" s="169">
        <v>42836.333333235525</v>
      </c>
      <c r="B2456" s="172">
        <v>24714.732177830778</v>
      </c>
      <c r="C2456">
        <f t="shared" si="39"/>
        <v>4</v>
      </c>
      <c r="D2456"/>
    </row>
    <row r="2457" spans="1:4" ht="16" x14ac:dyDescent="0.2">
      <c r="A2457" s="168">
        <v>42836.374999902189</v>
      </c>
      <c r="B2457" s="171">
        <v>25076.50602980785</v>
      </c>
      <c r="C2457">
        <f t="shared" si="39"/>
        <v>4</v>
      </c>
      <c r="D2457"/>
    </row>
    <row r="2458" spans="1:4" ht="16" x14ac:dyDescent="0.2">
      <c r="A2458" s="169">
        <v>42836.416666568854</v>
      </c>
      <c r="B2458" s="172">
        <v>24996.218090729086</v>
      </c>
      <c r="C2458">
        <f t="shared" si="39"/>
        <v>4</v>
      </c>
      <c r="D2458"/>
    </row>
    <row r="2459" spans="1:4" ht="16" x14ac:dyDescent="0.2">
      <c r="A2459" s="168">
        <v>42836.458333235518</v>
      </c>
      <c r="B2459" s="171">
        <v>25298.537784061074</v>
      </c>
      <c r="C2459">
        <f t="shared" si="39"/>
        <v>4</v>
      </c>
      <c r="D2459"/>
    </row>
    <row r="2460" spans="1:4" ht="16" x14ac:dyDescent="0.2">
      <c r="A2460" s="169">
        <v>42836.499999902182</v>
      </c>
      <c r="B2460" s="172">
        <v>24942.950884884573</v>
      </c>
      <c r="C2460">
        <f t="shared" si="39"/>
        <v>4</v>
      </c>
      <c r="D2460"/>
    </row>
    <row r="2461" spans="1:4" ht="16" x14ac:dyDescent="0.2">
      <c r="A2461" s="168">
        <v>42836.541666568846</v>
      </c>
      <c r="B2461" s="171">
        <v>24953.507420779035</v>
      </c>
      <c r="C2461">
        <f t="shared" si="39"/>
        <v>4</v>
      </c>
      <c r="D2461"/>
    </row>
    <row r="2462" spans="1:4" ht="16" x14ac:dyDescent="0.2">
      <c r="A2462" s="169">
        <v>42836.583333235511</v>
      </c>
      <c r="B2462" s="172">
        <v>25404.891800389894</v>
      </c>
      <c r="C2462">
        <f t="shared" si="39"/>
        <v>4</v>
      </c>
      <c r="D2462"/>
    </row>
    <row r="2463" spans="1:4" ht="16" x14ac:dyDescent="0.2">
      <c r="A2463" s="168">
        <v>42836.624999902175</v>
      </c>
      <c r="B2463" s="171">
        <v>25431.15846138672</v>
      </c>
      <c r="C2463">
        <f t="shared" si="39"/>
        <v>4</v>
      </c>
      <c r="D2463"/>
    </row>
    <row r="2464" spans="1:4" ht="16" x14ac:dyDescent="0.2">
      <c r="A2464" s="169">
        <v>42836.666666568839</v>
      </c>
      <c r="B2464" s="172">
        <v>25517.181358842849</v>
      </c>
      <c r="C2464">
        <f t="shared" si="39"/>
        <v>4</v>
      </c>
      <c r="D2464"/>
    </row>
    <row r="2465" spans="1:4" ht="16" x14ac:dyDescent="0.2">
      <c r="A2465" s="168">
        <v>42836.708333235503</v>
      </c>
      <c r="B2465" s="171">
        <v>25628.22779528016</v>
      </c>
      <c r="C2465">
        <f t="shared" si="39"/>
        <v>4</v>
      </c>
      <c r="D2465"/>
    </row>
    <row r="2466" spans="1:4" ht="16" x14ac:dyDescent="0.2">
      <c r="A2466" s="169">
        <v>42836.749999902167</v>
      </c>
      <c r="B2466" s="172">
        <v>25725.043068620835</v>
      </c>
      <c r="C2466">
        <f t="shared" si="39"/>
        <v>4</v>
      </c>
      <c r="D2466"/>
    </row>
    <row r="2467" spans="1:4" ht="16" x14ac:dyDescent="0.2">
      <c r="A2467" s="168">
        <v>42836.791666568832</v>
      </c>
      <c r="B2467" s="171">
        <v>26170.962779588393</v>
      </c>
      <c r="C2467">
        <f t="shared" si="39"/>
        <v>4</v>
      </c>
      <c r="D2467"/>
    </row>
    <row r="2468" spans="1:4" ht="16" x14ac:dyDescent="0.2">
      <c r="A2468" s="169">
        <v>42836.833333235496</v>
      </c>
      <c r="B2468" s="172">
        <v>27530.273655765239</v>
      </c>
      <c r="C2468">
        <f t="shared" si="39"/>
        <v>4</v>
      </c>
      <c r="D2468"/>
    </row>
    <row r="2469" spans="1:4" ht="16" x14ac:dyDescent="0.2">
      <c r="A2469" s="168">
        <v>42836.87499990216</v>
      </c>
      <c r="B2469" s="171">
        <v>27455.405001376479</v>
      </c>
      <c r="C2469">
        <f t="shared" si="39"/>
        <v>4</v>
      </c>
      <c r="D2469"/>
    </row>
    <row r="2470" spans="1:4" ht="16" x14ac:dyDescent="0.2">
      <c r="A2470" s="169">
        <v>42836.916666568824</v>
      </c>
      <c r="B2470" s="172">
        <v>26303.804424358077</v>
      </c>
      <c r="C2470">
        <f t="shared" si="39"/>
        <v>4</v>
      </c>
      <c r="D2470"/>
    </row>
    <row r="2471" spans="1:4" ht="16" x14ac:dyDescent="0.2">
      <c r="A2471" s="168">
        <v>42836.958333235489</v>
      </c>
      <c r="B2471" s="171">
        <v>24283.383978561593</v>
      </c>
      <c r="C2471">
        <f t="shared" si="39"/>
        <v>4</v>
      </c>
      <c r="D2471"/>
    </row>
    <row r="2472" spans="1:4" ht="16" x14ac:dyDescent="0.2">
      <c r="A2472" s="169">
        <v>42836.999999902153</v>
      </c>
      <c r="B2472" s="172">
        <v>22299.754146621864</v>
      </c>
      <c r="C2472">
        <f t="shared" si="39"/>
        <v>4</v>
      </c>
      <c r="D2472"/>
    </row>
    <row r="2473" spans="1:4" ht="16" x14ac:dyDescent="0.2">
      <c r="A2473" s="168">
        <v>42837.041666568817</v>
      </c>
      <c r="B2473" s="171">
        <v>21057.996239696742</v>
      </c>
      <c r="C2473">
        <f t="shared" si="39"/>
        <v>4</v>
      </c>
      <c r="D2473"/>
    </row>
    <row r="2474" spans="1:4" ht="16" x14ac:dyDescent="0.2">
      <c r="A2474" s="169">
        <v>42837.083333235481</v>
      </c>
      <c r="B2474" s="172">
        <v>20502.135878877656</v>
      </c>
      <c r="C2474">
        <f t="shared" si="39"/>
        <v>4</v>
      </c>
      <c r="D2474"/>
    </row>
    <row r="2475" spans="1:4" ht="16" x14ac:dyDescent="0.2">
      <c r="A2475" s="168">
        <v>42837.124999902146</v>
      </c>
      <c r="B2475" s="171">
        <v>20154.755315727693</v>
      </c>
      <c r="C2475">
        <f t="shared" si="39"/>
        <v>4</v>
      </c>
      <c r="D2475"/>
    </row>
    <row r="2476" spans="1:4" ht="16" x14ac:dyDescent="0.2">
      <c r="A2476" s="169">
        <v>42837.16666656881</v>
      </c>
      <c r="B2476" s="172">
        <v>19990.419550584942</v>
      </c>
      <c r="C2476">
        <f t="shared" si="39"/>
        <v>4</v>
      </c>
      <c r="D2476"/>
    </row>
    <row r="2477" spans="1:4" ht="16" x14ac:dyDescent="0.2">
      <c r="A2477" s="168">
        <v>42837.208333235474</v>
      </c>
      <c r="B2477" s="171">
        <v>20428.266292758519</v>
      </c>
      <c r="C2477">
        <f t="shared" si="39"/>
        <v>4</v>
      </c>
      <c r="D2477"/>
    </row>
    <row r="2478" spans="1:4" ht="16" x14ac:dyDescent="0.2">
      <c r="A2478" s="169">
        <v>42837.249999902138</v>
      </c>
      <c r="B2478" s="172">
        <v>21501.315124308723</v>
      </c>
      <c r="C2478">
        <f t="shared" si="39"/>
        <v>4</v>
      </c>
      <c r="D2478"/>
    </row>
    <row r="2479" spans="1:4" ht="16" x14ac:dyDescent="0.2">
      <c r="A2479" s="168">
        <v>42837.291666568803</v>
      </c>
      <c r="B2479" s="171">
        <v>23447.9385904886</v>
      </c>
      <c r="C2479">
        <f t="shared" si="39"/>
        <v>4</v>
      </c>
      <c r="D2479"/>
    </row>
    <row r="2480" spans="1:4" ht="16" x14ac:dyDescent="0.2">
      <c r="A2480" s="169">
        <v>42837.333333235467</v>
      </c>
      <c r="B2480" s="172">
        <v>24433.4997904583</v>
      </c>
      <c r="C2480">
        <f t="shared" si="39"/>
        <v>4</v>
      </c>
      <c r="D2480"/>
    </row>
    <row r="2481" spans="1:4" ht="16" x14ac:dyDescent="0.2">
      <c r="A2481" s="168">
        <v>42837.374999902131</v>
      </c>
      <c r="B2481" s="171">
        <v>24508.363554026866</v>
      </c>
      <c r="C2481">
        <f t="shared" si="39"/>
        <v>4</v>
      </c>
      <c r="D2481"/>
    </row>
    <row r="2482" spans="1:4" ht="16" x14ac:dyDescent="0.2">
      <c r="A2482" s="169">
        <v>42837.416666568795</v>
      </c>
      <c r="B2482" s="172">
        <v>24533.198515408825</v>
      </c>
      <c r="C2482">
        <f t="shared" ref="C2482:C2545" si="40">MONTH(A2482)</f>
        <v>4</v>
      </c>
      <c r="D2482"/>
    </row>
    <row r="2483" spans="1:4" ht="16" x14ac:dyDescent="0.2">
      <c r="A2483" s="168">
        <v>42837.45833323546</v>
      </c>
      <c r="B2483" s="171">
        <v>24727.253346432408</v>
      </c>
      <c r="C2483">
        <f t="shared" si="40"/>
        <v>4</v>
      </c>
      <c r="D2483"/>
    </row>
    <row r="2484" spans="1:4" ht="16" x14ac:dyDescent="0.2">
      <c r="A2484" s="169">
        <v>42837.499999902124</v>
      </c>
      <c r="B2484" s="172">
        <v>24736.26951841934</v>
      </c>
      <c r="C2484">
        <f t="shared" si="40"/>
        <v>4</v>
      </c>
      <c r="D2484"/>
    </row>
    <row r="2485" spans="1:4" ht="16" x14ac:dyDescent="0.2">
      <c r="A2485" s="168">
        <v>42837.541666568788</v>
      </c>
      <c r="B2485" s="171">
        <v>24502.348835401186</v>
      </c>
      <c r="C2485">
        <f t="shared" si="40"/>
        <v>4</v>
      </c>
      <c r="D2485"/>
    </row>
    <row r="2486" spans="1:4" ht="16" x14ac:dyDescent="0.2">
      <c r="A2486" s="169">
        <v>42837.583333235452</v>
      </c>
      <c r="B2486" s="172">
        <v>24850.479899568632</v>
      </c>
      <c r="C2486">
        <f t="shared" si="40"/>
        <v>4</v>
      </c>
      <c r="D2486"/>
    </row>
    <row r="2487" spans="1:4" ht="16" x14ac:dyDescent="0.2">
      <c r="A2487" s="168">
        <v>42837.624999902117</v>
      </c>
      <c r="B2487" s="171">
        <v>25041.859607915754</v>
      </c>
      <c r="C2487">
        <f t="shared" si="40"/>
        <v>4</v>
      </c>
      <c r="D2487"/>
    </row>
    <row r="2488" spans="1:4" ht="16" x14ac:dyDescent="0.2">
      <c r="A2488" s="169">
        <v>42837.666666568781</v>
      </c>
      <c r="B2488" s="172">
        <v>25337.853027310091</v>
      </c>
      <c r="C2488">
        <f t="shared" si="40"/>
        <v>4</v>
      </c>
      <c r="D2488"/>
    </row>
    <row r="2489" spans="1:4" ht="16" x14ac:dyDescent="0.2">
      <c r="A2489" s="168">
        <v>42837.708333235445</v>
      </c>
      <c r="B2489" s="171">
        <v>25562.44743911389</v>
      </c>
      <c r="C2489">
        <f t="shared" si="40"/>
        <v>4</v>
      </c>
      <c r="D2489"/>
    </row>
    <row r="2490" spans="1:4" ht="16" x14ac:dyDescent="0.2">
      <c r="A2490" s="169">
        <v>42837.749999902109</v>
      </c>
      <c r="B2490" s="172">
        <v>25966.90061114452</v>
      </c>
      <c r="C2490">
        <f t="shared" si="40"/>
        <v>4</v>
      </c>
      <c r="D2490"/>
    </row>
    <row r="2491" spans="1:4" ht="16" x14ac:dyDescent="0.2">
      <c r="A2491" s="168">
        <v>42837.791666568774</v>
      </c>
      <c r="B2491" s="171">
        <v>26396.576863765997</v>
      </c>
      <c r="C2491">
        <f t="shared" si="40"/>
        <v>4</v>
      </c>
      <c r="D2491"/>
    </row>
    <row r="2492" spans="1:4" ht="16" x14ac:dyDescent="0.2">
      <c r="A2492" s="169">
        <v>42837.833333235438</v>
      </c>
      <c r="B2492" s="172">
        <v>27435.351202845111</v>
      </c>
      <c r="C2492">
        <f t="shared" si="40"/>
        <v>4</v>
      </c>
      <c r="D2492"/>
    </row>
    <row r="2493" spans="1:4" ht="16" x14ac:dyDescent="0.2">
      <c r="A2493" s="168">
        <v>42837.874999902102</v>
      </c>
      <c r="B2493" s="171">
        <v>27815.530787508636</v>
      </c>
      <c r="C2493">
        <f t="shared" si="40"/>
        <v>4</v>
      </c>
      <c r="D2493"/>
    </row>
    <row r="2494" spans="1:4" ht="16" x14ac:dyDescent="0.2">
      <c r="A2494" s="169">
        <v>42837.916666568766</v>
      </c>
      <c r="B2494" s="172">
        <v>26659.26751672932</v>
      </c>
      <c r="C2494">
        <f t="shared" si="40"/>
        <v>4</v>
      </c>
      <c r="D2494"/>
    </row>
    <row r="2495" spans="1:4" ht="16" x14ac:dyDescent="0.2">
      <c r="A2495" s="168">
        <v>42837.95833323543</v>
      </c>
      <c r="B2495" s="171">
        <v>24562.501346443438</v>
      </c>
      <c r="C2495">
        <f t="shared" si="40"/>
        <v>4</v>
      </c>
      <c r="D2495"/>
    </row>
    <row r="2496" spans="1:4" ht="16" x14ac:dyDescent="0.2">
      <c r="A2496" s="169">
        <v>42837.999999902095</v>
      </c>
      <c r="B2496" s="172">
        <v>22488.59546032158</v>
      </c>
      <c r="C2496">
        <f t="shared" si="40"/>
        <v>4</v>
      </c>
      <c r="D2496"/>
    </row>
    <row r="2497" spans="1:4" ht="16" x14ac:dyDescent="0.2">
      <c r="A2497" s="168">
        <v>42838.041666568759</v>
      </c>
      <c r="B2497" s="171">
        <v>21681.095805428897</v>
      </c>
      <c r="C2497">
        <f t="shared" si="40"/>
        <v>4</v>
      </c>
      <c r="D2497"/>
    </row>
    <row r="2498" spans="1:4" ht="16" x14ac:dyDescent="0.2">
      <c r="A2498" s="169">
        <v>42838.083333235423</v>
      </c>
      <c r="B2498" s="172">
        <v>21100.044805087389</v>
      </c>
      <c r="C2498">
        <f t="shared" si="40"/>
        <v>4</v>
      </c>
      <c r="D2498"/>
    </row>
    <row r="2499" spans="1:4" ht="16" x14ac:dyDescent="0.2">
      <c r="A2499" s="168">
        <v>42838.124999902087</v>
      </c>
      <c r="B2499" s="171">
        <v>20628.066028763213</v>
      </c>
      <c r="C2499">
        <f t="shared" si="40"/>
        <v>4</v>
      </c>
      <c r="D2499"/>
    </row>
    <row r="2500" spans="1:4" ht="16" x14ac:dyDescent="0.2">
      <c r="A2500" s="169">
        <v>42838.166666568752</v>
      </c>
      <c r="B2500" s="172">
        <v>20418.707638511576</v>
      </c>
      <c r="C2500">
        <f t="shared" si="40"/>
        <v>4</v>
      </c>
      <c r="D2500"/>
    </row>
    <row r="2501" spans="1:4" ht="16" x14ac:dyDescent="0.2">
      <c r="A2501" s="168">
        <v>42838.208333235416</v>
      </c>
      <c r="B2501" s="171">
        <v>20856.262795498438</v>
      </c>
      <c r="C2501">
        <f t="shared" si="40"/>
        <v>4</v>
      </c>
      <c r="D2501"/>
    </row>
    <row r="2502" spans="1:4" ht="16" x14ac:dyDescent="0.2">
      <c r="A2502" s="169">
        <v>42838.24999990208</v>
      </c>
      <c r="B2502" s="172">
        <v>21924.689136090594</v>
      </c>
      <c r="C2502">
        <f t="shared" si="40"/>
        <v>4</v>
      </c>
      <c r="D2502"/>
    </row>
    <row r="2503" spans="1:4" ht="16" x14ac:dyDescent="0.2">
      <c r="A2503" s="168">
        <v>42838.291666568744</v>
      </c>
      <c r="B2503" s="171">
        <v>23575.500298377912</v>
      </c>
      <c r="C2503">
        <f t="shared" si="40"/>
        <v>4</v>
      </c>
      <c r="D2503"/>
    </row>
    <row r="2504" spans="1:4" ht="16" x14ac:dyDescent="0.2">
      <c r="A2504" s="169">
        <v>42838.333333235409</v>
      </c>
      <c r="B2504" s="172">
        <v>24554.470714924169</v>
      </c>
      <c r="C2504">
        <f t="shared" si="40"/>
        <v>4</v>
      </c>
      <c r="D2504"/>
    </row>
    <row r="2505" spans="1:4" ht="16" x14ac:dyDescent="0.2">
      <c r="A2505" s="168">
        <v>42838.374999902073</v>
      </c>
      <c r="B2505" s="171">
        <v>24883.793131053506</v>
      </c>
      <c r="C2505">
        <f t="shared" si="40"/>
        <v>4</v>
      </c>
      <c r="D2505"/>
    </row>
    <row r="2506" spans="1:4" ht="16" x14ac:dyDescent="0.2">
      <c r="A2506" s="169">
        <v>42838.416666568737</v>
      </c>
      <c r="B2506" s="172">
        <v>24875.657602783929</v>
      </c>
      <c r="C2506">
        <f t="shared" si="40"/>
        <v>4</v>
      </c>
      <c r="D2506"/>
    </row>
    <row r="2507" spans="1:4" ht="16" x14ac:dyDescent="0.2">
      <c r="A2507" s="168">
        <v>42838.458333235401</v>
      </c>
      <c r="B2507" s="171">
        <v>24524.067313577241</v>
      </c>
      <c r="C2507">
        <f t="shared" si="40"/>
        <v>4</v>
      </c>
      <c r="D2507"/>
    </row>
    <row r="2508" spans="1:4" ht="16" x14ac:dyDescent="0.2">
      <c r="A2508" s="169">
        <v>42838.499999902066</v>
      </c>
      <c r="B2508" s="172">
        <v>24834.713695136732</v>
      </c>
      <c r="C2508">
        <f t="shared" si="40"/>
        <v>4</v>
      </c>
      <c r="D2508"/>
    </row>
    <row r="2509" spans="1:4" ht="16" x14ac:dyDescent="0.2">
      <c r="A2509" s="168">
        <v>42838.54166656873</v>
      </c>
      <c r="B2509" s="171">
        <v>24861.908318771752</v>
      </c>
      <c r="C2509">
        <f t="shared" si="40"/>
        <v>4</v>
      </c>
      <c r="D2509"/>
    </row>
    <row r="2510" spans="1:4" ht="16" x14ac:dyDescent="0.2">
      <c r="A2510" s="169">
        <v>42838.583333235394</v>
      </c>
      <c r="B2510" s="172">
        <v>24727.829722204769</v>
      </c>
      <c r="C2510">
        <f t="shared" si="40"/>
        <v>4</v>
      </c>
      <c r="D2510"/>
    </row>
    <row r="2511" spans="1:4" ht="16" x14ac:dyDescent="0.2">
      <c r="A2511" s="168">
        <v>42838.624999902058</v>
      </c>
      <c r="B2511" s="171">
        <v>24470.896949864105</v>
      </c>
      <c r="C2511">
        <f t="shared" si="40"/>
        <v>4</v>
      </c>
      <c r="D2511"/>
    </row>
    <row r="2512" spans="1:4" ht="16" x14ac:dyDescent="0.2">
      <c r="A2512" s="169">
        <v>42838.666666568723</v>
      </c>
      <c r="B2512" s="172">
        <v>24423.006338543197</v>
      </c>
      <c r="C2512">
        <f t="shared" si="40"/>
        <v>4</v>
      </c>
      <c r="D2512"/>
    </row>
    <row r="2513" spans="1:4" ht="16" x14ac:dyDescent="0.2">
      <c r="A2513" s="168">
        <v>42838.708333235387</v>
      </c>
      <c r="B2513" s="171">
        <v>24602.28076731363</v>
      </c>
      <c r="C2513">
        <f t="shared" si="40"/>
        <v>4</v>
      </c>
      <c r="D2513"/>
    </row>
    <row r="2514" spans="1:4" ht="16" x14ac:dyDescent="0.2">
      <c r="A2514" s="169">
        <v>42838.749999902051</v>
      </c>
      <c r="B2514" s="172">
        <v>24652.636189191169</v>
      </c>
      <c r="C2514">
        <f t="shared" si="40"/>
        <v>4</v>
      </c>
      <c r="D2514"/>
    </row>
    <row r="2515" spans="1:4" ht="16" x14ac:dyDescent="0.2">
      <c r="A2515" s="168">
        <v>42838.791666568715</v>
      </c>
      <c r="B2515" s="171">
        <v>25114.243242922501</v>
      </c>
      <c r="C2515">
        <f t="shared" si="40"/>
        <v>4</v>
      </c>
      <c r="D2515"/>
    </row>
    <row r="2516" spans="1:4" ht="16" x14ac:dyDescent="0.2">
      <c r="A2516" s="169">
        <v>42838.83333323538</v>
      </c>
      <c r="B2516" s="172">
        <v>26500.577625996113</v>
      </c>
      <c r="C2516">
        <f t="shared" si="40"/>
        <v>4</v>
      </c>
      <c r="D2516"/>
    </row>
    <row r="2517" spans="1:4" ht="16" x14ac:dyDescent="0.2">
      <c r="A2517" s="168">
        <v>42838.874999902044</v>
      </c>
      <c r="B2517" s="171">
        <v>27164.11106565137</v>
      </c>
      <c r="C2517">
        <f t="shared" si="40"/>
        <v>4</v>
      </c>
      <c r="D2517"/>
    </row>
    <row r="2518" spans="1:4" ht="16" x14ac:dyDescent="0.2">
      <c r="A2518" s="169">
        <v>42838.916666568708</v>
      </c>
      <c r="B2518" s="172">
        <v>26043.287217950026</v>
      </c>
      <c r="C2518">
        <f t="shared" si="40"/>
        <v>4</v>
      </c>
      <c r="D2518"/>
    </row>
    <row r="2519" spans="1:4" ht="16" x14ac:dyDescent="0.2">
      <c r="A2519" s="168">
        <v>42838.958333235372</v>
      </c>
      <c r="B2519" s="171">
        <v>24165.42412266045</v>
      </c>
      <c r="C2519">
        <f t="shared" si="40"/>
        <v>4</v>
      </c>
      <c r="D2519"/>
    </row>
    <row r="2520" spans="1:4" ht="16" x14ac:dyDescent="0.2">
      <c r="A2520" s="169">
        <v>42838.999999902037</v>
      </c>
      <c r="B2520" s="172">
        <v>22192.740146196309</v>
      </c>
      <c r="C2520">
        <f t="shared" si="40"/>
        <v>4</v>
      </c>
      <c r="D2520"/>
    </row>
    <row r="2521" spans="1:4" ht="16" x14ac:dyDescent="0.2">
      <c r="A2521" s="168">
        <v>42839.041666568701</v>
      </c>
      <c r="B2521" s="171">
        <v>20884.102804588278</v>
      </c>
      <c r="C2521">
        <f t="shared" si="40"/>
        <v>4</v>
      </c>
      <c r="D2521"/>
    </row>
    <row r="2522" spans="1:4" ht="16" x14ac:dyDescent="0.2">
      <c r="A2522" s="169">
        <v>42839.083333235365</v>
      </c>
      <c r="B2522" s="172">
        <v>20573.897739085645</v>
      </c>
      <c r="C2522">
        <f t="shared" si="40"/>
        <v>4</v>
      </c>
      <c r="D2522"/>
    </row>
    <row r="2523" spans="1:4" ht="16" x14ac:dyDescent="0.2">
      <c r="A2523" s="168">
        <v>42839.124999902029</v>
      </c>
      <c r="B2523" s="171">
        <v>20089.917822013231</v>
      </c>
      <c r="C2523">
        <f t="shared" si="40"/>
        <v>4</v>
      </c>
      <c r="D2523"/>
    </row>
    <row r="2524" spans="1:4" ht="16" x14ac:dyDescent="0.2">
      <c r="A2524" s="169">
        <v>42839.166666568693</v>
      </c>
      <c r="B2524" s="172">
        <v>19902.903207947264</v>
      </c>
      <c r="C2524">
        <f t="shared" si="40"/>
        <v>4</v>
      </c>
      <c r="D2524"/>
    </row>
    <row r="2525" spans="1:4" ht="16" x14ac:dyDescent="0.2">
      <c r="A2525" s="168">
        <v>42839.208333235358</v>
      </c>
      <c r="B2525" s="171">
        <v>20405.70793242861</v>
      </c>
      <c r="C2525">
        <f t="shared" si="40"/>
        <v>4</v>
      </c>
      <c r="D2525"/>
    </row>
    <row r="2526" spans="1:4" ht="16" x14ac:dyDescent="0.2">
      <c r="A2526" s="169">
        <v>42839.249999902022</v>
      </c>
      <c r="B2526" s="172">
        <v>21300.063413258908</v>
      </c>
      <c r="C2526">
        <f t="shared" si="40"/>
        <v>4</v>
      </c>
      <c r="D2526"/>
    </row>
    <row r="2527" spans="1:4" ht="16" x14ac:dyDescent="0.2">
      <c r="A2527" s="168">
        <v>42839.291666568686</v>
      </c>
      <c r="B2527" s="171">
        <v>22733.242049423498</v>
      </c>
      <c r="C2527">
        <f t="shared" si="40"/>
        <v>4</v>
      </c>
      <c r="D2527"/>
    </row>
    <row r="2528" spans="1:4" ht="16" x14ac:dyDescent="0.2">
      <c r="A2528" s="169">
        <v>42839.33333323535</v>
      </c>
      <c r="B2528" s="172">
        <v>23573.883072867444</v>
      </c>
      <c r="C2528">
        <f t="shared" si="40"/>
        <v>4</v>
      </c>
      <c r="D2528"/>
    </row>
    <row r="2529" spans="1:4" ht="16" x14ac:dyDescent="0.2">
      <c r="A2529" s="168">
        <v>42839.374999902015</v>
      </c>
      <c r="B2529" s="171">
        <v>23815.650610915745</v>
      </c>
      <c r="C2529">
        <f t="shared" si="40"/>
        <v>4</v>
      </c>
      <c r="D2529"/>
    </row>
    <row r="2530" spans="1:4" ht="16" x14ac:dyDescent="0.2">
      <c r="A2530" s="169">
        <v>42839.416666568679</v>
      </c>
      <c r="B2530" s="172">
        <v>24125.929715839477</v>
      </c>
      <c r="C2530">
        <f t="shared" si="40"/>
        <v>4</v>
      </c>
      <c r="D2530"/>
    </row>
    <row r="2531" spans="1:4" ht="16" x14ac:dyDescent="0.2">
      <c r="A2531" s="168">
        <v>42839.458333235343</v>
      </c>
      <c r="B2531" s="171">
        <v>23460.144956270455</v>
      </c>
      <c r="C2531">
        <f t="shared" si="40"/>
        <v>4</v>
      </c>
      <c r="D2531"/>
    </row>
    <row r="2532" spans="1:4" ht="16" x14ac:dyDescent="0.2">
      <c r="A2532" s="169">
        <v>42839.499999902007</v>
      </c>
      <c r="B2532" s="172">
        <v>23022.406679099757</v>
      </c>
      <c r="C2532">
        <f t="shared" si="40"/>
        <v>4</v>
      </c>
      <c r="D2532"/>
    </row>
    <row r="2533" spans="1:4" ht="16" x14ac:dyDescent="0.2">
      <c r="A2533" s="168">
        <v>42839.541666568672</v>
      </c>
      <c r="B2533" s="171">
        <v>22638.873771964536</v>
      </c>
      <c r="C2533">
        <f t="shared" si="40"/>
        <v>4</v>
      </c>
      <c r="D2533"/>
    </row>
    <row r="2534" spans="1:4" ht="16" x14ac:dyDescent="0.2">
      <c r="A2534" s="169">
        <v>42839.583333235336</v>
      </c>
      <c r="B2534" s="172">
        <v>22456.551254666705</v>
      </c>
      <c r="C2534">
        <f t="shared" si="40"/>
        <v>4</v>
      </c>
      <c r="D2534"/>
    </row>
    <row r="2535" spans="1:4" ht="16" x14ac:dyDescent="0.2">
      <c r="A2535" s="168">
        <v>42839.624999902</v>
      </c>
      <c r="B2535" s="171">
        <v>22406.173946988954</v>
      </c>
      <c r="C2535">
        <f t="shared" si="40"/>
        <v>4</v>
      </c>
      <c r="D2535"/>
    </row>
    <row r="2536" spans="1:4" ht="16" x14ac:dyDescent="0.2">
      <c r="A2536" s="169">
        <v>42839.666666568664</v>
      </c>
      <c r="B2536" s="172">
        <v>22512.002151106357</v>
      </c>
      <c r="C2536">
        <f t="shared" si="40"/>
        <v>4</v>
      </c>
      <c r="D2536"/>
    </row>
    <row r="2537" spans="1:4" ht="16" x14ac:dyDescent="0.2">
      <c r="A2537" s="168">
        <v>42839.708333235329</v>
      </c>
      <c r="B2537" s="171">
        <v>23067.143599593317</v>
      </c>
      <c r="C2537">
        <f t="shared" si="40"/>
        <v>4</v>
      </c>
      <c r="D2537"/>
    </row>
    <row r="2538" spans="1:4" ht="16" x14ac:dyDescent="0.2">
      <c r="A2538" s="169">
        <v>42839.749999901993</v>
      </c>
      <c r="B2538" s="172">
        <v>23704.261348183561</v>
      </c>
      <c r="C2538">
        <f t="shared" si="40"/>
        <v>4</v>
      </c>
      <c r="D2538"/>
    </row>
    <row r="2539" spans="1:4" ht="16" x14ac:dyDescent="0.2">
      <c r="A2539" s="168">
        <v>42839.791666568657</v>
      </c>
      <c r="B2539" s="171">
        <v>24116.69437236982</v>
      </c>
      <c r="C2539">
        <f t="shared" si="40"/>
        <v>4</v>
      </c>
      <c r="D2539"/>
    </row>
    <row r="2540" spans="1:4" ht="16" x14ac:dyDescent="0.2">
      <c r="A2540" s="169">
        <v>42839.833333235321</v>
      </c>
      <c r="B2540" s="172">
        <v>25483.224287157009</v>
      </c>
      <c r="C2540">
        <f t="shared" si="40"/>
        <v>4</v>
      </c>
      <c r="D2540"/>
    </row>
    <row r="2541" spans="1:4" ht="16" x14ac:dyDescent="0.2">
      <c r="A2541" s="168">
        <v>42839.874999901986</v>
      </c>
      <c r="B2541" s="171">
        <v>26241.153315842897</v>
      </c>
      <c r="C2541">
        <f t="shared" si="40"/>
        <v>4</v>
      </c>
      <c r="D2541"/>
    </row>
    <row r="2542" spans="1:4" ht="16" x14ac:dyDescent="0.2">
      <c r="A2542" s="169">
        <v>42839.91666656865</v>
      </c>
      <c r="B2542" s="172">
        <v>25524.710993023458</v>
      </c>
      <c r="C2542">
        <f t="shared" si="40"/>
        <v>4</v>
      </c>
      <c r="D2542"/>
    </row>
    <row r="2543" spans="1:4" ht="16" x14ac:dyDescent="0.2">
      <c r="A2543" s="168">
        <v>42839.958333235314</v>
      </c>
      <c r="B2543" s="171">
        <v>23868.135861858558</v>
      </c>
      <c r="C2543">
        <f t="shared" si="40"/>
        <v>4</v>
      </c>
      <c r="D2543"/>
    </row>
    <row r="2544" spans="1:4" ht="16" x14ac:dyDescent="0.2">
      <c r="A2544" s="169">
        <v>42839.999999901978</v>
      </c>
      <c r="B2544" s="172">
        <v>22160.59984454175</v>
      </c>
      <c r="C2544">
        <f t="shared" si="40"/>
        <v>4</v>
      </c>
      <c r="D2544"/>
    </row>
    <row r="2545" spans="1:4" ht="16" x14ac:dyDescent="0.2">
      <c r="A2545" s="168">
        <v>42840.041666568643</v>
      </c>
      <c r="B2545" s="171">
        <v>20830.112521326111</v>
      </c>
      <c r="C2545">
        <f t="shared" si="40"/>
        <v>4</v>
      </c>
      <c r="D2545"/>
    </row>
    <row r="2546" spans="1:4" ht="16" x14ac:dyDescent="0.2">
      <c r="A2546" s="169">
        <v>42840.083333235307</v>
      </c>
      <c r="B2546" s="172">
        <v>20242.205923480084</v>
      </c>
      <c r="C2546">
        <f t="shared" ref="C2546:C2609" si="41">MONTH(A2546)</f>
        <v>4</v>
      </c>
      <c r="D2546"/>
    </row>
    <row r="2547" spans="1:4" ht="16" x14ac:dyDescent="0.2">
      <c r="A2547" s="168">
        <v>42840.124999901971</v>
      </c>
      <c r="B2547" s="171">
        <v>19731.927719445161</v>
      </c>
      <c r="C2547">
        <f t="shared" si="41"/>
        <v>4</v>
      </c>
      <c r="D2547"/>
    </row>
    <row r="2548" spans="1:4" ht="16" x14ac:dyDescent="0.2">
      <c r="A2548" s="169">
        <v>42840.166666568635</v>
      </c>
      <c r="B2548" s="172">
        <v>19420.65588818277</v>
      </c>
      <c r="C2548">
        <f t="shared" si="41"/>
        <v>4</v>
      </c>
      <c r="D2548"/>
    </row>
    <row r="2549" spans="1:4" ht="16" x14ac:dyDescent="0.2">
      <c r="A2549" s="168">
        <v>42840.2083332353</v>
      </c>
      <c r="B2549" s="171">
        <v>19562.167803044122</v>
      </c>
      <c r="C2549">
        <f t="shared" si="41"/>
        <v>4</v>
      </c>
      <c r="D2549"/>
    </row>
    <row r="2550" spans="1:4" ht="16" x14ac:dyDescent="0.2">
      <c r="A2550" s="169">
        <v>42840.249999901964</v>
      </c>
      <c r="B2550" s="172">
        <v>19907.422048841094</v>
      </c>
      <c r="C2550">
        <f t="shared" si="41"/>
        <v>4</v>
      </c>
      <c r="D2550"/>
    </row>
    <row r="2551" spans="1:4" ht="16" x14ac:dyDescent="0.2">
      <c r="A2551" s="168">
        <v>42840.291666568628</v>
      </c>
      <c r="B2551" s="171">
        <v>20369.777814204263</v>
      </c>
      <c r="C2551">
        <f t="shared" si="41"/>
        <v>4</v>
      </c>
      <c r="D2551"/>
    </row>
    <row r="2552" spans="1:4" ht="16" x14ac:dyDescent="0.2">
      <c r="A2552" s="169">
        <v>42840.333333235292</v>
      </c>
      <c r="B2552" s="172">
        <v>20697.147352859138</v>
      </c>
      <c r="C2552">
        <f t="shared" si="41"/>
        <v>4</v>
      </c>
      <c r="D2552"/>
    </row>
    <row r="2553" spans="1:4" ht="16" x14ac:dyDescent="0.2">
      <c r="A2553" s="168">
        <v>42840.374999901956</v>
      </c>
      <c r="B2553" s="171">
        <v>21180.682411643797</v>
      </c>
      <c r="C2553">
        <f t="shared" si="41"/>
        <v>4</v>
      </c>
      <c r="D2553"/>
    </row>
    <row r="2554" spans="1:4" ht="16" x14ac:dyDescent="0.2">
      <c r="A2554" s="169">
        <v>42840.416666568621</v>
      </c>
      <c r="B2554" s="172">
        <v>21591.64611333928</v>
      </c>
      <c r="C2554">
        <f t="shared" si="41"/>
        <v>4</v>
      </c>
      <c r="D2554"/>
    </row>
    <row r="2555" spans="1:4" ht="16" x14ac:dyDescent="0.2">
      <c r="A2555" s="168">
        <v>42840.458333235285</v>
      </c>
      <c r="B2555" s="171">
        <v>21380.319847552495</v>
      </c>
      <c r="C2555">
        <f t="shared" si="41"/>
        <v>4</v>
      </c>
      <c r="D2555"/>
    </row>
    <row r="2556" spans="1:4" ht="16" x14ac:dyDescent="0.2">
      <c r="A2556" s="169">
        <v>42840.499999901949</v>
      </c>
      <c r="B2556" s="172">
        <v>21000.369764535542</v>
      </c>
      <c r="C2556">
        <f t="shared" si="41"/>
        <v>4</v>
      </c>
      <c r="D2556"/>
    </row>
    <row r="2557" spans="1:4" ht="16" x14ac:dyDescent="0.2">
      <c r="A2557" s="168">
        <v>42840.541666568613</v>
      </c>
      <c r="B2557" s="171">
        <v>20884.040278707802</v>
      </c>
      <c r="C2557">
        <f t="shared" si="41"/>
        <v>4</v>
      </c>
      <c r="D2557"/>
    </row>
    <row r="2558" spans="1:4" ht="16" x14ac:dyDescent="0.2">
      <c r="A2558" s="169">
        <v>42840.583333235278</v>
      </c>
      <c r="B2558" s="172">
        <v>20854.351078151944</v>
      </c>
      <c r="C2558">
        <f t="shared" si="41"/>
        <v>4</v>
      </c>
      <c r="D2558"/>
    </row>
    <row r="2559" spans="1:4" ht="16" x14ac:dyDescent="0.2">
      <c r="A2559" s="168">
        <v>42840.624999901942</v>
      </c>
      <c r="B2559" s="171">
        <v>21085.076058697818</v>
      </c>
      <c r="C2559">
        <f t="shared" si="41"/>
        <v>4</v>
      </c>
      <c r="D2559"/>
    </row>
    <row r="2560" spans="1:4" ht="16" x14ac:dyDescent="0.2">
      <c r="A2560" s="169">
        <v>42840.666666568606</v>
      </c>
      <c r="B2560" s="172">
        <v>21557.476194693321</v>
      </c>
      <c r="C2560">
        <f t="shared" si="41"/>
        <v>4</v>
      </c>
      <c r="D2560"/>
    </row>
    <row r="2561" spans="1:4" ht="16" x14ac:dyDescent="0.2">
      <c r="A2561" s="168">
        <v>42840.70833323527</v>
      </c>
      <c r="B2561" s="171">
        <v>22192.098802918437</v>
      </c>
      <c r="C2561">
        <f t="shared" si="41"/>
        <v>4</v>
      </c>
      <c r="D2561"/>
    </row>
    <row r="2562" spans="1:4" ht="16" x14ac:dyDescent="0.2">
      <c r="A2562" s="169">
        <v>42840.749999901935</v>
      </c>
      <c r="B2562" s="172">
        <v>22717.317762928</v>
      </c>
      <c r="C2562">
        <f t="shared" si="41"/>
        <v>4</v>
      </c>
      <c r="D2562"/>
    </row>
    <row r="2563" spans="1:4" ht="16" x14ac:dyDescent="0.2">
      <c r="A2563" s="168">
        <v>42840.791666568599</v>
      </c>
      <c r="B2563" s="171">
        <v>23494.628592309902</v>
      </c>
      <c r="C2563">
        <f t="shared" si="41"/>
        <v>4</v>
      </c>
      <c r="D2563"/>
    </row>
    <row r="2564" spans="1:4" ht="16" x14ac:dyDescent="0.2">
      <c r="A2564" s="169">
        <v>42840.833333235263</v>
      </c>
      <c r="B2564" s="172">
        <v>24772.243069247288</v>
      </c>
      <c r="C2564">
        <f t="shared" si="41"/>
        <v>4</v>
      </c>
      <c r="D2564"/>
    </row>
    <row r="2565" spans="1:4" ht="16" x14ac:dyDescent="0.2">
      <c r="A2565" s="168">
        <v>42840.874999901927</v>
      </c>
      <c r="B2565" s="171">
        <v>25459.62169967913</v>
      </c>
      <c r="C2565">
        <f t="shared" si="41"/>
        <v>4</v>
      </c>
      <c r="D2565"/>
    </row>
    <row r="2566" spans="1:4" ht="16" x14ac:dyDescent="0.2">
      <c r="A2566" s="169">
        <v>42840.916666568592</v>
      </c>
      <c r="B2566" s="172">
        <v>24690.219990536258</v>
      </c>
      <c r="C2566">
        <f t="shared" si="41"/>
        <v>4</v>
      </c>
      <c r="D2566"/>
    </row>
    <row r="2567" spans="1:4" ht="16" x14ac:dyDescent="0.2">
      <c r="A2567" s="168">
        <v>42840.958333235256</v>
      </c>
      <c r="B2567" s="171">
        <v>23295.41438301617</v>
      </c>
      <c r="C2567">
        <f t="shared" si="41"/>
        <v>4</v>
      </c>
      <c r="D2567"/>
    </row>
    <row r="2568" spans="1:4" ht="16" x14ac:dyDescent="0.2">
      <c r="A2568" s="169">
        <v>42840.99999990192</v>
      </c>
      <c r="B2568" s="172">
        <v>21635.488043001751</v>
      </c>
      <c r="C2568">
        <f t="shared" si="41"/>
        <v>4</v>
      </c>
      <c r="D2568"/>
    </row>
    <row r="2569" spans="1:4" ht="16" x14ac:dyDescent="0.2">
      <c r="A2569" s="168">
        <v>42841.041666568584</v>
      </c>
      <c r="B2569" s="171">
        <v>20344.901339184991</v>
      </c>
      <c r="C2569">
        <f t="shared" si="41"/>
        <v>4</v>
      </c>
      <c r="D2569"/>
    </row>
    <row r="2570" spans="1:4" ht="16" x14ac:dyDescent="0.2">
      <c r="A2570" s="169">
        <v>42841.083333235249</v>
      </c>
      <c r="B2570" s="172">
        <v>19814.976295044595</v>
      </c>
      <c r="C2570">
        <f t="shared" si="41"/>
        <v>4</v>
      </c>
      <c r="D2570"/>
    </row>
    <row r="2571" spans="1:4" ht="16" x14ac:dyDescent="0.2">
      <c r="A2571" s="168">
        <v>42841.124999901913</v>
      </c>
      <c r="B2571" s="171">
        <v>19374.914856451436</v>
      </c>
      <c r="C2571">
        <f t="shared" si="41"/>
        <v>4</v>
      </c>
      <c r="D2571"/>
    </row>
    <row r="2572" spans="1:4" ht="16" x14ac:dyDescent="0.2">
      <c r="A2572" s="169">
        <v>42841.166666568577</v>
      </c>
      <c r="B2572" s="172">
        <v>19132.677523795614</v>
      </c>
      <c r="C2572">
        <f t="shared" si="41"/>
        <v>4</v>
      </c>
      <c r="D2572"/>
    </row>
    <row r="2573" spans="1:4" ht="16" x14ac:dyDescent="0.2">
      <c r="A2573" s="168">
        <v>42841.208333235241</v>
      </c>
      <c r="B2573" s="171">
        <v>18947.070643358569</v>
      </c>
      <c r="C2573">
        <f t="shared" si="41"/>
        <v>4</v>
      </c>
      <c r="D2573"/>
    </row>
    <row r="2574" spans="1:4" ht="16" x14ac:dyDescent="0.2">
      <c r="A2574" s="169">
        <v>42841.249999901906</v>
      </c>
      <c r="B2574" s="172">
        <v>19269.138051715006</v>
      </c>
      <c r="C2574">
        <f t="shared" si="41"/>
        <v>4</v>
      </c>
      <c r="D2574"/>
    </row>
    <row r="2575" spans="1:4" ht="16" x14ac:dyDescent="0.2">
      <c r="A2575" s="168">
        <v>42841.29166656857</v>
      </c>
      <c r="B2575" s="171">
        <v>19743.235655047189</v>
      </c>
      <c r="C2575">
        <f t="shared" si="41"/>
        <v>4</v>
      </c>
      <c r="D2575"/>
    </row>
    <row r="2576" spans="1:4" ht="16" x14ac:dyDescent="0.2">
      <c r="A2576" s="169">
        <v>42841.333333235234</v>
      </c>
      <c r="B2576" s="172">
        <v>19829.352227778592</v>
      </c>
      <c r="C2576">
        <f t="shared" si="41"/>
        <v>4</v>
      </c>
      <c r="D2576"/>
    </row>
    <row r="2577" spans="1:4" ht="16" x14ac:dyDescent="0.2">
      <c r="A2577" s="168">
        <v>42841.374999901898</v>
      </c>
      <c r="B2577" s="171">
        <v>20372.885707279667</v>
      </c>
      <c r="C2577">
        <f t="shared" si="41"/>
        <v>4</v>
      </c>
      <c r="D2577"/>
    </row>
    <row r="2578" spans="1:4" ht="16" x14ac:dyDescent="0.2">
      <c r="A2578" s="169">
        <v>42841.416666568563</v>
      </c>
      <c r="B2578" s="172">
        <v>20795.908842088662</v>
      </c>
      <c r="C2578">
        <f t="shared" si="41"/>
        <v>4</v>
      </c>
      <c r="D2578"/>
    </row>
    <row r="2579" spans="1:4" ht="16" x14ac:dyDescent="0.2">
      <c r="A2579" s="168">
        <v>42841.458333235227</v>
      </c>
      <c r="B2579" s="171">
        <v>20873.568568960422</v>
      </c>
      <c r="C2579">
        <f t="shared" si="41"/>
        <v>4</v>
      </c>
      <c r="D2579"/>
    </row>
    <row r="2580" spans="1:4" ht="16" x14ac:dyDescent="0.2">
      <c r="A2580" s="169">
        <v>42841.499999901891</v>
      </c>
      <c r="B2580" s="172">
        <v>20896.037677026878</v>
      </c>
      <c r="C2580">
        <f t="shared" si="41"/>
        <v>4</v>
      </c>
      <c r="D2580"/>
    </row>
    <row r="2581" spans="1:4" ht="16" x14ac:dyDescent="0.2">
      <c r="A2581" s="168">
        <v>42841.541666568555</v>
      </c>
      <c r="B2581" s="171">
        <v>21211.51090829587</v>
      </c>
      <c r="C2581">
        <f t="shared" si="41"/>
        <v>4</v>
      </c>
      <c r="D2581"/>
    </row>
    <row r="2582" spans="1:4" ht="16" x14ac:dyDescent="0.2">
      <c r="A2582" s="169">
        <v>42841.583333235219</v>
      </c>
      <c r="B2582" s="172">
        <v>21400.572123608854</v>
      </c>
      <c r="C2582">
        <f t="shared" si="41"/>
        <v>4</v>
      </c>
      <c r="D2582"/>
    </row>
    <row r="2583" spans="1:4" ht="16" x14ac:dyDescent="0.2">
      <c r="A2583" s="168">
        <v>42841.624999901884</v>
      </c>
      <c r="B2583" s="171">
        <v>21593.303761934407</v>
      </c>
      <c r="C2583">
        <f t="shared" si="41"/>
        <v>4</v>
      </c>
      <c r="D2583"/>
    </row>
    <row r="2584" spans="1:4" ht="16" x14ac:dyDescent="0.2">
      <c r="A2584" s="169">
        <v>42841.666666568548</v>
      </c>
      <c r="B2584" s="172">
        <v>21968.715309889423</v>
      </c>
      <c r="C2584">
        <f t="shared" si="41"/>
        <v>4</v>
      </c>
      <c r="D2584"/>
    </row>
    <row r="2585" spans="1:4" ht="16" x14ac:dyDescent="0.2">
      <c r="A2585" s="168">
        <v>42841.708333235212</v>
      </c>
      <c r="B2585" s="171">
        <v>22218.536977902691</v>
      </c>
      <c r="C2585">
        <f t="shared" si="41"/>
        <v>4</v>
      </c>
      <c r="D2585"/>
    </row>
    <row r="2586" spans="1:4" ht="16" x14ac:dyDescent="0.2">
      <c r="A2586" s="169">
        <v>42841.749999901876</v>
      </c>
      <c r="B2586" s="172">
        <v>22618.051911340248</v>
      </c>
      <c r="C2586">
        <f t="shared" si="41"/>
        <v>4</v>
      </c>
      <c r="D2586"/>
    </row>
    <row r="2587" spans="1:4" ht="16" x14ac:dyDescent="0.2">
      <c r="A2587" s="168">
        <v>42841.791666568541</v>
      </c>
      <c r="B2587" s="171">
        <v>22928.329072335546</v>
      </c>
      <c r="C2587">
        <f t="shared" si="41"/>
        <v>4</v>
      </c>
      <c r="D2587"/>
    </row>
    <row r="2588" spans="1:4" ht="16" x14ac:dyDescent="0.2">
      <c r="A2588" s="169">
        <v>42841.833333235205</v>
      </c>
      <c r="B2588" s="172">
        <v>24267.079579350782</v>
      </c>
      <c r="C2588">
        <f t="shared" si="41"/>
        <v>4</v>
      </c>
      <c r="D2588"/>
    </row>
    <row r="2589" spans="1:4" ht="16" x14ac:dyDescent="0.2">
      <c r="A2589" s="168">
        <v>42841.874999901869</v>
      </c>
      <c r="B2589" s="171">
        <v>24938.764501351299</v>
      </c>
      <c r="C2589">
        <f t="shared" si="41"/>
        <v>4</v>
      </c>
      <c r="D2589"/>
    </row>
    <row r="2590" spans="1:4" ht="16" x14ac:dyDescent="0.2">
      <c r="A2590" s="169">
        <v>42841.916666568533</v>
      </c>
      <c r="B2590" s="172">
        <v>24099.06894983707</v>
      </c>
      <c r="C2590">
        <f t="shared" si="41"/>
        <v>4</v>
      </c>
      <c r="D2590"/>
    </row>
    <row r="2591" spans="1:4" ht="16" x14ac:dyDescent="0.2">
      <c r="A2591" s="168">
        <v>42841.958333235198</v>
      </c>
      <c r="B2591" s="171">
        <v>22469.738531803796</v>
      </c>
      <c r="C2591">
        <f t="shared" si="41"/>
        <v>4</v>
      </c>
      <c r="D2591"/>
    </row>
    <row r="2592" spans="1:4" ht="16" x14ac:dyDescent="0.2">
      <c r="A2592" s="169">
        <v>42841.999999901862</v>
      </c>
      <c r="B2592" s="172">
        <v>20854.059932851949</v>
      </c>
      <c r="C2592">
        <f t="shared" si="41"/>
        <v>4</v>
      </c>
      <c r="D2592"/>
    </row>
    <row r="2593" spans="1:4" ht="16" x14ac:dyDescent="0.2">
      <c r="A2593" s="168">
        <v>42842.041666568526</v>
      </c>
      <c r="B2593" s="171">
        <v>20072.479967901865</v>
      </c>
      <c r="C2593">
        <f t="shared" si="41"/>
        <v>4</v>
      </c>
      <c r="D2593"/>
    </row>
    <row r="2594" spans="1:4" ht="16" x14ac:dyDescent="0.2">
      <c r="A2594" s="169">
        <v>42842.08333323519</v>
      </c>
      <c r="B2594" s="172">
        <v>19925.801951524278</v>
      </c>
      <c r="C2594">
        <f t="shared" si="41"/>
        <v>4</v>
      </c>
      <c r="D2594"/>
    </row>
    <row r="2595" spans="1:4" ht="16" x14ac:dyDescent="0.2">
      <c r="A2595" s="168">
        <v>42842.124999901855</v>
      </c>
      <c r="B2595" s="171">
        <v>19613.28264739885</v>
      </c>
      <c r="C2595">
        <f t="shared" si="41"/>
        <v>4</v>
      </c>
      <c r="D2595"/>
    </row>
    <row r="2596" spans="1:4" ht="16" x14ac:dyDescent="0.2">
      <c r="A2596" s="169">
        <v>42842.166666568519</v>
      </c>
      <c r="B2596" s="172">
        <v>19528.404084754147</v>
      </c>
      <c r="C2596">
        <f t="shared" si="41"/>
        <v>4</v>
      </c>
      <c r="D2596"/>
    </row>
    <row r="2597" spans="1:4" ht="16" x14ac:dyDescent="0.2">
      <c r="A2597" s="168">
        <v>42842.208333235183</v>
      </c>
      <c r="B2597" s="171">
        <v>19967.933080900228</v>
      </c>
      <c r="C2597">
        <f t="shared" si="41"/>
        <v>4</v>
      </c>
      <c r="D2597"/>
    </row>
    <row r="2598" spans="1:4" ht="16" x14ac:dyDescent="0.2">
      <c r="A2598" s="169">
        <v>42842.249999901847</v>
      </c>
      <c r="B2598" s="172">
        <v>21077.208676720285</v>
      </c>
      <c r="C2598">
        <f t="shared" si="41"/>
        <v>4</v>
      </c>
      <c r="D2598"/>
    </row>
    <row r="2599" spans="1:4" ht="16" x14ac:dyDescent="0.2">
      <c r="A2599" s="168">
        <v>42842.291666568512</v>
      </c>
      <c r="B2599" s="171">
        <v>22848.580547412785</v>
      </c>
      <c r="C2599">
        <f t="shared" si="41"/>
        <v>4</v>
      </c>
      <c r="D2599"/>
    </row>
    <row r="2600" spans="1:4" ht="16" x14ac:dyDescent="0.2">
      <c r="A2600" s="169">
        <v>42842.333333235176</v>
      </c>
      <c r="B2600" s="172">
        <v>24258.58152456196</v>
      </c>
      <c r="C2600">
        <f t="shared" si="41"/>
        <v>4</v>
      </c>
      <c r="D2600"/>
    </row>
    <row r="2601" spans="1:4" ht="16" x14ac:dyDescent="0.2">
      <c r="A2601" s="168">
        <v>42842.37499990184</v>
      </c>
      <c r="B2601" s="171">
        <v>25073.791096534431</v>
      </c>
      <c r="C2601">
        <f t="shared" si="41"/>
        <v>4</v>
      </c>
      <c r="D2601"/>
    </row>
    <row r="2602" spans="1:4" ht="16" x14ac:dyDescent="0.2">
      <c r="A2602" s="169">
        <v>42842.416666568504</v>
      </c>
      <c r="B2602" s="172">
        <v>25311.149072796114</v>
      </c>
      <c r="C2602">
        <f t="shared" si="41"/>
        <v>4</v>
      </c>
      <c r="D2602"/>
    </row>
    <row r="2603" spans="1:4" ht="16" x14ac:dyDescent="0.2">
      <c r="A2603" s="168">
        <v>42842.458333235169</v>
      </c>
      <c r="B2603" s="171">
        <v>25494.789166509261</v>
      </c>
      <c r="C2603">
        <f t="shared" si="41"/>
        <v>4</v>
      </c>
      <c r="D2603"/>
    </row>
    <row r="2604" spans="1:4" ht="16" x14ac:dyDescent="0.2">
      <c r="A2604" s="169">
        <v>42842.499999901833</v>
      </c>
      <c r="B2604" s="172">
        <v>25694.449385270444</v>
      </c>
      <c r="C2604">
        <f t="shared" si="41"/>
        <v>4</v>
      </c>
      <c r="D2604"/>
    </row>
    <row r="2605" spans="1:4" ht="16" x14ac:dyDescent="0.2">
      <c r="A2605" s="168">
        <v>42842.541666568497</v>
      </c>
      <c r="B2605" s="171">
        <v>25688.649087002326</v>
      </c>
      <c r="C2605">
        <f t="shared" si="41"/>
        <v>4</v>
      </c>
      <c r="D2605"/>
    </row>
    <row r="2606" spans="1:4" ht="16" x14ac:dyDescent="0.2">
      <c r="A2606" s="169">
        <v>42842.583333235161</v>
      </c>
      <c r="B2606" s="172">
        <v>25846.26057321181</v>
      </c>
      <c r="C2606">
        <f t="shared" si="41"/>
        <v>4</v>
      </c>
      <c r="D2606"/>
    </row>
    <row r="2607" spans="1:4" ht="16" x14ac:dyDescent="0.2">
      <c r="A2607" s="168">
        <v>42842.624999901826</v>
      </c>
      <c r="B2607" s="171">
        <v>26035.665005856859</v>
      </c>
      <c r="C2607">
        <f t="shared" si="41"/>
        <v>4</v>
      </c>
      <c r="D2607"/>
    </row>
    <row r="2608" spans="1:4" ht="16" x14ac:dyDescent="0.2">
      <c r="A2608" s="169">
        <v>42842.66666656849</v>
      </c>
      <c r="B2608" s="172">
        <v>26041.513151133691</v>
      </c>
      <c r="C2608">
        <f t="shared" si="41"/>
        <v>4</v>
      </c>
      <c r="D2608"/>
    </row>
    <row r="2609" spans="1:4" ht="16" x14ac:dyDescent="0.2">
      <c r="A2609" s="168">
        <v>42842.708333235154</v>
      </c>
      <c r="B2609" s="171">
        <v>26456.189838207338</v>
      </c>
      <c r="C2609">
        <f t="shared" si="41"/>
        <v>4</v>
      </c>
      <c r="D2609"/>
    </row>
    <row r="2610" spans="1:4" ht="16" x14ac:dyDescent="0.2">
      <c r="A2610" s="169">
        <v>42842.749999901818</v>
      </c>
      <c r="B2610" s="172">
        <v>27002.121357964683</v>
      </c>
      <c r="C2610">
        <f t="shared" ref="C2610:C2673" si="42">MONTH(A2610)</f>
        <v>4</v>
      </c>
      <c r="D2610"/>
    </row>
    <row r="2611" spans="1:4" ht="16" x14ac:dyDescent="0.2">
      <c r="A2611" s="168">
        <v>42842.791666568482</v>
      </c>
      <c r="B2611" s="171">
        <v>27244.925179259539</v>
      </c>
      <c r="C2611">
        <f t="shared" si="42"/>
        <v>4</v>
      </c>
      <c r="D2611"/>
    </row>
    <row r="2612" spans="1:4" ht="16" x14ac:dyDescent="0.2">
      <c r="A2612" s="169">
        <v>42842.833333235147</v>
      </c>
      <c r="B2612" s="172">
        <v>28123.418450878667</v>
      </c>
      <c r="C2612">
        <f t="shared" si="42"/>
        <v>4</v>
      </c>
      <c r="D2612"/>
    </row>
    <row r="2613" spans="1:4" ht="16" x14ac:dyDescent="0.2">
      <c r="A2613" s="168">
        <v>42842.874999901811</v>
      </c>
      <c r="B2613" s="171">
        <v>28540.189929559125</v>
      </c>
      <c r="C2613">
        <f t="shared" si="42"/>
        <v>4</v>
      </c>
      <c r="D2613"/>
    </row>
    <row r="2614" spans="1:4" ht="16" x14ac:dyDescent="0.2">
      <c r="A2614" s="169">
        <v>42842.916666568475</v>
      </c>
      <c r="B2614" s="172">
        <v>27180.945824302849</v>
      </c>
      <c r="C2614">
        <f t="shared" si="42"/>
        <v>4</v>
      </c>
      <c r="D2614"/>
    </row>
    <row r="2615" spans="1:4" ht="16" x14ac:dyDescent="0.2">
      <c r="A2615" s="168">
        <v>42842.958333235139</v>
      </c>
      <c r="B2615" s="171">
        <v>24967.74871486389</v>
      </c>
      <c r="C2615">
        <f t="shared" si="42"/>
        <v>4</v>
      </c>
      <c r="D2615"/>
    </row>
    <row r="2616" spans="1:4" ht="16" x14ac:dyDescent="0.2">
      <c r="A2616" s="169">
        <v>42842.999999901804</v>
      </c>
      <c r="B2616" s="172">
        <v>23080.89973444611</v>
      </c>
      <c r="C2616">
        <f t="shared" si="42"/>
        <v>4</v>
      </c>
      <c r="D2616"/>
    </row>
    <row r="2617" spans="1:4" ht="16" x14ac:dyDescent="0.2">
      <c r="A2617" s="168">
        <v>42843.041666568468</v>
      </c>
      <c r="B2617" s="171">
        <v>21965.875679889876</v>
      </c>
      <c r="C2617">
        <f t="shared" si="42"/>
        <v>4</v>
      </c>
      <c r="D2617"/>
    </row>
    <row r="2618" spans="1:4" ht="16" x14ac:dyDescent="0.2">
      <c r="A2618" s="169">
        <v>42843.083333235132</v>
      </c>
      <c r="B2618" s="172">
        <v>21153.607428409607</v>
      </c>
      <c r="C2618">
        <f t="shared" si="42"/>
        <v>4</v>
      </c>
      <c r="D2618"/>
    </row>
    <row r="2619" spans="1:4" ht="16" x14ac:dyDescent="0.2">
      <c r="A2619" s="168">
        <v>42843.124999901796</v>
      </c>
      <c r="B2619" s="171">
        <v>20666.065594199616</v>
      </c>
      <c r="C2619">
        <f t="shared" si="42"/>
        <v>4</v>
      </c>
      <c r="D2619"/>
    </row>
    <row r="2620" spans="1:4" ht="16" x14ac:dyDescent="0.2">
      <c r="A2620" s="169">
        <v>42843.166666568461</v>
      </c>
      <c r="B2620" s="172">
        <v>20519.578139187553</v>
      </c>
      <c r="C2620">
        <f t="shared" si="42"/>
        <v>4</v>
      </c>
      <c r="D2620"/>
    </row>
    <row r="2621" spans="1:4" ht="16" x14ac:dyDescent="0.2">
      <c r="A2621" s="168">
        <v>42843.208333235125</v>
      </c>
      <c r="B2621" s="171">
        <v>20779.935485047856</v>
      </c>
      <c r="C2621">
        <f t="shared" si="42"/>
        <v>4</v>
      </c>
      <c r="D2621"/>
    </row>
    <row r="2622" spans="1:4" ht="16" x14ac:dyDescent="0.2">
      <c r="A2622" s="169">
        <v>42843.249999901789</v>
      </c>
      <c r="B2622" s="172">
        <v>21894.429747199789</v>
      </c>
      <c r="C2622">
        <f t="shared" si="42"/>
        <v>4</v>
      </c>
      <c r="D2622"/>
    </row>
    <row r="2623" spans="1:4" ht="16" x14ac:dyDescent="0.2">
      <c r="A2623" s="168">
        <v>42843.291666568453</v>
      </c>
      <c r="B2623" s="171">
        <v>23858.950171165779</v>
      </c>
      <c r="C2623">
        <f t="shared" si="42"/>
        <v>4</v>
      </c>
      <c r="D2623"/>
    </row>
    <row r="2624" spans="1:4" ht="16" x14ac:dyDescent="0.2">
      <c r="A2624" s="169">
        <v>42843.333333235118</v>
      </c>
      <c r="B2624" s="172">
        <v>25273.480919688402</v>
      </c>
      <c r="C2624">
        <f t="shared" si="42"/>
        <v>4</v>
      </c>
      <c r="D2624"/>
    </row>
    <row r="2625" spans="1:4" ht="16" x14ac:dyDescent="0.2">
      <c r="A2625" s="168">
        <v>42843.374999901782</v>
      </c>
      <c r="B2625" s="171">
        <v>25806.16784627907</v>
      </c>
      <c r="C2625">
        <f t="shared" si="42"/>
        <v>4</v>
      </c>
      <c r="D2625"/>
    </row>
    <row r="2626" spans="1:4" ht="16" x14ac:dyDescent="0.2">
      <c r="A2626" s="169">
        <v>42843.416666568446</v>
      </c>
      <c r="B2626" s="172">
        <v>26015.68418420598</v>
      </c>
      <c r="C2626">
        <f t="shared" si="42"/>
        <v>4</v>
      </c>
      <c r="D2626"/>
    </row>
    <row r="2627" spans="1:4" ht="16" x14ac:dyDescent="0.2">
      <c r="A2627" s="168">
        <v>42843.45833323511</v>
      </c>
      <c r="B2627" s="171">
        <v>26058.928761906103</v>
      </c>
      <c r="C2627">
        <f t="shared" si="42"/>
        <v>4</v>
      </c>
      <c r="D2627"/>
    </row>
    <row r="2628" spans="1:4" ht="16" x14ac:dyDescent="0.2">
      <c r="A2628" s="169">
        <v>42843.499999901775</v>
      </c>
      <c r="B2628" s="172">
        <v>25928.658249859356</v>
      </c>
      <c r="C2628">
        <f t="shared" si="42"/>
        <v>4</v>
      </c>
      <c r="D2628"/>
    </row>
    <row r="2629" spans="1:4" ht="16" x14ac:dyDescent="0.2">
      <c r="A2629" s="168">
        <v>42843.541666568439</v>
      </c>
      <c r="B2629" s="171">
        <v>25832.184319214324</v>
      </c>
      <c r="C2629">
        <f t="shared" si="42"/>
        <v>4</v>
      </c>
      <c r="D2629"/>
    </row>
    <row r="2630" spans="1:4" ht="16" x14ac:dyDescent="0.2">
      <c r="A2630" s="169">
        <v>42843.583333235103</v>
      </c>
      <c r="B2630" s="172">
        <v>25702.259113670363</v>
      </c>
      <c r="C2630">
        <f t="shared" si="42"/>
        <v>4</v>
      </c>
      <c r="D2630"/>
    </row>
    <row r="2631" spans="1:4" ht="16" x14ac:dyDescent="0.2">
      <c r="A2631" s="168">
        <v>42843.624999901767</v>
      </c>
      <c r="B2631" s="171">
        <v>25673.111701597787</v>
      </c>
      <c r="C2631">
        <f t="shared" si="42"/>
        <v>4</v>
      </c>
      <c r="D2631"/>
    </row>
    <row r="2632" spans="1:4" ht="16" x14ac:dyDescent="0.2">
      <c r="A2632" s="169">
        <v>42843.666666568432</v>
      </c>
      <c r="B2632" s="172">
        <v>25687.417890403012</v>
      </c>
      <c r="C2632">
        <f t="shared" si="42"/>
        <v>4</v>
      </c>
      <c r="D2632"/>
    </row>
    <row r="2633" spans="1:4" ht="16" x14ac:dyDescent="0.2">
      <c r="A2633" s="168">
        <v>42843.708333235096</v>
      </c>
      <c r="B2633" s="171">
        <v>25911.489932279048</v>
      </c>
      <c r="C2633">
        <f t="shared" si="42"/>
        <v>4</v>
      </c>
      <c r="D2633"/>
    </row>
    <row r="2634" spans="1:4" ht="16" x14ac:dyDescent="0.2">
      <c r="A2634" s="169">
        <v>42843.74999990176</v>
      </c>
      <c r="B2634" s="172">
        <v>26092.967268329023</v>
      </c>
      <c r="C2634">
        <f t="shared" si="42"/>
        <v>4</v>
      </c>
      <c r="D2634"/>
    </row>
    <row r="2635" spans="1:4" ht="16" x14ac:dyDescent="0.2">
      <c r="A2635" s="168">
        <v>42843.791666568424</v>
      </c>
      <c r="B2635" s="171">
        <v>26286.685597311003</v>
      </c>
      <c r="C2635">
        <f t="shared" si="42"/>
        <v>4</v>
      </c>
      <c r="D2635"/>
    </row>
    <row r="2636" spans="1:4" ht="16" x14ac:dyDescent="0.2">
      <c r="A2636" s="169">
        <v>42843.833333235089</v>
      </c>
      <c r="B2636" s="172">
        <v>27365.255600912198</v>
      </c>
      <c r="C2636">
        <f t="shared" si="42"/>
        <v>4</v>
      </c>
      <c r="D2636"/>
    </row>
    <row r="2637" spans="1:4" ht="16" x14ac:dyDescent="0.2">
      <c r="A2637" s="168">
        <v>42843.874999901753</v>
      </c>
      <c r="B2637" s="171">
        <v>27987.846511606938</v>
      </c>
      <c r="C2637">
        <f t="shared" si="42"/>
        <v>4</v>
      </c>
      <c r="D2637"/>
    </row>
    <row r="2638" spans="1:4" ht="16" x14ac:dyDescent="0.2">
      <c r="A2638" s="169">
        <v>42843.916666568417</v>
      </c>
      <c r="B2638" s="172">
        <v>26696.417028451993</v>
      </c>
      <c r="C2638">
        <f t="shared" si="42"/>
        <v>4</v>
      </c>
      <c r="D2638"/>
    </row>
    <row r="2639" spans="1:4" ht="16" x14ac:dyDescent="0.2">
      <c r="A2639" s="168">
        <v>42843.958333235081</v>
      </c>
      <c r="B2639" s="171">
        <v>24624.863063609337</v>
      </c>
      <c r="C2639">
        <f t="shared" si="42"/>
        <v>4</v>
      </c>
      <c r="D2639"/>
    </row>
    <row r="2640" spans="1:4" ht="16" x14ac:dyDescent="0.2">
      <c r="A2640" s="169">
        <v>42843.999999901745</v>
      </c>
      <c r="B2640" s="172">
        <v>22730.248295686906</v>
      </c>
      <c r="C2640">
        <f t="shared" si="42"/>
        <v>4</v>
      </c>
      <c r="D2640"/>
    </row>
    <row r="2641" spans="1:4" ht="16" x14ac:dyDescent="0.2">
      <c r="A2641" s="168">
        <v>42844.04166656841</v>
      </c>
      <c r="B2641" s="171">
        <v>21932.935260456554</v>
      </c>
      <c r="C2641">
        <f t="shared" si="42"/>
        <v>4</v>
      </c>
      <c r="D2641"/>
    </row>
    <row r="2642" spans="1:4" ht="16" x14ac:dyDescent="0.2">
      <c r="A2642" s="169">
        <v>42844.083333235074</v>
      </c>
      <c r="B2642" s="172">
        <v>21116.157816169285</v>
      </c>
      <c r="C2642">
        <f t="shared" si="42"/>
        <v>4</v>
      </c>
      <c r="D2642"/>
    </row>
    <row r="2643" spans="1:4" ht="16" x14ac:dyDescent="0.2">
      <c r="A2643" s="168">
        <v>42844.124999901738</v>
      </c>
      <c r="B2643" s="171">
        <v>20565.901531242002</v>
      </c>
      <c r="C2643">
        <f t="shared" si="42"/>
        <v>4</v>
      </c>
      <c r="D2643"/>
    </row>
    <row r="2644" spans="1:4" ht="16" x14ac:dyDescent="0.2">
      <c r="A2644" s="169">
        <v>42844.166666568402</v>
      </c>
      <c r="B2644" s="172">
        <v>20427.609529329926</v>
      </c>
      <c r="C2644">
        <f t="shared" si="42"/>
        <v>4</v>
      </c>
      <c r="D2644"/>
    </row>
    <row r="2645" spans="1:4" ht="16" x14ac:dyDescent="0.2">
      <c r="A2645" s="168">
        <v>42844.208333235067</v>
      </c>
      <c r="B2645" s="171">
        <v>20523.800974003341</v>
      </c>
      <c r="C2645">
        <f t="shared" si="42"/>
        <v>4</v>
      </c>
      <c r="D2645"/>
    </row>
    <row r="2646" spans="1:4" ht="16" x14ac:dyDescent="0.2">
      <c r="A2646" s="169">
        <v>42844.249999901731</v>
      </c>
      <c r="B2646" s="172">
        <v>21704.673745865683</v>
      </c>
      <c r="C2646">
        <f t="shared" si="42"/>
        <v>4</v>
      </c>
      <c r="D2646"/>
    </row>
    <row r="2647" spans="1:4" ht="16" x14ac:dyDescent="0.2">
      <c r="A2647" s="168">
        <v>42844.291666568395</v>
      </c>
      <c r="B2647" s="171">
        <v>23567.01369369122</v>
      </c>
      <c r="C2647">
        <f t="shared" si="42"/>
        <v>4</v>
      </c>
      <c r="D2647"/>
    </row>
    <row r="2648" spans="1:4" ht="16" x14ac:dyDescent="0.2">
      <c r="A2648" s="169">
        <v>42844.333333235059</v>
      </c>
      <c r="B2648" s="172">
        <v>24639.468555403932</v>
      </c>
      <c r="C2648">
        <f t="shared" si="42"/>
        <v>4</v>
      </c>
      <c r="D2648"/>
    </row>
    <row r="2649" spans="1:4" ht="16" x14ac:dyDescent="0.2">
      <c r="A2649" s="168">
        <v>42844.374999901724</v>
      </c>
      <c r="B2649" s="171">
        <v>24817.520151546069</v>
      </c>
      <c r="C2649">
        <f t="shared" si="42"/>
        <v>4</v>
      </c>
      <c r="D2649"/>
    </row>
    <row r="2650" spans="1:4" ht="16" x14ac:dyDescent="0.2">
      <c r="A2650" s="169">
        <v>42844.416666568388</v>
      </c>
      <c r="B2650" s="172">
        <v>24699.316951806602</v>
      </c>
      <c r="C2650">
        <f t="shared" si="42"/>
        <v>4</v>
      </c>
      <c r="D2650"/>
    </row>
    <row r="2651" spans="1:4" ht="16" x14ac:dyDescent="0.2">
      <c r="A2651" s="168">
        <v>42844.458333235052</v>
      </c>
      <c r="B2651" s="171">
        <v>24620.112256329772</v>
      </c>
      <c r="C2651">
        <f t="shared" si="42"/>
        <v>4</v>
      </c>
      <c r="D2651"/>
    </row>
    <row r="2652" spans="1:4" ht="16" x14ac:dyDescent="0.2">
      <c r="A2652" s="169">
        <v>42844.499999901716</v>
      </c>
      <c r="B2652" s="172">
        <v>24921.178293501165</v>
      </c>
      <c r="C2652">
        <f t="shared" si="42"/>
        <v>4</v>
      </c>
      <c r="D2652"/>
    </row>
    <row r="2653" spans="1:4" ht="16" x14ac:dyDescent="0.2">
      <c r="A2653" s="168">
        <v>42844.541666568381</v>
      </c>
      <c r="B2653" s="171">
        <v>25008.574691617465</v>
      </c>
      <c r="C2653">
        <f t="shared" si="42"/>
        <v>4</v>
      </c>
      <c r="D2653"/>
    </row>
    <row r="2654" spans="1:4" ht="16" x14ac:dyDescent="0.2">
      <c r="A2654" s="169">
        <v>42844.583333235045</v>
      </c>
      <c r="B2654" s="172">
        <v>25149.540881632634</v>
      </c>
      <c r="C2654">
        <f t="shared" si="42"/>
        <v>4</v>
      </c>
      <c r="D2654"/>
    </row>
    <row r="2655" spans="1:4" ht="16" x14ac:dyDescent="0.2">
      <c r="A2655" s="168">
        <v>42844.624999901709</v>
      </c>
      <c r="B2655" s="171">
        <v>25321.580976825844</v>
      </c>
      <c r="C2655">
        <f t="shared" si="42"/>
        <v>4</v>
      </c>
      <c r="D2655"/>
    </row>
    <row r="2656" spans="1:4" ht="16" x14ac:dyDescent="0.2">
      <c r="A2656" s="169">
        <v>42844.666666568373</v>
      </c>
      <c r="B2656" s="172">
        <v>25578.041318364714</v>
      </c>
      <c r="C2656">
        <f t="shared" si="42"/>
        <v>4</v>
      </c>
      <c r="D2656"/>
    </row>
    <row r="2657" spans="1:4" ht="16" x14ac:dyDescent="0.2">
      <c r="A2657" s="168">
        <v>42844.708333235038</v>
      </c>
      <c r="B2657" s="171">
        <v>26016.932389597139</v>
      </c>
      <c r="C2657">
        <f t="shared" si="42"/>
        <v>4</v>
      </c>
      <c r="D2657"/>
    </row>
    <row r="2658" spans="1:4" ht="16" x14ac:dyDescent="0.2">
      <c r="A2658" s="169">
        <v>42844.749999901702</v>
      </c>
      <c r="B2658" s="172">
        <v>26080.885801923814</v>
      </c>
      <c r="C2658">
        <f t="shared" si="42"/>
        <v>4</v>
      </c>
      <c r="D2658"/>
    </row>
    <row r="2659" spans="1:4" ht="16" x14ac:dyDescent="0.2">
      <c r="A2659" s="168">
        <v>42844.791666568366</v>
      </c>
      <c r="B2659" s="171">
        <v>26408.510086839338</v>
      </c>
      <c r="C2659">
        <f t="shared" si="42"/>
        <v>4</v>
      </c>
      <c r="D2659"/>
    </row>
    <row r="2660" spans="1:4" ht="16" x14ac:dyDescent="0.2">
      <c r="A2660" s="169">
        <v>42844.83333323503</v>
      </c>
      <c r="B2660" s="172">
        <v>27410.963262167599</v>
      </c>
      <c r="C2660">
        <f t="shared" si="42"/>
        <v>4</v>
      </c>
      <c r="D2660"/>
    </row>
    <row r="2661" spans="1:4" ht="16" x14ac:dyDescent="0.2">
      <c r="A2661" s="168">
        <v>42844.874999901695</v>
      </c>
      <c r="B2661" s="171">
        <v>28122.980252511188</v>
      </c>
      <c r="C2661">
        <f t="shared" si="42"/>
        <v>4</v>
      </c>
      <c r="D2661"/>
    </row>
    <row r="2662" spans="1:4" ht="16" x14ac:dyDescent="0.2">
      <c r="A2662" s="169">
        <v>42844.916666568359</v>
      </c>
      <c r="B2662" s="172">
        <v>26812.169748603363</v>
      </c>
      <c r="C2662">
        <f t="shared" si="42"/>
        <v>4</v>
      </c>
      <c r="D2662"/>
    </row>
    <row r="2663" spans="1:4" ht="16" x14ac:dyDescent="0.2">
      <c r="A2663" s="168">
        <v>42844.958333235023</v>
      </c>
      <c r="B2663" s="171">
        <v>24631.681615603989</v>
      </c>
      <c r="C2663">
        <f t="shared" si="42"/>
        <v>4</v>
      </c>
      <c r="D2663"/>
    </row>
    <row r="2664" spans="1:4" ht="16" x14ac:dyDescent="0.2">
      <c r="A2664" s="169">
        <v>42844.999999901687</v>
      </c>
      <c r="B2664" s="172">
        <v>22887.996981652563</v>
      </c>
      <c r="C2664">
        <f t="shared" si="42"/>
        <v>4</v>
      </c>
      <c r="D2664"/>
    </row>
    <row r="2665" spans="1:4" ht="16" x14ac:dyDescent="0.2">
      <c r="A2665" s="168">
        <v>42845.041666568352</v>
      </c>
      <c r="B2665" s="171">
        <v>21980.622582734195</v>
      </c>
      <c r="C2665">
        <f t="shared" si="42"/>
        <v>4</v>
      </c>
      <c r="D2665"/>
    </row>
    <row r="2666" spans="1:4" ht="16" x14ac:dyDescent="0.2">
      <c r="A2666" s="169">
        <v>42845.083333235016</v>
      </c>
      <c r="B2666" s="172">
        <v>20994.447480651139</v>
      </c>
      <c r="C2666">
        <f t="shared" si="42"/>
        <v>4</v>
      </c>
      <c r="D2666"/>
    </row>
    <row r="2667" spans="1:4" ht="16" x14ac:dyDescent="0.2">
      <c r="A2667" s="168">
        <v>42845.12499990168</v>
      </c>
      <c r="B2667" s="171">
        <v>20446.865546259978</v>
      </c>
      <c r="C2667">
        <f t="shared" si="42"/>
        <v>4</v>
      </c>
      <c r="D2667"/>
    </row>
    <row r="2668" spans="1:4" ht="16" x14ac:dyDescent="0.2">
      <c r="A2668" s="169">
        <v>42845.166666568344</v>
      </c>
      <c r="B2668" s="172">
        <v>20181.145627334787</v>
      </c>
      <c r="C2668">
        <f t="shared" si="42"/>
        <v>4</v>
      </c>
      <c r="D2668"/>
    </row>
    <row r="2669" spans="1:4" ht="16" x14ac:dyDescent="0.2">
      <c r="A2669" s="168">
        <v>42845.208333235008</v>
      </c>
      <c r="B2669" s="171">
        <v>20588.284337282908</v>
      </c>
      <c r="C2669">
        <f t="shared" si="42"/>
        <v>4</v>
      </c>
      <c r="D2669"/>
    </row>
    <row r="2670" spans="1:4" ht="16" x14ac:dyDescent="0.2">
      <c r="A2670" s="169">
        <v>42845.249999901673</v>
      </c>
      <c r="B2670" s="172">
        <v>21614.091318401817</v>
      </c>
      <c r="C2670">
        <f t="shared" si="42"/>
        <v>4</v>
      </c>
      <c r="D2670"/>
    </row>
    <row r="2671" spans="1:4" ht="16" x14ac:dyDescent="0.2">
      <c r="A2671" s="168">
        <v>42845.291666568337</v>
      </c>
      <c r="B2671" s="171">
        <v>23334.746997560935</v>
      </c>
      <c r="C2671">
        <f t="shared" si="42"/>
        <v>4</v>
      </c>
      <c r="D2671"/>
    </row>
    <row r="2672" spans="1:4" ht="16" x14ac:dyDescent="0.2">
      <c r="A2672" s="169">
        <v>42845.333333235001</v>
      </c>
      <c r="B2672" s="172">
        <v>24385.497630286041</v>
      </c>
      <c r="C2672">
        <f t="shared" si="42"/>
        <v>4</v>
      </c>
      <c r="D2672"/>
    </row>
    <row r="2673" spans="1:4" ht="16" x14ac:dyDescent="0.2">
      <c r="A2673" s="168">
        <v>42845.374999901665</v>
      </c>
      <c r="B2673" s="171">
        <v>24575.121094768387</v>
      </c>
      <c r="C2673">
        <f t="shared" si="42"/>
        <v>4</v>
      </c>
      <c r="D2673"/>
    </row>
    <row r="2674" spans="1:4" ht="16" x14ac:dyDescent="0.2">
      <c r="A2674" s="169">
        <v>42845.41666656833</v>
      </c>
      <c r="B2674" s="172">
        <v>25022.324461773344</v>
      </c>
      <c r="C2674">
        <f t="shared" ref="C2674:C2737" si="43">MONTH(A2674)</f>
        <v>4</v>
      </c>
      <c r="D2674"/>
    </row>
    <row r="2675" spans="1:4" ht="16" x14ac:dyDescent="0.2">
      <c r="A2675" s="168">
        <v>42845.458333234994</v>
      </c>
      <c r="B2675" s="171">
        <v>25068.599270438892</v>
      </c>
      <c r="C2675">
        <f t="shared" si="43"/>
        <v>4</v>
      </c>
      <c r="D2675"/>
    </row>
    <row r="2676" spans="1:4" ht="16" x14ac:dyDescent="0.2">
      <c r="A2676" s="169">
        <v>42845.499999901658</v>
      </c>
      <c r="B2676" s="172">
        <v>24939.393184548095</v>
      </c>
      <c r="C2676">
        <f t="shared" si="43"/>
        <v>4</v>
      </c>
      <c r="D2676"/>
    </row>
    <row r="2677" spans="1:4" ht="16" x14ac:dyDescent="0.2">
      <c r="A2677" s="168">
        <v>42845.541666568322</v>
      </c>
      <c r="B2677" s="171">
        <v>24655.835919887613</v>
      </c>
      <c r="C2677">
        <f t="shared" si="43"/>
        <v>4</v>
      </c>
      <c r="D2677"/>
    </row>
    <row r="2678" spans="1:4" ht="16" x14ac:dyDescent="0.2">
      <c r="A2678" s="169">
        <v>42845.583333234987</v>
      </c>
      <c r="B2678" s="172">
        <v>24881.875654463322</v>
      </c>
      <c r="C2678">
        <f t="shared" si="43"/>
        <v>4</v>
      </c>
      <c r="D2678"/>
    </row>
    <row r="2679" spans="1:4" ht="16" x14ac:dyDescent="0.2">
      <c r="A2679" s="168">
        <v>42845.624999901651</v>
      </c>
      <c r="B2679" s="171">
        <v>25013.80737508936</v>
      </c>
      <c r="C2679">
        <f t="shared" si="43"/>
        <v>4</v>
      </c>
      <c r="D2679"/>
    </row>
    <row r="2680" spans="1:4" ht="16" x14ac:dyDescent="0.2">
      <c r="A2680" s="169">
        <v>42845.666666568315</v>
      </c>
      <c r="B2680" s="172">
        <v>25183.871346936699</v>
      </c>
      <c r="C2680">
        <f t="shared" si="43"/>
        <v>4</v>
      </c>
      <c r="D2680"/>
    </row>
    <row r="2681" spans="1:4" ht="16" x14ac:dyDescent="0.2">
      <c r="A2681" s="168">
        <v>42845.708333234979</v>
      </c>
      <c r="B2681" s="171">
        <v>25589.02188578522</v>
      </c>
      <c r="C2681">
        <f t="shared" si="43"/>
        <v>4</v>
      </c>
      <c r="D2681"/>
    </row>
    <row r="2682" spans="1:4" ht="16" x14ac:dyDescent="0.2">
      <c r="A2682" s="169">
        <v>42845.749999901644</v>
      </c>
      <c r="B2682" s="172">
        <v>25869.195916487442</v>
      </c>
      <c r="C2682">
        <f t="shared" si="43"/>
        <v>4</v>
      </c>
      <c r="D2682"/>
    </row>
    <row r="2683" spans="1:4" ht="16" x14ac:dyDescent="0.2">
      <c r="A2683" s="168">
        <v>42845.791666568308</v>
      </c>
      <c r="B2683" s="171">
        <v>26284.481777817517</v>
      </c>
      <c r="C2683">
        <f t="shared" si="43"/>
        <v>4</v>
      </c>
      <c r="D2683"/>
    </row>
    <row r="2684" spans="1:4" ht="16" x14ac:dyDescent="0.2">
      <c r="A2684" s="169">
        <v>42845.833333234972</v>
      </c>
      <c r="B2684" s="172">
        <v>27254.886937542276</v>
      </c>
      <c r="C2684">
        <f t="shared" si="43"/>
        <v>4</v>
      </c>
      <c r="D2684"/>
    </row>
    <row r="2685" spans="1:4" ht="16" x14ac:dyDescent="0.2">
      <c r="A2685" s="168">
        <v>42845.874999901636</v>
      </c>
      <c r="B2685" s="171">
        <v>28119.710855282141</v>
      </c>
      <c r="C2685">
        <f t="shared" si="43"/>
        <v>4</v>
      </c>
      <c r="D2685"/>
    </row>
    <row r="2686" spans="1:4" ht="16" x14ac:dyDescent="0.2">
      <c r="A2686" s="169">
        <v>42845.916666568301</v>
      </c>
      <c r="B2686" s="172">
        <v>26847.672908424825</v>
      </c>
      <c r="C2686">
        <f t="shared" si="43"/>
        <v>4</v>
      </c>
      <c r="D2686"/>
    </row>
    <row r="2687" spans="1:4" ht="16" x14ac:dyDescent="0.2">
      <c r="A2687" s="168">
        <v>42845.958333234965</v>
      </c>
      <c r="B2687" s="171">
        <v>24753.932716721811</v>
      </c>
      <c r="C2687">
        <f t="shared" si="43"/>
        <v>4</v>
      </c>
      <c r="D2687"/>
    </row>
    <row r="2688" spans="1:4" ht="16" x14ac:dyDescent="0.2">
      <c r="A2688" s="169">
        <v>42845.999999901629</v>
      </c>
      <c r="B2688" s="172">
        <v>22884.010596409284</v>
      </c>
      <c r="C2688">
        <f t="shared" si="43"/>
        <v>4</v>
      </c>
      <c r="D2688"/>
    </row>
    <row r="2689" spans="1:4" ht="16" x14ac:dyDescent="0.2">
      <c r="A2689" s="168">
        <v>42846.041666568293</v>
      </c>
      <c r="B2689" s="171">
        <v>21796.209558899875</v>
      </c>
      <c r="C2689">
        <f t="shared" si="43"/>
        <v>4</v>
      </c>
      <c r="D2689"/>
    </row>
    <row r="2690" spans="1:4" ht="16" x14ac:dyDescent="0.2">
      <c r="A2690" s="169">
        <v>42846.083333234958</v>
      </c>
      <c r="B2690" s="172">
        <v>20923.265718073562</v>
      </c>
      <c r="C2690">
        <f t="shared" si="43"/>
        <v>4</v>
      </c>
      <c r="D2690"/>
    </row>
    <row r="2691" spans="1:4" ht="16" x14ac:dyDescent="0.2">
      <c r="A2691" s="168">
        <v>42846.124999901622</v>
      </c>
      <c r="B2691" s="171">
        <v>20332.260282502546</v>
      </c>
      <c r="C2691">
        <f t="shared" si="43"/>
        <v>4</v>
      </c>
      <c r="D2691"/>
    </row>
    <row r="2692" spans="1:4" ht="16" x14ac:dyDescent="0.2">
      <c r="A2692" s="169">
        <v>42846.166666568286</v>
      </c>
      <c r="B2692" s="172">
        <v>20342.847152289425</v>
      </c>
      <c r="C2692">
        <f t="shared" si="43"/>
        <v>4</v>
      </c>
      <c r="D2692"/>
    </row>
    <row r="2693" spans="1:4" ht="16" x14ac:dyDescent="0.2">
      <c r="A2693" s="168">
        <v>42846.20833323495</v>
      </c>
      <c r="B2693" s="171">
        <v>20765.117007410925</v>
      </c>
      <c r="C2693">
        <f t="shared" si="43"/>
        <v>4</v>
      </c>
      <c r="D2693"/>
    </row>
    <row r="2694" spans="1:4" ht="16" x14ac:dyDescent="0.2">
      <c r="A2694" s="169">
        <v>42846.249999901615</v>
      </c>
      <c r="B2694" s="172">
        <v>21601.66813341972</v>
      </c>
      <c r="C2694">
        <f t="shared" si="43"/>
        <v>4</v>
      </c>
      <c r="D2694"/>
    </row>
    <row r="2695" spans="1:4" ht="16" x14ac:dyDescent="0.2">
      <c r="A2695" s="168">
        <v>42846.291666568279</v>
      </c>
      <c r="B2695" s="171">
        <v>23311.597845087599</v>
      </c>
      <c r="C2695">
        <f t="shared" si="43"/>
        <v>4</v>
      </c>
      <c r="D2695"/>
    </row>
    <row r="2696" spans="1:4" ht="16" x14ac:dyDescent="0.2">
      <c r="A2696" s="169">
        <v>42846.333333234943</v>
      </c>
      <c r="B2696" s="172">
        <v>24320.91623294654</v>
      </c>
      <c r="C2696">
        <f t="shared" si="43"/>
        <v>4</v>
      </c>
      <c r="D2696"/>
    </row>
    <row r="2697" spans="1:4" ht="16" x14ac:dyDescent="0.2">
      <c r="A2697" s="168">
        <v>42846.374999901607</v>
      </c>
      <c r="B2697" s="171">
        <v>24500.417332932073</v>
      </c>
      <c r="C2697">
        <f t="shared" si="43"/>
        <v>4</v>
      </c>
      <c r="D2697"/>
    </row>
    <row r="2698" spans="1:4" ht="16" x14ac:dyDescent="0.2">
      <c r="A2698" s="169">
        <v>42846.416666568271</v>
      </c>
      <c r="B2698" s="172">
        <v>24397.421851032086</v>
      </c>
      <c r="C2698">
        <f t="shared" si="43"/>
        <v>4</v>
      </c>
      <c r="D2698"/>
    </row>
    <row r="2699" spans="1:4" ht="16" x14ac:dyDescent="0.2">
      <c r="A2699" s="168">
        <v>42846.458333234936</v>
      </c>
      <c r="B2699" s="171">
        <v>24666.167990687209</v>
      </c>
      <c r="C2699">
        <f t="shared" si="43"/>
        <v>4</v>
      </c>
      <c r="D2699"/>
    </row>
    <row r="2700" spans="1:4" ht="16" x14ac:dyDescent="0.2">
      <c r="A2700" s="169">
        <v>42846.4999999016</v>
      </c>
      <c r="B2700" s="172">
        <v>25260.945052556603</v>
      </c>
      <c r="C2700">
        <f t="shared" si="43"/>
        <v>4</v>
      </c>
      <c r="D2700"/>
    </row>
    <row r="2701" spans="1:4" ht="16" x14ac:dyDescent="0.2">
      <c r="A2701" s="168">
        <v>42846.541666568264</v>
      </c>
      <c r="B2701" s="171">
        <v>25521.912362544048</v>
      </c>
      <c r="C2701">
        <f t="shared" si="43"/>
        <v>4</v>
      </c>
      <c r="D2701"/>
    </row>
    <row r="2702" spans="1:4" ht="16" x14ac:dyDescent="0.2">
      <c r="A2702" s="169">
        <v>42846.583333234928</v>
      </c>
      <c r="B2702" s="172">
        <v>26106.600272114938</v>
      </c>
      <c r="C2702">
        <f t="shared" si="43"/>
        <v>4</v>
      </c>
      <c r="D2702"/>
    </row>
    <row r="2703" spans="1:4" ht="16" x14ac:dyDescent="0.2">
      <c r="A2703" s="168">
        <v>42846.624999901593</v>
      </c>
      <c r="B2703" s="171">
        <v>26949.199177545168</v>
      </c>
      <c r="C2703">
        <f t="shared" si="43"/>
        <v>4</v>
      </c>
      <c r="D2703"/>
    </row>
    <row r="2704" spans="1:4" ht="16" x14ac:dyDescent="0.2">
      <c r="A2704" s="169">
        <v>42846.666666568257</v>
      </c>
      <c r="B2704" s="172">
        <v>27284.728059608406</v>
      </c>
      <c r="C2704">
        <f t="shared" si="43"/>
        <v>4</v>
      </c>
      <c r="D2704"/>
    </row>
    <row r="2705" spans="1:4" ht="16" x14ac:dyDescent="0.2">
      <c r="A2705" s="168">
        <v>42846.708333234921</v>
      </c>
      <c r="B2705" s="171">
        <v>27627.31092132397</v>
      </c>
      <c r="C2705">
        <f t="shared" si="43"/>
        <v>4</v>
      </c>
      <c r="D2705"/>
    </row>
    <row r="2706" spans="1:4" ht="16" x14ac:dyDescent="0.2">
      <c r="A2706" s="169">
        <v>42846.749999901585</v>
      </c>
      <c r="B2706" s="172">
        <v>28240.99127159713</v>
      </c>
      <c r="C2706">
        <f t="shared" si="43"/>
        <v>4</v>
      </c>
      <c r="D2706"/>
    </row>
    <row r="2707" spans="1:4" ht="16" x14ac:dyDescent="0.2">
      <c r="A2707" s="168">
        <v>42846.79166656825</v>
      </c>
      <c r="B2707" s="171">
        <v>28366.899162149966</v>
      </c>
      <c r="C2707">
        <f t="shared" si="43"/>
        <v>4</v>
      </c>
      <c r="D2707"/>
    </row>
    <row r="2708" spans="1:4" ht="16" x14ac:dyDescent="0.2">
      <c r="A2708" s="169">
        <v>42846.833333234914</v>
      </c>
      <c r="B2708" s="172">
        <v>28725.096717277393</v>
      </c>
      <c r="C2708">
        <f t="shared" si="43"/>
        <v>4</v>
      </c>
      <c r="D2708"/>
    </row>
    <row r="2709" spans="1:4" ht="16" x14ac:dyDescent="0.2">
      <c r="A2709" s="168">
        <v>42846.874999901578</v>
      </c>
      <c r="B2709" s="171">
        <v>29118.861045593894</v>
      </c>
      <c r="C2709">
        <f t="shared" si="43"/>
        <v>4</v>
      </c>
      <c r="D2709"/>
    </row>
    <row r="2710" spans="1:4" ht="16" x14ac:dyDescent="0.2">
      <c r="A2710" s="169">
        <v>42846.916666568242</v>
      </c>
      <c r="B2710" s="172">
        <v>27780.515429854957</v>
      </c>
      <c r="C2710">
        <f t="shared" si="43"/>
        <v>4</v>
      </c>
      <c r="D2710"/>
    </row>
    <row r="2711" spans="1:4" ht="16" x14ac:dyDescent="0.2">
      <c r="A2711" s="168">
        <v>42846.958333234907</v>
      </c>
      <c r="B2711" s="171">
        <v>25782.459606595032</v>
      </c>
      <c r="C2711">
        <f t="shared" si="43"/>
        <v>4</v>
      </c>
      <c r="D2711"/>
    </row>
    <row r="2712" spans="1:4" ht="16" x14ac:dyDescent="0.2">
      <c r="A2712" s="169">
        <v>42846.999999901571</v>
      </c>
      <c r="B2712" s="172">
        <v>23753.557692006212</v>
      </c>
      <c r="C2712">
        <f t="shared" si="43"/>
        <v>4</v>
      </c>
      <c r="D2712"/>
    </row>
    <row r="2713" spans="1:4" ht="16" x14ac:dyDescent="0.2">
      <c r="A2713" s="168">
        <v>42847.041666568235</v>
      </c>
      <c r="B2713" s="171">
        <v>22243.153428014964</v>
      </c>
      <c r="C2713">
        <f t="shared" si="43"/>
        <v>4</v>
      </c>
      <c r="D2713"/>
    </row>
    <row r="2714" spans="1:4" ht="16" x14ac:dyDescent="0.2">
      <c r="A2714" s="169">
        <v>42847.083333234899</v>
      </c>
      <c r="B2714" s="172">
        <v>21080.920975605019</v>
      </c>
      <c r="C2714">
        <f t="shared" si="43"/>
        <v>4</v>
      </c>
      <c r="D2714"/>
    </row>
    <row r="2715" spans="1:4" ht="16" x14ac:dyDescent="0.2">
      <c r="A2715" s="168">
        <v>42847.124999901564</v>
      </c>
      <c r="B2715" s="171">
        <v>20577.76704656432</v>
      </c>
      <c r="C2715">
        <f t="shared" si="43"/>
        <v>4</v>
      </c>
      <c r="D2715"/>
    </row>
    <row r="2716" spans="1:4" ht="16" x14ac:dyDescent="0.2">
      <c r="A2716" s="169">
        <v>42847.166666568228</v>
      </c>
      <c r="B2716" s="172">
        <v>20374.572546005729</v>
      </c>
      <c r="C2716">
        <f t="shared" si="43"/>
        <v>4</v>
      </c>
      <c r="D2716"/>
    </row>
    <row r="2717" spans="1:4" ht="16" x14ac:dyDescent="0.2">
      <c r="A2717" s="168">
        <v>42847.208333234892</v>
      </c>
      <c r="B2717" s="171">
        <v>20323.978931336856</v>
      </c>
      <c r="C2717">
        <f t="shared" si="43"/>
        <v>4</v>
      </c>
      <c r="D2717"/>
    </row>
    <row r="2718" spans="1:4" ht="16" x14ac:dyDescent="0.2">
      <c r="A2718" s="169">
        <v>42847.249999901556</v>
      </c>
      <c r="B2718" s="172">
        <v>20723.910019674244</v>
      </c>
      <c r="C2718">
        <f t="shared" si="43"/>
        <v>4</v>
      </c>
      <c r="D2718"/>
    </row>
    <row r="2719" spans="1:4" ht="16" x14ac:dyDescent="0.2">
      <c r="A2719" s="168">
        <v>42847.291666568221</v>
      </c>
      <c r="B2719" s="171">
        <v>20849.896043899913</v>
      </c>
      <c r="C2719">
        <f t="shared" si="43"/>
        <v>4</v>
      </c>
      <c r="D2719"/>
    </row>
    <row r="2720" spans="1:4" ht="16" x14ac:dyDescent="0.2">
      <c r="A2720" s="169">
        <v>42847.333333234885</v>
      </c>
      <c r="B2720" s="172">
        <v>21380.264290151688</v>
      </c>
      <c r="C2720">
        <f t="shared" si="43"/>
        <v>4</v>
      </c>
      <c r="D2720"/>
    </row>
    <row r="2721" spans="1:4" ht="16" x14ac:dyDescent="0.2">
      <c r="A2721" s="168">
        <v>42847.374999901549</v>
      </c>
      <c r="B2721" s="171">
        <v>22336.332388926006</v>
      </c>
      <c r="C2721">
        <f t="shared" si="43"/>
        <v>4</v>
      </c>
      <c r="D2721"/>
    </row>
    <row r="2722" spans="1:4" ht="16" x14ac:dyDescent="0.2">
      <c r="A2722" s="169">
        <v>42847.416666568213</v>
      </c>
      <c r="B2722" s="172">
        <v>22896.696120219585</v>
      </c>
      <c r="C2722">
        <f t="shared" si="43"/>
        <v>4</v>
      </c>
      <c r="D2722"/>
    </row>
    <row r="2723" spans="1:4" ht="16" x14ac:dyDescent="0.2">
      <c r="A2723" s="168">
        <v>42847.458333234878</v>
      </c>
      <c r="B2723" s="171">
        <v>23247.296272227879</v>
      </c>
      <c r="C2723">
        <f t="shared" si="43"/>
        <v>4</v>
      </c>
      <c r="D2723"/>
    </row>
    <row r="2724" spans="1:4" ht="16" x14ac:dyDescent="0.2">
      <c r="A2724" s="169">
        <v>42847.499999901542</v>
      </c>
      <c r="B2724" s="172">
        <v>23472.931185118025</v>
      </c>
      <c r="C2724">
        <f t="shared" si="43"/>
        <v>4</v>
      </c>
      <c r="D2724"/>
    </row>
    <row r="2725" spans="1:4" ht="16" x14ac:dyDescent="0.2">
      <c r="A2725" s="168">
        <v>42847.541666568206</v>
      </c>
      <c r="B2725" s="171">
        <v>23940.079399359973</v>
      </c>
      <c r="C2725">
        <f t="shared" si="43"/>
        <v>4</v>
      </c>
      <c r="D2725"/>
    </row>
    <row r="2726" spans="1:4" ht="16" x14ac:dyDescent="0.2">
      <c r="A2726" s="169">
        <v>42847.58333323487</v>
      </c>
      <c r="B2726" s="172">
        <v>24583.82230840687</v>
      </c>
      <c r="C2726">
        <f t="shared" si="43"/>
        <v>4</v>
      </c>
      <c r="D2726"/>
    </row>
    <row r="2727" spans="1:4" ht="16" x14ac:dyDescent="0.2">
      <c r="A2727" s="168">
        <v>42847.624999901534</v>
      </c>
      <c r="B2727" s="171">
        <v>25423.032640074707</v>
      </c>
      <c r="C2727">
        <f t="shared" si="43"/>
        <v>4</v>
      </c>
      <c r="D2727"/>
    </row>
    <row r="2728" spans="1:4" ht="16" x14ac:dyDescent="0.2">
      <c r="A2728" s="169">
        <v>42847.666666568199</v>
      </c>
      <c r="B2728" s="172">
        <v>26137.29784642515</v>
      </c>
      <c r="C2728">
        <f t="shared" si="43"/>
        <v>4</v>
      </c>
      <c r="D2728"/>
    </row>
    <row r="2729" spans="1:4" ht="16" x14ac:dyDescent="0.2">
      <c r="A2729" s="168">
        <v>42847.708333234863</v>
      </c>
      <c r="B2729" s="171">
        <v>26664.244411533717</v>
      </c>
      <c r="C2729">
        <f t="shared" si="43"/>
        <v>4</v>
      </c>
      <c r="D2729"/>
    </row>
    <row r="2730" spans="1:4" ht="16" x14ac:dyDescent="0.2">
      <c r="A2730" s="169">
        <v>42847.749999901527</v>
      </c>
      <c r="B2730" s="172">
        <v>26897.157968313022</v>
      </c>
      <c r="C2730">
        <f t="shared" si="43"/>
        <v>4</v>
      </c>
      <c r="D2730"/>
    </row>
    <row r="2731" spans="1:4" ht="16" x14ac:dyDescent="0.2">
      <c r="A2731" s="168">
        <v>42847.791666568191</v>
      </c>
      <c r="B2731" s="171">
        <v>27033.911730893749</v>
      </c>
      <c r="C2731">
        <f t="shared" si="43"/>
        <v>4</v>
      </c>
      <c r="D2731"/>
    </row>
    <row r="2732" spans="1:4" ht="16" x14ac:dyDescent="0.2">
      <c r="A2732" s="169">
        <v>42847.833333234856</v>
      </c>
      <c r="B2732" s="172">
        <v>27392.082337758624</v>
      </c>
      <c r="C2732">
        <f t="shared" si="43"/>
        <v>4</v>
      </c>
      <c r="D2732"/>
    </row>
    <row r="2733" spans="1:4" ht="16" x14ac:dyDescent="0.2">
      <c r="A2733" s="168">
        <v>42847.87499990152</v>
      </c>
      <c r="B2733" s="171">
        <v>27691.265895135701</v>
      </c>
      <c r="C2733">
        <f t="shared" si="43"/>
        <v>4</v>
      </c>
      <c r="D2733"/>
    </row>
    <row r="2734" spans="1:4" ht="16" x14ac:dyDescent="0.2">
      <c r="A2734" s="169">
        <v>42847.916666568184</v>
      </c>
      <c r="B2734" s="172">
        <v>26538.459084019156</v>
      </c>
      <c r="C2734">
        <f t="shared" si="43"/>
        <v>4</v>
      </c>
      <c r="D2734"/>
    </row>
    <row r="2735" spans="1:4" ht="16" x14ac:dyDescent="0.2">
      <c r="A2735" s="168">
        <v>42847.958333234848</v>
      </c>
      <c r="B2735" s="171">
        <v>24915.735935623936</v>
      </c>
      <c r="C2735">
        <f t="shared" si="43"/>
        <v>4</v>
      </c>
      <c r="D2735"/>
    </row>
    <row r="2736" spans="1:4" ht="16" x14ac:dyDescent="0.2">
      <c r="A2736" s="169">
        <v>42847.999999901513</v>
      </c>
      <c r="B2736" s="172">
        <v>22940.006144484414</v>
      </c>
      <c r="C2736">
        <f t="shared" si="43"/>
        <v>4</v>
      </c>
      <c r="D2736"/>
    </row>
    <row r="2737" spans="1:4" ht="16" x14ac:dyDescent="0.2">
      <c r="A2737" s="168">
        <v>42848.041666568177</v>
      </c>
      <c r="B2737" s="171">
        <v>21716.718738281794</v>
      </c>
      <c r="C2737">
        <f t="shared" si="43"/>
        <v>4</v>
      </c>
      <c r="D2737"/>
    </row>
    <row r="2738" spans="1:4" ht="16" x14ac:dyDescent="0.2">
      <c r="A2738" s="169">
        <v>42848.083333234841</v>
      </c>
      <c r="B2738" s="172">
        <v>20948.706345053051</v>
      </c>
      <c r="C2738">
        <f t="shared" ref="C2738:C2801" si="44">MONTH(A2738)</f>
        <v>4</v>
      </c>
      <c r="D2738"/>
    </row>
    <row r="2739" spans="1:4" ht="16" x14ac:dyDescent="0.2">
      <c r="A2739" s="168">
        <v>42848.124999901505</v>
      </c>
      <c r="B2739" s="171">
        <v>20040.751808686953</v>
      </c>
      <c r="C2739">
        <f t="shared" si="44"/>
        <v>4</v>
      </c>
      <c r="D2739"/>
    </row>
    <row r="2740" spans="1:4" ht="16" x14ac:dyDescent="0.2">
      <c r="A2740" s="169">
        <v>42848.16666656817</v>
      </c>
      <c r="B2740" s="172">
        <v>19936.069746283076</v>
      </c>
      <c r="C2740">
        <f t="shared" si="44"/>
        <v>4</v>
      </c>
      <c r="D2740"/>
    </row>
    <row r="2741" spans="1:4" ht="16" x14ac:dyDescent="0.2">
      <c r="A2741" s="168">
        <v>42848.208333234834</v>
      </c>
      <c r="B2741" s="171">
        <v>19832.78560834223</v>
      </c>
      <c r="C2741">
        <f t="shared" si="44"/>
        <v>4</v>
      </c>
      <c r="D2741"/>
    </row>
    <row r="2742" spans="1:4" ht="16" x14ac:dyDescent="0.2">
      <c r="A2742" s="169">
        <v>42848.249999901498</v>
      </c>
      <c r="B2742" s="172">
        <v>19998.910663306466</v>
      </c>
      <c r="C2742">
        <f t="shared" si="44"/>
        <v>4</v>
      </c>
      <c r="D2742"/>
    </row>
    <row r="2743" spans="1:4" ht="16" x14ac:dyDescent="0.2">
      <c r="A2743" s="168">
        <v>42848.291666568162</v>
      </c>
      <c r="B2743" s="171">
        <v>19991.628277140673</v>
      </c>
      <c r="C2743">
        <f t="shared" si="44"/>
        <v>4</v>
      </c>
      <c r="D2743"/>
    </row>
    <row r="2744" spans="1:4" ht="16" x14ac:dyDescent="0.2">
      <c r="A2744" s="169">
        <v>42848.333333234827</v>
      </c>
      <c r="B2744" s="172">
        <v>20199.146473757701</v>
      </c>
      <c r="C2744">
        <f t="shared" si="44"/>
        <v>4</v>
      </c>
      <c r="D2744"/>
    </row>
    <row r="2745" spans="1:4" ht="16" x14ac:dyDescent="0.2">
      <c r="A2745" s="168">
        <v>42848.374999901491</v>
      </c>
      <c r="B2745" s="171">
        <v>20385.941385107577</v>
      </c>
      <c r="C2745">
        <f t="shared" si="44"/>
        <v>4</v>
      </c>
      <c r="D2745"/>
    </row>
    <row r="2746" spans="1:4" ht="16" x14ac:dyDescent="0.2">
      <c r="A2746" s="169">
        <v>42848.416666568155</v>
      </c>
      <c r="B2746" s="172">
        <v>20556.69610936545</v>
      </c>
      <c r="C2746">
        <f t="shared" si="44"/>
        <v>4</v>
      </c>
      <c r="D2746"/>
    </row>
    <row r="2747" spans="1:4" ht="16" x14ac:dyDescent="0.2">
      <c r="A2747" s="168">
        <v>42848.458333234819</v>
      </c>
      <c r="B2747" s="171">
        <v>20653.607081590511</v>
      </c>
      <c r="C2747">
        <f t="shared" si="44"/>
        <v>4</v>
      </c>
      <c r="D2747"/>
    </row>
    <row r="2748" spans="1:4" ht="16" x14ac:dyDescent="0.2">
      <c r="A2748" s="169">
        <v>42848.499999901484</v>
      </c>
      <c r="B2748" s="172">
        <v>20839.436514855275</v>
      </c>
      <c r="C2748">
        <f t="shared" si="44"/>
        <v>4</v>
      </c>
      <c r="D2748"/>
    </row>
    <row r="2749" spans="1:4" ht="16" x14ac:dyDescent="0.2">
      <c r="A2749" s="168">
        <v>42848.541666568148</v>
      </c>
      <c r="B2749" s="171">
        <v>21006.825357592617</v>
      </c>
      <c r="C2749">
        <f t="shared" si="44"/>
        <v>4</v>
      </c>
      <c r="D2749"/>
    </row>
    <row r="2750" spans="1:4" ht="16" x14ac:dyDescent="0.2">
      <c r="A2750" s="169">
        <v>42848.583333234812</v>
      </c>
      <c r="B2750" s="172">
        <v>21326.558835814041</v>
      </c>
      <c r="C2750">
        <f t="shared" si="44"/>
        <v>4</v>
      </c>
      <c r="D2750"/>
    </row>
    <row r="2751" spans="1:4" ht="16" x14ac:dyDescent="0.2">
      <c r="A2751" s="168">
        <v>42848.624999901476</v>
      </c>
      <c r="B2751" s="171">
        <v>21798.608708243148</v>
      </c>
      <c r="C2751">
        <f t="shared" si="44"/>
        <v>4</v>
      </c>
      <c r="D2751"/>
    </row>
    <row r="2752" spans="1:4" ht="16" x14ac:dyDescent="0.2">
      <c r="A2752" s="169">
        <v>42848.66666656814</v>
      </c>
      <c r="B2752" s="172">
        <v>22428.639211052374</v>
      </c>
      <c r="C2752">
        <f t="shared" si="44"/>
        <v>4</v>
      </c>
      <c r="D2752"/>
    </row>
    <row r="2753" spans="1:4" ht="16" x14ac:dyDescent="0.2">
      <c r="A2753" s="168">
        <v>42848.708333234805</v>
      </c>
      <c r="B2753" s="171">
        <v>23335.205914881437</v>
      </c>
      <c r="C2753">
        <f t="shared" si="44"/>
        <v>4</v>
      </c>
      <c r="D2753"/>
    </row>
    <row r="2754" spans="1:4" ht="16" x14ac:dyDescent="0.2">
      <c r="A2754" s="169">
        <v>42848.749999901469</v>
      </c>
      <c r="B2754" s="172">
        <v>24070.048637862328</v>
      </c>
      <c r="C2754">
        <f t="shared" si="44"/>
        <v>4</v>
      </c>
      <c r="D2754"/>
    </row>
    <row r="2755" spans="1:4" ht="16" x14ac:dyDescent="0.2">
      <c r="A2755" s="168">
        <v>42848.791666568133</v>
      </c>
      <c r="B2755" s="171">
        <v>24677.195783085874</v>
      </c>
      <c r="C2755">
        <f t="shared" si="44"/>
        <v>4</v>
      </c>
      <c r="D2755"/>
    </row>
    <row r="2756" spans="1:4" ht="16" x14ac:dyDescent="0.2">
      <c r="A2756" s="169">
        <v>42848.833333234797</v>
      </c>
      <c r="B2756" s="172">
        <v>25762.836132199234</v>
      </c>
      <c r="C2756">
        <f t="shared" si="44"/>
        <v>4</v>
      </c>
      <c r="D2756"/>
    </row>
    <row r="2757" spans="1:4" ht="16" x14ac:dyDescent="0.2">
      <c r="A2757" s="168">
        <v>42848.874999901462</v>
      </c>
      <c r="B2757" s="171">
        <v>26522.210673963295</v>
      </c>
      <c r="C2757">
        <f t="shared" si="44"/>
        <v>4</v>
      </c>
      <c r="D2757"/>
    </row>
    <row r="2758" spans="1:4" ht="16" x14ac:dyDescent="0.2">
      <c r="A2758" s="169">
        <v>42848.916666568126</v>
      </c>
      <c r="B2758" s="172">
        <v>25534.982900936149</v>
      </c>
      <c r="C2758">
        <f t="shared" si="44"/>
        <v>4</v>
      </c>
      <c r="D2758"/>
    </row>
    <row r="2759" spans="1:4" ht="16" x14ac:dyDescent="0.2">
      <c r="A2759" s="168">
        <v>42848.95833323479</v>
      </c>
      <c r="B2759" s="171">
        <v>23893.099378191357</v>
      </c>
      <c r="C2759">
        <f t="shared" si="44"/>
        <v>4</v>
      </c>
      <c r="D2759"/>
    </row>
    <row r="2760" spans="1:4" ht="16" x14ac:dyDescent="0.2">
      <c r="A2760" s="169">
        <v>42848.999999901454</v>
      </c>
      <c r="B2760" s="172">
        <v>22018.801511724087</v>
      </c>
      <c r="C2760">
        <f t="shared" si="44"/>
        <v>4</v>
      </c>
      <c r="D2760"/>
    </row>
    <row r="2761" spans="1:4" ht="16" x14ac:dyDescent="0.2">
      <c r="A2761" s="168">
        <v>42849.041666568119</v>
      </c>
      <c r="B2761" s="171">
        <v>21055.513501720452</v>
      </c>
      <c r="C2761">
        <f t="shared" si="44"/>
        <v>4</v>
      </c>
      <c r="D2761"/>
    </row>
    <row r="2762" spans="1:4" ht="16" x14ac:dyDescent="0.2">
      <c r="A2762" s="169">
        <v>42849.083333234783</v>
      </c>
      <c r="B2762" s="172">
        <v>20351.933515934747</v>
      </c>
      <c r="C2762">
        <f t="shared" si="44"/>
        <v>4</v>
      </c>
      <c r="D2762"/>
    </row>
    <row r="2763" spans="1:4" ht="16" x14ac:dyDescent="0.2">
      <c r="A2763" s="168">
        <v>42849.124999901447</v>
      </c>
      <c r="B2763" s="171">
        <v>19940.873166544916</v>
      </c>
      <c r="C2763">
        <f t="shared" si="44"/>
        <v>4</v>
      </c>
      <c r="D2763"/>
    </row>
    <row r="2764" spans="1:4" ht="16" x14ac:dyDescent="0.2">
      <c r="A2764" s="169">
        <v>42849.166666568111</v>
      </c>
      <c r="B2764" s="172">
        <v>19823.096988080211</v>
      </c>
      <c r="C2764">
        <f t="shared" si="44"/>
        <v>4</v>
      </c>
      <c r="D2764"/>
    </row>
    <row r="2765" spans="1:4" ht="16" x14ac:dyDescent="0.2">
      <c r="A2765" s="168">
        <v>42849.208333234776</v>
      </c>
      <c r="B2765" s="171">
        <v>20284.753807312929</v>
      </c>
      <c r="C2765">
        <f t="shared" si="44"/>
        <v>4</v>
      </c>
      <c r="D2765"/>
    </row>
    <row r="2766" spans="1:4" ht="16" x14ac:dyDescent="0.2">
      <c r="A2766" s="169">
        <v>42849.24999990144</v>
      </c>
      <c r="B2766" s="172">
        <v>21518.200047624683</v>
      </c>
      <c r="C2766">
        <f t="shared" si="44"/>
        <v>4</v>
      </c>
      <c r="D2766"/>
    </row>
    <row r="2767" spans="1:4" ht="16" x14ac:dyDescent="0.2">
      <c r="A2767" s="168">
        <v>42849.291666568104</v>
      </c>
      <c r="B2767" s="171">
        <v>23519.051896015299</v>
      </c>
      <c r="C2767">
        <f t="shared" si="44"/>
        <v>4</v>
      </c>
      <c r="D2767"/>
    </row>
    <row r="2768" spans="1:4" ht="16" x14ac:dyDescent="0.2">
      <c r="A2768" s="169">
        <v>42849.333333234768</v>
      </c>
      <c r="B2768" s="172">
        <v>24961.874845133094</v>
      </c>
      <c r="C2768">
        <f t="shared" si="44"/>
        <v>4</v>
      </c>
      <c r="D2768"/>
    </row>
    <row r="2769" spans="1:4" ht="16" x14ac:dyDescent="0.2">
      <c r="A2769" s="168">
        <v>42849.374999901433</v>
      </c>
      <c r="B2769" s="171">
        <v>25563.317730765451</v>
      </c>
      <c r="C2769">
        <f t="shared" si="44"/>
        <v>4</v>
      </c>
      <c r="D2769"/>
    </row>
    <row r="2770" spans="1:4" ht="16" x14ac:dyDescent="0.2">
      <c r="A2770" s="169">
        <v>42849.416666568097</v>
      </c>
      <c r="B2770" s="172">
        <v>25668.700487950195</v>
      </c>
      <c r="C2770">
        <f t="shared" si="44"/>
        <v>4</v>
      </c>
      <c r="D2770"/>
    </row>
    <row r="2771" spans="1:4" ht="16" x14ac:dyDescent="0.2">
      <c r="A2771" s="168">
        <v>42849.458333234761</v>
      </c>
      <c r="B2771" s="171">
        <v>25840.56535885041</v>
      </c>
      <c r="C2771">
        <f t="shared" si="44"/>
        <v>4</v>
      </c>
      <c r="D2771"/>
    </row>
    <row r="2772" spans="1:4" ht="16" x14ac:dyDescent="0.2">
      <c r="A2772" s="169">
        <v>42849.499999901425</v>
      </c>
      <c r="B2772" s="172">
        <v>25626.100311494643</v>
      </c>
      <c r="C2772">
        <f t="shared" si="44"/>
        <v>4</v>
      </c>
      <c r="D2772"/>
    </row>
    <row r="2773" spans="1:4" ht="16" x14ac:dyDescent="0.2">
      <c r="A2773" s="168">
        <v>42849.54166656809</v>
      </c>
      <c r="B2773" s="171">
        <v>25520.885929854994</v>
      </c>
      <c r="C2773">
        <f t="shared" si="44"/>
        <v>4</v>
      </c>
      <c r="D2773"/>
    </row>
    <row r="2774" spans="1:4" ht="16" x14ac:dyDescent="0.2">
      <c r="A2774" s="169">
        <v>42849.583333234754</v>
      </c>
      <c r="B2774" s="172">
        <v>25548.349525465179</v>
      </c>
      <c r="C2774">
        <f t="shared" si="44"/>
        <v>4</v>
      </c>
      <c r="D2774"/>
    </row>
    <row r="2775" spans="1:4" ht="16" x14ac:dyDescent="0.2">
      <c r="A2775" s="168">
        <v>42849.624999901418</v>
      </c>
      <c r="B2775" s="171">
        <v>25529.263478348577</v>
      </c>
      <c r="C2775">
        <f t="shared" si="44"/>
        <v>4</v>
      </c>
      <c r="D2775"/>
    </row>
    <row r="2776" spans="1:4" ht="16" x14ac:dyDescent="0.2">
      <c r="A2776" s="169">
        <v>42849.666666568082</v>
      </c>
      <c r="B2776" s="172">
        <v>25617.616855944678</v>
      </c>
      <c r="C2776">
        <f t="shared" si="44"/>
        <v>4</v>
      </c>
      <c r="D2776"/>
    </row>
    <row r="2777" spans="1:4" ht="16" x14ac:dyDescent="0.2">
      <c r="A2777" s="168">
        <v>42849.708333234747</v>
      </c>
      <c r="B2777" s="171">
        <v>25716.680957212066</v>
      </c>
      <c r="C2777">
        <f t="shared" si="44"/>
        <v>4</v>
      </c>
      <c r="D2777"/>
    </row>
    <row r="2778" spans="1:4" ht="16" x14ac:dyDescent="0.2">
      <c r="A2778" s="169">
        <v>42849.749999901411</v>
      </c>
      <c r="B2778" s="172">
        <v>25888.710523450663</v>
      </c>
      <c r="C2778">
        <f t="shared" si="44"/>
        <v>4</v>
      </c>
      <c r="D2778"/>
    </row>
    <row r="2779" spans="1:4" ht="16" x14ac:dyDescent="0.2">
      <c r="A2779" s="168">
        <v>42849.791666568075</v>
      </c>
      <c r="B2779" s="171">
        <v>26183.514062846651</v>
      </c>
      <c r="C2779">
        <f t="shared" si="44"/>
        <v>4</v>
      </c>
      <c r="D2779"/>
    </row>
    <row r="2780" spans="1:4" ht="16" x14ac:dyDescent="0.2">
      <c r="A2780" s="169">
        <v>42849.833333234739</v>
      </c>
      <c r="B2780" s="172">
        <v>27260.84843123773</v>
      </c>
      <c r="C2780">
        <f t="shared" si="44"/>
        <v>4</v>
      </c>
      <c r="D2780"/>
    </row>
    <row r="2781" spans="1:4" ht="16" x14ac:dyDescent="0.2">
      <c r="A2781" s="168">
        <v>42849.874999901403</v>
      </c>
      <c r="B2781" s="171">
        <v>27896.678738243812</v>
      </c>
      <c r="C2781">
        <f t="shared" si="44"/>
        <v>4</v>
      </c>
      <c r="D2781"/>
    </row>
    <row r="2782" spans="1:4" ht="16" x14ac:dyDescent="0.2">
      <c r="A2782" s="169">
        <v>42849.916666568068</v>
      </c>
      <c r="B2782" s="172">
        <v>26627.062158237812</v>
      </c>
      <c r="C2782">
        <f t="shared" si="44"/>
        <v>4</v>
      </c>
      <c r="D2782"/>
    </row>
    <row r="2783" spans="1:4" ht="16" x14ac:dyDescent="0.2">
      <c r="A2783" s="168">
        <v>42849.958333234732</v>
      </c>
      <c r="B2783" s="171">
        <v>24472.153922514881</v>
      </c>
      <c r="C2783">
        <f t="shared" si="44"/>
        <v>4</v>
      </c>
      <c r="D2783"/>
    </row>
    <row r="2784" spans="1:4" ht="16" x14ac:dyDescent="0.2">
      <c r="A2784" s="169">
        <v>42849.999999901396</v>
      </c>
      <c r="B2784" s="172">
        <v>22624.87185943433</v>
      </c>
      <c r="C2784">
        <f t="shared" si="44"/>
        <v>4</v>
      </c>
      <c r="D2784"/>
    </row>
    <row r="2785" spans="1:4" ht="16" x14ac:dyDescent="0.2">
      <c r="A2785" s="168">
        <v>42850.04166656806</v>
      </c>
      <c r="B2785" s="171">
        <v>21602.465794769632</v>
      </c>
      <c r="C2785">
        <f t="shared" si="44"/>
        <v>4</v>
      </c>
      <c r="D2785"/>
    </row>
    <row r="2786" spans="1:4" ht="16" x14ac:dyDescent="0.2">
      <c r="A2786" s="169">
        <v>42850.083333234725</v>
      </c>
      <c r="B2786" s="172">
        <v>20754.729591474021</v>
      </c>
      <c r="C2786">
        <f t="shared" si="44"/>
        <v>4</v>
      </c>
      <c r="D2786"/>
    </row>
    <row r="2787" spans="1:4" ht="16" x14ac:dyDescent="0.2">
      <c r="A2787" s="168">
        <v>42850.124999901389</v>
      </c>
      <c r="B2787" s="171">
        <v>20240.067648237546</v>
      </c>
      <c r="C2787">
        <f t="shared" si="44"/>
        <v>4</v>
      </c>
      <c r="D2787"/>
    </row>
    <row r="2788" spans="1:4" ht="16" x14ac:dyDescent="0.2">
      <c r="A2788" s="169">
        <v>42850.166666568053</v>
      </c>
      <c r="B2788" s="172">
        <v>20111.230466053261</v>
      </c>
      <c r="C2788">
        <f t="shared" si="44"/>
        <v>4</v>
      </c>
      <c r="D2788"/>
    </row>
    <row r="2789" spans="1:4" ht="16" x14ac:dyDescent="0.2">
      <c r="A2789" s="168">
        <v>42850.208333234717</v>
      </c>
      <c r="B2789" s="171">
        <v>19983.530614712759</v>
      </c>
      <c r="C2789">
        <f t="shared" si="44"/>
        <v>4</v>
      </c>
      <c r="D2789"/>
    </row>
    <row r="2790" spans="1:4" ht="16" x14ac:dyDescent="0.2">
      <c r="A2790" s="169">
        <v>42850.249999901382</v>
      </c>
      <c r="B2790" s="172">
        <v>21389.330506636303</v>
      </c>
      <c r="C2790">
        <f t="shared" si="44"/>
        <v>4</v>
      </c>
      <c r="D2790"/>
    </row>
    <row r="2791" spans="1:4" ht="16" x14ac:dyDescent="0.2">
      <c r="A2791" s="168">
        <v>42850.291666568046</v>
      </c>
      <c r="B2791" s="171">
        <v>23197.161717311956</v>
      </c>
      <c r="C2791">
        <f t="shared" si="44"/>
        <v>4</v>
      </c>
      <c r="D2791"/>
    </row>
    <row r="2792" spans="1:4" ht="16" x14ac:dyDescent="0.2">
      <c r="A2792" s="169">
        <v>42850.33333323471</v>
      </c>
      <c r="B2792" s="172">
        <v>24330.981360001515</v>
      </c>
      <c r="C2792">
        <f t="shared" si="44"/>
        <v>4</v>
      </c>
      <c r="D2792"/>
    </row>
    <row r="2793" spans="1:4" ht="16" x14ac:dyDescent="0.2">
      <c r="A2793" s="168">
        <v>42850.374999901374</v>
      </c>
      <c r="B2793" s="171">
        <v>24602.914109926372</v>
      </c>
      <c r="C2793">
        <f t="shared" si="44"/>
        <v>4</v>
      </c>
      <c r="D2793"/>
    </row>
    <row r="2794" spans="1:4" ht="16" x14ac:dyDescent="0.2">
      <c r="A2794" s="169">
        <v>42850.416666568039</v>
      </c>
      <c r="B2794" s="172">
        <v>24658.447567213068</v>
      </c>
      <c r="C2794">
        <f t="shared" si="44"/>
        <v>4</v>
      </c>
      <c r="D2794"/>
    </row>
    <row r="2795" spans="1:4" ht="16" x14ac:dyDescent="0.2">
      <c r="A2795" s="168">
        <v>42850.458333234703</v>
      </c>
      <c r="B2795" s="171">
        <v>24617.307398260789</v>
      </c>
      <c r="C2795">
        <f t="shared" si="44"/>
        <v>4</v>
      </c>
      <c r="D2795"/>
    </row>
    <row r="2796" spans="1:4" ht="16" x14ac:dyDescent="0.2">
      <c r="A2796" s="169">
        <v>42850.499999901367</v>
      </c>
      <c r="B2796" s="172">
        <v>24386.361556453325</v>
      </c>
      <c r="C2796">
        <f t="shared" si="44"/>
        <v>4</v>
      </c>
      <c r="D2796"/>
    </row>
    <row r="2797" spans="1:4" ht="16" x14ac:dyDescent="0.2">
      <c r="A2797" s="168">
        <v>42850.541666568031</v>
      </c>
      <c r="B2797" s="171">
        <v>24358.572829503351</v>
      </c>
      <c r="C2797">
        <f t="shared" si="44"/>
        <v>4</v>
      </c>
      <c r="D2797"/>
    </row>
    <row r="2798" spans="1:4" ht="16" x14ac:dyDescent="0.2">
      <c r="A2798" s="169">
        <v>42850.583333234696</v>
      </c>
      <c r="B2798" s="172">
        <v>24501.052437869253</v>
      </c>
      <c r="C2798">
        <f t="shared" si="44"/>
        <v>4</v>
      </c>
      <c r="D2798"/>
    </row>
    <row r="2799" spans="1:4" ht="16" x14ac:dyDescent="0.2">
      <c r="A2799" s="168">
        <v>42850.62499990136</v>
      </c>
      <c r="B2799" s="171">
        <v>25099.612831902232</v>
      </c>
      <c r="C2799">
        <f t="shared" si="44"/>
        <v>4</v>
      </c>
      <c r="D2799"/>
    </row>
    <row r="2800" spans="1:4" ht="16" x14ac:dyDescent="0.2">
      <c r="A2800" s="169">
        <v>42850.666666568024</v>
      </c>
      <c r="B2800" s="172">
        <v>25250.565029658053</v>
      </c>
      <c r="C2800">
        <f t="shared" si="44"/>
        <v>4</v>
      </c>
      <c r="D2800"/>
    </row>
    <row r="2801" spans="1:4" ht="16" x14ac:dyDescent="0.2">
      <c r="A2801" s="168">
        <v>42850.708333234688</v>
      </c>
      <c r="B2801" s="171">
        <v>25272.568515472427</v>
      </c>
      <c r="C2801">
        <f t="shared" si="44"/>
        <v>4</v>
      </c>
      <c r="D2801"/>
    </row>
    <row r="2802" spans="1:4" ht="16" x14ac:dyDescent="0.2">
      <c r="A2802" s="169">
        <v>42850.749999901353</v>
      </c>
      <c r="B2802" s="172">
        <v>25195.817234007889</v>
      </c>
      <c r="C2802">
        <f t="shared" ref="C2802:C2865" si="45">MONTH(A2802)</f>
        <v>4</v>
      </c>
      <c r="D2802"/>
    </row>
    <row r="2803" spans="1:4" ht="16" x14ac:dyDescent="0.2">
      <c r="A2803" s="168">
        <v>42850.791666568017</v>
      </c>
      <c r="B2803" s="171">
        <v>25792.1168061797</v>
      </c>
      <c r="C2803">
        <f t="shared" si="45"/>
        <v>4</v>
      </c>
      <c r="D2803"/>
    </row>
    <row r="2804" spans="1:4" ht="16" x14ac:dyDescent="0.2">
      <c r="A2804" s="169">
        <v>42850.833333234681</v>
      </c>
      <c r="B2804" s="172">
        <v>26935.437358802257</v>
      </c>
      <c r="C2804">
        <f t="shared" si="45"/>
        <v>4</v>
      </c>
      <c r="D2804"/>
    </row>
    <row r="2805" spans="1:4" ht="16" x14ac:dyDescent="0.2">
      <c r="A2805" s="168">
        <v>42850.874999901345</v>
      </c>
      <c r="B2805" s="171">
        <v>27882.832246257887</v>
      </c>
      <c r="C2805">
        <f t="shared" si="45"/>
        <v>4</v>
      </c>
      <c r="D2805"/>
    </row>
    <row r="2806" spans="1:4" ht="16" x14ac:dyDescent="0.2">
      <c r="A2806" s="169">
        <v>42850.91666656801</v>
      </c>
      <c r="B2806" s="172">
        <v>26619.776041929828</v>
      </c>
      <c r="C2806">
        <f t="shared" si="45"/>
        <v>4</v>
      </c>
      <c r="D2806"/>
    </row>
    <row r="2807" spans="1:4" ht="16" x14ac:dyDescent="0.2">
      <c r="A2807" s="168">
        <v>42850.958333234674</v>
      </c>
      <c r="B2807" s="171">
        <v>24497.248463744843</v>
      </c>
      <c r="C2807">
        <f t="shared" si="45"/>
        <v>4</v>
      </c>
      <c r="D2807"/>
    </row>
    <row r="2808" spans="1:4" ht="16" x14ac:dyDescent="0.2">
      <c r="A2808" s="169">
        <v>42850.999999901338</v>
      </c>
      <c r="B2808" s="172">
        <v>22369.681966070872</v>
      </c>
      <c r="C2808">
        <f t="shared" si="45"/>
        <v>4</v>
      </c>
      <c r="D2808"/>
    </row>
    <row r="2809" spans="1:4" ht="16" x14ac:dyDescent="0.2">
      <c r="A2809" s="168">
        <v>42851.041666568002</v>
      </c>
      <c r="B2809" s="171">
        <v>20971.522098874953</v>
      </c>
      <c r="C2809">
        <f t="shared" si="45"/>
        <v>4</v>
      </c>
      <c r="D2809"/>
    </row>
    <row r="2810" spans="1:4" ht="16" x14ac:dyDescent="0.2">
      <c r="A2810" s="169">
        <v>42851.083333234666</v>
      </c>
      <c r="B2810" s="172">
        <v>20205.159333175958</v>
      </c>
      <c r="C2810">
        <f t="shared" si="45"/>
        <v>4</v>
      </c>
      <c r="D2810"/>
    </row>
    <row r="2811" spans="1:4" ht="16" x14ac:dyDescent="0.2">
      <c r="A2811" s="168">
        <v>42851.124999901331</v>
      </c>
      <c r="B2811" s="171">
        <v>19709.941714681347</v>
      </c>
      <c r="C2811">
        <f t="shared" si="45"/>
        <v>4</v>
      </c>
      <c r="D2811"/>
    </row>
    <row r="2812" spans="1:4" ht="16" x14ac:dyDescent="0.2">
      <c r="A2812" s="169">
        <v>42851.166666567995</v>
      </c>
      <c r="B2812" s="172">
        <v>19564.540409847606</v>
      </c>
      <c r="C2812">
        <f t="shared" si="45"/>
        <v>4</v>
      </c>
      <c r="D2812"/>
    </row>
    <row r="2813" spans="1:4" ht="16" x14ac:dyDescent="0.2">
      <c r="A2813" s="168">
        <v>42851.208333234659</v>
      </c>
      <c r="B2813" s="171">
        <v>19988.765923768689</v>
      </c>
      <c r="C2813">
        <f t="shared" si="45"/>
        <v>4</v>
      </c>
      <c r="D2813"/>
    </row>
    <row r="2814" spans="1:4" ht="16" x14ac:dyDescent="0.2">
      <c r="A2814" s="169">
        <v>42851.249999901323</v>
      </c>
      <c r="B2814" s="172">
        <v>21378.703548609315</v>
      </c>
      <c r="C2814">
        <f t="shared" si="45"/>
        <v>4</v>
      </c>
      <c r="D2814"/>
    </row>
    <row r="2815" spans="1:4" ht="16" x14ac:dyDescent="0.2">
      <c r="A2815" s="168">
        <v>42851.291666567988</v>
      </c>
      <c r="B2815" s="171">
        <v>23271.47986220329</v>
      </c>
      <c r="C2815">
        <f t="shared" si="45"/>
        <v>4</v>
      </c>
      <c r="D2815"/>
    </row>
    <row r="2816" spans="1:4" ht="16" x14ac:dyDescent="0.2">
      <c r="A2816" s="169">
        <v>42851.333333234652</v>
      </c>
      <c r="B2816" s="172">
        <v>24543.248574949634</v>
      </c>
      <c r="C2816">
        <f t="shared" si="45"/>
        <v>4</v>
      </c>
      <c r="D2816"/>
    </row>
    <row r="2817" spans="1:4" ht="16" x14ac:dyDescent="0.2">
      <c r="A2817" s="168">
        <v>42851.374999901316</v>
      </c>
      <c r="B2817" s="171">
        <v>24997.841503506468</v>
      </c>
      <c r="C2817">
        <f t="shared" si="45"/>
        <v>4</v>
      </c>
      <c r="D2817"/>
    </row>
    <row r="2818" spans="1:4" ht="16" x14ac:dyDescent="0.2">
      <c r="A2818" s="169">
        <v>42851.41666656798</v>
      </c>
      <c r="B2818" s="172">
        <v>25357.030759383364</v>
      </c>
      <c r="C2818">
        <f t="shared" si="45"/>
        <v>4</v>
      </c>
      <c r="D2818"/>
    </row>
    <row r="2819" spans="1:4" ht="16" x14ac:dyDescent="0.2">
      <c r="A2819" s="168">
        <v>42851.458333234645</v>
      </c>
      <c r="B2819" s="171">
        <v>25986.573275642437</v>
      </c>
      <c r="C2819">
        <f t="shared" si="45"/>
        <v>4</v>
      </c>
      <c r="D2819"/>
    </row>
    <row r="2820" spans="1:4" ht="16" x14ac:dyDescent="0.2">
      <c r="A2820" s="169">
        <v>42851.499999901309</v>
      </c>
      <c r="B2820" s="172">
        <v>26184.890660851856</v>
      </c>
      <c r="C2820">
        <f t="shared" si="45"/>
        <v>4</v>
      </c>
      <c r="D2820"/>
    </row>
    <row r="2821" spans="1:4" ht="16" x14ac:dyDescent="0.2">
      <c r="A2821" s="168">
        <v>42851.541666567973</v>
      </c>
      <c r="B2821" s="171">
        <v>26044.895114496343</v>
      </c>
      <c r="C2821">
        <f t="shared" si="45"/>
        <v>4</v>
      </c>
      <c r="D2821"/>
    </row>
    <row r="2822" spans="1:4" ht="16" x14ac:dyDescent="0.2">
      <c r="A2822" s="169">
        <v>42851.583333234637</v>
      </c>
      <c r="B2822" s="172">
        <v>26400.618193269373</v>
      </c>
      <c r="C2822">
        <f t="shared" si="45"/>
        <v>4</v>
      </c>
      <c r="D2822"/>
    </row>
    <row r="2823" spans="1:4" ht="16" x14ac:dyDescent="0.2">
      <c r="A2823" s="168">
        <v>42851.624999901302</v>
      </c>
      <c r="B2823" s="171">
        <v>26728.95291746267</v>
      </c>
      <c r="C2823">
        <f t="shared" si="45"/>
        <v>4</v>
      </c>
      <c r="D2823"/>
    </row>
    <row r="2824" spans="1:4" ht="16" x14ac:dyDescent="0.2">
      <c r="A2824" s="169">
        <v>42851.666666567966</v>
      </c>
      <c r="B2824" s="172">
        <v>26533.154397552105</v>
      </c>
      <c r="C2824">
        <f t="shared" si="45"/>
        <v>4</v>
      </c>
      <c r="D2824"/>
    </row>
    <row r="2825" spans="1:4" ht="16" x14ac:dyDescent="0.2">
      <c r="A2825" s="168">
        <v>42851.70833323463</v>
      </c>
      <c r="B2825" s="171">
        <v>26665.094889594831</v>
      </c>
      <c r="C2825">
        <f t="shared" si="45"/>
        <v>4</v>
      </c>
      <c r="D2825"/>
    </row>
    <row r="2826" spans="1:4" ht="16" x14ac:dyDescent="0.2">
      <c r="A2826" s="169">
        <v>42851.749999901294</v>
      </c>
      <c r="B2826" s="172">
        <v>26656.753141950445</v>
      </c>
      <c r="C2826">
        <f t="shared" si="45"/>
        <v>4</v>
      </c>
      <c r="D2826"/>
    </row>
    <row r="2827" spans="1:4" ht="16" x14ac:dyDescent="0.2">
      <c r="A2827" s="168">
        <v>42851.791666567959</v>
      </c>
      <c r="B2827" s="171">
        <v>26816.407022478663</v>
      </c>
      <c r="C2827">
        <f t="shared" si="45"/>
        <v>4</v>
      </c>
      <c r="D2827"/>
    </row>
    <row r="2828" spans="1:4" ht="16" x14ac:dyDescent="0.2">
      <c r="A2828" s="169">
        <v>42851.833333234623</v>
      </c>
      <c r="B2828" s="172">
        <v>27321.579892668749</v>
      </c>
      <c r="C2828">
        <f t="shared" si="45"/>
        <v>4</v>
      </c>
      <c r="D2828"/>
    </row>
    <row r="2829" spans="1:4" ht="16" x14ac:dyDescent="0.2">
      <c r="A2829" s="168">
        <v>42851.874999901287</v>
      </c>
      <c r="B2829" s="171">
        <v>28091.245413963672</v>
      </c>
      <c r="C2829">
        <f t="shared" si="45"/>
        <v>4</v>
      </c>
      <c r="D2829"/>
    </row>
    <row r="2830" spans="1:4" ht="16" x14ac:dyDescent="0.2">
      <c r="A2830" s="169">
        <v>42851.916666567951</v>
      </c>
      <c r="B2830" s="172">
        <v>26888.968975428063</v>
      </c>
      <c r="C2830">
        <f t="shared" si="45"/>
        <v>4</v>
      </c>
      <c r="D2830"/>
    </row>
    <row r="2831" spans="1:4" ht="16" x14ac:dyDescent="0.2">
      <c r="A2831" s="168">
        <v>42851.958333234616</v>
      </c>
      <c r="B2831" s="171">
        <v>24672.898972333587</v>
      </c>
      <c r="C2831">
        <f t="shared" si="45"/>
        <v>4</v>
      </c>
      <c r="D2831"/>
    </row>
    <row r="2832" spans="1:4" ht="16" x14ac:dyDescent="0.2">
      <c r="A2832" s="169">
        <v>42851.99999990128</v>
      </c>
      <c r="B2832" s="172">
        <v>22571.68187661258</v>
      </c>
      <c r="C2832">
        <f t="shared" si="45"/>
        <v>4</v>
      </c>
      <c r="D2832"/>
    </row>
    <row r="2833" spans="1:4" ht="16" x14ac:dyDescent="0.2">
      <c r="A2833" s="168">
        <v>42852.041666567944</v>
      </c>
      <c r="B2833" s="171">
        <v>21110.203417135443</v>
      </c>
      <c r="C2833">
        <f t="shared" si="45"/>
        <v>4</v>
      </c>
      <c r="D2833"/>
    </row>
    <row r="2834" spans="1:4" ht="16" x14ac:dyDescent="0.2">
      <c r="A2834" s="169">
        <v>42852.083333234608</v>
      </c>
      <c r="B2834" s="172">
        <v>20076.126483813368</v>
      </c>
      <c r="C2834">
        <f t="shared" si="45"/>
        <v>4</v>
      </c>
      <c r="D2834"/>
    </row>
    <row r="2835" spans="1:4" ht="16" x14ac:dyDescent="0.2">
      <c r="A2835" s="168">
        <v>42852.124999901273</v>
      </c>
      <c r="B2835" s="171">
        <v>19903.053756568333</v>
      </c>
      <c r="C2835">
        <f t="shared" si="45"/>
        <v>4</v>
      </c>
      <c r="D2835"/>
    </row>
    <row r="2836" spans="1:4" ht="16" x14ac:dyDescent="0.2">
      <c r="A2836" s="169">
        <v>42852.166666567937</v>
      </c>
      <c r="B2836" s="172">
        <v>19770.821232318209</v>
      </c>
      <c r="C2836">
        <f t="shared" si="45"/>
        <v>4</v>
      </c>
      <c r="D2836"/>
    </row>
    <row r="2837" spans="1:4" ht="16" x14ac:dyDescent="0.2">
      <c r="A2837" s="168">
        <v>42852.208333234601</v>
      </c>
      <c r="B2837" s="171">
        <v>20007.75328345567</v>
      </c>
      <c r="C2837">
        <f t="shared" si="45"/>
        <v>4</v>
      </c>
      <c r="D2837"/>
    </row>
    <row r="2838" spans="1:4" ht="16" x14ac:dyDescent="0.2">
      <c r="A2838" s="169">
        <v>42852.249999901265</v>
      </c>
      <c r="B2838" s="172">
        <v>21284.16575206722</v>
      </c>
      <c r="C2838">
        <f t="shared" si="45"/>
        <v>4</v>
      </c>
      <c r="D2838"/>
    </row>
    <row r="2839" spans="1:4" ht="16" x14ac:dyDescent="0.2">
      <c r="A2839" s="168">
        <v>42852.291666567929</v>
      </c>
      <c r="B2839" s="171">
        <v>23020.513441120576</v>
      </c>
      <c r="C2839">
        <f t="shared" si="45"/>
        <v>4</v>
      </c>
      <c r="D2839"/>
    </row>
    <row r="2840" spans="1:4" ht="16" x14ac:dyDescent="0.2">
      <c r="A2840" s="169">
        <v>42852.333333234594</v>
      </c>
      <c r="B2840" s="172">
        <v>24101.376349704449</v>
      </c>
      <c r="C2840">
        <f t="shared" si="45"/>
        <v>4</v>
      </c>
      <c r="D2840"/>
    </row>
    <row r="2841" spans="1:4" ht="16" x14ac:dyDescent="0.2">
      <c r="A2841" s="168">
        <v>42852.374999901258</v>
      </c>
      <c r="B2841" s="171">
        <v>24413.536997459738</v>
      </c>
      <c r="C2841">
        <f t="shared" si="45"/>
        <v>4</v>
      </c>
      <c r="D2841"/>
    </row>
    <row r="2842" spans="1:4" ht="16" x14ac:dyDescent="0.2">
      <c r="A2842" s="169">
        <v>42852.416666567922</v>
      </c>
      <c r="B2842" s="172">
        <v>25046.208342508591</v>
      </c>
      <c r="C2842">
        <f t="shared" si="45"/>
        <v>4</v>
      </c>
      <c r="D2842"/>
    </row>
    <row r="2843" spans="1:4" ht="16" x14ac:dyDescent="0.2">
      <c r="A2843" s="168">
        <v>42852.458333234586</v>
      </c>
      <c r="B2843" s="171">
        <v>25164.608039979721</v>
      </c>
      <c r="C2843">
        <f t="shared" si="45"/>
        <v>4</v>
      </c>
      <c r="D2843"/>
    </row>
    <row r="2844" spans="1:4" ht="16" x14ac:dyDescent="0.2">
      <c r="A2844" s="169">
        <v>42852.499999901251</v>
      </c>
      <c r="B2844" s="172">
        <v>25090.883538184273</v>
      </c>
      <c r="C2844">
        <f t="shared" si="45"/>
        <v>4</v>
      </c>
      <c r="D2844"/>
    </row>
    <row r="2845" spans="1:4" ht="16" x14ac:dyDescent="0.2">
      <c r="A2845" s="168">
        <v>42852.541666567915</v>
      </c>
      <c r="B2845" s="171">
        <v>25256.629723484788</v>
      </c>
      <c r="C2845">
        <f t="shared" si="45"/>
        <v>4</v>
      </c>
      <c r="D2845"/>
    </row>
    <row r="2846" spans="1:4" ht="16" x14ac:dyDescent="0.2">
      <c r="A2846" s="169">
        <v>42852.583333234579</v>
      </c>
      <c r="B2846" s="172">
        <v>25694.475867455287</v>
      </c>
      <c r="C2846">
        <f t="shared" si="45"/>
        <v>4</v>
      </c>
      <c r="D2846"/>
    </row>
    <row r="2847" spans="1:4" ht="16" x14ac:dyDescent="0.2">
      <c r="A2847" s="168">
        <v>42852.624999901243</v>
      </c>
      <c r="B2847" s="171">
        <v>26006.879811083309</v>
      </c>
      <c r="C2847">
        <f t="shared" si="45"/>
        <v>4</v>
      </c>
      <c r="D2847"/>
    </row>
    <row r="2848" spans="1:4" ht="16" x14ac:dyDescent="0.2">
      <c r="A2848" s="169">
        <v>42852.666666567908</v>
      </c>
      <c r="B2848" s="172">
        <v>25923.219850893245</v>
      </c>
      <c r="C2848">
        <f t="shared" si="45"/>
        <v>4</v>
      </c>
      <c r="D2848"/>
    </row>
    <row r="2849" spans="1:4" ht="16" x14ac:dyDescent="0.2">
      <c r="A2849" s="168">
        <v>42852.708333234572</v>
      </c>
      <c r="B2849" s="171">
        <v>25800.034871691008</v>
      </c>
      <c r="C2849">
        <f t="shared" si="45"/>
        <v>4</v>
      </c>
      <c r="D2849"/>
    </row>
    <row r="2850" spans="1:4" ht="16" x14ac:dyDescent="0.2">
      <c r="A2850" s="169">
        <v>42852.749999901236</v>
      </c>
      <c r="B2850" s="172">
        <v>26431.381248408565</v>
      </c>
      <c r="C2850">
        <f t="shared" si="45"/>
        <v>4</v>
      </c>
      <c r="D2850"/>
    </row>
    <row r="2851" spans="1:4" ht="16" x14ac:dyDescent="0.2">
      <c r="A2851" s="168">
        <v>42852.7916665679</v>
      </c>
      <c r="B2851" s="171">
        <v>26838.373123818546</v>
      </c>
      <c r="C2851">
        <f t="shared" si="45"/>
        <v>4</v>
      </c>
      <c r="D2851"/>
    </row>
    <row r="2852" spans="1:4" ht="16" x14ac:dyDescent="0.2">
      <c r="A2852" s="169">
        <v>42852.833333234565</v>
      </c>
      <c r="B2852" s="172">
        <v>27688.591180461422</v>
      </c>
      <c r="C2852">
        <f t="shared" si="45"/>
        <v>4</v>
      </c>
      <c r="D2852"/>
    </row>
    <row r="2853" spans="1:4" ht="16" x14ac:dyDescent="0.2">
      <c r="A2853" s="168">
        <v>42852.874999901229</v>
      </c>
      <c r="B2853" s="171">
        <v>28467.589736468726</v>
      </c>
      <c r="C2853">
        <f t="shared" si="45"/>
        <v>4</v>
      </c>
      <c r="D2853"/>
    </row>
    <row r="2854" spans="1:4" ht="16" x14ac:dyDescent="0.2">
      <c r="A2854" s="169">
        <v>42852.916666567893</v>
      </c>
      <c r="B2854" s="172">
        <v>27149.111792581032</v>
      </c>
      <c r="C2854">
        <f t="shared" si="45"/>
        <v>4</v>
      </c>
      <c r="D2854"/>
    </row>
    <row r="2855" spans="1:4" ht="16" x14ac:dyDescent="0.2">
      <c r="A2855" s="168">
        <v>42852.958333234557</v>
      </c>
      <c r="B2855" s="171">
        <v>25215.833348713575</v>
      </c>
      <c r="C2855">
        <f t="shared" si="45"/>
        <v>4</v>
      </c>
      <c r="D2855"/>
    </row>
    <row r="2856" spans="1:4" ht="16" x14ac:dyDescent="0.2">
      <c r="A2856" s="169">
        <v>42852.999999901222</v>
      </c>
      <c r="B2856" s="172">
        <v>23163.868711503776</v>
      </c>
      <c r="C2856">
        <f t="shared" si="45"/>
        <v>4</v>
      </c>
      <c r="D2856"/>
    </row>
    <row r="2857" spans="1:4" ht="16" x14ac:dyDescent="0.2">
      <c r="A2857" s="168">
        <v>42853.041666567886</v>
      </c>
      <c r="B2857" s="171">
        <v>21772.347961113148</v>
      </c>
      <c r="C2857">
        <f t="shared" si="45"/>
        <v>4</v>
      </c>
      <c r="D2857"/>
    </row>
    <row r="2858" spans="1:4" ht="16" x14ac:dyDescent="0.2">
      <c r="A2858" s="169">
        <v>42853.08333323455</v>
      </c>
      <c r="B2858" s="172">
        <v>20943.451095081178</v>
      </c>
      <c r="C2858">
        <f t="shared" si="45"/>
        <v>4</v>
      </c>
      <c r="D2858"/>
    </row>
    <row r="2859" spans="1:4" ht="16" x14ac:dyDescent="0.2">
      <c r="A2859" s="168">
        <v>42853.124999901214</v>
      </c>
      <c r="B2859" s="171">
        <v>20384.945436257323</v>
      </c>
      <c r="C2859">
        <f t="shared" si="45"/>
        <v>4</v>
      </c>
      <c r="D2859"/>
    </row>
    <row r="2860" spans="1:4" ht="16" x14ac:dyDescent="0.2">
      <c r="A2860" s="169">
        <v>42853.166666567879</v>
      </c>
      <c r="B2860" s="172">
        <v>20147.721090976571</v>
      </c>
      <c r="C2860">
        <f t="shared" si="45"/>
        <v>4</v>
      </c>
      <c r="D2860"/>
    </row>
    <row r="2861" spans="1:4" ht="16" x14ac:dyDescent="0.2">
      <c r="A2861" s="168">
        <v>42853.208333234543</v>
      </c>
      <c r="B2861" s="171">
        <v>20475.54581779104</v>
      </c>
      <c r="C2861">
        <f t="shared" si="45"/>
        <v>4</v>
      </c>
      <c r="D2861"/>
    </row>
    <row r="2862" spans="1:4" ht="16" x14ac:dyDescent="0.2">
      <c r="A2862" s="169">
        <v>42853.249999901207</v>
      </c>
      <c r="B2862" s="172">
        <v>21838.666691198647</v>
      </c>
      <c r="C2862">
        <f t="shared" si="45"/>
        <v>4</v>
      </c>
      <c r="D2862"/>
    </row>
    <row r="2863" spans="1:4" ht="16" x14ac:dyDescent="0.2">
      <c r="A2863" s="168">
        <v>42853.291666567871</v>
      </c>
      <c r="B2863" s="171">
        <v>23456.458861810119</v>
      </c>
      <c r="C2863">
        <f t="shared" si="45"/>
        <v>4</v>
      </c>
      <c r="D2863"/>
    </row>
    <row r="2864" spans="1:4" ht="16" x14ac:dyDescent="0.2">
      <c r="A2864" s="169">
        <v>42853.333333234536</v>
      </c>
      <c r="B2864" s="172">
        <v>24553.612984598618</v>
      </c>
      <c r="C2864">
        <f t="shared" si="45"/>
        <v>4</v>
      </c>
      <c r="D2864"/>
    </row>
    <row r="2865" spans="1:4" ht="16" x14ac:dyDescent="0.2">
      <c r="A2865" s="168">
        <v>42853.3749999012</v>
      </c>
      <c r="B2865" s="171">
        <v>24589.194093701601</v>
      </c>
      <c r="C2865">
        <f t="shared" si="45"/>
        <v>4</v>
      </c>
      <c r="D2865"/>
    </row>
    <row r="2866" spans="1:4" ht="16" x14ac:dyDescent="0.2">
      <c r="A2866" s="169">
        <v>42853.416666567864</v>
      </c>
      <c r="B2866" s="172">
        <v>24686.365338755058</v>
      </c>
      <c r="C2866">
        <f t="shared" ref="C2866:C2929" si="46">MONTH(A2866)</f>
        <v>4</v>
      </c>
      <c r="D2866"/>
    </row>
    <row r="2867" spans="1:4" ht="16" x14ac:dyDescent="0.2">
      <c r="A2867" s="168">
        <v>42853.458333234528</v>
      </c>
      <c r="B2867" s="171">
        <v>24914.864498097741</v>
      </c>
      <c r="C2867">
        <f t="shared" si="46"/>
        <v>4</v>
      </c>
      <c r="D2867"/>
    </row>
    <row r="2868" spans="1:4" ht="16" x14ac:dyDescent="0.2">
      <c r="A2868" s="169">
        <v>42853.499999901192</v>
      </c>
      <c r="B2868" s="172">
        <v>24840.891839676682</v>
      </c>
      <c r="C2868">
        <f t="shared" si="46"/>
        <v>4</v>
      </c>
      <c r="D2868"/>
    </row>
    <row r="2869" spans="1:4" ht="16" x14ac:dyDescent="0.2">
      <c r="A2869" s="168">
        <v>42853.541666567857</v>
      </c>
      <c r="B2869" s="171">
        <v>25178.821370145331</v>
      </c>
      <c r="C2869">
        <f t="shared" si="46"/>
        <v>4</v>
      </c>
      <c r="D2869"/>
    </row>
    <row r="2870" spans="1:4" ht="16" x14ac:dyDescent="0.2">
      <c r="A2870" s="169">
        <v>42853.583333234521</v>
      </c>
      <c r="B2870" s="172">
        <v>25454.084804804515</v>
      </c>
      <c r="C2870">
        <f t="shared" si="46"/>
        <v>4</v>
      </c>
      <c r="D2870"/>
    </row>
    <row r="2871" spans="1:4" ht="16" x14ac:dyDescent="0.2">
      <c r="A2871" s="168">
        <v>42853.624999901185</v>
      </c>
      <c r="B2871" s="171">
        <v>25696.263393472953</v>
      </c>
      <c r="C2871">
        <f t="shared" si="46"/>
        <v>4</v>
      </c>
      <c r="D2871"/>
    </row>
    <row r="2872" spans="1:4" ht="16" x14ac:dyDescent="0.2">
      <c r="A2872" s="169">
        <v>42853.666666567849</v>
      </c>
      <c r="B2872" s="172">
        <v>25998.835779135534</v>
      </c>
      <c r="C2872">
        <f t="shared" si="46"/>
        <v>4</v>
      </c>
      <c r="D2872"/>
    </row>
    <row r="2873" spans="1:4" ht="16" x14ac:dyDescent="0.2">
      <c r="A2873" s="168">
        <v>42853.708333234514</v>
      </c>
      <c r="B2873" s="171">
        <v>26499.145343142402</v>
      </c>
      <c r="C2873">
        <f t="shared" si="46"/>
        <v>4</v>
      </c>
      <c r="D2873"/>
    </row>
    <row r="2874" spans="1:4" ht="16" x14ac:dyDescent="0.2">
      <c r="A2874" s="169">
        <v>42853.749999901178</v>
      </c>
      <c r="B2874" s="172">
        <v>26592.199176759728</v>
      </c>
      <c r="C2874">
        <f t="shared" si="46"/>
        <v>4</v>
      </c>
      <c r="D2874"/>
    </row>
    <row r="2875" spans="1:4" ht="16" x14ac:dyDescent="0.2">
      <c r="A2875" s="168">
        <v>42853.791666567842</v>
      </c>
      <c r="B2875" s="171">
        <v>26548.141355506537</v>
      </c>
      <c r="C2875">
        <f t="shared" si="46"/>
        <v>4</v>
      </c>
      <c r="D2875"/>
    </row>
    <row r="2876" spans="1:4" ht="16" x14ac:dyDescent="0.2">
      <c r="A2876" s="169">
        <v>42853.833333234506</v>
      </c>
      <c r="B2876" s="172">
        <v>27186.047547644965</v>
      </c>
      <c r="C2876">
        <f t="shared" si="46"/>
        <v>4</v>
      </c>
      <c r="D2876"/>
    </row>
    <row r="2877" spans="1:4" ht="16" x14ac:dyDescent="0.2">
      <c r="A2877" s="168">
        <v>42853.874999901171</v>
      </c>
      <c r="B2877" s="171">
        <v>27946.257391063471</v>
      </c>
      <c r="C2877">
        <f t="shared" si="46"/>
        <v>4</v>
      </c>
      <c r="D2877"/>
    </row>
    <row r="2878" spans="1:4" ht="16" x14ac:dyDescent="0.2">
      <c r="A2878" s="169">
        <v>42853.916666567835</v>
      </c>
      <c r="B2878" s="172">
        <v>27027.254079565424</v>
      </c>
      <c r="C2878">
        <f t="shared" si="46"/>
        <v>4</v>
      </c>
      <c r="D2878"/>
    </row>
    <row r="2879" spans="1:4" ht="16" x14ac:dyDescent="0.2">
      <c r="A2879" s="168">
        <v>42853.958333234499</v>
      </c>
      <c r="B2879" s="171">
        <v>25320.297146934288</v>
      </c>
      <c r="C2879">
        <f t="shared" si="46"/>
        <v>4</v>
      </c>
      <c r="D2879"/>
    </row>
    <row r="2880" spans="1:4" ht="16" x14ac:dyDescent="0.2">
      <c r="A2880" s="169">
        <v>42853.999999901163</v>
      </c>
      <c r="B2880" s="172">
        <v>23411.22164755865</v>
      </c>
      <c r="C2880">
        <f t="shared" si="46"/>
        <v>4</v>
      </c>
      <c r="D2880"/>
    </row>
    <row r="2881" spans="1:4" ht="16" x14ac:dyDescent="0.2">
      <c r="A2881" s="168">
        <v>42854.041666567828</v>
      </c>
      <c r="B2881" s="171">
        <v>22203.921040129448</v>
      </c>
      <c r="C2881">
        <f t="shared" si="46"/>
        <v>4</v>
      </c>
      <c r="D2881"/>
    </row>
    <row r="2882" spans="1:4" ht="16" x14ac:dyDescent="0.2">
      <c r="A2882" s="169">
        <v>42854.083333234492</v>
      </c>
      <c r="B2882" s="172">
        <v>21173.367361207696</v>
      </c>
      <c r="C2882">
        <f t="shared" si="46"/>
        <v>4</v>
      </c>
      <c r="D2882"/>
    </row>
    <row r="2883" spans="1:4" ht="16" x14ac:dyDescent="0.2">
      <c r="A2883" s="168">
        <v>42854.124999901156</v>
      </c>
      <c r="B2883" s="171">
        <v>20518.470441771125</v>
      </c>
      <c r="C2883">
        <f t="shared" si="46"/>
        <v>4</v>
      </c>
      <c r="D2883"/>
    </row>
    <row r="2884" spans="1:4" ht="16" x14ac:dyDescent="0.2">
      <c r="A2884" s="169">
        <v>42854.16666656782</v>
      </c>
      <c r="B2884" s="172">
        <v>20239.137524328387</v>
      </c>
      <c r="C2884">
        <f t="shared" si="46"/>
        <v>4</v>
      </c>
      <c r="D2884"/>
    </row>
    <row r="2885" spans="1:4" ht="16" x14ac:dyDescent="0.2">
      <c r="A2885" s="168">
        <v>42854.208333234485</v>
      </c>
      <c r="B2885" s="171">
        <v>20244.998981616118</v>
      </c>
      <c r="C2885">
        <f t="shared" si="46"/>
        <v>4</v>
      </c>
      <c r="D2885"/>
    </row>
    <row r="2886" spans="1:4" ht="16" x14ac:dyDescent="0.2">
      <c r="A2886" s="169">
        <v>42854.249999901149</v>
      </c>
      <c r="B2886" s="172">
        <v>20756.885841192074</v>
      </c>
      <c r="C2886">
        <f t="shared" si="46"/>
        <v>4</v>
      </c>
      <c r="D2886"/>
    </row>
    <row r="2887" spans="1:4" ht="16" x14ac:dyDescent="0.2">
      <c r="A2887" s="168">
        <v>42854.291666567813</v>
      </c>
      <c r="B2887" s="171">
        <v>21051.403952066063</v>
      </c>
      <c r="C2887">
        <f t="shared" si="46"/>
        <v>4</v>
      </c>
      <c r="D2887"/>
    </row>
    <row r="2888" spans="1:4" ht="16" x14ac:dyDescent="0.2">
      <c r="A2888" s="169">
        <v>42854.333333234477</v>
      </c>
      <c r="B2888" s="172">
        <v>21562.219362612002</v>
      </c>
      <c r="C2888">
        <f t="shared" si="46"/>
        <v>4</v>
      </c>
      <c r="D2888"/>
    </row>
    <row r="2889" spans="1:4" ht="16" x14ac:dyDescent="0.2">
      <c r="A2889" s="168">
        <v>42854.374999901142</v>
      </c>
      <c r="B2889" s="171">
        <v>22089.016578897626</v>
      </c>
      <c r="C2889">
        <f t="shared" si="46"/>
        <v>4</v>
      </c>
      <c r="D2889"/>
    </row>
    <row r="2890" spans="1:4" ht="16" x14ac:dyDescent="0.2">
      <c r="A2890" s="169">
        <v>42854.416666567806</v>
      </c>
      <c r="B2890" s="172">
        <v>22715.662424238257</v>
      </c>
      <c r="C2890">
        <f t="shared" si="46"/>
        <v>4</v>
      </c>
      <c r="D2890"/>
    </row>
    <row r="2891" spans="1:4" ht="16" x14ac:dyDescent="0.2">
      <c r="A2891" s="168">
        <v>42854.45833323447</v>
      </c>
      <c r="B2891" s="171">
        <v>22826.833895805106</v>
      </c>
      <c r="C2891">
        <f t="shared" si="46"/>
        <v>4</v>
      </c>
      <c r="D2891"/>
    </row>
    <row r="2892" spans="1:4" ht="16" x14ac:dyDescent="0.2">
      <c r="A2892" s="169">
        <v>42854.499999901134</v>
      </c>
      <c r="B2892" s="172">
        <v>22734.080672986947</v>
      </c>
      <c r="C2892">
        <f t="shared" si="46"/>
        <v>4</v>
      </c>
      <c r="D2892"/>
    </row>
    <row r="2893" spans="1:4" ht="16" x14ac:dyDescent="0.2">
      <c r="A2893" s="168">
        <v>42854.541666567799</v>
      </c>
      <c r="B2893" s="171">
        <v>22896.316641816538</v>
      </c>
      <c r="C2893">
        <f t="shared" si="46"/>
        <v>4</v>
      </c>
      <c r="D2893"/>
    </row>
    <row r="2894" spans="1:4" ht="16" x14ac:dyDescent="0.2">
      <c r="A2894" s="169">
        <v>42854.583333234463</v>
      </c>
      <c r="B2894" s="172">
        <v>23131.043621959339</v>
      </c>
      <c r="C2894">
        <f t="shared" si="46"/>
        <v>4</v>
      </c>
      <c r="D2894"/>
    </row>
    <row r="2895" spans="1:4" ht="16" x14ac:dyDescent="0.2">
      <c r="A2895" s="168">
        <v>42854.624999901127</v>
      </c>
      <c r="B2895" s="171">
        <v>23564.777698585698</v>
      </c>
      <c r="C2895">
        <f t="shared" si="46"/>
        <v>4</v>
      </c>
      <c r="D2895"/>
    </row>
    <row r="2896" spans="1:4" ht="16" x14ac:dyDescent="0.2">
      <c r="A2896" s="169">
        <v>42854.666666567791</v>
      </c>
      <c r="B2896" s="172">
        <v>24115.491210182408</v>
      </c>
      <c r="C2896">
        <f t="shared" si="46"/>
        <v>4</v>
      </c>
      <c r="D2896"/>
    </row>
    <row r="2897" spans="1:4" ht="16" x14ac:dyDescent="0.2">
      <c r="A2897" s="168">
        <v>42854.708333234455</v>
      </c>
      <c r="B2897" s="171">
        <v>24779.194353461058</v>
      </c>
      <c r="C2897">
        <f t="shared" si="46"/>
        <v>4</v>
      </c>
      <c r="D2897"/>
    </row>
    <row r="2898" spans="1:4" ht="16" x14ac:dyDescent="0.2">
      <c r="A2898" s="169">
        <v>42854.74999990112</v>
      </c>
      <c r="B2898" s="172">
        <v>25561.71045168101</v>
      </c>
      <c r="C2898">
        <f t="shared" si="46"/>
        <v>4</v>
      </c>
      <c r="D2898"/>
    </row>
    <row r="2899" spans="1:4" ht="16" x14ac:dyDescent="0.2">
      <c r="A2899" s="168">
        <v>42854.791666567784</v>
      </c>
      <c r="B2899" s="171">
        <v>26281.907544002923</v>
      </c>
      <c r="C2899">
        <f t="shared" si="46"/>
        <v>4</v>
      </c>
      <c r="D2899"/>
    </row>
    <row r="2900" spans="1:4" ht="16" x14ac:dyDescent="0.2">
      <c r="A2900" s="169">
        <v>42854.833333234448</v>
      </c>
      <c r="B2900" s="172">
        <v>26711.78499380366</v>
      </c>
      <c r="C2900">
        <f t="shared" si="46"/>
        <v>4</v>
      </c>
      <c r="D2900"/>
    </row>
    <row r="2901" spans="1:4" ht="16" x14ac:dyDescent="0.2">
      <c r="A2901" s="168">
        <v>42854.874999901112</v>
      </c>
      <c r="B2901" s="171">
        <v>27390.427568508403</v>
      </c>
      <c r="C2901">
        <f t="shared" si="46"/>
        <v>4</v>
      </c>
      <c r="D2901"/>
    </row>
    <row r="2902" spans="1:4" ht="16" x14ac:dyDescent="0.2">
      <c r="A2902" s="169">
        <v>42854.916666567777</v>
      </c>
      <c r="B2902" s="172">
        <v>26193.256223978242</v>
      </c>
      <c r="C2902">
        <f t="shared" si="46"/>
        <v>4</v>
      </c>
      <c r="D2902"/>
    </row>
    <row r="2903" spans="1:4" ht="16" x14ac:dyDescent="0.2">
      <c r="A2903" s="168">
        <v>42854.958333234441</v>
      </c>
      <c r="B2903" s="171">
        <v>24677.856561991193</v>
      </c>
      <c r="C2903">
        <f t="shared" si="46"/>
        <v>4</v>
      </c>
      <c r="D2903"/>
    </row>
    <row r="2904" spans="1:4" ht="16" x14ac:dyDescent="0.2">
      <c r="A2904" s="169">
        <v>42854.999999901105</v>
      </c>
      <c r="B2904" s="172">
        <v>22794.414577133284</v>
      </c>
      <c r="C2904">
        <f t="shared" si="46"/>
        <v>4</v>
      </c>
      <c r="D2904"/>
    </row>
    <row r="2905" spans="1:4" ht="16" x14ac:dyDescent="0.2">
      <c r="A2905" s="168">
        <v>42855.041666567769</v>
      </c>
      <c r="B2905" s="171">
        <v>21271.058304449434</v>
      </c>
      <c r="C2905">
        <f t="shared" si="46"/>
        <v>4</v>
      </c>
      <c r="D2905"/>
    </row>
    <row r="2906" spans="1:4" ht="16" x14ac:dyDescent="0.2">
      <c r="A2906" s="169">
        <v>42855.083333234434</v>
      </c>
      <c r="B2906" s="172">
        <v>20308.327737234675</v>
      </c>
      <c r="C2906">
        <f t="shared" si="46"/>
        <v>4</v>
      </c>
      <c r="D2906"/>
    </row>
    <row r="2907" spans="1:4" ht="16" x14ac:dyDescent="0.2">
      <c r="A2907" s="168">
        <v>42855.124999901098</v>
      </c>
      <c r="B2907" s="171">
        <v>19640.263848286322</v>
      </c>
      <c r="C2907">
        <f t="shared" si="46"/>
        <v>4</v>
      </c>
      <c r="D2907"/>
    </row>
    <row r="2908" spans="1:4" ht="16" x14ac:dyDescent="0.2">
      <c r="A2908" s="169">
        <v>42855.166666567762</v>
      </c>
      <c r="B2908" s="172">
        <v>19266.485798144673</v>
      </c>
      <c r="C2908">
        <f t="shared" si="46"/>
        <v>4</v>
      </c>
      <c r="D2908"/>
    </row>
    <row r="2909" spans="1:4" ht="16" x14ac:dyDescent="0.2">
      <c r="A2909" s="168">
        <v>42855.208333234426</v>
      </c>
      <c r="B2909" s="171">
        <v>19291.719431811191</v>
      </c>
      <c r="C2909">
        <f t="shared" si="46"/>
        <v>4</v>
      </c>
      <c r="D2909"/>
    </row>
    <row r="2910" spans="1:4" ht="16" x14ac:dyDescent="0.2">
      <c r="A2910" s="169">
        <v>42855.249999901091</v>
      </c>
      <c r="B2910" s="172">
        <v>19570.409738858831</v>
      </c>
      <c r="C2910">
        <f t="shared" si="46"/>
        <v>4</v>
      </c>
      <c r="D2910"/>
    </row>
    <row r="2911" spans="1:4" ht="16" x14ac:dyDescent="0.2">
      <c r="A2911" s="168">
        <v>42855.291666567755</v>
      </c>
      <c r="B2911" s="171">
        <v>19585.473613040976</v>
      </c>
      <c r="C2911">
        <f t="shared" si="46"/>
        <v>4</v>
      </c>
      <c r="D2911"/>
    </row>
    <row r="2912" spans="1:4" ht="16" x14ac:dyDescent="0.2">
      <c r="A2912" s="169">
        <v>42855.333333234419</v>
      </c>
      <c r="B2912" s="172">
        <v>20151.806698356693</v>
      </c>
      <c r="C2912">
        <f t="shared" si="46"/>
        <v>4</v>
      </c>
      <c r="D2912"/>
    </row>
    <row r="2913" spans="1:4" ht="16" x14ac:dyDescent="0.2">
      <c r="A2913" s="168">
        <v>42855.374999901083</v>
      </c>
      <c r="B2913" s="171">
        <v>20609.511643044909</v>
      </c>
      <c r="C2913">
        <f t="shared" si="46"/>
        <v>4</v>
      </c>
      <c r="D2913"/>
    </row>
    <row r="2914" spans="1:4" ht="16" x14ac:dyDescent="0.2">
      <c r="A2914" s="169">
        <v>42855.416666567748</v>
      </c>
      <c r="B2914" s="172">
        <v>20796.182990763253</v>
      </c>
      <c r="C2914">
        <f t="shared" si="46"/>
        <v>4</v>
      </c>
      <c r="D2914"/>
    </row>
    <row r="2915" spans="1:4" ht="16" x14ac:dyDescent="0.2">
      <c r="A2915" s="168">
        <v>42855.458333234412</v>
      </c>
      <c r="B2915" s="171">
        <v>21070.72853257474</v>
      </c>
      <c r="C2915">
        <f t="shared" si="46"/>
        <v>4</v>
      </c>
      <c r="D2915"/>
    </row>
    <row r="2916" spans="1:4" ht="16" x14ac:dyDescent="0.2">
      <c r="A2916" s="169">
        <v>42855.499999901076</v>
      </c>
      <c r="B2916" s="172">
        <v>21302.064976690115</v>
      </c>
      <c r="C2916">
        <f t="shared" si="46"/>
        <v>4</v>
      </c>
      <c r="D2916"/>
    </row>
    <row r="2917" spans="1:4" ht="16" x14ac:dyDescent="0.2">
      <c r="A2917" s="168">
        <v>42855.54166656774</v>
      </c>
      <c r="B2917" s="171">
        <v>21698.92384632253</v>
      </c>
      <c r="C2917">
        <f t="shared" si="46"/>
        <v>4</v>
      </c>
      <c r="D2917"/>
    </row>
    <row r="2918" spans="1:4" ht="16" x14ac:dyDescent="0.2">
      <c r="A2918" s="169">
        <v>42855.583333234405</v>
      </c>
      <c r="B2918" s="172">
        <v>22251.164104291489</v>
      </c>
      <c r="C2918">
        <f t="shared" si="46"/>
        <v>4</v>
      </c>
      <c r="D2918"/>
    </row>
    <row r="2919" spans="1:4" ht="16" x14ac:dyDescent="0.2">
      <c r="A2919" s="168">
        <v>42855.624999901069</v>
      </c>
      <c r="B2919" s="171">
        <v>22774.699181664957</v>
      </c>
      <c r="C2919">
        <f t="shared" si="46"/>
        <v>4</v>
      </c>
      <c r="D2919"/>
    </row>
    <row r="2920" spans="1:4" ht="16" x14ac:dyDescent="0.2">
      <c r="A2920" s="169">
        <v>42855.666666567733</v>
      </c>
      <c r="B2920" s="172">
        <v>23439.841934095206</v>
      </c>
      <c r="C2920">
        <f t="shared" si="46"/>
        <v>4</v>
      </c>
      <c r="D2920"/>
    </row>
    <row r="2921" spans="1:4" ht="16" x14ac:dyDescent="0.2">
      <c r="A2921" s="168">
        <v>42855.708333234397</v>
      </c>
      <c r="B2921" s="171">
        <v>24436.25273510972</v>
      </c>
      <c r="C2921">
        <f t="shared" si="46"/>
        <v>4</v>
      </c>
      <c r="D2921"/>
    </row>
    <row r="2922" spans="1:4" ht="16" x14ac:dyDescent="0.2">
      <c r="A2922" s="169">
        <v>42855.749999901062</v>
      </c>
      <c r="B2922" s="172">
        <v>25723.895701700465</v>
      </c>
      <c r="C2922">
        <f t="shared" si="46"/>
        <v>4</v>
      </c>
      <c r="D2922"/>
    </row>
    <row r="2923" spans="1:4" ht="16" x14ac:dyDescent="0.2">
      <c r="A2923" s="168">
        <v>42855.791666567726</v>
      </c>
      <c r="B2923" s="171">
        <v>26567.961365904393</v>
      </c>
      <c r="C2923">
        <f t="shared" si="46"/>
        <v>4</v>
      </c>
      <c r="D2923"/>
    </row>
    <row r="2924" spans="1:4" ht="16" x14ac:dyDescent="0.2">
      <c r="A2924" s="169">
        <v>42855.83333323439</v>
      </c>
      <c r="B2924" s="172">
        <v>27145.754449935845</v>
      </c>
      <c r="C2924">
        <f t="shared" si="46"/>
        <v>4</v>
      </c>
      <c r="D2924"/>
    </row>
    <row r="2925" spans="1:4" ht="16" x14ac:dyDescent="0.2">
      <c r="A2925" s="168">
        <v>42855.874999901054</v>
      </c>
      <c r="B2925" s="171">
        <v>27837.702302430513</v>
      </c>
      <c r="C2925">
        <f t="shared" si="46"/>
        <v>4</v>
      </c>
      <c r="D2925"/>
    </row>
    <row r="2926" spans="1:4" ht="16" x14ac:dyDescent="0.2">
      <c r="A2926" s="169">
        <v>42855.916666567718</v>
      </c>
      <c r="B2926" s="172">
        <v>26717.864894973784</v>
      </c>
      <c r="C2926">
        <f t="shared" si="46"/>
        <v>4</v>
      </c>
      <c r="D2926"/>
    </row>
    <row r="2927" spans="1:4" ht="16" x14ac:dyDescent="0.2">
      <c r="A2927" s="168">
        <v>42855.958333234383</v>
      </c>
      <c r="B2927" s="171">
        <v>24655.138150072646</v>
      </c>
      <c r="C2927">
        <f t="shared" si="46"/>
        <v>4</v>
      </c>
      <c r="D2927"/>
    </row>
    <row r="2928" spans="1:4" ht="16" x14ac:dyDescent="0.2">
      <c r="A2928" s="169">
        <v>42855.999999901047</v>
      </c>
      <c r="B2928" s="172">
        <v>22549.665577767068</v>
      </c>
      <c r="C2928">
        <f t="shared" si="46"/>
        <v>5</v>
      </c>
      <c r="D2928"/>
    </row>
    <row r="2929" spans="1:4" ht="16" x14ac:dyDescent="0.2">
      <c r="A2929" s="168">
        <v>42856.041666567711</v>
      </c>
      <c r="B2929" s="171">
        <v>21096.916207284619</v>
      </c>
      <c r="C2929">
        <f t="shared" si="46"/>
        <v>5</v>
      </c>
      <c r="D2929"/>
    </row>
    <row r="2930" spans="1:4" ht="16" x14ac:dyDescent="0.2">
      <c r="A2930" s="169">
        <v>42856.083333234375</v>
      </c>
      <c r="B2930" s="172">
        <v>20258.80242244645</v>
      </c>
      <c r="C2930">
        <f t="shared" ref="C2930:C2993" si="47">MONTH(A2930)</f>
        <v>5</v>
      </c>
      <c r="D2930"/>
    </row>
    <row r="2931" spans="1:4" ht="16" x14ac:dyDescent="0.2">
      <c r="A2931" s="168">
        <v>42856.12499990104</v>
      </c>
      <c r="B2931" s="171">
        <v>19701.562137638288</v>
      </c>
      <c r="C2931">
        <f t="shared" si="47"/>
        <v>5</v>
      </c>
      <c r="D2931"/>
    </row>
    <row r="2932" spans="1:4" ht="16" x14ac:dyDescent="0.2">
      <c r="A2932" s="169">
        <v>42856.166666567704</v>
      </c>
      <c r="B2932" s="172">
        <v>19545.705177682579</v>
      </c>
      <c r="C2932">
        <f t="shared" si="47"/>
        <v>5</v>
      </c>
      <c r="D2932"/>
    </row>
    <row r="2933" spans="1:4" ht="16" x14ac:dyDescent="0.2">
      <c r="A2933" s="168">
        <v>42856.208333234368</v>
      </c>
      <c r="B2933" s="171">
        <v>20043.368497376963</v>
      </c>
      <c r="C2933">
        <f t="shared" si="47"/>
        <v>5</v>
      </c>
      <c r="D2933"/>
    </row>
    <row r="2934" spans="1:4" ht="16" x14ac:dyDescent="0.2">
      <c r="A2934" s="169">
        <v>42856.249999901032</v>
      </c>
      <c r="B2934" s="172">
        <v>21408.652252441545</v>
      </c>
      <c r="C2934">
        <f t="shared" si="47"/>
        <v>5</v>
      </c>
      <c r="D2934"/>
    </row>
    <row r="2935" spans="1:4" ht="16" x14ac:dyDescent="0.2">
      <c r="A2935" s="168">
        <v>42856.291666567697</v>
      </c>
      <c r="B2935" s="171">
        <v>22897.913389026002</v>
      </c>
      <c r="C2935">
        <f t="shared" si="47"/>
        <v>5</v>
      </c>
      <c r="D2935"/>
    </row>
    <row r="2936" spans="1:4" ht="16" x14ac:dyDescent="0.2">
      <c r="A2936" s="169">
        <v>42856.333333234361</v>
      </c>
      <c r="B2936" s="172">
        <v>24227.209660894408</v>
      </c>
      <c r="C2936">
        <f t="shared" si="47"/>
        <v>5</v>
      </c>
      <c r="D2936"/>
    </row>
    <row r="2937" spans="1:4" ht="16" x14ac:dyDescent="0.2">
      <c r="A2937" s="168">
        <v>42856.374999901025</v>
      </c>
      <c r="B2937" s="171">
        <v>24865.646514494088</v>
      </c>
      <c r="C2937">
        <f t="shared" si="47"/>
        <v>5</v>
      </c>
      <c r="D2937"/>
    </row>
    <row r="2938" spans="1:4" ht="16" x14ac:dyDescent="0.2">
      <c r="A2938" s="169">
        <v>42856.416666567689</v>
      </c>
      <c r="B2938" s="172">
        <v>25276.083343161386</v>
      </c>
      <c r="C2938">
        <f t="shared" si="47"/>
        <v>5</v>
      </c>
      <c r="D2938"/>
    </row>
    <row r="2939" spans="1:4" ht="16" x14ac:dyDescent="0.2">
      <c r="A2939" s="168">
        <v>42856.458333234354</v>
      </c>
      <c r="B2939" s="171">
        <v>25864.18846061881</v>
      </c>
      <c r="C2939">
        <f t="shared" si="47"/>
        <v>5</v>
      </c>
      <c r="D2939"/>
    </row>
    <row r="2940" spans="1:4" ht="16" x14ac:dyDescent="0.2">
      <c r="A2940" s="169">
        <v>42856.499999901018</v>
      </c>
      <c r="B2940" s="172">
        <v>26367.844696949927</v>
      </c>
      <c r="C2940">
        <f t="shared" si="47"/>
        <v>5</v>
      </c>
      <c r="D2940"/>
    </row>
    <row r="2941" spans="1:4" ht="16" x14ac:dyDescent="0.2">
      <c r="A2941" s="168">
        <v>42856.541666567682</v>
      </c>
      <c r="B2941" s="171">
        <v>26829.470214651385</v>
      </c>
      <c r="C2941">
        <f t="shared" si="47"/>
        <v>5</v>
      </c>
      <c r="D2941"/>
    </row>
    <row r="2942" spans="1:4" ht="16" x14ac:dyDescent="0.2">
      <c r="A2942" s="169">
        <v>42856.583333234346</v>
      </c>
      <c r="B2942" s="172">
        <v>27656.700556426877</v>
      </c>
      <c r="C2942">
        <f t="shared" si="47"/>
        <v>5</v>
      </c>
      <c r="D2942"/>
    </row>
    <row r="2943" spans="1:4" ht="16" x14ac:dyDescent="0.2">
      <c r="A2943" s="168">
        <v>42856.624999901011</v>
      </c>
      <c r="B2943" s="171">
        <v>28407.922193757735</v>
      </c>
      <c r="C2943">
        <f t="shared" si="47"/>
        <v>5</v>
      </c>
      <c r="D2943"/>
    </row>
    <row r="2944" spans="1:4" ht="16" x14ac:dyDescent="0.2">
      <c r="A2944" s="169">
        <v>42856.666666567675</v>
      </c>
      <c r="B2944" s="172">
        <v>29338.652979344752</v>
      </c>
      <c r="C2944">
        <f t="shared" si="47"/>
        <v>5</v>
      </c>
      <c r="D2944"/>
    </row>
    <row r="2945" spans="1:4" ht="16" x14ac:dyDescent="0.2">
      <c r="A2945" s="168">
        <v>42856.708333234339</v>
      </c>
      <c r="B2945" s="171">
        <v>30185.522301763627</v>
      </c>
      <c r="C2945">
        <f t="shared" si="47"/>
        <v>5</v>
      </c>
      <c r="D2945"/>
    </row>
    <row r="2946" spans="1:4" ht="16" x14ac:dyDescent="0.2">
      <c r="A2946" s="169">
        <v>42856.749999901003</v>
      </c>
      <c r="B2946" s="172">
        <v>30840.556599929969</v>
      </c>
      <c r="C2946">
        <f t="shared" si="47"/>
        <v>5</v>
      </c>
      <c r="D2946"/>
    </row>
    <row r="2947" spans="1:4" ht="16" x14ac:dyDescent="0.2">
      <c r="A2947" s="168">
        <v>42856.791666567668</v>
      </c>
      <c r="B2947" s="171">
        <v>30890.723966960286</v>
      </c>
      <c r="C2947">
        <f t="shared" si="47"/>
        <v>5</v>
      </c>
      <c r="D2947"/>
    </row>
    <row r="2948" spans="1:4" ht="16" x14ac:dyDescent="0.2">
      <c r="A2948" s="169">
        <v>42856.833333234332</v>
      </c>
      <c r="B2948" s="172">
        <v>30960.97728996439</v>
      </c>
      <c r="C2948">
        <f t="shared" si="47"/>
        <v>5</v>
      </c>
      <c r="D2948"/>
    </row>
    <row r="2949" spans="1:4" ht="16" x14ac:dyDescent="0.2">
      <c r="A2949" s="168">
        <v>42856.874999900996</v>
      </c>
      <c r="B2949" s="171">
        <v>31303.975062198184</v>
      </c>
      <c r="C2949">
        <f t="shared" si="47"/>
        <v>5</v>
      </c>
      <c r="D2949"/>
    </row>
    <row r="2950" spans="1:4" ht="16" x14ac:dyDescent="0.2">
      <c r="A2950" s="169">
        <v>42856.91666656766</v>
      </c>
      <c r="B2950" s="172">
        <v>29706.279440265447</v>
      </c>
      <c r="C2950">
        <f t="shared" si="47"/>
        <v>5</v>
      </c>
      <c r="D2950"/>
    </row>
    <row r="2951" spans="1:4" ht="16" x14ac:dyDescent="0.2">
      <c r="A2951" s="168">
        <v>42856.958333234325</v>
      </c>
      <c r="B2951" s="171">
        <v>27115.53319558184</v>
      </c>
      <c r="C2951">
        <f t="shared" si="47"/>
        <v>5</v>
      </c>
      <c r="D2951"/>
    </row>
    <row r="2952" spans="1:4" ht="16" x14ac:dyDescent="0.2">
      <c r="A2952" s="169">
        <v>42856.999999900989</v>
      </c>
      <c r="B2952" s="172">
        <v>24566.406643080612</v>
      </c>
      <c r="C2952">
        <f t="shared" si="47"/>
        <v>5</v>
      </c>
      <c r="D2952"/>
    </row>
    <row r="2953" spans="1:4" ht="16" x14ac:dyDescent="0.2">
      <c r="A2953" s="168">
        <v>42857.041666567653</v>
      </c>
      <c r="B2953" s="171">
        <v>22908.639858277838</v>
      </c>
      <c r="C2953">
        <f t="shared" si="47"/>
        <v>5</v>
      </c>
      <c r="D2953"/>
    </row>
    <row r="2954" spans="1:4" ht="16" x14ac:dyDescent="0.2">
      <c r="A2954" s="169">
        <v>42857.083333234317</v>
      </c>
      <c r="B2954" s="172">
        <v>21848.254083361724</v>
      </c>
      <c r="C2954">
        <f t="shared" si="47"/>
        <v>5</v>
      </c>
      <c r="D2954"/>
    </row>
    <row r="2955" spans="1:4" ht="16" x14ac:dyDescent="0.2">
      <c r="A2955" s="168">
        <v>42857.124999900981</v>
      </c>
      <c r="B2955" s="171">
        <v>21154.73665700198</v>
      </c>
      <c r="C2955">
        <f t="shared" si="47"/>
        <v>5</v>
      </c>
      <c r="D2955"/>
    </row>
    <row r="2956" spans="1:4" ht="16" x14ac:dyDescent="0.2">
      <c r="A2956" s="169">
        <v>42857.166666567646</v>
      </c>
      <c r="B2956" s="172">
        <v>20815.333317106557</v>
      </c>
      <c r="C2956">
        <f t="shared" si="47"/>
        <v>5</v>
      </c>
      <c r="D2956"/>
    </row>
    <row r="2957" spans="1:4" ht="16" x14ac:dyDescent="0.2">
      <c r="A2957" s="168">
        <v>42857.20833323431</v>
      </c>
      <c r="B2957" s="171">
        <v>21149.492321026126</v>
      </c>
      <c r="C2957">
        <f t="shared" si="47"/>
        <v>5</v>
      </c>
      <c r="D2957"/>
    </row>
    <row r="2958" spans="1:4" ht="16" x14ac:dyDescent="0.2">
      <c r="A2958" s="169">
        <v>42857.249999900974</v>
      </c>
      <c r="B2958" s="172">
        <v>22413.466647107551</v>
      </c>
      <c r="C2958">
        <f t="shared" si="47"/>
        <v>5</v>
      </c>
      <c r="D2958"/>
    </row>
    <row r="2959" spans="1:4" ht="16" x14ac:dyDescent="0.2">
      <c r="A2959" s="168">
        <v>42857.291666567638</v>
      </c>
      <c r="B2959" s="171">
        <v>23946.095675336968</v>
      </c>
      <c r="C2959">
        <f t="shared" si="47"/>
        <v>5</v>
      </c>
      <c r="D2959"/>
    </row>
    <row r="2960" spans="1:4" ht="16" x14ac:dyDescent="0.2">
      <c r="A2960" s="169">
        <v>42857.333333234303</v>
      </c>
      <c r="B2960" s="172">
        <v>25323.495337468245</v>
      </c>
      <c r="C2960">
        <f t="shared" si="47"/>
        <v>5</v>
      </c>
      <c r="D2960"/>
    </row>
    <row r="2961" spans="1:4" ht="16" x14ac:dyDescent="0.2">
      <c r="A2961" s="168">
        <v>42857.374999900967</v>
      </c>
      <c r="B2961" s="171">
        <v>26007.720643992383</v>
      </c>
      <c r="C2961">
        <f t="shared" si="47"/>
        <v>5</v>
      </c>
      <c r="D2961"/>
    </row>
    <row r="2962" spans="1:4" ht="16" x14ac:dyDescent="0.2">
      <c r="A2962" s="169">
        <v>42857.416666567631</v>
      </c>
      <c r="B2962" s="172">
        <v>26570.149811697112</v>
      </c>
      <c r="C2962">
        <f t="shared" si="47"/>
        <v>5</v>
      </c>
      <c r="D2962"/>
    </row>
    <row r="2963" spans="1:4" ht="16" x14ac:dyDescent="0.2">
      <c r="A2963" s="168">
        <v>42857.458333234295</v>
      </c>
      <c r="B2963" s="171">
        <v>27266.612088115697</v>
      </c>
      <c r="C2963">
        <f t="shared" si="47"/>
        <v>5</v>
      </c>
      <c r="D2963"/>
    </row>
    <row r="2964" spans="1:4" ht="16" x14ac:dyDescent="0.2">
      <c r="A2964" s="169">
        <v>42857.49999990096</v>
      </c>
      <c r="B2964" s="172">
        <v>27914.731824434144</v>
      </c>
      <c r="C2964">
        <f t="shared" si="47"/>
        <v>5</v>
      </c>
      <c r="D2964"/>
    </row>
    <row r="2965" spans="1:4" ht="16" x14ac:dyDescent="0.2">
      <c r="A2965" s="168">
        <v>42857.541666567624</v>
      </c>
      <c r="B2965" s="171">
        <v>28654.582416866753</v>
      </c>
      <c r="C2965">
        <f t="shared" si="47"/>
        <v>5</v>
      </c>
      <c r="D2965"/>
    </row>
    <row r="2966" spans="1:4" ht="16" x14ac:dyDescent="0.2">
      <c r="A2966" s="169">
        <v>42857.583333234288</v>
      </c>
      <c r="B2966" s="172">
        <v>29832.329473350015</v>
      </c>
      <c r="C2966">
        <f t="shared" si="47"/>
        <v>5</v>
      </c>
      <c r="D2966"/>
    </row>
    <row r="2967" spans="1:4" ht="16" x14ac:dyDescent="0.2">
      <c r="A2967" s="168">
        <v>42857.624999900952</v>
      </c>
      <c r="B2967" s="171">
        <v>30767.455692458585</v>
      </c>
      <c r="C2967">
        <f t="shared" si="47"/>
        <v>5</v>
      </c>
      <c r="D2967"/>
    </row>
    <row r="2968" spans="1:4" ht="16" x14ac:dyDescent="0.2">
      <c r="A2968" s="169">
        <v>42857.666666567617</v>
      </c>
      <c r="B2968" s="172">
        <v>31822.357262675789</v>
      </c>
      <c r="C2968">
        <f t="shared" si="47"/>
        <v>5</v>
      </c>
      <c r="D2968"/>
    </row>
    <row r="2969" spans="1:4" ht="16" x14ac:dyDescent="0.2">
      <c r="A2969" s="168">
        <v>42857.708333234281</v>
      </c>
      <c r="B2969" s="171">
        <v>32802.943463567397</v>
      </c>
      <c r="C2969">
        <f t="shared" si="47"/>
        <v>5</v>
      </c>
      <c r="D2969"/>
    </row>
    <row r="2970" spans="1:4" ht="16" x14ac:dyDescent="0.2">
      <c r="A2970" s="169">
        <v>42857.749999900945</v>
      </c>
      <c r="B2970" s="172">
        <v>33305.240055595634</v>
      </c>
      <c r="C2970">
        <f t="shared" si="47"/>
        <v>5</v>
      </c>
      <c r="D2970"/>
    </row>
    <row r="2971" spans="1:4" ht="16" x14ac:dyDescent="0.2">
      <c r="A2971" s="168">
        <v>42857.791666567609</v>
      </c>
      <c r="B2971" s="171">
        <v>33274.199729932232</v>
      </c>
      <c r="C2971">
        <f t="shared" si="47"/>
        <v>5</v>
      </c>
      <c r="D2971"/>
    </row>
    <row r="2972" spans="1:4" ht="16" x14ac:dyDescent="0.2">
      <c r="A2972" s="169">
        <v>42857.833333234274</v>
      </c>
      <c r="B2972" s="172">
        <v>33019.780455418528</v>
      </c>
      <c r="C2972">
        <f t="shared" si="47"/>
        <v>5</v>
      </c>
      <c r="D2972"/>
    </row>
    <row r="2973" spans="1:4" ht="16" x14ac:dyDescent="0.2">
      <c r="A2973" s="168">
        <v>42857.874999900938</v>
      </c>
      <c r="B2973" s="171">
        <v>33175.421717655117</v>
      </c>
      <c r="C2973">
        <f t="shared" si="47"/>
        <v>5</v>
      </c>
      <c r="D2973"/>
    </row>
    <row r="2974" spans="1:4" ht="16" x14ac:dyDescent="0.2">
      <c r="A2974" s="169">
        <v>42857.916666567602</v>
      </c>
      <c r="B2974" s="172">
        <v>31371.192049497666</v>
      </c>
      <c r="C2974">
        <f t="shared" si="47"/>
        <v>5</v>
      </c>
      <c r="D2974"/>
    </row>
    <row r="2975" spans="1:4" ht="16" x14ac:dyDescent="0.2">
      <c r="A2975" s="168">
        <v>42857.958333234266</v>
      </c>
      <c r="B2975" s="171">
        <v>28374.373460515664</v>
      </c>
      <c r="C2975">
        <f t="shared" si="47"/>
        <v>5</v>
      </c>
      <c r="D2975"/>
    </row>
    <row r="2976" spans="1:4" ht="16" x14ac:dyDescent="0.2">
      <c r="A2976" s="169">
        <v>42857.999999900931</v>
      </c>
      <c r="B2976" s="172">
        <v>25669.114595679963</v>
      </c>
      <c r="C2976">
        <f t="shared" si="47"/>
        <v>5</v>
      </c>
      <c r="D2976"/>
    </row>
    <row r="2977" spans="1:4" ht="16" x14ac:dyDescent="0.2">
      <c r="A2977" s="168">
        <v>42858.041666567595</v>
      </c>
      <c r="B2977" s="171">
        <v>23864.21631527385</v>
      </c>
      <c r="C2977">
        <f t="shared" si="47"/>
        <v>5</v>
      </c>
      <c r="D2977"/>
    </row>
    <row r="2978" spans="1:4" ht="16" x14ac:dyDescent="0.2">
      <c r="A2978" s="169">
        <v>42858.083333234259</v>
      </c>
      <c r="B2978" s="172">
        <v>22621.266408171374</v>
      </c>
      <c r="C2978">
        <f t="shared" si="47"/>
        <v>5</v>
      </c>
      <c r="D2978"/>
    </row>
    <row r="2979" spans="1:4" ht="16" x14ac:dyDescent="0.2">
      <c r="A2979" s="168">
        <v>42858.124999900923</v>
      </c>
      <c r="B2979" s="171">
        <v>21905.904718290651</v>
      </c>
      <c r="C2979">
        <f t="shared" si="47"/>
        <v>5</v>
      </c>
      <c r="D2979"/>
    </row>
    <row r="2980" spans="1:4" ht="16" x14ac:dyDescent="0.2">
      <c r="A2980" s="169">
        <v>42858.166666567588</v>
      </c>
      <c r="B2980" s="172">
        <v>21553.425802871203</v>
      </c>
      <c r="C2980">
        <f t="shared" si="47"/>
        <v>5</v>
      </c>
      <c r="D2980"/>
    </row>
    <row r="2981" spans="1:4" ht="16" x14ac:dyDescent="0.2">
      <c r="A2981" s="168">
        <v>42858.208333234252</v>
      </c>
      <c r="B2981" s="171">
        <v>21830.894755210396</v>
      </c>
      <c r="C2981">
        <f t="shared" si="47"/>
        <v>5</v>
      </c>
      <c r="D2981"/>
    </row>
    <row r="2982" spans="1:4" ht="16" x14ac:dyDescent="0.2">
      <c r="A2982" s="169">
        <v>42858.249999900916</v>
      </c>
      <c r="B2982" s="172">
        <v>23088.658411474891</v>
      </c>
      <c r="C2982">
        <f t="shared" si="47"/>
        <v>5</v>
      </c>
      <c r="D2982"/>
    </row>
    <row r="2983" spans="1:4" ht="16" x14ac:dyDescent="0.2">
      <c r="A2983" s="168">
        <v>42858.29166656758</v>
      </c>
      <c r="B2983" s="171">
        <v>24657.026529615174</v>
      </c>
      <c r="C2983">
        <f t="shared" si="47"/>
        <v>5</v>
      </c>
      <c r="D2983"/>
    </row>
    <row r="2984" spans="1:4" ht="16" x14ac:dyDescent="0.2">
      <c r="A2984" s="169">
        <v>42858.333333234244</v>
      </c>
      <c r="B2984" s="172">
        <v>26051.620171183247</v>
      </c>
      <c r="C2984">
        <f t="shared" si="47"/>
        <v>5</v>
      </c>
      <c r="D2984"/>
    </row>
    <row r="2985" spans="1:4" ht="16" x14ac:dyDescent="0.2">
      <c r="A2985" s="168">
        <v>42858.374999900909</v>
      </c>
      <c r="B2985" s="171">
        <v>26880.844494284407</v>
      </c>
      <c r="C2985">
        <f t="shared" si="47"/>
        <v>5</v>
      </c>
      <c r="D2985"/>
    </row>
    <row r="2986" spans="1:4" ht="16" x14ac:dyDescent="0.2">
      <c r="A2986" s="169">
        <v>42858.416666567573</v>
      </c>
      <c r="B2986" s="172">
        <v>27732.469133008486</v>
      </c>
      <c r="C2986">
        <f t="shared" si="47"/>
        <v>5</v>
      </c>
      <c r="D2986"/>
    </row>
    <row r="2987" spans="1:4" ht="16" x14ac:dyDescent="0.2">
      <c r="A2987" s="168">
        <v>42858.458333234237</v>
      </c>
      <c r="B2987" s="171">
        <v>28513.842432602934</v>
      </c>
      <c r="C2987">
        <f t="shared" si="47"/>
        <v>5</v>
      </c>
      <c r="D2987"/>
    </row>
    <row r="2988" spans="1:4" ht="16" x14ac:dyDescent="0.2">
      <c r="A2988" s="169">
        <v>42858.499999900901</v>
      </c>
      <c r="B2988" s="172">
        <v>29383.149653306875</v>
      </c>
      <c r="C2988">
        <f t="shared" si="47"/>
        <v>5</v>
      </c>
      <c r="D2988"/>
    </row>
    <row r="2989" spans="1:4" ht="16" x14ac:dyDescent="0.2">
      <c r="A2989" s="168">
        <v>42858.541666567566</v>
      </c>
      <c r="B2989" s="171">
        <v>30257.852327155928</v>
      </c>
      <c r="C2989">
        <f t="shared" si="47"/>
        <v>5</v>
      </c>
      <c r="D2989"/>
    </row>
    <row r="2990" spans="1:4" ht="16" x14ac:dyDescent="0.2">
      <c r="A2990" s="169">
        <v>42858.58333323423</v>
      </c>
      <c r="B2990" s="172">
        <v>31570.138853557582</v>
      </c>
      <c r="C2990">
        <f t="shared" si="47"/>
        <v>5</v>
      </c>
      <c r="D2990"/>
    </row>
    <row r="2991" spans="1:4" ht="16" x14ac:dyDescent="0.2">
      <c r="A2991" s="168">
        <v>42858.624999900894</v>
      </c>
      <c r="B2991" s="171">
        <v>32922.241871687009</v>
      </c>
      <c r="C2991">
        <f t="shared" si="47"/>
        <v>5</v>
      </c>
      <c r="D2991"/>
    </row>
    <row r="2992" spans="1:4" ht="16" x14ac:dyDescent="0.2">
      <c r="A2992" s="169">
        <v>42858.666666567558</v>
      </c>
      <c r="B2992" s="172">
        <v>34209.096657154492</v>
      </c>
      <c r="C2992">
        <f t="shared" si="47"/>
        <v>5</v>
      </c>
      <c r="D2992"/>
    </row>
    <row r="2993" spans="1:4" ht="16" x14ac:dyDescent="0.2">
      <c r="A2993" s="168">
        <v>42858.708333234223</v>
      </c>
      <c r="B2993" s="171">
        <v>35265.409430017193</v>
      </c>
      <c r="C2993">
        <f t="shared" si="47"/>
        <v>5</v>
      </c>
      <c r="D2993"/>
    </row>
    <row r="2994" spans="1:4" ht="16" x14ac:dyDescent="0.2">
      <c r="A2994" s="169">
        <v>42858.749999900887</v>
      </c>
      <c r="B2994" s="172">
        <v>35707.263109146072</v>
      </c>
      <c r="C2994">
        <f t="shared" ref="C2994:C3057" si="48">MONTH(A2994)</f>
        <v>5</v>
      </c>
      <c r="D2994"/>
    </row>
    <row r="2995" spans="1:4" ht="16" x14ac:dyDescent="0.2">
      <c r="A2995" s="168">
        <v>42858.791666567551</v>
      </c>
      <c r="B2995" s="171">
        <v>35337.649827952249</v>
      </c>
      <c r="C2995">
        <f t="shared" si="48"/>
        <v>5</v>
      </c>
      <c r="D2995"/>
    </row>
    <row r="2996" spans="1:4" ht="16" x14ac:dyDescent="0.2">
      <c r="A2996" s="169">
        <v>42858.833333234215</v>
      </c>
      <c r="B2996" s="172">
        <v>34173.052262551566</v>
      </c>
      <c r="C2996">
        <f t="shared" si="48"/>
        <v>5</v>
      </c>
      <c r="D2996"/>
    </row>
    <row r="2997" spans="1:4" ht="16" x14ac:dyDescent="0.2">
      <c r="A2997" s="168">
        <v>42858.87499990088</v>
      </c>
      <c r="B2997" s="171">
        <v>33389.559398056896</v>
      </c>
      <c r="C2997">
        <f t="shared" si="48"/>
        <v>5</v>
      </c>
      <c r="D2997"/>
    </row>
    <row r="2998" spans="1:4" ht="16" x14ac:dyDescent="0.2">
      <c r="A2998" s="169">
        <v>42858.916666567544</v>
      </c>
      <c r="B2998" s="172">
        <v>31499.507334457554</v>
      </c>
      <c r="C2998">
        <f t="shared" si="48"/>
        <v>5</v>
      </c>
      <c r="D2998"/>
    </row>
    <row r="2999" spans="1:4" ht="16" x14ac:dyDescent="0.2">
      <c r="A2999" s="168">
        <v>42858.958333234208</v>
      </c>
      <c r="B2999" s="171">
        <v>28732.897801425192</v>
      </c>
      <c r="C2999">
        <f t="shared" si="48"/>
        <v>5</v>
      </c>
      <c r="D2999"/>
    </row>
    <row r="3000" spans="1:4" ht="16" x14ac:dyDescent="0.2">
      <c r="A3000" s="169">
        <v>42858.999999900872</v>
      </c>
      <c r="B3000" s="172">
        <v>26062.16065016653</v>
      </c>
      <c r="C3000">
        <f t="shared" si="48"/>
        <v>5</v>
      </c>
      <c r="D3000"/>
    </row>
    <row r="3001" spans="1:4" ht="16" x14ac:dyDescent="0.2">
      <c r="A3001" s="168">
        <v>42859.041666567537</v>
      </c>
      <c r="B3001" s="171">
        <v>24077.993500501059</v>
      </c>
      <c r="C3001">
        <f t="shared" si="48"/>
        <v>5</v>
      </c>
      <c r="D3001"/>
    </row>
    <row r="3002" spans="1:4" ht="16" x14ac:dyDescent="0.2">
      <c r="A3002" s="169">
        <v>42859.083333234201</v>
      </c>
      <c r="B3002" s="172">
        <v>22870.547311535272</v>
      </c>
      <c r="C3002">
        <f t="shared" si="48"/>
        <v>5</v>
      </c>
      <c r="D3002"/>
    </row>
    <row r="3003" spans="1:4" ht="16" x14ac:dyDescent="0.2">
      <c r="A3003" s="168">
        <v>42859.124999900865</v>
      </c>
      <c r="B3003" s="171">
        <v>22063.226368001451</v>
      </c>
      <c r="C3003">
        <f t="shared" si="48"/>
        <v>5</v>
      </c>
      <c r="D3003"/>
    </row>
    <row r="3004" spans="1:4" ht="16" x14ac:dyDescent="0.2">
      <c r="A3004" s="169">
        <v>42859.166666567529</v>
      </c>
      <c r="B3004" s="172">
        <v>21591.63488663964</v>
      </c>
      <c r="C3004">
        <f t="shared" si="48"/>
        <v>5</v>
      </c>
      <c r="D3004"/>
    </row>
    <row r="3005" spans="1:4" ht="16" x14ac:dyDescent="0.2">
      <c r="A3005" s="168">
        <v>42859.208333234194</v>
      </c>
      <c r="B3005" s="171">
        <v>21908.543568404308</v>
      </c>
      <c r="C3005">
        <f t="shared" si="48"/>
        <v>5</v>
      </c>
      <c r="D3005"/>
    </row>
    <row r="3006" spans="1:4" ht="16" x14ac:dyDescent="0.2">
      <c r="A3006" s="169">
        <v>42859.249999900858</v>
      </c>
      <c r="B3006" s="172">
        <v>23136.070333464428</v>
      </c>
      <c r="C3006">
        <f t="shared" si="48"/>
        <v>5</v>
      </c>
      <c r="D3006"/>
    </row>
    <row r="3007" spans="1:4" ht="16" x14ac:dyDescent="0.2">
      <c r="A3007" s="168">
        <v>42859.291666567522</v>
      </c>
      <c r="B3007" s="171">
        <v>24821.543511390115</v>
      </c>
      <c r="C3007">
        <f t="shared" si="48"/>
        <v>5</v>
      </c>
      <c r="D3007"/>
    </row>
    <row r="3008" spans="1:4" ht="16" x14ac:dyDescent="0.2">
      <c r="A3008" s="169">
        <v>42859.333333234186</v>
      </c>
      <c r="B3008" s="172">
        <v>26231.606231498918</v>
      </c>
      <c r="C3008">
        <f t="shared" si="48"/>
        <v>5</v>
      </c>
      <c r="D3008"/>
    </row>
    <row r="3009" spans="1:4" ht="16" x14ac:dyDescent="0.2">
      <c r="A3009" s="168">
        <v>42859.374999900851</v>
      </c>
      <c r="B3009" s="171">
        <v>26961.456412489795</v>
      </c>
      <c r="C3009">
        <f t="shared" si="48"/>
        <v>5</v>
      </c>
      <c r="D3009"/>
    </row>
    <row r="3010" spans="1:4" ht="16" x14ac:dyDescent="0.2">
      <c r="A3010" s="169">
        <v>42859.416666567515</v>
      </c>
      <c r="B3010" s="172">
        <v>27850.888483083556</v>
      </c>
      <c r="C3010">
        <f t="shared" si="48"/>
        <v>5</v>
      </c>
      <c r="D3010"/>
    </row>
    <row r="3011" spans="1:4" ht="16" x14ac:dyDescent="0.2">
      <c r="A3011" s="168">
        <v>42859.458333234179</v>
      </c>
      <c r="B3011" s="171">
        <v>28683.620625218824</v>
      </c>
      <c r="C3011">
        <f t="shared" si="48"/>
        <v>5</v>
      </c>
      <c r="D3011"/>
    </row>
    <row r="3012" spans="1:4" ht="16" x14ac:dyDescent="0.2">
      <c r="A3012" s="169">
        <v>42859.499999900843</v>
      </c>
      <c r="B3012" s="172">
        <v>29587.204846816327</v>
      </c>
      <c r="C3012">
        <f t="shared" si="48"/>
        <v>5</v>
      </c>
      <c r="D3012"/>
    </row>
    <row r="3013" spans="1:4" ht="16" x14ac:dyDescent="0.2">
      <c r="A3013" s="168">
        <v>42859.541666567507</v>
      </c>
      <c r="B3013" s="171">
        <v>30480.796776838833</v>
      </c>
      <c r="C3013">
        <f t="shared" si="48"/>
        <v>5</v>
      </c>
      <c r="D3013"/>
    </row>
    <row r="3014" spans="1:4" ht="16" x14ac:dyDescent="0.2">
      <c r="A3014" s="169">
        <v>42859.583333234172</v>
      </c>
      <c r="B3014" s="172">
        <v>31661.856380491066</v>
      </c>
      <c r="C3014">
        <f t="shared" si="48"/>
        <v>5</v>
      </c>
      <c r="D3014"/>
    </row>
    <row r="3015" spans="1:4" ht="16" x14ac:dyDescent="0.2">
      <c r="A3015" s="168">
        <v>42859.624999900836</v>
      </c>
      <c r="B3015" s="171">
        <v>32670.371810999059</v>
      </c>
      <c r="C3015">
        <f t="shared" si="48"/>
        <v>5</v>
      </c>
      <c r="D3015"/>
    </row>
    <row r="3016" spans="1:4" ht="16" x14ac:dyDescent="0.2">
      <c r="A3016" s="169">
        <v>42859.6666665675</v>
      </c>
      <c r="B3016" s="172">
        <v>33477.376738636762</v>
      </c>
      <c r="C3016">
        <f t="shared" si="48"/>
        <v>5</v>
      </c>
      <c r="D3016"/>
    </row>
    <row r="3017" spans="1:4" ht="16" x14ac:dyDescent="0.2">
      <c r="A3017" s="168">
        <v>42859.708333234164</v>
      </c>
      <c r="B3017" s="171">
        <v>33999.597169930108</v>
      </c>
      <c r="C3017">
        <f t="shared" si="48"/>
        <v>5</v>
      </c>
      <c r="D3017"/>
    </row>
    <row r="3018" spans="1:4" ht="16" x14ac:dyDescent="0.2">
      <c r="A3018" s="169">
        <v>42859.749999900829</v>
      </c>
      <c r="B3018" s="172">
        <v>33860.996581846754</v>
      </c>
      <c r="C3018">
        <f t="shared" si="48"/>
        <v>5</v>
      </c>
      <c r="D3018"/>
    </row>
    <row r="3019" spans="1:4" ht="16" x14ac:dyDescent="0.2">
      <c r="A3019" s="168">
        <v>42859.791666567493</v>
      </c>
      <c r="B3019" s="171">
        <v>33124.930288727584</v>
      </c>
      <c r="C3019">
        <f t="shared" si="48"/>
        <v>5</v>
      </c>
      <c r="D3019"/>
    </row>
    <row r="3020" spans="1:4" ht="16" x14ac:dyDescent="0.2">
      <c r="A3020" s="169">
        <v>42859.833333234157</v>
      </c>
      <c r="B3020" s="172">
        <v>32542.109822317569</v>
      </c>
      <c r="C3020">
        <f t="shared" si="48"/>
        <v>5</v>
      </c>
      <c r="D3020"/>
    </row>
    <row r="3021" spans="1:4" ht="16" x14ac:dyDescent="0.2">
      <c r="A3021" s="168">
        <v>42859.874999900821</v>
      </c>
      <c r="B3021" s="171">
        <v>32369.212547650131</v>
      </c>
      <c r="C3021">
        <f t="shared" si="48"/>
        <v>5</v>
      </c>
      <c r="D3021"/>
    </row>
    <row r="3022" spans="1:4" ht="16" x14ac:dyDescent="0.2">
      <c r="A3022" s="169">
        <v>42859.916666567486</v>
      </c>
      <c r="B3022" s="172">
        <v>30522.084079008251</v>
      </c>
      <c r="C3022">
        <f t="shared" si="48"/>
        <v>5</v>
      </c>
      <c r="D3022"/>
    </row>
    <row r="3023" spans="1:4" ht="16" x14ac:dyDescent="0.2">
      <c r="A3023" s="168">
        <v>42859.95833323415</v>
      </c>
      <c r="B3023" s="171">
        <v>27719.912273877446</v>
      </c>
      <c r="C3023">
        <f t="shared" si="48"/>
        <v>5</v>
      </c>
      <c r="D3023"/>
    </row>
    <row r="3024" spans="1:4" ht="16" x14ac:dyDescent="0.2">
      <c r="A3024" s="169">
        <v>42859.999999900814</v>
      </c>
      <c r="B3024" s="172">
        <v>25088.261185843225</v>
      </c>
      <c r="C3024">
        <f t="shared" si="48"/>
        <v>5</v>
      </c>
      <c r="D3024"/>
    </row>
    <row r="3025" spans="1:4" ht="16" x14ac:dyDescent="0.2">
      <c r="A3025" s="168">
        <v>42860.041666567478</v>
      </c>
      <c r="B3025" s="171">
        <v>23405.109040093586</v>
      </c>
      <c r="C3025">
        <f t="shared" si="48"/>
        <v>5</v>
      </c>
      <c r="D3025"/>
    </row>
    <row r="3026" spans="1:4" ht="16" x14ac:dyDescent="0.2">
      <c r="A3026" s="169">
        <v>42860.083333234143</v>
      </c>
      <c r="B3026" s="172">
        <v>22233.423764675517</v>
      </c>
      <c r="C3026">
        <f t="shared" si="48"/>
        <v>5</v>
      </c>
      <c r="D3026"/>
    </row>
    <row r="3027" spans="1:4" ht="16" x14ac:dyDescent="0.2">
      <c r="A3027" s="168">
        <v>42860.124999900807</v>
      </c>
      <c r="B3027" s="171">
        <v>21646.552416155413</v>
      </c>
      <c r="C3027">
        <f t="shared" si="48"/>
        <v>5</v>
      </c>
      <c r="D3027"/>
    </row>
    <row r="3028" spans="1:4" ht="16" x14ac:dyDescent="0.2">
      <c r="A3028" s="169">
        <v>42860.166666567471</v>
      </c>
      <c r="B3028" s="172">
        <v>21384.877804844389</v>
      </c>
      <c r="C3028">
        <f t="shared" si="48"/>
        <v>5</v>
      </c>
      <c r="D3028"/>
    </row>
    <row r="3029" spans="1:4" ht="16" x14ac:dyDescent="0.2">
      <c r="A3029" s="168">
        <v>42860.208333234135</v>
      </c>
      <c r="B3029" s="171">
        <v>21622.443032910898</v>
      </c>
      <c r="C3029">
        <f t="shared" si="48"/>
        <v>5</v>
      </c>
      <c r="D3029"/>
    </row>
    <row r="3030" spans="1:4" ht="16" x14ac:dyDescent="0.2">
      <c r="A3030" s="169">
        <v>42860.2499999008</v>
      </c>
      <c r="B3030" s="172">
        <v>22727.375070960363</v>
      </c>
      <c r="C3030">
        <f t="shared" si="48"/>
        <v>5</v>
      </c>
      <c r="D3030"/>
    </row>
    <row r="3031" spans="1:4" ht="16" x14ac:dyDescent="0.2">
      <c r="A3031" s="168">
        <v>42860.291666567464</v>
      </c>
      <c r="B3031" s="171">
        <v>24275.669071559798</v>
      </c>
      <c r="C3031">
        <f t="shared" si="48"/>
        <v>5</v>
      </c>
      <c r="D3031"/>
    </row>
    <row r="3032" spans="1:4" ht="16" x14ac:dyDescent="0.2">
      <c r="A3032" s="169">
        <v>42860.333333234128</v>
      </c>
      <c r="B3032" s="172">
        <v>25552.270100831316</v>
      </c>
      <c r="C3032">
        <f t="shared" si="48"/>
        <v>5</v>
      </c>
      <c r="D3032"/>
    </row>
    <row r="3033" spans="1:4" ht="16" x14ac:dyDescent="0.2">
      <c r="A3033" s="168">
        <v>42860.374999900792</v>
      </c>
      <c r="B3033" s="171">
        <v>26417.765146912385</v>
      </c>
      <c r="C3033">
        <f t="shared" si="48"/>
        <v>5</v>
      </c>
      <c r="D3033"/>
    </row>
    <row r="3034" spans="1:4" ht="16" x14ac:dyDescent="0.2">
      <c r="A3034" s="169">
        <v>42860.416666567457</v>
      </c>
      <c r="B3034" s="172">
        <v>26858.860163737678</v>
      </c>
      <c r="C3034">
        <f t="shared" si="48"/>
        <v>5</v>
      </c>
      <c r="D3034"/>
    </row>
    <row r="3035" spans="1:4" ht="16" x14ac:dyDescent="0.2">
      <c r="A3035" s="168">
        <v>42860.458333234121</v>
      </c>
      <c r="B3035" s="171">
        <v>27082.63089303736</v>
      </c>
      <c r="C3035">
        <f t="shared" si="48"/>
        <v>5</v>
      </c>
      <c r="D3035"/>
    </row>
    <row r="3036" spans="1:4" ht="16" x14ac:dyDescent="0.2">
      <c r="A3036" s="169">
        <v>42860.499999900785</v>
      </c>
      <c r="B3036" s="172">
        <v>27093.404864533386</v>
      </c>
      <c r="C3036">
        <f t="shared" si="48"/>
        <v>5</v>
      </c>
      <c r="D3036"/>
    </row>
    <row r="3037" spans="1:4" ht="16" x14ac:dyDescent="0.2">
      <c r="A3037" s="168">
        <v>42860.541666567449</v>
      </c>
      <c r="B3037" s="171">
        <v>26754.465474525427</v>
      </c>
      <c r="C3037">
        <f t="shared" si="48"/>
        <v>5</v>
      </c>
      <c r="D3037"/>
    </row>
    <row r="3038" spans="1:4" ht="16" x14ac:dyDescent="0.2">
      <c r="A3038" s="169">
        <v>42860.583333234114</v>
      </c>
      <c r="B3038" s="172">
        <v>27161.776181603862</v>
      </c>
      <c r="C3038">
        <f t="shared" si="48"/>
        <v>5</v>
      </c>
      <c r="D3038"/>
    </row>
    <row r="3039" spans="1:4" ht="16" x14ac:dyDescent="0.2">
      <c r="A3039" s="168">
        <v>42860.624999900778</v>
      </c>
      <c r="B3039" s="171">
        <v>27446.560065305224</v>
      </c>
      <c r="C3039">
        <f t="shared" si="48"/>
        <v>5</v>
      </c>
      <c r="D3039"/>
    </row>
    <row r="3040" spans="1:4" ht="16" x14ac:dyDescent="0.2">
      <c r="A3040" s="169">
        <v>42860.666666567442</v>
      </c>
      <c r="B3040" s="172">
        <v>27630.283863995497</v>
      </c>
      <c r="C3040">
        <f t="shared" si="48"/>
        <v>5</v>
      </c>
      <c r="D3040"/>
    </row>
    <row r="3041" spans="1:4" ht="16" x14ac:dyDescent="0.2">
      <c r="A3041" s="168">
        <v>42860.708333234106</v>
      </c>
      <c r="B3041" s="171">
        <v>27843.845450854747</v>
      </c>
      <c r="C3041">
        <f t="shared" si="48"/>
        <v>5</v>
      </c>
      <c r="D3041"/>
    </row>
    <row r="3042" spans="1:4" ht="16" x14ac:dyDescent="0.2">
      <c r="A3042" s="169">
        <v>42860.74999990077</v>
      </c>
      <c r="B3042" s="172">
        <v>27903.520880723299</v>
      </c>
      <c r="C3042">
        <f t="shared" si="48"/>
        <v>5</v>
      </c>
      <c r="D3042"/>
    </row>
    <row r="3043" spans="1:4" ht="16" x14ac:dyDescent="0.2">
      <c r="A3043" s="168">
        <v>42860.791666567435</v>
      </c>
      <c r="B3043" s="171">
        <v>27822.625093892846</v>
      </c>
      <c r="C3043">
        <f t="shared" si="48"/>
        <v>5</v>
      </c>
      <c r="D3043"/>
    </row>
    <row r="3044" spans="1:4" ht="16" x14ac:dyDescent="0.2">
      <c r="A3044" s="169">
        <v>42860.833333234099</v>
      </c>
      <c r="B3044" s="172">
        <v>28146.979661881625</v>
      </c>
      <c r="C3044">
        <f t="shared" si="48"/>
        <v>5</v>
      </c>
      <c r="D3044"/>
    </row>
    <row r="3045" spans="1:4" ht="16" x14ac:dyDescent="0.2">
      <c r="A3045" s="168">
        <v>42860.874999900763</v>
      </c>
      <c r="B3045" s="171">
        <v>28664.670626722334</v>
      </c>
      <c r="C3045">
        <f t="shared" si="48"/>
        <v>5</v>
      </c>
      <c r="D3045"/>
    </row>
    <row r="3046" spans="1:4" ht="16" x14ac:dyDescent="0.2">
      <c r="A3046" s="169">
        <v>42860.916666567427</v>
      </c>
      <c r="B3046" s="172">
        <v>27612.883041890105</v>
      </c>
      <c r="C3046">
        <f t="shared" si="48"/>
        <v>5</v>
      </c>
      <c r="D3046"/>
    </row>
    <row r="3047" spans="1:4" ht="16" x14ac:dyDescent="0.2">
      <c r="A3047" s="168">
        <v>42860.958333234092</v>
      </c>
      <c r="B3047" s="171">
        <v>25767.194627376863</v>
      </c>
      <c r="C3047">
        <f t="shared" si="48"/>
        <v>5</v>
      </c>
      <c r="D3047"/>
    </row>
    <row r="3048" spans="1:4" ht="16" x14ac:dyDescent="0.2">
      <c r="A3048" s="169">
        <v>42860.999999900756</v>
      </c>
      <c r="B3048" s="172">
        <v>23835.197624786702</v>
      </c>
      <c r="C3048">
        <f t="shared" si="48"/>
        <v>5</v>
      </c>
      <c r="D3048"/>
    </row>
    <row r="3049" spans="1:4" ht="16" x14ac:dyDescent="0.2">
      <c r="A3049" s="168">
        <v>42861.04166656742</v>
      </c>
      <c r="B3049" s="171">
        <v>22342.600017691362</v>
      </c>
      <c r="C3049">
        <f t="shared" si="48"/>
        <v>5</v>
      </c>
      <c r="D3049"/>
    </row>
    <row r="3050" spans="1:4" ht="16" x14ac:dyDescent="0.2">
      <c r="A3050" s="169">
        <v>42861.083333234084</v>
      </c>
      <c r="B3050" s="172">
        <v>21318.33234228217</v>
      </c>
      <c r="C3050">
        <f t="shared" si="48"/>
        <v>5</v>
      </c>
      <c r="D3050"/>
    </row>
    <row r="3051" spans="1:4" ht="16" x14ac:dyDescent="0.2">
      <c r="A3051" s="168">
        <v>42861.124999900749</v>
      </c>
      <c r="B3051" s="171">
        <v>20698.612437569675</v>
      </c>
      <c r="C3051">
        <f t="shared" si="48"/>
        <v>5</v>
      </c>
      <c r="D3051"/>
    </row>
    <row r="3052" spans="1:4" ht="16" x14ac:dyDescent="0.2">
      <c r="A3052" s="169">
        <v>42861.166666567413</v>
      </c>
      <c r="B3052" s="172">
        <v>20322.396194130579</v>
      </c>
      <c r="C3052">
        <f t="shared" si="48"/>
        <v>5</v>
      </c>
      <c r="D3052"/>
    </row>
    <row r="3053" spans="1:4" ht="16" x14ac:dyDescent="0.2">
      <c r="A3053" s="168">
        <v>42861.208333234077</v>
      </c>
      <c r="B3053" s="171">
        <v>20339.558382064304</v>
      </c>
      <c r="C3053">
        <f t="shared" si="48"/>
        <v>5</v>
      </c>
      <c r="D3053"/>
    </row>
    <row r="3054" spans="1:4" ht="16" x14ac:dyDescent="0.2">
      <c r="A3054" s="169">
        <v>42861.249999900741</v>
      </c>
      <c r="B3054" s="172">
        <v>20796.265263351484</v>
      </c>
      <c r="C3054">
        <f t="shared" si="48"/>
        <v>5</v>
      </c>
      <c r="D3054"/>
    </row>
    <row r="3055" spans="1:4" ht="16" x14ac:dyDescent="0.2">
      <c r="A3055" s="168">
        <v>42861.291666567406</v>
      </c>
      <c r="B3055" s="171">
        <v>21150.98536040364</v>
      </c>
      <c r="C3055">
        <f t="shared" si="48"/>
        <v>5</v>
      </c>
      <c r="D3055"/>
    </row>
    <row r="3056" spans="1:4" ht="16" x14ac:dyDescent="0.2">
      <c r="A3056" s="169">
        <v>42861.33333323407</v>
      </c>
      <c r="B3056" s="172">
        <v>21744.221107570986</v>
      </c>
      <c r="C3056">
        <f t="shared" si="48"/>
        <v>5</v>
      </c>
      <c r="D3056"/>
    </row>
    <row r="3057" spans="1:4" ht="16" x14ac:dyDescent="0.2">
      <c r="A3057" s="168">
        <v>42861.374999900734</v>
      </c>
      <c r="B3057" s="171">
        <v>22807.806707543128</v>
      </c>
      <c r="C3057">
        <f t="shared" si="48"/>
        <v>5</v>
      </c>
      <c r="D3057"/>
    </row>
    <row r="3058" spans="1:4" ht="16" x14ac:dyDescent="0.2">
      <c r="A3058" s="169">
        <v>42861.416666567398</v>
      </c>
      <c r="B3058" s="172">
        <v>23646.436674354092</v>
      </c>
      <c r="C3058">
        <f t="shared" ref="C3058:C3121" si="49">MONTH(A3058)</f>
        <v>5</v>
      </c>
      <c r="D3058"/>
    </row>
    <row r="3059" spans="1:4" ht="16" x14ac:dyDescent="0.2">
      <c r="A3059" s="168">
        <v>42861.458333234063</v>
      </c>
      <c r="B3059" s="171">
        <v>23643.944993201785</v>
      </c>
      <c r="C3059">
        <f t="shared" si="49"/>
        <v>5</v>
      </c>
      <c r="D3059"/>
    </row>
    <row r="3060" spans="1:4" ht="16" x14ac:dyDescent="0.2">
      <c r="A3060" s="169">
        <v>42861.499999900727</v>
      </c>
      <c r="B3060" s="172">
        <v>23414.446068247176</v>
      </c>
      <c r="C3060">
        <f t="shared" si="49"/>
        <v>5</v>
      </c>
      <c r="D3060"/>
    </row>
    <row r="3061" spans="1:4" ht="16" x14ac:dyDescent="0.2">
      <c r="A3061" s="168">
        <v>42861.541666567391</v>
      </c>
      <c r="B3061" s="171">
        <v>23168.031761091715</v>
      </c>
      <c r="C3061">
        <f t="shared" si="49"/>
        <v>5</v>
      </c>
      <c r="D3061"/>
    </row>
    <row r="3062" spans="1:4" ht="16" x14ac:dyDescent="0.2">
      <c r="A3062" s="169">
        <v>42861.583333234055</v>
      </c>
      <c r="B3062" s="172">
        <v>23112.034523213788</v>
      </c>
      <c r="C3062">
        <f t="shared" si="49"/>
        <v>5</v>
      </c>
      <c r="D3062"/>
    </row>
    <row r="3063" spans="1:4" ht="16" x14ac:dyDescent="0.2">
      <c r="A3063" s="168">
        <v>42861.62499990072</v>
      </c>
      <c r="B3063" s="171">
        <v>22941.309948721973</v>
      </c>
      <c r="C3063">
        <f t="shared" si="49"/>
        <v>5</v>
      </c>
      <c r="D3063"/>
    </row>
    <row r="3064" spans="1:4" ht="16" x14ac:dyDescent="0.2">
      <c r="A3064" s="169">
        <v>42861.666666567384</v>
      </c>
      <c r="B3064" s="172">
        <v>22764.478509863027</v>
      </c>
      <c r="C3064">
        <f t="shared" si="49"/>
        <v>5</v>
      </c>
      <c r="D3064"/>
    </row>
    <row r="3065" spans="1:4" ht="16" x14ac:dyDescent="0.2">
      <c r="A3065" s="168">
        <v>42861.708333234048</v>
      </c>
      <c r="B3065" s="171">
        <v>22662.601414849294</v>
      </c>
      <c r="C3065">
        <f t="shared" si="49"/>
        <v>5</v>
      </c>
      <c r="D3065"/>
    </row>
    <row r="3066" spans="1:4" ht="16" x14ac:dyDescent="0.2">
      <c r="A3066" s="169">
        <v>42861.749999900712</v>
      </c>
      <c r="B3066" s="172">
        <v>22718.380071460222</v>
      </c>
      <c r="C3066">
        <f t="shared" si="49"/>
        <v>5</v>
      </c>
      <c r="D3066"/>
    </row>
    <row r="3067" spans="1:4" ht="16" x14ac:dyDescent="0.2">
      <c r="A3067" s="168">
        <v>42861.791666567377</v>
      </c>
      <c r="B3067" s="171">
        <v>23421.194900819253</v>
      </c>
      <c r="C3067">
        <f t="shared" si="49"/>
        <v>5</v>
      </c>
      <c r="D3067"/>
    </row>
    <row r="3068" spans="1:4" ht="16" x14ac:dyDescent="0.2">
      <c r="A3068" s="169">
        <v>42861.833333234041</v>
      </c>
      <c r="B3068" s="172">
        <v>24361.849115592813</v>
      </c>
      <c r="C3068">
        <f t="shared" si="49"/>
        <v>5</v>
      </c>
      <c r="D3068"/>
    </row>
    <row r="3069" spans="1:4" ht="16" x14ac:dyDescent="0.2">
      <c r="A3069" s="168">
        <v>42861.874999900705</v>
      </c>
      <c r="B3069" s="171">
        <v>25310.887703323413</v>
      </c>
      <c r="C3069">
        <f t="shared" si="49"/>
        <v>5</v>
      </c>
      <c r="D3069"/>
    </row>
    <row r="3070" spans="1:4" ht="16" x14ac:dyDescent="0.2">
      <c r="A3070" s="169">
        <v>42861.916666567369</v>
      </c>
      <c r="B3070" s="172">
        <v>24634.76874001051</v>
      </c>
      <c r="C3070">
        <f t="shared" si="49"/>
        <v>5</v>
      </c>
      <c r="D3070"/>
    </row>
    <row r="3071" spans="1:4" ht="16" x14ac:dyDescent="0.2">
      <c r="A3071" s="168">
        <v>42861.958333234033</v>
      </c>
      <c r="B3071" s="171">
        <v>23446.876294881295</v>
      </c>
      <c r="C3071">
        <f t="shared" si="49"/>
        <v>5</v>
      </c>
      <c r="D3071"/>
    </row>
    <row r="3072" spans="1:4" ht="16" x14ac:dyDescent="0.2">
      <c r="A3072" s="169">
        <v>42861.999999900698</v>
      </c>
      <c r="B3072" s="172">
        <v>22027.780104274403</v>
      </c>
      <c r="C3072">
        <f t="shared" si="49"/>
        <v>5</v>
      </c>
      <c r="D3072"/>
    </row>
    <row r="3073" spans="1:4" ht="16" x14ac:dyDescent="0.2">
      <c r="A3073" s="168">
        <v>42862.041666567362</v>
      </c>
      <c r="B3073" s="171">
        <v>20887.159616364905</v>
      </c>
      <c r="C3073">
        <f t="shared" si="49"/>
        <v>5</v>
      </c>
      <c r="D3073"/>
    </row>
    <row r="3074" spans="1:4" ht="16" x14ac:dyDescent="0.2">
      <c r="A3074" s="169">
        <v>42862.083333234026</v>
      </c>
      <c r="B3074" s="172">
        <v>20077.44577869065</v>
      </c>
      <c r="C3074">
        <f t="shared" si="49"/>
        <v>5</v>
      </c>
      <c r="D3074"/>
    </row>
    <row r="3075" spans="1:4" ht="16" x14ac:dyDescent="0.2">
      <c r="A3075" s="168">
        <v>42862.12499990069</v>
      </c>
      <c r="B3075" s="171">
        <v>19507.309711552203</v>
      </c>
      <c r="C3075">
        <f t="shared" si="49"/>
        <v>5</v>
      </c>
      <c r="D3075"/>
    </row>
    <row r="3076" spans="1:4" ht="16" x14ac:dyDescent="0.2">
      <c r="A3076" s="169">
        <v>42862.166666567355</v>
      </c>
      <c r="B3076" s="172">
        <v>19241.684665724435</v>
      </c>
      <c r="C3076">
        <f t="shared" si="49"/>
        <v>5</v>
      </c>
      <c r="D3076"/>
    </row>
    <row r="3077" spans="1:4" ht="16" x14ac:dyDescent="0.2">
      <c r="A3077" s="168">
        <v>42862.208333234019</v>
      </c>
      <c r="B3077" s="171">
        <v>19227.253758990202</v>
      </c>
      <c r="C3077">
        <f t="shared" si="49"/>
        <v>5</v>
      </c>
      <c r="D3077"/>
    </row>
    <row r="3078" spans="1:4" ht="16" x14ac:dyDescent="0.2">
      <c r="A3078" s="169">
        <v>42862.249999900683</v>
      </c>
      <c r="B3078" s="172">
        <v>19514.966301144254</v>
      </c>
      <c r="C3078">
        <f t="shared" si="49"/>
        <v>5</v>
      </c>
      <c r="D3078"/>
    </row>
    <row r="3079" spans="1:4" ht="16" x14ac:dyDescent="0.2">
      <c r="A3079" s="168">
        <v>42862.291666567347</v>
      </c>
      <c r="B3079" s="171">
        <v>19571.897790269373</v>
      </c>
      <c r="C3079">
        <f t="shared" si="49"/>
        <v>5</v>
      </c>
      <c r="D3079"/>
    </row>
    <row r="3080" spans="1:4" ht="16" x14ac:dyDescent="0.2">
      <c r="A3080" s="169">
        <v>42862.333333234012</v>
      </c>
      <c r="B3080" s="172">
        <v>19945.44483804948</v>
      </c>
      <c r="C3080">
        <f t="shared" si="49"/>
        <v>5</v>
      </c>
      <c r="D3080"/>
    </row>
    <row r="3081" spans="1:4" ht="16" x14ac:dyDescent="0.2">
      <c r="A3081" s="168">
        <v>42862.374999900676</v>
      </c>
      <c r="B3081" s="171">
        <v>20790.735358764752</v>
      </c>
      <c r="C3081">
        <f t="shared" si="49"/>
        <v>5</v>
      </c>
      <c r="D3081"/>
    </row>
    <row r="3082" spans="1:4" ht="16" x14ac:dyDescent="0.2">
      <c r="A3082" s="169">
        <v>42862.41666656734</v>
      </c>
      <c r="B3082" s="172">
        <v>21083.25808759475</v>
      </c>
      <c r="C3082">
        <f t="shared" si="49"/>
        <v>5</v>
      </c>
      <c r="D3082"/>
    </row>
    <row r="3083" spans="1:4" ht="16" x14ac:dyDescent="0.2">
      <c r="A3083" s="168">
        <v>42862.458333234004</v>
      </c>
      <c r="B3083" s="171">
        <v>20918.633372318382</v>
      </c>
      <c r="C3083">
        <f t="shared" si="49"/>
        <v>5</v>
      </c>
      <c r="D3083"/>
    </row>
    <row r="3084" spans="1:4" ht="16" x14ac:dyDescent="0.2">
      <c r="A3084" s="169">
        <v>42862.499999900669</v>
      </c>
      <c r="B3084" s="172">
        <v>20686.024407228364</v>
      </c>
      <c r="C3084">
        <f t="shared" si="49"/>
        <v>5</v>
      </c>
      <c r="D3084"/>
    </row>
    <row r="3085" spans="1:4" ht="16" x14ac:dyDescent="0.2">
      <c r="A3085" s="168">
        <v>42862.541666567333</v>
      </c>
      <c r="B3085" s="171">
        <v>20541.930782439045</v>
      </c>
      <c r="C3085">
        <f t="shared" si="49"/>
        <v>5</v>
      </c>
      <c r="D3085"/>
    </row>
    <row r="3086" spans="1:4" ht="16" x14ac:dyDescent="0.2">
      <c r="A3086" s="169">
        <v>42862.583333233997</v>
      </c>
      <c r="B3086" s="172">
        <v>20540.586519935139</v>
      </c>
      <c r="C3086">
        <f t="shared" si="49"/>
        <v>5</v>
      </c>
      <c r="D3086"/>
    </row>
    <row r="3087" spans="1:4" ht="16" x14ac:dyDescent="0.2">
      <c r="A3087" s="168">
        <v>42862.624999900661</v>
      </c>
      <c r="B3087" s="171">
        <v>20676.353896541306</v>
      </c>
      <c r="C3087">
        <f t="shared" si="49"/>
        <v>5</v>
      </c>
      <c r="D3087"/>
    </row>
    <row r="3088" spans="1:4" ht="16" x14ac:dyDescent="0.2">
      <c r="A3088" s="169">
        <v>42862.666666567326</v>
      </c>
      <c r="B3088" s="172">
        <v>21186.922325701165</v>
      </c>
      <c r="C3088">
        <f t="shared" si="49"/>
        <v>5</v>
      </c>
      <c r="D3088"/>
    </row>
    <row r="3089" spans="1:4" ht="16" x14ac:dyDescent="0.2">
      <c r="A3089" s="168">
        <v>42862.70833323399</v>
      </c>
      <c r="B3089" s="171">
        <v>21966.23875067219</v>
      </c>
      <c r="C3089">
        <f t="shared" si="49"/>
        <v>5</v>
      </c>
      <c r="D3089"/>
    </row>
    <row r="3090" spans="1:4" ht="16" x14ac:dyDescent="0.2">
      <c r="A3090" s="169">
        <v>42862.749999900654</v>
      </c>
      <c r="B3090" s="172">
        <v>22758.356442505377</v>
      </c>
      <c r="C3090">
        <f t="shared" si="49"/>
        <v>5</v>
      </c>
      <c r="D3090"/>
    </row>
    <row r="3091" spans="1:4" ht="16" x14ac:dyDescent="0.2">
      <c r="A3091" s="168">
        <v>42862.791666567318</v>
      </c>
      <c r="B3091" s="171">
        <v>23515.073482534794</v>
      </c>
      <c r="C3091">
        <f t="shared" si="49"/>
        <v>5</v>
      </c>
      <c r="D3091"/>
    </row>
    <row r="3092" spans="1:4" ht="16" x14ac:dyDescent="0.2">
      <c r="A3092" s="169">
        <v>42862.833333233983</v>
      </c>
      <c r="B3092" s="172">
        <v>24668.280033383973</v>
      </c>
      <c r="C3092">
        <f t="shared" si="49"/>
        <v>5</v>
      </c>
      <c r="D3092"/>
    </row>
    <row r="3093" spans="1:4" ht="16" x14ac:dyDescent="0.2">
      <c r="A3093" s="168">
        <v>42862.874999900647</v>
      </c>
      <c r="B3093" s="171">
        <v>25816.136902829094</v>
      </c>
      <c r="C3093">
        <f t="shared" si="49"/>
        <v>5</v>
      </c>
      <c r="D3093"/>
    </row>
    <row r="3094" spans="1:4" ht="16" x14ac:dyDescent="0.2">
      <c r="A3094" s="169">
        <v>42862.916666567311</v>
      </c>
      <c r="B3094" s="172">
        <v>25013.149829041071</v>
      </c>
      <c r="C3094">
        <f t="shared" si="49"/>
        <v>5</v>
      </c>
      <c r="D3094"/>
    </row>
    <row r="3095" spans="1:4" ht="16" x14ac:dyDescent="0.2">
      <c r="A3095" s="168">
        <v>42862.958333233975</v>
      </c>
      <c r="B3095" s="171">
        <v>23346.968376566983</v>
      </c>
      <c r="C3095">
        <f t="shared" si="49"/>
        <v>5</v>
      </c>
      <c r="D3095"/>
    </row>
    <row r="3096" spans="1:4" ht="16" x14ac:dyDescent="0.2">
      <c r="A3096" s="169">
        <v>42862.99999990064</v>
      </c>
      <c r="B3096" s="172">
        <v>21711.317012116684</v>
      </c>
      <c r="C3096">
        <f t="shared" si="49"/>
        <v>5</v>
      </c>
      <c r="D3096"/>
    </row>
    <row r="3097" spans="1:4" ht="16" x14ac:dyDescent="0.2">
      <c r="A3097" s="168">
        <v>42863.041666567304</v>
      </c>
      <c r="B3097" s="171">
        <v>20516.320919731159</v>
      </c>
      <c r="C3097">
        <f t="shared" si="49"/>
        <v>5</v>
      </c>
      <c r="D3097"/>
    </row>
    <row r="3098" spans="1:4" ht="16" x14ac:dyDescent="0.2">
      <c r="A3098" s="169">
        <v>42863.083333233968</v>
      </c>
      <c r="B3098" s="172">
        <v>19779.427882429311</v>
      </c>
      <c r="C3098">
        <f t="shared" si="49"/>
        <v>5</v>
      </c>
      <c r="D3098"/>
    </row>
    <row r="3099" spans="1:4" ht="16" x14ac:dyDescent="0.2">
      <c r="A3099" s="168">
        <v>42863.124999900632</v>
      </c>
      <c r="B3099" s="171">
        <v>19439.361204595418</v>
      </c>
      <c r="C3099">
        <f t="shared" si="49"/>
        <v>5</v>
      </c>
      <c r="D3099"/>
    </row>
    <row r="3100" spans="1:4" ht="16" x14ac:dyDescent="0.2">
      <c r="A3100" s="169">
        <v>42863.166666567296</v>
      </c>
      <c r="B3100" s="172">
        <v>19425.598105833382</v>
      </c>
      <c r="C3100">
        <f t="shared" si="49"/>
        <v>5</v>
      </c>
      <c r="D3100"/>
    </row>
    <row r="3101" spans="1:4" ht="16" x14ac:dyDescent="0.2">
      <c r="A3101" s="168">
        <v>42863.208333233961</v>
      </c>
      <c r="B3101" s="171">
        <v>20046.411276167277</v>
      </c>
      <c r="C3101">
        <f t="shared" si="49"/>
        <v>5</v>
      </c>
      <c r="D3101"/>
    </row>
    <row r="3102" spans="1:4" ht="16" x14ac:dyDescent="0.2">
      <c r="A3102" s="169">
        <v>42863.249999900625</v>
      </c>
      <c r="B3102" s="172">
        <v>21472.945425739123</v>
      </c>
      <c r="C3102">
        <f t="shared" si="49"/>
        <v>5</v>
      </c>
      <c r="D3102"/>
    </row>
    <row r="3103" spans="1:4" ht="16" x14ac:dyDescent="0.2">
      <c r="A3103" s="168">
        <v>42863.291666567289</v>
      </c>
      <c r="B3103" s="171">
        <v>23340.632199349777</v>
      </c>
      <c r="C3103">
        <f t="shared" si="49"/>
        <v>5</v>
      </c>
      <c r="D3103"/>
    </row>
    <row r="3104" spans="1:4" ht="16" x14ac:dyDescent="0.2">
      <c r="A3104" s="169">
        <v>42863.333333233953</v>
      </c>
      <c r="B3104" s="172">
        <v>24576.852613026716</v>
      </c>
      <c r="C3104">
        <f t="shared" si="49"/>
        <v>5</v>
      </c>
      <c r="D3104"/>
    </row>
    <row r="3105" spans="1:4" ht="16" x14ac:dyDescent="0.2">
      <c r="A3105" s="168">
        <v>42863.374999900618</v>
      </c>
      <c r="B3105" s="171">
        <v>24748.550772648949</v>
      </c>
      <c r="C3105">
        <f t="shared" si="49"/>
        <v>5</v>
      </c>
      <c r="D3105"/>
    </row>
    <row r="3106" spans="1:4" ht="16" x14ac:dyDescent="0.2">
      <c r="A3106" s="169">
        <v>42863.416666567282</v>
      </c>
      <c r="B3106" s="172">
        <v>24613.072877079281</v>
      </c>
      <c r="C3106">
        <f t="shared" si="49"/>
        <v>5</v>
      </c>
      <c r="D3106"/>
    </row>
    <row r="3107" spans="1:4" ht="16" x14ac:dyDescent="0.2">
      <c r="A3107" s="168">
        <v>42863.458333233946</v>
      </c>
      <c r="B3107" s="171">
        <v>24587.425441926065</v>
      </c>
      <c r="C3107">
        <f t="shared" si="49"/>
        <v>5</v>
      </c>
      <c r="D3107"/>
    </row>
    <row r="3108" spans="1:4" ht="16" x14ac:dyDescent="0.2">
      <c r="A3108" s="169">
        <v>42863.49999990061</v>
      </c>
      <c r="B3108" s="172">
        <v>24412.43226295491</v>
      </c>
      <c r="C3108">
        <f t="shared" si="49"/>
        <v>5</v>
      </c>
      <c r="D3108"/>
    </row>
    <row r="3109" spans="1:4" ht="16" x14ac:dyDescent="0.2">
      <c r="A3109" s="168">
        <v>42863.541666567275</v>
      </c>
      <c r="B3109" s="171">
        <v>24718.251421643505</v>
      </c>
      <c r="C3109">
        <f t="shared" si="49"/>
        <v>5</v>
      </c>
      <c r="D3109"/>
    </row>
    <row r="3110" spans="1:4" ht="16" x14ac:dyDescent="0.2">
      <c r="A3110" s="169">
        <v>42863.583333233939</v>
      </c>
      <c r="B3110" s="172">
        <v>25014.411709285487</v>
      </c>
      <c r="C3110">
        <f t="shared" si="49"/>
        <v>5</v>
      </c>
      <c r="D3110"/>
    </row>
    <row r="3111" spans="1:4" ht="16" x14ac:dyDescent="0.2">
      <c r="A3111" s="168">
        <v>42863.624999900603</v>
      </c>
      <c r="B3111" s="171">
        <v>25161.146483744738</v>
      </c>
      <c r="C3111">
        <f t="shared" si="49"/>
        <v>5</v>
      </c>
      <c r="D3111"/>
    </row>
    <row r="3112" spans="1:4" ht="16" x14ac:dyDescent="0.2">
      <c r="A3112" s="169">
        <v>42863.666666567267</v>
      </c>
      <c r="B3112" s="172">
        <v>25456.202374029392</v>
      </c>
      <c r="C3112">
        <f t="shared" si="49"/>
        <v>5</v>
      </c>
      <c r="D3112"/>
    </row>
    <row r="3113" spans="1:4" ht="16" x14ac:dyDescent="0.2">
      <c r="A3113" s="168">
        <v>42863.708333233932</v>
      </c>
      <c r="B3113" s="171">
        <v>25915.133956215926</v>
      </c>
      <c r="C3113">
        <f t="shared" si="49"/>
        <v>5</v>
      </c>
      <c r="D3113"/>
    </row>
    <row r="3114" spans="1:4" ht="16" x14ac:dyDescent="0.2">
      <c r="A3114" s="169">
        <v>42863.749999900596</v>
      </c>
      <c r="B3114" s="172">
        <v>26713.949656228786</v>
      </c>
      <c r="C3114">
        <f t="shared" si="49"/>
        <v>5</v>
      </c>
      <c r="D3114"/>
    </row>
    <row r="3115" spans="1:4" ht="16" x14ac:dyDescent="0.2">
      <c r="A3115" s="168">
        <v>42863.79166656726</v>
      </c>
      <c r="B3115" s="171">
        <v>27342.408940812151</v>
      </c>
      <c r="C3115">
        <f t="shared" si="49"/>
        <v>5</v>
      </c>
      <c r="D3115"/>
    </row>
    <row r="3116" spans="1:4" ht="16" x14ac:dyDescent="0.2">
      <c r="A3116" s="169">
        <v>42863.833333233924</v>
      </c>
      <c r="B3116" s="172">
        <v>28055.627860784556</v>
      </c>
      <c r="C3116">
        <f t="shared" si="49"/>
        <v>5</v>
      </c>
      <c r="D3116"/>
    </row>
    <row r="3117" spans="1:4" ht="16" x14ac:dyDescent="0.2">
      <c r="A3117" s="168">
        <v>42863.874999900589</v>
      </c>
      <c r="B3117" s="171">
        <v>28766.977063983126</v>
      </c>
      <c r="C3117">
        <f t="shared" si="49"/>
        <v>5</v>
      </c>
      <c r="D3117"/>
    </row>
    <row r="3118" spans="1:4" ht="16" x14ac:dyDescent="0.2">
      <c r="A3118" s="169">
        <v>42863.916666567253</v>
      </c>
      <c r="B3118" s="172">
        <v>27667.878171774231</v>
      </c>
      <c r="C3118">
        <f t="shared" si="49"/>
        <v>5</v>
      </c>
      <c r="D3118"/>
    </row>
    <row r="3119" spans="1:4" ht="16" x14ac:dyDescent="0.2">
      <c r="A3119" s="168">
        <v>42863.958333233917</v>
      </c>
      <c r="B3119" s="171">
        <v>25490.675113125908</v>
      </c>
      <c r="C3119">
        <f t="shared" si="49"/>
        <v>5</v>
      </c>
      <c r="D3119"/>
    </row>
    <row r="3120" spans="1:4" ht="16" x14ac:dyDescent="0.2">
      <c r="A3120" s="169">
        <v>42863.999999900581</v>
      </c>
      <c r="B3120" s="172">
        <v>23350.290299379336</v>
      </c>
      <c r="C3120">
        <f t="shared" si="49"/>
        <v>5</v>
      </c>
      <c r="D3120"/>
    </row>
    <row r="3121" spans="1:4" ht="16" x14ac:dyDescent="0.2">
      <c r="A3121" s="168">
        <v>42864.041666567246</v>
      </c>
      <c r="B3121" s="171">
        <v>21934.29436617405</v>
      </c>
      <c r="C3121">
        <f t="shared" si="49"/>
        <v>5</v>
      </c>
      <c r="D3121"/>
    </row>
    <row r="3122" spans="1:4" ht="16" x14ac:dyDescent="0.2">
      <c r="A3122" s="169">
        <v>42864.08333323391</v>
      </c>
      <c r="B3122" s="172">
        <v>21038.437519498722</v>
      </c>
      <c r="C3122">
        <f t="shared" ref="C3122:C3185" si="50">MONTH(A3122)</f>
        <v>5</v>
      </c>
      <c r="D3122"/>
    </row>
    <row r="3123" spans="1:4" ht="16" x14ac:dyDescent="0.2">
      <c r="A3123" s="168">
        <v>42864.124999900574</v>
      </c>
      <c r="B3123" s="171">
        <v>20630.398902340541</v>
      </c>
      <c r="C3123">
        <f t="shared" si="50"/>
        <v>5</v>
      </c>
      <c r="D3123"/>
    </row>
    <row r="3124" spans="1:4" ht="16" x14ac:dyDescent="0.2">
      <c r="A3124" s="169">
        <v>42864.166666567238</v>
      </c>
      <c r="B3124" s="172">
        <v>20406.283709857242</v>
      </c>
      <c r="C3124">
        <f t="shared" si="50"/>
        <v>5</v>
      </c>
      <c r="D3124"/>
    </row>
    <row r="3125" spans="1:4" ht="16" x14ac:dyDescent="0.2">
      <c r="A3125" s="168">
        <v>42864.208333233903</v>
      </c>
      <c r="B3125" s="171">
        <v>20812.723104177432</v>
      </c>
      <c r="C3125">
        <f t="shared" si="50"/>
        <v>5</v>
      </c>
      <c r="D3125"/>
    </row>
    <row r="3126" spans="1:4" ht="16" x14ac:dyDescent="0.2">
      <c r="A3126" s="169">
        <v>42864.249999900567</v>
      </c>
      <c r="B3126" s="172">
        <v>22027.309151340451</v>
      </c>
      <c r="C3126">
        <f t="shared" si="50"/>
        <v>5</v>
      </c>
      <c r="D3126"/>
    </row>
    <row r="3127" spans="1:4" ht="16" x14ac:dyDescent="0.2">
      <c r="A3127" s="168">
        <v>42864.291666567231</v>
      </c>
      <c r="B3127" s="171">
        <v>23433.556793722826</v>
      </c>
      <c r="C3127">
        <f t="shared" si="50"/>
        <v>5</v>
      </c>
      <c r="D3127"/>
    </row>
    <row r="3128" spans="1:4" ht="16" x14ac:dyDescent="0.2">
      <c r="A3128" s="169">
        <v>42864.333333233895</v>
      </c>
      <c r="B3128" s="172">
        <v>24725.651162646562</v>
      </c>
      <c r="C3128">
        <f t="shared" si="50"/>
        <v>5</v>
      </c>
      <c r="D3128"/>
    </row>
    <row r="3129" spans="1:4" ht="16" x14ac:dyDescent="0.2">
      <c r="A3129" s="168">
        <v>42864.374999900559</v>
      </c>
      <c r="B3129" s="171">
        <v>25135.152179918638</v>
      </c>
      <c r="C3129">
        <f t="shared" si="50"/>
        <v>5</v>
      </c>
      <c r="D3129"/>
    </row>
    <row r="3130" spans="1:4" ht="16" x14ac:dyDescent="0.2">
      <c r="A3130" s="169">
        <v>42864.416666567224</v>
      </c>
      <c r="B3130" s="172">
        <v>25421.06599727389</v>
      </c>
      <c r="C3130">
        <f t="shared" si="50"/>
        <v>5</v>
      </c>
      <c r="D3130"/>
    </row>
    <row r="3131" spans="1:4" ht="16" x14ac:dyDescent="0.2">
      <c r="A3131" s="168">
        <v>42864.458333233888</v>
      </c>
      <c r="B3131" s="171">
        <v>25763.790089671886</v>
      </c>
      <c r="C3131">
        <f t="shared" si="50"/>
        <v>5</v>
      </c>
      <c r="D3131"/>
    </row>
    <row r="3132" spans="1:4" ht="16" x14ac:dyDescent="0.2">
      <c r="A3132" s="169">
        <v>42864.499999900552</v>
      </c>
      <c r="B3132" s="172">
        <v>25932.463836479699</v>
      </c>
      <c r="C3132">
        <f t="shared" si="50"/>
        <v>5</v>
      </c>
      <c r="D3132"/>
    </row>
    <row r="3133" spans="1:4" ht="16" x14ac:dyDescent="0.2">
      <c r="A3133" s="168">
        <v>42864.541666567216</v>
      </c>
      <c r="B3133" s="171">
        <v>26268.686204952308</v>
      </c>
      <c r="C3133">
        <f t="shared" si="50"/>
        <v>5</v>
      </c>
      <c r="D3133"/>
    </row>
    <row r="3134" spans="1:4" ht="16" x14ac:dyDescent="0.2">
      <c r="A3134" s="169">
        <v>42864.583333233881</v>
      </c>
      <c r="B3134" s="172">
        <v>26452.697472849453</v>
      </c>
      <c r="C3134">
        <f t="shared" si="50"/>
        <v>5</v>
      </c>
      <c r="D3134"/>
    </row>
    <row r="3135" spans="1:4" ht="16" x14ac:dyDescent="0.2">
      <c r="A3135" s="168">
        <v>42864.624999900545</v>
      </c>
      <c r="B3135" s="171">
        <v>26774.652660958211</v>
      </c>
      <c r="C3135">
        <f t="shared" si="50"/>
        <v>5</v>
      </c>
      <c r="D3135"/>
    </row>
    <row r="3136" spans="1:4" ht="16" x14ac:dyDescent="0.2">
      <c r="A3136" s="169">
        <v>42864.666666567209</v>
      </c>
      <c r="B3136" s="172">
        <v>27299.949072672054</v>
      </c>
      <c r="C3136">
        <f t="shared" si="50"/>
        <v>5</v>
      </c>
      <c r="D3136"/>
    </row>
    <row r="3137" spans="1:4" ht="16" x14ac:dyDescent="0.2">
      <c r="A3137" s="168">
        <v>42864.708333233873</v>
      </c>
      <c r="B3137" s="171">
        <v>27809.937372627846</v>
      </c>
      <c r="C3137">
        <f t="shared" si="50"/>
        <v>5</v>
      </c>
      <c r="D3137"/>
    </row>
    <row r="3138" spans="1:4" ht="16" x14ac:dyDescent="0.2">
      <c r="A3138" s="169">
        <v>42864.749999900538</v>
      </c>
      <c r="B3138" s="172">
        <v>28185.083390392603</v>
      </c>
      <c r="C3138">
        <f t="shared" si="50"/>
        <v>5</v>
      </c>
      <c r="D3138"/>
    </row>
    <row r="3139" spans="1:4" ht="16" x14ac:dyDescent="0.2">
      <c r="A3139" s="168">
        <v>42864.791666567202</v>
      </c>
      <c r="B3139" s="171">
        <v>28564.162282144462</v>
      </c>
      <c r="C3139">
        <f t="shared" si="50"/>
        <v>5</v>
      </c>
      <c r="D3139"/>
    </row>
    <row r="3140" spans="1:4" ht="16" x14ac:dyDescent="0.2">
      <c r="A3140" s="169">
        <v>42864.833333233866</v>
      </c>
      <c r="B3140" s="172">
        <v>28981.410850740282</v>
      </c>
      <c r="C3140">
        <f t="shared" si="50"/>
        <v>5</v>
      </c>
      <c r="D3140"/>
    </row>
    <row r="3141" spans="1:4" ht="16" x14ac:dyDescent="0.2">
      <c r="A3141" s="168">
        <v>42864.87499990053</v>
      </c>
      <c r="B3141" s="171">
        <v>29458.737942546613</v>
      </c>
      <c r="C3141">
        <f t="shared" si="50"/>
        <v>5</v>
      </c>
      <c r="D3141"/>
    </row>
    <row r="3142" spans="1:4" ht="16" x14ac:dyDescent="0.2">
      <c r="A3142" s="169">
        <v>42864.916666567195</v>
      </c>
      <c r="B3142" s="172">
        <v>28235.686865216096</v>
      </c>
      <c r="C3142">
        <f t="shared" si="50"/>
        <v>5</v>
      </c>
      <c r="D3142"/>
    </row>
    <row r="3143" spans="1:4" ht="16" x14ac:dyDescent="0.2">
      <c r="A3143" s="168">
        <v>42864.958333233859</v>
      </c>
      <c r="B3143" s="171">
        <v>26063.775178361793</v>
      </c>
      <c r="C3143">
        <f t="shared" si="50"/>
        <v>5</v>
      </c>
      <c r="D3143"/>
    </row>
    <row r="3144" spans="1:4" ht="16" x14ac:dyDescent="0.2">
      <c r="A3144" s="169">
        <v>42864.999999900523</v>
      </c>
      <c r="B3144" s="172">
        <v>23914.968537347864</v>
      </c>
      <c r="C3144">
        <f t="shared" si="50"/>
        <v>5</v>
      </c>
      <c r="D3144"/>
    </row>
    <row r="3145" spans="1:4" ht="16" x14ac:dyDescent="0.2">
      <c r="A3145" s="168">
        <v>42865.041666567187</v>
      </c>
      <c r="B3145" s="171">
        <v>22463.900172823898</v>
      </c>
      <c r="C3145">
        <f t="shared" si="50"/>
        <v>5</v>
      </c>
      <c r="D3145"/>
    </row>
    <row r="3146" spans="1:4" ht="16" x14ac:dyDescent="0.2">
      <c r="A3146" s="169">
        <v>42865.083333233852</v>
      </c>
      <c r="B3146" s="172">
        <v>21621.181840735659</v>
      </c>
      <c r="C3146">
        <f t="shared" si="50"/>
        <v>5</v>
      </c>
      <c r="D3146"/>
    </row>
    <row r="3147" spans="1:4" ht="16" x14ac:dyDescent="0.2">
      <c r="A3147" s="168">
        <v>42865.124999900516</v>
      </c>
      <c r="B3147" s="171">
        <v>21075.093576624517</v>
      </c>
      <c r="C3147">
        <f t="shared" si="50"/>
        <v>5</v>
      </c>
      <c r="D3147"/>
    </row>
    <row r="3148" spans="1:4" ht="16" x14ac:dyDescent="0.2">
      <c r="A3148" s="169">
        <v>42865.16666656718</v>
      </c>
      <c r="B3148" s="172">
        <v>20878.224846589332</v>
      </c>
      <c r="C3148">
        <f t="shared" si="50"/>
        <v>5</v>
      </c>
      <c r="D3148"/>
    </row>
    <row r="3149" spans="1:4" ht="16" x14ac:dyDescent="0.2">
      <c r="A3149" s="168">
        <v>42865.208333233844</v>
      </c>
      <c r="B3149" s="171">
        <v>21199.519756603044</v>
      </c>
      <c r="C3149">
        <f t="shared" si="50"/>
        <v>5</v>
      </c>
      <c r="D3149"/>
    </row>
    <row r="3150" spans="1:4" ht="16" x14ac:dyDescent="0.2">
      <c r="A3150" s="169">
        <v>42865.249999900509</v>
      </c>
      <c r="B3150" s="172">
        <v>22436.782995449958</v>
      </c>
      <c r="C3150">
        <f t="shared" si="50"/>
        <v>5</v>
      </c>
      <c r="D3150"/>
    </row>
    <row r="3151" spans="1:4" ht="16" x14ac:dyDescent="0.2">
      <c r="A3151" s="168">
        <v>42865.291666567173</v>
      </c>
      <c r="B3151" s="171">
        <v>23964.637808516622</v>
      </c>
      <c r="C3151">
        <f t="shared" si="50"/>
        <v>5</v>
      </c>
      <c r="D3151"/>
    </row>
    <row r="3152" spans="1:4" ht="16" x14ac:dyDescent="0.2">
      <c r="A3152" s="169">
        <v>42865.333333233837</v>
      </c>
      <c r="B3152" s="172">
        <v>25437.043990177961</v>
      </c>
      <c r="C3152">
        <f t="shared" si="50"/>
        <v>5</v>
      </c>
      <c r="D3152"/>
    </row>
    <row r="3153" spans="1:4" ht="16" x14ac:dyDescent="0.2">
      <c r="A3153" s="168">
        <v>42865.374999900501</v>
      </c>
      <c r="B3153" s="171">
        <v>25996.004119786503</v>
      </c>
      <c r="C3153">
        <f t="shared" si="50"/>
        <v>5</v>
      </c>
      <c r="D3153"/>
    </row>
    <row r="3154" spans="1:4" ht="16" x14ac:dyDescent="0.2">
      <c r="A3154" s="169">
        <v>42865.416666567166</v>
      </c>
      <c r="B3154" s="172">
        <v>26259.339591918084</v>
      </c>
      <c r="C3154">
        <f t="shared" si="50"/>
        <v>5</v>
      </c>
      <c r="D3154"/>
    </row>
    <row r="3155" spans="1:4" ht="16" x14ac:dyDescent="0.2">
      <c r="A3155" s="168">
        <v>42865.45833323383</v>
      </c>
      <c r="B3155" s="171">
        <v>26451.388956027844</v>
      </c>
      <c r="C3155">
        <f t="shared" si="50"/>
        <v>5</v>
      </c>
      <c r="D3155"/>
    </row>
    <row r="3156" spans="1:4" ht="16" x14ac:dyDescent="0.2">
      <c r="A3156" s="169">
        <v>42865.499999900494</v>
      </c>
      <c r="B3156" s="172">
        <v>27128.396514192056</v>
      </c>
      <c r="C3156">
        <f t="shared" si="50"/>
        <v>5</v>
      </c>
      <c r="D3156"/>
    </row>
    <row r="3157" spans="1:4" ht="16" x14ac:dyDescent="0.2">
      <c r="A3157" s="168">
        <v>42865.541666567158</v>
      </c>
      <c r="B3157" s="171">
        <v>26585.120065691422</v>
      </c>
      <c r="C3157">
        <f t="shared" si="50"/>
        <v>5</v>
      </c>
      <c r="D3157"/>
    </row>
    <row r="3158" spans="1:4" ht="16" x14ac:dyDescent="0.2">
      <c r="A3158" s="169">
        <v>42865.583333233822</v>
      </c>
      <c r="B3158" s="172">
        <v>26623.493967930684</v>
      </c>
      <c r="C3158">
        <f t="shared" si="50"/>
        <v>5</v>
      </c>
      <c r="D3158"/>
    </row>
    <row r="3159" spans="1:4" ht="16" x14ac:dyDescent="0.2">
      <c r="A3159" s="168">
        <v>42865.624999900487</v>
      </c>
      <c r="B3159" s="171">
        <v>26730.367989885675</v>
      </c>
      <c r="C3159">
        <f t="shared" si="50"/>
        <v>5</v>
      </c>
      <c r="D3159"/>
    </row>
    <row r="3160" spans="1:4" ht="16" x14ac:dyDescent="0.2">
      <c r="A3160" s="169">
        <v>42865.666666567151</v>
      </c>
      <c r="B3160" s="172">
        <v>26753.192622963132</v>
      </c>
      <c r="C3160">
        <f t="shared" si="50"/>
        <v>5</v>
      </c>
      <c r="D3160"/>
    </row>
    <row r="3161" spans="1:4" ht="16" x14ac:dyDescent="0.2">
      <c r="A3161" s="168">
        <v>42865.708333233815</v>
      </c>
      <c r="B3161" s="171">
        <v>27130.536712743185</v>
      </c>
      <c r="C3161">
        <f t="shared" si="50"/>
        <v>5</v>
      </c>
      <c r="D3161"/>
    </row>
    <row r="3162" spans="1:4" ht="16" x14ac:dyDescent="0.2">
      <c r="A3162" s="169">
        <v>42865.749999900479</v>
      </c>
      <c r="B3162" s="172">
        <v>27025.675347748027</v>
      </c>
      <c r="C3162">
        <f t="shared" si="50"/>
        <v>5</v>
      </c>
      <c r="D3162"/>
    </row>
    <row r="3163" spans="1:4" ht="16" x14ac:dyDescent="0.2">
      <c r="A3163" s="168">
        <v>42865.791666567144</v>
      </c>
      <c r="B3163" s="171">
        <v>27239.825937401536</v>
      </c>
      <c r="C3163">
        <f t="shared" si="50"/>
        <v>5</v>
      </c>
      <c r="D3163"/>
    </row>
    <row r="3164" spans="1:4" ht="16" x14ac:dyDescent="0.2">
      <c r="A3164" s="169">
        <v>42865.833333233808</v>
      </c>
      <c r="B3164" s="172">
        <v>27987.925751247432</v>
      </c>
      <c r="C3164">
        <f t="shared" si="50"/>
        <v>5</v>
      </c>
      <c r="D3164"/>
    </row>
    <row r="3165" spans="1:4" ht="16" x14ac:dyDescent="0.2">
      <c r="A3165" s="168">
        <v>42865.874999900472</v>
      </c>
      <c r="B3165" s="171">
        <v>28780.159319106126</v>
      </c>
      <c r="C3165">
        <f t="shared" si="50"/>
        <v>5</v>
      </c>
      <c r="D3165"/>
    </row>
    <row r="3166" spans="1:4" ht="16" x14ac:dyDescent="0.2">
      <c r="A3166" s="169">
        <v>42865.916666567136</v>
      </c>
      <c r="B3166" s="172">
        <v>27897.59597359538</v>
      </c>
      <c r="C3166">
        <f t="shared" si="50"/>
        <v>5</v>
      </c>
      <c r="D3166"/>
    </row>
    <row r="3167" spans="1:4" ht="16" x14ac:dyDescent="0.2">
      <c r="A3167" s="168">
        <v>42865.958333233801</v>
      </c>
      <c r="B3167" s="171">
        <v>25791.6771566024</v>
      </c>
      <c r="C3167">
        <f t="shared" si="50"/>
        <v>5</v>
      </c>
      <c r="D3167"/>
    </row>
    <row r="3168" spans="1:4" ht="16" x14ac:dyDescent="0.2">
      <c r="A3168" s="169">
        <v>42865.999999900465</v>
      </c>
      <c r="B3168" s="172">
        <v>23793.606981936115</v>
      </c>
      <c r="C3168">
        <f t="shared" si="50"/>
        <v>5</v>
      </c>
      <c r="D3168"/>
    </row>
    <row r="3169" spans="1:4" ht="16" x14ac:dyDescent="0.2">
      <c r="A3169" s="168">
        <v>42866.041666567129</v>
      </c>
      <c r="B3169" s="171">
        <v>22424.202835455777</v>
      </c>
      <c r="C3169">
        <f t="shared" si="50"/>
        <v>5</v>
      </c>
      <c r="D3169"/>
    </row>
    <row r="3170" spans="1:4" ht="16" x14ac:dyDescent="0.2">
      <c r="A3170" s="169">
        <v>42866.083333233793</v>
      </c>
      <c r="B3170" s="172">
        <v>21467.958330380196</v>
      </c>
      <c r="C3170">
        <f t="shared" si="50"/>
        <v>5</v>
      </c>
      <c r="D3170"/>
    </row>
    <row r="3171" spans="1:4" ht="16" x14ac:dyDescent="0.2">
      <c r="A3171" s="168">
        <v>42866.124999900458</v>
      </c>
      <c r="B3171" s="171">
        <v>20873.415451336627</v>
      </c>
      <c r="C3171">
        <f t="shared" si="50"/>
        <v>5</v>
      </c>
      <c r="D3171"/>
    </row>
    <row r="3172" spans="1:4" ht="16" x14ac:dyDescent="0.2">
      <c r="A3172" s="169">
        <v>42866.166666567122</v>
      </c>
      <c r="B3172" s="172">
        <v>20675.737840655602</v>
      </c>
      <c r="C3172">
        <f t="shared" si="50"/>
        <v>5</v>
      </c>
      <c r="D3172"/>
    </row>
    <row r="3173" spans="1:4" ht="16" x14ac:dyDescent="0.2">
      <c r="A3173" s="168">
        <v>42866.208333233786</v>
      </c>
      <c r="B3173" s="171">
        <v>21086.121338698253</v>
      </c>
      <c r="C3173">
        <f t="shared" si="50"/>
        <v>5</v>
      </c>
      <c r="D3173"/>
    </row>
    <row r="3174" spans="1:4" ht="16" x14ac:dyDescent="0.2">
      <c r="A3174" s="169">
        <v>42866.24999990045</v>
      </c>
      <c r="B3174" s="172">
        <v>22283.376900512834</v>
      </c>
      <c r="C3174">
        <f t="shared" si="50"/>
        <v>5</v>
      </c>
      <c r="D3174"/>
    </row>
    <row r="3175" spans="1:4" ht="16" x14ac:dyDescent="0.2">
      <c r="A3175" s="168">
        <v>42866.291666567115</v>
      </c>
      <c r="B3175" s="171">
        <v>23763.433455025472</v>
      </c>
      <c r="C3175">
        <f t="shared" si="50"/>
        <v>5</v>
      </c>
      <c r="D3175"/>
    </row>
    <row r="3176" spans="1:4" ht="16" x14ac:dyDescent="0.2">
      <c r="A3176" s="169">
        <v>42866.333333233779</v>
      </c>
      <c r="B3176" s="172">
        <v>25047.632870323963</v>
      </c>
      <c r="C3176">
        <f t="shared" si="50"/>
        <v>5</v>
      </c>
      <c r="D3176"/>
    </row>
    <row r="3177" spans="1:4" ht="16" x14ac:dyDescent="0.2">
      <c r="A3177" s="168">
        <v>42866.374999900443</v>
      </c>
      <c r="B3177" s="171">
        <v>25325.234596294627</v>
      </c>
      <c r="C3177">
        <f t="shared" si="50"/>
        <v>5</v>
      </c>
      <c r="D3177"/>
    </row>
    <row r="3178" spans="1:4" ht="16" x14ac:dyDescent="0.2">
      <c r="A3178" s="169">
        <v>42866.416666567107</v>
      </c>
      <c r="B3178" s="172">
        <v>25740.890265491125</v>
      </c>
      <c r="C3178">
        <f t="shared" si="50"/>
        <v>5</v>
      </c>
      <c r="D3178"/>
    </row>
    <row r="3179" spans="1:4" ht="16" x14ac:dyDescent="0.2">
      <c r="A3179" s="168">
        <v>42866.458333233772</v>
      </c>
      <c r="B3179" s="171">
        <v>25790.183616965969</v>
      </c>
      <c r="C3179">
        <f t="shared" si="50"/>
        <v>5</v>
      </c>
      <c r="D3179"/>
    </row>
    <row r="3180" spans="1:4" ht="16" x14ac:dyDescent="0.2">
      <c r="A3180" s="169">
        <v>42866.499999900436</v>
      </c>
      <c r="B3180" s="172">
        <v>25817.336426089547</v>
      </c>
      <c r="C3180">
        <f t="shared" si="50"/>
        <v>5</v>
      </c>
      <c r="D3180"/>
    </row>
    <row r="3181" spans="1:4" ht="16" x14ac:dyDescent="0.2">
      <c r="A3181" s="168">
        <v>42866.5416665671</v>
      </c>
      <c r="B3181" s="171">
        <v>25734.890221693382</v>
      </c>
      <c r="C3181">
        <f t="shared" si="50"/>
        <v>5</v>
      </c>
      <c r="D3181"/>
    </row>
    <row r="3182" spans="1:4" ht="16" x14ac:dyDescent="0.2">
      <c r="A3182" s="169">
        <v>42866.583333233764</v>
      </c>
      <c r="B3182" s="172">
        <v>26044.470940238047</v>
      </c>
      <c r="C3182">
        <f t="shared" si="50"/>
        <v>5</v>
      </c>
      <c r="D3182"/>
    </row>
    <row r="3183" spans="1:4" ht="16" x14ac:dyDescent="0.2">
      <c r="A3183" s="168">
        <v>42866.624999900429</v>
      </c>
      <c r="B3183" s="171">
        <v>26104.899342084551</v>
      </c>
      <c r="C3183">
        <f t="shared" si="50"/>
        <v>5</v>
      </c>
      <c r="D3183"/>
    </row>
    <row r="3184" spans="1:4" ht="16" x14ac:dyDescent="0.2">
      <c r="A3184" s="169">
        <v>42866.666666567093</v>
      </c>
      <c r="B3184" s="172">
        <v>26476.57706648537</v>
      </c>
      <c r="C3184">
        <f t="shared" si="50"/>
        <v>5</v>
      </c>
      <c r="D3184"/>
    </row>
    <row r="3185" spans="1:4" ht="16" x14ac:dyDescent="0.2">
      <c r="A3185" s="168">
        <v>42866.708333233757</v>
      </c>
      <c r="B3185" s="171">
        <v>26976.850973899524</v>
      </c>
      <c r="C3185">
        <f t="shared" si="50"/>
        <v>5</v>
      </c>
      <c r="D3185"/>
    </row>
    <row r="3186" spans="1:4" ht="16" x14ac:dyDescent="0.2">
      <c r="A3186" s="169">
        <v>42866.749999900421</v>
      </c>
      <c r="B3186" s="172">
        <v>27473.350209469827</v>
      </c>
      <c r="C3186">
        <f t="shared" ref="C3186:C3249" si="51">MONTH(A3186)</f>
        <v>5</v>
      </c>
      <c r="D3186"/>
    </row>
    <row r="3187" spans="1:4" ht="16" x14ac:dyDescent="0.2">
      <c r="A3187" s="168">
        <v>42866.791666567085</v>
      </c>
      <c r="B3187" s="171">
        <v>27773.826164412167</v>
      </c>
      <c r="C3187">
        <f t="shared" si="51"/>
        <v>5</v>
      </c>
      <c r="D3187"/>
    </row>
    <row r="3188" spans="1:4" ht="16" x14ac:dyDescent="0.2">
      <c r="A3188" s="169">
        <v>42866.83333323375</v>
      </c>
      <c r="B3188" s="172">
        <v>28167.689035655087</v>
      </c>
      <c r="C3188">
        <f t="shared" si="51"/>
        <v>5</v>
      </c>
      <c r="D3188"/>
    </row>
    <row r="3189" spans="1:4" ht="16" x14ac:dyDescent="0.2">
      <c r="A3189" s="168">
        <v>42866.874999900414</v>
      </c>
      <c r="B3189" s="171">
        <v>29090.130458424977</v>
      </c>
      <c r="C3189">
        <f t="shared" si="51"/>
        <v>5</v>
      </c>
      <c r="D3189"/>
    </row>
    <row r="3190" spans="1:4" ht="16" x14ac:dyDescent="0.2">
      <c r="A3190" s="169">
        <v>42866.916666567078</v>
      </c>
      <c r="B3190" s="172">
        <v>28204.073011608281</v>
      </c>
      <c r="C3190">
        <f t="shared" si="51"/>
        <v>5</v>
      </c>
      <c r="D3190"/>
    </row>
    <row r="3191" spans="1:4" ht="16" x14ac:dyDescent="0.2">
      <c r="A3191" s="168">
        <v>42866.958333233742</v>
      </c>
      <c r="B3191" s="171">
        <v>26110.69951570125</v>
      </c>
      <c r="C3191">
        <f t="shared" si="51"/>
        <v>5</v>
      </c>
      <c r="D3191"/>
    </row>
    <row r="3192" spans="1:4" ht="16" x14ac:dyDescent="0.2">
      <c r="A3192" s="169">
        <v>42866.999999900407</v>
      </c>
      <c r="B3192" s="172">
        <v>23998.540513177653</v>
      </c>
      <c r="C3192">
        <f t="shared" si="51"/>
        <v>5</v>
      </c>
      <c r="D3192"/>
    </row>
    <row r="3193" spans="1:4" ht="16" x14ac:dyDescent="0.2">
      <c r="A3193" s="168">
        <v>42867.041666567071</v>
      </c>
      <c r="B3193" s="171">
        <v>22345.548198949818</v>
      </c>
      <c r="C3193">
        <f t="shared" si="51"/>
        <v>5</v>
      </c>
      <c r="D3193"/>
    </row>
    <row r="3194" spans="1:4" ht="16" x14ac:dyDescent="0.2">
      <c r="A3194" s="169">
        <v>42867.083333233735</v>
      </c>
      <c r="B3194" s="172">
        <v>21294.784472869072</v>
      </c>
      <c r="C3194">
        <f t="shared" si="51"/>
        <v>5</v>
      </c>
      <c r="D3194"/>
    </row>
    <row r="3195" spans="1:4" ht="16" x14ac:dyDescent="0.2">
      <c r="A3195" s="168">
        <v>42867.124999900399</v>
      </c>
      <c r="B3195" s="171">
        <v>20747.316123323282</v>
      </c>
      <c r="C3195">
        <f t="shared" si="51"/>
        <v>5</v>
      </c>
      <c r="D3195"/>
    </row>
    <row r="3196" spans="1:4" ht="16" x14ac:dyDescent="0.2">
      <c r="A3196" s="169">
        <v>42867.166666567064</v>
      </c>
      <c r="B3196" s="172">
        <v>20533.190748480567</v>
      </c>
      <c r="C3196">
        <f t="shared" si="51"/>
        <v>5</v>
      </c>
      <c r="D3196"/>
    </row>
    <row r="3197" spans="1:4" ht="16" x14ac:dyDescent="0.2">
      <c r="A3197" s="168">
        <v>42867.208333233728</v>
      </c>
      <c r="B3197" s="171">
        <v>20855.281318954443</v>
      </c>
      <c r="C3197">
        <f t="shared" si="51"/>
        <v>5</v>
      </c>
      <c r="D3197"/>
    </row>
    <row r="3198" spans="1:4" ht="16" x14ac:dyDescent="0.2">
      <c r="A3198" s="169">
        <v>42867.249999900392</v>
      </c>
      <c r="B3198" s="172">
        <v>22082.4880663984</v>
      </c>
      <c r="C3198">
        <f t="shared" si="51"/>
        <v>5</v>
      </c>
      <c r="D3198"/>
    </row>
    <row r="3199" spans="1:4" ht="16" x14ac:dyDescent="0.2">
      <c r="A3199" s="168">
        <v>42867.291666567056</v>
      </c>
      <c r="B3199" s="171">
        <v>23659.349467631644</v>
      </c>
      <c r="C3199">
        <f t="shared" si="51"/>
        <v>5</v>
      </c>
      <c r="D3199"/>
    </row>
    <row r="3200" spans="1:4" ht="16" x14ac:dyDescent="0.2">
      <c r="A3200" s="169">
        <v>42867.333333233721</v>
      </c>
      <c r="B3200" s="172">
        <v>24973.812773467544</v>
      </c>
      <c r="C3200">
        <f t="shared" si="51"/>
        <v>5</v>
      </c>
      <c r="D3200"/>
    </row>
    <row r="3201" spans="1:4" ht="16" x14ac:dyDescent="0.2">
      <c r="A3201" s="168">
        <v>42867.374999900385</v>
      </c>
      <c r="B3201" s="171">
        <v>25346.743259863189</v>
      </c>
      <c r="C3201">
        <f t="shared" si="51"/>
        <v>5</v>
      </c>
      <c r="D3201"/>
    </row>
    <row r="3202" spans="1:4" ht="16" x14ac:dyDescent="0.2">
      <c r="A3202" s="169">
        <v>42867.416666567049</v>
      </c>
      <c r="B3202" s="172">
        <v>25465.304407266991</v>
      </c>
      <c r="C3202">
        <f t="shared" si="51"/>
        <v>5</v>
      </c>
      <c r="D3202"/>
    </row>
    <row r="3203" spans="1:4" ht="16" x14ac:dyDescent="0.2">
      <c r="A3203" s="168">
        <v>42867.458333233713</v>
      </c>
      <c r="B3203" s="171">
        <v>25251.928761045237</v>
      </c>
      <c r="C3203">
        <f t="shared" si="51"/>
        <v>5</v>
      </c>
      <c r="D3203"/>
    </row>
    <row r="3204" spans="1:4" ht="16" x14ac:dyDescent="0.2">
      <c r="A3204" s="169">
        <v>42867.499999900378</v>
      </c>
      <c r="B3204" s="172">
        <v>25044.363130595269</v>
      </c>
      <c r="C3204">
        <f t="shared" si="51"/>
        <v>5</v>
      </c>
      <c r="D3204"/>
    </row>
    <row r="3205" spans="1:4" ht="16" x14ac:dyDescent="0.2">
      <c r="A3205" s="168">
        <v>42867.541666567042</v>
      </c>
      <c r="B3205" s="171">
        <v>25027.755360283976</v>
      </c>
      <c r="C3205">
        <f t="shared" si="51"/>
        <v>5</v>
      </c>
      <c r="D3205"/>
    </row>
    <row r="3206" spans="1:4" ht="16" x14ac:dyDescent="0.2">
      <c r="A3206" s="169">
        <v>42867.583333233706</v>
      </c>
      <c r="B3206" s="172">
        <v>25495.634616611656</v>
      </c>
      <c r="C3206">
        <f t="shared" si="51"/>
        <v>5</v>
      </c>
      <c r="D3206"/>
    </row>
    <row r="3207" spans="1:4" ht="16" x14ac:dyDescent="0.2">
      <c r="A3207" s="168">
        <v>42867.62499990037</v>
      </c>
      <c r="B3207" s="171">
        <v>25565.40567232492</v>
      </c>
      <c r="C3207">
        <f t="shared" si="51"/>
        <v>5</v>
      </c>
      <c r="D3207"/>
    </row>
    <row r="3208" spans="1:4" ht="16" x14ac:dyDescent="0.2">
      <c r="A3208" s="169">
        <v>42867.666666567035</v>
      </c>
      <c r="B3208" s="172">
        <v>25639.571262722322</v>
      </c>
      <c r="C3208">
        <f t="shared" si="51"/>
        <v>5</v>
      </c>
      <c r="D3208"/>
    </row>
    <row r="3209" spans="1:4" ht="16" x14ac:dyDescent="0.2">
      <c r="A3209" s="168">
        <v>42867.708333233699</v>
      </c>
      <c r="B3209" s="171">
        <v>25691.458289209819</v>
      </c>
      <c r="C3209">
        <f t="shared" si="51"/>
        <v>5</v>
      </c>
      <c r="D3209"/>
    </row>
    <row r="3210" spans="1:4" ht="16" x14ac:dyDescent="0.2">
      <c r="A3210" s="169">
        <v>42867.749999900363</v>
      </c>
      <c r="B3210" s="172">
        <v>25721.688267533464</v>
      </c>
      <c r="C3210">
        <f t="shared" si="51"/>
        <v>5</v>
      </c>
      <c r="D3210"/>
    </row>
    <row r="3211" spans="1:4" ht="16" x14ac:dyDescent="0.2">
      <c r="A3211" s="168">
        <v>42867.791666567027</v>
      </c>
      <c r="B3211" s="171">
        <v>26057.827931845393</v>
      </c>
      <c r="C3211">
        <f t="shared" si="51"/>
        <v>5</v>
      </c>
      <c r="D3211"/>
    </row>
    <row r="3212" spans="1:4" ht="16" x14ac:dyDescent="0.2">
      <c r="A3212" s="169">
        <v>42867.833333233692</v>
      </c>
      <c r="B3212" s="172">
        <v>26601.410540542107</v>
      </c>
      <c r="C3212">
        <f t="shared" si="51"/>
        <v>5</v>
      </c>
      <c r="D3212"/>
    </row>
    <row r="3213" spans="1:4" ht="16" x14ac:dyDescent="0.2">
      <c r="A3213" s="168">
        <v>42867.874999900356</v>
      </c>
      <c r="B3213" s="171">
        <v>27673.549362276553</v>
      </c>
      <c r="C3213">
        <f t="shared" si="51"/>
        <v>5</v>
      </c>
      <c r="D3213"/>
    </row>
    <row r="3214" spans="1:4" ht="16" x14ac:dyDescent="0.2">
      <c r="A3214" s="169">
        <v>42867.91666656702</v>
      </c>
      <c r="B3214" s="172">
        <v>26988.432737060521</v>
      </c>
      <c r="C3214">
        <f t="shared" si="51"/>
        <v>5</v>
      </c>
      <c r="D3214"/>
    </row>
    <row r="3215" spans="1:4" ht="16" x14ac:dyDescent="0.2">
      <c r="A3215" s="168">
        <v>42867.958333233684</v>
      </c>
      <c r="B3215" s="171">
        <v>25306.052564376263</v>
      </c>
      <c r="C3215">
        <f t="shared" si="51"/>
        <v>5</v>
      </c>
      <c r="D3215"/>
    </row>
    <row r="3216" spans="1:4" ht="16" x14ac:dyDescent="0.2">
      <c r="A3216" s="169">
        <v>42867.999999900348</v>
      </c>
      <c r="B3216" s="172">
        <v>23499.175962595633</v>
      </c>
      <c r="C3216">
        <f t="shared" si="51"/>
        <v>5</v>
      </c>
      <c r="D3216"/>
    </row>
    <row r="3217" spans="1:4" ht="16" x14ac:dyDescent="0.2">
      <c r="A3217" s="168">
        <v>42868.041666567013</v>
      </c>
      <c r="B3217" s="171">
        <v>22149.557344828812</v>
      </c>
      <c r="C3217">
        <f t="shared" si="51"/>
        <v>5</v>
      </c>
      <c r="D3217"/>
    </row>
    <row r="3218" spans="1:4" ht="16" x14ac:dyDescent="0.2">
      <c r="A3218" s="169">
        <v>42868.083333233677</v>
      </c>
      <c r="B3218" s="172">
        <v>21355.494109365245</v>
      </c>
      <c r="C3218">
        <f t="shared" si="51"/>
        <v>5</v>
      </c>
      <c r="D3218"/>
    </row>
    <row r="3219" spans="1:4" ht="16" x14ac:dyDescent="0.2">
      <c r="A3219" s="168">
        <v>42868.124999900341</v>
      </c>
      <c r="B3219" s="171">
        <v>20812.166546275028</v>
      </c>
      <c r="C3219">
        <f t="shared" si="51"/>
        <v>5</v>
      </c>
      <c r="D3219"/>
    </row>
    <row r="3220" spans="1:4" ht="16" x14ac:dyDescent="0.2">
      <c r="A3220" s="169">
        <v>42868.166666567005</v>
      </c>
      <c r="B3220" s="172">
        <v>20415.672962815439</v>
      </c>
      <c r="C3220">
        <f t="shared" si="51"/>
        <v>5</v>
      </c>
      <c r="D3220"/>
    </row>
    <row r="3221" spans="1:4" ht="16" x14ac:dyDescent="0.2">
      <c r="A3221" s="168">
        <v>42868.20833323367</v>
      </c>
      <c r="B3221" s="171">
        <v>20485.183913057994</v>
      </c>
      <c r="C3221">
        <f t="shared" si="51"/>
        <v>5</v>
      </c>
      <c r="D3221"/>
    </row>
    <row r="3222" spans="1:4" ht="16" x14ac:dyDescent="0.2">
      <c r="A3222" s="169">
        <v>42868.249999900334</v>
      </c>
      <c r="B3222" s="172">
        <v>20925.594364242381</v>
      </c>
      <c r="C3222">
        <f t="shared" si="51"/>
        <v>5</v>
      </c>
      <c r="D3222"/>
    </row>
    <row r="3223" spans="1:4" ht="16" x14ac:dyDescent="0.2">
      <c r="A3223" s="168">
        <v>42868.291666566998</v>
      </c>
      <c r="B3223" s="171">
        <v>21103.528109883118</v>
      </c>
      <c r="C3223">
        <f t="shared" si="51"/>
        <v>5</v>
      </c>
      <c r="D3223"/>
    </row>
    <row r="3224" spans="1:4" ht="16" x14ac:dyDescent="0.2">
      <c r="A3224" s="169">
        <v>42868.333333233662</v>
      </c>
      <c r="B3224" s="172">
        <v>21835.697979553261</v>
      </c>
      <c r="C3224">
        <f t="shared" si="51"/>
        <v>5</v>
      </c>
      <c r="D3224"/>
    </row>
    <row r="3225" spans="1:4" ht="16" x14ac:dyDescent="0.2">
      <c r="A3225" s="168">
        <v>42868.374999900327</v>
      </c>
      <c r="B3225" s="171">
        <v>22177.178987254731</v>
      </c>
      <c r="C3225">
        <f t="shared" si="51"/>
        <v>5</v>
      </c>
      <c r="D3225"/>
    </row>
    <row r="3226" spans="1:4" ht="16" x14ac:dyDescent="0.2">
      <c r="A3226" s="169">
        <v>42868.416666566991</v>
      </c>
      <c r="B3226" s="172">
        <v>22036.623245836181</v>
      </c>
      <c r="C3226">
        <f t="shared" si="51"/>
        <v>5</v>
      </c>
      <c r="D3226"/>
    </row>
    <row r="3227" spans="1:4" ht="16" x14ac:dyDescent="0.2">
      <c r="A3227" s="168">
        <v>42868.458333233655</v>
      </c>
      <c r="B3227" s="171">
        <v>21880.192925399129</v>
      </c>
      <c r="C3227">
        <f t="shared" si="51"/>
        <v>5</v>
      </c>
      <c r="D3227"/>
    </row>
    <row r="3228" spans="1:4" ht="16" x14ac:dyDescent="0.2">
      <c r="A3228" s="169">
        <v>42868.499999900319</v>
      </c>
      <c r="B3228" s="172">
        <v>21589.218027232735</v>
      </c>
      <c r="C3228">
        <f t="shared" si="51"/>
        <v>5</v>
      </c>
      <c r="D3228"/>
    </row>
    <row r="3229" spans="1:4" ht="16" x14ac:dyDescent="0.2">
      <c r="A3229" s="168">
        <v>42868.541666566984</v>
      </c>
      <c r="B3229" s="171">
        <v>21316.294770632452</v>
      </c>
      <c r="C3229">
        <f t="shared" si="51"/>
        <v>5</v>
      </c>
      <c r="D3229"/>
    </row>
    <row r="3230" spans="1:4" ht="16" x14ac:dyDescent="0.2">
      <c r="A3230" s="169">
        <v>42868.583333233648</v>
      </c>
      <c r="B3230" s="172">
        <v>21287.9540741501</v>
      </c>
      <c r="C3230">
        <f t="shared" si="51"/>
        <v>5</v>
      </c>
      <c r="D3230"/>
    </row>
    <row r="3231" spans="1:4" ht="16" x14ac:dyDescent="0.2">
      <c r="A3231" s="168">
        <v>42868.624999900312</v>
      </c>
      <c r="B3231" s="171">
        <v>21389.492933762627</v>
      </c>
      <c r="C3231">
        <f t="shared" si="51"/>
        <v>5</v>
      </c>
      <c r="D3231"/>
    </row>
    <row r="3232" spans="1:4" ht="16" x14ac:dyDescent="0.2">
      <c r="A3232" s="169">
        <v>42868.666666566976</v>
      </c>
      <c r="B3232" s="172">
        <v>21771.253273680824</v>
      </c>
      <c r="C3232">
        <f t="shared" si="51"/>
        <v>5</v>
      </c>
      <c r="D3232"/>
    </row>
    <row r="3233" spans="1:4" ht="16" x14ac:dyDescent="0.2">
      <c r="A3233" s="168">
        <v>42868.708333233641</v>
      </c>
      <c r="B3233" s="171">
        <v>22485.09820213803</v>
      </c>
      <c r="C3233">
        <f t="shared" si="51"/>
        <v>5</v>
      </c>
      <c r="D3233"/>
    </row>
    <row r="3234" spans="1:4" ht="16" x14ac:dyDescent="0.2">
      <c r="A3234" s="169">
        <v>42868.749999900305</v>
      </c>
      <c r="B3234" s="172">
        <v>23375.233388125722</v>
      </c>
      <c r="C3234">
        <f t="shared" si="51"/>
        <v>5</v>
      </c>
      <c r="D3234"/>
    </row>
    <row r="3235" spans="1:4" ht="16" x14ac:dyDescent="0.2">
      <c r="A3235" s="168">
        <v>42868.791666566969</v>
      </c>
      <c r="B3235" s="171">
        <v>23879.577083472428</v>
      </c>
      <c r="C3235">
        <f t="shared" si="51"/>
        <v>5</v>
      </c>
      <c r="D3235"/>
    </row>
    <row r="3236" spans="1:4" ht="16" x14ac:dyDescent="0.2">
      <c r="A3236" s="169">
        <v>42868.833333233633</v>
      </c>
      <c r="B3236" s="172">
        <v>24660.729894679735</v>
      </c>
      <c r="C3236">
        <f t="shared" si="51"/>
        <v>5</v>
      </c>
      <c r="D3236"/>
    </row>
    <row r="3237" spans="1:4" ht="16" x14ac:dyDescent="0.2">
      <c r="A3237" s="168">
        <v>42868.874999900298</v>
      </c>
      <c r="B3237" s="171">
        <v>25863.175404109807</v>
      </c>
      <c r="C3237">
        <f t="shared" si="51"/>
        <v>5</v>
      </c>
      <c r="D3237"/>
    </row>
    <row r="3238" spans="1:4" ht="16" x14ac:dyDescent="0.2">
      <c r="A3238" s="169">
        <v>42868.916666566962</v>
      </c>
      <c r="B3238" s="172">
        <v>25483.614341443968</v>
      </c>
      <c r="C3238">
        <f t="shared" si="51"/>
        <v>5</v>
      </c>
      <c r="D3238"/>
    </row>
    <row r="3239" spans="1:4" ht="16" x14ac:dyDescent="0.2">
      <c r="A3239" s="168">
        <v>42868.958333233626</v>
      </c>
      <c r="B3239" s="171">
        <v>24150.056084481519</v>
      </c>
      <c r="C3239">
        <f t="shared" si="51"/>
        <v>5</v>
      </c>
      <c r="D3239"/>
    </row>
    <row r="3240" spans="1:4" ht="16" x14ac:dyDescent="0.2">
      <c r="A3240" s="169">
        <v>42868.99999990029</v>
      </c>
      <c r="B3240" s="172">
        <v>22527.069288231582</v>
      </c>
      <c r="C3240">
        <f t="shared" si="51"/>
        <v>5</v>
      </c>
      <c r="D3240"/>
    </row>
    <row r="3241" spans="1:4" ht="16" x14ac:dyDescent="0.2">
      <c r="A3241" s="168">
        <v>42869.041666566955</v>
      </c>
      <c r="B3241" s="171">
        <v>21503.652221847202</v>
      </c>
      <c r="C3241">
        <f t="shared" si="51"/>
        <v>5</v>
      </c>
      <c r="D3241"/>
    </row>
    <row r="3242" spans="1:4" ht="16" x14ac:dyDescent="0.2">
      <c r="A3242" s="169">
        <v>42869.083333233619</v>
      </c>
      <c r="B3242" s="172">
        <v>20470.323206965575</v>
      </c>
      <c r="C3242">
        <f t="shared" si="51"/>
        <v>5</v>
      </c>
      <c r="D3242"/>
    </row>
    <row r="3243" spans="1:4" ht="16" x14ac:dyDescent="0.2">
      <c r="A3243" s="168">
        <v>42869.124999900283</v>
      </c>
      <c r="B3243" s="171">
        <v>19849.743684632165</v>
      </c>
      <c r="C3243">
        <f t="shared" si="51"/>
        <v>5</v>
      </c>
      <c r="D3243"/>
    </row>
    <row r="3244" spans="1:4" ht="16" x14ac:dyDescent="0.2">
      <c r="A3244" s="169">
        <v>42869.166666566947</v>
      </c>
      <c r="B3244" s="172">
        <v>19525.806895977101</v>
      </c>
      <c r="C3244">
        <f t="shared" si="51"/>
        <v>5</v>
      </c>
      <c r="D3244"/>
    </row>
    <row r="3245" spans="1:4" ht="16" x14ac:dyDescent="0.2">
      <c r="A3245" s="168">
        <v>42869.208333233611</v>
      </c>
      <c r="B3245" s="171">
        <v>19525.996164910146</v>
      </c>
      <c r="C3245">
        <f t="shared" si="51"/>
        <v>5</v>
      </c>
      <c r="D3245"/>
    </row>
    <row r="3246" spans="1:4" ht="16" x14ac:dyDescent="0.2">
      <c r="A3246" s="169">
        <v>42869.249999900276</v>
      </c>
      <c r="B3246" s="172">
        <v>19760.42006049355</v>
      </c>
      <c r="C3246">
        <f t="shared" si="51"/>
        <v>5</v>
      </c>
      <c r="D3246"/>
    </row>
    <row r="3247" spans="1:4" ht="16" x14ac:dyDescent="0.2">
      <c r="A3247" s="168">
        <v>42869.29166656694</v>
      </c>
      <c r="B3247" s="171">
        <v>19533.136068141128</v>
      </c>
      <c r="C3247">
        <f t="shared" si="51"/>
        <v>5</v>
      </c>
      <c r="D3247"/>
    </row>
    <row r="3248" spans="1:4" ht="16" x14ac:dyDescent="0.2">
      <c r="A3248" s="169">
        <v>42869.333333233604</v>
      </c>
      <c r="B3248" s="172">
        <v>19865.506160670619</v>
      </c>
      <c r="C3248">
        <f t="shared" si="51"/>
        <v>5</v>
      </c>
      <c r="D3248"/>
    </row>
    <row r="3249" spans="1:4" ht="16" x14ac:dyDescent="0.2">
      <c r="A3249" s="168">
        <v>42869.374999900268</v>
      </c>
      <c r="B3249" s="171">
        <v>20447.708182830382</v>
      </c>
      <c r="C3249">
        <f t="shared" si="51"/>
        <v>5</v>
      </c>
      <c r="D3249"/>
    </row>
    <row r="3250" spans="1:4" ht="16" x14ac:dyDescent="0.2">
      <c r="A3250" s="169">
        <v>42869.416666566933</v>
      </c>
      <c r="B3250" s="172">
        <v>20367.804780219554</v>
      </c>
      <c r="C3250">
        <f t="shared" ref="C3250:C3313" si="52">MONTH(A3250)</f>
        <v>5</v>
      </c>
      <c r="D3250"/>
    </row>
    <row r="3251" spans="1:4" ht="16" x14ac:dyDescent="0.2">
      <c r="A3251" s="168">
        <v>42869.458333233597</v>
      </c>
      <c r="B3251" s="171">
        <v>20136.69666924273</v>
      </c>
      <c r="C3251">
        <f t="shared" si="52"/>
        <v>5</v>
      </c>
      <c r="D3251"/>
    </row>
    <row r="3252" spans="1:4" ht="16" x14ac:dyDescent="0.2">
      <c r="A3252" s="169">
        <v>42869.499999900261</v>
      </c>
      <c r="B3252" s="172">
        <v>19819.891903122905</v>
      </c>
      <c r="C3252">
        <f t="shared" si="52"/>
        <v>5</v>
      </c>
      <c r="D3252"/>
    </row>
    <row r="3253" spans="1:4" ht="16" x14ac:dyDescent="0.2">
      <c r="A3253" s="168">
        <v>42869.541666566925</v>
      </c>
      <c r="B3253" s="171">
        <v>19591.8820007871</v>
      </c>
      <c r="C3253">
        <f t="shared" si="52"/>
        <v>5</v>
      </c>
      <c r="D3253"/>
    </row>
    <row r="3254" spans="1:4" ht="16" x14ac:dyDescent="0.2">
      <c r="A3254" s="169">
        <v>42869.58333323359</v>
      </c>
      <c r="B3254" s="172">
        <v>19677.23793510105</v>
      </c>
      <c r="C3254">
        <f t="shared" si="52"/>
        <v>5</v>
      </c>
      <c r="D3254"/>
    </row>
    <row r="3255" spans="1:4" ht="16" x14ac:dyDescent="0.2">
      <c r="A3255" s="168">
        <v>42869.624999900254</v>
      </c>
      <c r="B3255" s="171">
        <v>19971.948181252661</v>
      </c>
      <c r="C3255">
        <f t="shared" si="52"/>
        <v>5</v>
      </c>
      <c r="D3255"/>
    </row>
    <row r="3256" spans="1:4" ht="16" x14ac:dyDescent="0.2">
      <c r="A3256" s="169">
        <v>42869.666666566918</v>
      </c>
      <c r="B3256" s="172">
        <v>20521.497878380236</v>
      </c>
      <c r="C3256">
        <f t="shared" si="52"/>
        <v>5</v>
      </c>
      <c r="D3256"/>
    </row>
    <row r="3257" spans="1:4" ht="16" x14ac:dyDescent="0.2">
      <c r="A3257" s="168">
        <v>42869.708333233582</v>
      </c>
      <c r="B3257" s="171">
        <v>21301.819676805178</v>
      </c>
      <c r="C3257">
        <f t="shared" si="52"/>
        <v>5</v>
      </c>
      <c r="D3257"/>
    </row>
    <row r="3258" spans="1:4" ht="16" x14ac:dyDescent="0.2">
      <c r="A3258" s="169">
        <v>42869.749999900247</v>
      </c>
      <c r="B3258" s="172">
        <v>22138.227342704708</v>
      </c>
      <c r="C3258">
        <f t="shared" si="52"/>
        <v>5</v>
      </c>
      <c r="D3258"/>
    </row>
    <row r="3259" spans="1:4" ht="16" x14ac:dyDescent="0.2">
      <c r="A3259" s="168">
        <v>42869.791666566911</v>
      </c>
      <c r="B3259" s="171">
        <v>23026.992391328531</v>
      </c>
      <c r="C3259">
        <f t="shared" si="52"/>
        <v>5</v>
      </c>
      <c r="D3259"/>
    </row>
    <row r="3260" spans="1:4" ht="16" x14ac:dyDescent="0.2">
      <c r="A3260" s="169">
        <v>42869.833333233575</v>
      </c>
      <c r="B3260" s="172">
        <v>24038.940709567287</v>
      </c>
      <c r="C3260">
        <f t="shared" si="52"/>
        <v>5</v>
      </c>
      <c r="D3260"/>
    </row>
    <row r="3261" spans="1:4" ht="16" x14ac:dyDescent="0.2">
      <c r="A3261" s="168">
        <v>42869.874999900239</v>
      </c>
      <c r="B3261" s="171">
        <v>25457.144237870129</v>
      </c>
      <c r="C3261">
        <f t="shared" si="52"/>
        <v>5</v>
      </c>
      <c r="D3261"/>
    </row>
    <row r="3262" spans="1:4" ht="16" x14ac:dyDescent="0.2">
      <c r="A3262" s="169">
        <v>42869.916666566904</v>
      </c>
      <c r="B3262" s="172">
        <v>25027.330726934812</v>
      </c>
      <c r="C3262">
        <f t="shared" si="52"/>
        <v>5</v>
      </c>
      <c r="D3262"/>
    </row>
    <row r="3263" spans="1:4" ht="16" x14ac:dyDescent="0.2">
      <c r="A3263" s="168">
        <v>42869.958333233568</v>
      </c>
      <c r="B3263" s="171">
        <v>23488.544142887917</v>
      </c>
      <c r="C3263">
        <f t="shared" si="52"/>
        <v>5</v>
      </c>
      <c r="D3263"/>
    </row>
    <row r="3264" spans="1:4" ht="16" x14ac:dyDescent="0.2">
      <c r="A3264" s="169">
        <v>42869.999999900232</v>
      </c>
      <c r="B3264" s="172">
        <v>21783.206087219292</v>
      </c>
      <c r="C3264">
        <f t="shared" si="52"/>
        <v>5</v>
      </c>
      <c r="D3264"/>
    </row>
    <row r="3265" spans="1:4" ht="16" x14ac:dyDescent="0.2">
      <c r="A3265" s="168">
        <v>42870.041666566896</v>
      </c>
      <c r="B3265" s="171">
        <v>20359.040539568075</v>
      </c>
      <c r="C3265">
        <f t="shared" si="52"/>
        <v>5</v>
      </c>
      <c r="D3265"/>
    </row>
    <row r="3266" spans="1:4" ht="16" x14ac:dyDescent="0.2">
      <c r="A3266" s="169">
        <v>42870.083333233561</v>
      </c>
      <c r="B3266" s="172">
        <v>19966.475994574095</v>
      </c>
      <c r="C3266">
        <f t="shared" si="52"/>
        <v>5</v>
      </c>
      <c r="D3266"/>
    </row>
    <row r="3267" spans="1:4" ht="16" x14ac:dyDescent="0.2">
      <c r="A3267" s="168">
        <v>42870.124999900225</v>
      </c>
      <c r="B3267" s="171">
        <v>19630.119959712691</v>
      </c>
      <c r="C3267">
        <f t="shared" si="52"/>
        <v>5</v>
      </c>
      <c r="D3267"/>
    </row>
    <row r="3268" spans="1:4" ht="16" x14ac:dyDescent="0.2">
      <c r="A3268" s="169">
        <v>42870.166666566889</v>
      </c>
      <c r="B3268" s="172">
        <v>19624.19427522954</v>
      </c>
      <c r="C3268">
        <f t="shared" si="52"/>
        <v>5</v>
      </c>
      <c r="D3268"/>
    </row>
    <row r="3269" spans="1:4" ht="16" x14ac:dyDescent="0.2">
      <c r="A3269" s="168">
        <v>42870.208333233553</v>
      </c>
      <c r="B3269" s="171">
        <v>19789.499291522719</v>
      </c>
      <c r="C3269">
        <f t="shared" si="52"/>
        <v>5</v>
      </c>
      <c r="D3269"/>
    </row>
    <row r="3270" spans="1:4" ht="16" x14ac:dyDescent="0.2">
      <c r="A3270" s="169">
        <v>42870.249999900218</v>
      </c>
      <c r="B3270" s="172">
        <v>21136.386953965939</v>
      </c>
      <c r="C3270">
        <f t="shared" si="52"/>
        <v>5</v>
      </c>
      <c r="D3270"/>
    </row>
    <row r="3271" spans="1:4" ht="16" x14ac:dyDescent="0.2">
      <c r="A3271" s="168">
        <v>42870.291666566882</v>
      </c>
      <c r="B3271" s="171">
        <v>22791.365384024281</v>
      </c>
      <c r="C3271">
        <f t="shared" si="52"/>
        <v>5</v>
      </c>
      <c r="D3271"/>
    </row>
    <row r="3272" spans="1:4" ht="16" x14ac:dyDescent="0.2">
      <c r="A3272" s="169">
        <v>42870.333333233546</v>
      </c>
      <c r="B3272" s="172">
        <v>24085.228283457989</v>
      </c>
      <c r="C3272">
        <f t="shared" si="52"/>
        <v>5</v>
      </c>
      <c r="D3272"/>
    </row>
    <row r="3273" spans="1:4" ht="16" x14ac:dyDescent="0.2">
      <c r="A3273" s="168">
        <v>42870.37499990021</v>
      </c>
      <c r="B3273" s="171">
        <v>24425.583146843266</v>
      </c>
      <c r="C3273">
        <f t="shared" si="52"/>
        <v>5</v>
      </c>
      <c r="D3273"/>
    </row>
    <row r="3274" spans="1:4" ht="16" x14ac:dyDescent="0.2">
      <c r="A3274" s="169">
        <v>42870.416666566874</v>
      </c>
      <c r="B3274" s="172">
        <v>24830.077019367807</v>
      </c>
      <c r="C3274">
        <f t="shared" si="52"/>
        <v>5</v>
      </c>
      <c r="D3274"/>
    </row>
    <row r="3275" spans="1:4" ht="16" x14ac:dyDescent="0.2">
      <c r="A3275" s="168">
        <v>42870.458333233539</v>
      </c>
      <c r="B3275" s="171">
        <v>24985.025830559633</v>
      </c>
      <c r="C3275">
        <f t="shared" si="52"/>
        <v>5</v>
      </c>
      <c r="D3275"/>
    </row>
    <row r="3276" spans="1:4" ht="16" x14ac:dyDescent="0.2">
      <c r="A3276" s="169">
        <v>42870.499999900203</v>
      </c>
      <c r="B3276" s="172">
        <v>24797.010221773915</v>
      </c>
      <c r="C3276">
        <f t="shared" si="52"/>
        <v>5</v>
      </c>
      <c r="D3276"/>
    </row>
    <row r="3277" spans="1:4" ht="16" x14ac:dyDescent="0.2">
      <c r="A3277" s="168">
        <v>42870.541666566867</v>
      </c>
      <c r="B3277" s="171">
        <v>24741.958747011529</v>
      </c>
      <c r="C3277">
        <f t="shared" si="52"/>
        <v>5</v>
      </c>
      <c r="D3277"/>
    </row>
    <row r="3278" spans="1:4" ht="16" x14ac:dyDescent="0.2">
      <c r="A3278" s="169">
        <v>42870.583333233531</v>
      </c>
      <c r="B3278" s="172">
        <v>24822.622573051551</v>
      </c>
      <c r="C3278">
        <f t="shared" si="52"/>
        <v>5</v>
      </c>
      <c r="D3278"/>
    </row>
    <row r="3279" spans="1:4" ht="16" x14ac:dyDescent="0.2">
      <c r="A3279" s="168">
        <v>42870.624999900196</v>
      </c>
      <c r="B3279" s="171">
        <v>24978.562029778594</v>
      </c>
      <c r="C3279">
        <f t="shared" si="52"/>
        <v>5</v>
      </c>
      <c r="D3279"/>
    </row>
    <row r="3280" spans="1:4" ht="16" x14ac:dyDescent="0.2">
      <c r="A3280" s="169">
        <v>42870.66666656686</v>
      </c>
      <c r="B3280" s="172">
        <v>25123.288434667051</v>
      </c>
      <c r="C3280">
        <f t="shared" si="52"/>
        <v>5</v>
      </c>
      <c r="D3280"/>
    </row>
    <row r="3281" spans="1:4" ht="16" x14ac:dyDescent="0.2">
      <c r="A3281" s="168">
        <v>42870.708333233524</v>
      </c>
      <c r="B3281" s="171">
        <v>25336.857347108424</v>
      </c>
      <c r="C3281">
        <f t="shared" si="52"/>
        <v>5</v>
      </c>
      <c r="D3281"/>
    </row>
    <row r="3282" spans="1:4" ht="16" x14ac:dyDescent="0.2">
      <c r="A3282" s="169">
        <v>42870.749999900188</v>
      </c>
      <c r="B3282" s="172">
        <v>25484.0440873017</v>
      </c>
      <c r="C3282">
        <f t="shared" si="52"/>
        <v>5</v>
      </c>
      <c r="D3282"/>
    </row>
    <row r="3283" spans="1:4" ht="16" x14ac:dyDescent="0.2">
      <c r="A3283" s="168">
        <v>42870.791666566853</v>
      </c>
      <c r="B3283" s="171">
        <v>26009.432084253407</v>
      </c>
      <c r="C3283">
        <f t="shared" si="52"/>
        <v>5</v>
      </c>
      <c r="D3283"/>
    </row>
    <row r="3284" spans="1:4" ht="16" x14ac:dyDescent="0.2">
      <c r="A3284" s="169">
        <v>42870.833333233517</v>
      </c>
      <c r="B3284" s="172">
        <v>26881.535994084767</v>
      </c>
      <c r="C3284">
        <f t="shared" si="52"/>
        <v>5</v>
      </c>
      <c r="D3284"/>
    </row>
    <row r="3285" spans="1:4" ht="16" x14ac:dyDescent="0.2">
      <c r="A3285" s="168">
        <v>42870.874999900181</v>
      </c>
      <c r="B3285" s="171">
        <v>27950.683867765707</v>
      </c>
      <c r="C3285">
        <f t="shared" si="52"/>
        <v>5</v>
      </c>
      <c r="D3285"/>
    </row>
    <row r="3286" spans="1:4" ht="16" x14ac:dyDescent="0.2">
      <c r="A3286" s="169">
        <v>42870.916666566845</v>
      </c>
      <c r="B3286" s="172">
        <v>26922.921057526451</v>
      </c>
      <c r="C3286">
        <f t="shared" si="52"/>
        <v>5</v>
      </c>
      <c r="D3286"/>
    </row>
    <row r="3287" spans="1:4" ht="16" x14ac:dyDescent="0.2">
      <c r="A3287" s="168">
        <v>42870.95833323351</v>
      </c>
      <c r="B3287" s="171">
        <v>24933.303297245966</v>
      </c>
      <c r="C3287">
        <f t="shared" si="52"/>
        <v>5</v>
      </c>
      <c r="D3287"/>
    </row>
    <row r="3288" spans="1:4" ht="16" x14ac:dyDescent="0.2">
      <c r="A3288" s="169">
        <v>42870.999999900174</v>
      </c>
      <c r="B3288" s="172">
        <v>22928.10407288486</v>
      </c>
      <c r="C3288">
        <f t="shared" si="52"/>
        <v>5</v>
      </c>
      <c r="D3288"/>
    </row>
    <row r="3289" spans="1:4" ht="16" x14ac:dyDescent="0.2">
      <c r="A3289" s="168">
        <v>42871.041666566838</v>
      </c>
      <c r="B3289" s="171">
        <v>21973.528101462292</v>
      </c>
      <c r="C3289">
        <f t="shared" si="52"/>
        <v>5</v>
      </c>
      <c r="D3289"/>
    </row>
    <row r="3290" spans="1:4" ht="16" x14ac:dyDescent="0.2">
      <c r="A3290" s="169">
        <v>42871.083333233502</v>
      </c>
      <c r="B3290" s="172">
        <v>21190.68596457165</v>
      </c>
      <c r="C3290">
        <f t="shared" si="52"/>
        <v>5</v>
      </c>
      <c r="D3290"/>
    </row>
    <row r="3291" spans="1:4" ht="16" x14ac:dyDescent="0.2">
      <c r="A3291" s="168">
        <v>42871.124999900167</v>
      </c>
      <c r="B3291" s="171">
        <v>20717.137315623611</v>
      </c>
      <c r="C3291">
        <f t="shared" si="52"/>
        <v>5</v>
      </c>
      <c r="D3291"/>
    </row>
    <row r="3292" spans="1:4" ht="16" x14ac:dyDescent="0.2">
      <c r="A3292" s="169">
        <v>42871.166666566831</v>
      </c>
      <c r="B3292" s="172">
        <v>20574.728554966641</v>
      </c>
      <c r="C3292">
        <f t="shared" si="52"/>
        <v>5</v>
      </c>
      <c r="D3292"/>
    </row>
    <row r="3293" spans="1:4" ht="16" x14ac:dyDescent="0.2">
      <c r="A3293" s="168">
        <v>42871.208333233495</v>
      </c>
      <c r="B3293" s="171">
        <v>21059.473720948612</v>
      </c>
      <c r="C3293">
        <f t="shared" si="52"/>
        <v>5</v>
      </c>
      <c r="D3293"/>
    </row>
    <row r="3294" spans="1:4" ht="16" x14ac:dyDescent="0.2">
      <c r="A3294" s="169">
        <v>42871.249999900159</v>
      </c>
      <c r="B3294" s="172">
        <v>22023.337883016782</v>
      </c>
      <c r="C3294">
        <f t="shared" si="52"/>
        <v>5</v>
      </c>
      <c r="D3294"/>
    </row>
    <row r="3295" spans="1:4" ht="16" x14ac:dyDescent="0.2">
      <c r="A3295" s="168">
        <v>42871.291666566824</v>
      </c>
      <c r="B3295" s="171">
        <v>23550.954969276867</v>
      </c>
      <c r="C3295">
        <f t="shared" si="52"/>
        <v>5</v>
      </c>
      <c r="D3295"/>
    </row>
    <row r="3296" spans="1:4" ht="16" x14ac:dyDescent="0.2">
      <c r="A3296" s="169">
        <v>42871.333333233488</v>
      </c>
      <c r="B3296" s="172">
        <v>24865.571625215289</v>
      </c>
      <c r="C3296">
        <f t="shared" si="52"/>
        <v>5</v>
      </c>
      <c r="D3296"/>
    </row>
    <row r="3297" spans="1:4" ht="16" x14ac:dyDescent="0.2">
      <c r="A3297" s="168">
        <v>42871.374999900152</v>
      </c>
      <c r="B3297" s="171">
        <v>25071.315309359041</v>
      </c>
      <c r="C3297">
        <f t="shared" si="52"/>
        <v>5</v>
      </c>
      <c r="D3297"/>
    </row>
    <row r="3298" spans="1:4" ht="16" x14ac:dyDescent="0.2">
      <c r="A3298" s="169">
        <v>42871.416666566816</v>
      </c>
      <c r="B3298" s="172">
        <v>25607.769396003318</v>
      </c>
      <c r="C3298">
        <f t="shared" si="52"/>
        <v>5</v>
      </c>
      <c r="D3298"/>
    </row>
    <row r="3299" spans="1:4" ht="16" x14ac:dyDescent="0.2">
      <c r="A3299" s="168">
        <v>42871.458333233481</v>
      </c>
      <c r="B3299" s="171">
        <v>25925.40095429702</v>
      </c>
      <c r="C3299">
        <f t="shared" si="52"/>
        <v>5</v>
      </c>
      <c r="D3299"/>
    </row>
    <row r="3300" spans="1:4" ht="16" x14ac:dyDescent="0.2">
      <c r="A3300" s="169">
        <v>42871.499999900145</v>
      </c>
      <c r="B3300" s="172">
        <v>25762.294754399318</v>
      </c>
      <c r="C3300">
        <f t="shared" si="52"/>
        <v>5</v>
      </c>
      <c r="D3300"/>
    </row>
    <row r="3301" spans="1:4" ht="16" x14ac:dyDescent="0.2">
      <c r="A3301" s="168">
        <v>42871.541666566809</v>
      </c>
      <c r="B3301" s="171">
        <v>25612.552168334871</v>
      </c>
      <c r="C3301">
        <f t="shared" si="52"/>
        <v>5</v>
      </c>
      <c r="D3301"/>
    </row>
    <row r="3302" spans="1:4" ht="16" x14ac:dyDescent="0.2">
      <c r="A3302" s="169">
        <v>42871.583333233473</v>
      </c>
      <c r="B3302" s="172">
        <v>25745.5335789163</v>
      </c>
      <c r="C3302">
        <f t="shared" si="52"/>
        <v>5</v>
      </c>
      <c r="D3302"/>
    </row>
    <row r="3303" spans="1:4" ht="16" x14ac:dyDescent="0.2">
      <c r="A3303" s="168">
        <v>42871.624999900137</v>
      </c>
      <c r="B3303" s="171">
        <v>25636.761086126382</v>
      </c>
      <c r="C3303">
        <f t="shared" si="52"/>
        <v>5</v>
      </c>
      <c r="D3303"/>
    </row>
    <row r="3304" spans="1:4" ht="16" x14ac:dyDescent="0.2">
      <c r="A3304" s="169">
        <v>42871.666666566802</v>
      </c>
      <c r="B3304" s="172">
        <v>25742.555685422081</v>
      </c>
      <c r="C3304">
        <f t="shared" si="52"/>
        <v>5</v>
      </c>
      <c r="D3304"/>
    </row>
    <row r="3305" spans="1:4" ht="16" x14ac:dyDescent="0.2">
      <c r="A3305" s="168">
        <v>42871.708333233466</v>
      </c>
      <c r="B3305" s="171">
        <v>25907.859234540552</v>
      </c>
      <c r="C3305">
        <f t="shared" si="52"/>
        <v>5</v>
      </c>
      <c r="D3305"/>
    </row>
    <row r="3306" spans="1:4" ht="16" x14ac:dyDescent="0.2">
      <c r="A3306" s="169">
        <v>42871.74999990013</v>
      </c>
      <c r="B3306" s="172">
        <v>25854.195048962301</v>
      </c>
      <c r="C3306">
        <f t="shared" si="52"/>
        <v>5</v>
      </c>
      <c r="D3306"/>
    </row>
    <row r="3307" spans="1:4" ht="16" x14ac:dyDescent="0.2">
      <c r="A3307" s="168">
        <v>42871.791666566794</v>
      </c>
      <c r="B3307" s="171">
        <v>26053.821712922745</v>
      </c>
      <c r="C3307">
        <f t="shared" si="52"/>
        <v>5</v>
      </c>
      <c r="D3307"/>
    </row>
    <row r="3308" spans="1:4" ht="16" x14ac:dyDescent="0.2">
      <c r="A3308" s="169">
        <v>42871.833333233459</v>
      </c>
      <c r="B3308" s="172">
        <v>26890.311861832637</v>
      </c>
      <c r="C3308">
        <f t="shared" si="52"/>
        <v>5</v>
      </c>
      <c r="D3308"/>
    </row>
    <row r="3309" spans="1:4" ht="16" x14ac:dyDescent="0.2">
      <c r="A3309" s="168">
        <v>42871.874999900123</v>
      </c>
      <c r="B3309" s="171">
        <v>27942.72079777388</v>
      </c>
      <c r="C3309">
        <f t="shared" si="52"/>
        <v>5</v>
      </c>
      <c r="D3309"/>
    </row>
    <row r="3310" spans="1:4" ht="16" x14ac:dyDescent="0.2">
      <c r="A3310" s="169">
        <v>42871.916666566787</v>
      </c>
      <c r="B3310" s="172">
        <v>27126.770175470363</v>
      </c>
      <c r="C3310">
        <f t="shared" si="52"/>
        <v>5</v>
      </c>
      <c r="D3310"/>
    </row>
    <row r="3311" spans="1:4" ht="16" x14ac:dyDescent="0.2">
      <c r="A3311" s="168">
        <v>42871.958333233451</v>
      </c>
      <c r="B3311" s="171">
        <v>25147.496572125423</v>
      </c>
      <c r="C3311">
        <f t="shared" si="52"/>
        <v>5</v>
      </c>
      <c r="D3311"/>
    </row>
    <row r="3312" spans="1:4" ht="16" x14ac:dyDescent="0.2">
      <c r="A3312" s="169">
        <v>42871.999999900116</v>
      </c>
      <c r="B3312" s="172">
        <v>23122.696013964771</v>
      </c>
      <c r="C3312">
        <f t="shared" si="52"/>
        <v>5</v>
      </c>
      <c r="D3312"/>
    </row>
    <row r="3313" spans="1:4" ht="16" x14ac:dyDescent="0.2">
      <c r="A3313" s="168">
        <v>42872.04166656678</v>
      </c>
      <c r="B3313" s="171">
        <v>21967.258469090852</v>
      </c>
      <c r="C3313">
        <f t="shared" si="52"/>
        <v>5</v>
      </c>
      <c r="D3313"/>
    </row>
    <row r="3314" spans="1:4" ht="16" x14ac:dyDescent="0.2">
      <c r="A3314" s="169">
        <v>42872.083333233444</v>
      </c>
      <c r="B3314" s="172">
        <v>21410.341838076678</v>
      </c>
      <c r="C3314">
        <f t="shared" ref="C3314:C3377" si="53">MONTH(A3314)</f>
        <v>5</v>
      </c>
      <c r="D3314"/>
    </row>
    <row r="3315" spans="1:4" ht="16" x14ac:dyDescent="0.2">
      <c r="A3315" s="168">
        <v>42872.124999900108</v>
      </c>
      <c r="B3315" s="171">
        <v>20905.891402112247</v>
      </c>
      <c r="C3315">
        <f t="shared" si="53"/>
        <v>5</v>
      </c>
      <c r="D3315"/>
    </row>
    <row r="3316" spans="1:4" ht="16" x14ac:dyDescent="0.2">
      <c r="A3316" s="169">
        <v>42872.166666566773</v>
      </c>
      <c r="B3316" s="172">
        <v>20779.13310264016</v>
      </c>
      <c r="C3316">
        <f t="shared" si="53"/>
        <v>5</v>
      </c>
      <c r="D3316"/>
    </row>
    <row r="3317" spans="1:4" ht="16" x14ac:dyDescent="0.2">
      <c r="A3317" s="168">
        <v>42872.208333233437</v>
      </c>
      <c r="B3317" s="171">
        <v>21146.261538969055</v>
      </c>
      <c r="C3317">
        <f t="shared" si="53"/>
        <v>5</v>
      </c>
      <c r="D3317"/>
    </row>
    <row r="3318" spans="1:4" ht="16" x14ac:dyDescent="0.2">
      <c r="A3318" s="169">
        <v>42872.249999900101</v>
      </c>
      <c r="B3318" s="172">
        <v>22101.26608357075</v>
      </c>
      <c r="C3318">
        <f t="shared" si="53"/>
        <v>5</v>
      </c>
      <c r="D3318"/>
    </row>
    <row r="3319" spans="1:4" ht="16" x14ac:dyDescent="0.2">
      <c r="A3319" s="168">
        <v>42872.291666566765</v>
      </c>
      <c r="B3319" s="171">
        <v>23677.778664002966</v>
      </c>
      <c r="C3319">
        <f t="shared" si="53"/>
        <v>5</v>
      </c>
      <c r="D3319"/>
    </row>
    <row r="3320" spans="1:4" ht="16" x14ac:dyDescent="0.2">
      <c r="A3320" s="169">
        <v>42872.33333323343</v>
      </c>
      <c r="B3320" s="172">
        <v>24967.492503509238</v>
      </c>
      <c r="C3320">
        <f t="shared" si="53"/>
        <v>5</v>
      </c>
      <c r="D3320"/>
    </row>
    <row r="3321" spans="1:4" ht="16" x14ac:dyDescent="0.2">
      <c r="A3321" s="168">
        <v>42872.374999900094</v>
      </c>
      <c r="B3321" s="171">
        <v>25159.179215740893</v>
      </c>
      <c r="C3321">
        <f t="shared" si="53"/>
        <v>5</v>
      </c>
      <c r="D3321"/>
    </row>
    <row r="3322" spans="1:4" ht="16" x14ac:dyDescent="0.2">
      <c r="A3322" s="169">
        <v>42872.416666566758</v>
      </c>
      <c r="B3322" s="172">
        <v>25324.442551866512</v>
      </c>
      <c r="C3322">
        <f t="shared" si="53"/>
        <v>5</v>
      </c>
      <c r="D3322"/>
    </row>
    <row r="3323" spans="1:4" ht="16" x14ac:dyDescent="0.2">
      <c r="A3323" s="168">
        <v>42872.458333233422</v>
      </c>
      <c r="B3323" s="171">
        <v>25787.004737721145</v>
      </c>
      <c r="C3323">
        <f t="shared" si="53"/>
        <v>5</v>
      </c>
      <c r="D3323"/>
    </row>
    <row r="3324" spans="1:4" ht="16" x14ac:dyDescent="0.2">
      <c r="A3324" s="169">
        <v>42872.499999900087</v>
      </c>
      <c r="B3324" s="172">
        <v>25547.020778130012</v>
      </c>
      <c r="C3324">
        <f t="shared" si="53"/>
        <v>5</v>
      </c>
      <c r="D3324"/>
    </row>
    <row r="3325" spans="1:4" ht="16" x14ac:dyDescent="0.2">
      <c r="A3325" s="168">
        <v>42872.541666566751</v>
      </c>
      <c r="B3325" s="171">
        <v>25209.007602456975</v>
      </c>
      <c r="C3325">
        <f t="shared" si="53"/>
        <v>5</v>
      </c>
      <c r="D3325"/>
    </row>
    <row r="3326" spans="1:4" ht="16" x14ac:dyDescent="0.2">
      <c r="A3326" s="169">
        <v>42872.583333233415</v>
      </c>
      <c r="B3326" s="172">
        <v>25205.544749655077</v>
      </c>
      <c r="C3326">
        <f t="shared" si="53"/>
        <v>5</v>
      </c>
      <c r="D3326"/>
    </row>
    <row r="3327" spans="1:4" ht="16" x14ac:dyDescent="0.2">
      <c r="A3327" s="168">
        <v>42872.624999900079</v>
      </c>
      <c r="B3327" s="171">
        <v>25195.961168651847</v>
      </c>
      <c r="C3327">
        <f t="shared" si="53"/>
        <v>5</v>
      </c>
      <c r="D3327"/>
    </row>
    <row r="3328" spans="1:4" ht="16" x14ac:dyDescent="0.2">
      <c r="A3328" s="169">
        <v>42872.666666566744</v>
      </c>
      <c r="B3328" s="172">
        <v>25294.664587416424</v>
      </c>
      <c r="C3328">
        <f t="shared" si="53"/>
        <v>5</v>
      </c>
      <c r="D3328"/>
    </row>
    <row r="3329" spans="1:4" ht="16" x14ac:dyDescent="0.2">
      <c r="A3329" s="168">
        <v>42872.708333233408</v>
      </c>
      <c r="B3329" s="171">
        <v>25576.990442707654</v>
      </c>
      <c r="C3329">
        <f t="shared" si="53"/>
        <v>5</v>
      </c>
      <c r="D3329"/>
    </row>
    <row r="3330" spans="1:4" ht="16" x14ac:dyDescent="0.2">
      <c r="A3330" s="169">
        <v>42872.749999900072</v>
      </c>
      <c r="B3330" s="172">
        <v>25970.38220554452</v>
      </c>
      <c r="C3330">
        <f t="shared" si="53"/>
        <v>5</v>
      </c>
      <c r="D3330"/>
    </row>
    <row r="3331" spans="1:4" ht="16" x14ac:dyDescent="0.2">
      <c r="A3331" s="168">
        <v>42872.791666566736</v>
      </c>
      <c r="B3331" s="171">
        <v>26004.352310608352</v>
      </c>
      <c r="C3331">
        <f t="shared" si="53"/>
        <v>5</v>
      </c>
      <c r="D3331"/>
    </row>
    <row r="3332" spans="1:4" ht="16" x14ac:dyDescent="0.2">
      <c r="A3332" s="169">
        <v>42872.8333332334</v>
      </c>
      <c r="B3332" s="172">
        <v>26695.450552265032</v>
      </c>
      <c r="C3332">
        <f t="shared" si="53"/>
        <v>5</v>
      </c>
      <c r="D3332"/>
    </row>
    <row r="3333" spans="1:4" ht="16" x14ac:dyDescent="0.2">
      <c r="A3333" s="168">
        <v>42872.874999900065</v>
      </c>
      <c r="B3333" s="171">
        <v>27718.409884505825</v>
      </c>
      <c r="C3333">
        <f t="shared" si="53"/>
        <v>5</v>
      </c>
      <c r="D3333"/>
    </row>
    <row r="3334" spans="1:4" ht="16" x14ac:dyDescent="0.2">
      <c r="A3334" s="169">
        <v>42872.916666566729</v>
      </c>
      <c r="B3334" s="172">
        <v>26966.003621484531</v>
      </c>
      <c r="C3334">
        <f t="shared" si="53"/>
        <v>5</v>
      </c>
      <c r="D3334"/>
    </row>
    <row r="3335" spans="1:4" ht="16" x14ac:dyDescent="0.2">
      <c r="A3335" s="168">
        <v>42872.958333233393</v>
      </c>
      <c r="B3335" s="171">
        <v>25133.921264942444</v>
      </c>
      <c r="C3335">
        <f t="shared" si="53"/>
        <v>5</v>
      </c>
      <c r="D3335"/>
    </row>
    <row r="3336" spans="1:4" ht="16" x14ac:dyDescent="0.2">
      <c r="A3336" s="169">
        <v>42872.999999900057</v>
      </c>
      <c r="B3336" s="172">
        <v>23199.857258489927</v>
      </c>
      <c r="C3336">
        <f t="shared" si="53"/>
        <v>5</v>
      </c>
      <c r="D3336"/>
    </row>
    <row r="3337" spans="1:4" ht="16" x14ac:dyDescent="0.2">
      <c r="A3337" s="168">
        <v>42873.041666566722</v>
      </c>
      <c r="B3337" s="171">
        <v>21841.887159427148</v>
      </c>
      <c r="C3337">
        <f t="shared" si="53"/>
        <v>5</v>
      </c>
      <c r="D3337"/>
    </row>
    <row r="3338" spans="1:4" ht="16" x14ac:dyDescent="0.2">
      <c r="A3338" s="169">
        <v>42873.083333233386</v>
      </c>
      <c r="B3338" s="172">
        <v>21229.982629791266</v>
      </c>
      <c r="C3338">
        <f t="shared" si="53"/>
        <v>5</v>
      </c>
      <c r="D3338"/>
    </row>
    <row r="3339" spans="1:4" ht="16" x14ac:dyDescent="0.2">
      <c r="A3339" s="168">
        <v>42873.12499990005</v>
      </c>
      <c r="B3339" s="171">
        <v>20909.517215937616</v>
      </c>
      <c r="C3339">
        <f t="shared" si="53"/>
        <v>5</v>
      </c>
      <c r="D3339"/>
    </row>
    <row r="3340" spans="1:4" ht="16" x14ac:dyDescent="0.2">
      <c r="A3340" s="169">
        <v>42873.166666566714</v>
      </c>
      <c r="B3340" s="172">
        <v>20670.265278656432</v>
      </c>
      <c r="C3340">
        <f t="shared" si="53"/>
        <v>5</v>
      </c>
      <c r="D3340"/>
    </row>
    <row r="3341" spans="1:4" ht="16" x14ac:dyDescent="0.2">
      <c r="A3341" s="168">
        <v>42873.208333233379</v>
      </c>
      <c r="B3341" s="171">
        <v>20835.93386949621</v>
      </c>
      <c r="C3341">
        <f t="shared" si="53"/>
        <v>5</v>
      </c>
      <c r="D3341"/>
    </row>
    <row r="3342" spans="1:4" ht="16" x14ac:dyDescent="0.2">
      <c r="A3342" s="169">
        <v>42873.249999900043</v>
      </c>
      <c r="B3342" s="172">
        <v>22012.646352608146</v>
      </c>
      <c r="C3342">
        <f t="shared" si="53"/>
        <v>5</v>
      </c>
      <c r="D3342"/>
    </row>
    <row r="3343" spans="1:4" ht="16" x14ac:dyDescent="0.2">
      <c r="A3343" s="168">
        <v>42873.291666566707</v>
      </c>
      <c r="B3343" s="171">
        <v>23442.009573809388</v>
      </c>
      <c r="C3343">
        <f t="shared" si="53"/>
        <v>5</v>
      </c>
      <c r="D3343"/>
    </row>
    <row r="3344" spans="1:4" ht="16" x14ac:dyDescent="0.2">
      <c r="A3344" s="169">
        <v>42873.333333233371</v>
      </c>
      <c r="B3344" s="172">
        <v>24566.008208066334</v>
      </c>
      <c r="C3344">
        <f t="shared" si="53"/>
        <v>5</v>
      </c>
      <c r="D3344"/>
    </row>
    <row r="3345" spans="1:4" ht="16" x14ac:dyDescent="0.2">
      <c r="A3345" s="168">
        <v>42873.374999900036</v>
      </c>
      <c r="B3345" s="171">
        <v>24572.457483363185</v>
      </c>
      <c r="C3345">
        <f t="shared" si="53"/>
        <v>5</v>
      </c>
      <c r="D3345"/>
    </row>
    <row r="3346" spans="1:4" ht="16" x14ac:dyDescent="0.2">
      <c r="A3346" s="169">
        <v>42873.4166665667</v>
      </c>
      <c r="B3346" s="172">
        <v>24606.871636262942</v>
      </c>
      <c r="C3346">
        <f t="shared" si="53"/>
        <v>5</v>
      </c>
      <c r="D3346"/>
    </row>
    <row r="3347" spans="1:4" ht="16" x14ac:dyDescent="0.2">
      <c r="A3347" s="168">
        <v>42873.458333233364</v>
      </c>
      <c r="B3347" s="171">
        <v>25259.560674860892</v>
      </c>
      <c r="C3347">
        <f t="shared" si="53"/>
        <v>5</v>
      </c>
      <c r="D3347"/>
    </row>
    <row r="3348" spans="1:4" ht="16" x14ac:dyDescent="0.2">
      <c r="A3348" s="169">
        <v>42873.499999900028</v>
      </c>
      <c r="B3348" s="172">
        <v>25357.630420178739</v>
      </c>
      <c r="C3348">
        <f t="shared" si="53"/>
        <v>5</v>
      </c>
      <c r="D3348"/>
    </row>
    <row r="3349" spans="1:4" ht="16" x14ac:dyDescent="0.2">
      <c r="A3349" s="168">
        <v>42873.541666566693</v>
      </c>
      <c r="B3349" s="171">
        <v>25374.271834527957</v>
      </c>
      <c r="C3349">
        <f t="shared" si="53"/>
        <v>5</v>
      </c>
      <c r="D3349"/>
    </row>
    <row r="3350" spans="1:4" ht="16" x14ac:dyDescent="0.2">
      <c r="A3350" s="169">
        <v>42873.583333233357</v>
      </c>
      <c r="B3350" s="172">
        <v>25740.451769871579</v>
      </c>
      <c r="C3350">
        <f t="shared" si="53"/>
        <v>5</v>
      </c>
      <c r="D3350"/>
    </row>
    <row r="3351" spans="1:4" ht="16" x14ac:dyDescent="0.2">
      <c r="A3351" s="168">
        <v>42873.624999900021</v>
      </c>
      <c r="B3351" s="171">
        <v>26119.846782681925</v>
      </c>
      <c r="C3351">
        <f t="shared" si="53"/>
        <v>5</v>
      </c>
      <c r="D3351"/>
    </row>
    <row r="3352" spans="1:4" ht="16" x14ac:dyDescent="0.2">
      <c r="A3352" s="169">
        <v>42873.666666566685</v>
      </c>
      <c r="B3352" s="172">
        <v>26165.85612641395</v>
      </c>
      <c r="C3352">
        <f t="shared" si="53"/>
        <v>5</v>
      </c>
      <c r="D3352"/>
    </row>
    <row r="3353" spans="1:4" ht="16" x14ac:dyDescent="0.2">
      <c r="A3353" s="168">
        <v>42873.70833323335</v>
      </c>
      <c r="B3353" s="171">
        <v>26741.413238653575</v>
      </c>
      <c r="C3353">
        <f t="shared" si="53"/>
        <v>5</v>
      </c>
      <c r="D3353"/>
    </row>
    <row r="3354" spans="1:4" ht="16" x14ac:dyDescent="0.2">
      <c r="A3354" s="169">
        <v>42873.749999900014</v>
      </c>
      <c r="B3354" s="172">
        <v>27371.806560207307</v>
      </c>
      <c r="C3354">
        <f t="shared" si="53"/>
        <v>5</v>
      </c>
      <c r="D3354"/>
    </row>
    <row r="3355" spans="1:4" ht="16" x14ac:dyDescent="0.2">
      <c r="A3355" s="168">
        <v>42873.791666566678</v>
      </c>
      <c r="B3355" s="171">
        <v>27777.271229886519</v>
      </c>
      <c r="C3355">
        <f t="shared" si="53"/>
        <v>5</v>
      </c>
      <c r="D3355"/>
    </row>
    <row r="3356" spans="1:4" ht="16" x14ac:dyDescent="0.2">
      <c r="A3356" s="169">
        <v>42873.833333233342</v>
      </c>
      <c r="B3356" s="172">
        <v>28215.77076315965</v>
      </c>
      <c r="C3356">
        <f t="shared" si="53"/>
        <v>5</v>
      </c>
      <c r="D3356"/>
    </row>
    <row r="3357" spans="1:4" ht="16" x14ac:dyDescent="0.2">
      <c r="A3357" s="168">
        <v>42873.874999900007</v>
      </c>
      <c r="B3357" s="171">
        <v>29084.246640225319</v>
      </c>
      <c r="C3357">
        <f t="shared" si="53"/>
        <v>5</v>
      </c>
      <c r="D3357"/>
    </row>
    <row r="3358" spans="1:4" ht="16" x14ac:dyDescent="0.2">
      <c r="A3358" s="169">
        <v>42873.916666566671</v>
      </c>
      <c r="B3358" s="172">
        <v>28166.357897823047</v>
      </c>
      <c r="C3358">
        <f t="shared" si="53"/>
        <v>5</v>
      </c>
      <c r="D3358"/>
    </row>
    <row r="3359" spans="1:4" ht="16" x14ac:dyDescent="0.2">
      <c r="A3359" s="168">
        <v>42873.958333233335</v>
      </c>
      <c r="B3359" s="171">
        <v>26081.31831590569</v>
      </c>
      <c r="C3359">
        <f t="shared" si="53"/>
        <v>5</v>
      </c>
      <c r="D3359"/>
    </row>
    <row r="3360" spans="1:4" ht="16" x14ac:dyDescent="0.2">
      <c r="A3360" s="169">
        <v>42873.999999899999</v>
      </c>
      <c r="B3360" s="172">
        <v>24056.820574418918</v>
      </c>
      <c r="C3360">
        <f t="shared" si="53"/>
        <v>5</v>
      </c>
      <c r="D3360"/>
    </row>
    <row r="3361" spans="1:4" ht="16" x14ac:dyDescent="0.2">
      <c r="A3361" s="168">
        <v>42874.041666566663</v>
      </c>
      <c r="B3361" s="171">
        <v>22524.243327688957</v>
      </c>
      <c r="C3361">
        <f t="shared" si="53"/>
        <v>5</v>
      </c>
      <c r="D3361"/>
    </row>
    <row r="3362" spans="1:4" ht="16" x14ac:dyDescent="0.2">
      <c r="A3362" s="169">
        <v>42874.083333233328</v>
      </c>
      <c r="B3362" s="172">
        <v>21581.001902214852</v>
      </c>
      <c r="C3362">
        <f t="shared" si="53"/>
        <v>5</v>
      </c>
      <c r="D3362"/>
    </row>
    <row r="3363" spans="1:4" ht="16" x14ac:dyDescent="0.2">
      <c r="A3363" s="168">
        <v>42874.124999899992</v>
      </c>
      <c r="B3363" s="171">
        <v>20982.908023113352</v>
      </c>
      <c r="C3363">
        <f t="shared" si="53"/>
        <v>5</v>
      </c>
      <c r="D3363"/>
    </row>
    <row r="3364" spans="1:4" ht="16" x14ac:dyDescent="0.2">
      <c r="A3364" s="169">
        <v>42874.166666566656</v>
      </c>
      <c r="B3364" s="172">
        <v>20632.155758705612</v>
      </c>
      <c r="C3364">
        <f t="shared" si="53"/>
        <v>5</v>
      </c>
      <c r="D3364"/>
    </row>
    <row r="3365" spans="1:4" ht="16" x14ac:dyDescent="0.2">
      <c r="A3365" s="168">
        <v>42874.20833323332</v>
      </c>
      <c r="B3365" s="171">
        <v>20941.53427730206</v>
      </c>
      <c r="C3365">
        <f t="shared" si="53"/>
        <v>5</v>
      </c>
      <c r="D3365"/>
    </row>
    <row r="3366" spans="1:4" ht="16" x14ac:dyDescent="0.2">
      <c r="A3366" s="169">
        <v>42874.249999899985</v>
      </c>
      <c r="B3366" s="172">
        <v>21900.918536467791</v>
      </c>
      <c r="C3366">
        <f t="shared" si="53"/>
        <v>5</v>
      </c>
      <c r="D3366"/>
    </row>
    <row r="3367" spans="1:4" ht="16" x14ac:dyDescent="0.2">
      <c r="A3367" s="168">
        <v>42874.291666566649</v>
      </c>
      <c r="B3367" s="171">
        <v>23299.109254887881</v>
      </c>
      <c r="C3367">
        <f t="shared" si="53"/>
        <v>5</v>
      </c>
      <c r="D3367"/>
    </row>
    <row r="3368" spans="1:4" ht="16" x14ac:dyDescent="0.2">
      <c r="A3368" s="169">
        <v>42874.333333233313</v>
      </c>
      <c r="B3368" s="172">
        <v>24648.495681293476</v>
      </c>
      <c r="C3368">
        <f t="shared" si="53"/>
        <v>5</v>
      </c>
      <c r="D3368"/>
    </row>
    <row r="3369" spans="1:4" ht="16" x14ac:dyDescent="0.2">
      <c r="A3369" s="168">
        <v>42874.374999899977</v>
      </c>
      <c r="B3369" s="171">
        <v>25295.138519481934</v>
      </c>
      <c r="C3369">
        <f t="shared" si="53"/>
        <v>5</v>
      </c>
      <c r="D3369"/>
    </row>
    <row r="3370" spans="1:4" ht="16" x14ac:dyDescent="0.2">
      <c r="A3370" s="169">
        <v>42874.416666566642</v>
      </c>
      <c r="B3370" s="172">
        <v>26073.577895924889</v>
      </c>
      <c r="C3370">
        <f t="shared" si="53"/>
        <v>5</v>
      </c>
      <c r="D3370"/>
    </row>
    <row r="3371" spans="1:4" ht="16" x14ac:dyDescent="0.2">
      <c r="A3371" s="168">
        <v>42874.458333233306</v>
      </c>
      <c r="B3371" s="171">
        <v>26602.635656973547</v>
      </c>
      <c r="C3371">
        <f t="shared" si="53"/>
        <v>5</v>
      </c>
      <c r="D3371"/>
    </row>
    <row r="3372" spans="1:4" ht="16" x14ac:dyDescent="0.2">
      <c r="A3372" s="169">
        <v>42874.49999989997</v>
      </c>
      <c r="B3372" s="172">
        <v>27041.02704327985</v>
      </c>
      <c r="C3372">
        <f t="shared" si="53"/>
        <v>5</v>
      </c>
      <c r="D3372"/>
    </row>
    <row r="3373" spans="1:4" ht="16" x14ac:dyDescent="0.2">
      <c r="A3373" s="168">
        <v>42874.541666566634</v>
      </c>
      <c r="B3373" s="171">
        <v>27514.406247947729</v>
      </c>
      <c r="C3373">
        <f t="shared" si="53"/>
        <v>5</v>
      </c>
      <c r="D3373"/>
    </row>
    <row r="3374" spans="1:4" ht="16" x14ac:dyDescent="0.2">
      <c r="A3374" s="169">
        <v>42874.583333233299</v>
      </c>
      <c r="B3374" s="172">
        <v>27772.638131734355</v>
      </c>
      <c r="C3374">
        <f t="shared" si="53"/>
        <v>5</v>
      </c>
      <c r="D3374"/>
    </row>
    <row r="3375" spans="1:4" ht="16" x14ac:dyDescent="0.2">
      <c r="A3375" s="168">
        <v>42874.624999899963</v>
      </c>
      <c r="B3375" s="171">
        <v>28144.961560094944</v>
      </c>
      <c r="C3375">
        <f t="shared" si="53"/>
        <v>5</v>
      </c>
      <c r="D3375"/>
    </row>
    <row r="3376" spans="1:4" ht="16" x14ac:dyDescent="0.2">
      <c r="A3376" s="169">
        <v>42874.666666566627</v>
      </c>
      <c r="B3376" s="172">
        <v>28806.786778867187</v>
      </c>
      <c r="C3376">
        <f t="shared" si="53"/>
        <v>5</v>
      </c>
      <c r="D3376"/>
    </row>
    <row r="3377" spans="1:4" ht="16" x14ac:dyDescent="0.2">
      <c r="A3377" s="168">
        <v>42874.708333233291</v>
      </c>
      <c r="B3377" s="171">
        <v>29664.761668500443</v>
      </c>
      <c r="C3377">
        <f t="shared" si="53"/>
        <v>5</v>
      </c>
      <c r="D3377"/>
    </row>
    <row r="3378" spans="1:4" ht="16" x14ac:dyDescent="0.2">
      <c r="A3378" s="169">
        <v>42874.749999899956</v>
      </c>
      <c r="B3378" s="172">
        <v>30175.44945683808</v>
      </c>
      <c r="C3378">
        <f t="shared" ref="C3378:C3441" si="54">MONTH(A3378)</f>
        <v>5</v>
      </c>
      <c r="D3378"/>
    </row>
    <row r="3379" spans="1:4" ht="16" x14ac:dyDescent="0.2">
      <c r="A3379" s="168">
        <v>42874.79166656662</v>
      </c>
      <c r="B3379" s="171">
        <v>30197.190235416161</v>
      </c>
      <c r="C3379">
        <f t="shared" si="54"/>
        <v>5</v>
      </c>
      <c r="D3379"/>
    </row>
    <row r="3380" spans="1:4" ht="16" x14ac:dyDescent="0.2">
      <c r="A3380" s="169">
        <v>42874.833333233284</v>
      </c>
      <c r="B3380" s="172">
        <v>29999.319764790569</v>
      </c>
      <c r="C3380">
        <f t="shared" si="54"/>
        <v>5</v>
      </c>
      <c r="D3380"/>
    </row>
    <row r="3381" spans="1:4" ht="16" x14ac:dyDescent="0.2">
      <c r="A3381" s="168">
        <v>42874.874999899948</v>
      </c>
      <c r="B3381" s="171">
        <v>30170.551290375715</v>
      </c>
      <c r="C3381">
        <f t="shared" si="54"/>
        <v>5</v>
      </c>
      <c r="D3381"/>
    </row>
    <row r="3382" spans="1:4" ht="16" x14ac:dyDescent="0.2">
      <c r="A3382" s="169">
        <v>42874.916666566613</v>
      </c>
      <c r="B3382" s="172">
        <v>29104.77083764385</v>
      </c>
      <c r="C3382">
        <f t="shared" si="54"/>
        <v>5</v>
      </c>
      <c r="D3382"/>
    </row>
    <row r="3383" spans="1:4" ht="16" x14ac:dyDescent="0.2">
      <c r="A3383" s="168">
        <v>42874.958333233277</v>
      </c>
      <c r="B3383" s="171">
        <v>26862.456533112221</v>
      </c>
      <c r="C3383">
        <f t="shared" si="54"/>
        <v>5</v>
      </c>
      <c r="D3383"/>
    </row>
    <row r="3384" spans="1:4" ht="16" x14ac:dyDescent="0.2">
      <c r="A3384" s="169">
        <v>42874.999999899941</v>
      </c>
      <c r="B3384" s="172">
        <v>24809.21571866508</v>
      </c>
      <c r="C3384">
        <f t="shared" si="54"/>
        <v>5</v>
      </c>
      <c r="D3384"/>
    </row>
    <row r="3385" spans="1:4" ht="16" x14ac:dyDescent="0.2">
      <c r="A3385" s="168">
        <v>42875.041666566605</v>
      </c>
      <c r="B3385" s="171">
        <v>23147.556526728084</v>
      </c>
      <c r="C3385">
        <f t="shared" si="54"/>
        <v>5</v>
      </c>
      <c r="D3385"/>
    </row>
    <row r="3386" spans="1:4" ht="16" x14ac:dyDescent="0.2">
      <c r="A3386" s="169">
        <v>42875.08333323327</v>
      </c>
      <c r="B3386" s="172">
        <v>21925.336624598058</v>
      </c>
      <c r="C3386">
        <f t="shared" si="54"/>
        <v>5</v>
      </c>
      <c r="D3386"/>
    </row>
    <row r="3387" spans="1:4" ht="16" x14ac:dyDescent="0.2">
      <c r="A3387" s="168">
        <v>42875.124999899934</v>
      </c>
      <c r="B3387" s="171">
        <v>21106.550838983654</v>
      </c>
      <c r="C3387">
        <f t="shared" si="54"/>
        <v>5</v>
      </c>
      <c r="D3387"/>
    </row>
    <row r="3388" spans="1:4" ht="16" x14ac:dyDescent="0.2">
      <c r="A3388" s="169">
        <v>42875.166666566598</v>
      </c>
      <c r="B3388" s="172">
        <v>20531.255812370629</v>
      </c>
      <c r="C3388">
        <f t="shared" si="54"/>
        <v>5</v>
      </c>
      <c r="D3388"/>
    </row>
    <row r="3389" spans="1:4" ht="16" x14ac:dyDescent="0.2">
      <c r="A3389" s="168">
        <v>42875.208333233262</v>
      </c>
      <c r="B3389" s="171">
        <v>20567.623611715942</v>
      </c>
      <c r="C3389">
        <f t="shared" si="54"/>
        <v>5</v>
      </c>
      <c r="D3389"/>
    </row>
    <row r="3390" spans="1:4" ht="16" x14ac:dyDescent="0.2">
      <c r="A3390" s="169">
        <v>42875.249999899926</v>
      </c>
      <c r="B3390" s="172">
        <v>20908.300736288726</v>
      </c>
      <c r="C3390">
        <f t="shared" si="54"/>
        <v>5</v>
      </c>
      <c r="D3390"/>
    </row>
    <row r="3391" spans="1:4" ht="16" x14ac:dyDescent="0.2">
      <c r="A3391" s="168">
        <v>42875.291666566591</v>
      </c>
      <c r="B3391" s="171">
        <v>21031.070288916875</v>
      </c>
      <c r="C3391">
        <f t="shared" si="54"/>
        <v>5</v>
      </c>
      <c r="D3391"/>
    </row>
    <row r="3392" spans="1:4" ht="16" x14ac:dyDescent="0.2">
      <c r="A3392" s="169">
        <v>42875.333333233255</v>
      </c>
      <c r="B3392" s="172">
        <v>22058.620295340086</v>
      </c>
      <c r="C3392">
        <f t="shared" si="54"/>
        <v>5</v>
      </c>
      <c r="D3392"/>
    </row>
    <row r="3393" spans="1:4" ht="16" x14ac:dyDescent="0.2">
      <c r="A3393" s="168">
        <v>42875.374999899919</v>
      </c>
      <c r="B3393" s="171">
        <v>23185.80630269452</v>
      </c>
      <c r="C3393">
        <f t="shared" si="54"/>
        <v>5</v>
      </c>
      <c r="D3393"/>
    </row>
    <row r="3394" spans="1:4" ht="16" x14ac:dyDescent="0.2">
      <c r="A3394" s="169">
        <v>42875.416666566583</v>
      </c>
      <c r="B3394" s="172">
        <v>23739.708153869808</v>
      </c>
      <c r="C3394">
        <f t="shared" si="54"/>
        <v>5</v>
      </c>
      <c r="D3394"/>
    </row>
    <row r="3395" spans="1:4" ht="16" x14ac:dyDescent="0.2">
      <c r="A3395" s="168">
        <v>42875.458333233248</v>
      </c>
      <c r="B3395" s="171">
        <v>24523.455070793967</v>
      </c>
      <c r="C3395">
        <f t="shared" si="54"/>
        <v>5</v>
      </c>
      <c r="D3395"/>
    </row>
    <row r="3396" spans="1:4" ht="16" x14ac:dyDescent="0.2">
      <c r="A3396" s="169">
        <v>42875.499999899912</v>
      </c>
      <c r="B3396" s="172">
        <v>25341.628462336867</v>
      </c>
      <c r="C3396">
        <f t="shared" si="54"/>
        <v>5</v>
      </c>
      <c r="D3396"/>
    </row>
    <row r="3397" spans="1:4" ht="16" x14ac:dyDescent="0.2">
      <c r="A3397" s="168">
        <v>42875.541666566576</v>
      </c>
      <c r="B3397" s="171">
        <v>26284.955818705384</v>
      </c>
      <c r="C3397">
        <f t="shared" si="54"/>
        <v>5</v>
      </c>
      <c r="D3397"/>
    </row>
    <row r="3398" spans="1:4" ht="16" x14ac:dyDescent="0.2">
      <c r="A3398" s="169">
        <v>42875.58333323324</v>
      </c>
      <c r="B3398" s="172">
        <v>27324.14996364851</v>
      </c>
      <c r="C3398">
        <f t="shared" si="54"/>
        <v>5</v>
      </c>
      <c r="D3398"/>
    </row>
    <row r="3399" spans="1:4" ht="16" x14ac:dyDescent="0.2">
      <c r="A3399" s="168">
        <v>42875.624999899905</v>
      </c>
      <c r="B3399" s="171">
        <v>28124.376875837064</v>
      </c>
      <c r="C3399">
        <f t="shared" si="54"/>
        <v>5</v>
      </c>
      <c r="D3399"/>
    </row>
    <row r="3400" spans="1:4" ht="16" x14ac:dyDescent="0.2">
      <c r="A3400" s="169">
        <v>42875.666666566569</v>
      </c>
      <c r="B3400" s="172">
        <v>29202.125571197223</v>
      </c>
      <c r="C3400">
        <f t="shared" si="54"/>
        <v>5</v>
      </c>
      <c r="D3400"/>
    </row>
    <row r="3401" spans="1:4" ht="16" x14ac:dyDescent="0.2">
      <c r="A3401" s="168">
        <v>42875.708333233233</v>
      </c>
      <c r="B3401" s="171">
        <v>30299.527225030321</v>
      </c>
      <c r="C3401">
        <f t="shared" si="54"/>
        <v>5</v>
      </c>
      <c r="D3401"/>
    </row>
    <row r="3402" spans="1:4" ht="16" x14ac:dyDescent="0.2">
      <c r="A3402" s="169">
        <v>42875.749999899897</v>
      </c>
      <c r="B3402" s="172">
        <v>31310.689699710838</v>
      </c>
      <c r="C3402">
        <f t="shared" si="54"/>
        <v>5</v>
      </c>
      <c r="D3402"/>
    </row>
    <row r="3403" spans="1:4" ht="16" x14ac:dyDescent="0.2">
      <c r="A3403" s="168">
        <v>42875.791666566562</v>
      </c>
      <c r="B3403" s="171">
        <v>31759.806451060962</v>
      </c>
      <c r="C3403">
        <f t="shared" si="54"/>
        <v>5</v>
      </c>
      <c r="D3403"/>
    </row>
    <row r="3404" spans="1:4" ht="16" x14ac:dyDescent="0.2">
      <c r="A3404" s="169">
        <v>42875.833333233226</v>
      </c>
      <c r="B3404" s="172">
        <v>31293.104789490262</v>
      </c>
      <c r="C3404">
        <f t="shared" si="54"/>
        <v>5</v>
      </c>
      <c r="D3404"/>
    </row>
    <row r="3405" spans="1:4" ht="16" x14ac:dyDescent="0.2">
      <c r="A3405" s="168">
        <v>42875.87499989989</v>
      </c>
      <c r="B3405" s="171">
        <v>31130.650679072358</v>
      </c>
      <c r="C3405">
        <f t="shared" si="54"/>
        <v>5</v>
      </c>
      <c r="D3405"/>
    </row>
    <row r="3406" spans="1:4" ht="16" x14ac:dyDescent="0.2">
      <c r="A3406" s="169">
        <v>42875.916666566554</v>
      </c>
      <c r="B3406" s="172">
        <v>30109.077089880531</v>
      </c>
      <c r="C3406">
        <f t="shared" si="54"/>
        <v>5</v>
      </c>
      <c r="D3406"/>
    </row>
    <row r="3407" spans="1:4" ht="16" x14ac:dyDescent="0.2">
      <c r="A3407" s="168">
        <v>42875.958333233219</v>
      </c>
      <c r="B3407" s="171">
        <v>27861.391066216842</v>
      </c>
      <c r="C3407">
        <f t="shared" si="54"/>
        <v>5</v>
      </c>
      <c r="D3407"/>
    </row>
    <row r="3408" spans="1:4" ht="16" x14ac:dyDescent="0.2">
      <c r="A3408" s="169">
        <v>42875.999999899883</v>
      </c>
      <c r="B3408" s="172">
        <v>25463.334554980447</v>
      </c>
      <c r="C3408">
        <f t="shared" si="54"/>
        <v>5</v>
      </c>
      <c r="D3408"/>
    </row>
    <row r="3409" spans="1:4" ht="16" x14ac:dyDescent="0.2">
      <c r="A3409" s="168">
        <v>42876.041666566547</v>
      </c>
      <c r="B3409" s="171">
        <v>23572.040395885433</v>
      </c>
      <c r="C3409">
        <f t="shared" si="54"/>
        <v>5</v>
      </c>
      <c r="D3409"/>
    </row>
    <row r="3410" spans="1:4" ht="16" x14ac:dyDescent="0.2">
      <c r="A3410" s="169">
        <v>42876.083333233211</v>
      </c>
      <c r="B3410" s="172">
        <v>22229.161918782658</v>
      </c>
      <c r="C3410">
        <f t="shared" si="54"/>
        <v>5</v>
      </c>
      <c r="D3410"/>
    </row>
    <row r="3411" spans="1:4" ht="16" x14ac:dyDescent="0.2">
      <c r="A3411" s="168">
        <v>42876.124999899876</v>
      </c>
      <c r="B3411" s="171">
        <v>21252.604385284201</v>
      </c>
      <c r="C3411">
        <f t="shared" si="54"/>
        <v>5</v>
      </c>
      <c r="D3411"/>
    </row>
    <row r="3412" spans="1:4" ht="16" x14ac:dyDescent="0.2">
      <c r="A3412" s="169">
        <v>42876.16666656654</v>
      </c>
      <c r="B3412" s="172">
        <v>20620.415234156153</v>
      </c>
      <c r="C3412">
        <f t="shared" si="54"/>
        <v>5</v>
      </c>
      <c r="D3412"/>
    </row>
    <row r="3413" spans="1:4" ht="16" x14ac:dyDescent="0.2">
      <c r="A3413" s="168">
        <v>42876.208333233204</v>
      </c>
      <c r="B3413" s="171">
        <v>20387.575636216519</v>
      </c>
      <c r="C3413">
        <f t="shared" si="54"/>
        <v>5</v>
      </c>
      <c r="D3413"/>
    </row>
    <row r="3414" spans="1:4" ht="16" x14ac:dyDescent="0.2">
      <c r="A3414" s="169">
        <v>42876.249999899868</v>
      </c>
      <c r="B3414" s="172">
        <v>20331.280882738571</v>
      </c>
      <c r="C3414">
        <f t="shared" si="54"/>
        <v>5</v>
      </c>
      <c r="D3414"/>
    </row>
    <row r="3415" spans="1:4" ht="16" x14ac:dyDescent="0.2">
      <c r="A3415" s="168">
        <v>42876.291666566533</v>
      </c>
      <c r="B3415" s="171">
        <v>20031.576457066072</v>
      </c>
      <c r="C3415">
        <f t="shared" si="54"/>
        <v>5</v>
      </c>
      <c r="D3415"/>
    </row>
    <row r="3416" spans="1:4" ht="16" x14ac:dyDescent="0.2">
      <c r="A3416" s="169">
        <v>42876.333333233197</v>
      </c>
      <c r="B3416" s="172">
        <v>20977.843871674479</v>
      </c>
      <c r="C3416">
        <f t="shared" si="54"/>
        <v>5</v>
      </c>
      <c r="D3416"/>
    </row>
    <row r="3417" spans="1:4" ht="16" x14ac:dyDescent="0.2">
      <c r="A3417" s="168">
        <v>42876.374999899861</v>
      </c>
      <c r="B3417" s="171">
        <v>21854.800601354491</v>
      </c>
      <c r="C3417">
        <f t="shared" si="54"/>
        <v>5</v>
      </c>
      <c r="D3417"/>
    </row>
    <row r="3418" spans="1:4" ht="16" x14ac:dyDescent="0.2">
      <c r="A3418" s="169">
        <v>42876.416666566525</v>
      </c>
      <c r="B3418" s="172">
        <v>22651.03723050058</v>
      </c>
      <c r="C3418">
        <f t="shared" si="54"/>
        <v>5</v>
      </c>
      <c r="D3418"/>
    </row>
    <row r="3419" spans="1:4" ht="16" x14ac:dyDescent="0.2">
      <c r="A3419" s="168">
        <v>42876.458333233189</v>
      </c>
      <c r="B3419" s="171">
        <v>23628.203012492482</v>
      </c>
      <c r="C3419">
        <f t="shared" si="54"/>
        <v>5</v>
      </c>
      <c r="D3419"/>
    </row>
    <row r="3420" spans="1:4" ht="16" x14ac:dyDescent="0.2">
      <c r="A3420" s="169">
        <v>42876.499999899854</v>
      </c>
      <c r="B3420" s="172">
        <v>24802.619240489428</v>
      </c>
      <c r="C3420">
        <f t="shared" si="54"/>
        <v>5</v>
      </c>
      <c r="D3420"/>
    </row>
    <row r="3421" spans="1:4" ht="16" x14ac:dyDescent="0.2">
      <c r="A3421" s="168">
        <v>42876.541666566518</v>
      </c>
      <c r="B3421" s="171">
        <v>26098.061523872657</v>
      </c>
      <c r="C3421">
        <f t="shared" si="54"/>
        <v>5</v>
      </c>
      <c r="D3421"/>
    </row>
    <row r="3422" spans="1:4" ht="16" x14ac:dyDescent="0.2">
      <c r="A3422" s="169">
        <v>42876.583333233182</v>
      </c>
      <c r="B3422" s="172">
        <v>27541.14343868749</v>
      </c>
      <c r="C3422">
        <f t="shared" si="54"/>
        <v>5</v>
      </c>
      <c r="D3422"/>
    </row>
    <row r="3423" spans="1:4" ht="16" x14ac:dyDescent="0.2">
      <c r="A3423" s="168">
        <v>42876.624999899846</v>
      </c>
      <c r="B3423" s="171">
        <v>28513.020085956829</v>
      </c>
      <c r="C3423">
        <f t="shared" si="54"/>
        <v>5</v>
      </c>
      <c r="D3423"/>
    </row>
    <row r="3424" spans="1:4" ht="16" x14ac:dyDescent="0.2">
      <c r="A3424" s="169">
        <v>42876.666666566511</v>
      </c>
      <c r="B3424" s="172">
        <v>29902.238183726891</v>
      </c>
      <c r="C3424">
        <f t="shared" si="54"/>
        <v>5</v>
      </c>
      <c r="D3424"/>
    </row>
    <row r="3425" spans="1:4" ht="16" x14ac:dyDescent="0.2">
      <c r="A3425" s="168">
        <v>42876.708333233175</v>
      </c>
      <c r="B3425" s="171">
        <v>31207.41631032222</v>
      </c>
      <c r="C3425">
        <f t="shared" si="54"/>
        <v>5</v>
      </c>
      <c r="D3425"/>
    </row>
    <row r="3426" spans="1:4" ht="16" x14ac:dyDescent="0.2">
      <c r="A3426" s="169">
        <v>42876.749999899839</v>
      </c>
      <c r="B3426" s="172">
        <v>32341.453781473221</v>
      </c>
      <c r="C3426">
        <f t="shared" si="54"/>
        <v>5</v>
      </c>
      <c r="D3426"/>
    </row>
    <row r="3427" spans="1:4" ht="16" x14ac:dyDescent="0.2">
      <c r="A3427" s="168">
        <v>42876.791666566503</v>
      </c>
      <c r="B3427" s="171">
        <v>32685.813518069106</v>
      </c>
      <c r="C3427">
        <f t="shared" si="54"/>
        <v>5</v>
      </c>
      <c r="D3427"/>
    </row>
    <row r="3428" spans="1:4" ht="16" x14ac:dyDescent="0.2">
      <c r="A3428" s="169">
        <v>42876.833333233168</v>
      </c>
      <c r="B3428" s="172">
        <v>32043.132815343084</v>
      </c>
      <c r="C3428">
        <f t="shared" si="54"/>
        <v>5</v>
      </c>
      <c r="D3428"/>
    </row>
    <row r="3429" spans="1:4" ht="16" x14ac:dyDescent="0.2">
      <c r="A3429" s="168">
        <v>42876.874999899832</v>
      </c>
      <c r="B3429" s="171">
        <v>31815.042394931574</v>
      </c>
      <c r="C3429">
        <f t="shared" si="54"/>
        <v>5</v>
      </c>
      <c r="D3429"/>
    </row>
    <row r="3430" spans="1:4" ht="16" x14ac:dyDescent="0.2">
      <c r="A3430" s="169">
        <v>42876.916666566496</v>
      </c>
      <c r="B3430" s="172">
        <v>30386.210123303939</v>
      </c>
      <c r="C3430">
        <f t="shared" si="54"/>
        <v>5</v>
      </c>
      <c r="D3430"/>
    </row>
    <row r="3431" spans="1:4" ht="16" x14ac:dyDescent="0.2">
      <c r="A3431" s="168">
        <v>42876.95833323316</v>
      </c>
      <c r="B3431" s="171">
        <v>27687.728047889272</v>
      </c>
      <c r="C3431">
        <f t="shared" si="54"/>
        <v>5</v>
      </c>
      <c r="D3431"/>
    </row>
    <row r="3432" spans="1:4" ht="16" x14ac:dyDescent="0.2">
      <c r="A3432" s="169">
        <v>42876.999999899825</v>
      </c>
      <c r="B3432" s="172">
        <v>25051.305909029114</v>
      </c>
      <c r="C3432">
        <f t="shared" si="54"/>
        <v>5</v>
      </c>
      <c r="D3432"/>
    </row>
    <row r="3433" spans="1:4" ht="16" x14ac:dyDescent="0.2">
      <c r="A3433" s="168">
        <v>42877.041666566489</v>
      </c>
      <c r="B3433" s="171">
        <v>23190.573889016196</v>
      </c>
      <c r="C3433">
        <f t="shared" si="54"/>
        <v>5</v>
      </c>
      <c r="D3433"/>
    </row>
    <row r="3434" spans="1:4" ht="16" x14ac:dyDescent="0.2">
      <c r="A3434" s="169">
        <v>42877.083333233153</v>
      </c>
      <c r="B3434" s="172">
        <v>21927.655555137346</v>
      </c>
      <c r="C3434">
        <f t="shared" si="54"/>
        <v>5</v>
      </c>
      <c r="D3434"/>
    </row>
    <row r="3435" spans="1:4" ht="16" x14ac:dyDescent="0.2">
      <c r="A3435" s="168">
        <v>42877.124999899817</v>
      </c>
      <c r="B3435" s="171">
        <v>21213.387201208192</v>
      </c>
      <c r="C3435">
        <f t="shared" si="54"/>
        <v>5</v>
      </c>
      <c r="D3435"/>
    </row>
    <row r="3436" spans="1:4" ht="16" x14ac:dyDescent="0.2">
      <c r="A3436" s="169">
        <v>42877.166666566482</v>
      </c>
      <c r="B3436" s="172">
        <v>20921.819295194513</v>
      </c>
      <c r="C3436">
        <f t="shared" si="54"/>
        <v>5</v>
      </c>
      <c r="D3436"/>
    </row>
    <row r="3437" spans="1:4" ht="16" x14ac:dyDescent="0.2">
      <c r="A3437" s="168">
        <v>42877.208333233146</v>
      </c>
      <c r="B3437" s="171">
        <v>21342.640285130416</v>
      </c>
      <c r="C3437">
        <f t="shared" si="54"/>
        <v>5</v>
      </c>
      <c r="D3437"/>
    </row>
    <row r="3438" spans="1:4" ht="16" x14ac:dyDescent="0.2">
      <c r="A3438" s="169">
        <v>42877.24999989981</v>
      </c>
      <c r="B3438" s="172">
        <v>22502.804560901266</v>
      </c>
      <c r="C3438">
        <f t="shared" si="54"/>
        <v>5</v>
      </c>
      <c r="D3438"/>
    </row>
    <row r="3439" spans="1:4" ht="16" x14ac:dyDescent="0.2">
      <c r="A3439" s="168">
        <v>42877.291666566474</v>
      </c>
      <c r="B3439" s="171">
        <v>24069.95007628778</v>
      </c>
      <c r="C3439">
        <f t="shared" si="54"/>
        <v>5</v>
      </c>
      <c r="D3439"/>
    </row>
    <row r="3440" spans="1:4" ht="16" x14ac:dyDescent="0.2">
      <c r="A3440" s="169">
        <v>42877.333333233139</v>
      </c>
      <c r="B3440" s="172">
        <v>25655.090277758489</v>
      </c>
      <c r="C3440">
        <f t="shared" si="54"/>
        <v>5</v>
      </c>
      <c r="D3440"/>
    </row>
    <row r="3441" spans="1:4" ht="16" x14ac:dyDescent="0.2">
      <c r="A3441" s="168">
        <v>42877.374999899803</v>
      </c>
      <c r="B3441" s="171">
        <v>26491.890732339878</v>
      </c>
      <c r="C3441">
        <f t="shared" si="54"/>
        <v>5</v>
      </c>
      <c r="D3441"/>
    </row>
    <row r="3442" spans="1:4" ht="16" x14ac:dyDescent="0.2">
      <c r="A3442" s="169">
        <v>42877.416666566467</v>
      </c>
      <c r="B3442" s="172">
        <v>27227.963885153764</v>
      </c>
      <c r="C3442">
        <f t="shared" ref="C3442:C3505" si="55">MONTH(A3442)</f>
        <v>5</v>
      </c>
      <c r="D3442"/>
    </row>
    <row r="3443" spans="1:4" ht="16" x14ac:dyDescent="0.2">
      <c r="A3443" s="168">
        <v>42877.458333233131</v>
      </c>
      <c r="B3443" s="171">
        <v>28063.70654639749</v>
      </c>
      <c r="C3443">
        <f t="shared" si="55"/>
        <v>5</v>
      </c>
      <c r="D3443"/>
    </row>
    <row r="3444" spans="1:4" ht="16" x14ac:dyDescent="0.2">
      <c r="A3444" s="169">
        <v>42877.499999899796</v>
      </c>
      <c r="B3444" s="172">
        <v>29099.503208652884</v>
      </c>
      <c r="C3444">
        <f t="shared" si="55"/>
        <v>5</v>
      </c>
      <c r="D3444"/>
    </row>
    <row r="3445" spans="1:4" ht="16" x14ac:dyDescent="0.2">
      <c r="A3445" s="168">
        <v>42877.54166656646</v>
      </c>
      <c r="B3445" s="171">
        <v>29975.20200265434</v>
      </c>
      <c r="C3445">
        <f t="shared" si="55"/>
        <v>5</v>
      </c>
      <c r="D3445"/>
    </row>
    <row r="3446" spans="1:4" ht="16" x14ac:dyDescent="0.2">
      <c r="A3446" s="169">
        <v>42877.583333233124</v>
      </c>
      <c r="B3446" s="172">
        <v>31417.193739982653</v>
      </c>
      <c r="C3446">
        <f t="shared" si="55"/>
        <v>5</v>
      </c>
      <c r="D3446"/>
    </row>
    <row r="3447" spans="1:4" ht="16" x14ac:dyDescent="0.2">
      <c r="A3447" s="168">
        <v>42877.624999899788</v>
      </c>
      <c r="B3447" s="171">
        <v>32703.457548667629</v>
      </c>
      <c r="C3447">
        <f t="shared" si="55"/>
        <v>5</v>
      </c>
      <c r="D3447"/>
    </row>
    <row r="3448" spans="1:4" ht="16" x14ac:dyDescent="0.2">
      <c r="A3448" s="169">
        <v>42877.666666566452</v>
      </c>
      <c r="B3448" s="172">
        <v>34131.582138698883</v>
      </c>
      <c r="C3448">
        <f t="shared" si="55"/>
        <v>5</v>
      </c>
      <c r="D3448"/>
    </row>
    <row r="3449" spans="1:4" ht="16" x14ac:dyDescent="0.2">
      <c r="A3449" s="168">
        <v>42877.708333233117</v>
      </c>
      <c r="B3449" s="171">
        <v>35431.560658133414</v>
      </c>
      <c r="C3449">
        <f t="shared" si="55"/>
        <v>5</v>
      </c>
      <c r="D3449"/>
    </row>
    <row r="3450" spans="1:4" ht="16" x14ac:dyDescent="0.2">
      <c r="A3450" s="169">
        <v>42877.749999899781</v>
      </c>
      <c r="B3450" s="172">
        <v>36039.760632927566</v>
      </c>
      <c r="C3450">
        <f t="shared" si="55"/>
        <v>5</v>
      </c>
      <c r="D3450"/>
    </row>
    <row r="3451" spans="1:4" ht="16" x14ac:dyDescent="0.2">
      <c r="A3451" s="168">
        <v>42877.791666566445</v>
      </c>
      <c r="B3451" s="171">
        <v>35739.317257418617</v>
      </c>
      <c r="C3451">
        <f t="shared" si="55"/>
        <v>5</v>
      </c>
      <c r="D3451"/>
    </row>
    <row r="3452" spans="1:4" ht="16" x14ac:dyDescent="0.2">
      <c r="A3452" s="169">
        <v>42877.833333233109</v>
      </c>
      <c r="B3452" s="172">
        <v>34956.646991618356</v>
      </c>
      <c r="C3452">
        <f t="shared" si="55"/>
        <v>5</v>
      </c>
      <c r="D3452"/>
    </row>
    <row r="3453" spans="1:4" ht="16" x14ac:dyDescent="0.2">
      <c r="A3453" s="168">
        <v>42877.874999899774</v>
      </c>
      <c r="B3453" s="171">
        <v>34512.499619998998</v>
      </c>
      <c r="C3453">
        <f t="shared" si="55"/>
        <v>5</v>
      </c>
      <c r="D3453"/>
    </row>
    <row r="3454" spans="1:4" ht="16" x14ac:dyDescent="0.2">
      <c r="A3454" s="169">
        <v>42877.916666566438</v>
      </c>
      <c r="B3454" s="172">
        <v>32767.904792812344</v>
      </c>
      <c r="C3454">
        <f t="shared" si="55"/>
        <v>5</v>
      </c>
      <c r="D3454"/>
    </row>
    <row r="3455" spans="1:4" ht="16" x14ac:dyDescent="0.2">
      <c r="A3455" s="168">
        <v>42877.958333233102</v>
      </c>
      <c r="B3455" s="171">
        <v>29480.324810436392</v>
      </c>
      <c r="C3455">
        <f t="shared" si="55"/>
        <v>5</v>
      </c>
      <c r="D3455"/>
    </row>
    <row r="3456" spans="1:4" ht="16" x14ac:dyDescent="0.2">
      <c r="A3456" s="169">
        <v>42877.999999899766</v>
      </c>
      <c r="B3456" s="172">
        <v>26545.922098362305</v>
      </c>
      <c r="C3456">
        <f t="shared" si="55"/>
        <v>5</v>
      </c>
      <c r="D3456"/>
    </row>
    <row r="3457" spans="1:4" ht="16" x14ac:dyDescent="0.2">
      <c r="A3457" s="168">
        <v>42878.041666566431</v>
      </c>
      <c r="B3457" s="171">
        <v>24623.587554488644</v>
      </c>
      <c r="C3457">
        <f t="shared" si="55"/>
        <v>5</v>
      </c>
      <c r="D3457"/>
    </row>
    <row r="3458" spans="1:4" ht="16" x14ac:dyDescent="0.2">
      <c r="A3458" s="169">
        <v>42878.083333233095</v>
      </c>
      <c r="B3458" s="172">
        <v>23316.532208819968</v>
      </c>
      <c r="C3458">
        <f t="shared" si="55"/>
        <v>5</v>
      </c>
      <c r="D3458"/>
    </row>
    <row r="3459" spans="1:4" ht="16" x14ac:dyDescent="0.2">
      <c r="A3459" s="168">
        <v>42878.124999899759</v>
      </c>
      <c r="B3459" s="171">
        <v>22679.916856466894</v>
      </c>
      <c r="C3459">
        <f t="shared" si="55"/>
        <v>5</v>
      </c>
      <c r="D3459"/>
    </row>
    <row r="3460" spans="1:4" ht="16" x14ac:dyDescent="0.2">
      <c r="A3460" s="169">
        <v>42878.166666566423</v>
      </c>
      <c r="B3460" s="172">
        <v>22459.235081368835</v>
      </c>
      <c r="C3460">
        <f t="shared" si="55"/>
        <v>5</v>
      </c>
      <c r="D3460"/>
    </row>
    <row r="3461" spans="1:4" ht="16" x14ac:dyDescent="0.2">
      <c r="A3461" s="168">
        <v>42878.208333233088</v>
      </c>
      <c r="B3461" s="171">
        <v>22356.189652522786</v>
      </c>
      <c r="C3461">
        <f t="shared" si="55"/>
        <v>5</v>
      </c>
      <c r="D3461"/>
    </row>
    <row r="3462" spans="1:4" ht="16" x14ac:dyDescent="0.2">
      <c r="A3462" s="169">
        <v>42878.249999899752</v>
      </c>
      <c r="B3462" s="172">
        <v>23439.252611076947</v>
      </c>
      <c r="C3462">
        <f t="shared" si="55"/>
        <v>5</v>
      </c>
      <c r="D3462"/>
    </row>
    <row r="3463" spans="1:4" ht="16" x14ac:dyDescent="0.2">
      <c r="A3463" s="168">
        <v>42878.291666566416</v>
      </c>
      <c r="B3463" s="171">
        <v>24839.14246427123</v>
      </c>
      <c r="C3463">
        <f t="shared" si="55"/>
        <v>5</v>
      </c>
      <c r="D3463"/>
    </row>
    <row r="3464" spans="1:4" ht="16" x14ac:dyDescent="0.2">
      <c r="A3464" s="169">
        <v>42878.33333323308</v>
      </c>
      <c r="B3464" s="172">
        <v>26296.83198386414</v>
      </c>
      <c r="C3464">
        <f t="shared" si="55"/>
        <v>5</v>
      </c>
      <c r="D3464"/>
    </row>
    <row r="3465" spans="1:4" ht="16" x14ac:dyDescent="0.2">
      <c r="A3465" s="168">
        <v>42878.374999899745</v>
      </c>
      <c r="B3465" s="171">
        <v>27049.551983387653</v>
      </c>
      <c r="C3465">
        <f t="shared" si="55"/>
        <v>5</v>
      </c>
      <c r="D3465"/>
    </row>
    <row r="3466" spans="1:4" ht="16" x14ac:dyDescent="0.2">
      <c r="A3466" s="169">
        <v>42878.416666566409</v>
      </c>
      <c r="B3466" s="172">
        <v>28322.940659368403</v>
      </c>
      <c r="C3466">
        <f t="shared" si="55"/>
        <v>5</v>
      </c>
      <c r="D3466"/>
    </row>
    <row r="3467" spans="1:4" ht="16" x14ac:dyDescent="0.2">
      <c r="A3467" s="168">
        <v>42878.458333233073</v>
      </c>
      <c r="B3467" s="171">
        <v>29315.770510003997</v>
      </c>
      <c r="C3467">
        <f t="shared" si="55"/>
        <v>5</v>
      </c>
      <c r="D3467"/>
    </row>
    <row r="3468" spans="1:4" ht="16" x14ac:dyDescent="0.2">
      <c r="A3468" s="169">
        <v>42878.499999899737</v>
      </c>
      <c r="B3468" s="172">
        <v>29984.772008653919</v>
      </c>
      <c r="C3468">
        <f t="shared" si="55"/>
        <v>5</v>
      </c>
      <c r="D3468"/>
    </row>
    <row r="3469" spans="1:4" ht="16" x14ac:dyDescent="0.2">
      <c r="A3469" s="168">
        <v>42878.541666566402</v>
      </c>
      <c r="B3469" s="171">
        <v>30357.498196954628</v>
      </c>
      <c r="C3469">
        <f t="shared" si="55"/>
        <v>5</v>
      </c>
      <c r="D3469"/>
    </row>
    <row r="3470" spans="1:4" ht="16" x14ac:dyDescent="0.2">
      <c r="A3470" s="169">
        <v>42878.583333233066</v>
      </c>
      <c r="B3470" s="172">
        <v>31563.595775486818</v>
      </c>
      <c r="C3470">
        <f t="shared" si="55"/>
        <v>5</v>
      </c>
      <c r="D3470"/>
    </row>
    <row r="3471" spans="1:4" ht="16" x14ac:dyDescent="0.2">
      <c r="A3471" s="168">
        <v>42878.62499989973</v>
      </c>
      <c r="B3471" s="171">
        <v>32774.638677740004</v>
      </c>
      <c r="C3471">
        <f t="shared" si="55"/>
        <v>5</v>
      </c>
      <c r="D3471"/>
    </row>
    <row r="3472" spans="1:4" ht="16" x14ac:dyDescent="0.2">
      <c r="A3472" s="169">
        <v>42878.666666566394</v>
      </c>
      <c r="B3472" s="172">
        <v>34098.408150487478</v>
      </c>
      <c r="C3472">
        <f t="shared" si="55"/>
        <v>5</v>
      </c>
      <c r="D3472"/>
    </row>
    <row r="3473" spans="1:4" ht="16" x14ac:dyDescent="0.2">
      <c r="A3473" s="168">
        <v>42878.708333233059</v>
      </c>
      <c r="B3473" s="171">
        <v>35282.519964652012</v>
      </c>
      <c r="C3473">
        <f t="shared" si="55"/>
        <v>5</v>
      </c>
      <c r="D3473"/>
    </row>
    <row r="3474" spans="1:4" ht="16" x14ac:dyDescent="0.2">
      <c r="A3474" s="169">
        <v>42878.749999899723</v>
      </c>
      <c r="B3474" s="172">
        <v>35701.912607783066</v>
      </c>
      <c r="C3474">
        <f t="shared" si="55"/>
        <v>5</v>
      </c>
      <c r="D3474"/>
    </row>
    <row r="3475" spans="1:4" ht="16" x14ac:dyDescent="0.2">
      <c r="A3475" s="168">
        <v>42878.791666566387</v>
      </c>
      <c r="B3475" s="171">
        <v>35544.531888578487</v>
      </c>
      <c r="C3475">
        <f t="shared" si="55"/>
        <v>5</v>
      </c>
      <c r="D3475"/>
    </row>
    <row r="3476" spans="1:4" ht="16" x14ac:dyDescent="0.2">
      <c r="A3476" s="169">
        <v>42878.833333233051</v>
      </c>
      <c r="B3476" s="172">
        <v>34641.335864762514</v>
      </c>
      <c r="C3476">
        <f t="shared" si="55"/>
        <v>5</v>
      </c>
      <c r="D3476"/>
    </row>
    <row r="3477" spans="1:4" ht="16" x14ac:dyDescent="0.2">
      <c r="A3477" s="168">
        <v>42878.874999899715</v>
      </c>
      <c r="B3477" s="171">
        <v>34231.517134292808</v>
      </c>
      <c r="C3477">
        <f t="shared" si="55"/>
        <v>5</v>
      </c>
      <c r="D3477"/>
    </row>
    <row r="3478" spans="1:4" ht="16" x14ac:dyDescent="0.2">
      <c r="A3478" s="169">
        <v>42878.91666656638</v>
      </c>
      <c r="B3478" s="172">
        <v>32254.149058180676</v>
      </c>
      <c r="C3478">
        <f t="shared" si="55"/>
        <v>5</v>
      </c>
      <c r="D3478"/>
    </row>
    <row r="3479" spans="1:4" ht="16" x14ac:dyDescent="0.2">
      <c r="A3479" s="168">
        <v>42878.958333233044</v>
      </c>
      <c r="B3479" s="171">
        <v>29213.838022270906</v>
      </c>
      <c r="C3479">
        <f t="shared" si="55"/>
        <v>5</v>
      </c>
      <c r="D3479"/>
    </row>
    <row r="3480" spans="1:4" ht="16" x14ac:dyDescent="0.2">
      <c r="A3480" s="169">
        <v>42878.999999899708</v>
      </c>
      <c r="B3480" s="172">
        <v>26497.289975865377</v>
      </c>
      <c r="C3480">
        <f t="shared" si="55"/>
        <v>5</v>
      </c>
      <c r="D3480"/>
    </row>
    <row r="3481" spans="1:4" ht="16" x14ac:dyDescent="0.2">
      <c r="A3481" s="168">
        <v>42879.041666566372</v>
      </c>
      <c r="B3481" s="171">
        <v>24540.647074170061</v>
      </c>
      <c r="C3481">
        <f t="shared" si="55"/>
        <v>5</v>
      </c>
      <c r="D3481"/>
    </row>
    <row r="3482" spans="1:4" ht="16" x14ac:dyDescent="0.2">
      <c r="A3482" s="169">
        <v>42879.083333233037</v>
      </c>
      <c r="B3482" s="172">
        <v>23193.80186362669</v>
      </c>
      <c r="C3482">
        <f t="shared" si="55"/>
        <v>5</v>
      </c>
      <c r="D3482"/>
    </row>
    <row r="3483" spans="1:4" ht="16" x14ac:dyDescent="0.2">
      <c r="A3483" s="168">
        <v>42879.124999899701</v>
      </c>
      <c r="B3483" s="171">
        <v>22390.761247227467</v>
      </c>
      <c r="C3483">
        <f t="shared" si="55"/>
        <v>5</v>
      </c>
      <c r="D3483"/>
    </row>
    <row r="3484" spans="1:4" ht="16" x14ac:dyDescent="0.2">
      <c r="A3484" s="169">
        <v>42879.166666566365</v>
      </c>
      <c r="B3484" s="172">
        <v>21954.298242764547</v>
      </c>
      <c r="C3484">
        <f t="shared" si="55"/>
        <v>5</v>
      </c>
      <c r="D3484"/>
    </row>
    <row r="3485" spans="1:4" ht="16" x14ac:dyDescent="0.2">
      <c r="A3485" s="168">
        <v>42879.208333233029</v>
      </c>
      <c r="B3485" s="171">
        <v>22186.006775792001</v>
      </c>
      <c r="C3485">
        <f t="shared" si="55"/>
        <v>5</v>
      </c>
      <c r="D3485"/>
    </row>
    <row r="3486" spans="1:4" ht="16" x14ac:dyDescent="0.2">
      <c r="A3486" s="169">
        <v>42879.249999899694</v>
      </c>
      <c r="B3486" s="172">
        <v>23248.602068220825</v>
      </c>
      <c r="C3486">
        <f t="shared" si="55"/>
        <v>5</v>
      </c>
      <c r="D3486"/>
    </row>
    <row r="3487" spans="1:4" ht="16" x14ac:dyDescent="0.2">
      <c r="A3487" s="168">
        <v>42879.291666566358</v>
      </c>
      <c r="B3487" s="171">
        <v>24726.025095791785</v>
      </c>
      <c r="C3487">
        <f t="shared" si="55"/>
        <v>5</v>
      </c>
      <c r="D3487"/>
    </row>
    <row r="3488" spans="1:4" ht="16" x14ac:dyDescent="0.2">
      <c r="A3488" s="169">
        <v>42879.333333233022</v>
      </c>
      <c r="B3488" s="172">
        <v>26224.171258943999</v>
      </c>
      <c r="C3488">
        <f t="shared" si="55"/>
        <v>5</v>
      </c>
      <c r="D3488"/>
    </row>
    <row r="3489" spans="1:4" ht="16" x14ac:dyDescent="0.2">
      <c r="A3489" s="168">
        <v>42879.374999899686</v>
      </c>
      <c r="B3489" s="171">
        <v>26796.819291599335</v>
      </c>
      <c r="C3489">
        <f t="shared" si="55"/>
        <v>5</v>
      </c>
      <c r="D3489"/>
    </row>
    <row r="3490" spans="1:4" ht="16" x14ac:dyDescent="0.2">
      <c r="A3490" s="169">
        <v>42879.416666566351</v>
      </c>
      <c r="B3490" s="172">
        <v>27379.262567448452</v>
      </c>
      <c r="C3490">
        <f t="shared" si="55"/>
        <v>5</v>
      </c>
      <c r="D3490"/>
    </row>
    <row r="3491" spans="1:4" ht="16" x14ac:dyDescent="0.2">
      <c r="A3491" s="168">
        <v>42879.458333233015</v>
      </c>
      <c r="B3491" s="171">
        <v>27947.458890746726</v>
      </c>
      <c r="C3491">
        <f t="shared" si="55"/>
        <v>5</v>
      </c>
      <c r="D3491"/>
    </row>
    <row r="3492" spans="1:4" ht="16" x14ac:dyDescent="0.2">
      <c r="A3492" s="169">
        <v>42879.499999899679</v>
      </c>
      <c r="B3492" s="172">
        <v>28411.981710931486</v>
      </c>
      <c r="C3492">
        <f t="shared" si="55"/>
        <v>5</v>
      </c>
      <c r="D3492"/>
    </row>
    <row r="3493" spans="1:4" ht="16" x14ac:dyDescent="0.2">
      <c r="A3493" s="168">
        <v>42879.541666566343</v>
      </c>
      <c r="B3493" s="171">
        <v>28730.880449766973</v>
      </c>
      <c r="C3493">
        <f t="shared" si="55"/>
        <v>5</v>
      </c>
      <c r="D3493"/>
    </row>
    <row r="3494" spans="1:4" ht="16" x14ac:dyDescent="0.2">
      <c r="A3494" s="169">
        <v>42879.583333233008</v>
      </c>
      <c r="B3494" s="172">
        <v>29302.604988337655</v>
      </c>
      <c r="C3494">
        <f t="shared" si="55"/>
        <v>5</v>
      </c>
      <c r="D3494"/>
    </row>
    <row r="3495" spans="1:4" ht="16" x14ac:dyDescent="0.2">
      <c r="A3495" s="168">
        <v>42879.624999899672</v>
      </c>
      <c r="B3495" s="171">
        <v>29813.775906191451</v>
      </c>
      <c r="C3495">
        <f t="shared" si="55"/>
        <v>5</v>
      </c>
      <c r="D3495"/>
    </row>
    <row r="3496" spans="1:4" ht="16" x14ac:dyDescent="0.2">
      <c r="A3496" s="169">
        <v>42879.666666566336</v>
      </c>
      <c r="B3496" s="172">
        <v>30268.284681858455</v>
      </c>
      <c r="C3496">
        <f t="shared" si="55"/>
        <v>5</v>
      </c>
      <c r="D3496"/>
    </row>
    <row r="3497" spans="1:4" ht="16" x14ac:dyDescent="0.2">
      <c r="A3497" s="168">
        <v>42879.708333233</v>
      </c>
      <c r="B3497" s="171">
        <v>30503.334303469666</v>
      </c>
      <c r="C3497">
        <f t="shared" si="55"/>
        <v>5</v>
      </c>
      <c r="D3497"/>
    </row>
    <row r="3498" spans="1:4" ht="16" x14ac:dyDescent="0.2">
      <c r="A3498" s="169">
        <v>42879.749999899665</v>
      </c>
      <c r="B3498" s="172">
        <v>30659.654441806913</v>
      </c>
      <c r="C3498">
        <f t="shared" si="55"/>
        <v>5</v>
      </c>
      <c r="D3498"/>
    </row>
    <row r="3499" spans="1:4" ht="16" x14ac:dyDescent="0.2">
      <c r="A3499" s="168">
        <v>42879.791666566329</v>
      </c>
      <c r="B3499" s="171">
        <v>30506.13465836909</v>
      </c>
      <c r="C3499">
        <f t="shared" si="55"/>
        <v>5</v>
      </c>
      <c r="D3499"/>
    </row>
    <row r="3500" spans="1:4" ht="16" x14ac:dyDescent="0.2">
      <c r="A3500" s="169">
        <v>42879.833333232993</v>
      </c>
      <c r="B3500" s="172">
        <v>30241.615778143339</v>
      </c>
      <c r="C3500">
        <f t="shared" si="55"/>
        <v>5</v>
      </c>
      <c r="D3500"/>
    </row>
    <row r="3501" spans="1:4" ht="16" x14ac:dyDescent="0.2">
      <c r="A3501" s="168">
        <v>42879.874999899657</v>
      </c>
      <c r="B3501" s="171">
        <v>30480.91524376312</v>
      </c>
      <c r="C3501">
        <f t="shared" si="55"/>
        <v>5</v>
      </c>
      <c r="D3501"/>
    </row>
    <row r="3502" spans="1:4" ht="16" x14ac:dyDescent="0.2">
      <c r="A3502" s="169">
        <v>42879.916666566322</v>
      </c>
      <c r="B3502" s="172">
        <v>29290.136447520628</v>
      </c>
      <c r="C3502">
        <f t="shared" si="55"/>
        <v>5</v>
      </c>
      <c r="D3502"/>
    </row>
    <row r="3503" spans="1:4" ht="16" x14ac:dyDescent="0.2">
      <c r="A3503" s="168">
        <v>42879.958333232986</v>
      </c>
      <c r="B3503" s="171">
        <v>26783.276098695296</v>
      </c>
      <c r="C3503">
        <f t="shared" si="55"/>
        <v>5</v>
      </c>
      <c r="D3503"/>
    </row>
    <row r="3504" spans="1:4" ht="16" x14ac:dyDescent="0.2">
      <c r="A3504" s="169">
        <v>42879.99999989965</v>
      </c>
      <c r="B3504" s="172">
        <v>24684.101914068095</v>
      </c>
      <c r="C3504">
        <f t="shared" si="55"/>
        <v>5</v>
      </c>
      <c r="D3504"/>
    </row>
    <row r="3505" spans="1:4" ht="16" x14ac:dyDescent="0.2">
      <c r="A3505" s="168">
        <v>42880.041666566314</v>
      </c>
      <c r="B3505" s="171">
        <v>23262.546459125224</v>
      </c>
      <c r="C3505">
        <f t="shared" si="55"/>
        <v>5</v>
      </c>
      <c r="D3505"/>
    </row>
    <row r="3506" spans="1:4" ht="16" x14ac:dyDescent="0.2">
      <c r="A3506" s="169">
        <v>42880.083333232978</v>
      </c>
      <c r="B3506" s="172">
        <v>22145.765576998318</v>
      </c>
      <c r="C3506">
        <f t="shared" ref="C3506:C3569" si="56">MONTH(A3506)</f>
        <v>5</v>
      </c>
      <c r="D3506"/>
    </row>
    <row r="3507" spans="1:4" ht="16" x14ac:dyDescent="0.2">
      <c r="A3507" s="168">
        <v>42880.124999899643</v>
      </c>
      <c r="B3507" s="171">
        <v>21443.478717958587</v>
      </c>
      <c r="C3507">
        <f t="shared" si="56"/>
        <v>5</v>
      </c>
      <c r="D3507"/>
    </row>
    <row r="3508" spans="1:4" ht="16" x14ac:dyDescent="0.2">
      <c r="A3508" s="169">
        <v>42880.166666566307</v>
      </c>
      <c r="B3508" s="172">
        <v>21144.873066260527</v>
      </c>
      <c r="C3508">
        <f t="shared" si="56"/>
        <v>5</v>
      </c>
      <c r="D3508"/>
    </row>
    <row r="3509" spans="1:4" ht="16" x14ac:dyDescent="0.2">
      <c r="A3509" s="168">
        <v>42880.208333232971</v>
      </c>
      <c r="B3509" s="171">
        <v>21411.110065276542</v>
      </c>
      <c r="C3509">
        <f t="shared" si="56"/>
        <v>5</v>
      </c>
      <c r="D3509"/>
    </row>
    <row r="3510" spans="1:4" ht="16" x14ac:dyDescent="0.2">
      <c r="A3510" s="169">
        <v>42880.249999899635</v>
      </c>
      <c r="B3510" s="172">
        <v>22595.601974874702</v>
      </c>
      <c r="C3510">
        <f t="shared" si="56"/>
        <v>5</v>
      </c>
      <c r="D3510"/>
    </row>
    <row r="3511" spans="1:4" ht="16" x14ac:dyDescent="0.2">
      <c r="A3511" s="168">
        <v>42880.2916665663</v>
      </c>
      <c r="B3511" s="171">
        <v>24099.226766492913</v>
      </c>
      <c r="C3511">
        <f t="shared" si="56"/>
        <v>5</v>
      </c>
      <c r="D3511"/>
    </row>
    <row r="3512" spans="1:4" ht="16" x14ac:dyDescent="0.2">
      <c r="A3512" s="169">
        <v>42880.333333232964</v>
      </c>
      <c r="B3512" s="172">
        <v>25407.678973474453</v>
      </c>
      <c r="C3512">
        <f t="shared" si="56"/>
        <v>5</v>
      </c>
      <c r="D3512"/>
    </row>
    <row r="3513" spans="1:4" ht="16" x14ac:dyDescent="0.2">
      <c r="A3513" s="168">
        <v>42880.374999899628</v>
      </c>
      <c r="B3513" s="171">
        <v>25857.573710830875</v>
      </c>
      <c r="C3513">
        <f t="shared" si="56"/>
        <v>5</v>
      </c>
      <c r="D3513"/>
    </row>
    <row r="3514" spans="1:4" ht="16" x14ac:dyDescent="0.2">
      <c r="A3514" s="169">
        <v>42880.416666566292</v>
      </c>
      <c r="B3514" s="172">
        <v>26552.991268895275</v>
      </c>
      <c r="C3514">
        <f t="shared" si="56"/>
        <v>5</v>
      </c>
      <c r="D3514"/>
    </row>
    <row r="3515" spans="1:4" ht="16" x14ac:dyDescent="0.2">
      <c r="A3515" s="168">
        <v>42880.458333232957</v>
      </c>
      <c r="B3515" s="171">
        <v>26849.369053422295</v>
      </c>
      <c r="C3515">
        <f t="shared" si="56"/>
        <v>5</v>
      </c>
      <c r="D3515"/>
    </row>
    <row r="3516" spans="1:4" ht="16" x14ac:dyDescent="0.2">
      <c r="A3516" s="169">
        <v>42880.499999899621</v>
      </c>
      <c r="B3516" s="172">
        <v>26683.142244668255</v>
      </c>
      <c r="C3516">
        <f t="shared" si="56"/>
        <v>5</v>
      </c>
      <c r="D3516"/>
    </row>
    <row r="3517" spans="1:4" ht="16" x14ac:dyDescent="0.2">
      <c r="A3517" s="168">
        <v>42880.541666566285</v>
      </c>
      <c r="B3517" s="171">
        <v>26376.323126416322</v>
      </c>
      <c r="C3517">
        <f t="shared" si="56"/>
        <v>5</v>
      </c>
      <c r="D3517"/>
    </row>
    <row r="3518" spans="1:4" ht="16" x14ac:dyDescent="0.2">
      <c r="A3518" s="169">
        <v>42880.583333232949</v>
      </c>
      <c r="B3518" s="172">
        <v>26261.660044764132</v>
      </c>
      <c r="C3518">
        <f t="shared" si="56"/>
        <v>5</v>
      </c>
      <c r="D3518"/>
    </row>
    <row r="3519" spans="1:4" ht="16" x14ac:dyDescent="0.2">
      <c r="A3519" s="168">
        <v>42880.624999899614</v>
      </c>
      <c r="B3519" s="171">
        <v>26461.687655670401</v>
      </c>
      <c r="C3519">
        <f t="shared" si="56"/>
        <v>5</v>
      </c>
      <c r="D3519"/>
    </row>
    <row r="3520" spans="1:4" ht="16" x14ac:dyDescent="0.2">
      <c r="A3520" s="169">
        <v>42880.666666566278</v>
      </c>
      <c r="B3520" s="172">
        <v>26879.289577238724</v>
      </c>
      <c r="C3520">
        <f t="shared" si="56"/>
        <v>5</v>
      </c>
      <c r="D3520"/>
    </row>
    <row r="3521" spans="1:4" ht="16" x14ac:dyDescent="0.2">
      <c r="A3521" s="168">
        <v>42880.708333232942</v>
      </c>
      <c r="B3521" s="171">
        <v>27284.047863890875</v>
      </c>
      <c r="C3521">
        <f t="shared" si="56"/>
        <v>5</v>
      </c>
      <c r="D3521"/>
    </row>
    <row r="3522" spans="1:4" ht="16" x14ac:dyDescent="0.2">
      <c r="A3522" s="169">
        <v>42880.749999899606</v>
      </c>
      <c r="B3522" s="172">
        <v>27234.00909232748</v>
      </c>
      <c r="C3522">
        <f t="shared" si="56"/>
        <v>5</v>
      </c>
      <c r="D3522"/>
    </row>
    <row r="3523" spans="1:4" ht="16" x14ac:dyDescent="0.2">
      <c r="A3523" s="168">
        <v>42880.791666566271</v>
      </c>
      <c r="B3523" s="171">
        <v>27493.509001048431</v>
      </c>
      <c r="C3523">
        <f t="shared" si="56"/>
        <v>5</v>
      </c>
      <c r="D3523"/>
    </row>
    <row r="3524" spans="1:4" ht="16" x14ac:dyDescent="0.2">
      <c r="A3524" s="169">
        <v>42880.833333232935</v>
      </c>
      <c r="B3524" s="172">
        <v>28019.824191373842</v>
      </c>
      <c r="C3524">
        <f t="shared" si="56"/>
        <v>5</v>
      </c>
      <c r="D3524"/>
    </row>
    <row r="3525" spans="1:4" ht="16" x14ac:dyDescent="0.2">
      <c r="A3525" s="168">
        <v>42880.874999899599</v>
      </c>
      <c r="B3525" s="171">
        <v>28839.747835621783</v>
      </c>
      <c r="C3525">
        <f t="shared" si="56"/>
        <v>5</v>
      </c>
      <c r="D3525"/>
    </row>
    <row r="3526" spans="1:4" ht="16" x14ac:dyDescent="0.2">
      <c r="A3526" s="169">
        <v>42880.916666566263</v>
      </c>
      <c r="B3526" s="172">
        <v>27970.871452425934</v>
      </c>
      <c r="C3526">
        <f t="shared" si="56"/>
        <v>5</v>
      </c>
      <c r="D3526"/>
    </row>
    <row r="3527" spans="1:4" ht="16" x14ac:dyDescent="0.2">
      <c r="A3527" s="168">
        <v>42880.958333232928</v>
      </c>
      <c r="B3527" s="171">
        <v>25971.746262109016</v>
      </c>
      <c r="C3527">
        <f t="shared" si="56"/>
        <v>5</v>
      </c>
      <c r="D3527"/>
    </row>
    <row r="3528" spans="1:4" ht="16" x14ac:dyDescent="0.2">
      <c r="A3528" s="169">
        <v>42880.999999899592</v>
      </c>
      <c r="B3528" s="172">
        <v>23950.447172650354</v>
      </c>
      <c r="C3528">
        <f t="shared" si="56"/>
        <v>5</v>
      </c>
      <c r="D3528"/>
    </row>
    <row r="3529" spans="1:4" ht="16" x14ac:dyDescent="0.2">
      <c r="A3529" s="168">
        <v>42881.041666566256</v>
      </c>
      <c r="B3529" s="171">
        <v>22507.299404830708</v>
      </c>
      <c r="C3529">
        <f t="shared" si="56"/>
        <v>5</v>
      </c>
      <c r="D3529"/>
    </row>
    <row r="3530" spans="1:4" ht="16" x14ac:dyDescent="0.2">
      <c r="A3530" s="169">
        <v>42881.08333323292</v>
      </c>
      <c r="B3530" s="172">
        <v>21547.429016996317</v>
      </c>
      <c r="C3530">
        <f t="shared" si="56"/>
        <v>5</v>
      </c>
      <c r="D3530"/>
    </row>
    <row r="3531" spans="1:4" ht="16" x14ac:dyDescent="0.2">
      <c r="A3531" s="168">
        <v>42881.124999899585</v>
      </c>
      <c r="B3531" s="171">
        <v>21058.774512381362</v>
      </c>
      <c r="C3531">
        <f t="shared" si="56"/>
        <v>5</v>
      </c>
      <c r="D3531"/>
    </row>
    <row r="3532" spans="1:4" ht="16" x14ac:dyDescent="0.2">
      <c r="A3532" s="169">
        <v>42881.166666566249</v>
      </c>
      <c r="B3532" s="172">
        <v>20842.648662998628</v>
      </c>
      <c r="C3532">
        <f t="shared" si="56"/>
        <v>5</v>
      </c>
      <c r="D3532"/>
    </row>
    <row r="3533" spans="1:4" ht="16" x14ac:dyDescent="0.2">
      <c r="A3533" s="168">
        <v>42881.208333232913</v>
      </c>
      <c r="B3533" s="171">
        <v>21210.598584480565</v>
      </c>
      <c r="C3533">
        <f t="shared" si="56"/>
        <v>5</v>
      </c>
      <c r="D3533"/>
    </row>
    <row r="3534" spans="1:4" ht="16" x14ac:dyDescent="0.2">
      <c r="A3534" s="169">
        <v>42881.249999899577</v>
      </c>
      <c r="B3534" s="172">
        <v>22284.17934796364</v>
      </c>
      <c r="C3534">
        <f t="shared" si="56"/>
        <v>5</v>
      </c>
      <c r="D3534"/>
    </row>
    <row r="3535" spans="1:4" ht="16" x14ac:dyDescent="0.2">
      <c r="A3535" s="168">
        <v>42881.291666566241</v>
      </c>
      <c r="B3535" s="171">
        <v>23682.441745208023</v>
      </c>
      <c r="C3535">
        <f t="shared" si="56"/>
        <v>5</v>
      </c>
      <c r="D3535"/>
    </row>
    <row r="3536" spans="1:4" ht="16" x14ac:dyDescent="0.2">
      <c r="A3536" s="169">
        <v>42881.333333232906</v>
      </c>
      <c r="B3536" s="172">
        <v>25016.114217002647</v>
      </c>
      <c r="C3536">
        <f t="shared" si="56"/>
        <v>5</v>
      </c>
      <c r="D3536"/>
    </row>
    <row r="3537" spans="1:4" ht="16" x14ac:dyDescent="0.2">
      <c r="A3537" s="168">
        <v>42881.37499989957</v>
      </c>
      <c r="B3537" s="171">
        <v>25624.365596138421</v>
      </c>
      <c r="C3537">
        <f t="shared" si="56"/>
        <v>5</v>
      </c>
      <c r="D3537"/>
    </row>
    <row r="3538" spans="1:4" ht="16" x14ac:dyDescent="0.2">
      <c r="A3538" s="169">
        <v>42881.416666566234</v>
      </c>
      <c r="B3538" s="172">
        <v>26477.276512020777</v>
      </c>
      <c r="C3538">
        <f t="shared" si="56"/>
        <v>5</v>
      </c>
      <c r="D3538"/>
    </row>
    <row r="3539" spans="1:4" ht="16" x14ac:dyDescent="0.2">
      <c r="A3539" s="168">
        <v>42881.458333232898</v>
      </c>
      <c r="B3539" s="171">
        <v>26674.403876723831</v>
      </c>
      <c r="C3539">
        <f t="shared" si="56"/>
        <v>5</v>
      </c>
      <c r="D3539"/>
    </row>
    <row r="3540" spans="1:4" ht="16" x14ac:dyDescent="0.2">
      <c r="A3540" s="169">
        <v>42881.499999899563</v>
      </c>
      <c r="B3540" s="172">
        <v>26386.82731669864</v>
      </c>
      <c r="C3540">
        <f t="shared" si="56"/>
        <v>5</v>
      </c>
      <c r="D3540"/>
    </row>
    <row r="3541" spans="1:4" ht="16" x14ac:dyDescent="0.2">
      <c r="A3541" s="168">
        <v>42881.541666566227</v>
      </c>
      <c r="B3541" s="171">
        <v>25909.538633653388</v>
      </c>
      <c r="C3541">
        <f t="shared" si="56"/>
        <v>5</v>
      </c>
      <c r="D3541"/>
    </row>
    <row r="3542" spans="1:4" ht="16" x14ac:dyDescent="0.2">
      <c r="A3542" s="169">
        <v>42881.583333232891</v>
      </c>
      <c r="B3542" s="172">
        <v>25790.737747802046</v>
      </c>
      <c r="C3542">
        <f t="shared" si="56"/>
        <v>5</v>
      </c>
      <c r="D3542"/>
    </row>
    <row r="3543" spans="1:4" ht="16" x14ac:dyDescent="0.2">
      <c r="A3543" s="168">
        <v>42881.624999899555</v>
      </c>
      <c r="B3543" s="171">
        <v>25651.0170623622</v>
      </c>
      <c r="C3543">
        <f t="shared" si="56"/>
        <v>5</v>
      </c>
      <c r="D3543"/>
    </row>
    <row r="3544" spans="1:4" ht="16" x14ac:dyDescent="0.2">
      <c r="A3544" s="169">
        <v>42881.66666656622</v>
      </c>
      <c r="B3544" s="172">
        <v>25664.370561821412</v>
      </c>
      <c r="C3544">
        <f t="shared" si="56"/>
        <v>5</v>
      </c>
      <c r="D3544"/>
    </row>
    <row r="3545" spans="1:4" ht="16" x14ac:dyDescent="0.2">
      <c r="A3545" s="168">
        <v>42881.708333232884</v>
      </c>
      <c r="B3545" s="171">
        <v>25916.291652381537</v>
      </c>
      <c r="C3545">
        <f t="shared" si="56"/>
        <v>5</v>
      </c>
      <c r="D3545"/>
    </row>
    <row r="3546" spans="1:4" ht="16" x14ac:dyDescent="0.2">
      <c r="A3546" s="169">
        <v>42881.749999899548</v>
      </c>
      <c r="B3546" s="172">
        <v>25974.360826640677</v>
      </c>
      <c r="C3546">
        <f t="shared" si="56"/>
        <v>5</v>
      </c>
      <c r="D3546"/>
    </row>
    <row r="3547" spans="1:4" ht="16" x14ac:dyDescent="0.2">
      <c r="A3547" s="168">
        <v>42881.791666566212</v>
      </c>
      <c r="B3547" s="171">
        <v>26068.515047094945</v>
      </c>
      <c r="C3547">
        <f t="shared" si="56"/>
        <v>5</v>
      </c>
      <c r="D3547"/>
    </row>
    <row r="3548" spans="1:4" ht="16" x14ac:dyDescent="0.2">
      <c r="A3548" s="169">
        <v>42881.833333232877</v>
      </c>
      <c r="B3548" s="172">
        <v>26641.214501238566</v>
      </c>
      <c r="C3548">
        <f t="shared" si="56"/>
        <v>5</v>
      </c>
      <c r="D3548"/>
    </row>
    <row r="3549" spans="1:4" ht="16" x14ac:dyDescent="0.2">
      <c r="A3549" s="168">
        <v>42881.874999899541</v>
      </c>
      <c r="B3549" s="171">
        <v>27450.768821343383</v>
      </c>
      <c r="C3549">
        <f t="shared" si="56"/>
        <v>5</v>
      </c>
      <c r="D3549"/>
    </row>
    <row r="3550" spans="1:4" ht="16" x14ac:dyDescent="0.2">
      <c r="A3550" s="169">
        <v>42881.916666566205</v>
      </c>
      <c r="B3550" s="172">
        <v>26990.380050975251</v>
      </c>
      <c r="C3550">
        <f t="shared" si="56"/>
        <v>5</v>
      </c>
      <c r="D3550"/>
    </row>
    <row r="3551" spans="1:4" ht="16" x14ac:dyDescent="0.2">
      <c r="A3551" s="168">
        <v>42881.958333232869</v>
      </c>
      <c r="B3551" s="171">
        <v>25387.888844670448</v>
      </c>
      <c r="C3551">
        <f t="shared" si="56"/>
        <v>5</v>
      </c>
      <c r="D3551"/>
    </row>
    <row r="3552" spans="1:4" ht="16" x14ac:dyDescent="0.2">
      <c r="A3552" s="169">
        <v>42881.999999899534</v>
      </c>
      <c r="B3552" s="172">
        <v>23569.961204945263</v>
      </c>
      <c r="C3552">
        <f t="shared" si="56"/>
        <v>5</v>
      </c>
      <c r="D3552"/>
    </row>
    <row r="3553" spans="1:4" ht="16" x14ac:dyDescent="0.2">
      <c r="A3553" s="168">
        <v>42882.041666566198</v>
      </c>
      <c r="B3553" s="171">
        <v>22146.840584412977</v>
      </c>
      <c r="C3553">
        <f t="shared" si="56"/>
        <v>5</v>
      </c>
      <c r="D3553"/>
    </row>
    <row r="3554" spans="1:4" ht="16" x14ac:dyDescent="0.2">
      <c r="A3554" s="169">
        <v>42882.083333232862</v>
      </c>
      <c r="B3554" s="172">
        <v>21069.955168829245</v>
      </c>
      <c r="C3554">
        <f t="shared" si="56"/>
        <v>5</v>
      </c>
      <c r="D3554"/>
    </row>
    <row r="3555" spans="1:4" ht="16" x14ac:dyDescent="0.2">
      <c r="A3555" s="168">
        <v>42882.124999899526</v>
      </c>
      <c r="B3555" s="171">
        <v>20385.229700667231</v>
      </c>
      <c r="C3555">
        <f t="shared" si="56"/>
        <v>5</v>
      </c>
      <c r="D3555"/>
    </row>
    <row r="3556" spans="1:4" ht="16" x14ac:dyDescent="0.2">
      <c r="A3556" s="169">
        <v>42882.166666566191</v>
      </c>
      <c r="B3556" s="172">
        <v>20102.384101877404</v>
      </c>
      <c r="C3556">
        <f t="shared" si="56"/>
        <v>5</v>
      </c>
      <c r="D3556"/>
    </row>
    <row r="3557" spans="1:4" ht="16" x14ac:dyDescent="0.2">
      <c r="A3557" s="168">
        <v>42882.208333232855</v>
      </c>
      <c r="B3557" s="171">
        <v>20100.80122207135</v>
      </c>
      <c r="C3557">
        <f t="shared" si="56"/>
        <v>5</v>
      </c>
      <c r="D3557"/>
    </row>
    <row r="3558" spans="1:4" ht="16" x14ac:dyDescent="0.2">
      <c r="A3558" s="169">
        <v>42882.249999899519</v>
      </c>
      <c r="B3558" s="172">
        <v>20389.338782243081</v>
      </c>
      <c r="C3558">
        <f t="shared" si="56"/>
        <v>5</v>
      </c>
      <c r="D3558"/>
    </row>
    <row r="3559" spans="1:4" ht="16" x14ac:dyDescent="0.2">
      <c r="A3559" s="168">
        <v>42882.291666566183</v>
      </c>
      <c r="B3559" s="171">
        <v>20464.612954194337</v>
      </c>
      <c r="C3559">
        <f t="shared" si="56"/>
        <v>5</v>
      </c>
      <c r="D3559"/>
    </row>
    <row r="3560" spans="1:4" ht="16" x14ac:dyDescent="0.2">
      <c r="A3560" s="169">
        <v>42882.333333232848</v>
      </c>
      <c r="B3560" s="172">
        <v>21087.862625152891</v>
      </c>
      <c r="C3560">
        <f t="shared" si="56"/>
        <v>5</v>
      </c>
      <c r="D3560"/>
    </row>
    <row r="3561" spans="1:4" ht="16" x14ac:dyDescent="0.2">
      <c r="A3561" s="168">
        <v>42882.374999899512</v>
      </c>
      <c r="B3561" s="171">
        <v>21839.939328824854</v>
      </c>
      <c r="C3561">
        <f t="shared" si="56"/>
        <v>5</v>
      </c>
      <c r="D3561"/>
    </row>
    <row r="3562" spans="1:4" ht="16" x14ac:dyDescent="0.2">
      <c r="A3562" s="169">
        <v>42882.416666566176</v>
      </c>
      <c r="B3562" s="172">
        <v>21944.918378812752</v>
      </c>
      <c r="C3562">
        <f t="shared" si="56"/>
        <v>5</v>
      </c>
      <c r="D3562"/>
    </row>
    <row r="3563" spans="1:4" ht="16" x14ac:dyDescent="0.2">
      <c r="A3563" s="168">
        <v>42882.45833323284</v>
      </c>
      <c r="B3563" s="171">
        <v>21835.234492559459</v>
      </c>
      <c r="C3563">
        <f t="shared" si="56"/>
        <v>5</v>
      </c>
      <c r="D3563"/>
    </row>
    <row r="3564" spans="1:4" ht="16" x14ac:dyDescent="0.2">
      <c r="A3564" s="169">
        <v>42882.499999899504</v>
      </c>
      <c r="B3564" s="172">
        <v>21592.49134959119</v>
      </c>
      <c r="C3564">
        <f t="shared" si="56"/>
        <v>5</v>
      </c>
      <c r="D3564"/>
    </row>
    <row r="3565" spans="1:4" ht="16" x14ac:dyDescent="0.2">
      <c r="A3565" s="168">
        <v>42882.541666566169</v>
      </c>
      <c r="B3565" s="171">
        <v>21521.204460135716</v>
      </c>
      <c r="C3565">
        <f t="shared" si="56"/>
        <v>5</v>
      </c>
      <c r="D3565"/>
    </row>
    <row r="3566" spans="1:4" ht="16" x14ac:dyDescent="0.2">
      <c r="A3566" s="169">
        <v>42882.583333232833</v>
      </c>
      <c r="B3566" s="172">
        <v>21678.590728136391</v>
      </c>
      <c r="C3566">
        <f t="shared" si="56"/>
        <v>5</v>
      </c>
      <c r="D3566"/>
    </row>
    <row r="3567" spans="1:4" ht="16" x14ac:dyDescent="0.2">
      <c r="A3567" s="168">
        <v>42882.624999899497</v>
      </c>
      <c r="B3567" s="171">
        <v>21970.971846656368</v>
      </c>
      <c r="C3567">
        <f t="shared" si="56"/>
        <v>5</v>
      </c>
      <c r="D3567"/>
    </row>
    <row r="3568" spans="1:4" ht="16" x14ac:dyDescent="0.2">
      <c r="A3568" s="169">
        <v>42882.666666566161</v>
      </c>
      <c r="B3568" s="172">
        <v>22627.594165617767</v>
      </c>
      <c r="C3568">
        <f t="shared" si="56"/>
        <v>5</v>
      </c>
      <c r="D3568"/>
    </row>
    <row r="3569" spans="1:4" ht="16" x14ac:dyDescent="0.2">
      <c r="A3569" s="168">
        <v>42882.708333232826</v>
      </c>
      <c r="B3569" s="171">
        <v>23595.945907094934</v>
      </c>
      <c r="C3569">
        <f t="shared" si="56"/>
        <v>5</v>
      </c>
      <c r="D3569"/>
    </row>
    <row r="3570" spans="1:4" ht="16" x14ac:dyDescent="0.2">
      <c r="A3570" s="169">
        <v>42882.74999989949</v>
      </c>
      <c r="B3570" s="172">
        <v>24544.986218410373</v>
      </c>
      <c r="C3570">
        <f t="shared" ref="C3570:C3633" si="57">MONTH(A3570)</f>
        <v>5</v>
      </c>
      <c r="D3570"/>
    </row>
    <row r="3571" spans="1:4" ht="16" x14ac:dyDescent="0.2">
      <c r="A3571" s="168">
        <v>42882.791666566154</v>
      </c>
      <c r="B3571" s="171">
        <v>25214.295740724985</v>
      </c>
      <c r="C3571">
        <f t="shared" si="57"/>
        <v>5</v>
      </c>
      <c r="D3571"/>
    </row>
    <row r="3572" spans="1:4" ht="16" x14ac:dyDescent="0.2">
      <c r="A3572" s="169">
        <v>42882.833333232818</v>
      </c>
      <c r="B3572" s="172">
        <v>25500.151526219903</v>
      </c>
      <c r="C3572">
        <f t="shared" si="57"/>
        <v>5</v>
      </c>
      <c r="D3572"/>
    </row>
    <row r="3573" spans="1:4" ht="16" x14ac:dyDescent="0.2">
      <c r="A3573" s="168">
        <v>42882.874999899483</v>
      </c>
      <c r="B3573" s="171">
        <v>26229.789612388908</v>
      </c>
      <c r="C3573">
        <f t="shared" si="57"/>
        <v>5</v>
      </c>
      <c r="D3573"/>
    </row>
    <row r="3574" spans="1:4" ht="16" x14ac:dyDescent="0.2">
      <c r="A3574" s="169">
        <v>42882.916666566147</v>
      </c>
      <c r="B3574" s="172">
        <v>25948.863849570371</v>
      </c>
      <c r="C3574">
        <f t="shared" si="57"/>
        <v>5</v>
      </c>
      <c r="D3574"/>
    </row>
    <row r="3575" spans="1:4" ht="16" x14ac:dyDescent="0.2">
      <c r="A3575" s="168">
        <v>42882.958333232811</v>
      </c>
      <c r="B3575" s="171">
        <v>24464.107127159859</v>
      </c>
      <c r="C3575">
        <f t="shared" si="57"/>
        <v>5</v>
      </c>
      <c r="D3575"/>
    </row>
    <row r="3576" spans="1:4" ht="16" x14ac:dyDescent="0.2">
      <c r="A3576" s="169">
        <v>42882.999999899475</v>
      </c>
      <c r="B3576" s="172">
        <v>22886.264657325613</v>
      </c>
      <c r="C3576">
        <f t="shared" si="57"/>
        <v>5</v>
      </c>
      <c r="D3576"/>
    </row>
    <row r="3577" spans="1:4" ht="16" x14ac:dyDescent="0.2">
      <c r="A3577" s="168">
        <v>42883.04166656614</v>
      </c>
      <c r="B3577" s="171">
        <v>21757.491641239681</v>
      </c>
      <c r="C3577">
        <f t="shared" si="57"/>
        <v>5</v>
      </c>
      <c r="D3577"/>
    </row>
    <row r="3578" spans="1:4" ht="16" x14ac:dyDescent="0.2">
      <c r="A3578" s="169">
        <v>42883.083333232804</v>
      </c>
      <c r="B3578" s="172">
        <v>20929.045634293838</v>
      </c>
      <c r="C3578">
        <f t="shared" si="57"/>
        <v>5</v>
      </c>
      <c r="D3578"/>
    </row>
    <row r="3579" spans="1:4" ht="16" x14ac:dyDescent="0.2">
      <c r="A3579" s="168">
        <v>42883.124999899468</v>
      </c>
      <c r="B3579" s="171">
        <v>20314.349606924941</v>
      </c>
      <c r="C3579">
        <f t="shared" si="57"/>
        <v>5</v>
      </c>
      <c r="D3579"/>
    </row>
    <row r="3580" spans="1:4" ht="16" x14ac:dyDescent="0.2">
      <c r="A3580" s="169">
        <v>42883.166666566132</v>
      </c>
      <c r="B3580" s="172">
        <v>19907.58047446308</v>
      </c>
      <c r="C3580">
        <f t="shared" si="57"/>
        <v>5</v>
      </c>
      <c r="D3580"/>
    </row>
    <row r="3581" spans="1:4" ht="16" x14ac:dyDescent="0.2">
      <c r="A3581" s="168">
        <v>42883.208333232797</v>
      </c>
      <c r="B3581" s="171">
        <v>19879.977386389739</v>
      </c>
      <c r="C3581">
        <f t="shared" si="57"/>
        <v>5</v>
      </c>
      <c r="D3581"/>
    </row>
    <row r="3582" spans="1:4" ht="16" x14ac:dyDescent="0.2">
      <c r="A3582" s="169">
        <v>42883.249999899461</v>
      </c>
      <c r="B3582" s="172">
        <v>19876.092167836363</v>
      </c>
      <c r="C3582">
        <f t="shared" si="57"/>
        <v>5</v>
      </c>
      <c r="D3582"/>
    </row>
    <row r="3583" spans="1:4" ht="16" x14ac:dyDescent="0.2">
      <c r="A3583" s="168">
        <v>42883.291666566125</v>
      </c>
      <c r="B3583" s="171">
        <v>19552.436961016607</v>
      </c>
      <c r="C3583">
        <f t="shared" si="57"/>
        <v>5</v>
      </c>
      <c r="D3583"/>
    </row>
    <row r="3584" spans="1:4" ht="16" x14ac:dyDescent="0.2">
      <c r="A3584" s="169">
        <v>42883.333333232789</v>
      </c>
      <c r="B3584" s="172">
        <v>19883.479521366233</v>
      </c>
      <c r="C3584">
        <f t="shared" si="57"/>
        <v>5</v>
      </c>
      <c r="D3584"/>
    </row>
    <row r="3585" spans="1:4" ht="16" x14ac:dyDescent="0.2">
      <c r="A3585" s="168">
        <v>42883.374999899454</v>
      </c>
      <c r="B3585" s="171">
        <v>20401.94864333604</v>
      </c>
      <c r="C3585">
        <f t="shared" si="57"/>
        <v>5</v>
      </c>
      <c r="D3585"/>
    </row>
    <row r="3586" spans="1:4" ht="16" x14ac:dyDescent="0.2">
      <c r="A3586" s="169">
        <v>42883.416666566118</v>
      </c>
      <c r="B3586" s="172">
        <v>20598.308801799922</v>
      </c>
      <c r="C3586">
        <f t="shared" si="57"/>
        <v>5</v>
      </c>
      <c r="D3586"/>
    </row>
    <row r="3587" spans="1:4" ht="16" x14ac:dyDescent="0.2">
      <c r="A3587" s="168">
        <v>42883.458333232782</v>
      </c>
      <c r="B3587" s="171">
        <v>20797.823767566282</v>
      </c>
      <c r="C3587">
        <f t="shared" si="57"/>
        <v>5</v>
      </c>
      <c r="D3587"/>
    </row>
    <row r="3588" spans="1:4" ht="16" x14ac:dyDescent="0.2">
      <c r="A3588" s="169">
        <v>42883.499999899446</v>
      </c>
      <c r="B3588" s="172">
        <v>21025.475773814353</v>
      </c>
      <c r="C3588">
        <f t="shared" si="57"/>
        <v>5</v>
      </c>
      <c r="D3588"/>
    </row>
    <row r="3589" spans="1:4" ht="16" x14ac:dyDescent="0.2">
      <c r="A3589" s="168">
        <v>42883.541666566111</v>
      </c>
      <c r="B3589" s="171">
        <v>21365.712956310999</v>
      </c>
      <c r="C3589">
        <f t="shared" si="57"/>
        <v>5</v>
      </c>
      <c r="D3589"/>
    </row>
    <row r="3590" spans="1:4" ht="16" x14ac:dyDescent="0.2">
      <c r="A3590" s="169">
        <v>42883.583333232775</v>
      </c>
      <c r="B3590" s="172">
        <v>21874.729095901625</v>
      </c>
      <c r="C3590">
        <f t="shared" si="57"/>
        <v>5</v>
      </c>
      <c r="D3590"/>
    </row>
    <row r="3591" spans="1:4" ht="16" x14ac:dyDescent="0.2">
      <c r="A3591" s="168">
        <v>42883.624999899439</v>
      </c>
      <c r="B3591" s="171">
        <v>22617.11776806222</v>
      </c>
      <c r="C3591">
        <f t="shared" si="57"/>
        <v>5</v>
      </c>
      <c r="D3591"/>
    </row>
    <row r="3592" spans="1:4" ht="16" x14ac:dyDescent="0.2">
      <c r="A3592" s="169">
        <v>42883.666666566103</v>
      </c>
      <c r="B3592" s="172">
        <v>23562.543691055394</v>
      </c>
      <c r="C3592">
        <f t="shared" si="57"/>
        <v>5</v>
      </c>
      <c r="D3592"/>
    </row>
    <row r="3593" spans="1:4" ht="16" x14ac:dyDescent="0.2">
      <c r="A3593" s="168">
        <v>42883.708333232767</v>
      </c>
      <c r="B3593" s="171">
        <v>24883.628454880756</v>
      </c>
      <c r="C3593">
        <f t="shared" si="57"/>
        <v>5</v>
      </c>
      <c r="D3593"/>
    </row>
    <row r="3594" spans="1:4" ht="16" x14ac:dyDescent="0.2">
      <c r="A3594" s="169">
        <v>42883.749999899432</v>
      </c>
      <c r="B3594" s="172">
        <v>25838.994174722509</v>
      </c>
      <c r="C3594">
        <f t="shared" si="57"/>
        <v>5</v>
      </c>
      <c r="D3594"/>
    </row>
    <row r="3595" spans="1:4" ht="16" x14ac:dyDescent="0.2">
      <c r="A3595" s="168">
        <v>42883.791666566096</v>
      </c>
      <c r="B3595" s="171">
        <v>26343.894719994441</v>
      </c>
      <c r="C3595">
        <f t="shared" si="57"/>
        <v>5</v>
      </c>
      <c r="D3595"/>
    </row>
    <row r="3596" spans="1:4" ht="16" x14ac:dyDescent="0.2">
      <c r="A3596" s="169">
        <v>42883.83333323276</v>
      </c>
      <c r="B3596" s="172">
        <v>26571.469970458787</v>
      </c>
      <c r="C3596">
        <f t="shared" si="57"/>
        <v>5</v>
      </c>
      <c r="D3596"/>
    </row>
    <row r="3597" spans="1:4" ht="16" x14ac:dyDescent="0.2">
      <c r="A3597" s="168">
        <v>42883.874999899424</v>
      </c>
      <c r="B3597" s="171">
        <v>27107.336718191291</v>
      </c>
      <c r="C3597">
        <f t="shared" si="57"/>
        <v>5</v>
      </c>
      <c r="D3597"/>
    </row>
    <row r="3598" spans="1:4" ht="16" x14ac:dyDescent="0.2">
      <c r="A3598" s="169">
        <v>42883.916666566089</v>
      </c>
      <c r="B3598" s="172">
        <v>26449.189603294599</v>
      </c>
      <c r="C3598">
        <f t="shared" si="57"/>
        <v>5</v>
      </c>
      <c r="D3598"/>
    </row>
    <row r="3599" spans="1:4" ht="16" x14ac:dyDescent="0.2">
      <c r="A3599" s="168">
        <v>42883.958333232753</v>
      </c>
      <c r="B3599" s="171">
        <v>24763.496335509808</v>
      </c>
      <c r="C3599">
        <f t="shared" si="57"/>
        <v>5</v>
      </c>
      <c r="D3599"/>
    </row>
    <row r="3600" spans="1:4" ht="16" x14ac:dyDescent="0.2">
      <c r="A3600" s="169">
        <v>42883.999999899417</v>
      </c>
      <c r="B3600" s="172">
        <v>22948.77538136315</v>
      </c>
      <c r="C3600">
        <f t="shared" si="57"/>
        <v>5</v>
      </c>
      <c r="D3600"/>
    </row>
    <row r="3601" spans="1:4" ht="16" x14ac:dyDescent="0.2">
      <c r="A3601" s="168">
        <v>42884.041666566081</v>
      </c>
      <c r="B3601" s="171">
        <v>21734.897529672333</v>
      </c>
      <c r="C3601">
        <f t="shared" si="57"/>
        <v>5</v>
      </c>
      <c r="D3601"/>
    </row>
    <row r="3602" spans="1:4" ht="16" x14ac:dyDescent="0.2">
      <c r="A3602" s="169">
        <v>42884.083333232746</v>
      </c>
      <c r="B3602" s="172">
        <v>20906.776317585998</v>
      </c>
      <c r="C3602">
        <f t="shared" si="57"/>
        <v>5</v>
      </c>
      <c r="D3602"/>
    </row>
    <row r="3603" spans="1:4" ht="16" x14ac:dyDescent="0.2">
      <c r="A3603" s="168">
        <v>42884.12499989941</v>
      </c>
      <c r="B3603" s="171">
        <v>20216.119490479978</v>
      </c>
      <c r="C3603">
        <f t="shared" si="57"/>
        <v>5</v>
      </c>
      <c r="D3603"/>
    </row>
    <row r="3604" spans="1:4" ht="16" x14ac:dyDescent="0.2">
      <c r="A3604" s="169">
        <v>42884.166666566074</v>
      </c>
      <c r="B3604" s="172">
        <v>19846.628700617617</v>
      </c>
      <c r="C3604">
        <f t="shared" si="57"/>
        <v>5</v>
      </c>
      <c r="D3604"/>
    </row>
    <row r="3605" spans="1:4" ht="16" x14ac:dyDescent="0.2">
      <c r="A3605" s="168">
        <v>42884.208333232738</v>
      </c>
      <c r="B3605" s="171">
        <v>19929.165695838721</v>
      </c>
      <c r="C3605">
        <f t="shared" si="57"/>
        <v>5</v>
      </c>
      <c r="D3605"/>
    </row>
    <row r="3606" spans="1:4" ht="16" x14ac:dyDescent="0.2">
      <c r="A3606" s="169">
        <v>42884.249999899403</v>
      </c>
      <c r="B3606" s="172">
        <v>20303.373685017799</v>
      </c>
      <c r="C3606">
        <f t="shared" si="57"/>
        <v>5</v>
      </c>
      <c r="D3606"/>
    </row>
    <row r="3607" spans="1:4" ht="16" x14ac:dyDescent="0.2">
      <c r="A3607" s="168">
        <v>42884.291666566067</v>
      </c>
      <c r="B3607" s="171">
        <v>20410.369070423934</v>
      </c>
      <c r="C3607">
        <f t="shared" si="57"/>
        <v>5</v>
      </c>
      <c r="D3607"/>
    </row>
    <row r="3608" spans="1:4" ht="16" x14ac:dyDescent="0.2">
      <c r="A3608" s="169">
        <v>42884.333333232731</v>
      </c>
      <c r="B3608" s="172">
        <v>20923.286217137789</v>
      </c>
      <c r="C3608">
        <f t="shared" si="57"/>
        <v>5</v>
      </c>
      <c r="D3608"/>
    </row>
    <row r="3609" spans="1:4" ht="16" x14ac:dyDescent="0.2">
      <c r="A3609" s="168">
        <v>42884.374999899395</v>
      </c>
      <c r="B3609" s="171">
        <v>21568.821279795768</v>
      </c>
      <c r="C3609">
        <f t="shared" si="57"/>
        <v>5</v>
      </c>
      <c r="D3609"/>
    </row>
    <row r="3610" spans="1:4" ht="16" x14ac:dyDescent="0.2">
      <c r="A3610" s="169">
        <v>42884.41666656606</v>
      </c>
      <c r="B3610" s="172">
        <v>22232.265878142243</v>
      </c>
      <c r="C3610">
        <f t="shared" si="57"/>
        <v>5</v>
      </c>
      <c r="D3610"/>
    </row>
    <row r="3611" spans="1:4" ht="16" x14ac:dyDescent="0.2">
      <c r="A3611" s="168">
        <v>42884.458333232724</v>
      </c>
      <c r="B3611" s="171">
        <v>22708.81556693216</v>
      </c>
      <c r="C3611">
        <f t="shared" si="57"/>
        <v>5</v>
      </c>
      <c r="D3611"/>
    </row>
    <row r="3612" spans="1:4" ht="16" x14ac:dyDescent="0.2">
      <c r="A3612" s="169">
        <v>42884.499999899388</v>
      </c>
      <c r="B3612" s="172">
        <v>22924.457619924811</v>
      </c>
      <c r="C3612">
        <f t="shared" si="57"/>
        <v>5</v>
      </c>
      <c r="D3612"/>
    </row>
    <row r="3613" spans="1:4" ht="16" x14ac:dyDescent="0.2">
      <c r="A3613" s="168">
        <v>42884.541666566052</v>
      </c>
      <c r="B3613" s="171">
        <v>23115.82299059612</v>
      </c>
      <c r="C3613">
        <f t="shared" si="57"/>
        <v>5</v>
      </c>
      <c r="D3613"/>
    </row>
    <row r="3614" spans="1:4" ht="16" x14ac:dyDescent="0.2">
      <c r="A3614" s="169">
        <v>42884.583333232717</v>
      </c>
      <c r="B3614" s="172">
        <v>23693.602441665284</v>
      </c>
      <c r="C3614">
        <f t="shared" si="57"/>
        <v>5</v>
      </c>
      <c r="D3614"/>
    </row>
    <row r="3615" spans="1:4" ht="16" x14ac:dyDescent="0.2">
      <c r="A3615" s="168">
        <v>42884.624999899381</v>
      </c>
      <c r="B3615" s="171">
        <v>24527.993401024738</v>
      </c>
      <c r="C3615">
        <f t="shared" si="57"/>
        <v>5</v>
      </c>
      <c r="D3615"/>
    </row>
    <row r="3616" spans="1:4" ht="16" x14ac:dyDescent="0.2">
      <c r="A3616" s="169">
        <v>42884.666666566045</v>
      </c>
      <c r="B3616" s="172">
        <v>25018.464706080522</v>
      </c>
      <c r="C3616">
        <f t="shared" si="57"/>
        <v>5</v>
      </c>
      <c r="D3616"/>
    </row>
    <row r="3617" spans="1:4" ht="16" x14ac:dyDescent="0.2">
      <c r="A3617" s="168">
        <v>42884.708333232709</v>
      </c>
      <c r="B3617" s="171">
        <v>25793.026382520529</v>
      </c>
      <c r="C3617">
        <f t="shared" si="57"/>
        <v>5</v>
      </c>
      <c r="D3617"/>
    </row>
    <row r="3618" spans="1:4" ht="16" x14ac:dyDescent="0.2">
      <c r="A3618" s="169">
        <v>42884.749999899374</v>
      </c>
      <c r="B3618" s="172">
        <v>26804.274850321694</v>
      </c>
      <c r="C3618">
        <f t="shared" si="57"/>
        <v>5</v>
      </c>
      <c r="D3618"/>
    </row>
    <row r="3619" spans="1:4" ht="16" x14ac:dyDescent="0.2">
      <c r="A3619" s="168">
        <v>42884.791666566038</v>
      </c>
      <c r="B3619" s="171">
        <v>27301.555181797918</v>
      </c>
      <c r="C3619">
        <f t="shared" si="57"/>
        <v>5</v>
      </c>
      <c r="D3619"/>
    </row>
    <row r="3620" spans="1:4" ht="16" x14ac:dyDescent="0.2">
      <c r="A3620" s="169">
        <v>42884.833333232702</v>
      </c>
      <c r="B3620" s="172">
        <v>27460.905537392206</v>
      </c>
      <c r="C3620">
        <f t="shared" si="57"/>
        <v>5</v>
      </c>
      <c r="D3620"/>
    </row>
    <row r="3621" spans="1:4" ht="16" x14ac:dyDescent="0.2">
      <c r="A3621" s="168">
        <v>42884.874999899366</v>
      </c>
      <c r="B3621" s="171">
        <v>28108.98367079494</v>
      </c>
      <c r="C3621">
        <f t="shared" si="57"/>
        <v>5</v>
      </c>
      <c r="D3621"/>
    </row>
    <row r="3622" spans="1:4" ht="16" x14ac:dyDescent="0.2">
      <c r="A3622" s="169">
        <v>42884.91666656603</v>
      </c>
      <c r="B3622" s="172">
        <v>27177.95206466029</v>
      </c>
      <c r="C3622">
        <f t="shared" si="57"/>
        <v>5</v>
      </c>
      <c r="D3622"/>
    </row>
    <row r="3623" spans="1:4" ht="16" x14ac:dyDescent="0.2">
      <c r="A3623" s="168">
        <v>42884.958333232695</v>
      </c>
      <c r="B3623" s="171">
        <v>24980.670649959196</v>
      </c>
      <c r="C3623">
        <f t="shared" si="57"/>
        <v>5</v>
      </c>
      <c r="D3623"/>
    </row>
    <row r="3624" spans="1:4" ht="16" x14ac:dyDescent="0.2">
      <c r="A3624" s="169">
        <v>42884.999999899359</v>
      </c>
      <c r="B3624" s="172">
        <v>22967.903562842457</v>
      </c>
      <c r="C3624">
        <f t="shared" si="57"/>
        <v>5</v>
      </c>
      <c r="D3624"/>
    </row>
    <row r="3625" spans="1:4" ht="16" x14ac:dyDescent="0.2">
      <c r="A3625" s="168">
        <v>42885.041666566023</v>
      </c>
      <c r="B3625" s="171">
        <v>21626.999921632749</v>
      </c>
      <c r="C3625">
        <f t="shared" si="57"/>
        <v>5</v>
      </c>
      <c r="D3625"/>
    </row>
    <row r="3626" spans="1:4" ht="16" x14ac:dyDescent="0.2">
      <c r="A3626" s="169">
        <v>42885.083333232687</v>
      </c>
      <c r="B3626" s="172">
        <v>21038.274329109292</v>
      </c>
      <c r="C3626">
        <f t="shared" si="57"/>
        <v>5</v>
      </c>
      <c r="D3626"/>
    </row>
    <row r="3627" spans="1:4" ht="16" x14ac:dyDescent="0.2">
      <c r="A3627" s="168">
        <v>42885.124999899352</v>
      </c>
      <c r="B3627" s="171">
        <v>20583.125947758333</v>
      </c>
      <c r="C3627">
        <f t="shared" si="57"/>
        <v>5</v>
      </c>
      <c r="D3627"/>
    </row>
    <row r="3628" spans="1:4" ht="16" x14ac:dyDescent="0.2">
      <c r="A3628" s="169">
        <v>42885.166666566016</v>
      </c>
      <c r="B3628" s="172">
        <v>20463.702265185646</v>
      </c>
      <c r="C3628">
        <f t="shared" si="57"/>
        <v>5</v>
      </c>
      <c r="D3628"/>
    </row>
    <row r="3629" spans="1:4" ht="16" x14ac:dyDescent="0.2">
      <c r="A3629" s="168">
        <v>42885.20833323268</v>
      </c>
      <c r="B3629" s="171">
        <v>20845.617360836608</v>
      </c>
      <c r="C3629">
        <f t="shared" si="57"/>
        <v>5</v>
      </c>
      <c r="D3629"/>
    </row>
    <row r="3630" spans="1:4" ht="16" x14ac:dyDescent="0.2">
      <c r="A3630" s="169">
        <v>42885.249999899344</v>
      </c>
      <c r="B3630" s="172">
        <v>21844.92015007549</v>
      </c>
      <c r="C3630">
        <f t="shared" si="57"/>
        <v>5</v>
      </c>
      <c r="D3630"/>
    </row>
    <row r="3631" spans="1:4" ht="16" x14ac:dyDescent="0.2">
      <c r="A3631" s="168">
        <v>42885.291666566009</v>
      </c>
      <c r="B3631" s="171">
        <v>23394.620558446422</v>
      </c>
      <c r="C3631">
        <f t="shared" si="57"/>
        <v>5</v>
      </c>
      <c r="D3631"/>
    </row>
    <row r="3632" spans="1:4" ht="16" x14ac:dyDescent="0.2">
      <c r="A3632" s="169">
        <v>42885.333333232673</v>
      </c>
      <c r="B3632" s="172">
        <v>24972.566568535658</v>
      </c>
      <c r="C3632">
        <f t="shared" si="57"/>
        <v>5</v>
      </c>
      <c r="D3632"/>
    </row>
    <row r="3633" spans="1:4" ht="16" x14ac:dyDescent="0.2">
      <c r="A3633" s="168">
        <v>42885.374999899337</v>
      </c>
      <c r="B3633" s="171">
        <v>25846.444893040094</v>
      </c>
      <c r="C3633">
        <f t="shared" si="57"/>
        <v>5</v>
      </c>
      <c r="D3633"/>
    </row>
    <row r="3634" spans="1:4" ht="16" x14ac:dyDescent="0.2">
      <c r="A3634" s="169">
        <v>42885.416666566001</v>
      </c>
      <c r="B3634" s="172">
        <v>26087.62001437568</v>
      </c>
      <c r="C3634">
        <f t="shared" ref="C3634:C3697" si="58">MONTH(A3634)</f>
        <v>5</v>
      </c>
      <c r="D3634"/>
    </row>
    <row r="3635" spans="1:4" ht="16" x14ac:dyDescent="0.2">
      <c r="A3635" s="168">
        <v>42885.458333232666</v>
      </c>
      <c r="B3635" s="171">
        <v>26043.611961703209</v>
      </c>
      <c r="C3635">
        <f t="shared" si="58"/>
        <v>5</v>
      </c>
      <c r="D3635"/>
    </row>
    <row r="3636" spans="1:4" ht="16" x14ac:dyDescent="0.2">
      <c r="A3636" s="169">
        <v>42885.49999989933</v>
      </c>
      <c r="B3636" s="172">
        <v>26057.862976946872</v>
      </c>
      <c r="C3636">
        <f t="shared" si="58"/>
        <v>5</v>
      </c>
      <c r="D3636"/>
    </row>
    <row r="3637" spans="1:4" ht="16" x14ac:dyDescent="0.2">
      <c r="A3637" s="168">
        <v>42885.541666565994</v>
      </c>
      <c r="B3637" s="171">
        <v>26256.954650677519</v>
      </c>
      <c r="C3637">
        <f t="shared" si="58"/>
        <v>5</v>
      </c>
      <c r="D3637"/>
    </row>
    <row r="3638" spans="1:4" ht="16" x14ac:dyDescent="0.2">
      <c r="A3638" s="169">
        <v>42885.583333232658</v>
      </c>
      <c r="B3638" s="172">
        <v>27008.134873888263</v>
      </c>
      <c r="C3638">
        <f t="shared" si="58"/>
        <v>5</v>
      </c>
      <c r="D3638"/>
    </row>
    <row r="3639" spans="1:4" ht="16" x14ac:dyDescent="0.2">
      <c r="A3639" s="168">
        <v>42885.624999899323</v>
      </c>
      <c r="B3639" s="171">
        <v>27363.974793722413</v>
      </c>
      <c r="C3639">
        <f t="shared" si="58"/>
        <v>5</v>
      </c>
      <c r="D3639"/>
    </row>
    <row r="3640" spans="1:4" ht="16" x14ac:dyDescent="0.2">
      <c r="A3640" s="169">
        <v>42885.666666565987</v>
      </c>
      <c r="B3640" s="172">
        <v>27514.5263557535</v>
      </c>
      <c r="C3640">
        <f t="shared" si="58"/>
        <v>5</v>
      </c>
      <c r="D3640"/>
    </row>
    <row r="3641" spans="1:4" ht="16" x14ac:dyDescent="0.2">
      <c r="A3641" s="168">
        <v>42885.708333232651</v>
      </c>
      <c r="B3641" s="171">
        <v>28213.066894996515</v>
      </c>
      <c r="C3641">
        <f t="shared" si="58"/>
        <v>5</v>
      </c>
      <c r="D3641"/>
    </row>
    <row r="3642" spans="1:4" ht="16" x14ac:dyDescent="0.2">
      <c r="A3642" s="169">
        <v>42885.749999899315</v>
      </c>
      <c r="B3642" s="172">
        <v>28536.480775353073</v>
      </c>
      <c r="C3642">
        <f t="shared" si="58"/>
        <v>5</v>
      </c>
      <c r="D3642"/>
    </row>
    <row r="3643" spans="1:4" ht="16" x14ac:dyDescent="0.2">
      <c r="A3643" s="168">
        <v>42885.79166656598</v>
      </c>
      <c r="B3643" s="171">
        <v>28741.442245539063</v>
      </c>
      <c r="C3643">
        <f t="shared" si="58"/>
        <v>5</v>
      </c>
      <c r="D3643"/>
    </row>
    <row r="3644" spans="1:4" ht="16" x14ac:dyDescent="0.2">
      <c r="A3644" s="169">
        <v>42885.833333232644</v>
      </c>
      <c r="B3644" s="172">
        <v>28863.159179167491</v>
      </c>
      <c r="C3644">
        <f t="shared" si="58"/>
        <v>5</v>
      </c>
      <c r="D3644"/>
    </row>
    <row r="3645" spans="1:4" ht="16" x14ac:dyDescent="0.2">
      <c r="A3645" s="168">
        <v>42885.874999899308</v>
      </c>
      <c r="B3645" s="171">
        <v>29463.206363406902</v>
      </c>
      <c r="C3645">
        <f t="shared" si="58"/>
        <v>5</v>
      </c>
      <c r="D3645"/>
    </row>
    <row r="3646" spans="1:4" ht="16" x14ac:dyDescent="0.2">
      <c r="A3646" s="169">
        <v>42885.916666565972</v>
      </c>
      <c r="B3646" s="172">
        <v>28389.723924983184</v>
      </c>
      <c r="C3646">
        <f t="shared" si="58"/>
        <v>5</v>
      </c>
      <c r="D3646"/>
    </row>
    <row r="3647" spans="1:4" ht="16" x14ac:dyDescent="0.2">
      <c r="A3647" s="168">
        <v>42885.958333232637</v>
      </c>
      <c r="B3647" s="171">
        <v>26072.489854550968</v>
      </c>
      <c r="C3647">
        <f t="shared" si="58"/>
        <v>5</v>
      </c>
      <c r="D3647"/>
    </row>
    <row r="3648" spans="1:4" ht="16" x14ac:dyDescent="0.2">
      <c r="A3648" s="169">
        <v>42885.999999899301</v>
      </c>
      <c r="B3648" s="172">
        <v>23930.301096345607</v>
      </c>
      <c r="C3648">
        <f t="shared" si="58"/>
        <v>5</v>
      </c>
      <c r="D3648"/>
    </row>
    <row r="3649" spans="1:4" ht="16" x14ac:dyDescent="0.2">
      <c r="A3649" s="168">
        <v>42886.041666565965</v>
      </c>
      <c r="B3649" s="171">
        <v>22395.35810868246</v>
      </c>
      <c r="C3649">
        <f t="shared" si="58"/>
        <v>5</v>
      </c>
      <c r="D3649"/>
    </row>
    <row r="3650" spans="1:4" ht="16" x14ac:dyDescent="0.2">
      <c r="A3650" s="169">
        <v>42886.083333232629</v>
      </c>
      <c r="B3650" s="172">
        <v>21623.131861323873</v>
      </c>
      <c r="C3650">
        <f t="shared" si="58"/>
        <v>5</v>
      </c>
      <c r="D3650"/>
    </row>
    <row r="3651" spans="1:4" ht="16" x14ac:dyDescent="0.2">
      <c r="A3651" s="168">
        <v>42886.124999899293</v>
      </c>
      <c r="B3651" s="171">
        <v>20999.637085216062</v>
      </c>
      <c r="C3651">
        <f t="shared" si="58"/>
        <v>5</v>
      </c>
      <c r="D3651"/>
    </row>
    <row r="3652" spans="1:4" ht="16" x14ac:dyDescent="0.2">
      <c r="A3652" s="169">
        <v>42886.166666565958</v>
      </c>
      <c r="B3652" s="172">
        <v>20732.277644395796</v>
      </c>
      <c r="C3652">
        <f t="shared" si="58"/>
        <v>5</v>
      </c>
      <c r="D3652"/>
    </row>
    <row r="3653" spans="1:4" ht="16" x14ac:dyDescent="0.2">
      <c r="A3653" s="168">
        <v>42886.208333232622</v>
      </c>
      <c r="B3653" s="171">
        <v>21045.490433814393</v>
      </c>
      <c r="C3653">
        <f t="shared" si="58"/>
        <v>5</v>
      </c>
      <c r="D3653"/>
    </row>
    <row r="3654" spans="1:4" ht="16" x14ac:dyDescent="0.2">
      <c r="A3654" s="169">
        <v>42886.249999899286</v>
      </c>
      <c r="B3654" s="172">
        <v>22194.761421852436</v>
      </c>
      <c r="C3654">
        <f t="shared" si="58"/>
        <v>5</v>
      </c>
      <c r="D3654"/>
    </row>
    <row r="3655" spans="1:4" ht="16" x14ac:dyDescent="0.2">
      <c r="A3655" s="168">
        <v>42886.29166656595</v>
      </c>
      <c r="B3655" s="171">
        <v>23353.495544127236</v>
      </c>
      <c r="C3655">
        <f t="shared" si="58"/>
        <v>5</v>
      </c>
      <c r="D3655"/>
    </row>
    <row r="3656" spans="1:4" ht="16" x14ac:dyDescent="0.2">
      <c r="A3656" s="169">
        <v>42886.333333232615</v>
      </c>
      <c r="B3656" s="172">
        <v>24526.656685266753</v>
      </c>
      <c r="C3656">
        <f t="shared" si="58"/>
        <v>5</v>
      </c>
      <c r="D3656"/>
    </row>
    <row r="3657" spans="1:4" ht="16" x14ac:dyDescent="0.2">
      <c r="A3657" s="168">
        <v>42886.374999899279</v>
      </c>
      <c r="B3657" s="171">
        <v>25398.770930877799</v>
      </c>
      <c r="C3657">
        <f t="shared" si="58"/>
        <v>5</v>
      </c>
      <c r="D3657"/>
    </row>
    <row r="3658" spans="1:4" ht="16" x14ac:dyDescent="0.2">
      <c r="A3658" s="169">
        <v>42886.416666565943</v>
      </c>
      <c r="B3658" s="172">
        <v>25982.3059488258</v>
      </c>
      <c r="C3658">
        <f t="shared" si="58"/>
        <v>5</v>
      </c>
      <c r="D3658"/>
    </row>
    <row r="3659" spans="1:4" ht="16" x14ac:dyDescent="0.2">
      <c r="A3659" s="168">
        <v>42886.458333232607</v>
      </c>
      <c r="B3659" s="171">
        <v>26014.668709779049</v>
      </c>
      <c r="C3659">
        <f t="shared" si="58"/>
        <v>5</v>
      </c>
      <c r="D3659"/>
    </row>
    <row r="3660" spans="1:4" ht="16" x14ac:dyDescent="0.2">
      <c r="A3660" s="169">
        <v>42886.499999899272</v>
      </c>
      <c r="B3660" s="172">
        <v>25960.223841776136</v>
      </c>
      <c r="C3660">
        <f t="shared" si="58"/>
        <v>5</v>
      </c>
      <c r="D3660"/>
    </row>
    <row r="3661" spans="1:4" ht="16" x14ac:dyDescent="0.2">
      <c r="A3661" s="168">
        <v>42886.541666565936</v>
      </c>
      <c r="B3661" s="171">
        <v>26113.57847393685</v>
      </c>
      <c r="C3661">
        <f t="shared" si="58"/>
        <v>5</v>
      </c>
      <c r="D3661"/>
    </row>
    <row r="3662" spans="1:4" ht="16" x14ac:dyDescent="0.2">
      <c r="A3662" s="169">
        <v>42886.5833332326</v>
      </c>
      <c r="B3662" s="172">
        <v>26228.206563924981</v>
      </c>
      <c r="C3662">
        <f t="shared" si="58"/>
        <v>5</v>
      </c>
      <c r="D3662"/>
    </row>
    <row r="3663" spans="1:4" ht="16" x14ac:dyDescent="0.2">
      <c r="A3663" s="168">
        <v>42886.624999899264</v>
      </c>
      <c r="B3663" s="171">
        <v>26464.384920478315</v>
      </c>
      <c r="C3663">
        <f t="shared" si="58"/>
        <v>5</v>
      </c>
      <c r="D3663"/>
    </row>
    <row r="3664" spans="1:4" ht="16" x14ac:dyDescent="0.2">
      <c r="A3664" s="169">
        <v>42886.666666565929</v>
      </c>
      <c r="B3664" s="172">
        <v>26459.501840082696</v>
      </c>
      <c r="C3664">
        <f t="shared" si="58"/>
        <v>5</v>
      </c>
      <c r="D3664"/>
    </row>
    <row r="3665" spans="1:4" ht="16" x14ac:dyDescent="0.2">
      <c r="A3665" s="168">
        <v>42886.708333232593</v>
      </c>
      <c r="B3665" s="171">
        <v>26542.659320686103</v>
      </c>
      <c r="C3665">
        <f t="shared" si="58"/>
        <v>5</v>
      </c>
      <c r="D3665"/>
    </row>
    <row r="3666" spans="1:4" ht="16" x14ac:dyDescent="0.2">
      <c r="A3666" s="169">
        <v>42886.749999899257</v>
      </c>
      <c r="B3666" s="172">
        <v>26699.426098705066</v>
      </c>
      <c r="C3666">
        <f t="shared" si="58"/>
        <v>5</v>
      </c>
      <c r="D3666"/>
    </row>
    <row r="3667" spans="1:4" ht="16" x14ac:dyDescent="0.2">
      <c r="A3667" s="168">
        <v>42886.791666565921</v>
      </c>
      <c r="B3667" s="171">
        <v>27328.399391924217</v>
      </c>
      <c r="C3667">
        <f t="shared" si="58"/>
        <v>5</v>
      </c>
      <c r="D3667"/>
    </row>
    <row r="3668" spans="1:4" ht="16" x14ac:dyDescent="0.2">
      <c r="A3668" s="169">
        <v>42886.833333232586</v>
      </c>
      <c r="B3668" s="172">
        <v>27783.436373220633</v>
      </c>
      <c r="C3668">
        <f t="shared" si="58"/>
        <v>5</v>
      </c>
      <c r="D3668"/>
    </row>
    <row r="3669" spans="1:4" ht="16" x14ac:dyDescent="0.2">
      <c r="A3669" s="168">
        <v>42886.87499989925</v>
      </c>
      <c r="B3669" s="171">
        <v>28617.119426425346</v>
      </c>
      <c r="C3669">
        <f t="shared" si="58"/>
        <v>5</v>
      </c>
      <c r="D3669"/>
    </row>
    <row r="3670" spans="1:4" ht="16" x14ac:dyDescent="0.2">
      <c r="A3670" s="169">
        <v>42886.916666565914</v>
      </c>
      <c r="B3670" s="172">
        <v>27831.697453620865</v>
      </c>
      <c r="C3670">
        <f t="shared" si="58"/>
        <v>5</v>
      </c>
      <c r="D3670"/>
    </row>
    <row r="3671" spans="1:4" ht="16" x14ac:dyDescent="0.2">
      <c r="A3671" s="168">
        <v>42886.958333232578</v>
      </c>
      <c r="B3671" s="171">
        <v>25666.272845267216</v>
      </c>
      <c r="C3671">
        <f t="shared" si="58"/>
        <v>5</v>
      </c>
      <c r="D3671"/>
    </row>
    <row r="3672" spans="1:4" ht="16" x14ac:dyDescent="0.2">
      <c r="A3672" s="169">
        <v>42886.999999899243</v>
      </c>
      <c r="B3672" s="172">
        <v>23489.602951722045</v>
      </c>
      <c r="C3672">
        <f t="shared" si="58"/>
        <v>6</v>
      </c>
      <c r="D3672"/>
    </row>
    <row r="3673" spans="1:4" ht="16" x14ac:dyDescent="0.2">
      <c r="A3673" s="168">
        <v>42887.041666565907</v>
      </c>
      <c r="B3673" s="171">
        <v>22305.574281211859</v>
      </c>
      <c r="C3673">
        <f t="shared" si="58"/>
        <v>6</v>
      </c>
      <c r="D3673"/>
    </row>
    <row r="3674" spans="1:4" ht="16" x14ac:dyDescent="0.2">
      <c r="A3674" s="169">
        <v>42887.083333232571</v>
      </c>
      <c r="B3674" s="172">
        <v>22009.326481468561</v>
      </c>
      <c r="C3674">
        <f t="shared" si="58"/>
        <v>6</v>
      </c>
      <c r="D3674"/>
    </row>
    <row r="3675" spans="1:4" ht="16" x14ac:dyDescent="0.2">
      <c r="A3675" s="168">
        <v>42887.124999899235</v>
      </c>
      <c r="B3675" s="171">
        <v>21417.057071998574</v>
      </c>
      <c r="C3675">
        <f t="shared" si="58"/>
        <v>6</v>
      </c>
      <c r="D3675"/>
    </row>
    <row r="3676" spans="1:4" ht="16" x14ac:dyDescent="0.2">
      <c r="A3676" s="169">
        <v>42887.1666665659</v>
      </c>
      <c r="B3676" s="172">
        <v>21256.52256557659</v>
      </c>
      <c r="C3676">
        <f t="shared" si="58"/>
        <v>6</v>
      </c>
      <c r="D3676"/>
    </row>
    <row r="3677" spans="1:4" ht="16" x14ac:dyDescent="0.2">
      <c r="A3677" s="168">
        <v>42887.208333232564</v>
      </c>
      <c r="B3677" s="171">
        <v>21559.611599268606</v>
      </c>
      <c r="C3677">
        <f t="shared" si="58"/>
        <v>6</v>
      </c>
      <c r="D3677"/>
    </row>
    <row r="3678" spans="1:4" ht="16" x14ac:dyDescent="0.2">
      <c r="A3678" s="169">
        <v>42887.249999899228</v>
      </c>
      <c r="B3678" s="172">
        <v>22557.466452740482</v>
      </c>
      <c r="C3678">
        <f t="shared" si="58"/>
        <v>6</v>
      </c>
      <c r="D3678"/>
    </row>
    <row r="3679" spans="1:4" ht="16" x14ac:dyDescent="0.2">
      <c r="A3679" s="168">
        <v>42887.291666565892</v>
      </c>
      <c r="B3679" s="171">
        <v>23899.932100910311</v>
      </c>
      <c r="C3679">
        <f t="shared" si="58"/>
        <v>6</v>
      </c>
      <c r="D3679"/>
    </row>
    <row r="3680" spans="1:4" ht="16" x14ac:dyDescent="0.2">
      <c r="A3680" s="169">
        <v>42887.333333232556</v>
      </c>
      <c r="B3680" s="172">
        <v>25495.367658018054</v>
      </c>
      <c r="C3680">
        <f t="shared" si="58"/>
        <v>6</v>
      </c>
      <c r="D3680"/>
    </row>
    <row r="3681" spans="1:4" ht="16" x14ac:dyDescent="0.2">
      <c r="A3681" s="168">
        <v>42887.374999899221</v>
      </c>
      <c r="B3681" s="171">
        <v>26001.746467788194</v>
      </c>
      <c r="C3681">
        <f t="shared" si="58"/>
        <v>6</v>
      </c>
      <c r="D3681"/>
    </row>
    <row r="3682" spans="1:4" ht="16" x14ac:dyDescent="0.2">
      <c r="A3682" s="169">
        <v>42887.416666565885</v>
      </c>
      <c r="B3682" s="172">
        <v>26108.686393343418</v>
      </c>
      <c r="C3682">
        <f t="shared" si="58"/>
        <v>6</v>
      </c>
      <c r="D3682"/>
    </row>
    <row r="3683" spans="1:4" ht="16" x14ac:dyDescent="0.2">
      <c r="A3683" s="168">
        <v>42887.458333232549</v>
      </c>
      <c r="B3683" s="171">
        <v>26218.381839480804</v>
      </c>
      <c r="C3683">
        <f t="shared" si="58"/>
        <v>6</v>
      </c>
      <c r="D3683"/>
    </row>
    <row r="3684" spans="1:4" ht="16" x14ac:dyDescent="0.2">
      <c r="A3684" s="169">
        <v>42887.499999899213</v>
      </c>
      <c r="B3684" s="172">
        <v>26319.422929512286</v>
      </c>
      <c r="C3684">
        <f t="shared" si="58"/>
        <v>6</v>
      </c>
      <c r="D3684"/>
    </row>
    <row r="3685" spans="1:4" ht="16" x14ac:dyDescent="0.2">
      <c r="A3685" s="168">
        <v>42887.541666565878</v>
      </c>
      <c r="B3685" s="171">
        <v>26454.240931169588</v>
      </c>
      <c r="C3685">
        <f t="shared" si="58"/>
        <v>6</v>
      </c>
      <c r="D3685"/>
    </row>
    <row r="3686" spans="1:4" ht="16" x14ac:dyDescent="0.2">
      <c r="A3686" s="169">
        <v>42887.583333232542</v>
      </c>
      <c r="B3686" s="172">
        <v>26860.176489126938</v>
      </c>
      <c r="C3686">
        <f t="shared" si="58"/>
        <v>6</v>
      </c>
      <c r="D3686"/>
    </row>
    <row r="3687" spans="1:4" ht="16" x14ac:dyDescent="0.2">
      <c r="A3687" s="168">
        <v>42887.624999899206</v>
      </c>
      <c r="B3687" s="171">
        <v>27447.017257370553</v>
      </c>
      <c r="C3687">
        <f t="shared" si="58"/>
        <v>6</v>
      </c>
      <c r="D3687"/>
    </row>
    <row r="3688" spans="1:4" ht="16" x14ac:dyDescent="0.2">
      <c r="A3688" s="169">
        <v>42887.66666656587</v>
      </c>
      <c r="B3688" s="172">
        <v>28237.416976895689</v>
      </c>
      <c r="C3688">
        <f t="shared" si="58"/>
        <v>6</v>
      </c>
      <c r="D3688"/>
    </row>
    <row r="3689" spans="1:4" ht="16" x14ac:dyDescent="0.2">
      <c r="A3689" s="168">
        <v>42887.708333232535</v>
      </c>
      <c r="B3689" s="171">
        <v>28789.456835692574</v>
      </c>
      <c r="C3689">
        <f t="shared" si="58"/>
        <v>6</v>
      </c>
      <c r="D3689"/>
    </row>
    <row r="3690" spans="1:4" ht="16" x14ac:dyDescent="0.2">
      <c r="A3690" s="169">
        <v>42887.749999899199</v>
      </c>
      <c r="B3690" s="172">
        <v>29101.692689716343</v>
      </c>
      <c r="C3690">
        <f t="shared" si="58"/>
        <v>6</v>
      </c>
      <c r="D3690"/>
    </row>
    <row r="3691" spans="1:4" ht="16" x14ac:dyDescent="0.2">
      <c r="A3691" s="168">
        <v>42887.791666565863</v>
      </c>
      <c r="B3691" s="171">
        <v>29222.952819951301</v>
      </c>
      <c r="C3691">
        <f t="shared" si="58"/>
        <v>6</v>
      </c>
      <c r="D3691"/>
    </row>
    <row r="3692" spans="1:4" ht="16" x14ac:dyDescent="0.2">
      <c r="A3692" s="169">
        <v>42887.833333232527</v>
      </c>
      <c r="B3692" s="172">
        <v>29320.967489141713</v>
      </c>
      <c r="C3692">
        <f t="shared" si="58"/>
        <v>6</v>
      </c>
      <c r="D3692"/>
    </row>
    <row r="3693" spans="1:4" ht="16" x14ac:dyDescent="0.2">
      <c r="A3693" s="168">
        <v>42887.874999899192</v>
      </c>
      <c r="B3693" s="171">
        <v>29729.779077201809</v>
      </c>
      <c r="C3693">
        <f t="shared" si="58"/>
        <v>6</v>
      </c>
      <c r="D3693"/>
    </row>
    <row r="3694" spans="1:4" ht="16" x14ac:dyDescent="0.2">
      <c r="A3694" s="169">
        <v>42887.916666565856</v>
      </c>
      <c r="B3694" s="172">
        <v>28936.325850008037</v>
      </c>
      <c r="C3694">
        <f t="shared" si="58"/>
        <v>6</v>
      </c>
      <c r="D3694"/>
    </row>
    <row r="3695" spans="1:4" ht="16" x14ac:dyDescent="0.2">
      <c r="A3695" s="168">
        <v>42887.95833323252</v>
      </c>
      <c r="B3695" s="171">
        <v>26655.993523959551</v>
      </c>
      <c r="C3695">
        <f t="shared" si="58"/>
        <v>6</v>
      </c>
      <c r="D3695"/>
    </row>
    <row r="3696" spans="1:4" ht="16" x14ac:dyDescent="0.2">
      <c r="A3696" s="169">
        <v>42887.999999899184</v>
      </c>
      <c r="B3696" s="172">
        <v>24434.355777829587</v>
      </c>
      <c r="C3696">
        <f t="shared" si="58"/>
        <v>6</v>
      </c>
      <c r="D3696"/>
    </row>
    <row r="3697" spans="1:4" ht="16" x14ac:dyDescent="0.2">
      <c r="A3697" s="168">
        <v>42888.041666565849</v>
      </c>
      <c r="B3697" s="171">
        <v>23320.31051745432</v>
      </c>
      <c r="C3697">
        <f t="shared" si="58"/>
        <v>6</v>
      </c>
      <c r="D3697"/>
    </row>
    <row r="3698" spans="1:4" ht="16" x14ac:dyDescent="0.2">
      <c r="A3698" s="169">
        <v>42888.083333232513</v>
      </c>
      <c r="B3698" s="172">
        <v>22733.085998470793</v>
      </c>
      <c r="C3698">
        <f t="shared" ref="C3698:C3761" si="59">MONTH(A3698)</f>
        <v>6</v>
      </c>
      <c r="D3698"/>
    </row>
    <row r="3699" spans="1:4" ht="16" x14ac:dyDescent="0.2">
      <c r="A3699" s="168">
        <v>42888.124999899177</v>
      </c>
      <c r="B3699" s="171">
        <v>22123.775888737408</v>
      </c>
      <c r="C3699">
        <f t="shared" si="59"/>
        <v>6</v>
      </c>
      <c r="D3699"/>
    </row>
    <row r="3700" spans="1:4" ht="16" x14ac:dyDescent="0.2">
      <c r="A3700" s="169">
        <v>42888.166666565841</v>
      </c>
      <c r="B3700" s="172">
        <v>21814.709518868593</v>
      </c>
      <c r="C3700">
        <f t="shared" si="59"/>
        <v>6</v>
      </c>
      <c r="D3700"/>
    </row>
    <row r="3701" spans="1:4" ht="16" x14ac:dyDescent="0.2">
      <c r="A3701" s="168">
        <v>42888.208333232506</v>
      </c>
      <c r="B3701" s="171">
        <v>21932.882052683832</v>
      </c>
      <c r="C3701">
        <f t="shared" si="59"/>
        <v>6</v>
      </c>
      <c r="D3701"/>
    </row>
    <row r="3702" spans="1:4" ht="16" x14ac:dyDescent="0.2">
      <c r="A3702" s="169">
        <v>42888.24999989917</v>
      </c>
      <c r="B3702" s="172">
        <v>22561.394555616636</v>
      </c>
      <c r="C3702">
        <f t="shared" si="59"/>
        <v>6</v>
      </c>
      <c r="D3702"/>
    </row>
    <row r="3703" spans="1:4" ht="16" x14ac:dyDescent="0.2">
      <c r="A3703" s="168">
        <v>42888.291666565834</v>
      </c>
      <c r="B3703" s="171">
        <v>23884.754803090644</v>
      </c>
      <c r="C3703">
        <f t="shared" si="59"/>
        <v>6</v>
      </c>
      <c r="D3703"/>
    </row>
    <row r="3704" spans="1:4" ht="16" x14ac:dyDescent="0.2">
      <c r="A3704" s="169">
        <v>42888.333333232498</v>
      </c>
      <c r="B3704" s="172">
        <v>25462.612437270102</v>
      </c>
      <c r="C3704">
        <f t="shared" si="59"/>
        <v>6</v>
      </c>
      <c r="D3704"/>
    </row>
    <row r="3705" spans="1:4" ht="16" x14ac:dyDescent="0.2">
      <c r="A3705" s="168">
        <v>42888.374999899163</v>
      </c>
      <c r="B3705" s="171">
        <v>26410.122173088988</v>
      </c>
      <c r="C3705">
        <f t="shared" si="59"/>
        <v>6</v>
      </c>
      <c r="D3705"/>
    </row>
    <row r="3706" spans="1:4" ht="16" x14ac:dyDescent="0.2">
      <c r="A3706" s="169">
        <v>42888.416666565827</v>
      </c>
      <c r="B3706" s="172">
        <v>26810.350000100021</v>
      </c>
      <c r="C3706">
        <f t="shared" si="59"/>
        <v>6</v>
      </c>
      <c r="D3706"/>
    </row>
    <row r="3707" spans="1:4" ht="16" x14ac:dyDescent="0.2">
      <c r="A3707" s="168">
        <v>42888.458333232491</v>
      </c>
      <c r="B3707" s="171">
        <v>27389.216241335496</v>
      </c>
      <c r="C3707">
        <f t="shared" si="59"/>
        <v>6</v>
      </c>
      <c r="D3707"/>
    </row>
    <row r="3708" spans="1:4" ht="16" x14ac:dyDescent="0.2">
      <c r="A3708" s="169">
        <v>42888.499999899155</v>
      </c>
      <c r="B3708" s="172">
        <v>27701.094811315561</v>
      </c>
      <c r="C3708">
        <f t="shared" si="59"/>
        <v>6</v>
      </c>
      <c r="D3708"/>
    </row>
    <row r="3709" spans="1:4" ht="16" x14ac:dyDescent="0.2">
      <c r="A3709" s="168">
        <v>42888.541666565819</v>
      </c>
      <c r="B3709" s="171">
        <v>28173.090606865931</v>
      </c>
      <c r="C3709">
        <f t="shared" si="59"/>
        <v>6</v>
      </c>
      <c r="D3709"/>
    </row>
    <row r="3710" spans="1:4" ht="16" x14ac:dyDescent="0.2">
      <c r="A3710" s="169">
        <v>42888.583333232484</v>
      </c>
      <c r="B3710" s="172">
        <v>29120.897641817348</v>
      </c>
      <c r="C3710">
        <f t="shared" si="59"/>
        <v>6</v>
      </c>
      <c r="D3710"/>
    </row>
    <row r="3711" spans="1:4" ht="16" x14ac:dyDescent="0.2">
      <c r="A3711" s="168">
        <v>42888.624999899148</v>
      </c>
      <c r="B3711" s="171">
        <v>30078.965151488501</v>
      </c>
      <c r="C3711">
        <f t="shared" si="59"/>
        <v>6</v>
      </c>
      <c r="D3711"/>
    </row>
    <row r="3712" spans="1:4" ht="16" x14ac:dyDescent="0.2">
      <c r="A3712" s="169">
        <v>42888.666666565812</v>
      </c>
      <c r="B3712" s="172">
        <v>31179.651883226939</v>
      </c>
      <c r="C3712">
        <f t="shared" si="59"/>
        <v>6</v>
      </c>
      <c r="D3712"/>
    </row>
    <row r="3713" spans="1:4" ht="16" x14ac:dyDescent="0.2">
      <c r="A3713" s="168">
        <v>42888.708333232476</v>
      </c>
      <c r="B3713" s="171">
        <v>32017.197975776693</v>
      </c>
      <c r="C3713">
        <f t="shared" si="59"/>
        <v>6</v>
      </c>
      <c r="D3713"/>
    </row>
    <row r="3714" spans="1:4" ht="16" x14ac:dyDescent="0.2">
      <c r="A3714" s="169">
        <v>42888.749999899141</v>
      </c>
      <c r="B3714" s="172">
        <v>32462.61698877842</v>
      </c>
      <c r="C3714">
        <f t="shared" si="59"/>
        <v>6</v>
      </c>
      <c r="D3714"/>
    </row>
    <row r="3715" spans="1:4" ht="16" x14ac:dyDescent="0.2">
      <c r="A3715" s="168">
        <v>42888.791666565805</v>
      </c>
      <c r="B3715" s="171">
        <v>32270.253573943301</v>
      </c>
      <c r="C3715">
        <f t="shared" si="59"/>
        <v>6</v>
      </c>
      <c r="D3715"/>
    </row>
    <row r="3716" spans="1:4" ht="16" x14ac:dyDescent="0.2">
      <c r="A3716" s="169">
        <v>42888.833333232469</v>
      </c>
      <c r="B3716" s="172">
        <v>31742.748765286811</v>
      </c>
      <c r="C3716">
        <f t="shared" si="59"/>
        <v>6</v>
      </c>
      <c r="D3716"/>
    </row>
    <row r="3717" spans="1:4" ht="16" x14ac:dyDescent="0.2">
      <c r="A3717" s="168">
        <v>42888.874999899133</v>
      </c>
      <c r="B3717" s="171">
        <v>31645.042170321991</v>
      </c>
      <c r="C3717">
        <f t="shared" si="59"/>
        <v>6</v>
      </c>
      <c r="D3717"/>
    </row>
    <row r="3718" spans="1:4" ht="16" x14ac:dyDescent="0.2">
      <c r="A3718" s="169">
        <v>42888.916666565798</v>
      </c>
      <c r="B3718" s="172">
        <v>30557.82035320047</v>
      </c>
      <c r="C3718">
        <f t="shared" si="59"/>
        <v>6</v>
      </c>
      <c r="D3718"/>
    </row>
    <row r="3719" spans="1:4" ht="16" x14ac:dyDescent="0.2">
      <c r="A3719" s="168">
        <v>42888.958333232462</v>
      </c>
      <c r="B3719" s="171">
        <v>28366.159116335893</v>
      </c>
      <c r="C3719">
        <f t="shared" si="59"/>
        <v>6</v>
      </c>
      <c r="D3719"/>
    </row>
    <row r="3720" spans="1:4" ht="16" x14ac:dyDescent="0.2">
      <c r="A3720" s="169">
        <v>42888.999999899126</v>
      </c>
      <c r="B3720" s="172">
        <v>25953.746646879546</v>
      </c>
      <c r="C3720">
        <f t="shared" si="59"/>
        <v>6</v>
      </c>
      <c r="D3720"/>
    </row>
    <row r="3721" spans="1:4" ht="16" x14ac:dyDescent="0.2">
      <c r="A3721" s="168">
        <v>42889.04166656579</v>
      </c>
      <c r="B3721" s="171">
        <v>24122.400361000862</v>
      </c>
      <c r="C3721">
        <f t="shared" si="59"/>
        <v>6</v>
      </c>
      <c r="D3721"/>
    </row>
    <row r="3722" spans="1:4" ht="16" x14ac:dyDescent="0.2">
      <c r="A3722" s="169">
        <v>42889.083333232455</v>
      </c>
      <c r="B3722" s="172">
        <v>22909.548971946628</v>
      </c>
      <c r="C3722">
        <f t="shared" si="59"/>
        <v>6</v>
      </c>
      <c r="D3722"/>
    </row>
    <row r="3723" spans="1:4" ht="16" x14ac:dyDescent="0.2">
      <c r="A3723" s="168">
        <v>42889.124999899119</v>
      </c>
      <c r="B3723" s="171">
        <v>22096.41682201123</v>
      </c>
      <c r="C3723">
        <f t="shared" si="59"/>
        <v>6</v>
      </c>
      <c r="D3723"/>
    </row>
    <row r="3724" spans="1:4" ht="16" x14ac:dyDescent="0.2">
      <c r="A3724" s="169">
        <v>42889.166666565783</v>
      </c>
      <c r="B3724" s="172">
        <v>21594.650299018802</v>
      </c>
      <c r="C3724">
        <f t="shared" si="59"/>
        <v>6</v>
      </c>
      <c r="D3724"/>
    </row>
    <row r="3725" spans="1:4" ht="16" x14ac:dyDescent="0.2">
      <c r="A3725" s="168">
        <v>42889.208333232447</v>
      </c>
      <c r="B3725" s="171">
        <v>21499.895195469773</v>
      </c>
      <c r="C3725">
        <f t="shared" si="59"/>
        <v>6</v>
      </c>
      <c r="D3725"/>
    </row>
    <row r="3726" spans="1:4" ht="16" x14ac:dyDescent="0.2">
      <c r="A3726" s="169">
        <v>42889.249999899112</v>
      </c>
      <c r="B3726" s="172">
        <v>21719.572867112674</v>
      </c>
      <c r="C3726">
        <f t="shared" si="59"/>
        <v>6</v>
      </c>
      <c r="D3726"/>
    </row>
    <row r="3727" spans="1:4" ht="16" x14ac:dyDescent="0.2">
      <c r="A3727" s="168">
        <v>42889.291666565776</v>
      </c>
      <c r="B3727" s="171">
        <v>21944.160527538806</v>
      </c>
      <c r="C3727">
        <f t="shared" si="59"/>
        <v>6</v>
      </c>
      <c r="D3727"/>
    </row>
    <row r="3728" spans="1:4" ht="16" x14ac:dyDescent="0.2">
      <c r="A3728" s="169">
        <v>42889.33333323244</v>
      </c>
      <c r="B3728" s="172">
        <v>22839.503146978765</v>
      </c>
      <c r="C3728">
        <f t="shared" si="59"/>
        <v>6</v>
      </c>
      <c r="D3728"/>
    </row>
    <row r="3729" spans="1:4" ht="16" x14ac:dyDescent="0.2">
      <c r="A3729" s="168">
        <v>42889.374999899104</v>
      </c>
      <c r="B3729" s="171">
        <v>23538.573121740355</v>
      </c>
      <c r="C3729">
        <f t="shared" si="59"/>
        <v>6</v>
      </c>
      <c r="D3729"/>
    </row>
    <row r="3730" spans="1:4" ht="16" x14ac:dyDescent="0.2">
      <c r="A3730" s="169">
        <v>42889.416666565769</v>
      </c>
      <c r="B3730" s="172">
        <v>24300.946435266724</v>
      </c>
      <c r="C3730">
        <f t="shared" si="59"/>
        <v>6</v>
      </c>
      <c r="D3730"/>
    </row>
    <row r="3731" spans="1:4" ht="16" x14ac:dyDescent="0.2">
      <c r="A3731" s="168">
        <v>42889.458333232433</v>
      </c>
      <c r="B3731" s="171">
        <v>25168.925930944704</v>
      </c>
      <c r="C3731">
        <f t="shared" si="59"/>
        <v>6</v>
      </c>
      <c r="D3731"/>
    </row>
    <row r="3732" spans="1:4" ht="16" x14ac:dyDescent="0.2">
      <c r="A3732" s="169">
        <v>42889.499999899097</v>
      </c>
      <c r="B3732" s="172">
        <v>25994.875620809329</v>
      </c>
      <c r="C3732">
        <f t="shared" si="59"/>
        <v>6</v>
      </c>
      <c r="D3732"/>
    </row>
    <row r="3733" spans="1:4" ht="16" x14ac:dyDescent="0.2">
      <c r="A3733" s="168">
        <v>42889.541666565761</v>
      </c>
      <c r="B3733" s="171">
        <v>26848.034411813875</v>
      </c>
      <c r="C3733">
        <f t="shared" si="59"/>
        <v>6</v>
      </c>
      <c r="D3733"/>
    </row>
    <row r="3734" spans="1:4" ht="16" x14ac:dyDescent="0.2">
      <c r="A3734" s="169">
        <v>42889.583333232426</v>
      </c>
      <c r="B3734" s="172">
        <v>27648.594118206096</v>
      </c>
      <c r="C3734">
        <f t="shared" si="59"/>
        <v>6</v>
      </c>
      <c r="D3734"/>
    </row>
    <row r="3735" spans="1:4" ht="16" x14ac:dyDescent="0.2">
      <c r="A3735" s="168">
        <v>42889.62499989909</v>
      </c>
      <c r="B3735" s="171">
        <v>28187.407728692237</v>
      </c>
      <c r="C3735">
        <f t="shared" si="59"/>
        <v>6</v>
      </c>
      <c r="D3735"/>
    </row>
    <row r="3736" spans="1:4" ht="16" x14ac:dyDescent="0.2">
      <c r="A3736" s="169">
        <v>42889.666666565754</v>
      </c>
      <c r="B3736" s="172">
        <v>28820.843881884779</v>
      </c>
      <c r="C3736">
        <f t="shared" si="59"/>
        <v>6</v>
      </c>
      <c r="D3736"/>
    </row>
    <row r="3737" spans="1:4" ht="16" x14ac:dyDescent="0.2">
      <c r="A3737" s="168">
        <v>42889.708333232418</v>
      </c>
      <c r="B3737" s="171">
        <v>29847.497330278802</v>
      </c>
      <c r="C3737">
        <f t="shared" si="59"/>
        <v>6</v>
      </c>
      <c r="D3737"/>
    </row>
    <row r="3738" spans="1:4" ht="16" x14ac:dyDescent="0.2">
      <c r="A3738" s="169">
        <v>42889.749999899082</v>
      </c>
      <c r="B3738" s="172">
        <v>30574.601659753655</v>
      </c>
      <c r="C3738">
        <f t="shared" si="59"/>
        <v>6</v>
      </c>
      <c r="D3738"/>
    </row>
    <row r="3739" spans="1:4" ht="16" x14ac:dyDescent="0.2">
      <c r="A3739" s="168">
        <v>42889.791666565747</v>
      </c>
      <c r="B3739" s="171">
        <v>30677.007269067293</v>
      </c>
      <c r="C3739">
        <f t="shared" si="59"/>
        <v>6</v>
      </c>
      <c r="D3739"/>
    </row>
    <row r="3740" spans="1:4" ht="16" x14ac:dyDescent="0.2">
      <c r="A3740" s="169">
        <v>42889.833333232411</v>
      </c>
      <c r="B3740" s="172">
        <v>30437.781486837292</v>
      </c>
      <c r="C3740">
        <f t="shared" si="59"/>
        <v>6</v>
      </c>
      <c r="D3740"/>
    </row>
    <row r="3741" spans="1:4" ht="16" x14ac:dyDescent="0.2">
      <c r="A3741" s="168">
        <v>42889.874999899075</v>
      </c>
      <c r="B3741" s="171">
        <v>30357.498475550703</v>
      </c>
      <c r="C3741">
        <f t="shared" si="59"/>
        <v>6</v>
      </c>
      <c r="D3741"/>
    </row>
    <row r="3742" spans="1:4" ht="16" x14ac:dyDescent="0.2">
      <c r="A3742" s="169">
        <v>42889.916666565739</v>
      </c>
      <c r="B3742" s="172">
        <v>29430.010050445962</v>
      </c>
      <c r="C3742">
        <f t="shared" si="59"/>
        <v>6</v>
      </c>
      <c r="D3742"/>
    </row>
    <row r="3743" spans="1:4" ht="16" x14ac:dyDescent="0.2">
      <c r="A3743" s="168">
        <v>42889.958333232404</v>
      </c>
      <c r="B3743" s="171">
        <v>27454.732254493585</v>
      </c>
      <c r="C3743">
        <f t="shared" si="59"/>
        <v>6</v>
      </c>
      <c r="D3743"/>
    </row>
    <row r="3744" spans="1:4" ht="16" x14ac:dyDescent="0.2">
      <c r="A3744" s="169">
        <v>42889.999999899068</v>
      </c>
      <c r="B3744" s="172">
        <v>25288.590117311087</v>
      </c>
      <c r="C3744">
        <f t="shared" si="59"/>
        <v>6</v>
      </c>
      <c r="D3744"/>
    </row>
    <row r="3745" spans="1:4" ht="16" x14ac:dyDescent="0.2">
      <c r="A3745" s="168">
        <v>42890.041666565732</v>
      </c>
      <c r="B3745" s="171">
        <v>23644.509730142338</v>
      </c>
      <c r="C3745">
        <f t="shared" si="59"/>
        <v>6</v>
      </c>
      <c r="D3745"/>
    </row>
    <row r="3746" spans="1:4" ht="16" x14ac:dyDescent="0.2">
      <c r="A3746" s="169">
        <v>42890.083333232396</v>
      </c>
      <c r="B3746" s="172">
        <v>22386.540056098765</v>
      </c>
      <c r="C3746">
        <f t="shared" si="59"/>
        <v>6</v>
      </c>
      <c r="D3746"/>
    </row>
    <row r="3747" spans="1:4" ht="16" x14ac:dyDescent="0.2">
      <c r="A3747" s="168">
        <v>42890.124999899061</v>
      </c>
      <c r="B3747" s="171">
        <v>21508.49831074871</v>
      </c>
      <c r="C3747">
        <f t="shared" si="59"/>
        <v>6</v>
      </c>
      <c r="D3747"/>
    </row>
    <row r="3748" spans="1:4" ht="16" x14ac:dyDescent="0.2">
      <c r="A3748" s="169">
        <v>42890.166666565725</v>
      </c>
      <c r="B3748" s="172">
        <v>21025.16741886672</v>
      </c>
      <c r="C3748">
        <f t="shared" si="59"/>
        <v>6</v>
      </c>
      <c r="D3748"/>
    </row>
    <row r="3749" spans="1:4" ht="16" x14ac:dyDescent="0.2">
      <c r="A3749" s="168">
        <v>42890.208333232389</v>
      </c>
      <c r="B3749" s="171">
        <v>20902.412704838582</v>
      </c>
      <c r="C3749">
        <f t="shared" si="59"/>
        <v>6</v>
      </c>
      <c r="D3749"/>
    </row>
    <row r="3750" spans="1:4" ht="16" x14ac:dyDescent="0.2">
      <c r="A3750" s="169">
        <v>42890.249999899053</v>
      </c>
      <c r="B3750" s="172">
        <v>20820.635439666501</v>
      </c>
      <c r="C3750">
        <f t="shared" si="59"/>
        <v>6</v>
      </c>
      <c r="D3750"/>
    </row>
    <row r="3751" spans="1:4" ht="16" x14ac:dyDescent="0.2">
      <c r="A3751" s="168">
        <v>42890.291666565718</v>
      </c>
      <c r="B3751" s="171">
        <v>20528.299911936043</v>
      </c>
      <c r="C3751">
        <f t="shared" si="59"/>
        <v>6</v>
      </c>
      <c r="D3751"/>
    </row>
    <row r="3752" spans="1:4" ht="16" x14ac:dyDescent="0.2">
      <c r="A3752" s="169">
        <v>42890.333333232382</v>
      </c>
      <c r="B3752" s="172">
        <v>21292.799473638195</v>
      </c>
      <c r="C3752">
        <f t="shared" si="59"/>
        <v>6</v>
      </c>
      <c r="D3752"/>
    </row>
    <row r="3753" spans="1:4" ht="16" x14ac:dyDescent="0.2">
      <c r="A3753" s="168">
        <v>42890.374999899046</v>
      </c>
      <c r="B3753" s="171">
        <v>22131.615901847043</v>
      </c>
      <c r="C3753">
        <f t="shared" si="59"/>
        <v>6</v>
      </c>
      <c r="D3753"/>
    </row>
    <row r="3754" spans="1:4" ht="16" x14ac:dyDescent="0.2">
      <c r="A3754" s="169">
        <v>42890.41666656571</v>
      </c>
      <c r="B3754" s="172">
        <v>22679.230680979184</v>
      </c>
      <c r="C3754">
        <f t="shared" si="59"/>
        <v>6</v>
      </c>
      <c r="D3754"/>
    </row>
    <row r="3755" spans="1:4" ht="16" x14ac:dyDescent="0.2">
      <c r="A3755" s="168">
        <v>42890.458333232375</v>
      </c>
      <c r="B3755" s="171">
        <v>23190.10607700438</v>
      </c>
      <c r="C3755">
        <f t="shared" si="59"/>
        <v>6</v>
      </c>
      <c r="D3755"/>
    </row>
    <row r="3756" spans="1:4" ht="16" x14ac:dyDescent="0.2">
      <c r="A3756" s="169">
        <v>42890.499999899039</v>
      </c>
      <c r="B3756" s="172">
        <v>23604.175744939381</v>
      </c>
      <c r="C3756">
        <f t="shared" si="59"/>
        <v>6</v>
      </c>
      <c r="D3756"/>
    </row>
    <row r="3757" spans="1:4" ht="16" x14ac:dyDescent="0.2">
      <c r="A3757" s="168">
        <v>42890.541666565703</v>
      </c>
      <c r="B3757" s="171">
        <v>24307.760227509603</v>
      </c>
      <c r="C3757">
        <f t="shared" si="59"/>
        <v>6</v>
      </c>
      <c r="D3757"/>
    </row>
    <row r="3758" spans="1:4" ht="16" x14ac:dyDescent="0.2">
      <c r="A3758" s="169">
        <v>42890.583333232367</v>
      </c>
      <c r="B3758" s="172">
        <v>25246.354326468641</v>
      </c>
      <c r="C3758">
        <f t="shared" si="59"/>
        <v>6</v>
      </c>
      <c r="D3758"/>
    </row>
    <row r="3759" spans="1:4" ht="16" x14ac:dyDescent="0.2">
      <c r="A3759" s="168">
        <v>42890.624999899032</v>
      </c>
      <c r="B3759" s="171">
        <v>26439.78695771749</v>
      </c>
      <c r="C3759">
        <f t="shared" si="59"/>
        <v>6</v>
      </c>
      <c r="D3759"/>
    </row>
    <row r="3760" spans="1:4" ht="16" x14ac:dyDescent="0.2">
      <c r="A3760" s="169">
        <v>42890.666666565696</v>
      </c>
      <c r="B3760" s="172">
        <v>27594.094907730039</v>
      </c>
      <c r="C3760">
        <f t="shared" si="59"/>
        <v>6</v>
      </c>
      <c r="D3760"/>
    </row>
    <row r="3761" spans="1:4" ht="16" x14ac:dyDescent="0.2">
      <c r="A3761" s="168">
        <v>42890.70833323236</v>
      </c>
      <c r="B3761" s="171">
        <v>28772.560976034802</v>
      </c>
      <c r="C3761">
        <f t="shared" si="59"/>
        <v>6</v>
      </c>
      <c r="D3761"/>
    </row>
    <row r="3762" spans="1:4" ht="16" x14ac:dyDescent="0.2">
      <c r="A3762" s="169">
        <v>42890.749999899024</v>
      </c>
      <c r="B3762" s="172">
        <v>29585.05264208488</v>
      </c>
      <c r="C3762">
        <f t="shared" ref="C3762:C3825" si="60">MONTH(A3762)</f>
        <v>6</v>
      </c>
      <c r="D3762"/>
    </row>
    <row r="3763" spans="1:4" ht="16" x14ac:dyDescent="0.2">
      <c r="A3763" s="168">
        <v>42890.791666565689</v>
      </c>
      <c r="B3763" s="171">
        <v>29878.342075065473</v>
      </c>
      <c r="C3763">
        <f t="shared" si="60"/>
        <v>6</v>
      </c>
      <c r="D3763"/>
    </row>
    <row r="3764" spans="1:4" ht="16" x14ac:dyDescent="0.2">
      <c r="A3764" s="169">
        <v>42890.833333232353</v>
      </c>
      <c r="B3764" s="172">
        <v>29566.394636593239</v>
      </c>
      <c r="C3764">
        <f t="shared" si="60"/>
        <v>6</v>
      </c>
      <c r="D3764"/>
    </row>
    <row r="3765" spans="1:4" ht="16" x14ac:dyDescent="0.2">
      <c r="A3765" s="168">
        <v>42890.874999899017</v>
      </c>
      <c r="B3765" s="171">
        <v>29695.872845359932</v>
      </c>
      <c r="C3765">
        <f t="shared" si="60"/>
        <v>6</v>
      </c>
      <c r="D3765"/>
    </row>
    <row r="3766" spans="1:4" ht="16" x14ac:dyDescent="0.2">
      <c r="A3766" s="169">
        <v>42890.916666565681</v>
      </c>
      <c r="B3766" s="172">
        <v>28838.189534587404</v>
      </c>
      <c r="C3766">
        <f t="shared" si="60"/>
        <v>6</v>
      </c>
      <c r="D3766"/>
    </row>
    <row r="3767" spans="1:4" ht="16" x14ac:dyDescent="0.2">
      <c r="A3767" s="168">
        <v>42890.958333232345</v>
      </c>
      <c r="B3767" s="171">
        <v>26514.649521428579</v>
      </c>
      <c r="C3767">
        <f t="shared" si="60"/>
        <v>6</v>
      </c>
      <c r="D3767"/>
    </row>
    <row r="3768" spans="1:4" ht="16" x14ac:dyDescent="0.2">
      <c r="A3768" s="169">
        <v>42890.99999989901</v>
      </c>
      <c r="B3768" s="172">
        <v>24141.613604999664</v>
      </c>
      <c r="C3768">
        <f t="shared" si="60"/>
        <v>6</v>
      </c>
      <c r="D3768"/>
    </row>
    <row r="3769" spans="1:4" ht="16" x14ac:dyDescent="0.2">
      <c r="A3769" s="168">
        <v>42891.041666565674</v>
      </c>
      <c r="B3769" s="171">
        <v>22534.498963649992</v>
      </c>
      <c r="C3769">
        <f t="shared" si="60"/>
        <v>6</v>
      </c>
      <c r="D3769"/>
    </row>
    <row r="3770" spans="1:4" ht="16" x14ac:dyDescent="0.2">
      <c r="A3770" s="169">
        <v>42891.083333232338</v>
      </c>
      <c r="B3770" s="172">
        <v>21560.965490753591</v>
      </c>
      <c r="C3770">
        <f t="shared" si="60"/>
        <v>6</v>
      </c>
      <c r="D3770"/>
    </row>
    <row r="3771" spans="1:4" ht="16" x14ac:dyDescent="0.2">
      <c r="A3771" s="168">
        <v>42891.124999899002</v>
      </c>
      <c r="B3771" s="171">
        <v>21013.865256274476</v>
      </c>
      <c r="C3771">
        <f t="shared" si="60"/>
        <v>6</v>
      </c>
      <c r="D3771"/>
    </row>
    <row r="3772" spans="1:4" ht="16" x14ac:dyDescent="0.2">
      <c r="A3772" s="169">
        <v>42891.166666565667</v>
      </c>
      <c r="B3772" s="172">
        <v>20822.470800556937</v>
      </c>
      <c r="C3772">
        <f t="shared" si="60"/>
        <v>6</v>
      </c>
      <c r="D3772"/>
    </row>
    <row r="3773" spans="1:4" ht="16" x14ac:dyDescent="0.2">
      <c r="A3773" s="168">
        <v>42891.208333232331</v>
      </c>
      <c r="B3773" s="171">
        <v>21761.484025838945</v>
      </c>
      <c r="C3773">
        <f t="shared" si="60"/>
        <v>6</v>
      </c>
      <c r="D3773"/>
    </row>
    <row r="3774" spans="1:4" ht="16" x14ac:dyDescent="0.2">
      <c r="A3774" s="169">
        <v>42891.249999898995</v>
      </c>
      <c r="B3774" s="172">
        <v>23029.061683340304</v>
      </c>
      <c r="C3774">
        <f t="shared" si="60"/>
        <v>6</v>
      </c>
      <c r="D3774"/>
    </row>
    <row r="3775" spans="1:4" ht="16" x14ac:dyDescent="0.2">
      <c r="A3775" s="168">
        <v>42891.291666565659</v>
      </c>
      <c r="B3775" s="171">
        <v>24410.177962710401</v>
      </c>
      <c r="C3775">
        <f t="shared" si="60"/>
        <v>6</v>
      </c>
      <c r="D3775"/>
    </row>
    <row r="3776" spans="1:4" ht="16" x14ac:dyDescent="0.2">
      <c r="A3776" s="169">
        <v>42891.333333232324</v>
      </c>
      <c r="B3776" s="172">
        <v>25992.941654466598</v>
      </c>
      <c r="C3776">
        <f t="shared" si="60"/>
        <v>6</v>
      </c>
      <c r="D3776"/>
    </row>
    <row r="3777" spans="1:4" ht="16" x14ac:dyDescent="0.2">
      <c r="A3777" s="168">
        <v>42891.374999898988</v>
      </c>
      <c r="B3777" s="171">
        <v>26664.536813548926</v>
      </c>
      <c r="C3777">
        <f t="shared" si="60"/>
        <v>6</v>
      </c>
      <c r="D3777"/>
    </row>
    <row r="3778" spans="1:4" ht="16" x14ac:dyDescent="0.2">
      <c r="A3778" s="169">
        <v>42891.416666565652</v>
      </c>
      <c r="B3778" s="172">
        <v>26874.606725300244</v>
      </c>
      <c r="C3778">
        <f t="shared" si="60"/>
        <v>6</v>
      </c>
      <c r="D3778"/>
    </row>
    <row r="3779" spans="1:4" ht="16" x14ac:dyDescent="0.2">
      <c r="A3779" s="168">
        <v>42891.458333232316</v>
      </c>
      <c r="B3779" s="171">
        <v>27642.3809988012</v>
      </c>
      <c r="C3779">
        <f t="shared" si="60"/>
        <v>6</v>
      </c>
      <c r="D3779"/>
    </row>
    <row r="3780" spans="1:4" ht="16" x14ac:dyDescent="0.2">
      <c r="A3780" s="169">
        <v>42891.499999898981</v>
      </c>
      <c r="B3780" s="172">
        <v>28315.835587751782</v>
      </c>
      <c r="C3780">
        <f t="shared" si="60"/>
        <v>6</v>
      </c>
      <c r="D3780"/>
    </row>
    <row r="3781" spans="1:4" ht="16" x14ac:dyDescent="0.2">
      <c r="A3781" s="168">
        <v>42891.541666565645</v>
      </c>
      <c r="B3781" s="171">
        <v>28798.810426779961</v>
      </c>
      <c r="C3781">
        <f t="shared" si="60"/>
        <v>6</v>
      </c>
      <c r="D3781"/>
    </row>
    <row r="3782" spans="1:4" ht="16" x14ac:dyDescent="0.2">
      <c r="A3782" s="169">
        <v>42891.583333232309</v>
      </c>
      <c r="B3782" s="172">
        <v>29576.353939781304</v>
      </c>
      <c r="C3782">
        <f t="shared" si="60"/>
        <v>6</v>
      </c>
      <c r="D3782"/>
    </row>
    <row r="3783" spans="1:4" ht="16" x14ac:dyDescent="0.2">
      <c r="A3783" s="168">
        <v>42891.624999898973</v>
      </c>
      <c r="B3783" s="171">
        <v>30205.527383052857</v>
      </c>
      <c r="C3783">
        <f t="shared" si="60"/>
        <v>6</v>
      </c>
      <c r="D3783"/>
    </row>
    <row r="3784" spans="1:4" ht="16" x14ac:dyDescent="0.2">
      <c r="A3784" s="169">
        <v>42891.666666565638</v>
      </c>
      <c r="B3784" s="172">
        <v>31195.11196235006</v>
      </c>
      <c r="C3784">
        <f t="shared" si="60"/>
        <v>6</v>
      </c>
      <c r="D3784"/>
    </row>
    <row r="3785" spans="1:4" ht="16" x14ac:dyDescent="0.2">
      <c r="A3785" s="168">
        <v>42891.708333232302</v>
      </c>
      <c r="B3785" s="171">
        <v>32152.422836096659</v>
      </c>
      <c r="C3785">
        <f t="shared" si="60"/>
        <v>6</v>
      </c>
      <c r="D3785"/>
    </row>
    <row r="3786" spans="1:4" ht="16" x14ac:dyDescent="0.2">
      <c r="A3786" s="169">
        <v>42891.749999898966</v>
      </c>
      <c r="B3786" s="172">
        <v>32763.703680035498</v>
      </c>
      <c r="C3786">
        <f t="shared" si="60"/>
        <v>6</v>
      </c>
      <c r="D3786"/>
    </row>
    <row r="3787" spans="1:4" ht="16" x14ac:dyDescent="0.2">
      <c r="A3787" s="168">
        <v>42891.79166656563</v>
      </c>
      <c r="B3787" s="171">
        <v>32857.025827526493</v>
      </c>
      <c r="C3787">
        <f t="shared" si="60"/>
        <v>6</v>
      </c>
      <c r="D3787"/>
    </row>
    <row r="3788" spans="1:4" ht="16" x14ac:dyDescent="0.2">
      <c r="A3788" s="169">
        <v>42891.833333232295</v>
      </c>
      <c r="B3788" s="172">
        <v>32558.833729006765</v>
      </c>
      <c r="C3788">
        <f t="shared" si="60"/>
        <v>6</v>
      </c>
      <c r="D3788"/>
    </row>
    <row r="3789" spans="1:4" ht="16" x14ac:dyDescent="0.2">
      <c r="A3789" s="168">
        <v>42891.874999898959</v>
      </c>
      <c r="B3789" s="171">
        <v>32378.846475987626</v>
      </c>
      <c r="C3789">
        <f t="shared" si="60"/>
        <v>6</v>
      </c>
      <c r="D3789"/>
    </row>
    <row r="3790" spans="1:4" ht="16" x14ac:dyDescent="0.2">
      <c r="A3790" s="169">
        <v>42891.916666565623</v>
      </c>
      <c r="B3790" s="172">
        <v>31003.837054998421</v>
      </c>
      <c r="C3790">
        <f t="shared" si="60"/>
        <v>6</v>
      </c>
      <c r="D3790"/>
    </row>
    <row r="3791" spans="1:4" ht="16" x14ac:dyDescent="0.2">
      <c r="A3791" s="168">
        <v>42891.958333232287</v>
      </c>
      <c r="B3791" s="171">
        <v>28364.045411459629</v>
      </c>
      <c r="C3791">
        <f t="shared" si="60"/>
        <v>6</v>
      </c>
      <c r="D3791"/>
    </row>
    <row r="3792" spans="1:4" ht="16" x14ac:dyDescent="0.2">
      <c r="A3792" s="169">
        <v>42891.999999898952</v>
      </c>
      <c r="B3792" s="172">
        <v>25843.812601211128</v>
      </c>
      <c r="C3792">
        <f t="shared" si="60"/>
        <v>6</v>
      </c>
      <c r="D3792"/>
    </row>
    <row r="3793" spans="1:4" ht="16" x14ac:dyDescent="0.2">
      <c r="A3793" s="168">
        <v>42892.041666565616</v>
      </c>
      <c r="B3793" s="171">
        <v>23955.74884863769</v>
      </c>
      <c r="C3793">
        <f t="shared" si="60"/>
        <v>6</v>
      </c>
      <c r="D3793"/>
    </row>
    <row r="3794" spans="1:4" ht="16" x14ac:dyDescent="0.2">
      <c r="A3794" s="169">
        <v>42892.08333323228</v>
      </c>
      <c r="B3794" s="172">
        <v>22810.614443102138</v>
      </c>
      <c r="C3794">
        <f t="shared" si="60"/>
        <v>6</v>
      </c>
      <c r="D3794"/>
    </row>
    <row r="3795" spans="1:4" ht="16" x14ac:dyDescent="0.2">
      <c r="A3795" s="168">
        <v>42892.124999898944</v>
      </c>
      <c r="B3795" s="171">
        <v>22042.007171206729</v>
      </c>
      <c r="C3795">
        <f t="shared" si="60"/>
        <v>6</v>
      </c>
      <c r="D3795"/>
    </row>
    <row r="3796" spans="1:4" ht="16" x14ac:dyDescent="0.2">
      <c r="A3796" s="169">
        <v>42892.166666565608</v>
      </c>
      <c r="B3796" s="172">
        <v>21730.34716388661</v>
      </c>
      <c r="C3796">
        <f t="shared" si="60"/>
        <v>6</v>
      </c>
      <c r="D3796"/>
    </row>
    <row r="3797" spans="1:4" ht="16" x14ac:dyDescent="0.2">
      <c r="A3797" s="168">
        <v>42892.208333232273</v>
      </c>
      <c r="B3797" s="171">
        <v>22062.975335402396</v>
      </c>
      <c r="C3797">
        <f t="shared" si="60"/>
        <v>6</v>
      </c>
      <c r="D3797"/>
    </row>
    <row r="3798" spans="1:4" ht="16" x14ac:dyDescent="0.2">
      <c r="A3798" s="169">
        <v>42892.249999898937</v>
      </c>
      <c r="B3798" s="172">
        <v>23099.212429188887</v>
      </c>
      <c r="C3798">
        <f t="shared" si="60"/>
        <v>6</v>
      </c>
      <c r="D3798"/>
    </row>
    <row r="3799" spans="1:4" ht="16" x14ac:dyDescent="0.2">
      <c r="A3799" s="168">
        <v>42892.291666565601</v>
      </c>
      <c r="B3799" s="171">
        <v>24617.275378808612</v>
      </c>
      <c r="C3799">
        <f t="shared" si="60"/>
        <v>6</v>
      </c>
      <c r="D3799"/>
    </row>
    <row r="3800" spans="1:4" ht="16" x14ac:dyDescent="0.2">
      <c r="A3800" s="169">
        <v>42892.333333232265</v>
      </c>
      <c r="B3800" s="172">
        <v>26088.317393445926</v>
      </c>
      <c r="C3800">
        <f t="shared" si="60"/>
        <v>6</v>
      </c>
      <c r="D3800"/>
    </row>
    <row r="3801" spans="1:4" ht="16" x14ac:dyDescent="0.2">
      <c r="A3801" s="168">
        <v>42892.37499989893</v>
      </c>
      <c r="B3801" s="171">
        <v>26826.277507187137</v>
      </c>
      <c r="C3801">
        <f t="shared" si="60"/>
        <v>6</v>
      </c>
      <c r="D3801"/>
    </row>
    <row r="3802" spans="1:4" ht="16" x14ac:dyDescent="0.2">
      <c r="A3802" s="169">
        <v>42892.416666565594</v>
      </c>
      <c r="B3802" s="172">
        <v>27608.076827052824</v>
      </c>
      <c r="C3802">
        <f t="shared" si="60"/>
        <v>6</v>
      </c>
      <c r="D3802"/>
    </row>
    <row r="3803" spans="1:4" ht="16" x14ac:dyDescent="0.2">
      <c r="A3803" s="168">
        <v>42892.458333232258</v>
      </c>
      <c r="B3803" s="171">
        <v>28048.742212733527</v>
      </c>
      <c r="C3803">
        <f t="shared" si="60"/>
        <v>6</v>
      </c>
      <c r="D3803"/>
    </row>
    <row r="3804" spans="1:4" ht="16" x14ac:dyDescent="0.2">
      <c r="A3804" s="169">
        <v>42892.499999898922</v>
      </c>
      <c r="B3804" s="172">
        <v>28119.665471120625</v>
      </c>
      <c r="C3804">
        <f t="shared" si="60"/>
        <v>6</v>
      </c>
      <c r="D3804"/>
    </row>
    <row r="3805" spans="1:4" ht="16" x14ac:dyDescent="0.2">
      <c r="A3805" s="168">
        <v>42892.541666565587</v>
      </c>
      <c r="B3805" s="171">
        <v>28382.390200192887</v>
      </c>
      <c r="C3805">
        <f t="shared" si="60"/>
        <v>6</v>
      </c>
      <c r="D3805"/>
    </row>
    <row r="3806" spans="1:4" ht="16" x14ac:dyDescent="0.2">
      <c r="A3806" s="169">
        <v>42892.583333232251</v>
      </c>
      <c r="B3806" s="172">
        <v>29086.804022303073</v>
      </c>
      <c r="C3806">
        <f t="shared" si="60"/>
        <v>6</v>
      </c>
      <c r="D3806"/>
    </row>
    <row r="3807" spans="1:4" ht="16" x14ac:dyDescent="0.2">
      <c r="A3807" s="168">
        <v>42892.624999898915</v>
      </c>
      <c r="B3807" s="171">
        <v>30174.691006825426</v>
      </c>
      <c r="C3807">
        <f t="shared" si="60"/>
        <v>6</v>
      </c>
      <c r="D3807"/>
    </row>
    <row r="3808" spans="1:4" ht="16" x14ac:dyDescent="0.2">
      <c r="A3808" s="169">
        <v>42892.666666565579</v>
      </c>
      <c r="B3808" s="172">
        <v>30901.891875116526</v>
      </c>
      <c r="C3808">
        <f t="shared" si="60"/>
        <v>6</v>
      </c>
      <c r="D3808"/>
    </row>
    <row r="3809" spans="1:4" ht="16" x14ac:dyDescent="0.2">
      <c r="A3809" s="168">
        <v>42892.708333232244</v>
      </c>
      <c r="B3809" s="171">
        <v>31296.761300585989</v>
      </c>
      <c r="C3809">
        <f t="shared" si="60"/>
        <v>6</v>
      </c>
      <c r="D3809"/>
    </row>
    <row r="3810" spans="1:4" ht="16" x14ac:dyDescent="0.2">
      <c r="A3810" s="169">
        <v>42892.749999898908</v>
      </c>
      <c r="B3810" s="172">
        <v>31705.705526156144</v>
      </c>
      <c r="C3810">
        <f t="shared" si="60"/>
        <v>6</v>
      </c>
      <c r="D3810"/>
    </row>
    <row r="3811" spans="1:4" ht="16" x14ac:dyDescent="0.2">
      <c r="A3811" s="168">
        <v>42892.791666565572</v>
      </c>
      <c r="B3811" s="171">
        <v>31720.882078426057</v>
      </c>
      <c r="C3811">
        <f t="shared" si="60"/>
        <v>6</v>
      </c>
      <c r="D3811"/>
    </row>
    <row r="3812" spans="1:4" ht="16" x14ac:dyDescent="0.2">
      <c r="A3812" s="169">
        <v>42892.833333232236</v>
      </c>
      <c r="B3812" s="172">
        <v>31481.912210794224</v>
      </c>
      <c r="C3812">
        <f t="shared" si="60"/>
        <v>6</v>
      </c>
      <c r="D3812"/>
    </row>
    <row r="3813" spans="1:4" ht="16" x14ac:dyDescent="0.2">
      <c r="A3813" s="168">
        <v>42892.874999898901</v>
      </c>
      <c r="B3813" s="171">
        <v>31545.345923031833</v>
      </c>
      <c r="C3813">
        <f t="shared" si="60"/>
        <v>6</v>
      </c>
      <c r="D3813"/>
    </row>
    <row r="3814" spans="1:4" ht="16" x14ac:dyDescent="0.2">
      <c r="A3814" s="169">
        <v>42892.916666565565</v>
      </c>
      <c r="B3814" s="172">
        <v>30421.904700172196</v>
      </c>
      <c r="C3814">
        <f t="shared" si="60"/>
        <v>6</v>
      </c>
      <c r="D3814"/>
    </row>
    <row r="3815" spans="1:4" ht="16" x14ac:dyDescent="0.2">
      <c r="A3815" s="168">
        <v>42892.958333232229</v>
      </c>
      <c r="B3815" s="171">
        <v>27999.855851796226</v>
      </c>
      <c r="C3815">
        <f t="shared" si="60"/>
        <v>6</v>
      </c>
      <c r="D3815"/>
    </row>
    <row r="3816" spans="1:4" ht="16" x14ac:dyDescent="0.2">
      <c r="A3816" s="169">
        <v>42892.999999898893</v>
      </c>
      <c r="B3816" s="172">
        <v>25557.742544618464</v>
      </c>
      <c r="C3816">
        <f t="shared" si="60"/>
        <v>6</v>
      </c>
      <c r="D3816"/>
    </row>
    <row r="3817" spans="1:4" ht="16" x14ac:dyDescent="0.2">
      <c r="A3817" s="168">
        <v>42893.041666565558</v>
      </c>
      <c r="B3817" s="171">
        <v>24037.334685172147</v>
      </c>
      <c r="C3817">
        <f t="shared" si="60"/>
        <v>6</v>
      </c>
      <c r="D3817"/>
    </row>
    <row r="3818" spans="1:4" ht="16" x14ac:dyDescent="0.2">
      <c r="A3818" s="169">
        <v>42893.083333232222</v>
      </c>
      <c r="B3818" s="172">
        <v>23159.61581838959</v>
      </c>
      <c r="C3818">
        <f t="shared" si="60"/>
        <v>6</v>
      </c>
      <c r="D3818"/>
    </row>
    <row r="3819" spans="1:4" ht="16" x14ac:dyDescent="0.2">
      <c r="A3819" s="168">
        <v>42893.124999898886</v>
      </c>
      <c r="B3819" s="171">
        <v>22696.146261380589</v>
      </c>
      <c r="C3819">
        <f t="shared" si="60"/>
        <v>6</v>
      </c>
      <c r="D3819"/>
    </row>
    <row r="3820" spans="1:4" ht="16" x14ac:dyDescent="0.2">
      <c r="A3820" s="169">
        <v>42893.16666656555</v>
      </c>
      <c r="B3820" s="172">
        <v>22539.575790597606</v>
      </c>
      <c r="C3820">
        <f t="shared" si="60"/>
        <v>6</v>
      </c>
      <c r="D3820"/>
    </row>
    <row r="3821" spans="1:4" ht="16" x14ac:dyDescent="0.2">
      <c r="A3821" s="168">
        <v>42893.208333232214</v>
      </c>
      <c r="B3821" s="171">
        <v>22529.268313687386</v>
      </c>
      <c r="C3821">
        <f t="shared" si="60"/>
        <v>6</v>
      </c>
      <c r="D3821"/>
    </row>
    <row r="3822" spans="1:4" ht="16" x14ac:dyDescent="0.2">
      <c r="A3822" s="169">
        <v>42893.249999898879</v>
      </c>
      <c r="B3822" s="172">
        <v>22965.659652730865</v>
      </c>
      <c r="C3822">
        <f t="shared" si="60"/>
        <v>6</v>
      </c>
      <c r="D3822"/>
    </row>
    <row r="3823" spans="1:4" ht="16" x14ac:dyDescent="0.2">
      <c r="A3823" s="168">
        <v>42893.291666565543</v>
      </c>
      <c r="B3823" s="171">
        <v>24056.096702278901</v>
      </c>
      <c r="C3823">
        <f t="shared" si="60"/>
        <v>6</v>
      </c>
      <c r="D3823"/>
    </row>
    <row r="3824" spans="1:4" ht="16" x14ac:dyDescent="0.2">
      <c r="A3824" s="169">
        <v>42893.333333232207</v>
      </c>
      <c r="B3824" s="172">
        <v>25517.386987510548</v>
      </c>
      <c r="C3824">
        <f t="shared" si="60"/>
        <v>6</v>
      </c>
      <c r="D3824"/>
    </row>
    <row r="3825" spans="1:4" ht="16" x14ac:dyDescent="0.2">
      <c r="A3825" s="168">
        <v>42893.374999898871</v>
      </c>
      <c r="B3825" s="171">
        <v>26351.332189179517</v>
      </c>
      <c r="C3825">
        <f t="shared" si="60"/>
        <v>6</v>
      </c>
      <c r="D3825"/>
    </row>
    <row r="3826" spans="1:4" ht="16" x14ac:dyDescent="0.2">
      <c r="A3826" s="169">
        <v>42893.416666565536</v>
      </c>
      <c r="B3826" s="172">
        <v>26761.343595690734</v>
      </c>
      <c r="C3826">
        <f t="shared" ref="C3826:C3889" si="61">MONTH(A3826)</f>
        <v>6</v>
      </c>
      <c r="D3826"/>
    </row>
    <row r="3827" spans="1:4" ht="16" x14ac:dyDescent="0.2">
      <c r="A3827" s="168">
        <v>42893.4583332322</v>
      </c>
      <c r="B3827" s="171">
        <v>27403.411547220705</v>
      </c>
      <c r="C3827">
        <f t="shared" si="61"/>
        <v>6</v>
      </c>
      <c r="D3827"/>
    </row>
    <row r="3828" spans="1:4" ht="16" x14ac:dyDescent="0.2">
      <c r="A3828" s="169">
        <v>42893.499999898864</v>
      </c>
      <c r="B3828" s="172">
        <v>27745.081946663267</v>
      </c>
      <c r="C3828">
        <f t="shared" si="61"/>
        <v>6</v>
      </c>
      <c r="D3828"/>
    </row>
    <row r="3829" spans="1:4" ht="16" x14ac:dyDescent="0.2">
      <c r="A3829" s="168">
        <v>42893.541666565528</v>
      </c>
      <c r="B3829" s="171">
        <v>27935.924024144595</v>
      </c>
      <c r="C3829">
        <f t="shared" si="61"/>
        <v>6</v>
      </c>
      <c r="D3829"/>
    </row>
    <row r="3830" spans="1:4" ht="16" x14ac:dyDescent="0.2">
      <c r="A3830" s="169">
        <v>42893.583333232193</v>
      </c>
      <c r="B3830" s="172">
        <v>28611.475595095639</v>
      </c>
      <c r="C3830">
        <f t="shared" si="61"/>
        <v>6</v>
      </c>
      <c r="D3830"/>
    </row>
    <row r="3831" spans="1:4" ht="16" x14ac:dyDescent="0.2">
      <c r="A3831" s="168">
        <v>42893.624999898857</v>
      </c>
      <c r="B3831" s="171">
        <v>29290.341521309871</v>
      </c>
      <c r="C3831">
        <f t="shared" si="61"/>
        <v>6</v>
      </c>
      <c r="D3831"/>
    </row>
    <row r="3832" spans="1:4" ht="16" x14ac:dyDescent="0.2">
      <c r="A3832" s="169">
        <v>42893.666666565521</v>
      </c>
      <c r="B3832" s="172">
        <v>29984.645230810751</v>
      </c>
      <c r="C3832">
        <f t="shared" si="61"/>
        <v>6</v>
      </c>
      <c r="D3832"/>
    </row>
    <row r="3833" spans="1:4" ht="16" x14ac:dyDescent="0.2">
      <c r="A3833" s="168">
        <v>42893.708333232185</v>
      </c>
      <c r="B3833" s="171">
        <v>30380.952856550422</v>
      </c>
      <c r="C3833">
        <f t="shared" si="61"/>
        <v>6</v>
      </c>
      <c r="D3833"/>
    </row>
    <row r="3834" spans="1:4" ht="16" x14ac:dyDescent="0.2">
      <c r="A3834" s="169">
        <v>42893.74999989885</v>
      </c>
      <c r="B3834" s="172">
        <v>30675.11094616208</v>
      </c>
      <c r="C3834">
        <f t="shared" si="61"/>
        <v>6</v>
      </c>
      <c r="D3834"/>
    </row>
    <row r="3835" spans="1:4" ht="16" x14ac:dyDescent="0.2">
      <c r="A3835" s="168">
        <v>42893.791666565514</v>
      </c>
      <c r="B3835" s="171">
        <v>30670.160506268632</v>
      </c>
      <c r="C3835">
        <f t="shared" si="61"/>
        <v>6</v>
      </c>
      <c r="D3835"/>
    </row>
    <row r="3836" spans="1:4" ht="16" x14ac:dyDescent="0.2">
      <c r="A3836" s="169">
        <v>42893.833333232178</v>
      </c>
      <c r="B3836" s="172">
        <v>30604.435294684867</v>
      </c>
      <c r="C3836">
        <f t="shared" si="61"/>
        <v>6</v>
      </c>
      <c r="D3836"/>
    </row>
    <row r="3837" spans="1:4" ht="16" x14ac:dyDescent="0.2">
      <c r="A3837" s="168">
        <v>42893.874999898842</v>
      </c>
      <c r="B3837" s="171">
        <v>30784.532020071689</v>
      </c>
      <c r="C3837">
        <f t="shared" si="61"/>
        <v>6</v>
      </c>
      <c r="D3837"/>
    </row>
    <row r="3838" spans="1:4" ht="16" x14ac:dyDescent="0.2">
      <c r="A3838" s="169">
        <v>42893.916666565507</v>
      </c>
      <c r="B3838" s="172">
        <v>29803.072386871616</v>
      </c>
      <c r="C3838">
        <f t="shared" si="61"/>
        <v>6</v>
      </c>
      <c r="D3838"/>
    </row>
    <row r="3839" spans="1:4" ht="16" x14ac:dyDescent="0.2">
      <c r="A3839" s="168">
        <v>42893.958333232171</v>
      </c>
      <c r="B3839" s="171">
        <v>27491.080964030822</v>
      </c>
      <c r="C3839">
        <f t="shared" si="61"/>
        <v>6</v>
      </c>
      <c r="D3839"/>
    </row>
    <row r="3840" spans="1:4" ht="16" x14ac:dyDescent="0.2">
      <c r="A3840" s="169">
        <v>42893.999999898835</v>
      </c>
      <c r="B3840" s="172">
        <v>25214.403519768708</v>
      </c>
      <c r="C3840">
        <f t="shared" si="61"/>
        <v>6</v>
      </c>
      <c r="D3840"/>
    </row>
    <row r="3841" spans="1:4" ht="16" x14ac:dyDescent="0.2">
      <c r="A3841" s="168">
        <v>42894.041666565499</v>
      </c>
      <c r="B3841" s="171">
        <v>23644.50235325965</v>
      </c>
      <c r="C3841">
        <f t="shared" si="61"/>
        <v>6</v>
      </c>
      <c r="D3841"/>
    </row>
    <row r="3842" spans="1:4" ht="16" x14ac:dyDescent="0.2">
      <c r="A3842" s="169">
        <v>42894.083333232164</v>
      </c>
      <c r="B3842" s="172">
        <v>22678.551188233709</v>
      </c>
      <c r="C3842">
        <f t="shared" si="61"/>
        <v>6</v>
      </c>
      <c r="D3842"/>
    </row>
    <row r="3843" spans="1:4" ht="16" x14ac:dyDescent="0.2">
      <c r="A3843" s="168">
        <v>42894.124999898828</v>
      </c>
      <c r="B3843" s="171">
        <v>21947.662968616056</v>
      </c>
      <c r="C3843">
        <f t="shared" si="61"/>
        <v>6</v>
      </c>
      <c r="D3843"/>
    </row>
    <row r="3844" spans="1:4" ht="16" x14ac:dyDescent="0.2">
      <c r="A3844" s="169">
        <v>42894.166666565492</v>
      </c>
      <c r="B3844" s="172">
        <v>21723.853901195591</v>
      </c>
      <c r="C3844">
        <f t="shared" si="61"/>
        <v>6</v>
      </c>
      <c r="D3844"/>
    </row>
    <row r="3845" spans="1:4" ht="16" x14ac:dyDescent="0.2">
      <c r="A3845" s="168">
        <v>42894.208333232156</v>
      </c>
      <c r="B3845" s="171">
        <v>22163.63516345774</v>
      </c>
      <c r="C3845">
        <f t="shared" si="61"/>
        <v>6</v>
      </c>
      <c r="D3845"/>
    </row>
    <row r="3846" spans="1:4" ht="16" x14ac:dyDescent="0.2">
      <c r="A3846" s="169">
        <v>42894.249999898821</v>
      </c>
      <c r="B3846" s="172">
        <v>23011.411086756514</v>
      </c>
      <c r="C3846">
        <f t="shared" si="61"/>
        <v>6</v>
      </c>
      <c r="D3846"/>
    </row>
    <row r="3847" spans="1:4" ht="16" x14ac:dyDescent="0.2">
      <c r="A3847" s="168">
        <v>42894.291666565485</v>
      </c>
      <c r="B3847" s="171">
        <v>24511.971012827449</v>
      </c>
      <c r="C3847">
        <f t="shared" si="61"/>
        <v>6</v>
      </c>
      <c r="D3847"/>
    </row>
    <row r="3848" spans="1:4" ht="16" x14ac:dyDescent="0.2">
      <c r="A3848" s="169">
        <v>42894.333333232149</v>
      </c>
      <c r="B3848" s="172">
        <v>26063.529672881952</v>
      </c>
      <c r="C3848">
        <f t="shared" si="61"/>
        <v>6</v>
      </c>
      <c r="D3848"/>
    </row>
    <row r="3849" spans="1:4" ht="16" x14ac:dyDescent="0.2">
      <c r="A3849" s="168">
        <v>42894.374999898813</v>
      </c>
      <c r="B3849" s="171">
        <v>26691.804553946266</v>
      </c>
      <c r="C3849">
        <f t="shared" si="61"/>
        <v>6</v>
      </c>
      <c r="D3849"/>
    </row>
    <row r="3850" spans="1:4" ht="16" x14ac:dyDescent="0.2">
      <c r="A3850" s="169">
        <v>42894.416666565477</v>
      </c>
      <c r="B3850" s="172">
        <v>27103.452141348291</v>
      </c>
      <c r="C3850">
        <f t="shared" si="61"/>
        <v>6</v>
      </c>
      <c r="D3850"/>
    </row>
    <row r="3851" spans="1:4" ht="16" x14ac:dyDescent="0.2">
      <c r="A3851" s="168">
        <v>42894.458333232142</v>
      </c>
      <c r="B3851" s="171">
        <v>27773.2353157814</v>
      </c>
      <c r="C3851">
        <f t="shared" si="61"/>
        <v>6</v>
      </c>
      <c r="D3851"/>
    </row>
    <row r="3852" spans="1:4" ht="16" x14ac:dyDescent="0.2">
      <c r="A3852" s="169">
        <v>42894.499999898806</v>
      </c>
      <c r="B3852" s="172">
        <v>27881.041529976857</v>
      </c>
      <c r="C3852">
        <f t="shared" si="61"/>
        <v>6</v>
      </c>
      <c r="D3852"/>
    </row>
    <row r="3853" spans="1:4" ht="16" x14ac:dyDescent="0.2">
      <c r="A3853" s="168">
        <v>42894.54166656547</v>
      </c>
      <c r="B3853" s="171">
        <v>27515.876566958461</v>
      </c>
      <c r="C3853">
        <f t="shared" si="61"/>
        <v>6</v>
      </c>
      <c r="D3853"/>
    </row>
    <row r="3854" spans="1:4" ht="16" x14ac:dyDescent="0.2">
      <c r="A3854" s="169">
        <v>42894.583333232134</v>
      </c>
      <c r="B3854" s="172">
        <v>27805.563512207194</v>
      </c>
      <c r="C3854">
        <f t="shared" si="61"/>
        <v>6</v>
      </c>
      <c r="D3854"/>
    </row>
    <row r="3855" spans="1:4" ht="16" x14ac:dyDescent="0.2">
      <c r="A3855" s="168">
        <v>42894.624999898799</v>
      </c>
      <c r="B3855" s="171">
        <v>28197.204650890264</v>
      </c>
      <c r="C3855">
        <f t="shared" si="61"/>
        <v>6</v>
      </c>
      <c r="D3855"/>
    </row>
    <row r="3856" spans="1:4" ht="16" x14ac:dyDescent="0.2">
      <c r="A3856" s="169">
        <v>42894.666666565463</v>
      </c>
      <c r="B3856" s="172">
        <v>28731.142473362768</v>
      </c>
      <c r="C3856">
        <f t="shared" si="61"/>
        <v>6</v>
      </c>
      <c r="D3856"/>
    </row>
    <row r="3857" spans="1:4" ht="16" x14ac:dyDescent="0.2">
      <c r="A3857" s="168">
        <v>42894.708333232127</v>
      </c>
      <c r="B3857" s="171">
        <v>28996.321095090938</v>
      </c>
      <c r="C3857">
        <f t="shared" si="61"/>
        <v>6</v>
      </c>
      <c r="D3857"/>
    </row>
    <row r="3858" spans="1:4" ht="16" x14ac:dyDescent="0.2">
      <c r="A3858" s="169">
        <v>42894.749999898791</v>
      </c>
      <c r="B3858" s="172">
        <v>29222.835890910683</v>
      </c>
      <c r="C3858">
        <f t="shared" si="61"/>
        <v>6</v>
      </c>
      <c r="D3858"/>
    </row>
    <row r="3859" spans="1:4" ht="16" x14ac:dyDescent="0.2">
      <c r="A3859" s="168">
        <v>42894.791666565456</v>
      </c>
      <c r="B3859" s="171">
        <v>29324.789207826183</v>
      </c>
      <c r="C3859">
        <f t="shared" si="61"/>
        <v>6</v>
      </c>
      <c r="D3859"/>
    </row>
    <row r="3860" spans="1:4" ht="16" x14ac:dyDescent="0.2">
      <c r="A3860" s="169">
        <v>42894.83333323212</v>
      </c>
      <c r="B3860" s="172">
        <v>29435.252965490163</v>
      </c>
      <c r="C3860">
        <f t="shared" si="61"/>
        <v>6</v>
      </c>
      <c r="D3860"/>
    </row>
    <row r="3861" spans="1:4" ht="16" x14ac:dyDescent="0.2">
      <c r="A3861" s="168">
        <v>42894.874999898784</v>
      </c>
      <c r="B3861" s="171">
        <v>30010.019950540984</v>
      </c>
      <c r="C3861">
        <f t="shared" si="61"/>
        <v>6</v>
      </c>
      <c r="D3861"/>
    </row>
    <row r="3862" spans="1:4" ht="16" x14ac:dyDescent="0.2">
      <c r="A3862" s="169">
        <v>42894.916666565448</v>
      </c>
      <c r="B3862" s="172">
        <v>29293.48759741769</v>
      </c>
      <c r="C3862">
        <f t="shared" si="61"/>
        <v>6</v>
      </c>
      <c r="D3862"/>
    </row>
    <row r="3863" spans="1:4" ht="16" x14ac:dyDescent="0.2">
      <c r="A3863" s="168">
        <v>42894.958333232113</v>
      </c>
      <c r="B3863" s="171">
        <v>27143.146445381029</v>
      </c>
      <c r="C3863">
        <f t="shared" si="61"/>
        <v>6</v>
      </c>
      <c r="D3863"/>
    </row>
    <row r="3864" spans="1:4" ht="16" x14ac:dyDescent="0.2">
      <c r="A3864" s="169">
        <v>42894.999999898777</v>
      </c>
      <c r="B3864" s="172">
        <v>24919.474628384189</v>
      </c>
      <c r="C3864">
        <f t="shared" si="61"/>
        <v>6</v>
      </c>
      <c r="D3864"/>
    </row>
    <row r="3865" spans="1:4" ht="16" x14ac:dyDescent="0.2">
      <c r="A3865" s="168">
        <v>42895.041666565441</v>
      </c>
      <c r="B3865" s="171">
        <v>23317.038568563868</v>
      </c>
      <c r="C3865">
        <f t="shared" si="61"/>
        <v>6</v>
      </c>
      <c r="D3865"/>
    </row>
    <row r="3866" spans="1:4" ht="16" x14ac:dyDescent="0.2">
      <c r="A3866" s="169">
        <v>42895.083333232105</v>
      </c>
      <c r="B3866" s="172">
        <v>22372.298492979498</v>
      </c>
      <c r="C3866">
        <f t="shared" si="61"/>
        <v>6</v>
      </c>
      <c r="D3866"/>
    </row>
    <row r="3867" spans="1:4" ht="16" x14ac:dyDescent="0.2">
      <c r="A3867" s="168">
        <v>42895.12499989877</v>
      </c>
      <c r="B3867" s="171">
        <v>21720.117142669682</v>
      </c>
      <c r="C3867">
        <f t="shared" si="61"/>
        <v>6</v>
      </c>
      <c r="D3867"/>
    </row>
    <row r="3868" spans="1:4" ht="16" x14ac:dyDescent="0.2">
      <c r="A3868" s="169">
        <v>42895.166666565434</v>
      </c>
      <c r="B3868" s="172">
        <v>21499.960278413346</v>
      </c>
      <c r="C3868">
        <f t="shared" si="61"/>
        <v>6</v>
      </c>
      <c r="D3868"/>
    </row>
    <row r="3869" spans="1:4" ht="16" x14ac:dyDescent="0.2">
      <c r="A3869" s="168">
        <v>42895.208333232098</v>
      </c>
      <c r="B3869" s="171">
        <v>21870.624215421827</v>
      </c>
      <c r="C3869">
        <f t="shared" si="61"/>
        <v>6</v>
      </c>
      <c r="D3869"/>
    </row>
    <row r="3870" spans="1:4" ht="16" x14ac:dyDescent="0.2">
      <c r="A3870" s="169">
        <v>42895.249999898762</v>
      </c>
      <c r="B3870" s="172">
        <v>22893.372806427116</v>
      </c>
      <c r="C3870">
        <f t="shared" si="61"/>
        <v>6</v>
      </c>
      <c r="D3870"/>
    </row>
    <row r="3871" spans="1:4" ht="16" x14ac:dyDescent="0.2">
      <c r="A3871" s="168">
        <v>42895.291666565427</v>
      </c>
      <c r="B3871" s="171">
        <v>24103.605059274716</v>
      </c>
      <c r="C3871">
        <f t="shared" si="61"/>
        <v>6</v>
      </c>
      <c r="D3871"/>
    </row>
    <row r="3872" spans="1:4" ht="16" x14ac:dyDescent="0.2">
      <c r="A3872" s="169">
        <v>42895.333333232091</v>
      </c>
      <c r="B3872" s="172">
        <v>25397.949294615719</v>
      </c>
      <c r="C3872">
        <f t="shared" si="61"/>
        <v>6</v>
      </c>
      <c r="D3872"/>
    </row>
    <row r="3873" spans="1:4" ht="16" x14ac:dyDescent="0.2">
      <c r="A3873" s="168">
        <v>42895.374999898755</v>
      </c>
      <c r="B3873" s="171">
        <v>26192.677383275728</v>
      </c>
      <c r="C3873">
        <f t="shared" si="61"/>
        <v>6</v>
      </c>
      <c r="D3873"/>
    </row>
    <row r="3874" spans="1:4" ht="16" x14ac:dyDescent="0.2">
      <c r="A3874" s="169">
        <v>42895.416666565419</v>
      </c>
      <c r="B3874" s="172">
        <v>26520.716274805334</v>
      </c>
      <c r="C3874">
        <f t="shared" si="61"/>
        <v>6</v>
      </c>
      <c r="D3874"/>
    </row>
    <row r="3875" spans="1:4" ht="16" x14ac:dyDescent="0.2">
      <c r="A3875" s="168">
        <v>42895.458333232084</v>
      </c>
      <c r="B3875" s="171">
        <v>26709.972384452769</v>
      </c>
      <c r="C3875">
        <f t="shared" si="61"/>
        <v>6</v>
      </c>
      <c r="D3875"/>
    </row>
    <row r="3876" spans="1:4" ht="16" x14ac:dyDescent="0.2">
      <c r="A3876" s="169">
        <v>42895.499999898748</v>
      </c>
      <c r="B3876" s="172">
        <v>26806.791475760227</v>
      </c>
      <c r="C3876">
        <f t="shared" si="61"/>
        <v>6</v>
      </c>
      <c r="D3876"/>
    </row>
    <row r="3877" spans="1:4" ht="16" x14ac:dyDescent="0.2">
      <c r="A3877" s="168">
        <v>42895.541666565412</v>
      </c>
      <c r="B3877" s="171">
        <v>26895.316937251009</v>
      </c>
      <c r="C3877">
        <f t="shared" si="61"/>
        <v>6</v>
      </c>
      <c r="D3877"/>
    </row>
    <row r="3878" spans="1:4" ht="16" x14ac:dyDescent="0.2">
      <c r="A3878" s="169">
        <v>42895.583333232076</v>
      </c>
      <c r="B3878" s="172">
        <v>27334.576957207504</v>
      </c>
      <c r="C3878">
        <f t="shared" si="61"/>
        <v>6</v>
      </c>
      <c r="D3878"/>
    </row>
    <row r="3879" spans="1:4" ht="16" x14ac:dyDescent="0.2">
      <c r="A3879" s="168">
        <v>42895.62499989874</v>
      </c>
      <c r="B3879" s="171">
        <v>27734.90299119562</v>
      </c>
      <c r="C3879">
        <f t="shared" si="61"/>
        <v>6</v>
      </c>
      <c r="D3879"/>
    </row>
    <row r="3880" spans="1:4" ht="16" x14ac:dyDescent="0.2">
      <c r="A3880" s="169">
        <v>42895.666666565405</v>
      </c>
      <c r="B3880" s="172">
        <v>28154.632077191862</v>
      </c>
      <c r="C3880">
        <f t="shared" si="61"/>
        <v>6</v>
      </c>
      <c r="D3880"/>
    </row>
    <row r="3881" spans="1:4" ht="16" x14ac:dyDescent="0.2">
      <c r="A3881" s="168">
        <v>42895.708333232069</v>
      </c>
      <c r="B3881" s="171">
        <v>28635.93351945699</v>
      </c>
      <c r="C3881">
        <f t="shared" si="61"/>
        <v>6</v>
      </c>
      <c r="D3881"/>
    </row>
    <row r="3882" spans="1:4" ht="16" x14ac:dyDescent="0.2">
      <c r="A3882" s="169">
        <v>42895.749999898733</v>
      </c>
      <c r="B3882" s="172">
        <v>28870.528562999534</v>
      </c>
      <c r="C3882">
        <f t="shared" si="61"/>
        <v>6</v>
      </c>
      <c r="D3882"/>
    </row>
    <row r="3883" spans="1:4" ht="16" x14ac:dyDescent="0.2">
      <c r="A3883" s="168">
        <v>42895.791666565397</v>
      </c>
      <c r="B3883" s="171">
        <v>29094.619775670351</v>
      </c>
      <c r="C3883">
        <f t="shared" si="61"/>
        <v>6</v>
      </c>
      <c r="D3883"/>
    </row>
    <row r="3884" spans="1:4" ht="16" x14ac:dyDescent="0.2">
      <c r="A3884" s="169">
        <v>42895.833333232062</v>
      </c>
      <c r="B3884" s="172">
        <v>28999.73628696569</v>
      </c>
      <c r="C3884">
        <f t="shared" si="61"/>
        <v>6</v>
      </c>
      <c r="D3884"/>
    </row>
    <row r="3885" spans="1:4" ht="16" x14ac:dyDescent="0.2">
      <c r="A3885" s="168">
        <v>42895.874999898726</v>
      </c>
      <c r="B3885" s="171">
        <v>29308.61120654202</v>
      </c>
      <c r="C3885">
        <f t="shared" si="61"/>
        <v>6</v>
      </c>
      <c r="D3885"/>
    </row>
    <row r="3886" spans="1:4" ht="16" x14ac:dyDescent="0.2">
      <c r="A3886" s="169">
        <v>42895.91666656539</v>
      </c>
      <c r="B3886" s="172">
        <v>28799.13615113766</v>
      </c>
      <c r="C3886">
        <f t="shared" si="61"/>
        <v>6</v>
      </c>
      <c r="D3886"/>
    </row>
    <row r="3887" spans="1:4" ht="16" x14ac:dyDescent="0.2">
      <c r="A3887" s="168">
        <v>42895.958333232054</v>
      </c>
      <c r="B3887" s="171">
        <v>27035.258293645737</v>
      </c>
      <c r="C3887">
        <f t="shared" si="61"/>
        <v>6</v>
      </c>
      <c r="D3887"/>
    </row>
    <row r="3888" spans="1:4" ht="16" x14ac:dyDescent="0.2">
      <c r="A3888" s="169">
        <v>42895.999999898719</v>
      </c>
      <c r="B3888" s="172">
        <v>24980.613078952712</v>
      </c>
      <c r="C3888">
        <f t="shared" si="61"/>
        <v>6</v>
      </c>
      <c r="D3888"/>
    </row>
    <row r="3889" spans="1:4" ht="16" x14ac:dyDescent="0.2">
      <c r="A3889" s="168">
        <v>42896.041666565383</v>
      </c>
      <c r="B3889" s="171">
        <v>23263.881071737716</v>
      </c>
      <c r="C3889">
        <f t="shared" si="61"/>
        <v>6</v>
      </c>
      <c r="D3889"/>
    </row>
    <row r="3890" spans="1:4" ht="16" x14ac:dyDescent="0.2">
      <c r="A3890" s="169">
        <v>42896.083333232047</v>
      </c>
      <c r="B3890" s="172">
        <v>22200.873412538676</v>
      </c>
      <c r="C3890">
        <f t="shared" ref="C3890:C3953" si="62">MONTH(A3890)</f>
        <v>6</v>
      </c>
      <c r="D3890"/>
    </row>
    <row r="3891" spans="1:4" ht="16" x14ac:dyDescent="0.2">
      <c r="A3891" s="168">
        <v>42896.124999898711</v>
      </c>
      <c r="B3891" s="171">
        <v>21520.3215406946</v>
      </c>
      <c r="C3891">
        <f t="shared" si="62"/>
        <v>6</v>
      </c>
      <c r="D3891"/>
    </row>
    <row r="3892" spans="1:4" ht="16" x14ac:dyDescent="0.2">
      <c r="A3892" s="169">
        <v>42896.166666565376</v>
      </c>
      <c r="B3892" s="172">
        <v>21099.014125800539</v>
      </c>
      <c r="C3892">
        <f t="shared" si="62"/>
        <v>6</v>
      </c>
      <c r="D3892"/>
    </row>
    <row r="3893" spans="1:4" ht="16" x14ac:dyDescent="0.2">
      <c r="A3893" s="168">
        <v>42896.20833323204</v>
      </c>
      <c r="B3893" s="171">
        <v>21127.48180169646</v>
      </c>
      <c r="C3893">
        <f t="shared" si="62"/>
        <v>6</v>
      </c>
      <c r="D3893"/>
    </row>
    <row r="3894" spans="1:4" ht="16" x14ac:dyDescent="0.2">
      <c r="A3894" s="169">
        <v>42896.249999898704</v>
      </c>
      <c r="B3894" s="172">
        <v>21380.219697379096</v>
      </c>
      <c r="C3894">
        <f t="shared" si="62"/>
        <v>6</v>
      </c>
      <c r="D3894"/>
    </row>
    <row r="3895" spans="1:4" ht="16" x14ac:dyDescent="0.2">
      <c r="A3895" s="168">
        <v>42896.291666565368</v>
      </c>
      <c r="B3895" s="171">
        <v>21510.304947089247</v>
      </c>
      <c r="C3895">
        <f t="shared" si="62"/>
        <v>6</v>
      </c>
      <c r="D3895"/>
    </row>
    <row r="3896" spans="1:4" ht="16" x14ac:dyDescent="0.2">
      <c r="A3896" s="169">
        <v>42896.333333232033</v>
      </c>
      <c r="B3896" s="172">
        <v>22129.86994358811</v>
      </c>
      <c r="C3896">
        <f t="shared" si="62"/>
        <v>6</v>
      </c>
      <c r="D3896"/>
    </row>
    <row r="3897" spans="1:4" ht="16" x14ac:dyDescent="0.2">
      <c r="A3897" s="168">
        <v>42896.374999898697</v>
      </c>
      <c r="B3897" s="171">
        <v>22929.50623689466</v>
      </c>
      <c r="C3897">
        <f t="shared" si="62"/>
        <v>6</v>
      </c>
      <c r="D3897"/>
    </row>
    <row r="3898" spans="1:4" ht="16" x14ac:dyDescent="0.2">
      <c r="A3898" s="169">
        <v>42896.416666565361</v>
      </c>
      <c r="B3898" s="172">
        <v>23315.673934720166</v>
      </c>
      <c r="C3898">
        <f t="shared" si="62"/>
        <v>6</v>
      </c>
      <c r="D3898"/>
    </row>
    <row r="3899" spans="1:4" ht="16" x14ac:dyDescent="0.2">
      <c r="A3899" s="168">
        <v>42896.458333232025</v>
      </c>
      <c r="B3899" s="171">
        <v>23542.148471051067</v>
      </c>
      <c r="C3899">
        <f t="shared" si="62"/>
        <v>6</v>
      </c>
      <c r="D3899"/>
    </row>
    <row r="3900" spans="1:4" ht="16" x14ac:dyDescent="0.2">
      <c r="A3900" s="169">
        <v>42896.49999989869</v>
      </c>
      <c r="B3900" s="172">
        <v>23584.442469725527</v>
      </c>
      <c r="C3900">
        <f t="shared" si="62"/>
        <v>6</v>
      </c>
      <c r="D3900"/>
    </row>
    <row r="3901" spans="1:4" ht="16" x14ac:dyDescent="0.2">
      <c r="A3901" s="168">
        <v>42896.541666565354</v>
      </c>
      <c r="B3901" s="171">
        <v>23398.687328710723</v>
      </c>
      <c r="C3901">
        <f t="shared" si="62"/>
        <v>6</v>
      </c>
      <c r="D3901"/>
    </row>
    <row r="3902" spans="1:4" ht="16" x14ac:dyDescent="0.2">
      <c r="A3902" s="169">
        <v>42896.583333232018</v>
      </c>
      <c r="B3902" s="172">
        <v>23203.096814626308</v>
      </c>
      <c r="C3902">
        <f t="shared" si="62"/>
        <v>6</v>
      </c>
      <c r="D3902"/>
    </row>
    <row r="3903" spans="1:4" ht="16" x14ac:dyDescent="0.2">
      <c r="A3903" s="168">
        <v>42896.624999898682</v>
      </c>
      <c r="B3903" s="171">
        <v>22721.982842782811</v>
      </c>
      <c r="C3903">
        <f t="shared" si="62"/>
        <v>6</v>
      </c>
      <c r="D3903"/>
    </row>
    <row r="3904" spans="1:4" ht="16" x14ac:dyDescent="0.2">
      <c r="A3904" s="169">
        <v>42896.666666565347</v>
      </c>
      <c r="B3904" s="172">
        <v>22941.921311927064</v>
      </c>
      <c r="C3904">
        <f t="shared" si="62"/>
        <v>6</v>
      </c>
      <c r="D3904"/>
    </row>
    <row r="3905" spans="1:4" ht="16" x14ac:dyDescent="0.2">
      <c r="A3905" s="168">
        <v>42896.708333232011</v>
      </c>
      <c r="B3905" s="171">
        <v>23500.402359365326</v>
      </c>
      <c r="C3905">
        <f t="shared" si="62"/>
        <v>6</v>
      </c>
      <c r="D3905"/>
    </row>
    <row r="3906" spans="1:4" ht="16" x14ac:dyDescent="0.2">
      <c r="A3906" s="169">
        <v>42896.749999898675</v>
      </c>
      <c r="B3906" s="172">
        <v>24205.223765842857</v>
      </c>
      <c r="C3906">
        <f t="shared" si="62"/>
        <v>6</v>
      </c>
      <c r="D3906"/>
    </row>
    <row r="3907" spans="1:4" ht="16" x14ac:dyDescent="0.2">
      <c r="A3907" s="168">
        <v>42896.791666565339</v>
      </c>
      <c r="B3907" s="171">
        <v>25038.389260547949</v>
      </c>
      <c r="C3907">
        <f t="shared" si="62"/>
        <v>6</v>
      </c>
      <c r="D3907"/>
    </row>
    <row r="3908" spans="1:4" ht="16" x14ac:dyDescent="0.2">
      <c r="A3908" s="169">
        <v>42896.833333232003</v>
      </c>
      <c r="B3908" s="172">
        <v>25645.110968898236</v>
      </c>
      <c r="C3908">
        <f t="shared" si="62"/>
        <v>6</v>
      </c>
      <c r="D3908"/>
    </row>
    <row r="3909" spans="1:4" ht="16" x14ac:dyDescent="0.2">
      <c r="A3909" s="168">
        <v>42896.874999898668</v>
      </c>
      <c r="B3909" s="171">
        <v>26541.935928609761</v>
      </c>
      <c r="C3909">
        <f t="shared" si="62"/>
        <v>6</v>
      </c>
      <c r="D3909"/>
    </row>
    <row r="3910" spans="1:4" ht="16" x14ac:dyDescent="0.2">
      <c r="A3910" s="169">
        <v>42896.916666565332</v>
      </c>
      <c r="B3910" s="172">
        <v>26354.696412216068</v>
      </c>
      <c r="C3910">
        <f t="shared" si="62"/>
        <v>6</v>
      </c>
      <c r="D3910"/>
    </row>
    <row r="3911" spans="1:4" ht="16" x14ac:dyDescent="0.2">
      <c r="A3911" s="168">
        <v>42896.958333231996</v>
      </c>
      <c r="B3911" s="171">
        <v>24972.622176572102</v>
      </c>
      <c r="C3911">
        <f t="shared" si="62"/>
        <v>6</v>
      </c>
      <c r="D3911"/>
    </row>
    <row r="3912" spans="1:4" ht="16" x14ac:dyDescent="0.2">
      <c r="A3912" s="169">
        <v>42896.99999989866</v>
      </c>
      <c r="B3912" s="172">
        <v>23399.207996966401</v>
      </c>
      <c r="C3912">
        <f t="shared" si="62"/>
        <v>6</v>
      </c>
      <c r="D3912"/>
    </row>
    <row r="3913" spans="1:4" ht="16" x14ac:dyDescent="0.2">
      <c r="A3913" s="168">
        <v>42897.041666565325</v>
      </c>
      <c r="B3913" s="171">
        <v>21996.761987807211</v>
      </c>
      <c r="C3913">
        <f t="shared" si="62"/>
        <v>6</v>
      </c>
      <c r="D3913"/>
    </row>
    <row r="3914" spans="1:4" ht="16" x14ac:dyDescent="0.2">
      <c r="A3914" s="169">
        <v>42897.083333231989</v>
      </c>
      <c r="B3914" s="172">
        <v>21011.280609907848</v>
      </c>
      <c r="C3914">
        <f t="shared" si="62"/>
        <v>6</v>
      </c>
      <c r="D3914"/>
    </row>
    <row r="3915" spans="1:4" ht="16" x14ac:dyDescent="0.2">
      <c r="A3915" s="168">
        <v>42897.124999898653</v>
      </c>
      <c r="B3915" s="171">
        <v>20317.100195688588</v>
      </c>
      <c r="C3915">
        <f t="shared" si="62"/>
        <v>6</v>
      </c>
      <c r="D3915"/>
    </row>
    <row r="3916" spans="1:4" ht="16" x14ac:dyDescent="0.2">
      <c r="A3916" s="169">
        <v>42897.166666565317</v>
      </c>
      <c r="B3916" s="172">
        <v>19907.659955052724</v>
      </c>
      <c r="C3916">
        <f t="shared" si="62"/>
        <v>6</v>
      </c>
      <c r="D3916"/>
    </row>
    <row r="3917" spans="1:4" ht="16" x14ac:dyDescent="0.2">
      <c r="A3917" s="168">
        <v>42897.208333231982</v>
      </c>
      <c r="B3917" s="171">
        <v>19809.933972502939</v>
      </c>
      <c r="C3917">
        <f t="shared" si="62"/>
        <v>6</v>
      </c>
      <c r="D3917"/>
    </row>
    <row r="3918" spans="1:4" ht="16" x14ac:dyDescent="0.2">
      <c r="A3918" s="169">
        <v>42897.249999898646</v>
      </c>
      <c r="B3918" s="172">
        <v>19886.0705854765</v>
      </c>
      <c r="C3918">
        <f t="shared" si="62"/>
        <v>6</v>
      </c>
      <c r="D3918"/>
    </row>
    <row r="3919" spans="1:4" ht="16" x14ac:dyDescent="0.2">
      <c r="A3919" s="168">
        <v>42897.29166656531</v>
      </c>
      <c r="B3919" s="171">
        <v>20025.314987715763</v>
      </c>
      <c r="C3919">
        <f t="shared" si="62"/>
        <v>6</v>
      </c>
      <c r="D3919"/>
    </row>
    <row r="3920" spans="1:4" ht="16" x14ac:dyDescent="0.2">
      <c r="A3920" s="169">
        <v>42897.333333231974</v>
      </c>
      <c r="B3920" s="172">
        <v>20316.069237970212</v>
      </c>
      <c r="C3920">
        <f t="shared" si="62"/>
        <v>6</v>
      </c>
      <c r="D3920"/>
    </row>
    <row r="3921" spans="1:4" ht="16" x14ac:dyDescent="0.2">
      <c r="A3921" s="168">
        <v>42897.374999898639</v>
      </c>
      <c r="B3921" s="171">
        <v>20760.954325405848</v>
      </c>
      <c r="C3921">
        <f t="shared" si="62"/>
        <v>6</v>
      </c>
      <c r="D3921"/>
    </row>
    <row r="3922" spans="1:4" ht="16" x14ac:dyDescent="0.2">
      <c r="A3922" s="169">
        <v>42897.416666565303</v>
      </c>
      <c r="B3922" s="172">
        <v>21183.074263488321</v>
      </c>
      <c r="C3922">
        <f t="shared" si="62"/>
        <v>6</v>
      </c>
      <c r="D3922"/>
    </row>
    <row r="3923" spans="1:4" ht="16" x14ac:dyDescent="0.2">
      <c r="A3923" s="168">
        <v>42897.458333231967</v>
      </c>
      <c r="B3923" s="171">
        <v>21399.959331092239</v>
      </c>
      <c r="C3923">
        <f t="shared" si="62"/>
        <v>6</v>
      </c>
      <c r="D3923"/>
    </row>
    <row r="3924" spans="1:4" ht="16" x14ac:dyDescent="0.2">
      <c r="A3924" s="169">
        <v>42897.499999898631</v>
      </c>
      <c r="B3924" s="172">
        <v>21390.558903580357</v>
      </c>
      <c r="C3924">
        <f t="shared" si="62"/>
        <v>6</v>
      </c>
      <c r="D3924"/>
    </row>
    <row r="3925" spans="1:4" ht="16" x14ac:dyDescent="0.2">
      <c r="A3925" s="168">
        <v>42897.541666565296</v>
      </c>
      <c r="B3925" s="171">
        <v>20896.892618356786</v>
      </c>
      <c r="C3925">
        <f t="shared" si="62"/>
        <v>6</v>
      </c>
      <c r="D3925"/>
    </row>
    <row r="3926" spans="1:4" ht="16" x14ac:dyDescent="0.2">
      <c r="A3926" s="169">
        <v>42897.58333323196</v>
      </c>
      <c r="B3926" s="172">
        <v>20762.184106594359</v>
      </c>
      <c r="C3926">
        <f t="shared" si="62"/>
        <v>6</v>
      </c>
      <c r="D3926"/>
    </row>
    <row r="3927" spans="1:4" ht="16" x14ac:dyDescent="0.2">
      <c r="A3927" s="168">
        <v>42897.624999898624</v>
      </c>
      <c r="B3927" s="171">
        <v>20658.246922601007</v>
      </c>
      <c r="C3927">
        <f t="shared" si="62"/>
        <v>6</v>
      </c>
      <c r="D3927"/>
    </row>
    <row r="3928" spans="1:4" ht="16" x14ac:dyDescent="0.2">
      <c r="A3928" s="169">
        <v>42897.666666565288</v>
      </c>
      <c r="B3928" s="172">
        <v>21094.709085509348</v>
      </c>
      <c r="C3928">
        <f t="shared" si="62"/>
        <v>6</v>
      </c>
      <c r="D3928"/>
    </row>
    <row r="3929" spans="1:4" ht="16" x14ac:dyDescent="0.2">
      <c r="A3929" s="168">
        <v>42897.708333231953</v>
      </c>
      <c r="B3929" s="171">
        <v>22003.563704564967</v>
      </c>
      <c r="C3929">
        <f t="shared" si="62"/>
        <v>6</v>
      </c>
      <c r="D3929"/>
    </row>
    <row r="3930" spans="1:4" ht="16" x14ac:dyDescent="0.2">
      <c r="A3930" s="169">
        <v>42897.749999898617</v>
      </c>
      <c r="B3930" s="172">
        <v>23105.77408468565</v>
      </c>
      <c r="C3930">
        <f t="shared" si="62"/>
        <v>6</v>
      </c>
      <c r="D3930"/>
    </row>
    <row r="3931" spans="1:4" ht="16" x14ac:dyDescent="0.2">
      <c r="A3931" s="168">
        <v>42897.791666565281</v>
      </c>
      <c r="B3931" s="171">
        <v>24150.839732141154</v>
      </c>
      <c r="C3931">
        <f t="shared" si="62"/>
        <v>6</v>
      </c>
      <c r="D3931"/>
    </row>
    <row r="3932" spans="1:4" ht="16" x14ac:dyDescent="0.2">
      <c r="A3932" s="169">
        <v>42897.833333231945</v>
      </c>
      <c r="B3932" s="172">
        <v>24899.828072551391</v>
      </c>
      <c r="C3932">
        <f t="shared" si="62"/>
        <v>6</v>
      </c>
      <c r="D3932"/>
    </row>
    <row r="3933" spans="1:4" ht="16" x14ac:dyDescent="0.2">
      <c r="A3933" s="168">
        <v>42897.87499989861</v>
      </c>
      <c r="B3933" s="171">
        <v>26000.288520178423</v>
      </c>
      <c r="C3933">
        <f t="shared" si="62"/>
        <v>6</v>
      </c>
      <c r="D3933"/>
    </row>
    <row r="3934" spans="1:4" ht="16" x14ac:dyDescent="0.2">
      <c r="A3934" s="169">
        <v>42897.916666565274</v>
      </c>
      <c r="B3934" s="172">
        <v>25726.300440793791</v>
      </c>
      <c r="C3934">
        <f t="shared" si="62"/>
        <v>6</v>
      </c>
      <c r="D3934"/>
    </row>
    <row r="3935" spans="1:4" ht="16" x14ac:dyDescent="0.2">
      <c r="A3935" s="168">
        <v>42897.958333231938</v>
      </c>
      <c r="B3935" s="171">
        <v>24079.286055283639</v>
      </c>
      <c r="C3935">
        <f t="shared" si="62"/>
        <v>6</v>
      </c>
      <c r="D3935"/>
    </row>
    <row r="3936" spans="1:4" ht="16" x14ac:dyDescent="0.2">
      <c r="A3936" s="169">
        <v>42897.999999898602</v>
      </c>
      <c r="B3936" s="172">
        <v>22267.108035223384</v>
      </c>
      <c r="C3936">
        <f t="shared" si="62"/>
        <v>6</v>
      </c>
      <c r="D3936"/>
    </row>
    <row r="3937" spans="1:4" ht="16" x14ac:dyDescent="0.2">
      <c r="A3937" s="168">
        <v>42898.041666565266</v>
      </c>
      <c r="B3937" s="171">
        <v>21079.310903720609</v>
      </c>
      <c r="C3937">
        <f t="shared" si="62"/>
        <v>6</v>
      </c>
      <c r="D3937"/>
    </row>
    <row r="3938" spans="1:4" ht="16" x14ac:dyDescent="0.2">
      <c r="A3938" s="169">
        <v>42898.083333231931</v>
      </c>
      <c r="B3938" s="172">
        <v>20391.066541425247</v>
      </c>
      <c r="C3938">
        <f t="shared" si="62"/>
        <v>6</v>
      </c>
      <c r="D3938"/>
    </row>
    <row r="3939" spans="1:4" ht="16" x14ac:dyDescent="0.2">
      <c r="A3939" s="168">
        <v>42898.124999898595</v>
      </c>
      <c r="B3939" s="171">
        <v>19952.678739087027</v>
      </c>
      <c r="C3939">
        <f t="shared" si="62"/>
        <v>6</v>
      </c>
      <c r="D3939"/>
    </row>
    <row r="3940" spans="1:4" ht="16" x14ac:dyDescent="0.2">
      <c r="A3940" s="169">
        <v>42898.166666565259</v>
      </c>
      <c r="B3940" s="172">
        <v>19880.558199599029</v>
      </c>
      <c r="C3940">
        <f t="shared" si="62"/>
        <v>6</v>
      </c>
      <c r="D3940"/>
    </row>
    <row r="3941" spans="1:4" ht="16" x14ac:dyDescent="0.2">
      <c r="A3941" s="168">
        <v>42898.208333231923</v>
      </c>
      <c r="B3941" s="171">
        <v>20433.316661460507</v>
      </c>
      <c r="C3941">
        <f t="shared" si="62"/>
        <v>6</v>
      </c>
      <c r="D3941"/>
    </row>
    <row r="3942" spans="1:4" ht="16" x14ac:dyDescent="0.2">
      <c r="A3942" s="169">
        <v>42898.249999898588</v>
      </c>
      <c r="B3942" s="172">
        <v>21415.366268407455</v>
      </c>
      <c r="C3942">
        <f t="shared" si="62"/>
        <v>6</v>
      </c>
      <c r="D3942"/>
    </row>
    <row r="3943" spans="1:4" ht="16" x14ac:dyDescent="0.2">
      <c r="A3943" s="168">
        <v>42898.291666565252</v>
      </c>
      <c r="B3943" s="171">
        <v>22652.858236080723</v>
      </c>
      <c r="C3943">
        <f t="shared" si="62"/>
        <v>6</v>
      </c>
      <c r="D3943"/>
    </row>
    <row r="3944" spans="1:4" ht="16" x14ac:dyDescent="0.2">
      <c r="A3944" s="169">
        <v>42898.333333231916</v>
      </c>
      <c r="B3944" s="172">
        <v>23894.304119697445</v>
      </c>
      <c r="C3944">
        <f t="shared" si="62"/>
        <v>6</v>
      </c>
      <c r="D3944"/>
    </row>
    <row r="3945" spans="1:4" ht="16" x14ac:dyDescent="0.2">
      <c r="A3945" s="168">
        <v>42898.37499989858</v>
      </c>
      <c r="B3945" s="171">
        <v>24553.172104913574</v>
      </c>
      <c r="C3945">
        <f t="shared" si="62"/>
        <v>6</v>
      </c>
      <c r="D3945"/>
    </row>
    <row r="3946" spans="1:4" ht="16" x14ac:dyDescent="0.2">
      <c r="A3946" s="169">
        <v>42898.416666565245</v>
      </c>
      <c r="B3946" s="172">
        <v>25128.680364934895</v>
      </c>
      <c r="C3946">
        <f t="shared" si="62"/>
        <v>6</v>
      </c>
      <c r="D3946"/>
    </row>
    <row r="3947" spans="1:4" ht="16" x14ac:dyDescent="0.2">
      <c r="A3947" s="168">
        <v>42898.458333231909</v>
      </c>
      <c r="B3947" s="171">
        <v>25405.10818899317</v>
      </c>
      <c r="C3947">
        <f t="shared" si="62"/>
        <v>6</v>
      </c>
      <c r="D3947"/>
    </row>
    <row r="3948" spans="1:4" ht="16" x14ac:dyDescent="0.2">
      <c r="A3948" s="169">
        <v>42898.499999898573</v>
      </c>
      <c r="B3948" s="172">
        <v>25230.764985980863</v>
      </c>
      <c r="C3948">
        <f t="shared" si="62"/>
        <v>6</v>
      </c>
      <c r="D3948"/>
    </row>
    <row r="3949" spans="1:4" ht="16" x14ac:dyDescent="0.2">
      <c r="A3949" s="168">
        <v>42898.541666565237</v>
      </c>
      <c r="B3949" s="171">
        <v>25340.281625428557</v>
      </c>
      <c r="C3949">
        <f t="shared" si="62"/>
        <v>6</v>
      </c>
      <c r="D3949"/>
    </row>
    <row r="3950" spans="1:4" ht="16" x14ac:dyDescent="0.2">
      <c r="A3950" s="169">
        <v>42898.583333231902</v>
      </c>
      <c r="B3950" s="172">
        <v>25502.184258365523</v>
      </c>
      <c r="C3950">
        <f t="shared" si="62"/>
        <v>6</v>
      </c>
      <c r="D3950"/>
    </row>
    <row r="3951" spans="1:4" ht="16" x14ac:dyDescent="0.2">
      <c r="A3951" s="168">
        <v>42898.624999898566</v>
      </c>
      <c r="B3951" s="171">
        <v>25722.871934467927</v>
      </c>
      <c r="C3951">
        <f t="shared" si="62"/>
        <v>6</v>
      </c>
      <c r="D3951"/>
    </row>
    <row r="3952" spans="1:4" ht="16" x14ac:dyDescent="0.2">
      <c r="A3952" s="169">
        <v>42898.66666656523</v>
      </c>
      <c r="B3952" s="172">
        <v>26114.743717916095</v>
      </c>
      <c r="C3952">
        <f t="shared" si="62"/>
        <v>6</v>
      </c>
      <c r="D3952"/>
    </row>
    <row r="3953" spans="1:4" ht="16" x14ac:dyDescent="0.2">
      <c r="A3953" s="168">
        <v>42898.708333231894</v>
      </c>
      <c r="B3953" s="171">
        <v>26561.337641364644</v>
      </c>
      <c r="C3953">
        <f t="shared" si="62"/>
        <v>6</v>
      </c>
      <c r="D3953"/>
    </row>
    <row r="3954" spans="1:4" ht="16" x14ac:dyDescent="0.2">
      <c r="A3954" s="169">
        <v>42898.749999898559</v>
      </c>
      <c r="B3954" s="172">
        <v>26947.029240326872</v>
      </c>
      <c r="C3954">
        <f t="shared" ref="C3954:C4017" si="63">MONTH(A3954)</f>
        <v>6</v>
      </c>
      <c r="D3954"/>
    </row>
    <row r="3955" spans="1:4" ht="16" x14ac:dyDescent="0.2">
      <c r="A3955" s="168">
        <v>42898.791666565223</v>
      </c>
      <c r="B3955" s="171">
        <v>27353.757761994097</v>
      </c>
      <c r="C3955">
        <f t="shared" si="63"/>
        <v>6</v>
      </c>
      <c r="D3955"/>
    </row>
    <row r="3956" spans="1:4" ht="16" x14ac:dyDescent="0.2">
      <c r="A3956" s="169">
        <v>42898.833333231887</v>
      </c>
      <c r="B3956" s="172">
        <v>27695.104017482186</v>
      </c>
      <c r="C3956">
        <f t="shared" si="63"/>
        <v>6</v>
      </c>
      <c r="D3956"/>
    </row>
    <row r="3957" spans="1:4" ht="16" x14ac:dyDescent="0.2">
      <c r="A3957" s="168">
        <v>42898.874999898551</v>
      </c>
      <c r="B3957" s="171">
        <v>28373.638957792249</v>
      </c>
      <c r="C3957">
        <f t="shared" si="63"/>
        <v>6</v>
      </c>
      <c r="D3957"/>
    </row>
    <row r="3958" spans="1:4" ht="16" x14ac:dyDescent="0.2">
      <c r="A3958" s="169">
        <v>42898.916666565216</v>
      </c>
      <c r="B3958" s="172">
        <v>28077.085985812057</v>
      </c>
      <c r="C3958">
        <f t="shared" si="63"/>
        <v>6</v>
      </c>
      <c r="D3958"/>
    </row>
    <row r="3959" spans="1:4" ht="16" x14ac:dyDescent="0.2">
      <c r="A3959" s="168">
        <v>42898.95833323188</v>
      </c>
      <c r="B3959" s="171">
        <v>26027.559107356145</v>
      </c>
      <c r="C3959">
        <f t="shared" si="63"/>
        <v>6</v>
      </c>
      <c r="D3959"/>
    </row>
    <row r="3960" spans="1:4" ht="16" x14ac:dyDescent="0.2">
      <c r="A3960" s="169">
        <v>42898.999999898544</v>
      </c>
      <c r="B3960" s="172">
        <v>23956.016640383972</v>
      </c>
      <c r="C3960">
        <f t="shared" si="63"/>
        <v>6</v>
      </c>
      <c r="D3960"/>
    </row>
    <row r="3961" spans="1:4" ht="16" x14ac:dyDescent="0.2">
      <c r="A3961" s="168">
        <v>42899.041666565208</v>
      </c>
      <c r="B3961" s="171">
        <v>22607.105158832124</v>
      </c>
      <c r="C3961">
        <f t="shared" si="63"/>
        <v>6</v>
      </c>
      <c r="D3961"/>
    </row>
    <row r="3962" spans="1:4" ht="16" x14ac:dyDescent="0.2">
      <c r="A3962" s="169">
        <v>42899.083333231873</v>
      </c>
      <c r="B3962" s="172">
        <v>21693.212149786486</v>
      </c>
      <c r="C3962">
        <f t="shared" si="63"/>
        <v>6</v>
      </c>
      <c r="D3962"/>
    </row>
    <row r="3963" spans="1:4" ht="16" x14ac:dyDescent="0.2">
      <c r="A3963" s="168">
        <v>42899.124999898537</v>
      </c>
      <c r="B3963" s="171">
        <v>21102.547100008273</v>
      </c>
      <c r="C3963">
        <f t="shared" si="63"/>
        <v>6</v>
      </c>
      <c r="D3963"/>
    </row>
    <row r="3964" spans="1:4" ht="16" x14ac:dyDescent="0.2">
      <c r="A3964" s="169">
        <v>42899.166666565201</v>
      </c>
      <c r="B3964" s="172">
        <v>20884.032716564918</v>
      </c>
      <c r="C3964">
        <f t="shared" si="63"/>
        <v>6</v>
      </c>
      <c r="D3964"/>
    </row>
    <row r="3965" spans="1:4" ht="16" x14ac:dyDescent="0.2">
      <c r="A3965" s="168">
        <v>42899.208333231865</v>
      </c>
      <c r="B3965" s="171">
        <v>21243.060011177062</v>
      </c>
      <c r="C3965">
        <f t="shared" si="63"/>
        <v>6</v>
      </c>
      <c r="D3965"/>
    </row>
    <row r="3966" spans="1:4" ht="16" x14ac:dyDescent="0.2">
      <c r="A3966" s="169">
        <v>42899.249999898529</v>
      </c>
      <c r="B3966" s="172">
        <v>22234.033424060501</v>
      </c>
      <c r="C3966">
        <f t="shared" si="63"/>
        <v>6</v>
      </c>
      <c r="D3966"/>
    </row>
    <row r="3967" spans="1:4" ht="16" x14ac:dyDescent="0.2">
      <c r="A3967" s="168">
        <v>42899.291666565194</v>
      </c>
      <c r="B3967" s="171">
        <v>23315.988886706531</v>
      </c>
      <c r="C3967">
        <f t="shared" si="63"/>
        <v>6</v>
      </c>
      <c r="D3967"/>
    </row>
    <row r="3968" spans="1:4" ht="16" x14ac:dyDescent="0.2">
      <c r="A3968" s="169">
        <v>42899.333333231858</v>
      </c>
      <c r="B3968" s="172">
        <v>24441.41470605131</v>
      </c>
      <c r="C3968">
        <f t="shared" si="63"/>
        <v>6</v>
      </c>
      <c r="D3968"/>
    </row>
    <row r="3969" spans="1:4" ht="16" x14ac:dyDescent="0.2">
      <c r="A3969" s="168">
        <v>42899.374999898522</v>
      </c>
      <c r="B3969" s="171">
        <v>24955.962633632436</v>
      </c>
      <c r="C3969">
        <f t="shared" si="63"/>
        <v>6</v>
      </c>
      <c r="D3969"/>
    </row>
    <row r="3970" spans="1:4" ht="16" x14ac:dyDescent="0.2">
      <c r="A3970" s="169">
        <v>42899.416666565186</v>
      </c>
      <c r="B3970" s="172">
        <v>25181.926680412318</v>
      </c>
      <c r="C3970">
        <f t="shared" si="63"/>
        <v>6</v>
      </c>
      <c r="D3970"/>
    </row>
    <row r="3971" spans="1:4" ht="16" x14ac:dyDescent="0.2">
      <c r="A3971" s="168">
        <v>42899.458333231851</v>
      </c>
      <c r="B3971" s="171">
        <v>25379.851323390943</v>
      </c>
      <c r="C3971">
        <f t="shared" si="63"/>
        <v>6</v>
      </c>
      <c r="D3971"/>
    </row>
    <row r="3972" spans="1:4" ht="16" x14ac:dyDescent="0.2">
      <c r="A3972" s="169">
        <v>42899.499999898515</v>
      </c>
      <c r="B3972" s="172">
        <v>25535.085814298862</v>
      </c>
      <c r="C3972">
        <f t="shared" si="63"/>
        <v>6</v>
      </c>
      <c r="D3972"/>
    </row>
    <row r="3973" spans="1:4" ht="16" x14ac:dyDescent="0.2">
      <c r="A3973" s="168">
        <v>42899.541666565179</v>
      </c>
      <c r="B3973" s="171">
        <v>25699.554860011314</v>
      </c>
      <c r="C3973">
        <f t="shared" si="63"/>
        <v>6</v>
      </c>
      <c r="D3973"/>
    </row>
    <row r="3974" spans="1:4" ht="16" x14ac:dyDescent="0.2">
      <c r="A3974" s="169">
        <v>42899.583333231843</v>
      </c>
      <c r="B3974" s="172">
        <v>26396.450131960355</v>
      </c>
      <c r="C3974">
        <f t="shared" si="63"/>
        <v>6</v>
      </c>
      <c r="D3974"/>
    </row>
    <row r="3975" spans="1:4" ht="16" x14ac:dyDescent="0.2">
      <c r="A3975" s="168">
        <v>42899.624999898508</v>
      </c>
      <c r="B3975" s="171">
        <v>27096.79937163103</v>
      </c>
      <c r="C3975">
        <f t="shared" si="63"/>
        <v>6</v>
      </c>
      <c r="D3975"/>
    </row>
    <row r="3976" spans="1:4" ht="16" x14ac:dyDescent="0.2">
      <c r="A3976" s="169">
        <v>42899.666666565172</v>
      </c>
      <c r="B3976" s="172">
        <v>28000.271097616918</v>
      </c>
      <c r="C3976">
        <f t="shared" si="63"/>
        <v>6</v>
      </c>
      <c r="D3976"/>
    </row>
    <row r="3977" spans="1:4" ht="16" x14ac:dyDescent="0.2">
      <c r="A3977" s="168">
        <v>42899.708333231836</v>
      </c>
      <c r="B3977" s="171">
        <v>28825.759989647508</v>
      </c>
      <c r="C3977">
        <f t="shared" si="63"/>
        <v>6</v>
      </c>
      <c r="D3977"/>
    </row>
    <row r="3978" spans="1:4" ht="16" x14ac:dyDescent="0.2">
      <c r="A3978" s="169">
        <v>42899.7499998985</v>
      </c>
      <c r="B3978" s="172">
        <v>29472.311869849331</v>
      </c>
      <c r="C3978">
        <f t="shared" si="63"/>
        <v>6</v>
      </c>
      <c r="D3978"/>
    </row>
    <row r="3979" spans="1:4" ht="16" x14ac:dyDescent="0.2">
      <c r="A3979" s="168">
        <v>42899.791666565165</v>
      </c>
      <c r="B3979" s="171">
        <v>29942.102772062215</v>
      </c>
      <c r="C3979">
        <f t="shared" si="63"/>
        <v>6</v>
      </c>
      <c r="D3979"/>
    </row>
    <row r="3980" spans="1:4" ht="16" x14ac:dyDescent="0.2">
      <c r="A3980" s="169">
        <v>42899.833333231829</v>
      </c>
      <c r="B3980" s="172">
        <v>30061.775910273318</v>
      </c>
      <c r="C3980">
        <f t="shared" si="63"/>
        <v>6</v>
      </c>
      <c r="D3980"/>
    </row>
    <row r="3981" spans="1:4" ht="16" x14ac:dyDescent="0.2">
      <c r="A3981" s="168">
        <v>42899.874999898493</v>
      </c>
      <c r="B3981" s="171">
        <v>30414.704147390781</v>
      </c>
      <c r="C3981">
        <f t="shared" si="63"/>
        <v>6</v>
      </c>
      <c r="D3981"/>
    </row>
    <row r="3982" spans="1:4" ht="16" x14ac:dyDescent="0.2">
      <c r="A3982" s="169">
        <v>42899.916666565157</v>
      </c>
      <c r="B3982" s="172">
        <v>29695.094419121437</v>
      </c>
      <c r="C3982">
        <f t="shared" si="63"/>
        <v>6</v>
      </c>
      <c r="D3982"/>
    </row>
    <row r="3983" spans="1:4" ht="16" x14ac:dyDescent="0.2">
      <c r="A3983" s="168">
        <v>42899.958333231822</v>
      </c>
      <c r="B3983" s="171">
        <v>27382.525235388661</v>
      </c>
      <c r="C3983">
        <f t="shared" si="63"/>
        <v>6</v>
      </c>
      <c r="D3983"/>
    </row>
    <row r="3984" spans="1:4" ht="16" x14ac:dyDescent="0.2">
      <c r="A3984" s="169">
        <v>42899.999999898486</v>
      </c>
      <c r="B3984" s="172">
        <v>25180.250963996084</v>
      </c>
      <c r="C3984">
        <f t="shared" si="63"/>
        <v>6</v>
      </c>
      <c r="D3984"/>
    </row>
    <row r="3985" spans="1:4" ht="16" x14ac:dyDescent="0.2">
      <c r="A3985" s="168">
        <v>42900.04166656515</v>
      </c>
      <c r="B3985" s="171">
        <v>23413.121672545705</v>
      </c>
      <c r="C3985">
        <f t="shared" si="63"/>
        <v>6</v>
      </c>
      <c r="D3985"/>
    </row>
    <row r="3986" spans="1:4" ht="16" x14ac:dyDescent="0.2">
      <c r="A3986" s="169">
        <v>42900.083333231814</v>
      </c>
      <c r="B3986" s="172">
        <v>22392.915195135814</v>
      </c>
      <c r="C3986">
        <f t="shared" si="63"/>
        <v>6</v>
      </c>
      <c r="D3986"/>
    </row>
    <row r="3987" spans="1:4" ht="16" x14ac:dyDescent="0.2">
      <c r="A3987" s="168">
        <v>42900.124999898479</v>
      </c>
      <c r="B3987" s="171">
        <v>21662.591680081536</v>
      </c>
      <c r="C3987">
        <f t="shared" si="63"/>
        <v>6</v>
      </c>
      <c r="D3987"/>
    </row>
    <row r="3988" spans="1:4" ht="16" x14ac:dyDescent="0.2">
      <c r="A3988" s="169">
        <v>42900.166666565143</v>
      </c>
      <c r="B3988" s="172">
        <v>21396.365461761721</v>
      </c>
      <c r="C3988">
        <f t="shared" si="63"/>
        <v>6</v>
      </c>
      <c r="D3988"/>
    </row>
    <row r="3989" spans="1:4" ht="16" x14ac:dyDescent="0.2">
      <c r="A3989" s="168">
        <v>42900.208333231807</v>
      </c>
      <c r="B3989" s="171">
        <v>21700.486996325031</v>
      </c>
      <c r="C3989">
        <f t="shared" si="63"/>
        <v>6</v>
      </c>
      <c r="D3989"/>
    </row>
    <row r="3990" spans="1:4" ht="16" x14ac:dyDescent="0.2">
      <c r="A3990" s="169">
        <v>42900.249999898471</v>
      </c>
      <c r="B3990" s="172">
        <v>22601.301743508429</v>
      </c>
      <c r="C3990">
        <f t="shared" si="63"/>
        <v>6</v>
      </c>
      <c r="D3990"/>
    </row>
    <row r="3991" spans="1:4" ht="16" x14ac:dyDescent="0.2">
      <c r="A3991" s="168">
        <v>42900.291666565136</v>
      </c>
      <c r="B3991" s="171">
        <v>23769.420332704369</v>
      </c>
      <c r="C3991">
        <f t="shared" si="63"/>
        <v>6</v>
      </c>
      <c r="D3991"/>
    </row>
    <row r="3992" spans="1:4" ht="16" x14ac:dyDescent="0.2">
      <c r="A3992" s="169">
        <v>42900.3333332318</v>
      </c>
      <c r="B3992" s="172">
        <v>25110.037631017309</v>
      </c>
      <c r="C3992">
        <f t="shared" si="63"/>
        <v>6</v>
      </c>
      <c r="D3992"/>
    </row>
    <row r="3993" spans="1:4" ht="16" x14ac:dyDescent="0.2">
      <c r="A3993" s="168">
        <v>42900.374999898464</v>
      </c>
      <c r="B3993" s="171">
        <v>25729.496414012661</v>
      </c>
      <c r="C3993">
        <f t="shared" si="63"/>
        <v>6</v>
      </c>
      <c r="D3993"/>
    </row>
    <row r="3994" spans="1:4" ht="16" x14ac:dyDescent="0.2">
      <c r="A3994" s="169">
        <v>42900.416666565128</v>
      </c>
      <c r="B3994" s="172">
        <v>26386.7154560196</v>
      </c>
      <c r="C3994">
        <f t="shared" si="63"/>
        <v>6</v>
      </c>
      <c r="D3994"/>
    </row>
    <row r="3995" spans="1:4" ht="16" x14ac:dyDescent="0.2">
      <c r="A3995" s="168">
        <v>42900.458333231792</v>
      </c>
      <c r="B3995" s="171">
        <v>27073.703150665388</v>
      </c>
      <c r="C3995">
        <f t="shared" si="63"/>
        <v>6</v>
      </c>
      <c r="D3995"/>
    </row>
    <row r="3996" spans="1:4" ht="16" x14ac:dyDescent="0.2">
      <c r="A3996" s="169">
        <v>42900.499999898457</v>
      </c>
      <c r="B3996" s="172">
        <v>27720.915103424082</v>
      </c>
      <c r="C3996">
        <f t="shared" si="63"/>
        <v>6</v>
      </c>
      <c r="D3996"/>
    </row>
    <row r="3997" spans="1:4" ht="16" x14ac:dyDescent="0.2">
      <c r="A3997" s="168">
        <v>42900.541666565121</v>
      </c>
      <c r="B3997" s="171">
        <v>28370.377710336736</v>
      </c>
      <c r="C3997">
        <f t="shared" si="63"/>
        <v>6</v>
      </c>
      <c r="D3997"/>
    </row>
    <row r="3998" spans="1:4" ht="16" x14ac:dyDescent="0.2">
      <c r="A3998" s="169">
        <v>42900.583333231785</v>
      </c>
      <c r="B3998" s="172">
        <v>29636.614223463501</v>
      </c>
      <c r="C3998">
        <f t="shared" si="63"/>
        <v>6</v>
      </c>
      <c r="D3998"/>
    </row>
    <row r="3999" spans="1:4" ht="16" x14ac:dyDescent="0.2">
      <c r="A3999" s="168">
        <v>42900.624999898449</v>
      </c>
      <c r="B3999" s="171">
        <v>30779.291346636001</v>
      </c>
      <c r="C3999">
        <f t="shared" si="63"/>
        <v>6</v>
      </c>
      <c r="D3999"/>
    </row>
    <row r="4000" spans="1:4" ht="16" x14ac:dyDescent="0.2">
      <c r="A4000" s="169">
        <v>42900.666666565114</v>
      </c>
      <c r="B4000" s="172">
        <v>31987.350230358301</v>
      </c>
      <c r="C4000">
        <f t="shared" si="63"/>
        <v>6</v>
      </c>
      <c r="D4000"/>
    </row>
    <row r="4001" spans="1:4" ht="16" x14ac:dyDescent="0.2">
      <c r="A4001" s="168">
        <v>42900.708333231778</v>
      </c>
      <c r="B4001" s="171">
        <v>33035.374032664316</v>
      </c>
      <c r="C4001">
        <f t="shared" si="63"/>
        <v>6</v>
      </c>
      <c r="D4001"/>
    </row>
    <row r="4002" spans="1:4" ht="16" x14ac:dyDescent="0.2">
      <c r="A4002" s="169">
        <v>42900.749999898442</v>
      </c>
      <c r="B4002" s="172">
        <v>33724.930180233896</v>
      </c>
      <c r="C4002">
        <f t="shared" si="63"/>
        <v>6</v>
      </c>
      <c r="D4002"/>
    </row>
    <row r="4003" spans="1:4" ht="16" x14ac:dyDescent="0.2">
      <c r="A4003" s="168">
        <v>42900.791666565106</v>
      </c>
      <c r="B4003" s="171">
        <v>33794.683735458173</v>
      </c>
      <c r="C4003">
        <f t="shared" si="63"/>
        <v>6</v>
      </c>
      <c r="D4003"/>
    </row>
    <row r="4004" spans="1:4" ht="16" x14ac:dyDescent="0.2">
      <c r="A4004" s="169">
        <v>42900.833333231771</v>
      </c>
      <c r="B4004" s="172">
        <v>33340.133875202104</v>
      </c>
      <c r="C4004">
        <f t="shared" si="63"/>
        <v>6</v>
      </c>
      <c r="D4004"/>
    </row>
    <row r="4005" spans="1:4" ht="16" x14ac:dyDescent="0.2">
      <c r="A4005" s="168">
        <v>42900.874999898435</v>
      </c>
      <c r="B4005" s="171">
        <v>33001.196311860214</v>
      </c>
      <c r="C4005">
        <f t="shared" si="63"/>
        <v>6</v>
      </c>
      <c r="D4005"/>
    </row>
    <row r="4006" spans="1:4" ht="16" x14ac:dyDescent="0.2">
      <c r="A4006" s="169">
        <v>42900.916666565099</v>
      </c>
      <c r="B4006" s="172">
        <v>31863.032720774361</v>
      </c>
      <c r="C4006">
        <f t="shared" si="63"/>
        <v>6</v>
      </c>
      <c r="D4006"/>
    </row>
    <row r="4007" spans="1:4" ht="16" x14ac:dyDescent="0.2">
      <c r="A4007" s="168">
        <v>42900.958333231763</v>
      </c>
      <c r="B4007" s="171">
        <v>29184.878345965866</v>
      </c>
      <c r="C4007">
        <f t="shared" si="63"/>
        <v>6</v>
      </c>
      <c r="D4007"/>
    </row>
    <row r="4008" spans="1:4" ht="16" x14ac:dyDescent="0.2">
      <c r="A4008" s="169">
        <v>42900.999999898428</v>
      </c>
      <c r="B4008" s="172">
        <v>26517.795134164731</v>
      </c>
      <c r="C4008">
        <f t="shared" si="63"/>
        <v>6</v>
      </c>
      <c r="D4008"/>
    </row>
    <row r="4009" spans="1:4" ht="16" x14ac:dyDescent="0.2">
      <c r="A4009" s="168">
        <v>42901.041666565092</v>
      </c>
      <c r="B4009" s="171">
        <v>24571.768576311551</v>
      </c>
      <c r="C4009">
        <f t="shared" si="63"/>
        <v>6</v>
      </c>
      <c r="D4009"/>
    </row>
    <row r="4010" spans="1:4" ht="16" x14ac:dyDescent="0.2">
      <c r="A4010" s="169">
        <v>42901.083333231756</v>
      </c>
      <c r="B4010" s="172">
        <v>23283.677897012632</v>
      </c>
      <c r="C4010">
        <f t="shared" si="63"/>
        <v>6</v>
      </c>
      <c r="D4010"/>
    </row>
    <row r="4011" spans="1:4" ht="16" x14ac:dyDescent="0.2">
      <c r="A4011" s="168">
        <v>42901.12499989842</v>
      </c>
      <c r="B4011" s="171">
        <v>22421.508812357053</v>
      </c>
      <c r="C4011">
        <f t="shared" si="63"/>
        <v>6</v>
      </c>
      <c r="D4011"/>
    </row>
    <row r="4012" spans="1:4" ht="16" x14ac:dyDescent="0.2">
      <c r="A4012" s="169">
        <v>42901.166666565085</v>
      </c>
      <c r="B4012" s="172">
        <v>22066.539203697925</v>
      </c>
      <c r="C4012">
        <f t="shared" si="63"/>
        <v>6</v>
      </c>
      <c r="D4012"/>
    </row>
    <row r="4013" spans="1:4" ht="16" x14ac:dyDescent="0.2">
      <c r="A4013" s="168">
        <v>42901.208333231749</v>
      </c>
      <c r="B4013" s="171">
        <v>22329.930379183832</v>
      </c>
      <c r="C4013">
        <f t="shared" si="63"/>
        <v>6</v>
      </c>
      <c r="D4013"/>
    </row>
    <row r="4014" spans="1:4" ht="16" x14ac:dyDescent="0.2">
      <c r="A4014" s="169">
        <v>42901.249999898413</v>
      </c>
      <c r="B4014" s="172">
        <v>23086.86374216084</v>
      </c>
      <c r="C4014">
        <f t="shared" si="63"/>
        <v>6</v>
      </c>
      <c r="D4014"/>
    </row>
    <row r="4015" spans="1:4" ht="16" x14ac:dyDescent="0.2">
      <c r="A4015" s="168">
        <v>42901.291666565077</v>
      </c>
      <c r="B4015" s="171">
        <v>24289.075164284175</v>
      </c>
      <c r="C4015">
        <f t="shared" si="63"/>
        <v>6</v>
      </c>
      <c r="D4015"/>
    </row>
    <row r="4016" spans="1:4" ht="16" x14ac:dyDescent="0.2">
      <c r="A4016" s="169">
        <v>42901.333333231742</v>
      </c>
      <c r="B4016" s="172">
        <v>25684.801304747205</v>
      </c>
      <c r="C4016">
        <f t="shared" si="63"/>
        <v>6</v>
      </c>
      <c r="D4016"/>
    </row>
    <row r="4017" spans="1:4" ht="16" x14ac:dyDescent="0.2">
      <c r="A4017" s="168">
        <v>42901.374999898406</v>
      </c>
      <c r="B4017" s="171">
        <v>26499.741131585233</v>
      </c>
      <c r="C4017">
        <f t="shared" si="63"/>
        <v>6</v>
      </c>
      <c r="D4017"/>
    </row>
    <row r="4018" spans="1:4" ht="16" x14ac:dyDescent="0.2">
      <c r="A4018" s="169">
        <v>42901.41666656507</v>
      </c>
      <c r="B4018" s="172">
        <v>27280.01481347252</v>
      </c>
      <c r="C4018">
        <f t="shared" ref="C4018:C4081" si="64">MONTH(A4018)</f>
        <v>6</v>
      </c>
      <c r="D4018"/>
    </row>
    <row r="4019" spans="1:4" ht="16" x14ac:dyDescent="0.2">
      <c r="A4019" s="168">
        <v>42901.458333231734</v>
      </c>
      <c r="B4019" s="171">
        <v>28329.983932092033</v>
      </c>
      <c r="C4019">
        <f t="shared" si="64"/>
        <v>6</v>
      </c>
      <c r="D4019"/>
    </row>
    <row r="4020" spans="1:4" ht="16" x14ac:dyDescent="0.2">
      <c r="A4020" s="169">
        <v>42901.499999898399</v>
      </c>
      <c r="B4020" s="172">
        <v>29229.956038982586</v>
      </c>
      <c r="C4020">
        <f t="shared" si="64"/>
        <v>6</v>
      </c>
      <c r="D4020"/>
    </row>
    <row r="4021" spans="1:4" ht="16" x14ac:dyDescent="0.2">
      <c r="A4021" s="168">
        <v>42901.541666565063</v>
      </c>
      <c r="B4021" s="171">
        <v>30489.131411489761</v>
      </c>
      <c r="C4021">
        <f t="shared" si="64"/>
        <v>6</v>
      </c>
      <c r="D4021"/>
    </row>
    <row r="4022" spans="1:4" ht="16" x14ac:dyDescent="0.2">
      <c r="A4022" s="169">
        <v>42901.583333231727</v>
      </c>
      <c r="B4022" s="172">
        <v>31744.991506191509</v>
      </c>
      <c r="C4022">
        <f t="shared" si="64"/>
        <v>6</v>
      </c>
      <c r="D4022"/>
    </row>
    <row r="4023" spans="1:4" ht="16" x14ac:dyDescent="0.2">
      <c r="A4023" s="168">
        <v>42901.624999898391</v>
      </c>
      <c r="B4023" s="171">
        <v>33004.52265018841</v>
      </c>
      <c r="C4023">
        <f t="shared" si="64"/>
        <v>6</v>
      </c>
      <c r="D4023"/>
    </row>
    <row r="4024" spans="1:4" ht="16" x14ac:dyDescent="0.2">
      <c r="A4024" s="169">
        <v>42901.666666565055</v>
      </c>
      <c r="B4024" s="172">
        <v>34342.55794851399</v>
      </c>
      <c r="C4024">
        <f t="shared" si="64"/>
        <v>6</v>
      </c>
      <c r="D4024"/>
    </row>
    <row r="4025" spans="1:4" ht="16" x14ac:dyDescent="0.2">
      <c r="A4025" s="168">
        <v>42901.70833323172</v>
      </c>
      <c r="B4025" s="171">
        <v>35427.301859624102</v>
      </c>
      <c r="C4025">
        <f t="shared" si="64"/>
        <v>6</v>
      </c>
      <c r="D4025"/>
    </row>
    <row r="4026" spans="1:4" ht="16" x14ac:dyDescent="0.2">
      <c r="A4026" s="169">
        <v>42901.749999898384</v>
      </c>
      <c r="B4026" s="172">
        <v>35993.29887345554</v>
      </c>
      <c r="C4026">
        <f t="shared" si="64"/>
        <v>6</v>
      </c>
      <c r="D4026"/>
    </row>
    <row r="4027" spans="1:4" ht="16" x14ac:dyDescent="0.2">
      <c r="A4027" s="168">
        <v>42901.791666565048</v>
      </c>
      <c r="B4027" s="171">
        <v>35992.088834039532</v>
      </c>
      <c r="C4027">
        <f t="shared" si="64"/>
        <v>6</v>
      </c>
      <c r="D4027"/>
    </row>
    <row r="4028" spans="1:4" ht="16" x14ac:dyDescent="0.2">
      <c r="A4028" s="169">
        <v>42901.833333231712</v>
      </c>
      <c r="B4028" s="172">
        <v>35237.148437835058</v>
      </c>
      <c r="C4028">
        <f t="shared" si="64"/>
        <v>6</v>
      </c>
      <c r="D4028"/>
    </row>
    <row r="4029" spans="1:4" ht="16" x14ac:dyDescent="0.2">
      <c r="A4029" s="168">
        <v>42901.874999898377</v>
      </c>
      <c r="B4029" s="171">
        <v>34693.72995623466</v>
      </c>
      <c r="C4029">
        <f t="shared" si="64"/>
        <v>6</v>
      </c>
      <c r="D4029"/>
    </row>
    <row r="4030" spans="1:4" ht="16" x14ac:dyDescent="0.2">
      <c r="A4030" s="169">
        <v>42901.916666565041</v>
      </c>
      <c r="B4030" s="172">
        <v>33440.613633633686</v>
      </c>
      <c r="C4030">
        <f t="shared" si="64"/>
        <v>6</v>
      </c>
      <c r="D4030"/>
    </row>
    <row r="4031" spans="1:4" ht="16" x14ac:dyDescent="0.2">
      <c r="A4031" s="168">
        <v>42901.958333231705</v>
      </c>
      <c r="B4031" s="171">
        <v>30583.032755325046</v>
      </c>
      <c r="C4031">
        <f t="shared" si="64"/>
        <v>6</v>
      </c>
      <c r="D4031"/>
    </row>
    <row r="4032" spans="1:4" ht="16" x14ac:dyDescent="0.2">
      <c r="A4032" s="169">
        <v>42901.999999898369</v>
      </c>
      <c r="B4032" s="172">
        <v>27743.672231186156</v>
      </c>
      <c r="C4032">
        <f t="shared" si="64"/>
        <v>6</v>
      </c>
      <c r="D4032"/>
    </row>
    <row r="4033" spans="1:4" ht="16" x14ac:dyDescent="0.2">
      <c r="A4033" s="168">
        <v>42902.041666565034</v>
      </c>
      <c r="B4033" s="171">
        <v>25735.758173652674</v>
      </c>
      <c r="C4033">
        <f t="shared" si="64"/>
        <v>6</v>
      </c>
      <c r="D4033"/>
    </row>
    <row r="4034" spans="1:4" ht="16" x14ac:dyDescent="0.2">
      <c r="A4034" s="169">
        <v>42902.083333231698</v>
      </c>
      <c r="B4034" s="172">
        <v>24491.961589698469</v>
      </c>
      <c r="C4034">
        <f t="shared" si="64"/>
        <v>6</v>
      </c>
      <c r="D4034"/>
    </row>
    <row r="4035" spans="1:4" ht="16" x14ac:dyDescent="0.2">
      <c r="A4035" s="168">
        <v>42902.124999898362</v>
      </c>
      <c r="B4035" s="171">
        <v>23564.866269785107</v>
      </c>
      <c r="C4035">
        <f t="shared" si="64"/>
        <v>6</v>
      </c>
      <c r="D4035"/>
    </row>
    <row r="4036" spans="1:4" ht="16" x14ac:dyDescent="0.2">
      <c r="A4036" s="169">
        <v>42902.166666565026</v>
      </c>
      <c r="B4036" s="172">
        <v>23094.370058393179</v>
      </c>
      <c r="C4036">
        <f t="shared" si="64"/>
        <v>6</v>
      </c>
      <c r="D4036"/>
    </row>
    <row r="4037" spans="1:4" ht="16" x14ac:dyDescent="0.2">
      <c r="A4037" s="168">
        <v>42902.208333231691</v>
      </c>
      <c r="B4037" s="171">
        <v>23283.387656277202</v>
      </c>
      <c r="C4037">
        <f t="shared" si="64"/>
        <v>6</v>
      </c>
      <c r="D4037"/>
    </row>
    <row r="4038" spans="1:4" ht="16" x14ac:dyDescent="0.2">
      <c r="A4038" s="169">
        <v>42902.249999898355</v>
      </c>
      <c r="B4038" s="172">
        <v>23875.523960565799</v>
      </c>
      <c r="C4038">
        <f t="shared" si="64"/>
        <v>6</v>
      </c>
      <c r="D4038"/>
    </row>
    <row r="4039" spans="1:4" ht="16" x14ac:dyDescent="0.2">
      <c r="A4039" s="168">
        <v>42902.291666565019</v>
      </c>
      <c r="B4039" s="171">
        <v>24893.175530443397</v>
      </c>
      <c r="C4039">
        <f t="shared" si="64"/>
        <v>6</v>
      </c>
      <c r="D4039"/>
    </row>
    <row r="4040" spans="1:4" ht="16" x14ac:dyDescent="0.2">
      <c r="A4040" s="169">
        <v>42902.333333231683</v>
      </c>
      <c r="B4040" s="172">
        <v>26553.996767624329</v>
      </c>
      <c r="C4040">
        <f t="shared" si="64"/>
        <v>6</v>
      </c>
      <c r="D4040"/>
    </row>
    <row r="4041" spans="1:4" ht="16" x14ac:dyDescent="0.2">
      <c r="A4041" s="168">
        <v>42902.374999898348</v>
      </c>
      <c r="B4041" s="171">
        <v>27833.129745754832</v>
      </c>
      <c r="C4041">
        <f t="shared" si="64"/>
        <v>6</v>
      </c>
      <c r="D4041"/>
    </row>
    <row r="4042" spans="1:4" ht="16" x14ac:dyDescent="0.2">
      <c r="A4042" s="169">
        <v>42902.416666565012</v>
      </c>
      <c r="B4042" s="172">
        <v>29050.214391283997</v>
      </c>
      <c r="C4042">
        <f t="shared" si="64"/>
        <v>6</v>
      </c>
      <c r="D4042"/>
    </row>
    <row r="4043" spans="1:4" ht="16" x14ac:dyDescent="0.2">
      <c r="A4043" s="168">
        <v>42902.458333231676</v>
      </c>
      <c r="B4043" s="171">
        <v>30481.346210854717</v>
      </c>
      <c r="C4043">
        <f t="shared" si="64"/>
        <v>6</v>
      </c>
      <c r="D4043"/>
    </row>
    <row r="4044" spans="1:4" ht="16" x14ac:dyDescent="0.2">
      <c r="A4044" s="169">
        <v>42902.49999989834</v>
      </c>
      <c r="B4044" s="172">
        <v>31865.535338583722</v>
      </c>
      <c r="C4044">
        <f t="shared" si="64"/>
        <v>6</v>
      </c>
      <c r="D4044"/>
    </row>
    <row r="4045" spans="1:4" ht="16" x14ac:dyDescent="0.2">
      <c r="A4045" s="168">
        <v>42902.541666565005</v>
      </c>
      <c r="B4045" s="171">
        <v>33180.029937734347</v>
      </c>
      <c r="C4045">
        <f t="shared" si="64"/>
        <v>6</v>
      </c>
      <c r="D4045"/>
    </row>
    <row r="4046" spans="1:4" ht="16" x14ac:dyDescent="0.2">
      <c r="A4046" s="169">
        <v>42902.583333231669</v>
      </c>
      <c r="B4046" s="172">
        <v>35040.763158205533</v>
      </c>
      <c r="C4046">
        <f t="shared" si="64"/>
        <v>6</v>
      </c>
      <c r="D4046"/>
    </row>
    <row r="4047" spans="1:4" ht="16" x14ac:dyDescent="0.2">
      <c r="A4047" s="168">
        <v>42902.624999898333</v>
      </c>
      <c r="B4047" s="171">
        <v>36621.035413455844</v>
      </c>
      <c r="C4047">
        <f t="shared" si="64"/>
        <v>6</v>
      </c>
      <c r="D4047"/>
    </row>
    <row r="4048" spans="1:4" ht="16" x14ac:dyDescent="0.2">
      <c r="A4048" s="169">
        <v>42902.666666564997</v>
      </c>
      <c r="B4048" s="172">
        <v>37998.386293650532</v>
      </c>
      <c r="C4048">
        <f t="shared" si="64"/>
        <v>6</v>
      </c>
      <c r="D4048"/>
    </row>
    <row r="4049" spans="1:4" ht="16" x14ac:dyDescent="0.2">
      <c r="A4049" s="168">
        <v>42902.708333231662</v>
      </c>
      <c r="B4049" s="171">
        <v>38800.358379579418</v>
      </c>
      <c r="C4049">
        <f t="shared" si="64"/>
        <v>6</v>
      </c>
      <c r="D4049"/>
    </row>
    <row r="4050" spans="1:4" ht="16" x14ac:dyDescent="0.2">
      <c r="A4050" s="169">
        <v>42902.749999898326</v>
      </c>
      <c r="B4050" s="172">
        <v>39163.480777962635</v>
      </c>
      <c r="C4050">
        <f t="shared" si="64"/>
        <v>6</v>
      </c>
      <c r="D4050"/>
    </row>
    <row r="4051" spans="1:4" ht="16" x14ac:dyDescent="0.2">
      <c r="A4051" s="168">
        <v>42902.79166656499</v>
      </c>
      <c r="B4051" s="171">
        <v>38835.048816599301</v>
      </c>
      <c r="C4051">
        <f t="shared" si="64"/>
        <v>6</v>
      </c>
      <c r="D4051"/>
    </row>
    <row r="4052" spans="1:4" ht="16" x14ac:dyDescent="0.2">
      <c r="A4052" s="169">
        <v>42902.833333231654</v>
      </c>
      <c r="B4052" s="172">
        <v>37836.755332951463</v>
      </c>
      <c r="C4052">
        <f t="shared" si="64"/>
        <v>6</v>
      </c>
      <c r="D4052"/>
    </row>
    <row r="4053" spans="1:4" ht="16" x14ac:dyDescent="0.2">
      <c r="A4053" s="168">
        <v>42902.874999898318</v>
      </c>
      <c r="B4053" s="171">
        <v>36787.399331685352</v>
      </c>
      <c r="C4053">
        <f t="shared" si="64"/>
        <v>6</v>
      </c>
      <c r="D4053"/>
    </row>
    <row r="4054" spans="1:4" ht="16" x14ac:dyDescent="0.2">
      <c r="A4054" s="169">
        <v>42902.916666564983</v>
      </c>
      <c r="B4054" s="172">
        <v>35420.950493714015</v>
      </c>
      <c r="C4054">
        <f t="shared" si="64"/>
        <v>6</v>
      </c>
      <c r="D4054"/>
    </row>
    <row r="4055" spans="1:4" ht="16" x14ac:dyDescent="0.2">
      <c r="A4055" s="168">
        <v>42902.958333231647</v>
      </c>
      <c r="B4055" s="171">
        <v>32531.376848386692</v>
      </c>
      <c r="C4055">
        <f t="shared" si="64"/>
        <v>6</v>
      </c>
      <c r="D4055"/>
    </row>
    <row r="4056" spans="1:4" ht="16" x14ac:dyDescent="0.2">
      <c r="A4056" s="169">
        <v>42902.999999898311</v>
      </c>
      <c r="B4056" s="172">
        <v>29566.25081622263</v>
      </c>
      <c r="C4056">
        <f t="shared" si="64"/>
        <v>6</v>
      </c>
      <c r="D4056"/>
    </row>
    <row r="4057" spans="1:4" ht="16" x14ac:dyDescent="0.2">
      <c r="A4057" s="168">
        <v>42903.041666564975</v>
      </c>
      <c r="B4057" s="171">
        <v>27212.502264457868</v>
      </c>
      <c r="C4057">
        <f t="shared" si="64"/>
        <v>6</v>
      </c>
      <c r="D4057"/>
    </row>
    <row r="4058" spans="1:4" ht="16" x14ac:dyDescent="0.2">
      <c r="A4058" s="169">
        <v>42903.08333323164</v>
      </c>
      <c r="B4058" s="172">
        <v>25528.281878072223</v>
      </c>
      <c r="C4058">
        <f t="shared" si="64"/>
        <v>6</v>
      </c>
      <c r="D4058"/>
    </row>
    <row r="4059" spans="1:4" ht="16" x14ac:dyDescent="0.2">
      <c r="A4059" s="168">
        <v>42903.124999898304</v>
      </c>
      <c r="B4059" s="171">
        <v>24312.828521550397</v>
      </c>
      <c r="C4059">
        <f t="shared" si="64"/>
        <v>6</v>
      </c>
      <c r="D4059"/>
    </row>
    <row r="4060" spans="1:4" ht="16" x14ac:dyDescent="0.2">
      <c r="A4060" s="169">
        <v>42903.166666564968</v>
      </c>
      <c r="B4060" s="172">
        <v>23626.544222164139</v>
      </c>
      <c r="C4060">
        <f t="shared" si="64"/>
        <v>6</v>
      </c>
      <c r="D4060"/>
    </row>
    <row r="4061" spans="1:4" ht="16" x14ac:dyDescent="0.2">
      <c r="A4061" s="168">
        <v>42903.208333231632</v>
      </c>
      <c r="B4061" s="171">
        <v>23463.84856401345</v>
      </c>
      <c r="C4061">
        <f t="shared" si="64"/>
        <v>6</v>
      </c>
      <c r="D4061"/>
    </row>
    <row r="4062" spans="1:4" ht="16" x14ac:dyDescent="0.2">
      <c r="A4062" s="169">
        <v>42903.249999898297</v>
      </c>
      <c r="B4062" s="172">
        <v>23454.918331110719</v>
      </c>
      <c r="C4062">
        <f t="shared" si="64"/>
        <v>6</v>
      </c>
      <c r="D4062"/>
    </row>
    <row r="4063" spans="1:4" ht="16" x14ac:dyDescent="0.2">
      <c r="A4063" s="168">
        <v>42903.291666564961</v>
      </c>
      <c r="B4063" s="171">
        <v>23567.849783906713</v>
      </c>
      <c r="C4063">
        <f t="shared" si="64"/>
        <v>6</v>
      </c>
      <c r="D4063"/>
    </row>
    <row r="4064" spans="1:4" ht="16" x14ac:dyDescent="0.2">
      <c r="A4064" s="169">
        <v>42903.333333231625</v>
      </c>
      <c r="B4064" s="172">
        <v>24450.593567233376</v>
      </c>
      <c r="C4064">
        <f t="shared" si="64"/>
        <v>6</v>
      </c>
      <c r="D4064"/>
    </row>
    <row r="4065" spans="1:4" ht="16" x14ac:dyDescent="0.2">
      <c r="A4065" s="168">
        <v>42903.374999898289</v>
      </c>
      <c r="B4065" s="171">
        <v>25922.065517191455</v>
      </c>
      <c r="C4065">
        <f t="shared" si="64"/>
        <v>6</v>
      </c>
      <c r="D4065"/>
    </row>
    <row r="4066" spans="1:4" ht="16" x14ac:dyDescent="0.2">
      <c r="A4066" s="169">
        <v>42903.416666564954</v>
      </c>
      <c r="B4066" s="172">
        <v>27398.551170085586</v>
      </c>
      <c r="C4066">
        <f t="shared" si="64"/>
        <v>6</v>
      </c>
      <c r="D4066"/>
    </row>
    <row r="4067" spans="1:4" ht="16" x14ac:dyDescent="0.2">
      <c r="A4067" s="168">
        <v>42903.458333231618</v>
      </c>
      <c r="B4067" s="171">
        <v>28638.251234032701</v>
      </c>
      <c r="C4067">
        <f t="shared" si="64"/>
        <v>6</v>
      </c>
      <c r="D4067"/>
    </row>
    <row r="4068" spans="1:4" ht="16" x14ac:dyDescent="0.2">
      <c r="A4068" s="169">
        <v>42903.499999898282</v>
      </c>
      <c r="B4068" s="172">
        <v>29877.214199657588</v>
      </c>
      <c r="C4068">
        <f t="shared" si="64"/>
        <v>6</v>
      </c>
      <c r="D4068"/>
    </row>
    <row r="4069" spans="1:4" ht="16" x14ac:dyDescent="0.2">
      <c r="A4069" s="168">
        <v>42903.541666564946</v>
      </c>
      <c r="B4069" s="171">
        <v>31533.055866364779</v>
      </c>
      <c r="C4069">
        <f t="shared" si="64"/>
        <v>6</v>
      </c>
      <c r="D4069"/>
    </row>
    <row r="4070" spans="1:4" ht="16" x14ac:dyDescent="0.2">
      <c r="A4070" s="169">
        <v>42903.583333231611</v>
      </c>
      <c r="B4070" s="172">
        <v>33141.777984399465</v>
      </c>
      <c r="C4070">
        <f t="shared" si="64"/>
        <v>6</v>
      </c>
      <c r="D4070"/>
    </row>
    <row r="4071" spans="1:4" ht="16" x14ac:dyDescent="0.2">
      <c r="A4071" s="168">
        <v>42903.624999898275</v>
      </c>
      <c r="B4071" s="171">
        <v>34542.665155990719</v>
      </c>
      <c r="C4071">
        <f t="shared" si="64"/>
        <v>6</v>
      </c>
      <c r="D4071"/>
    </row>
    <row r="4072" spans="1:4" ht="16" x14ac:dyDescent="0.2">
      <c r="A4072" s="169">
        <v>42903.666666564939</v>
      </c>
      <c r="B4072" s="172">
        <v>35938.654598065368</v>
      </c>
      <c r="C4072">
        <f t="shared" si="64"/>
        <v>6</v>
      </c>
      <c r="D4072"/>
    </row>
    <row r="4073" spans="1:4" ht="16" x14ac:dyDescent="0.2">
      <c r="A4073" s="168">
        <v>42903.708333231603</v>
      </c>
      <c r="B4073" s="171">
        <v>37092.637993141907</v>
      </c>
      <c r="C4073">
        <f t="shared" si="64"/>
        <v>6</v>
      </c>
      <c r="D4073"/>
    </row>
    <row r="4074" spans="1:4" ht="16" x14ac:dyDescent="0.2">
      <c r="A4074" s="169">
        <v>42903.749999898268</v>
      </c>
      <c r="B4074" s="172">
        <v>37754.968601287721</v>
      </c>
      <c r="C4074">
        <f t="shared" si="64"/>
        <v>6</v>
      </c>
      <c r="D4074"/>
    </row>
    <row r="4075" spans="1:4" ht="16" x14ac:dyDescent="0.2">
      <c r="A4075" s="168">
        <v>42903.791666564932</v>
      </c>
      <c r="B4075" s="171">
        <v>37854.072304572182</v>
      </c>
      <c r="C4075">
        <f t="shared" si="64"/>
        <v>6</v>
      </c>
      <c r="D4075"/>
    </row>
    <row r="4076" spans="1:4" ht="16" x14ac:dyDescent="0.2">
      <c r="A4076" s="169">
        <v>42903.833333231596</v>
      </c>
      <c r="B4076" s="172">
        <v>36962.120520707038</v>
      </c>
      <c r="C4076">
        <f t="shared" si="64"/>
        <v>6</v>
      </c>
      <c r="D4076"/>
    </row>
    <row r="4077" spans="1:4" ht="16" x14ac:dyDescent="0.2">
      <c r="A4077" s="168">
        <v>42903.87499989826</v>
      </c>
      <c r="B4077" s="171">
        <v>36002.370137430182</v>
      </c>
      <c r="C4077">
        <f t="shared" si="64"/>
        <v>6</v>
      </c>
      <c r="D4077"/>
    </row>
    <row r="4078" spans="1:4" ht="16" x14ac:dyDescent="0.2">
      <c r="A4078" s="169">
        <v>42903.916666564925</v>
      </c>
      <c r="B4078" s="172">
        <v>34855.725150985898</v>
      </c>
      <c r="C4078">
        <f t="shared" si="64"/>
        <v>6</v>
      </c>
      <c r="D4078"/>
    </row>
    <row r="4079" spans="1:4" ht="16" x14ac:dyDescent="0.2">
      <c r="A4079" s="168">
        <v>42903.958333231589</v>
      </c>
      <c r="B4079" s="171">
        <v>32353.337045081913</v>
      </c>
      <c r="C4079">
        <f t="shared" si="64"/>
        <v>6</v>
      </c>
      <c r="D4079"/>
    </row>
    <row r="4080" spans="1:4" ht="16" x14ac:dyDescent="0.2">
      <c r="A4080" s="169">
        <v>42903.999999898253</v>
      </c>
      <c r="B4080" s="172">
        <v>29533.603124596932</v>
      </c>
      <c r="C4080">
        <f t="shared" si="64"/>
        <v>6</v>
      </c>
      <c r="D4080"/>
    </row>
    <row r="4081" spans="1:4" ht="16" x14ac:dyDescent="0.2">
      <c r="A4081" s="168">
        <v>42904.041666564917</v>
      </c>
      <c r="B4081" s="171">
        <v>27180.93534448434</v>
      </c>
      <c r="C4081">
        <f t="shared" si="64"/>
        <v>6</v>
      </c>
      <c r="D4081"/>
    </row>
    <row r="4082" spans="1:4" ht="16" x14ac:dyDescent="0.2">
      <c r="A4082" s="169">
        <v>42904.083333231581</v>
      </c>
      <c r="B4082" s="172">
        <v>25517.848545596476</v>
      </c>
      <c r="C4082">
        <f t="shared" ref="C4082:C4145" si="65">MONTH(A4082)</f>
        <v>6</v>
      </c>
      <c r="D4082"/>
    </row>
    <row r="4083" spans="1:4" ht="16" x14ac:dyDescent="0.2">
      <c r="A4083" s="168">
        <v>42904.124999898246</v>
      </c>
      <c r="B4083" s="171">
        <v>24322.399820430048</v>
      </c>
      <c r="C4083">
        <f t="shared" si="65"/>
        <v>6</v>
      </c>
      <c r="D4083"/>
    </row>
    <row r="4084" spans="1:4" ht="16" x14ac:dyDescent="0.2">
      <c r="A4084" s="169">
        <v>42904.16666656491</v>
      </c>
      <c r="B4084" s="172">
        <v>23530.76138328189</v>
      </c>
      <c r="C4084">
        <f t="shared" si="65"/>
        <v>6</v>
      </c>
      <c r="D4084"/>
    </row>
    <row r="4085" spans="1:4" ht="16" x14ac:dyDescent="0.2">
      <c r="A4085" s="168">
        <v>42904.208333231574</v>
      </c>
      <c r="B4085" s="171">
        <v>23104.545018736702</v>
      </c>
      <c r="C4085">
        <f t="shared" si="65"/>
        <v>6</v>
      </c>
      <c r="D4085"/>
    </row>
    <row r="4086" spans="1:4" ht="16" x14ac:dyDescent="0.2">
      <c r="A4086" s="169">
        <v>42904.249999898238</v>
      </c>
      <c r="B4086" s="172">
        <v>22985.375518948989</v>
      </c>
      <c r="C4086">
        <f t="shared" si="65"/>
        <v>6</v>
      </c>
      <c r="D4086"/>
    </row>
    <row r="4087" spans="1:4" ht="16" x14ac:dyDescent="0.2">
      <c r="A4087" s="168">
        <v>42904.291666564903</v>
      </c>
      <c r="B4087" s="171">
        <v>23080.617870656119</v>
      </c>
      <c r="C4087">
        <f t="shared" si="65"/>
        <v>6</v>
      </c>
      <c r="D4087"/>
    </row>
    <row r="4088" spans="1:4" ht="16" x14ac:dyDescent="0.2">
      <c r="A4088" s="169">
        <v>42904.333333231567</v>
      </c>
      <c r="B4088" s="172">
        <v>23985.532855057907</v>
      </c>
      <c r="C4088">
        <f t="shared" si="65"/>
        <v>6</v>
      </c>
      <c r="D4088"/>
    </row>
    <row r="4089" spans="1:4" ht="16" x14ac:dyDescent="0.2">
      <c r="A4089" s="168">
        <v>42904.374999898231</v>
      </c>
      <c r="B4089" s="171">
        <v>25622.219958672806</v>
      </c>
      <c r="C4089">
        <f t="shared" si="65"/>
        <v>6</v>
      </c>
      <c r="D4089"/>
    </row>
    <row r="4090" spans="1:4" ht="16" x14ac:dyDescent="0.2">
      <c r="A4090" s="169">
        <v>42904.416666564895</v>
      </c>
      <c r="B4090" s="172">
        <v>27196.756314632174</v>
      </c>
      <c r="C4090">
        <f t="shared" si="65"/>
        <v>6</v>
      </c>
      <c r="D4090"/>
    </row>
    <row r="4091" spans="1:4" ht="16" x14ac:dyDescent="0.2">
      <c r="A4091" s="168">
        <v>42904.45833323156</v>
      </c>
      <c r="B4091" s="171">
        <v>28493.461866746959</v>
      </c>
      <c r="C4091">
        <f t="shared" si="65"/>
        <v>6</v>
      </c>
      <c r="D4091"/>
    </row>
    <row r="4092" spans="1:4" ht="16" x14ac:dyDescent="0.2">
      <c r="A4092" s="169">
        <v>42904.499999898224</v>
      </c>
      <c r="B4092" s="172">
        <v>30281.972163188126</v>
      </c>
      <c r="C4092">
        <f t="shared" si="65"/>
        <v>6</v>
      </c>
      <c r="D4092"/>
    </row>
    <row r="4093" spans="1:4" ht="16" x14ac:dyDescent="0.2">
      <c r="A4093" s="168">
        <v>42904.541666564888</v>
      </c>
      <c r="B4093" s="171">
        <v>32020.637717500427</v>
      </c>
      <c r="C4093">
        <f t="shared" si="65"/>
        <v>6</v>
      </c>
      <c r="D4093"/>
    </row>
    <row r="4094" spans="1:4" ht="16" x14ac:dyDescent="0.2">
      <c r="A4094" s="169">
        <v>42904.583333231552</v>
      </c>
      <c r="B4094" s="172">
        <v>33740.956159645037</v>
      </c>
      <c r="C4094">
        <f t="shared" si="65"/>
        <v>6</v>
      </c>
      <c r="D4094"/>
    </row>
    <row r="4095" spans="1:4" ht="16" x14ac:dyDescent="0.2">
      <c r="A4095" s="168">
        <v>42904.624999898217</v>
      </c>
      <c r="B4095" s="171">
        <v>35427.721692305357</v>
      </c>
      <c r="C4095">
        <f t="shared" si="65"/>
        <v>6</v>
      </c>
      <c r="D4095"/>
    </row>
    <row r="4096" spans="1:4" ht="16" x14ac:dyDescent="0.2">
      <c r="A4096" s="169">
        <v>42904.666666564881</v>
      </c>
      <c r="B4096" s="172">
        <v>37097.797068358508</v>
      </c>
      <c r="C4096">
        <f t="shared" si="65"/>
        <v>6</v>
      </c>
      <c r="D4096"/>
    </row>
    <row r="4097" spans="1:4" ht="16" x14ac:dyDescent="0.2">
      <c r="A4097" s="168">
        <v>42904.708333231545</v>
      </c>
      <c r="B4097" s="171">
        <v>38294.807389216687</v>
      </c>
      <c r="C4097">
        <f t="shared" si="65"/>
        <v>6</v>
      </c>
      <c r="D4097"/>
    </row>
    <row r="4098" spans="1:4" ht="16" x14ac:dyDescent="0.2">
      <c r="A4098" s="169">
        <v>42904.749999898209</v>
      </c>
      <c r="B4098" s="172">
        <v>39061.18675683131</v>
      </c>
      <c r="C4098">
        <f t="shared" si="65"/>
        <v>6</v>
      </c>
      <c r="D4098"/>
    </row>
    <row r="4099" spans="1:4" ht="16" x14ac:dyDescent="0.2">
      <c r="A4099" s="168">
        <v>42904.791666564874</v>
      </c>
      <c r="B4099" s="171">
        <v>39406.26887921201</v>
      </c>
      <c r="C4099">
        <f t="shared" si="65"/>
        <v>6</v>
      </c>
      <c r="D4099"/>
    </row>
    <row r="4100" spans="1:4" ht="16" x14ac:dyDescent="0.2">
      <c r="A4100" s="169">
        <v>42904.833333231538</v>
      </c>
      <c r="B4100" s="172">
        <v>38744.724231642271</v>
      </c>
      <c r="C4100">
        <f t="shared" si="65"/>
        <v>6</v>
      </c>
      <c r="D4100"/>
    </row>
    <row r="4101" spans="1:4" ht="16" x14ac:dyDescent="0.2">
      <c r="A4101" s="168">
        <v>42904.874999898202</v>
      </c>
      <c r="B4101" s="171">
        <v>38063.019007285817</v>
      </c>
      <c r="C4101">
        <f t="shared" si="65"/>
        <v>6</v>
      </c>
      <c r="D4101"/>
    </row>
    <row r="4102" spans="1:4" ht="16" x14ac:dyDescent="0.2">
      <c r="A4102" s="169">
        <v>42904.916666564866</v>
      </c>
      <c r="B4102" s="172">
        <v>36864.438393170218</v>
      </c>
      <c r="C4102">
        <f t="shared" si="65"/>
        <v>6</v>
      </c>
      <c r="D4102"/>
    </row>
    <row r="4103" spans="1:4" ht="16" x14ac:dyDescent="0.2">
      <c r="A4103" s="168">
        <v>42904.958333231531</v>
      </c>
      <c r="B4103" s="171">
        <v>33825.635502187557</v>
      </c>
      <c r="C4103">
        <f t="shared" si="65"/>
        <v>6</v>
      </c>
      <c r="D4103"/>
    </row>
    <row r="4104" spans="1:4" ht="16" x14ac:dyDescent="0.2">
      <c r="A4104" s="169">
        <v>42904.999999898195</v>
      </c>
      <c r="B4104" s="172">
        <v>30524.213624944801</v>
      </c>
      <c r="C4104">
        <f t="shared" si="65"/>
        <v>6</v>
      </c>
      <c r="D4104"/>
    </row>
    <row r="4105" spans="1:4" ht="16" x14ac:dyDescent="0.2">
      <c r="A4105" s="168">
        <v>42905.041666564859</v>
      </c>
      <c r="B4105" s="171">
        <v>28032.463381595131</v>
      </c>
      <c r="C4105">
        <f t="shared" si="65"/>
        <v>6</v>
      </c>
      <c r="D4105"/>
    </row>
    <row r="4106" spans="1:4" ht="16" x14ac:dyDescent="0.2">
      <c r="A4106" s="169">
        <v>42905.083333231523</v>
      </c>
      <c r="B4106" s="172">
        <v>26238.636607585046</v>
      </c>
      <c r="C4106">
        <f t="shared" si="65"/>
        <v>6</v>
      </c>
      <c r="D4106"/>
    </row>
    <row r="4107" spans="1:4" ht="16" x14ac:dyDescent="0.2">
      <c r="A4107" s="168">
        <v>42905.124999898188</v>
      </c>
      <c r="B4107" s="171">
        <v>25119.970301269608</v>
      </c>
      <c r="C4107">
        <f t="shared" si="65"/>
        <v>6</v>
      </c>
      <c r="D4107"/>
    </row>
    <row r="4108" spans="1:4" ht="16" x14ac:dyDescent="0.2">
      <c r="A4108" s="169">
        <v>42905.166666564852</v>
      </c>
      <c r="B4108" s="172">
        <v>24490.988628117979</v>
      </c>
      <c r="C4108">
        <f t="shared" si="65"/>
        <v>6</v>
      </c>
      <c r="D4108"/>
    </row>
    <row r="4109" spans="1:4" ht="16" x14ac:dyDescent="0.2">
      <c r="A4109" s="168">
        <v>42905.208333231516</v>
      </c>
      <c r="B4109" s="171">
        <v>24633.208040243033</v>
      </c>
      <c r="C4109">
        <f t="shared" si="65"/>
        <v>6</v>
      </c>
      <c r="D4109"/>
    </row>
    <row r="4110" spans="1:4" ht="16" x14ac:dyDescent="0.2">
      <c r="A4110" s="169">
        <v>42905.24999989818</v>
      </c>
      <c r="B4110" s="172">
        <v>25540.080528271395</v>
      </c>
      <c r="C4110">
        <f t="shared" si="65"/>
        <v>6</v>
      </c>
      <c r="D4110"/>
    </row>
    <row r="4111" spans="1:4" ht="16" x14ac:dyDescent="0.2">
      <c r="A4111" s="168">
        <v>42905.291666564844</v>
      </c>
      <c r="B4111" s="171">
        <v>27062.461217244159</v>
      </c>
      <c r="C4111">
        <f t="shared" si="65"/>
        <v>6</v>
      </c>
      <c r="D4111"/>
    </row>
    <row r="4112" spans="1:4" ht="16" x14ac:dyDescent="0.2">
      <c r="A4112" s="169">
        <v>42905.333333231509</v>
      </c>
      <c r="B4112" s="172">
        <v>29108.90391262143</v>
      </c>
      <c r="C4112">
        <f t="shared" si="65"/>
        <v>6</v>
      </c>
      <c r="D4112"/>
    </row>
    <row r="4113" spans="1:4" ht="16" x14ac:dyDescent="0.2">
      <c r="A4113" s="168">
        <v>42905.374999898173</v>
      </c>
      <c r="B4113" s="171">
        <v>30880.775058398089</v>
      </c>
      <c r="C4113">
        <f t="shared" si="65"/>
        <v>6</v>
      </c>
      <c r="D4113"/>
    </row>
    <row r="4114" spans="1:4" ht="16" x14ac:dyDescent="0.2">
      <c r="A4114" s="169">
        <v>42905.416666564837</v>
      </c>
      <c r="B4114" s="172">
        <v>32647.759682375359</v>
      </c>
      <c r="C4114">
        <f t="shared" si="65"/>
        <v>6</v>
      </c>
      <c r="D4114"/>
    </row>
    <row r="4115" spans="1:4" ht="16" x14ac:dyDescent="0.2">
      <c r="A4115" s="168">
        <v>42905.458333231501</v>
      </c>
      <c r="B4115" s="171">
        <v>34702.617647221385</v>
      </c>
      <c r="C4115">
        <f t="shared" si="65"/>
        <v>6</v>
      </c>
      <c r="D4115"/>
    </row>
    <row r="4116" spans="1:4" ht="16" x14ac:dyDescent="0.2">
      <c r="A4116" s="169">
        <v>42905.499999898166</v>
      </c>
      <c r="B4116" s="172">
        <v>36566.784561437453</v>
      </c>
      <c r="C4116">
        <f t="shared" si="65"/>
        <v>6</v>
      </c>
      <c r="D4116"/>
    </row>
    <row r="4117" spans="1:4" ht="16" x14ac:dyDescent="0.2">
      <c r="A4117" s="168">
        <v>42905.54166656483</v>
      </c>
      <c r="B4117" s="171">
        <v>38241.462720307842</v>
      </c>
      <c r="C4117">
        <f t="shared" si="65"/>
        <v>6</v>
      </c>
      <c r="D4117"/>
    </row>
    <row r="4118" spans="1:4" ht="16" x14ac:dyDescent="0.2">
      <c r="A4118" s="169">
        <v>42905.583333231494</v>
      </c>
      <c r="B4118" s="172">
        <v>40210.122362036935</v>
      </c>
      <c r="C4118">
        <f t="shared" si="65"/>
        <v>6</v>
      </c>
      <c r="D4118"/>
    </row>
    <row r="4119" spans="1:4" ht="16" x14ac:dyDescent="0.2">
      <c r="A4119" s="168">
        <v>42905.624999898158</v>
      </c>
      <c r="B4119" s="171">
        <v>41815.494416848109</v>
      </c>
      <c r="C4119">
        <f t="shared" si="65"/>
        <v>6</v>
      </c>
      <c r="D4119"/>
    </row>
    <row r="4120" spans="1:4" ht="16" x14ac:dyDescent="0.2">
      <c r="A4120" s="169">
        <v>42905.666666564823</v>
      </c>
      <c r="B4120" s="172">
        <v>43070.304935097709</v>
      </c>
      <c r="C4120">
        <f t="shared" si="65"/>
        <v>6</v>
      </c>
      <c r="D4120"/>
    </row>
    <row r="4121" spans="1:4" ht="16" x14ac:dyDescent="0.2">
      <c r="A4121" s="168">
        <v>42905.708333231487</v>
      </c>
      <c r="B4121" s="171">
        <v>43898.642900363673</v>
      </c>
      <c r="C4121">
        <f t="shared" si="65"/>
        <v>6</v>
      </c>
      <c r="D4121"/>
    </row>
    <row r="4122" spans="1:4" ht="16" x14ac:dyDescent="0.2">
      <c r="A4122" s="169">
        <v>42905.749999898151</v>
      </c>
      <c r="B4122" s="172">
        <v>44093.520607872553</v>
      </c>
      <c r="C4122">
        <f t="shared" si="65"/>
        <v>6</v>
      </c>
      <c r="D4122"/>
    </row>
    <row r="4123" spans="1:4" ht="16" x14ac:dyDescent="0.2">
      <c r="A4123" s="168">
        <v>42905.791666564815</v>
      </c>
      <c r="B4123" s="171">
        <v>43700.543485630602</v>
      </c>
      <c r="C4123">
        <f t="shared" si="65"/>
        <v>6</v>
      </c>
      <c r="D4123"/>
    </row>
    <row r="4124" spans="1:4" ht="16" x14ac:dyDescent="0.2">
      <c r="A4124" s="169">
        <v>42905.83333323148</v>
      </c>
      <c r="B4124" s="172">
        <v>42592.061626308663</v>
      </c>
      <c r="C4124">
        <f t="shared" si="65"/>
        <v>6</v>
      </c>
      <c r="D4124"/>
    </row>
    <row r="4125" spans="1:4" ht="16" x14ac:dyDescent="0.2">
      <c r="A4125" s="168">
        <v>42905.874999898144</v>
      </c>
      <c r="B4125" s="171">
        <v>41202.259993639469</v>
      </c>
      <c r="C4125">
        <f t="shared" si="65"/>
        <v>6</v>
      </c>
      <c r="D4125"/>
    </row>
    <row r="4126" spans="1:4" ht="16" x14ac:dyDescent="0.2">
      <c r="A4126" s="169">
        <v>42905.916666564808</v>
      </c>
      <c r="B4126" s="172">
        <v>39040.293395861467</v>
      </c>
      <c r="C4126">
        <f t="shared" si="65"/>
        <v>6</v>
      </c>
      <c r="D4126"/>
    </row>
    <row r="4127" spans="1:4" ht="16" x14ac:dyDescent="0.2">
      <c r="A4127" s="168">
        <v>42905.958333231472</v>
      </c>
      <c r="B4127" s="171">
        <v>35304.879245005512</v>
      </c>
      <c r="C4127">
        <f t="shared" si="65"/>
        <v>6</v>
      </c>
      <c r="D4127"/>
    </row>
    <row r="4128" spans="1:4" ht="16" x14ac:dyDescent="0.2">
      <c r="A4128" s="169">
        <v>42905.999999898137</v>
      </c>
      <c r="B4128" s="172">
        <v>31780.096268006408</v>
      </c>
      <c r="C4128">
        <f t="shared" si="65"/>
        <v>6</v>
      </c>
      <c r="D4128"/>
    </row>
    <row r="4129" spans="1:4" ht="16" x14ac:dyDescent="0.2">
      <c r="A4129" s="168">
        <v>42906.041666564801</v>
      </c>
      <c r="B4129" s="171">
        <v>29161.944893602406</v>
      </c>
      <c r="C4129">
        <f t="shared" si="65"/>
        <v>6</v>
      </c>
      <c r="D4129"/>
    </row>
    <row r="4130" spans="1:4" ht="16" x14ac:dyDescent="0.2">
      <c r="A4130" s="169">
        <v>42906.083333231465</v>
      </c>
      <c r="B4130" s="172">
        <v>27336.151423694399</v>
      </c>
      <c r="C4130">
        <f t="shared" si="65"/>
        <v>6</v>
      </c>
      <c r="D4130"/>
    </row>
    <row r="4131" spans="1:4" ht="16" x14ac:dyDescent="0.2">
      <c r="A4131" s="168">
        <v>42906.124999898129</v>
      </c>
      <c r="B4131" s="171">
        <v>26032.4018356044</v>
      </c>
      <c r="C4131">
        <f t="shared" si="65"/>
        <v>6</v>
      </c>
      <c r="D4131"/>
    </row>
    <row r="4132" spans="1:4" ht="16" x14ac:dyDescent="0.2">
      <c r="A4132" s="169">
        <v>42906.166666564794</v>
      </c>
      <c r="B4132" s="172">
        <v>25333.070134599086</v>
      </c>
      <c r="C4132">
        <f t="shared" si="65"/>
        <v>6</v>
      </c>
      <c r="D4132"/>
    </row>
    <row r="4133" spans="1:4" ht="16" x14ac:dyDescent="0.2">
      <c r="A4133" s="168">
        <v>42906.208333231458</v>
      </c>
      <c r="B4133" s="171">
        <v>25367.616010190854</v>
      </c>
      <c r="C4133">
        <f t="shared" si="65"/>
        <v>6</v>
      </c>
      <c r="D4133"/>
    </row>
    <row r="4134" spans="1:4" ht="16" x14ac:dyDescent="0.2">
      <c r="A4134" s="169">
        <v>42906.249999898122</v>
      </c>
      <c r="B4134" s="172">
        <v>26182.724015869491</v>
      </c>
      <c r="C4134">
        <f t="shared" si="65"/>
        <v>6</v>
      </c>
      <c r="D4134"/>
    </row>
    <row r="4135" spans="1:4" ht="16" x14ac:dyDescent="0.2">
      <c r="A4135" s="168">
        <v>42906.291666564786</v>
      </c>
      <c r="B4135" s="171">
        <v>27561.736934253393</v>
      </c>
      <c r="C4135">
        <f t="shared" si="65"/>
        <v>6</v>
      </c>
      <c r="D4135"/>
    </row>
    <row r="4136" spans="1:4" ht="16" x14ac:dyDescent="0.2">
      <c r="A4136" s="169">
        <v>42906.333333231451</v>
      </c>
      <c r="B4136" s="172">
        <v>29466.104478081772</v>
      </c>
      <c r="C4136">
        <f t="shared" si="65"/>
        <v>6</v>
      </c>
      <c r="D4136"/>
    </row>
    <row r="4137" spans="1:4" ht="16" x14ac:dyDescent="0.2">
      <c r="A4137" s="168">
        <v>42906.374999898115</v>
      </c>
      <c r="B4137" s="171">
        <v>31023.437937383023</v>
      </c>
      <c r="C4137">
        <f t="shared" si="65"/>
        <v>6</v>
      </c>
      <c r="D4137"/>
    </row>
    <row r="4138" spans="1:4" ht="16" x14ac:dyDescent="0.2">
      <c r="A4138" s="169">
        <v>42906.416666564779</v>
      </c>
      <c r="B4138" s="172">
        <v>32698.935904923685</v>
      </c>
      <c r="C4138">
        <f t="shared" si="65"/>
        <v>6</v>
      </c>
      <c r="D4138"/>
    </row>
    <row r="4139" spans="1:4" ht="16" x14ac:dyDescent="0.2">
      <c r="A4139" s="168">
        <v>42906.458333231443</v>
      </c>
      <c r="B4139" s="171">
        <v>34652.403500112821</v>
      </c>
      <c r="C4139">
        <f t="shared" si="65"/>
        <v>6</v>
      </c>
      <c r="D4139"/>
    </row>
    <row r="4140" spans="1:4" ht="16" x14ac:dyDescent="0.2">
      <c r="A4140" s="169">
        <v>42906.499999898107</v>
      </c>
      <c r="B4140" s="172">
        <v>36591.706992888088</v>
      </c>
      <c r="C4140">
        <f t="shared" si="65"/>
        <v>6</v>
      </c>
      <c r="D4140"/>
    </row>
    <row r="4141" spans="1:4" ht="16" x14ac:dyDescent="0.2">
      <c r="A4141" s="168">
        <v>42906.541666564772</v>
      </c>
      <c r="B4141" s="171">
        <v>38334.395962908151</v>
      </c>
      <c r="C4141">
        <f t="shared" si="65"/>
        <v>6</v>
      </c>
      <c r="D4141"/>
    </row>
    <row r="4142" spans="1:4" ht="16" x14ac:dyDescent="0.2">
      <c r="A4142" s="169">
        <v>42906.583333231436</v>
      </c>
      <c r="B4142" s="172">
        <v>40410.632328543317</v>
      </c>
      <c r="C4142">
        <f t="shared" si="65"/>
        <v>6</v>
      </c>
      <c r="D4142"/>
    </row>
    <row r="4143" spans="1:4" ht="16" x14ac:dyDescent="0.2">
      <c r="A4143" s="168">
        <v>42906.6249998981</v>
      </c>
      <c r="B4143" s="171">
        <v>41960.394472418331</v>
      </c>
      <c r="C4143">
        <f t="shared" si="65"/>
        <v>6</v>
      </c>
      <c r="D4143"/>
    </row>
    <row r="4144" spans="1:4" ht="16" x14ac:dyDescent="0.2">
      <c r="A4144" s="169">
        <v>42906.666666564764</v>
      </c>
      <c r="B4144" s="172">
        <v>43075.00994150425</v>
      </c>
      <c r="C4144">
        <f t="shared" si="65"/>
        <v>6</v>
      </c>
      <c r="D4144"/>
    </row>
    <row r="4145" spans="1:4" ht="16" x14ac:dyDescent="0.2">
      <c r="A4145" s="168">
        <v>42906.708333231429</v>
      </c>
      <c r="B4145" s="171">
        <v>43949.864270968865</v>
      </c>
      <c r="C4145">
        <f t="shared" si="65"/>
        <v>6</v>
      </c>
      <c r="D4145"/>
    </row>
    <row r="4146" spans="1:4" ht="16" x14ac:dyDescent="0.2">
      <c r="A4146" s="169">
        <v>42906.749999898093</v>
      </c>
      <c r="B4146" s="172">
        <v>44182.498419471231</v>
      </c>
      <c r="C4146">
        <f t="shared" ref="C4146:C4209" si="66">MONTH(A4146)</f>
        <v>6</v>
      </c>
      <c r="D4146"/>
    </row>
    <row r="4147" spans="1:4" ht="16" x14ac:dyDescent="0.2">
      <c r="A4147" s="168">
        <v>42906.791666564757</v>
      </c>
      <c r="B4147" s="171">
        <v>43795.653817730265</v>
      </c>
      <c r="C4147">
        <f t="shared" si="66"/>
        <v>6</v>
      </c>
      <c r="D4147"/>
    </row>
    <row r="4148" spans="1:4" ht="16" x14ac:dyDescent="0.2">
      <c r="A4148" s="169">
        <v>42906.833333231421</v>
      </c>
      <c r="B4148" s="172">
        <v>42469.216388490466</v>
      </c>
      <c r="C4148">
        <f t="shared" si="66"/>
        <v>6</v>
      </c>
      <c r="D4148"/>
    </row>
    <row r="4149" spans="1:4" ht="16" x14ac:dyDescent="0.2">
      <c r="A4149" s="168">
        <v>42906.874999898086</v>
      </c>
      <c r="B4149" s="171">
        <v>41129.833885179891</v>
      </c>
      <c r="C4149">
        <f t="shared" si="66"/>
        <v>6</v>
      </c>
      <c r="D4149"/>
    </row>
    <row r="4150" spans="1:4" ht="16" x14ac:dyDescent="0.2">
      <c r="A4150" s="169">
        <v>42906.91666656475</v>
      </c>
      <c r="B4150" s="172">
        <v>39013.665192190012</v>
      </c>
      <c r="C4150">
        <f t="shared" si="66"/>
        <v>6</v>
      </c>
      <c r="D4150"/>
    </row>
    <row r="4151" spans="1:4" ht="16" x14ac:dyDescent="0.2">
      <c r="A4151" s="168">
        <v>42906.958333231414</v>
      </c>
      <c r="B4151" s="171">
        <v>35331.327583848251</v>
      </c>
      <c r="C4151">
        <f t="shared" si="66"/>
        <v>6</v>
      </c>
      <c r="D4151"/>
    </row>
    <row r="4152" spans="1:4" ht="16" x14ac:dyDescent="0.2">
      <c r="A4152" s="169">
        <v>42906.999999898078</v>
      </c>
      <c r="B4152" s="172">
        <v>31807.440264085839</v>
      </c>
      <c r="C4152">
        <f t="shared" si="66"/>
        <v>6</v>
      </c>
      <c r="D4152"/>
    </row>
    <row r="4153" spans="1:4" ht="16" x14ac:dyDescent="0.2">
      <c r="A4153" s="168">
        <v>42907.041666564743</v>
      </c>
      <c r="B4153" s="171">
        <v>29143.461881147152</v>
      </c>
      <c r="C4153">
        <f t="shared" si="66"/>
        <v>6</v>
      </c>
      <c r="D4153"/>
    </row>
    <row r="4154" spans="1:4" ht="16" x14ac:dyDescent="0.2">
      <c r="A4154" s="169">
        <v>42907.083333231407</v>
      </c>
      <c r="B4154" s="172">
        <v>27145.326935948662</v>
      </c>
      <c r="C4154">
        <f t="shared" si="66"/>
        <v>6</v>
      </c>
      <c r="D4154"/>
    </row>
    <row r="4155" spans="1:4" ht="16" x14ac:dyDescent="0.2">
      <c r="A4155" s="168">
        <v>42907.124999898071</v>
      </c>
      <c r="B4155" s="171">
        <v>25754.304196392826</v>
      </c>
      <c r="C4155">
        <f t="shared" si="66"/>
        <v>6</v>
      </c>
      <c r="D4155"/>
    </row>
    <row r="4156" spans="1:4" ht="16" x14ac:dyDescent="0.2">
      <c r="A4156" s="169">
        <v>42907.166666564735</v>
      </c>
      <c r="B4156" s="172">
        <v>24993.329545583212</v>
      </c>
      <c r="C4156">
        <f t="shared" si="66"/>
        <v>6</v>
      </c>
      <c r="D4156"/>
    </row>
    <row r="4157" spans="1:4" ht="16" x14ac:dyDescent="0.2">
      <c r="A4157" s="168">
        <v>42907.2083332314</v>
      </c>
      <c r="B4157" s="171">
        <v>25067.607261526817</v>
      </c>
      <c r="C4157">
        <f t="shared" si="66"/>
        <v>6</v>
      </c>
      <c r="D4157"/>
    </row>
    <row r="4158" spans="1:4" ht="16" x14ac:dyDescent="0.2">
      <c r="A4158" s="169">
        <v>42907.249999898064</v>
      </c>
      <c r="B4158" s="172">
        <v>26014.072741486281</v>
      </c>
      <c r="C4158">
        <f t="shared" si="66"/>
        <v>6</v>
      </c>
      <c r="D4158"/>
    </row>
    <row r="4159" spans="1:4" ht="16" x14ac:dyDescent="0.2">
      <c r="A4159" s="168">
        <v>42907.291666564728</v>
      </c>
      <c r="B4159" s="171">
        <v>27271.538827339959</v>
      </c>
      <c r="C4159">
        <f t="shared" si="66"/>
        <v>6</v>
      </c>
      <c r="D4159"/>
    </row>
    <row r="4160" spans="1:4" ht="16" x14ac:dyDescent="0.2">
      <c r="A4160" s="169">
        <v>42907.333333231392</v>
      </c>
      <c r="B4160" s="172">
        <v>29070.607726214734</v>
      </c>
      <c r="C4160">
        <f t="shared" si="66"/>
        <v>6</v>
      </c>
      <c r="D4160"/>
    </row>
    <row r="4161" spans="1:4" ht="16" x14ac:dyDescent="0.2">
      <c r="A4161" s="168">
        <v>42907.374999898057</v>
      </c>
      <c r="B4161" s="171">
        <v>31066.98974012168</v>
      </c>
      <c r="C4161">
        <f t="shared" si="66"/>
        <v>6</v>
      </c>
      <c r="D4161"/>
    </row>
    <row r="4162" spans="1:4" ht="16" x14ac:dyDescent="0.2">
      <c r="A4162" s="169">
        <v>42907.416666564721</v>
      </c>
      <c r="B4162" s="172">
        <v>32532.394092915943</v>
      </c>
      <c r="C4162">
        <f t="shared" si="66"/>
        <v>6</v>
      </c>
      <c r="D4162"/>
    </row>
    <row r="4163" spans="1:4" ht="16" x14ac:dyDescent="0.2">
      <c r="A4163" s="168">
        <v>42907.458333231385</v>
      </c>
      <c r="B4163" s="171">
        <v>33925.224619593719</v>
      </c>
      <c r="C4163">
        <f t="shared" si="66"/>
        <v>6</v>
      </c>
      <c r="D4163"/>
    </row>
    <row r="4164" spans="1:4" ht="16" x14ac:dyDescent="0.2">
      <c r="A4164" s="169">
        <v>42907.499999898049</v>
      </c>
      <c r="B4164" s="172">
        <v>35704.001360356313</v>
      </c>
      <c r="C4164">
        <f t="shared" si="66"/>
        <v>6</v>
      </c>
      <c r="D4164"/>
    </row>
    <row r="4165" spans="1:4" ht="16" x14ac:dyDescent="0.2">
      <c r="A4165" s="168">
        <v>42907.541666564714</v>
      </c>
      <c r="B4165" s="171">
        <v>37408.411680055877</v>
      </c>
      <c r="C4165">
        <f t="shared" si="66"/>
        <v>6</v>
      </c>
      <c r="D4165"/>
    </row>
    <row r="4166" spans="1:4" ht="16" x14ac:dyDescent="0.2">
      <c r="A4166" s="169">
        <v>42907.583333231378</v>
      </c>
      <c r="B4166" s="172">
        <v>39342.666457112529</v>
      </c>
      <c r="C4166">
        <f t="shared" si="66"/>
        <v>6</v>
      </c>
      <c r="D4166"/>
    </row>
    <row r="4167" spans="1:4" ht="16" x14ac:dyDescent="0.2">
      <c r="A4167" s="168">
        <v>42907.624999898042</v>
      </c>
      <c r="B4167" s="171">
        <v>41015.417163866674</v>
      </c>
      <c r="C4167">
        <f t="shared" si="66"/>
        <v>6</v>
      </c>
      <c r="D4167"/>
    </row>
    <row r="4168" spans="1:4" ht="16" x14ac:dyDescent="0.2">
      <c r="A4168" s="169">
        <v>42907.666666564706</v>
      </c>
      <c r="B4168" s="172">
        <v>42486.900266175086</v>
      </c>
      <c r="C4168">
        <f t="shared" si="66"/>
        <v>6</v>
      </c>
      <c r="D4168"/>
    </row>
    <row r="4169" spans="1:4" ht="16" x14ac:dyDescent="0.2">
      <c r="A4169" s="168">
        <v>42907.70833323137</v>
      </c>
      <c r="B4169" s="171">
        <v>43209.125613048338</v>
      </c>
      <c r="C4169">
        <f t="shared" si="66"/>
        <v>6</v>
      </c>
      <c r="D4169"/>
    </row>
    <row r="4170" spans="1:4" ht="16" x14ac:dyDescent="0.2">
      <c r="A4170" s="169">
        <v>42907.749999898035</v>
      </c>
      <c r="B4170" s="172">
        <v>43468.786930515154</v>
      </c>
      <c r="C4170">
        <f t="shared" si="66"/>
        <v>6</v>
      </c>
      <c r="D4170"/>
    </row>
    <row r="4171" spans="1:4" ht="16" x14ac:dyDescent="0.2">
      <c r="A4171" s="168">
        <v>42907.791666564699</v>
      </c>
      <c r="B4171" s="171">
        <v>43089.450115995438</v>
      </c>
      <c r="C4171">
        <f t="shared" si="66"/>
        <v>6</v>
      </c>
      <c r="D4171"/>
    </row>
    <row r="4172" spans="1:4" ht="16" x14ac:dyDescent="0.2">
      <c r="A4172" s="169">
        <v>42907.833333231363</v>
      </c>
      <c r="B4172" s="172">
        <v>42007.658737112833</v>
      </c>
      <c r="C4172">
        <f t="shared" si="66"/>
        <v>6</v>
      </c>
      <c r="D4172"/>
    </row>
    <row r="4173" spans="1:4" ht="16" x14ac:dyDescent="0.2">
      <c r="A4173" s="168">
        <v>42907.874999898027</v>
      </c>
      <c r="B4173" s="171">
        <v>41052.437456615698</v>
      </c>
      <c r="C4173">
        <f t="shared" si="66"/>
        <v>6</v>
      </c>
      <c r="D4173"/>
    </row>
    <row r="4174" spans="1:4" ht="16" x14ac:dyDescent="0.2">
      <c r="A4174" s="169">
        <v>42907.916666564692</v>
      </c>
      <c r="B4174" s="172">
        <v>39204.867759949913</v>
      </c>
      <c r="C4174">
        <f t="shared" si="66"/>
        <v>6</v>
      </c>
      <c r="D4174"/>
    </row>
    <row r="4175" spans="1:4" ht="16" x14ac:dyDescent="0.2">
      <c r="A4175" s="168">
        <v>42907.958333231356</v>
      </c>
      <c r="B4175" s="171">
        <v>35571.404127405731</v>
      </c>
      <c r="C4175">
        <f t="shared" si="66"/>
        <v>6</v>
      </c>
      <c r="D4175"/>
    </row>
    <row r="4176" spans="1:4" ht="16" x14ac:dyDescent="0.2">
      <c r="A4176" s="169">
        <v>42907.99999989802</v>
      </c>
      <c r="B4176" s="172">
        <v>32004.627794985474</v>
      </c>
      <c r="C4176">
        <f t="shared" si="66"/>
        <v>6</v>
      </c>
      <c r="D4176"/>
    </row>
    <row r="4177" spans="1:4" ht="16" x14ac:dyDescent="0.2">
      <c r="A4177" s="168">
        <v>42908.041666564684</v>
      </c>
      <c r="B4177" s="171">
        <v>29389.6750648819</v>
      </c>
      <c r="C4177">
        <f t="shared" si="66"/>
        <v>6</v>
      </c>
      <c r="D4177"/>
    </row>
    <row r="4178" spans="1:4" ht="16" x14ac:dyDescent="0.2">
      <c r="A4178" s="169">
        <v>42908.083333231349</v>
      </c>
      <c r="B4178" s="172">
        <v>27578.409045323599</v>
      </c>
      <c r="C4178">
        <f t="shared" si="66"/>
        <v>6</v>
      </c>
      <c r="D4178"/>
    </row>
    <row r="4179" spans="1:4" ht="16" x14ac:dyDescent="0.2">
      <c r="A4179" s="168">
        <v>42908.124999898013</v>
      </c>
      <c r="B4179" s="171">
        <v>26273.387549803454</v>
      </c>
      <c r="C4179">
        <f t="shared" si="66"/>
        <v>6</v>
      </c>
      <c r="D4179"/>
    </row>
    <row r="4180" spans="1:4" ht="16" x14ac:dyDescent="0.2">
      <c r="A4180" s="169">
        <v>42908.166666564677</v>
      </c>
      <c r="B4180" s="172">
        <v>25528.913896374455</v>
      </c>
      <c r="C4180">
        <f t="shared" si="66"/>
        <v>6</v>
      </c>
      <c r="D4180"/>
    </row>
    <row r="4181" spans="1:4" ht="16" x14ac:dyDescent="0.2">
      <c r="A4181" s="168">
        <v>42908.208333231341</v>
      </c>
      <c r="B4181" s="171">
        <v>25585.592977533746</v>
      </c>
      <c r="C4181">
        <f t="shared" si="66"/>
        <v>6</v>
      </c>
      <c r="D4181"/>
    </row>
    <row r="4182" spans="1:4" ht="16" x14ac:dyDescent="0.2">
      <c r="A4182" s="169">
        <v>42908.249999898006</v>
      </c>
      <c r="B4182" s="172">
        <v>26456.410992436013</v>
      </c>
      <c r="C4182">
        <f t="shared" si="66"/>
        <v>6</v>
      </c>
      <c r="D4182"/>
    </row>
    <row r="4183" spans="1:4" ht="16" x14ac:dyDescent="0.2">
      <c r="A4183" s="168">
        <v>42908.29166656467</v>
      </c>
      <c r="B4183" s="171">
        <v>27954.402187927331</v>
      </c>
      <c r="C4183">
        <f t="shared" si="66"/>
        <v>6</v>
      </c>
      <c r="D4183"/>
    </row>
    <row r="4184" spans="1:4" ht="16" x14ac:dyDescent="0.2">
      <c r="A4184" s="169">
        <v>42908.333333231334</v>
      </c>
      <c r="B4184" s="172">
        <v>29921.864494627134</v>
      </c>
      <c r="C4184">
        <f t="shared" si="66"/>
        <v>6</v>
      </c>
      <c r="D4184"/>
    </row>
    <row r="4185" spans="1:4" ht="16" x14ac:dyDescent="0.2">
      <c r="A4185" s="168">
        <v>42908.374999897998</v>
      </c>
      <c r="B4185" s="171">
        <v>31695.721455739364</v>
      </c>
      <c r="C4185">
        <f t="shared" si="66"/>
        <v>6</v>
      </c>
      <c r="D4185"/>
    </row>
    <row r="4186" spans="1:4" ht="16" x14ac:dyDescent="0.2">
      <c r="A4186" s="169">
        <v>42908.416666564663</v>
      </c>
      <c r="B4186" s="172">
        <v>33354.560923348232</v>
      </c>
      <c r="C4186">
        <f t="shared" si="66"/>
        <v>6</v>
      </c>
      <c r="D4186"/>
    </row>
    <row r="4187" spans="1:4" ht="16" x14ac:dyDescent="0.2">
      <c r="A4187" s="168">
        <v>42908.458333231327</v>
      </c>
      <c r="B4187" s="171">
        <v>34749.990957652793</v>
      </c>
      <c r="C4187">
        <f t="shared" si="66"/>
        <v>6</v>
      </c>
      <c r="D4187"/>
    </row>
    <row r="4188" spans="1:4" ht="16" x14ac:dyDescent="0.2">
      <c r="A4188" s="169">
        <v>42908.499999897991</v>
      </c>
      <c r="B4188" s="172">
        <v>36005.252058457416</v>
      </c>
      <c r="C4188">
        <f t="shared" si="66"/>
        <v>6</v>
      </c>
      <c r="D4188"/>
    </row>
    <row r="4189" spans="1:4" ht="16" x14ac:dyDescent="0.2">
      <c r="A4189" s="168">
        <v>42908.541666564655</v>
      </c>
      <c r="B4189" s="171">
        <v>36896.089482955831</v>
      </c>
      <c r="C4189">
        <f t="shared" si="66"/>
        <v>6</v>
      </c>
      <c r="D4189"/>
    </row>
    <row r="4190" spans="1:4" ht="16" x14ac:dyDescent="0.2">
      <c r="A4190" s="169">
        <v>42908.58333323132</v>
      </c>
      <c r="B4190" s="172">
        <v>38229.97873405592</v>
      </c>
      <c r="C4190">
        <f t="shared" si="66"/>
        <v>6</v>
      </c>
      <c r="D4190"/>
    </row>
    <row r="4191" spans="1:4" ht="16" x14ac:dyDescent="0.2">
      <c r="A4191" s="168">
        <v>42908.624999897984</v>
      </c>
      <c r="B4191" s="171">
        <v>39612.802454820339</v>
      </c>
      <c r="C4191">
        <f t="shared" si="66"/>
        <v>6</v>
      </c>
      <c r="D4191"/>
    </row>
    <row r="4192" spans="1:4" ht="16" x14ac:dyDescent="0.2">
      <c r="A4192" s="169">
        <v>42908.666666564648</v>
      </c>
      <c r="B4192" s="172">
        <v>40763.872906492616</v>
      </c>
      <c r="C4192">
        <f t="shared" si="66"/>
        <v>6</v>
      </c>
      <c r="D4192"/>
    </row>
    <row r="4193" spans="1:4" ht="16" x14ac:dyDescent="0.2">
      <c r="A4193" s="168">
        <v>42908.708333231312</v>
      </c>
      <c r="B4193" s="171">
        <v>41511.729361913502</v>
      </c>
      <c r="C4193">
        <f t="shared" si="66"/>
        <v>6</v>
      </c>
      <c r="D4193"/>
    </row>
    <row r="4194" spans="1:4" ht="16" x14ac:dyDescent="0.2">
      <c r="A4194" s="169">
        <v>42908.749999897977</v>
      </c>
      <c r="B4194" s="172">
        <v>41412.720546181285</v>
      </c>
      <c r="C4194">
        <f t="shared" si="66"/>
        <v>6</v>
      </c>
      <c r="D4194"/>
    </row>
    <row r="4195" spans="1:4" ht="16" x14ac:dyDescent="0.2">
      <c r="A4195" s="168">
        <v>42908.791666564641</v>
      </c>
      <c r="B4195" s="171">
        <v>40868.487124483137</v>
      </c>
      <c r="C4195">
        <f t="shared" si="66"/>
        <v>6</v>
      </c>
      <c r="D4195"/>
    </row>
    <row r="4196" spans="1:4" ht="16" x14ac:dyDescent="0.2">
      <c r="A4196" s="169">
        <v>42908.833333231305</v>
      </c>
      <c r="B4196" s="172">
        <v>39749.628403112161</v>
      </c>
      <c r="C4196">
        <f t="shared" si="66"/>
        <v>6</v>
      </c>
      <c r="D4196"/>
    </row>
    <row r="4197" spans="1:4" ht="16" x14ac:dyDescent="0.2">
      <c r="A4197" s="168">
        <v>42908.874999897969</v>
      </c>
      <c r="B4197" s="171">
        <v>38782.430471858017</v>
      </c>
      <c r="C4197">
        <f t="shared" si="66"/>
        <v>6</v>
      </c>
      <c r="D4197"/>
    </row>
    <row r="4198" spans="1:4" ht="16" x14ac:dyDescent="0.2">
      <c r="A4198" s="169">
        <v>42908.916666564633</v>
      </c>
      <c r="B4198" s="172">
        <v>37013.106392340196</v>
      </c>
      <c r="C4198">
        <f t="shared" si="66"/>
        <v>6</v>
      </c>
      <c r="D4198"/>
    </row>
    <row r="4199" spans="1:4" ht="16" x14ac:dyDescent="0.2">
      <c r="A4199" s="168">
        <v>42908.958333231298</v>
      </c>
      <c r="B4199" s="171">
        <v>33752.677638959569</v>
      </c>
      <c r="C4199">
        <f t="shared" si="66"/>
        <v>6</v>
      </c>
      <c r="D4199"/>
    </row>
    <row r="4200" spans="1:4" ht="16" x14ac:dyDescent="0.2">
      <c r="A4200" s="169">
        <v>42908.999999897962</v>
      </c>
      <c r="B4200" s="172">
        <v>30629.788710992245</v>
      </c>
      <c r="C4200">
        <f t="shared" si="66"/>
        <v>6</v>
      </c>
      <c r="D4200"/>
    </row>
    <row r="4201" spans="1:4" ht="16" x14ac:dyDescent="0.2">
      <c r="A4201" s="168">
        <v>42909.041666564626</v>
      </c>
      <c r="B4201" s="171">
        <v>28290.612959104263</v>
      </c>
      <c r="C4201">
        <f t="shared" si="66"/>
        <v>6</v>
      </c>
      <c r="D4201"/>
    </row>
    <row r="4202" spans="1:4" ht="16" x14ac:dyDescent="0.2">
      <c r="A4202" s="169">
        <v>42909.08333323129</v>
      </c>
      <c r="B4202" s="172">
        <v>26710.909366721808</v>
      </c>
      <c r="C4202">
        <f t="shared" si="66"/>
        <v>6</v>
      </c>
      <c r="D4202"/>
    </row>
    <row r="4203" spans="1:4" ht="16" x14ac:dyDescent="0.2">
      <c r="A4203" s="168">
        <v>42909.124999897955</v>
      </c>
      <c r="B4203" s="171">
        <v>25544.461691834233</v>
      </c>
      <c r="C4203">
        <f t="shared" si="66"/>
        <v>6</v>
      </c>
      <c r="D4203"/>
    </row>
    <row r="4204" spans="1:4" ht="16" x14ac:dyDescent="0.2">
      <c r="A4204" s="169">
        <v>42909.166666564619</v>
      </c>
      <c r="B4204" s="172">
        <v>24867.838360505782</v>
      </c>
      <c r="C4204">
        <f t="shared" si="66"/>
        <v>6</v>
      </c>
      <c r="D4204"/>
    </row>
    <row r="4205" spans="1:4" ht="16" x14ac:dyDescent="0.2">
      <c r="A4205" s="168">
        <v>42909.208333231283</v>
      </c>
      <c r="B4205" s="171">
        <v>24949.541374328401</v>
      </c>
      <c r="C4205">
        <f t="shared" si="66"/>
        <v>6</v>
      </c>
      <c r="D4205"/>
    </row>
    <row r="4206" spans="1:4" ht="16" x14ac:dyDescent="0.2">
      <c r="A4206" s="169">
        <v>42909.249999897947</v>
      </c>
      <c r="B4206" s="172">
        <v>25771.893406075116</v>
      </c>
      <c r="C4206">
        <f t="shared" si="66"/>
        <v>6</v>
      </c>
      <c r="D4206"/>
    </row>
    <row r="4207" spans="1:4" ht="16" x14ac:dyDescent="0.2">
      <c r="A4207" s="168">
        <v>42909.291666564612</v>
      </c>
      <c r="B4207" s="171">
        <v>27170.863619184005</v>
      </c>
      <c r="C4207">
        <f t="shared" si="66"/>
        <v>6</v>
      </c>
      <c r="D4207"/>
    </row>
    <row r="4208" spans="1:4" ht="16" x14ac:dyDescent="0.2">
      <c r="A4208" s="169">
        <v>42909.333333231276</v>
      </c>
      <c r="B4208" s="172">
        <v>28986.053926666245</v>
      </c>
      <c r="C4208">
        <f t="shared" si="66"/>
        <v>6</v>
      </c>
      <c r="D4208"/>
    </row>
    <row r="4209" spans="1:4" ht="16" x14ac:dyDescent="0.2">
      <c r="A4209" s="168">
        <v>42909.37499989794</v>
      </c>
      <c r="B4209" s="171">
        <v>30309.147224596178</v>
      </c>
      <c r="C4209">
        <f t="shared" si="66"/>
        <v>6</v>
      </c>
      <c r="D4209"/>
    </row>
    <row r="4210" spans="1:4" ht="16" x14ac:dyDescent="0.2">
      <c r="A4210" s="169">
        <v>42909.416666564604</v>
      </c>
      <c r="B4210" s="172">
        <v>31412.570946966822</v>
      </c>
      <c r="C4210">
        <f t="shared" ref="C4210:C4273" si="67">MONTH(A4210)</f>
        <v>6</v>
      </c>
      <c r="D4210"/>
    </row>
    <row r="4211" spans="1:4" ht="16" x14ac:dyDescent="0.2">
      <c r="A4211" s="168">
        <v>42909.458333231269</v>
      </c>
      <c r="B4211" s="171">
        <v>32695.960625559415</v>
      </c>
      <c r="C4211">
        <f t="shared" si="67"/>
        <v>6</v>
      </c>
      <c r="D4211"/>
    </row>
    <row r="4212" spans="1:4" ht="16" x14ac:dyDescent="0.2">
      <c r="A4212" s="169">
        <v>42909.499999897933</v>
      </c>
      <c r="B4212" s="172">
        <v>33399.127111588212</v>
      </c>
      <c r="C4212">
        <f t="shared" si="67"/>
        <v>6</v>
      </c>
      <c r="D4212"/>
    </row>
    <row r="4213" spans="1:4" ht="16" x14ac:dyDescent="0.2">
      <c r="A4213" s="168">
        <v>42909.541666564597</v>
      </c>
      <c r="B4213" s="171">
        <v>35158.251768733629</v>
      </c>
      <c r="C4213">
        <f t="shared" si="67"/>
        <v>6</v>
      </c>
      <c r="D4213"/>
    </row>
    <row r="4214" spans="1:4" ht="16" x14ac:dyDescent="0.2">
      <c r="A4214" s="169">
        <v>42909.583333231261</v>
      </c>
      <c r="B4214" s="172">
        <v>36965.807230990846</v>
      </c>
      <c r="C4214">
        <f t="shared" si="67"/>
        <v>6</v>
      </c>
      <c r="D4214"/>
    </row>
    <row r="4215" spans="1:4" ht="16" x14ac:dyDescent="0.2">
      <c r="A4215" s="168">
        <v>42909.624999897926</v>
      </c>
      <c r="B4215" s="171">
        <v>37597.619512538658</v>
      </c>
      <c r="C4215">
        <f t="shared" si="67"/>
        <v>6</v>
      </c>
      <c r="D4215"/>
    </row>
    <row r="4216" spans="1:4" ht="16" x14ac:dyDescent="0.2">
      <c r="A4216" s="169">
        <v>42909.66666656459</v>
      </c>
      <c r="B4216" s="172">
        <v>38789.359012602101</v>
      </c>
      <c r="C4216">
        <f t="shared" si="67"/>
        <v>6</v>
      </c>
      <c r="D4216"/>
    </row>
    <row r="4217" spans="1:4" ht="16" x14ac:dyDescent="0.2">
      <c r="A4217" s="168">
        <v>42909.708333231254</v>
      </c>
      <c r="B4217" s="171">
        <v>39444.313694704506</v>
      </c>
      <c r="C4217">
        <f t="shared" si="67"/>
        <v>6</v>
      </c>
      <c r="D4217"/>
    </row>
    <row r="4218" spans="1:4" ht="16" x14ac:dyDescent="0.2">
      <c r="A4218" s="169">
        <v>42909.749999897918</v>
      </c>
      <c r="B4218" s="172">
        <v>39445.877913167904</v>
      </c>
      <c r="C4218">
        <f t="shared" si="67"/>
        <v>6</v>
      </c>
      <c r="D4218"/>
    </row>
    <row r="4219" spans="1:4" ht="16" x14ac:dyDescent="0.2">
      <c r="A4219" s="168">
        <v>42909.791666564583</v>
      </c>
      <c r="B4219" s="171">
        <v>38767.786038026265</v>
      </c>
      <c r="C4219">
        <f t="shared" si="67"/>
        <v>6</v>
      </c>
      <c r="D4219"/>
    </row>
    <row r="4220" spans="1:4" ht="16" x14ac:dyDescent="0.2">
      <c r="A4220" s="169">
        <v>42909.833333231247</v>
      </c>
      <c r="B4220" s="172">
        <v>37497.858377703727</v>
      </c>
      <c r="C4220">
        <f t="shared" si="67"/>
        <v>6</v>
      </c>
      <c r="D4220"/>
    </row>
    <row r="4221" spans="1:4" ht="16" x14ac:dyDescent="0.2">
      <c r="A4221" s="168">
        <v>42909.874999897911</v>
      </c>
      <c r="B4221" s="171">
        <v>36406.197342449443</v>
      </c>
      <c r="C4221">
        <f t="shared" si="67"/>
        <v>6</v>
      </c>
      <c r="D4221"/>
    </row>
    <row r="4222" spans="1:4" ht="16" x14ac:dyDescent="0.2">
      <c r="A4222" s="169">
        <v>42909.916666564575</v>
      </c>
      <c r="B4222" s="172">
        <v>34905.7280507248</v>
      </c>
      <c r="C4222">
        <f t="shared" si="67"/>
        <v>6</v>
      </c>
      <c r="D4222"/>
    </row>
    <row r="4223" spans="1:4" ht="16" x14ac:dyDescent="0.2">
      <c r="A4223" s="168">
        <v>42909.95833323124</v>
      </c>
      <c r="B4223" s="171">
        <v>32379.827057262584</v>
      </c>
      <c r="C4223">
        <f t="shared" si="67"/>
        <v>6</v>
      </c>
      <c r="D4223"/>
    </row>
    <row r="4224" spans="1:4" ht="16" x14ac:dyDescent="0.2">
      <c r="A4224" s="169">
        <v>42909.999999897904</v>
      </c>
      <c r="B4224" s="172">
        <v>29696.680596496066</v>
      </c>
      <c r="C4224">
        <f t="shared" si="67"/>
        <v>6</v>
      </c>
      <c r="D4224"/>
    </row>
    <row r="4225" spans="1:4" ht="16" x14ac:dyDescent="0.2">
      <c r="A4225" s="168">
        <v>42910.041666564568</v>
      </c>
      <c r="B4225" s="171">
        <v>27788.694681392884</v>
      </c>
      <c r="C4225">
        <f t="shared" si="67"/>
        <v>6</v>
      </c>
      <c r="D4225"/>
    </row>
    <row r="4226" spans="1:4" ht="16" x14ac:dyDescent="0.2">
      <c r="A4226" s="169">
        <v>42910.083333231232</v>
      </c>
      <c r="B4226" s="172">
        <v>26092.85671653668</v>
      </c>
      <c r="C4226">
        <f t="shared" si="67"/>
        <v>6</v>
      </c>
      <c r="D4226"/>
    </row>
    <row r="4227" spans="1:4" ht="16" x14ac:dyDescent="0.2">
      <c r="A4227" s="168">
        <v>42910.124999897896</v>
      </c>
      <c r="B4227" s="171">
        <v>24965.743826252328</v>
      </c>
      <c r="C4227">
        <f t="shared" si="67"/>
        <v>6</v>
      </c>
      <c r="D4227"/>
    </row>
    <row r="4228" spans="1:4" ht="16" x14ac:dyDescent="0.2">
      <c r="A4228" s="169">
        <v>42910.166666564561</v>
      </c>
      <c r="B4228" s="172">
        <v>24303.386469943092</v>
      </c>
      <c r="C4228">
        <f t="shared" si="67"/>
        <v>6</v>
      </c>
      <c r="D4228"/>
    </row>
    <row r="4229" spans="1:4" ht="16" x14ac:dyDescent="0.2">
      <c r="A4229" s="168">
        <v>42910.208333231225</v>
      </c>
      <c r="B4229" s="171">
        <v>24037.389949072087</v>
      </c>
      <c r="C4229">
        <f t="shared" si="67"/>
        <v>6</v>
      </c>
      <c r="D4229"/>
    </row>
    <row r="4230" spans="1:4" ht="16" x14ac:dyDescent="0.2">
      <c r="A4230" s="169">
        <v>42910.249999897889</v>
      </c>
      <c r="B4230" s="172">
        <v>24116.793685827917</v>
      </c>
      <c r="C4230">
        <f t="shared" si="67"/>
        <v>6</v>
      </c>
      <c r="D4230"/>
    </row>
    <row r="4231" spans="1:4" ht="16" x14ac:dyDescent="0.2">
      <c r="A4231" s="168">
        <v>42910.291666564553</v>
      </c>
      <c r="B4231" s="171">
        <v>24310.112151113699</v>
      </c>
      <c r="C4231">
        <f t="shared" si="67"/>
        <v>6</v>
      </c>
      <c r="D4231"/>
    </row>
    <row r="4232" spans="1:4" ht="16" x14ac:dyDescent="0.2">
      <c r="A4232" s="169">
        <v>42910.333333231218</v>
      </c>
      <c r="B4232" s="172">
        <v>25247.708139101076</v>
      </c>
      <c r="C4232">
        <f t="shared" si="67"/>
        <v>6</v>
      </c>
      <c r="D4232"/>
    </row>
    <row r="4233" spans="1:4" ht="16" x14ac:dyDescent="0.2">
      <c r="A4233" s="168">
        <v>42910.374999897882</v>
      </c>
      <c r="B4233" s="171">
        <v>26683.989713456474</v>
      </c>
      <c r="C4233">
        <f t="shared" si="67"/>
        <v>6</v>
      </c>
      <c r="D4233"/>
    </row>
    <row r="4234" spans="1:4" ht="16" x14ac:dyDescent="0.2">
      <c r="A4234" s="169">
        <v>42910.416666564546</v>
      </c>
      <c r="B4234" s="172">
        <v>27723.972598820386</v>
      </c>
      <c r="C4234">
        <f t="shared" si="67"/>
        <v>6</v>
      </c>
      <c r="D4234"/>
    </row>
    <row r="4235" spans="1:4" ht="16" x14ac:dyDescent="0.2">
      <c r="A4235" s="168">
        <v>42910.45833323121</v>
      </c>
      <c r="B4235" s="171">
        <v>28815.098295609074</v>
      </c>
      <c r="C4235">
        <f t="shared" si="67"/>
        <v>6</v>
      </c>
      <c r="D4235"/>
    </row>
    <row r="4236" spans="1:4" ht="16" x14ac:dyDescent="0.2">
      <c r="A4236" s="169">
        <v>42910.499999897875</v>
      </c>
      <c r="B4236" s="172">
        <v>30041.613988477035</v>
      </c>
      <c r="C4236">
        <f t="shared" si="67"/>
        <v>6</v>
      </c>
      <c r="D4236"/>
    </row>
    <row r="4237" spans="1:4" ht="16" x14ac:dyDescent="0.2">
      <c r="A4237" s="168">
        <v>42910.541666564539</v>
      </c>
      <c r="B4237" s="171">
        <v>31275.070427141254</v>
      </c>
      <c r="C4237">
        <f t="shared" si="67"/>
        <v>6</v>
      </c>
      <c r="D4237"/>
    </row>
    <row r="4238" spans="1:4" ht="16" x14ac:dyDescent="0.2">
      <c r="A4238" s="169">
        <v>42910.583333231203</v>
      </c>
      <c r="B4238" s="172">
        <v>32514.164718474647</v>
      </c>
      <c r="C4238">
        <f t="shared" si="67"/>
        <v>6</v>
      </c>
      <c r="D4238"/>
    </row>
    <row r="4239" spans="1:4" ht="16" x14ac:dyDescent="0.2">
      <c r="A4239" s="168">
        <v>42910.624999897867</v>
      </c>
      <c r="B4239" s="171">
        <v>33647.3594979845</v>
      </c>
      <c r="C4239">
        <f t="shared" si="67"/>
        <v>6</v>
      </c>
      <c r="D4239"/>
    </row>
    <row r="4240" spans="1:4" ht="16" x14ac:dyDescent="0.2">
      <c r="A4240" s="169">
        <v>42910.666666564532</v>
      </c>
      <c r="B4240" s="172">
        <v>34298.253932284599</v>
      </c>
      <c r="C4240">
        <f t="shared" si="67"/>
        <v>6</v>
      </c>
      <c r="D4240"/>
    </row>
    <row r="4241" spans="1:4" ht="16" x14ac:dyDescent="0.2">
      <c r="A4241" s="168">
        <v>42910.708333231196</v>
      </c>
      <c r="B4241" s="171">
        <v>35151.494601436403</v>
      </c>
      <c r="C4241">
        <f t="shared" si="67"/>
        <v>6</v>
      </c>
      <c r="D4241"/>
    </row>
    <row r="4242" spans="1:4" ht="16" x14ac:dyDescent="0.2">
      <c r="A4242" s="169">
        <v>42910.74999989786</v>
      </c>
      <c r="B4242" s="172">
        <v>35741.773367274203</v>
      </c>
      <c r="C4242">
        <f t="shared" si="67"/>
        <v>6</v>
      </c>
      <c r="D4242"/>
    </row>
    <row r="4243" spans="1:4" ht="16" x14ac:dyDescent="0.2">
      <c r="A4243" s="168">
        <v>42910.791666564524</v>
      </c>
      <c r="B4243" s="171">
        <v>35730.069362079565</v>
      </c>
      <c r="C4243">
        <f t="shared" si="67"/>
        <v>6</v>
      </c>
      <c r="D4243"/>
    </row>
    <row r="4244" spans="1:4" ht="16" x14ac:dyDescent="0.2">
      <c r="A4244" s="169">
        <v>42910.833333231189</v>
      </c>
      <c r="B4244" s="172">
        <v>34922.410710024087</v>
      </c>
      <c r="C4244">
        <f t="shared" si="67"/>
        <v>6</v>
      </c>
      <c r="D4244"/>
    </row>
    <row r="4245" spans="1:4" ht="16" x14ac:dyDescent="0.2">
      <c r="A4245" s="168">
        <v>42910.874999897853</v>
      </c>
      <c r="B4245" s="171">
        <v>34367.741463911305</v>
      </c>
      <c r="C4245">
        <f t="shared" si="67"/>
        <v>6</v>
      </c>
      <c r="D4245"/>
    </row>
    <row r="4246" spans="1:4" ht="16" x14ac:dyDescent="0.2">
      <c r="A4246" s="169">
        <v>42910.916666564517</v>
      </c>
      <c r="B4246" s="172">
        <v>33335.372791679329</v>
      </c>
      <c r="C4246">
        <f t="shared" si="67"/>
        <v>6</v>
      </c>
      <c r="D4246"/>
    </row>
    <row r="4247" spans="1:4" ht="16" x14ac:dyDescent="0.2">
      <c r="A4247" s="168">
        <v>42910.958333231181</v>
      </c>
      <c r="B4247" s="171">
        <v>31122.681946732046</v>
      </c>
      <c r="C4247">
        <f t="shared" si="67"/>
        <v>6</v>
      </c>
      <c r="D4247"/>
    </row>
    <row r="4248" spans="1:4" ht="16" x14ac:dyDescent="0.2">
      <c r="A4248" s="169">
        <v>42910.999999897846</v>
      </c>
      <c r="B4248" s="172">
        <v>28614.9033027599</v>
      </c>
      <c r="C4248">
        <f t="shared" si="67"/>
        <v>6</v>
      </c>
      <c r="D4248"/>
    </row>
    <row r="4249" spans="1:4" ht="16" x14ac:dyDescent="0.2">
      <c r="A4249" s="168">
        <v>42911.04166656451</v>
      </c>
      <c r="B4249" s="171">
        <v>26558.671975370125</v>
      </c>
      <c r="C4249">
        <f t="shared" si="67"/>
        <v>6</v>
      </c>
      <c r="D4249"/>
    </row>
    <row r="4250" spans="1:4" ht="16" x14ac:dyDescent="0.2">
      <c r="A4250" s="169">
        <v>42911.083333231174</v>
      </c>
      <c r="B4250" s="172">
        <v>24950.761222595025</v>
      </c>
      <c r="C4250">
        <f t="shared" si="67"/>
        <v>6</v>
      </c>
      <c r="D4250"/>
    </row>
    <row r="4251" spans="1:4" ht="16" x14ac:dyDescent="0.2">
      <c r="A4251" s="168">
        <v>42911.124999897838</v>
      </c>
      <c r="B4251" s="171">
        <v>23794.057705358333</v>
      </c>
      <c r="C4251">
        <f t="shared" si="67"/>
        <v>6</v>
      </c>
      <c r="D4251"/>
    </row>
    <row r="4252" spans="1:4" ht="16" x14ac:dyDescent="0.2">
      <c r="A4252" s="169">
        <v>42911.166666564503</v>
      </c>
      <c r="B4252" s="172">
        <v>23302.59801599105</v>
      </c>
      <c r="C4252">
        <f t="shared" si="67"/>
        <v>6</v>
      </c>
      <c r="D4252"/>
    </row>
    <row r="4253" spans="1:4" ht="16" x14ac:dyDescent="0.2">
      <c r="A4253" s="168">
        <v>42911.208333231167</v>
      </c>
      <c r="B4253" s="171">
        <v>22931.907268665673</v>
      </c>
      <c r="C4253">
        <f t="shared" si="67"/>
        <v>6</v>
      </c>
      <c r="D4253"/>
    </row>
    <row r="4254" spans="1:4" ht="16" x14ac:dyDescent="0.2">
      <c r="A4254" s="169">
        <v>42911.249999897831</v>
      </c>
      <c r="B4254" s="172">
        <v>22763.818768605011</v>
      </c>
      <c r="C4254">
        <f t="shared" si="67"/>
        <v>6</v>
      </c>
      <c r="D4254"/>
    </row>
    <row r="4255" spans="1:4" ht="16" x14ac:dyDescent="0.2">
      <c r="A4255" s="168">
        <v>42911.291666564495</v>
      </c>
      <c r="B4255" s="171">
        <v>22629.655637294112</v>
      </c>
      <c r="C4255">
        <f t="shared" si="67"/>
        <v>6</v>
      </c>
      <c r="D4255"/>
    </row>
    <row r="4256" spans="1:4" ht="16" x14ac:dyDescent="0.2">
      <c r="A4256" s="169">
        <v>42911.333333231159</v>
      </c>
      <c r="B4256" s="172">
        <v>23406.433799439586</v>
      </c>
      <c r="C4256">
        <f t="shared" si="67"/>
        <v>6</v>
      </c>
      <c r="D4256"/>
    </row>
    <row r="4257" spans="1:4" ht="16" x14ac:dyDescent="0.2">
      <c r="A4257" s="168">
        <v>42911.374999897824</v>
      </c>
      <c r="B4257" s="171">
        <v>24652.316203141792</v>
      </c>
      <c r="C4257">
        <f t="shared" si="67"/>
        <v>6</v>
      </c>
      <c r="D4257"/>
    </row>
    <row r="4258" spans="1:4" ht="16" x14ac:dyDescent="0.2">
      <c r="A4258" s="169">
        <v>42911.416666564488</v>
      </c>
      <c r="B4258" s="172">
        <v>25966.533962483216</v>
      </c>
      <c r="C4258">
        <f t="shared" si="67"/>
        <v>6</v>
      </c>
      <c r="D4258"/>
    </row>
    <row r="4259" spans="1:4" ht="16" x14ac:dyDescent="0.2">
      <c r="A4259" s="168">
        <v>42911.458333231152</v>
      </c>
      <c r="B4259" s="171">
        <v>27564.197353872518</v>
      </c>
      <c r="C4259">
        <f t="shared" si="67"/>
        <v>6</v>
      </c>
      <c r="D4259"/>
    </row>
    <row r="4260" spans="1:4" ht="16" x14ac:dyDescent="0.2">
      <c r="A4260" s="169">
        <v>42911.499999897816</v>
      </c>
      <c r="B4260" s="172">
        <v>29316.558777433202</v>
      </c>
      <c r="C4260">
        <f t="shared" si="67"/>
        <v>6</v>
      </c>
      <c r="D4260"/>
    </row>
    <row r="4261" spans="1:4" ht="16" x14ac:dyDescent="0.2">
      <c r="A4261" s="168">
        <v>42911.541666564481</v>
      </c>
      <c r="B4261" s="171">
        <v>31197.671567880287</v>
      </c>
      <c r="C4261">
        <f t="shared" si="67"/>
        <v>6</v>
      </c>
      <c r="D4261"/>
    </row>
    <row r="4262" spans="1:4" ht="16" x14ac:dyDescent="0.2">
      <c r="A4262" s="169">
        <v>42911.583333231145</v>
      </c>
      <c r="B4262" s="172">
        <v>33101.061030678618</v>
      </c>
      <c r="C4262">
        <f t="shared" si="67"/>
        <v>6</v>
      </c>
      <c r="D4262"/>
    </row>
    <row r="4263" spans="1:4" ht="16" x14ac:dyDescent="0.2">
      <c r="A4263" s="168">
        <v>42911.624999897809</v>
      </c>
      <c r="B4263" s="171">
        <v>34738.464592048374</v>
      </c>
      <c r="C4263">
        <f t="shared" si="67"/>
        <v>6</v>
      </c>
      <c r="D4263"/>
    </row>
    <row r="4264" spans="1:4" ht="16" x14ac:dyDescent="0.2">
      <c r="A4264" s="169">
        <v>42911.666666564473</v>
      </c>
      <c r="B4264" s="172">
        <v>35745.995053134247</v>
      </c>
      <c r="C4264">
        <f t="shared" si="67"/>
        <v>6</v>
      </c>
      <c r="D4264"/>
    </row>
    <row r="4265" spans="1:4" ht="16" x14ac:dyDescent="0.2">
      <c r="A4265" s="168">
        <v>42911.708333231138</v>
      </c>
      <c r="B4265" s="171">
        <v>36574.261775318715</v>
      </c>
      <c r="C4265">
        <f t="shared" si="67"/>
        <v>6</v>
      </c>
      <c r="D4265"/>
    </row>
    <row r="4266" spans="1:4" ht="16" x14ac:dyDescent="0.2">
      <c r="A4266" s="169">
        <v>42911.749999897802</v>
      </c>
      <c r="B4266" s="172">
        <v>37254.569071340382</v>
      </c>
      <c r="C4266">
        <f t="shared" si="67"/>
        <v>6</v>
      </c>
      <c r="D4266"/>
    </row>
    <row r="4267" spans="1:4" ht="16" x14ac:dyDescent="0.2">
      <c r="A4267" s="168">
        <v>42911.791666564466</v>
      </c>
      <c r="B4267" s="171">
        <v>37495.700513941527</v>
      </c>
      <c r="C4267">
        <f t="shared" si="67"/>
        <v>6</v>
      </c>
      <c r="D4267"/>
    </row>
    <row r="4268" spans="1:4" ht="16" x14ac:dyDescent="0.2">
      <c r="A4268" s="169">
        <v>42911.83333323113</v>
      </c>
      <c r="B4268" s="172">
        <v>36795.610609778036</v>
      </c>
      <c r="C4268">
        <f t="shared" si="67"/>
        <v>6</v>
      </c>
      <c r="D4268"/>
    </row>
    <row r="4269" spans="1:4" ht="16" x14ac:dyDescent="0.2">
      <c r="A4269" s="168">
        <v>42911.874999897795</v>
      </c>
      <c r="B4269" s="171">
        <v>35945.01742678642</v>
      </c>
      <c r="C4269">
        <f t="shared" si="67"/>
        <v>6</v>
      </c>
      <c r="D4269"/>
    </row>
    <row r="4270" spans="1:4" ht="16" x14ac:dyDescent="0.2">
      <c r="A4270" s="169">
        <v>42911.916666564459</v>
      </c>
      <c r="B4270" s="172">
        <v>34589.181860857752</v>
      </c>
      <c r="C4270">
        <f t="shared" si="67"/>
        <v>6</v>
      </c>
      <c r="D4270"/>
    </row>
    <row r="4271" spans="1:4" ht="16" x14ac:dyDescent="0.2">
      <c r="A4271" s="168">
        <v>42911.958333231123</v>
      </c>
      <c r="B4271" s="171">
        <v>31706.157149346687</v>
      </c>
      <c r="C4271">
        <f t="shared" si="67"/>
        <v>6</v>
      </c>
      <c r="D4271"/>
    </row>
    <row r="4272" spans="1:4" ht="16" x14ac:dyDescent="0.2">
      <c r="A4272" s="169">
        <v>42911.999999897787</v>
      </c>
      <c r="B4272" s="172">
        <v>28567.930210725051</v>
      </c>
      <c r="C4272">
        <f t="shared" si="67"/>
        <v>6</v>
      </c>
      <c r="D4272"/>
    </row>
    <row r="4273" spans="1:4" ht="16" x14ac:dyDescent="0.2">
      <c r="A4273" s="168">
        <v>42912.041666564452</v>
      </c>
      <c r="B4273" s="171">
        <v>26247.036982567475</v>
      </c>
      <c r="C4273">
        <f t="shared" si="67"/>
        <v>6</v>
      </c>
      <c r="D4273"/>
    </row>
    <row r="4274" spans="1:4" ht="16" x14ac:dyDescent="0.2">
      <c r="A4274" s="169">
        <v>42912.083333231116</v>
      </c>
      <c r="B4274" s="172">
        <v>24636.762062805774</v>
      </c>
      <c r="C4274">
        <f t="shared" ref="C4274:C4337" si="68">MONTH(A4274)</f>
        <v>6</v>
      </c>
      <c r="D4274"/>
    </row>
    <row r="4275" spans="1:4" ht="16" x14ac:dyDescent="0.2">
      <c r="A4275" s="168">
        <v>42912.12499989778</v>
      </c>
      <c r="B4275" s="171">
        <v>23621.971558271289</v>
      </c>
      <c r="C4275">
        <f t="shared" si="68"/>
        <v>6</v>
      </c>
      <c r="D4275"/>
    </row>
    <row r="4276" spans="1:4" ht="16" x14ac:dyDescent="0.2">
      <c r="A4276" s="169">
        <v>42912.166666564444</v>
      </c>
      <c r="B4276" s="172">
        <v>23186.624734859804</v>
      </c>
      <c r="C4276">
        <f t="shared" si="68"/>
        <v>6</v>
      </c>
      <c r="D4276"/>
    </row>
    <row r="4277" spans="1:4" ht="16" x14ac:dyDescent="0.2">
      <c r="A4277" s="168">
        <v>42912.208333231109</v>
      </c>
      <c r="B4277" s="171">
        <v>23417.166339252333</v>
      </c>
      <c r="C4277">
        <f t="shared" si="68"/>
        <v>6</v>
      </c>
      <c r="D4277"/>
    </row>
    <row r="4278" spans="1:4" ht="16" x14ac:dyDescent="0.2">
      <c r="A4278" s="169">
        <v>42912.249999897773</v>
      </c>
      <c r="B4278" s="172">
        <v>24320.119384790483</v>
      </c>
      <c r="C4278">
        <f t="shared" si="68"/>
        <v>6</v>
      </c>
      <c r="D4278"/>
    </row>
    <row r="4279" spans="1:4" ht="16" x14ac:dyDescent="0.2">
      <c r="A4279" s="168">
        <v>42912.291666564437</v>
      </c>
      <c r="B4279" s="171">
        <v>25687.706090541251</v>
      </c>
      <c r="C4279">
        <f t="shared" si="68"/>
        <v>6</v>
      </c>
      <c r="D4279"/>
    </row>
    <row r="4280" spans="1:4" ht="16" x14ac:dyDescent="0.2">
      <c r="A4280" s="169">
        <v>42912.333333231101</v>
      </c>
      <c r="B4280" s="172">
        <v>27508.242935062448</v>
      </c>
      <c r="C4280">
        <f t="shared" si="68"/>
        <v>6</v>
      </c>
      <c r="D4280"/>
    </row>
    <row r="4281" spans="1:4" ht="16" x14ac:dyDescent="0.2">
      <c r="A4281" s="168">
        <v>42912.374999897766</v>
      </c>
      <c r="B4281" s="171">
        <v>29110.492748036359</v>
      </c>
      <c r="C4281">
        <f t="shared" si="68"/>
        <v>6</v>
      </c>
      <c r="D4281"/>
    </row>
    <row r="4282" spans="1:4" ht="16" x14ac:dyDescent="0.2">
      <c r="A4282" s="169">
        <v>42912.41666656443</v>
      </c>
      <c r="B4282" s="172">
        <v>30536.130959769926</v>
      </c>
      <c r="C4282">
        <f t="shared" si="68"/>
        <v>6</v>
      </c>
      <c r="D4282"/>
    </row>
    <row r="4283" spans="1:4" ht="16" x14ac:dyDescent="0.2">
      <c r="A4283" s="168">
        <v>42912.458333231094</v>
      </c>
      <c r="B4283" s="171">
        <v>32199.600121068564</v>
      </c>
      <c r="C4283">
        <f t="shared" si="68"/>
        <v>6</v>
      </c>
      <c r="D4283"/>
    </row>
    <row r="4284" spans="1:4" ht="16" x14ac:dyDescent="0.2">
      <c r="A4284" s="169">
        <v>42912.499999897758</v>
      </c>
      <c r="B4284" s="172">
        <v>33740.4446363971</v>
      </c>
      <c r="C4284">
        <f t="shared" si="68"/>
        <v>6</v>
      </c>
      <c r="D4284"/>
    </row>
    <row r="4285" spans="1:4" ht="16" x14ac:dyDescent="0.2">
      <c r="A4285" s="168">
        <v>42912.541666564422</v>
      </c>
      <c r="B4285" s="171">
        <v>34994.059468985528</v>
      </c>
      <c r="C4285">
        <f t="shared" si="68"/>
        <v>6</v>
      </c>
      <c r="D4285"/>
    </row>
    <row r="4286" spans="1:4" ht="16" x14ac:dyDescent="0.2">
      <c r="A4286" s="169">
        <v>42912.583333231087</v>
      </c>
      <c r="B4286" s="172">
        <v>36473.997421550303</v>
      </c>
      <c r="C4286">
        <f t="shared" si="68"/>
        <v>6</v>
      </c>
      <c r="D4286"/>
    </row>
    <row r="4287" spans="1:4" ht="16" x14ac:dyDescent="0.2">
      <c r="A4287" s="168">
        <v>42912.624999897751</v>
      </c>
      <c r="B4287" s="171">
        <v>37773.685614544731</v>
      </c>
      <c r="C4287">
        <f t="shared" si="68"/>
        <v>6</v>
      </c>
      <c r="D4287"/>
    </row>
    <row r="4288" spans="1:4" ht="16" x14ac:dyDescent="0.2">
      <c r="A4288" s="169">
        <v>42912.666666564415</v>
      </c>
      <c r="B4288" s="172">
        <v>38776.326559386151</v>
      </c>
      <c r="C4288">
        <f t="shared" si="68"/>
        <v>6</v>
      </c>
      <c r="D4288"/>
    </row>
    <row r="4289" spans="1:4" ht="16" x14ac:dyDescent="0.2">
      <c r="A4289" s="168">
        <v>42912.708333231079</v>
      </c>
      <c r="B4289" s="171">
        <v>39566.364443079314</v>
      </c>
      <c r="C4289">
        <f t="shared" si="68"/>
        <v>6</v>
      </c>
      <c r="D4289"/>
    </row>
    <row r="4290" spans="1:4" ht="16" x14ac:dyDescent="0.2">
      <c r="A4290" s="169">
        <v>42912.749999897744</v>
      </c>
      <c r="B4290" s="172">
        <v>39967.687655834736</v>
      </c>
      <c r="C4290">
        <f t="shared" si="68"/>
        <v>6</v>
      </c>
      <c r="D4290"/>
    </row>
    <row r="4291" spans="1:4" ht="16" x14ac:dyDescent="0.2">
      <c r="A4291" s="168">
        <v>42912.791666564408</v>
      </c>
      <c r="B4291" s="171">
        <v>39756.844257547826</v>
      </c>
      <c r="C4291">
        <f t="shared" si="68"/>
        <v>6</v>
      </c>
      <c r="D4291"/>
    </row>
    <row r="4292" spans="1:4" ht="16" x14ac:dyDescent="0.2">
      <c r="A4292" s="169">
        <v>42912.833333231072</v>
      </c>
      <c r="B4292" s="172">
        <v>38593.190738791309</v>
      </c>
      <c r="C4292">
        <f t="shared" si="68"/>
        <v>6</v>
      </c>
      <c r="D4292"/>
    </row>
    <row r="4293" spans="1:4" ht="16" x14ac:dyDescent="0.2">
      <c r="A4293" s="168">
        <v>42912.874999897736</v>
      </c>
      <c r="B4293" s="171">
        <v>37390.874741561565</v>
      </c>
      <c r="C4293">
        <f t="shared" si="68"/>
        <v>6</v>
      </c>
      <c r="D4293"/>
    </row>
    <row r="4294" spans="1:4" ht="16" x14ac:dyDescent="0.2">
      <c r="A4294" s="169">
        <v>42912.916666564401</v>
      </c>
      <c r="B4294" s="172">
        <v>35646.241426540546</v>
      </c>
      <c r="C4294">
        <f t="shared" si="68"/>
        <v>6</v>
      </c>
      <c r="D4294"/>
    </row>
    <row r="4295" spans="1:4" ht="16" x14ac:dyDescent="0.2">
      <c r="A4295" s="168">
        <v>42912.958333231065</v>
      </c>
      <c r="B4295" s="171">
        <v>32357.498827333871</v>
      </c>
      <c r="C4295">
        <f t="shared" si="68"/>
        <v>6</v>
      </c>
      <c r="D4295"/>
    </row>
    <row r="4296" spans="1:4" ht="16" x14ac:dyDescent="0.2">
      <c r="A4296" s="169">
        <v>42912.999999897729</v>
      </c>
      <c r="B4296" s="172">
        <v>29076.330050222408</v>
      </c>
      <c r="C4296">
        <f t="shared" si="68"/>
        <v>6</v>
      </c>
      <c r="D4296"/>
    </row>
    <row r="4297" spans="1:4" ht="16" x14ac:dyDescent="0.2">
      <c r="A4297" s="168">
        <v>42913.041666564393</v>
      </c>
      <c r="B4297" s="171">
        <v>26751.376611200471</v>
      </c>
      <c r="C4297">
        <f t="shared" si="68"/>
        <v>6</v>
      </c>
      <c r="D4297"/>
    </row>
    <row r="4298" spans="1:4" ht="16" x14ac:dyDescent="0.2">
      <c r="A4298" s="169">
        <v>42913.083333231058</v>
      </c>
      <c r="B4298" s="172">
        <v>25351.976394111549</v>
      </c>
      <c r="C4298">
        <f t="shared" si="68"/>
        <v>6</v>
      </c>
      <c r="D4298"/>
    </row>
    <row r="4299" spans="1:4" ht="16" x14ac:dyDescent="0.2">
      <c r="A4299" s="168">
        <v>42913.124999897722</v>
      </c>
      <c r="B4299" s="171">
        <v>24432.289161432906</v>
      </c>
      <c r="C4299">
        <f t="shared" si="68"/>
        <v>6</v>
      </c>
      <c r="D4299"/>
    </row>
    <row r="4300" spans="1:4" ht="16" x14ac:dyDescent="0.2">
      <c r="A4300" s="169">
        <v>42913.166666564386</v>
      </c>
      <c r="B4300" s="172">
        <v>23822.515443959055</v>
      </c>
      <c r="C4300">
        <f t="shared" si="68"/>
        <v>6</v>
      </c>
      <c r="D4300"/>
    </row>
    <row r="4301" spans="1:4" ht="16" x14ac:dyDescent="0.2">
      <c r="A4301" s="168">
        <v>42913.20833323105</v>
      </c>
      <c r="B4301" s="171">
        <v>23940.910050557577</v>
      </c>
      <c r="C4301">
        <f t="shared" si="68"/>
        <v>6</v>
      </c>
      <c r="D4301"/>
    </row>
    <row r="4302" spans="1:4" ht="16" x14ac:dyDescent="0.2">
      <c r="A4302" s="169">
        <v>42913.249999897715</v>
      </c>
      <c r="B4302" s="172">
        <v>25160.266761075076</v>
      </c>
      <c r="C4302">
        <f t="shared" si="68"/>
        <v>6</v>
      </c>
      <c r="D4302"/>
    </row>
    <row r="4303" spans="1:4" ht="16" x14ac:dyDescent="0.2">
      <c r="A4303" s="168">
        <v>42913.291666564379</v>
      </c>
      <c r="B4303" s="171">
        <v>26368.504512734016</v>
      </c>
      <c r="C4303">
        <f t="shared" si="68"/>
        <v>6</v>
      </c>
      <c r="D4303"/>
    </row>
    <row r="4304" spans="1:4" ht="16" x14ac:dyDescent="0.2">
      <c r="A4304" s="169">
        <v>42913.333333231043</v>
      </c>
      <c r="B4304" s="172">
        <v>27869.966712014244</v>
      </c>
      <c r="C4304">
        <f t="shared" si="68"/>
        <v>6</v>
      </c>
      <c r="D4304"/>
    </row>
    <row r="4305" spans="1:4" ht="16" x14ac:dyDescent="0.2">
      <c r="A4305" s="168">
        <v>42913.374999897707</v>
      </c>
      <c r="B4305" s="171">
        <v>29016.562025637162</v>
      </c>
      <c r="C4305">
        <f t="shared" si="68"/>
        <v>6</v>
      </c>
      <c r="D4305"/>
    </row>
    <row r="4306" spans="1:4" ht="16" x14ac:dyDescent="0.2">
      <c r="A4306" s="169">
        <v>42913.416666564372</v>
      </c>
      <c r="B4306" s="172">
        <v>30094.110676299275</v>
      </c>
      <c r="C4306">
        <f t="shared" si="68"/>
        <v>6</v>
      </c>
      <c r="D4306"/>
    </row>
    <row r="4307" spans="1:4" ht="16" x14ac:dyDescent="0.2">
      <c r="A4307" s="168">
        <v>42913.458333231036</v>
      </c>
      <c r="B4307" s="171">
        <v>31291.155424698714</v>
      </c>
      <c r="C4307">
        <f t="shared" si="68"/>
        <v>6</v>
      </c>
      <c r="D4307"/>
    </row>
    <row r="4308" spans="1:4" ht="16" x14ac:dyDescent="0.2">
      <c r="A4308" s="169">
        <v>42913.4999998977</v>
      </c>
      <c r="B4308" s="172">
        <v>32424.151991557952</v>
      </c>
      <c r="C4308">
        <f t="shared" si="68"/>
        <v>6</v>
      </c>
      <c r="D4308"/>
    </row>
    <row r="4309" spans="1:4" ht="16" x14ac:dyDescent="0.2">
      <c r="A4309" s="168">
        <v>42913.541666564364</v>
      </c>
      <c r="B4309" s="171">
        <v>33546.938195779789</v>
      </c>
      <c r="C4309">
        <f t="shared" si="68"/>
        <v>6</v>
      </c>
      <c r="D4309"/>
    </row>
    <row r="4310" spans="1:4" ht="16" x14ac:dyDescent="0.2">
      <c r="A4310" s="169">
        <v>42913.583333231029</v>
      </c>
      <c r="B4310" s="172">
        <v>34899.610674681899</v>
      </c>
      <c r="C4310">
        <f t="shared" si="68"/>
        <v>6</v>
      </c>
      <c r="D4310"/>
    </row>
    <row r="4311" spans="1:4" ht="16" x14ac:dyDescent="0.2">
      <c r="A4311" s="168">
        <v>42913.624999897693</v>
      </c>
      <c r="B4311" s="171">
        <v>36129.882192349352</v>
      </c>
      <c r="C4311">
        <f t="shared" si="68"/>
        <v>6</v>
      </c>
      <c r="D4311"/>
    </row>
    <row r="4312" spans="1:4" ht="16" x14ac:dyDescent="0.2">
      <c r="A4312" s="169">
        <v>42913.666666564357</v>
      </c>
      <c r="B4312" s="172">
        <v>37116.440566553603</v>
      </c>
      <c r="C4312">
        <f t="shared" si="68"/>
        <v>6</v>
      </c>
      <c r="D4312"/>
    </row>
    <row r="4313" spans="1:4" ht="16" x14ac:dyDescent="0.2">
      <c r="A4313" s="168">
        <v>42913.708333231021</v>
      </c>
      <c r="B4313" s="171">
        <v>37847.418776048966</v>
      </c>
      <c r="C4313">
        <f t="shared" si="68"/>
        <v>6</v>
      </c>
      <c r="D4313"/>
    </row>
    <row r="4314" spans="1:4" ht="16" x14ac:dyDescent="0.2">
      <c r="A4314" s="169">
        <v>42913.749999897685</v>
      </c>
      <c r="B4314" s="172">
        <v>38085.103466391251</v>
      </c>
      <c r="C4314">
        <f t="shared" si="68"/>
        <v>6</v>
      </c>
      <c r="D4314"/>
    </row>
    <row r="4315" spans="1:4" ht="16" x14ac:dyDescent="0.2">
      <c r="A4315" s="168">
        <v>42913.79166656435</v>
      </c>
      <c r="B4315" s="171">
        <v>37568.677773842777</v>
      </c>
      <c r="C4315">
        <f t="shared" si="68"/>
        <v>6</v>
      </c>
      <c r="D4315"/>
    </row>
    <row r="4316" spans="1:4" ht="16" x14ac:dyDescent="0.2">
      <c r="A4316" s="169">
        <v>42913.833333231014</v>
      </c>
      <c r="B4316" s="172">
        <v>36485.770055839748</v>
      </c>
      <c r="C4316">
        <f t="shared" si="68"/>
        <v>6</v>
      </c>
      <c r="D4316"/>
    </row>
    <row r="4317" spans="1:4" ht="16" x14ac:dyDescent="0.2">
      <c r="A4317" s="168">
        <v>42913.874999897678</v>
      </c>
      <c r="B4317" s="171">
        <v>35252.598251845338</v>
      </c>
      <c r="C4317">
        <f t="shared" si="68"/>
        <v>6</v>
      </c>
      <c r="D4317"/>
    </row>
    <row r="4318" spans="1:4" ht="16" x14ac:dyDescent="0.2">
      <c r="A4318" s="169">
        <v>42913.916666564342</v>
      </c>
      <c r="B4318" s="172">
        <v>33736.738381401963</v>
      </c>
      <c r="C4318">
        <f t="shared" si="68"/>
        <v>6</v>
      </c>
      <c r="D4318"/>
    </row>
    <row r="4319" spans="1:4" ht="16" x14ac:dyDescent="0.2">
      <c r="A4319" s="168">
        <v>42913.958333231007</v>
      </c>
      <c r="B4319" s="171">
        <v>30809.77541939939</v>
      </c>
      <c r="C4319">
        <f t="shared" si="68"/>
        <v>6</v>
      </c>
      <c r="D4319"/>
    </row>
    <row r="4320" spans="1:4" ht="16" x14ac:dyDescent="0.2">
      <c r="A4320" s="169">
        <v>42913.999999897671</v>
      </c>
      <c r="B4320" s="172">
        <v>27887.342182283053</v>
      </c>
      <c r="C4320">
        <f t="shared" si="68"/>
        <v>6</v>
      </c>
      <c r="D4320"/>
    </row>
    <row r="4321" spans="1:4" ht="16" x14ac:dyDescent="0.2">
      <c r="A4321" s="168">
        <v>42914.041666564335</v>
      </c>
      <c r="B4321" s="171">
        <v>25837.733963074908</v>
      </c>
      <c r="C4321">
        <f t="shared" si="68"/>
        <v>6</v>
      </c>
      <c r="D4321"/>
    </row>
    <row r="4322" spans="1:4" ht="16" x14ac:dyDescent="0.2">
      <c r="A4322" s="169">
        <v>42914.083333230999</v>
      </c>
      <c r="B4322" s="172">
        <v>24383.294406964149</v>
      </c>
      <c r="C4322">
        <f t="shared" si="68"/>
        <v>6</v>
      </c>
      <c r="D4322"/>
    </row>
    <row r="4323" spans="1:4" ht="16" x14ac:dyDescent="0.2">
      <c r="A4323" s="168">
        <v>42914.124999897664</v>
      </c>
      <c r="B4323" s="171">
        <v>23662.289404036361</v>
      </c>
      <c r="C4323">
        <f t="shared" si="68"/>
        <v>6</v>
      </c>
      <c r="D4323"/>
    </row>
    <row r="4324" spans="1:4" ht="16" x14ac:dyDescent="0.2">
      <c r="A4324" s="169">
        <v>42914.166666564328</v>
      </c>
      <c r="B4324" s="172">
        <v>23308.679422917307</v>
      </c>
      <c r="C4324">
        <f t="shared" si="68"/>
        <v>6</v>
      </c>
      <c r="D4324"/>
    </row>
    <row r="4325" spans="1:4" ht="16" x14ac:dyDescent="0.2">
      <c r="A4325" s="168">
        <v>42914.208333230992</v>
      </c>
      <c r="B4325" s="171">
        <v>23479.882156882675</v>
      </c>
      <c r="C4325">
        <f t="shared" si="68"/>
        <v>6</v>
      </c>
      <c r="D4325"/>
    </row>
    <row r="4326" spans="1:4" ht="16" x14ac:dyDescent="0.2">
      <c r="A4326" s="169">
        <v>42914.249999897656</v>
      </c>
      <c r="B4326" s="172">
        <v>24361.618855736197</v>
      </c>
      <c r="C4326">
        <f t="shared" si="68"/>
        <v>6</v>
      </c>
      <c r="D4326"/>
    </row>
    <row r="4327" spans="1:4" ht="16" x14ac:dyDescent="0.2">
      <c r="A4327" s="168">
        <v>42914.291666564321</v>
      </c>
      <c r="B4327" s="171">
        <v>25464.005790141207</v>
      </c>
      <c r="C4327">
        <f t="shared" si="68"/>
        <v>6</v>
      </c>
      <c r="D4327"/>
    </row>
    <row r="4328" spans="1:4" ht="16" x14ac:dyDescent="0.2">
      <c r="A4328" s="169">
        <v>42914.333333230985</v>
      </c>
      <c r="B4328" s="172">
        <v>26460.770516989935</v>
      </c>
      <c r="C4328">
        <f t="shared" si="68"/>
        <v>6</v>
      </c>
      <c r="D4328"/>
    </row>
    <row r="4329" spans="1:4" ht="16" x14ac:dyDescent="0.2">
      <c r="A4329" s="168">
        <v>42914.374999897649</v>
      </c>
      <c r="B4329" s="171">
        <v>27339.574373751657</v>
      </c>
      <c r="C4329">
        <f t="shared" si="68"/>
        <v>6</v>
      </c>
      <c r="D4329"/>
    </row>
    <row r="4330" spans="1:4" ht="16" x14ac:dyDescent="0.2">
      <c r="A4330" s="169">
        <v>42914.416666564313</v>
      </c>
      <c r="B4330" s="172">
        <v>28181.812209414948</v>
      </c>
      <c r="C4330">
        <f t="shared" si="68"/>
        <v>6</v>
      </c>
      <c r="D4330"/>
    </row>
    <row r="4331" spans="1:4" ht="16" x14ac:dyDescent="0.2">
      <c r="A4331" s="168">
        <v>42914.458333230978</v>
      </c>
      <c r="B4331" s="171">
        <v>29121.466328095015</v>
      </c>
      <c r="C4331">
        <f t="shared" si="68"/>
        <v>6</v>
      </c>
      <c r="D4331"/>
    </row>
    <row r="4332" spans="1:4" ht="16" x14ac:dyDescent="0.2">
      <c r="A4332" s="169">
        <v>42914.499999897642</v>
      </c>
      <c r="B4332" s="172">
        <v>29924.118675461286</v>
      </c>
      <c r="C4332">
        <f t="shared" si="68"/>
        <v>6</v>
      </c>
      <c r="D4332"/>
    </row>
    <row r="4333" spans="1:4" ht="16" x14ac:dyDescent="0.2">
      <c r="A4333" s="168">
        <v>42914.541666564306</v>
      </c>
      <c r="B4333" s="171">
        <v>30682.731035383873</v>
      </c>
      <c r="C4333">
        <f t="shared" si="68"/>
        <v>6</v>
      </c>
      <c r="D4333"/>
    </row>
    <row r="4334" spans="1:4" ht="16" x14ac:dyDescent="0.2">
      <c r="A4334" s="169">
        <v>42914.58333323097</v>
      </c>
      <c r="B4334" s="172">
        <v>31685.460109416836</v>
      </c>
      <c r="C4334">
        <f t="shared" si="68"/>
        <v>6</v>
      </c>
      <c r="D4334"/>
    </row>
    <row r="4335" spans="1:4" ht="16" x14ac:dyDescent="0.2">
      <c r="A4335" s="168">
        <v>42914.624999897635</v>
      </c>
      <c r="B4335" s="171">
        <v>32803.046957096194</v>
      </c>
      <c r="C4335">
        <f t="shared" si="68"/>
        <v>6</v>
      </c>
      <c r="D4335"/>
    </row>
    <row r="4336" spans="1:4" ht="16" x14ac:dyDescent="0.2">
      <c r="A4336" s="169">
        <v>42914.666666564299</v>
      </c>
      <c r="B4336" s="172">
        <v>33809.689921204081</v>
      </c>
      <c r="C4336">
        <f t="shared" si="68"/>
        <v>6</v>
      </c>
      <c r="D4336"/>
    </row>
    <row r="4337" spans="1:4" ht="16" x14ac:dyDescent="0.2">
      <c r="A4337" s="168">
        <v>42914.708333230963</v>
      </c>
      <c r="B4337" s="171">
        <v>34812.199977742435</v>
      </c>
      <c r="C4337">
        <f t="shared" si="68"/>
        <v>6</v>
      </c>
      <c r="D4337"/>
    </row>
    <row r="4338" spans="1:4" ht="16" x14ac:dyDescent="0.2">
      <c r="A4338" s="169">
        <v>42914.749999897627</v>
      </c>
      <c r="B4338" s="172">
        <v>35233.137049846584</v>
      </c>
      <c r="C4338">
        <f t="shared" ref="C4338:C4401" si="69">MONTH(A4338)</f>
        <v>6</v>
      </c>
      <c r="D4338"/>
    </row>
    <row r="4339" spans="1:4" ht="16" x14ac:dyDescent="0.2">
      <c r="A4339" s="168">
        <v>42914.791666564292</v>
      </c>
      <c r="B4339" s="171">
        <v>34918.982542577534</v>
      </c>
      <c r="C4339">
        <f t="shared" si="69"/>
        <v>6</v>
      </c>
      <c r="D4339"/>
    </row>
    <row r="4340" spans="1:4" ht="16" x14ac:dyDescent="0.2">
      <c r="A4340" s="169">
        <v>42914.833333230956</v>
      </c>
      <c r="B4340" s="172">
        <v>34247.611779812505</v>
      </c>
      <c r="C4340">
        <f t="shared" si="69"/>
        <v>6</v>
      </c>
      <c r="D4340"/>
    </row>
    <row r="4341" spans="1:4" ht="16" x14ac:dyDescent="0.2">
      <c r="A4341" s="168">
        <v>42914.87499989762</v>
      </c>
      <c r="B4341" s="171">
        <v>33540.467988448705</v>
      </c>
      <c r="C4341">
        <f t="shared" si="69"/>
        <v>6</v>
      </c>
      <c r="D4341"/>
    </row>
    <row r="4342" spans="1:4" ht="16" x14ac:dyDescent="0.2">
      <c r="A4342" s="169">
        <v>42914.916666564284</v>
      </c>
      <c r="B4342" s="172">
        <v>32379.887304382853</v>
      </c>
      <c r="C4342">
        <f t="shared" si="69"/>
        <v>6</v>
      </c>
      <c r="D4342"/>
    </row>
    <row r="4343" spans="1:4" ht="16" x14ac:dyDescent="0.2">
      <c r="A4343" s="168">
        <v>42914.958333230948</v>
      </c>
      <c r="B4343" s="171">
        <v>29984.240890423076</v>
      </c>
      <c r="C4343">
        <f t="shared" si="69"/>
        <v>6</v>
      </c>
      <c r="D4343"/>
    </row>
    <row r="4344" spans="1:4" ht="16" x14ac:dyDescent="0.2">
      <c r="A4344" s="169">
        <v>42914.999999897613</v>
      </c>
      <c r="B4344" s="172">
        <v>27536.534345453871</v>
      </c>
      <c r="C4344">
        <f t="shared" si="69"/>
        <v>6</v>
      </c>
      <c r="D4344"/>
    </row>
    <row r="4345" spans="1:4" ht="16" x14ac:dyDescent="0.2">
      <c r="A4345" s="168">
        <v>42915.041666564277</v>
      </c>
      <c r="B4345" s="171">
        <v>25249.57170543207</v>
      </c>
      <c r="C4345">
        <f t="shared" si="69"/>
        <v>6</v>
      </c>
      <c r="D4345"/>
    </row>
    <row r="4346" spans="1:4" ht="16" x14ac:dyDescent="0.2">
      <c r="A4346" s="169">
        <v>42915.083333230941</v>
      </c>
      <c r="B4346" s="172">
        <v>23914.225006317207</v>
      </c>
      <c r="C4346">
        <f t="shared" si="69"/>
        <v>6</v>
      </c>
      <c r="D4346"/>
    </row>
    <row r="4347" spans="1:4" ht="16" x14ac:dyDescent="0.2">
      <c r="A4347" s="168">
        <v>42915.124999897605</v>
      </c>
      <c r="B4347" s="171">
        <v>23111.003297406816</v>
      </c>
      <c r="C4347">
        <f t="shared" si="69"/>
        <v>6</v>
      </c>
      <c r="D4347"/>
    </row>
    <row r="4348" spans="1:4" ht="16" x14ac:dyDescent="0.2">
      <c r="A4348" s="169">
        <v>42915.16666656427</v>
      </c>
      <c r="B4348" s="172">
        <v>22810.026592057249</v>
      </c>
      <c r="C4348">
        <f t="shared" si="69"/>
        <v>6</v>
      </c>
      <c r="D4348"/>
    </row>
    <row r="4349" spans="1:4" ht="16" x14ac:dyDescent="0.2">
      <c r="A4349" s="168">
        <v>42915.208333230934</v>
      </c>
      <c r="B4349" s="171">
        <v>23215.232251541027</v>
      </c>
      <c r="C4349">
        <f t="shared" si="69"/>
        <v>6</v>
      </c>
      <c r="D4349"/>
    </row>
    <row r="4350" spans="1:4" ht="16" x14ac:dyDescent="0.2">
      <c r="A4350" s="169">
        <v>42915.249999897598</v>
      </c>
      <c r="B4350" s="172">
        <v>24119.206744344865</v>
      </c>
      <c r="C4350">
        <f t="shared" si="69"/>
        <v>6</v>
      </c>
      <c r="D4350"/>
    </row>
    <row r="4351" spans="1:4" ht="16" x14ac:dyDescent="0.2">
      <c r="A4351" s="168">
        <v>42915.291666564262</v>
      </c>
      <c r="B4351" s="171">
        <v>25016.609917422036</v>
      </c>
      <c r="C4351">
        <f t="shared" si="69"/>
        <v>6</v>
      </c>
      <c r="D4351"/>
    </row>
    <row r="4352" spans="1:4" ht="16" x14ac:dyDescent="0.2">
      <c r="A4352" s="169">
        <v>42915.333333230927</v>
      </c>
      <c r="B4352" s="172">
        <v>26324.636921015936</v>
      </c>
      <c r="C4352">
        <f t="shared" si="69"/>
        <v>6</v>
      </c>
      <c r="D4352"/>
    </row>
    <row r="4353" spans="1:4" ht="16" x14ac:dyDescent="0.2">
      <c r="A4353" s="168">
        <v>42915.374999897591</v>
      </c>
      <c r="B4353" s="171">
        <v>27037.607957545883</v>
      </c>
      <c r="C4353">
        <f t="shared" si="69"/>
        <v>6</v>
      </c>
      <c r="D4353"/>
    </row>
    <row r="4354" spans="1:4" ht="16" x14ac:dyDescent="0.2">
      <c r="A4354" s="169">
        <v>42915.416666564255</v>
      </c>
      <c r="B4354" s="172">
        <v>27579.332163480783</v>
      </c>
      <c r="C4354">
        <f t="shared" si="69"/>
        <v>6</v>
      </c>
      <c r="D4354"/>
    </row>
    <row r="4355" spans="1:4" ht="16" x14ac:dyDescent="0.2">
      <c r="A4355" s="168">
        <v>42915.458333230919</v>
      </c>
      <c r="B4355" s="171">
        <v>28446.568916327713</v>
      </c>
      <c r="C4355">
        <f t="shared" si="69"/>
        <v>6</v>
      </c>
      <c r="D4355"/>
    </row>
    <row r="4356" spans="1:4" ht="16" x14ac:dyDescent="0.2">
      <c r="A4356" s="169">
        <v>42915.499999897584</v>
      </c>
      <c r="B4356" s="172">
        <v>29298.882509685274</v>
      </c>
      <c r="C4356">
        <f t="shared" si="69"/>
        <v>6</v>
      </c>
      <c r="D4356"/>
    </row>
    <row r="4357" spans="1:4" ht="16" x14ac:dyDescent="0.2">
      <c r="A4357" s="168">
        <v>42915.541666564248</v>
      </c>
      <c r="B4357" s="171">
        <v>30014.486308649804</v>
      </c>
      <c r="C4357">
        <f t="shared" si="69"/>
        <v>6</v>
      </c>
      <c r="D4357"/>
    </row>
    <row r="4358" spans="1:4" ht="16" x14ac:dyDescent="0.2">
      <c r="A4358" s="169">
        <v>42915.583333230912</v>
      </c>
      <c r="B4358" s="172">
        <v>30937.863226876332</v>
      </c>
      <c r="C4358">
        <f t="shared" si="69"/>
        <v>6</v>
      </c>
      <c r="D4358"/>
    </row>
    <row r="4359" spans="1:4" ht="16" x14ac:dyDescent="0.2">
      <c r="A4359" s="168">
        <v>42915.624999897576</v>
      </c>
      <c r="B4359" s="171">
        <v>32055.422448611185</v>
      </c>
      <c r="C4359">
        <f t="shared" si="69"/>
        <v>6</v>
      </c>
      <c r="D4359"/>
    </row>
    <row r="4360" spans="1:4" ht="16" x14ac:dyDescent="0.2">
      <c r="A4360" s="169">
        <v>42915.666666564241</v>
      </c>
      <c r="B4360" s="172">
        <v>33230.263537741936</v>
      </c>
      <c r="C4360">
        <f t="shared" si="69"/>
        <v>6</v>
      </c>
      <c r="D4360"/>
    </row>
    <row r="4361" spans="1:4" ht="16" x14ac:dyDescent="0.2">
      <c r="A4361" s="168">
        <v>42915.708333230905</v>
      </c>
      <c r="B4361" s="171">
        <v>34226.884974145425</v>
      </c>
      <c r="C4361">
        <f t="shared" si="69"/>
        <v>6</v>
      </c>
      <c r="D4361"/>
    </row>
    <row r="4362" spans="1:4" ht="16" x14ac:dyDescent="0.2">
      <c r="A4362" s="169">
        <v>42915.749999897569</v>
      </c>
      <c r="B4362" s="172">
        <v>34722.394215084532</v>
      </c>
      <c r="C4362">
        <f t="shared" si="69"/>
        <v>6</v>
      </c>
      <c r="D4362"/>
    </row>
    <row r="4363" spans="1:4" ht="16" x14ac:dyDescent="0.2">
      <c r="A4363" s="168">
        <v>42915.791666564233</v>
      </c>
      <c r="B4363" s="171">
        <v>34665.595008568584</v>
      </c>
      <c r="C4363">
        <f t="shared" si="69"/>
        <v>6</v>
      </c>
      <c r="D4363"/>
    </row>
    <row r="4364" spans="1:4" ht="16" x14ac:dyDescent="0.2">
      <c r="A4364" s="169">
        <v>42915.833333230898</v>
      </c>
      <c r="B4364" s="172">
        <v>33961.275520384508</v>
      </c>
      <c r="C4364">
        <f t="shared" si="69"/>
        <v>6</v>
      </c>
      <c r="D4364"/>
    </row>
    <row r="4365" spans="1:4" ht="16" x14ac:dyDescent="0.2">
      <c r="A4365" s="168">
        <v>42915.874999897562</v>
      </c>
      <c r="B4365" s="171">
        <v>33514.074760616044</v>
      </c>
      <c r="C4365">
        <f t="shared" si="69"/>
        <v>6</v>
      </c>
      <c r="D4365"/>
    </row>
    <row r="4366" spans="1:4" ht="16" x14ac:dyDescent="0.2">
      <c r="A4366" s="169">
        <v>42915.916666564226</v>
      </c>
      <c r="B4366" s="172">
        <v>32497.711979587675</v>
      </c>
      <c r="C4366">
        <f t="shared" si="69"/>
        <v>6</v>
      </c>
      <c r="D4366"/>
    </row>
    <row r="4367" spans="1:4" ht="16" x14ac:dyDescent="0.2">
      <c r="A4367" s="168">
        <v>42915.95833323089</v>
      </c>
      <c r="B4367" s="171">
        <v>29674.431672155773</v>
      </c>
      <c r="C4367">
        <f t="shared" si="69"/>
        <v>6</v>
      </c>
      <c r="D4367"/>
    </row>
    <row r="4368" spans="1:4" ht="16" x14ac:dyDescent="0.2">
      <c r="A4368" s="169">
        <v>42915.999999897555</v>
      </c>
      <c r="B4368" s="172">
        <v>27067.788820613408</v>
      </c>
      <c r="C4368">
        <f t="shared" si="69"/>
        <v>6</v>
      </c>
      <c r="D4368"/>
    </row>
    <row r="4369" spans="1:4" ht="16" x14ac:dyDescent="0.2">
      <c r="A4369" s="168">
        <v>42916.041666564219</v>
      </c>
      <c r="B4369" s="171">
        <v>25358.191725877117</v>
      </c>
      <c r="C4369">
        <f t="shared" si="69"/>
        <v>6</v>
      </c>
      <c r="D4369"/>
    </row>
    <row r="4370" spans="1:4" ht="16" x14ac:dyDescent="0.2">
      <c r="A4370" s="169">
        <v>42916.083333230883</v>
      </c>
      <c r="B4370" s="172">
        <v>24297.035637508474</v>
      </c>
      <c r="C4370">
        <f t="shared" si="69"/>
        <v>6</v>
      </c>
      <c r="D4370"/>
    </row>
    <row r="4371" spans="1:4" ht="16" x14ac:dyDescent="0.2">
      <c r="A4371" s="168">
        <v>42916.124999897547</v>
      </c>
      <c r="B4371" s="171">
        <v>23407.05029048914</v>
      </c>
      <c r="C4371">
        <f t="shared" si="69"/>
        <v>6</v>
      </c>
      <c r="D4371"/>
    </row>
    <row r="4372" spans="1:4" ht="16" x14ac:dyDescent="0.2">
      <c r="A4372" s="169">
        <v>42916.166666564211</v>
      </c>
      <c r="B4372" s="172">
        <v>23039.340247594755</v>
      </c>
      <c r="C4372">
        <f t="shared" si="69"/>
        <v>6</v>
      </c>
      <c r="D4372"/>
    </row>
    <row r="4373" spans="1:4" ht="16" x14ac:dyDescent="0.2">
      <c r="A4373" s="168">
        <v>42916.208333230876</v>
      </c>
      <c r="B4373" s="171">
        <v>23256.178170711009</v>
      </c>
      <c r="C4373">
        <f t="shared" si="69"/>
        <v>6</v>
      </c>
      <c r="D4373"/>
    </row>
    <row r="4374" spans="1:4" ht="16" x14ac:dyDescent="0.2">
      <c r="A4374" s="169">
        <v>42916.24999989754</v>
      </c>
      <c r="B4374" s="172">
        <v>24238.332050595789</v>
      </c>
      <c r="C4374">
        <f t="shared" si="69"/>
        <v>6</v>
      </c>
      <c r="D4374"/>
    </row>
    <row r="4375" spans="1:4" ht="16" x14ac:dyDescent="0.2">
      <c r="A4375" s="168">
        <v>42916.291666564204</v>
      </c>
      <c r="B4375" s="171">
        <v>25065.369187126333</v>
      </c>
      <c r="C4375">
        <f t="shared" si="69"/>
        <v>6</v>
      </c>
      <c r="D4375"/>
    </row>
    <row r="4376" spans="1:4" ht="16" x14ac:dyDescent="0.2">
      <c r="A4376" s="169">
        <v>42916.333333230868</v>
      </c>
      <c r="B4376" s="172">
        <v>26249.265428991417</v>
      </c>
      <c r="C4376">
        <f t="shared" si="69"/>
        <v>6</v>
      </c>
      <c r="D4376"/>
    </row>
    <row r="4377" spans="1:4" ht="16" x14ac:dyDescent="0.2">
      <c r="A4377" s="168">
        <v>42916.374999897533</v>
      </c>
      <c r="B4377" s="171">
        <v>27126.572201244642</v>
      </c>
      <c r="C4377">
        <f t="shared" si="69"/>
        <v>6</v>
      </c>
      <c r="D4377"/>
    </row>
    <row r="4378" spans="1:4" ht="16" x14ac:dyDescent="0.2">
      <c r="A4378" s="169">
        <v>42916.416666564197</v>
      </c>
      <c r="B4378" s="172">
        <v>27663.987046852882</v>
      </c>
      <c r="C4378">
        <f t="shared" si="69"/>
        <v>6</v>
      </c>
      <c r="D4378"/>
    </row>
    <row r="4379" spans="1:4" ht="16" x14ac:dyDescent="0.2">
      <c r="A4379" s="168">
        <v>42916.458333230861</v>
      </c>
      <c r="B4379" s="171">
        <v>28291.518884530258</v>
      </c>
      <c r="C4379">
        <f t="shared" si="69"/>
        <v>6</v>
      </c>
      <c r="D4379"/>
    </row>
    <row r="4380" spans="1:4" ht="16" x14ac:dyDescent="0.2">
      <c r="A4380" s="169">
        <v>42916.499999897525</v>
      </c>
      <c r="B4380" s="172">
        <v>28938.378782294047</v>
      </c>
      <c r="C4380">
        <f t="shared" si="69"/>
        <v>6</v>
      </c>
      <c r="D4380"/>
    </row>
    <row r="4381" spans="1:4" ht="16" x14ac:dyDescent="0.2">
      <c r="A4381" s="168">
        <v>42916.54166656419</v>
      </c>
      <c r="B4381" s="171">
        <v>29553.449157760548</v>
      </c>
      <c r="C4381">
        <f t="shared" si="69"/>
        <v>6</v>
      </c>
      <c r="D4381"/>
    </row>
    <row r="4382" spans="1:4" ht="16" x14ac:dyDescent="0.2">
      <c r="A4382" s="169">
        <v>42916.583333230854</v>
      </c>
      <c r="B4382" s="172">
        <v>30804.255366584468</v>
      </c>
      <c r="C4382">
        <f t="shared" si="69"/>
        <v>6</v>
      </c>
      <c r="D4382"/>
    </row>
    <row r="4383" spans="1:4" ht="16" x14ac:dyDescent="0.2">
      <c r="A4383" s="168">
        <v>42916.624999897518</v>
      </c>
      <c r="B4383" s="171">
        <v>32061.486480287174</v>
      </c>
      <c r="C4383">
        <f t="shared" si="69"/>
        <v>6</v>
      </c>
      <c r="D4383"/>
    </row>
    <row r="4384" spans="1:4" ht="16" x14ac:dyDescent="0.2">
      <c r="A4384" s="169">
        <v>42916.666666564182</v>
      </c>
      <c r="B4384" s="172">
        <v>33351.403170152924</v>
      </c>
      <c r="C4384">
        <f t="shared" si="69"/>
        <v>6</v>
      </c>
      <c r="D4384"/>
    </row>
    <row r="4385" spans="1:4" ht="16" x14ac:dyDescent="0.2">
      <c r="A4385" s="168">
        <v>42916.708333230847</v>
      </c>
      <c r="B4385" s="171">
        <v>34249.583662215955</v>
      </c>
      <c r="C4385">
        <f t="shared" si="69"/>
        <v>6</v>
      </c>
      <c r="D4385"/>
    </row>
    <row r="4386" spans="1:4" ht="16" x14ac:dyDescent="0.2">
      <c r="A4386" s="169">
        <v>42916.749999897511</v>
      </c>
      <c r="B4386" s="172">
        <v>34758.151180129731</v>
      </c>
      <c r="C4386">
        <f t="shared" si="69"/>
        <v>6</v>
      </c>
      <c r="D4386"/>
    </row>
    <row r="4387" spans="1:4" ht="16" x14ac:dyDescent="0.2">
      <c r="A4387" s="168">
        <v>42916.791666564175</v>
      </c>
      <c r="B4387" s="171">
        <v>34706.12049360924</v>
      </c>
      <c r="C4387">
        <f t="shared" si="69"/>
        <v>6</v>
      </c>
      <c r="D4387"/>
    </row>
    <row r="4388" spans="1:4" ht="16" x14ac:dyDescent="0.2">
      <c r="A4388" s="169">
        <v>42916.833333230839</v>
      </c>
      <c r="B4388" s="172">
        <v>33934.870967877228</v>
      </c>
      <c r="C4388">
        <f t="shared" si="69"/>
        <v>6</v>
      </c>
      <c r="D4388"/>
    </row>
    <row r="4389" spans="1:4" ht="16" x14ac:dyDescent="0.2">
      <c r="A4389" s="168">
        <v>42916.874999897504</v>
      </c>
      <c r="B4389" s="171">
        <v>33381.050276583497</v>
      </c>
      <c r="C4389">
        <f t="shared" si="69"/>
        <v>6</v>
      </c>
      <c r="D4389"/>
    </row>
    <row r="4390" spans="1:4" ht="16" x14ac:dyDescent="0.2">
      <c r="A4390" s="169">
        <v>42916.916666564168</v>
      </c>
      <c r="B4390" s="172">
        <v>32407.726825872443</v>
      </c>
      <c r="C4390">
        <f t="shared" si="69"/>
        <v>6</v>
      </c>
      <c r="D4390"/>
    </row>
    <row r="4391" spans="1:4" ht="16" x14ac:dyDescent="0.2">
      <c r="A4391" s="168">
        <v>42916.958333230832</v>
      </c>
      <c r="B4391" s="171">
        <v>30040.120247803727</v>
      </c>
      <c r="C4391">
        <f t="shared" si="69"/>
        <v>6</v>
      </c>
      <c r="D4391"/>
    </row>
    <row r="4392" spans="1:4" ht="16" x14ac:dyDescent="0.2">
      <c r="A4392" s="169">
        <v>42916.999999897496</v>
      </c>
      <c r="B4392" s="172">
        <v>27556.945283406047</v>
      </c>
      <c r="C4392">
        <f t="shared" si="69"/>
        <v>7</v>
      </c>
      <c r="D4392"/>
    </row>
    <row r="4393" spans="1:4" ht="16" x14ac:dyDescent="0.2">
      <c r="A4393" s="168">
        <v>42917.041666564161</v>
      </c>
      <c r="B4393" s="171">
        <v>25557.463886705114</v>
      </c>
      <c r="C4393">
        <f t="shared" si="69"/>
        <v>7</v>
      </c>
      <c r="D4393"/>
    </row>
    <row r="4394" spans="1:4" ht="16" x14ac:dyDescent="0.2">
      <c r="A4394" s="169">
        <v>42917.083333230825</v>
      </c>
      <c r="B4394" s="172">
        <v>23934.604371502632</v>
      </c>
      <c r="C4394">
        <f t="shared" si="69"/>
        <v>7</v>
      </c>
      <c r="D4394"/>
    </row>
    <row r="4395" spans="1:4" ht="16" x14ac:dyDescent="0.2">
      <c r="A4395" s="168">
        <v>42917.124999897489</v>
      </c>
      <c r="B4395" s="171">
        <v>22925.144650365113</v>
      </c>
      <c r="C4395">
        <f t="shared" si="69"/>
        <v>7</v>
      </c>
      <c r="D4395"/>
    </row>
    <row r="4396" spans="1:4" ht="16" x14ac:dyDescent="0.2">
      <c r="A4396" s="169">
        <v>42917.166666564153</v>
      </c>
      <c r="B4396" s="172">
        <v>22397.160567114352</v>
      </c>
      <c r="C4396">
        <f t="shared" si="69"/>
        <v>7</v>
      </c>
      <c r="D4396"/>
    </row>
    <row r="4397" spans="1:4" ht="16" x14ac:dyDescent="0.2">
      <c r="A4397" s="168">
        <v>42917.208333230818</v>
      </c>
      <c r="B4397" s="171">
        <v>22235.582425873799</v>
      </c>
      <c r="C4397">
        <f t="shared" si="69"/>
        <v>7</v>
      </c>
      <c r="D4397"/>
    </row>
    <row r="4398" spans="1:4" ht="16" x14ac:dyDescent="0.2">
      <c r="A4398" s="169">
        <v>42917.249999897482</v>
      </c>
      <c r="B4398" s="172">
        <v>22577.722829095565</v>
      </c>
      <c r="C4398">
        <f t="shared" si="69"/>
        <v>7</v>
      </c>
      <c r="D4398"/>
    </row>
    <row r="4399" spans="1:4" ht="16" x14ac:dyDescent="0.2">
      <c r="A4399" s="168">
        <v>42917.291666564146</v>
      </c>
      <c r="B4399" s="171">
        <v>22839.310951929845</v>
      </c>
      <c r="C4399">
        <f t="shared" si="69"/>
        <v>7</v>
      </c>
      <c r="D4399"/>
    </row>
    <row r="4400" spans="1:4" ht="16" x14ac:dyDescent="0.2">
      <c r="A4400" s="169">
        <v>42917.33333323081</v>
      </c>
      <c r="B4400" s="172">
        <v>23431.745137134236</v>
      </c>
      <c r="C4400">
        <f t="shared" si="69"/>
        <v>7</v>
      </c>
      <c r="D4400"/>
    </row>
    <row r="4401" spans="1:4" ht="16" x14ac:dyDescent="0.2">
      <c r="A4401" s="168">
        <v>42917.374999897474</v>
      </c>
      <c r="B4401" s="171">
        <v>24242.66651785565</v>
      </c>
      <c r="C4401">
        <f t="shared" si="69"/>
        <v>7</v>
      </c>
      <c r="D4401"/>
    </row>
    <row r="4402" spans="1:4" ht="16" x14ac:dyDescent="0.2">
      <c r="A4402" s="169">
        <v>42917.416666564139</v>
      </c>
      <c r="B4402" s="172">
        <v>25005.602864822205</v>
      </c>
      <c r="C4402">
        <f t="shared" ref="C4402:C4465" si="70">MONTH(A4402)</f>
        <v>7</v>
      </c>
      <c r="D4402"/>
    </row>
    <row r="4403" spans="1:4" ht="16" x14ac:dyDescent="0.2">
      <c r="A4403" s="168">
        <v>42917.458333230803</v>
      </c>
      <c r="B4403" s="171">
        <v>25529.733010138512</v>
      </c>
      <c r="C4403">
        <f t="shared" si="70"/>
        <v>7</v>
      </c>
      <c r="D4403"/>
    </row>
    <row r="4404" spans="1:4" ht="16" x14ac:dyDescent="0.2">
      <c r="A4404" s="169">
        <v>42917.499999897467</v>
      </c>
      <c r="B4404" s="172">
        <v>26075.070175610075</v>
      </c>
      <c r="C4404">
        <f t="shared" si="70"/>
        <v>7</v>
      </c>
      <c r="D4404"/>
    </row>
    <row r="4405" spans="1:4" ht="16" x14ac:dyDescent="0.2">
      <c r="A4405" s="168">
        <v>42917.541666564131</v>
      </c>
      <c r="B4405" s="171">
        <v>26630.914067674999</v>
      </c>
      <c r="C4405">
        <f t="shared" si="70"/>
        <v>7</v>
      </c>
      <c r="D4405"/>
    </row>
    <row r="4406" spans="1:4" ht="16" x14ac:dyDescent="0.2">
      <c r="A4406" s="169">
        <v>42917.583333230796</v>
      </c>
      <c r="B4406" s="172">
        <v>27346.262026009666</v>
      </c>
      <c r="C4406">
        <f t="shared" si="70"/>
        <v>7</v>
      </c>
      <c r="D4406"/>
    </row>
    <row r="4407" spans="1:4" ht="16" x14ac:dyDescent="0.2">
      <c r="A4407" s="168">
        <v>42917.62499989746</v>
      </c>
      <c r="B4407" s="171">
        <v>28323.810756953622</v>
      </c>
      <c r="C4407">
        <f t="shared" si="70"/>
        <v>7</v>
      </c>
      <c r="D4407"/>
    </row>
    <row r="4408" spans="1:4" ht="16" x14ac:dyDescent="0.2">
      <c r="A4408" s="169">
        <v>42917.666666564124</v>
      </c>
      <c r="B4408" s="172">
        <v>29299.088530468616</v>
      </c>
      <c r="C4408">
        <f t="shared" si="70"/>
        <v>7</v>
      </c>
      <c r="D4408"/>
    </row>
    <row r="4409" spans="1:4" ht="16" x14ac:dyDescent="0.2">
      <c r="A4409" s="168">
        <v>42917.708333230788</v>
      </c>
      <c r="B4409" s="171">
        <v>30316.137822910066</v>
      </c>
      <c r="C4409">
        <f t="shared" si="70"/>
        <v>7</v>
      </c>
      <c r="D4409"/>
    </row>
    <row r="4410" spans="1:4" ht="16" x14ac:dyDescent="0.2">
      <c r="A4410" s="169">
        <v>42917.749999897453</v>
      </c>
      <c r="B4410" s="172">
        <v>31188.69383629812</v>
      </c>
      <c r="C4410">
        <f t="shared" si="70"/>
        <v>7</v>
      </c>
      <c r="D4410"/>
    </row>
    <row r="4411" spans="1:4" ht="16" x14ac:dyDescent="0.2">
      <c r="A4411" s="168">
        <v>42917.791666564117</v>
      </c>
      <c r="B4411" s="171">
        <v>31451.511099421441</v>
      </c>
      <c r="C4411">
        <f t="shared" si="70"/>
        <v>7</v>
      </c>
      <c r="D4411"/>
    </row>
    <row r="4412" spans="1:4" ht="16" x14ac:dyDescent="0.2">
      <c r="A4412" s="169">
        <v>42917.833333230781</v>
      </c>
      <c r="B4412" s="172">
        <v>31062.174004858469</v>
      </c>
      <c r="C4412">
        <f t="shared" si="70"/>
        <v>7</v>
      </c>
      <c r="D4412"/>
    </row>
    <row r="4413" spans="1:4" ht="16" x14ac:dyDescent="0.2">
      <c r="A4413" s="168">
        <v>42917.874999897445</v>
      </c>
      <c r="B4413" s="171">
        <v>30797.948473412045</v>
      </c>
      <c r="C4413">
        <f t="shared" si="70"/>
        <v>7</v>
      </c>
      <c r="D4413"/>
    </row>
    <row r="4414" spans="1:4" ht="16" x14ac:dyDescent="0.2">
      <c r="A4414" s="169">
        <v>42917.91666656411</v>
      </c>
      <c r="B4414" s="172">
        <v>30082.466981089456</v>
      </c>
      <c r="C4414">
        <f t="shared" si="70"/>
        <v>7</v>
      </c>
      <c r="D4414"/>
    </row>
    <row r="4415" spans="1:4" ht="16" x14ac:dyDescent="0.2">
      <c r="A4415" s="168">
        <v>42917.958333230774</v>
      </c>
      <c r="B4415" s="171">
        <v>28251.707729302172</v>
      </c>
      <c r="C4415">
        <f t="shared" si="70"/>
        <v>7</v>
      </c>
      <c r="D4415"/>
    </row>
    <row r="4416" spans="1:4" ht="16" x14ac:dyDescent="0.2">
      <c r="A4416" s="169">
        <v>42917.999999897438</v>
      </c>
      <c r="B4416" s="172">
        <v>26190.846053371024</v>
      </c>
      <c r="C4416">
        <f t="shared" si="70"/>
        <v>7</v>
      </c>
      <c r="D4416"/>
    </row>
    <row r="4417" spans="1:4" ht="16" x14ac:dyDescent="0.2">
      <c r="A4417" s="168">
        <v>42918.041666564102</v>
      </c>
      <c r="B4417" s="171">
        <v>24516.364389716495</v>
      </c>
      <c r="C4417">
        <f t="shared" si="70"/>
        <v>7</v>
      </c>
      <c r="D4417"/>
    </row>
    <row r="4418" spans="1:4" ht="16" x14ac:dyDescent="0.2">
      <c r="A4418" s="169">
        <v>42918.083333230767</v>
      </c>
      <c r="B4418" s="172">
        <v>23199.957778302662</v>
      </c>
      <c r="C4418">
        <f t="shared" si="70"/>
        <v>7</v>
      </c>
      <c r="D4418"/>
    </row>
    <row r="4419" spans="1:4" ht="16" x14ac:dyDescent="0.2">
      <c r="A4419" s="168">
        <v>42918.124999897431</v>
      </c>
      <c r="B4419" s="171">
        <v>22390.273809632454</v>
      </c>
      <c r="C4419">
        <f t="shared" si="70"/>
        <v>7</v>
      </c>
      <c r="D4419"/>
    </row>
    <row r="4420" spans="1:4" ht="16" x14ac:dyDescent="0.2">
      <c r="A4420" s="169">
        <v>42918.166666564095</v>
      </c>
      <c r="B4420" s="172">
        <v>21791.086828583793</v>
      </c>
      <c r="C4420">
        <f t="shared" si="70"/>
        <v>7</v>
      </c>
      <c r="D4420"/>
    </row>
    <row r="4421" spans="1:4" ht="16" x14ac:dyDescent="0.2">
      <c r="A4421" s="168">
        <v>42918.208333230759</v>
      </c>
      <c r="B4421" s="171">
        <v>21633.671275567496</v>
      </c>
      <c r="C4421">
        <f t="shared" si="70"/>
        <v>7</v>
      </c>
      <c r="D4421"/>
    </row>
    <row r="4422" spans="1:4" ht="16" x14ac:dyDescent="0.2">
      <c r="A4422" s="169">
        <v>42918.249999897424</v>
      </c>
      <c r="B4422" s="172">
        <v>21664.029088880015</v>
      </c>
      <c r="C4422">
        <f t="shared" si="70"/>
        <v>7</v>
      </c>
      <c r="D4422"/>
    </row>
    <row r="4423" spans="1:4" ht="16" x14ac:dyDescent="0.2">
      <c r="A4423" s="168">
        <v>42918.291666564088</v>
      </c>
      <c r="B4423" s="171">
        <v>21443.307188949926</v>
      </c>
      <c r="C4423">
        <f t="shared" si="70"/>
        <v>7</v>
      </c>
      <c r="D4423"/>
    </row>
    <row r="4424" spans="1:4" ht="16" x14ac:dyDescent="0.2">
      <c r="A4424" s="169">
        <v>42918.333333230752</v>
      </c>
      <c r="B4424" s="172">
        <v>21816.94041489088</v>
      </c>
      <c r="C4424">
        <f t="shared" si="70"/>
        <v>7</v>
      </c>
      <c r="D4424"/>
    </row>
    <row r="4425" spans="1:4" ht="16" x14ac:dyDescent="0.2">
      <c r="A4425" s="168">
        <v>42918.374999897416</v>
      </c>
      <c r="B4425" s="171">
        <v>22617.583639223718</v>
      </c>
      <c r="C4425">
        <f t="shared" si="70"/>
        <v>7</v>
      </c>
      <c r="D4425"/>
    </row>
    <row r="4426" spans="1:4" ht="16" x14ac:dyDescent="0.2">
      <c r="A4426" s="169">
        <v>42918.416666564081</v>
      </c>
      <c r="B4426" s="172">
        <v>23255.304224560616</v>
      </c>
      <c r="C4426">
        <f t="shared" si="70"/>
        <v>7</v>
      </c>
      <c r="D4426"/>
    </row>
    <row r="4427" spans="1:4" ht="16" x14ac:dyDescent="0.2">
      <c r="A4427" s="168">
        <v>42918.458333230745</v>
      </c>
      <c r="B4427" s="171">
        <v>23919.324074705244</v>
      </c>
      <c r="C4427">
        <f t="shared" si="70"/>
        <v>7</v>
      </c>
      <c r="D4427"/>
    </row>
    <row r="4428" spans="1:4" ht="16" x14ac:dyDescent="0.2">
      <c r="A4428" s="169">
        <v>42918.499999897409</v>
      </c>
      <c r="B4428" s="172">
        <v>24782.247862924884</v>
      </c>
      <c r="C4428">
        <f t="shared" si="70"/>
        <v>7</v>
      </c>
      <c r="D4428"/>
    </row>
    <row r="4429" spans="1:4" ht="16" x14ac:dyDescent="0.2">
      <c r="A4429" s="168">
        <v>42918.541666564073</v>
      </c>
      <c r="B4429" s="171">
        <v>25749.85834128211</v>
      </c>
      <c r="C4429">
        <f t="shared" si="70"/>
        <v>7</v>
      </c>
      <c r="D4429"/>
    </row>
    <row r="4430" spans="1:4" ht="16" x14ac:dyDescent="0.2">
      <c r="A4430" s="169">
        <v>42918.583333230737</v>
      </c>
      <c r="B4430" s="172">
        <v>26853.016746208916</v>
      </c>
      <c r="C4430">
        <f t="shared" si="70"/>
        <v>7</v>
      </c>
      <c r="D4430"/>
    </row>
    <row r="4431" spans="1:4" ht="16" x14ac:dyDescent="0.2">
      <c r="A4431" s="168">
        <v>42918.624999897402</v>
      </c>
      <c r="B4431" s="171">
        <v>27738.663031710345</v>
      </c>
      <c r="C4431">
        <f t="shared" si="70"/>
        <v>7</v>
      </c>
      <c r="D4431"/>
    </row>
    <row r="4432" spans="1:4" ht="16" x14ac:dyDescent="0.2">
      <c r="A4432" s="169">
        <v>42918.666666564066</v>
      </c>
      <c r="B4432" s="172">
        <v>29173.37698050465</v>
      </c>
      <c r="C4432">
        <f t="shared" si="70"/>
        <v>7</v>
      </c>
      <c r="D4432"/>
    </row>
    <row r="4433" spans="1:4" ht="16" x14ac:dyDescent="0.2">
      <c r="A4433" s="168">
        <v>42918.70833323073</v>
      </c>
      <c r="B4433" s="171">
        <v>30623.193725832385</v>
      </c>
      <c r="C4433">
        <f t="shared" si="70"/>
        <v>7</v>
      </c>
      <c r="D4433"/>
    </row>
    <row r="4434" spans="1:4" ht="16" x14ac:dyDescent="0.2">
      <c r="A4434" s="169">
        <v>42918.749999897394</v>
      </c>
      <c r="B4434" s="172">
        <v>31823.897675763237</v>
      </c>
      <c r="C4434">
        <f t="shared" si="70"/>
        <v>7</v>
      </c>
      <c r="D4434"/>
    </row>
    <row r="4435" spans="1:4" ht="16" x14ac:dyDescent="0.2">
      <c r="A4435" s="168">
        <v>42918.791666564059</v>
      </c>
      <c r="B4435" s="171">
        <v>32402.345442946</v>
      </c>
      <c r="C4435">
        <f t="shared" si="70"/>
        <v>7</v>
      </c>
      <c r="D4435"/>
    </row>
    <row r="4436" spans="1:4" ht="16" x14ac:dyDescent="0.2">
      <c r="A4436" s="169">
        <v>42918.833333230723</v>
      </c>
      <c r="B4436" s="172">
        <v>31961.450469759613</v>
      </c>
      <c r="C4436">
        <f t="shared" si="70"/>
        <v>7</v>
      </c>
      <c r="D4436"/>
    </row>
    <row r="4437" spans="1:4" ht="16" x14ac:dyDescent="0.2">
      <c r="A4437" s="168">
        <v>42918.874999897387</v>
      </c>
      <c r="B4437" s="171">
        <v>31528.94370694707</v>
      </c>
      <c r="C4437">
        <f t="shared" si="70"/>
        <v>7</v>
      </c>
      <c r="D4437"/>
    </row>
    <row r="4438" spans="1:4" ht="16" x14ac:dyDescent="0.2">
      <c r="A4438" s="169">
        <v>42918.916666564051</v>
      </c>
      <c r="B4438" s="172">
        <v>30650.806636205762</v>
      </c>
      <c r="C4438">
        <f t="shared" si="70"/>
        <v>7</v>
      </c>
      <c r="D4438"/>
    </row>
    <row r="4439" spans="1:4" ht="16" x14ac:dyDescent="0.2">
      <c r="A4439" s="168">
        <v>42918.958333230716</v>
      </c>
      <c r="B4439" s="171">
        <v>28522.661451887852</v>
      </c>
      <c r="C4439">
        <f t="shared" si="70"/>
        <v>7</v>
      </c>
      <c r="D4439"/>
    </row>
    <row r="4440" spans="1:4" ht="16" x14ac:dyDescent="0.2">
      <c r="A4440" s="169">
        <v>42918.99999989738</v>
      </c>
      <c r="B4440" s="172">
        <v>26020.521387205554</v>
      </c>
      <c r="C4440">
        <f t="shared" si="70"/>
        <v>7</v>
      </c>
      <c r="D4440"/>
    </row>
    <row r="4441" spans="1:4" ht="16" x14ac:dyDescent="0.2">
      <c r="A4441" s="168">
        <v>42919.041666564044</v>
      </c>
      <c r="B4441" s="171">
        <v>24320.307561695427</v>
      </c>
      <c r="C4441">
        <f t="shared" si="70"/>
        <v>7</v>
      </c>
      <c r="D4441"/>
    </row>
    <row r="4442" spans="1:4" ht="16" x14ac:dyDescent="0.2">
      <c r="A4442" s="169">
        <v>42919.083333230708</v>
      </c>
      <c r="B4442" s="172">
        <v>23022.097170951409</v>
      </c>
      <c r="C4442">
        <f t="shared" si="70"/>
        <v>7</v>
      </c>
      <c r="D4442"/>
    </row>
    <row r="4443" spans="1:4" ht="16" x14ac:dyDescent="0.2">
      <c r="A4443" s="168">
        <v>42919.124999897373</v>
      </c>
      <c r="B4443" s="171">
        <v>22236.506617511899</v>
      </c>
      <c r="C4443">
        <f t="shared" si="70"/>
        <v>7</v>
      </c>
      <c r="D4443"/>
    </row>
    <row r="4444" spans="1:4" ht="16" x14ac:dyDescent="0.2">
      <c r="A4444" s="169">
        <v>42919.166666564037</v>
      </c>
      <c r="B4444" s="172">
        <v>21851.548994469675</v>
      </c>
      <c r="C4444">
        <f t="shared" si="70"/>
        <v>7</v>
      </c>
      <c r="D4444"/>
    </row>
    <row r="4445" spans="1:4" ht="16" x14ac:dyDescent="0.2">
      <c r="A4445" s="168">
        <v>42919.208333230701</v>
      </c>
      <c r="B4445" s="171">
        <v>22082.410454219149</v>
      </c>
      <c r="C4445">
        <f t="shared" si="70"/>
        <v>7</v>
      </c>
      <c r="D4445"/>
    </row>
    <row r="4446" spans="1:4" ht="16" x14ac:dyDescent="0.2">
      <c r="A4446" s="169">
        <v>42919.249999897365</v>
      </c>
      <c r="B4446" s="172">
        <v>22815.499416653587</v>
      </c>
      <c r="C4446">
        <f t="shared" si="70"/>
        <v>7</v>
      </c>
      <c r="D4446"/>
    </row>
    <row r="4447" spans="1:4" ht="16" x14ac:dyDescent="0.2">
      <c r="A4447" s="168">
        <v>42919.29166656403</v>
      </c>
      <c r="B4447" s="171">
        <v>23622.851538793304</v>
      </c>
      <c r="C4447">
        <f t="shared" si="70"/>
        <v>7</v>
      </c>
      <c r="D4447"/>
    </row>
    <row r="4448" spans="1:4" ht="16" x14ac:dyDescent="0.2">
      <c r="A4448" s="169">
        <v>42919.333333230694</v>
      </c>
      <c r="B4448" s="172">
        <v>24766.378161160705</v>
      </c>
      <c r="C4448">
        <f t="shared" si="70"/>
        <v>7</v>
      </c>
      <c r="D4448"/>
    </row>
    <row r="4449" spans="1:4" ht="16" x14ac:dyDescent="0.2">
      <c r="A4449" s="168">
        <v>42919.374999897358</v>
      </c>
      <c r="B4449" s="171">
        <v>25628.095732985676</v>
      </c>
      <c r="C4449">
        <f t="shared" si="70"/>
        <v>7</v>
      </c>
      <c r="D4449"/>
    </row>
    <row r="4450" spans="1:4" ht="16" x14ac:dyDescent="0.2">
      <c r="A4450" s="169">
        <v>42919.416666564022</v>
      </c>
      <c r="B4450" s="172">
        <v>26460.156350788657</v>
      </c>
      <c r="C4450">
        <f t="shared" si="70"/>
        <v>7</v>
      </c>
      <c r="D4450"/>
    </row>
    <row r="4451" spans="1:4" ht="16" x14ac:dyDescent="0.2">
      <c r="A4451" s="168">
        <v>42919.458333230687</v>
      </c>
      <c r="B4451" s="171">
        <v>27316.457209763958</v>
      </c>
      <c r="C4451">
        <f t="shared" si="70"/>
        <v>7</v>
      </c>
      <c r="D4451"/>
    </row>
    <row r="4452" spans="1:4" ht="16" x14ac:dyDescent="0.2">
      <c r="A4452" s="169">
        <v>42919.499999897351</v>
      </c>
      <c r="B4452" s="172">
        <v>28550.633611845838</v>
      </c>
      <c r="C4452">
        <f t="shared" si="70"/>
        <v>7</v>
      </c>
      <c r="D4452"/>
    </row>
    <row r="4453" spans="1:4" ht="16" x14ac:dyDescent="0.2">
      <c r="A4453" s="168">
        <v>42919.541666564015</v>
      </c>
      <c r="B4453" s="171">
        <v>29664.008221739448</v>
      </c>
      <c r="C4453">
        <f t="shared" si="70"/>
        <v>7</v>
      </c>
      <c r="D4453"/>
    </row>
    <row r="4454" spans="1:4" ht="16" x14ac:dyDescent="0.2">
      <c r="A4454" s="169">
        <v>42919.583333230679</v>
      </c>
      <c r="B4454" s="172">
        <v>30953.576716022864</v>
      </c>
      <c r="C4454">
        <f t="shared" si="70"/>
        <v>7</v>
      </c>
      <c r="D4454"/>
    </row>
    <row r="4455" spans="1:4" ht="16" x14ac:dyDescent="0.2">
      <c r="A4455" s="168">
        <v>42919.624999897344</v>
      </c>
      <c r="B4455" s="171">
        <v>32355.212004084504</v>
      </c>
      <c r="C4455">
        <f t="shared" si="70"/>
        <v>7</v>
      </c>
      <c r="D4455"/>
    </row>
    <row r="4456" spans="1:4" ht="16" x14ac:dyDescent="0.2">
      <c r="A4456" s="169">
        <v>42919.666666564008</v>
      </c>
      <c r="B4456" s="172">
        <v>33969.558071396248</v>
      </c>
      <c r="C4456">
        <f t="shared" si="70"/>
        <v>7</v>
      </c>
      <c r="D4456"/>
    </row>
    <row r="4457" spans="1:4" ht="16" x14ac:dyDescent="0.2">
      <c r="A4457" s="168">
        <v>42919.708333230672</v>
      </c>
      <c r="B4457" s="171">
        <v>35311.102272364515</v>
      </c>
      <c r="C4457">
        <f t="shared" si="70"/>
        <v>7</v>
      </c>
      <c r="D4457"/>
    </row>
    <row r="4458" spans="1:4" ht="16" x14ac:dyDescent="0.2">
      <c r="A4458" s="169">
        <v>42919.749999897336</v>
      </c>
      <c r="B4458" s="172">
        <v>36227.604997646828</v>
      </c>
      <c r="C4458">
        <f t="shared" si="70"/>
        <v>7</v>
      </c>
      <c r="D4458"/>
    </row>
    <row r="4459" spans="1:4" ht="16" x14ac:dyDescent="0.2">
      <c r="A4459" s="168">
        <v>42919.791666564</v>
      </c>
      <c r="B4459" s="171">
        <v>36211.638370514476</v>
      </c>
      <c r="C4459">
        <f t="shared" si="70"/>
        <v>7</v>
      </c>
      <c r="D4459"/>
    </row>
    <row r="4460" spans="1:4" ht="16" x14ac:dyDescent="0.2">
      <c r="A4460" s="169">
        <v>42919.833333230665</v>
      </c>
      <c r="B4460" s="172">
        <v>35131.796979584942</v>
      </c>
      <c r="C4460">
        <f t="shared" si="70"/>
        <v>7</v>
      </c>
      <c r="D4460"/>
    </row>
    <row r="4461" spans="1:4" ht="16" x14ac:dyDescent="0.2">
      <c r="A4461" s="168">
        <v>42919.874999897329</v>
      </c>
      <c r="B4461" s="171">
        <v>34224.290176397131</v>
      </c>
      <c r="C4461">
        <f t="shared" si="70"/>
        <v>7</v>
      </c>
      <c r="D4461"/>
    </row>
    <row r="4462" spans="1:4" ht="16" x14ac:dyDescent="0.2">
      <c r="A4462" s="169">
        <v>42919.916666563993</v>
      </c>
      <c r="B4462" s="172">
        <v>32954.475288985894</v>
      </c>
      <c r="C4462">
        <f t="shared" si="70"/>
        <v>7</v>
      </c>
      <c r="D4462"/>
    </row>
    <row r="4463" spans="1:4" ht="16" x14ac:dyDescent="0.2">
      <c r="A4463" s="168">
        <v>42919.958333230657</v>
      </c>
      <c r="B4463" s="171">
        <v>30439.062856043129</v>
      </c>
      <c r="C4463">
        <f t="shared" si="70"/>
        <v>7</v>
      </c>
      <c r="D4463"/>
    </row>
    <row r="4464" spans="1:4" ht="16" x14ac:dyDescent="0.2">
      <c r="A4464" s="169">
        <v>42919.999999897322</v>
      </c>
      <c r="B4464" s="172">
        <v>27754.096602665242</v>
      </c>
      <c r="C4464">
        <f t="shared" si="70"/>
        <v>7</v>
      </c>
      <c r="D4464"/>
    </row>
    <row r="4465" spans="1:4" ht="16" x14ac:dyDescent="0.2">
      <c r="A4465" s="168">
        <v>42920.041666563986</v>
      </c>
      <c r="B4465" s="171">
        <v>25686.84844542437</v>
      </c>
      <c r="C4465">
        <f t="shared" si="70"/>
        <v>7</v>
      </c>
      <c r="D4465"/>
    </row>
    <row r="4466" spans="1:4" ht="16" x14ac:dyDescent="0.2">
      <c r="A4466" s="169">
        <v>42920.08333323065</v>
      </c>
      <c r="B4466" s="172">
        <v>24080.567172093441</v>
      </c>
      <c r="C4466">
        <f t="shared" ref="C4466:C4529" si="71">MONTH(A4466)</f>
        <v>7</v>
      </c>
      <c r="D4466"/>
    </row>
    <row r="4467" spans="1:4" ht="16" x14ac:dyDescent="0.2">
      <c r="A4467" s="168">
        <v>42920.124999897314</v>
      </c>
      <c r="B4467" s="171">
        <v>23014.995256113642</v>
      </c>
      <c r="C4467">
        <f t="shared" si="71"/>
        <v>7</v>
      </c>
      <c r="D4467"/>
    </row>
    <row r="4468" spans="1:4" ht="16" x14ac:dyDescent="0.2">
      <c r="A4468" s="169">
        <v>42920.166666563979</v>
      </c>
      <c r="B4468" s="172">
        <v>22333.281449831939</v>
      </c>
      <c r="C4468">
        <f t="shared" si="71"/>
        <v>7</v>
      </c>
      <c r="D4468"/>
    </row>
    <row r="4469" spans="1:4" ht="16" x14ac:dyDescent="0.2">
      <c r="A4469" s="168">
        <v>42920.208333230643</v>
      </c>
      <c r="B4469" s="171">
        <v>22142.88654454982</v>
      </c>
      <c r="C4469">
        <f t="shared" si="71"/>
        <v>7</v>
      </c>
      <c r="D4469"/>
    </row>
    <row r="4470" spans="1:4" ht="16" x14ac:dyDescent="0.2">
      <c r="A4470" s="169">
        <v>42920.249999897307</v>
      </c>
      <c r="B4470" s="172">
        <v>22222.096002650196</v>
      </c>
      <c r="C4470">
        <f t="shared" si="71"/>
        <v>7</v>
      </c>
      <c r="D4470"/>
    </row>
    <row r="4471" spans="1:4" ht="16" x14ac:dyDescent="0.2">
      <c r="A4471" s="168">
        <v>42920.291666563971</v>
      </c>
      <c r="B4471" s="171">
        <v>22106.024934771161</v>
      </c>
      <c r="C4471">
        <f t="shared" si="71"/>
        <v>7</v>
      </c>
      <c r="D4471"/>
    </row>
    <row r="4472" spans="1:4" ht="16" x14ac:dyDescent="0.2">
      <c r="A4472" s="169">
        <v>42920.333333230636</v>
      </c>
      <c r="B4472" s="172">
        <v>22594.234135304789</v>
      </c>
      <c r="C4472">
        <f t="shared" si="71"/>
        <v>7</v>
      </c>
      <c r="D4472"/>
    </row>
    <row r="4473" spans="1:4" ht="16" x14ac:dyDescent="0.2">
      <c r="A4473" s="168">
        <v>42920.3749998973</v>
      </c>
      <c r="B4473" s="171">
        <v>23468.550802035821</v>
      </c>
      <c r="C4473">
        <f t="shared" si="71"/>
        <v>7</v>
      </c>
      <c r="D4473"/>
    </row>
    <row r="4474" spans="1:4" ht="16" x14ac:dyDescent="0.2">
      <c r="A4474" s="169">
        <v>42920.416666563964</v>
      </c>
      <c r="B4474" s="172">
        <v>24734.803876938531</v>
      </c>
      <c r="C4474">
        <f t="shared" si="71"/>
        <v>7</v>
      </c>
      <c r="D4474"/>
    </row>
    <row r="4475" spans="1:4" ht="16" x14ac:dyDescent="0.2">
      <c r="A4475" s="168">
        <v>42920.458333230628</v>
      </c>
      <c r="B4475" s="171">
        <v>26048.172855452845</v>
      </c>
      <c r="C4475">
        <f t="shared" si="71"/>
        <v>7</v>
      </c>
      <c r="D4475"/>
    </row>
    <row r="4476" spans="1:4" ht="16" x14ac:dyDescent="0.2">
      <c r="A4476" s="169">
        <v>42920.499999897293</v>
      </c>
      <c r="B4476" s="172">
        <v>27252.591869413456</v>
      </c>
      <c r="C4476">
        <f t="shared" si="71"/>
        <v>7</v>
      </c>
      <c r="D4476"/>
    </row>
    <row r="4477" spans="1:4" ht="16" x14ac:dyDescent="0.2">
      <c r="A4477" s="168">
        <v>42920.541666563957</v>
      </c>
      <c r="B4477" s="171">
        <v>28635.500865493948</v>
      </c>
      <c r="C4477">
        <f t="shared" si="71"/>
        <v>7</v>
      </c>
      <c r="D4477"/>
    </row>
    <row r="4478" spans="1:4" ht="16" x14ac:dyDescent="0.2">
      <c r="A4478" s="169">
        <v>42920.583333230621</v>
      </c>
      <c r="B4478" s="172">
        <v>30085.270182037286</v>
      </c>
      <c r="C4478">
        <f t="shared" si="71"/>
        <v>7</v>
      </c>
      <c r="D4478"/>
    </row>
    <row r="4479" spans="1:4" ht="16" x14ac:dyDescent="0.2">
      <c r="A4479" s="168">
        <v>42920.624999897285</v>
      </c>
      <c r="B4479" s="171">
        <v>31736.973275587476</v>
      </c>
      <c r="C4479">
        <f t="shared" si="71"/>
        <v>7</v>
      </c>
      <c r="D4479"/>
    </row>
    <row r="4480" spans="1:4" ht="16" x14ac:dyDescent="0.2">
      <c r="A4480" s="169">
        <v>42920.66666656395</v>
      </c>
      <c r="B4480" s="172">
        <v>33201.589910524111</v>
      </c>
      <c r="C4480">
        <f t="shared" si="71"/>
        <v>7</v>
      </c>
      <c r="D4480"/>
    </row>
    <row r="4481" spans="1:4" ht="16" x14ac:dyDescent="0.2">
      <c r="A4481" s="168">
        <v>42920.708333230614</v>
      </c>
      <c r="B4481" s="171">
        <v>34221.935474988801</v>
      </c>
      <c r="C4481">
        <f t="shared" si="71"/>
        <v>7</v>
      </c>
      <c r="D4481"/>
    </row>
    <row r="4482" spans="1:4" ht="16" x14ac:dyDescent="0.2">
      <c r="A4482" s="169">
        <v>42920.749999897278</v>
      </c>
      <c r="B4482" s="172">
        <v>34615.263451715029</v>
      </c>
      <c r="C4482">
        <f t="shared" si="71"/>
        <v>7</v>
      </c>
      <c r="D4482"/>
    </row>
    <row r="4483" spans="1:4" ht="16" x14ac:dyDescent="0.2">
      <c r="A4483" s="168">
        <v>42920.791666563942</v>
      </c>
      <c r="B4483" s="171">
        <v>34399.291741834233</v>
      </c>
      <c r="C4483">
        <f t="shared" si="71"/>
        <v>7</v>
      </c>
      <c r="D4483"/>
    </row>
    <row r="4484" spans="1:4" ht="16" x14ac:dyDescent="0.2">
      <c r="A4484" s="169">
        <v>42920.833333230607</v>
      </c>
      <c r="B4484" s="172">
        <v>33392.058430765588</v>
      </c>
      <c r="C4484">
        <f t="shared" si="71"/>
        <v>7</v>
      </c>
      <c r="D4484"/>
    </row>
    <row r="4485" spans="1:4" ht="16" x14ac:dyDescent="0.2">
      <c r="A4485" s="168">
        <v>42920.874999897271</v>
      </c>
      <c r="B4485" s="171">
        <v>32312.959980126379</v>
      </c>
      <c r="C4485">
        <f t="shared" si="71"/>
        <v>7</v>
      </c>
      <c r="D4485"/>
    </row>
    <row r="4486" spans="1:4" ht="16" x14ac:dyDescent="0.2">
      <c r="A4486" s="169">
        <v>42920.916666563935</v>
      </c>
      <c r="B4486" s="172">
        <v>30946.020709374166</v>
      </c>
      <c r="C4486">
        <f t="shared" si="71"/>
        <v>7</v>
      </c>
      <c r="D4486"/>
    </row>
    <row r="4487" spans="1:4" ht="16" x14ac:dyDescent="0.2">
      <c r="A4487" s="168">
        <v>42920.958333230599</v>
      </c>
      <c r="B4487" s="171">
        <v>29580.878754279929</v>
      </c>
      <c r="C4487">
        <f t="shared" si="71"/>
        <v>7</v>
      </c>
      <c r="D4487"/>
    </row>
    <row r="4488" spans="1:4" ht="16" x14ac:dyDescent="0.2">
      <c r="A4488" s="169">
        <v>42920.999999897263</v>
      </c>
      <c r="B4488" s="172">
        <v>27454.372894676602</v>
      </c>
      <c r="C4488">
        <f t="shared" si="71"/>
        <v>7</v>
      </c>
      <c r="D4488"/>
    </row>
    <row r="4489" spans="1:4" ht="16" x14ac:dyDescent="0.2">
      <c r="A4489" s="168">
        <v>42921.041666563928</v>
      </c>
      <c r="B4489" s="171">
        <v>25357.017966473417</v>
      </c>
      <c r="C4489">
        <f t="shared" si="71"/>
        <v>7</v>
      </c>
      <c r="D4489"/>
    </row>
    <row r="4490" spans="1:4" ht="16" x14ac:dyDescent="0.2">
      <c r="A4490" s="169">
        <v>42921.083333230592</v>
      </c>
      <c r="B4490" s="172">
        <v>24075.844798894366</v>
      </c>
      <c r="C4490">
        <f t="shared" si="71"/>
        <v>7</v>
      </c>
      <c r="D4490"/>
    </row>
    <row r="4491" spans="1:4" ht="16" x14ac:dyDescent="0.2">
      <c r="A4491" s="168">
        <v>42921.124999897256</v>
      </c>
      <c r="B4491" s="171">
        <v>23352.798090348209</v>
      </c>
      <c r="C4491">
        <f t="shared" si="71"/>
        <v>7</v>
      </c>
      <c r="D4491"/>
    </row>
    <row r="4492" spans="1:4" ht="16" x14ac:dyDescent="0.2">
      <c r="A4492" s="169">
        <v>42921.16666656392</v>
      </c>
      <c r="B4492" s="172">
        <v>22829.621062698901</v>
      </c>
      <c r="C4492">
        <f t="shared" si="71"/>
        <v>7</v>
      </c>
      <c r="D4492"/>
    </row>
    <row r="4493" spans="1:4" ht="16" x14ac:dyDescent="0.2">
      <c r="A4493" s="168">
        <v>42921.208333230585</v>
      </c>
      <c r="B4493" s="171">
        <v>23020.099205879345</v>
      </c>
      <c r="C4493">
        <f t="shared" si="71"/>
        <v>7</v>
      </c>
      <c r="D4493"/>
    </row>
    <row r="4494" spans="1:4" ht="16" x14ac:dyDescent="0.2">
      <c r="A4494" s="169">
        <v>42921.249999897249</v>
      </c>
      <c r="B4494" s="172">
        <v>23999.829467524796</v>
      </c>
      <c r="C4494">
        <f t="shared" si="71"/>
        <v>7</v>
      </c>
      <c r="D4494"/>
    </row>
    <row r="4495" spans="1:4" ht="16" x14ac:dyDescent="0.2">
      <c r="A4495" s="168">
        <v>42921.291666563913</v>
      </c>
      <c r="B4495" s="171">
        <v>25178.296701333365</v>
      </c>
      <c r="C4495">
        <f t="shared" si="71"/>
        <v>7</v>
      </c>
      <c r="D4495"/>
    </row>
    <row r="4496" spans="1:4" ht="16" x14ac:dyDescent="0.2">
      <c r="A4496" s="169">
        <v>42921.333333230577</v>
      </c>
      <c r="B4496" s="172">
        <v>26703.443288057064</v>
      </c>
      <c r="C4496">
        <f t="shared" si="71"/>
        <v>7</v>
      </c>
      <c r="D4496"/>
    </row>
    <row r="4497" spans="1:4" ht="16" x14ac:dyDescent="0.2">
      <c r="A4497" s="168">
        <v>42921.374999897242</v>
      </c>
      <c r="B4497" s="171">
        <v>28050.584460829901</v>
      </c>
      <c r="C4497">
        <f t="shared" si="71"/>
        <v>7</v>
      </c>
      <c r="D4497"/>
    </row>
    <row r="4498" spans="1:4" ht="16" x14ac:dyDescent="0.2">
      <c r="A4498" s="169">
        <v>42921.416666563906</v>
      </c>
      <c r="B4498" s="172">
        <v>29275.916560540118</v>
      </c>
      <c r="C4498">
        <f t="shared" si="71"/>
        <v>7</v>
      </c>
      <c r="D4498"/>
    </row>
    <row r="4499" spans="1:4" ht="16" x14ac:dyDescent="0.2">
      <c r="A4499" s="168">
        <v>42921.45833323057</v>
      </c>
      <c r="B4499" s="171">
        <v>30437.097603913397</v>
      </c>
      <c r="C4499">
        <f t="shared" si="71"/>
        <v>7</v>
      </c>
      <c r="D4499"/>
    </row>
    <row r="4500" spans="1:4" ht="16" x14ac:dyDescent="0.2">
      <c r="A4500" s="169">
        <v>42921.499999897234</v>
      </c>
      <c r="B4500" s="172">
        <v>31672.615574760875</v>
      </c>
      <c r="C4500">
        <f t="shared" si="71"/>
        <v>7</v>
      </c>
      <c r="D4500"/>
    </row>
    <row r="4501" spans="1:4" ht="16" x14ac:dyDescent="0.2">
      <c r="A4501" s="168">
        <v>42921.541666563899</v>
      </c>
      <c r="B4501" s="171">
        <v>33112.620249627878</v>
      </c>
      <c r="C4501">
        <f t="shared" si="71"/>
        <v>7</v>
      </c>
      <c r="D4501"/>
    </row>
    <row r="4502" spans="1:4" ht="16" x14ac:dyDescent="0.2">
      <c r="A4502" s="169">
        <v>42921.583333230563</v>
      </c>
      <c r="B4502" s="172">
        <v>34787.871164524244</v>
      </c>
      <c r="C4502">
        <f t="shared" si="71"/>
        <v>7</v>
      </c>
      <c r="D4502"/>
    </row>
    <row r="4503" spans="1:4" ht="16" x14ac:dyDescent="0.2">
      <c r="A4503" s="168">
        <v>42921.624999897227</v>
      </c>
      <c r="B4503" s="171">
        <v>36358.648086273883</v>
      </c>
      <c r="C4503">
        <f t="shared" si="71"/>
        <v>7</v>
      </c>
      <c r="D4503"/>
    </row>
    <row r="4504" spans="1:4" ht="16" x14ac:dyDescent="0.2">
      <c r="A4504" s="169">
        <v>42921.666666563891</v>
      </c>
      <c r="B4504" s="172">
        <v>37576.732855934846</v>
      </c>
      <c r="C4504">
        <f t="shared" si="71"/>
        <v>7</v>
      </c>
      <c r="D4504"/>
    </row>
    <row r="4505" spans="1:4" ht="16" x14ac:dyDescent="0.2">
      <c r="A4505" s="168">
        <v>42921.708333230556</v>
      </c>
      <c r="B4505" s="171">
        <v>38580.913731142464</v>
      </c>
      <c r="C4505">
        <f t="shared" si="71"/>
        <v>7</v>
      </c>
      <c r="D4505"/>
    </row>
    <row r="4506" spans="1:4" ht="16" x14ac:dyDescent="0.2">
      <c r="A4506" s="169">
        <v>42921.74999989722</v>
      </c>
      <c r="B4506" s="172">
        <v>39217.602072341804</v>
      </c>
      <c r="C4506">
        <f t="shared" si="71"/>
        <v>7</v>
      </c>
      <c r="D4506"/>
    </row>
    <row r="4507" spans="1:4" ht="16" x14ac:dyDescent="0.2">
      <c r="A4507" s="168">
        <v>42921.791666563884</v>
      </c>
      <c r="B4507" s="171">
        <v>39048.261265561414</v>
      </c>
      <c r="C4507">
        <f t="shared" si="71"/>
        <v>7</v>
      </c>
      <c r="D4507"/>
    </row>
    <row r="4508" spans="1:4" ht="16" x14ac:dyDescent="0.2">
      <c r="A4508" s="169">
        <v>42921.833333230548</v>
      </c>
      <c r="B4508" s="172">
        <v>38166.121996957547</v>
      </c>
      <c r="C4508">
        <f t="shared" si="71"/>
        <v>7</v>
      </c>
      <c r="D4508"/>
    </row>
    <row r="4509" spans="1:4" ht="16" x14ac:dyDescent="0.2">
      <c r="A4509" s="168">
        <v>42921.874999897213</v>
      </c>
      <c r="B4509" s="171">
        <v>37125.798953643192</v>
      </c>
      <c r="C4509">
        <f t="shared" si="71"/>
        <v>7</v>
      </c>
      <c r="D4509"/>
    </row>
    <row r="4510" spans="1:4" ht="16" x14ac:dyDescent="0.2">
      <c r="A4510" s="169">
        <v>42921.916666563877</v>
      </c>
      <c r="B4510" s="172">
        <v>35471.601390705342</v>
      </c>
      <c r="C4510">
        <f t="shared" si="71"/>
        <v>7</v>
      </c>
      <c r="D4510"/>
    </row>
    <row r="4511" spans="1:4" ht="16" x14ac:dyDescent="0.2">
      <c r="A4511" s="168">
        <v>42921.958333230541</v>
      </c>
      <c r="B4511" s="171">
        <v>32279.874335949909</v>
      </c>
      <c r="C4511">
        <f t="shared" si="71"/>
        <v>7</v>
      </c>
      <c r="D4511"/>
    </row>
    <row r="4512" spans="1:4" ht="16" x14ac:dyDescent="0.2">
      <c r="A4512" s="169">
        <v>42921.999999897205</v>
      </c>
      <c r="B4512" s="172">
        <v>29192.198684348703</v>
      </c>
      <c r="C4512">
        <f t="shared" si="71"/>
        <v>7</v>
      </c>
      <c r="D4512"/>
    </row>
    <row r="4513" spans="1:4" ht="16" x14ac:dyDescent="0.2">
      <c r="A4513" s="168">
        <v>42922.04166656387</v>
      </c>
      <c r="B4513" s="171">
        <v>26843.962544625541</v>
      </c>
      <c r="C4513">
        <f t="shared" si="71"/>
        <v>7</v>
      </c>
      <c r="D4513"/>
    </row>
    <row r="4514" spans="1:4" ht="16" x14ac:dyDescent="0.2">
      <c r="A4514" s="169">
        <v>42922.083333230534</v>
      </c>
      <c r="B4514" s="172">
        <v>25196.655603392308</v>
      </c>
      <c r="C4514">
        <f t="shared" si="71"/>
        <v>7</v>
      </c>
      <c r="D4514"/>
    </row>
    <row r="4515" spans="1:4" ht="16" x14ac:dyDescent="0.2">
      <c r="A4515" s="168">
        <v>42922.124999897198</v>
      </c>
      <c r="B4515" s="171">
        <v>24341.757846987828</v>
      </c>
      <c r="C4515">
        <f t="shared" si="71"/>
        <v>7</v>
      </c>
      <c r="D4515"/>
    </row>
    <row r="4516" spans="1:4" ht="16" x14ac:dyDescent="0.2">
      <c r="A4516" s="169">
        <v>42922.166666563862</v>
      </c>
      <c r="B4516" s="172">
        <v>23884.970056750659</v>
      </c>
      <c r="C4516">
        <f t="shared" si="71"/>
        <v>7</v>
      </c>
      <c r="D4516"/>
    </row>
    <row r="4517" spans="1:4" ht="16" x14ac:dyDescent="0.2">
      <c r="A4517" s="168">
        <v>42922.208333230526</v>
      </c>
      <c r="B4517" s="171">
        <v>24016.717656317527</v>
      </c>
      <c r="C4517">
        <f t="shared" si="71"/>
        <v>7</v>
      </c>
      <c r="D4517"/>
    </row>
    <row r="4518" spans="1:4" ht="16" x14ac:dyDescent="0.2">
      <c r="A4518" s="169">
        <v>42922.249999897191</v>
      </c>
      <c r="B4518" s="172">
        <v>24724.602663323782</v>
      </c>
      <c r="C4518">
        <f t="shared" si="71"/>
        <v>7</v>
      </c>
      <c r="D4518"/>
    </row>
    <row r="4519" spans="1:4" ht="16" x14ac:dyDescent="0.2">
      <c r="A4519" s="168">
        <v>42922.291666563855</v>
      </c>
      <c r="B4519" s="171">
        <v>25808.739046832619</v>
      </c>
      <c r="C4519">
        <f t="shared" si="71"/>
        <v>7</v>
      </c>
      <c r="D4519"/>
    </row>
    <row r="4520" spans="1:4" ht="16" x14ac:dyDescent="0.2">
      <c r="A4520" s="169">
        <v>42922.333333230519</v>
      </c>
      <c r="B4520" s="172">
        <v>27455.954716830336</v>
      </c>
      <c r="C4520">
        <f t="shared" si="71"/>
        <v>7</v>
      </c>
      <c r="D4520"/>
    </row>
    <row r="4521" spans="1:4" ht="16" x14ac:dyDescent="0.2">
      <c r="A4521" s="168">
        <v>42922.374999897183</v>
      </c>
      <c r="B4521" s="171">
        <v>29014.331051066238</v>
      </c>
      <c r="C4521">
        <f t="shared" si="71"/>
        <v>7</v>
      </c>
      <c r="D4521"/>
    </row>
    <row r="4522" spans="1:4" ht="16" x14ac:dyDescent="0.2">
      <c r="A4522" s="169">
        <v>42922.416666563848</v>
      </c>
      <c r="B4522" s="172">
        <v>30328.427338637652</v>
      </c>
      <c r="C4522">
        <f t="shared" si="71"/>
        <v>7</v>
      </c>
      <c r="D4522"/>
    </row>
    <row r="4523" spans="1:4" ht="16" x14ac:dyDescent="0.2">
      <c r="A4523" s="168">
        <v>42922.458333230512</v>
      </c>
      <c r="B4523" s="171">
        <v>31988.12904744962</v>
      </c>
      <c r="C4523">
        <f t="shared" si="71"/>
        <v>7</v>
      </c>
      <c r="D4523"/>
    </row>
    <row r="4524" spans="1:4" ht="16" x14ac:dyDescent="0.2">
      <c r="A4524" s="169">
        <v>42922.499999897176</v>
      </c>
      <c r="B4524" s="172">
        <v>33690.466319016668</v>
      </c>
      <c r="C4524">
        <f t="shared" si="71"/>
        <v>7</v>
      </c>
      <c r="D4524"/>
    </row>
    <row r="4525" spans="1:4" ht="16" x14ac:dyDescent="0.2">
      <c r="A4525" s="168">
        <v>42922.54166656384</v>
      </c>
      <c r="B4525" s="171">
        <v>35405.759120659728</v>
      </c>
      <c r="C4525">
        <f t="shared" si="71"/>
        <v>7</v>
      </c>
      <c r="D4525"/>
    </row>
    <row r="4526" spans="1:4" ht="16" x14ac:dyDescent="0.2">
      <c r="A4526" s="169">
        <v>42922.583333230505</v>
      </c>
      <c r="B4526" s="172">
        <v>37408.819035383676</v>
      </c>
      <c r="C4526">
        <f t="shared" si="71"/>
        <v>7</v>
      </c>
      <c r="D4526"/>
    </row>
    <row r="4527" spans="1:4" ht="16" x14ac:dyDescent="0.2">
      <c r="A4527" s="168">
        <v>42922.624999897169</v>
      </c>
      <c r="B4527" s="171">
        <v>39185.832711664501</v>
      </c>
      <c r="C4527">
        <f t="shared" si="71"/>
        <v>7</v>
      </c>
      <c r="D4527"/>
    </row>
    <row r="4528" spans="1:4" ht="16" x14ac:dyDescent="0.2">
      <c r="A4528" s="169">
        <v>42922.666666563833</v>
      </c>
      <c r="B4528" s="172">
        <v>40789.281423252818</v>
      </c>
      <c r="C4528">
        <f t="shared" si="71"/>
        <v>7</v>
      </c>
      <c r="D4528"/>
    </row>
    <row r="4529" spans="1:4" ht="16" x14ac:dyDescent="0.2">
      <c r="A4529" s="168">
        <v>42922.708333230497</v>
      </c>
      <c r="B4529" s="171">
        <v>41749.942829846295</v>
      </c>
      <c r="C4529">
        <f t="shared" si="71"/>
        <v>7</v>
      </c>
      <c r="D4529"/>
    </row>
    <row r="4530" spans="1:4" ht="16" x14ac:dyDescent="0.2">
      <c r="A4530" s="169">
        <v>42922.749999897162</v>
      </c>
      <c r="B4530" s="172">
        <v>42067.88824917598</v>
      </c>
      <c r="C4530">
        <f t="shared" ref="C4530:C4593" si="72">MONTH(A4530)</f>
        <v>7</v>
      </c>
      <c r="D4530"/>
    </row>
    <row r="4531" spans="1:4" ht="16" x14ac:dyDescent="0.2">
      <c r="A4531" s="168">
        <v>42922.791666563826</v>
      </c>
      <c r="B4531" s="171">
        <v>41738.942662114765</v>
      </c>
      <c r="C4531">
        <f t="shared" si="72"/>
        <v>7</v>
      </c>
      <c r="D4531"/>
    </row>
    <row r="4532" spans="1:4" ht="16" x14ac:dyDescent="0.2">
      <c r="A4532" s="169">
        <v>42922.83333323049</v>
      </c>
      <c r="B4532" s="172">
        <v>40711.562808276663</v>
      </c>
      <c r="C4532">
        <f t="shared" si="72"/>
        <v>7</v>
      </c>
      <c r="D4532"/>
    </row>
    <row r="4533" spans="1:4" ht="16" x14ac:dyDescent="0.2">
      <c r="A4533" s="168">
        <v>42922.874999897154</v>
      </c>
      <c r="B4533" s="171">
        <v>39511.106156722424</v>
      </c>
      <c r="C4533">
        <f t="shared" si="72"/>
        <v>7</v>
      </c>
      <c r="D4533"/>
    </row>
    <row r="4534" spans="1:4" ht="16" x14ac:dyDescent="0.2">
      <c r="A4534" s="169">
        <v>42922.916666563819</v>
      </c>
      <c r="B4534" s="172">
        <v>37499.464893479693</v>
      </c>
      <c r="C4534">
        <f t="shared" si="72"/>
        <v>7</v>
      </c>
      <c r="D4534"/>
    </row>
    <row r="4535" spans="1:4" ht="16" x14ac:dyDescent="0.2">
      <c r="A4535" s="168">
        <v>42922.958333230483</v>
      </c>
      <c r="B4535" s="171">
        <v>34154.571809824702</v>
      </c>
      <c r="C4535">
        <f t="shared" si="72"/>
        <v>7</v>
      </c>
      <c r="D4535"/>
    </row>
    <row r="4536" spans="1:4" ht="16" x14ac:dyDescent="0.2">
      <c r="A4536" s="169">
        <v>42922.999999897147</v>
      </c>
      <c r="B4536" s="172">
        <v>30882.422211256286</v>
      </c>
      <c r="C4536">
        <f t="shared" si="72"/>
        <v>7</v>
      </c>
      <c r="D4536"/>
    </row>
    <row r="4537" spans="1:4" ht="16" x14ac:dyDescent="0.2">
      <c r="A4537" s="168">
        <v>42923.041666563811</v>
      </c>
      <c r="B4537" s="171">
        <v>28252.278870378352</v>
      </c>
      <c r="C4537">
        <f t="shared" si="72"/>
        <v>7</v>
      </c>
      <c r="D4537"/>
    </row>
    <row r="4538" spans="1:4" ht="16" x14ac:dyDescent="0.2">
      <c r="A4538" s="169">
        <v>42923.083333230476</v>
      </c>
      <c r="B4538" s="172">
        <v>26798.343073411343</v>
      </c>
      <c r="C4538">
        <f t="shared" si="72"/>
        <v>7</v>
      </c>
      <c r="D4538"/>
    </row>
    <row r="4539" spans="1:4" ht="16" x14ac:dyDescent="0.2">
      <c r="A4539" s="168">
        <v>42923.12499989714</v>
      </c>
      <c r="B4539" s="171">
        <v>25646.651471406578</v>
      </c>
      <c r="C4539">
        <f t="shared" si="72"/>
        <v>7</v>
      </c>
      <c r="D4539"/>
    </row>
    <row r="4540" spans="1:4" ht="16" x14ac:dyDescent="0.2">
      <c r="A4540" s="169">
        <v>42923.166666563804</v>
      </c>
      <c r="B4540" s="172">
        <v>25200.167120770944</v>
      </c>
      <c r="C4540">
        <f t="shared" si="72"/>
        <v>7</v>
      </c>
      <c r="D4540"/>
    </row>
    <row r="4541" spans="1:4" ht="16" x14ac:dyDescent="0.2">
      <c r="A4541" s="168">
        <v>42923.208333230468</v>
      </c>
      <c r="B4541" s="171">
        <v>25255.855164671251</v>
      </c>
      <c r="C4541">
        <f t="shared" si="72"/>
        <v>7</v>
      </c>
      <c r="D4541"/>
    </row>
    <row r="4542" spans="1:4" ht="16" x14ac:dyDescent="0.2">
      <c r="A4542" s="169">
        <v>42923.249999897133</v>
      </c>
      <c r="B4542" s="172">
        <v>25993.435533161148</v>
      </c>
      <c r="C4542">
        <f t="shared" si="72"/>
        <v>7</v>
      </c>
      <c r="D4542"/>
    </row>
    <row r="4543" spans="1:4" ht="16" x14ac:dyDescent="0.2">
      <c r="A4543" s="168">
        <v>42923.291666563797</v>
      </c>
      <c r="B4543" s="171">
        <v>27230.211304294789</v>
      </c>
      <c r="C4543">
        <f t="shared" si="72"/>
        <v>7</v>
      </c>
      <c r="D4543"/>
    </row>
    <row r="4544" spans="1:4" ht="16" x14ac:dyDescent="0.2">
      <c r="A4544" s="169">
        <v>42923.333333230461</v>
      </c>
      <c r="B4544" s="172">
        <v>29041.949552629285</v>
      </c>
      <c r="C4544">
        <f t="shared" si="72"/>
        <v>7</v>
      </c>
      <c r="D4544"/>
    </row>
    <row r="4545" spans="1:4" ht="16" x14ac:dyDescent="0.2">
      <c r="A4545" s="168">
        <v>42923.374999897125</v>
      </c>
      <c r="B4545" s="171">
        <v>30922.356808835921</v>
      </c>
      <c r="C4545">
        <f t="shared" si="72"/>
        <v>7</v>
      </c>
      <c r="D4545"/>
    </row>
    <row r="4546" spans="1:4" ht="16" x14ac:dyDescent="0.2">
      <c r="A4546" s="169">
        <v>42923.416666563789</v>
      </c>
      <c r="B4546" s="172">
        <v>33102.789088014928</v>
      </c>
      <c r="C4546">
        <f t="shared" si="72"/>
        <v>7</v>
      </c>
      <c r="D4546"/>
    </row>
    <row r="4547" spans="1:4" ht="16" x14ac:dyDescent="0.2">
      <c r="A4547" s="168">
        <v>42923.458333230454</v>
      </c>
      <c r="B4547" s="171">
        <v>35442.523941656436</v>
      </c>
      <c r="C4547">
        <f t="shared" si="72"/>
        <v>7</v>
      </c>
      <c r="D4547"/>
    </row>
    <row r="4548" spans="1:4" ht="16" x14ac:dyDescent="0.2">
      <c r="A4548" s="169">
        <v>42923.499999897118</v>
      </c>
      <c r="B4548" s="172">
        <v>37788.669800706404</v>
      </c>
      <c r="C4548">
        <f t="shared" si="72"/>
        <v>7</v>
      </c>
      <c r="D4548"/>
    </row>
    <row r="4549" spans="1:4" ht="16" x14ac:dyDescent="0.2">
      <c r="A4549" s="168">
        <v>42923.541666563782</v>
      </c>
      <c r="B4549" s="171">
        <v>39612.641592066291</v>
      </c>
      <c r="C4549">
        <f t="shared" si="72"/>
        <v>7</v>
      </c>
      <c r="D4549"/>
    </row>
    <row r="4550" spans="1:4" ht="16" x14ac:dyDescent="0.2">
      <c r="A4550" s="169">
        <v>42923.583333230446</v>
      </c>
      <c r="B4550" s="172">
        <v>41385.560770824472</v>
      </c>
      <c r="C4550">
        <f t="shared" si="72"/>
        <v>7</v>
      </c>
      <c r="D4550"/>
    </row>
    <row r="4551" spans="1:4" ht="16" x14ac:dyDescent="0.2">
      <c r="A4551" s="168">
        <v>42923.624999897111</v>
      </c>
      <c r="B4551" s="171">
        <v>43109.885281972056</v>
      </c>
      <c r="C4551">
        <f t="shared" si="72"/>
        <v>7</v>
      </c>
      <c r="D4551"/>
    </row>
    <row r="4552" spans="1:4" ht="16" x14ac:dyDescent="0.2">
      <c r="A4552" s="169">
        <v>42923.666666563775</v>
      </c>
      <c r="B4552" s="172">
        <v>44491.577777730163</v>
      </c>
      <c r="C4552">
        <f t="shared" si="72"/>
        <v>7</v>
      </c>
      <c r="D4552"/>
    </row>
    <row r="4553" spans="1:4" ht="16" x14ac:dyDescent="0.2">
      <c r="A4553" s="168">
        <v>42923.708333230439</v>
      </c>
      <c r="B4553" s="171">
        <v>45186.792550240309</v>
      </c>
      <c r="C4553">
        <f t="shared" si="72"/>
        <v>7</v>
      </c>
      <c r="D4553"/>
    </row>
    <row r="4554" spans="1:4" ht="16" x14ac:dyDescent="0.2">
      <c r="A4554" s="169">
        <v>42923.749999897103</v>
      </c>
      <c r="B4554" s="172">
        <v>45365.939129724567</v>
      </c>
      <c r="C4554">
        <f t="shared" si="72"/>
        <v>7</v>
      </c>
      <c r="D4554"/>
    </row>
    <row r="4555" spans="1:4" ht="16" x14ac:dyDescent="0.2">
      <c r="A4555" s="168">
        <v>42923.791666563768</v>
      </c>
      <c r="B4555" s="171">
        <v>44801.161618456645</v>
      </c>
      <c r="C4555">
        <f t="shared" si="72"/>
        <v>7</v>
      </c>
      <c r="D4555"/>
    </row>
    <row r="4556" spans="1:4" ht="16" x14ac:dyDescent="0.2">
      <c r="A4556" s="169">
        <v>42923.833333230432</v>
      </c>
      <c r="B4556" s="172">
        <v>43596.005444536742</v>
      </c>
      <c r="C4556">
        <f t="shared" si="72"/>
        <v>7</v>
      </c>
      <c r="D4556"/>
    </row>
    <row r="4557" spans="1:4" ht="16" x14ac:dyDescent="0.2">
      <c r="A4557" s="168">
        <v>42923.874999897096</v>
      </c>
      <c r="B4557" s="171">
        <v>42284.613402082905</v>
      </c>
      <c r="C4557">
        <f t="shared" si="72"/>
        <v>7</v>
      </c>
      <c r="D4557"/>
    </row>
    <row r="4558" spans="1:4" ht="16" x14ac:dyDescent="0.2">
      <c r="A4558" s="169">
        <v>42923.91666656376</v>
      </c>
      <c r="B4558" s="172">
        <v>40485.029216222232</v>
      </c>
      <c r="C4558">
        <f t="shared" si="72"/>
        <v>7</v>
      </c>
      <c r="D4558"/>
    </row>
    <row r="4559" spans="1:4" ht="16" x14ac:dyDescent="0.2">
      <c r="A4559" s="168">
        <v>42923.958333230425</v>
      </c>
      <c r="B4559" s="171">
        <v>37111.525804687226</v>
      </c>
      <c r="C4559">
        <f t="shared" si="72"/>
        <v>7</v>
      </c>
      <c r="D4559"/>
    </row>
    <row r="4560" spans="1:4" ht="16" x14ac:dyDescent="0.2">
      <c r="A4560" s="169">
        <v>42923.999999897089</v>
      </c>
      <c r="B4560" s="172">
        <v>33860.868863391806</v>
      </c>
      <c r="C4560">
        <f t="shared" si="72"/>
        <v>7</v>
      </c>
      <c r="D4560"/>
    </row>
    <row r="4561" spans="1:4" ht="16" x14ac:dyDescent="0.2">
      <c r="A4561" s="168">
        <v>42924.041666563753</v>
      </c>
      <c r="B4561" s="171">
        <v>30990.723753929691</v>
      </c>
      <c r="C4561">
        <f t="shared" si="72"/>
        <v>7</v>
      </c>
      <c r="D4561"/>
    </row>
    <row r="4562" spans="1:4" ht="16" x14ac:dyDescent="0.2">
      <c r="A4562" s="169">
        <v>42924.083333230417</v>
      </c>
      <c r="B4562" s="172">
        <v>29091.86640225759</v>
      </c>
      <c r="C4562">
        <f t="shared" si="72"/>
        <v>7</v>
      </c>
      <c r="D4562"/>
    </row>
    <row r="4563" spans="1:4" ht="16" x14ac:dyDescent="0.2">
      <c r="A4563" s="168">
        <v>42924.124999897082</v>
      </c>
      <c r="B4563" s="171">
        <v>27443.559306023279</v>
      </c>
      <c r="C4563">
        <f t="shared" si="72"/>
        <v>7</v>
      </c>
      <c r="D4563"/>
    </row>
    <row r="4564" spans="1:4" ht="16" x14ac:dyDescent="0.2">
      <c r="A4564" s="169">
        <v>42924.166666563746</v>
      </c>
      <c r="B4564" s="172">
        <v>26264.202683009647</v>
      </c>
      <c r="C4564">
        <f t="shared" si="72"/>
        <v>7</v>
      </c>
      <c r="D4564"/>
    </row>
    <row r="4565" spans="1:4" ht="16" x14ac:dyDescent="0.2">
      <c r="A4565" s="168">
        <v>42924.20833323041</v>
      </c>
      <c r="B4565" s="171">
        <v>25622.500821951751</v>
      </c>
      <c r="C4565">
        <f t="shared" si="72"/>
        <v>7</v>
      </c>
      <c r="D4565"/>
    </row>
    <row r="4566" spans="1:4" ht="16" x14ac:dyDescent="0.2">
      <c r="A4566" s="169">
        <v>42924.249999897074</v>
      </c>
      <c r="B4566" s="172">
        <v>25868.276659909057</v>
      </c>
      <c r="C4566">
        <f t="shared" si="72"/>
        <v>7</v>
      </c>
      <c r="D4566"/>
    </row>
    <row r="4567" spans="1:4" ht="16" x14ac:dyDescent="0.2">
      <c r="A4567" s="168">
        <v>42924.291666563739</v>
      </c>
      <c r="B4567" s="171">
        <v>26205.021314668069</v>
      </c>
      <c r="C4567">
        <f t="shared" si="72"/>
        <v>7</v>
      </c>
      <c r="D4567"/>
    </row>
    <row r="4568" spans="1:4" ht="16" x14ac:dyDescent="0.2">
      <c r="A4568" s="169">
        <v>42924.333333230403</v>
      </c>
      <c r="B4568" s="172">
        <v>27596.592529767098</v>
      </c>
      <c r="C4568">
        <f t="shared" si="72"/>
        <v>7</v>
      </c>
      <c r="D4568"/>
    </row>
    <row r="4569" spans="1:4" ht="16" x14ac:dyDescent="0.2">
      <c r="A4569" s="168">
        <v>42924.374999897067</v>
      </c>
      <c r="B4569" s="171">
        <v>29415.351439081711</v>
      </c>
      <c r="C4569">
        <f t="shared" si="72"/>
        <v>7</v>
      </c>
      <c r="D4569"/>
    </row>
    <row r="4570" spans="1:4" ht="16" x14ac:dyDescent="0.2">
      <c r="A4570" s="169">
        <v>42924.416666563731</v>
      </c>
      <c r="B4570" s="172">
        <v>31565.746472448442</v>
      </c>
      <c r="C4570">
        <f t="shared" si="72"/>
        <v>7</v>
      </c>
      <c r="D4570"/>
    </row>
    <row r="4571" spans="1:4" ht="16" x14ac:dyDescent="0.2">
      <c r="A4571" s="168">
        <v>42924.458333230396</v>
      </c>
      <c r="B4571" s="171">
        <v>34260.604408998057</v>
      </c>
      <c r="C4571">
        <f t="shared" si="72"/>
        <v>7</v>
      </c>
      <c r="D4571"/>
    </row>
    <row r="4572" spans="1:4" ht="16" x14ac:dyDescent="0.2">
      <c r="A4572" s="169">
        <v>42924.49999989706</v>
      </c>
      <c r="B4572" s="172">
        <v>36507.229422125289</v>
      </c>
      <c r="C4572">
        <f t="shared" si="72"/>
        <v>7</v>
      </c>
      <c r="D4572"/>
    </row>
    <row r="4573" spans="1:4" ht="16" x14ac:dyDescent="0.2">
      <c r="A4573" s="168">
        <v>42924.541666563724</v>
      </c>
      <c r="B4573" s="171">
        <v>38363.534607680471</v>
      </c>
      <c r="C4573">
        <f t="shared" si="72"/>
        <v>7</v>
      </c>
      <c r="D4573"/>
    </row>
    <row r="4574" spans="1:4" ht="16" x14ac:dyDescent="0.2">
      <c r="A4574" s="169">
        <v>42924.583333230388</v>
      </c>
      <c r="B4574" s="172">
        <v>40194.752444831247</v>
      </c>
      <c r="C4574">
        <f t="shared" si="72"/>
        <v>7</v>
      </c>
      <c r="D4574"/>
    </row>
    <row r="4575" spans="1:4" ht="16" x14ac:dyDescent="0.2">
      <c r="A4575" s="168">
        <v>42924.624999897052</v>
      </c>
      <c r="B4575" s="171">
        <v>41707.739312191079</v>
      </c>
      <c r="C4575">
        <f t="shared" si="72"/>
        <v>7</v>
      </c>
      <c r="D4575"/>
    </row>
    <row r="4576" spans="1:4" ht="16" x14ac:dyDescent="0.2">
      <c r="A4576" s="169">
        <v>42924.666666563717</v>
      </c>
      <c r="B4576" s="172">
        <v>42752.512790027926</v>
      </c>
      <c r="C4576">
        <f t="shared" si="72"/>
        <v>7</v>
      </c>
      <c r="D4576"/>
    </row>
    <row r="4577" spans="1:4" ht="16" x14ac:dyDescent="0.2">
      <c r="A4577" s="168">
        <v>42924.708333230381</v>
      </c>
      <c r="B4577" s="171">
        <v>42833.048484422281</v>
      </c>
      <c r="C4577">
        <f t="shared" si="72"/>
        <v>7</v>
      </c>
      <c r="D4577"/>
    </row>
    <row r="4578" spans="1:4" ht="16" x14ac:dyDescent="0.2">
      <c r="A4578" s="169">
        <v>42924.749999897045</v>
      </c>
      <c r="B4578" s="172">
        <v>42576.602248570853</v>
      </c>
      <c r="C4578">
        <f t="shared" si="72"/>
        <v>7</v>
      </c>
      <c r="D4578"/>
    </row>
    <row r="4579" spans="1:4" ht="16" x14ac:dyDescent="0.2">
      <c r="A4579" s="168">
        <v>42924.791666563709</v>
      </c>
      <c r="B4579" s="171">
        <v>41925.768057893598</v>
      </c>
      <c r="C4579">
        <f t="shared" si="72"/>
        <v>7</v>
      </c>
      <c r="D4579"/>
    </row>
    <row r="4580" spans="1:4" ht="16" x14ac:dyDescent="0.2">
      <c r="A4580" s="169">
        <v>42924.833333230374</v>
      </c>
      <c r="B4580" s="172">
        <v>40556.620305266195</v>
      </c>
      <c r="C4580">
        <f t="shared" si="72"/>
        <v>7</v>
      </c>
      <c r="D4580"/>
    </row>
    <row r="4581" spans="1:4" ht="16" x14ac:dyDescent="0.2">
      <c r="A4581" s="168">
        <v>42924.874999897038</v>
      </c>
      <c r="B4581" s="171">
        <v>39362.283847971659</v>
      </c>
      <c r="C4581">
        <f t="shared" si="72"/>
        <v>7</v>
      </c>
      <c r="D4581"/>
    </row>
    <row r="4582" spans="1:4" ht="16" x14ac:dyDescent="0.2">
      <c r="A4582" s="169">
        <v>42924.916666563702</v>
      </c>
      <c r="B4582" s="172">
        <v>37790.698669057703</v>
      </c>
      <c r="C4582">
        <f t="shared" si="72"/>
        <v>7</v>
      </c>
      <c r="D4582"/>
    </row>
    <row r="4583" spans="1:4" ht="16" x14ac:dyDescent="0.2">
      <c r="A4583" s="168">
        <v>42924.958333230366</v>
      </c>
      <c r="B4583" s="171">
        <v>34878.205034224906</v>
      </c>
      <c r="C4583">
        <f t="shared" si="72"/>
        <v>7</v>
      </c>
      <c r="D4583"/>
    </row>
    <row r="4584" spans="1:4" ht="16" x14ac:dyDescent="0.2">
      <c r="A4584" s="169">
        <v>42924.999999897031</v>
      </c>
      <c r="B4584" s="172">
        <v>31981.389344162479</v>
      </c>
      <c r="C4584">
        <f t="shared" si="72"/>
        <v>7</v>
      </c>
      <c r="D4584"/>
    </row>
    <row r="4585" spans="1:4" ht="16" x14ac:dyDescent="0.2">
      <c r="A4585" s="168">
        <v>42925.041666563695</v>
      </c>
      <c r="B4585" s="171">
        <v>29484.491615517618</v>
      </c>
      <c r="C4585">
        <f t="shared" si="72"/>
        <v>7</v>
      </c>
      <c r="D4585"/>
    </row>
    <row r="4586" spans="1:4" ht="16" x14ac:dyDescent="0.2">
      <c r="A4586" s="169">
        <v>42925.083333230359</v>
      </c>
      <c r="B4586" s="172">
        <v>27679.00665238018</v>
      </c>
      <c r="C4586">
        <f t="shared" si="72"/>
        <v>7</v>
      </c>
      <c r="D4586"/>
    </row>
    <row r="4587" spans="1:4" ht="16" x14ac:dyDescent="0.2">
      <c r="A4587" s="168">
        <v>42925.124999897023</v>
      </c>
      <c r="B4587" s="171">
        <v>26466.213898658909</v>
      </c>
      <c r="C4587">
        <f t="shared" si="72"/>
        <v>7</v>
      </c>
      <c r="D4587"/>
    </row>
    <row r="4588" spans="1:4" ht="16" x14ac:dyDescent="0.2">
      <c r="A4588" s="169">
        <v>42925.166666563688</v>
      </c>
      <c r="B4588" s="172">
        <v>25595.335306211182</v>
      </c>
      <c r="C4588">
        <f t="shared" si="72"/>
        <v>7</v>
      </c>
      <c r="D4588"/>
    </row>
    <row r="4589" spans="1:4" ht="16" x14ac:dyDescent="0.2">
      <c r="A4589" s="168">
        <v>42925.208333230352</v>
      </c>
      <c r="B4589" s="171">
        <v>24969.108879390733</v>
      </c>
      <c r="C4589">
        <f t="shared" si="72"/>
        <v>7</v>
      </c>
      <c r="D4589"/>
    </row>
    <row r="4590" spans="1:4" ht="16" x14ac:dyDescent="0.2">
      <c r="A4590" s="169">
        <v>42925.249999897016</v>
      </c>
      <c r="B4590" s="172">
        <v>24837.723695219738</v>
      </c>
      <c r="C4590">
        <f t="shared" si="72"/>
        <v>7</v>
      </c>
      <c r="D4590"/>
    </row>
    <row r="4591" spans="1:4" ht="16" x14ac:dyDescent="0.2">
      <c r="A4591" s="168">
        <v>42925.29166656368</v>
      </c>
      <c r="B4591" s="171">
        <v>24413.099877888959</v>
      </c>
      <c r="C4591">
        <f t="shared" si="72"/>
        <v>7</v>
      </c>
      <c r="D4591"/>
    </row>
    <row r="4592" spans="1:4" ht="16" x14ac:dyDescent="0.2">
      <c r="A4592" s="169">
        <v>42925.333333230345</v>
      </c>
      <c r="B4592" s="172">
        <v>25118.028017609715</v>
      </c>
      <c r="C4592">
        <f t="shared" si="72"/>
        <v>7</v>
      </c>
      <c r="D4592"/>
    </row>
    <row r="4593" spans="1:4" ht="16" x14ac:dyDescent="0.2">
      <c r="A4593" s="168">
        <v>42925.374999897009</v>
      </c>
      <c r="B4593" s="171">
        <v>26790.883696467248</v>
      </c>
      <c r="C4593">
        <f t="shared" si="72"/>
        <v>7</v>
      </c>
      <c r="D4593"/>
    </row>
    <row r="4594" spans="1:4" ht="16" x14ac:dyDescent="0.2">
      <c r="A4594" s="169">
        <v>42925.416666563673</v>
      </c>
      <c r="B4594" s="172">
        <v>28328.4072884733</v>
      </c>
      <c r="C4594">
        <f t="shared" ref="C4594:C4657" si="73">MONTH(A4594)</f>
        <v>7</v>
      </c>
      <c r="D4594"/>
    </row>
    <row r="4595" spans="1:4" ht="16" x14ac:dyDescent="0.2">
      <c r="A4595" s="168">
        <v>42925.458333230337</v>
      </c>
      <c r="B4595" s="171">
        <v>30495.172527682204</v>
      </c>
      <c r="C4595">
        <f t="shared" si="73"/>
        <v>7</v>
      </c>
      <c r="D4595"/>
    </row>
    <row r="4596" spans="1:4" ht="16" x14ac:dyDescent="0.2">
      <c r="A4596" s="169">
        <v>42925.499999897002</v>
      </c>
      <c r="B4596" s="172">
        <v>32804.864317590567</v>
      </c>
      <c r="C4596">
        <f t="shared" si="73"/>
        <v>7</v>
      </c>
      <c r="D4596"/>
    </row>
    <row r="4597" spans="1:4" ht="16" x14ac:dyDescent="0.2">
      <c r="A4597" s="168">
        <v>42925.541666563666</v>
      </c>
      <c r="B4597" s="171">
        <v>34602.341624468783</v>
      </c>
      <c r="C4597">
        <f t="shared" si="73"/>
        <v>7</v>
      </c>
      <c r="D4597"/>
    </row>
    <row r="4598" spans="1:4" ht="16" x14ac:dyDescent="0.2">
      <c r="A4598" s="169">
        <v>42925.58333323033</v>
      </c>
      <c r="B4598" s="172">
        <v>36298.948808865345</v>
      </c>
      <c r="C4598">
        <f t="shared" si="73"/>
        <v>7</v>
      </c>
      <c r="D4598"/>
    </row>
    <row r="4599" spans="1:4" ht="16" x14ac:dyDescent="0.2">
      <c r="A4599" s="168">
        <v>42925.624999896994</v>
      </c>
      <c r="B4599" s="171">
        <v>37858.036075834534</v>
      </c>
      <c r="C4599">
        <f t="shared" si="73"/>
        <v>7</v>
      </c>
      <c r="D4599"/>
    </row>
    <row r="4600" spans="1:4" ht="16" x14ac:dyDescent="0.2">
      <c r="A4600" s="169">
        <v>42925.666666563659</v>
      </c>
      <c r="B4600" s="172">
        <v>39279.752850652258</v>
      </c>
      <c r="C4600">
        <f t="shared" si="73"/>
        <v>7</v>
      </c>
      <c r="D4600"/>
    </row>
    <row r="4601" spans="1:4" ht="16" x14ac:dyDescent="0.2">
      <c r="A4601" s="168">
        <v>42925.708333230323</v>
      </c>
      <c r="B4601" s="171">
        <v>40258.04451979755</v>
      </c>
      <c r="C4601">
        <f t="shared" si="73"/>
        <v>7</v>
      </c>
      <c r="D4601"/>
    </row>
    <row r="4602" spans="1:4" ht="16" x14ac:dyDescent="0.2">
      <c r="A4602" s="169">
        <v>42925.749999896987</v>
      </c>
      <c r="B4602" s="172">
        <v>40385.018144935319</v>
      </c>
      <c r="C4602">
        <f t="shared" si="73"/>
        <v>7</v>
      </c>
      <c r="D4602"/>
    </row>
    <row r="4603" spans="1:4" ht="16" x14ac:dyDescent="0.2">
      <c r="A4603" s="168">
        <v>42925.791666563651</v>
      </c>
      <c r="B4603" s="171">
        <v>40277.567330496247</v>
      </c>
      <c r="C4603">
        <f t="shared" si="73"/>
        <v>7</v>
      </c>
      <c r="D4603"/>
    </row>
    <row r="4604" spans="1:4" ht="16" x14ac:dyDescent="0.2">
      <c r="A4604" s="169">
        <v>42925.833333230315</v>
      </c>
      <c r="B4604" s="172">
        <v>39172.103156191224</v>
      </c>
      <c r="C4604">
        <f t="shared" si="73"/>
        <v>7</v>
      </c>
      <c r="D4604"/>
    </row>
    <row r="4605" spans="1:4" ht="16" x14ac:dyDescent="0.2">
      <c r="A4605" s="168">
        <v>42925.87499989698</v>
      </c>
      <c r="B4605" s="171">
        <v>38410.482126031107</v>
      </c>
      <c r="C4605">
        <f t="shared" si="73"/>
        <v>7</v>
      </c>
      <c r="D4605"/>
    </row>
    <row r="4606" spans="1:4" ht="16" x14ac:dyDescent="0.2">
      <c r="A4606" s="169">
        <v>42925.916666563644</v>
      </c>
      <c r="B4606" s="172">
        <v>36999.80757176214</v>
      </c>
      <c r="C4606">
        <f t="shared" si="73"/>
        <v>7</v>
      </c>
      <c r="D4606"/>
    </row>
    <row r="4607" spans="1:4" ht="16" x14ac:dyDescent="0.2">
      <c r="A4607" s="168">
        <v>42925.958333230308</v>
      </c>
      <c r="B4607" s="171">
        <v>33984.175748054295</v>
      </c>
      <c r="C4607">
        <f t="shared" si="73"/>
        <v>7</v>
      </c>
      <c r="D4607"/>
    </row>
    <row r="4608" spans="1:4" ht="16" x14ac:dyDescent="0.2">
      <c r="A4608" s="169">
        <v>42925.999999896972</v>
      </c>
      <c r="B4608" s="172">
        <v>30733.579609526809</v>
      </c>
      <c r="C4608">
        <f t="shared" si="73"/>
        <v>7</v>
      </c>
      <c r="D4608"/>
    </row>
    <row r="4609" spans="1:4" ht="16" x14ac:dyDescent="0.2">
      <c r="A4609" s="168">
        <v>42926.041666563637</v>
      </c>
      <c r="B4609" s="171">
        <v>28317.519860369066</v>
      </c>
      <c r="C4609">
        <f t="shared" si="73"/>
        <v>7</v>
      </c>
      <c r="D4609"/>
    </row>
    <row r="4610" spans="1:4" ht="16" x14ac:dyDescent="0.2">
      <c r="A4610" s="169">
        <v>42926.083333230301</v>
      </c>
      <c r="B4610" s="172">
        <v>26933.578580175959</v>
      </c>
      <c r="C4610">
        <f t="shared" si="73"/>
        <v>7</v>
      </c>
      <c r="D4610"/>
    </row>
    <row r="4611" spans="1:4" ht="16" x14ac:dyDescent="0.2">
      <c r="A4611" s="168">
        <v>42926.124999896965</v>
      </c>
      <c r="B4611" s="171">
        <v>25846.696411853954</v>
      </c>
      <c r="C4611">
        <f t="shared" si="73"/>
        <v>7</v>
      </c>
      <c r="D4611"/>
    </row>
    <row r="4612" spans="1:4" ht="16" x14ac:dyDescent="0.2">
      <c r="A4612" s="169">
        <v>42926.166666563629</v>
      </c>
      <c r="B4612" s="172">
        <v>25337.299165823486</v>
      </c>
      <c r="C4612">
        <f t="shared" si="73"/>
        <v>7</v>
      </c>
      <c r="D4612"/>
    </row>
    <row r="4613" spans="1:4" ht="16" x14ac:dyDescent="0.2">
      <c r="A4613" s="168">
        <v>42926.208333230294</v>
      </c>
      <c r="B4613" s="171">
        <v>25557.705550498391</v>
      </c>
      <c r="C4613">
        <f t="shared" si="73"/>
        <v>7</v>
      </c>
      <c r="D4613"/>
    </row>
    <row r="4614" spans="1:4" ht="16" x14ac:dyDescent="0.2">
      <c r="A4614" s="169">
        <v>42926.249999896958</v>
      </c>
      <c r="B4614" s="172">
        <v>26708.885317265787</v>
      </c>
      <c r="C4614">
        <f t="shared" si="73"/>
        <v>7</v>
      </c>
      <c r="D4614"/>
    </row>
    <row r="4615" spans="1:4" ht="16" x14ac:dyDescent="0.2">
      <c r="A4615" s="168">
        <v>42926.291666563622</v>
      </c>
      <c r="B4615" s="171">
        <v>28127.77827815503</v>
      </c>
      <c r="C4615">
        <f t="shared" si="73"/>
        <v>7</v>
      </c>
      <c r="D4615"/>
    </row>
    <row r="4616" spans="1:4" ht="16" x14ac:dyDescent="0.2">
      <c r="A4616" s="169">
        <v>42926.333333230286</v>
      </c>
      <c r="B4616" s="172">
        <v>30094.896542877465</v>
      </c>
      <c r="C4616">
        <f t="shared" si="73"/>
        <v>7</v>
      </c>
      <c r="D4616"/>
    </row>
    <row r="4617" spans="1:4" ht="16" x14ac:dyDescent="0.2">
      <c r="A4617" s="168">
        <v>42926.374999896951</v>
      </c>
      <c r="B4617" s="171">
        <v>31931.002772032363</v>
      </c>
      <c r="C4617">
        <f t="shared" si="73"/>
        <v>7</v>
      </c>
      <c r="D4617"/>
    </row>
    <row r="4618" spans="1:4" ht="16" x14ac:dyDescent="0.2">
      <c r="A4618" s="169">
        <v>42926.416666563615</v>
      </c>
      <c r="B4618" s="172">
        <v>33664.483388141089</v>
      </c>
      <c r="C4618">
        <f t="shared" si="73"/>
        <v>7</v>
      </c>
      <c r="D4618"/>
    </row>
    <row r="4619" spans="1:4" ht="16" x14ac:dyDescent="0.2">
      <c r="A4619" s="168">
        <v>42926.458333230279</v>
      </c>
      <c r="B4619" s="171">
        <v>35497.60147311083</v>
      </c>
      <c r="C4619">
        <f t="shared" si="73"/>
        <v>7</v>
      </c>
      <c r="D4619"/>
    </row>
    <row r="4620" spans="1:4" ht="16" x14ac:dyDescent="0.2">
      <c r="A4620" s="169">
        <v>42926.499999896943</v>
      </c>
      <c r="B4620" s="172">
        <v>37018.222693937634</v>
      </c>
      <c r="C4620">
        <f t="shared" si="73"/>
        <v>7</v>
      </c>
      <c r="D4620"/>
    </row>
    <row r="4621" spans="1:4" ht="16" x14ac:dyDescent="0.2">
      <c r="A4621" s="168">
        <v>42926.541666563608</v>
      </c>
      <c r="B4621" s="171">
        <v>38790.200746560164</v>
      </c>
      <c r="C4621">
        <f t="shared" si="73"/>
        <v>7</v>
      </c>
      <c r="D4621"/>
    </row>
    <row r="4622" spans="1:4" ht="16" x14ac:dyDescent="0.2">
      <c r="A4622" s="169">
        <v>42926.583333230272</v>
      </c>
      <c r="B4622" s="172">
        <v>40289.881744334496</v>
      </c>
      <c r="C4622">
        <f t="shared" si="73"/>
        <v>7</v>
      </c>
      <c r="D4622"/>
    </row>
    <row r="4623" spans="1:4" ht="16" x14ac:dyDescent="0.2">
      <c r="A4623" s="168">
        <v>42926.624999896936</v>
      </c>
      <c r="B4623" s="171">
        <v>41464.675041346301</v>
      </c>
      <c r="C4623">
        <f t="shared" si="73"/>
        <v>7</v>
      </c>
      <c r="D4623"/>
    </row>
    <row r="4624" spans="1:4" ht="16" x14ac:dyDescent="0.2">
      <c r="A4624" s="169">
        <v>42926.6666665636</v>
      </c>
      <c r="B4624" s="172">
        <v>42377.058190907985</v>
      </c>
      <c r="C4624">
        <f t="shared" si="73"/>
        <v>7</v>
      </c>
      <c r="D4624"/>
    </row>
    <row r="4625" spans="1:4" ht="16" x14ac:dyDescent="0.2">
      <c r="A4625" s="168">
        <v>42926.708333230265</v>
      </c>
      <c r="B4625" s="171">
        <v>43159.686596170446</v>
      </c>
      <c r="C4625">
        <f t="shared" si="73"/>
        <v>7</v>
      </c>
      <c r="D4625"/>
    </row>
    <row r="4626" spans="1:4" ht="16" x14ac:dyDescent="0.2">
      <c r="A4626" s="169">
        <v>42926.749999896929</v>
      </c>
      <c r="B4626" s="172">
        <v>43409.869422375741</v>
      </c>
      <c r="C4626">
        <f t="shared" si="73"/>
        <v>7</v>
      </c>
      <c r="D4626"/>
    </row>
    <row r="4627" spans="1:4" ht="16" x14ac:dyDescent="0.2">
      <c r="A4627" s="168">
        <v>42926.791666563593</v>
      </c>
      <c r="B4627" s="171">
        <v>42922.907766560944</v>
      </c>
      <c r="C4627">
        <f t="shared" si="73"/>
        <v>7</v>
      </c>
      <c r="D4627"/>
    </row>
    <row r="4628" spans="1:4" ht="16" x14ac:dyDescent="0.2">
      <c r="A4628" s="169">
        <v>42926.833333230257</v>
      </c>
      <c r="B4628" s="172">
        <v>41524.968292982492</v>
      </c>
      <c r="C4628">
        <f t="shared" si="73"/>
        <v>7</v>
      </c>
      <c r="D4628"/>
    </row>
    <row r="4629" spans="1:4" ht="16" x14ac:dyDescent="0.2">
      <c r="A4629" s="168">
        <v>42926.874999896922</v>
      </c>
      <c r="B4629" s="171">
        <v>40091.695769947386</v>
      </c>
      <c r="C4629">
        <f t="shared" si="73"/>
        <v>7</v>
      </c>
      <c r="D4629"/>
    </row>
    <row r="4630" spans="1:4" ht="16" x14ac:dyDescent="0.2">
      <c r="A4630" s="169">
        <v>42926.916666563586</v>
      </c>
      <c r="B4630" s="172">
        <v>38156.21394739666</v>
      </c>
      <c r="C4630">
        <f t="shared" si="73"/>
        <v>7</v>
      </c>
      <c r="D4630"/>
    </row>
    <row r="4631" spans="1:4" ht="16" x14ac:dyDescent="0.2">
      <c r="A4631" s="168">
        <v>42926.95833323025</v>
      </c>
      <c r="B4631" s="171">
        <v>34695.748866838796</v>
      </c>
      <c r="C4631">
        <f t="shared" si="73"/>
        <v>7</v>
      </c>
      <c r="D4631"/>
    </row>
    <row r="4632" spans="1:4" ht="16" x14ac:dyDescent="0.2">
      <c r="A4632" s="169">
        <v>42926.999999896914</v>
      </c>
      <c r="B4632" s="172">
        <v>31380.141992582976</v>
      </c>
      <c r="C4632">
        <f t="shared" si="73"/>
        <v>7</v>
      </c>
      <c r="D4632"/>
    </row>
    <row r="4633" spans="1:4" ht="16" x14ac:dyDescent="0.2">
      <c r="A4633" s="168">
        <v>42927.041666563578</v>
      </c>
      <c r="B4633" s="171">
        <v>28792.409827467036</v>
      </c>
      <c r="C4633">
        <f t="shared" si="73"/>
        <v>7</v>
      </c>
      <c r="D4633"/>
    </row>
    <row r="4634" spans="1:4" ht="16" x14ac:dyDescent="0.2">
      <c r="A4634" s="169">
        <v>42927.083333230243</v>
      </c>
      <c r="B4634" s="172">
        <v>27227.892568405528</v>
      </c>
      <c r="C4634">
        <f t="shared" si="73"/>
        <v>7</v>
      </c>
      <c r="D4634"/>
    </row>
    <row r="4635" spans="1:4" ht="16" x14ac:dyDescent="0.2">
      <c r="A4635" s="168">
        <v>42927.124999896907</v>
      </c>
      <c r="B4635" s="171">
        <v>26193.316876998899</v>
      </c>
      <c r="C4635">
        <f t="shared" si="73"/>
        <v>7</v>
      </c>
      <c r="D4635"/>
    </row>
    <row r="4636" spans="1:4" ht="16" x14ac:dyDescent="0.2">
      <c r="A4636" s="169">
        <v>42927.166666563571</v>
      </c>
      <c r="B4636" s="172">
        <v>25518.303540205739</v>
      </c>
      <c r="C4636">
        <f t="shared" si="73"/>
        <v>7</v>
      </c>
      <c r="D4636"/>
    </row>
    <row r="4637" spans="1:4" ht="16" x14ac:dyDescent="0.2">
      <c r="A4637" s="168">
        <v>42927.208333230235</v>
      </c>
      <c r="B4637" s="171">
        <v>25619.541068903342</v>
      </c>
      <c r="C4637">
        <f t="shared" si="73"/>
        <v>7</v>
      </c>
      <c r="D4637"/>
    </row>
    <row r="4638" spans="1:4" ht="16" x14ac:dyDescent="0.2">
      <c r="A4638" s="169">
        <v>42927.2499998969</v>
      </c>
      <c r="B4638" s="172">
        <v>26520.378746413524</v>
      </c>
      <c r="C4638">
        <f t="shared" si="73"/>
        <v>7</v>
      </c>
      <c r="D4638"/>
    </row>
    <row r="4639" spans="1:4" ht="16" x14ac:dyDescent="0.2">
      <c r="A4639" s="168">
        <v>42927.291666563564</v>
      </c>
      <c r="B4639" s="171">
        <v>27894.140975058657</v>
      </c>
      <c r="C4639">
        <f t="shared" si="73"/>
        <v>7</v>
      </c>
      <c r="D4639"/>
    </row>
    <row r="4640" spans="1:4" ht="16" x14ac:dyDescent="0.2">
      <c r="A4640" s="169">
        <v>42927.333333230228</v>
      </c>
      <c r="B4640" s="172">
        <v>29596.329861825117</v>
      </c>
      <c r="C4640">
        <f t="shared" si="73"/>
        <v>7</v>
      </c>
      <c r="D4640"/>
    </row>
    <row r="4641" spans="1:4" ht="16" x14ac:dyDescent="0.2">
      <c r="A4641" s="168">
        <v>42927.374999896892</v>
      </c>
      <c r="B4641" s="171">
        <v>30860.342666545155</v>
      </c>
      <c r="C4641">
        <f t="shared" si="73"/>
        <v>7</v>
      </c>
      <c r="D4641"/>
    </row>
    <row r="4642" spans="1:4" ht="16" x14ac:dyDescent="0.2">
      <c r="A4642" s="169">
        <v>42927.416666563557</v>
      </c>
      <c r="B4642" s="172">
        <v>32400.407303975993</v>
      </c>
      <c r="C4642">
        <f t="shared" si="73"/>
        <v>7</v>
      </c>
      <c r="D4642"/>
    </row>
    <row r="4643" spans="1:4" ht="16" x14ac:dyDescent="0.2">
      <c r="A4643" s="168">
        <v>42927.458333230221</v>
      </c>
      <c r="B4643" s="171">
        <v>33926.302627913254</v>
      </c>
      <c r="C4643">
        <f t="shared" si="73"/>
        <v>7</v>
      </c>
      <c r="D4643"/>
    </row>
    <row r="4644" spans="1:4" ht="16" x14ac:dyDescent="0.2">
      <c r="A4644" s="169">
        <v>42927.499999896885</v>
      </c>
      <c r="B4644" s="172">
        <v>35371.196733288118</v>
      </c>
      <c r="C4644">
        <f t="shared" si="73"/>
        <v>7</v>
      </c>
      <c r="D4644"/>
    </row>
    <row r="4645" spans="1:4" ht="16" x14ac:dyDescent="0.2">
      <c r="A4645" s="168">
        <v>42927.541666563549</v>
      </c>
      <c r="B4645" s="171">
        <v>36647.564414736327</v>
      </c>
      <c r="C4645">
        <f t="shared" si="73"/>
        <v>7</v>
      </c>
      <c r="D4645"/>
    </row>
    <row r="4646" spans="1:4" ht="16" x14ac:dyDescent="0.2">
      <c r="A4646" s="169">
        <v>42927.583333230214</v>
      </c>
      <c r="B4646" s="172">
        <v>38155.515739947608</v>
      </c>
      <c r="C4646">
        <f t="shared" si="73"/>
        <v>7</v>
      </c>
      <c r="D4646"/>
    </row>
    <row r="4647" spans="1:4" ht="16" x14ac:dyDescent="0.2">
      <c r="A4647" s="168">
        <v>42927.624999896878</v>
      </c>
      <c r="B4647" s="171">
        <v>39135.595095716752</v>
      </c>
      <c r="C4647">
        <f t="shared" si="73"/>
        <v>7</v>
      </c>
      <c r="D4647"/>
    </row>
    <row r="4648" spans="1:4" ht="16" x14ac:dyDescent="0.2">
      <c r="A4648" s="169">
        <v>42927.666666563542</v>
      </c>
      <c r="B4648" s="172">
        <v>40431.325797707308</v>
      </c>
      <c r="C4648">
        <f t="shared" si="73"/>
        <v>7</v>
      </c>
      <c r="D4648"/>
    </row>
    <row r="4649" spans="1:4" ht="16" x14ac:dyDescent="0.2">
      <c r="A4649" s="168">
        <v>42927.708333230206</v>
      </c>
      <c r="B4649" s="171">
        <v>41338.44623711265</v>
      </c>
      <c r="C4649">
        <f t="shared" si="73"/>
        <v>7</v>
      </c>
      <c r="D4649"/>
    </row>
    <row r="4650" spans="1:4" ht="16" x14ac:dyDescent="0.2">
      <c r="A4650" s="169">
        <v>42927.749999896871</v>
      </c>
      <c r="B4650" s="172">
        <v>41629.749633052117</v>
      </c>
      <c r="C4650">
        <f t="shared" si="73"/>
        <v>7</v>
      </c>
      <c r="D4650"/>
    </row>
    <row r="4651" spans="1:4" ht="16" x14ac:dyDescent="0.2">
      <c r="A4651" s="168">
        <v>42927.791666563535</v>
      </c>
      <c r="B4651" s="171">
        <v>41122.558077119407</v>
      </c>
      <c r="C4651">
        <f t="shared" si="73"/>
        <v>7</v>
      </c>
      <c r="D4651"/>
    </row>
    <row r="4652" spans="1:4" ht="16" x14ac:dyDescent="0.2">
      <c r="A4652" s="169">
        <v>42927.833333230199</v>
      </c>
      <c r="B4652" s="172">
        <v>39757.878663032847</v>
      </c>
      <c r="C4652">
        <f t="shared" si="73"/>
        <v>7</v>
      </c>
      <c r="D4652"/>
    </row>
    <row r="4653" spans="1:4" ht="16" x14ac:dyDescent="0.2">
      <c r="A4653" s="168">
        <v>42927.874999896863</v>
      </c>
      <c r="B4653" s="171">
        <v>38318.583176809552</v>
      </c>
      <c r="C4653">
        <f t="shared" si="73"/>
        <v>7</v>
      </c>
      <c r="D4653"/>
    </row>
    <row r="4654" spans="1:4" ht="16" x14ac:dyDescent="0.2">
      <c r="A4654" s="169">
        <v>42927.916666563528</v>
      </c>
      <c r="B4654" s="172">
        <v>36542.144612928794</v>
      </c>
      <c r="C4654">
        <f t="shared" si="73"/>
        <v>7</v>
      </c>
      <c r="D4654"/>
    </row>
    <row r="4655" spans="1:4" ht="16" x14ac:dyDescent="0.2">
      <c r="A4655" s="168">
        <v>42927.958333230192</v>
      </c>
      <c r="B4655" s="171">
        <v>33238.673317426867</v>
      </c>
      <c r="C4655">
        <f t="shared" si="73"/>
        <v>7</v>
      </c>
      <c r="D4655"/>
    </row>
    <row r="4656" spans="1:4" ht="16" x14ac:dyDescent="0.2">
      <c r="A4656" s="169">
        <v>42927.999999896856</v>
      </c>
      <c r="B4656" s="172">
        <v>30224.867059441647</v>
      </c>
      <c r="C4656">
        <f t="shared" si="73"/>
        <v>7</v>
      </c>
      <c r="D4656"/>
    </row>
    <row r="4657" spans="1:4" ht="16" x14ac:dyDescent="0.2">
      <c r="A4657" s="168">
        <v>42928.04166656352</v>
      </c>
      <c r="B4657" s="171">
        <v>27781.373446180671</v>
      </c>
      <c r="C4657">
        <f t="shared" si="73"/>
        <v>7</v>
      </c>
      <c r="D4657"/>
    </row>
    <row r="4658" spans="1:4" ht="16" x14ac:dyDescent="0.2">
      <c r="A4658" s="169">
        <v>42928.083333230185</v>
      </c>
      <c r="B4658" s="172">
        <v>26071.772492133645</v>
      </c>
      <c r="C4658">
        <f t="shared" ref="C4658:C4721" si="74">MONTH(A4658)</f>
        <v>7</v>
      </c>
      <c r="D4658"/>
    </row>
    <row r="4659" spans="1:4" ht="16" x14ac:dyDescent="0.2">
      <c r="A4659" s="168">
        <v>42928.124999896849</v>
      </c>
      <c r="B4659" s="171">
        <v>25026.247991624135</v>
      </c>
      <c r="C4659">
        <f t="shared" si="74"/>
        <v>7</v>
      </c>
      <c r="D4659"/>
    </row>
    <row r="4660" spans="1:4" ht="16" x14ac:dyDescent="0.2">
      <c r="A4660" s="169">
        <v>42928.166666563513</v>
      </c>
      <c r="B4660" s="172">
        <v>24549.443226558582</v>
      </c>
      <c r="C4660">
        <f t="shared" si="74"/>
        <v>7</v>
      </c>
      <c r="D4660"/>
    </row>
    <row r="4661" spans="1:4" ht="16" x14ac:dyDescent="0.2">
      <c r="A4661" s="168">
        <v>42928.208333230177</v>
      </c>
      <c r="B4661" s="171">
        <v>24643.088846761901</v>
      </c>
      <c r="C4661">
        <f t="shared" si="74"/>
        <v>7</v>
      </c>
      <c r="D4661"/>
    </row>
    <row r="4662" spans="1:4" ht="16" x14ac:dyDescent="0.2">
      <c r="A4662" s="169">
        <v>42928.249999896841</v>
      </c>
      <c r="B4662" s="172">
        <v>25693.866633472044</v>
      </c>
      <c r="C4662">
        <f t="shared" si="74"/>
        <v>7</v>
      </c>
      <c r="D4662"/>
    </row>
    <row r="4663" spans="1:4" ht="16" x14ac:dyDescent="0.2">
      <c r="A4663" s="168">
        <v>42928.291666563506</v>
      </c>
      <c r="B4663" s="171">
        <v>27119.764530140419</v>
      </c>
      <c r="C4663">
        <f t="shared" si="74"/>
        <v>7</v>
      </c>
      <c r="D4663"/>
    </row>
    <row r="4664" spans="1:4" ht="16" x14ac:dyDescent="0.2">
      <c r="A4664" s="169">
        <v>42928.33333323017</v>
      </c>
      <c r="B4664" s="172">
        <v>28979.343543542971</v>
      </c>
      <c r="C4664">
        <f t="shared" si="74"/>
        <v>7</v>
      </c>
      <c r="D4664"/>
    </row>
    <row r="4665" spans="1:4" ht="16" x14ac:dyDescent="0.2">
      <c r="A4665" s="168">
        <v>42928.374999896834</v>
      </c>
      <c r="B4665" s="171">
        <v>30298.902696868903</v>
      </c>
      <c r="C4665">
        <f t="shared" si="74"/>
        <v>7</v>
      </c>
      <c r="D4665"/>
    </row>
    <row r="4666" spans="1:4" ht="16" x14ac:dyDescent="0.2">
      <c r="A4666" s="169">
        <v>42928.416666563498</v>
      </c>
      <c r="B4666" s="172">
        <v>31572.881203748973</v>
      </c>
      <c r="C4666">
        <f t="shared" si="74"/>
        <v>7</v>
      </c>
      <c r="D4666"/>
    </row>
    <row r="4667" spans="1:4" ht="16" x14ac:dyDescent="0.2">
      <c r="A4667" s="168">
        <v>42928.458333230163</v>
      </c>
      <c r="B4667" s="171">
        <v>32988.595376578029</v>
      </c>
      <c r="C4667">
        <f t="shared" si="74"/>
        <v>7</v>
      </c>
      <c r="D4667"/>
    </row>
    <row r="4668" spans="1:4" ht="16" x14ac:dyDescent="0.2">
      <c r="A4668" s="169">
        <v>42928.499999896827</v>
      </c>
      <c r="B4668" s="172">
        <v>34258.426551776764</v>
      </c>
      <c r="C4668">
        <f t="shared" si="74"/>
        <v>7</v>
      </c>
      <c r="D4668"/>
    </row>
    <row r="4669" spans="1:4" ht="16" x14ac:dyDescent="0.2">
      <c r="A4669" s="168">
        <v>42928.541666563491</v>
      </c>
      <c r="B4669" s="171">
        <v>35550.027291796374</v>
      </c>
      <c r="C4669">
        <f t="shared" si="74"/>
        <v>7</v>
      </c>
      <c r="D4669"/>
    </row>
    <row r="4670" spans="1:4" ht="16" x14ac:dyDescent="0.2">
      <c r="A4670" s="169">
        <v>42928.583333230155</v>
      </c>
      <c r="B4670" s="172">
        <v>36935.428691438654</v>
      </c>
      <c r="C4670">
        <f t="shared" si="74"/>
        <v>7</v>
      </c>
      <c r="D4670"/>
    </row>
    <row r="4671" spans="1:4" ht="16" x14ac:dyDescent="0.2">
      <c r="A4671" s="168">
        <v>42928.62499989682</v>
      </c>
      <c r="B4671" s="171">
        <v>38111.25148212527</v>
      </c>
      <c r="C4671">
        <f t="shared" si="74"/>
        <v>7</v>
      </c>
      <c r="D4671"/>
    </row>
    <row r="4672" spans="1:4" ht="16" x14ac:dyDescent="0.2">
      <c r="A4672" s="169">
        <v>42928.666666563484</v>
      </c>
      <c r="B4672" s="172">
        <v>39574.687671229141</v>
      </c>
      <c r="C4672">
        <f t="shared" si="74"/>
        <v>7</v>
      </c>
      <c r="D4672"/>
    </row>
    <row r="4673" spans="1:4" ht="16" x14ac:dyDescent="0.2">
      <c r="A4673" s="168">
        <v>42928.708333230148</v>
      </c>
      <c r="B4673" s="171">
        <v>40545.086565795275</v>
      </c>
      <c r="C4673">
        <f t="shared" si="74"/>
        <v>7</v>
      </c>
      <c r="D4673"/>
    </row>
    <row r="4674" spans="1:4" ht="16" x14ac:dyDescent="0.2">
      <c r="A4674" s="169">
        <v>42928.749999896812</v>
      </c>
      <c r="B4674" s="172">
        <v>40910.242421109033</v>
      </c>
      <c r="C4674">
        <f t="shared" si="74"/>
        <v>7</v>
      </c>
      <c r="D4674"/>
    </row>
    <row r="4675" spans="1:4" ht="16" x14ac:dyDescent="0.2">
      <c r="A4675" s="168">
        <v>42928.791666563477</v>
      </c>
      <c r="B4675" s="171">
        <v>40623.15433829758</v>
      </c>
      <c r="C4675">
        <f t="shared" si="74"/>
        <v>7</v>
      </c>
      <c r="D4675"/>
    </row>
    <row r="4676" spans="1:4" ht="16" x14ac:dyDescent="0.2">
      <c r="A4676" s="169">
        <v>42928.833333230141</v>
      </c>
      <c r="B4676" s="172">
        <v>39404.629951257506</v>
      </c>
      <c r="C4676">
        <f t="shared" si="74"/>
        <v>7</v>
      </c>
      <c r="D4676"/>
    </row>
    <row r="4677" spans="1:4" ht="16" x14ac:dyDescent="0.2">
      <c r="A4677" s="168">
        <v>42928.874999896805</v>
      </c>
      <c r="B4677" s="171">
        <v>38277.464665412706</v>
      </c>
      <c r="C4677">
        <f t="shared" si="74"/>
        <v>7</v>
      </c>
      <c r="D4677"/>
    </row>
    <row r="4678" spans="1:4" ht="16" x14ac:dyDescent="0.2">
      <c r="A4678" s="169">
        <v>42928.916666563469</v>
      </c>
      <c r="B4678" s="172">
        <v>36411.473247582646</v>
      </c>
      <c r="C4678">
        <f t="shared" si="74"/>
        <v>7</v>
      </c>
      <c r="D4678"/>
    </row>
    <row r="4679" spans="1:4" ht="16" x14ac:dyDescent="0.2">
      <c r="A4679" s="168">
        <v>42928.958333230134</v>
      </c>
      <c r="B4679" s="171">
        <v>33182.55360897701</v>
      </c>
      <c r="C4679">
        <f t="shared" si="74"/>
        <v>7</v>
      </c>
      <c r="D4679"/>
    </row>
    <row r="4680" spans="1:4" ht="16" x14ac:dyDescent="0.2">
      <c r="A4680" s="169">
        <v>42928.999999896798</v>
      </c>
      <c r="B4680" s="172">
        <v>29905.035613050255</v>
      </c>
      <c r="C4680">
        <f t="shared" si="74"/>
        <v>7</v>
      </c>
      <c r="D4680"/>
    </row>
    <row r="4681" spans="1:4" ht="16" x14ac:dyDescent="0.2">
      <c r="A4681" s="168">
        <v>42929.041666563462</v>
      </c>
      <c r="B4681" s="171">
        <v>27659.764523071506</v>
      </c>
      <c r="C4681">
        <f t="shared" si="74"/>
        <v>7</v>
      </c>
      <c r="D4681"/>
    </row>
    <row r="4682" spans="1:4" ht="16" x14ac:dyDescent="0.2">
      <c r="A4682" s="169">
        <v>42929.083333230126</v>
      </c>
      <c r="B4682" s="172">
        <v>26347.998378923246</v>
      </c>
      <c r="C4682">
        <f t="shared" si="74"/>
        <v>7</v>
      </c>
      <c r="D4682"/>
    </row>
    <row r="4683" spans="1:4" ht="16" x14ac:dyDescent="0.2">
      <c r="A4683" s="168">
        <v>42929.124999896791</v>
      </c>
      <c r="B4683" s="171">
        <v>25308.576428113614</v>
      </c>
      <c r="C4683">
        <f t="shared" si="74"/>
        <v>7</v>
      </c>
      <c r="D4683"/>
    </row>
    <row r="4684" spans="1:4" ht="16" x14ac:dyDescent="0.2">
      <c r="A4684" s="169">
        <v>42929.166666563455</v>
      </c>
      <c r="B4684" s="172">
        <v>24729.05951539566</v>
      </c>
      <c r="C4684">
        <f t="shared" si="74"/>
        <v>7</v>
      </c>
      <c r="D4684"/>
    </row>
    <row r="4685" spans="1:4" ht="16" x14ac:dyDescent="0.2">
      <c r="A4685" s="168">
        <v>42929.208333230119</v>
      </c>
      <c r="B4685" s="171">
        <v>24848.653812104818</v>
      </c>
      <c r="C4685">
        <f t="shared" si="74"/>
        <v>7</v>
      </c>
      <c r="D4685"/>
    </row>
    <row r="4686" spans="1:4" ht="16" x14ac:dyDescent="0.2">
      <c r="A4686" s="169">
        <v>42929.249999896783</v>
      </c>
      <c r="B4686" s="172">
        <v>25953.835028614569</v>
      </c>
      <c r="C4686">
        <f t="shared" si="74"/>
        <v>7</v>
      </c>
      <c r="D4686"/>
    </row>
    <row r="4687" spans="1:4" ht="16" x14ac:dyDescent="0.2">
      <c r="A4687" s="168">
        <v>42929.291666563448</v>
      </c>
      <c r="B4687" s="171">
        <v>27136.061330258417</v>
      </c>
      <c r="C4687">
        <f t="shared" si="74"/>
        <v>7</v>
      </c>
      <c r="D4687"/>
    </row>
    <row r="4688" spans="1:4" ht="16" x14ac:dyDescent="0.2">
      <c r="A4688" s="169">
        <v>42929.333333230112</v>
      </c>
      <c r="B4688" s="172">
        <v>28646.828636584662</v>
      </c>
      <c r="C4688">
        <f t="shared" si="74"/>
        <v>7</v>
      </c>
      <c r="D4688"/>
    </row>
    <row r="4689" spans="1:4" ht="16" x14ac:dyDescent="0.2">
      <c r="A4689" s="168">
        <v>42929.374999896776</v>
      </c>
      <c r="B4689" s="171">
        <v>29855.814020811602</v>
      </c>
      <c r="C4689">
        <f t="shared" si="74"/>
        <v>7</v>
      </c>
      <c r="D4689"/>
    </row>
    <row r="4690" spans="1:4" ht="16" x14ac:dyDescent="0.2">
      <c r="A4690" s="169">
        <v>42929.41666656344</v>
      </c>
      <c r="B4690" s="172">
        <v>31557.239947326143</v>
      </c>
      <c r="C4690">
        <f t="shared" si="74"/>
        <v>7</v>
      </c>
      <c r="D4690"/>
    </row>
    <row r="4691" spans="1:4" ht="16" x14ac:dyDescent="0.2">
      <c r="A4691" s="168">
        <v>42929.458333230104</v>
      </c>
      <c r="B4691" s="171">
        <v>33001.909097609008</v>
      </c>
      <c r="C4691">
        <f t="shared" si="74"/>
        <v>7</v>
      </c>
      <c r="D4691"/>
    </row>
    <row r="4692" spans="1:4" ht="16" x14ac:dyDescent="0.2">
      <c r="A4692" s="169">
        <v>42929.499999896769</v>
      </c>
      <c r="B4692" s="172">
        <v>33998.23216834676</v>
      </c>
      <c r="C4692">
        <f t="shared" si="74"/>
        <v>7</v>
      </c>
      <c r="D4692"/>
    </row>
    <row r="4693" spans="1:4" ht="16" x14ac:dyDescent="0.2">
      <c r="A4693" s="168">
        <v>42929.541666563433</v>
      </c>
      <c r="B4693" s="171">
        <v>35064.925956117215</v>
      </c>
      <c r="C4693">
        <f t="shared" si="74"/>
        <v>7</v>
      </c>
      <c r="D4693"/>
    </row>
    <row r="4694" spans="1:4" ht="16" x14ac:dyDescent="0.2">
      <c r="A4694" s="169">
        <v>42929.583333230097</v>
      </c>
      <c r="B4694" s="172">
        <v>36773.652466139327</v>
      </c>
      <c r="C4694">
        <f t="shared" si="74"/>
        <v>7</v>
      </c>
      <c r="D4694"/>
    </row>
    <row r="4695" spans="1:4" ht="16" x14ac:dyDescent="0.2">
      <c r="A4695" s="168">
        <v>42929.624999896761</v>
      </c>
      <c r="B4695" s="171">
        <v>38257.53080246743</v>
      </c>
      <c r="C4695">
        <f t="shared" si="74"/>
        <v>7</v>
      </c>
      <c r="D4695"/>
    </row>
    <row r="4696" spans="1:4" ht="16" x14ac:dyDescent="0.2">
      <c r="A4696" s="169">
        <v>42929.666666563426</v>
      </c>
      <c r="B4696" s="172">
        <v>39704.092713816019</v>
      </c>
      <c r="C4696">
        <f t="shared" si="74"/>
        <v>7</v>
      </c>
      <c r="D4696"/>
    </row>
    <row r="4697" spans="1:4" ht="16" x14ac:dyDescent="0.2">
      <c r="A4697" s="168">
        <v>42929.70833323009</v>
      </c>
      <c r="B4697" s="171">
        <v>40621.749838121861</v>
      </c>
      <c r="C4697">
        <f t="shared" si="74"/>
        <v>7</v>
      </c>
      <c r="D4697"/>
    </row>
    <row r="4698" spans="1:4" ht="16" x14ac:dyDescent="0.2">
      <c r="A4698" s="169">
        <v>42929.749999896754</v>
      </c>
      <c r="B4698" s="172">
        <v>40735.661107631888</v>
      </c>
      <c r="C4698">
        <f t="shared" si="74"/>
        <v>7</v>
      </c>
      <c r="D4698"/>
    </row>
    <row r="4699" spans="1:4" ht="16" x14ac:dyDescent="0.2">
      <c r="A4699" s="168">
        <v>42929.791666563418</v>
      </c>
      <c r="B4699" s="171">
        <v>40233.262707619004</v>
      </c>
      <c r="C4699">
        <f t="shared" si="74"/>
        <v>7</v>
      </c>
      <c r="D4699"/>
    </row>
    <row r="4700" spans="1:4" ht="16" x14ac:dyDescent="0.2">
      <c r="A4700" s="169">
        <v>42929.833333230083</v>
      </c>
      <c r="B4700" s="172">
        <v>38954.47354364155</v>
      </c>
      <c r="C4700">
        <f t="shared" si="74"/>
        <v>7</v>
      </c>
      <c r="D4700"/>
    </row>
    <row r="4701" spans="1:4" ht="16" x14ac:dyDescent="0.2">
      <c r="A4701" s="168">
        <v>42929.874999896747</v>
      </c>
      <c r="B4701" s="171">
        <v>37798.509497260318</v>
      </c>
      <c r="C4701">
        <f t="shared" si="74"/>
        <v>7</v>
      </c>
      <c r="D4701"/>
    </row>
    <row r="4702" spans="1:4" ht="16" x14ac:dyDescent="0.2">
      <c r="A4702" s="169">
        <v>42929.916666563411</v>
      </c>
      <c r="B4702" s="172">
        <v>36096.475973033244</v>
      </c>
      <c r="C4702">
        <f t="shared" si="74"/>
        <v>7</v>
      </c>
      <c r="D4702"/>
    </row>
    <row r="4703" spans="1:4" ht="16" x14ac:dyDescent="0.2">
      <c r="A4703" s="168">
        <v>42929.958333230075</v>
      </c>
      <c r="B4703" s="171">
        <v>32853.909482546267</v>
      </c>
      <c r="C4703">
        <f t="shared" si="74"/>
        <v>7</v>
      </c>
      <c r="D4703"/>
    </row>
    <row r="4704" spans="1:4" ht="16" x14ac:dyDescent="0.2">
      <c r="A4704" s="169">
        <v>42929.99999989674</v>
      </c>
      <c r="B4704" s="172">
        <v>29926.174580741234</v>
      </c>
      <c r="C4704">
        <f t="shared" si="74"/>
        <v>7</v>
      </c>
      <c r="D4704"/>
    </row>
    <row r="4705" spans="1:4" ht="16" x14ac:dyDescent="0.2">
      <c r="A4705" s="168">
        <v>42930.041666563404</v>
      </c>
      <c r="B4705" s="171">
        <v>27590.247201819933</v>
      </c>
      <c r="C4705">
        <f t="shared" si="74"/>
        <v>7</v>
      </c>
      <c r="D4705"/>
    </row>
    <row r="4706" spans="1:4" ht="16" x14ac:dyDescent="0.2">
      <c r="A4706" s="169">
        <v>42930.083333230068</v>
      </c>
      <c r="B4706" s="172">
        <v>26047.930651853905</v>
      </c>
      <c r="C4706">
        <f t="shared" si="74"/>
        <v>7</v>
      </c>
      <c r="D4706"/>
    </row>
    <row r="4707" spans="1:4" ht="16" x14ac:dyDescent="0.2">
      <c r="A4707" s="168">
        <v>42930.124999896732</v>
      </c>
      <c r="B4707" s="171">
        <v>25153.822480726547</v>
      </c>
      <c r="C4707">
        <f t="shared" si="74"/>
        <v>7</v>
      </c>
      <c r="D4707"/>
    </row>
    <row r="4708" spans="1:4" ht="16" x14ac:dyDescent="0.2">
      <c r="A4708" s="169">
        <v>42930.166666563397</v>
      </c>
      <c r="B4708" s="172">
        <v>24597.910306054328</v>
      </c>
      <c r="C4708">
        <f t="shared" si="74"/>
        <v>7</v>
      </c>
      <c r="D4708"/>
    </row>
    <row r="4709" spans="1:4" ht="16" x14ac:dyDescent="0.2">
      <c r="A4709" s="168">
        <v>42930.208333230061</v>
      </c>
      <c r="B4709" s="171">
        <v>24759.006005421645</v>
      </c>
      <c r="C4709">
        <f t="shared" si="74"/>
        <v>7</v>
      </c>
      <c r="D4709"/>
    </row>
    <row r="4710" spans="1:4" ht="16" x14ac:dyDescent="0.2">
      <c r="A4710" s="169">
        <v>42930.249999896725</v>
      </c>
      <c r="B4710" s="172">
        <v>25733.555377017343</v>
      </c>
      <c r="C4710">
        <f t="shared" si="74"/>
        <v>7</v>
      </c>
      <c r="D4710"/>
    </row>
    <row r="4711" spans="1:4" ht="16" x14ac:dyDescent="0.2">
      <c r="A4711" s="168">
        <v>42930.291666563389</v>
      </c>
      <c r="B4711" s="171">
        <v>26878.276850508668</v>
      </c>
      <c r="C4711">
        <f t="shared" si="74"/>
        <v>7</v>
      </c>
      <c r="D4711"/>
    </row>
    <row r="4712" spans="1:4" ht="16" x14ac:dyDescent="0.2">
      <c r="A4712" s="169">
        <v>42930.333333230054</v>
      </c>
      <c r="B4712" s="172">
        <v>28375.358435516107</v>
      </c>
      <c r="C4712">
        <f t="shared" si="74"/>
        <v>7</v>
      </c>
      <c r="D4712"/>
    </row>
    <row r="4713" spans="1:4" ht="16" x14ac:dyDescent="0.2">
      <c r="A4713" s="168">
        <v>42930.374999896718</v>
      </c>
      <c r="B4713" s="171">
        <v>29924.853019790069</v>
      </c>
      <c r="C4713">
        <f t="shared" si="74"/>
        <v>7</v>
      </c>
      <c r="D4713"/>
    </row>
    <row r="4714" spans="1:4" ht="16" x14ac:dyDescent="0.2">
      <c r="A4714" s="169">
        <v>42930.416666563382</v>
      </c>
      <c r="B4714" s="172">
        <v>31173.97820668737</v>
      </c>
      <c r="C4714">
        <f t="shared" si="74"/>
        <v>7</v>
      </c>
      <c r="D4714"/>
    </row>
    <row r="4715" spans="1:4" ht="16" x14ac:dyDescent="0.2">
      <c r="A4715" s="168">
        <v>42930.458333230046</v>
      </c>
      <c r="B4715" s="171">
        <v>32628.949913159933</v>
      </c>
      <c r="C4715">
        <f t="shared" si="74"/>
        <v>7</v>
      </c>
      <c r="D4715"/>
    </row>
    <row r="4716" spans="1:4" ht="16" x14ac:dyDescent="0.2">
      <c r="A4716" s="169">
        <v>42930.499999896711</v>
      </c>
      <c r="B4716" s="172">
        <v>34012.203202512283</v>
      </c>
      <c r="C4716">
        <f t="shared" si="74"/>
        <v>7</v>
      </c>
      <c r="D4716"/>
    </row>
    <row r="4717" spans="1:4" ht="16" x14ac:dyDescent="0.2">
      <c r="A4717" s="168">
        <v>42930.541666563375</v>
      </c>
      <c r="B4717" s="171">
        <v>35165.972793223722</v>
      </c>
      <c r="C4717">
        <f t="shared" si="74"/>
        <v>7</v>
      </c>
      <c r="D4717"/>
    </row>
    <row r="4718" spans="1:4" ht="16" x14ac:dyDescent="0.2">
      <c r="A4718" s="169">
        <v>42930.583333230039</v>
      </c>
      <c r="B4718" s="172">
        <v>36345.983588903327</v>
      </c>
      <c r="C4718">
        <f t="shared" si="74"/>
        <v>7</v>
      </c>
      <c r="D4718"/>
    </row>
    <row r="4719" spans="1:4" ht="16" x14ac:dyDescent="0.2">
      <c r="A4719" s="168">
        <v>42930.624999896703</v>
      </c>
      <c r="B4719" s="171">
        <v>37928.486428074175</v>
      </c>
      <c r="C4719">
        <f t="shared" si="74"/>
        <v>7</v>
      </c>
      <c r="D4719"/>
    </row>
    <row r="4720" spans="1:4" ht="16" x14ac:dyDescent="0.2">
      <c r="A4720" s="169">
        <v>42930.666666563367</v>
      </c>
      <c r="B4720" s="172">
        <v>39245.935696401444</v>
      </c>
      <c r="C4720">
        <f t="shared" si="74"/>
        <v>7</v>
      </c>
      <c r="D4720"/>
    </row>
    <row r="4721" spans="1:4" ht="16" x14ac:dyDescent="0.2">
      <c r="A4721" s="168">
        <v>42930.708333230032</v>
      </c>
      <c r="B4721" s="171">
        <v>40329.893001250079</v>
      </c>
      <c r="C4721">
        <f t="shared" si="74"/>
        <v>7</v>
      </c>
      <c r="D4721"/>
    </row>
    <row r="4722" spans="1:4" ht="16" x14ac:dyDescent="0.2">
      <c r="A4722" s="169">
        <v>42930.749999896696</v>
      </c>
      <c r="B4722" s="172">
        <v>40627.501877259499</v>
      </c>
      <c r="C4722">
        <f t="shared" ref="C4722:C4785" si="75">MONTH(A4722)</f>
        <v>7</v>
      </c>
      <c r="D4722"/>
    </row>
    <row r="4723" spans="1:4" ht="16" x14ac:dyDescent="0.2">
      <c r="A4723" s="168">
        <v>42930.79166656336</v>
      </c>
      <c r="B4723" s="171">
        <v>40221.576251925442</v>
      </c>
      <c r="C4723">
        <f t="shared" si="75"/>
        <v>7</v>
      </c>
      <c r="D4723"/>
    </row>
    <row r="4724" spans="1:4" ht="16" x14ac:dyDescent="0.2">
      <c r="A4724" s="169">
        <v>42930.833333230024</v>
      </c>
      <c r="B4724" s="172">
        <v>38879.688203127451</v>
      </c>
      <c r="C4724">
        <f t="shared" si="75"/>
        <v>7</v>
      </c>
      <c r="D4724"/>
    </row>
    <row r="4725" spans="1:4" ht="16" x14ac:dyDescent="0.2">
      <c r="A4725" s="168">
        <v>42930.874999896689</v>
      </c>
      <c r="B4725" s="171">
        <v>37646.712047396053</v>
      </c>
      <c r="C4725">
        <f t="shared" si="75"/>
        <v>7</v>
      </c>
      <c r="D4725"/>
    </row>
    <row r="4726" spans="1:4" ht="16" x14ac:dyDescent="0.2">
      <c r="A4726" s="169">
        <v>42930.916666563353</v>
      </c>
      <c r="B4726" s="172">
        <v>35977.898573914965</v>
      </c>
      <c r="C4726">
        <f t="shared" si="75"/>
        <v>7</v>
      </c>
      <c r="D4726"/>
    </row>
    <row r="4727" spans="1:4" ht="16" x14ac:dyDescent="0.2">
      <c r="A4727" s="168">
        <v>42930.958333230017</v>
      </c>
      <c r="B4727" s="171">
        <v>33012.123878325074</v>
      </c>
      <c r="C4727">
        <f t="shared" si="75"/>
        <v>7</v>
      </c>
      <c r="D4727"/>
    </row>
    <row r="4728" spans="1:4" ht="16" x14ac:dyDescent="0.2">
      <c r="A4728" s="169">
        <v>42930.999999896681</v>
      </c>
      <c r="B4728" s="172">
        <v>30289.070288383722</v>
      </c>
      <c r="C4728">
        <f t="shared" si="75"/>
        <v>7</v>
      </c>
      <c r="D4728"/>
    </row>
    <row r="4729" spans="1:4" ht="16" x14ac:dyDescent="0.2">
      <c r="A4729" s="168">
        <v>42931.041666563346</v>
      </c>
      <c r="B4729" s="171">
        <v>27911.411924290565</v>
      </c>
      <c r="C4729">
        <f t="shared" si="75"/>
        <v>7</v>
      </c>
      <c r="D4729"/>
    </row>
    <row r="4730" spans="1:4" ht="16" x14ac:dyDescent="0.2">
      <c r="A4730" s="169">
        <v>42931.08333323001</v>
      </c>
      <c r="B4730" s="172">
        <v>26351.958769217355</v>
      </c>
      <c r="C4730">
        <f t="shared" si="75"/>
        <v>7</v>
      </c>
      <c r="D4730"/>
    </row>
    <row r="4731" spans="1:4" ht="16" x14ac:dyDescent="0.2">
      <c r="A4731" s="168">
        <v>42931.124999896674</v>
      </c>
      <c r="B4731" s="171">
        <v>25203.693887619684</v>
      </c>
      <c r="C4731">
        <f t="shared" si="75"/>
        <v>7</v>
      </c>
      <c r="D4731"/>
    </row>
    <row r="4732" spans="1:4" ht="16" x14ac:dyDescent="0.2">
      <c r="A4732" s="169">
        <v>42931.166666563338</v>
      </c>
      <c r="B4732" s="172">
        <v>24379.92996018409</v>
      </c>
      <c r="C4732">
        <f t="shared" si="75"/>
        <v>7</v>
      </c>
      <c r="D4732"/>
    </row>
    <row r="4733" spans="1:4" ht="16" x14ac:dyDescent="0.2">
      <c r="A4733" s="168">
        <v>42931.208333230003</v>
      </c>
      <c r="B4733" s="171">
        <v>24141.533451825075</v>
      </c>
      <c r="C4733">
        <f t="shared" si="75"/>
        <v>7</v>
      </c>
      <c r="D4733"/>
    </row>
    <row r="4734" spans="1:4" ht="16" x14ac:dyDescent="0.2">
      <c r="A4734" s="169">
        <v>42931.249999896667</v>
      </c>
      <c r="B4734" s="172">
        <v>24322.074569100812</v>
      </c>
      <c r="C4734">
        <f t="shared" si="75"/>
        <v>7</v>
      </c>
      <c r="D4734"/>
    </row>
    <row r="4735" spans="1:4" ht="16" x14ac:dyDescent="0.2">
      <c r="A4735" s="168">
        <v>42931.291666563331</v>
      </c>
      <c r="B4735" s="171">
        <v>24761.316714032484</v>
      </c>
      <c r="C4735">
        <f t="shared" si="75"/>
        <v>7</v>
      </c>
      <c r="D4735"/>
    </row>
    <row r="4736" spans="1:4" ht="16" x14ac:dyDescent="0.2">
      <c r="A4736" s="169">
        <v>42931.333333229995</v>
      </c>
      <c r="B4736" s="172">
        <v>25640.972219275667</v>
      </c>
      <c r="C4736">
        <f t="shared" si="75"/>
        <v>7</v>
      </c>
      <c r="D4736"/>
    </row>
    <row r="4737" spans="1:4" ht="16" x14ac:dyDescent="0.2">
      <c r="A4737" s="168">
        <v>42931.37499989666</v>
      </c>
      <c r="B4737" s="171">
        <v>27006.329554435561</v>
      </c>
      <c r="C4737">
        <f t="shared" si="75"/>
        <v>7</v>
      </c>
      <c r="D4737"/>
    </row>
    <row r="4738" spans="1:4" ht="16" x14ac:dyDescent="0.2">
      <c r="A4738" s="169">
        <v>42931.416666563324</v>
      </c>
      <c r="B4738" s="172">
        <v>28537.780144524459</v>
      </c>
      <c r="C4738">
        <f t="shared" si="75"/>
        <v>7</v>
      </c>
      <c r="D4738"/>
    </row>
    <row r="4739" spans="1:4" ht="16" x14ac:dyDescent="0.2">
      <c r="A4739" s="168">
        <v>42931.458333229988</v>
      </c>
      <c r="B4739" s="171">
        <v>30318.719923913792</v>
      </c>
      <c r="C4739">
        <f t="shared" si="75"/>
        <v>7</v>
      </c>
      <c r="D4739"/>
    </row>
    <row r="4740" spans="1:4" ht="16" x14ac:dyDescent="0.2">
      <c r="A4740" s="169">
        <v>42931.499999896652</v>
      </c>
      <c r="B4740" s="172">
        <v>32136.788856623636</v>
      </c>
      <c r="C4740">
        <f t="shared" si="75"/>
        <v>7</v>
      </c>
      <c r="D4740"/>
    </row>
    <row r="4741" spans="1:4" ht="16" x14ac:dyDescent="0.2">
      <c r="A4741" s="168">
        <v>42931.541666563317</v>
      </c>
      <c r="B4741" s="171">
        <v>33705.316069040433</v>
      </c>
      <c r="C4741">
        <f t="shared" si="75"/>
        <v>7</v>
      </c>
      <c r="D4741"/>
    </row>
    <row r="4742" spans="1:4" ht="16" x14ac:dyDescent="0.2">
      <c r="A4742" s="169">
        <v>42931.583333229981</v>
      </c>
      <c r="B4742" s="172">
        <v>35167.761546749884</v>
      </c>
      <c r="C4742">
        <f t="shared" si="75"/>
        <v>7</v>
      </c>
      <c r="D4742"/>
    </row>
    <row r="4743" spans="1:4" ht="16" x14ac:dyDescent="0.2">
      <c r="A4743" s="168">
        <v>42931.624999896645</v>
      </c>
      <c r="B4743" s="171">
        <v>36728.555164802652</v>
      </c>
      <c r="C4743">
        <f t="shared" si="75"/>
        <v>7</v>
      </c>
      <c r="D4743"/>
    </row>
    <row r="4744" spans="1:4" ht="16" x14ac:dyDescent="0.2">
      <c r="A4744" s="169">
        <v>42931.666666563309</v>
      </c>
      <c r="B4744" s="172">
        <v>38042.104751492756</v>
      </c>
      <c r="C4744">
        <f t="shared" si="75"/>
        <v>7</v>
      </c>
      <c r="D4744"/>
    </row>
    <row r="4745" spans="1:4" ht="16" x14ac:dyDescent="0.2">
      <c r="A4745" s="168">
        <v>42931.708333229974</v>
      </c>
      <c r="B4745" s="171">
        <v>38937.076357656355</v>
      </c>
      <c r="C4745">
        <f t="shared" si="75"/>
        <v>7</v>
      </c>
      <c r="D4745"/>
    </row>
    <row r="4746" spans="1:4" ht="16" x14ac:dyDescent="0.2">
      <c r="A4746" s="169">
        <v>42931.749999896638</v>
      </c>
      <c r="B4746" s="172">
        <v>39249.562321540187</v>
      </c>
      <c r="C4746">
        <f t="shared" si="75"/>
        <v>7</v>
      </c>
      <c r="D4746"/>
    </row>
    <row r="4747" spans="1:4" ht="16" x14ac:dyDescent="0.2">
      <c r="A4747" s="168">
        <v>42931.791666563302</v>
      </c>
      <c r="B4747" s="171">
        <v>39107.745310898637</v>
      </c>
      <c r="C4747">
        <f t="shared" si="75"/>
        <v>7</v>
      </c>
      <c r="D4747"/>
    </row>
    <row r="4748" spans="1:4" ht="16" x14ac:dyDescent="0.2">
      <c r="A4748" s="169">
        <v>42931.833333229966</v>
      </c>
      <c r="B4748" s="172">
        <v>37955.435001714475</v>
      </c>
      <c r="C4748">
        <f t="shared" si="75"/>
        <v>7</v>
      </c>
      <c r="D4748"/>
    </row>
    <row r="4749" spans="1:4" ht="16" x14ac:dyDescent="0.2">
      <c r="A4749" s="168">
        <v>42931.87499989663</v>
      </c>
      <c r="B4749" s="171">
        <v>37044.045275613353</v>
      </c>
      <c r="C4749">
        <f t="shared" si="75"/>
        <v>7</v>
      </c>
      <c r="D4749"/>
    </row>
    <row r="4750" spans="1:4" ht="16" x14ac:dyDescent="0.2">
      <c r="A4750" s="169">
        <v>42931.916666563295</v>
      </c>
      <c r="B4750" s="172">
        <v>35703.231027575945</v>
      </c>
      <c r="C4750">
        <f t="shared" si="75"/>
        <v>7</v>
      </c>
      <c r="D4750"/>
    </row>
    <row r="4751" spans="1:4" ht="16" x14ac:dyDescent="0.2">
      <c r="A4751" s="168">
        <v>42931.958333229959</v>
      </c>
      <c r="B4751" s="171">
        <v>32998.825032787041</v>
      </c>
      <c r="C4751">
        <f t="shared" si="75"/>
        <v>7</v>
      </c>
      <c r="D4751"/>
    </row>
    <row r="4752" spans="1:4" ht="16" x14ac:dyDescent="0.2">
      <c r="A4752" s="169">
        <v>42931.999999896623</v>
      </c>
      <c r="B4752" s="172">
        <v>30406.255572949158</v>
      </c>
      <c r="C4752">
        <f t="shared" si="75"/>
        <v>7</v>
      </c>
      <c r="D4752"/>
    </row>
    <row r="4753" spans="1:4" ht="16" x14ac:dyDescent="0.2">
      <c r="A4753" s="168">
        <v>42932.041666563287</v>
      </c>
      <c r="B4753" s="171">
        <v>28219.843973087816</v>
      </c>
      <c r="C4753">
        <f t="shared" si="75"/>
        <v>7</v>
      </c>
      <c r="D4753"/>
    </row>
    <row r="4754" spans="1:4" ht="16" x14ac:dyDescent="0.2">
      <c r="A4754" s="169">
        <v>42932.083333229952</v>
      </c>
      <c r="B4754" s="172">
        <v>26605.982752631058</v>
      </c>
      <c r="C4754">
        <f t="shared" si="75"/>
        <v>7</v>
      </c>
      <c r="D4754"/>
    </row>
    <row r="4755" spans="1:4" ht="16" x14ac:dyDescent="0.2">
      <c r="A4755" s="168">
        <v>42932.124999896616</v>
      </c>
      <c r="B4755" s="171">
        <v>25464.581024100244</v>
      </c>
      <c r="C4755">
        <f t="shared" si="75"/>
        <v>7</v>
      </c>
      <c r="D4755"/>
    </row>
    <row r="4756" spans="1:4" ht="16" x14ac:dyDescent="0.2">
      <c r="A4756" s="169">
        <v>42932.16666656328</v>
      </c>
      <c r="B4756" s="172">
        <v>24821.399099553466</v>
      </c>
      <c r="C4756">
        <f t="shared" si="75"/>
        <v>7</v>
      </c>
      <c r="D4756"/>
    </row>
    <row r="4757" spans="1:4" ht="16" x14ac:dyDescent="0.2">
      <c r="A4757" s="168">
        <v>42932.208333229944</v>
      </c>
      <c r="B4757" s="171">
        <v>24409.08457668855</v>
      </c>
      <c r="C4757">
        <f t="shared" si="75"/>
        <v>7</v>
      </c>
      <c r="D4757"/>
    </row>
    <row r="4758" spans="1:4" ht="16" x14ac:dyDescent="0.2">
      <c r="A4758" s="169">
        <v>42932.249999896609</v>
      </c>
      <c r="B4758" s="172">
        <v>24277.153524738726</v>
      </c>
      <c r="C4758">
        <f t="shared" si="75"/>
        <v>7</v>
      </c>
      <c r="D4758"/>
    </row>
    <row r="4759" spans="1:4" ht="16" x14ac:dyDescent="0.2">
      <c r="A4759" s="168">
        <v>42932.291666563273</v>
      </c>
      <c r="B4759" s="171">
        <v>23957.984438156833</v>
      </c>
      <c r="C4759">
        <f t="shared" si="75"/>
        <v>7</v>
      </c>
      <c r="D4759"/>
    </row>
    <row r="4760" spans="1:4" ht="16" x14ac:dyDescent="0.2">
      <c r="A4760" s="169">
        <v>42932.333333229937</v>
      </c>
      <c r="B4760" s="172">
        <v>24691.653416619938</v>
      </c>
      <c r="C4760">
        <f t="shared" si="75"/>
        <v>7</v>
      </c>
      <c r="D4760"/>
    </row>
    <row r="4761" spans="1:4" ht="16" x14ac:dyDescent="0.2">
      <c r="A4761" s="168">
        <v>42932.374999896601</v>
      </c>
      <c r="B4761" s="171">
        <v>26025.600198229618</v>
      </c>
      <c r="C4761">
        <f t="shared" si="75"/>
        <v>7</v>
      </c>
      <c r="D4761"/>
    </row>
    <row r="4762" spans="1:4" ht="16" x14ac:dyDescent="0.2">
      <c r="A4762" s="169">
        <v>42932.416666563266</v>
      </c>
      <c r="B4762" s="172">
        <v>27756.115186987867</v>
      </c>
      <c r="C4762">
        <f t="shared" si="75"/>
        <v>7</v>
      </c>
      <c r="D4762"/>
    </row>
    <row r="4763" spans="1:4" ht="16" x14ac:dyDescent="0.2">
      <c r="A4763" s="168">
        <v>42932.45833322993</v>
      </c>
      <c r="B4763" s="171">
        <v>29813.552003733384</v>
      </c>
      <c r="C4763">
        <f t="shared" si="75"/>
        <v>7</v>
      </c>
      <c r="D4763"/>
    </row>
    <row r="4764" spans="1:4" ht="16" x14ac:dyDescent="0.2">
      <c r="A4764" s="169">
        <v>42932.499999896594</v>
      </c>
      <c r="B4764" s="172">
        <v>31848.814328810513</v>
      </c>
      <c r="C4764">
        <f t="shared" si="75"/>
        <v>7</v>
      </c>
      <c r="D4764"/>
    </row>
    <row r="4765" spans="1:4" ht="16" x14ac:dyDescent="0.2">
      <c r="A4765" s="168">
        <v>42932.541666563258</v>
      </c>
      <c r="B4765" s="171">
        <v>33570.937954933244</v>
      </c>
      <c r="C4765">
        <f t="shared" si="75"/>
        <v>7</v>
      </c>
      <c r="D4765"/>
    </row>
    <row r="4766" spans="1:4" ht="16" x14ac:dyDescent="0.2">
      <c r="A4766" s="169">
        <v>42932.583333229923</v>
      </c>
      <c r="B4766" s="172">
        <v>34987.03355495393</v>
      </c>
      <c r="C4766">
        <f t="shared" si="75"/>
        <v>7</v>
      </c>
      <c r="D4766"/>
    </row>
    <row r="4767" spans="1:4" ht="16" x14ac:dyDescent="0.2">
      <c r="A4767" s="168">
        <v>42932.624999896587</v>
      </c>
      <c r="B4767" s="171">
        <v>36492.666542948253</v>
      </c>
      <c r="C4767">
        <f t="shared" si="75"/>
        <v>7</v>
      </c>
      <c r="D4767"/>
    </row>
    <row r="4768" spans="1:4" ht="16" x14ac:dyDescent="0.2">
      <c r="A4768" s="169">
        <v>42932.666666563251</v>
      </c>
      <c r="B4768" s="172">
        <v>37861.229161502633</v>
      </c>
      <c r="C4768">
        <f t="shared" si="75"/>
        <v>7</v>
      </c>
      <c r="D4768"/>
    </row>
    <row r="4769" spans="1:4" ht="16" x14ac:dyDescent="0.2">
      <c r="A4769" s="168">
        <v>42932.708333229915</v>
      </c>
      <c r="B4769" s="171">
        <v>39131.016658246386</v>
      </c>
      <c r="C4769">
        <f t="shared" si="75"/>
        <v>7</v>
      </c>
      <c r="D4769"/>
    </row>
    <row r="4770" spans="1:4" ht="16" x14ac:dyDescent="0.2">
      <c r="A4770" s="169">
        <v>42932.74999989658</v>
      </c>
      <c r="B4770" s="172">
        <v>39734.957838366361</v>
      </c>
      <c r="C4770">
        <f t="shared" si="75"/>
        <v>7</v>
      </c>
      <c r="D4770"/>
    </row>
    <row r="4771" spans="1:4" ht="16" x14ac:dyDescent="0.2">
      <c r="A4771" s="168">
        <v>42932.791666563244</v>
      </c>
      <c r="B4771" s="171">
        <v>39747.236008930173</v>
      </c>
      <c r="C4771">
        <f t="shared" si="75"/>
        <v>7</v>
      </c>
      <c r="D4771"/>
    </row>
    <row r="4772" spans="1:4" ht="16" x14ac:dyDescent="0.2">
      <c r="A4772" s="169">
        <v>42932.833333229908</v>
      </c>
      <c r="B4772" s="172">
        <v>38742.808881710152</v>
      </c>
      <c r="C4772">
        <f t="shared" si="75"/>
        <v>7</v>
      </c>
      <c r="D4772"/>
    </row>
    <row r="4773" spans="1:4" ht="16" x14ac:dyDescent="0.2">
      <c r="A4773" s="168">
        <v>42932.874999896572</v>
      </c>
      <c r="B4773" s="171">
        <v>37764.066277113954</v>
      </c>
      <c r="C4773">
        <f t="shared" si="75"/>
        <v>7</v>
      </c>
      <c r="D4773"/>
    </row>
    <row r="4774" spans="1:4" ht="16" x14ac:dyDescent="0.2">
      <c r="A4774" s="169">
        <v>42932.916666563237</v>
      </c>
      <c r="B4774" s="172">
        <v>36312.088373637962</v>
      </c>
      <c r="C4774">
        <f t="shared" si="75"/>
        <v>7</v>
      </c>
      <c r="D4774"/>
    </row>
    <row r="4775" spans="1:4" ht="16" x14ac:dyDescent="0.2">
      <c r="A4775" s="168">
        <v>42932.958333229901</v>
      </c>
      <c r="B4775" s="171">
        <v>33201.145846486819</v>
      </c>
      <c r="C4775">
        <f t="shared" si="75"/>
        <v>7</v>
      </c>
      <c r="D4775"/>
    </row>
    <row r="4776" spans="1:4" ht="16" x14ac:dyDescent="0.2">
      <c r="A4776" s="169">
        <v>42932.999999896565</v>
      </c>
      <c r="B4776" s="172">
        <v>30131.619789001965</v>
      </c>
      <c r="C4776">
        <f t="shared" si="75"/>
        <v>7</v>
      </c>
      <c r="D4776"/>
    </row>
    <row r="4777" spans="1:4" ht="16" x14ac:dyDescent="0.2">
      <c r="A4777" s="168">
        <v>42933.041666563229</v>
      </c>
      <c r="B4777" s="171">
        <v>27925.723836076922</v>
      </c>
      <c r="C4777">
        <f t="shared" si="75"/>
        <v>7</v>
      </c>
      <c r="D4777"/>
    </row>
    <row r="4778" spans="1:4" ht="16" x14ac:dyDescent="0.2">
      <c r="A4778" s="169">
        <v>42933.083333229893</v>
      </c>
      <c r="B4778" s="172">
        <v>26278.140494307951</v>
      </c>
      <c r="C4778">
        <f t="shared" si="75"/>
        <v>7</v>
      </c>
      <c r="D4778"/>
    </row>
    <row r="4779" spans="1:4" ht="16" x14ac:dyDescent="0.2">
      <c r="A4779" s="168">
        <v>42933.124999896558</v>
      </c>
      <c r="B4779" s="171">
        <v>25545.668685626621</v>
      </c>
      <c r="C4779">
        <f t="shared" si="75"/>
        <v>7</v>
      </c>
      <c r="D4779"/>
    </row>
    <row r="4780" spans="1:4" ht="16" x14ac:dyDescent="0.2">
      <c r="A4780" s="169">
        <v>42933.166666563222</v>
      </c>
      <c r="B4780" s="172">
        <v>25029.753248015459</v>
      </c>
      <c r="C4780">
        <f t="shared" si="75"/>
        <v>7</v>
      </c>
      <c r="D4780"/>
    </row>
    <row r="4781" spans="1:4" ht="16" x14ac:dyDescent="0.2">
      <c r="A4781" s="168">
        <v>42933.208333229886</v>
      </c>
      <c r="B4781" s="171">
        <v>25225.006246424004</v>
      </c>
      <c r="C4781">
        <f t="shared" si="75"/>
        <v>7</v>
      </c>
      <c r="D4781"/>
    </row>
    <row r="4782" spans="1:4" ht="16" x14ac:dyDescent="0.2">
      <c r="A4782" s="169">
        <v>42933.24999989655</v>
      </c>
      <c r="B4782" s="172">
        <v>26348.900615184539</v>
      </c>
      <c r="C4782">
        <f t="shared" si="75"/>
        <v>7</v>
      </c>
      <c r="D4782"/>
    </row>
    <row r="4783" spans="1:4" ht="16" x14ac:dyDescent="0.2">
      <c r="A4783" s="168">
        <v>42933.291666563215</v>
      </c>
      <c r="B4783" s="171">
        <v>27678.801475596716</v>
      </c>
      <c r="C4783">
        <f t="shared" si="75"/>
        <v>7</v>
      </c>
      <c r="D4783"/>
    </row>
    <row r="4784" spans="1:4" ht="16" x14ac:dyDescent="0.2">
      <c r="A4784" s="169">
        <v>42933.333333229879</v>
      </c>
      <c r="B4784" s="172">
        <v>29573.968826969201</v>
      </c>
      <c r="C4784">
        <f t="shared" si="75"/>
        <v>7</v>
      </c>
      <c r="D4784"/>
    </row>
    <row r="4785" spans="1:4" ht="16" x14ac:dyDescent="0.2">
      <c r="A4785" s="168">
        <v>42933.374999896543</v>
      </c>
      <c r="B4785" s="171">
        <v>31303.820275195027</v>
      </c>
      <c r="C4785">
        <f t="shared" si="75"/>
        <v>7</v>
      </c>
      <c r="D4785"/>
    </row>
    <row r="4786" spans="1:4" ht="16" x14ac:dyDescent="0.2">
      <c r="A4786" s="169">
        <v>42933.416666563207</v>
      </c>
      <c r="B4786" s="172">
        <v>32803.093644110129</v>
      </c>
      <c r="C4786">
        <f t="shared" ref="C4786:C4849" si="76">MONTH(A4786)</f>
        <v>7</v>
      </c>
      <c r="D4786"/>
    </row>
    <row r="4787" spans="1:4" ht="16" x14ac:dyDescent="0.2">
      <c r="A4787" s="168">
        <v>42933.458333229872</v>
      </c>
      <c r="B4787" s="171">
        <v>34573.222591426173</v>
      </c>
      <c r="C4787">
        <f t="shared" si="76"/>
        <v>7</v>
      </c>
      <c r="D4787"/>
    </row>
    <row r="4788" spans="1:4" ht="16" x14ac:dyDescent="0.2">
      <c r="A4788" s="169">
        <v>42933.499999896536</v>
      </c>
      <c r="B4788" s="172">
        <v>36016.028412046297</v>
      </c>
      <c r="C4788">
        <f t="shared" si="76"/>
        <v>7</v>
      </c>
      <c r="D4788"/>
    </row>
    <row r="4789" spans="1:4" ht="16" x14ac:dyDescent="0.2">
      <c r="A4789" s="168">
        <v>42933.5416665632</v>
      </c>
      <c r="B4789" s="171">
        <v>37268.615777313527</v>
      </c>
      <c r="C4789">
        <f t="shared" si="76"/>
        <v>7</v>
      </c>
      <c r="D4789"/>
    </row>
    <row r="4790" spans="1:4" ht="16" x14ac:dyDescent="0.2">
      <c r="A4790" s="169">
        <v>42933.583333229864</v>
      </c>
      <c r="B4790" s="172">
        <v>38927.430494350097</v>
      </c>
      <c r="C4790">
        <f t="shared" si="76"/>
        <v>7</v>
      </c>
      <c r="D4790"/>
    </row>
    <row r="4791" spans="1:4" ht="16" x14ac:dyDescent="0.2">
      <c r="A4791" s="168">
        <v>42933.624999896529</v>
      </c>
      <c r="B4791" s="171">
        <v>40347.193168026046</v>
      </c>
      <c r="C4791">
        <f t="shared" si="76"/>
        <v>7</v>
      </c>
      <c r="D4791"/>
    </row>
    <row r="4792" spans="1:4" ht="16" x14ac:dyDescent="0.2">
      <c r="A4792" s="169">
        <v>42933.666666563193</v>
      </c>
      <c r="B4792" s="172">
        <v>41587.668028039865</v>
      </c>
      <c r="C4792">
        <f t="shared" si="76"/>
        <v>7</v>
      </c>
      <c r="D4792"/>
    </row>
    <row r="4793" spans="1:4" ht="16" x14ac:dyDescent="0.2">
      <c r="A4793" s="168">
        <v>42933.708333229857</v>
      </c>
      <c r="B4793" s="171">
        <v>42405.025584749383</v>
      </c>
      <c r="C4793">
        <f t="shared" si="76"/>
        <v>7</v>
      </c>
      <c r="D4793"/>
    </row>
    <row r="4794" spans="1:4" ht="16" x14ac:dyDescent="0.2">
      <c r="A4794" s="169">
        <v>42933.749999896521</v>
      </c>
      <c r="B4794" s="172">
        <v>42630.10063136652</v>
      </c>
      <c r="C4794">
        <f t="shared" si="76"/>
        <v>7</v>
      </c>
      <c r="D4794"/>
    </row>
    <row r="4795" spans="1:4" ht="16" x14ac:dyDescent="0.2">
      <c r="A4795" s="168">
        <v>42933.791666563186</v>
      </c>
      <c r="B4795" s="171">
        <v>42072.350938789285</v>
      </c>
      <c r="C4795">
        <f t="shared" si="76"/>
        <v>7</v>
      </c>
      <c r="D4795"/>
    </row>
    <row r="4796" spans="1:4" ht="16" x14ac:dyDescent="0.2">
      <c r="A4796" s="169">
        <v>42933.83333322985</v>
      </c>
      <c r="B4796" s="172">
        <v>40613.392928126552</v>
      </c>
      <c r="C4796">
        <f t="shared" si="76"/>
        <v>7</v>
      </c>
      <c r="D4796"/>
    </row>
    <row r="4797" spans="1:4" ht="16" x14ac:dyDescent="0.2">
      <c r="A4797" s="168">
        <v>42933.874999896514</v>
      </c>
      <c r="B4797" s="171">
        <v>39274.27615204038</v>
      </c>
      <c r="C4797">
        <f t="shared" si="76"/>
        <v>7</v>
      </c>
      <c r="D4797"/>
    </row>
    <row r="4798" spans="1:4" ht="16" x14ac:dyDescent="0.2">
      <c r="A4798" s="169">
        <v>42933.916666563178</v>
      </c>
      <c r="B4798" s="172">
        <v>37272.876820937316</v>
      </c>
      <c r="C4798">
        <f t="shared" si="76"/>
        <v>7</v>
      </c>
      <c r="D4798"/>
    </row>
    <row r="4799" spans="1:4" ht="16" x14ac:dyDescent="0.2">
      <c r="A4799" s="168">
        <v>42933.958333229843</v>
      </c>
      <c r="B4799" s="171">
        <v>33839.561287768767</v>
      </c>
      <c r="C4799">
        <f t="shared" si="76"/>
        <v>7</v>
      </c>
      <c r="D4799"/>
    </row>
    <row r="4800" spans="1:4" ht="16" x14ac:dyDescent="0.2">
      <c r="A4800" s="169">
        <v>42933.999999896507</v>
      </c>
      <c r="B4800" s="172">
        <v>30584.508992185616</v>
      </c>
      <c r="C4800">
        <f t="shared" si="76"/>
        <v>7</v>
      </c>
      <c r="D4800"/>
    </row>
    <row r="4801" spans="1:4" ht="16" x14ac:dyDescent="0.2">
      <c r="A4801" s="168">
        <v>42934.041666563171</v>
      </c>
      <c r="B4801" s="171">
        <v>28203.455093578745</v>
      </c>
      <c r="C4801">
        <f t="shared" si="76"/>
        <v>7</v>
      </c>
      <c r="D4801"/>
    </row>
    <row r="4802" spans="1:4" ht="16" x14ac:dyDescent="0.2">
      <c r="A4802" s="169">
        <v>42934.083333229835</v>
      </c>
      <c r="B4802" s="172">
        <v>26926.959027368568</v>
      </c>
      <c r="C4802">
        <f t="shared" si="76"/>
        <v>7</v>
      </c>
      <c r="D4802"/>
    </row>
    <row r="4803" spans="1:4" ht="16" x14ac:dyDescent="0.2">
      <c r="A4803" s="168">
        <v>42934.1249998965</v>
      </c>
      <c r="B4803" s="171">
        <v>25813.729203447419</v>
      </c>
      <c r="C4803">
        <f t="shared" si="76"/>
        <v>7</v>
      </c>
      <c r="D4803"/>
    </row>
    <row r="4804" spans="1:4" ht="16" x14ac:dyDescent="0.2">
      <c r="A4804" s="169">
        <v>42934.166666563164</v>
      </c>
      <c r="B4804" s="172">
        <v>25176.506893149359</v>
      </c>
      <c r="C4804">
        <f t="shared" si="76"/>
        <v>7</v>
      </c>
      <c r="D4804"/>
    </row>
    <row r="4805" spans="1:4" ht="16" x14ac:dyDescent="0.2">
      <c r="A4805" s="168">
        <v>42934.208333229828</v>
      </c>
      <c r="B4805" s="171">
        <v>25009.031331620026</v>
      </c>
      <c r="C4805">
        <f t="shared" si="76"/>
        <v>7</v>
      </c>
      <c r="D4805"/>
    </row>
    <row r="4806" spans="1:4" ht="16" x14ac:dyDescent="0.2">
      <c r="A4806" s="169">
        <v>42934.249999896492</v>
      </c>
      <c r="B4806" s="172">
        <v>25980.389844034522</v>
      </c>
      <c r="C4806">
        <f t="shared" si="76"/>
        <v>7</v>
      </c>
      <c r="D4806"/>
    </row>
    <row r="4807" spans="1:4" ht="16" x14ac:dyDescent="0.2">
      <c r="A4807" s="168">
        <v>42934.291666563156</v>
      </c>
      <c r="B4807" s="171">
        <v>27215.508511873722</v>
      </c>
      <c r="C4807">
        <f t="shared" si="76"/>
        <v>7</v>
      </c>
      <c r="D4807"/>
    </row>
    <row r="4808" spans="1:4" ht="16" x14ac:dyDescent="0.2">
      <c r="A4808" s="169">
        <v>42934.333333229821</v>
      </c>
      <c r="B4808" s="172">
        <v>28725.01264971845</v>
      </c>
      <c r="C4808">
        <f t="shared" si="76"/>
        <v>7</v>
      </c>
      <c r="D4808"/>
    </row>
    <row r="4809" spans="1:4" ht="16" x14ac:dyDescent="0.2">
      <c r="A4809" s="168">
        <v>42934.374999896485</v>
      </c>
      <c r="B4809" s="171">
        <v>30074.587679735396</v>
      </c>
      <c r="C4809">
        <f t="shared" si="76"/>
        <v>7</v>
      </c>
      <c r="D4809"/>
    </row>
    <row r="4810" spans="1:4" ht="16" x14ac:dyDescent="0.2">
      <c r="A4810" s="169">
        <v>42934.416666563149</v>
      </c>
      <c r="B4810" s="172">
        <v>31442.187148085552</v>
      </c>
      <c r="C4810">
        <f t="shared" si="76"/>
        <v>7</v>
      </c>
      <c r="D4810"/>
    </row>
    <row r="4811" spans="1:4" ht="16" x14ac:dyDescent="0.2">
      <c r="A4811" s="168">
        <v>42934.458333229813</v>
      </c>
      <c r="B4811" s="171">
        <v>32493.991801883636</v>
      </c>
      <c r="C4811">
        <f t="shared" si="76"/>
        <v>7</v>
      </c>
      <c r="D4811"/>
    </row>
    <row r="4812" spans="1:4" ht="16" x14ac:dyDescent="0.2">
      <c r="A4812" s="169">
        <v>42934.499999896478</v>
      </c>
      <c r="B4812" s="172">
        <v>33510.7683999402</v>
      </c>
      <c r="C4812">
        <f t="shared" si="76"/>
        <v>7</v>
      </c>
      <c r="D4812"/>
    </row>
    <row r="4813" spans="1:4" ht="16" x14ac:dyDescent="0.2">
      <c r="A4813" s="168">
        <v>42934.541666563142</v>
      </c>
      <c r="B4813" s="171">
        <v>34714.646934566001</v>
      </c>
      <c r="C4813">
        <f t="shared" si="76"/>
        <v>7</v>
      </c>
      <c r="D4813"/>
    </row>
    <row r="4814" spans="1:4" ht="16" x14ac:dyDescent="0.2">
      <c r="A4814" s="169">
        <v>42934.583333229806</v>
      </c>
      <c r="B4814" s="172">
        <v>36104.255152307436</v>
      </c>
      <c r="C4814">
        <f t="shared" si="76"/>
        <v>7</v>
      </c>
      <c r="D4814"/>
    </row>
    <row r="4815" spans="1:4" ht="16" x14ac:dyDescent="0.2">
      <c r="A4815" s="168">
        <v>42934.62499989647</v>
      </c>
      <c r="B4815" s="171">
        <v>37210.590328191007</v>
      </c>
      <c r="C4815">
        <f t="shared" si="76"/>
        <v>7</v>
      </c>
      <c r="D4815"/>
    </row>
    <row r="4816" spans="1:4" ht="16" x14ac:dyDescent="0.2">
      <c r="A4816" s="169">
        <v>42934.666666563135</v>
      </c>
      <c r="B4816" s="172">
        <v>38231.240304991406</v>
      </c>
      <c r="C4816">
        <f t="shared" si="76"/>
        <v>7</v>
      </c>
      <c r="D4816"/>
    </row>
    <row r="4817" spans="1:4" ht="16" x14ac:dyDescent="0.2">
      <c r="A4817" s="168">
        <v>42934.708333229799</v>
      </c>
      <c r="B4817" s="171">
        <v>39085.310106991114</v>
      </c>
      <c r="C4817">
        <f t="shared" si="76"/>
        <v>7</v>
      </c>
      <c r="D4817"/>
    </row>
    <row r="4818" spans="1:4" ht="16" x14ac:dyDescent="0.2">
      <c r="A4818" s="169">
        <v>42934.749999896463</v>
      </c>
      <c r="B4818" s="172">
        <v>39476.66810300824</v>
      </c>
      <c r="C4818">
        <f t="shared" si="76"/>
        <v>7</v>
      </c>
      <c r="D4818"/>
    </row>
    <row r="4819" spans="1:4" ht="16" x14ac:dyDescent="0.2">
      <c r="A4819" s="168">
        <v>42934.791666563127</v>
      </c>
      <c r="B4819" s="171">
        <v>39193.432223407974</v>
      </c>
      <c r="C4819">
        <f t="shared" si="76"/>
        <v>7</v>
      </c>
      <c r="D4819"/>
    </row>
    <row r="4820" spans="1:4" ht="16" x14ac:dyDescent="0.2">
      <c r="A4820" s="169">
        <v>42934.833333229792</v>
      </c>
      <c r="B4820" s="172">
        <v>38074.499594719644</v>
      </c>
      <c r="C4820">
        <f t="shared" si="76"/>
        <v>7</v>
      </c>
      <c r="D4820"/>
    </row>
    <row r="4821" spans="1:4" ht="16" x14ac:dyDescent="0.2">
      <c r="A4821" s="168">
        <v>42934.874999896456</v>
      </c>
      <c r="B4821" s="171">
        <v>37261.182314154983</v>
      </c>
      <c r="C4821">
        <f t="shared" si="76"/>
        <v>7</v>
      </c>
      <c r="D4821"/>
    </row>
    <row r="4822" spans="1:4" ht="16" x14ac:dyDescent="0.2">
      <c r="A4822" s="169">
        <v>42934.91666656312</v>
      </c>
      <c r="B4822" s="172">
        <v>35713.645984264047</v>
      </c>
      <c r="C4822">
        <f t="shared" si="76"/>
        <v>7</v>
      </c>
      <c r="D4822"/>
    </row>
    <row r="4823" spans="1:4" ht="16" x14ac:dyDescent="0.2">
      <c r="A4823" s="168">
        <v>42934.958333229784</v>
      </c>
      <c r="B4823" s="171">
        <v>32625.243658093132</v>
      </c>
      <c r="C4823">
        <f t="shared" si="76"/>
        <v>7</v>
      </c>
      <c r="D4823"/>
    </row>
    <row r="4824" spans="1:4" ht="16" x14ac:dyDescent="0.2">
      <c r="A4824" s="169">
        <v>42934.999999896449</v>
      </c>
      <c r="B4824" s="172">
        <v>29565.66945280628</v>
      </c>
      <c r="C4824">
        <f t="shared" si="76"/>
        <v>7</v>
      </c>
      <c r="D4824"/>
    </row>
    <row r="4825" spans="1:4" ht="16" x14ac:dyDescent="0.2">
      <c r="A4825" s="168">
        <v>42935.041666563113</v>
      </c>
      <c r="B4825" s="171">
        <v>27434.890538233842</v>
      </c>
      <c r="C4825">
        <f t="shared" si="76"/>
        <v>7</v>
      </c>
      <c r="D4825"/>
    </row>
    <row r="4826" spans="1:4" ht="16" x14ac:dyDescent="0.2">
      <c r="A4826" s="169">
        <v>42935.083333229777</v>
      </c>
      <c r="B4826" s="172">
        <v>26070.364892489059</v>
      </c>
      <c r="C4826">
        <f t="shared" si="76"/>
        <v>7</v>
      </c>
      <c r="D4826"/>
    </row>
    <row r="4827" spans="1:4" ht="16" x14ac:dyDescent="0.2">
      <c r="A4827" s="168">
        <v>42935.124999896441</v>
      </c>
      <c r="B4827" s="171">
        <v>25068.844655383728</v>
      </c>
      <c r="C4827">
        <f t="shared" si="76"/>
        <v>7</v>
      </c>
      <c r="D4827"/>
    </row>
    <row r="4828" spans="1:4" ht="16" x14ac:dyDescent="0.2">
      <c r="A4828" s="169">
        <v>42935.166666563106</v>
      </c>
      <c r="B4828" s="172">
        <v>24286.905171645183</v>
      </c>
      <c r="C4828">
        <f t="shared" si="76"/>
        <v>7</v>
      </c>
      <c r="D4828"/>
    </row>
    <row r="4829" spans="1:4" ht="16" x14ac:dyDescent="0.2">
      <c r="A4829" s="168">
        <v>42935.20833322977</v>
      </c>
      <c r="B4829" s="171">
        <v>24474.748573127843</v>
      </c>
      <c r="C4829">
        <f t="shared" si="76"/>
        <v>7</v>
      </c>
      <c r="D4829"/>
    </row>
    <row r="4830" spans="1:4" ht="16" x14ac:dyDescent="0.2">
      <c r="A4830" s="169">
        <v>42935.249999896434</v>
      </c>
      <c r="B4830" s="172">
        <v>25746.487119353009</v>
      </c>
      <c r="C4830">
        <f t="shared" si="76"/>
        <v>7</v>
      </c>
      <c r="D4830"/>
    </row>
    <row r="4831" spans="1:4" ht="16" x14ac:dyDescent="0.2">
      <c r="A4831" s="168">
        <v>42935.291666563098</v>
      </c>
      <c r="B4831" s="171">
        <v>26907.547409405379</v>
      </c>
      <c r="C4831">
        <f t="shared" si="76"/>
        <v>7</v>
      </c>
      <c r="D4831"/>
    </row>
    <row r="4832" spans="1:4" ht="16" x14ac:dyDescent="0.2">
      <c r="A4832" s="169">
        <v>42935.333333229763</v>
      </c>
      <c r="B4832" s="172">
        <v>28641.008369395218</v>
      </c>
      <c r="C4832">
        <f t="shared" si="76"/>
        <v>7</v>
      </c>
      <c r="D4832"/>
    </row>
    <row r="4833" spans="1:4" ht="16" x14ac:dyDescent="0.2">
      <c r="A4833" s="168">
        <v>42935.374999896427</v>
      </c>
      <c r="B4833" s="171">
        <v>29985.496380689699</v>
      </c>
      <c r="C4833">
        <f t="shared" si="76"/>
        <v>7</v>
      </c>
      <c r="D4833"/>
    </row>
    <row r="4834" spans="1:4" ht="16" x14ac:dyDescent="0.2">
      <c r="A4834" s="169">
        <v>42935.416666563091</v>
      </c>
      <c r="B4834" s="172">
        <v>31101.367994530225</v>
      </c>
      <c r="C4834">
        <f t="shared" si="76"/>
        <v>7</v>
      </c>
      <c r="D4834"/>
    </row>
    <row r="4835" spans="1:4" ht="16" x14ac:dyDescent="0.2">
      <c r="A4835" s="168">
        <v>42935.458333229755</v>
      </c>
      <c r="B4835" s="171">
        <v>32381.125987207874</v>
      </c>
      <c r="C4835">
        <f t="shared" si="76"/>
        <v>7</v>
      </c>
      <c r="D4835"/>
    </row>
    <row r="4836" spans="1:4" ht="16" x14ac:dyDescent="0.2">
      <c r="A4836" s="169">
        <v>42935.499999896419</v>
      </c>
      <c r="B4836" s="172">
        <v>33312.821046276207</v>
      </c>
      <c r="C4836">
        <f t="shared" si="76"/>
        <v>7</v>
      </c>
      <c r="D4836"/>
    </row>
    <row r="4837" spans="1:4" ht="16" x14ac:dyDescent="0.2">
      <c r="A4837" s="168">
        <v>42935.541666563084</v>
      </c>
      <c r="B4837" s="171">
        <v>34313.590990224468</v>
      </c>
      <c r="C4837">
        <f t="shared" si="76"/>
        <v>7</v>
      </c>
      <c r="D4837"/>
    </row>
    <row r="4838" spans="1:4" ht="16" x14ac:dyDescent="0.2">
      <c r="A4838" s="169">
        <v>42935.583333229748</v>
      </c>
      <c r="B4838" s="172">
        <v>35941.991368489726</v>
      </c>
      <c r="C4838">
        <f t="shared" si="76"/>
        <v>7</v>
      </c>
      <c r="D4838"/>
    </row>
    <row r="4839" spans="1:4" ht="16" x14ac:dyDescent="0.2">
      <c r="A4839" s="168">
        <v>42935.624999896412</v>
      </c>
      <c r="B4839" s="171">
        <v>37456.812705827972</v>
      </c>
      <c r="C4839">
        <f t="shared" si="76"/>
        <v>7</v>
      </c>
      <c r="D4839"/>
    </row>
    <row r="4840" spans="1:4" ht="16" x14ac:dyDescent="0.2">
      <c r="A4840" s="169">
        <v>42935.666666563076</v>
      </c>
      <c r="B4840" s="172">
        <v>38906.953012923237</v>
      </c>
      <c r="C4840">
        <f t="shared" si="76"/>
        <v>7</v>
      </c>
      <c r="D4840"/>
    </row>
    <row r="4841" spans="1:4" ht="16" x14ac:dyDescent="0.2">
      <c r="A4841" s="168">
        <v>42935.708333229741</v>
      </c>
      <c r="B4841" s="171">
        <v>40010.709099374086</v>
      </c>
      <c r="C4841">
        <f t="shared" si="76"/>
        <v>7</v>
      </c>
      <c r="D4841"/>
    </row>
    <row r="4842" spans="1:4" ht="16" x14ac:dyDescent="0.2">
      <c r="A4842" s="169">
        <v>42935.749999896405</v>
      </c>
      <c r="B4842" s="172">
        <v>40263.515527281714</v>
      </c>
      <c r="C4842">
        <f t="shared" si="76"/>
        <v>7</v>
      </c>
      <c r="D4842"/>
    </row>
    <row r="4843" spans="1:4" ht="16" x14ac:dyDescent="0.2">
      <c r="A4843" s="168">
        <v>42935.791666563069</v>
      </c>
      <c r="B4843" s="171">
        <v>39753.702131719954</v>
      </c>
      <c r="C4843">
        <f t="shared" si="76"/>
        <v>7</v>
      </c>
      <c r="D4843"/>
    </row>
    <row r="4844" spans="1:4" ht="16" x14ac:dyDescent="0.2">
      <c r="A4844" s="169">
        <v>42935.833333229733</v>
      </c>
      <c r="B4844" s="172">
        <v>38504.816388075895</v>
      </c>
      <c r="C4844">
        <f t="shared" si="76"/>
        <v>7</v>
      </c>
      <c r="D4844"/>
    </row>
    <row r="4845" spans="1:4" ht="16" x14ac:dyDescent="0.2">
      <c r="A4845" s="168">
        <v>42935.874999896398</v>
      </c>
      <c r="B4845" s="171">
        <v>37640.139394273676</v>
      </c>
      <c r="C4845">
        <f t="shared" si="76"/>
        <v>7</v>
      </c>
      <c r="D4845"/>
    </row>
    <row r="4846" spans="1:4" ht="16" x14ac:dyDescent="0.2">
      <c r="A4846" s="169">
        <v>42935.916666563062</v>
      </c>
      <c r="B4846" s="172">
        <v>36072.688282706404</v>
      </c>
      <c r="C4846">
        <f t="shared" si="76"/>
        <v>7</v>
      </c>
      <c r="D4846"/>
    </row>
    <row r="4847" spans="1:4" ht="16" x14ac:dyDescent="0.2">
      <c r="A4847" s="168">
        <v>42935.958333229726</v>
      </c>
      <c r="B4847" s="171">
        <v>32902.09055812384</v>
      </c>
      <c r="C4847">
        <f t="shared" si="76"/>
        <v>7</v>
      </c>
      <c r="D4847"/>
    </row>
    <row r="4848" spans="1:4" ht="16" x14ac:dyDescent="0.2">
      <c r="A4848" s="169">
        <v>42935.99999989639</v>
      </c>
      <c r="B4848" s="172">
        <v>29799.904028572946</v>
      </c>
      <c r="C4848">
        <f t="shared" si="76"/>
        <v>7</v>
      </c>
      <c r="D4848"/>
    </row>
    <row r="4849" spans="1:4" ht="16" x14ac:dyDescent="0.2">
      <c r="A4849" s="168">
        <v>42936.041666563055</v>
      </c>
      <c r="B4849" s="171">
        <v>27708.425953328991</v>
      </c>
      <c r="C4849">
        <f t="shared" si="76"/>
        <v>7</v>
      </c>
      <c r="D4849"/>
    </row>
    <row r="4850" spans="1:4" ht="16" x14ac:dyDescent="0.2">
      <c r="A4850" s="169">
        <v>42936.083333229719</v>
      </c>
      <c r="B4850" s="172">
        <v>26427.480923012405</v>
      </c>
      <c r="C4850">
        <f t="shared" ref="C4850:C4913" si="77">MONTH(A4850)</f>
        <v>7</v>
      </c>
      <c r="D4850"/>
    </row>
    <row r="4851" spans="1:4" ht="16" x14ac:dyDescent="0.2">
      <c r="A4851" s="168">
        <v>42936.124999896383</v>
      </c>
      <c r="B4851" s="171">
        <v>25181.450575426858</v>
      </c>
      <c r="C4851">
        <f t="shared" si="77"/>
        <v>7</v>
      </c>
      <c r="D4851"/>
    </row>
    <row r="4852" spans="1:4" ht="16" x14ac:dyDescent="0.2">
      <c r="A4852" s="169">
        <v>42936.166666563047</v>
      </c>
      <c r="B4852" s="172">
        <v>24631.390748200956</v>
      </c>
      <c r="C4852">
        <f t="shared" si="77"/>
        <v>7</v>
      </c>
      <c r="D4852"/>
    </row>
    <row r="4853" spans="1:4" ht="16" x14ac:dyDescent="0.2">
      <c r="A4853" s="168">
        <v>42936.208333229712</v>
      </c>
      <c r="B4853" s="171">
        <v>24802.102063408536</v>
      </c>
      <c r="C4853">
        <f t="shared" si="77"/>
        <v>7</v>
      </c>
      <c r="D4853"/>
    </row>
    <row r="4854" spans="1:4" ht="16" x14ac:dyDescent="0.2">
      <c r="A4854" s="169">
        <v>42936.249999896376</v>
      </c>
      <c r="B4854" s="172">
        <v>25893.584219306336</v>
      </c>
      <c r="C4854">
        <f t="shared" si="77"/>
        <v>7</v>
      </c>
      <c r="D4854"/>
    </row>
    <row r="4855" spans="1:4" ht="16" x14ac:dyDescent="0.2">
      <c r="A4855" s="168">
        <v>42936.29166656304</v>
      </c>
      <c r="B4855" s="171">
        <v>26901.414719560751</v>
      </c>
      <c r="C4855">
        <f t="shared" si="77"/>
        <v>7</v>
      </c>
      <c r="D4855"/>
    </row>
    <row r="4856" spans="1:4" ht="16" x14ac:dyDescent="0.2">
      <c r="A4856" s="169">
        <v>42936.333333229704</v>
      </c>
      <c r="B4856" s="172">
        <v>28100.312124652581</v>
      </c>
      <c r="C4856">
        <f t="shared" si="77"/>
        <v>7</v>
      </c>
      <c r="D4856"/>
    </row>
    <row r="4857" spans="1:4" ht="16" x14ac:dyDescent="0.2">
      <c r="A4857" s="168">
        <v>42936.374999896369</v>
      </c>
      <c r="B4857" s="171">
        <v>29301.536637781999</v>
      </c>
      <c r="C4857">
        <f t="shared" si="77"/>
        <v>7</v>
      </c>
      <c r="D4857"/>
    </row>
    <row r="4858" spans="1:4" ht="16" x14ac:dyDescent="0.2">
      <c r="A4858" s="169">
        <v>42936.416666563033</v>
      </c>
      <c r="B4858" s="172">
        <v>30772.613957371876</v>
      </c>
      <c r="C4858">
        <f t="shared" si="77"/>
        <v>7</v>
      </c>
      <c r="D4858"/>
    </row>
    <row r="4859" spans="1:4" ht="16" x14ac:dyDescent="0.2">
      <c r="A4859" s="168">
        <v>42936.458333229697</v>
      </c>
      <c r="B4859" s="171">
        <v>32078.216330699903</v>
      </c>
      <c r="C4859">
        <f t="shared" si="77"/>
        <v>7</v>
      </c>
      <c r="D4859"/>
    </row>
    <row r="4860" spans="1:4" ht="16" x14ac:dyDescent="0.2">
      <c r="A4860" s="169">
        <v>42936.499999896361</v>
      </c>
      <c r="B4860" s="172">
        <v>33211.230890570987</v>
      </c>
      <c r="C4860">
        <f t="shared" si="77"/>
        <v>7</v>
      </c>
      <c r="D4860"/>
    </row>
    <row r="4861" spans="1:4" ht="16" x14ac:dyDescent="0.2">
      <c r="A4861" s="168">
        <v>42936.541666563026</v>
      </c>
      <c r="B4861" s="171">
        <v>34290.815296510853</v>
      </c>
      <c r="C4861">
        <f t="shared" si="77"/>
        <v>7</v>
      </c>
      <c r="D4861"/>
    </row>
    <row r="4862" spans="1:4" ht="16" x14ac:dyDescent="0.2">
      <c r="A4862" s="169">
        <v>42936.58333322969</v>
      </c>
      <c r="B4862" s="172">
        <v>35976.702626780963</v>
      </c>
      <c r="C4862">
        <f t="shared" si="77"/>
        <v>7</v>
      </c>
      <c r="D4862"/>
    </row>
    <row r="4863" spans="1:4" ht="16" x14ac:dyDescent="0.2">
      <c r="A4863" s="168">
        <v>42936.624999896354</v>
      </c>
      <c r="B4863" s="171">
        <v>37511.928921290688</v>
      </c>
      <c r="C4863">
        <f t="shared" si="77"/>
        <v>7</v>
      </c>
      <c r="D4863"/>
    </row>
    <row r="4864" spans="1:4" ht="16" x14ac:dyDescent="0.2">
      <c r="A4864" s="169">
        <v>42936.666666563018</v>
      </c>
      <c r="B4864" s="172">
        <v>38818.726634636419</v>
      </c>
      <c r="C4864">
        <f t="shared" si="77"/>
        <v>7</v>
      </c>
      <c r="D4864"/>
    </row>
    <row r="4865" spans="1:4" ht="16" x14ac:dyDescent="0.2">
      <c r="A4865" s="168">
        <v>42936.708333229682</v>
      </c>
      <c r="B4865" s="171">
        <v>39743.859466202193</v>
      </c>
      <c r="C4865">
        <f t="shared" si="77"/>
        <v>7</v>
      </c>
      <c r="D4865"/>
    </row>
    <row r="4866" spans="1:4" ht="16" x14ac:dyDescent="0.2">
      <c r="A4866" s="169">
        <v>42936.749999896347</v>
      </c>
      <c r="B4866" s="172">
        <v>40143.201257972883</v>
      </c>
      <c r="C4866">
        <f t="shared" si="77"/>
        <v>7</v>
      </c>
      <c r="D4866"/>
    </row>
    <row r="4867" spans="1:4" ht="16" x14ac:dyDescent="0.2">
      <c r="A4867" s="168">
        <v>42936.791666563011</v>
      </c>
      <c r="B4867" s="171">
        <v>39709.527599735593</v>
      </c>
      <c r="C4867">
        <f t="shared" si="77"/>
        <v>7</v>
      </c>
      <c r="D4867"/>
    </row>
    <row r="4868" spans="1:4" ht="16" x14ac:dyDescent="0.2">
      <c r="A4868" s="169">
        <v>42936.833333229675</v>
      </c>
      <c r="B4868" s="172">
        <v>38420.87242386907</v>
      </c>
      <c r="C4868">
        <f t="shared" si="77"/>
        <v>7</v>
      </c>
      <c r="D4868"/>
    </row>
    <row r="4869" spans="1:4" ht="16" x14ac:dyDescent="0.2">
      <c r="A4869" s="168">
        <v>42936.874999896339</v>
      </c>
      <c r="B4869" s="171">
        <v>37270.332512751702</v>
      </c>
      <c r="C4869">
        <f t="shared" si="77"/>
        <v>7</v>
      </c>
      <c r="D4869"/>
    </row>
    <row r="4870" spans="1:4" ht="16" x14ac:dyDescent="0.2">
      <c r="A4870" s="169">
        <v>42936.916666563004</v>
      </c>
      <c r="B4870" s="172">
        <v>35539.604905284461</v>
      </c>
      <c r="C4870">
        <f t="shared" si="77"/>
        <v>7</v>
      </c>
      <c r="D4870"/>
    </row>
    <row r="4871" spans="1:4" ht="16" x14ac:dyDescent="0.2">
      <c r="A4871" s="168">
        <v>42936.958333229668</v>
      </c>
      <c r="B4871" s="171">
        <v>32440.278351992427</v>
      </c>
      <c r="C4871">
        <f t="shared" si="77"/>
        <v>7</v>
      </c>
      <c r="D4871"/>
    </row>
    <row r="4872" spans="1:4" ht="16" x14ac:dyDescent="0.2">
      <c r="A4872" s="169">
        <v>42936.999999896332</v>
      </c>
      <c r="B4872" s="172">
        <v>29376.764357832497</v>
      </c>
      <c r="C4872">
        <f t="shared" si="77"/>
        <v>7</v>
      </c>
      <c r="D4872"/>
    </row>
    <row r="4873" spans="1:4" ht="16" x14ac:dyDescent="0.2">
      <c r="A4873" s="168">
        <v>42937.041666562996</v>
      </c>
      <c r="B4873" s="171">
        <v>27153.219219646347</v>
      </c>
      <c r="C4873">
        <f t="shared" si="77"/>
        <v>7</v>
      </c>
      <c r="D4873"/>
    </row>
    <row r="4874" spans="1:4" ht="16" x14ac:dyDescent="0.2">
      <c r="A4874" s="169">
        <v>42937.083333229661</v>
      </c>
      <c r="B4874" s="172">
        <v>25906.935445794978</v>
      </c>
      <c r="C4874">
        <f t="shared" si="77"/>
        <v>7</v>
      </c>
      <c r="D4874"/>
    </row>
    <row r="4875" spans="1:4" ht="16" x14ac:dyDescent="0.2">
      <c r="A4875" s="168">
        <v>42937.124999896325</v>
      </c>
      <c r="B4875" s="171">
        <v>24806.171489642478</v>
      </c>
      <c r="C4875">
        <f t="shared" si="77"/>
        <v>7</v>
      </c>
      <c r="D4875"/>
    </row>
    <row r="4876" spans="1:4" ht="16" x14ac:dyDescent="0.2">
      <c r="A4876" s="169">
        <v>42937.166666562989</v>
      </c>
      <c r="B4876" s="172">
        <v>24242.29174221076</v>
      </c>
      <c r="C4876">
        <f t="shared" si="77"/>
        <v>7</v>
      </c>
      <c r="D4876"/>
    </row>
    <row r="4877" spans="1:4" ht="16" x14ac:dyDescent="0.2">
      <c r="A4877" s="168">
        <v>42937.208333229653</v>
      </c>
      <c r="B4877" s="171">
        <v>24437.243039747667</v>
      </c>
      <c r="C4877">
        <f t="shared" si="77"/>
        <v>7</v>
      </c>
      <c r="D4877"/>
    </row>
    <row r="4878" spans="1:4" ht="16" x14ac:dyDescent="0.2">
      <c r="A4878" s="169">
        <v>42937.249999896318</v>
      </c>
      <c r="B4878" s="172">
        <v>25493.260579542177</v>
      </c>
      <c r="C4878">
        <f t="shared" si="77"/>
        <v>7</v>
      </c>
      <c r="D4878"/>
    </row>
    <row r="4879" spans="1:4" ht="16" x14ac:dyDescent="0.2">
      <c r="A4879" s="168">
        <v>42937.291666562982</v>
      </c>
      <c r="B4879" s="171">
        <v>26604.142226089461</v>
      </c>
      <c r="C4879">
        <f t="shared" si="77"/>
        <v>7</v>
      </c>
      <c r="D4879"/>
    </row>
    <row r="4880" spans="1:4" ht="16" x14ac:dyDescent="0.2">
      <c r="A4880" s="169">
        <v>42937.333333229646</v>
      </c>
      <c r="B4880" s="172">
        <v>28235.452274455907</v>
      </c>
      <c r="C4880">
        <f t="shared" si="77"/>
        <v>7</v>
      </c>
      <c r="D4880"/>
    </row>
    <row r="4881" spans="1:4" ht="16" x14ac:dyDescent="0.2">
      <c r="A4881" s="168">
        <v>42937.37499989631</v>
      </c>
      <c r="B4881" s="171">
        <v>29483.491107028764</v>
      </c>
      <c r="C4881">
        <f t="shared" si="77"/>
        <v>7</v>
      </c>
      <c r="D4881"/>
    </row>
    <row r="4882" spans="1:4" ht="16" x14ac:dyDescent="0.2">
      <c r="A4882" s="169">
        <v>42937.416666562975</v>
      </c>
      <c r="B4882" s="172">
        <v>30409.180746501253</v>
      </c>
      <c r="C4882">
        <f t="shared" si="77"/>
        <v>7</v>
      </c>
      <c r="D4882"/>
    </row>
    <row r="4883" spans="1:4" ht="16" x14ac:dyDescent="0.2">
      <c r="A4883" s="168">
        <v>42937.458333229639</v>
      </c>
      <c r="B4883" s="171">
        <v>31690.419333183949</v>
      </c>
      <c r="C4883">
        <f t="shared" si="77"/>
        <v>7</v>
      </c>
      <c r="D4883"/>
    </row>
    <row r="4884" spans="1:4" ht="16" x14ac:dyDescent="0.2">
      <c r="A4884" s="169">
        <v>42937.499999896303</v>
      </c>
      <c r="B4884" s="172">
        <v>32890.448624356417</v>
      </c>
      <c r="C4884">
        <f t="shared" si="77"/>
        <v>7</v>
      </c>
      <c r="D4884"/>
    </row>
    <row r="4885" spans="1:4" ht="16" x14ac:dyDescent="0.2">
      <c r="A4885" s="168">
        <v>42937.541666562967</v>
      </c>
      <c r="B4885" s="171">
        <v>33657.619368009051</v>
      </c>
      <c r="C4885">
        <f t="shared" si="77"/>
        <v>7</v>
      </c>
      <c r="D4885"/>
    </row>
    <row r="4886" spans="1:4" ht="16" x14ac:dyDescent="0.2">
      <c r="A4886" s="169">
        <v>42937.583333229632</v>
      </c>
      <c r="B4886" s="172">
        <v>35057.617069341373</v>
      </c>
      <c r="C4886">
        <f t="shared" si="77"/>
        <v>7</v>
      </c>
      <c r="D4886"/>
    </row>
    <row r="4887" spans="1:4" ht="16" x14ac:dyDescent="0.2">
      <c r="A4887" s="168">
        <v>42937.624999896296</v>
      </c>
      <c r="B4887" s="171">
        <v>36681.496349532652</v>
      </c>
      <c r="C4887">
        <f t="shared" si="77"/>
        <v>7</v>
      </c>
      <c r="D4887"/>
    </row>
    <row r="4888" spans="1:4" ht="16" x14ac:dyDescent="0.2">
      <c r="A4888" s="169">
        <v>42937.66666656296</v>
      </c>
      <c r="B4888" s="172">
        <v>38095.89981486334</v>
      </c>
      <c r="C4888">
        <f t="shared" si="77"/>
        <v>7</v>
      </c>
      <c r="D4888"/>
    </row>
    <row r="4889" spans="1:4" ht="16" x14ac:dyDescent="0.2">
      <c r="A4889" s="168">
        <v>42937.708333229624</v>
      </c>
      <c r="B4889" s="171">
        <v>39177.956524460897</v>
      </c>
      <c r="C4889">
        <f t="shared" si="77"/>
        <v>7</v>
      </c>
      <c r="D4889"/>
    </row>
    <row r="4890" spans="1:4" ht="16" x14ac:dyDescent="0.2">
      <c r="A4890" s="169">
        <v>42937.749999896289</v>
      </c>
      <c r="B4890" s="172">
        <v>39677.640554018486</v>
      </c>
      <c r="C4890">
        <f t="shared" si="77"/>
        <v>7</v>
      </c>
      <c r="D4890"/>
    </row>
    <row r="4891" spans="1:4" ht="16" x14ac:dyDescent="0.2">
      <c r="A4891" s="168">
        <v>42937.791666562953</v>
      </c>
      <c r="B4891" s="171">
        <v>39284.310240487277</v>
      </c>
      <c r="C4891">
        <f t="shared" si="77"/>
        <v>7</v>
      </c>
      <c r="D4891"/>
    </row>
    <row r="4892" spans="1:4" ht="16" x14ac:dyDescent="0.2">
      <c r="A4892" s="169">
        <v>42937.833333229617</v>
      </c>
      <c r="B4892" s="172">
        <v>38039.854121660392</v>
      </c>
      <c r="C4892">
        <f t="shared" si="77"/>
        <v>7</v>
      </c>
      <c r="D4892"/>
    </row>
    <row r="4893" spans="1:4" ht="16" x14ac:dyDescent="0.2">
      <c r="A4893" s="168">
        <v>42937.874999896281</v>
      </c>
      <c r="B4893" s="171">
        <v>36805.439465912183</v>
      </c>
      <c r="C4893">
        <f t="shared" si="77"/>
        <v>7</v>
      </c>
      <c r="D4893"/>
    </row>
    <row r="4894" spans="1:4" ht="16" x14ac:dyDescent="0.2">
      <c r="A4894" s="169">
        <v>42937.916666562945</v>
      </c>
      <c r="B4894" s="172">
        <v>35206.665139411969</v>
      </c>
      <c r="C4894">
        <f t="shared" si="77"/>
        <v>7</v>
      </c>
      <c r="D4894"/>
    </row>
    <row r="4895" spans="1:4" ht="16" x14ac:dyDescent="0.2">
      <c r="A4895" s="168">
        <v>42937.95833322961</v>
      </c>
      <c r="B4895" s="171">
        <v>32451.257979434646</v>
      </c>
      <c r="C4895">
        <f t="shared" si="77"/>
        <v>7</v>
      </c>
      <c r="D4895"/>
    </row>
    <row r="4896" spans="1:4" ht="16" x14ac:dyDescent="0.2">
      <c r="A4896" s="169">
        <v>42937.999999896274</v>
      </c>
      <c r="B4896" s="172">
        <v>29735.185390649065</v>
      </c>
      <c r="C4896">
        <f t="shared" si="77"/>
        <v>7</v>
      </c>
      <c r="D4896"/>
    </row>
    <row r="4897" spans="1:4" ht="16" x14ac:dyDescent="0.2">
      <c r="A4897" s="168">
        <v>42938.041666562938</v>
      </c>
      <c r="B4897" s="171">
        <v>27471.593365538607</v>
      </c>
      <c r="C4897">
        <f t="shared" si="77"/>
        <v>7</v>
      </c>
      <c r="D4897"/>
    </row>
    <row r="4898" spans="1:4" ht="16" x14ac:dyDescent="0.2">
      <c r="A4898" s="169">
        <v>42938.083333229602</v>
      </c>
      <c r="B4898" s="172">
        <v>26105.872619795195</v>
      </c>
      <c r="C4898">
        <f t="shared" si="77"/>
        <v>7</v>
      </c>
      <c r="D4898"/>
    </row>
    <row r="4899" spans="1:4" ht="16" x14ac:dyDescent="0.2">
      <c r="A4899" s="168">
        <v>42938.124999896267</v>
      </c>
      <c r="B4899" s="171">
        <v>24974.219437429318</v>
      </c>
      <c r="C4899">
        <f t="shared" si="77"/>
        <v>7</v>
      </c>
      <c r="D4899"/>
    </row>
    <row r="4900" spans="1:4" ht="16" x14ac:dyDescent="0.2">
      <c r="A4900" s="169">
        <v>42938.166666562931</v>
      </c>
      <c r="B4900" s="172">
        <v>24232.681173738249</v>
      </c>
      <c r="C4900">
        <f t="shared" si="77"/>
        <v>7</v>
      </c>
      <c r="D4900"/>
    </row>
    <row r="4901" spans="1:4" ht="16" x14ac:dyDescent="0.2">
      <c r="A4901" s="168">
        <v>42938.208333229595</v>
      </c>
      <c r="B4901" s="171">
        <v>23912.423194758874</v>
      </c>
      <c r="C4901">
        <f t="shared" si="77"/>
        <v>7</v>
      </c>
      <c r="D4901"/>
    </row>
    <row r="4902" spans="1:4" ht="16" x14ac:dyDescent="0.2">
      <c r="A4902" s="169">
        <v>42938.249999896259</v>
      </c>
      <c r="B4902" s="172">
        <v>24215.65305903674</v>
      </c>
      <c r="C4902">
        <f t="shared" si="77"/>
        <v>7</v>
      </c>
      <c r="D4902"/>
    </row>
    <row r="4903" spans="1:4" ht="16" x14ac:dyDescent="0.2">
      <c r="A4903" s="168">
        <v>42938.291666562924</v>
      </c>
      <c r="B4903" s="171">
        <v>24364.94174059949</v>
      </c>
      <c r="C4903">
        <f t="shared" si="77"/>
        <v>7</v>
      </c>
      <c r="D4903"/>
    </row>
    <row r="4904" spans="1:4" ht="16" x14ac:dyDescent="0.2">
      <c r="A4904" s="169">
        <v>42938.333333229588</v>
      </c>
      <c r="B4904" s="172">
        <v>25426.045375854479</v>
      </c>
      <c r="C4904">
        <f t="shared" si="77"/>
        <v>7</v>
      </c>
      <c r="D4904"/>
    </row>
    <row r="4905" spans="1:4" ht="16" x14ac:dyDescent="0.2">
      <c r="A4905" s="168">
        <v>42938.374999896252</v>
      </c>
      <c r="B4905" s="171">
        <v>26511.73847762313</v>
      </c>
      <c r="C4905">
        <f t="shared" si="77"/>
        <v>7</v>
      </c>
      <c r="D4905"/>
    </row>
    <row r="4906" spans="1:4" ht="16" x14ac:dyDescent="0.2">
      <c r="A4906" s="169">
        <v>42938.416666562916</v>
      </c>
      <c r="B4906" s="172">
        <v>27720.18297968755</v>
      </c>
      <c r="C4906">
        <f t="shared" si="77"/>
        <v>7</v>
      </c>
      <c r="D4906"/>
    </row>
    <row r="4907" spans="1:4" ht="16" x14ac:dyDescent="0.2">
      <c r="A4907" s="168">
        <v>42938.458333229581</v>
      </c>
      <c r="B4907" s="171">
        <v>29340.189215898623</v>
      </c>
      <c r="C4907">
        <f t="shared" si="77"/>
        <v>7</v>
      </c>
      <c r="D4907"/>
    </row>
    <row r="4908" spans="1:4" ht="16" x14ac:dyDescent="0.2">
      <c r="A4908" s="169">
        <v>42938.499999896245</v>
      </c>
      <c r="B4908" s="172">
        <v>30837.389389217809</v>
      </c>
      <c r="C4908">
        <f t="shared" si="77"/>
        <v>7</v>
      </c>
      <c r="D4908"/>
    </row>
    <row r="4909" spans="1:4" ht="16" x14ac:dyDescent="0.2">
      <c r="A4909" s="168">
        <v>42938.541666562909</v>
      </c>
      <c r="B4909" s="171">
        <v>32005.519723772108</v>
      </c>
      <c r="C4909">
        <f t="shared" si="77"/>
        <v>7</v>
      </c>
      <c r="D4909"/>
    </row>
    <row r="4910" spans="1:4" ht="16" x14ac:dyDescent="0.2">
      <c r="A4910" s="169">
        <v>42938.583333229573</v>
      </c>
      <c r="B4910" s="172">
        <v>33706.209423646476</v>
      </c>
      <c r="C4910">
        <f t="shared" si="77"/>
        <v>7</v>
      </c>
      <c r="D4910"/>
    </row>
    <row r="4911" spans="1:4" ht="16" x14ac:dyDescent="0.2">
      <c r="A4911" s="168">
        <v>42938.624999896238</v>
      </c>
      <c r="B4911" s="171">
        <v>35478.980004816731</v>
      </c>
      <c r="C4911">
        <f t="shared" si="77"/>
        <v>7</v>
      </c>
      <c r="D4911"/>
    </row>
    <row r="4912" spans="1:4" ht="16" x14ac:dyDescent="0.2">
      <c r="A4912" s="169">
        <v>42938.666666562902</v>
      </c>
      <c r="B4912" s="172">
        <v>37228.743629140554</v>
      </c>
      <c r="C4912">
        <f t="shared" si="77"/>
        <v>7</v>
      </c>
      <c r="D4912"/>
    </row>
    <row r="4913" spans="1:4" ht="16" x14ac:dyDescent="0.2">
      <c r="A4913" s="168">
        <v>42938.708333229566</v>
      </c>
      <c r="B4913" s="171">
        <v>38577.110819226902</v>
      </c>
      <c r="C4913">
        <f t="shared" si="77"/>
        <v>7</v>
      </c>
      <c r="D4913"/>
    </row>
    <row r="4914" spans="1:4" ht="16" x14ac:dyDescent="0.2">
      <c r="A4914" s="169">
        <v>42938.74999989623</v>
      </c>
      <c r="B4914" s="172">
        <v>39350.062765088449</v>
      </c>
      <c r="C4914">
        <f t="shared" ref="C4914:C4977" si="78">MONTH(A4914)</f>
        <v>7</v>
      </c>
      <c r="D4914"/>
    </row>
    <row r="4915" spans="1:4" ht="16" x14ac:dyDescent="0.2">
      <c r="A4915" s="168">
        <v>42938.791666562895</v>
      </c>
      <c r="B4915" s="171">
        <v>39271.404769212451</v>
      </c>
      <c r="C4915">
        <f t="shared" si="78"/>
        <v>7</v>
      </c>
      <c r="D4915"/>
    </row>
    <row r="4916" spans="1:4" ht="16" x14ac:dyDescent="0.2">
      <c r="A4916" s="169">
        <v>42938.833333229559</v>
      </c>
      <c r="B4916" s="172">
        <v>38218.029153001888</v>
      </c>
      <c r="C4916">
        <f t="shared" si="78"/>
        <v>7</v>
      </c>
      <c r="D4916"/>
    </row>
    <row r="4917" spans="1:4" ht="16" x14ac:dyDescent="0.2">
      <c r="A4917" s="168">
        <v>42938.874999896223</v>
      </c>
      <c r="B4917" s="171">
        <v>37255.499570269283</v>
      </c>
      <c r="C4917">
        <f t="shared" si="78"/>
        <v>7</v>
      </c>
      <c r="D4917"/>
    </row>
    <row r="4918" spans="1:4" ht="16" x14ac:dyDescent="0.2">
      <c r="A4918" s="169">
        <v>42938.916666562887</v>
      </c>
      <c r="B4918" s="172">
        <v>35543.232480446051</v>
      </c>
      <c r="C4918">
        <f t="shared" si="78"/>
        <v>7</v>
      </c>
      <c r="D4918"/>
    </row>
    <row r="4919" spans="1:4" ht="16" x14ac:dyDescent="0.2">
      <c r="A4919" s="168">
        <v>42938.958333229551</v>
      </c>
      <c r="B4919" s="171">
        <v>32868.585440054463</v>
      </c>
      <c r="C4919">
        <f t="shared" si="78"/>
        <v>7</v>
      </c>
      <c r="D4919"/>
    </row>
    <row r="4920" spans="1:4" ht="16" x14ac:dyDescent="0.2">
      <c r="A4920" s="169">
        <v>42938.999999896216</v>
      </c>
      <c r="B4920" s="172">
        <v>30144.719270043737</v>
      </c>
      <c r="C4920">
        <f t="shared" si="78"/>
        <v>7</v>
      </c>
      <c r="D4920"/>
    </row>
    <row r="4921" spans="1:4" ht="16" x14ac:dyDescent="0.2">
      <c r="A4921" s="168">
        <v>42939.04166656288</v>
      </c>
      <c r="B4921" s="171">
        <v>27828.016224543113</v>
      </c>
      <c r="C4921">
        <f t="shared" si="78"/>
        <v>7</v>
      </c>
      <c r="D4921"/>
    </row>
    <row r="4922" spans="1:4" ht="16" x14ac:dyDescent="0.2">
      <c r="A4922" s="169">
        <v>42939.083333229544</v>
      </c>
      <c r="B4922" s="172">
        <v>26100.357371059374</v>
      </c>
      <c r="C4922">
        <f t="shared" si="78"/>
        <v>7</v>
      </c>
      <c r="D4922"/>
    </row>
    <row r="4923" spans="1:4" ht="16" x14ac:dyDescent="0.2">
      <c r="A4923" s="168">
        <v>42939.124999896208</v>
      </c>
      <c r="B4923" s="171">
        <v>24811.891562515557</v>
      </c>
      <c r="C4923">
        <f t="shared" si="78"/>
        <v>7</v>
      </c>
      <c r="D4923"/>
    </row>
    <row r="4924" spans="1:4" ht="16" x14ac:dyDescent="0.2">
      <c r="A4924" s="169">
        <v>42939.166666562873</v>
      </c>
      <c r="B4924" s="172">
        <v>24000.325537040375</v>
      </c>
      <c r="C4924">
        <f t="shared" si="78"/>
        <v>7</v>
      </c>
      <c r="D4924"/>
    </row>
    <row r="4925" spans="1:4" ht="16" x14ac:dyDescent="0.2">
      <c r="A4925" s="168">
        <v>42939.208333229537</v>
      </c>
      <c r="B4925" s="171">
        <v>23545.264417506456</v>
      </c>
      <c r="C4925">
        <f t="shared" si="78"/>
        <v>7</v>
      </c>
      <c r="D4925"/>
    </row>
    <row r="4926" spans="1:4" ht="16" x14ac:dyDescent="0.2">
      <c r="A4926" s="169">
        <v>42939.249999896201</v>
      </c>
      <c r="B4926" s="172">
        <v>23559.750339645503</v>
      </c>
      <c r="C4926">
        <f t="shared" si="78"/>
        <v>7</v>
      </c>
      <c r="D4926"/>
    </row>
    <row r="4927" spans="1:4" ht="16" x14ac:dyDescent="0.2">
      <c r="A4927" s="168">
        <v>42939.291666562865</v>
      </c>
      <c r="B4927" s="171">
        <v>23435.260685838708</v>
      </c>
      <c r="C4927">
        <f t="shared" si="78"/>
        <v>7</v>
      </c>
      <c r="D4927"/>
    </row>
    <row r="4928" spans="1:4" ht="16" x14ac:dyDescent="0.2">
      <c r="A4928" s="169">
        <v>42939.33333322953</v>
      </c>
      <c r="B4928" s="172">
        <v>24277.293933330668</v>
      </c>
      <c r="C4928">
        <f t="shared" si="78"/>
        <v>7</v>
      </c>
      <c r="D4928"/>
    </row>
    <row r="4929" spans="1:4" ht="16" x14ac:dyDescent="0.2">
      <c r="A4929" s="168">
        <v>42939.374999896194</v>
      </c>
      <c r="B4929" s="171">
        <v>25405.326485269641</v>
      </c>
      <c r="C4929">
        <f t="shared" si="78"/>
        <v>7</v>
      </c>
      <c r="D4929"/>
    </row>
    <row r="4930" spans="1:4" ht="16" x14ac:dyDescent="0.2">
      <c r="A4930" s="169">
        <v>42939.416666562858</v>
      </c>
      <c r="B4930" s="172">
        <v>26786.73404140387</v>
      </c>
      <c r="C4930">
        <f t="shared" si="78"/>
        <v>7</v>
      </c>
      <c r="D4930"/>
    </row>
    <row r="4931" spans="1:4" ht="16" x14ac:dyDescent="0.2">
      <c r="A4931" s="168">
        <v>42939.458333229522</v>
      </c>
      <c r="B4931" s="171">
        <v>28547.217376196284</v>
      </c>
      <c r="C4931">
        <f t="shared" si="78"/>
        <v>7</v>
      </c>
      <c r="D4931"/>
    </row>
    <row r="4932" spans="1:4" ht="16" x14ac:dyDescent="0.2">
      <c r="A4932" s="169">
        <v>42939.499999896187</v>
      </c>
      <c r="B4932" s="172">
        <v>30170.275318385644</v>
      </c>
      <c r="C4932">
        <f t="shared" si="78"/>
        <v>7</v>
      </c>
      <c r="D4932"/>
    </row>
    <row r="4933" spans="1:4" ht="16" x14ac:dyDescent="0.2">
      <c r="A4933" s="168">
        <v>42939.541666562851</v>
      </c>
      <c r="B4933" s="171">
        <v>31960.648154133858</v>
      </c>
      <c r="C4933">
        <f t="shared" si="78"/>
        <v>7</v>
      </c>
      <c r="D4933"/>
    </row>
    <row r="4934" spans="1:4" ht="16" x14ac:dyDescent="0.2">
      <c r="A4934" s="169">
        <v>42939.583333229515</v>
      </c>
      <c r="B4934" s="172">
        <v>33955.969760712185</v>
      </c>
      <c r="C4934">
        <f t="shared" si="78"/>
        <v>7</v>
      </c>
      <c r="D4934"/>
    </row>
    <row r="4935" spans="1:4" ht="16" x14ac:dyDescent="0.2">
      <c r="A4935" s="168">
        <v>42939.624999896179</v>
      </c>
      <c r="B4935" s="171">
        <v>35862.846567852765</v>
      </c>
      <c r="C4935">
        <f t="shared" si="78"/>
        <v>7</v>
      </c>
      <c r="D4935"/>
    </row>
    <row r="4936" spans="1:4" ht="16" x14ac:dyDescent="0.2">
      <c r="A4936" s="169">
        <v>42939.666666562844</v>
      </c>
      <c r="B4936" s="172">
        <v>37441.635186121748</v>
      </c>
      <c r="C4936">
        <f t="shared" si="78"/>
        <v>7</v>
      </c>
      <c r="D4936"/>
    </row>
    <row r="4937" spans="1:4" ht="16" x14ac:dyDescent="0.2">
      <c r="A4937" s="168">
        <v>42939.708333229508</v>
      </c>
      <c r="B4937" s="171">
        <v>38563.83467839261</v>
      </c>
      <c r="C4937">
        <f t="shared" si="78"/>
        <v>7</v>
      </c>
      <c r="D4937"/>
    </row>
    <row r="4938" spans="1:4" ht="16" x14ac:dyDescent="0.2">
      <c r="A4938" s="169">
        <v>42939.749999896172</v>
      </c>
      <c r="B4938" s="172">
        <v>39210.373956387142</v>
      </c>
      <c r="C4938">
        <f t="shared" si="78"/>
        <v>7</v>
      </c>
      <c r="D4938"/>
    </row>
    <row r="4939" spans="1:4" ht="16" x14ac:dyDescent="0.2">
      <c r="A4939" s="168">
        <v>42939.791666562836</v>
      </c>
      <c r="B4939" s="171">
        <v>38986.093258773122</v>
      </c>
      <c r="C4939">
        <f t="shared" si="78"/>
        <v>7</v>
      </c>
      <c r="D4939"/>
    </row>
    <row r="4940" spans="1:4" ht="16" x14ac:dyDescent="0.2">
      <c r="A4940" s="169">
        <v>42939.833333229501</v>
      </c>
      <c r="B4940" s="172">
        <v>37780.885556991168</v>
      </c>
      <c r="C4940">
        <f t="shared" si="78"/>
        <v>7</v>
      </c>
      <c r="D4940"/>
    </row>
    <row r="4941" spans="1:4" ht="16" x14ac:dyDescent="0.2">
      <c r="A4941" s="168">
        <v>42939.874999896165</v>
      </c>
      <c r="B4941" s="171">
        <v>36755.285071421647</v>
      </c>
      <c r="C4941">
        <f t="shared" si="78"/>
        <v>7</v>
      </c>
      <c r="D4941"/>
    </row>
    <row r="4942" spans="1:4" ht="16" x14ac:dyDescent="0.2">
      <c r="A4942" s="169">
        <v>42939.916666562829</v>
      </c>
      <c r="B4942" s="172">
        <v>34984.124583749654</v>
      </c>
      <c r="C4942">
        <f t="shared" si="78"/>
        <v>7</v>
      </c>
      <c r="D4942"/>
    </row>
    <row r="4943" spans="1:4" ht="16" x14ac:dyDescent="0.2">
      <c r="A4943" s="168">
        <v>42939.958333229493</v>
      </c>
      <c r="B4943" s="171">
        <v>31971.022898952233</v>
      </c>
      <c r="C4943">
        <f t="shared" si="78"/>
        <v>7</v>
      </c>
      <c r="D4943"/>
    </row>
    <row r="4944" spans="1:4" ht="16" x14ac:dyDescent="0.2">
      <c r="A4944" s="169">
        <v>42939.999999896158</v>
      </c>
      <c r="B4944" s="172">
        <v>29093.675932748822</v>
      </c>
      <c r="C4944">
        <f t="shared" si="78"/>
        <v>7</v>
      </c>
      <c r="D4944"/>
    </row>
    <row r="4945" spans="1:4" ht="16" x14ac:dyDescent="0.2">
      <c r="A4945" s="168">
        <v>42940.041666562822</v>
      </c>
      <c r="B4945" s="171">
        <v>26812.290803897307</v>
      </c>
      <c r="C4945">
        <f t="shared" si="78"/>
        <v>7</v>
      </c>
      <c r="D4945"/>
    </row>
    <row r="4946" spans="1:4" ht="16" x14ac:dyDescent="0.2">
      <c r="A4946" s="169">
        <v>42940.083333229486</v>
      </c>
      <c r="B4946" s="172">
        <v>25272.866115628032</v>
      </c>
      <c r="C4946">
        <f t="shared" si="78"/>
        <v>7</v>
      </c>
      <c r="D4946"/>
    </row>
    <row r="4947" spans="1:4" ht="16" x14ac:dyDescent="0.2">
      <c r="A4947" s="168">
        <v>42940.12499989615</v>
      </c>
      <c r="B4947" s="171">
        <v>24302.676250152123</v>
      </c>
      <c r="C4947">
        <f t="shared" si="78"/>
        <v>7</v>
      </c>
      <c r="D4947"/>
    </row>
    <row r="4948" spans="1:4" ht="16" x14ac:dyDescent="0.2">
      <c r="A4948" s="169">
        <v>42940.166666562814</v>
      </c>
      <c r="B4948" s="172">
        <v>23865.637378791322</v>
      </c>
      <c r="C4948">
        <f t="shared" si="78"/>
        <v>7</v>
      </c>
      <c r="D4948"/>
    </row>
    <row r="4949" spans="1:4" ht="16" x14ac:dyDescent="0.2">
      <c r="A4949" s="168">
        <v>42940.208333229479</v>
      </c>
      <c r="B4949" s="171">
        <v>24265.735588527969</v>
      </c>
      <c r="C4949">
        <f t="shared" si="78"/>
        <v>7</v>
      </c>
      <c r="D4949"/>
    </row>
    <row r="4950" spans="1:4" ht="16" x14ac:dyDescent="0.2">
      <c r="A4950" s="169">
        <v>42940.249999896143</v>
      </c>
      <c r="B4950" s="172">
        <v>25431.322448573734</v>
      </c>
      <c r="C4950">
        <f t="shared" si="78"/>
        <v>7</v>
      </c>
      <c r="D4950"/>
    </row>
    <row r="4951" spans="1:4" ht="16" x14ac:dyDescent="0.2">
      <c r="A4951" s="168">
        <v>42940.291666562807</v>
      </c>
      <c r="B4951" s="171">
        <v>26996.952002592996</v>
      </c>
      <c r="C4951">
        <f t="shared" si="78"/>
        <v>7</v>
      </c>
      <c r="D4951"/>
    </row>
    <row r="4952" spans="1:4" ht="16" x14ac:dyDescent="0.2">
      <c r="A4952" s="169">
        <v>42940.333333229471</v>
      </c>
      <c r="B4952" s="172">
        <v>28750.916451451372</v>
      </c>
      <c r="C4952">
        <f t="shared" si="78"/>
        <v>7</v>
      </c>
      <c r="D4952"/>
    </row>
    <row r="4953" spans="1:4" ht="16" x14ac:dyDescent="0.2">
      <c r="A4953" s="168">
        <v>42940.374999896136</v>
      </c>
      <c r="B4953" s="171">
        <v>29949.50440815742</v>
      </c>
      <c r="C4953">
        <f t="shared" si="78"/>
        <v>7</v>
      </c>
      <c r="D4953"/>
    </row>
    <row r="4954" spans="1:4" ht="16" x14ac:dyDescent="0.2">
      <c r="A4954" s="169">
        <v>42940.4166665628</v>
      </c>
      <c r="B4954" s="172">
        <v>30878.985064348752</v>
      </c>
      <c r="C4954">
        <f t="shared" si="78"/>
        <v>7</v>
      </c>
      <c r="D4954"/>
    </row>
    <row r="4955" spans="1:4" ht="16" x14ac:dyDescent="0.2">
      <c r="A4955" s="168">
        <v>42940.458333229464</v>
      </c>
      <c r="B4955" s="171">
        <v>32177.867572469851</v>
      </c>
      <c r="C4955">
        <f t="shared" si="78"/>
        <v>7</v>
      </c>
      <c r="D4955"/>
    </row>
    <row r="4956" spans="1:4" ht="16" x14ac:dyDescent="0.2">
      <c r="A4956" s="169">
        <v>42940.499999896128</v>
      </c>
      <c r="B4956" s="172">
        <v>33090.812039054385</v>
      </c>
      <c r="C4956">
        <f t="shared" si="78"/>
        <v>7</v>
      </c>
      <c r="D4956"/>
    </row>
    <row r="4957" spans="1:4" ht="16" x14ac:dyDescent="0.2">
      <c r="A4957" s="168">
        <v>42940.541666562793</v>
      </c>
      <c r="B4957" s="171">
        <v>33787.008490789514</v>
      </c>
      <c r="C4957">
        <f t="shared" si="78"/>
        <v>7</v>
      </c>
      <c r="D4957"/>
    </row>
    <row r="4958" spans="1:4" ht="16" x14ac:dyDescent="0.2">
      <c r="A4958" s="169">
        <v>42940.583333229457</v>
      </c>
      <c r="B4958" s="172">
        <v>34194.660385866824</v>
      </c>
      <c r="C4958">
        <f t="shared" si="78"/>
        <v>7</v>
      </c>
      <c r="D4958"/>
    </row>
    <row r="4959" spans="1:4" ht="16" x14ac:dyDescent="0.2">
      <c r="A4959" s="168">
        <v>42940.624999896121</v>
      </c>
      <c r="B4959" s="171">
        <v>34979.411066352659</v>
      </c>
      <c r="C4959">
        <f t="shared" si="78"/>
        <v>7</v>
      </c>
      <c r="D4959"/>
    </row>
    <row r="4960" spans="1:4" ht="16" x14ac:dyDescent="0.2">
      <c r="A4960" s="169">
        <v>42940.666666562785</v>
      </c>
      <c r="B4960" s="172">
        <v>35765.869980169504</v>
      </c>
      <c r="C4960">
        <f t="shared" si="78"/>
        <v>7</v>
      </c>
      <c r="D4960"/>
    </row>
    <row r="4961" spans="1:4" ht="16" x14ac:dyDescent="0.2">
      <c r="A4961" s="168">
        <v>42940.70833322945</v>
      </c>
      <c r="B4961" s="171">
        <v>36354.583074843023</v>
      </c>
      <c r="C4961">
        <f t="shared" si="78"/>
        <v>7</v>
      </c>
      <c r="D4961"/>
    </row>
    <row r="4962" spans="1:4" ht="16" x14ac:dyDescent="0.2">
      <c r="A4962" s="169">
        <v>42940.749999896114</v>
      </c>
      <c r="B4962" s="172">
        <v>36778.453368250826</v>
      </c>
      <c r="C4962">
        <f t="shared" si="78"/>
        <v>7</v>
      </c>
      <c r="D4962"/>
    </row>
    <row r="4963" spans="1:4" ht="16" x14ac:dyDescent="0.2">
      <c r="A4963" s="168">
        <v>42940.791666562778</v>
      </c>
      <c r="B4963" s="171">
        <v>36676.211006063852</v>
      </c>
      <c r="C4963">
        <f t="shared" si="78"/>
        <v>7</v>
      </c>
      <c r="D4963"/>
    </row>
    <row r="4964" spans="1:4" ht="16" x14ac:dyDescent="0.2">
      <c r="A4964" s="169">
        <v>42940.833333229442</v>
      </c>
      <c r="B4964" s="172">
        <v>35992.786864042879</v>
      </c>
      <c r="C4964">
        <f t="shared" si="78"/>
        <v>7</v>
      </c>
      <c r="D4964"/>
    </row>
    <row r="4965" spans="1:4" ht="16" x14ac:dyDescent="0.2">
      <c r="A4965" s="168">
        <v>42940.874999896107</v>
      </c>
      <c r="B4965" s="171">
        <v>35768.685006849002</v>
      </c>
      <c r="C4965">
        <f t="shared" si="78"/>
        <v>7</v>
      </c>
      <c r="D4965"/>
    </row>
    <row r="4966" spans="1:4" ht="16" x14ac:dyDescent="0.2">
      <c r="A4966" s="169">
        <v>42940.916666562771</v>
      </c>
      <c r="B4966" s="172">
        <v>34397.385962280961</v>
      </c>
      <c r="C4966">
        <f t="shared" si="78"/>
        <v>7</v>
      </c>
      <c r="D4966"/>
    </row>
    <row r="4967" spans="1:4" ht="16" x14ac:dyDescent="0.2">
      <c r="A4967" s="168">
        <v>42940.958333229435</v>
      </c>
      <c r="B4967" s="171">
        <v>31677.172819516691</v>
      </c>
      <c r="C4967">
        <f t="shared" si="78"/>
        <v>7</v>
      </c>
      <c r="D4967"/>
    </row>
    <row r="4968" spans="1:4" ht="16" x14ac:dyDescent="0.2">
      <c r="A4968" s="169">
        <v>42940.999999896099</v>
      </c>
      <c r="B4968" s="172">
        <v>28922.592996928113</v>
      </c>
      <c r="C4968">
        <f t="shared" si="78"/>
        <v>7</v>
      </c>
      <c r="D4968"/>
    </row>
    <row r="4969" spans="1:4" ht="16" x14ac:dyDescent="0.2">
      <c r="A4969" s="168">
        <v>42941.041666562764</v>
      </c>
      <c r="B4969" s="171">
        <v>26868.883457172349</v>
      </c>
      <c r="C4969">
        <f t="shared" si="78"/>
        <v>7</v>
      </c>
      <c r="D4969"/>
    </row>
    <row r="4970" spans="1:4" ht="16" x14ac:dyDescent="0.2">
      <c r="A4970" s="169">
        <v>42941.083333229428</v>
      </c>
      <c r="B4970" s="172">
        <v>25387.096015407882</v>
      </c>
      <c r="C4970">
        <f t="shared" si="78"/>
        <v>7</v>
      </c>
      <c r="D4970"/>
    </row>
    <row r="4971" spans="1:4" ht="16" x14ac:dyDescent="0.2">
      <c r="A4971" s="168">
        <v>42941.124999896092</v>
      </c>
      <c r="B4971" s="171">
        <v>24606.065378118506</v>
      </c>
      <c r="C4971">
        <f t="shared" si="78"/>
        <v>7</v>
      </c>
      <c r="D4971"/>
    </row>
    <row r="4972" spans="1:4" ht="16" x14ac:dyDescent="0.2">
      <c r="A4972" s="169">
        <v>42941.166666562756</v>
      </c>
      <c r="B4972" s="172">
        <v>24352.480638303998</v>
      </c>
      <c r="C4972">
        <f t="shared" si="78"/>
        <v>7</v>
      </c>
      <c r="D4972"/>
    </row>
    <row r="4973" spans="1:4" ht="16" x14ac:dyDescent="0.2">
      <c r="A4973" s="168">
        <v>42941.208333229421</v>
      </c>
      <c r="B4973" s="171">
        <v>24693.753483868</v>
      </c>
      <c r="C4973">
        <f t="shared" si="78"/>
        <v>7</v>
      </c>
      <c r="D4973"/>
    </row>
    <row r="4974" spans="1:4" ht="16" x14ac:dyDescent="0.2">
      <c r="A4974" s="169">
        <v>42941.249999896085</v>
      </c>
      <c r="B4974" s="172">
        <v>25897.52560677996</v>
      </c>
      <c r="C4974">
        <f t="shared" si="78"/>
        <v>7</v>
      </c>
      <c r="D4974"/>
    </row>
    <row r="4975" spans="1:4" ht="16" x14ac:dyDescent="0.2">
      <c r="A4975" s="168">
        <v>42941.291666562749</v>
      </c>
      <c r="B4975" s="171">
        <v>27200.785774209242</v>
      </c>
      <c r="C4975">
        <f t="shared" si="78"/>
        <v>7</v>
      </c>
      <c r="D4975"/>
    </row>
    <row r="4976" spans="1:4" ht="16" x14ac:dyDescent="0.2">
      <c r="A4976" s="169">
        <v>42941.333333229413</v>
      </c>
      <c r="B4976" s="172">
        <v>28647.627894922891</v>
      </c>
      <c r="C4976">
        <f t="shared" si="78"/>
        <v>7</v>
      </c>
      <c r="D4976"/>
    </row>
    <row r="4977" spans="1:4" ht="16" x14ac:dyDescent="0.2">
      <c r="A4977" s="168">
        <v>42941.374999896077</v>
      </c>
      <c r="B4977" s="171">
        <v>29738.28565757129</v>
      </c>
      <c r="C4977">
        <f t="shared" si="78"/>
        <v>7</v>
      </c>
      <c r="D4977"/>
    </row>
    <row r="4978" spans="1:4" ht="16" x14ac:dyDescent="0.2">
      <c r="A4978" s="169">
        <v>42941.416666562742</v>
      </c>
      <c r="B4978" s="172">
        <v>30988.787411014378</v>
      </c>
      <c r="C4978">
        <f t="shared" ref="C4978:C5041" si="79">MONTH(A4978)</f>
        <v>7</v>
      </c>
      <c r="D4978"/>
    </row>
    <row r="4979" spans="1:4" ht="16" x14ac:dyDescent="0.2">
      <c r="A4979" s="168">
        <v>42941.458333229406</v>
      </c>
      <c r="B4979" s="171">
        <v>32061.890723661498</v>
      </c>
      <c r="C4979">
        <f t="shared" si="79"/>
        <v>7</v>
      </c>
      <c r="D4979"/>
    </row>
    <row r="4980" spans="1:4" ht="16" x14ac:dyDescent="0.2">
      <c r="A4980" s="169">
        <v>42941.49999989607</v>
      </c>
      <c r="B4980" s="172">
        <v>32787.854547553681</v>
      </c>
      <c r="C4980">
        <f t="shared" si="79"/>
        <v>7</v>
      </c>
      <c r="D4980"/>
    </row>
    <row r="4981" spans="1:4" ht="16" x14ac:dyDescent="0.2">
      <c r="A4981" s="168">
        <v>42941.541666562734</v>
      </c>
      <c r="B4981" s="171">
        <v>33236.165031197073</v>
      </c>
      <c r="C4981">
        <f t="shared" si="79"/>
        <v>7</v>
      </c>
      <c r="D4981"/>
    </row>
    <row r="4982" spans="1:4" ht="16" x14ac:dyDescent="0.2">
      <c r="A4982" s="169">
        <v>42941.583333229399</v>
      </c>
      <c r="B4982" s="172">
        <v>34566.885922521637</v>
      </c>
      <c r="C4982">
        <f t="shared" si="79"/>
        <v>7</v>
      </c>
      <c r="D4982"/>
    </row>
    <row r="4983" spans="1:4" ht="16" x14ac:dyDescent="0.2">
      <c r="A4983" s="168">
        <v>42941.624999896063</v>
      </c>
      <c r="B4983" s="171">
        <v>36200.204728782788</v>
      </c>
      <c r="C4983">
        <f t="shared" si="79"/>
        <v>7</v>
      </c>
      <c r="D4983"/>
    </row>
    <row r="4984" spans="1:4" ht="16" x14ac:dyDescent="0.2">
      <c r="A4984" s="169">
        <v>42941.666666562727</v>
      </c>
      <c r="B4984" s="172">
        <v>37429.934427164961</v>
      </c>
      <c r="C4984">
        <f t="shared" si="79"/>
        <v>7</v>
      </c>
      <c r="D4984"/>
    </row>
    <row r="4985" spans="1:4" ht="16" x14ac:dyDescent="0.2">
      <c r="A4985" s="168">
        <v>42941.708333229391</v>
      </c>
      <c r="B4985" s="171">
        <v>38469.738738488755</v>
      </c>
      <c r="C4985">
        <f t="shared" si="79"/>
        <v>7</v>
      </c>
      <c r="D4985"/>
    </row>
    <row r="4986" spans="1:4" ht="16" x14ac:dyDescent="0.2">
      <c r="A4986" s="169">
        <v>42941.749999896056</v>
      </c>
      <c r="B4986" s="172">
        <v>38936.317538928721</v>
      </c>
      <c r="C4986">
        <f t="shared" si="79"/>
        <v>7</v>
      </c>
      <c r="D4986"/>
    </row>
    <row r="4987" spans="1:4" ht="16" x14ac:dyDescent="0.2">
      <c r="A4987" s="168">
        <v>42941.79166656272</v>
      </c>
      <c r="B4987" s="171">
        <v>38529.857630098515</v>
      </c>
      <c r="C4987">
        <f t="shared" si="79"/>
        <v>7</v>
      </c>
      <c r="D4987"/>
    </row>
    <row r="4988" spans="1:4" ht="16" x14ac:dyDescent="0.2">
      <c r="A4988" s="169">
        <v>42941.833333229384</v>
      </c>
      <c r="B4988" s="172">
        <v>37400.058770769137</v>
      </c>
      <c r="C4988">
        <f t="shared" si="79"/>
        <v>7</v>
      </c>
      <c r="D4988"/>
    </row>
    <row r="4989" spans="1:4" ht="16" x14ac:dyDescent="0.2">
      <c r="A4989" s="168">
        <v>42941.874999896048</v>
      </c>
      <c r="B4989" s="171">
        <v>36756.110701263264</v>
      </c>
      <c r="C4989">
        <f t="shared" si="79"/>
        <v>7</v>
      </c>
      <c r="D4989"/>
    </row>
    <row r="4990" spans="1:4" ht="16" x14ac:dyDescent="0.2">
      <c r="A4990" s="169">
        <v>42941.916666562713</v>
      </c>
      <c r="B4990" s="172">
        <v>35192.930955986543</v>
      </c>
      <c r="C4990">
        <f t="shared" si="79"/>
        <v>7</v>
      </c>
      <c r="D4990"/>
    </row>
    <row r="4991" spans="1:4" ht="16" x14ac:dyDescent="0.2">
      <c r="A4991" s="168">
        <v>42941.958333229377</v>
      </c>
      <c r="B4991" s="171">
        <v>32282.22666467536</v>
      </c>
      <c r="C4991">
        <f t="shared" si="79"/>
        <v>7</v>
      </c>
      <c r="D4991"/>
    </row>
    <row r="4992" spans="1:4" ht="16" x14ac:dyDescent="0.2">
      <c r="A4992" s="169">
        <v>42941.999999896041</v>
      </c>
      <c r="B4992" s="172">
        <v>29364.799902821011</v>
      </c>
      <c r="C4992">
        <f t="shared" si="79"/>
        <v>7</v>
      </c>
      <c r="D4992"/>
    </row>
    <row r="4993" spans="1:4" ht="16" x14ac:dyDescent="0.2">
      <c r="A4993" s="168">
        <v>42942.041666562705</v>
      </c>
      <c r="B4993" s="171">
        <v>27304.602390357304</v>
      </c>
      <c r="C4993">
        <f t="shared" si="79"/>
        <v>7</v>
      </c>
      <c r="D4993"/>
    </row>
    <row r="4994" spans="1:4" ht="16" x14ac:dyDescent="0.2">
      <c r="A4994" s="169">
        <v>42942.08333322937</v>
      </c>
      <c r="B4994" s="172">
        <v>25893.152124349424</v>
      </c>
      <c r="C4994">
        <f t="shared" si="79"/>
        <v>7</v>
      </c>
      <c r="D4994"/>
    </row>
    <row r="4995" spans="1:4" ht="16" x14ac:dyDescent="0.2">
      <c r="A4995" s="168">
        <v>42942.124999896034</v>
      </c>
      <c r="B4995" s="171">
        <v>25114.881843888659</v>
      </c>
      <c r="C4995">
        <f t="shared" si="79"/>
        <v>7</v>
      </c>
      <c r="D4995"/>
    </row>
    <row r="4996" spans="1:4" ht="16" x14ac:dyDescent="0.2">
      <c r="A4996" s="169">
        <v>42942.166666562698</v>
      </c>
      <c r="B4996" s="172">
        <v>24603.542265962089</v>
      </c>
      <c r="C4996">
        <f t="shared" si="79"/>
        <v>7</v>
      </c>
      <c r="D4996"/>
    </row>
    <row r="4997" spans="1:4" ht="16" x14ac:dyDescent="0.2">
      <c r="A4997" s="168">
        <v>42942.208333229362</v>
      </c>
      <c r="B4997" s="171">
        <v>24868.833303550051</v>
      </c>
      <c r="C4997">
        <f t="shared" si="79"/>
        <v>7</v>
      </c>
      <c r="D4997"/>
    </row>
    <row r="4998" spans="1:4" ht="16" x14ac:dyDescent="0.2">
      <c r="A4998" s="169">
        <v>42942.249999896027</v>
      </c>
      <c r="B4998" s="172">
        <v>26105.950248704081</v>
      </c>
      <c r="C4998">
        <f t="shared" si="79"/>
        <v>7</v>
      </c>
      <c r="D4998"/>
    </row>
    <row r="4999" spans="1:4" ht="16" x14ac:dyDescent="0.2">
      <c r="A4999" s="168">
        <v>42942.291666562691</v>
      </c>
      <c r="B4999" s="171">
        <v>27421.854613931195</v>
      </c>
      <c r="C4999">
        <f t="shared" si="79"/>
        <v>7</v>
      </c>
      <c r="D4999"/>
    </row>
    <row r="5000" spans="1:4" ht="16" x14ac:dyDescent="0.2">
      <c r="A5000" s="169">
        <v>42942.333333229355</v>
      </c>
      <c r="B5000" s="172">
        <v>28817.605902796364</v>
      </c>
      <c r="C5000">
        <f t="shared" si="79"/>
        <v>7</v>
      </c>
      <c r="D5000"/>
    </row>
    <row r="5001" spans="1:4" ht="16" x14ac:dyDescent="0.2">
      <c r="A5001" s="168">
        <v>42942.374999896019</v>
      </c>
      <c r="B5001" s="171">
        <v>30276.855815527902</v>
      </c>
      <c r="C5001">
        <f t="shared" si="79"/>
        <v>7</v>
      </c>
      <c r="D5001"/>
    </row>
    <row r="5002" spans="1:4" ht="16" x14ac:dyDescent="0.2">
      <c r="A5002" s="169">
        <v>42942.416666562684</v>
      </c>
      <c r="B5002" s="172">
        <v>31241.681065573841</v>
      </c>
      <c r="C5002">
        <f t="shared" si="79"/>
        <v>7</v>
      </c>
      <c r="D5002"/>
    </row>
    <row r="5003" spans="1:4" ht="16" x14ac:dyDescent="0.2">
      <c r="A5003" s="168">
        <v>42942.458333229348</v>
      </c>
      <c r="B5003" s="171">
        <v>32548.396913087036</v>
      </c>
      <c r="C5003">
        <f t="shared" si="79"/>
        <v>7</v>
      </c>
      <c r="D5003"/>
    </row>
    <row r="5004" spans="1:4" ht="16" x14ac:dyDescent="0.2">
      <c r="A5004" s="169">
        <v>42942.499999896012</v>
      </c>
      <c r="B5004" s="172">
        <v>33891.893728963383</v>
      </c>
      <c r="C5004">
        <f t="shared" si="79"/>
        <v>7</v>
      </c>
      <c r="D5004"/>
    </row>
    <row r="5005" spans="1:4" ht="16" x14ac:dyDescent="0.2">
      <c r="A5005" s="168">
        <v>42942.541666562676</v>
      </c>
      <c r="B5005" s="171">
        <v>35253.33246259539</v>
      </c>
      <c r="C5005">
        <f t="shared" si="79"/>
        <v>7</v>
      </c>
      <c r="D5005"/>
    </row>
    <row r="5006" spans="1:4" ht="16" x14ac:dyDescent="0.2">
      <c r="A5006" s="169">
        <v>42942.58333322934</v>
      </c>
      <c r="B5006" s="172">
        <v>36758.445406006074</v>
      </c>
      <c r="C5006">
        <f t="shared" si="79"/>
        <v>7</v>
      </c>
      <c r="D5006"/>
    </row>
    <row r="5007" spans="1:4" ht="16" x14ac:dyDescent="0.2">
      <c r="A5007" s="168">
        <v>42942.624999896005</v>
      </c>
      <c r="B5007" s="171">
        <v>37919.472750291992</v>
      </c>
      <c r="C5007">
        <f t="shared" si="79"/>
        <v>7</v>
      </c>
      <c r="D5007"/>
    </row>
    <row r="5008" spans="1:4" ht="16" x14ac:dyDescent="0.2">
      <c r="A5008" s="169">
        <v>42942.666666562669</v>
      </c>
      <c r="B5008" s="172">
        <v>39413.020087152501</v>
      </c>
      <c r="C5008">
        <f t="shared" si="79"/>
        <v>7</v>
      </c>
      <c r="D5008"/>
    </row>
    <row r="5009" spans="1:4" ht="16" x14ac:dyDescent="0.2">
      <c r="A5009" s="168">
        <v>42942.708333229333</v>
      </c>
      <c r="B5009" s="171">
        <v>40529.238380930852</v>
      </c>
      <c r="C5009">
        <f t="shared" si="79"/>
        <v>7</v>
      </c>
      <c r="D5009"/>
    </row>
    <row r="5010" spans="1:4" ht="16" x14ac:dyDescent="0.2">
      <c r="A5010" s="169">
        <v>42942.749999895997</v>
      </c>
      <c r="B5010" s="172">
        <v>40880.078607236974</v>
      </c>
      <c r="C5010">
        <f t="shared" si="79"/>
        <v>7</v>
      </c>
      <c r="D5010"/>
    </row>
    <row r="5011" spans="1:4" ht="16" x14ac:dyDescent="0.2">
      <c r="A5011" s="168">
        <v>42942.791666562662</v>
      </c>
      <c r="B5011" s="171">
        <v>40523.247297666901</v>
      </c>
      <c r="C5011">
        <f t="shared" si="79"/>
        <v>7</v>
      </c>
      <c r="D5011"/>
    </row>
    <row r="5012" spans="1:4" ht="16" x14ac:dyDescent="0.2">
      <c r="A5012" s="169">
        <v>42942.833333229326</v>
      </c>
      <c r="B5012" s="172">
        <v>39295.39281796154</v>
      </c>
      <c r="C5012">
        <f t="shared" si="79"/>
        <v>7</v>
      </c>
      <c r="D5012"/>
    </row>
    <row r="5013" spans="1:4" ht="16" x14ac:dyDescent="0.2">
      <c r="A5013" s="168">
        <v>42942.87499989599</v>
      </c>
      <c r="B5013" s="171">
        <v>38210.288437745519</v>
      </c>
      <c r="C5013">
        <f t="shared" si="79"/>
        <v>7</v>
      </c>
      <c r="D5013"/>
    </row>
    <row r="5014" spans="1:4" ht="16" x14ac:dyDescent="0.2">
      <c r="A5014" s="169">
        <v>42942.916666562654</v>
      </c>
      <c r="B5014" s="172">
        <v>36435.702256732795</v>
      </c>
      <c r="C5014">
        <f t="shared" si="79"/>
        <v>7</v>
      </c>
      <c r="D5014"/>
    </row>
    <row r="5015" spans="1:4" ht="16" x14ac:dyDescent="0.2">
      <c r="A5015" s="168">
        <v>42942.958333229319</v>
      </c>
      <c r="B5015" s="171">
        <v>33257.052357445973</v>
      </c>
      <c r="C5015">
        <f t="shared" si="79"/>
        <v>7</v>
      </c>
      <c r="D5015"/>
    </row>
    <row r="5016" spans="1:4" ht="16" x14ac:dyDescent="0.2">
      <c r="A5016" s="169">
        <v>42942.999999895983</v>
      </c>
      <c r="B5016" s="172">
        <v>30145.682330524374</v>
      </c>
      <c r="C5016">
        <f t="shared" si="79"/>
        <v>7</v>
      </c>
      <c r="D5016"/>
    </row>
    <row r="5017" spans="1:4" ht="16" x14ac:dyDescent="0.2">
      <c r="A5017" s="168">
        <v>42943.041666562647</v>
      </c>
      <c r="B5017" s="171">
        <v>27901.32116006688</v>
      </c>
      <c r="C5017">
        <f t="shared" si="79"/>
        <v>7</v>
      </c>
      <c r="D5017"/>
    </row>
    <row r="5018" spans="1:4" ht="16" x14ac:dyDescent="0.2">
      <c r="A5018" s="169">
        <v>42943.083333229311</v>
      </c>
      <c r="B5018" s="172">
        <v>26495.880622038982</v>
      </c>
      <c r="C5018">
        <f t="shared" si="79"/>
        <v>7</v>
      </c>
      <c r="D5018"/>
    </row>
    <row r="5019" spans="1:4" ht="16" x14ac:dyDescent="0.2">
      <c r="A5019" s="168">
        <v>42943.124999895976</v>
      </c>
      <c r="B5019" s="171">
        <v>25507.76201645083</v>
      </c>
      <c r="C5019">
        <f t="shared" si="79"/>
        <v>7</v>
      </c>
      <c r="D5019"/>
    </row>
    <row r="5020" spans="1:4" ht="16" x14ac:dyDescent="0.2">
      <c r="A5020" s="169">
        <v>42943.16666656264</v>
      </c>
      <c r="B5020" s="172">
        <v>24966.440595302323</v>
      </c>
      <c r="C5020">
        <f t="shared" si="79"/>
        <v>7</v>
      </c>
      <c r="D5020"/>
    </row>
    <row r="5021" spans="1:4" ht="16" x14ac:dyDescent="0.2">
      <c r="A5021" s="168">
        <v>42943.208333229304</v>
      </c>
      <c r="B5021" s="171">
        <v>25145.045535128043</v>
      </c>
      <c r="C5021">
        <f t="shared" si="79"/>
        <v>7</v>
      </c>
      <c r="D5021"/>
    </row>
    <row r="5022" spans="1:4" ht="16" x14ac:dyDescent="0.2">
      <c r="A5022" s="169">
        <v>42943.249999895968</v>
      </c>
      <c r="B5022" s="172">
        <v>26216.202362025662</v>
      </c>
      <c r="C5022">
        <f t="shared" si="79"/>
        <v>7</v>
      </c>
      <c r="D5022"/>
    </row>
    <row r="5023" spans="1:4" ht="16" x14ac:dyDescent="0.2">
      <c r="A5023" s="168">
        <v>42943.291666562633</v>
      </c>
      <c r="B5023" s="171">
        <v>27381.237281421192</v>
      </c>
      <c r="C5023">
        <f t="shared" si="79"/>
        <v>7</v>
      </c>
      <c r="D5023"/>
    </row>
    <row r="5024" spans="1:4" ht="16" x14ac:dyDescent="0.2">
      <c r="A5024" s="169">
        <v>42943.333333229297</v>
      </c>
      <c r="B5024" s="172">
        <v>28860.233821329137</v>
      </c>
      <c r="C5024">
        <f t="shared" si="79"/>
        <v>7</v>
      </c>
      <c r="D5024"/>
    </row>
    <row r="5025" spans="1:4" ht="16" x14ac:dyDescent="0.2">
      <c r="A5025" s="168">
        <v>42943.374999895961</v>
      </c>
      <c r="B5025" s="171">
        <v>30575.976331598809</v>
      </c>
      <c r="C5025">
        <f t="shared" si="79"/>
        <v>7</v>
      </c>
      <c r="D5025"/>
    </row>
    <row r="5026" spans="1:4" ht="16" x14ac:dyDescent="0.2">
      <c r="A5026" s="169">
        <v>42943.416666562625</v>
      </c>
      <c r="B5026" s="172">
        <v>31909.998321012034</v>
      </c>
      <c r="C5026">
        <f t="shared" si="79"/>
        <v>7</v>
      </c>
      <c r="D5026"/>
    </row>
    <row r="5027" spans="1:4" ht="16" x14ac:dyDescent="0.2">
      <c r="A5027" s="168">
        <v>42943.45833322929</v>
      </c>
      <c r="B5027" s="171">
        <v>33413.1973220129</v>
      </c>
      <c r="C5027">
        <f t="shared" si="79"/>
        <v>7</v>
      </c>
      <c r="D5027"/>
    </row>
    <row r="5028" spans="1:4" ht="16" x14ac:dyDescent="0.2">
      <c r="A5028" s="169">
        <v>42943.499999895954</v>
      </c>
      <c r="B5028" s="172">
        <v>35032.948860487275</v>
      </c>
      <c r="C5028">
        <f t="shared" si="79"/>
        <v>7</v>
      </c>
      <c r="D5028"/>
    </row>
    <row r="5029" spans="1:4" ht="16" x14ac:dyDescent="0.2">
      <c r="A5029" s="168">
        <v>42943.541666562618</v>
      </c>
      <c r="B5029" s="171">
        <v>36584.961270210762</v>
      </c>
      <c r="C5029">
        <f t="shared" si="79"/>
        <v>7</v>
      </c>
      <c r="D5029"/>
    </row>
    <row r="5030" spans="1:4" ht="16" x14ac:dyDescent="0.2">
      <c r="A5030" s="169">
        <v>42943.583333229282</v>
      </c>
      <c r="B5030" s="172">
        <v>38255.633420360107</v>
      </c>
      <c r="C5030">
        <f t="shared" si="79"/>
        <v>7</v>
      </c>
      <c r="D5030"/>
    </row>
    <row r="5031" spans="1:4" ht="16" x14ac:dyDescent="0.2">
      <c r="A5031" s="168">
        <v>42943.624999895947</v>
      </c>
      <c r="B5031" s="171">
        <v>39873.99656841172</v>
      </c>
      <c r="C5031">
        <f t="shared" si="79"/>
        <v>7</v>
      </c>
      <c r="D5031"/>
    </row>
    <row r="5032" spans="1:4" ht="16" x14ac:dyDescent="0.2">
      <c r="A5032" s="169">
        <v>42943.666666562611</v>
      </c>
      <c r="B5032" s="172">
        <v>41311.681284510392</v>
      </c>
      <c r="C5032">
        <f t="shared" si="79"/>
        <v>7</v>
      </c>
      <c r="D5032"/>
    </row>
    <row r="5033" spans="1:4" ht="16" x14ac:dyDescent="0.2">
      <c r="A5033" s="168">
        <v>42943.708333229275</v>
      </c>
      <c r="B5033" s="171">
        <v>42168.028179803841</v>
      </c>
      <c r="C5033">
        <f t="shared" si="79"/>
        <v>7</v>
      </c>
      <c r="D5033"/>
    </row>
    <row r="5034" spans="1:4" ht="16" x14ac:dyDescent="0.2">
      <c r="A5034" s="169">
        <v>42943.749999895939</v>
      </c>
      <c r="B5034" s="172">
        <v>42523.103049622478</v>
      </c>
      <c r="C5034">
        <f t="shared" si="79"/>
        <v>7</v>
      </c>
      <c r="D5034"/>
    </row>
    <row r="5035" spans="1:4" ht="16" x14ac:dyDescent="0.2">
      <c r="A5035" s="168">
        <v>42943.791666562603</v>
      </c>
      <c r="B5035" s="171">
        <v>42023.294434726318</v>
      </c>
      <c r="C5035">
        <f t="shared" si="79"/>
        <v>7</v>
      </c>
      <c r="D5035"/>
    </row>
    <row r="5036" spans="1:4" ht="16" x14ac:dyDescent="0.2">
      <c r="A5036" s="169">
        <v>42943.833333229268</v>
      </c>
      <c r="B5036" s="172">
        <v>40646.928015516249</v>
      </c>
      <c r="C5036">
        <f t="shared" si="79"/>
        <v>7</v>
      </c>
      <c r="D5036"/>
    </row>
    <row r="5037" spans="1:4" ht="16" x14ac:dyDescent="0.2">
      <c r="A5037" s="168">
        <v>42943.874999895932</v>
      </c>
      <c r="B5037" s="171">
        <v>39470.703696712226</v>
      </c>
      <c r="C5037">
        <f t="shared" si="79"/>
        <v>7</v>
      </c>
      <c r="D5037"/>
    </row>
    <row r="5038" spans="1:4" ht="16" x14ac:dyDescent="0.2">
      <c r="A5038" s="169">
        <v>42943.916666562596</v>
      </c>
      <c r="B5038" s="172">
        <v>37438.609970450998</v>
      </c>
      <c r="C5038">
        <f t="shared" si="79"/>
        <v>7</v>
      </c>
      <c r="D5038"/>
    </row>
    <row r="5039" spans="1:4" ht="16" x14ac:dyDescent="0.2">
      <c r="A5039" s="168">
        <v>42943.95833322926</v>
      </c>
      <c r="B5039" s="171">
        <v>34090.08157783981</v>
      </c>
      <c r="C5039">
        <f t="shared" si="79"/>
        <v>7</v>
      </c>
      <c r="D5039"/>
    </row>
    <row r="5040" spans="1:4" ht="16" x14ac:dyDescent="0.2">
      <c r="A5040" s="169">
        <v>42943.999999895925</v>
      </c>
      <c r="B5040" s="172">
        <v>30846.369368013275</v>
      </c>
      <c r="C5040">
        <f t="shared" si="79"/>
        <v>7</v>
      </c>
      <c r="D5040"/>
    </row>
    <row r="5041" spans="1:4" ht="16" x14ac:dyDescent="0.2">
      <c r="A5041" s="168">
        <v>42944.041666562589</v>
      </c>
      <c r="B5041" s="171">
        <v>28390.964090126636</v>
      </c>
      <c r="C5041">
        <f t="shared" si="79"/>
        <v>7</v>
      </c>
      <c r="D5041"/>
    </row>
    <row r="5042" spans="1:4" ht="16" x14ac:dyDescent="0.2">
      <c r="A5042" s="169">
        <v>42944.083333229253</v>
      </c>
      <c r="B5042" s="172">
        <v>26874.674058371213</v>
      </c>
      <c r="C5042">
        <f t="shared" ref="C5042:C5105" si="80">MONTH(A5042)</f>
        <v>7</v>
      </c>
      <c r="D5042"/>
    </row>
    <row r="5043" spans="1:4" ht="16" x14ac:dyDescent="0.2">
      <c r="A5043" s="168">
        <v>42944.124999895917</v>
      </c>
      <c r="B5043" s="171">
        <v>25739.87841644177</v>
      </c>
      <c r="C5043">
        <f t="shared" si="80"/>
        <v>7</v>
      </c>
      <c r="D5043"/>
    </row>
    <row r="5044" spans="1:4" ht="16" x14ac:dyDescent="0.2">
      <c r="A5044" s="169">
        <v>42944.166666562582</v>
      </c>
      <c r="B5044" s="172">
        <v>25078.744119862575</v>
      </c>
      <c r="C5044">
        <f t="shared" si="80"/>
        <v>7</v>
      </c>
      <c r="D5044"/>
    </row>
    <row r="5045" spans="1:4" ht="16" x14ac:dyDescent="0.2">
      <c r="A5045" s="168">
        <v>42944.208333229246</v>
      </c>
      <c r="B5045" s="171">
        <v>25177.387641424364</v>
      </c>
      <c r="C5045">
        <f t="shared" si="80"/>
        <v>7</v>
      </c>
      <c r="D5045"/>
    </row>
    <row r="5046" spans="1:4" ht="16" x14ac:dyDescent="0.2">
      <c r="A5046" s="169">
        <v>42944.24999989591</v>
      </c>
      <c r="B5046" s="172">
        <v>26189.142999484284</v>
      </c>
      <c r="C5046">
        <f t="shared" si="80"/>
        <v>7</v>
      </c>
      <c r="D5046"/>
    </row>
    <row r="5047" spans="1:4" ht="16" x14ac:dyDescent="0.2">
      <c r="A5047" s="168">
        <v>42944.291666562574</v>
      </c>
      <c r="B5047" s="171">
        <v>27360.952550340586</v>
      </c>
      <c r="C5047">
        <f t="shared" si="80"/>
        <v>7</v>
      </c>
      <c r="D5047"/>
    </row>
    <row r="5048" spans="1:4" ht="16" x14ac:dyDescent="0.2">
      <c r="A5048" s="169">
        <v>42944.333333229239</v>
      </c>
      <c r="B5048" s="172">
        <v>29031.755695251235</v>
      </c>
      <c r="C5048">
        <f t="shared" si="80"/>
        <v>7</v>
      </c>
      <c r="D5048"/>
    </row>
    <row r="5049" spans="1:4" ht="16" x14ac:dyDescent="0.2">
      <c r="A5049" s="168">
        <v>42944.374999895903</v>
      </c>
      <c r="B5049" s="171">
        <v>30487.633038225074</v>
      </c>
      <c r="C5049">
        <f t="shared" si="80"/>
        <v>7</v>
      </c>
      <c r="D5049"/>
    </row>
    <row r="5050" spans="1:4" ht="16" x14ac:dyDescent="0.2">
      <c r="A5050" s="169">
        <v>42944.416666562567</v>
      </c>
      <c r="B5050" s="172">
        <v>31792.659873169836</v>
      </c>
      <c r="C5050">
        <f t="shared" si="80"/>
        <v>7</v>
      </c>
      <c r="D5050"/>
    </row>
    <row r="5051" spans="1:4" ht="16" x14ac:dyDescent="0.2">
      <c r="A5051" s="168">
        <v>42944.458333229231</v>
      </c>
      <c r="B5051" s="171">
        <v>33269.169577882167</v>
      </c>
      <c r="C5051">
        <f t="shared" si="80"/>
        <v>7</v>
      </c>
      <c r="D5051"/>
    </row>
    <row r="5052" spans="1:4" ht="16" x14ac:dyDescent="0.2">
      <c r="A5052" s="169">
        <v>42944.499999895896</v>
      </c>
      <c r="B5052" s="172">
        <v>34679.731124726102</v>
      </c>
      <c r="C5052">
        <f t="shared" si="80"/>
        <v>7</v>
      </c>
      <c r="D5052"/>
    </row>
    <row r="5053" spans="1:4" ht="16" x14ac:dyDescent="0.2">
      <c r="A5053" s="168">
        <v>42944.54166656256</v>
      </c>
      <c r="B5053" s="171">
        <v>35882.238761603665</v>
      </c>
      <c r="C5053">
        <f t="shared" si="80"/>
        <v>7</v>
      </c>
      <c r="D5053"/>
    </row>
    <row r="5054" spans="1:4" ht="16" x14ac:dyDescent="0.2">
      <c r="A5054" s="169">
        <v>42944.583333229224</v>
      </c>
      <c r="B5054" s="172">
        <v>37414.4398426646</v>
      </c>
      <c r="C5054">
        <f t="shared" si="80"/>
        <v>7</v>
      </c>
      <c r="D5054"/>
    </row>
    <row r="5055" spans="1:4" ht="16" x14ac:dyDescent="0.2">
      <c r="A5055" s="168">
        <v>42944.624999895888</v>
      </c>
      <c r="B5055" s="171">
        <v>38542.449939229504</v>
      </c>
      <c r="C5055">
        <f t="shared" si="80"/>
        <v>7</v>
      </c>
      <c r="D5055"/>
    </row>
    <row r="5056" spans="1:4" ht="16" x14ac:dyDescent="0.2">
      <c r="A5056" s="169">
        <v>42944.666666562553</v>
      </c>
      <c r="B5056" s="172">
        <v>39624.24855997695</v>
      </c>
      <c r="C5056">
        <f t="shared" si="80"/>
        <v>7</v>
      </c>
      <c r="D5056"/>
    </row>
    <row r="5057" spans="1:4" ht="16" x14ac:dyDescent="0.2">
      <c r="A5057" s="168">
        <v>42944.708333229217</v>
      </c>
      <c r="B5057" s="171">
        <v>40279.592735994956</v>
      </c>
      <c r="C5057">
        <f t="shared" si="80"/>
        <v>7</v>
      </c>
      <c r="D5057"/>
    </row>
    <row r="5058" spans="1:4" ht="16" x14ac:dyDescent="0.2">
      <c r="A5058" s="169">
        <v>42944.749999895881</v>
      </c>
      <c r="B5058" s="172">
        <v>40274.646675087526</v>
      </c>
      <c r="C5058">
        <f t="shared" si="80"/>
        <v>7</v>
      </c>
      <c r="D5058"/>
    </row>
    <row r="5059" spans="1:4" ht="16" x14ac:dyDescent="0.2">
      <c r="A5059" s="168">
        <v>42944.791666562545</v>
      </c>
      <c r="B5059" s="171">
        <v>39612.03166914099</v>
      </c>
      <c r="C5059">
        <f t="shared" si="80"/>
        <v>7</v>
      </c>
      <c r="D5059"/>
    </row>
    <row r="5060" spans="1:4" ht="16" x14ac:dyDescent="0.2">
      <c r="A5060" s="169">
        <v>42944.83333322921</v>
      </c>
      <c r="B5060" s="172">
        <v>38173.47930717202</v>
      </c>
      <c r="C5060">
        <f t="shared" si="80"/>
        <v>7</v>
      </c>
      <c r="D5060"/>
    </row>
    <row r="5061" spans="1:4" ht="16" x14ac:dyDescent="0.2">
      <c r="A5061" s="168">
        <v>42944.874999895874</v>
      </c>
      <c r="B5061" s="171">
        <v>36951.194715656718</v>
      </c>
      <c r="C5061">
        <f t="shared" si="80"/>
        <v>7</v>
      </c>
      <c r="D5061"/>
    </row>
    <row r="5062" spans="1:4" ht="16" x14ac:dyDescent="0.2">
      <c r="A5062" s="169">
        <v>42944.916666562538</v>
      </c>
      <c r="B5062" s="172">
        <v>35092.072055612007</v>
      </c>
      <c r="C5062">
        <f t="shared" si="80"/>
        <v>7</v>
      </c>
      <c r="D5062"/>
    </row>
    <row r="5063" spans="1:4" ht="16" x14ac:dyDescent="0.2">
      <c r="A5063" s="168">
        <v>42944.958333229202</v>
      </c>
      <c r="B5063" s="171">
        <v>32302.937202353893</v>
      </c>
      <c r="C5063">
        <f t="shared" si="80"/>
        <v>7</v>
      </c>
      <c r="D5063"/>
    </row>
    <row r="5064" spans="1:4" ht="16" x14ac:dyDescent="0.2">
      <c r="A5064" s="169">
        <v>42944.999999895866</v>
      </c>
      <c r="B5064" s="172">
        <v>29712.418228124065</v>
      </c>
      <c r="C5064">
        <f t="shared" si="80"/>
        <v>7</v>
      </c>
      <c r="D5064"/>
    </row>
    <row r="5065" spans="1:4" ht="16" x14ac:dyDescent="0.2">
      <c r="A5065" s="168">
        <v>42945.041666562531</v>
      </c>
      <c r="B5065" s="171">
        <v>27524.310513617835</v>
      </c>
      <c r="C5065">
        <f t="shared" si="80"/>
        <v>7</v>
      </c>
      <c r="D5065"/>
    </row>
    <row r="5066" spans="1:4" ht="16" x14ac:dyDescent="0.2">
      <c r="A5066" s="169">
        <v>42945.083333229195</v>
      </c>
      <c r="B5066" s="172">
        <v>26158.60186215015</v>
      </c>
      <c r="C5066">
        <f t="shared" si="80"/>
        <v>7</v>
      </c>
      <c r="D5066"/>
    </row>
    <row r="5067" spans="1:4" ht="16" x14ac:dyDescent="0.2">
      <c r="A5067" s="168">
        <v>42945.124999895859</v>
      </c>
      <c r="B5067" s="171">
        <v>25008.50187378866</v>
      </c>
      <c r="C5067">
        <f t="shared" si="80"/>
        <v>7</v>
      </c>
      <c r="D5067"/>
    </row>
    <row r="5068" spans="1:4" ht="16" x14ac:dyDescent="0.2">
      <c r="A5068" s="169">
        <v>42945.166666562523</v>
      </c>
      <c r="B5068" s="172">
        <v>24281.744045537751</v>
      </c>
      <c r="C5068">
        <f t="shared" si="80"/>
        <v>7</v>
      </c>
      <c r="D5068"/>
    </row>
    <row r="5069" spans="1:4" ht="16" x14ac:dyDescent="0.2">
      <c r="A5069" s="168">
        <v>42945.208333229188</v>
      </c>
      <c r="B5069" s="171">
        <v>24063.910605994246</v>
      </c>
      <c r="C5069">
        <f t="shared" si="80"/>
        <v>7</v>
      </c>
      <c r="D5069"/>
    </row>
    <row r="5070" spans="1:4" ht="16" x14ac:dyDescent="0.2">
      <c r="A5070" s="169">
        <v>42945.249999895852</v>
      </c>
      <c r="B5070" s="172">
        <v>24258.661805195883</v>
      </c>
      <c r="C5070">
        <f t="shared" si="80"/>
        <v>7</v>
      </c>
      <c r="D5070"/>
    </row>
    <row r="5071" spans="1:4" ht="16" x14ac:dyDescent="0.2">
      <c r="A5071" s="168">
        <v>42945.291666562516</v>
      </c>
      <c r="B5071" s="171">
        <v>24421.970968758968</v>
      </c>
      <c r="C5071">
        <f t="shared" si="80"/>
        <v>7</v>
      </c>
      <c r="D5071"/>
    </row>
    <row r="5072" spans="1:4" ht="16" x14ac:dyDescent="0.2">
      <c r="A5072" s="169">
        <v>42945.33333322918</v>
      </c>
      <c r="B5072" s="172">
        <v>25543.308321667544</v>
      </c>
      <c r="C5072">
        <f t="shared" si="80"/>
        <v>7</v>
      </c>
      <c r="D5072"/>
    </row>
    <row r="5073" spans="1:4" ht="16" x14ac:dyDescent="0.2">
      <c r="A5073" s="168">
        <v>42945.374999895845</v>
      </c>
      <c r="B5073" s="171">
        <v>26687.092825397038</v>
      </c>
      <c r="C5073">
        <f t="shared" si="80"/>
        <v>7</v>
      </c>
      <c r="D5073"/>
    </row>
    <row r="5074" spans="1:4" ht="16" x14ac:dyDescent="0.2">
      <c r="A5074" s="169">
        <v>42945.416666562509</v>
      </c>
      <c r="B5074" s="172">
        <v>27805.311705020998</v>
      </c>
      <c r="C5074">
        <f t="shared" si="80"/>
        <v>7</v>
      </c>
      <c r="D5074"/>
    </row>
    <row r="5075" spans="1:4" ht="16" x14ac:dyDescent="0.2">
      <c r="A5075" s="168">
        <v>42945.458333229173</v>
      </c>
      <c r="B5075" s="171">
        <v>29207.045889844598</v>
      </c>
      <c r="C5075">
        <f t="shared" si="80"/>
        <v>7</v>
      </c>
      <c r="D5075"/>
    </row>
    <row r="5076" spans="1:4" ht="16" x14ac:dyDescent="0.2">
      <c r="A5076" s="169">
        <v>42945.499999895837</v>
      </c>
      <c r="B5076" s="172">
        <v>30603.749028650524</v>
      </c>
      <c r="C5076">
        <f t="shared" si="80"/>
        <v>7</v>
      </c>
      <c r="D5076"/>
    </row>
    <row r="5077" spans="1:4" ht="16" x14ac:dyDescent="0.2">
      <c r="A5077" s="168">
        <v>42945.541666562502</v>
      </c>
      <c r="B5077" s="171">
        <v>32009.759875184056</v>
      </c>
      <c r="C5077">
        <f t="shared" si="80"/>
        <v>7</v>
      </c>
      <c r="D5077"/>
    </row>
    <row r="5078" spans="1:4" ht="16" x14ac:dyDescent="0.2">
      <c r="A5078" s="169">
        <v>42945.583333229166</v>
      </c>
      <c r="B5078" s="172">
        <v>33681.017315514364</v>
      </c>
      <c r="C5078">
        <f t="shared" si="80"/>
        <v>7</v>
      </c>
      <c r="D5078"/>
    </row>
    <row r="5079" spans="1:4" ht="16" x14ac:dyDescent="0.2">
      <c r="A5079" s="168">
        <v>42945.62499989583</v>
      </c>
      <c r="B5079" s="171">
        <v>34865.505833702831</v>
      </c>
      <c r="C5079">
        <f t="shared" si="80"/>
        <v>7</v>
      </c>
      <c r="D5079"/>
    </row>
    <row r="5080" spans="1:4" ht="16" x14ac:dyDescent="0.2">
      <c r="A5080" s="169">
        <v>42945.666666562494</v>
      </c>
      <c r="B5080" s="172">
        <v>35965.176092466994</v>
      </c>
      <c r="C5080">
        <f t="shared" si="80"/>
        <v>7</v>
      </c>
      <c r="D5080"/>
    </row>
    <row r="5081" spans="1:4" ht="16" x14ac:dyDescent="0.2">
      <c r="A5081" s="168">
        <v>42945.708333229159</v>
      </c>
      <c r="B5081" s="171">
        <v>36885.069371682905</v>
      </c>
      <c r="C5081">
        <f t="shared" si="80"/>
        <v>7</v>
      </c>
      <c r="D5081"/>
    </row>
    <row r="5082" spans="1:4" ht="16" x14ac:dyDescent="0.2">
      <c r="A5082" s="169">
        <v>42945.749999895823</v>
      </c>
      <c r="B5082" s="172">
        <v>37267.121383850412</v>
      </c>
      <c r="C5082">
        <f t="shared" si="80"/>
        <v>7</v>
      </c>
      <c r="D5082"/>
    </row>
    <row r="5083" spans="1:4" ht="16" x14ac:dyDescent="0.2">
      <c r="A5083" s="168">
        <v>42945.791666562487</v>
      </c>
      <c r="B5083" s="171">
        <v>36866.264746818044</v>
      </c>
      <c r="C5083">
        <f t="shared" si="80"/>
        <v>7</v>
      </c>
      <c r="D5083"/>
    </row>
    <row r="5084" spans="1:4" ht="16" x14ac:dyDescent="0.2">
      <c r="A5084" s="169">
        <v>42945.833333229151</v>
      </c>
      <c r="B5084" s="172">
        <v>35644.91323027169</v>
      </c>
      <c r="C5084">
        <f t="shared" si="80"/>
        <v>7</v>
      </c>
      <c r="D5084"/>
    </row>
    <row r="5085" spans="1:4" ht="16" x14ac:dyDescent="0.2">
      <c r="A5085" s="168">
        <v>42945.874999895816</v>
      </c>
      <c r="B5085" s="171">
        <v>34744.207572632498</v>
      </c>
      <c r="C5085">
        <f t="shared" si="80"/>
        <v>7</v>
      </c>
      <c r="D5085"/>
    </row>
    <row r="5086" spans="1:4" ht="16" x14ac:dyDescent="0.2">
      <c r="A5086" s="169">
        <v>42945.91666656248</v>
      </c>
      <c r="B5086" s="172">
        <v>33201.611164119167</v>
      </c>
      <c r="C5086">
        <f t="shared" si="80"/>
        <v>7</v>
      </c>
      <c r="D5086"/>
    </row>
    <row r="5087" spans="1:4" ht="16" x14ac:dyDescent="0.2">
      <c r="A5087" s="168">
        <v>42945.958333229144</v>
      </c>
      <c r="B5087" s="171">
        <v>30866.757898309563</v>
      </c>
      <c r="C5087">
        <f t="shared" si="80"/>
        <v>7</v>
      </c>
      <c r="D5087"/>
    </row>
    <row r="5088" spans="1:4" ht="16" x14ac:dyDescent="0.2">
      <c r="A5088" s="169">
        <v>42945.999999895808</v>
      </c>
      <c r="B5088" s="172">
        <v>28500.848834214576</v>
      </c>
      <c r="C5088">
        <f t="shared" si="80"/>
        <v>7</v>
      </c>
      <c r="D5088"/>
    </row>
    <row r="5089" spans="1:4" ht="16" x14ac:dyDescent="0.2">
      <c r="A5089" s="168">
        <v>42946.041666562473</v>
      </c>
      <c r="B5089" s="171">
        <v>26488.400270585185</v>
      </c>
      <c r="C5089">
        <f t="shared" si="80"/>
        <v>7</v>
      </c>
      <c r="D5089"/>
    </row>
    <row r="5090" spans="1:4" ht="16" x14ac:dyDescent="0.2">
      <c r="A5090" s="169">
        <v>42946.083333229137</v>
      </c>
      <c r="B5090" s="172">
        <v>24953.572408839322</v>
      </c>
      <c r="C5090">
        <f t="shared" si="80"/>
        <v>7</v>
      </c>
      <c r="D5090"/>
    </row>
    <row r="5091" spans="1:4" ht="16" x14ac:dyDescent="0.2">
      <c r="A5091" s="168">
        <v>42946.124999895801</v>
      </c>
      <c r="B5091" s="171">
        <v>23878.369245147307</v>
      </c>
      <c r="C5091">
        <f t="shared" si="80"/>
        <v>7</v>
      </c>
      <c r="D5091"/>
    </row>
    <row r="5092" spans="1:4" ht="16" x14ac:dyDescent="0.2">
      <c r="A5092" s="169">
        <v>42946.166666562465</v>
      </c>
      <c r="B5092" s="172">
        <v>23152.201473361914</v>
      </c>
      <c r="C5092">
        <f t="shared" si="80"/>
        <v>7</v>
      </c>
      <c r="D5092"/>
    </row>
    <row r="5093" spans="1:4" ht="16" x14ac:dyDescent="0.2">
      <c r="A5093" s="168">
        <v>42946.208333229129</v>
      </c>
      <c r="B5093" s="171">
        <v>22877.926628083776</v>
      </c>
      <c r="C5093">
        <f t="shared" si="80"/>
        <v>7</v>
      </c>
      <c r="D5093"/>
    </row>
    <row r="5094" spans="1:4" ht="16" x14ac:dyDescent="0.2">
      <c r="A5094" s="169">
        <v>42946.249999895794</v>
      </c>
      <c r="B5094" s="172">
        <v>23276.892368853234</v>
      </c>
      <c r="C5094">
        <f t="shared" si="80"/>
        <v>7</v>
      </c>
      <c r="D5094"/>
    </row>
    <row r="5095" spans="1:4" ht="16" x14ac:dyDescent="0.2">
      <c r="A5095" s="168">
        <v>42946.291666562458</v>
      </c>
      <c r="B5095" s="171">
        <v>23351.0671735533</v>
      </c>
      <c r="C5095">
        <f t="shared" si="80"/>
        <v>7</v>
      </c>
      <c r="D5095"/>
    </row>
    <row r="5096" spans="1:4" ht="16" x14ac:dyDescent="0.2">
      <c r="A5096" s="169">
        <v>42946.333333229122</v>
      </c>
      <c r="B5096" s="172">
        <v>23899.397096910856</v>
      </c>
      <c r="C5096">
        <f t="shared" si="80"/>
        <v>7</v>
      </c>
      <c r="D5096"/>
    </row>
    <row r="5097" spans="1:4" ht="16" x14ac:dyDescent="0.2">
      <c r="A5097" s="168">
        <v>42946.374999895786</v>
      </c>
      <c r="B5097" s="171">
        <v>24772.130322011468</v>
      </c>
      <c r="C5097">
        <f t="shared" si="80"/>
        <v>7</v>
      </c>
      <c r="D5097"/>
    </row>
    <row r="5098" spans="1:4" ht="16" x14ac:dyDescent="0.2">
      <c r="A5098" s="169">
        <v>42946.416666562451</v>
      </c>
      <c r="B5098" s="172">
        <v>25869.967396359039</v>
      </c>
      <c r="C5098">
        <f t="shared" si="80"/>
        <v>7</v>
      </c>
      <c r="D5098"/>
    </row>
    <row r="5099" spans="1:4" ht="16" x14ac:dyDescent="0.2">
      <c r="A5099" s="168">
        <v>42946.458333229115</v>
      </c>
      <c r="B5099" s="171">
        <v>27122.835566152517</v>
      </c>
      <c r="C5099">
        <f t="shared" si="80"/>
        <v>7</v>
      </c>
      <c r="D5099"/>
    </row>
    <row r="5100" spans="1:4" ht="16" x14ac:dyDescent="0.2">
      <c r="A5100" s="169">
        <v>42946.499999895779</v>
      </c>
      <c r="B5100" s="172">
        <v>28583.751527132434</v>
      </c>
      <c r="C5100">
        <f t="shared" si="80"/>
        <v>7</v>
      </c>
      <c r="D5100"/>
    </row>
    <row r="5101" spans="1:4" ht="16" x14ac:dyDescent="0.2">
      <c r="A5101" s="168">
        <v>42946.541666562443</v>
      </c>
      <c r="B5101" s="171">
        <v>30165.0973556149</v>
      </c>
      <c r="C5101">
        <f t="shared" si="80"/>
        <v>7</v>
      </c>
      <c r="D5101"/>
    </row>
    <row r="5102" spans="1:4" ht="16" x14ac:dyDescent="0.2">
      <c r="A5102" s="169">
        <v>42946.583333229108</v>
      </c>
      <c r="B5102" s="172">
        <v>31719.073657329671</v>
      </c>
      <c r="C5102">
        <f t="shared" si="80"/>
        <v>7</v>
      </c>
      <c r="D5102"/>
    </row>
    <row r="5103" spans="1:4" ht="16" x14ac:dyDescent="0.2">
      <c r="A5103" s="168">
        <v>42946.624999895772</v>
      </c>
      <c r="B5103" s="171">
        <v>33120.600763701797</v>
      </c>
      <c r="C5103">
        <f t="shared" si="80"/>
        <v>7</v>
      </c>
      <c r="D5103"/>
    </row>
    <row r="5104" spans="1:4" ht="16" x14ac:dyDescent="0.2">
      <c r="A5104" s="169">
        <v>42946.666666562436</v>
      </c>
      <c r="B5104" s="172">
        <v>34865.338850437307</v>
      </c>
      <c r="C5104">
        <f t="shared" si="80"/>
        <v>7</v>
      </c>
      <c r="D5104"/>
    </row>
    <row r="5105" spans="1:4" ht="16" x14ac:dyDescent="0.2">
      <c r="A5105" s="168">
        <v>42946.7083332291</v>
      </c>
      <c r="B5105" s="171">
        <v>36453.700929615414</v>
      </c>
      <c r="C5105">
        <f t="shared" si="80"/>
        <v>7</v>
      </c>
      <c r="D5105"/>
    </row>
    <row r="5106" spans="1:4" ht="16" x14ac:dyDescent="0.2">
      <c r="A5106" s="169">
        <v>42946.749999895765</v>
      </c>
      <c r="B5106" s="172">
        <v>37510.258085201531</v>
      </c>
      <c r="C5106">
        <f t="shared" ref="C5106:C5169" si="81">MONTH(A5106)</f>
        <v>7</v>
      </c>
      <c r="D5106"/>
    </row>
    <row r="5107" spans="1:4" ht="16" x14ac:dyDescent="0.2">
      <c r="A5107" s="168">
        <v>42946.791666562429</v>
      </c>
      <c r="B5107" s="171">
        <v>37614.330156215234</v>
      </c>
      <c r="C5107">
        <f t="shared" si="81"/>
        <v>7</v>
      </c>
      <c r="D5107"/>
    </row>
    <row r="5108" spans="1:4" ht="16" x14ac:dyDescent="0.2">
      <c r="A5108" s="169">
        <v>42946.833333229093</v>
      </c>
      <c r="B5108" s="172">
        <v>36598.712384699749</v>
      </c>
      <c r="C5108">
        <f t="shared" si="81"/>
        <v>7</v>
      </c>
      <c r="D5108"/>
    </row>
    <row r="5109" spans="1:4" ht="16" x14ac:dyDescent="0.2">
      <c r="A5109" s="168">
        <v>42946.874999895757</v>
      </c>
      <c r="B5109" s="171">
        <v>35816.36609622417</v>
      </c>
      <c r="C5109">
        <f t="shared" si="81"/>
        <v>7</v>
      </c>
      <c r="D5109"/>
    </row>
    <row r="5110" spans="1:4" ht="16" x14ac:dyDescent="0.2">
      <c r="A5110" s="169">
        <v>42946.916666562422</v>
      </c>
      <c r="B5110" s="172">
        <v>34128.049295110868</v>
      </c>
      <c r="C5110">
        <f t="shared" si="81"/>
        <v>7</v>
      </c>
      <c r="D5110"/>
    </row>
    <row r="5111" spans="1:4" ht="16" x14ac:dyDescent="0.2">
      <c r="A5111" s="168">
        <v>42946.958333229086</v>
      </c>
      <c r="B5111" s="171">
        <v>31258.756935041656</v>
      </c>
      <c r="C5111">
        <f t="shared" si="81"/>
        <v>7</v>
      </c>
      <c r="D5111"/>
    </row>
    <row r="5112" spans="1:4" ht="16" x14ac:dyDescent="0.2">
      <c r="A5112" s="169">
        <v>42946.99999989575</v>
      </c>
      <c r="B5112" s="172">
        <v>28369.394493477743</v>
      </c>
      <c r="C5112">
        <f t="shared" si="81"/>
        <v>7</v>
      </c>
      <c r="D5112"/>
    </row>
    <row r="5113" spans="1:4" ht="16" x14ac:dyDescent="0.2">
      <c r="A5113" s="168">
        <v>42947.041666562414</v>
      </c>
      <c r="B5113" s="171">
        <v>26327.089638287391</v>
      </c>
      <c r="C5113">
        <f t="shared" si="81"/>
        <v>7</v>
      </c>
      <c r="D5113"/>
    </row>
    <row r="5114" spans="1:4" ht="16" x14ac:dyDescent="0.2">
      <c r="A5114" s="169">
        <v>42947.083333229079</v>
      </c>
      <c r="B5114" s="172">
        <v>25089.073428448381</v>
      </c>
      <c r="C5114">
        <f t="shared" si="81"/>
        <v>7</v>
      </c>
      <c r="D5114"/>
    </row>
    <row r="5115" spans="1:4" ht="16" x14ac:dyDescent="0.2">
      <c r="A5115" s="168">
        <v>42947.124999895743</v>
      </c>
      <c r="B5115" s="171">
        <v>24102.481720892323</v>
      </c>
      <c r="C5115">
        <f t="shared" si="81"/>
        <v>7</v>
      </c>
      <c r="D5115"/>
    </row>
    <row r="5116" spans="1:4" ht="16" x14ac:dyDescent="0.2">
      <c r="A5116" s="169">
        <v>42947.166666562407</v>
      </c>
      <c r="B5116" s="172">
        <v>23867.10357109944</v>
      </c>
      <c r="C5116">
        <f t="shared" si="81"/>
        <v>7</v>
      </c>
      <c r="D5116"/>
    </row>
    <row r="5117" spans="1:4" ht="16" x14ac:dyDescent="0.2">
      <c r="A5117" s="168">
        <v>42947.208333229071</v>
      </c>
      <c r="B5117" s="171">
        <v>24142.216509540645</v>
      </c>
      <c r="C5117">
        <f t="shared" si="81"/>
        <v>7</v>
      </c>
      <c r="D5117"/>
    </row>
    <row r="5118" spans="1:4" ht="16" x14ac:dyDescent="0.2">
      <c r="A5118" s="169">
        <v>42947.249999895736</v>
      </c>
      <c r="B5118" s="172">
        <v>25230.356373956733</v>
      </c>
      <c r="C5118">
        <f t="shared" si="81"/>
        <v>7</v>
      </c>
      <c r="D5118"/>
    </row>
    <row r="5119" spans="1:4" ht="16" x14ac:dyDescent="0.2">
      <c r="A5119" s="168">
        <v>42947.2916665624</v>
      </c>
      <c r="B5119" s="171">
        <v>26520.535328129696</v>
      </c>
      <c r="C5119">
        <f t="shared" si="81"/>
        <v>7</v>
      </c>
      <c r="D5119"/>
    </row>
    <row r="5120" spans="1:4" ht="16" x14ac:dyDescent="0.2">
      <c r="A5120" s="169">
        <v>42947.333333229064</v>
      </c>
      <c r="B5120" s="172">
        <v>28151.562991456118</v>
      </c>
      <c r="C5120">
        <f t="shared" si="81"/>
        <v>7</v>
      </c>
      <c r="D5120"/>
    </row>
    <row r="5121" spans="1:4" ht="16" x14ac:dyDescent="0.2">
      <c r="A5121" s="168">
        <v>42947.374999895728</v>
      </c>
      <c r="B5121" s="171">
        <v>29722.752980998357</v>
      </c>
      <c r="C5121">
        <f t="shared" si="81"/>
        <v>7</v>
      </c>
      <c r="D5121"/>
    </row>
    <row r="5122" spans="1:4" ht="16" x14ac:dyDescent="0.2">
      <c r="A5122" s="169">
        <v>42947.416666562392</v>
      </c>
      <c r="B5122" s="172">
        <v>30696.357263959257</v>
      </c>
      <c r="C5122">
        <f t="shared" si="81"/>
        <v>7</v>
      </c>
      <c r="D5122"/>
    </row>
    <row r="5123" spans="1:4" ht="16" x14ac:dyDescent="0.2">
      <c r="A5123" s="168">
        <v>42947.458333229057</v>
      </c>
      <c r="B5123" s="171">
        <v>32101.878695982803</v>
      </c>
      <c r="C5123">
        <f t="shared" si="81"/>
        <v>7</v>
      </c>
      <c r="D5123"/>
    </row>
    <row r="5124" spans="1:4" ht="16" x14ac:dyDescent="0.2">
      <c r="A5124" s="169">
        <v>42947.499999895721</v>
      </c>
      <c r="B5124" s="172">
        <v>33623.493031105631</v>
      </c>
      <c r="C5124">
        <f t="shared" si="81"/>
        <v>7</v>
      </c>
      <c r="D5124"/>
    </row>
    <row r="5125" spans="1:4" ht="16" x14ac:dyDescent="0.2">
      <c r="A5125" s="168">
        <v>42947.541666562385</v>
      </c>
      <c r="B5125" s="171">
        <v>34646.577117359819</v>
      </c>
      <c r="C5125">
        <f t="shared" si="81"/>
        <v>7</v>
      </c>
      <c r="D5125"/>
    </row>
    <row r="5126" spans="1:4" ht="16" x14ac:dyDescent="0.2">
      <c r="A5126" s="169">
        <v>42947.583333229049</v>
      </c>
      <c r="B5126" s="172">
        <v>36597.761995937726</v>
      </c>
      <c r="C5126">
        <f t="shared" si="81"/>
        <v>7</v>
      </c>
      <c r="D5126"/>
    </row>
    <row r="5127" spans="1:4" ht="16" x14ac:dyDescent="0.2">
      <c r="A5127" s="168">
        <v>42947.624999895714</v>
      </c>
      <c r="B5127" s="171">
        <v>38313.752542666509</v>
      </c>
      <c r="C5127">
        <f t="shared" si="81"/>
        <v>7</v>
      </c>
      <c r="D5127"/>
    </row>
    <row r="5128" spans="1:4" ht="16" x14ac:dyDescent="0.2">
      <c r="A5128" s="169">
        <v>42947.666666562378</v>
      </c>
      <c r="B5128" s="172">
        <v>39844.687149687197</v>
      </c>
      <c r="C5128">
        <f t="shared" si="81"/>
        <v>7</v>
      </c>
      <c r="D5128"/>
    </row>
    <row r="5129" spans="1:4" ht="16" x14ac:dyDescent="0.2">
      <c r="A5129" s="168">
        <v>42947.708333229042</v>
      </c>
      <c r="B5129" s="171">
        <v>41022.93145049968</v>
      </c>
      <c r="C5129">
        <f t="shared" si="81"/>
        <v>7</v>
      </c>
      <c r="D5129"/>
    </row>
    <row r="5130" spans="1:4" ht="16" x14ac:dyDescent="0.2">
      <c r="A5130" s="169">
        <v>42947.749999895706</v>
      </c>
      <c r="B5130" s="172">
        <v>41562.660721252723</v>
      </c>
      <c r="C5130">
        <f t="shared" si="81"/>
        <v>7</v>
      </c>
      <c r="D5130"/>
    </row>
    <row r="5131" spans="1:4" ht="16" x14ac:dyDescent="0.2">
      <c r="A5131" s="168">
        <v>42947.791666562371</v>
      </c>
      <c r="B5131" s="171">
        <v>41325.330940952117</v>
      </c>
      <c r="C5131">
        <f t="shared" si="81"/>
        <v>7</v>
      </c>
      <c r="D5131"/>
    </row>
    <row r="5132" spans="1:4" ht="16" x14ac:dyDescent="0.2">
      <c r="A5132" s="169">
        <v>42947.833333229035</v>
      </c>
      <c r="B5132" s="172">
        <v>39989.720324566726</v>
      </c>
      <c r="C5132">
        <f t="shared" si="81"/>
        <v>7</v>
      </c>
      <c r="D5132"/>
    </row>
    <row r="5133" spans="1:4" ht="16" x14ac:dyDescent="0.2">
      <c r="A5133" s="168">
        <v>42947.874999895699</v>
      </c>
      <c r="B5133" s="171">
        <v>38953.091060437706</v>
      </c>
      <c r="C5133">
        <f t="shared" si="81"/>
        <v>7</v>
      </c>
      <c r="D5133"/>
    </row>
    <row r="5134" spans="1:4" ht="16" x14ac:dyDescent="0.2">
      <c r="A5134" s="169">
        <v>42947.916666562363</v>
      </c>
      <c r="B5134" s="172">
        <v>36862.367756566571</v>
      </c>
      <c r="C5134">
        <f t="shared" si="81"/>
        <v>7</v>
      </c>
      <c r="D5134"/>
    </row>
    <row r="5135" spans="1:4" ht="16" x14ac:dyDescent="0.2">
      <c r="A5135" s="168">
        <v>42947.958333229028</v>
      </c>
      <c r="B5135" s="171">
        <v>33420.198478933249</v>
      </c>
      <c r="C5135">
        <f t="shared" si="81"/>
        <v>7</v>
      </c>
      <c r="D5135"/>
    </row>
    <row r="5136" spans="1:4" ht="16" x14ac:dyDescent="0.2">
      <c r="A5136" s="169">
        <v>42947.999999895692</v>
      </c>
      <c r="B5136" s="172">
        <v>30203.874756769175</v>
      </c>
      <c r="C5136">
        <f t="shared" si="81"/>
        <v>8</v>
      </c>
      <c r="D5136"/>
    </row>
    <row r="5137" spans="1:4" ht="16" x14ac:dyDescent="0.2">
      <c r="A5137" s="168">
        <v>42948.041666562356</v>
      </c>
      <c r="B5137" s="171">
        <v>28121.502119651857</v>
      </c>
      <c r="C5137">
        <f t="shared" si="81"/>
        <v>8</v>
      </c>
      <c r="D5137"/>
    </row>
    <row r="5138" spans="1:4" ht="16" x14ac:dyDescent="0.2">
      <c r="A5138" s="169">
        <v>42948.08333322902</v>
      </c>
      <c r="B5138" s="172">
        <v>26524.071918161546</v>
      </c>
      <c r="C5138">
        <f t="shared" si="81"/>
        <v>8</v>
      </c>
      <c r="D5138"/>
    </row>
    <row r="5139" spans="1:4" ht="16" x14ac:dyDescent="0.2">
      <c r="A5139" s="168">
        <v>42948.124999895685</v>
      </c>
      <c r="B5139" s="171">
        <v>25395.626156271446</v>
      </c>
      <c r="C5139">
        <f t="shared" si="81"/>
        <v>8</v>
      </c>
      <c r="D5139"/>
    </row>
    <row r="5140" spans="1:4" ht="16" x14ac:dyDescent="0.2">
      <c r="A5140" s="169">
        <v>42948.166666562349</v>
      </c>
      <c r="B5140" s="172">
        <v>24815.321572452231</v>
      </c>
      <c r="C5140">
        <f t="shared" si="81"/>
        <v>8</v>
      </c>
      <c r="D5140"/>
    </row>
    <row r="5141" spans="1:4" ht="16" x14ac:dyDescent="0.2">
      <c r="A5141" s="168">
        <v>42948.208333229013</v>
      </c>
      <c r="B5141" s="171">
        <v>25155.659703614678</v>
      </c>
      <c r="C5141">
        <f t="shared" si="81"/>
        <v>8</v>
      </c>
      <c r="D5141"/>
    </row>
    <row r="5142" spans="1:4" ht="16" x14ac:dyDescent="0.2">
      <c r="A5142" s="169">
        <v>42948.249999895677</v>
      </c>
      <c r="B5142" s="172">
        <v>26414.502158041407</v>
      </c>
      <c r="C5142">
        <f t="shared" si="81"/>
        <v>8</v>
      </c>
      <c r="D5142"/>
    </row>
    <row r="5143" spans="1:4" ht="16" x14ac:dyDescent="0.2">
      <c r="A5143" s="168">
        <v>42948.291666562342</v>
      </c>
      <c r="B5143" s="171">
        <v>27756.476271298354</v>
      </c>
      <c r="C5143">
        <f t="shared" si="81"/>
        <v>8</v>
      </c>
      <c r="D5143"/>
    </row>
    <row r="5144" spans="1:4" ht="16" x14ac:dyDescent="0.2">
      <c r="A5144" s="169">
        <v>42948.333333229006</v>
      </c>
      <c r="B5144" s="172">
        <v>29281.338005483267</v>
      </c>
      <c r="C5144">
        <f t="shared" si="81"/>
        <v>8</v>
      </c>
      <c r="D5144"/>
    </row>
    <row r="5145" spans="1:4" ht="16" x14ac:dyDescent="0.2">
      <c r="A5145" s="168">
        <v>42948.37499989567</v>
      </c>
      <c r="B5145" s="171">
        <v>31027.809483866789</v>
      </c>
      <c r="C5145">
        <f t="shared" si="81"/>
        <v>8</v>
      </c>
      <c r="D5145"/>
    </row>
    <row r="5146" spans="1:4" ht="16" x14ac:dyDescent="0.2">
      <c r="A5146" s="169">
        <v>42948.416666562334</v>
      </c>
      <c r="B5146" s="172">
        <v>32511.925386176434</v>
      </c>
      <c r="C5146">
        <f t="shared" si="81"/>
        <v>8</v>
      </c>
      <c r="D5146"/>
    </row>
    <row r="5147" spans="1:4" ht="16" x14ac:dyDescent="0.2">
      <c r="A5147" s="168">
        <v>42948.458333228999</v>
      </c>
      <c r="B5147" s="171">
        <v>34007.42701999643</v>
      </c>
      <c r="C5147">
        <f t="shared" si="81"/>
        <v>8</v>
      </c>
      <c r="D5147"/>
    </row>
    <row r="5148" spans="1:4" ht="16" x14ac:dyDescent="0.2">
      <c r="A5148" s="169">
        <v>42948.499999895663</v>
      </c>
      <c r="B5148" s="172">
        <v>35534.575294811082</v>
      </c>
      <c r="C5148">
        <f t="shared" si="81"/>
        <v>8</v>
      </c>
      <c r="D5148"/>
    </row>
    <row r="5149" spans="1:4" ht="16" x14ac:dyDescent="0.2">
      <c r="A5149" s="168">
        <v>42948.541666562327</v>
      </c>
      <c r="B5149" s="171">
        <v>37329.905571914795</v>
      </c>
      <c r="C5149">
        <f t="shared" si="81"/>
        <v>8</v>
      </c>
      <c r="D5149"/>
    </row>
    <row r="5150" spans="1:4" ht="16" x14ac:dyDescent="0.2">
      <c r="A5150" s="169">
        <v>42948.583333228991</v>
      </c>
      <c r="B5150" s="172">
        <v>39794.743548486549</v>
      </c>
      <c r="C5150">
        <f t="shared" si="81"/>
        <v>8</v>
      </c>
      <c r="D5150"/>
    </row>
    <row r="5151" spans="1:4" ht="16" x14ac:dyDescent="0.2">
      <c r="A5151" s="168">
        <v>42948.624999895655</v>
      </c>
      <c r="B5151" s="171">
        <v>42107.585230710392</v>
      </c>
      <c r="C5151">
        <f t="shared" si="81"/>
        <v>8</v>
      </c>
      <c r="D5151"/>
    </row>
    <row r="5152" spans="1:4" ht="16" x14ac:dyDescent="0.2">
      <c r="A5152" s="169">
        <v>42948.66666656232</v>
      </c>
      <c r="B5152" s="172">
        <v>43502.04067282319</v>
      </c>
      <c r="C5152">
        <f t="shared" si="81"/>
        <v>8</v>
      </c>
      <c r="D5152"/>
    </row>
    <row r="5153" spans="1:4" ht="16" x14ac:dyDescent="0.2">
      <c r="A5153" s="168">
        <v>42948.708333228984</v>
      </c>
      <c r="B5153" s="171">
        <v>43997.225040806894</v>
      </c>
      <c r="C5153">
        <f t="shared" si="81"/>
        <v>8</v>
      </c>
      <c r="D5153"/>
    </row>
    <row r="5154" spans="1:4" ht="16" x14ac:dyDescent="0.2">
      <c r="A5154" s="169">
        <v>42948.749999895648</v>
      </c>
      <c r="B5154" s="172">
        <v>43352.459920435729</v>
      </c>
      <c r="C5154">
        <f t="shared" si="81"/>
        <v>8</v>
      </c>
      <c r="D5154"/>
    </row>
    <row r="5155" spans="1:4" ht="16" x14ac:dyDescent="0.2">
      <c r="A5155" s="168">
        <v>42948.791666562312</v>
      </c>
      <c r="B5155" s="171">
        <v>42654.419814427893</v>
      </c>
      <c r="C5155">
        <f t="shared" si="81"/>
        <v>8</v>
      </c>
      <c r="D5155"/>
    </row>
    <row r="5156" spans="1:4" ht="16" x14ac:dyDescent="0.2">
      <c r="A5156" s="169">
        <v>42948.833333228977</v>
      </c>
      <c r="B5156" s="172">
        <v>41797.697182019532</v>
      </c>
      <c r="C5156">
        <f t="shared" si="81"/>
        <v>8</v>
      </c>
      <c r="D5156"/>
    </row>
    <row r="5157" spans="1:4" ht="16" x14ac:dyDescent="0.2">
      <c r="A5157" s="168">
        <v>42948.874999895641</v>
      </c>
      <c r="B5157" s="171">
        <v>41385.934683986088</v>
      </c>
      <c r="C5157">
        <f t="shared" si="81"/>
        <v>8</v>
      </c>
      <c r="D5157"/>
    </row>
    <row r="5158" spans="1:4" ht="16" x14ac:dyDescent="0.2">
      <c r="A5158" s="169">
        <v>42948.916666562305</v>
      </c>
      <c r="B5158" s="172">
        <v>39256.113987458164</v>
      </c>
      <c r="C5158">
        <f t="shared" si="81"/>
        <v>8</v>
      </c>
      <c r="D5158"/>
    </row>
    <row r="5159" spans="1:4" ht="16" x14ac:dyDescent="0.2">
      <c r="A5159" s="168">
        <v>42948.958333228969</v>
      </c>
      <c r="B5159" s="171">
        <v>35885.545594039213</v>
      </c>
      <c r="C5159">
        <f t="shared" si="81"/>
        <v>8</v>
      </c>
      <c r="D5159"/>
    </row>
    <row r="5160" spans="1:4" ht="16" x14ac:dyDescent="0.2">
      <c r="A5160" s="169">
        <v>42948.999999895634</v>
      </c>
      <c r="B5160" s="172">
        <v>32555.947701753685</v>
      </c>
      <c r="C5160">
        <f t="shared" si="81"/>
        <v>8</v>
      </c>
      <c r="D5160"/>
    </row>
    <row r="5161" spans="1:4" ht="16" x14ac:dyDescent="0.2">
      <c r="A5161" s="168">
        <v>42949.041666562298</v>
      </c>
      <c r="B5161" s="171">
        <v>30081.255479343858</v>
      </c>
      <c r="C5161">
        <f t="shared" si="81"/>
        <v>8</v>
      </c>
      <c r="D5161"/>
    </row>
    <row r="5162" spans="1:4" ht="16" x14ac:dyDescent="0.2">
      <c r="A5162" s="169">
        <v>42949.083333228962</v>
      </c>
      <c r="B5162" s="172">
        <v>28306.074945852633</v>
      </c>
      <c r="C5162">
        <f t="shared" si="81"/>
        <v>8</v>
      </c>
      <c r="D5162"/>
    </row>
    <row r="5163" spans="1:4" ht="16" x14ac:dyDescent="0.2">
      <c r="A5163" s="168">
        <v>42949.124999895626</v>
      </c>
      <c r="B5163" s="171">
        <v>27035.685701481707</v>
      </c>
      <c r="C5163">
        <f t="shared" si="81"/>
        <v>8</v>
      </c>
      <c r="D5163"/>
    </row>
    <row r="5164" spans="1:4" ht="16" x14ac:dyDescent="0.2">
      <c r="A5164" s="169">
        <v>42949.166666562291</v>
      </c>
      <c r="B5164" s="172">
        <v>26376.777902886239</v>
      </c>
      <c r="C5164">
        <f t="shared" si="81"/>
        <v>8</v>
      </c>
      <c r="D5164"/>
    </row>
    <row r="5165" spans="1:4" ht="16" x14ac:dyDescent="0.2">
      <c r="A5165" s="168">
        <v>42949.208333228955</v>
      </c>
      <c r="B5165" s="171">
        <v>26551.59106831106</v>
      </c>
      <c r="C5165">
        <f t="shared" si="81"/>
        <v>8</v>
      </c>
      <c r="D5165"/>
    </row>
    <row r="5166" spans="1:4" ht="16" x14ac:dyDescent="0.2">
      <c r="A5166" s="169">
        <v>42949.249999895619</v>
      </c>
      <c r="B5166" s="172">
        <v>27752.496836365452</v>
      </c>
      <c r="C5166">
        <f t="shared" si="81"/>
        <v>8</v>
      </c>
      <c r="D5166"/>
    </row>
    <row r="5167" spans="1:4" ht="16" x14ac:dyDescent="0.2">
      <c r="A5167" s="168">
        <v>42949.291666562283</v>
      </c>
      <c r="B5167" s="171">
        <v>29153.133938778083</v>
      </c>
      <c r="C5167">
        <f t="shared" si="81"/>
        <v>8</v>
      </c>
      <c r="D5167"/>
    </row>
    <row r="5168" spans="1:4" ht="16" x14ac:dyDescent="0.2">
      <c r="A5168" s="169">
        <v>42949.333333228948</v>
      </c>
      <c r="B5168" s="172">
        <v>30941.993932571371</v>
      </c>
      <c r="C5168">
        <f t="shared" si="81"/>
        <v>8</v>
      </c>
      <c r="D5168"/>
    </row>
    <row r="5169" spans="1:4" ht="16" x14ac:dyDescent="0.2">
      <c r="A5169" s="168">
        <v>42949.374999895612</v>
      </c>
      <c r="B5169" s="171">
        <v>32764.760442650102</v>
      </c>
      <c r="C5169">
        <f t="shared" si="81"/>
        <v>8</v>
      </c>
      <c r="D5169"/>
    </row>
    <row r="5170" spans="1:4" ht="16" x14ac:dyDescent="0.2">
      <c r="A5170" s="169">
        <v>42949.416666562276</v>
      </c>
      <c r="B5170" s="172">
        <v>34470.504139473458</v>
      </c>
      <c r="C5170">
        <f t="shared" ref="C5170:C5233" si="82">MONTH(A5170)</f>
        <v>8</v>
      </c>
      <c r="D5170"/>
    </row>
    <row r="5171" spans="1:4" ht="16" x14ac:dyDescent="0.2">
      <c r="A5171" s="168">
        <v>42949.45833322894</v>
      </c>
      <c r="B5171" s="171">
        <v>36394.72964080645</v>
      </c>
      <c r="C5171">
        <f t="shared" si="82"/>
        <v>8</v>
      </c>
      <c r="D5171"/>
    </row>
    <row r="5172" spans="1:4" ht="16" x14ac:dyDescent="0.2">
      <c r="A5172" s="169">
        <v>42949.499999895605</v>
      </c>
      <c r="B5172" s="172">
        <v>38362.175035062734</v>
      </c>
      <c r="C5172">
        <f t="shared" si="82"/>
        <v>8</v>
      </c>
      <c r="D5172"/>
    </row>
    <row r="5173" spans="1:4" ht="16" x14ac:dyDescent="0.2">
      <c r="A5173" s="168">
        <v>42949.541666562269</v>
      </c>
      <c r="B5173" s="171">
        <v>40034.802511371061</v>
      </c>
      <c r="C5173">
        <f t="shared" si="82"/>
        <v>8</v>
      </c>
      <c r="D5173"/>
    </row>
    <row r="5174" spans="1:4" ht="16" x14ac:dyDescent="0.2">
      <c r="A5174" s="169">
        <v>42949.583333228933</v>
      </c>
      <c r="B5174" s="172">
        <v>41991.81349431281</v>
      </c>
      <c r="C5174">
        <f t="shared" si="82"/>
        <v>8</v>
      </c>
      <c r="D5174"/>
    </row>
    <row r="5175" spans="1:4" ht="16" x14ac:dyDescent="0.2">
      <c r="A5175" s="168">
        <v>42949.624999895597</v>
      </c>
      <c r="B5175" s="171">
        <v>43419.465424254158</v>
      </c>
      <c r="C5175">
        <f t="shared" si="82"/>
        <v>8</v>
      </c>
      <c r="D5175"/>
    </row>
    <row r="5176" spans="1:4" ht="16" x14ac:dyDescent="0.2">
      <c r="A5176" s="169">
        <v>42949.666666562262</v>
      </c>
      <c r="B5176" s="172">
        <v>43934.691423478791</v>
      </c>
      <c r="C5176">
        <f t="shared" si="82"/>
        <v>8</v>
      </c>
      <c r="D5176"/>
    </row>
    <row r="5177" spans="1:4" ht="16" x14ac:dyDescent="0.2">
      <c r="A5177" s="168">
        <v>42949.708333228926</v>
      </c>
      <c r="B5177" s="171">
        <v>44247.680302116503</v>
      </c>
      <c r="C5177">
        <f t="shared" si="82"/>
        <v>8</v>
      </c>
      <c r="D5177"/>
    </row>
    <row r="5178" spans="1:4" ht="16" x14ac:dyDescent="0.2">
      <c r="A5178" s="169">
        <v>42949.74999989559</v>
      </c>
      <c r="B5178" s="172">
        <v>43997.417815358458</v>
      </c>
      <c r="C5178">
        <f t="shared" si="82"/>
        <v>8</v>
      </c>
      <c r="D5178"/>
    </row>
    <row r="5179" spans="1:4" ht="16" x14ac:dyDescent="0.2">
      <c r="A5179" s="168">
        <v>42949.791666562254</v>
      </c>
      <c r="B5179" s="171">
        <v>43339.185203565758</v>
      </c>
      <c r="C5179">
        <f t="shared" si="82"/>
        <v>8</v>
      </c>
      <c r="D5179"/>
    </row>
    <row r="5180" spans="1:4" ht="16" x14ac:dyDescent="0.2">
      <c r="A5180" s="169">
        <v>42949.833333228918</v>
      </c>
      <c r="B5180" s="172">
        <v>42575.59118613907</v>
      </c>
      <c r="C5180">
        <f t="shared" si="82"/>
        <v>8</v>
      </c>
      <c r="D5180"/>
    </row>
    <row r="5181" spans="1:4" ht="16" x14ac:dyDescent="0.2">
      <c r="A5181" s="168">
        <v>42949.874999895583</v>
      </c>
      <c r="B5181" s="171">
        <v>42038.994408130049</v>
      </c>
      <c r="C5181">
        <f t="shared" si="82"/>
        <v>8</v>
      </c>
      <c r="D5181"/>
    </row>
    <row r="5182" spans="1:4" ht="16" x14ac:dyDescent="0.2">
      <c r="A5182" s="169">
        <v>42949.916666562247</v>
      </c>
      <c r="B5182" s="172">
        <v>39956.07977589887</v>
      </c>
      <c r="C5182">
        <f t="shared" si="82"/>
        <v>8</v>
      </c>
      <c r="D5182"/>
    </row>
    <row r="5183" spans="1:4" ht="16" x14ac:dyDescent="0.2">
      <c r="A5183" s="168">
        <v>42949.958333228911</v>
      </c>
      <c r="B5183" s="171">
        <v>36539.26024673268</v>
      </c>
      <c r="C5183">
        <f t="shared" si="82"/>
        <v>8</v>
      </c>
      <c r="D5183"/>
    </row>
    <row r="5184" spans="1:4" ht="16" x14ac:dyDescent="0.2">
      <c r="A5184" s="169">
        <v>42949.999999895575</v>
      </c>
      <c r="B5184" s="172">
        <v>33292.637559861418</v>
      </c>
      <c r="C5184">
        <f t="shared" si="82"/>
        <v>8</v>
      </c>
      <c r="D5184"/>
    </row>
    <row r="5185" spans="1:4" ht="16" x14ac:dyDescent="0.2">
      <c r="A5185" s="168">
        <v>42950.04166656224</v>
      </c>
      <c r="B5185" s="171">
        <v>30721.728889878468</v>
      </c>
      <c r="C5185">
        <f t="shared" si="82"/>
        <v>8</v>
      </c>
      <c r="D5185"/>
    </row>
    <row r="5186" spans="1:4" ht="16" x14ac:dyDescent="0.2">
      <c r="A5186" s="169">
        <v>42950.083333228904</v>
      </c>
      <c r="B5186" s="172">
        <v>28813.942353635644</v>
      </c>
      <c r="C5186">
        <f t="shared" si="82"/>
        <v>8</v>
      </c>
      <c r="D5186"/>
    </row>
    <row r="5187" spans="1:4" ht="16" x14ac:dyDescent="0.2">
      <c r="A5187" s="168">
        <v>42950.124999895568</v>
      </c>
      <c r="B5187" s="171">
        <v>27542.241791758563</v>
      </c>
      <c r="C5187">
        <f t="shared" si="82"/>
        <v>8</v>
      </c>
      <c r="D5187"/>
    </row>
    <row r="5188" spans="1:4" ht="16" x14ac:dyDescent="0.2">
      <c r="A5188" s="169">
        <v>42950.166666562232</v>
      </c>
      <c r="B5188" s="172">
        <v>26910.39870528203</v>
      </c>
      <c r="C5188">
        <f t="shared" si="82"/>
        <v>8</v>
      </c>
      <c r="D5188"/>
    </row>
    <row r="5189" spans="1:4" ht="16" x14ac:dyDescent="0.2">
      <c r="A5189" s="168">
        <v>42950.208333228897</v>
      </c>
      <c r="B5189" s="171">
        <v>27131.775101178089</v>
      </c>
      <c r="C5189">
        <f t="shared" si="82"/>
        <v>8</v>
      </c>
      <c r="D5189"/>
    </row>
    <row r="5190" spans="1:4" ht="16" x14ac:dyDescent="0.2">
      <c r="A5190" s="169">
        <v>42950.249999895561</v>
      </c>
      <c r="B5190" s="172">
        <v>28347.728556501617</v>
      </c>
      <c r="C5190">
        <f t="shared" si="82"/>
        <v>8</v>
      </c>
      <c r="D5190"/>
    </row>
    <row r="5191" spans="1:4" ht="16" x14ac:dyDescent="0.2">
      <c r="A5191" s="168">
        <v>42950.291666562225</v>
      </c>
      <c r="B5191" s="171">
        <v>29968.549894306543</v>
      </c>
      <c r="C5191">
        <f t="shared" si="82"/>
        <v>8</v>
      </c>
      <c r="D5191"/>
    </row>
    <row r="5192" spans="1:4" ht="16" x14ac:dyDescent="0.2">
      <c r="A5192" s="169">
        <v>42950.333333228889</v>
      </c>
      <c r="B5192" s="172">
        <v>31818.376739694759</v>
      </c>
      <c r="C5192">
        <f t="shared" si="82"/>
        <v>8</v>
      </c>
      <c r="D5192"/>
    </row>
    <row r="5193" spans="1:4" ht="16" x14ac:dyDescent="0.2">
      <c r="A5193" s="168">
        <v>42950.374999895554</v>
      </c>
      <c r="B5193" s="171">
        <v>33671.790195292058</v>
      </c>
      <c r="C5193">
        <f t="shared" si="82"/>
        <v>8</v>
      </c>
      <c r="D5193"/>
    </row>
    <row r="5194" spans="1:4" ht="16" x14ac:dyDescent="0.2">
      <c r="A5194" s="169">
        <v>42950.416666562218</v>
      </c>
      <c r="B5194" s="172">
        <v>35583.499733771612</v>
      </c>
      <c r="C5194">
        <f t="shared" si="82"/>
        <v>8</v>
      </c>
      <c r="D5194"/>
    </row>
    <row r="5195" spans="1:4" ht="16" x14ac:dyDescent="0.2">
      <c r="A5195" s="168">
        <v>42950.458333228882</v>
      </c>
      <c r="B5195" s="171">
        <v>37547.633501709752</v>
      </c>
      <c r="C5195">
        <f t="shared" si="82"/>
        <v>8</v>
      </c>
      <c r="D5195"/>
    </row>
    <row r="5196" spans="1:4" ht="16" x14ac:dyDescent="0.2">
      <c r="A5196" s="169">
        <v>42950.499999895546</v>
      </c>
      <c r="B5196" s="172">
        <v>39470.711668569529</v>
      </c>
      <c r="C5196">
        <f t="shared" si="82"/>
        <v>8</v>
      </c>
      <c r="D5196"/>
    </row>
    <row r="5197" spans="1:4" ht="16" x14ac:dyDescent="0.2">
      <c r="A5197" s="168">
        <v>42950.541666562211</v>
      </c>
      <c r="B5197" s="171">
        <v>41217.68702884762</v>
      </c>
      <c r="C5197">
        <f t="shared" si="82"/>
        <v>8</v>
      </c>
      <c r="D5197"/>
    </row>
    <row r="5198" spans="1:4" ht="16" x14ac:dyDescent="0.2">
      <c r="A5198" s="169">
        <v>42950.583333228875</v>
      </c>
      <c r="B5198" s="172">
        <v>42948.54852229941</v>
      </c>
      <c r="C5198">
        <f t="shared" si="82"/>
        <v>8</v>
      </c>
      <c r="D5198"/>
    </row>
    <row r="5199" spans="1:4" ht="16" x14ac:dyDescent="0.2">
      <c r="A5199" s="168">
        <v>42950.624999895539</v>
      </c>
      <c r="B5199" s="171">
        <v>44066.646358940867</v>
      </c>
      <c r="C5199">
        <f t="shared" si="82"/>
        <v>8</v>
      </c>
      <c r="D5199"/>
    </row>
    <row r="5200" spans="1:4" ht="16" x14ac:dyDescent="0.2">
      <c r="A5200" s="169">
        <v>42950.666666562203</v>
      </c>
      <c r="B5200" s="172">
        <v>44722.481223389223</v>
      </c>
      <c r="C5200">
        <f t="shared" si="82"/>
        <v>8</v>
      </c>
      <c r="D5200"/>
    </row>
    <row r="5201" spans="1:4" ht="16" x14ac:dyDescent="0.2">
      <c r="A5201" s="168">
        <v>42950.708333228868</v>
      </c>
      <c r="B5201" s="171">
        <v>44825.845917899242</v>
      </c>
      <c r="C5201">
        <f t="shared" si="82"/>
        <v>8</v>
      </c>
      <c r="D5201"/>
    </row>
    <row r="5202" spans="1:4" ht="16" x14ac:dyDescent="0.2">
      <c r="A5202" s="169">
        <v>42950.749999895532</v>
      </c>
      <c r="B5202" s="172">
        <v>44298.82687930228</v>
      </c>
      <c r="C5202">
        <f t="shared" si="82"/>
        <v>8</v>
      </c>
      <c r="D5202"/>
    </row>
    <row r="5203" spans="1:4" ht="16" x14ac:dyDescent="0.2">
      <c r="A5203" s="168">
        <v>42950.791666562196</v>
      </c>
      <c r="B5203" s="171">
        <v>43270.383551728082</v>
      </c>
      <c r="C5203">
        <f t="shared" si="82"/>
        <v>8</v>
      </c>
      <c r="D5203"/>
    </row>
    <row r="5204" spans="1:4" ht="16" x14ac:dyDescent="0.2">
      <c r="A5204" s="169">
        <v>42950.83333322886</v>
      </c>
      <c r="B5204" s="172">
        <v>41775.015553468482</v>
      </c>
      <c r="C5204">
        <f t="shared" si="82"/>
        <v>8</v>
      </c>
      <c r="D5204"/>
    </row>
    <row r="5205" spans="1:4" ht="16" x14ac:dyDescent="0.2">
      <c r="A5205" s="168">
        <v>42950.874999895525</v>
      </c>
      <c r="B5205" s="171">
        <v>40989.64229575119</v>
      </c>
      <c r="C5205">
        <f t="shared" si="82"/>
        <v>8</v>
      </c>
      <c r="D5205"/>
    </row>
    <row r="5206" spans="1:4" ht="16" x14ac:dyDescent="0.2">
      <c r="A5206" s="169">
        <v>42950.916666562189</v>
      </c>
      <c r="B5206" s="172">
        <v>38928.9915353428</v>
      </c>
      <c r="C5206">
        <f t="shared" si="82"/>
        <v>8</v>
      </c>
      <c r="D5206"/>
    </row>
    <row r="5207" spans="1:4" ht="16" x14ac:dyDescent="0.2">
      <c r="A5207" s="168">
        <v>42950.958333228853</v>
      </c>
      <c r="B5207" s="171">
        <v>35681.007557322235</v>
      </c>
      <c r="C5207">
        <f t="shared" si="82"/>
        <v>8</v>
      </c>
      <c r="D5207"/>
    </row>
    <row r="5208" spans="1:4" ht="16" x14ac:dyDescent="0.2">
      <c r="A5208" s="169">
        <v>42950.999999895517</v>
      </c>
      <c r="B5208" s="172">
        <v>32468.296893380841</v>
      </c>
      <c r="C5208">
        <f t="shared" si="82"/>
        <v>8</v>
      </c>
      <c r="D5208"/>
    </row>
    <row r="5209" spans="1:4" ht="16" x14ac:dyDescent="0.2">
      <c r="A5209" s="168">
        <v>42951.041666562181</v>
      </c>
      <c r="B5209" s="171">
        <v>30059.895511935178</v>
      </c>
      <c r="C5209">
        <f t="shared" si="82"/>
        <v>8</v>
      </c>
      <c r="D5209"/>
    </row>
    <row r="5210" spans="1:4" ht="16" x14ac:dyDescent="0.2">
      <c r="A5210" s="169">
        <v>42951.083333228846</v>
      </c>
      <c r="B5210" s="172">
        <v>28268.360391470218</v>
      </c>
      <c r="C5210">
        <f t="shared" si="82"/>
        <v>8</v>
      </c>
      <c r="D5210"/>
    </row>
    <row r="5211" spans="1:4" ht="16" x14ac:dyDescent="0.2">
      <c r="A5211" s="168">
        <v>42951.12499989551</v>
      </c>
      <c r="B5211" s="171">
        <v>27172.819035317676</v>
      </c>
      <c r="C5211">
        <f t="shared" si="82"/>
        <v>8</v>
      </c>
      <c r="D5211"/>
    </row>
    <row r="5212" spans="1:4" ht="16" x14ac:dyDescent="0.2">
      <c r="A5212" s="169">
        <v>42951.166666562174</v>
      </c>
      <c r="B5212" s="172">
        <v>26478.269279430104</v>
      </c>
      <c r="C5212">
        <f t="shared" si="82"/>
        <v>8</v>
      </c>
      <c r="D5212"/>
    </row>
    <row r="5213" spans="1:4" ht="16" x14ac:dyDescent="0.2">
      <c r="A5213" s="168">
        <v>42951.208333228838</v>
      </c>
      <c r="B5213" s="171">
        <v>26620.905107571481</v>
      </c>
      <c r="C5213">
        <f t="shared" si="82"/>
        <v>8</v>
      </c>
      <c r="D5213"/>
    </row>
    <row r="5214" spans="1:4" ht="16" x14ac:dyDescent="0.2">
      <c r="A5214" s="169">
        <v>42951.249999895503</v>
      </c>
      <c r="B5214" s="172">
        <v>27638.121165849028</v>
      </c>
      <c r="C5214">
        <f t="shared" si="82"/>
        <v>8</v>
      </c>
      <c r="D5214"/>
    </row>
    <row r="5215" spans="1:4" ht="16" x14ac:dyDescent="0.2">
      <c r="A5215" s="168">
        <v>42951.291666562167</v>
      </c>
      <c r="B5215" s="171">
        <v>29134.437224187866</v>
      </c>
      <c r="C5215">
        <f t="shared" si="82"/>
        <v>8</v>
      </c>
      <c r="D5215"/>
    </row>
    <row r="5216" spans="1:4" ht="16" x14ac:dyDescent="0.2">
      <c r="A5216" s="169">
        <v>42951.333333228831</v>
      </c>
      <c r="B5216" s="172">
        <v>30933.323227436376</v>
      </c>
      <c r="C5216">
        <f t="shared" si="82"/>
        <v>8</v>
      </c>
      <c r="D5216"/>
    </row>
    <row r="5217" spans="1:4" ht="16" x14ac:dyDescent="0.2">
      <c r="A5217" s="168">
        <v>42951.374999895495</v>
      </c>
      <c r="B5217" s="171">
        <v>32660.362465946262</v>
      </c>
      <c r="C5217">
        <f t="shared" si="82"/>
        <v>8</v>
      </c>
      <c r="D5217"/>
    </row>
    <row r="5218" spans="1:4" ht="16" x14ac:dyDescent="0.2">
      <c r="A5218" s="169">
        <v>42951.41666656216</v>
      </c>
      <c r="B5218" s="172">
        <v>34218.657525133443</v>
      </c>
      <c r="C5218">
        <f t="shared" si="82"/>
        <v>8</v>
      </c>
      <c r="D5218"/>
    </row>
    <row r="5219" spans="1:4" ht="16" x14ac:dyDescent="0.2">
      <c r="A5219" s="168">
        <v>42951.458333228824</v>
      </c>
      <c r="B5219" s="171">
        <v>36020.831901531084</v>
      </c>
      <c r="C5219">
        <f t="shared" si="82"/>
        <v>8</v>
      </c>
      <c r="D5219"/>
    </row>
    <row r="5220" spans="1:4" ht="16" x14ac:dyDescent="0.2">
      <c r="A5220" s="169">
        <v>42951.499999895488</v>
      </c>
      <c r="B5220" s="172">
        <v>37521.200068983169</v>
      </c>
      <c r="C5220">
        <f t="shared" si="82"/>
        <v>8</v>
      </c>
      <c r="D5220"/>
    </row>
    <row r="5221" spans="1:4" ht="16" x14ac:dyDescent="0.2">
      <c r="A5221" s="168">
        <v>42951.541666562152</v>
      </c>
      <c r="B5221" s="171">
        <v>38784.201763580641</v>
      </c>
      <c r="C5221">
        <f t="shared" si="82"/>
        <v>8</v>
      </c>
      <c r="D5221"/>
    </row>
    <row r="5222" spans="1:4" ht="16" x14ac:dyDescent="0.2">
      <c r="A5222" s="169">
        <v>42951.583333228817</v>
      </c>
      <c r="B5222" s="172">
        <v>40149.533756984027</v>
      </c>
      <c r="C5222">
        <f t="shared" si="82"/>
        <v>8</v>
      </c>
      <c r="D5222"/>
    </row>
    <row r="5223" spans="1:4" ht="16" x14ac:dyDescent="0.2">
      <c r="A5223" s="168">
        <v>42951.624999895481</v>
      </c>
      <c r="B5223" s="171">
        <v>41131.416092119965</v>
      </c>
      <c r="C5223">
        <f t="shared" si="82"/>
        <v>8</v>
      </c>
      <c r="D5223"/>
    </row>
    <row r="5224" spans="1:4" ht="16" x14ac:dyDescent="0.2">
      <c r="A5224" s="169">
        <v>42951.666666562145</v>
      </c>
      <c r="B5224" s="172">
        <v>41767.597751796828</v>
      </c>
      <c r="C5224">
        <f t="shared" si="82"/>
        <v>8</v>
      </c>
      <c r="D5224"/>
    </row>
    <row r="5225" spans="1:4" ht="16" x14ac:dyDescent="0.2">
      <c r="A5225" s="168">
        <v>42951.708333228809</v>
      </c>
      <c r="B5225" s="171">
        <v>41859.848644193065</v>
      </c>
      <c r="C5225">
        <f t="shared" si="82"/>
        <v>8</v>
      </c>
      <c r="D5225"/>
    </row>
    <row r="5226" spans="1:4" ht="16" x14ac:dyDescent="0.2">
      <c r="A5226" s="169">
        <v>42951.749999895474</v>
      </c>
      <c r="B5226" s="172">
        <v>41455.588788243032</v>
      </c>
      <c r="C5226">
        <f t="shared" si="82"/>
        <v>8</v>
      </c>
      <c r="D5226"/>
    </row>
    <row r="5227" spans="1:4" ht="16" x14ac:dyDescent="0.2">
      <c r="A5227" s="168">
        <v>42951.791666562138</v>
      </c>
      <c r="B5227" s="171">
        <v>40331.133652481258</v>
      </c>
      <c r="C5227">
        <f t="shared" si="82"/>
        <v>8</v>
      </c>
      <c r="D5227"/>
    </row>
    <row r="5228" spans="1:4" ht="16" x14ac:dyDescent="0.2">
      <c r="A5228" s="169">
        <v>42951.833333228802</v>
      </c>
      <c r="B5228" s="172">
        <v>38831.226291772902</v>
      </c>
      <c r="C5228">
        <f t="shared" si="82"/>
        <v>8</v>
      </c>
      <c r="D5228"/>
    </row>
    <row r="5229" spans="1:4" ht="16" x14ac:dyDescent="0.2">
      <c r="A5229" s="168">
        <v>42951.874999895466</v>
      </c>
      <c r="B5229" s="171">
        <v>38195.775378435705</v>
      </c>
      <c r="C5229">
        <f t="shared" si="82"/>
        <v>8</v>
      </c>
      <c r="D5229"/>
    </row>
    <row r="5230" spans="1:4" ht="16" x14ac:dyDescent="0.2">
      <c r="A5230" s="169">
        <v>42951.916666562131</v>
      </c>
      <c r="B5230" s="172">
        <v>36553.987802858202</v>
      </c>
      <c r="C5230">
        <f t="shared" si="82"/>
        <v>8</v>
      </c>
      <c r="D5230"/>
    </row>
    <row r="5231" spans="1:4" ht="16" x14ac:dyDescent="0.2">
      <c r="A5231" s="168">
        <v>42951.958333228795</v>
      </c>
      <c r="B5231" s="171">
        <v>33661.368068998301</v>
      </c>
      <c r="C5231">
        <f t="shared" si="82"/>
        <v>8</v>
      </c>
      <c r="D5231"/>
    </row>
    <row r="5232" spans="1:4" ht="16" x14ac:dyDescent="0.2">
      <c r="A5232" s="169">
        <v>42951.999999895459</v>
      </c>
      <c r="B5232" s="172">
        <v>30901.398343729841</v>
      </c>
      <c r="C5232">
        <f t="shared" si="82"/>
        <v>8</v>
      </c>
      <c r="D5232"/>
    </row>
    <row r="5233" spans="1:4" ht="16" x14ac:dyDescent="0.2">
      <c r="A5233" s="168">
        <v>42952.041666562123</v>
      </c>
      <c r="B5233" s="171">
        <v>28785.565778786084</v>
      </c>
      <c r="C5233">
        <f t="shared" si="82"/>
        <v>8</v>
      </c>
      <c r="D5233"/>
    </row>
    <row r="5234" spans="1:4" ht="16" x14ac:dyDescent="0.2">
      <c r="A5234" s="169">
        <v>42952.083333228788</v>
      </c>
      <c r="B5234" s="172">
        <v>27027.809956320598</v>
      </c>
      <c r="C5234">
        <f t="shared" ref="C5234:C5297" si="83">MONTH(A5234)</f>
        <v>8</v>
      </c>
      <c r="D5234"/>
    </row>
    <row r="5235" spans="1:4" ht="16" x14ac:dyDescent="0.2">
      <c r="A5235" s="168">
        <v>42952.124999895452</v>
      </c>
      <c r="B5235" s="171">
        <v>25860.401312873611</v>
      </c>
      <c r="C5235">
        <f t="shared" si="83"/>
        <v>8</v>
      </c>
      <c r="D5235"/>
    </row>
    <row r="5236" spans="1:4" ht="16" x14ac:dyDescent="0.2">
      <c r="A5236" s="169">
        <v>42952.166666562116</v>
      </c>
      <c r="B5236" s="172">
        <v>25113.566466422926</v>
      </c>
      <c r="C5236">
        <f t="shared" si="83"/>
        <v>8</v>
      </c>
      <c r="D5236"/>
    </row>
    <row r="5237" spans="1:4" ht="16" x14ac:dyDescent="0.2">
      <c r="A5237" s="168">
        <v>42952.20833322878</v>
      </c>
      <c r="B5237" s="171">
        <v>24845.263713310425</v>
      </c>
      <c r="C5237">
        <f t="shared" si="83"/>
        <v>8</v>
      </c>
      <c r="D5237"/>
    </row>
    <row r="5238" spans="1:4" ht="16" x14ac:dyDescent="0.2">
      <c r="A5238" s="169">
        <v>42952.249999895444</v>
      </c>
      <c r="B5238" s="172">
        <v>25200.424477268738</v>
      </c>
      <c r="C5238">
        <f t="shared" si="83"/>
        <v>8</v>
      </c>
      <c r="D5238"/>
    </row>
    <row r="5239" spans="1:4" ht="16" x14ac:dyDescent="0.2">
      <c r="A5239" s="168">
        <v>42952.291666562109</v>
      </c>
      <c r="B5239" s="171">
        <v>25451.851366232848</v>
      </c>
      <c r="C5239">
        <f t="shared" si="83"/>
        <v>8</v>
      </c>
      <c r="D5239"/>
    </row>
    <row r="5240" spans="1:4" ht="16" x14ac:dyDescent="0.2">
      <c r="A5240" s="169">
        <v>42952.333333228773</v>
      </c>
      <c r="B5240" s="172">
        <v>26056.751603971206</v>
      </c>
      <c r="C5240">
        <f t="shared" si="83"/>
        <v>8</v>
      </c>
      <c r="D5240"/>
    </row>
    <row r="5241" spans="1:4" ht="16" x14ac:dyDescent="0.2">
      <c r="A5241" s="168">
        <v>42952.374999895437</v>
      </c>
      <c r="B5241" s="171">
        <v>27188.771349407674</v>
      </c>
      <c r="C5241">
        <f t="shared" si="83"/>
        <v>8</v>
      </c>
      <c r="D5241"/>
    </row>
    <row r="5242" spans="1:4" ht="16" x14ac:dyDescent="0.2">
      <c r="A5242" s="169">
        <v>42952.416666562101</v>
      </c>
      <c r="B5242" s="172">
        <v>28305.36641138274</v>
      </c>
      <c r="C5242">
        <f t="shared" si="83"/>
        <v>8</v>
      </c>
      <c r="D5242"/>
    </row>
    <row r="5243" spans="1:4" ht="16" x14ac:dyDescent="0.2">
      <c r="A5243" s="168">
        <v>42952.458333228766</v>
      </c>
      <c r="B5243" s="171">
        <v>29758.996437264334</v>
      </c>
      <c r="C5243">
        <f t="shared" si="83"/>
        <v>8</v>
      </c>
      <c r="D5243"/>
    </row>
    <row r="5244" spans="1:4" ht="16" x14ac:dyDescent="0.2">
      <c r="A5244" s="169">
        <v>42952.49999989543</v>
      </c>
      <c r="B5244" s="172">
        <v>31182.141150551826</v>
      </c>
      <c r="C5244">
        <f t="shared" si="83"/>
        <v>8</v>
      </c>
      <c r="D5244"/>
    </row>
    <row r="5245" spans="1:4" ht="16" x14ac:dyDescent="0.2">
      <c r="A5245" s="168">
        <v>42952.541666562094</v>
      </c>
      <c r="B5245" s="171">
        <v>32578.082916996944</v>
      </c>
      <c r="C5245">
        <f t="shared" si="83"/>
        <v>8</v>
      </c>
      <c r="D5245"/>
    </row>
    <row r="5246" spans="1:4" ht="16" x14ac:dyDescent="0.2">
      <c r="A5246" s="169">
        <v>42952.583333228758</v>
      </c>
      <c r="B5246" s="172">
        <v>33886.174393898131</v>
      </c>
      <c r="C5246">
        <f t="shared" si="83"/>
        <v>8</v>
      </c>
      <c r="D5246"/>
    </row>
    <row r="5247" spans="1:4" ht="16" x14ac:dyDescent="0.2">
      <c r="A5247" s="168">
        <v>42952.624999895423</v>
      </c>
      <c r="B5247" s="171">
        <v>35254.006785990328</v>
      </c>
      <c r="C5247">
        <f t="shared" si="83"/>
        <v>8</v>
      </c>
      <c r="D5247"/>
    </row>
    <row r="5248" spans="1:4" ht="16" x14ac:dyDescent="0.2">
      <c r="A5248" s="169">
        <v>42952.666666562087</v>
      </c>
      <c r="B5248" s="172">
        <v>36180.58976038047</v>
      </c>
      <c r="C5248">
        <f t="shared" si="83"/>
        <v>8</v>
      </c>
      <c r="D5248"/>
    </row>
    <row r="5249" spans="1:4" ht="16" x14ac:dyDescent="0.2">
      <c r="A5249" s="168">
        <v>42952.708333228751</v>
      </c>
      <c r="B5249" s="171">
        <v>37078.092500815626</v>
      </c>
      <c r="C5249">
        <f t="shared" si="83"/>
        <v>8</v>
      </c>
      <c r="D5249"/>
    </row>
    <row r="5250" spans="1:4" ht="16" x14ac:dyDescent="0.2">
      <c r="A5250" s="169">
        <v>42952.749999895415</v>
      </c>
      <c r="B5250" s="172">
        <v>37508.962361331927</v>
      </c>
      <c r="C5250">
        <f t="shared" si="83"/>
        <v>8</v>
      </c>
      <c r="D5250"/>
    </row>
    <row r="5251" spans="1:4" ht="16" x14ac:dyDescent="0.2">
      <c r="A5251" s="168">
        <v>42952.79166656208</v>
      </c>
      <c r="B5251" s="171">
        <v>37134.667496973838</v>
      </c>
      <c r="C5251">
        <f t="shared" si="83"/>
        <v>8</v>
      </c>
      <c r="D5251"/>
    </row>
    <row r="5252" spans="1:4" ht="16" x14ac:dyDescent="0.2">
      <c r="A5252" s="169">
        <v>42952.833333228744</v>
      </c>
      <c r="B5252" s="172">
        <v>35947.198631455984</v>
      </c>
      <c r="C5252">
        <f t="shared" si="83"/>
        <v>8</v>
      </c>
      <c r="D5252"/>
    </row>
    <row r="5253" spans="1:4" ht="16" x14ac:dyDescent="0.2">
      <c r="A5253" s="168">
        <v>42952.874999895408</v>
      </c>
      <c r="B5253" s="171">
        <v>35326.034705322651</v>
      </c>
      <c r="C5253">
        <f t="shared" si="83"/>
        <v>8</v>
      </c>
      <c r="D5253"/>
    </row>
    <row r="5254" spans="1:4" ht="16" x14ac:dyDescent="0.2">
      <c r="A5254" s="169">
        <v>42952.916666562072</v>
      </c>
      <c r="B5254" s="172">
        <v>33732.29935454997</v>
      </c>
      <c r="C5254">
        <f t="shared" si="83"/>
        <v>8</v>
      </c>
      <c r="D5254"/>
    </row>
    <row r="5255" spans="1:4" ht="16" x14ac:dyDescent="0.2">
      <c r="A5255" s="168">
        <v>42952.958333228737</v>
      </c>
      <c r="B5255" s="171">
        <v>31270.020316081038</v>
      </c>
      <c r="C5255">
        <f t="shared" si="83"/>
        <v>8</v>
      </c>
      <c r="D5255"/>
    </row>
    <row r="5256" spans="1:4" ht="16" x14ac:dyDescent="0.2">
      <c r="A5256" s="169">
        <v>42952.999999895401</v>
      </c>
      <c r="B5256" s="172">
        <v>28962.486003269147</v>
      </c>
      <c r="C5256">
        <f t="shared" si="83"/>
        <v>8</v>
      </c>
      <c r="D5256"/>
    </row>
    <row r="5257" spans="1:4" ht="16" x14ac:dyDescent="0.2">
      <c r="A5257" s="168">
        <v>42953.041666562065</v>
      </c>
      <c r="B5257" s="171">
        <v>27094.673763514493</v>
      </c>
      <c r="C5257">
        <f t="shared" si="83"/>
        <v>8</v>
      </c>
      <c r="D5257"/>
    </row>
    <row r="5258" spans="1:4" ht="16" x14ac:dyDescent="0.2">
      <c r="A5258" s="169">
        <v>42953.083333228729</v>
      </c>
      <c r="B5258" s="172">
        <v>25612.33923424589</v>
      </c>
      <c r="C5258">
        <f t="shared" si="83"/>
        <v>8</v>
      </c>
      <c r="D5258"/>
    </row>
    <row r="5259" spans="1:4" ht="16" x14ac:dyDescent="0.2">
      <c r="A5259" s="168">
        <v>42953.124999895394</v>
      </c>
      <c r="B5259" s="171">
        <v>24476.758745757441</v>
      </c>
      <c r="C5259">
        <f t="shared" si="83"/>
        <v>8</v>
      </c>
      <c r="D5259"/>
    </row>
    <row r="5260" spans="1:4" ht="16" x14ac:dyDescent="0.2">
      <c r="A5260" s="169">
        <v>42953.166666562058</v>
      </c>
      <c r="B5260" s="172">
        <v>23768.555060424143</v>
      </c>
      <c r="C5260">
        <f t="shared" si="83"/>
        <v>8</v>
      </c>
      <c r="D5260"/>
    </row>
    <row r="5261" spans="1:4" ht="16" x14ac:dyDescent="0.2">
      <c r="A5261" s="168">
        <v>42953.208333228722</v>
      </c>
      <c r="B5261" s="171">
        <v>23430.117183276241</v>
      </c>
      <c r="C5261">
        <f t="shared" si="83"/>
        <v>8</v>
      </c>
      <c r="D5261"/>
    </row>
    <row r="5262" spans="1:4" ht="16" x14ac:dyDescent="0.2">
      <c r="A5262" s="169">
        <v>42953.249999895386</v>
      </c>
      <c r="B5262" s="172">
        <v>23474.407713876732</v>
      </c>
      <c r="C5262">
        <f t="shared" si="83"/>
        <v>8</v>
      </c>
      <c r="D5262"/>
    </row>
    <row r="5263" spans="1:4" ht="16" x14ac:dyDescent="0.2">
      <c r="A5263" s="168">
        <v>42953.291666562051</v>
      </c>
      <c r="B5263" s="171">
        <v>23335.747840838285</v>
      </c>
      <c r="C5263">
        <f t="shared" si="83"/>
        <v>8</v>
      </c>
      <c r="D5263"/>
    </row>
    <row r="5264" spans="1:4" ht="16" x14ac:dyDescent="0.2">
      <c r="A5264" s="169">
        <v>42953.333333228715</v>
      </c>
      <c r="B5264" s="172">
        <v>23745.918267557845</v>
      </c>
      <c r="C5264">
        <f t="shared" si="83"/>
        <v>8</v>
      </c>
      <c r="D5264"/>
    </row>
    <row r="5265" spans="1:4" ht="16" x14ac:dyDescent="0.2">
      <c r="A5265" s="168">
        <v>42953.374999895379</v>
      </c>
      <c r="B5265" s="171">
        <v>24666.9026029669</v>
      </c>
      <c r="C5265">
        <f t="shared" si="83"/>
        <v>8</v>
      </c>
      <c r="D5265"/>
    </row>
    <row r="5266" spans="1:4" ht="16" x14ac:dyDescent="0.2">
      <c r="A5266" s="169">
        <v>42953.416666562043</v>
      </c>
      <c r="B5266" s="172">
        <v>25652.982109404256</v>
      </c>
      <c r="C5266">
        <f t="shared" si="83"/>
        <v>8</v>
      </c>
      <c r="D5266"/>
    </row>
    <row r="5267" spans="1:4" ht="16" x14ac:dyDescent="0.2">
      <c r="A5267" s="168">
        <v>42953.458333228707</v>
      </c>
      <c r="B5267" s="171">
        <v>26843.368946313138</v>
      </c>
      <c r="C5267">
        <f t="shared" si="83"/>
        <v>8</v>
      </c>
      <c r="D5267"/>
    </row>
    <row r="5268" spans="1:4" ht="16" x14ac:dyDescent="0.2">
      <c r="A5268" s="169">
        <v>42953.499999895372</v>
      </c>
      <c r="B5268" s="172">
        <v>28131.472011846487</v>
      </c>
      <c r="C5268">
        <f t="shared" si="83"/>
        <v>8</v>
      </c>
      <c r="D5268"/>
    </row>
    <row r="5269" spans="1:4" ht="16" x14ac:dyDescent="0.2">
      <c r="A5269" s="168">
        <v>42953.541666562036</v>
      </c>
      <c r="B5269" s="171">
        <v>29471.806464096713</v>
      </c>
      <c r="C5269">
        <f t="shared" si="83"/>
        <v>8</v>
      </c>
      <c r="D5269"/>
    </row>
    <row r="5270" spans="1:4" ht="16" x14ac:dyDescent="0.2">
      <c r="A5270" s="169">
        <v>42953.5833332287</v>
      </c>
      <c r="B5270" s="172">
        <v>30867.871355470583</v>
      </c>
      <c r="C5270">
        <f t="shared" si="83"/>
        <v>8</v>
      </c>
      <c r="D5270"/>
    </row>
    <row r="5271" spans="1:4" ht="16" x14ac:dyDescent="0.2">
      <c r="A5271" s="168">
        <v>42953.624999895364</v>
      </c>
      <c r="B5271" s="171">
        <v>32462.735110794845</v>
      </c>
      <c r="C5271">
        <f t="shared" si="83"/>
        <v>8</v>
      </c>
      <c r="D5271"/>
    </row>
    <row r="5272" spans="1:4" ht="16" x14ac:dyDescent="0.2">
      <c r="A5272" s="169">
        <v>42953.666666562029</v>
      </c>
      <c r="B5272" s="172">
        <v>34083.834519107244</v>
      </c>
      <c r="C5272">
        <f t="shared" si="83"/>
        <v>8</v>
      </c>
      <c r="D5272"/>
    </row>
    <row r="5273" spans="1:4" ht="16" x14ac:dyDescent="0.2">
      <c r="A5273" s="168">
        <v>42953.708333228693</v>
      </c>
      <c r="B5273" s="171">
        <v>35420.701782140051</v>
      </c>
      <c r="C5273">
        <f t="shared" si="83"/>
        <v>8</v>
      </c>
      <c r="D5273"/>
    </row>
    <row r="5274" spans="1:4" ht="16" x14ac:dyDescent="0.2">
      <c r="A5274" s="169">
        <v>42953.749999895357</v>
      </c>
      <c r="B5274" s="172">
        <v>35991.072201229435</v>
      </c>
      <c r="C5274">
        <f t="shared" si="83"/>
        <v>8</v>
      </c>
      <c r="D5274"/>
    </row>
    <row r="5275" spans="1:4" ht="16" x14ac:dyDescent="0.2">
      <c r="A5275" s="168">
        <v>42953.791666562021</v>
      </c>
      <c r="B5275" s="171">
        <v>36150.199526745309</v>
      </c>
      <c r="C5275">
        <f t="shared" si="83"/>
        <v>8</v>
      </c>
      <c r="D5275"/>
    </row>
    <row r="5276" spans="1:4" ht="16" x14ac:dyDescent="0.2">
      <c r="A5276" s="169">
        <v>42953.833333228686</v>
      </c>
      <c r="B5276" s="172">
        <v>35273.84444026462</v>
      </c>
      <c r="C5276">
        <f t="shared" si="83"/>
        <v>8</v>
      </c>
      <c r="D5276"/>
    </row>
    <row r="5277" spans="1:4" ht="16" x14ac:dyDescent="0.2">
      <c r="A5277" s="168">
        <v>42953.87499989535</v>
      </c>
      <c r="B5277" s="171">
        <v>34888.84209254523</v>
      </c>
      <c r="C5277">
        <f t="shared" si="83"/>
        <v>8</v>
      </c>
      <c r="D5277"/>
    </row>
    <row r="5278" spans="1:4" ht="16" x14ac:dyDescent="0.2">
      <c r="A5278" s="169">
        <v>42953.916666562014</v>
      </c>
      <c r="B5278" s="172">
        <v>33325.580442734237</v>
      </c>
      <c r="C5278">
        <f t="shared" si="83"/>
        <v>8</v>
      </c>
      <c r="D5278"/>
    </row>
    <row r="5279" spans="1:4" ht="16" x14ac:dyDescent="0.2">
      <c r="A5279" s="168">
        <v>42953.958333228678</v>
      </c>
      <c r="B5279" s="171">
        <v>30548.368791511894</v>
      </c>
      <c r="C5279">
        <f t="shared" si="83"/>
        <v>8</v>
      </c>
      <c r="D5279"/>
    </row>
    <row r="5280" spans="1:4" ht="16" x14ac:dyDescent="0.2">
      <c r="A5280" s="169">
        <v>42953.999999895343</v>
      </c>
      <c r="B5280" s="172">
        <v>28018.22685306337</v>
      </c>
      <c r="C5280">
        <f t="shared" si="83"/>
        <v>8</v>
      </c>
      <c r="D5280"/>
    </row>
    <row r="5281" spans="1:4" ht="16" x14ac:dyDescent="0.2">
      <c r="A5281" s="168">
        <v>42954.041666562007</v>
      </c>
      <c r="B5281" s="171">
        <v>26331.824133104219</v>
      </c>
      <c r="C5281">
        <f t="shared" si="83"/>
        <v>8</v>
      </c>
      <c r="D5281"/>
    </row>
    <row r="5282" spans="1:4" ht="16" x14ac:dyDescent="0.2">
      <c r="A5282" s="169">
        <v>42954.083333228671</v>
      </c>
      <c r="B5282" s="172">
        <v>24944.567331990831</v>
      </c>
      <c r="C5282">
        <f t="shared" si="83"/>
        <v>8</v>
      </c>
      <c r="D5282"/>
    </row>
    <row r="5283" spans="1:4" ht="16" x14ac:dyDescent="0.2">
      <c r="A5283" s="168">
        <v>42954.124999895335</v>
      </c>
      <c r="B5283" s="171">
        <v>24040.564288903879</v>
      </c>
      <c r="C5283">
        <f t="shared" si="83"/>
        <v>8</v>
      </c>
      <c r="D5283"/>
    </row>
    <row r="5284" spans="1:4" ht="16" x14ac:dyDescent="0.2">
      <c r="A5284" s="169">
        <v>42954.166666562</v>
      </c>
      <c r="B5284" s="172">
        <v>23693.196282262321</v>
      </c>
      <c r="C5284">
        <f t="shared" si="83"/>
        <v>8</v>
      </c>
      <c r="D5284"/>
    </row>
    <row r="5285" spans="1:4" ht="16" x14ac:dyDescent="0.2">
      <c r="A5285" s="168">
        <v>42954.208333228664</v>
      </c>
      <c r="B5285" s="171">
        <v>24124.915354169236</v>
      </c>
      <c r="C5285">
        <f t="shared" si="83"/>
        <v>8</v>
      </c>
      <c r="D5285"/>
    </row>
    <row r="5286" spans="1:4" ht="16" x14ac:dyDescent="0.2">
      <c r="A5286" s="169">
        <v>42954.249999895328</v>
      </c>
      <c r="B5286" s="172">
        <v>25489.969973603795</v>
      </c>
      <c r="C5286">
        <f t="shared" si="83"/>
        <v>8</v>
      </c>
      <c r="D5286"/>
    </row>
    <row r="5287" spans="1:4" ht="16" x14ac:dyDescent="0.2">
      <c r="A5287" s="168">
        <v>42954.291666561992</v>
      </c>
      <c r="B5287" s="171">
        <v>26739.960259587027</v>
      </c>
      <c r="C5287">
        <f t="shared" si="83"/>
        <v>8</v>
      </c>
      <c r="D5287"/>
    </row>
    <row r="5288" spans="1:4" ht="16" x14ac:dyDescent="0.2">
      <c r="A5288" s="169">
        <v>42954.333333228657</v>
      </c>
      <c r="B5288" s="172">
        <v>28684.513002888907</v>
      </c>
      <c r="C5288">
        <f t="shared" si="83"/>
        <v>8</v>
      </c>
      <c r="D5288"/>
    </row>
    <row r="5289" spans="1:4" ht="16" x14ac:dyDescent="0.2">
      <c r="A5289" s="168">
        <v>42954.374999895321</v>
      </c>
      <c r="B5289" s="171">
        <v>29816.563519439871</v>
      </c>
      <c r="C5289">
        <f t="shared" si="83"/>
        <v>8</v>
      </c>
      <c r="D5289"/>
    </row>
    <row r="5290" spans="1:4" ht="16" x14ac:dyDescent="0.2">
      <c r="A5290" s="169">
        <v>42954.416666561985</v>
      </c>
      <c r="B5290" s="172">
        <v>30703.4908886052</v>
      </c>
      <c r="C5290">
        <f t="shared" si="83"/>
        <v>8</v>
      </c>
      <c r="D5290"/>
    </row>
    <row r="5291" spans="1:4" ht="16" x14ac:dyDescent="0.2">
      <c r="A5291" s="168">
        <v>42954.458333228649</v>
      </c>
      <c r="B5291" s="171">
        <v>31722.924605905555</v>
      </c>
      <c r="C5291">
        <f t="shared" si="83"/>
        <v>8</v>
      </c>
      <c r="D5291"/>
    </row>
    <row r="5292" spans="1:4" ht="16" x14ac:dyDescent="0.2">
      <c r="A5292" s="169">
        <v>42954.499999895314</v>
      </c>
      <c r="B5292" s="172">
        <v>32745.896068812865</v>
      </c>
      <c r="C5292">
        <f t="shared" si="83"/>
        <v>8</v>
      </c>
      <c r="D5292"/>
    </row>
    <row r="5293" spans="1:4" ht="16" x14ac:dyDescent="0.2">
      <c r="A5293" s="168">
        <v>42954.541666561978</v>
      </c>
      <c r="B5293" s="171">
        <v>33932.115762607573</v>
      </c>
      <c r="C5293">
        <f t="shared" si="83"/>
        <v>8</v>
      </c>
      <c r="D5293"/>
    </row>
    <row r="5294" spans="1:4" ht="16" x14ac:dyDescent="0.2">
      <c r="A5294" s="169">
        <v>42954.583333228642</v>
      </c>
      <c r="B5294" s="172">
        <v>35347.584332158331</v>
      </c>
      <c r="C5294">
        <f t="shared" si="83"/>
        <v>8</v>
      </c>
      <c r="D5294"/>
    </row>
    <row r="5295" spans="1:4" ht="16" x14ac:dyDescent="0.2">
      <c r="A5295" s="168">
        <v>42954.624999895306</v>
      </c>
      <c r="B5295" s="171">
        <v>36922.031462582447</v>
      </c>
      <c r="C5295">
        <f t="shared" si="83"/>
        <v>8</v>
      </c>
      <c r="D5295"/>
    </row>
    <row r="5296" spans="1:4" ht="16" x14ac:dyDescent="0.2">
      <c r="A5296" s="169">
        <v>42954.66666656197</v>
      </c>
      <c r="B5296" s="172">
        <v>38374.544545412529</v>
      </c>
      <c r="C5296">
        <f t="shared" si="83"/>
        <v>8</v>
      </c>
      <c r="D5296"/>
    </row>
    <row r="5297" spans="1:4" ht="16" x14ac:dyDescent="0.2">
      <c r="A5297" s="168">
        <v>42954.708333228635</v>
      </c>
      <c r="B5297" s="171">
        <v>39422.514600822127</v>
      </c>
      <c r="C5297">
        <f t="shared" si="83"/>
        <v>8</v>
      </c>
      <c r="D5297"/>
    </row>
    <row r="5298" spans="1:4" ht="16" x14ac:dyDescent="0.2">
      <c r="A5298" s="169">
        <v>42954.749999895299</v>
      </c>
      <c r="B5298" s="172">
        <v>39865.36792794022</v>
      </c>
      <c r="C5298">
        <f t="shared" ref="C5298:C5361" si="84">MONTH(A5298)</f>
        <v>8</v>
      </c>
      <c r="D5298"/>
    </row>
    <row r="5299" spans="1:4" ht="16" x14ac:dyDescent="0.2">
      <c r="A5299" s="168">
        <v>42954.791666561963</v>
      </c>
      <c r="B5299" s="171">
        <v>39444.852050036177</v>
      </c>
      <c r="C5299">
        <f t="shared" si="84"/>
        <v>8</v>
      </c>
      <c r="D5299"/>
    </row>
    <row r="5300" spans="1:4" ht="16" x14ac:dyDescent="0.2">
      <c r="A5300" s="169">
        <v>42954.833333228627</v>
      </c>
      <c r="B5300" s="172">
        <v>38103.578614077647</v>
      </c>
      <c r="C5300">
        <f t="shared" si="84"/>
        <v>8</v>
      </c>
      <c r="D5300"/>
    </row>
    <row r="5301" spans="1:4" ht="16" x14ac:dyDescent="0.2">
      <c r="A5301" s="168">
        <v>42954.874999895292</v>
      </c>
      <c r="B5301" s="171">
        <v>37384.270635896377</v>
      </c>
      <c r="C5301">
        <f t="shared" si="84"/>
        <v>8</v>
      </c>
      <c r="D5301"/>
    </row>
    <row r="5302" spans="1:4" ht="16" x14ac:dyDescent="0.2">
      <c r="A5302" s="169">
        <v>42954.916666561956</v>
      </c>
      <c r="B5302" s="172">
        <v>35405.721270703027</v>
      </c>
      <c r="C5302">
        <f t="shared" si="84"/>
        <v>8</v>
      </c>
      <c r="D5302"/>
    </row>
    <row r="5303" spans="1:4" ht="16" x14ac:dyDescent="0.2">
      <c r="A5303" s="168">
        <v>42954.95833322862</v>
      </c>
      <c r="B5303" s="171">
        <v>32300.416363342512</v>
      </c>
      <c r="C5303">
        <f t="shared" si="84"/>
        <v>8</v>
      </c>
      <c r="D5303"/>
    </row>
    <row r="5304" spans="1:4" ht="16" x14ac:dyDescent="0.2">
      <c r="A5304" s="169">
        <v>42954.999999895284</v>
      </c>
      <c r="B5304" s="172">
        <v>29306.42764752762</v>
      </c>
      <c r="C5304">
        <f t="shared" si="84"/>
        <v>8</v>
      </c>
      <c r="D5304"/>
    </row>
    <row r="5305" spans="1:4" ht="16" x14ac:dyDescent="0.2">
      <c r="A5305" s="168">
        <v>42955.041666561949</v>
      </c>
      <c r="B5305" s="171">
        <v>27160.434242953277</v>
      </c>
      <c r="C5305">
        <f t="shared" si="84"/>
        <v>8</v>
      </c>
      <c r="D5305"/>
    </row>
    <row r="5306" spans="1:4" ht="16" x14ac:dyDescent="0.2">
      <c r="A5306" s="169">
        <v>42955.083333228613</v>
      </c>
      <c r="B5306" s="172">
        <v>25608.41702771758</v>
      </c>
      <c r="C5306">
        <f t="shared" si="84"/>
        <v>8</v>
      </c>
      <c r="D5306"/>
    </row>
    <row r="5307" spans="1:4" ht="16" x14ac:dyDescent="0.2">
      <c r="A5307" s="168">
        <v>42955.124999895277</v>
      </c>
      <c r="B5307" s="171">
        <v>24562.968261103772</v>
      </c>
      <c r="C5307">
        <f t="shared" si="84"/>
        <v>8</v>
      </c>
      <c r="D5307"/>
    </row>
    <row r="5308" spans="1:4" ht="16" x14ac:dyDescent="0.2">
      <c r="A5308" s="169">
        <v>42955.166666561941</v>
      </c>
      <c r="B5308" s="172">
        <v>24103.597815799687</v>
      </c>
      <c r="C5308">
        <f t="shared" si="84"/>
        <v>8</v>
      </c>
      <c r="D5308"/>
    </row>
    <row r="5309" spans="1:4" ht="16" x14ac:dyDescent="0.2">
      <c r="A5309" s="168">
        <v>42955.208333228606</v>
      </c>
      <c r="B5309" s="171">
        <v>24612.493008171939</v>
      </c>
      <c r="C5309">
        <f t="shared" si="84"/>
        <v>8</v>
      </c>
      <c r="D5309"/>
    </row>
    <row r="5310" spans="1:4" ht="16" x14ac:dyDescent="0.2">
      <c r="A5310" s="169">
        <v>42955.24999989527</v>
      </c>
      <c r="B5310" s="172">
        <v>25785.047377062463</v>
      </c>
      <c r="C5310">
        <f t="shared" si="84"/>
        <v>8</v>
      </c>
      <c r="D5310"/>
    </row>
    <row r="5311" spans="1:4" ht="16" x14ac:dyDescent="0.2">
      <c r="A5311" s="168">
        <v>42955.291666561934</v>
      </c>
      <c r="B5311" s="171">
        <v>27559.933387134497</v>
      </c>
      <c r="C5311">
        <f t="shared" si="84"/>
        <v>8</v>
      </c>
      <c r="D5311"/>
    </row>
    <row r="5312" spans="1:4" ht="16" x14ac:dyDescent="0.2">
      <c r="A5312" s="169">
        <v>42955.333333228598</v>
      </c>
      <c r="B5312" s="172">
        <v>28987.818748126247</v>
      </c>
      <c r="C5312">
        <f t="shared" si="84"/>
        <v>8</v>
      </c>
      <c r="D5312"/>
    </row>
    <row r="5313" spans="1:4" ht="16" x14ac:dyDescent="0.2">
      <c r="A5313" s="168">
        <v>42955.374999895263</v>
      </c>
      <c r="B5313" s="171">
        <v>30207.332744267402</v>
      </c>
      <c r="C5313">
        <f t="shared" si="84"/>
        <v>8</v>
      </c>
      <c r="D5313"/>
    </row>
    <row r="5314" spans="1:4" ht="16" x14ac:dyDescent="0.2">
      <c r="A5314" s="169">
        <v>42955.416666561927</v>
      </c>
      <c r="B5314" s="172">
        <v>31134.986084209737</v>
      </c>
      <c r="C5314">
        <f t="shared" si="84"/>
        <v>8</v>
      </c>
      <c r="D5314"/>
    </row>
    <row r="5315" spans="1:4" ht="16" x14ac:dyDescent="0.2">
      <c r="A5315" s="168">
        <v>42955.458333228591</v>
      </c>
      <c r="B5315" s="171">
        <v>32259.455587871413</v>
      </c>
      <c r="C5315">
        <f t="shared" si="84"/>
        <v>8</v>
      </c>
      <c r="D5315"/>
    </row>
    <row r="5316" spans="1:4" ht="16" x14ac:dyDescent="0.2">
      <c r="A5316" s="169">
        <v>42955.499999895255</v>
      </c>
      <c r="B5316" s="172">
        <v>33664.840597182549</v>
      </c>
      <c r="C5316">
        <f t="shared" si="84"/>
        <v>8</v>
      </c>
      <c r="D5316"/>
    </row>
    <row r="5317" spans="1:4" ht="16" x14ac:dyDescent="0.2">
      <c r="A5317" s="168">
        <v>42955.54166656192</v>
      </c>
      <c r="B5317" s="171">
        <v>35117.436717893099</v>
      </c>
      <c r="C5317">
        <f t="shared" si="84"/>
        <v>8</v>
      </c>
      <c r="D5317"/>
    </row>
    <row r="5318" spans="1:4" ht="16" x14ac:dyDescent="0.2">
      <c r="A5318" s="169">
        <v>42955.583333228584</v>
      </c>
      <c r="B5318" s="172">
        <v>36650.860040825239</v>
      </c>
      <c r="C5318">
        <f t="shared" si="84"/>
        <v>8</v>
      </c>
      <c r="D5318"/>
    </row>
    <row r="5319" spans="1:4" ht="16" x14ac:dyDescent="0.2">
      <c r="A5319" s="168">
        <v>42955.624999895248</v>
      </c>
      <c r="B5319" s="171">
        <v>37935.945379611505</v>
      </c>
      <c r="C5319">
        <f t="shared" si="84"/>
        <v>8</v>
      </c>
      <c r="D5319"/>
    </row>
    <row r="5320" spans="1:4" ht="16" x14ac:dyDescent="0.2">
      <c r="A5320" s="169">
        <v>42955.666666561912</v>
      </c>
      <c r="B5320" s="172">
        <v>39273.632341865217</v>
      </c>
      <c r="C5320">
        <f t="shared" si="84"/>
        <v>8</v>
      </c>
      <c r="D5320"/>
    </row>
    <row r="5321" spans="1:4" ht="16" x14ac:dyDescent="0.2">
      <c r="A5321" s="168">
        <v>42955.708333228577</v>
      </c>
      <c r="B5321" s="171">
        <v>40324.476367824973</v>
      </c>
      <c r="C5321">
        <f t="shared" si="84"/>
        <v>8</v>
      </c>
      <c r="D5321"/>
    </row>
    <row r="5322" spans="1:4" ht="16" x14ac:dyDescent="0.2">
      <c r="A5322" s="169">
        <v>42955.749999895241</v>
      </c>
      <c r="B5322" s="172">
        <v>40681.433044808924</v>
      </c>
      <c r="C5322">
        <f t="shared" si="84"/>
        <v>8</v>
      </c>
      <c r="D5322"/>
    </row>
    <row r="5323" spans="1:4" ht="16" x14ac:dyDescent="0.2">
      <c r="A5323" s="168">
        <v>42955.791666561905</v>
      </c>
      <c r="B5323" s="171">
        <v>40028.406525018232</v>
      </c>
      <c r="C5323">
        <f t="shared" si="84"/>
        <v>8</v>
      </c>
      <c r="D5323"/>
    </row>
    <row r="5324" spans="1:4" ht="16" x14ac:dyDescent="0.2">
      <c r="A5324" s="169">
        <v>42955.833333228569</v>
      </c>
      <c r="B5324" s="172">
        <v>38564.180073287855</v>
      </c>
      <c r="C5324">
        <f t="shared" si="84"/>
        <v>8</v>
      </c>
      <c r="D5324"/>
    </row>
    <row r="5325" spans="1:4" ht="16" x14ac:dyDescent="0.2">
      <c r="A5325" s="168">
        <v>42955.874999895233</v>
      </c>
      <c r="B5325" s="171">
        <v>37758.910128294541</v>
      </c>
      <c r="C5325">
        <f t="shared" si="84"/>
        <v>8</v>
      </c>
      <c r="D5325"/>
    </row>
    <row r="5326" spans="1:4" ht="16" x14ac:dyDescent="0.2">
      <c r="A5326" s="169">
        <v>42955.916666561898</v>
      </c>
      <c r="B5326" s="172">
        <v>35521.215278291755</v>
      </c>
      <c r="C5326">
        <f t="shared" si="84"/>
        <v>8</v>
      </c>
      <c r="D5326"/>
    </row>
    <row r="5327" spans="1:4" ht="16" x14ac:dyDescent="0.2">
      <c r="A5327" s="168">
        <v>42955.958333228562</v>
      </c>
      <c r="B5327" s="171">
        <v>32238.567668151823</v>
      </c>
      <c r="C5327">
        <f t="shared" si="84"/>
        <v>8</v>
      </c>
      <c r="D5327"/>
    </row>
    <row r="5328" spans="1:4" ht="16" x14ac:dyDescent="0.2">
      <c r="A5328" s="169">
        <v>42955.999999895226</v>
      </c>
      <c r="B5328" s="172">
        <v>29142.976424636468</v>
      </c>
      <c r="C5328">
        <f t="shared" si="84"/>
        <v>8</v>
      </c>
      <c r="D5328"/>
    </row>
    <row r="5329" spans="1:4" ht="16" x14ac:dyDescent="0.2">
      <c r="A5329" s="168">
        <v>42956.04166656189</v>
      </c>
      <c r="B5329" s="171">
        <v>26895.138371152512</v>
      </c>
      <c r="C5329">
        <f t="shared" si="84"/>
        <v>8</v>
      </c>
      <c r="D5329"/>
    </row>
    <row r="5330" spans="1:4" ht="16" x14ac:dyDescent="0.2">
      <c r="A5330" s="169">
        <v>42956.083333228555</v>
      </c>
      <c r="B5330" s="172">
        <v>25572.156855185338</v>
      </c>
      <c r="C5330">
        <f t="shared" si="84"/>
        <v>8</v>
      </c>
      <c r="D5330"/>
    </row>
    <row r="5331" spans="1:4" ht="16" x14ac:dyDescent="0.2">
      <c r="A5331" s="168">
        <v>42956.124999895219</v>
      </c>
      <c r="B5331" s="171">
        <v>24538.674427692742</v>
      </c>
      <c r="C5331">
        <f t="shared" si="84"/>
        <v>8</v>
      </c>
      <c r="D5331"/>
    </row>
    <row r="5332" spans="1:4" ht="16" x14ac:dyDescent="0.2">
      <c r="A5332" s="169">
        <v>42956.166666561883</v>
      </c>
      <c r="B5332" s="172">
        <v>23965.998877456404</v>
      </c>
      <c r="C5332">
        <f t="shared" si="84"/>
        <v>8</v>
      </c>
      <c r="D5332"/>
    </row>
    <row r="5333" spans="1:4" ht="16" x14ac:dyDescent="0.2">
      <c r="A5333" s="168">
        <v>42956.208333228547</v>
      </c>
      <c r="B5333" s="171">
        <v>24152.359281453009</v>
      </c>
      <c r="C5333">
        <f t="shared" si="84"/>
        <v>8</v>
      </c>
      <c r="D5333"/>
    </row>
    <row r="5334" spans="1:4" ht="16" x14ac:dyDescent="0.2">
      <c r="A5334" s="169">
        <v>42956.249999895212</v>
      </c>
      <c r="B5334" s="172">
        <v>25349.80027133094</v>
      </c>
      <c r="C5334">
        <f t="shared" si="84"/>
        <v>8</v>
      </c>
      <c r="D5334"/>
    </row>
    <row r="5335" spans="1:4" ht="16" x14ac:dyDescent="0.2">
      <c r="A5335" s="168">
        <v>42956.291666561876</v>
      </c>
      <c r="B5335" s="171">
        <v>26742.420810967749</v>
      </c>
      <c r="C5335">
        <f t="shared" si="84"/>
        <v>8</v>
      </c>
      <c r="D5335"/>
    </row>
    <row r="5336" spans="1:4" ht="16" x14ac:dyDescent="0.2">
      <c r="A5336" s="169">
        <v>42956.33333322854</v>
      </c>
      <c r="B5336" s="172">
        <v>28209.089174943292</v>
      </c>
      <c r="C5336">
        <f t="shared" si="84"/>
        <v>8</v>
      </c>
      <c r="D5336"/>
    </row>
    <row r="5337" spans="1:4" ht="16" x14ac:dyDescent="0.2">
      <c r="A5337" s="168">
        <v>42956.374999895204</v>
      </c>
      <c r="B5337" s="171">
        <v>29334.483279609125</v>
      </c>
      <c r="C5337">
        <f t="shared" si="84"/>
        <v>8</v>
      </c>
      <c r="D5337"/>
    </row>
    <row r="5338" spans="1:4" ht="16" x14ac:dyDescent="0.2">
      <c r="A5338" s="169">
        <v>42956.416666561869</v>
      </c>
      <c r="B5338" s="172">
        <v>30272.733454896428</v>
      </c>
      <c r="C5338">
        <f t="shared" si="84"/>
        <v>8</v>
      </c>
      <c r="D5338"/>
    </row>
    <row r="5339" spans="1:4" ht="16" x14ac:dyDescent="0.2">
      <c r="A5339" s="168">
        <v>42956.458333228533</v>
      </c>
      <c r="B5339" s="171">
        <v>31679.435784216326</v>
      </c>
      <c r="C5339">
        <f t="shared" si="84"/>
        <v>8</v>
      </c>
      <c r="D5339"/>
    </row>
    <row r="5340" spans="1:4" ht="16" x14ac:dyDescent="0.2">
      <c r="A5340" s="169">
        <v>42956.499999895197</v>
      </c>
      <c r="B5340" s="172">
        <v>32831.127152832632</v>
      </c>
      <c r="C5340">
        <f t="shared" si="84"/>
        <v>8</v>
      </c>
      <c r="D5340"/>
    </row>
    <row r="5341" spans="1:4" ht="16" x14ac:dyDescent="0.2">
      <c r="A5341" s="168">
        <v>42956.541666561861</v>
      </c>
      <c r="B5341" s="171">
        <v>34104.174214192448</v>
      </c>
      <c r="C5341">
        <f t="shared" si="84"/>
        <v>8</v>
      </c>
      <c r="D5341"/>
    </row>
    <row r="5342" spans="1:4" ht="16" x14ac:dyDescent="0.2">
      <c r="A5342" s="169">
        <v>42956.583333228526</v>
      </c>
      <c r="B5342" s="172">
        <v>35702.54080992275</v>
      </c>
      <c r="C5342">
        <f t="shared" si="84"/>
        <v>8</v>
      </c>
      <c r="D5342"/>
    </row>
    <row r="5343" spans="1:4" ht="16" x14ac:dyDescent="0.2">
      <c r="A5343" s="168">
        <v>42956.62499989519</v>
      </c>
      <c r="B5343" s="171">
        <v>36781.362100523183</v>
      </c>
      <c r="C5343">
        <f t="shared" si="84"/>
        <v>8</v>
      </c>
      <c r="D5343"/>
    </row>
    <row r="5344" spans="1:4" ht="16" x14ac:dyDescent="0.2">
      <c r="A5344" s="169">
        <v>42956.666666561854</v>
      </c>
      <c r="B5344" s="172">
        <v>38251.784426977552</v>
      </c>
      <c r="C5344">
        <f t="shared" si="84"/>
        <v>8</v>
      </c>
      <c r="D5344"/>
    </row>
    <row r="5345" spans="1:4" ht="16" x14ac:dyDescent="0.2">
      <c r="A5345" s="168">
        <v>42956.708333228518</v>
      </c>
      <c r="B5345" s="171">
        <v>39296.932678370082</v>
      </c>
      <c r="C5345">
        <f t="shared" si="84"/>
        <v>8</v>
      </c>
      <c r="D5345"/>
    </row>
    <row r="5346" spans="1:4" ht="16" x14ac:dyDescent="0.2">
      <c r="A5346" s="169">
        <v>42956.749999895183</v>
      </c>
      <c r="B5346" s="172">
        <v>39706.818943673439</v>
      </c>
      <c r="C5346">
        <f t="shared" si="84"/>
        <v>8</v>
      </c>
      <c r="D5346"/>
    </row>
    <row r="5347" spans="1:4" ht="16" x14ac:dyDescent="0.2">
      <c r="A5347" s="168">
        <v>42956.791666561847</v>
      </c>
      <c r="B5347" s="171">
        <v>39184.472481626108</v>
      </c>
      <c r="C5347">
        <f t="shared" si="84"/>
        <v>8</v>
      </c>
      <c r="D5347"/>
    </row>
    <row r="5348" spans="1:4" ht="16" x14ac:dyDescent="0.2">
      <c r="A5348" s="169">
        <v>42956.833333228511</v>
      </c>
      <c r="B5348" s="172">
        <v>37821.929964428957</v>
      </c>
      <c r="C5348">
        <f t="shared" si="84"/>
        <v>8</v>
      </c>
      <c r="D5348"/>
    </row>
    <row r="5349" spans="1:4" ht="16" x14ac:dyDescent="0.2">
      <c r="A5349" s="168">
        <v>42956.874999895175</v>
      </c>
      <c r="B5349" s="171">
        <v>37176.140271411045</v>
      </c>
      <c r="C5349">
        <f t="shared" si="84"/>
        <v>8</v>
      </c>
      <c r="D5349"/>
    </row>
    <row r="5350" spans="1:4" ht="16" x14ac:dyDescent="0.2">
      <c r="A5350" s="169">
        <v>42956.91666656184</v>
      </c>
      <c r="B5350" s="172">
        <v>35118.529036522654</v>
      </c>
      <c r="C5350">
        <f t="shared" si="84"/>
        <v>8</v>
      </c>
      <c r="D5350"/>
    </row>
    <row r="5351" spans="1:4" ht="16" x14ac:dyDescent="0.2">
      <c r="A5351" s="168">
        <v>42956.958333228504</v>
      </c>
      <c r="B5351" s="171">
        <v>31904.191156690882</v>
      </c>
      <c r="C5351">
        <f t="shared" si="84"/>
        <v>8</v>
      </c>
      <c r="D5351"/>
    </row>
    <row r="5352" spans="1:4" ht="16" x14ac:dyDescent="0.2">
      <c r="A5352" s="169">
        <v>42956.999999895168</v>
      </c>
      <c r="B5352" s="172">
        <v>28977.197024306926</v>
      </c>
      <c r="C5352">
        <f t="shared" si="84"/>
        <v>8</v>
      </c>
      <c r="D5352"/>
    </row>
    <row r="5353" spans="1:4" ht="16" x14ac:dyDescent="0.2">
      <c r="A5353" s="168">
        <v>42957.041666561832</v>
      </c>
      <c r="B5353" s="171">
        <v>27086.695128107865</v>
      </c>
      <c r="C5353">
        <f t="shared" si="84"/>
        <v>8</v>
      </c>
      <c r="D5353"/>
    </row>
    <row r="5354" spans="1:4" ht="16" x14ac:dyDescent="0.2">
      <c r="A5354" s="169">
        <v>42957.083333228496</v>
      </c>
      <c r="B5354" s="172">
        <v>25677.227880858976</v>
      </c>
      <c r="C5354">
        <f t="shared" si="84"/>
        <v>8</v>
      </c>
      <c r="D5354"/>
    </row>
    <row r="5355" spans="1:4" ht="16" x14ac:dyDescent="0.2">
      <c r="A5355" s="168">
        <v>42957.124999895161</v>
      </c>
      <c r="B5355" s="171">
        <v>24679.859395614505</v>
      </c>
      <c r="C5355">
        <f t="shared" si="84"/>
        <v>8</v>
      </c>
      <c r="D5355"/>
    </row>
    <row r="5356" spans="1:4" ht="16" x14ac:dyDescent="0.2">
      <c r="A5356" s="169">
        <v>42957.166666561825</v>
      </c>
      <c r="B5356" s="172">
        <v>24133.333988455386</v>
      </c>
      <c r="C5356">
        <f t="shared" si="84"/>
        <v>8</v>
      </c>
      <c r="D5356"/>
    </row>
    <row r="5357" spans="1:4" ht="16" x14ac:dyDescent="0.2">
      <c r="A5357" s="168">
        <v>42957.208333228489</v>
      </c>
      <c r="B5357" s="171">
        <v>24306.60179394688</v>
      </c>
      <c r="C5357">
        <f t="shared" si="84"/>
        <v>8</v>
      </c>
      <c r="D5357"/>
    </row>
    <row r="5358" spans="1:4" ht="16" x14ac:dyDescent="0.2">
      <c r="A5358" s="169">
        <v>42957.249999895153</v>
      </c>
      <c r="B5358" s="172">
        <v>25549.425573766621</v>
      </c>
      <c r="C5358">
        <f t="shared" si="84"/>
        <v>8</v>
      </c>
      <c r="D5358"/>
    </row>
    <row r="5359" spans="1:4" ht="16" x14ac:dyDescent="0.2">
      <c r="A5359" s="168">
        <v>42957.291666561818</v>
      </c>
      <c r="B5359" s="171">
        <v>26664.234576774117</v>
      </c>
      <c r="C5359">
        <f t="shared" si="84"/>
        <v>8</v>
      </c>
      <c r="D5359"/>
    </row>
    <row r="5360" spans="1:4" ht="16" x14ac:dyDescent="0.2">
      <c r="A5360" s="169">
        <v>42957.333333228482</v>
      </c>
      <c r="B5360" s="172">
        <v>28124.83335271107</v>
      </c>
      <c r="C5360">
        <f t="shared" si="84"/>
        <v>8</v>
      </c>
      <c r="D5360"/>
    </row>
    <row r="5361" spans="1:4" ht="16" x14ac:dyDescent="0.2">
      <c r="A5361" s="168">
        <v>42957.374999895146</v>
      </c>
      <c r="B5361" s="171">
        <v>29824.955629356486</v>
      </c>
      <c r="C5361">
        <f t="shared" si="84"/>
        <v>8</v>
      </c>
      <c r="D5361"/>
    </row>
    <row r="5362" spans="1:4" ht="16" x14ac:dyDescent="0.2">
      <c r="A5362" s="169">
        <v>42957.41666656181</v>
      </c>
      <c r="B5362" s="172">
        <v>30890.587896226967</v>
      </c>
      <c r="C5362">
        <f t="shared" ref="C5362:C5425" si="85">MONTH(A5362)</f>
        <v>8</v>
      </c>
      <c r="D5362"/>
    </row>
    <row r="5363" spans="1:4" ht="16" x14ac:dyDescent="0.2">
      <c r="A5363" s="168">
        <v>42957.458333228475</v>
      </c>
      <c r="B5363" s="171">
        <v>32134.956998786529</v>
      </c>
      <c r="C5363">
        <f t="shared" si="85"/>
        <v>8</v>
      </c>
      <c r="D5363"/>
    </row>
    <row r="5364" spans="1:4" ht="16" x14ac:dyDescent="0.2">
      <c r="A5364" s="169">
        <v>42957.499999895139</v>
      </c>
      <c r="B5364" s="172">
        <v>33364.310185356102</v>
      </c>
      <c r="C5364">
        <f t="shared" si="85"/>
        <v>8</v>
      </c>
      <c r="D5364"/>
    </row>
    <row r="5365" spans="1:4" ht="16" x14ac:dyDescent="0.2">
      <c r="A5365" s="168">
        <v>42957.541666561803</v>
      </c>
      <c r="B5365" s="171">
        <v>34305.184569825644</v>
      </c>
      <c r="C5365">
        <f t="shared" si="85"/>
        <v>8</v>
      </c>
      <c r="D5365"/>
    </row>
    <row r="5366" spans="1:4" ht="16" x14ac:dyDescent="0.2">
      <c r="A5366" s="169">
        <v>42957.583333228467</v>
      </c>
      <c r="B5366" s="172">
        <v>35865.260691309108</v>
      </c>
      <c r="C5366">
        <f t="shared" si="85"/>
        <v>8</v>
      </c>
      <c r="D5366"/>
    </row>
    <row r="5367" spans="1:4" ht="16" x14ac:dyDescent="0.2">
      <c r="A5367" s="168">
        <v>42957.624999895132</v>
      </c>
      <c r="B5367" s="171">
        <v>37606.292133224641</v>
      </c>
      <c r="C5367">
        <f t="shared" si="85"/>
        <v>8</v>
      </c>
      <c r="D5367"/>
    </row>
    <row r="5368" spans="1:4" ht="16" x14ac:dyDescent="0.2">
      <c r="A5368" s="169">
        <v>42957.666666561796</v>
      </c>
      <c r="B5368" s="172">
        <v>39042.287118135479</v>
      </c>
      <c r="C5368">
        <f t="shared" si="85"/>
        <v>8</v>
      </c>
      <c r="D5368"/>
    </row>
    <row r="5369" spans="1:4" ht="16" x14ac:dyDescent="0.2">
      <c r="A5369" s="168">
        <v>42957.70833322846</v>
      </c>
      <c r="B5369" s="171">
        <v>40080.705310373058</v>
      </c>
      <c r="C5369">
        <f t="shared" si="85"/>
        <v>8</v>
      </c>
      <c r="D5369"/>
    </row>
    <row r="5370" spans="1:4" ht="16" x14ac:dyDescent="0.2">
      <c r="A5370" s="169">
        <v>42957.749999895124</v>
      </c>
      <c r="B5370" s="172">
        <v>40383.957955060068</v>
      </c>
      <c r="C5370">
        <f t="shared" si="85"/>
        <v>8</v>
      </c>
      <c r="D5370"/>
    </row>
    <row r="5371" spans="1:4" ht="16" x14ac:dyDescent="0.2">
      <c r="A5371" s="168">
        <v>42957.791666561789</v>
      </c>
      <c r="B5371" s="171">
        <v>39598.357640291702</v>
      </c>
      <c r="C5371">
        <f t="shared" si="85"/>
        <v>8</v>
      </c>
      <c r="D5371"/>
    </row>
    <row r="5372" spans="1:4" ht="16" x14ac:dyDescent="0.2">
      <c r="A5372" s="169">
        <v>42957.833333228453</v>
      </c>
      <c r="B5372" s="172">
        <v>38294.150428447654</v>
      </c>
      <c r="C5372">
        <f t="shared" si="85"/>
        <v>8</v>
      </c>
      <c r="D5372"/>
    </row>
    <row r="5373" spans="1:4" ht="16" x14ac:dyDescent="0.2">
      <c r="A5373" s="168">
        <v>42957.874999895117</v>
      </c>
      <c r="B5373" s="171">
        <v>37678.160193530901</v>
      </c>
      <c r="C5373">
        <f t="shared" si="85"/>
        <v>8</v>
      </c>
      <c r="D5373"/>
    </row>
    <row r="5374" spans="1:4" ht="16" x14ac:dyDescent="0.2">
      <c r="A5374" s="169">
        <v>42957.916666561781</v>
      </c>
      <c r="B5374" s="172">
        <v>35538.189729947531</v>
      </c>
      <c r="C5374">
        <f t="shared" si="85"/>
        <v>8</v>
      </c>
      <c r="D5374"/>
    </row>
    <row r="5375" spans="1:4" ht="16" x14ac:dyDescent="0.2">
      <c r="A5375" s="168">
        <v>42957.958333228446</v>
      </c>
      <c r="B5375" s="171">
        <v>32345.261324170082</v>
      </c>
      <c r="C5375">
        <f t="shared" si="85"/>
        <v>8</v>
      </c>
      <c r="D5375"/>
    </row>
    <row r="5376" spans="1:4" ht="16" x14ac:dyDescent="0.2">
      <c r="A5376" s="169">
        <v>42957.99999989511</v>
      </c>
      <c r="B5376" s="172">
        <v>29329.466218148154</v>
      </c>
      <c r="C5376">
        <f t="shared" si="85"/>
        <v>8</v>
      </c>
      <c r="D5376"/>
    </row>
    <row r="5377" spans="1:4" ht="16" x14ac:dyDescent="0.2">
      <c r="A5377" s="168">
        <v>42958.041666561774</v>
      </c>
      <c r="B5377" s="171">
        <v>27098.724215512259</v>
      </c>
      <c r="C5377">
        <f t="shared" si="85"/>
        <v>8</v>
      </c>
      <c r="D5377"/>
    </row>
    <row r="5378" spans="1:4" ht="16" x14ac:dyDescent="0.2">
      <c r="A5378" s="169">
        <v>42958.083333228438</v>
      </c>
      <c r="B5378" s="172">
        <v>25829.5706643187</v>
      </c>
      <c r="C5378">
        <f t="shared" si="85"/>
        <v>8</v>
      </c>
      <c r="D5378"/>
    </row>
    <row r="5379" spans="1:4" ht="16" x14ac:dyDescent="0.2">
      <c r="A5379" s="168">
        <v>42958.124999895103</v>
      </c>
      <c r="B5379" s="171">
        <v>24838.650556560806</v>
      </c>
      <c r="C5379">
        <f t="shared" si="85"/>
        <v>8</v>
      </c>
      <c r="D5379"/>
    </row>
    <row r="5380" spans="1:4" ht="16" x14ac:dyDescent="0.2">
      <c r="A5380" s="169">
        <v>42958.166666561767</v>
      </c>
      <c r="B5380" s="172">
        <v>24327.334186545362</v>
      </c>
      <c r="C5380">
        <f t="shared" si="85"/>
        <v>8</v>
      </c>
      <c r="D5380"/>
    </row>
    <row r="5381" spans="1:4" ht="16" x14ac:dyDescent="0.2">
      <c r="A5381" s="168">
        <v>42958.208333228431</v>
      </c>
      <c r="B5381" s="171">
        <v>24467.116437909437</v>
      </c>
      <c r="C5381">
        <f t="shared" si="85"/>
        <v>8</v>
      </c>
      <c r="D5381"/>
    </row>
    <row r="5382" spans="1:4" ht="16" x14ac:dyDescent="0.2">
      <c r="A5382" s="169">
        <v>42958.249999895095</v>
      </c>
      <c r="B5382" s="172">
        <v>25592.605406682109</v>
      </c>
      <c r="C5382">
        <f t="shared" si="85"/>
        <v>8</v>
      </c>
      <c r="D5382"/>
    </row>
    <row r="5383" spans="1:4" ht="16" x14ac:dyDescent="0.2">
      <c r="A5383" s="168">
        <v>42958.291666561759</v>
      </c>
      <c r="B5383" s="171">
        <v>27261.671840754407</v>
      </c>
      <c r="C5383">
        <f t="shared" si="85"/>
        <v>8</v>
      </c>
      <c r="D5383"/>
    </row>
    <row r="5384" spans="1:4" ht="16" x14ac:dyDescent="0.2">
      <c r="A5384" s="169">
        <v>42958.333333228424</v>
      </c>
      <c r="B5384" s="172">
        <v>28602.860019539272</v>
      </c>
      <c r="C5384">
        <f t="shared" si="85"/>
        <v>8</v>
      </c>
      <c r="D5384"/>
    </row>
    <row r="5385" spans="1:4" ht="16" x14ac:dyDescent="0.2">
      <c r="A5385" s="168">
        <v>42958.374999895088</v>
      </c>
      <c r="B5385" s="171">
        <v>29889.291101255178</v>
      </c>
      <c r="C5385">
        <f t="shared" si="85"/>
        <v>8</v>
      </c>
      <c r="D5385"/>
    </row>
    <row r="5386" spans="1:4" ht="16" x14ac:dyDescent="0.2">
      <c r="A5386" s="169">
        <v>42958.416666561752</v>
      </c>
      <c r="B5386" s="172">
        <v>31196.082276568439</v>
      </c>
      <c r="C5386">
        <f t="shared" si="85"/>
        <v>8</v>
      </c>
      <c r="D5386"/>
    </row>
    <row r="5387" spans="1:4" ht="16" x14ac:dyDescent="0.2">
      <c r="A5387" s="168">
        <v>42958.458333228416</v>
      </c>
      <c r="B5387" s="171">
        <v>32495.728113840007</v>
      </c>
      <c r="C5387">
        <f t="shared" si="85"/>
        <v>8</v>
      </c>
      <c r="D5387"/>
    </row>
    <row r="5388" spans="1:4" ht="16" x14ac:dyDescent="0.2">
      <c r="A5388" s="169">
        <v>42958.499999895081</v>
      </c>
      <c r="B5388" s="172">
        <v>33943.124052782856</v>
      </c>
      <c r="C5388">
        <f t="shared" si="85"/>
        <v>8</v>
      </c>
      <c r="D5388"/>
    </row>
    <row r="5389" spans="1:4" ht="16" x14ac:dyDescent="0.2">
      <c r="A5389" s="168">
        <v>42958.541666561745</v>
      </c>
      <c r="B5389" s="171">
        <v>35367.650708342495</v>
      </c>
      <c r="C5389">
        <f t="shared" si="85"/>
        <v>8</v>
      </c>
      <c r="D5389"/>
    </row>
    <row r="5390" spans="1:4" ht="16" x14ac:dyDescent="0.2">
      <c r="A5390" s="169">
        <v>42958.583333228409</v>
      </c>
      <c r="B5390" s="172">
        <v>36840.022493865421</v>
      </c>
      <c r="C5390">
        <f t="shared" si="85"/>
        <v>8</v>
      </c>
      <c r="D5390"/>
    </row>
    <row r="5391" spans="1:4" ht="16" x14ac:dyDescent="0.2">
      <c r="A5391" s="168">
        <v>42958.624999895073</v>
      </c>
      <c r="B5391" s="171">
        <v>38557.58118160758</v>
      </c>
      <c r="C5391">
        <f t="shared" si="85"/>
        <v>8</v>
      </c>
      <c r="D5391"/>
    </row>
    <row r="5392" spans="1:4" ht="16" x14ac:dyDescent="0.2">
      <c r="A5392" s="169">
        <v>42958.666666561738</v>
      </c>
      <c r="B5392" s="172">
        <v>39860.929323232718</v>
      </c>
      <c r="C5392">
        <f t="shared" si="85"/>
        <v>8</v>
      </c>
      <c r="D5392"/>
    </row>
    <row r="5393" spans="1:4" ht="16" x14ac:dyDescent="0.2">
      <c r="A5393" s="168">
        <v>42958.708333228402</v>
      </c>
      <c r="B5393" s="171">
        <v>40705.845560952956</v>
      </c>
      <c r="C5393">
        <f t="shared" si="85"/>
        <v>8</v>
      </c>
      <c r="D5393"/>
    </row>
    <row r="5394" spans="1:4" ht="16" x14ac:dyDescent="0.2">
      <c r="A5394" s="169">
        <v>42958.749999895066</v>
      </c>
      <c r="B5394" s="172">
        <v>40807.602557542705</v>
      </c>
      <c r="C5394">
        <f t="shared" si="85"/>
        <v>8</v>
      </c>
      <c r="D5394"/>
    </row>
    <row r="5395" spans="1:4" ht="16" x14ac:dyDescent="0.2">
      <c r="A5395" s="168">
        <v>42958.79166656173</v>
      </c>
      <c r="B5395" s="171">
        <v>39931.142768199396</v>
      </c>
      <c r="C5395">
        <f t="shared" si="85"/>
        <v>8</v>
      </c>
      <c r="D5395"/>
    </row>
    <row r="5396" spans="1:4" ht="16" x14ac:dyDescent="0.2">
      <c r="A5396" s="169">
        <v>42958.833333228395</v>
      </c>
      <c r="B5396" s="172">
        <v>38325.30750071186</v>
      </c>
      <c r="C5396">
        <f t="shared" si="85"/>
        <v>8</v>
      </c>
      <c r="D5396"/>
    </row>
    <row r="5397" spans="1:4" ht="16" x14ac:dyDescent="0.2">
      <c r="A5397" s="168">
        <v>42958.874999895059</v>
      </c>
      <c r="B5397" s="171">
        <v>37646.286387931061</v>
      </c>
      <c r="C5397">
        <f t="shared" si="85"/>
        <v>8</v>
      </c>
      <c r="D5397"/>
    </row>
    <row r="5398" spans="1:4" ht="16" x14ac:dyDescent="0.2">
      <c r="A5398" s="169">
        <v>42958.916666561723</v>
      </c>
      <c r="B5398" s="172">
        <v>35592.102466244432</v>
      </c>
      <c r="C5398">
        <f t="shared" si="85"/>
        <v>8</v>
      </c>
      <c r="D5398"/>
    </row>
    <row r="5399" spans="1:4" ht="16" x14ac:dyDescent="0.2">
      <c r="A5399" s="168">
        <v>42958.958333228387</v>
      </c>
      <c r="B5399" s="171">
        <v>32648.594522450527</v>
      </c>
      <c r="C5399">
        <f t="shared" si="85"/>
        <v>8</v>
      </c>
      <c r="D5399"/>
    </row>
    <row r="5400" spans="1:4" ht="16" x14ac:dyDescent="0.2">
      <c r="A5400" s="169">
        <v>42958.999999895052</v>
      </c>
      <c r="B5400" s="172">
        <v>29748.006512435855</v>
      </c>
      <c r="C5400">
        <f t="shared" si="85"/>
        <v>8</v>
      </c>
      <c r="D5400"/>
    </row>
    <row r="5401" spans="1:4" ht="16" x14ac:dyDescent="0.2">
      <c r="A5401" s="168">
        <v>42959.041666561716</v>
      </c>
      <c r="B5401" s="171">
        <v>27682.076101763603</v>
      </c>
      <c r="C5401">
        <f t="shared" si="85"/>
        <v>8</v>
      </c>
      <c r="D5401"/>
    </row>
    <row r="5402" spans="1:4" ht="16" x14ac:dyDescent="0.2">
      <c r="A5402" s="169">
        <v>42959.08333322838</v>
      </c>
      <c r="B5402" s="172">
        <v>26128.598489358774</v>
      </c>
      <c r="C5402">
        <f t="shared" si="85"/>
        <v>8</v>
      </c>
      <c r="D5402"/>
    </row>
    <row r="5403" spans="1:4" ht="16" x14ac:dyDescent="0.2">
      <c r="A5403" s="168">
        <v>42959.124999895044</v>
      </c>
      <c r="B5403" s="171">
        <v>24930.327771105716</v>
      </c>
      <c r="C5403">
        <f t="shared" si="85"/>
        <v>8</v>
      </c>
      <c r="D5403"/>
    </row>
    <row r="5404" spans="1:4" ht="16" x14ac:dyDescent="0.2">
      <c r="A5404" s="169">
        <v>42959.166666561709</v>
      </c>
      <c r="B5404" s="172">
        <v>24159.922041754002</v>
      </c>
      <c r="C5404">
        <f t="shared" si="85"/>
        <v>8</v>
      </c>
      <c r="D5404"/>
    </row>
    <row r="5405" spans="1:4" ht="16" x14ac:dyDescent="0.2">
      <c r="A5405" s="168">
        <v>42959.208333228373</v>
      </c>
      <c r="B5405" s="171">
        <v>23921.791035476723</v>
      </c>
      <c r="C5405">
        <f t="shared" si="85"/>
        <v>8</v>
      </c>
      <c r="D5405"/>
    </row>
    <row r="5406" spans="1:4" ht="16" x14ac:dyDescent="0.2">
      <c r="A5406" s="169">
        <v>42959.249999895037</v>
      </c>
      <c r="B5406" s="172">
        <v>24133.231624781598</v>
      </c>
      <c r="C5406">
        <f t="shared" si="85"/>
        <v>8</v>
      </c>
      <c r="D5406"/>
    </row>
    <row r="5407" spans="1:4" ht="16" x14ac:dyDescent="0.2">
      <c r="A5407" s="168">
        <v>42959.291666561701</v>
      </c>
      <c r="B5407" s="171">
        <v>24456.71856039948</v>
      </c>
      <c r="C5407">
        <f t="shared" si="85"/>
        <v>8</v>
      </c>
      <c r="D5407"/>
    </row>
    <row r="5408" spans="1:4" ht="16" x14ac:dyDescent="0.2">
      <c r="A5408" s="169">
        <v>42959.333333228366</v>
      </c>
      <c r="B5408" s="172">
        <v>25325.030951281089</v>
      </c>
      <c r="C5408">
        <f t="shared" si="85"/>
        <v>8</v>
      </c>
      <c r="D5408"/>
    </row>
    <row r="5409" spans="1:4" ht="16" x14ac:dyDescent="0.2">
      <c r="A5409" s="168">
        <v>42959.37499989503</v>
      </c>
      <c r="B5409" s="171">
        <v>26450.449071025847</v>
      </c>
      <c r="C5409">
        <f t="shared" si="85"/>
        <v>8</v>
      </c>
      <c r="D5409"/>
    </row>
    <row r="5410" spans="1:4" ht="16" x14ac:dyDescent="0.2">
      <c r="A5410" s="169">
        <v>42959.416666561694</v>
      </c>
      <c r="B5410" s="172">
        <v>27568.826395009011</v>
      </c>
      <c r="C5410">
        <f t="shared" si="85"/>
        <v>8</v>
      </c>
      <c r="D5410"/>
    </row>
    <row r="5411" spans="1:4" ht="16" x14ac:dyDescent="0.2">
      <c r="A5411" s="168">
        <v>42959.458333228358</v>
      </c>
      <c r="B5411" s="171">
        <v>28670.300394758913</v>
      </c>
      <c r="C5411">
        <f t="shared" si="85"/>
        <v>8</v>
      </c>
      <c r="D5411"/>
    </row>
    <row r="5412" spans="1:4" ht="16" x14ac:dyDescent="0.2">
      <c r="A5412" s="169">
        <v>42959.499999895022</v>
      </c>
      <c r="B5412" s="172">
        <v>30007.186273330044</v>
      </c>
      <c r="C5412">
        <f t="shared" si="85"/>
        <v>8</v>
      </c>
      <c r="D5412"/>
    </row>
    <row r="5413" spans="1:4" ht="16" x14ac:dyDescent="0.2">
      <c r="A5413" s="168">
        <v>42959.541666561687</v>
      </c>
      <c r="B5413" s="171">
        <v>31494.447365640037</v>
      </c>
      <c r="C5413">
        <f t="shared" si="85"/>
        <v>8</v>
      </c>
      <c r="D5413"/>
    </row>
    <row r="5414" spans="1:4" ht="16" x14ac:dyDescent="0.2">
      <c r="A5414" s="169">
        <v>42959.583333228351</v>
      </c>
      <c r="B5414" s="172">
        <v>32966.019168673287</v>
      </c>
      <c r="C5414">
        <f t="shared" si="85"/>
        <v>8</v>
      </c>
      <c r="D5414"/>
    </row>
    <row r="5415" spans="1:4" ht="16" x14ac:dyDescent="0.2">
      <c r="A5415" s="168">
        <v>42959.624999895015</v>
      </c>
      <c r="B5415" s="171">
        <v>34335.255929950574</v>
      </c>
      <c r="C5415">
        <f t="shared" si="85"/>
        <v>8</v>
      </c>
      <c r="D5415"/>
    </row>
    <row r="5416" spans="1:4" ht="16" x14ac:dyDescent="0.2">
      <c r="A5416" s="169">
        <v>42959.666666561679</v>
      </c>
      <c r="B5416" s="172">
        <v>35461.064371163993</v>
      </c>
      <c r="C5416">
        <f t="shared" si="85"/>
        <v>8</v>
      </c>
      <c r="D5416"/>
    </row>
    <row r="5417" spans="1:4" ht="16" x14ac:dyDescent="0.2">
      <c r="A5417" s="168">
        <v>42959.708333228344</v>
      </c>
      <c r="B5417" s="171">
        <v>36186.821426679642</v>
      </c>
      <c r="C5417">
        <f t="shared" si="85"/>
        <v>8</v>
      </c>
      <c r="D5417"/>
    </row>
    <row r="5418" spans="1:4" ht="16" x14ac:dyDescent="0.2">
      <c r="A5418" s="169">
        <v>42959.749999895008</v>
      </c>
      <c r="B5418" s="172">
        <v>36706.181488066148</v>
      </c>
      <c r="C5418">
        <f t="shared" si="85"/>
        <v>8</v>
      </c>
      <c r="D5418"/>
    </row>
    <row r="5419" spans="1:4" ht="16" x14ac:dyDescent="0.2">
      <c r="A5419" s="168">
        <v>42959.791666561672</v>
      </c>
      <c r="B5419" s="171">
        <v>36339.373396774019</v>
      </c>
      <c r="C5419">
        <f t="shared" si="85"/>
        <v>8</v>
      </c>
      <c r="D5419"/>
    </row>
    <row r="5420" spans="1:4" ht="16" x14ac:dyDescent="0.2">
      <c r="A5420" s="169">
        <v>42959.833333228336</v>
      </c>
      <c r="B5420" s="172">
        <v>35133.228936782893</v>
      </c>
      <c r="C5420">
        <f t="shared" si="85"/>
        <v>8</v>
      </c>
      <c r="D5420"/>
    </row>
    <row r="5421" spans="1:4" ht="16" x14ac:dyDescent="0.2">
      <c r="A5421" s="168">
        <v>42959.874999895001</v>
      </c>
      <c r="B5421" s="171">
        <v>34439.447984445411</v>
      </c>
      <c r="C5421">
        <f t="shared" si="85"/>
        <v>8</v>
      </c>
      <c r="D5421"/>
    </row>
    <row r="5422" spans="1:4" ht="16" x14ac:dyDescent="0.2">
      <c r="A5422" s="169">
        <v>42959.916666561665</v>
      </c>
      <c r="B5422" s="172">
        <v>32729.282584411492</v>
      </c>
      <c r="C5422">
        <f t="shared" si="85"/>
        <v>8</v>
      </c>
      <c r="D5422"/>
    </row>
    <row r="5423" spans="1:4" ht="16" x14ac:dyDescent="0.2">
      <c r="A5423" s="168">
        <v>42959.958333228329</v>
      </c>
      <c r="B5423" s="171">
        <v>30190.611977133667</v>
      </c>
      <c r="C5423">
        <f t="shared" si="85"/>
        <v>8</v>
      </c>
      <c r="D5423"/>
    </row>
    <row r="5424" spans="1:4" ht="16" x14ac:dyDescent="0.2">
      <c r="A5424" s="169">
        <v>42959.999999894993</v>
      </c>
      <c r="B5424" s="172">
        <v>27736.906262340246</v>
      </c>
      <c r="C5424">
        <f t="shared" si="85"/>
        <v>8</v>
      </c>
      <c r="D5424"/>
    </row>
    <row r="5425" spans="1:4" ht="16" x14ac:dyDescent="0.2">
      <c r="A5425" s="168">
        <v>42960.041666561658</v>
      </c>
      <c r="B5425" s="171">
        <v>25819.99461522407</v>
      </c>
      <c r="C5425">
        <f t="shared" si="85"/>
        <v>8</v>
      </c>
      <c r="D5425"/>
    </row>
    <row r="5426" spans="1:4" ht="16" x14ac:dyDescent="0.2">
      <c r="A5426" s="169">
        <v>42960.083333228322</v>
      </c>
      <c r="B5426" s="172">
        <v>24404.901180057925</v>
      </c>
      <c r="C5426">
        <f t="shared" ref="C5426:C5489" si="86">MONTH(A5426)</f>
        <v>8</v>
      </c>
      <c r="D5426"/>
    </row>
    <row r="5427" spans="1:4" ht="16" x14ac:dyDescent="0.2">
      <c r="A5427" s="168">
        <v>42960.124999894986</v>
      </c>
      <c r="B5427" s="171">
        <v>23317.126788995763</v>
      </c>
      <c r="C5427">
        <f t="shared" si="86"/>
        <v>8</v>
      </c>
      <c r="D5427"/>
    </row>
    <row r="5428" spans="1:4" ht="16" x14ac:dyDescent="0.2">
      <c r="A5428" s="169">
        <v>42960.16666656165</v>
      </c>
      <c r="B5428" s="172">
        <v>22958.781102774639</v>
      </c>
      <c r="C5428">
        <f t="shared" si="86"/>
        <v>8</v>
      </c>
      <c r="D5428"/>
    </row>
    <row r="5429" spans="1:4" ht="16" x14ac:dyDescent="0.2">
      <c r="A5429" s="168">
        <v>42960.208333228315</v>
      </c>
      <c r="B5429" s="171">
        <v>22686.373993973706</v>
      </c>
      <c r="C5429">
        <f t="shared" si="86"/>
        <v>8</v>
      </c>
      <c r="D5429"/>
    </row>
    <row r="5430" spans="1:4" ht="16" x14ac:dyDescent="0.2">
      <c r="A5430" s="169">
        <v>42960.249999894979</v>
      </c>
      <c r="B5430" s="172">
        <v>22779.824544213101</v>
      </c>
      <c r="C5430">
        <f t="shared" si="86"/>
        <v>8</v>
      </c>
      <c r="D5430"/>
    </row>
    <row r="5431" spans="1:4" ht="16" x14ac:dyDescent="0.2">
      <c r="A5431" s="168">
        <v>42960.291666561643</v>
      </c>
      <c r="B5431" s="171">
        <v>22814.407368497552</v>
      </c>
      <c r="C5431">
        <f t="shared" si="86"/>
        <v>8</v>
      </c>
      <c r="D5431"/>
    </row>
    <row r="5432" spans="1:4" ht="16" x14ac:dyDescent="0.2">
      <c r="A5432" s="169">
        <v>42960.333333228307</v>
      </c>
      <c r="B5432" s="172">
        <v>23303.432634508063</v>
      </c>
      <c r="C5432">
        <f t="shared" si="86"/>
        <v>8</v>
      </c>
      <c r="D5432"/>
    </row>
    <row r="5433" spans="1:4" ht="16" x14ac:dyDescent="0.2">
      <c r="A5433" s="168">
        <v>42960.374999894972</v>
      </c>
      <c r="B5433" s="171">
        <v>23936.167020754689</v>
      </c>
      <c r="C5433">
        <f t="shared" si="86"/>
        <v>8</v>
      </c>
      <c r="D5433"/>
    </row>
    <row r="5434" spans="1:4" ht="16" x14ac:dyDescent="0.2">
      <c r="A5434" s="169">
        <v>42960.416666561636</v>
      </c>
      <c r="B5434" s="172">
        <v>24741.284724466834</v>
      </c>
      <c r="C5434">
        <f t="shared" si="86"/>
        <v>8</v>
      </c>
      <c r="D5434"/>
    </row>
    <row r="5435" spans="1:4" ht="16" x14ac:dyDescent="0.2">
      <c r="A5435" s="168">
        <v>42960.4583332283</v>
      </c>
      <c r="B5435" s="171">
        <v>25825.50570608192</v>
      </c>
      <c r="C5435">
        <f t="shared" si="86"/>
        <v>8</v>
      </c>
      <c r="D5435"/>
    </row>
    <row r="5436" spans="1:4" ht="16" x14ac:dyDescent="0.2">
      <c r="A5436" s="169">
        <v>42960.499999894964</v>
      </c>
      <c r="B5436" s="172">
        <v>27109.510309502773</v>
      </c>
      <c r="C5436">
        <f t="shared" si="86"/>
        <v>8</v>
      </c>
      <c r="D5436"/>
    </row>
    <row r="5437" spans="1:4" ht="16" x14ac:dyDescent="0.2">
      <c r="A5437" s="168">
        <v>42960.541666561629</v>
      </c>
      <c r="B5437" s="171">
        <v>28621.786472438034</v>
      </c>
      <c r="C5437">
        <f t="shared" si="86"/>
        <v>8</v>
      </c>
      <c r="D5437"/>
    </row>
    <row r="5438" spans="1:4" ht="16" x14ac:dyDescent="0.2">
      <c r="A5438" s="169">
        <v>42960.583333228293</v>
      </c>
      <c r="B5438" s="172">
        <v>30329.313780868146</v>
      </c>
      <c r="C5438">
        <f t="shared" si="86"/>
        <v>8</v>
      </c>
      <c r="D5438"/>
    </row>
    <row r="5439" spans="1:4" ht="16" x14ac:dyDescent="0.2">
      <c r="A5439" s="168">
        <v>42960.624999894957</v>
      </c>
      <c r="B5439" s="171">
        <v>32053.135136482259</v>
      </c>
      <c r="C5439">
        <f t="shared" si="86"/>
        <v>8</v>
      </c>
      <c r="D5439"/>
    </row>
    <row r="5440" spans="1:4" ht="16" x14ac:dyDescent="0.2">
      <c r="A5440" s="169">
        <v>42960.666666561621</v>
      </c>
      <c r="B5440" s="172">
        <v>33539.342847263055</v>
      </c>
      <c r="C5440">
        <f t="shared" si="86"/>
        <v>8</v>
      </c>
      <c r="D5440"/>
    </row>
    <row r="5441" spans="1:4" ht="16" x14ac:dyDescent="0.2">
      <c r="A5441" s="168">
        <v>42960.708333228285</v>
      </c>
      <c r="B5441" s="171">
        <v>34610.887745015556</v>
      </c>
      <c r="C5441">
        <f t="shared" si="86"/>
        <v>8</v>
      </c>
      <c r="D5441"/>
    </row>
    <row r="5442" spans="1:4" ht="16" x14ac:dyDescent="0.2">
      <c r="A5442" s="169">
        <v>42960.74999989495</v>
      </c>
      <c r="B5442" s="172">
        <v>35254.365190365199</v>
      </c>
      <c r="C5442">
        <f t="shared" si="86"/>
        <v>8</v>
      </c>
      <c r="D5442"/>
    </row>
    <row r="5443" spans="1:4" ht="16" x14ac:dyDescent="0.2">
      <c r="A5443" s="168">
        <v>42960.791666561614</v>
      </c>
      <c r="B5443" s="171">
        <v>35274.265651235015</v>
      </c>
      <c r="C5443">
        <f t="shared" si="86"/>
        <v>8</v>
      </c>
      <c r="D5443"/>
    </row>
    <row r="5444" spans="1:4" ht="16" x14ac:dyDescent="0.2">
      <c r="A5444" s="169">
        <v>42960.833333228278</v>
      </c>
      <c r="B5444" s="172">
        <v>34493.77847863669</v>
      </c>
      <c r="C5444">
        <f t="shared" si="86"/>
        <v>8</v>
      </c>
      <c r="D5444"/>
    </row>
    <row r="5445" spans="1:4" ht="16" x14ac:dyDescent="0.2">
      <c r="A5445" s="168">
        <v>42960.874999894942</v>
      </c>
      <c r="B5445" s="171">
        <v>34157.325627446786</v>
      </c>
      <c r="C5445">
        <f t="shared" si="86"/>
        <v>8</v>
      </c>
      <c r="D5445"/>
    </row>
    <row r="5446" spans="1:4" ht="16" x14ac:dyDescent="0.2">
      <c r="A5446" s="169">
        <v>42960.916666561607</v>
      </c>
      <c r="B5446" s="172">
        <v>32401.730479198148</v>
      </c>
      <c r="C5446">
        <f t="shared" si="86"/>
        <v>8</v>
      </c>
      <c r="D5446"/>
    </row>
    <row r="5447" spans="1:4" ht="16" x14ac:dyDescent="0.2">
      <c r="A5447" s="168">
        <v>42960.958333228271</v>
      </c>
      <c r="B5447" s="171">
        <v>29670.886790637756</v>
      </c>
      <c r="C5447">
        <f t="shared" si="86"/>
        <v>8</v>
      </c>
      <c r="D5447"/>
    </row>
    <row r="5448" spans="1:4" ht="16" x14ac:dyDescent="0.2">
      <c r="A5448" s="169">
        <v>42960.999999894935</v>
      </c>
      <c r="B5448" s="172">
        <v>26979.22733069563</v>
      </c>
      <c r="C5448">
        <f t="shared" si="86"/>
        <v>8</v>
      </c>
      <c r="D5448"/>
    </row>
    <row r="5449" spans="1:4" ht="16" x14ac:dyDescent="0.2">
      <c r="A5449" s="168">
        <v>42961.041666561599</v>
      </c>
      <c r="B5449" s="171">
        <v>25162.462503364881</v>
      </c>
      <c r="C5449">
        <f t="shared" si="86"/>
        <v>8</v>
      </c>
      <c r="D5449"/>
    </row>
    <row r="5450" spans="1:4" ht="16" x14ac:dyDescent="0.2">
      <c r="A5450" s="169">
        <v>42961.083333228264</v>
      </c>
      <c r="B5450" s="172">
        <v>24143.43544760003</v>
      </c>
      <c r="C5450">
        <f t="shared" si="86"/>
        <v>8</v>
      </c>
      <c r="D5450"/>
    </row>
    <row r="5451" spans="1:4" ht="16" x14ac:dyDescent="0.2">
      <c r="A5451" s="168">
        <v>42961.124999894928</v>
      </c>
      <c r="B5451" s="171">
        <v>23303.520033883105</v>
      </c>
      <c r="C5451">
        <f t="shared" si="86"/>
        <v>8</v>
      </c>
      <c r="D5451"/>
    </row>
    <row r="5452" spans="1:4" ht="16" x14ac:dyDescent="0.2">
      <c r="A5452" s="169">
        <v>42961.166666561592</v>
      </c>
      <c r="B5452" s="172">
        <v>23031.636757689805</v>
      </c>
      <c r="C5452">
        <f t="shared" si="86"/>
        <v>8</v>
      </c>
      <c r="D5452"/>
    </row>
    <row r="5453" spans="1:4" ht="16" x14ac:dyDescent="0.2">
      <c r="A5453" s="168">
        <v>42961.208333228256</v>
      </c>
      <c r="B5453" s="171">
        <v>23396.60694509916</v>
      </c>
      <c r="C5453">
        <f t="shared" si="86"/>
        <v>8</v>
      </c>
      <c r="D5453"/>
    </row>
    <row r="5454" spans="1:4" ht="16" x14ac:dyDescent="0.2">
      <c r="A5454" s="169">
        <v>42961.249999894921</v>
      </c>
      <c r="B5454" s="172">
        <v>24441.989990303104</v>
      </c>
      <c r="C5454">
        <f t="shared" si="86"/>
        <v>8</v>
      </c>
      <c r="D5454"/>
    </row>
    <row r="5455" spans="1:4" ht="16" x14ac:dyDescent="0.2">
      <c r="A5455" s="168">
        <v>42961.291666561585</v>
      </c>
      <c r="B5455" s="171">
        <v>26095.451446631087</v>
      </c>
      <c r="C5455">
        <f t="shared" si="86"/>
        <v>8</v>
      </c>
      <c r="D5455"/>
    </row>
    <row r="5456" spans="1:4" ht="16" x14ac:dyDescent="0.2">
      <c r="A5456" s="169">
        <v>42961.333333228249</v>
      </c>
      <c r="B5456" s="172">
        <v>27413.745425146131</v>
      </c>
      <c r="C5456">
        <f t="shared" si="86"/>
        <v>8</v>
      </c>
      <c r="D5456"/>
    </row>
    <row r="5457" spans="1:4" ht="16" x14ac:dyDescent="0.2">
      <c r="A5457" s="168">
        <v>42961.374999894913</v>
      </c>
      <c r="B5457" s="171">
        <v>28213.148648029848</v>
      </c>
      <c r="C5457">
        <f t="shared" si="86"/>
        <v>8</v>
      </c>
      <c r="D5457"/>
    </row>
    <row r="5458" spans="1:4" ht="16" x14ac:dyDescent="0.2">
      <c r="A5458" s="169">
        <v>42961.416666561578</v>
      </c>
      <c r="B5458" s="172">
        <v>29277.158140409738</v>
      </c>
      <c r="C5458">
        <f t="shared" si="86"/>
        <v>8</v>
      </c>
      <c r="D5458"/>
    </row>
    <row r="5459" spans="1:4" ht="16" x14ac:dyDescent="0.2">
      <c r="A5459" s="168">
        <v>42961.458333228242</v>
      </c>
      <c r="B5459" s="171">
        <v>29979.622839173626</v>
      </c>
      <c r="C5459">
        <f t="shared" si="86"/>
        <v>8</v>
      </c>
      <c r="D5459"/>
    </row>
    <row r="5460" spans="1:4" ht="16" x14ac:dyDescent="0.2">
      <c r="A5460" s="169">
        <v>42961.499999894906</v>
      </c>
      <c r="B5460" s="172">
        <v>30579.435598147462</v>
      </c>
      <c r="C5460">
        <f t="shared" si="86"/>
        <v>8</v>
      </c>
      <c r="D5460"/>
    </row>
    <row r="5461" spans="1:4" ht="16" x14ac:dyDescent="0.2">
      <c r="A5461" s="168">
        <v>42961.54166656157</v>
      </c>
      <c r="B5461" s="171">
        <v>31371.387451616534</v>
      </c>
      <c r="C5461">
        <f t="shared" si="86"/>
        <v>8</v>
      </c>
      <c r="D5461"/>
    </row>
    <row r="5462" spans="1:4" ht="16" x14ac:dyDescent="0.2">
      <c r="A5462" s="169">
        <v>42961.583333228235</v>
      </c>
      <c r="B5462" s="172">
        <v>32940.971478513995</v>
      </c>
      <c r="C5462">
        <f t="shared" si="86"/>
        <v>8</v>
      </c>
      <c r="D5462"/>
    </row>
    <row r="5463" spans="1:4" ht="16" x14ac:dyDescent="0.2">
      <c r="A5463" s="168">
        <v>42961.624999894899</v>
      </c>
      <c r="B5463" s="171">
        <v>34128.181873022513</v>
      </c>
      <c r="C5463">
        <f t="shared" si="86"/>
        <v>8</v>
      </c>
      <c r="D5463"/>
    </row>
    <row r="5464" spans="1:4" ht="16" x14ac:dyDescent="0.2">
      <c r="A5464" s="169">
        <v>42961.666666561563</v>
      </c>
      <c r="B5464" s="172">
        <v>34966.864576102547</v>
      </c>
      <c r="C5464">
        <f t="shared" si="86"/>
        <v>8</v>
      </c>
      <c r="D5464"/>
    </row>
    <row r="5465" spans="1:4" ht="16" x14ac:dyDescent="0.2">
      <c r="A5465" s="168">
        <v>42961.708333228227</v>
      </c>
      <c r="B5465" s="171">
        <v>35437.645039489355</v>
      </c>
      <c r="C5465">
        <f t="shared" si="86"/>
        <v>8</v>
      </c>
      <c r="D5465"/>
    </row>
    <row r="5466" spans="1:4" ht="16" x14ac:dyDescent="0.2">
      <c r="A5466" s="169">
        <v>42961.749999894892</v>
      </c>
      <c r="B5466" s="172">
        <v>35434.715505761669</v>
      </c>
      <c r="C5466">
        <f t="shared" si="86"/>
        <v>8</v>
      </c>
      <c r="D5466"/>
    </row>
    <row r="5467" spans="1:4" ht="16" x14ac:dyDescent="0.2">
      <c r="A5467" s="168">
        <v>42961.791666561556</v>
      </c>
      <c r="B5467" s="171">
        <v>35024.119916570569</v>
      </c>
      <c r="C5467">
        <f t="shared" si="86"/>
        <v>8</v>
      </c>
      <c r="D5467"/>
    </row>
    <row r="5468" spans="1:4" ht="16" x14ac:dyDescent="0.2">
      <c r="A5468" s="169">
        <v>42961.83333322822</v>
      </c>
      <c r="B5468" s="172">
        <v>33976.019811427213</v>
      </c>
      <c r="C5468">
        <f t="shared" si="86"/>
        <v>8</v>
      </c>
      <c r="D5468"/>
    </row>
    <row r="5469" spans="1:4" ht="16" x14ac:dyDescent="0.2">
      <c r="A5469" s="168">
        <v>42961.874999894884</v>
      </c>
      <c r="B5469" s="171">
        <v>33827.6169728397</v>
      </c>
      <c r="C5469">
        <f t="shared" si="86"/>
        <v>8</v>
      </c>
      <c r="D5469"/>
    </row>
    <row r="5470" spans="1:4" ht="16" x14ac:dyDescent="0.2">
      <c r="A5470" s="169">
        <v>42961.916666561548</v>
      </c>
      <c r="B5470" s="172">
        <v>32100.109124155442</v>
      </c>
      <c r="C5470">
        <f t="shared" si="86"/>
        <v>8</v>
      </c>
      <c r="D5470"/>
    </row>
    <row r="5471" spans="1:4" ht="16" x14ac:dyDescent="0.2">
      <c r="A5471" s="168">
        <v>42961.958333228213</v>
      </c>
      <c r="B5471" s="171">
        <v>29321.672827258037</v>
      </c>
      <c r="C5471">
        <f t="shared" si="86"/>
        <v>8</v>
      </c>
      <c r="D5471"/>
    </row>
    <row r="5472" spans="1:4" ht="16" x14ac:dyDescent="0.2">
      <c r="A5472" s="169">
        <v>42961.999999894877</v>
      </c>
      <c r="B5472" s="172">
        <v>26814.2676256138</v>
      </c>
      <c r="C5472">
        <f t="shared" si="86"/>
        <v>8</v>
      </c>
      <c r="D5472"/>
    </row>
    <row r="5473" spans="1:4" ht="16" x14ac:dyDescent="0.2">
      <c r="A5473" s="168">
        <v>42962.041666561541</v>
      </c>
      <c r="B5473" s="171">
        <v>25124.92846800703</v>
      </c>
      <c r="C5473">
        <f t="shared" si="86"/>
        <v>8</v>
      </c>
      <c r="D5473"/>
    </row>
    <row r="5474" spans="1:4" ht="16" x14ac:dyDescent="0.2">
      <c r="A5474" s="169">
        <v>42962.083333228205</v>
      </c>
      <c r="B5474" s="172">
        <v>24016.438958046496</v>
      </c>
      <c r="C5474">
        <f t="shared" si="86"/>
        <v>8</v>
      </c>
      <c r="D5474"/>
    </row>
    <row r="5475" spans="1:4" ht="16" x14ac:dyDescent="0.2">
      <c r="A5475" s="168">
        <v>42962.12499989487</v>
      </c>
      <c r="B5475" s="171">
        <v>23284.713978767766</v>
      </c>
      <c r="C5475">
        <f t="shared" si="86"/>
        <v>8</v>
      </c>
      <c r="D5475"/>
    </row>
    <row r="5476" spans="1:4" ht="16" x14ac:dyDescent="0.2">
      <c r="A5476" s="169">
        <v>42962.166666561534</v>
      </c>
      <c r="B5476" s="172">
        <v>22989.173679358133</v>
      </c>
      <c r="C5476">
        <f t="shared" si="86"/>
        <v>8</v>
      </c>
      <c r="D5476"/>
    </row>
    <row r="5477" spans="1:4" ht="16" x14ac:dyDescent="0.2">
      <c r="A5477" s="168">
        <v>42962.208333228198</v>
      </c>
      <c r="B5477" s="171">
        <v>23398.810797380705</v>
      </c>
      <c r="C5477">
        <f t="shared" si="86"/>
        <v>8</v>
      </c>
      <c r="D5477"/>
    </row>
    <row r="5478" spans="1:4" ht="16" x14ac:dyDescent="0.2">
      <c r="A5478" s="169">
        <v>42962.249999894862</v>
      </c>
      <c r="B5478" s="172">
        <v>24650.379241623003</v>
      </c>
      <c r="C5478">
        <f t="shared" si="86"/>
        <v>8</v>
      </c>
      <c r="D5478"/>
    </row>
    <row r="5479" spans="1:4" ht="16" x14ac:dyDescent="0.2">
      <c r="A5479" s="168">
        <v>42962.291666561527</v>
      </c>
      <c r="B5479" s="171">
        <v>26324.848916858395</v>
      </c>
      <c r="C5479">
        <f t="shared" si="86"/>
        <v>8</v>
      </c>
      <c r="D5479"/>
    </row>
    <row r="5480" spans="1:4" ht="16" x14ac:dyDescent="0.2">
      <c r="A5480" s="169">
        <v>42962.333333228191</v>
      </c>
      <c r="B5480" s="172">
        <v>27537.268481604267</v>
      </c>
      <c r="C5480">
        <f t="shared" si="86"/>
        <v>8</v>
      </c>
      <c r="D5480"/>
    </row>
    <row r="5481" spans="1:4" ht="16" x14ac:dyDescent="0.2">
      <c r="A5481" s="168">
        <v>42962.374999894855</v>
      </c>
      <c r="B5481" s="171">
        <v>28256.298872108095</v>
      </c>
      <c r="C5481">
        <f t="shared" si="86"/>
        <v>8</v>
      </c>
      <c r="D5481"/>
    </row>
    <row r="5482" spans="1:4" ht="16" x14ac:dyDescent="0.2">
      <c r="A5482" s="169">
        <v>42962.416666561519</v>
      </c>
      <c r="B5482" s="172">
        <v>28623.798442006359</v>
      </c>
      <c r="C5482">
        <f t="shared" si="86"/>
        <v>8</v>
      </c>
      <c r="D5482"/>
    </row>
    <row r="5483" spans="1:4" ht="16" x14ac:dyDescent="0.2">
      <c r="A5483" s="168">
        <v>42962.458333228184</v>
      </c>
      <c r="B5483" s="171">
        <v>29172.31471987188</v>
      </c>
      <c r="C5483">
        <f t="shared" si="86"/>
        <v>8</v>
      </c>
      <c r="D5483"/>
    </row>
    <row r="5484" spans="1:4" ht="16" x14ac:dyDescent="0.2">
      <c r="A5484" s="169">
        <v>42962.499999894848</v>
      </c>
      <c r="B5484" s="172">
        <v>29349.892545909202</v>
      </c>
      <c r="C5484">
        <f t="shared" si="86"/>
        <v>8</v>
      </c>
      <c r="D5484"/>
    </row>
    <row r="5485" spans="1:4" ht="16" x14ac:dyDescent="0.2">
      <c r="A5485" s="168">
        <v>42962.541666561512</v>
      </c>
      <c r="B5485" s="171">
        <v>29521.783891195599</v>
      </c>
      <c r="C5485">
        <f t="shared" si="86"/>
        <v>8</v>
      </c>
      <c r="D5485"/>
    </row>
    <row r="5486" spans="1:4" ht="16" x14ac:dyDescent="0.2">
      <c r="A5486" s="169">
        <v>42962.583333228176</v>
      </c>
      <c r="B5486" s="172">
        <v>30088.396124090115</v>
      </c>
      <c r="C5486">
        <f t="shared" si="86"/>
        <v>8</v>
      </c>
      <c r="D5486"/>
    </row>
    <row r="5487" spans="1:4" ht="16" x14ac:dyDescent="0.2">
      <c r="A5487" s="168">
        <v>42962.624999894841</v>
      </c>
      <c r="B5487" s="171">
        <v>30779.812237765971</v>
      </c>
      <c r="C5487">
        <f t="shared" si="86"/>
        <v>8</v>
      </c>
      <c r="D5487"/>
    </row>
    <row r="5488" spans="1:4" ht="16" x14ac:dyDescent="0.2">
      <c r="A5488" s="169">
        <v>42962.666666561505</v>
      </c>
      <c r="B5488" s="172">
        <v>31582.452534400581</v>
      </c>
      <c r="C5488">
        <f t="shared" si="86"/>
        <v>8</v>
      </c>
      <c r="D5488"/>
    </row>
    <row r="5489" spans="1:4" ht="16" x14ac:dyDescent="0.2">
      <c r="A5489" s="168">
        <v>42962.708333228169</v>
      </c>
      <c r="B5489" s="171">
        <v>32294.568049548136</v>
      </c>
      <c r="C5489">
        <f t="shared" si="86"/>
        <v>8</v>
      </c>
      <c r="D5489"/>
    </row>
    <row r="5490" spans="1:4" ht="16" x14ac:dyDescent="0.2">
      <c r="A5490" s="169">
        <v>42962.749999894833</v>
      </c>
      <c r="B5490" s="172">
        <v>32520.247381598107</v>
      </c>
      <c r="C5490">
        <f t="shared" ref="C5490:C5553" si="87">MONTH(A5490)</f>
        <v>8</v>
      </c>
      <c r="D5490"/>
    </row>
    <row r="5491" spans="1:4" ht="16" x14ac:dyDescent="0.2">
      <c r="A5491" s="168">
        <v>42962.791666561498</v>
      </c>
      <c r="B5491" s="171">
        <v>32506.041831447499</v>
      </c>
      <c r="C5491">
        <f t="shared" si="87"/>
        <v>8</v>
      </c>
      <c r="D5491"/>
    </row>
    <row r="5492" spans="1:4" ht="16" x14ac:dyDescent="0.2">
      <c r="A5492" s="169">
        <v>42962.833333228162</v>
      </c>
      <c r="B5492" s="172">
        <v>32318.45138923607</v>
      </c>
      <c r="C5492">
        <f t="shared" si="87"/>
        <v>8</v>
      </c>
      <c r="D5492"/>
    </row>
    <row r="5493" spans="1:4" ht="16" x14ac:dyDescent="0.2">
      <c r="A5493" s="168">
        <v>42962.874999894826</v>
      </c>
      <c r="B5493" s="171">
        <v>32635.609645478642</v>
      </c>
      <c r="C5493">
        <f t="shared" si="87"/>
        <v>8</v>
      </c>
      <c r="D5493"/>
    </row>
    <row r="5494" spans="1:4" ht="16" x14ac:dyDescent="0.2">
      <c r="A5494" s="169">
        <v>42962.91666656149</v>
      </c>
      <c r="B5494" s="172">
        <v>31192.428509966045</v>
      </c>
      <c r="C5494">
        <f t="shared" si="87"/>
        <v>8</v>
      </c>
      <c r="D5494"/>
    </row>
    <row r="5495" spans="1:4" ht="16" x14ac:dyDescent="0.2">
      <c r="A5495" s="168">
        <v>42962.958333228155</v>
      </c>
      <c r="B5495" s="171">
        <v>28739.879835408039</v>
      </c>
      <c r="C5495">
        <f t="shared" si="87"/>
        <v>8</v>
      </c>
      <c r="D5495"/>
    </row>
    <row r="5496" spans="1:4" ht="16" x14ac:dyDescent="0.2">
      <c r="A5496" s="169">
        <v>42962.999999894819</v>
      </c>
      <c r="B5496" s="172">
        <v>26331.380564091123</v>
      </c>
      <c r="C5496">
        <f t="shared" si="87"/>
        <v>8</v>
      </c>
      <c r="D5496"/>
    </row>
    <row r="5497" spans="1:4" ht="16" x14ac:dyDescent="0.2">
      <c r="A5497" s="168">
        <v>42963.041666561483</v>
      </c>
      <c r="B5497" s="171">
        <v>24811.307746401395</v>
      </c>
      <c r="C5497">
        <f t="shared" si="87"/>
        <v>8</v>
      </c>
      <c r="D5497"/>
    </row>
    <row r="5498" spans="1:4" ht="16" x14ac:dyDescent="0.2">
      <c r="A5498" s="169">
        <v>42963.083333228147</v>
      </c>
      <c r="B5498" s="172">
        <v>23914.30045428978</v>
      </c>
      <c r="C5498">
        <f t="shared" si="87"/>
        <v>8</v>
      </c>
      <c r="D5498"/>
    </row>
    <row r="5499" spans="1:4" ht="16" x14ac:dyDescent="0.2">
      <c r="A5499" s="168">
        <v>42963.124999894811</v>
      </c>
      <c r="B5499" s="171">
        <v>23231.990596221262</v>
      </c>
      <c r="C5499">
        <f t="shared" si="87"/>
        <v>8</v>
      </c>
      <c r="D5499"/>
    </row>
    <row r="5500" spans="1:4" ht="16" x14ac:dyDescent="0.2">
      <c r="A5500" s="169">
        <v>42963.166666561476</v>
      </c>
      <c r="B5500" s="172">
        <v>22894.755731186593</v>
      </c>
      <c r="C5500">
        <f t="shared" si="87"/>
        <v>8</v>
      </c>
      <c r="D5500"/>
    </row>
    <row r="5501" spans="1:4" ht="16" x14ac:dyDescent="0.2">
      <c r="A5501" s="168">
        <v>42963.20833322814</v>
      </c>
      <c r="B5501" s="171">
        <v>23216.354538392068</v>
      </c>
      <c r="C5501">
        <f t="shared" si="87"/>
        <v>8</v>
      </c>
      <c r="D5501"/>
    </row>
    <row r="5502" spans="1:4" ht="16" x14ac:dyDescent="0.2">
      <c r="A5502" s="169">
        <v>42963.249999894804</v>
      </c>
      <c r="B5502" s="172">
        <v>24420.774462715304</v>
      </c>
      <c r="C5502">
        <f t="shared" si="87"/>
        <v>8</v>
      </c>
      <c r="D5502"/>
    </row>
    <row r="5503" spans="1:4" ht="16" x14ac:dyDescent="0.2">
      <c r="A5503" s="168">
        <v>42963.291666561468</v>
      </c>
      <c r="B5503" s="171">
        <v>25984.339904663299</v>
      </c>
      <c r="C5503">
        <f t="shared" si="87"/>
        <v>8</v>
      </c>
      <c r="D5503"/>
    </row>
    <row r="5504" spans="1:4" ht="16" x14ac:dyDescent="0.2">
      <c r="A5504" s="169">
        <v>42963.333333228133</v>
      </c>
      <c r="B5504" s="172">
        <v>27016.546534385507</v>
      </c>
      <c r="C5504">
        <f t="shared" si="87"/>
        <v>8</v>
      </c>
      <c r="D5504"/>
    </row>
    <row r="5505" spans="1:4" ht="16" x14ac:dyDescent="0.2">
      <c r="A5505" s="168">
        <v>42963.374999894797</v>
      </c>
      <c r="B5505" s="171">
        <v>27736.239062118755</v>
      </c>
      <c r="C5505">
        <f t="shared" si="87"/>
        <v>8</v>
      </c>
      <c r="D5505"/>
    </row>
    <row r="5506" spans="1:4" ht="16" x14ac:dyDescent="0.2">
      <c r="A5506" s="169">
        <v>42963.416666561461</v>
      </c>
      <c r="B5506" s="172">
        <v>28455.166846337484</v>
      </c>
      <c r="C5506">
        <f t="shared" si="87"/>
        <v>8</v>
      </c>
      <c r="D5506"/>
    </row>
    <row r="5507" spans="1:4" ht="16" x14ac:dyDescent="0.2">
      <c r="A5507" s="168">
        <v>42963.458333228125</v>
      </c>
      <c r="B5507" s="171">
        <v>28768.9530468874</v>
      </c>
      <c r="C5507">
        <f t="shared" si="87"/>
        <v>8</v>
      </c>
      <c r="D5507"/>
    </row>
    <row r="5508" spans="1:4" ht="16" x14ac:dyDescent="0.2">
      <c r="A5508" s="169">
        <v>42963.49999989479</v>
      </c>
      <c r="B5508" s="172">
        <v>29133.310185167673</v>
      </c>
      <c r="C5508">
        <f t="shared" si="87"/>
        <v>8</v>
      </c>
      <c r="D5508"/>
    </row>
    <row r="5509" spans="1:4" ht="16" x14ac:dyDescent="0.2">
      <c r="A5509" s="168">
        <v>42963.541666561454</v>
      </c>
      <c r="B5509" s="171">
        <v>29598.598395100667</v>
      </c>
      <c r="C5509">
        <f t="shared" si="87"/>
        <v>8</v>
      </c>
      <c r="D5509"/>
    </row>
    <row r="5510" spans="1:4" ht="16" x14ac:dyDescent="0.2">
      <c r="A5510" s="169">
        <v>42963.583333228118</v>
      </c>
      <c r="B5510" s="172">
        <v>30736.376771687716</v>
      </c>
      <c r="C5510">
        <f t="shared" si="87"/>
        <v>8</v>
      </c>
      <c r="D5510"/>
    </row>
    <row r="5511" spans="1:4" ht="16" x14ac:dyDescent="0.2">
      <c r="A5511" s="168">
        <v>42963.624999894782</v>
      </c>
      <c r="B5511" s="171">
        <v>31958.498186769793</v>
      </c>
      <c r="C5511">
        <f t="shared" si="87"/>
        <v>8</v>
      </c>
      <c r="D5511"/>
    </row>
    <row r="5512" spans="1:4" ht="16" x14ac:dyDescent="0.2">
      <c r="A5512" s="169">
        <v>42963.666666561447</v>
      </c>
      <c r="B5512" s="172">
        <v>33217.052362491864</v>
      </c>
      <c r="C5512">
        <f t="shared" si="87"/>
        <v>8</v>
      </c>
      <c r="D5512"/>
    </row>
    <row r="5513" spans="1:4" ht="16" x14ac:dyDescent="0.2">
      <c r="A5513" s="168">
        <v>42963.708333228111</v>
      </c>
      <c r="B5513" s="171">
        <v>34028.72415777167</v>
      </c>
      <c r="C5513">
        <f t="shared" si="87"/>
        <v>8</v>
      </c>
      <c r="D5513"/>
    </row>
    <row r="5514" spans="1:4" ht="16" x14ac:dyDescent="0.2">
      <c r="A5514" s="169">
        <v>42963.749999894775</v>
      </c>
      <c r="B5514" s="172">
        <v>34611.048190442125</v>
      </c>
      <c r="C5514">
        <f t="shared" si="87"/>
        <v>8</v>
      </c>
      <c r="D5514"/>
    </row>
    <row r="5515" spans="1:4" ht="16" x14ac:dyDescent="0.2">
      <c r="A5515" s="168">
        <v>42963.791666561439</v>
      </c>
      <c r="B5515" s="171">
        <v>34404.396961808088</v>
      </c>
      <c r="C5515">
        <f t="shared" si="87"/>
        <v>8</v>
      </c>
      <c r="D5515"/>
    </row>
    <row r="5516" spans="1:4" ht="16" x14ac:dyDescent="0.2">
      <c r="A5516" s="169">
        <v>42963.833333228104</v>
      </c>
      <c r="B5516" s="172">
        <v>34008.532551528217</v>
      </c>
      <c r="C5516">
        <f t="shared" si="87"/>
        <v>8</v>
      </c>
      <c r="D5516"/>
    </row>
    <row r="5517" spans="1:4" ht="16" x14ac:dyDescent="0.2">
      <c r="A5517" s="168">
        <v>42963.874999894768</v>
      </c>
      <c r="B5517" s="171">
        <v>34055.9888119604</v>
      </c>
      <c r="C5517">
        <f t="shared" si="87"/>
        <v>8</v>
      </c>
      <c r="D5517"/>
    </row>
    <row r="5518" spans="1:4" ht="16" x14ac:dyDescent="0.2">
      <c r="A5518" s="169">
        <v>42963.916666561432</v>
      </c>
      <c r="B5518" s="172">
        <v>32333.570830053024</v>
      </c>
      <c r="C5518">
        <f t="shared" si="87"/>
        <v>8</v>
      </c>
      <c r="D5518"/>
    </row>
    <row r="5519" spans="1:4" ht="16" x14ac:dyDescent="0.2">
      <c r="A5519" s="168">
        <v>42963.958333228096</v>
      </c>
      <c r="B5519" s="171">
        <v>29620.3120103683</v>
      </c>
      <c r="C5519">
        <f t="shared" si="87"/>
        <v>8</v>
      </c>
      <c r="D5519"/>
    </row>
    <row r="5520" spans="1:4" ht="16" x14ac:dyDescent="0.2">
      <c r="A5520" s="169">
        <v>42963.999999894761</v>
      </c>
      <c r="B5520" s="172">
        <v>27130.745055280964</v>
      </c>
      <c r="C5520">
        <f t="shared" si="87"/>
        <v>8</v>
      </c>
      <c r="D5520"/>
    </row>
    <row r="5521" spans="1:4" ht="16" x14ac:dyDescent="0.2">
      <c r="A5521" s="168">
        <v>42964.041666561425</v>
      </c>
      <c r="B5521" s="171">
        <v>25203.292846444656</v>
      </c>
      <c r="C5521">
        <f t="shared" si="87"/>
        <v>8</v>
      </c>
      <c r="D5521"/>
    </row>
    <row r="5522" spans="1:4" ht="16" x14ac:dyDescent="0.2">
      <c r="A5522" s="169">
        <v>42964.083333228089</v>
      </c>
      <c r="B5522" s="172">
        <v>23959.117206129053</v>
      </c>
      <c r="C5522">
        <f t="shared" si="87"/>
        <v>8</v>
      </c>
      <c r="D5522"/>
    </row>
    <row r="5523" spans="1:4" ht="16" x14ac:dyDescent="0.2">
      <c r="A5523" s="168">
        <v>42964.124999894753</v>
      </c>
      <c r="B5523" s="171">
        <v>23180.527433791416</v>
      </c>
      <c r="C5523">
        <f t="shared" si="87"/>
        <v>8</v>
      </c>
      <c r="D5523"/>
    </row>
    <row r="5524" spans="1:4" ht="16" x14ac:dyDescent="0.2">
      <c r="A5524" s="169">
        <v>42964.166666561418</v>
      </c>
      <c r="B5524" s="172">
        <v>22779.208605859836</v>
      </c>
      <c r="C5524">
        <f t="shared" si="87"/>
        <v>8</v>
      </c>
      <c r="D5524"/>
    </row>
    <row r="5525" spans="1:4" ht="16" x14ac:dyDescent="0.2">
      <c r="A5525" s="168">
        <v>42964.208333228082</v>
      </c>
      <c r="B5525" s="171">
        <v>23099.693705340898</v>
      </c>
      <c r="C5525">
        <f t="shared" si="87"/>
        <v>8</v>
      </c>
      <c r="D5525"/>
    </row>
    <row r="5526" spans="1:4" ht="16" x14ac:dyDescent="0.2">
      <c r="A5526" s="169">
        <v>42964.249999894746</v>
      </c>
      <c r="B5526" s="172">
        <v>24324.220449670935</v>
      </c>
      <c r="C5526">
        <f t="shared" si="87"/>
        <v>8</v>
      </c>
      <c r="D5526"/>
    </row>
    <row r="5527" spans="1:4" ht="16" x14ac:dyDescent="0.2">
      <c r="A5527" s="168">
        <v>42964.29166656141</v>
      </c>
      <c r="B5527" s="171">
        <v>25917.480120177923</v>
      </c>
      <c r="C5527">
        <f t="shared" si="87"/>
        <v>8</v>
      </c>
      <c r="D5527"/>
    </row>
    <row r="5528" spans="1:4" ht="16" x14ac:dyDescent="0.2">
      <c r="A5528" s="169">
        <v>42964.333333228074</v>
      </c>
      <c r="B5528" s="172">
        <v>27078.341848959848</v>
      </c>
      <c r="C5528">
        <f t="shared" si="87"/>
        <v>8</v>
      </c>
      <c r="D5528"/>
    </row>
    <row r="5529" spans="1:4" ht="16" x14ac:dyDescent="0.2">
      <c r="A5529" s="168">
        <v>42964.374999894739</v>
      </c>
      <c r="B5529" s="171">
        <v>27897.011996877092</v>
      </c>
      <c r="C5529">
        <f t="shared" si="87"/>
        <v>8</v>
      </c>
      <c r="D5529"/>
    </row>
    <row r="5530" spans="1:4" ht="16" x14ac:dyDescent="0.2">
      <c r="A5530" s="169">
        <v>42964.416666561403</v>
      </c>
      <c r="B5530" s="172">
        <v>28651.487339640971</v>
      </c>
      <c r="C5530">
        <f t="shared" si="87"/>
        <v>8</v>
      </c>
      <c r="D5530"/>
    </row>
    <row r="5531" spans="1:4" ht="16" x14ac:dyDescent="0.2">
      <c r="A5531" s="168">
        <v>42964.458333228067</v>
      </c>
      <c r="B5531" s="171">
        <v>29388.237473575231</v>
      </c>
      <c r="C5531">
        <f t="shared" si="87"/>
        <v>8</v>
      </c>
      <c r="D5531"/>
    </row>
    <row r="5532" spans="1:4" ht="16" x14ac:dyDescent="0.2">
      <c r="A5532" s="169">
        <v>42964.499999894731</v>
      </c>
      <c r="B5532" s="172">
        <v>30238.352613759223</v>
      </c>
      <c r="C5532">
        <f t="shared" si="87"/>
        <v>8</v>
      </c>
      <c r="D5532"/>
    </row>
    <row r="5533" spans="1:4" ht="16" x14ac:dyDescent="0.2">
      <c r="A5533" s="168">
        <v>42964.541666561396</v>
      </c>
      <c r="B5533" s="171">
        <v>31271.314797255109</v>
      </c>
      <c r="C5533">
        <f t="shared" si="87"/>
        <v>8</v>
      </c>
      <c r="D5533"/>
    </row>
    <row r="5534" spans="1:4" ht="16" x14ac:dyDescent="0.2">
      <c r="A5534" s="169">
        <v>42964.58333322806</v>
      </c>
      <c r="B5534" s="172">
        <v>32764.869561426542</v>
      </c>
      <c r="C5534">
        <f t="shared" si="87"/>
        <v>8</v>
      </c>
      <c r="D5534"/>
    </row>
    <row r="5535" spans="1:4" ht="16" x14ac:dyDescent="0.2">
      <c r="A5535" s="168">
        <v>42964.624999894724</v>
      </c>
      <c r="B5535" s="171">
        <v>34239.090898411989</v>
      </c>
      <c r="C5535">
        <f t="shared" si="87"/>
        <v>8</v>
      </c>
      <c r="D5535"/>
    </row>
    <row r="5536" spans="1:4" ht="16" x14ac:dyDescent="0.2">
      <c r="A5536" s="169">
        <v>42964.666666561388</v>
      </c>
      <c r="B5536" s="172">
        <v>35587.675636974687</v>
      </c>
      <c r="C5536">
        <f t="shared" si="87"/>
        <v>8</v>
      </c>
      <c r="D5536"/>
    </row>
    <row r="5537" spans="1:4" ht="16" x14ac:dyDescent="0.2">
      <c r="A5537" s="168">
        <v>42964.708333228053</v>
      </c>
      <c r="B5537" s="171">
        <v>36732.590201664665</v>
      </c>
      <c r="C5537">
        <f t="shared" si="87"/>
        <v>8</v>
      </c>
      <c r="D5537"/>
    </row>
    <row r="5538" spans="1:4" ht="16" x14ac:dyDescent="0.2">
      <c r="A5538" s="169">
        <v>42964.749999894717</v>
      </c>
      <c r="B5538" s="172">
        <v>37057.402551585619</v>
      </c>
      <c r="C5538">
        <f t="shared" si="87"/>
        <v>8</v>
      </c>
      <c r="D5538"/>
    </row>
    <row r="5539" spans="1:4" ht="16" x14ac:dyDescent="0.2">
      <c r="A5539" s="168">
        <v>42964.791666561381</v>
      </c>
      <c r="B5539" s="171">
        <v>36547.800011894324</v>
      </c>
      <c r="C5539">
        <f t="shared" si="87"/>
        <v>8</v>
      </c>
      <c r="D5539"/>
    </row>
    <row r="5540" spans="1:4" ht="16" x14ac:dyDescent="0.2">
      <c r="A5540" s="169">
        <v>42964.833333228045</v>
      </c>
      <c r="B5540" s="172">
        <v>35773.542288371769</v>
      </c>
      <c r="C5540">
        <f t="shared" si="87"/>
        <v>8</v>
      </c>
      <c r="D5540"/>
    </row>
    <row r="5541" spans="1:4" ht="16" x14ac:dyDescent="0.2">
      <c r="A5541" s="168">
        <v>42964.87499989471</v>
      </c>
      <c r="B5541" s="171">
        <v>35643.092766503127</v>
      </c>
      <c r="C5541">
        <f t="shared" si="87"/>
        <v>8</v>
      </c>
      <c r="D5541"/>
    </row>
    <row r="5542" spans="1:4" ht="16" x14ac:dyDescent="0.2">
      <c r="A5542" s="169">
        <v>42964.916666561374</v>
      </c>
      <c r="B5542" s="172">
        <v>33767.989083036635</v>
      </c>
      <c r="C5542">
        <f t="shared" si="87"/>
        <v>8</v>
      </c>
      <c r="D5542"/>
    </row>
    <row r="5543" spans="1:4" ht="16" x14ac:dyDescent="0.2">
      <c r="A5543" s="168">
        <v>42964.958333228038</v>
      </c>
      <c r="B5543" s="171">
        <v>30799.997203683921</v>
      </c>
      <c r="C5543">
        <f t="shared" si="87"/>
        <v>8</v>
      </c>
      <c r="D5543"/>
    </row>
    <row r="5544" spans="1:4" ht="16" x14ac:dyDescent="0.2">
      <c r="A5544" s="169">
        <v>42964.999999894702</v>
      </c>
      <c r="B5544" s="172">
        <v>28040.070445782378</v>
      </c>
      <c r="C5544">
        <f t="shared" si="87"/>
        <v>8</v>
      </c>
      <c r="D5544"/>
    </row>
    <row r="5545" spans="1:4" ht="16" x14ac:dyDescent="0.2">
      <c r="A5545" s="168">
        <v>42965.041666561367</v>
      </c>
      <c r="B5545" s="171">
        <v>26073.689971930533</v>
      </c>
      <c r="C5545">
        <f t="shared" si="87"/>
        <v>8</v>
      </c>
      <c r="D5545"/>
    </row>
    <row r="5546" spans="1:4" ht="16" x14ac:dyDescent="0.2">
      <c r="A5546" s="169">
        <v>42965.083333228031</v>
      </c>
      <c r="B5546" s="172">
        <v>24705.104331821261</v>
      </c>
      <c r="C5546">
        <f t="shared" si="87"/>
        <v>8</v>
      </c>
      <c r="D5546"/>
    </row>
    <row r="5547" spans="1:4" ht="16" x14ac:dyDescent="0.2">
      <c r="A5547" s="168">
        <v>42965.124999894695</v>
      </c>
      <c r="B5547" s="171">
        <v>23710.285383546914</v>
      </c>
      <c r="C5547">
        <f t="shared" si="87"/>
        <v>8</v>
      </c>
      <c r="D5547"/>
    </row>
    <row r="5548" spans="1:4" ht="16" x14ac:dyDescent="0.2">
      <c r="A5548" s="169">
        <v>42965.166666561359</v>
      </c>
      <c r="B5548" s="172">
        <v>23307.185136804201</v>
      </c>
      <c r="C5548">
        <f t="shared" si="87"/>
        <v>8</v>
      </c>
      <c r="D5548"/>
    </row>
    <row r="5549" spans="1:4" ht="16" x14ac:dyDescent="0.2">
      <c r="A5549" s="168">
        <v>42965.208333228024</v>
      </c>
      <c r="B5549" s="171">
        <v>23451.697061794184</v>
      </c>
      <c r="C5549">
        <f t="shared" si="87"/>
        <v>8</v>
      </c>
      <c r="D5549"/>
    </row>
    <row r="5550" spans="1:4" ht="16" x14ac:dyDescent="0.2">
      <c r="A5550" s="169">
        <v>42965.249999894688</v>
      </c>
      <c r="B5550" s="172">
        <v>24603.145614248795</v>
      </c>
      <c r="C5550">
        <f t="shared" si="87"/>
        <v>8</v>
      </c>
      <c r="D5550"/>
    </row>
    <row r="5551" spans="1:4" ht="16" x14ac:dyDescent="0.2">
      <c r="A5551" s="168">
        <v>42965.291666561352</v>
      </c>
      <c r="B5551" s="171">
        <v>26243.353730673491</v>
      </c>
      <c r="C5551">
        <f t="shared" si="87"/>
        <v>8</v>
      </c>
      <c r="D5551"/>
    </row>
    <row r="5552" spans="1:4" ht="16" x14ac:dyDescent="0.2">
      <c r="A5552" s="169">
        <v>42965.333333228016</v>
      </c>
      <c r="B5552" s="172">
        <v>27504.488473027704</v>
      </c>
      <c r="C5552">
        <f t="shared" si="87"/>
        <v>8</v>
      </c>
      <c r="D5552"/>
    </row>
    <row r="5553" spans="1:4" ht="16" x14ac:dyDescent="0.2">
      <c r="A5553" s="168">
        <v>42965.374999894681</v>
      </c>
      <c r="B5553" s="171">
        <v>28399.03580622196</v>
      </c>
      <c r="C5553">
        <f t="shared" si="87"/>
        <v>8</v>
      </c>
      <c r="D5553"/>
    </row>
    <row r="5554" spans="1:4" ht="16" x14ac:dyDescent="0.2">
      <c r="A5554" s="169">
        <v>42965.416666561345</v>
      </c>
      <c r="B5554" s="172">
        <v>29183.749446440936</v>
      </c>
      <c r="C5554">
        <f t="shared" ref="C5554:C5617" si="88">MONTH(A5554)</f>
        <v>8</v>
      </c>
      <c r="D5554"/>
    </row>
    <row r="5555" spans="1:4" ht="16" x14ac:dyDescent="0.2">
      <c r="A5555" s="168">
        <v>42965.458333228009</v>
      </c>
      <c r="B5555" s="171">
        <v>30137.709163689837</v>
      </c>
      <c r="C5555">
        <f t="shared" si="88"/>
        <v>8</v>
      </c>
      <c r="D5555"/>
    </row>
    <row r="5556" spans="1:4" ht="16" x14ac:dyDescent="0.2">
      <c r="A5556" s="169">
        <v>42965.499999894673</v>
      </c>
      <c r="B5556" s="172">
        <v>31137.097714191998</v>
      </c>
      <c r="C5556">
        <f t="shared" si="88"/>
        <v>8</v>
      </c>
      <c r="D5556"/>
    </row>
    <row r="5557" spans="1:4" ht="16" x14ac:dyDescent="0.2">
      <c r="A5557" s="168">
        <v>42965.541666561337</v>
      </c>
      <c r="B5557" s="171">
        <v>32164.136833355253</v>
      </c>
      <c r="C5557">
        <f t="shared" si="88"/>
        <v>8</v>
      </c>
      <c r="D5557"/>
    </row>
    <row r="5558" spans="1:4" ht="16" x14ac:dyDescent="0.2">
      <c r="A5558" s="169">
        <v>42965.583333228002</v>
      </c>
      <c r="B5558" s="172">
        <v>33741.462921994658</v>
      </c>
      <c r="C5558">
        <f t="shared" si="88"/>
        <v>8</v>
      </c>
      <c r="D5558"/>
    </row>
    <row r="5559" spans="1:4" ht="16" x14ac:dyDescent="0.2">
      <c r="A5559" s="168">
        <v>42965.624999894666</v>
      </c>
      <c r="B5559" s="171">
        <v>35252.860827290235</v>
      </c>
      <c r="C5559">
        <f t="shared" si="88"/>
        <v>8</v>
      </c>
      <c r="D5559"/>
    </row>
    <row r="5560" spans="1:4" ht="16" x14ac:dyDescent="0.2">
      <c r="A5560" s="169">
        <v>42965.66666656133</v>
      </c>
      <c r="B5560" s="172">
        <v>36604.917924514812</v>
      </c>
      <c r="C5560">
        <f t="shared" si="88"/>
        <v>8</v>
      </c>
      <c r="D5560"/>
    </row>
    <row r="5561" spans="1:4" ht="16" x14ac:dyDescent="0.2">
      <c r="A5561" s="168">
        <v>42965.708333227994</v>
      </c>
      <c r="B5561" s="171">
        <v>37723.44130672748</v>
      </c>
      <c r="C5561">
        <f t="shared" si="88"/>
        <v>8</v>
      </c>
      <c r="D5561"/>
    </row>
    <row r="5562" spans="1:4" ht="16" x14ac:dyDescent="0.2">
      <c r="A5562" s="169">
        <v>42965.749999894659</v>
      </c>
      <c r="B5562" s="172">
        <v>37897.538447400613</v>
      </c>
      <c r="C5562">
        <f t="shared" si="88"/>
        <v>8</v>
      </c>
      <c r="D5562"/>
    </row>
    <row r="5563" spans="1:4" ht="16" x14ac:dyDescent="0.2">
      <c r="A5563" s="168">
        <v>42965.791666561323</v>
      </c>
      <c r="B5563" s="171">
        <v>37103.142590972369</v>
      </c>
      <c r="C5563">
        <f t="shared" si="88"/>
        <v>8</v>
      </c>
      <c r="D5563"/>
    </row>
    <row r="5564" spans="1:4" ht="16" x14ac:dyDescent="0.2">
      <c r="A5564" s="169">
        <v>42965.833333227987</v>
      </c>
      <c r="B5564" s="172">
        <v>35982.046631194818</v>
      </c>
      <c r="C5564">
        <f t="shared" si="88"/>
        <v>8</v>
      </c>
      <c r="D5564"/>
    </row>
    <row r="5565" spans="1:4" ht="16" x14ac:dyDescent="0.2">
      <c r="A5565" s="168">
        <v>42965.874999894651</v>
      </c>
      <c r="B5565" s="171">
        <v>35543.455277361223</v>
      </c>
      <c r="C5565">
        <f t="shared" si="88"/>
        <v>8</v>
      </c>
      <c r="D5565"/>
    </row>
    <row r="5566" spans="1:4" ht="16" x14ac:dyDescent="0.2">
      <c r="A5566" s="169">
        <v>42965.916666561316</v>
      </c>
      <c r="B5566" s="172">
        <v>33713.338885818957</v>
      </c>
      <c r="C5566">
        <f t="shared" si="88"/>
        <v>8</v>
      </c>
      <c r="D5566"/>
    </row>
    <row r="5567" spans="1:4" ht="16" x14ac:dyDescent="0.2">
      <c r="A5567" s="168">
        <v>42965.95833322798</v>
      </c>
      <c r="B5567" s="171">
        <v>31028.173081631121</v>
      </c>
      <c r="C5567">
        <f t="shared" si="88"/>
        <v>8</v>
      </c>
      <c r="D5567"/>
    </row>
    <row r="5568" spans="1:4" ht="16" x14ac:dyDescent="0.2">
      <c r="A5568" s="169">
        <v>42965.999999894644</v>
      </c>
      <c r="B5568" s="172">
        <v>28423.242527469065</v>
      </c>
      <c r="C5568">
        <f t="shared" si="88"/>
        <v>8</v>
      </c>
      <c r="D5568"/>
    </row>
    <row r="5569" spans="1:4" ht="16" x14ac:dyDescent="0.2">
      <c r="A5569" s="168">
        <v>42966.041666561308</v>
      </c>
      <c r="B5569" s="171">
        <v>26305.359535180512</v>
      </c>
      <c r="C5569">
        <f t="shared" si="88"/>
        <v>8</v>
      </c>
      <c r="D5569"/>
    </row>
    <row r="5570" spans="1:4" ht="16" x14ac:dyDescent="0.2">
      <c r="A5570" s="169">
        <v>42966.083333227973</v>
      </c>
      <c r="B5570" s="172">
        <v>24793.663688904056</v>
      </c>
      <c r="C5570">
        <f t="shared" si="88"/>
        <v>8</v>
      </c>
      <c r="D5570"/>
    </row>
    <row r="5571" spans="1:4" ht="16" x14ac:dyDescent="0.2">
      <c r="A5571" s="168">
        <v>42966.124999894637</v>
      </c>
      <c r="B5571" s="171">
        <v>23735.042624922145</v>
      </c>
      <c r="C5571">
        <f t="shared" si="88"/>
        <v>8</v>
      </c>
      <c r="D5571"/>
    </row>
    <row r="5572" spans="1:4" ht="16" x14ac:dyDescent="0.2">
      <c r="A5572" s="169">
        <v>42966.166666561301</v>
      </c>
      <c r="B5572" s="172">
        <v>23123.628627362814</v>
      </c>
      <c r="C5572">
        <f t="shared" si="88"/>
        <v>8</v>
      </c>
      <c r="D5572"/>
    </row>
    <row r="5573" spans="1:4" ht="16" x14ac:dyDescent="0.2">
      <c r="A5573" s="168">
        <v>42966.208333227965</v>
      </c>
      <c r="B5573" s="171">
        <v>22974.577950272891</v>
      </c>
      <c r="C5573">
        <f t="shared" si="88"/>
        <v>8</v>
      </c>
      <c r="D5573"/>
    </row>
    <row r="5574" spans="1:4" ht="16" x14ac:dyDescent="0.2">
      <c r="A5574" s="169">
        <v>42966.24999989463</v>
      </c>
      <c r="B5574" s="172">
        <v>23334.26026470089</v>
      </c>
      <c r="C5574">
        <f t="shared" si="88"/>
        <v>8</v>
      </c>
      <c r="D5574"/>
    </row>
    <row r="5575" spans="1:4" ht="16" x14ac:dyDescent="0.2">
      <c r="A5575" s="168">
        <v>42966.291666561294</v>
      </c>
      <c r="B5575" s="171">
        <v>23772.76186610106</v>
      </c>
      <c r="C5575">
        <f t="shared" si="88"/>
        <v>8</v>
      </c>
      <c r="D5575"/>
    </row>
    <row r="5576" spans="1:4" ht="16" x14ac:dyDescent="0.2">
      <c r="A5576" s="169">
        <v>42966.333333227958</v>
      </c>
      <c r="B5576" s="172">
        <v>24334.563908970009</v>
      </c>
      <c r="C5576">
        <f t="shared" si="88"/>
        <v>8</v>
      </c>
      <c r="D5576"/>
    </row>
    <row r="5577" spans="1:4" ht="16" x14ac:dyDescent="0.2">
      <c r="A5577" s="168">
        <v>42966.374999894622</v>
      </c>
      <c r="B5577" s="171">
        <v>25348.011169836205</v>
      </c>
      <c r="C5577">
        <f t="shared" si="88"/>
        <v>8</v>
      </c>
      <c r="D5577"/>
    </row>
    <row r="5578" spans="1:4" ht="16" x14ac:dyDescent="0.2">
      <c r="A5578" s="169">
        <v>42966.416666561287</v>
      </c>
      <c r="B5578" s="172">
        <v>26273.283684639176</v>
      </c>
      <c r="C5578">
        <f t="shared" si="88"/>
        <v>8</v>
      </c>
      <c r="D5578"/>
    </row>
    <row r="5579" spans="1:4" ht="16" x14ac:dyDescent="0.2">
      <c r="A5579" s="168">
        <v>42966.458333227951</v>
      </c>
      <c r="B5579" s="171">
        <v>27152.024445300987</v>
      </c>
      <c r="C5579">
        <f t="shared" si="88"/>
        <v>8</v>
      </c>
      <c r="D5579"/>
    </row>
    <row r="5580" spans="1:4" ht="16" x14ac:dyDescent="0.2">
      <c r="A5580" s="169">
        <v>42966.499999894615</v>
      </c>
      <c r="B5580" s="172">
        <v>27944.767001557706</v>
      </c>
      <c r="C5580">
        <f t="shared" si="88"/>
        <v>8</v>
      </c>
      <c r="D5580"/>
    </row>
    <row r="5581" spans="1:4" ht="16" x14ac:dyDescent="0.2">
      <c r="A5581" s="168">
        <v>42966.541666561279</v>
      </c>
      <c r="B5581" s="171">
        <v>28949.490086093345</v>
      </c>
      <c r="C5581">
        <f t="shared" si="88"/>
        <v>8</v>
      </c>
      <c r="D5581"/>
    </row>
    <row r="5582" spans="1:4" ht="16" x14ac:dyDescent="0.2">
      <c r="A5582" s="169">
        <v>42966.583333227944</v>
      </c>
      <c r="B5582" s="172">
        <v>30202.051639595255</v>
      </c>
      <c r="C5582">
        <f t="shared" si="88"/>
        <v>8</v>
      </c>
      <c r="D5582"/>
    </row>
    <row r="5583" spans="1:4" ht="16" x14ac:dyDescent="0.2">
      <c r="A5583" s="168">
        <v>42966.624999894608</v>
      </c>
      <c r="B5583" s="171">
        <v>31577.500811100799</v>
      </c>
      <c r="C5583">
        <f t="shared" si="88"/>
        <v>8</v>
      </c>
      <c r="D5583"/>
    </row>
    <row r="5584" spans="1:4" ht="16" x14ac:dyDescent="0.2">
      <c r="A5584" s="169">
        <v>42966.666666561272</v>
      </c>
      <c r="B5584" s="172">
        <v>32934.594883374375</v>
      </c>
      <c r="C5584">
        <f t="shared" si="88"/>
        <v>8</v>
      </c>
      <c r="D5584"/>
    </row>
    <row r="5585" spans="1:4" ht="16" x14ac:dyDescent="0.2">
      <c r="A5585" s="168">
        <v>42966.708333227936</v>
      </c>
      <c r="B5585" s="171">
        <v>33950.031853960885</v>
      </c>
      <c r="C5585">
        <f t="shared" si="88"/>
        <v>8</v>
      </c>
      <c r="D5585"/>
    </row>
    <row r="5586" spans="1:4" ht="16" x14ac:dyDescent="0.2">
      <c r="A5586" s="169">
        <v>42966.7499998946</v>
      </c>
      <c r="B5586" s="172">
        <v>34523.028335292751</v>
      </c>
      <c r="C5586">
        <f t="shared" si="88"/>
        <v>8</v>
      </c>
      <c r="D5586"/>
    </row>
    <row r="5587" spans="1:4" ht="16" x14ac:dyDescent="0.2">
      <c r="A5587" s="168">
        <v>42966.791666561265</v>
      </c>
      <c r="B5587" s="171">
        <v>34210.532848716408</v>
      </c>
      <c r="C5587">
        <f t="shared" si="88"/>
        <v>8</v>
      </c>
      <c r="D5587"/>
    </row>
    <row r="5588" spans="1:4" ht="16" x14ac:dyDescent="0.2">
      <c r="A5588" s="169">
        <v>42966.833333227929</v>
      </c>
      <c r="B5588" s="172">
        <v>33403.223419384478</v>
      </c>
      <c r="C5588">
        <f t="shared" si="88"/>
        <v>8</v>
      </c>
      <c r="D5588"/>
    </row>
    <row r="5589" spans="1:4" ht="16" x14ac:dyDescent="0.2">
      <c r="A5589" s="168">
        <v>42966.874999894593</v>
      </c>
      <c r="B5589" s="171">
        <v>33122.669125706307</v>
      </c>
      <c r="C5589">
        <f t="shared" si="88"/>
        <v>8</v>
      </c>
      <c r="D5589"/>
    </row>
    <row r="5590" spans="1:4" ht="16" x14ac:dyDescent="0.2">
      <c r="A5590" s="169">
        <v>42966.916666561257</v>
      </c>
      <c r="B5590" s="172">
        <v>31491.606174952736</v>
      </c>
      <c r="C5590">
        <f t="shared" si="88"/>
        <v>8</v>
      </c>
      <c r="D5590"/>
    </row>
    <row r="5591" spans="1:4" ht="16" x14ac:dyDescent="0.2">
      <c r="A5591" s="168">
        <v>42966.958333227922</v>
      </c>
      <c r="B5591" s="171">
        <v>29200.204762095651</v>
      </c>
      <c r="C5591">
        <f t="shared" si="88"/>
        <v>8</v>
      </c>
      <c r="D5591"/>
    </row>
    <row r="5592" spans="1:4" ht="16" x14ac:dyDescent="0.2">
      <c r="A5592" s="169">
        <v>42966.999999894586</v>
      </c>
      <c r="B5592" s="172">
        <v>26888.9000402852</v>
      </c>
      <c r="C5592">
        <f t="shared" si="88"/>
        <v>8</v>
      </c>
      <c r="D5592"/>
    </row>
    <row r="5593" spans="1:4" ht="16" x14ac:dyDescent="0.2">
      <c r="A5593" s="168">
        <v>42967.04166656125</v>
      </c>
      <c r="B5593" s="171">
        <v>25058.267496674664</v>
      </c>
      <c r="C5593">
        <f t="shared" si="88"/>
        <v>8</v>
      </c>
      <c r="D5593"/>
    </row>
    <row r="5594" spans="1:4" ht="16" x14ac:dyDescent="0.2">
      <c r="A5594" s="169">
        <v>42967.083333227914</v>
      </c>
      <c r="B5594" s="172">
        <v>23691.958327497839</v>
      </c>
      <c r="C5594">
        <f t="shared" si="88"/>
        <v>8</v>
      </c>
      <c r="D5594"/>
    </row>
    <row r="5595" spans="1:4" ht="16" x14ac:dyDescent="0.2">
      <c r="A5595" s="168">
        <v>42967.124999894579</v>
      </c>
      <c r="B5595" s="171">
        <v>22782.558390446735</v>
      </c>
      <c r="C5595">
        <f t="shared" si="88"/>
        <v>8</v>
      </c>
      <c r="D5595"/>
    </row>
    <row r="5596" spans="1:4" ht="16" x14ac:dyDescent="0.2">
      <c r="A5596" s="169">
        <v>42967.166666561243</v>
      </c>
      <c r="B5596" s="172">
        <v>22238.442033291227</v>
      </c>
      <c r="C5596">
        <f t="shared" si="88"/>
        <v>8</v>
      </c>
      <c r="D5596"/>
    </row>
    <row r="5597" spans="1:4" ht="16" x14ac:dyDescent="0.2">
      <c r="A5597" s="168">
        <v>42967.208333227907</v>
      </c>
      <c r="B5597" s="171">
        <v>22023.678764576423</v>
      </c>
      <c r="C5597">
        <f t="shared" si="88"/>
        <v>8</v>
      </c>
      <c r="D5597"/>
    </row>
    <row r="5598" spans="1:4" ht="16" x14ac:dyDescent="0.2">
      <c r="A5598" s="169">
        <v>42967.249999894571</v>
      </c>
      <c r="B5598" s="172">
        <v>22135.080066760736</v>
      </c>
      <c r="C5598">
        <f t="shared" si="88"/>
        <v>8</v>
      </c>
      <c r="D5598"/>
    </row>
    <row r="5599" spans="1:4" ht="16" x14ac:dyDescent="0.2">
      <c r="A5599" s="168">
        <v>42967.291666561236</v>
      </c>
      <c r="B5599" s="171">
        <v>22256.50719078592</v>
      </c>
      <c r="C5599">
        <f t="shared" si="88"/>
        <v>8</v>
      </c>
      <c r="D5599"/>
    </row>
    <row r="5600" spans="1:4" ht="16" x14ac:dyDescent="0.2">
      <c r="A5600" s="169">
        <v>42967.3333332279</v>
      </c>
      <c r="B5600" s="172">
        <v>22490.466051531079</v>
      </c>
      <c r="C5600">
        <f t="shared" si="88"/>
        <v>8</v>
      </c>
      <c r="D5600"/>
    </row>
    <row r="5601" spans="1:4" ht="16" x14ac:dyDescent="0.2">
      <c r="A5601" s="168">
        <v>42967.374999894564</v>
      </c>
      <c r="B5601" s="171">
        <v>23341.79917453881</v>
      </c>
      <c r="C5601">
        <f t="shared" si="88"/>
        <v>8</v>
      </c>
      <c r="D5601"/>
    </row>
    <row r="5602" spans="1:4" ht="16" x14ac:dyDescent="0.2">
      <c r="A5602" s="169">
        <v>42967.416666561228</v>
      </c>
      <c r="B5602" s="172">
        <v>24237.630030786237</v>
      </c>
      <c r="C5602">
        <f t="shared" si="88"/>
        <v>8</v>
      </c>
      <c r="D5602"/>
    </row>
    <row r="5603" spans="1:4" ht="16" x14ac:dyDescent="0.2">
      <c r="A5603" s="168">
        <v>42967.458333227893</v>
      </c>
      <c r="B5603" s="171">
        <v>24774.379257700359</v>
      </c>
      <c r="C5603">
        <f t="shared" si="88"/>
        <v>8</v>
      </c>
      <c r="D5603"/>
    </row>
    <row r="5604" spans="1:4" ht="16" x14ac:dyDescent="0.2">
      <c r="A5604" s="169">
        <v>42967.499999894557</v>
      </c>
      <c r="B5604" s="172">
        <v>25631.01005838958</v>
      </c>
      <c r="C5604">
        <f t="shared" si="88"/>
        <v>8</v>
      </c>
      <c r="D5604"/>
    </row>
    <row r="5605" spans="1:4" ht="16" x14ac:dyDescent="0.2">
      <c r="A5605" s="168">
        <v>42967.541666561221</v>
      </c>
      <c r="B5605" s="171">
        <v>26724.184444489983</v>
      </c>
      <c r="C5605">
        <f t="shared" si="88"/>
        <v>8</v>
      </c>
      <c r="D5605"/>
    </row>
    <row r="5606" spans="1:4" ht="16" x14ac:dyDescent="0.2">
      <c r="A5606" s="169">
        <v>42967.583333227885</v>
      </c>
      <c r="B5606" s="172">
        <v>28102.673486277825</v>
      </c>
      <c r="C5606">
        <f t="shared" si="88"/>
        <v>8</v>
      </c>
      <c r="D5606"/>
    </row>
    <row r="5607" spans="1:4" ht="16" x14ac:dyDescent="0.2">
      <c r="A5607" s="168">
        <v>42967.62499989455</v>
      </c>
      <c r="B5607" s="171">
        <v>29354.442266144117</v>
      </c>
      <c r="C5607">
        <f t="shared" si="88"/>
        <v>8</v>
      </c>
      <c r="D5607"/>
    </row>
    <row r="5608" spans="1:4" ht="16" x14ac:dyDescent="0.2">
      <c r="A5608" s="169">
        <v>42967.666666561214</v>
      </c>
      <c r="B5608" s="172">
        <v>30816.349897753844</v>
      </c>
      <c r="C5608">
        <f t="shared" si="88"/>
        <v>8</v>
      </c>
      <c r="D5608"/>
    </row>
    <row r="5609" spans="1:4" ht="16" x14ac:dyDescent="0.2">
      <c r="A5609" s="168">
        <v>42967.708333227878</v>
      </c>
      <c r="B5609" s="171">
        <v>32220.202259963015</v>
      </c>
      <c r="C5609">
        <f t="shared" si="88"/>
        <v>8</v>
      </c>
      <c r="D5609"/>
    </row>
    <row r="5610" spans="1:4" ht="16" x14ac:dyDescent="0.2">
      <c r="A5610" s="169">
        <v>42967.749999894542</v>
      </c>
      <c r="B5610" s="172">
        <v>33041.300327636025</v>
      </c>
      <c r="C5610">
        <f t="shared" si="88"/>
        <v>8</v>
      </c>
      <c r="D5610"/>
    </row>
    <row r="5611" spans="1:4" ht="16" x14ac:dyDescent="0.2">
      <c r="A5611" s="168">
        <v>42967.791666561207</v>
      </c>
      <c r="B5611" s="171">
        <v>33065.452030494773</v>
      </c>
      <c r="C5611">
        <f t="shared" si="88"/>
        <v>8</v>
      </c>
      <c r="D5611"/>
    </row>
    <row r="5612" spans="1:4" ht="16" x14ac:dyDescent="0.2">
      <c r="A5612" s="169">
        <v>42967.833333227871</v>
      </c>
      <c r="B5612" s="172">
        <v>32689.784305152883</v>
      </c>
      <c r="C5612">
        <f t="shared" si="88"/>
        <v>8</v>
      </c>
      <c r="D5612"/>
    </row>
    <row r="5613" spans="1:4" ht="16" x14ac:dyDescent="0.2">
      <c r="A5613" s="168">
        <v>42967.874999894535</v>
      </c>
      <c r="B5613" s="171">
        <v>32719.868122448937</v>
      </c>
      <c r="C5613">
        <f t="shared" si="88"/>
        <v>8</v>
      </c>
      <c r="D5613"/>
    </row>
    <row r="5614" spans="1:4" ht="16" x14ac:dyDescent="0.2">
      <c r="A5614" s="169">
        <v>42967.916666561199</v>
      </c>
      <c r="B5614" s="172">
        <v>31031.572099862082</v>
      </c>
      <c r="C5614">
        <f t="shared" si="88"/>
        <v>8</v>
      </c>
      <c r="D5614"/>
    </row>
    <row r="5615" spans="1:4" ht="16" x14ac:dyDescent="0.2">
      <c r="A5615" s="168">
        <v>42967.958333227863</v>
      </c>
      <c r="B5615" s="171">
        <v>28521.304335387151</v>
      </c>
      <c r="C5615">
        <f t="shared" si="88"/>
        <v>8</v>
      </c>
      <c r="D5615"/>
    </row>
    <row r="5616" spans="1:4" ht="16" x14ac:dyDescent="0.2">
      <c r="A5616" s="169">
        <v>42967.999999894528</v>
      </c>
      <c r="B5616" s="172">
        <v>26064.125089146262</v>
      </c>
      <c r="C5616">
        <f t="shared" si="88"/>
        <v>8</v>
      </c>
      <c r="D5616"/>
    </row>
    <row r="5617" spans="1:4" ht="16" x14ac:dyDescent="0.2">
      <c r="A5617" s="168">
        <v>42968.041666561192</v>
      </c>
      <c r="B5617" s="171">
        <v>24323.806467609109</v>
      </c>
      <c r="C5617">
        <f t="shared" si="88"/>
        <v>8</v>
      </c>
      <c r="D5617"/>
    </row>
    <row r="5618" spans="1:4" ht="16" x14ac:dyDescent="0.2">
      <c r="A5618" s="169">
        <v>42968.083333227856</v>
      </c>
      <c r="B5618" s="172">
        <v>23194.613980146696</v>
      </c>
      <c r="C5618">
        <f t="shared" ref="C5618:C5681" si="89">MONTH(A5618)</f>
        <v>8</v>
      </c>
      <c r="D5618"/>
    </row>
    <row r="5619" spans="1:4" ht="16" x14ac:dyDescent="0.2">
      <c r="A5619" s="168">
        <v>42968.12499989452</v>
      </c>
      <c r="B5619" s="171">
        <v>22501.353536407096</v>
      </c>
      <c r="C5619">
        <f t="shared" si="89"/>
        <v>8</v>
      </c>
      <c r="D5619"/>
    </row>
    <row r="5620" spans="1:4" ht="16" x14ac:dyDescent="0.2">
      <c r="A5620" s="169">
        <v>42968.166666561185</v>
      </c>
      <c r="B5620" s="172">
        <v>22276.651492309207</v>
      </c>
      <c r="C5620">
        <f t="shared" si="89"/>
        <v>8</v>
      </c>
      <c r="D5620"/>
    </row>
    <row r="5621" spans="1:4" ht="16" x14ac:dyDescent="0.2">
      <c r="A5621" s="168">
        <v>42968.208333227849</v>
      </c>
      <c r="B5621" s="171">
        <v>22827.727302747244</v>
      </c>
      <c r="C5621">
        <f t="shared" si="89"/>
        <v>8</v>
      </c>
      <c r="D5621"/>
    </row>
    <row r="5622" spans="1:4" ht="16" x14ac:dyDescent="0.2">
      <c r="A5622" s="169">
        <v>42968.249999894513</v>
      </c>
      <c r="B5622" s="172">
        <v>24233.54805756651</v>
      </c>
      <c r="C5622">
        <f t="shared" si="89"/>
        <v>8</v>
      </c>
      <c r="D5622"/>
    </row>
    <row r="5623" spans="1:4" ht="16" x14ac:dyDescent="0.2">
      <c r="A5623" s="168">
        <v>42968.291666561177</v>
      </c>
      <c r="B5623" s="171">
        <v>26275.753977988305</v>
      </c>
      <c r="C5623">
        <f t="shared" si="89"/>
        <v>8</v>
      </c>
      <c r="D5623"/>
    </row>
    <row r="5624" spans="1:4" ht="16" x14ac:dyDescent="0.2">
      <c r="A5624" s="169">
        <v>42968.333333227842</v>
      </c>
      <c r="B5624" s="172">
        <v>27682.399277014509</v>
      </c>
      <c r="C5624">
        <f t="shared" si="89"/>
        <v>8</v>
      </c>
      <c r="D5624"/>
    </row>
    <row r="5625" spans="1:4" ht="16" x14ac:dyDescent="0.2">
      <c r="A5625" s="168">
        <v>42968.374999894506</v>
      </c>
      <c r="B5625" s="171">
        <v>28561.407358176428</v>
      </c>
      <c r="C5625">
        <f t="shared" si="89"/>
        <v>8</v>
      </c>
      <c r="D5625"/>
    </row>
    <row r="5626" spans="1:4" ht="16" x14ac:dyDescent="0.2">
      <c r="A5626" s="169">
        <v>42968.41666656117</v>
      </c>
      <c r="B5626" s="172">
        <v>29622.871796697469</v>
      </c>
      <c r="C5626">
        <f t="shared" si="89"/>
        <v>8</v>
      </c>
      <c r="D5626"/>
    </row>
    <row r="5627" spans="1:4" ht="16" x14ac:dyDescent="0.2">
      <c r="A5627" s="168">
        <v>42968.458333227834</v>
      </c>
      <c r="B5627" s="171">
        <v>30716.599731896593</v>
      </c>
      <c r="C5627">
        <f t="shared" si="89"/>
        <v>8</v>
      </c>
      <c r="D5627"/>
    </row>
    <row r="5628" spans="1:4" ht="16" x14ac:dyDescent="0.2">
      <c r="A5628" s="169">
        <v>42968.499999894499</v>
      </c>
      <c r="B5628" s="172">
        <v>29564.151971072926</v>
      </c>
      <c r="C5628">
        <f t="shared" si="89"/>
        <v>8</v>
      </c>
      <c r="D5628"/>
    </row>
    <row r="5629" spans="1:4" ht="16" x14ac:dyDescent="0.2">
      <c r="A5629" s="168">
        <v>42968.541666561163</v>
      </c>
      <c r="B5629" s="171">
        <v>30178.81529588105</v>
      </c>
      <c r="C5629">
        <f t="shared" si="89"/>
        <v>8</v>
      </c>
      <c r="D5629"/>
    </row>
    <row r="5630" spans="1:4" ht="16" x14ac:dyDescent="0.2">
      <c r="A5630" s="169">
        <v>42968.583333227827</v>
      </c>
      <c r="B5630" s="172">
        <v>31469.716321681597</v>
      </c>
      <c r="C5630">
        <f t="shared" si="89"/>
        <v>8</v>
      </c>
      <c r="D5630"/>
    </row>
    <row r="5631" spans="1:4" ht="16" x14ac:dyDescent="0.2">
      <c r="A5631" s="168">
        <v>42968.624999894491</v>
      </c>
      <c r="B5631" s="171">
        <v>32857.777367071605</v>
      </c>
      <c r="C5631">
        <f t="shared" si="89"/>
        <v>8</v>
      </c>
      <c r="D5631"/>
    </row>
    <row r="5632" spans="1:4" ht="16" x14ac:dyDescent="0.2">
      <c r="A5632" s="169">
        <v>42968.666666561156</v>
      </c>
      <c r="B5632" s="172">
        <v>34251.395541808488</v>
      </c>
      <c r="C5632">
        <f t="shared" si="89"/>
        <v>8</v>
      </c>
      <c r="D5632"/>
    </row>
    <row r="5633" spans="1:4" ht="16" x14ac:dyDescent="0.2">
      <c r="A5633" s="168">
        <v>42968.70833322782</v>
      </c>
      <c r="B5633" s="171">
        <v>35358.843487590551</v>
      </c>
      <c r="C5633">
        <f t="shared" si="89"/>
        <v>8</v>
      </c>
      <c r="D5633"/>
    </row>
    <row r="5634" spans="1:4" ht="16" x14ac:dyDescent="0.2">
      <c r="A5634" s="169">
        <v>42968.749999894484</v>
      </c>
      <c r="B5634" s="172">
        <v>35850.910825859406</v>
      </c>
      <c r="C5634">
        <f t="shared" si="89"/>
        <v>8</v>
      </c>
      <c r="D5634"/>
    </row>
    <row r="5635" spans="1:4" ht="16" x14ac:dyDescent="0.2">
      <c r="A5635" s="168">
        <v>42968.791666561148</v>
      </c>
      <c r="B5635" s="171">
        <v>35424.915037486353</v>
      </c>
      <c r="C5635">
        <f t="shared" si="89"/>
        <v>8</v>
      </c>
      <c r="D5635"/>
    </row>
    <row r="5636" spans="1:4" ht="16" x14ac:dyDescent="0.2">
      <c r="A5636" s="169">
        <v>42968.833333227813</v>
      </c>
      <c r="B5636" s="172">
        <v>34814.279281656607</v>
      </c>
      <c r="C5636">
        <f t="shared" si="89"/>
        <v>8</v>
      </c>
      <c r="D5636"/>
    </row>
    <row r="5637" spans="1:4" ht="16" x14ac:dyDescent="0.2">
      <c r="A5637" s="168">
        <v>42968.874999894477</v>
      </c>
      <c r="B5637" s="171">
        <v>34665.364674183991</v>
      </c>
      <c r="C5637">
        <f t="shared" si="89"/>
        <v>8</v>
      </c>
      <c r="D5637"/>
    </row>
    <row r="5638" spans="1:4" ht="16" x14ac:dyDescent="0.2">
      <c r="A5638" s="169">
        <v>42968.916666561141</v>
      </c>
      <c r="B5638" s="172">
        <v>32634.183327328581</v>
      </c>
      <c r="C5638">
        <f t="shared" si="89"/>
        <v>8</v>
      </c>
      <c r="D5638"/>
    </row>
    <row r="5639" spans="1:4" ht="16" x14ac:dyDescent="0.2">
      <c r="A5639" s="168">
        <v>42968.958333227805</v>
      </c>
      <c r="B5639" s="171">
        <v>29669.602209711928</v>
      </c>
      <c r="C5639">
        <f t="shared" si="89"/>
        <v>8</v>
      </c>
      <c r="D5639"/>
    </row>
    <row r="5640" spans="1:4" ht="16" x14ac:dyDescent="0.2">
      <c r="A5640" s="169">
        <v>42968.99999989447</v>
      </c>
      <c r="B5640" s="172">
        <v>27082.975719226484</v>
      </c>
      <c r="C5640">
        <f t="shared" si="89"/>
        <v>8</v>
      </c>
      <c r="D5640"/>
    </row>
    <row r="5641" spans="1:4" ht="16" x14ac:dyDescent="0.2">
      <c r="A5641" s="168">
        <v>42969.041666561134</v>
      </c>
      <c r="B5641" s="171">
        <v>25116.724963678767</v>
      </c>
      <c r="C5641">
        <f t="shared" si="89"/>
        <v>8</v>
      </c>
      <c r="D5641"/>
    </row>
    <row r="5642" spans="1:4" ht="16" x14ac:dyDescent="0.2">
      <c r="A5642" s="169">
        <v>42969.083333227798</v>
      </c>
      <c r="B5642" s="172">
        <v>23877.94615826683</v>
      </c>
      <c r="C5642">
        <f t="shared" si="89"/>
        <v>8</v>
      </c>
      <c r="D5642"/>
    </row>
    <row r="5643" spans="1:4" ht="16" x14ac:dyDescent="0.2">
      <c r="A5643" s="168">
        <v>42969.124999894462</v>
      </c>
      <c r="B5643" s="171">
        <v>23043.561153605118</v>
      </c>
      <c r="C5643">
        <f t="shared" si="89"/>
        <v>8</v>
      </c>
      <c r="D5643"/>
    </row>
    <row r="5644" spans="1:4" ht="16" x14ac:dyDescent="0.2">
      <c r="A5644" s="169">
        <v>42969.166666561126</v>
      </c>
      <c r="B5644" s="172">
        <v>22673.722155544947</v>
      </c>
      <c r="C5644">
        <f t="shared" si="89"/>
        <v>8</v>
      </c>
      <c r="D5644"/>
    </row>
    <row r="5645" spans="1:4" ht="16" x14ac:dyDescent="0.2">
      <c r="A5645" s="168">
        <v>42969.208333227791</v>
      </c>
      <c r="B5645" s="171">
        <v>23004.401365641737</v>
      </c>
      <c r="C5645">
        <f t="shared" si="89"/>
        <v>8</v>
      </c>
      <c r="D5645"/>
    </row>
    <row r="5646" spans="1:4" ht="16" x14ac:dyDescent="0.2">
      <c r="A5646" s="169">
        <v>42969.249999894455</v>
      </c>
      <c r="B5646" s="172">
        <v>24333.139556902381</v>
      </c>
      <c r="C5646">
        <f t="shared" si="89"/>
        <v>8</v>
      </c>
      <c r="D5646"/>
    </row>
    <row r="5647" spans="1:4" ht="16" x14ac:dyDescent="0.2">
      <c r="A5647" s="168">
        <v>42969.291666561119</v>
      </c>
      <c r="B5647" s="171">
        <v>26163.292459392778</v>
      </c>
      <c r="C5647">
        <f t="shared" si="89"/>
        <v>8</v>
      </c>
      <c r="D5647"/>
    </row>
    <row r="5648" spans="1:4" ht="16" x14ac:dyDescent="0.2">
      <c r="A5648" s="169">
        <v>42969.333333227783</v>
      </c>
      <c r="B5648" s="172">
        <v>27395.106251309622</v>
      </c>
      <c r="C5648">
        <f t="shared" si="89"/>
        <v>8</v>
      </c>
      <c r="D5648"/>
    </row>
    <row r="5649" spans="1:4" ht="16" x14ac:dyDescent="0.2">
      <c r="A5649" s="168">
        <v>42969.374999894448</v>
      </c>
      <c r="B5649" s="171">
        <v>28270.911145203147</v>
      </c>
      <c r="C5649">
        <f t="shared" si="89"/>
        <v>8</v>
      </c>
      <c r="D5649"/>
    </row>
    <row r="5650" spans="1:4" ht="16" x14ac:dyDescent="0.2">
      <c r="A5650" s="169">
        <v>42969.416666561112</v>
      </c>
      <c r="B5650" s="172">
        <v>29106.417729426066</v>
      </c>
      <c r="C5650">
        <f t="shared" si="89"/>
        <v>8</v>
      </c>
      <c r="D5650"/>
    </row>
    <row r="5651" spans="1:4" ht="16" x14ac:dyDescent="0.2">
      <c r="A5651" s="168">
        <v>42969.458333227776</v>
      </c>
      <c r="B5651" s="171">
        <v>29943.856969376669</v>
      </c>
      <c r="C5651">
        <f t="shared" si="89"/>
        <v>8</v>
      </c>
      <c r="D5651"/>
    </row>
    <row r="5652" spans="1:4" ht="16" x14ac:dyDescent="0.2">
      <c r="A5652" s="169">
        <v>42969.49999989444</v>
      </c>
      <c r="B5652" s="172">
        <v>30949.663455223126</v>
      </c>
      <c r="C5652">
        <f t="shared" si="89"/>
        <v>8</v>
      </c>
      <c r="D5652"/>
    </row>
    <row r="5653" spans="1:4" ht="16" x14ac:dyDescent="0.2">
      <c r="A5653" s="168">
        <v>42969.541666561105</v>
      </c>
      <c r="B5653" s="171">
        <v>32100.355972854097</v>
      </c>
      <c r="C5653">
        <f t="shared" si="89"/>
        <v>8</v>
      </c>
      <c r="D5653"/>
    </row>
    <row r="5654" spans="1:4" ht="16" x14ac:dyDescent="0.2">
      <c r="A5654" s="169">
        <v>42969.583333227769</v>
      </c>
      <c r="B5654" s="172">
        <v>33750.050429040341</v>
      </c>
      <c r="C5654">
        <f t="shared" si="89"/>
        <v>8</v>
      </c>
      <c r="D5654"/>
    </row>
    <row r="5655" spans="1:4" ht="16" x14ac:dyDescent="0.2">
      <c r="A5655" s="168">
        <v>42969.624999894433</v>
      </c>
      <c r="B5655" s="171">
        <v>35428.36334825716</v>
      </c>
      <c r="C5655">
        <f t="shared" si="89"/>
        <v>8</v>
      </c>
      <c r="D5655"/>
    </row>
    <row r="5656" spans="1:4" ht="16" x14ac:dyDescent="0.2">
      <c r="A5656" s="169">
        <v>42969.666666561097</v>
      </c>
      <c r="B5656" s="172">
        <v>37098.524904937316</v>
      </c>
      <c r="C5656">
        <f t="shared" si="89"/>
        <v>8</v>
      </c>
      <c r="D5656"/>
    </row>
    <row r="5657" spans="1:4" ht="16" x14ac:dyDescent="0.2">
      <c r="A5657" s="168">
        <v>42969.708333227762</v>
      </c>
      <c r="B5657" s="171">
        <v>38294.653230646683</v>
      </c>
      <c r="C5657">
        <f t="shared" si="89"/>
        <v>8</v>
      </c>
      <c r="D5657"/>
    </row>
    <row r="5658" spans="1:4" ht="16" x14ac:dyDescent="0.2">
      <c r="A5658" s="169">
        <v>42969.749999894426</v>
      </c>
      <c r="B5658" s="172">
        <v>38669.883667623995</v>
      </c>
      <c r="C5658">
        <f t="shared" si="89"/>
        <v>8</v>
      </c>
      <c r="D5658"/>
    </row>
    <row r="5659" spans="1:4" ht="16" x14ac:dyDescent="0.2">
      <c r="A5659" s="168">
        <v>42969.79166656109</v>
      </c>
      <c r="B5659" s="171">
        <v>38032.049058458542</v>
      </c>
      <c r="C5659">
        <f t="shared" si="89"/>
        <v>8</v>
      </c>
      <c r="D5659"/>
    </row>
    <row r="5660" spans="1:4" ht="16" x14ac:dyDescent="0.2">
      <c r="A5660" s="169">
        <v>42969.833333227754</v>
      </c>
      <c r="B5660" s="172">
        <v>37130.486570233421</v>
      </c>
      <c r="C5660">
        <f t="shared" si="89"/>
        <v>8</v>
      </c>
      <c r="D5660"/>
    </row>
    <row r="5661" spans="1:4" ht="16" x14ac:dyDescent="0.2">
      <c r="A5661" s="168">
        <v>42969.874999894419</v>
      </c>
      <c r="B5661" s="171">
        <v>36574.159933643641</v>
      </c>
      <c r="C5661">
        <f t="shared" si="89"/>
        <v>8</v>
      </c>
      <c r="D5661"/>
    </row>
    <row r="5662" spans="1:4" ht="16" x14ac:dyDescent="0.2">
      <c r="A5662" s="169">
        <v>42969.916666561083</v>
      </c>
      <c r="B5662" s="172">
        <v>34216.923157438374</v>
      </c>
      <c r="C5662">
        <f t="shared" si="89"/>
        <v>8</v>
      </c>
      <c r="D5662"/>
    </row>
    <row r="5663" spans="1:4" ht="16" x14ac:dyDescent="0.2">
      <c r="A5663" s="168">
        <v>42969.958333227747</v>
      </c>
      <c r="B5663" s="171">
        <v>30981.363451151592</v>
      </c>
      <c r="C5663">
        <f t="shared" si="89"/>
        <v>8</v>
      </c>
      <c r="D5663"/>
    </row>
    <row r="5664" spans="1:4" ht="16" x14ac:dyDescent="0.2">
      <c r="A5664" s="169">
        <v>42969.999999894411</v>
      </c>
      <c r="B5664" s="172">
        <v>28141.743476144125</v>
      </c>
      <c r="C5664">
        <f t="shared" si="89"/>
        <v>8</v>
      </c>
      <c r="D5664"/>
    </row>
    <row r="5665" spans="1:4" ht="16" x14ac:dyDescent="0.2">
      <c r="A5665" s="168">
        <v>42970.041666561076</v>
      </c>
      <c r="B5665" s="171">
        <v>26134.372380054967</v>
      </c>
      <c r="C5665">
        <f t="shared" si="89"/>
        <v>8</v>
      </c>
      <c r="D5665"/>
    </row>
    <row r="5666" spans="1:4" ht="16" x14ac:dyDescent="0.2">
      <c r="A5666" s="169">
        <v>42970.08333322774</v>
      </c>
      <c r="B5666" s="172">
        <v>24796.167204787664</v>
      </c>
      <c r="C5666">
        <f t="shared" si="89"/>
        <v>8</v>
      </c>
      <c r="D5666"/>
    </row>
    <row r="5667" spans="1:4" ht="16" x14ac:dyDescent="0.2">
      <c r="A5667" s="168">
        <v>42970.124999894404</v>
      </c>
      <c r="B5667" s="171">
        <v>23911.2253254305</v>
      </c>
      <c r="C5667">
        <f t="shared" si="89"/>
        <v>8</v>
      </c>
      <c r="D5667"/>
    </row>
    <row r="5668" spans="1:4" ht="16" x14ac:dyDescent="0.2">
      <c r="A5668" s="169">
        <v>42970.166666561068</v>
      </c>
      <c r="B5668" s="172">
        <v>23494.441812589128</v>
      </c>
      <c r="C5668">
        <f t="shared" si="89"/>
        <v>8</v>
      </c>
      <c r="D5668"/>
    </row>
    <row r="5669" spans="1:4" ht="16" x14ac:dyDescent="0.2">
      <c r="A5669" s="168">
        <v>42970.208333227733</v>
      </c>
      <c r="B5669" s="171">
        <v>23811.720753496083</v>
      </c>
      <c r="C5669">
        <f t="shared" si="89"/>
        <v>8</v>
      </c>
      <c r="D5669"/>
    </row>
    <row r="5670" spans="1:4" ht="16" x14ac:dyDescent="0.2">
      <c r="A5670" s="169">
        <v>42970.249999894397</v>
      </c>
      <c r="B5670" s="172">
        <v>25062.632198812789</v>
      </c>
      <c r="C5670">
        <f t="shared" si="89"/>
        <v>8</v>
      </c>
      <c r="D5670"/>
    </row>
    <row r="5671" spans="1:4" ht="16" x14ac:dyDescent="0.2">
      <c r="A5671" s="168">
        <v>42970.291666561061</v>
      </c>
      <c r="B5671" s="171">
        <v>26929.426199432139</v>
      </c>
      <c r="C5671">
        <f t="shared" si="89"/>
        <v>8</v>
      </c>
      <c r="D5671"/>
    </row>
    <row r="5672" spans="1:4" ht="16" x14ac:dyDescent="0.2">
      <c r="A5672" s="169">
        <v>42970.333333227725</v>
      </c>
      <c r="B5672" s="172">
        <v>27870.090383804541</v>
      </c>
      <c r="C5672">
        <f t="shared" si="89"/>
        <v>8</v>
      </c>
      <c r="D5672"/>
    </row>
    <row r="5673" spans="1:4" ht="16" x14ac:dyDescent="0.2">
      <c r="A5673" s="168">
        <v>42970.374999894389</v>
      </c>
      <c r="B5673" s="171">
        <v>28331.252088508176</v>
      </c>
      <c r="C5673">
        <f t="shared" si="89"/>
        <v>8</v>
      </c>
      <c r="D5673"/>
    </row>
    <row r="5674" spans="1:4" ht="16" x14ac:dyDescent="0.2">
      <c r="A5674" s="169">
        <v>42970.416666561054</v>
      </c>
      <c r="B5674" s="172">
        <v>29853.919605079518</v>
      </c>
      <c r="C5674">
        <f t="shared" si="89"/>
        <v>8</v>
      </c>
      <c r="D5674"/>
    </row>
    <row r="5675" spans="1:4" ht="16" x14ac:dyDescent="0.2">
      <c r="A5675" s="168">
        <v>42970.458333227718</v>
      </c>
      <c r="B5675" s="171">
        <v>30628.288849874214</v>
      </c>
      <c r="C5675">
        <f t="shared" si="89"/>
        <v>8</v>
      </c>
      <c r="D5675"/>
    </row>
    <row r="5676" spans="1:4" ht="16" x14ac:dyDescent="0.2">
      <c r="A5676" s="169">
        <v>42970.499999894382</v>
      </c>
      <c r="B5676" s="172">
        <v>31342.670653216763</v>
      </c>
      <c r="C5676">
        <f t="shared" si="89"/>
        <v>8</v>
      </c>
      <c r="D5676"/>
    </row>
    <row r="5677" spans="1:4" ht="16" x14ac:dyDescent="0.2">
      <c r="A5677" s="168">
        <v>42970.541666561046</v>
      </c>
      <c r="B5677" s="171">
        <v>32208.467827644607</v>
      </c>
      <c r="C5677">
        <f t="shared" si="89"/>
        <v>8</v>
      </c>
      <c r="D5677"/>
    </row>
    <row r="5678" spans="1:4" ht="16" x14ac:dyDescent="0.2">
      <c r="A5678" s="169">
        <v>42970.583333227711</v>
      </c>
      <c r="B5678" s="172">
        <v>33709.527042676164</v>
      </c>
      <c r="C5678">
        <f t="shared" si="89"/>
        <v>8</v>
      </c>
      <c r="D5678"/>
    </row>
    <row r="5679" spans="1:4" ht="16" x14ac:dyDescent="0.2">
      <c r="A5679" s="168">
        <v>42970.624999894375</v>
      </c>
      <c r="B5679" s="171">
        <v>35235.91079009074</v>
      </c>
      <c r="C5679">
        <f t="shared" si="89"/>
        <v>8</v>
      </c>
      <c r="D5679"/>
    </row>
    <row r="5680" spans="1:4" ht="16" x14ac:dyDescent="0.2">
      <c r="A5680" s="169">
        <v>42970.666666561039</v>
      </c>
      <c r="B5680" s="172">
        <v>36367.403602387873</v>
      </c>
      <c r="C5680">
        <f t="shared" si="89"/>
        <v>8</v>
      </c>
      <c r="D5680"/>
    </row>
    <row r="5681" spans="1:4" ht="16" x14ac:dyDescent="0.2">
      <c r="A5681" s="168">
        <v>42970.708333227703</v>
      </c>
      <c r="B5681" s="171">
        <v>37274.713231664398</v>
      </c>
      <c r="C5681">
        <f t="shared" si="89"/>
        <v>8</v>
      </c>
      <c r="D5681"/>
    </row>
    <row r="5682" spans="1:4" ht="16" x14ac:dyDescent="0.2">
      <c r="A5682" s="169">
        <v>42970.749999894368</v>
      </c>
      <c r="B5682" s="172">
        <v>37454.746535267877</v>
      </c>
      <c r="C5682">
        <f t="shared" ref="C5682:C5745" si="90">MONTH(A5682)</f>
        <v>8</v>
      </c>
      <c r="D5682"/>
    </row>
    <row r="5683" spans="1:4" ht="16" x14ac:dyDescent="0.2">
      <c r="A5683" s="168">
        <v>42970.791666561032</v>
      </c>
      <c r="B5683" s="171">
        <v>36796.104459886767</v>
      </c>
      <c r="C5683">
        <f t="shared" si="90"/>
        <v>8</v>
      </c>
      <c r="D5683"/>
    </row>
    <row r="5684" spans="1:4" ht="16" x14ac:dyDescent="0.2">
      <c r="A5684" s="169">
        <v>42970.833333227696</v>
      </c>
      <c r="B5684" s="172">
        <v>36039.366924866372</v>
      </c>
      <c r="C5684">
        <f t="shared" si="90"/>
        <v>8</v>
      </c>
      <c r="D5684"/>
    </row>
    <row r="5685" spans="1:4" ht="16" x14ac:dyDescent="0.2">
      <c r="A5685" s="168">
        <v>42970.87499989436</v>
      </c>
      <c r="B5685" s="171">
        <v>35512.039254716983</v>
      </c>
      <c r="C5685">
        <f t="shared" si="90"/>
        <v>8</v>
      </c>
      <c r="D5685"/>
    </row>
    <row r="5686" spans="1:4" ht="16" x14ac:dyDescent="0.2">
      <c r="A5686" s="169">
        <v>42970.916666561025</v>
      </c>
      <c r="B5686" s="172">
        <v>33299.666388284182</v>
      </c>
      <c r="C5686">
        <f t="shared" si="90"/>
        <v>8</v>
      </c>
      <c r="D5686"/>
    </row>
    <row r="5687" spans="1:4" ht="16" x14ac:dyDescent="0.2">
      <c r="A5687" s="168">
        <v>42970.958333227689</v>
      </c>
      <c r="B5687" s="171">
        <v>30202.486124425126</v>
      </c>
      <c r="C5687">
        <f t="shared" si="90"/>
        <v>8</v>
      </c>
      <c r="D5687"/>
    </row>
    <row r="5688" spans="1:4" ht="16" x14ac:dyDescent="0.2">
      <c r="A5688" s="169">
        <v>42970.999999894353</v>
      </c>
      <c r="B5688" s="172">
        <v>27420.394933057261</v>
      </c>
      <c r="C5688">
        <f t="shared" si="90"/>
        <v>8</v>
      </c>
      <c r="D5688"/>
    </row>
    <row r="5689" spans="1:4" ht="16" x14ac:dyDescent="0.2">
      <c r="A5689" s="168">
        <v>42971.041666561017</v>
      </c>
      <c r="B5689" s="171">
        <v>25543.007931781998</v>
      </c>
      <c r="C5689">
        <f t="shared" si="90"/>
        <v>8</v>
      </c>
      <c r="D5689"/>
    </row>
    <row r="5690" spans="1:4" ht="16" x14ac:dyDescent="0.2">
      <c r="A5690" s="169">
        <v>42971.083333227682</v>
      </c>
      <c r="B5690" s="172">
        <v>24191.076458361611</v>
      </c>
      <c r="C5690">
        <f t="shared" si="90"/>
        <v>8</v>
      </c>
      <c r="D5690"/>
    </row>
    <row r="5691" spans="1:4" ht="16" x14ac:dyDescent="0.2">
      <c r="A5691" s="168">
        <v>42971.124999894346</v>
      </c>
      <c r="B5691" s="171">
        <v>23321.083770265803</v>
      </c>
      <c r="C5691">
        <f t="shared" si="90"/>
        <v>8</v>
      </c>
      <c r="D5691"/>
    </row>
    <row r="5692" spans="1:4" ht="16" x14ac:dyDescent="0.2">
      <c r="A5692" s="169">
        <v>42971.16666656101</v>
      </c>
      <c r="B5692" s="172">
        <v>22964.541004130253</v>
      </c>
      <c r="C5692">
        <f t="shared" si="90"/>
        <v>8</v>
      </c>
      <c r="D5692"/>
    </row>
    <row r="5693" spans="1:4" ht="16" x14ac:dyDescent="0.2">
      <c r="A5693" s="168">
        <v>42971.208333227674</v>
      </c>
      <c r="B5693" s="171">
        <v>23286.643147022136</v>
      </c>
      <c r="C5693">
        <f t="shared" si="90"/>
        <v>8</v>
      </c>
      <c r="D5693"/>
    </row>
    <row r="5694" spans="1:4" ht="16" x14ac:dyDescent="0.2">
      <c r="A5694" s="169">
        <v>42971.249999894339</v>
      </c>
      <c r="B5694" s="172">
        <v>24625.313272119638</v>
      </c>
      <c r="C5694">
        <f t="shared" si="90"/>
        <v>8</v>
      </c>
      <c r="D5694"/>
    </row>
    <row r="5695" spans="1:4" ht="16" x14ac:dyDescent="0.2">
      <c r="A5695" s="168">
        <v>42971.291666561003</v>
      </c>
      <c r="B5695" s="171">
        <v>26597.435624006066</v>
      </c>
      <c r="C5695">
        <f t="shared" si="90"/>
        <v>8</v>
      </c>
      <c r="D5695"/>
    </row>
    <row r="5696" spans="1:4" ht="16" x14ac:dyDescent="0.2">
      <c r="A5696" s="169">
        <v>42971.333333227667</v>
      </c>
      <c r="B5696" s="172">
        <v>27883.383437208286</v>
      </c>
      <c r="C5696">
        <f t="shared" si="90"/>
        <v>8</v>
      </c>
      <c r="D5696"/>
    </row>
    <row r="5697" spans="1:4" ht="16" x14ac:dyDescent="0.2">
      <c r="A5697" s="168">
        <v>42971.374999894331</v>
      </c>
      <c r="B5697" s="171">
        <v>28697.35511298673</v>
      </c>
      <c r="C5697">
        <f t="shared" si="90"/>
        <v>8</v>
      </c>
      <c r="D5697"/>
    </row>
    <row r="5698" spans="1:4" ht="16" x14ac:dyDescent="0.2">
      <c r="A5698" s="169">
        <v>42971.416666560996</v>
      </c>
      <c r="B5698" s="172">
        <v>29345.615080473282</v>
      </c>
      <c r="C5698">
        <f t="shared" si="90"/>
        <v>8</v>
      </c>
      <c r="D5698"/>
    </row>
    <row r="5699" spans="1:4" ht="16" x14ac:dyDescent="0.2">
      <c r="A5699" s="168">
        <v>42971.45833322766</v>
      </c>
      <c r="B5699" s="171">
        <v>29883.498678816839</v>
      </c>
      <c r="C5699">
        <f t="shared" si="90"/>
        <v>8</v>
      </c>
      <c r="D5699"/>
    </row>
    <row r="5700" spans="1:4" ht="16" x14ac:dyDescent="0.2">
      <c r="A5700" s="169">
        <v>42971.499999894324</v>
      </c>
      <c r="B5700" s="172">
        <v>30437.086954316066</v>
      </c>
      <c r="C5700">
        <f t="shared" si="90"/>
        <v>8</v>
      </c>
      <c r="D5700"/>
    </row>
    <row r="5701" spans="1:4" ht="16" x14ac:dyDescent="0.2">
      <c r="A5701" s="168">
        <v>42971.541666560988</v>
      </c>
      <c r="B5701" s="171">
        <v>31253.332302767823</v>
      </c>
      <c r="C5701">
        <f t="shared" si="90"/>
        <v>8</v>
      </c>
      <c r="D5701"/>
    </row>
    <row r="5702" spans="1:4" ht="16" x14ac:dyDescent="0.2">
      <c r="A5702" s="169">
        <v>42971.583333227652</v>
      </c>
      <c r="B5702" s="172">
        <v>32756.567814223428</v>
      </c>
      <c r="C5702">
        <f t="shared" si="90"/>
        <v>8</v>
      </c>
      <c r="D5702"/>
    </row>
    <row r="5703" spans="1:4" ht="16" x14ac:dyDescent="0.2">
      <c r="A5703" s="168">
        <v>42971.624999894317</v>
      </c>
      <c r="B5703" s="171">
        <v>33831.369429190374</v>
      </c>
      <c r="C5703">
        <f t="shared" si="90"/>
        <v>8</v>
      </c>
      <c r="D5703"/>
    </row>
    <row r="5704" spans="1:4" ht="16" x14ac:dyDescent="0.2">
      <c r="A5704" s="169">
        <v>42971.666666560981</v>
      </c>
      <c r="B5704" s="172">
        <v>35000.717523061736</v>
      </c>
      <c r="C5704">
        <f t="shared" si="90"/>
        <v>8</v>
      </c>
      <c r="D5704"/>
    </row>
    <row r="5705" spans="1:4" ht="16" x14ac:dyDescent="0.2">
      <c r="A5705" s="168">
        <v>42971.708333227645</v>
      </c>
      <c r="B5705" s="171">
        <v>36011.623908041416</v>
      </c>
      <c r="C5705">
        <f t="shared" si="90"/>
        <v>8</v>
      </c>
      <c r="D5705"/>
    </row>
    <row r="5706" spans="1:4" ht="16" x14ac:dyDescent="0.2">
      <c r="A5706" s="169">
        <v>42971.749999894309</v>
      </c>
      <c r="B5706" s="172">
        <v>36255.513831022312</v>
      </c>
      <c r="C5706">
        <f t="shared" si="90"/>
        <v>8</v>
      </c>
      <c r="D5706"/>
    </row>
    <row r="5707" spans="1:4" ht="16" x14ac:dyDescent="0.2">
      <c r="A5707" s="168">
        <v>42971.791666560974</v>
      </c>
      <c r="B5707" s="171">
        <v>35633.682402505889</v>
      </c>
      <c r="C5707">
        <f t="shared" si="90"/>
        <v>8</v>
      </c>
      <c r="D5707"/>
    </row>
    <row r="5708" spans="1:4" ht="16" x14ac:dyDescent="0.2">
      <c r="A5708" s="169">
        <v>42971.833333227638</v>
      </c>
      <c r="B5708" s="172">
        <v>35190.171767402557</v>
      </c>
      <c r="C5708">
        <f t="shared" si="90"/>
        <v>8</v>
      </c>
      <c r="D5708"/>
    </row>
    <row r="5709" spans="1:4" ht="16" x14ac:dyDescent="0.2">
      <c r="A5709" s="168">
        <v>42971.874999894302</v>
      </c>
      <c r="B5709" s="171">
        <v>34837.368216444105</v>
      </c>
      <c r="C5709">
        <f t="shared" si="90"/>
        <v>8</v>
      </c>
      <c r="D5709"/>
    </row>
    <row r="5710" spans="1:4" ht="16" x14ac:dyDescent="0.2">
      <c r="A5710" s="169">
        <v>42971.916666560966</v>
      </c>
      <c r="B5710" s="172">
        <v>32867.699984926265</v>
      </c>
      <c r="C5710">
        <f t="shared" si="90"/>
        <v>8</v>
      </c>
      <c r="D5710"/>
    </row>
    <row r="5711" spans="1:4" ht="16" x14ac:dyDescent="0.2">
      <c r="A5711" s="168">
        <v>42971.958333227631</v>
      </c>
      <c r="B5711" s="171">
        <v>29979.653153648102</v>
      </c>
      <c r="C5711">
        <f t="shared" si="90"/>
        <v>8</v>
      </c>
      <c r="D5711"/>
    </row>
    <row r="5712" spans="1:4" ht="16" x14ac:dyDescent="0.2">
      <c r="A5712" s="169">
        <v>42971.999999894295</v>
      </c>
      <c r="B5712" s="172">
        <v>27385.415397874745</v>
      </c>
      <c r="C5712">
        <f t="shared" si="90"/>
        <v>8</v>
      </c>
      <c r="D5712"/>
    </row>
    <row r="5713" spans="1:4" ht="16" x14ac:dyDescent="0.2">
      <c r="A5713" s="168">
        <v>42972.041666560959</v>
      </c>
      <c r="B5713" s="171">
        <v>25457.876675376967</v>
      </c>
      <c r="C5713">
        <f t="shared" si="90"/>
        <v>8</v>
      </c>
      <c r="D5713"/>
    </row>
    <row r="5714" spans="1:4" ht="16" x14ac:dyDescent="0.2">
      <c r="A5714" s="169">
        <v>42972.083333227623</v>
      </c>
      <c r="B5714" s="172">
        <v>24231.540463715981</v>
      </c>
      <c r="C5714">
        <f t="shared" si="90"/>
        <v>8</v>
      </c>
      <c r="D5714"/>
    </row>
    <row r="5715" spans="1:4" ht="16" x14ac:dyDescent="0.2">
      <c r="A5715" s="168">
        <v>42972.124999894288</v>
      </c>
      <c r="B5715" s="171">
        <v>23353.392198787515</v>
      </c>
      <c r="C5715">
        <f t="shared" si="90"/>
        <v>8</v>
      </c>
      <c r="D5715"/>
    </row>
    <row r="5716" spans="1:4" ht="16" x14ac:dyDescent="0.2">
      <c r="A5716" s="169">
        <v>42972.166666560952</v>
      </c>
      <c r="B5716" s="172">
        <v>22948.330434209001</v>
      </c>
      <c r="C5716">
        <f t="shared" si="90"/>
        <v>8</v>
      </c>
      <c r="D5716"/>
    </row>
    <row r="5717" spans="1:4" ht="16" x14ac:dyDescent="0.2">
      <c r="A5717" s="168">
        <v>42972.208333227616</v>
      </c>
      <c r="B5717" s="171">
        <v>23231.466496745474</v>
      </c>
      <c r="C5717">
        <f t="shared" si="90"/>
        <v>8</v>
      </c>
      <c r="D5717"/>
    </row>
    <row r="5718" spans="1:4" ht="16" x14ac:dyDescent="0.2">
      <c r="A5718" s="169">
        <v>42972.24999989428</v>
      </c>
      <c r="B5718" s="172">
        <v>24497.087100474033</v>
      </c>
      <c r="C5718">
        <f t="shared" si="90"/>
        <v>8</v>
      </c>
      <c r="D5718"/>
    </row>
    <row r="5719" spans="1:4" ht="16" x14ac:dyDescent="0.2">
      <c r="A5719" s="168">
        <v>42972.291666560945</v>
      </c>
      <c r="B5719" s="171">
        <v>26407.238965312226</v>
      </c>
      <c r="C5719">
        <f t="shared" si="90"/>
        <v>8</v>
      </c>
      <c r="D5719"/>
    </row>
    <row r="5720" spans="1:4" ht="16" x14ac:dyDescent="0.2">
      <c r="A5720" s="169">
        <v>42972.333333227609</v>
      </c>
      <c r="B5720" s="172">
        <v>27747.627840189329</v>
      </c>
      <c r="C5720">
        <f t="shared" si="90"/>
        <v>8</v>
      </c>
      <c r="D5720"/>
    </row>
    <row r="5721" spans="1:4" ht="16" x14ac:dyDescent="0.2">
      <c r="A5721" s="168">
        <v>42972.374999894273</v>
      </c>
      <c r="B5721" s="171">
        <v>28642.856439883617</v>
      </c>
      <c r="C5721">
        <f t="shared" si="90"/>
        <v>8</v>
      </c>
      <c r="D5721"/>
    </row>
    <row r="5722" spans="1:4" ht="16" x14ac:dyDescent="0.2">
      <c r="A5722" s="169">
        <v>42972.416666560937</v>
      </c>
      <c r="B5722" s="172">
        <v>29349.401799458399</v>
      </c>
      <c r="C5722">
        <f t="shared" si="90"/>
        <v>8</v>
      </c>
      <c r="D5722"/>
    </row>
    <row r="5723" spans="1:4" ht="16" x14ac:dyDescent="0.2">
      <c r="A5723" s="168">
        <v>42972.458333227602</v>
      </c>
      <c r="B5723" s="171">
        <v>29875.005871280009</v>
      </c>
      <c r="C5723">
        <f t="shared" si="90"/>
        <v>8</v>
      </c>
      <c r="D5723"/>
    </row>
    <row r="5724" spans="1:4" ht="16" x14ac:dyDescent="0.2">
      <c r="A5724" s="169">
        <v>42972.499999894266</v>
      </c>
      <c r="B5724" s="172">
        <v>30703.771661373386</v>
      </c>
      <c r="C5724">
        <f t="shared" si="90"/>
        <v>8</v>
      </c>
      <c r="D5724"/>
    </row>
    <row r="5725" spans="1:4" ht="16" x14ac:dyDescent="0.2">
      <c r="A5725" s="168">
        <v>42972.54166656093</v>
      </c>
      <c r="B5725" s="171">
        <v>31541.120915054082</v>
      </c>
      <c r="C5725">
        <f t="shared" si="90"/>
        <v>8</v>
      </c>
      <c r="D5725"/>
    </row>
    <row r="5726" spans="1:4" ht="16" x14ac:dyDescent="0.2">
      <c r="A5726" s="169">
        <v>42972.583333227594</v>
      </c>
      <c r="B5726" s="172">
        <v>33015.573576707946</v>
      </c>
      <c r="C5726">
        <f t="shared" si="90"/>
        <v>8</v>
      </c>
      <c r="D5726"/>
    </row>
    <row r="5727" spans="1:4" ht="16" x14ac:dyDescent="0.2">
      <c r="A5727" s="168">
        <v>42972.624999894259</v>
      </c>
      <c r="B5727" s="171">
        <v>34597.294888753662</v>
      </c>
      <c r="C5727">
        <f t="shared" si="90"/>
        <v>8</v>
      </c>
      <c r="D5727"/>
    </row>
    <row r="5728" spans="1:4" ht="16" x14ac:dyDescent="0.2">
      <c r="A5728" s="169">
        <v>42972.666666560923</v>
      </c>
      <c r="B5728" s="172">
        <v>36158.429651365463</v>
      </c>
      <c r="C5728">
        <f t="shared" si="90"/>
        <v>8</v>
      </c>
      <c r="D5728"/>
    </row>
    <row r="5729" spans="1:4" ht="16" x14ac:dyDescent="0.2">
      <c r="A5729" s="168">
        <v>42972.708333227587</v>
      </c>
      <c r="B5729" s="171">
        <v>37434.831155229425</v>
      </c>
      <c r="C5729">
        <f t="shared" si="90"/>
        <v>8</v>
      </c>
      <c r="D5729"/>
    </row>
    <row r="5730" spans="1:4" ht="16" x14ac:dyDescent="0.2">
      <c r="A5730" s="169">
        <v>42972.749999894251</v>
      </c>
      <c r="B5730" s="172">
        <v>37836.411727639141</v>
      </c>
      <c r="C5730">
        <f t="shared" si="90"/>
        <v>8</v>
      </c>
      <c r="D5730"/>
    </row>
    <row r="5731" spans="1:4" ht="16" x14ac:dyDescent="0.2">
      <c r="A5731" s="168">
        <v>42972.791666560915</v>
      </c>
      <c r="B5731" s="171">
        <v>37091.892768595928</v>
      </c>
      <c r="C5731">
        <f t="shared" si="90"/>
        <v>8</v>
      </c>
      <c r="D5731"/>
    </row>
    <row r="5732" spans="1:4" ht="16" x14ac:dyDescent="0.2">
      <c r="A5732" s="169">
        <v>42972.83333322758</v>
      </c>
      <c r="B5732" s="172">
        <v>36230.589959970726</v>
      </c>
      <c r="C5732">
        <f t="shared" si="90"/>
        <v>8</v>
      </c>
      <c r="D5732"/>
    </row>
    <row r="5733" spans="1:4" ht="16" x14ac:dyDescent="0.2">
      <c r="A5733" s="168">
        <v>42972.874999894244</v>
      </c>
      <c r="B5733" s="171">
        <v>35506.856123077916</v>
      </c>
      <c r="C5733">
        <f t="shared" si="90"/>
        <v>8</v>
      </c>
      <c r="D5733"/>
    </row>
    <row r="5734" spans="1:4" ht="16" x14ac:dyDescent="0.2">
      <c r="A5734" s="169">
        <v>42972.916666560908</v>
      </c>
      <c r="B5734" s="172">
        <v>33579.507533035088</v>
      </c>
      <c r="C5734">
        <f t="shared" si="90"/>
        <v>8</v>
      </c>
      <c r="D5734"/>
    </row>
    <row r="5735" spans="1:4" ht="16" x14ac:dyDescent="0.2">
      <c r="A5735" s="168">
        <v>42972.958333227572</v>
      </c>
      <c r="B5735" s="171">
        <v>30942.499480910898</v>
      </c>
      <c r="C5735">
        <f t="shared" si="90"/>
        <v>8</v>
      </c>
      <c r="D5735"/>
    </row>
    <row r="5736" spans="1:4" ht="16" x14ac:dyDescent="0.2">
      <c r="A5736" s="169">
        <v>42972.999999894237</v>
      </c>
      <c r="B5736" s="172">
        <v>28348.955795220394</v>
      </c>
      <c r="C5736">
        <f t="shared" si="90"/>
        <v>8</v>
      </c>
      <c r="D5736"/>
    </row>
    <row r="5737" spans="1:4" ht="16" x14ac:dyDescent="0.2">
      <c r="A5737" s="168">
        <v>42973.041666560901</v>
      </c>
      <c r="B5737" s="171">
        <v>26254.700201023123</v>
      </c>
      <c r="C5737">
        <f t="shared" si="90"/>
        <v>8</v>
      </c>
      <c r="D5737"/>
    </row>
    <row r="5738" spans="1:4" ht="16" x14ac:dyDescent="0.2">
      <c r="A5738" s="169">
        <v>42973.083333227565</v>
      </c>
      <c r="B5738" s="172">
        <v>25061.028409898561</v>
      </c>
      <c r="C5738">
        <f t="shared" si="90"/>
        <v>8</v>
      </c>
      <c r="D5738"/>
    </row>
    <row r="5739" spans="1:4" ht="16" x14ac:dyDescent="0.2">
      <c r="A5739" s="168">
        <v>42973.124999894229</v>
      </c>
      <c r="B5739" s="171">
        <v>24081.142049222348</v>
      </c>
      <c r="C5739">
        <f t="shared" si="90"/>
        <v>8</v>
      </c>
      <c r="D5739"/>
    </row>
    <row r="5740" spans="1:4" ht="16" x14ac:dyDescent="0.2">
      <c r="A5740" s="169">
        <v>42973.166666560894</v>
      </c>
      <c r="B5740" s="172">
        <v>23438.932183878147</v>
      </c>
      <c r="C5740">
        <f t="shared" si="90"/>
        <v>8</v>
      </c>
      <c r="D5740"/>
    </row>
    <row r="5741" spans="1:4" ht="16" x14ac:dyDescent="0.2">
      <c r="A5741" s="168">
        <v>42973.208333227558</v>
      </c>
      <c r="B5741" s="171">
        <v>23294.399672216576</v>
      </c>
      <c r="C5741">
        <f t="shared" si="90"/>
        <v>8</v>
      </c>
      <c r="D5741"/>
    </row>
    <row r="5742" spans="1:4" ht="16" x14ac:dyDescent="0.2">
      <c r="A5742" s="169">
        <v>42973.249999894222</v>
      </c>
      <c r="B5742" s="172">
        <v>23590.055614711677</v>
      </c>
      <c r="C5742">
        <f t="shared" si="90"/>
        <v>8</v>
      </c>
      <c r="D5742"/>
    </row>
    <row r="5743" spans="1:4" ht="16" x14ac:dyDescent="0.2">
      <c r="A5743" s="168">
        <v>42973.291666560886</v>
      </c>
      <c r="B5743" s="171">
        <v>24192.014124508558</v>
      </c>
      <c r="C5743">
        <f t="shared" si="90"/>
        <v>8</v>
      </c>
      <c r="D5743"/>
    </row>
    <row r="5744" spans="1:4" ht="16" x14ac:dyDescent="0.2">
      <c r="A5744" s="169">
        <v>42973.333333227551</v>
      </c>
      <c r="B5744" s="172">
        <v>24872.863822059135</v>
      </c>
      <c r="C5744">
        <f t="shared" si="90"/>
        <v>8</v>
      </c>
      <c r="D5744"/>
    </row>
    <row r="5745" spans="1:4" ht="16" x14ac:dyDescent="0.2">
      <c r="A5745" s="168">
        <v>42973.374999894215</v>
      </c>
      <c r="B5745" s="171">
        <v>26063.021412864917</v>
      </c>
      <c r="C5745">
        <f t="shared" si="90"/>
        <v>8</v>
      </c>
      <c r="D5745"/>
    </row>
    <row r="5746" spans="1:4" ht="16" x14ac:dyDescent="0.2">
      <c r="A5746" s="169">
        <v>42973.416666560879</v>
      </c>
      <c r="B5746" s="172">
        <v>27473.189877595098</v>
      </c>
      <c r="C5746">
        <f t="shared" ref="C5746:C5809" si="91">MONTH(A5746)</f>
        <v>8</v>
      </c>
      <c r="D5746"/>
    </row>
    <row r="5747" spans="1:4" ht="16" x14ac:dyDescent="0.2">
      <c r="A5747" s="168">
        <v>42973.458333227543</v>
      </c>
      <c r="B5747" s="171">
        <v>28740.377890167932</v>
      </c>
      <c r="C5747">
        <f t="shared" si="91"/>
        <v>8</v>
      </c>
      <c r="D5747"/>
    </row>
    <row r="5748" spans="1:4" ht="16" x14ac:dyDescent="0.2">
      <c r="A5748" s="169">
        <v>42973.499999894208</v>
      </c>
      <c r="B5748" s="172">
        <v>30374.179791430863</v>
      </c>
      <c r="C5748">
        <f t="shared" si="91"/>
        <v>8</v>
      </c>
      <c r="D5748"/>
    </row>
    <row r="5749" spans="1:4" ht="16" x14ac:dyDescent="0.2">
      <c r="A5749" s="168">
        <v>42973.541666560872</v>
      </c>
      <c r="B5749" s="171">
        <v>32239.856565442267</v>
      </c>
      <c r="C5749">
        <f t="shared" si="91"/>
        <v>8</v>
      </c>
      <c r="D5749"/>
    </row>
    <row r="5750" spans="1:4" ht="16" x14ac:dyDescent="0.2">
      <c r="A5750" s="169">
        <v>42973.583333227536</v>
      </c>
      <c r="B5750" s="172">
        <v>34567.786216983746</v>
      </c>
      <c r="C5750">
        <f t="shared" si="91"/>
        <v>8</v>
      </c>
      <c r="D5750"/>
    </row>
    <row r="5751" spans="1:4" ht="16" x14ac:dyDescent="0.2">
      <c r="A5751" s="168">
        <v>42973.6249998942</v>
      </c>
      <c r="B5751" s="171">
        <v>36780.221098784423</v>
      </c>
      <c r="C5751">
        <f t="shared" si="91"/>
        <v>8</v>
      </c>
      <c r="D5751"/>
    </row>
    <row r="5752" spans="1:4" ht="16" x14ac:dyDescent="0.2">
      <c r="A5752" s="169">
        <v>42973.666666560865</v>
      </c>
      <c r="B5752" s="172">
        <v>38654.395068512247</v>
      </c>
      <c r="C5752">
        <f t="shared" si="91"/>
        <v>8</v>
      </c>
      <c r="D5752"/>
    </row>
    <row r="5753" spans="1:4" ht="16" x14ac:dyDescent="0.2">
      <c r="A5753" s="168">
        <v>42973.708333227529</v>
      </c>
      <c r="B5753" s="171">
        <v>40096.590642932621</v>
      </c>
      <c r="C5753">
        <f t="shared" si="91"/>
        <v>8</v>
      </c>
      <c r="D5753"/>
    </row>
    <row r="5754" spans="1:4" ht="16" x14ac:dyDescent="0.2">
      <c r="A5754" s="169">
        <v>42973.749999894193</v>
      </c>
      <c r="B5754" s="172">
        <v>40742.656148955342</v>
      </c>
      <c r="C5754">
        <f t="shared" si="91"/>
        <v>8</v>
      </c>
      <c r="D5754"/>
    </row>
    <row r="5755" spans="1:4" ht="16" x14ac:dyDescent="0.2">
      <c r="A5755" s="168">
        <v>42973.791666560857</v>
      </c>
      <c r="B5755" s="171">
        <v>40211.798678502957</v>
      </c>
      <c r="C5755">
        <f t="shared" si="91"/>
        <v>8</v>
      </c>
      <c r="D5755"/>
    </row>
    <row r="5756" spans="1:4" ht="16" x14ac:dyDescent="0.2">
      <c r="A5756" s="169">
        <v>42973.833333227522</v>
      </c>
      <c r="B5756" s="172">
        <v>38917.683243267638</v>
      </c>
      <c r="C5756">
        <f t="shared" si="91"/>
        <v>8</v>
      </c>
      <c r="D5756"/>
    </row>
    <row r="5757" spans="1:4" ht="16" x14ac:dyDescent="0.2">
      <c r="A5757" s="168">
        <v>42973.874999894186</v>
      </c>
      <c r="B5757" s="171">
        <v>37660.575009994689</v>
      </c>
      <c r="C5757">
        <f t="shared" si="91"/>
        <v>8</v>
      </c>
      <c r="D5757"/>
    </row>
    <row r="5758" spans="1:4" ht="16" x14ac:dyDescent="0.2">
      <c r="A5758" s="169">
        <v>42973.91666656085</v>
      </c>
      <c r="B5758" s="172">
        <v>35160.854194812113</v>
      </c>
      <c r="C5758">
        <f t="shared" si="91"/>
        <v>8</v>
      </c>
      <c r="D5758"/>
    </row>
    <row r="5759" spans="1:4" ht="16" x14ac:dyDescent="0.2">
      <c r="A5759" s="168">
        <v>42973.958333227514</v>
      </c>
      <c r="B5759" s="171">
        <v>32387.175952263045</v>
      </c>
      <c r="C5759">
        <f t="shared" si="91"/>
        <v>8</v>
      </c>
      <c r="D5759"/>
    </row>
    <row r="5760" spans="1:4" ht="16" x14ac:dyDescent="0.2">
      <c r="A5760" s="169">
        <v>42973.999999894178</v>
      </c>
      <c r="B5760" s="172">
        <v>29685.214984305054</v>
      </c>
      <c r="C5760">
        <f t="shared" si="91"/>
        <v>8</v>
      </c>
      <c r="D5760"/>
    </row>
    <row r="5761" spans="1:4" ht="16" x14ac:dyDescent="0.2">
      <c r="A5761" s="168">
        <v>42974.041666560843</v>
      </c>
      <c r="B5761" s="171">
        <v>27428.870223911876</v>
      </c>
      <c r="C5761">
        <f t="shared" si="91"/>
        <v>8</v>
      </c>
      <c r="D5761"/>
    </row>
    <row r="5762" spans="1:4" ht="16" x14ac:dyDescent="0.2">
      <c r="A5762" s="169">
        <v>42974.083333227507</v>
      </c>
      <c r="B5762" s="172">
        <v>25631.494513405967</v>
      </c>
      <c r="C5762">
        <f t="shared" si="91"/>
        <v>8</v>
      </c>
      <c r="D5762"/>
    </row>
    <row r="5763" spans="1:4" ht="16" x14ac:dyDescent="0.2">
      <c r="A5763" s="168">
        <v>42974.124999894171</v>
      </c>
      <c r="B5763" s="171">
        <v>24537.223814902431</v>
      </c>
      <c r="C5763">
        <f t="shared" si="91"/>
        <v>8</v>
      </c>
      <c r="D5763"/>
    </row>
    <row r="5764" spans="1:4" ht="16" x14ac:dyDescent="0.2">
      <c r="A5764" s="169">
        <v>42974.166666560835</v>
      </c>
      <c r="B5764" s="172">
        <v>23912.195045864581</v>
      </c>
      <c r="C5764">
        <f t="shared" si="91"/>
        <v>8</v>
      </c>
      <c r="D5764"/>
    </row>
    <row r="5765" spans="1:4" ht="16" x14ac:dyDescent="0.2">
      <c r="A5765" s="168">
        <v>42974.2083332275</v>
      </c>
      <c r="B5765" s="171">
        <v>23525.701187557239</v>
      </c>
      <c r="C5765">
        <f t="shared" si="91"/>
        <v>8</v>
      </c>
      <c r="D5765"/>
    </row>
    <row r="5766" spans="1:4" ht="16" x14ac:dyDescent="0.2">
      <c r="A5766" s="169">
        <v>42974.249999894164</v>
      </c>
      <c r="B5766" s="172">
        <v>23523.199475634014</v>
      </c>
      <c r="C5766">
        <f t="shared" si="91"/>
        <v>8</v>
      </c>
      <c r="D5766"/>
    </row>
    <row r="5767" spans="1:4" ht="16" x14ac:dyDescent="0.2">
      <c r="A5767" s="168">
        <v>42974.291666560828</v>
      </c>
      <c r="B5767" s="171">
        <v>23611.366577091103</v>
      </c>
      <c r="C5767">
        <f t="shared" si="91"/>
        <v>8</v>
      </c>
      <c r="D5767"/>
    </row>
    <row r="5768" spans="1:4" ht="16" x14ac:dyDescent="0.2">
      <c r="A5768" s="169">
        <v>42974.333333227492</v>
      </c>
      <c r="B5768" s="172">
        <v>24221.328721446593</v>
      </c>
      <c r="C5768">
        <f t="shared" si="91"/>
        <v>8</v>
      </c>
      <c r="D5768"/>
    </row>
    <row r="5769" spans="1:4" ht="16" x14ac:dyDescent="0.2">
      <c r="A5769" s="168">
        <v>42974.374999894157</v>
      </c>
      <c r="B5769" s="171">
        <v>25393.987964958531</v>
      </c>
      <c r="C5769">
        <f t="shared" si="91"/>
        <v>8</v>
      </c>
      <c r="D5769"/>
    </row>
    <row r="5770" spans="1:4" ht="16" x14ac:dyDescent="0.2">
      <c r="A5770" s="169">
        <v>42974.416666560821</v>
      </c>
      <c r="B5770" s="172">
        <v>26861.553823932838</v>
      </c>
      <c r="C5770">
        <f t="shared" si="91"/>
        <v>8</v>
      </c>
      <c r="D5770"/>
    </row>
    <row r="5771" spans="1:4" ht="16" x14ac:dyDescent="0.2">
      <c r="A5771" s="168">
        <v>42974.458333227485</v>
      </c>
      <c r="B5771" s="171">
        <v>28649.43107603458</v>
      </c>
      <c r="C5771">
        <f t="shared" si="91"/>
        <v>8</v>
      </c>
      <c r="D5771"/>
    </row>
    <row r="5772" spans="1:4" ht="16" x14ac:dyDescent="0.2">
      <c r="A5772" s="169">
        <v>42974.499999894149</v>
      </c>
      <c r="B5772" s="172">
        <v>30749.300817346739</v>
      </c>
      <c r="C5772">
        <f t="shared" si="91"/>
        <v>8</v>
      </c>
      <c r="D5772"/>
    </row>
    <row r="5773" spans="1:4" ht="16" x14ac:dyDescent="0.2">
      <c r="A5773" s="168">
        <v>42974.541666560814</v>
      </c>
      <c r="B5773" s="171">
        <v>32826.520913526692</v>
      </c>
      <c r="C5773">
        <f t="shared" si="91"/>
        <v>8</v>
      </c>
      <c r="D5773"/>
    </row>
    <row r="5774" spans="1:4" ht="16" x14ac:dyDescent="0.2">
      <c r="A5774" s="169">
        <v>42974.583333227478</v>
      </c>
      <c r="B5774" s="172">
        <v>35114.882875842086</v>
      </c>
      <c r="C5774">
        <f t="shared" si="91"/>
        <v>8</v>
      </c>
      <c r="D5774"/>
    </row>
    <row r="5775" spans="1:4" ht="16" x14ac:dyDescent="0.2">
      <c r="A5775" s="168">
        <v>42974.624999894142</v>
      </c>
      <c r="B5775" s="171">
        <v>37413.702800952691</v>
      </c>
      <c r="C5775">
        <f t="shared" si="91"/>
        <v>8</v>
      </c>
      <c r="D5775"/>
    </row>
    <row r="5776" spans="1:4" ht="16" x14ac:dyDescent="0.2">
      <c r="A5776" s="169">
        <v>42974.666666560806</v>
      </c>
      <c r="B5776" s="172">
        <v>39469.54320154235</v>
      </c>
      <c r="C5776">
        <f t="shared" si="91"/>
        <v>8</v>
      </c>
      <c r="D5776"/>
    </row>
    <row r="5777" spans="1:4" ht="16" x14ac:dyDescent="0.2">
      <c r="A5777" s="168">
        <v>42974.708333227471</v>
      </c>
      <c r="B5777" s="171">
        <v>41021.145957843873</v>
      </c>
      <c r="C5777">
        <f t="shared" si="91"/>
        <v>8</v>
      </c>
      <c r="D5777"/>
    </row>
    <row r="5778" spans="1:4" ht="16" x14ac:dyDescent="0.2">
      <c r="A5778" s="169">
        <v>42974.749999894135</v>
      </c>
      <c r="B5778" s="172">
        <v>41831.208461311791</v>
      </c>
      <c r="C5778">
        <f t="shared" si="91"/>
        <v>8</v>
      </c>
      <c r="D5778"/>
    </row>
    <row r="5779" spans="1:4" ht="16" x14ac:dyDescent="0.2">
      <c r="A5779" s="168">
        <v>42974.791666560799</v>
      </c>
      <c r="B5779" s="171">
        <v>41500.088436807164</v>
      </c>
      <c r="C5779">
        <f t="shared" si="91"/>
        <v>8</v>
      </c>
      <c r="D5779"/>
    </row>
    <row r="5780" spans="1:4" ht="16" x14ac:dyDescent="0.2">
      <c r="A5780" s="169">
        <v>42974.833333227463</v>
      </c>
      <c r="B5780" s="172">
        <v>40415.675680156615</v>
      </c>
      <c r="C5780">
        <f t="shared" si="91"/>
        <v>8</v>
      </c>
      <c r="D5780"/>
    </row>
    <row r="5781" spans="1:4" ht="16" x14ac:dyDescent="0.2">
      <c r="A5781" s="168">
        <v>42974.874999894128</v>
      </c>
      <c r="B5781" s="171">
        <v>39447.244068137174</v>
      </c>
      <c r="C5781">
        <f t="shared" si="91"/>
        <v>8</v>
      </c>
      <c r="D5781"/>
    </row>
    <row r="5782" spans="1:4" ht="16" x14ac:dyDescent="0.2">
      <c r="A5782" s="169">
        <v>42974.916666560792</v>
      </c>
      <c r="B5782" s="172">
        <v>36753.410318361275</v>
      </c>
      <c r="C5782">
        <f t="shared" si="91"/>
        <v>8</v>
      </c>
      <c r="D5782"/>
    </row>
    <row r="5783" spans="1:4" ht="16" x14ac:dyDescent="0.2">
      <c r="A5783" s="168">
        <v>42974.958333227456</v>
      </c>
      <c r="B5783" s="171">
        <v>33121.547110595122</v>
      </c>
      <c r="C5783">
        <f t="shared" si="91"/>
        <v>8</v>
      </c>
      <c r="D5783"/>
    </row>
    <row r="5784" spans="1:4" ht="16" x14ac:dyDescent="0.2">
      <c r="A5784" s="169">
        <v>42974.99999989412</v>
      </c>
      <c r="B5784" s="172">
        <v>29749.757441034126</v>
      </c>
      <c r="C5784">
        <f t="shared" si="91"/>
        <v>8</v>
      </c>
      <c r="D5784"/>
    </row>
    <row r="5785" spans="1:4" ht="16" x14ac:dyDescent="0.2">
      <c r="A5785" s="168">
        <v>42975.041666560785</v>
      </c>
      <c r="B5785" s="171">
        <v>27370.766197239573</v>
      </c>
      <c r="C5785">
        <f t="shared" si="91"/>
        <v>8</v>
      </c>
      <c r="D5785"/>
    </row>
    <row r="5786" spans="1:4" ht="16" x14ac:dyDescent="0.2">
      <c r="A5786" s="169">
        <v>42975.083333227449</v>
      </c>
      <c r="B5786" s="172">
        <v>25897.817259466225</v>
      </c>
      <c r="C5786">
        <f t="shared" si="91"/>
        <v>8</v>
      </c>
      <c r="D5786"/>
    </row>
    <row r="5787" spans="1:4" ht="16" x14ac:dyDescent="0.2">
      <c r="A5787" s="168">
        <v>42975.124999894113</v>
      </c>
      <c r="B5787" s="171">
        <v>25200.670073984744</v>
      </c>
      <c r="C5787">
        <f t="shared" si="91"/>
        <v>8</v>
      </c>
      <c r="D5787"/>
    </row>
    <row r="5788" spans="1:4" ht="16" x14ac:dyDescent="0.2">
      <c r="A5788" s="169">
        <v>42975.166666560777</v>
      </c>
      <c r="B5788" s="172">
        <v>24794.413788007547</v>
      </c>
      <c r="C5788">
        <f t="shared" si="91"/>
        <v>8</v>
      </c>
      <c r="D5788"/>
    </row>
    <row r="5789" spans="1:4" ht="16" x14ac:dyDescent="0.2">
      <c r="A5789" s="168">
        <v>42975.208333227441</v>
      </c>
      <c r="B5789" s="171">
        <v>24980.872405758601</v>
      </c>
      <c r="C5789">
        <f t="shared" si="91"/>
        <v>8</v>
      </c>
      <c r="D5789"/>
    </row>
    <row r="5790" spans="1:4" ht="16" x14ac:dyDescent="0.2">
      <c r="A5790" s="169">
        <v>42975.249999894106</v>
      </c>
      <c r="B5790" s="172">
        <v>25748.608025026686</v>
      </c>
      <c r="C5790">
        <f t="shared" si="91"/>
        <v>8</v>
      </c>
      <c r="D5790"/>
    </row>
    <row r="5791" spans="1:4" ht="16" x14ac:dyDescent="0.2">
      <c r="A5791" s="168">
        <v>42975.29166656077</v>
      </c>
      <c r="B5791" s="171">
        <v>27730.367968740968</v>
      </c>
      <c r="C5791">
        <f t="shared" si="91"/>
        <v>8</v>
      </c>
      <c r="D5791"/>
    </row>
    <row r="5792" spans="1:4" ht="16" x14ac:dyDescent="0.2">
      <c r="A5792" s="169">
        <v>42975.333333227434</v>
      </c>
      <c r="B5792" s="172">
        <v>29453.940431989497</v>
      </c>
      <c r="C5792">
        <f t="shared" si="91"/>
        <v>8</v>
      </c>
      <c r="D5792"/>
    </row>
    <row r="5793" spans="1:4" ht="16" x14ac:dyDescent="0.2">
      <c r="A5793" s="168">
        <v>42975.374999894098</v>
      </c>
      <c r="B5793" s="171">
        <v>31003.747648556448</v>
      </c>
      <c r="C5793">
        <f t="shared" si="91"/>
        <v>8</v>
      </c>
      <c r="D5793"/>
    </row>
    <row r="5794" spans="1:4" ht="16" x14ac:dyDescent="0.2">
      <c r="A5794" s="169">
        <v>42975.416666560763</v>
      </c>
      <c r="B5794" s="172">
        <v>32799.303350063827</v>
      </c>
      <c r="C5794">
        <f t="shared" si="91"/>
        <v>8</v>
      </c>
      <c r="D5794"/>
    </row>
    <row r="5795" spans="1:4" ht="16" x14ac:dyDescent="0.2">
      <c r="A5795" s="168">
        <v>42975.458333227427</v>
      </c>
      <c r="B5795" s="171">
        <v>34980.825878894742</v>
      </c>
      <c r="C5795">
        <f t="shared" si="91"/>
        <v>8</v>
      </c>
      <c r="D5795"/>
    </row>
    <row r="5796" spans="1:4" ht="16" x14ac:dyDescent="0.2">
      <c r="A5796" s="169">
        <v>42975.499999894091</v>
      </c>
      <c r="B5796" s="172">
        <v>37258.684356176309</v>
      </c>
      <c r="C5796">
        <f t="shared" si="91"/>
        <v>8</v>
      </c>
      <c r="D5796"/>
    </row>
    <row r="5797" spans="1:4" ht="16" x14ac:dyDescent="0.2">
      <c r="A5797" s="168">
        <v>42975.541666560755</v>
      </c>
      <c r="B5797" s="171">
        <v>39561.173657428539</v>
      </c>
      <c r="C5797">
        <f t="shared" si="91"/>
        <v>8</v>
      </c>
      <c r="D5797"/>
    </row>
    <row r="5798" spans="1:4" ht="16" x14ac:dyDescent="0.2">
      <c r="A5798" s="169">
        <v>42975.58333322742</v>
      </c>
      <c r="B5798" s="172">
        <v>42435.015113662004</v>
      </c>
      <c r="C5798">
        <f t="shared" si="91"/>
        <v>8</v>
      </c>
      <c r="D5798"/>
    </row>
    <row r="5799" spans="1:4" ht="16" x14ac:dyDescent="0.2">
      <c r="A5799" s="168">
        <v>42975.624999894084</v>
      </c>
      <c r="B5799" s="171">
        <v>44527.544347585557</v>
      </c>
      <c r="C5799">
        <f t="shared" si="91"/>
        <v>8</v>
      </c>
      <c r="D5799"/>
    </row>
    <row r="5800" spans="1:4" ht="16" x14ac:dyDescent="0.2">
      <c r="A5800" s="169">
        <v>42975.666666560748</v>
      </c>
      <c r="B5800" s="172">
        <v>46268.483868962161</v>
      </c>
      <c r="C5800">
        <f t="shared" si="91"/>
        <v>8</v>
      </c>
      <c r="D5800"/>
    </row>
    <row r="5801" spans="1:4" ht="16" x14ac:dyDescent="0.2">
      <c r="A5801" s="168">
        <v>42975.708333227412</v>
      </c>
      <c r="B5801" s="171">
        <v>47344.770801562001</v>
      </c>
      <c r="C5801">
        <f t="shared" si="91"/>
        <v>8</v>
      </c>
      <c r="D5801"/>
    </row>
    <row r="5802" spans="1:4" ht="16" x14ac:dyDescent="0.2">
      <c r="A5802" s="169">
        <v>42975.749999894077</v>
      </c>
      <c r="B5802" s="172">
        <v>47249.583561270912</v>
      </c>
      <c r="C5802">
        <f t="shared" si="91"/>
        <v>8</v>
      </c>
      <c r="D5802"/>
    </row>
    <row r="5803" spans="1:4" ht="16" x14ac:dyDescent="0.2">
      <c r="A5803" s="168">
        <v>42975.791666560741</v>
      </c>
      <c r="B5803" s="171">
        <v>46110.816622877632</v>
      </c>
      <c r="C5803">
        <f t="shared" si="91"/>
        <v>8</v>
      </c>
      <c r="D5803"/>
    </row>
    <row r="5804" spans="1:4" ht="16" x14ac:dyDescent="0.2">
      <c r="A5804" s="169">
        <v>42975.833333227405</v>
      </c>
      <c r="B5804" s="172">
        <v>44924.655065747138</v>
      </c>
      <c r="C5804">
        <f t="shared" si="91"/>
        <v>8</v>
      </c>
      <c r="D5804"/>
    </row>
    <row r="5805" spans="1:4" ht="16" x14ac:dyDescent="0.2">
      <c r="A5805" s="168">
        <v>42975.874999894069</v>
      </c>
      <c r="B5805" s="171">
        <v>43860.993816180693</v>
      </c>
      <c r="C5805">
        <f t="shared" si="91"/>
        <v>8</v>
      </c>
      <c r="D5805"/>
    </row>
    <row r="5806" spans="1:4" ht="16" x14ac:dyDescent="0.2">
      <c r="A5806" s="169">
        <v>42975.916666560734</v>
      </c>
      <c r="B5806" s="172">
        <v>40576.414933173939</v>
      </c>
      <c r="C5806">
        <f t="shared" si="91"/>
        <v>8</v>
      </c>
      <c r="D5806"/>
    </row>
    <row r="5807" spans="1:4" ht="16" x14ac:dyDescent="0.2">
      <c r="A5807" s="168">
        <v>42975.958333227398</v>
      </c>
      <c r="B5807" s="171">
        <v>36287.092703350485</v>
      </c>
      <c r="C5807">
        <f t="shared" si="91"/>
        <v>8</v>
      </c>
      <c r="D5807"/>
    </row>
    <row r="5808" spans="1:4" ht="16" x14ac:dyDescent="0.2">
      <c r="A5808" s="169">
        <v>42975.999999894062</v>
      </c>
      <c r="B5808" s="172">
        <v>32560.50964168493</v>
      </c>
      <c r="C5808">
        <f t="shared" si="91"/>
        <v>8</v>
      </c>
      <c r="D5808"/>
    </row>
    <row r="5809" spans="1:4" ht="16" x14ac:dyDescent="0.2">
      <c r="A5809" s="168">
        <v>42976.041666560726</v>
      </c>
      <c r="B5809" s="171">
        <v>30028.521524147349</v>
      </c>
      <c r="C5809">
        <f t="shared" si="91"/>
        <v>8</v>
      </c>
      <c r="D5809"/>
    </row>
    <row r="5810" spans="1:4" ht="16" x14ac:dyDescent="0.2">
      <c r="A5810" s="169">
        <v>42976.083333227391</v>
      </c>
      <c r="B5810" s="172">
        <v>28306.701154548369</v>
      </c>
      <c r="C5810">
        <f t="shared" ref="C5810:C5873" si="92">MONTH(A5810)</f>
        <v>8</v>
      </c>
      <c r="D5810"/>
    </row>
    <row r="5811" spans="1:4" ht="16" x14ac:dyDescent="0.2">
      <c r="A5811" s="168">
        <v>42976.124999894055</v>
      </c>
      <c r="B5811" s="171">
        <v>26995.807608609375</v>
      </c>
      <c r="C5811">
        <f t="shared" si="92"/>
        <v>8</v>
      </c>
      <c r="D5811"/>
    </row>
    <row r="5812" spans="1:4" ht="16" x14ac:dyDescent="0.2">
      <c r="A5812" s="169">
        <v>42976.166666560719</v>
      </c>
      <c r="B5812" s="172">
        <v>26327.730633731717</v>
      </c>
      <c r="C5812">
        <f t="shared" si="92"/>
        <v>8</v>
      </c>
      <c r="D5812"/>
    </row>
    <row r="5813" spans="1:4" ht="16" x14ac:dyDescent="0.2">
      <c r="A5813" s="168">
        <v>42976.208333227383</v>
      </c>
      <c r="B5813" s="171">
        <v>26357.860059685816</v>
      </c>
      <c r="C5813">
        <f t="shared" si="92"/>
        <v>8</v>
      </c>
      <c r="D5813"/>
    </row>
    <row r="5814" spans="1:4" ht="16" x14ac:dyDescent="0.2">
      <c r="A5814" s="169">
        <v>42976.249999894048</v>
      </c>
      <c r="B5814" s="172">
        <v>27499.515699401771</v>
      </c>
      <c r="C5814">
        <f t="shared" si="92"/>
        <v>8</v>
      </c>
      <c r="D5814"/>
    </row>
    <row r="5815" spans="1:4" ht="16" x14ac:dyDescent="0.2">
      <c r="A5815" s="168">
        <v>42976.291666560712</v>
      </c>
      <c r="B5815" s="171">
        <v>29109.687116173514</v>
      </c>
      <c r="C5815">
        <f t="shared" si="92"/>
        <v>8</v>
      </c>
      <c r="D5815"/>
    </row>
    <row r="5816" spans="1:4" ht="16" x14ac:dyDescent="0.2">
      <c r="A5816" s="169">
        <v>42976.333333227376</v>
      </c>
      <c r="B5816" s="172">
        <v>30683.875787802983</v>
      </c>
      <c r="C5816">
        <f t="shared" si="92"/>
        <v>8</v>
      </c>
      <c r="D5816"/>
    </row>
    <row r="5817" spans="1:4" ht="16" x14ac:dyDescent="0.2">
      <c r="A5817" s="168">
        <v>42976.37499989404</v>
      </c>
      <c r="B5817" s="171">
        <v>32567.264352094455</v>
      </c>
      <c r="C5817">
        <f t="shared" si="92"/>
        <v>8</v>
      </c>
      <c r="D5817"/>
    </row>
    <row r="5818" spans="1:4" ht="16" x14ac:dyDescent="0.2">
      <c r="A5818" s="169">
        <v>42976.416666560704</v>
      </c>
      <c r="B5818" s="172">
        <v>34141.182819730588</v>
      </c>
      <c r="C5818">
        <f t="shared" si="92"/>
        <v>8</v>
      </c>
      <c r="D5818"/>
    </row>
    <row r="5819" spans="1:4" ht="16" x14ac:dyDescent="0.2">
      <c r="A5819" s="168">
        <v>42976.458333227369</v>
      </c>
      <c r="B5819" s="171">
        <v>35795.411725117898</v>
      </c>
      <c r="C5819">
        <f t="shared" si="92"/>
        <v>8</v>
      </c>
      <c r="D5819"/>
    </row>
    <row r="5820" spans="1:4" ht="16" x14ac:dyDescent="0.2">
      <c r="A5820" s="169">
        <v>42976.499999894033</v>
      </c>
      <c r="B5820" s="172">
        <v>37785.918730864178</v>
      </c>
      <c r="C5820">
        <f t="shared" si="92"/>
        <v>8</v>
      </c>
      <c r="D5820"/>
    </row>
    <row r="5821" spans="1:4" ht="16" x14ac:dyDescent="0.2">
      <c r="A5821" s="168">
        <v>42976.541666560697</v>
      </c>
      <c r="B5821" s="171">
        <v>39946.126220165323</v>
      </c>
      <c r="C5821">
        <f t="shared" si="92"/>
        <v>8</v>
      </c>
      <c r="D5821"/>
    </row>
    <row r="5822" spans="1:4" ht="16" x14ac:dyDescent="0.2">
      <c r="A5822" s="169">
        <v>42976.583333227361</v>
      </c>
      <c r="B5822" s="172">
        <v>42408.041035415779</v>
      </c>
      <c r="C5822">
        <f t="shared" si="92"/>
        <v>8</v>
      </c>
      <c r="D5822"/>
    </row>
    <row r="5823" spans="1:4" ht="16" x14ac:dyDescent="0.2">
      <c r="A5823" s="168">
        <v>42976.624999894026</v>
      </c>
      <c r="B5823" s="171">
        <v>44084.908852676934</v>
      </c>
      <c r="C5823">
        <f t="shared" si="92"/>
        <v>8</v>
      </c>
      <c r="D5823"/>
    </row>
    <row r="5824" spans="1:4" ht="16" x14ac:dyDescent="0.2">
      <c r="A5824" s="169">
        <v>42976.66666656069</v>
      </c>
      <c r="B5824" s="172">
        <v>45727.80407525372</v>
      </c>
      <c r="C5824">
        <f t="shared" si="92"/>
        <v>8</v>
      </c>
      <c r="D5824"/>
    </row>
    <row r="5825" spans="1:4" ht="16" x14ac:dyDescent="0.2">
      <c r="A5825" s="168">
        <v>42976.708333227354</v>
      </c>
      <c r="B5825" s="171">
        <v>46821.050407469142</v>
      </c>
      <c r="C5825">
        <f t="shared" si="92"/>
        <v>8</v>
      </c>
      <c r="D5825"/>
    </row>
    <row r="5826" spans="1:4" ht="16" x14ac:dyDescent="0.2">
      <c r="A5826" s="169">
        <v>42976.749999894018</v>
      </c>
      <c r="B5826" s="172">
        <v>46967.662047075595</v>
      </c>
      <c r="C5826">
        <f t="shared" si="92"/>
        <v>8</v>
      </c>
      <c r="D5826"/>
    </row>
    <row r="5827" spans="1:4" ht="16" x14ac:dyDescent="0.2">
      <c r="A5827" s="168">
        <v>42976.791666560683</v>
      </c>
      <c r="B5827" s="171">
        <v>45974.676633498864</v>
      </c>
      <c r="C5827">
        <f t="shared" si="92"/>
        <v>8</v>
      </c>
      <c r="D5827"/>
    </row>
    <row r="5828" spans="1:4" ht="16" x14ac:dyDescent="0.2">
      <c r="A5828" s="169">
        <v>42976.833333227347</v>
      </c>
      <c r="B5828" s="172">
        <v>44757.139341801703</v>
      </c>
      <c r="C5828">
        <f t="shared" si="92"/>
        <v>8</v>
      </c>
      <c r="D5828"/>
    </row>
    <row r="5829" spans="1:4" ht="16" x14ac:dyDescent="0.2">
      <c r="A5829" s="168">
        <v>42976.874999894011</v>
      </c>
      <c r="B5829" s="171">
        <v>43394.124153182143</v>
      </c>
      <c r="C5829">
        <f t="shared" si="92"/>
        <v>8</v>
      </c>
      <c r="D5829"/>
    </row>
    <row r="5830" spans="1:4" ht="16" x14ac:dyDescent="0.2">
      <c r="A5830" s="169">
        <v>42976.916666560675</v>
      </c>
      <c r="B5830" s="172">
        <v>40202.797126183606</v>
      </c>
      <c r="C5830">
        <f t="shared" si="92"/>
        <v>8</v>
      </c>
      <c r="D5830"/>
    </row>
    <row r="5831" spans="1:4" ht="16" x14ac:dyDescent="0.2">
      <c r="A5831" s="168">
        <v>42976.95833322734</v>
      </c>
      <c r="B5831" s="171">
        <v>36056.468437596937</v>
      </c>
      <c r="C5831">
        <f t="shared" si="92"/>
        <v>8</v>
      </c>
      <c r="D5831"/>
    </row>
    <row r="5832" spans="1:4" ht="16" x14ac:dyDescent="0.2">
      <c r="A5832" s="169">
        <v>42976.999999894004</v>
      </c>
      <c r="B5832" s="172">
        <v>32334.398941150175</v>
      </c>
      <c r="C5832">
        <f t="shared" si="92"/>
        <v>8</v>
      </c>
      <c r="D5832"/>
    </row>
    <row r="5833" spans="1:4" ht="16" x14ac:dyDescent="0.2">
      <c r="A5833" s="168">
        <v>42977.041666560668</v>
      </c>
      <c r="B5833" s="171">
        <v>29613.920078725583</v>
      </c>
      <c r="C5833">
        <f t="shared" si="92"/>
        <v>8</v>
      </c>
      <c r="D5833"/>
    </row>
    <row r="5834" spans="1:4" ht="16" x14ac:dyDescent="0.2">
      <c r="A5834" s="169">
        <v>42977.083333227332</v>
      </c>
      <c r="B5834" s="172">
        <v>27787.096791669097</v>
      </c>
      <c r="C5834">
        <f t="shared" si="92"/>
        <v>8</v>
      </c>
      <c r="D5834"/>
    </row>
    <row r="5835" spans="1:4" ht="16" x14ac:dyDescent="0.2">
      <c r="A5835" s="168">
        <v>42977.124999893997</v>
      </c>
      <c r="B5835" s="171">
        <v>26544.959526718732</v>
      </c>
      <c r="C5835">
        <f t="shared" si="92"/>
        <v>8</v>
      </c>
      <c r="D5835"/>
    </row>
    <row r="5836" spans="1:4" ht="16" x14ac:dyDescent="0.2">
      <c r="A5836" s="169">
        <v>42977.166666560661</v>
      </c>
      <c r="B5836" s="172">
        <v>25872.297218315296</v>
      </c>
      <c r="C5836">
        <f t="shared" si="92"/>
        <v>8</v>
      </c>
      <c r="D5836"/>
    </row>
    <row r="5837" spans="1:4" ht="16" x14ac:dyDescent="0.2">
      <c r="A5837" s="168">
        <v>42977.208333227325</v>
      </c>
      <c r="B5837" s="171">
        <v>25888.672398970964</v>
      </c>
      <c r="C5837">
        <f t="shared" si="92"/>
        <v>8</v>
      </c>
      <c r="D5837"/>
    </row>
    <row r="5838" spans="1:4" ht="16" x14ac:dyDescent="0.2">
      <c r="A5838" s="169">
        <v>42977.249999893989</v>
      </c>
      <c r="B5838" s="172">
        <v>27014.791802223001</v>
      </c>
      <c r="C5838">
        <f t="shared" si="92"/>
        <v>8</v>
      </c>
      <c r="D5838"/>
    </row>
    <row r="5839" spans="1:4" ht="16" x14ac:dyDescent="0.2">
      <c r="A5839" s="168">
        <v>42977.291666560654</v>
      </c>
      <c r="B5839" s="171">
        <v>28956.678195173459</v>
      </c>
      <c r="C5839">
        <f t="shared" si="92"/>
        <v>8</v>
      </c>
      <c r="D5839"/>
    </row>
    <row r="5840" spans="1:4" ht="16" x14ac:dyDescent="0.2">
      <c r="A5840" s="169">
        <v>42977.333333227318</v>
      </c>
      <c r="B5840" s="172">
        <v>30499.116738894765</v>
      </c>
      <c r="C5840">
        <f t="shared" si="92"/>
        <v>8</v>
      </c>
      <c r="D5840"/>
    </row>
    <row r="5841" spans="1:4" ht="16" x14ac:dyDescent="0.2">
      <c r="A5841" s="168">
        <v>42977.374999893982</v>
      </c>
      <c r="B5841" s="171">
        <v>32038.363742007579</v>
      </c>
      <c r="C5841">
        <f t="shared" si="92"/>
        <v>8</v>
      </c>
      <c r="D5841"/>
    </row>
    <row r="5842" spans="1:4" ht="16" x14ac:dyDescent="0.2">
      <c r="A5842" s="169">
        <v>42977.416666560646</v>
      </c>
      <c r="B5842" s="172">
        <v>33653.674653697177</v>
      </c>
      <c r="C5842">
        <f t="shared" si="92"/>
        <v>8</v>
      </c>
      <c r="D5842"/>
    </row>
    <row r="5843" spans="1:4" ht="16" x14ac:dyDescent="0.2">
      <c r="A5843" s="168">
        <v>42977.458333227311</v>
      </c>
      <c r="B5843" s="171">
        <v>35821.815043794166</v>
      </c>
      <c r="C5843">
        <f t="shared" si="92"/>
        <v>8</v>
      </c>
      <c r="D5843"/>
    </row>
    <row r="5844" spans="1:4" ht="16" x14ac:dyDescent="0.2">
      <c r="A5844" s="169">
        <v>42977.499999893975</v>
      </c>
      <c r="B5844" s="172">
        <v>37694.09773178427</v>
      </c>
      <c r="C5844">
        <f t="shared" si="92"/>
        <v>8</v>
      </c>
      <c r="D5844"/>
    </row>
    <row r="5845" spans="1:4" ht="16" x14ac:dyDescent="0.2">
      <c r="A5845" s="168">
        <v>42977.541666560639</v>
      </c>
      <c r="B5845" s="171">
        <v>39336.911740571406</v>
      </c>
      <c r="C5845">
        <f t="shared" si="92"/>
        <v>8</v>
      </c>
      <c r="D5845"/>
    </row>
    <row r="5846" spans="1:4" ht="16" x14ac:dyDescent="0.2">
      <c r="A5846" s="169">
        <v>42977.583333227303</v>
      </c>
      <c r="B5846" s="172">
        <v>41544.127219767623</v>
      </c>
      <c r="C5846">
        <f t="shared" si="92"/>
        <v>8</v>
      </c>
      <c r="D5846"/>
    </row>
    <row r="5847" spans="1:4" ht="16" x14ac:dyDescent="0.2">
      <c r="A5847" s="168">
        <v>42977.624999893967</v>
      </c>
      <c r="B5847" s="171">
        <v>43344.557393080671</v>
      </c>
      <c r="C5847">
        <f t="shared" si="92"/>
        <v>8</v>
      </c>
      <c r="D5847"/>
    </row>
    <row r="5848" spans="1:4" ht="16" x14ac:dyDescent="0.2">
      <c r="A5848" s="169">
        <v>42977.666666560632</v>
      </c>
      <c r="B5848" s="172">
        <v>44992.104512464735</v>
      </c>
      <c r="C5848">
        <f t="shared" si="92"/>
        <v>8</v>
      </c>
      <c r="D5848"/>
    </row>
    <row r="5849" spans="1:4" ht="16" x14ac:dyDescent="0.2">
      <c r="A5849" s="168">
        <v>42977.708333227296</v>
      </c>
      <c r="B5849" s="171">
        <v>46062.088139159699</v>
      </c>
      <c r="C5849">
        <f t="shared" si="92"/>
        <v>8</v>
      </c>
      <c r="D5849"/>
    </row>
    <row r="5850" spans="1:4" ht="16" x14ac:dyDescent="0.2">
      <c r="A5850" s="169">
        <v>42977.74999989396</v>
      </c>
      <c r="B5850" s="172">
        <v>46235.137064683237</v>
      </c>
      <c r="C5850">
        <f t="shared" si="92"/>
        <v>8</v>
      </c>
      <c r="D5850"/>
    </row>
    <row r="5851" spans="1:4" ht="16" x14ac:dyDescent="0.2">
      <c r="A5851" s="168">
        <v>42977.791666560624</v>
      </c>
      <c r="B5851" s="171">
        <v>45328.789426595533</v>
      </c>
      <c r="C5851">
        <f t="shared" si="92"/>
        <v>8</v>
      </c>
      <c r="D5851"/>
    </row>
    <row r="5852" spans="1:4" ht="16" x14ac:dyDescent="0.2">
      <c r="A5852" s="169">
        <v>42977.833333227289</v>
      </c>
      <c r="B5852" s="172">
        <v>44198.919521915879</v>
      </c>
      <c r="C5852">
        <f t="shared" si="92"/>
        <v>8</v>
      </c>
      <c r="D5852"/>
    </row>
    <row r="5853" spans="1:4" ht="16" x14ac:dyDescent="0.2">
      <c r="A5853" s="168">
        <v>42977.874999893953</v>
      </c>
      <c r="B5853" s="171">
        <v>42920.834243239558</v>
      </c>
      <c r="C5853">
        <f t="shared" si="92"/>
        <v>8</v>
      </c>
      <c r="D5853"/>
    </row>
    <row r="5854" spans="1:4" ht="16" x14ac:dyDescent="0.2">
      <c r="A5854" s="169">
        <v>42977.916666560617</v>
      </c>
      <c r="B5854" s="172">
        <v>39934.464625481894</v>
      </c>
      <c r="C5854">
        <f t="shared" si="92"/>
        <v>8</v>
      </c>
      <c r="D5854"/>
    </row>
    <row r="5855" spans="1:4" ht="16" x14ac:dyDescent="0.2">
      <c r="A5855" s="168">
        <v>42977.958333227281</v>
      </c>
      <c r="B5855" s="171">
        <v>36039.444014580513</v>
      </c>
      <c r="C5855">
        <f t="shared" si="92"/>
        <v>8</v>
      </c>
      <c r="D5855"/>
    </row>
    <row r="5856" spans="1:4" ht="16" x14ac:dyDescent="0.2">
      <c r="A5856" s="169">
        <v>42977.999999893946</v>
      </c>
      <c r="B5856" s="172">
        <v>32621.757163503607</v>
      </c>
      <c r="C5856">
        <f t="shared" si="92"/>
        <v>8</v>
      </c>
      <c r="D5856"/>
    </row>
    <row r="5857" spans="1:4" ht="16" x14ac:dyDescent="0.2">
      <c r="A5857" s="168">
        <v>42978.04166656061</v>
      </c>
      <c r="B5857" s="171">
        <v>30094.750354028056</v>
      </c>
      <c r="C5857">
        <f t="shared" si="92"/>
        <v>8</v>
      </c>
      <c r="D5857"/>
    </row>
    <row r="5858" spans="1:4" ht="16" x14ac:dyDescent="0.2">
      <c r="A5858" s="169">
        <v>42978.083333227274</v>
      </c>
      <c r="B5858" s="172">
        <v>28294.432758478488</v>
      </c>
      <c r="C5858">
        <f t="shared" si="92"/>
        <v>8</v>
      </c>
      <c r="D5858"/>
    </row>
    <row r="5859" spans="1:4" ht="16" x14ac:dyDescent="0.2">
      <c r="A5859" s="168">
        <v>42978.124999893938</v>
      </c>
      <c r="B5859" s="171">
        <v>27061.622963592301</v>
      </c>
      <c r="C5859">
        <f t="shared" si="92"/>
        <v>8</v>
      </c>
      <c r="D5859"/>
    </row>
    <row r="5860" spans="1:4" ht="16" x14ac:dyDescent="0.2">
      <c r="A5860" s="169">
        <v>42978.166666560603</v>
      </c>
      <c r="B5860" s="172">
        <v>26320.025965756227</v>
      </c>
      <c r="C5860">
        <f t="shared" si="92"/>
        <v>8</v>
      </c>
      <c r="D5860"/>
    </row>
    <row r="5861" spans="1:4" ht="16" x14ac:dyDescent="0.2">
      <c r="A5861" s="168">
        <v>42978.208333227267</v>
      </c>
      <c r="B5861" s="171">
        <v>26383.648085972742</v>
      </c>
      <c r="C5861">
        <f t="shared" si="92"/>
        <v>8</v>
      </c>
      <c r="D5861"/>
    </row>
    <row r="5862" spans="1:4" ht="16" x14ac:dyDescent="0.2">
      <c r="A5862" s="169">
        <v>42978.249999893931</v>
      </c>
      <c r="B5862" s="172">
        <v>27527.206928645464</v>
      </c>
      <c r="C5862">
        <f t="shared" si="92"/>
        <v>8</v>
      </c>
      <c r="D5862"/>
    </row>
    <row r="5863" spans="1:4" ht="16" x14ac:dyDescent="0.2">
      <c r="A5863" s="168">
        <v>42978.291666560595</v>
      </c>
      <c r="B5863" s="171">
        <v>29591.987635408848</v>
      </c>
      <c r="C5863">
        <f t="shared" si="92"/>
        <v>8</v>
      </c>
      <c r="D5863"/>
    </row>
    <row r="5864" spans="1:4" ht="16" x14ac:dyDescent="0.2">
      <c r="A5864" s="169">
        <v>42978.33333322726</v>
      </c>
      <c r="B5864" s="172">
        <v>31061.489337773586</v>
      </c>
      <c r="C5864">
        <f t="shared" si="92"/>
        <v>8</v>
      </c>
      <c r="D5864"/>
    </row>
    <row r="5865" spans="1:4" ht="16" x14ac:dyDescent="0.2">
      <c r="A5865" s="168">
        <v>42978.374999893924</v>
      </c>
      <c r="B5865" s="171">
        <v>32781.624276566043</v>
      </c>
      <c r="C5865">
        <f t="shared" si="92"/>
        <v>8</v>
      </c>
      <c r="D5865"/>
    </row>
    <row r="5866" spans="1:4" ht="16" x14ac:dyDescent="0.2">
      <c r="A5866" s="169">
        <v>42978.416666560588</v>
      </c>
      <c r="B5866" s="172">
        <v>34862.843493343826</v>
      </c>
      <c r="C5866">
        <f t="shared" si="92"/>
        <v>8</v>
      </c>
      <c r="D5866"/>
    </row>
    <row r="5867" spans="1:4" ht="16" x14ac:dyDescent="0.2">
      <c r="A5867" s="168">
        <v>42978.458333227252</v>
      </c>
      <c r="B5867" s="171">
        <v>36719.236922209049</v>
      </c>
      <c r="C5867">
        <f t="shared" si="92"/>
        <v>8</v>
      </c>
      <c r="D5867"/>
    </row>
    <row r="5868" spans="1:4" ht="16" x14ac:dyDescent="0.2">
      <c r="A5868" s="169">
        <v>42978.499999893917</v>
      </c>
      <c r="B5868" s="172">
        <v>38612.533303458295</v>
      </c>
      <c r="C5868">
        <f t="shared" si="92"/>
        <v>8</v>
      </c>
      <c r="D5868"/>
    </row>
    <row r="5869" spans="1:4" ht="16" x14ac:dyDescent="0.2">
      <c r="A5869" s="168">
        <v>42978.541666560581</v>
      </c>
      <c r="B5869" s="171">
        <v>40792.685110864506</v>
      </c>
      <c r="C5869">
        <f t="shared" si="92"/>
        <v>8</v>
      </c>
      <c r="D5869"/>
    </row>
    <row r="5870" spans="1:4" ht="16" x14ac:dyDescent="0.2">
      <c r="A5870" s="169">
        <v>42978.583333227245</v>
      </c>
      <c r="B5870" s="172">
        <v>43002.900951706833</v>
      </c>
      <c r="C5870">
        <f t="shared" si="92"/>
        <v>8</v>
      </c>
      <c r="D5870"/>
    </row>
    <row r="5871" spans="1:4" ht="16" x14ac:dyDescent="0.2">
      <c r="A5871" s="168">
        <v>42978.624999893909</v>
      </c>
      <c r="B5871" s="171">
        <v>44769.510962381893</v>
      </c>
      <c r="C5871">
        <f t="shared" si="92"/>
        <v>8</v>
      </c>
      <c r="D5871"/>
    </row>
    <row r="5872" spans="1:4" ht="16" x14ac:dyDescent="0.2">
      <c r="A5872" s="169">
        <v>42978.666666560574</v>
      </c>
      <c r="B5872" s="172">
        <v>45979.349320275389</v>
      </c>
      <c r="C5872">
        <f t="shared" si="92"/>
        <v>8</v>
      </c>
      <c r="D5872"/>
    </row>
    <row r="5873" spans="1:4" ht="16" x14ac:dyDescent="0.2">
      <c r="A5873" s="168">
        <v>42978.708333227238</v>
      </c>
      <c r="B5873" s="171">
        <v>46485.450141497473</v>
      </c>
      <c r="C5873">
        <f t="shared" si="92"/>
        <v>8</v>
      </c>
      <c r="D5873"/>
    </row>
    <row r="5874" spans="1:4" ht="16" x14ac:dyDescent="0.2">
      <c r="A5874" s="169">
        <v>42978.749999893902</v>
      </c>
      <c r="B5874" s="172">
        <v>46333.507791260301</v>
      </c>
      <c r="C5874">
        <f t="shared" ref="C5874:C5937" si="93">MONTH(A5874)</f>
        <v>8</v>
      </c>
      <c r="D5874"/>
    </row>
    <row r="5875" spans="1:4" ht="16" x14ac:dyDescent="0.2">
      <c r="A5875" s="168">
        <v>42978.791666560566</v>
      </c>
      <c r="B5875" s="171">
        <v>45606.857808383684</v>
      </c>
      <c r="C5875">
        <f t="shared" si="93"/>
        <v>8</v>
      </c>
      <c r="D5875"/>
    </row>
    <row r="5876" spans="1:4" ht="16" x14ac:dyDescent="0.2">
      <c r="A5876" s="169">
        <v>42978.83333322723</v>
      </c>
      <c r="B5876" s="172">
        <v>45030.184435930038</v>
      </c>
      <c r="C5876">
        <f t="shared" si="93"/>
        <v>8</v>
      </c>
      <c r="D5876"/>
    </row>
    <row r="5877" spans="1:4" ht="16" x14ac:dyDescent="0.2">
      <c r="A5877" s="168">
        <v>42978.874999893895</v>
      </c>
      <c r="B5877" s="171">
        <v>43873.960002380409</v>
      </c>
      <c r="C5877">
        <f t="shared" si="93"/>
        <v>8</v>
      </c>
      <c r="D5877"/>
    </row>
    <row r="5878" spans="1:4" ht="16" x14ac:dyDescent="0.2">
      <c r="A5878" s="169">
        <v>42978.916666560559</v>
      </c>
      <c r="B5878" s="172">
        <v>41012.65154390307</v>
      </c>
      <c r="C5878">
        <f t="shared" si="93"/>
        <v>8</v>
      </c>
      <c r="D5878"/>
    </row>
    <row r="5879" spans="1:4" ht="16" x14ac:dyDescent="0.2">
      <c r="A5879" s="168">
        <v>42978.958333227223</v>
      </c>
      <c r="B5879" s="171">
        <v>36904.398022072215</v>
      </c>
      <c r="C5879">
        <f t="shared" si="93"/>
        <v>8</v>
      </c>
      <c r="D5879"/>
    </row>
    <row r="5880" spans="1:4" ht="16" x14ac:dyDescent="0.2">
      <c r="A5880" s="169">
        <v>42978.999999893887</v>
      </c>
      <c r="B5880" s="172">
        <v>33242.193317547564</v>
      </c>
      <c r="C5880">
        <f t="shared" si="93"/>
        <v>9</v>
      </c>
      <c r="D5880"/>
    </row>
    <row r="5881" spans="1:4" ht="16" x14ac:dyDescent="0.2">
      <c r="A5881" s="168">
        <v>42979.041666560552</v>
      </c>
      <c r="B5881" s="171">
        <v>30809.706702205316</v>
      </c>
      <c r="C5881">
        <f t="shared" si="93"/>
        <v>9</v>
      </c>
      <c r="D5881"/>
    </row>
    <row r="5882" spans="1:4" ht="16" x14ac:dyDescent="0.2">
      <c r="A5882" s="169">
        <v>42979.083333227216</v>
      </c>
      <c r="B5882" s="172">
        <v>29003.057067501828</v>
      </c>
      <c r="C5882">
        <f t="shared" si="93"/>
        <v>9</v>
      </c>
      <c r="D5882"/>
    </row>
    <row r="5883" spans="1:4" ht="16" x14ac:dyDescent="0.2">
      <c r="A5883" s="168">
        <v>42979.12499989388</v>
      </c>
      <c r="B5883" s="171">
        <v>27689.27003301671</v>
      </c>
      <c r="C5883">
        <f t="shared" si="93"/>
        <v>9</v>
      </c>
      <c r="D5883"/>
    </row>
    <row r="5884" spans="1:4" ht="16" x14ac:dyDescent="0.2">
      <c r="A5884" s="169">
        <v>42979.166666560544</v>
      </c>
      <c r="B5884" s="172">
        <v>27318.834802389436</v>
      </c>
      <c r="C5884">
        <f t="shared" si="93"/>
        <v>9</v>
      </c>
      <c r="D5884"/>
    </row>
    <row r="5885" spans="1:4" ht="16" x14ac:dyDescent="0.2">
      <c r="A5885" s="168">
        <v>42979.208333227209</v>
      </c>
      <c r="B5885" s="171">
        <v>27484.739080830226</v>
      </c>
      <c r="C5885">
        <f t="shared" si="93"/>
        <v>9</v>
      </c>
      <c r="D5885"/>
    </row>
    <row r="5886" spans="1:4" ht="16" x14ac:dyDescent="0.2">
      <c r="A5886" s="169">
        <v>42979.249999893873</v>
      </c>
      <c r="B5886" s="172">
        <v>28489.728279630312</v>
      </c>
      <c r="C5886">
        <f t="shared" si="93"/>
        <v>9</v>
      </c>
      <c r="D5886"/>
    </row>
    <row r="5887" spans="1:4" ht="16" x14ac:dyDescent="0.2">
      <c r="A5887" s="168">
        <v>42979.291666560537</v>
      </c>
      <c r="B5887" s="171">
        <v>30277.845852614675</v>
      </c>
      <c r="C5887">
        <f t="shared" si="93"/>
        <v>9</v>
      </c>
      <c r="D5887"/>
    </row>
    <row r="5888" spans="1:4" ht="16" x14ac:dyDescent="0.2">
      <c r="A5888" s="169">
        <v>42979.333333227201</v>
      </c>
      <c r="B5888" s="172">
        <v>32288.27036532465</v>
      </c>
      <c r="C5888">
        <f t="shared" si="93"/>
        <v>9</v>
      </c>
      <c r="D5888"/>
    </row>
    <row r="5889" spans="1:4" ht="16" x14ac:dyDescent="0.2">
      <c r="A5889" s="168">
        <v>42979.374999893866</v>
      </c>
      <c r="B5889" s="171">
        <v>34203.69935836552</v>
      </c>
      <c r="C5889">
        <f t="shared" si="93"/>
        <v>9</v>
      </c>
      <c r="D5889"/>
    </row>
    <row r="5890" spans="1:4" ht="16" x14ac:dyDescent="0.2">
      <c r="A5890" s="169">
        <v>42979.41666656053</v>
      </c>
      <c r="B5890" s="172">
        <v>36546.959782264865</v>
      </c>
      <c r="C5890">
        <f t="shared" si="93"/>
        <v>9</v>
      </c>
      <c r="D5890"/>
    </row>
    <row r="5891" spans="1:4" ht="16" x14ac:dyDescent="0.2">
      <c r="A5891" s="168">
        <v>42979.458333227194</v>
      </c>
      <c r="B5891" s="171">
        <v>38903.429431029406</v>
      </c>
      <c r="C5891">
        <f t="shared" si="93"/>
        <v>9</v>
      </c>
      <c r="D5891"/>
    </row>
    <row r="5892" spans="1:4" ht="16" x14ac:dyDescent="0.2">
      <c r="A5892" s="169">
        <v>42979.499999893858</v>
      </c>
      <c r="B5892" s="172">
        <v>41417.91586493545</v>
      </c>
      <c r="C5892">
        <f t="shared" si="93"/>
        <v>9</v>
      </c>
      <c r="D5892"/>
    </row>
    <row r="5893" spans="1:4" ht="16" x14ac:dyDescent="0.2">
      <c r="A5893" s="168">
        <v>42979.541666560523</v>
      </c>
      <c r="B5893" s="171">
        <v>43735.94124181044</v>
      </c>
      <c r="C5893">
        <f t="shared" si="93"/>
        <v>9</v>
      </c>
      <c r="D5893"/>
    </row>
    <row r="5894" spans="1:4" ht="16" x14ac:dyDescent="0.2">
      <c r="A5894" s="169">
        <v>42979.583333227187</v>
      </c>
      <c r="B5894" s="172">
        <v>46176.792986336266</v>
      </c>
      <c r="C5894">
        <f t="shared" si="93"/>
        <v>9</v>
      </c>
      <c r="D5894"/>
    </row>
    <row r="5895" spans="1:4" ht="16" x14ac:dyDescent="0.2">
      <c r="A5895" s="168">
        <v>42979.624999893851</v>
      </c>
      <c r="B5895" s="171">
        <v>48145.870658071522</v>
      </c>
      <c r="C5895">
        <f t="shared" si="93"/>
        <v>9</v>
      </c>
      <c r="D5895"/>
    </row>
    <row r="5896" spans="1:4" ht="16" x14ac:dyDescent="0.2">
      <c r="A5896" s="169">
        <v>42979.666666560515</v>
      </c>
      <c r="B5896" s="172">
        <v>49627.390848393326</v>
      </c>
      <c r="C5896">
        <f t="shared" si="93"/>
        <v>9</v>
      </c>
      <c r="D5896"/>
    </row>
    <row r="5897" spans="1:4" ht="16" x14ac:dyDescent="0.2">
      <c r="A5897" s="168">
        <v>42979.70833322718</v>
      </c>
      <c r="B5897" s="171">
        <v>49900.026436483415</v>
      </c>
      <c r="C5897">
        <f t="shared" si="93"/>
        <v>9</v>
      </c>
      <c r="D5897"/>
    </row>
    <row r="5898" spans="1:4" ht="16" x14ac:dyDescent="0.2">
      <c r="A5898" s="169">
        <v>42979.749999893844</v>
      </c>
      <c r="B5898" s="172">
        <v>49649.004768353931</v>
      </c>
      <c r="C5898">
        <f t="shared" si="93"/>
        <v>9</v>
      </c>
      <c r="D5898"/>
    </row>
    <row r="5899" spans="1:4" ht="16" x14ac:dyDescent="0.2">
      <c r="A5899" s="168">
        <v>42979.791666560508</v>
      </c>
      <c r="B5899" s="171">
        <v>48255.729330975264</v>
      </c>
      <c r="C5899">
        <f t="shared" si="93"/>
        <v>9</v>
      </c>
      <c r="D5899"/>
    </row>
    <row r="5900" spans="1:4" ht="16" x14ac:dyDescent="0.2">
      <c r="A5900" s="169">
        <v>42979.833333227172</v>
      </c>
      <c r="B5900" s="172">
        <v>46980.376297359646</v>
      </c>
      <c r="C5900">
        <f t="shared" si="93"/>
        <v>9</v>
      </c>
      <c r="D5900"/>
    </row>
    <row r="5901" spans="1:4" ht="16" x14ac:dyDescent="0.2">
      <c r="A5901" s="168">
        <v>42979.874999893837</v>
      </c>
      <c r="B5901" s="171">
        <v>45717.321889617175</v>
      </c>
      <c r="C5901">
        <f t="shared" si="93"/>
        <v>9</v>
      </c>
      <c r="D5901"/>
    </row>
    <row r="5902" spans="1:4" ht="16" x14ac:dyDescent="0.2">
      <c r="A5902" s="169">
        <v>42979.916666560501</v>
      </c>
      <c r="B5902" s="172">
        <v>43372.431710263758</v>
      </c>
      <c r="C5902">
        <f t="shared" si="93"/>
        <v>9</v>
      </c>
      <c r="D5902"/>
    </row>
    <row r="5903" spans="1:4" ht="16" x14ac:dyDescent="0.2">
      <c r="A5903" s="168">
        <v>42979.958333227165</v>
      </c>
      <c r="B5903" s="171">
        <v>39681.030655746523</v>
      </c>
      <c r="C5903">
        <f t="shared" si="93"/>
        <v>9</v>
      </c>
      <c r="D5903"/>
    </row>
    <row r="5904" spans="1:4" ht="16" x14ac:dyDescent="0.2">
      <c r="A5904" s="169">
        <v>42979.999999893829</v>
      </c>
      <c r="B5904" s="172">
        <v>36065.984947525911</v>
      </c>
      <c r="C5904">
        <f t="shared" si="93"/>
        <v>9</v>
      </c>
      <c r="D5904"/>
    </row>
    <row r="5905" spans="1:4" ht="16" x14ac:dyDescent="0.2">
      <c r="A5905" s="168">
        <v>42980.041666560493</v>
      </c>
      <c r="B5905" s="171">
        <v>32984.191549005111</v>
      </c>
      <c r="C5905">
        <f t="shared" si="93"/>
        <v>9</v>
      </c>
      <c r="D5905"/>
    </row>
    <row r="5906" spans="1:4" ht="16" x14ac:dyDescent="0.2">
      <c r="A5906" s="169">
        <v>42980.083333227158</v>
      </c>
      <c r="B5906" s="172">
        <v>30978.892624508389</v>
      </c>
      <c r="C5906">
        <f t="shared" si="93"/>
        <v>9</v>
      </c>
      <c r="D5906"/>
    </row>
    <row r="5907" spans="1:4" ht="16" x14ac:dyDescent="0.2">
      <c r="A5907" s="168">
        <v>42980.124999893822</v>
      </c>
      <c r="B5907" s="171">
        <v>29550.336320729348</v>
      </c>
      <c r="C5907">
        <f t="shared" si="93"/>
        <v>9</v>
      </c>
      <c r="D5907"/>
    </row>
    <row r="5908" spans="1:4" ht="16" x14ac:dyDescent="0.2">
      <c r="A5908" s="169">
        <v>42980.166666560486</v>
      </c>
      <c r="B5908" s="172">
        <v>28540.612805850033</v>
      </c>
      <c r="C5908">
        <f t="shared" si="93"/>
        <v>9</v>
      </c>
      <c r="D5908"/>
    </row>
    <row r="5909" spans="1:4" ht="16" x14ac:dyDescent="0.2">
      <c r="A5909" s="168">
        <v>42980.20833322715</v>
      </c>
      <c r="B5909" s="171">
        <v>27903.336298429742</v>
      </c>
      <c r="C5909">
        <f t="shared" si="93"/>
        <v>9</v>
      </c>
      <c r="D5909"/>
    </row>
    <row r="5910" spans="1:4" ht="16" x14ac:dyDescent="0.2">
      <c r="A5910" s="169">
        <v>42980.249999893815</v>
      </c>
      <c r="B5910" s="172">
        <v>27625.859612924276</v>
      </c>
      <c r="C5910">
        <f t="shared" si="93"/>
        <v>9</v>
      </c>
      <c r="D5910"/>
    </row>
    <row r="5911" spans="1:4" ht="16" x14ac:dyDescent="0.2">
      <c r="A5911" s="168">
        <v>42980.291666560479</v>
      </c>
      <c r="B5911" s="171">
        <v>27891.078012842991</v>
      </c>
      <c r="C5911">
        <f t="shared" si="93"/>
        <v>9</v>
      </c>
      <c r="D5911"/>
    </row>
    <row r="5912" spans="1:4" ht="16" x14ac:dyDescent="0.2">
      <c r="A5912" s="169">
        <v>42980.333333227143</v>
      </c>
      <c r="B5912" s="172">
        <v>28891.692416113194</v>
      </c>
      <c r="C5912">
        <f t="shared" si="93"/>
        <v>9</v>
      </c>
      <c r="D5912"/>
    </row>
    <row r="5913" spans="1:4" ht="16" x14ac:dyDescent="0.2">
      <c r="A5913" s="168">
        <v>42980.374999893807</v>
      </c>
      <c r="B5913" s="171">
        <v>31026.076714469931</v>
      </c>
      <c r="C5913">
        <f t="shared" si="93"/>
        <v>9</v>
      </c>
      <c r="D5913"/>
    </row>
    <row r="5914" spans="1:4" ht="16" x14ac:dyDescent="0.2">
      <c r="A5914" s="169">
        <v>42980.416666560472</v>
      </c>
      <c r="B5914" s="172">
        <v>33496.798971258708</v>
      </c>
      <c r="C5914">
        <f t="shared" si="93"/>
        <v>9</v>
      </c>
      <c r="D5914"/>
    </row>
    <row r="5915" spans="1:4" ht="16" x14ac:dyDescent="0.2">
      <c r="A5915" s="168">
        <v>42980.458333227136</v>
      </c>
      <c r="B5915" s="171">
        <v>35989.98271029954</v>
      </c>
      <c r="C5915">
        <f t="shared" si="93"/>
        <v>9</v>
      </c>
      <c r="D5915"/>
    </row>
    <row r="5916" spans="1:4" ht="16" x14ac:dyDescent="0.2">
      <c r="A5916" s="169">
        <v>42980.4999998938</v>
      </c>
      <c r="B5916" s="172">
        <v>38335.849256219437</v>
      </c>
      <c r="C5916">
        <f t="shared" si="93"/>
        <v>9</v>
      </c>
      <c r="D5916"/>
    </row>
    <row r="5917" spans="1:4" ht="16" x14ac:dyDescent="0.2">
      <c r="A5917" s="168">
        <v>42980.541666560464</v>
      </c>
      <c r="B5917" s="171">
        <v>40883.392147963772</v>
      </c>
      <c r="C5917">
        <f t="shared" si="93"/>
        <v>9</v>
      </c>
      <c r="D5917"/>
    </row>
    <row r="5918" spans="1:4" ht="16" x14ac:dyDescent="0.2">
      <c r="A5918" s="169">
        <v>42980.583333227129</v>
      </c>
      <c r="B5918" s="172">
        <v>43212.106594151228</v>
      </c>
      <c r="C5918">
        <f t="shared" si="93"/>
        <v>9</v>
      </c>
      <c r="D5918"/>
    </row>
    <row r="5919" spans="1:4" ht="16" x14ac:dyDescent="0.2">
      <c r="A5919" s="168">
        <v>42980.624999893793</v>
      </c>
      <c r="B5919" s="171">
        <v>45032.924426753176</v>
      </c>
      <c r="C5919">
        <f t="shared" si="93"/>
        <v>9</v>
      </c>
      <c r="D5919"/>
    </row>
    <row r="5920" spans="1:4" ht="16" x14ac:dyDescent="0.2">
      <c r="A5920" s="169">
        <v>42980.666666560457</v>
      </c>
      <c r="B5920" s="172">
        <v>46339.903488370612</v>
      </c>
      <c r="C5920">
        <f t="shared" si="93"/>
        <v>9</v>
      </c>
      <c r="D5920"/>
    </row>
    <row r="5921" spans="1:4" ht="16" x14ac:dyDescent="0.2">
      <c r="A5921" s="168">
        <v>42980.708333227121</v>
      </c>
      <c r="B5921" s="171">
        <v>47289.382843809573</v>
      </c>
      <c r="C5921">
        <f t="shared" si="93"/>
        <v>9</v>
      </c>
      <c r="D5921"/>
    </row>
    <row r="5922" spans="1:4" ht="16" x14ac:dyDescent="0.2">
      <c r="A5922" s="169">
        <v>42980.749999893786</v>
      </c>
      <c r="B5922" s="172">
        <v>47283.851485982435</v>
      </c>
      <c r="C5922">
        <f t="shared" si="93"/>
        <v>9</v>
      </c>
      <c r="D5922"/>
    </row>
    <row r="5923" spans="1:4" ht="16" x14ac:dyDescent="0.2">
      <c r="A5923" s="168">
        <v>42980.79166656045</v>
      </c>
      <c r="B5923" s="171">
        <v>46499.49984259763</v>
      </c>
      <c r="C5923">
        <f t="shared" si="93"/>
        <v>9</v>
      </c>
      <c r="D5923"/>
    </row>
    <row r="5924" spans="1:4" ht="16" x14ac:dyDescent="0.2">
      <c r="A5924" s="169">
        <v>42980.833333227114</v>
      </c>
      <c r="B5924" s="172">
        <v>45613.828313994934</v>
      </c>
      <c r="C5924">
        <f t="shared" si="93"/>
        <v>9</v>
      </c>
      <c r="D5924"/>
    </row>
    <row r="5925" spans="1:4" ht="16" x14ac:dyDescent="0.2">
      <c r="A5925" s="168">
        <v>42980.874999893778</v>
      </c>
      <c r="B5925" s="171">
        <v>44466.45433952169</v>
      </c>
      <c r="C5925">
        <f t="shared" si="93"/>
        <v>9</v>
      </c>
      <c r="D5925"/>
    </row>
    <row r="5926" spans="1:4" ht="16" x14ac:dyDescent="0.2">
      <c r="A5926" s="169">
        <v>42980.916666560443</v>
      </c>
      <c r="B5926" s="172">
        <v>42068.617028054497</v>
      </c>
      <c r="C5926">
        <f t="shared" si="93"/>
        <v>9</v>
      </c>
      <c r="D5926"/>
    </row>
    <row r="5927" spans="1:4" ht="16" x14ac:dyDescent="0.2">
      <c r="A5927" s="168">
        <v>42980.958333227107</v>
      </c>
      <c r="B5927" s="171">
        <v>38932.427742124848</v>
      </c>
      <c r="C5927">
        <f t="shared" si="93"/>
        <v>9</v>
      </c>
      <c r="D5927"/>
    </row>
    <row r="5928" spans="1:4" ht="16" x14ac:dyDescent="0.2">
      <c r="A5928" s="169">
        <v>42980.999999893771</v>
      </c>
      <c r="B5928" s="172">
        <v>36029.517124776525</v>
      </c>
      <c r="C5928">
        <f t="shared" si="93"/>
        <v>9</v>
      </c>
      <c r="D5928"/>
    </row>
    <row r="5929" spans="1:4" ht="16" x14ac:dyDescent="0.2">
      <c r="A5929" s="168">
        <v>42981.041666560435</v>
      </c>
      <c r="B5929" s="171">
        <v>33582.262606267075</v>
      </c>
      <c r="C5929">
        <f t="shared" si="93"/>
        <v>9</v>
      </c>
      <c r="D5929"/>
    </row>
    <row r="5930" spans="1:4" ht="16" x14ac:dyDescent="0.2">
      <c r="A5930" s="169">
        <v>42981.0833332271</v>
      </c>
      <c r="B5930" s="172">
        <v>31634.715807865876</v>
      </c>
      <c r="C5930">
        <f t="shared" si="93"/>
        <v>9</v>
      </c>
      <c r="D5930"/>
    </row>
    <row r="5931" spans="1:4" ht="16" x14ac:dyDescent="0.2">
      <c r="A5931" s="168">
        <v>42981.124999893764</v>
      </c>
      <c r="B5931" s="171">
        <v>30149.238345521986</v>
      </c>
      <c r="C5931">
        <f t="shared" si="93"/>
        <v>9</v>
      </c>
      <c r="D5931"/>
    </row>
    <row r="5932" spans="1:4" ht="16" x14ac:dyDescent="0.2">
      <c r="A5932" s="169">
        <v>42981.166666560428</v>
      </c>
      <c r="B5932" s="172">
        <v>29146.2816979296</v>
      </c>
      <c r="C5932">
        <f t="shared" si="93"/>
        <v>9</v>
      </c>
      <c r="D5932"/>
    </row>
    <row r="5933" spans="1:4" ht="16" x14ac:dyDescent="0.2">
      <c r="A5933" s="168">
        <v>42981.208333227092</v>
      </c>
      <c r="B5933" s="171">
        <v>28558.438147622554</v>
      </c>
      <c r="C5933">
        <f t="shared" si="93"/>
        <v>9</v>
      </c>
      <c r="D5933"/>
    </row>
    <row r="5934" spans="1:4" ht="16" x14ac:dyDescent="0.2">
      <c r="A5934" s="169">
        <v>42981.249999893756</v>
      </c>
      <c r="B5934" s="172">
        <v>28414.745215934232</v>
      </c>
      <c r="C5934">
        <f t="shared" si="93"/>
        <v>9</v>
      </c>
      <c r="D5934"/>
    </row>
    <row r="5935" spans="1:4" ht="16" x14ac:dyDescent="0.2">
      <c r="A5935" s="168">
        <v>42981.291666560421</v>
      </c>
      <c r="B5935" s="171">
        <v>28590.627343755845</v>
      </c>
      <c r="C5935">
        <f t="shared" si="93"/>
        <v>9</v>
      </c>
      <c r="D5935"/>
    </row>
    <row r="5936" spans="1:4" ht="16" x14ac:dyDescent="0.2">
      <c r="A5936" s="169">
        <v>42981.333333227085</v>
      </c>
      <c r="B5936" s="172">
        <v>29101.528013615924</v>
      </c>
      <c r="C5936">
        <f t="shared" si="93"/>
        <v>9</v>
      </c>
      <c r="D5936"/>
    </row>
    <row r="5937" spans="1:4" ht="16" x14ac:dyDescent="0.2">
      <c r="A5937" s="168">
        <v>42981.374999893749</v>
      </c>
      <c r="B5937" s="171">
        <v>31307.052956878237</v>
      </c>
      <c r="C5937">
        <f t="shared" si="93"/>
        <v>9</v>
      </c>
      <c r="D5937"/>
    </row>
    <row r="5938" spans="1:4" ht="16" x14ac:dyDescent="0.2">
      <c r="A5938" s="169">
        <v>42981.416666560413</v>
      </c>
      <c r="B5938" s="172">
        <v>33663.712694110603</v>
      </c>
      <c r="C5938">
        <f t="shared" ref="C5938:C6001" si="94">MONTH(A5938)</f>
        <v>9</v>
      </c>
      <c r="D5938"/>
    </row>
    <row r="5939" spans="1:4" ht="16" x14ac:dyDescent="0.2">
      <c r="A5939" s="168">
        <v>42981.458333227078</v>
      </c>
      <c r="B5939" s="171">
        <v>35667.044776029637</v>
      </c>
      <c r="C5939">
        <f t="shared" si="94"/>
        <v>9</v>
      </c>
      <c r="D5939"/>
    </row>
    <row r="5940" spans="1:4" ht="16" x14ac:dyDescent="0.2">
      <c r="A5940" s="169">
        <v>42981.499999893742</v>
      </c>
      <c r="B5940" s="172">
        <v>37732.943726506863</v>
      </c>
      <c r="C5940">
        <f t="shared" si="94"/>
        <v>9</v>
      </c>
      <c r="D5940"/>
    </row>
    <row r="5941" spans="1:4" ht="16" x14ac:dyDescent="0.2">
      <c r="A5941" s="168">
        <v>42981.541666560406</v>
      </c>
      <c r="B5941" s="171">
        <v>39225.345910930715</v>
      </c>
      <c r="C5941">
        <f t="shared" si="94"/>
        <v>9</v>
      </c>
      <c r="D5941"/>
    </row>
    <row r="5942" spans="1:4" ht="16" x14ac:dyDescent="0.2">
      <c r="A5942" s="169">
        <v>42981.58333322707</v>
      </c>
      <c r="B5942" s="172">
        <v>40644.817888716891</v>
      </c>
      <c r="C5942">
        <f t="shared" si="94"/>
        <v>9</v>
      </c>
      <c r="D5942"/>
    </row>
    <row r="5943" spans="1:4" ht="16" x14ac:dyDescent="0.2">
      <c r="A5943" s="168">
        <v>42981.624999893735</v>
      </c>
      <c r="B5943" s="171">
        <v>41456.284986921281</v>
      </c>
      <c r="C5943">
        <f t="shared" si="94"/>
        <v>9</v>
      </c>
      <c r="D5943"/>
    </row>
    <row r="5944" spans="1:4" ht="16" x14ac:dyDescent="0.2">
      <c r="A5944" s="169">
        <v>42981.666666560399</v>
      </c>
      <c r="B5944" s="172">
        <v>41791.80564686931</v>
      </c>
      <c r="C5944">
        <f t="shared" si="94"/>
        <v>9</v>
      </c>
      <c r="D5944"/>
    </row>
    <row r="5945" spans="1:4" ht="16" x14ac:dyDescent="0.2">
      <c r="A5945" s="168">
        <v>42981.708333227063</v>
      </c>
      <c r="B5945" s="171">
        <v>41973.664273436712</v>
      </c>
      <c r="C5945">
        <f t="shared" si="94"/>
        <v>9</v>
      </c>
      <c r="D5945"/>
    </row>
    <row r="5946" spans="1:4" ht="16" x14ac:dyDescent="0.2">
      <c r="A5946" s="169">
        <v>42981.749999893727</v>
      </c>
      <c r="B5946" s="172">
        <v>41367.330198042473</v>
      </c>
      <c r="C5946">
        <f t="shared" si="94"/>
        <v>9</v>
      </c>
      <c r="D5946"/>
    </row>
    <row r="5947" spans="1:4" ht="16" x14ac:dyDescent="0.2">
      <c r="A5947" s="168">
        <v>42981.791666560392</v>
      </c>
      <c r="B5947" s="171">
        <v>39965.04555649362</v>
      </c>
      <c r="C5947">
        <f t="shared" si="94"/>
        <v>9</v>
      </c>
      <c r="D5947"/>
    </row>
    <row r="5948" spans="1:4" ht="16" x14ac:dyDescent="0.2">
      <c r="A5948" s="169">
        <v>42981.833333227056</v>
      </c>
      <c r="B5948" s="172">
        <v>39310.562451913574</v>
      </c>
      <c r="C5948">
        <f t="shared" si="94"/>
        <v>9</v>
      </c>
      <c r="D5948"/>
    </row>
    <row r="5949" spans="1:4" ht="16" x14ac:dyDescent="0.2">
      <c r="A5949" s="168">
        <v>42981.87499989372</v>
      </c>
      <c r="B5949" s="171">
        <v>38345.54148801072</v>
      </c>
      <c r="C5949">
        <f t="shared" si="94"/>
        <v>9</v>
      </c>
      <c r="D5949"/>
    </row>
    <row r="5950" spans="1:4" ht="16" x14ac:dyDescent="0.2">
      <c r="A5950" s="169">
        <v>42981.916666560384</v>
      </c>
      <c r="B5950" s="172">
        <v>36492.695186324796</v>
      </c>
      <c r="C5950">
        <f t="shared" si="94"/>
        <v>9</v>
      </c>
      <c r="D5950"/>
    </row>
    <row r="5951" spans="1:4" ht="16" x14ac:dyDescent="0.2">
      <c r="A5951" s="168">
        <v>42981.958333227049</v>
      </c>
      <c r="B5951" s="171">
        <v>33831.636568056354</v>
      </c>
      <c r="C5951">
        <f t="shared" si="94"/>
        <v>9</v>
      </c>
      <c r="D5951"/>
    </row>
    <row r="5952" spans="1:4" ht="16" x14ac:dyDescent="0.2">
      <c r="A5952" s="169">
        <v>42981.999999893713</v>
      </c>
      <c r="B5952" s="172">
        <v>31535.391170742249</v>
      </c>
      <c r="C5952">
        <f t="shared" si="94"/>
        <v>9</v>
      </c>
      <c r="D5952"/>
    </row>
    <row r="5953" spans="1:4" ht="16" x14ac:dyDescent="0.2">
      <c r="A5953" s="168">
        <v>42982.041666560377</v>
      </c>
      <c r="B5953" s="171">
        <v>29529.540375795015</v>
      </c>
      <c r="C5953">
        <f t="shared" si="94"/>
        <v>9</v>
      </c>
      <c r="D5953"/>
    </row>
    <row r="5954" spans="1:4" ht="16" x14ac:dyDescent="0.2">
      <c r="A5954" s="169">
        <v>42982.083333227041</v>
      </c>
      <c r="B5954" s="172">
        <v>27963.941622974748</v>
      </c>
      <c r="C5954">
        <f t="shared" si="94"/>
        <v>9</v>
      </c>
      <c r="D5954"/>
    </row>
    <row r="5955" spans="1:4" ht="16" x14ac:dyDescent="0.2">
      <c r="A5955" s="168">
        <v>42982.124999893706</v>
      </c>
      <c r="B5955" s="171">
        <v>26827.857991346296</v>
      </c>
      <c r="C5955">
        <f t="shared" si="94"/>
        <v>9</v>
      </c>
      <c r="D5955"/>
    </row>
    <row r="5956" spans="1:4" ht="16" x14ac:dyDescent="0.2">
      <c r="A5956" s="169">
        <v>42982.16666656037</v>
      </c>
      <c r="B5956" s="172">
        <v>26094.744180634065</v>
      </c>
      <c r="C5956">
        <f t="shared" si="94"/>
        <v>9</v>
      </c>
      <c r="D5956"/>
    </row>
    <row r="5957" spans="1:4" ht="16" x14ac:dyDescent="0.2">
      <c r="A5957" s="168">
        <v>42982.208333227034</v>
      </c>
      <c r="B5957" s="171">
        <v>25899.252283993479</v>
      </c>
      <c r="C5957">
        <f t="shared" si="94"/>
        <v>9</v>
      </c>
      <c r="D5957"/>
    </row>
    <row r="5958" spans="1:4" ht="16" x14ac:dyDescent="0.2">
      <c r="A5958" s="169">
        <v>42982.249999893698</v>
      </c>
      <c r="B5958" s="172">
        <v>26495.652851297582</v>
      </c>
      <c r="C5958">
        <f t="shared" si="94"/>
        <v>9</v>
      </c>
      <c r="D5958"/>
    </row>
    <row r="5959" spans="1:4" ht="16" x14ac:dyDescent="0.2">
      <c r="A5959" s="168">
        <v>42982.291666560363</v>
      </c>
      <c r="B5959" s="171">
        <v>27235.284413327841</v>
      </c>
      <c r="C5959">
        <f t="shared" si="94"/>
        <v>9</v>
      </c>
      <c r="D5959"/>
    </row>
    <row r="5960" spans="1:4" ht="16" x14ac:dyDescent="0.2">
      <c r="A5960" s="169">
        <v>42982.333333227027</v>
      </c>
      <c r="B5960" s="172">
        <v>27703.787515786389</v>
      </c>
      <c r="C5960">
        <f t="shared" si="94"/>
        <v>9</v>
      </c>
      <c r="D5960"/>
    </row>
    <row r="5961" spans="1:4" ht="16" x14ac:dyDescent="0.2">
      <c r="A5961" s="168">
        <v>42982.374999893691</v>
      </c>
      <c r="B5961" s="171">
        <v>28787.470479912667</v>
      </c>
      <c r="C5961">
        <f t="shared" si="94"/>
        <v>9</v>
      </c>
      <c r="D5961"/>
    </row>
    <row r="5962" spans="1:4" ht="16" x14ac:dyDescent="0.2">
      <c r="A5962" s="169">
        <v>42982.416666560355</v>
      </c>
      <c r="B5962" s="172">
        <v>30416.023388215966</v>
      </c>
      <c r="C5962">
        <f t="shared" si="94"/>
        <v>9</v>
      </c>
      <c r="D5962"/>
    </row>
    <row r="5963" spans="1:4" ht="16" x14ac:dyDescent="0.2">
      <c r="A5963" s="168">
        <v>42982.458333227019</v>
      </c>
      <c r="B5963" s="171">
        <v>32222.032277333819</v>
      </c>
      <c r="C5963">
        <f t="shared" si="94"/>
        <v>9</v>
      </c>
      <c r="D5963"/>
    </row>
    <row r="5964" spans="1:4" ht="16" x14ac:dyDescent="0.2">
      <c r="A5964" s="169">
        <v>42982.499999893684</v>
      </c>
      <c r="B5964" s="172">
        <v>33835.840005866092</v>
      </c>
      <c r="C5964">
        <f t="shared" si="94"/>
        <v>9</v>
      </c>
      <c r="D5964"/>
    </row>
    <row r="5965" spans="1:4" ht="16" x14ac:dyDescent="0.2">
      <c r="A5965" s="168">
        <v>42982.541666560348</v>
      </c>
      <c r="B5965" s="171">
        <v>35039.131533040389</v>
      </c>
      <c r="C5965">
        <f t="shared" si="94"/>
        <v>9</v>
      </c>
      <c r="D5965"/>
    </row>
    <row r="5966" spans="1:4" ht="16" x14ac:dyDescent="0.2">
      <c r="A5966" s="169">
        <v>42982.583333227012</v>
      </c>
      <c r="B5966" s="172">
        <v>35821.053572165423</v>
      </c>
      <c r="C5966">
        <f t="shared" si="94"/>
        <v>9</v>
      </c>
      <c r="D5966"/>
    </row>
    <row r="5967" spans="1:4" ht="16" x14ac:dyDescent="0.2">
      <c r="A5967" s="168">
        <v>42982.624999893676</v>
      </c>
      <c r="B5967" s="171">
        <v>36133.999165120338</v>
      </c>
      <c r="C5967">
        <f t="shared" si="94"/>
        <v>9</v>
      </c>
      <c r="D5967"/>
    </row>
    <row r="5968" spans="1:4" ht="16" x14ac:dyDescent="0.2">
      <c r="A5968" s="169">
        <v>42982.666666560341</v>
      </c>
      <c r="B5968" s="172">
        <v>36561.910766216752</v>
      </c>
      <c r="C5968">
        <f t="shared" si="94"/>
        <v>9</v>
      </c>
      <c r="D5968"/>
    </row>
    <row r="5969" spans="1:4" ht="16" x14ac:dyDescent="0.2">
      <c r="A5969" s="168">
        <v>42982.708333227005</v>
      </c>
      <c r="B5969" s="171">
        <v>37029.739422510749</v>
      </c>
      <c r="C5969">
        <f t="shared" si="94"/>
        <v>9</v>
      </c>
      <c r="D5969"/>
    </row>
    <row r="5970" spans="1:4" ht="16" x14ac:dyDescent="0.2">
      <c r="A5970" s="169">
        <v>42982.749999893669</v>
      </c>
      <c r="B5970" s="172">
        <v>37377.222494733629</v>
      </c>
      <c r="C5970">
        <f t="shared" si="94"/>
        <v>9</v>
      </c>
      <c r="D5970"/>
    </row>
    <row r="5971" spans="1:4" ht="16" x14ac:dyDescent="0.2">
      <c r="A5971" s="168">
        <v>42982.791666560333</v>
      </c>
      <c r="B5971" s="171">
        <v>36891.872644687392</v>
      </c>
      <c r="C5971">
        <f t="shared" si="94"/>
        <v>9</v>
      </c>
      <c r="D5971"/>
    </row>
    <row r="5972" spans="1:4" ht="16" x14ac:dyDescent="0.2">
      <c r="A5972" s="169">
        <v>42982.833333226998</v>
      </c>
      <c r="B5972" s="172">
        <v>36885.098135699212</v>
      </c>
      <c r="C5972">
        <f t="shared" si="94"/>
        <v>9</v>
      </c>
      <c r="D5972"/>
    </row>
    <row r="5973" spans="1:4" ht="16" x14ac:dyDescent="0.2">
      <c r="A5973" s="168">
        <v>42982.874999893662</v>
      </c>
      <c r="B5973" s="171">
        <v>36521.717461126762</v>
      </c>
      <c r="C5973">
        <f t="shared" si="94"/>
        <v>9</v>
      </c>
      <c r="D5973"/>
    </row>
    <row r="5974" spans="1:4" ht="16" x14ac:dyDescent="0.2">
      <c r="A5974" s="169">
        <v>42982.916666560326</v>
      </c>
      <c r="B5974" s="172">
        <v>34485.238242910353</v>
      </c>
      <c r="C5974">
        <f t="shared" si="94"/>
        <v>9</v>
      </c>
      <c r="D5974"/>
    </row>
    <row r="5975" spans="1:4" ht="16" x14ac:dyDescent="0.2">
      <c r="A5975" s="168">
        <v>42982.95833322699</v>
      </c>
      <c r="B5975" s="171">
        <v>31541.041919486026</v>
      </c>
      <c r="C5975">
        <f t="shared" si="94"/>
        <v>9</v>
      </c>
      <c r="D5975"/>
    </row>
    <row r="5976" spans="1:4" ht="16" x14ac:dyDescent="0.2">
      <c r="A5976" s="169">
        <v>42982.999999893655</v>
      </c>
      <c r="B5976" s="172">
        <v>28872.204912828885</v>
      </c>
      <c r="C5976">
        <f t="shared" si="94"/>
        <v>9</v>
      </c>
      <c r="D5976"/>
    </row>
    <row r="5977" spans="1:4" ht="16" x14ac:dyDescent="0.2">
      <c r="A5977" s="168">
        <v>42983.041666560319</v>
      </c>
      <c r="B5977" s="171">
        <v>27199.263807292795</v>
      </c>
      <c r="C5977">
        <f t="shared" si="94"/>
        <v>9</v>
      </c>
      <c r="D5977"/>
    </row>
    <row r="5978" spans="1:4" ht="16" x14ac:dyDescent="0.2">
      <c r="A5978" s="169">
        <v>42983.083333226983</v>
      </c>
      <c r="B5978" s="172">
        <v>25831.092357008365</v>
      </c>
      <c r="C5978">
        <f t="shared" si="94"/>
        <v>9</v>
      </c>
      <c r="D5978"/>
    </row>
    <row r="5979" spans="1:4" ht="16" x14ac:dyDescent="0.2">
      <c r="A5979" s="168">
        <v>42983.124999893647</v>
      </c>
      <c r="B5979" s="171">
        <v>25004.246758904399</v>
      </c>
      <c r="C5979">
        <f t="shared" si="94"/>
        <v>9</v>
      </c>
      <c r="D5979"/>
    </row>
    <row r="5980" spans="1:4" ht="16" x14ac:dyDescent="0.2">
      <c r="A5980" s="169">
        <v>42983.166666560312</v>
      </c>
      <c r="B5980" s="172">
        <v>25011.999140467131</v>
      </c>
      <c r="C5980">
        <f t="shared" si="94"/>
        <v>9</v>
      </c>
      <c r="D5980"/>
    </row>
    <row r="5981" spans="1:4" ht="16" x14ac:dyDescent="0.2">
      <c r="A5981" s="168">
        <v>42983.208333226976</v>
      </c>
      <c r="B5981" s="171">
        <v>25456.249022475531</v>
      </c>
      <c r="C5981">
        <f t="shared" si="94"/>
        <v>9</v>
      </c>
      <c r="D5981"/>
    </row>
    <row r="5982" spans="1:4" ht="16" x14ac:dyDescent="0.2">
      <c r="A5982" s="169">
        <v>42983.24999989364</v>
      </c>
      <c r="B5982" s="172">
        <v>26823.554192331962</v>
      </c>
      <c r="C5982">
        <f t="shared" si="94"/>
        <v>9</v>
      </c>
      <c r="D5982"/>
    </row>
    <row r="5983" spans="1:4" ht="16" x14ac:dyDescent="0.2">
      <c r="A5983" s="168">
        <v>42983.291666560304</v>
      </c>
      <c r="B5983" s="171">
        <v>28855.247477344019</v>
      </c>
      <c r="C5983">
        <f t="shared" si="94"/>
        <v>9</v>
      </c>
      <c r="D5983"/>
    </row>
    <row r="5984" spans="1:4" ht="16" x14ac:dyDescent="0.2">
      <c r="A5984" s="169">
        <v>42983.333333226969</v>
      </c>
      <c r="B5984" s="172">
        <v>30448.959187080654</v>
      </c>
      <c r="C5984">
        <f t="shared" si="94"/>
        <v>9</v>
      </c>
      <c r="D5984"/>
    </row>
    <row r="5985" spans="1:4" ht="16" x14ac:dyDescent="0.2">
      <c r="A5985" s="168">
        <v>42983.374999893633</v>
      </c>
      <c r="B5985" s="171">
        <v>31927.305562354792</v>
      </c>
      <c r="C5985">
        <f t="shared" si="94"/>
        <v>9</v>
      </c>
      <c r="D5985"/>
    </row>
    <row r="5986" spans="1:4" ht="16" x14ac:dyDescent="0.2">
      <c r="A5986" s="169">
        <v>42983.416666560297</v>
      </c>
      <c r="B5986" s="172">
        <v>33151.104416837741</v>
      </c>
      <c r="C5986">
        <f t="shared" si="94"/>
        <v>9</v>
      </c>
      <c r="D5986"/>
    </row>
    <row r="5987" spans="1:4" ht="16" x14ac:dyDescent="0.2">
      <c r="A5987" s="168">
        <v>42983.458333226961</v>
      </c>
      <c r="B5987" s="171">
        <v>34140.81267720474</v>
      </c>
      <c r="C5987">
        <f t="shared" si="94"/>
        <v>9</v>
      </c>
      <c r="D5987"/>
    </row>
    <row r="5988" spans="1:4" ht="16" x14ac:dyDescent="0.2">
      <c r="A5988" s="169">
        <v>42983.499999893625</v>
      </c>
      <c r="B5988" s="172">
        <v>35590.78793675355</v>
      </c>
      <c r="C5988">
        <f t="shared" si="94"/>
        <v>9</v>
      </c>
      <c r="D5988"/>
    </row>
    <row r="5989" spans="1:4" ht="16" x14ac:dyDescent="0.2">
      <c r="A5989" s="168">
        <v>42983.54166656029</v>
      </c>
      <c r="B5989" s="171">
        <v>37007.243083093534</v>
      </c>
      <c r="C5989">
        <f t="shared" si="94"/>
        <v>9</v>
      </c>
      <c r="D5989"/>
    </row>
    <row r="5990" spans="1:4" ht="16" x14ac:dyDescent="0.2">
      <c r="A5990" s="169">
        <v>42983.583333226954</v>
      </c>
      <c r="B5990" s="172">
        <v>38970.582049038145</v>
      </c>
      <c r="C5990">
        <f t="shared" si="94"/>
        <v>9</v>
      </c>
      <c r="D5990"/>
    </row>
    <row r="5991" spans="1:4" ht="16" x14ac:dyDescent="0.2">
      <c r="A5991" s="168">
        <v>42983.624999893618</v>
      </c>
      <c r="B5991" s="171">
        <v>40589.078993945041</v>
      </c>
      <c r="C5991">
        <f t="shared" si="94"/>
        <v>9</v>
      </c>
      <c r="D5991"/>
    </row>
    <row r="5992" spans="1:4" ht="16" x14ac:dyDescent="0.2">
      <c r="A5992" s="169">
        <v>42983.666666560282</v>
      </c>
      <c r="B5992" s="172">
        <v>42020.83960665037</v>
      </c>
      <c r="C5992">
        <f t="shared" si="94"/>
        <v>9</v>
      </c>
      <c r="D5992"/>
    </row>
    <row r="5993" spans="1:4" ht="16" x14ac:dyDescent="0.2">
      <c r="A5993" s="168">
        <v>42983.708333226947</v>
      </c>
      <c r="B5993" s="171">
        <v>43021.742437866495</v>
      </c>
      <c r="C5993">
        <f t="shared" si="94"/>
        <v>9</v>
      </c>
      <c r="D5993"/>
    </row>
    <row r="5994" spans="1:4" ht="16" x14ac:dyDescent="0.2">
      <c r="A5994" s="169">
        <v>42983.749999893611</v>
      </c>
      <c r="B5994" s="172">
        <v>43019.478016043657</v>
      </c>
      <c r="C5994">
        <f t="shared" si="94"/>
        <v>9</v>
      </c>
      <c r="D5994"/>
    </row>
    <row r="5995" spans="1:4" ht="16" x14ac:dyDescent="0.2">
      <c r="A5995" s="168">
        <v>42983.791666560275</v>
      </c>
      <c r="B5995" s="171">
        <v>41859.395713566628</v>
      </c>
      <c r="C5995">
        <f t="shared" si="94"/>
        <v>9</v>
      </c>
      <c r="D5995"/>
    </row>
    <row r="5996" spans="1:4" ht="16" x14ac:dyDescent="0.2">
      <c r="A5996" s="169">
        <v>42983.833333226939</v>
      </c>
      <c r="B5996" s="172">
        <v>41083.129533835978</v>
      </c>
      <c r="C5996">
        <f t="shared" si="94"/>
        <v>9</v>
      </c>
      <c r="D5996"/>
    </row>
    <row r="5997" spans="1:4" ht="16" x14ac:dyDescent="0.2">
      <c r="A5997" s="168">
        <v>42983.874999893604</v>
      </c>
      <c r="B5997" s="171">
        <v>39914.050521954858</v>
      </c>
      <c r="C5997">
        <f t="shared" si="94"/>
        <v>9</v>
      </c>
      <c r="D5997"/>
    </row>
    <row r="5998" spans="1:4" ht="16" x14ac:dyDescent="0.2">
      <c r="A5998" s="169">
        <v>42983.916666560268</v>
      </c>
      <c r="B5998" s="172">
        <v>37270.438107068905</v>
      </c>
      <c r="C5998">
        <f t="shared" si="94"/>
        <v>9</v>
      </c>
      <c r="D5998"/>
    </row>
    <row r="5999" spans="1:4" ht="16" x14ac:dyDescent="0.2">
      <c r="A5999" s="168">
        <v>42983.958333226932</v>
      </c>
      <c r="B5999" s="171">
        <v>33772.436133891104</v>
      </c>
      <c r="C5999">
        <f t="shared" si="94"/>
        <v>9</v>
      </c>
      <c r="D5999"/>
    </row>
    <row r="6000" spans="1:4" ht="16" x14ac:dyDescent="0.2">
      <c r="A6000" s="169">
        <v>42983.999999893596</v>
      </c>
      <c r="B6000" s="172">
        <v>30595.423874442644</v>
      </c>
      <c r="C6000">
        <f t="shared" si="94"/>
        <v>9</v>
      </c>
      <c r="D6000"/>
    </row>
    <row r="6001" spans="1:4" ht="16" x14ac:dyDescent="0.2">
      <c r="A6001" s="168">
        <v>42984.041666560261</v>
      </c>
      <c r="B6001" s="171">
        <v>28682.370239769021</v>
      </c>
      <c r="C6001">
        <f t="shared" si="94"/>
        <v>9</v>
      </c>
      <c r="D6001"/>
    </row>
    <row r="6002" spans="1:4" ht="16" x14ac:dyDescent="0.2">
      <c r="A6002" s="169">
        <v>42984.083333226925</v>
      </c>
      <c r="B6002" s="172">
        <v>27275.842215475375</v>
      </c>
      <c r="C6002">
        <f t="shared" ref="C6002:C6065" si="95">MONTH(A6002)</f>
        <v>9</v>
      </c>
      <c r="D6002"/>
    </row>
    <row r="6003" spans="1:4" ht="16" x14ac:dyDescent="0.2">
      <c r="A6003" s="168">
        <v>42984.124999893589</v>
      </c>
      <c r="B6003" s="171">
        <v>26421.62051843572</v>
      </c>
      <c r="C6003">
        <f t="shared" si="95"/>
        <v>9</v>
      </c>
      <c r="D6003"/>
    </row>
    <row r="6004" spans="1:4" ht="16" x14ac:dyDescent="0.2">
      <c r="A6004" s="169">
        <v>42984.166666560253</v>
      </c>
      <c r="B6004" s="172">
        <v>25853.051164087909</v>
      </c>
      <c r="C6004">
        <f t="shared" si="95"/>
        <v>9</v>
      </c>
      <c r="D6004"/>
    </row>
    <row r="6005" spans="1:4" ht="16" x14ac:dyDescent="0.2">
      <c r="A6005" s="168">
        <v>42984.208333226918</v>
      </c>
      <c r="B6005" s="171">
        <v>26102.004395767035</v>
      </c>
      <c r="C6005">
        <f t="shared" si="95"/>
        <v>9</v>
      </c>
      <c r="D6005"/>
    </row>
    <row r="6006" spans="1:4" ht="16" x14ac:dyDescent="0.2">
      <c r="A6006" s="169">
        <v>42984.249999893582</v>
      </c>
      <c r="B6006" s="172">
        <v>27085.574211917057</v>
      </c>
      <c r="C6006">
        <f t="shared" si="95"/>
        <v>9</v>
      </c>
      <c r="D6006"/>
    </row>
    <row r="6007" spans="1:4" ht="16" x14ac:dyDescent="0.2">
      <c r="A6007" s="168">
        <v>42984.291666560246</v>
      </c>
      <c r="B6007" s="171">
        <v>28868.674172364605</v>
      </c>
      <c r="C6007">
        <f t="shared" si="95"/>
        <v>9</v>
      </c>
      <c r="D6007"/>
    </row>
    <row r="6008" spans="1:4" ht="16" x14ac:dyDescent="0.2">
      <c r="A6008" s="169">
        <v>42984.33333322691</v>
      </c>
      <c r="B6008" s="172">
        <v>30111.706287236015</v>
      </c>
      <c r="C6008">
        <f t="shared" si="95"/>
        <v>9</v>
      </c>
      <c r="D6008"/>
    </row>
    <row r="6009" spans="1:4" ht="16" x14ac:dyDescent="0.2">
      <c r="A6009" s="168">
        <v>42984.374999893575</v>
      </c>
      <c r="B6009" s="171">
        <v>31113.876225998643</v>
      </c>
      <c r="C6009">
        <f t="shared" si="95"/>
        <v>9</v>
      </c>
      <c r="D6009"/>
    </row>
    <row r="6010" spans="1:4" ht="16" x14ac:dyDescent="0.2">
      <c r="A6010" s="169">
        <v>42984.416666560239</v>
      </c>
      <c r="B6010" s="172">
        <v>32174.642453707002</v>
      </c>
      <c r="C6010">
        <f t="shared" si="95"/>
        <v>9</v>
      </c>
      <c r="D6010"/>
    </row>
    <row r="6011" spans="1:4" ht="16" x14ac:dyDescent="0.2">
      <c r="A6011" s="168">
        <v>42984.458333226903</v>
      </c>
      <c r="B6011" s="171">
        <v>33478.831047376822</v>
      </c>
      <c r="C6011">
        <f t="shared" si="95"/>
        <v>9</v>
      </c>
      <c r="D6011"/>
    </row>
    <row r="6012" spans="1:4" ht="16" x14ac:dyDescent="0.2">
      <c r="A6012" s="169">
        <v>42984.499999893567</v>
      </c>
      <c r="B6012" s="172">
        <v>34969.493080431588</v>
      </c>
      <c r="C6012">
        <f t="shared" si="95"/>
        <v>9</v>
      </c>
      <c r="D6012"/>
    </row>
    <row r="6013" spans="1:4" ht="16" x14ac:dyDescent="0.2">
      <c r="A6013" s="168">
        <v>42984.541666560232</v>
      </c>
      <c r="B6013" s="171">
        <v>36745.582191348309</v>
      </c>
      <c r="C6013">
        <f t="shared" si="95"/>
        <v>9</v>
      </c>
      <c r="D6013"/>
    </row>
    <row r="6014" spans="1:4" ht="16" x14ac:dyDescent="0.2">
      <c r="A6014" s="169">
        <v>42984.583333226896</v>
      </c>
      <c r="B6014" s="172">
        <v>38176.71919501957</v>
      </c>
      <c r="C6014">
        <f t="shared" si="95"/>
        <v>9</v>
      </c>
      <c r="D6014"/>
    </row>
    <row r="6015" spans="1:4" ht="16" x14ac:dyDescent="0.2">
      <c r="A6015" s="168">
        <v>42984.62499989356</v>
      </c>
      <c r="B6015" s="171">
        <v>39613.357376972075</v>
      </c>
      <c r="C6015">
        <f t="shared" si="95"/>
        <v>9</v>
      </c>
      <c r="D6015"/>
    </row>
    <row r="6016" spans="1:4" ht="16" x14ac:dyDescent="0.2">
      <c r="A6016" s="169">
        <v>42984.666666560224</v>
      </c>
      <c r="B6016" s="172">
        <v>40797.5778433706</v>
      </c>
      <c r="C6016">
        <f t="shared" si="95"/>
        <v>9</v>
      </c>
      <c r="D6016"/>
    </row>
    <row r="6017" spans="1:4" ht="16" x14ac:dyDescent="0.2">
      <c r="A6017" s="168">
        <v>42984.708333226888</v>
      </c>
      <c r="B6017" s="171">
        <v>41370.285009926942</v>
      </c>
      <c r="C6017">
        <f t="shared" si="95"/>
        <v>9</v>
      </c>
      <c r="D6017"/>
    </row>
    <row r="6018" spans="1:4" ht="16" x14ac:dyDescent="0.2">
      <c r="A6018" s="169">
        <v>42984.749999893553</v>
      </c>
      <c r="B6018" s="172">
        <v>41117.511641829944</v>
      </c>
      <c r="C6018">
        <f t="shared" si="95"/>
        <v>9</v>
      </c>
      <c r="D6018"/>
    </row>
    <row r="6019" spans="1:4" ht="16" x14ac:dyDescent="0.2">
      <c r="A6019" s="168">
        <v>42984.791666560217</v>
      </c>
      <c r="B6019" s="171">
        <v>39750.979338885845</v>
      </c>
      <c r="C6019">
        <f t="shared" si="95"/>
        <v>9</v>
      </c>
      <c r="D6019"/>
    </row>
    <row r="6020" spans="1:4" ht="16" x14ac:dyDescent="0.2">
      <c r="A6020" s="169">
        <v>42984.833333226881</v>
      </c>
      <c r="B6020" s="172">
        <v>38946.420585280655</v>
      </c>
      <c r="C6020">
        <f t="shared" si="95"/>
        <v>9</v>
      </c>
      <c r="D6020"/>
    </row>
    <row r="6021" spans="1:4" ht="16" x14ac:dyDescent="0.2">
      <c r="A6021" s="168">
        <v>42984.874999893545</v>
      </c>
      <c r="B6021" s="171">
        <v>37786.614640325308</v>
      </c>
      <c r="C6021">
        <f t="shared" si="95"/>
        <v>9</v>
      </c>
      <c r="D6021"/>
    </row>
    <row r="6022" spans="1:4" ht="16" x14ac:dyDescent="0.2">
      <c r="A6022" s="169">
        <v>42984.91666656021</v>
      </c>
      <c r="B6022" s="172">
        <v>35133.763327607478</v>
      </c>
      <c r="C6022">
        <f t="shared" si="95"/>
        <v>9</v>
      </c>
      <c r="D6022"/>
    </row>
    <row r="6023" spans="1:4" ht="16" x14ac:dyDescent="0.2">
      <c r="A6023" s="168">
        <v>42984.958333226874</v>
      </c>
      <c r="B6023" s="171">
        <v>31901.243500747631</v>
      </c>
      <c r="C6023">
        <f t="shared" si="95"/>
        <v>9</v>
      </c>
      <c r="D6023"/>
    </row>
    <row r="6024" spans="1:4" ht="16" x14ac:dyDescent="0.2">
      <c r="A6024" s="169">
        <v>42984.999999893538</v>
      </c>
      <c r="B6024" s="172">
        <v>29023.297670282969</v>
      </c>
      <c r="C6024">
        <f t="shared" si="95"/>
        <v>9</v>
      </c>
      <c r="D6024"/>
    </row>
    <row r="6025" spans="1:4" ht="16" x14ac:dyDescent="0.2">
      <c r="A6025" s="168">
        <v>42985.041666560202</v>
      </c>
      <c r="B6025" s="171">
        <v>27421.885112040582</v>
      </c>
      <c r="C6025">
        <f t="shared" si="95"/>
        <v>9</v>
      </c>
      <c r="D6025"/>
    </row>
    <row r="6026" spans="1:4" ht="16" x14ac:dyDescent="0.2">
      <c r="A6026" s="169">
        <v>42985.083333226867</v>
      </c>
      <c r="B6026" s="172">
        <v>26120.481331376839</v>
      </c>
      <c r="C6026">
        <f t="shared" si="95"/>
        <v>9</v>
      </c>
      <c r="D6026"/>
    </row>
    <row r="6027" spans="1:4" ht="16" x14ac:dyDescent="0.2">
      <c r="A6027" s="168">
        <v>42985.124999893531</v>
      </c>
      <c r="B6027" s="171">
        <v>25161.033935767595</v>
      </c>
      <c r="C6027">
        <f t="shared" si="95"/>
        <v>9</v>
      </c>
      <c r="D6027"/>
    </row>
    <row r="6028" spans="1:4" ht="16" x14ac:dyDescent="0.2">
      <c r="A6028" s="169">
        <v>42985.166666560195</v>
      </c>
      <c r="B6028" s="172">
        <v>24617.49176271979</v>
      </c>
      <c r="C6028">
        <f t="shared" si="95"/>
        <v>9</v>
      </c>
      <c r="D6028"/>
    </row>
    <row r="6029" spans="1:4" ht="16" x14ac:dyDescent="0.2">
      <c r="A6029" s="168">
        <v>42985.208333226859</v>
      </c>
      <c r="B6029" s="171">
        <v>24928.828343668822</v>
      </c>
      <c r="C6029">
        <f t="shared" si="95"/>
        <v>9</v>
      </c>
      <c r="D6029"/>
    </row>
    <row r="6030" spans="1:4" ht="16" x14ac:dyDescent="0.2">
      <c r="A6030" s="169">
        <v>42985.249999893524</v>
      </c>
      <c r="B6030" s="172">
        <v>25899.238899273947</v>
      </c>
      <c r="C6030">
        <f t="shared" si="95"/>
        <v>9</v>
      </c>
      <c r="D6030"/>
    </row>
    <row r="6031" spans="1:4" ht="16" x14ac:dyDescent="0.2">
      <c r="A6031" s="168">
        <v>42985.291666560188</v>
      </c>
      <c r="B6031" s="171">
        <v>27613.061735008236</v>
      </c>
      <c r="C6031">
        <f t="shared" si="95"/>
        <v>9</v>
      </c>
      <c r="D6031"/>
    </row>
    <row r="6032" spans="1:4" ht="16" x14ac:dyDescent="0.2">
      <c r="A6032" s="169">
        <v>42985.333333226852</v>
      </c>
      <c r="B6032" s="172">
        <v>28643.499311108993</v>
      </c>
      <c r="C6032">
        <f t="shared" si="95"/>
        <v>9</v>
      </c>
      <c r="D6032"/>
    </row>
    <row r="6033" spans="1:4" ht="16" x14ac:dyDescent="0.2">
      <c r="A6033" s="168">
        <v>42985.374999893516</v>
      </c>
      <c r="B6033" s="171">
        <v>29220.993867860976</v>
      </c>
      <c r="C6033">
        <f t="shared" si="95"/>
        <v>9</v>
      </c>
      <c r="D6033"/>
    </row>
    <row r="6034" spans="1:4" ht="16" x14ac:dyDescent="0.2">
      <c r="A6034" s="169">
        <v>42985.416666560181</v>
      </c>
      <c r="B6034" s="172">
        <v>30559.461976588656</v>
      </c>
      <c r="C6034">
        <f t="shared" si="95"/>
        <v>9</v>
      </c>
      <c r="D6034"/>
    </row>
    <row r="6035" spans="1:4" ht="16" x14ac:dyDescent="0.2">
      <c r="A6035" s="168">
        <v>42985.458333226845</v>
      </c>
      <c r="B6035" s="171">
        <v>31910.598855847733</v>
      </c>
      <c r="C6035">
        <f t="shared" si="95"/>
        <v>9</v>
      </c>
      <c r="D6035"/>
    </row>
    <row r="6036" spans="1:4" ht="16" x14ac:dyDescent="0.2">
      <c r="A6036" s="169">
        <v>42985.499999893509</v>
      </c>
      <c r="B6036" s="172">
        <v>32245.360896379079</v>
      </c>
      <c r="C6036">
        <f t="shared" si="95"/>
        <v>9</v>
      </c>
      <c r="D6036"/>
    </row>
    <row r="6037" spans="1:4" ht="16" x14ac:dyDescent="0.2">
      <c r="A6037" s="168">
        <v>42985.541666560173</v>
      </c>
      <c r="B6037" s="171">
        <v>33733.291149903453</v>
      </c>
      <c r="C6037">
        <f t="shared" si="95"/>
        <v>9</v>
      </c>
      <c r="D6037"/>
    </row>
    <row r="6038" spans="1:4" ht="16" x14ac:dyDescent="0.2">
      <c r="A6038" s="169">
        <v>42985.583333226838</v>
      </c>
      <c r="B6038" s="172">
        <v>35278.623196098619</v>
      </c>
      <c r="C6038">
        <f t="shared" si="95"/>
        <v>9</v>
      </c>
      <c r="D6038"/>
    </row>
    <row r="6039" spans="1:4" ht="16" x14ac:dyDescent="0.2">
      <c r="A6039" s="168">
        <v>42985.624999893502</v>
      </c>
      <c r="B6039" s="171">
        <v>36486.597647079194</v>
      </c>
      <c r="C6039">
        <f t="shared" si="95"/>
        <v>9</v>
      </c>
      <c r="D6039"/>
    </row>
    <row r="6040" spans="1:4" ht="16" x14ac:dyDescent="0.2">
      <c r="A6040" s="169">
        <v>42985.666666560166</v>
      </c>
      <c r="B6040" s="172">
        <v>37742.580644087342</v>
      </c>
      <c r="C6040">
        <f t="shared" si="95"/>
        <v>9</v>
      </c>
      <c r="D6040"/>
    </row>
    <row r="6041" spans="1:4" ht="16" x14ac:dyDescent="0.2">
      <c r="A6041" s="168">
        <v>42985.70833322683</v>
      </c>
      <c r="B6041" s="171">
        <v>38531.279517760908</v>
      </c>
      <c r="C6041">
        <f t="shared" si="95"/>
        <v>9</v>
      </c>
      <c r="D6041"/>
    </row>
    <row r="6042" spans="1:4" ht="16" x14ac:dyDescent="0.2">
      <c r="A6042" s="169">
        <v>42985.749999893495</v>
      </c>
      <c r="B6042" s="172">
        <v>38529.767789492871</v>
      </c>
      <c r="C6042">
        <f t="shared" si="95"/>
        <v>9</v>
      </c>
      <c r="D6042"/>
    </row>
    <row r="6043" spans="1:4" ht="16" x14ac:dyDescent="0.2">
      <c r="A6043" s="168">
        <v>42985.791666560159</v>
      </c>
      <c r="B6043" s="171">
        <v>37509.591147296298</v>
      </c>
      <c r="C6043">
        <f t="shared" si="95"/>
        <v>9</v>
      </c>
      <c r="D6043"/>
    </row>
    <row r="6044" spans="1:4" ht="16" x14ac:dyDescent="0.2">
      <c r="A6044" s="169">
        <v>42985.833333226823</v>
      </c>
      <c r="B6044" s="172">
        <v>37215.99220488283</v>
      </c>
      <c r="C6044">
        <f t="shared" si="95"/>
        <v>9</v>
      </c>
      <c r="D6044"/>
    </row>
    <row r="6045" spans="1:4" ht="16" x14ac:dyDescent="0.2">
      <c r="A6045" s="168">
        <v>42985.874999893487</v>
      </c>
      <c r="B6045" s="171">
        <v>36426.744727525846</v>
      </c>
      <c r="C6045">
        <f t="shared" si="95"/>
        <v>9</v>
      </c>
      <c r="D6045"/>
    </row>
    <row r="6046" spans="1:4" ht="16" x14ac:dyDescent="0.2">
      <c r="A6046" s="169">
        <v>42985.916666560151</v>
      </c>
      <c r="B6046" s="172">
        <v>34059.724524187761</v>
      </c>
      <c r="C6046">
        <f t="shared" si="95"/>
        <v>9</v>
      </c>
      <c r="D6046"/>
    </row>
    <row r="6047" spans="1:4" ht="16" x14ac:dyDescent="0.2">
      <c r="A6047" s="168">
        <v>42985.958333226816</v>
      </c>
      <c r="B6047" s="171">
        <v>31042.299942031372</v>
      </c>
      <c r="C6047">
        <f t="shared" si="95"/>
        <v>9</v>
      </c>
      <c r="D6047"/>
    </row>
    <row r="6048" spans="1:4" ht="16" x14ac:dyDescent="0.2">
      <c r="A6048" s="169">
        <v>42985.99999989348</v>
      </c>
      <c r="B6048" s="172">
        <v>28248.322075737102</v>
      </c>
      <c r="C6048">
        <f t="shared" si="95"/>
        <v>9</v>
      </c>
      <c r="D6048"/>
    </row>
    <row r="6049" spans="1:4" ht="16" x14ac:dyDescent="0.2">
      <c r="A6049" s="168">
        <v>42986.041666560144</v>
      </c>
      <c r="B6049" s="171">
        <v>26291.736242114246</v>
      </c>
      <c r="C6049">
        <f t="shared" si="95"/>
        <v>9</v>
      </c>
      <c r="D6049"/>
    </row>
    <row r="6050" spans="1:4" ht="16" x14ac:dyDescent="0.2">
      <c r="A6050" s="169">
        <v>42986.083333226808</v>
      </c>
      <c r="B6050" s="172">
        <v>25263.616909965807</v>
      </c>
      <c r="C6050">
        <f t="shared" si="95"/>
        <v>9</v>
      </c>
      <c r="D6050"/>
    </row>
    <row r="6051" spans="1:4" ht="16" x14ac:dyDescent="0.2">
      <c r="A6051" s="168">
        <v>42986.124999893473</v>
      </c>
      <c r="B6051" s="171">
        <v>24280.374988105694</v>
      </c>
      <c r="C6051">
        <f t="shared" si="95"/>
        <v>9</v>
      </c>
      <c r="D6051"/>
    </row>
    <row r="6052" spans="1:4" ht="16" x14ac:dyDescent="0.2">
      <c r="A6052" s="169">
        <v>42986.166666560137</v>
      </c>
      <c r="B6052" s="172">
        <v>23844.967951306378</v>
      </c>
      <c r="C6052">
        <f t="shared" si="95"/>
        <v>9</v>
      </c>
      <c r="D6052"/>
    </row>
    <row r="6053" spans="1:4" ht="16" x14ac:dyDescent="0.2">
      <c r="A6053" s="168">
        <v>42986.208333226801</v>
      </c>
      <c r="B6053" s="171">
        <v>24148.825629575411</v>
      </c>
      <c r="C6053">
        <f t="shared" si="95"/>
        <v>9</v>
      </c>
      <c r="D6053"/>
    </row>
    <row r="6054" spans="1:4" ht="16" x14ac:dyDescent="0.2">
      <c r="A6054" s="169">
        <v>42986.249999893465</v>
      </c>
      <c r="B6054" s="172">
        <v>25172.251862601628</v>
      </c>
      <c r="C6054">
        <f t="shared" si="95"/>
        <v>9</v>
      </c>
      <c r="D6054"/>
    </row>
    <row r="6055" spans="1:4" ht="16" x14ac:dyDescent="0.2">
      <c r="A6055" s="168">
        <v>42986.29166656013</v>
      </c>
      <c r="B6055" s="171">
        <v>27055.991870449667</v>
      </c>
      <c r="C6055">
        <f t="shared" si="95"/>
        <v>9</v>
      </c>
      <c r="D6055"/>
    </row>
    <row r="6056" spans="1:4" ht="16" x14ac:dyDescent="0.2">
      <c r="A6056" s="169">
        <v>42986.333333226794</v>
      </c>
      <c r="B6056" s="172">
        <v>28150.987908539009</v>
      </c>
      <c r="C6056">
        <f t="shared" si="95"/>
        <v>9</v>
      </c>
      <c r="D6056"/>
    </row>
    <row r="6057" spans="1:4" ht="16" x14ac:dyDescent="0.2">
      <c r="A6057" s="168">
        <v>42986.374999893458</v>
      </c>
      <c r="B6057" s="171">
        <v>28840.798800067561</v>
      </c>
      <c r="C6057">
        <f t="shared" si="95"/>
        <v>9</v>
      </c>
      <c r="D6057"/>
    </row>
    <row r="6058" spans="1:4" ht="16" x14ac:dyDescent="0.2">
      <c r="A6058" s="169">
        <v>42986.416666560122</v>
      </c>
      <c r="B6058" s="172">
        <v>29672.136997341149</v>
      </c>
      <c r="C6058">
        <f t="shared" si="95"/>
        <v>9</v>
      </c>
      <c r="D6058"/>
    </row>
    <row r="6059" spans="1:4" ht="16" x14ac:dyDescent="0.2">
      <c r="A6059" s="168">
        <v>42986.458333226787</v>
      </c>
      <c r="B6059" s="171">
        <v>30581.023832099861</v>
      </c>
      <c r="C6059">
        <f t="shared" si="95"/>
        <v>9</v>
      </c>
      <c r="D6059"/>
    </row>
    <row r="6060" spans="1:4" ht="16" x14ac:dyDescent="0.2">
      <c r="A6060" s="169">
        <v>42986.499999893451</v>
      </c>
      <c r="B6060" s="172">
        <v>31438.544397710553</v>
      </c>
      <c r="C6060">
        <f t="shared" si="95"/>
        <v>9</v>
      </c>
      <c r="D6060"/>
    </row>
    <row r="6061" spans="1:4" ht="16" x14ac:dyDescent="0.2">
      <c r="A6061" s="168">
        <v>42986.541666560115</v>
      </c>
      <c r="B6061" s="171">
        <v>32310.012858776052</v>
      </c>
      <c r="C6061">
        <f t="shared" si="95"/>
        <v>9</v>
      </c>
      <c r="D6061"/>
    </row>
    <row r="6062" spans="1:4" ht="16" x14ac:dyDescent="0.2">
      <c r="A6062" s="169">
        <v>42986.583333226779</v>
      </c>
      <c r="B6062" s="172">
        <v>33714.287061170406</v>
      </c>
      <c r="C6062">
        <f t="shared" si="95"/>
        <v>9</v>
      </c>
      <c r="D6062"/>
    </row>
    <row r="6063" spans="1:4" ht="16" x14ac:dyDescent="0.2">
      <c r="A6063" s="168">
        <v>42986.624999893444</v>
      </c>
      <c r="B6063" s="171">
        <v>34941.514085476847</v>
      </c>
      <c r="C6063">
        <f t="shared" si="95"/>
        <v>9</v>
      </c>
      <c r="D6063"/>
    </row>
    <row r="6064" spans="1:4" ht="16" x14ac:dyDescent="0.2">
      <c r="A6064" s="169">
        <v>42986.666666560108</v>
      </c>
      <c r="B6064" s="172">
        <v>35968.223859733975</v>
      </c>
      <c r="C6064">
        <f t="shared" si="95"/>
        <v>9</v>
      </c>
      <c r="D6064"/>
    </row>
    <row r="6065" spans="1:4" ht="16" x14ac:dyDescent="0.2">
      <c r="A6065" s="168">
        <v>42986.708333226772</v>
      </c>
      <c r="B6065" s="171">
        <v>36888.071385437121</v>
      </c>
      <c r="C6065">
        <f t="shared" si="95"/>
        <v>9</v>
      </c>
      <c r="D6065"/>
    </row>
    <row r="6066" spans="1:4" ht="16" x14ac:dyDescent="0.2">
      <c r="A6066" s="169">
        <v>42986.749999893436</v>
      </c>
      <c r="B6066" s="172">
        <v>36630.795600873891</v>
      </c>
      <c r="C6066">
        <f t="shared" ref="C6066:C6129" si="96">MONTH(A6066)</f>
        <v>9</v>
      </c>
      <c r="D6066"/>
    </row>
    <row r="6067" spans="1:4" ht="16" x14ac:dyDescent="0.2">
      <c r="A6067" s="168">
        <v>42986.791666560101</v>
      </c>
      <c r="B6067" s="171">
        <v>35556.582562951611</v>
      </c>
      <c r="C6067">
        <f t="shared" si="96"/>
        <v>9</v>
      </c>
      <c r="D6067"/>
    </row>
    <row r="6068" spans="1:4" ht="16" x14ac:dyDescent="0.2">
      <c r="A6068" s="169">
        <v>42986.833333226765</v>
      </c>
      <c r="B6068" s="172">
        <v>35158.230162766973</v>
      </c>
      <c r="C6068">
        <f t="shared" si="96"/>
        <v>9</v>
      </c>
      <c r="D6068"/>
    </row>
    <row r="6069" spans="1:4" ht="16" x14ac:dyDescent="0.2">
      <c r="A6069" s="168">
        <v>42986.874999893429</v>
      </c>
      <c r="B6069" s="171">
        <v>34419.276343738304</v>
      </c>
      <c r="C6069">
        <f t="shared" si="96"/>
        <v>9</v>
      </c>
      <c r="D6069"/>
    </row>
    <row r="6070" spans="1:4" ht="16" x14ac:dyDescent="0.2">
      <c r="A6070" s="169">
        <v>42986.916666560093</v>
      </c>
      <c r="B6070" s="172">
        <v>32533.549304874497</v>
      </c>
      <c r="C6070">
        <f t="shared" si="96"/>
        <v>9</v>
      </c>
      <c r="D6070"/>
    </row>
    <row r="6071" spans="1:4" ht="16" x14ac:dyDescent="0.2">
      <c r="A6071" s="168">
        <v>42986.958333226758</v>
      </c>
      <c r="B6071" s="171">
        <v>30116.774030558427</v>
      </c>
      <c r="C6071">
        <f t="shared" si="96"/>
        <v>9</v>
      </c>
      <c r="D6071"/>
    </row>
    <row r="6072" spans="1:4" ht="16" x14ac:dyDescent="0.2">
      <c r="A6072" s="169">
        <v>42986.999999893422</v>
      </c>
      <c r="B6072" s="172">
        <v>27649.551093696868</v>
      </c>
      <c r="C6072">
        <f t="shared" si="96"/>
        <v>9</v>
      </c>
      <c r="D6072"/>
    </row>
    <row r="6073" spans="1:4" ht="16" x14ac:dyDescent="0.2">
      <c r="A6073" s="168">
        <v>42987.041666560086</v>
      </c>
      <c r="B6073" s="171">
        <v>25795.865040580149</v>
      </c>
      <c r="C6073">
        <f t="shared" si="96"/>
        <v>9</v>
      </c>
      <c r="D6073"/>
    </row>
    <row r="6074" spans="1:4" ht="16" x14ac:dyDescent="0.2">
      <c r="A6074" s="169">
        <v>42987.08333322675</v>
      </c>
      <c r="B6074" s="172">
        <v>24414.479962156456</v>
      </c>
      <c r="C6074">
        <f t="shared" si="96"/>
        <v>9</v>
      </c>
      <c r="D6074"/>
    </row>
    <row r="6075" spans="1:4" ht="16" x14ac:dyDescent="0.2">
      <c r="A6075" s="168">
        <v>42987.124999893414</v>
      </c>
      <c r="B6075" s="171">
        <v>23469.809959004735</v>
      </c>
      <c r="C6075">
        <f t="shared" si="96"/>
        <v>9</v>
      </c>
      <c r="D6075"/>
    </row>
    <row r="6076" spans="1:4" ht="16" x14ac:dyDescent="0.2">
      <c r="A6076" s="169">
        <v>42987.166666560079</v>
      </c>
      <c r="B6076" s="172">
        <v>22987.881048495059</v>
      </c>
      <c r="C6076">
        <f t="shared" si="96"/>
        <v>9</v>
      </c>
      <c r="D6076"/>
    </row>
    <row r="6077" spans="1:4" ht="16" x14ac:dyDescent="0.2">
      <c r="A6077" s="168">
        <v>42987.208333226743</v>
      </c>
      <c r="B6077" s="171">
        <v>22946.626491809213</v>
      </c>
      <c r="C6077">
        <f t="shared" si="96"/>
        <v>9</v>
      </c>
      <c r="D6077"/>
    </row>
    <row r="6078" spans="1:4" ht="16" x14ac:dyDescent="0.2">
      <c r="A6078" s="169">
        <v>42987.249999893407</v>
      </c>
      <c r="B6078" s="172">
        <v>23381.213959260152</v>
      </c>
      <c r="C6078">
        <f t="shared" si="96"/>
        <v>9</v>
      </c>
      <c r="D6078"/>
    </row>
    <row r="6079" spans="1:4" ht="16" x14ac:dyDescent="0.2">
      <c r="A6079" s="168">
        <v>42987.291666560071</v>
      </c>
      <c r="B6079" s="171">
        <v>24107.698759093997</v>
      </c>
      <c r="C6079">
        <f t="shared" si="96"/>
        <v>9</v>
      </c>
      <c r="D6079"/>
    </row>
    <row r="6080" spans="1:4" ht="16" x14ac:dyDescent="0.2">
      <c r="A6080" s="169">
        <v>42987.333333226736</v>
      </c>
      <c r="B6080" s="172">
        <v>24562.855911551771</v>
      </c>
      <c r="C6080">
        <f t="shared" si="96"/>
        <v>9</v>
      </c>
      <c r="D6080"/>
    </row>
    <row r="6081" spans="1:4" ht="16" x14ac:dyDescent="0.2">
      <c r="A6081" s="168">
        <v>42987.3749998934</v>
      </c>
      <c r="B6081" s="171">
        <v>25425.143642750019</v>
      </c>
      <c r="C6081">
        <f t="shared" si="96"/>
        <v>9</v>
      </c>
      <c r="D6081"/>
    </row>
    <row r="6082" spans="1:4" ht="16" x14ac:dyDescent="0.2">
      <c r="A6082" s="169">
        <v>42987.416666560064</v>
      </c>
      <c r="B6082" s="172">
        <v>26088.137344331477</v>
      </c>
      <c r="C6082">
        <f t="shared" si="96"/>
        <v>9</v>
      </c>
      <c r="D6082"/>
    </row>
    <row r="6083" spans="1:4" ht="16" x14ac:dyDescent="0.2">
      <c r="A6083" s="168">
        <v>42987.458333226728</v>
      </c>
      <c r="B6083" s="171">
        <v>26728.431939778799</v>
      </c>
      <c r="C6083">
        <f t="shared" si="96"/>
        <v>9</v>
      </c>
      <c r="D6083"/>
    </row>
    <row r="6084" spans="1:4" ht="16" x14ac:dyDescent="0.2">
      <c r="A6084" s="169">
        <v>42987.499999893393</v>
      </c>
      <c r="B6084" s="172">
        <v>27804.462099235603</v>
      </c>
      <c r="C6084">
        <f t="shared" si="96"/>
        <v>9</v>
      </c>
      <c r="D6084"/>
    </row>
    <row r="6085" spans="1:4" ht="16" x14ac:dyDescent="0.2">
      <c r="A6085" s="168">
        <v>42987.541666560057</v>
      </c>
      <c r="B6085" s="171">
        <v>29038.882856728684</v>
      </c>
      <c r="C6085">
        <f t="shared" si="96"/>
        <v>9</v>
      </c>
      <c r="D6085"/>
    </row>
    <row r="6086" spans="1:4" ht="16" x14ac:dyDescent="0.2">
      <c r="A6086" s="169">
        <v>42987.583333226721</v>
      </c>
      <c r="B6086" s="172">
        <v>30458.658068415731</v>
      </c>
      <c r="C6086">
        <f t="shared" si="96"/>
        <v>9</v>
      </c>
      <c r="D6086"/>
    </row>
    <row r="6087" spans="1:4" ht="16" x14ac:dyDescent="0.2">
      <c r="A6087" s="168">
        <v>42987.624999893385</v>
      </c>
      <c r="B6087" s="171">
        <v>31976.200932074156</v>
      </c>
      <c r="C6087">
        <f t="shared" si="96"/>
        <v>9</v>
      </c>
      <c r="D6087"/>
    </row>
    <row r="6088" spans="1:4" ht="16" x14ac:dyDescent="0.2">
      <c r="A6088" s="169">
        <v>42987.66666656005</v>
      </c>
      <c r="B6088" s="172">
        <v>33581.37726141842</v>
      </c>
      <c r="C6088">
        <f t="shared" si="96"/>
        <v>9</v>
      </c>
      <c r="D6088"/>
    </row>
    <row r="6089" spans="1:4" ht="16" x14ac:dyDescent="0.2">
      <c r="A6089" s="168">
        <v>42987.708333226714</v>
      </c>
      <c r="B6089" s="171">
        <v>34783.546261031312</v>
      </c>
      <c r="C6089">
        <f t="shared" si="96"/>
        <v>9</v>
      </c>
      <c r="D6089"/>
    </row>
    <row r="6090" spans="1:4" ht="16" x14ac:dyDescent="0.2">
      <c r="A6090" s="169">
        <v>42987.749999893378</v>
      </c>
      <c r="B6090" s="172">
        <v>35350.972444748397</v>
      </c>
      <c r="C6090">
        <f t="shared" si="96"/>
        <v>9</v>
      </c>
      <c r="D6090"/>
    </row>
    <row r="6091" spans="1:4" ht="16" x14ac:dyDescent="0.2">
      <c r="A6091" s="168">
        <v>42987.791666560042</v>
      </c>
      <c r="B6091" s="171">
        <v>34827.445074570445</v>
      </c>
      <c r="C6091">
        <f t="shared" si="96"/>
        <v>9</v>
      </c>
      <c r="D6091"/>
    </row>
    <row r="6092" spans="1:4" ht="16" x14ac:dyDescent="0.2">
      <c r="A6092" s="169">
        <v>42987.833333226707</v>
      </c>
      <c r="B6092" s="172">
        <v>34573.608488792677</v>
      </c>
      <c r="C6092">
        <f t="shared" si="96"/>
        <v>9</v>
      </c>
      <c r="D6092"/>
    </row>
    <row r="6093" spans="1:4" ht="16" x14ac:dyDescent="0.2">
      <c r="A6093" s="168">
        <v>42987.874999893371</v>
      </c>
      <c r="B6093" s="171">
        <v>33729.026338117423</v>
      </c>
      <c r="C6093">
        <f t="shared" si="96"/>
        <v>9</v>
      </c>
      <c r="D6093"/>
    </row>
    <row r="6094" spans="1:4" ht="16" x14ac:dyDescent="0.2">
      <c r="A6094" s="169">
        <v>42987.916666560035</v>
      </c>
      <c r="B6094" s="172">
        <v>31960.13970720772</v>
      </c>
      <c r="C6094">
        <f t="shared" si="96"/>
        <v>9</v>
      </c>
      <c r="D6094"/>
    </row>
    <row r="6095" spans="1:4" ht="16" x14ac:dyDescent="0.2">
      <c r="A6095" s="168">
        <v>42987.958333226699</v>
      </c>
      <c r="B6095" s="171">
        <v>29730.257273816467</v>
      </c>
      <c r="C6095">
        <f t="shared" si="96"/>
        <v>9</v>
      </c>
      <c r="D6095"/>
    </row>
    <row r="6096" spans="1:4" ht="16" x14ac:dyDescent="0.2">
      <c r="A6096" s="169">
        <v>42987.999999893364</v>
      </c>
      <c r="B6096" s="172">
        <v>27393.65445568728</v>
      </c>
      <c r="C6096">
        <f t="shared" si="96"/>
        <v>9</v>
      </c>
      <c r="D6096"/>
    </row>
    <row r="6097" spans="1:4" ht="16" x14ac:dyDescent="0.2">
      <c r="A6097" s="168">
        <v>42988.041666560028</v>
      </c>
      <c r="B6097" s="171">
        <v>25545.333370831122</v>
      </c>
      <c r="C6097">
        <f t="shared" si="96"/>
        <v>9</v>
      </c>
      <c r="D6097"/>
    </row>
    <row r="6098" spans="1:4" ht="16" x14ac:dyDescent="0.2">
      <c r="A6098" s="169">
        <v>42988.083333226692</v>
      </c>
      <c r="B6098" s="172">
        <v>24154.827871155376</v>
      </c>
      <c r="C6098">
        <f t="shared" si="96"/>
        <v>9</v>
      </c>
      <c r="D6098"/>
    </row>
    <row r="6099" spans="1:4" ht="16" x14ac:dyDescent="0.2">
      <c r="A6099" s="168">
        <v>42988.124999893356</v>
      </c>
      <c r="B6099" s="171">
        <v>23160.984780886025</v>
      </c>
      <c r="C6099">
        <f t="shared" si="96"/>
        <v>9</v>
      </c>
      <c r="D6099"/>
    </row>
    <row r="6100" spans="1:4" ht="16" x14ac:dyDescent="0.2">
      <c r="A6100" s="169">
        <v>42988.166666560021</v>
      </c>
      <c r="B6100" s="172">
        <v>22586.109056892983</v>
      </c>
      <c r="C6100">
        <f t="shared" si="96"/>
        <v>9</v>
      </c>
      <c r="D6100"/>
    </row>
    <row r="6101" spans="1:4" ht="16" x14ac:dyDescent="0.2">
      <c r="A6101" s="168">
        <v>42988.208333226685</v>
      </c>
      <c r="B6101" s="171">
        <v>22334.759138700523</v>
      </c>
      <c r="C6101">
        <f t="shared" si="96"/>
        <v>9</v>
      </c>
      <c r="D6101"/>
    </row>
    <row r="6102" spans="1:4" ht="16" x14ac:dyDescent="0.2">
      <c r="A6102" s="169">
        <v>42988.249999893349</v>
      </c>
      <c r="B6102" s="172">
        <v>22461.362001293666</v>
      </c>
      <c r="C6102">
        <f t="shared" si="96"/>
        <v>9</v>
      </c>
      <c r="D6102"/>
    </row>
    <row r="6103" spans="1:4" ht="16" x14ac:dyDescent="0.2">
      <c r="A6103" s="168">
        <v>42988.291666560013</v>
      </c>
      <c r="B6103" s="171">
        <v>22688.306543927574</v>
      </c>
      <c r="C6103">
        <f t="shared" si="96"/>
        <v>9</v>
      </c>
      <c r="D6103"/>
    </row>
    <row r="6104" spans="1:4" ht="16" x14ac:dyDescent="0.2">
      <c r="A6104" s="169">
        <v>42988.333333226677</v>
      </c>
      <c r="B6104" s="172">
        <v>22918.321664445415</v>
      </c>
      <c r="C6104">
        <f t="shared" si="96"/>
        <v>9</v>
      </c>
      <c r="D6104"/>
    </row>
    <row r="6105" spans="1:4" ht="16" x14ac:dyDescent="0.2">
      <c r="A6105" s="168">
        <v>42988.374999893342</v>
      </c>
      <c r="B6105" s="171">
        <v>23948.816755866374</v>
      </c>
      <c r="C6105">
        <f t="shared" si="96"/>
        <v>9</v>
      </c>
      <c r="D6105"/>
    </row>
    <row r="6106" spans="1:4" ht="16" x14ac:dyDescent="0.2">
      <c r="A6106" s="169">
        <v>42988.416666560006</v>
      </c>
      <c r="B6106" s="172">
        <v>25155.785899339982</v>
      </c>
      <c r="C6106">
        <f t="shared" si="96"/>
        <v>9</v>
      </c>
      <c r="D6106"/>
    </row>
    <row r="6107" spans="1:4" ht="16" x14ac:dyDescent="0.2">
      <c r="A6107" s="168">
        <v>42988.45833322667</v>
      </c>
      <c r="B6107" s="171">
        <v>26681.040262536117</v>
      </c>
      <c r="C6107">
        <f t="shared" si="96"/>
        <v>9</v>
      </c>
      <c r="D6107"/>
    </row>
    <row r="6108" spans="1:4" ht="16" x14ac:dyDescent="0.2">
      <c r="A6108" s="169">
        <v>42988.499999893334</v>
      </c>
      <c r="B6108" s="172">
        <v>28590.207579025278</v>
      </c>
      <c r="C6108">
        <f t="shared" si="96"/>
        <v>9</v>
      </c>
      <c r="D6108"/>
    </row>
    <row r="6109" spans="1:4" ht="16" x14ac:dyDescent="0.2">
      <c r="A6109" s="168">
        <v>42988.541666559999</v>
      </c>
      <c r="B6109" s="171">
        <v>30798.712860905554</v>
      </c>
      <c r="C6109">
        <f t="shared" si="96"/>
        <v>9</v>
      </c>
      <c r="D6109"/>
    </row>
    <row r="6110" spans="1:4" ht="16" x14ac:dyDescent="0.2">
      <c r="A6110" s="169">
        <v>42988.583333226663</v>
      </c>
      <c r="B6110" s="172">
        <v>33312.104240483772</v>
      </c>
      <c r="C6110">
        <f t="shared" si="96"/>
        <v>9</v>
      </c>
      <c r="D6110"/>
    </row>
    <row r="6111" spans="1:4" ht="16" x14ac:dyDescent="0.2">
      <c r="A6111" s="168">
        <v>42988.624999893327</v>
      </c>
      <c r="B6111" s="171">
        <v>35770.767087781278</v>
      </c>
      <c r="C6111">
        <f t="shared" si="96"/>
        <v>9</v>
      </c>
      <c r="D6111"/>
    </row>
    <row r="6112" spans="1:4" ht="16" x14ac:dyDescent="0.2">
      <c r="A6112" s="169">
        <v>42988.666666559991</v>
      </c>
      <c r="B6112" s="172">
        <v>37720.115756008425</v>
      </c>
      <c r="C6112">
        <f t="shared" si="96"/>
        <v>9</v>
      </c>
      <c r="D6112"/>
    </row>
    <row r="6113" spans="1:4" ht="16" x14ac:dyDescent="0.2">
      <c r="A6113" s="168">
        <v>42988.708333226656</v>
      </c>
      <c r="B6113" s="171">
        <v>38926.630798018654</v>
      </c>
      <c r="C6113">
        <f t="shared" si="96"/>
        <v>9</v>
      </c>
      <c r="D6113"/>
    </row>
    <row r="6114" spans="1:4" ht="16" x14ac:dyDescent="0.2">
      <c r="A6114" s="169">
        <v>42988.74999989332</v>
      </c>
      <c r="B6114" s="172">
        <v>39235.564501802721</v>
      </c>
      <c r="C6114">
        <f t="shared" si="96"/>
        <v>9</v>
      </c>
      <c r="D6114"/>
    </row>
    <row r="6115" spans="1:4" ht="16" x14ac:dyDescent="0.2">
      <c r="A6115" s="168">
        <v>42988.791666559984</v>
      </c>
      <c r="B6115" s="171">
        <v>38558.253636696158</v>
      </c>
      <c r="C6115">
        <f t="shared" si="96"/>
        <v>9</v>
      </c>
      <c r="D6115"/>
    </row>
    <row r="6116" spans="1:4" ht="16" x14ac:dyDescent="0.2">
      <c r="A6116" s="169">
        <v>42988.833333226648</v>
      </c>
      <c r="B6116" s="172">
        <v>38308.040017800478</v>
      </c>
      <c r="C6116">
        <f t="shared" si="96"/>
        <v>9</v>
      </c>
      <c r="D6116"/>
    </row>
    <row r="6117" spans="1:4" ht="16" x14ac:dyDescent="0.2">
      <c r="A6117" s="168">
        <v>42988.874999893313</v>
      </c>
      <c r="B6117" s="171">
        <v>37270.157625300802</v>
      </c>
      <c r="C6117">
        <f t="shared" si="96"/>
        <v>9</v>
      </c>
      <c r="D6117"/>
    </row>
    <row r="6118" spans="1:4" ht="16" x14ac:dyDescent="0.2">
      <c r="A6118" s="169">
        <v>42988.916666559977</v>
      </c>
      <c r="B6118" s="172">
        <v>34811.971522416454</v>
      </c>
      <c r="C6118">
        <f t="shared" si="96"/>
        <v>9</v>
      </c>
      <c r="D6118"/>
    </row>
    <row r="6119" spans="1:4" ht="16" x14ac:dyDescent="0.2">
      <c r="A6119" s="168">
        <v>42988.958333226641</v>
      </c>
      <c r="B6119" s="171">
        <v>31547.898392832965</v>
      </c>
      <c r="C6119">
        <f t="shared" si="96"/>
        <v>9</v>
      </c>
      <c r="D6119"/>
    </row>
    <row r="6120" spans="1:4" ht="16" x14ac:dyDescent="0.2">
      <c r="A6120" s="169">
        <v>42988.999999893305</v>
      </c>
      <c r="B6120" s="172">
        <v>28704.611384235297</v>
      </c>
      <c r="C6120">
        <f t="shared" si="96"/>
        <v>9</v>
      </c>
      <c r="D6120"/>
    </row>
    <row r="6121" spans="1:4" ht="16" x14ac:dyDescent="0.2">
      <c r="A6121" s="168">
        <v>42989.04166655997</v>
      </c>
      <c r="B6121" s="171">
        <v>26622.475905005442</v>
      </c>
      <c r="C6121">
        <f t="shared" si="96"/>
        <v>9</v>
      </c>
      <c r="D6121"/>
    </row>
    <row r="6122" spans="1:4" ht="16" x14ac:dyDescent="0.2">
      <c r="A6122" s="169">
        <v>42989.083333226634</v>
      </c>
      <c r="B6122" s="172">
        <v>25178.611962396542</v>
      </c>
      <c r="C6122">
        <f t="shared" si="96"/>
        <v>9</v>
      </c>
      <c r="D6122"/>
    </row>
    <row r="6123" spans="1:4" ht="16" x14ac:dyDescent="0.2">
      <c r="A6123" s="168">
        <v>42989.124999893298</v>
      </c>
      <c r="B6123" s="171">
        <v>24259.298319151458</v>
      </c>
      <c r="C6123">
        <f t="shared" si="96"/>
        <v>9</v>
      </c>
      <c r="D6123"/>
    </row>
    <row r="6124" spans="1:4" ht="16" x14ac:dyDescent="0.2">
      <c r="A6124" s="169">
        <v>42989.166666559962</v>
      </c>
      <c r="B6124" s="172">
        <v>23835.764662148158</v>
      </c>
      <c r="C6124">
        <f t="shared" si="96"/>
        <v>9</v>
      </c>
      <c r="D6124"/>
    </row>
    <row r="6125" spans="1:4" ht="16" x14ac:dyDescent="0.2">
      <c r="A6125" s="168">
        <v>42989.208333226627</v>
      </c>
      <c r="B6125" s="171">
        <v>24283.5404336465</v>
      </c>
      <c r="C6125">
        <f t="shared" si="96"/>
        <v>9</v>
      </c>
      <c r="D6125"/>
    </row>
    <row r="6126" spans="1:4" ht="16" x14ac:dyDescent="0.2">
      <c r="A6126" s="169">
        <v>42989.249999893291</v>
      </c>
      <c r="B6126" s="172">
        <v>25883.039095473647</v>
      </c>
      <c r="C6126">
        <f t="shared" si="96"/>
        <v>9</v>
      </c>
      <c r="D6126"/>
    </row>
    <row r="6127" spans="1:4" ht="16" x14ac:dyDescent="0.2">
      <c r="A6127" s="168">
        <v>42989.291666559955</v>
      </c>
      <c r="B6127" s="171">
        <v>28183.987459533404</v>
      </c>
      <c r="C6127">
        <f t="shared" si="96"/>
        <v>9</v>
      </c>
      <c r="D6127"/>
    </row>
    <row r="6128" spans="1:4" ht="16" x14ac:dyDescent="0.2">
      <c r="A6128" s="169">
        <v>42989.333333226619</v>
      </c>
      <c r="B6128" s="172">
        <v>29633.773281331276</v>
      </c>
      <c r="C6128">
        <f t="shared" si="96"/>
        <v>9</v>
      </c>
      <c r="D6128"/>
    </row>
    <row r="6129" spans="1:4" ht="16" x14ac:dyDescent="0.2">
      <c r="A6129" s="168">
        <v>42989.374999893284</v>
      </c>
      <c r="B6129" s="171">
        <v>30785.744510921166</v>
      </c>
      <c r="C6129">
        <f t="shared" si="96"/>
        <v>9</v>
      </c>
      <c r="D6129"/>
    </row>
    <row r="6130" spans="1:4" ht="16" x14ac:dyDescent="0.2">
      <c r="A6130" s="169">
        <v>42989.416666559948</v>
      </c>
      <c r="B6130" s="172">
        <v>32054.809906026218</v>
      </c>
      <c r="C6130">
        <f t="shared" ref="C6130:C6193" si="97">MONTH(A6130)</f>
        <v>9</v>
      </c>
      <c r="D6130"/>
    </row>
    <row r="6131" spans="1:4" ht="16" x14ac:dyDescent="0.2">
      <c r="A6131" s="168">
        <v>42989.458333226612</v>
      </c>
      <c r="B6131" s="171">
        <v>33615.181839434852</v>
      </c>
      <c r="C6131">
        <f t="shared" si="97"/>
        <v>9</v>
      </c>
      <c r="D6131"/>
    </row>
    <row r="6132" spans="1:4" ht="16" x14ac:dyDescent="0.2">
      <c r="A6132" s="169">
        <v>42989.499999893276</v>
      </c>
      <c r="B6132" s="172">
        <v>35171.462424486082</v>
      </c>
      <c r="C6132">
        <f t="shared" si="97"/>
        <v>9</v>
      </c>
      <c r="D6132"/>
    </row>
    <row r="6133" spans="1:4" ht="16" x14ac:dyDescent="0.2">
      <c r="A6133" s="168">
        <v>42989.54166655994</v>
      </c>
      <c r="B6133" s="171">
        <v>36955.886843862485</v>
      </c>
      <c r="C6133">
        <f t="shared" si="97"/>
        <v>9</v>
      </c>
      <c r="D6133"/>
    </row>
    <row r="6134" spans="1:4" ht="16" x14ac:dyDescent="0.2">
      <c r="A6134" s="169">
        <v>42989.583333226605</v>
      </c>
      <c r="B6134" s="172">
        <v>39564.40359006259</v>
      </c>
      <c r="C6134">
        <f t="shared" si="97"/>
        <v>9</v>
      </c>
      <c r="D6134"/>
    </row>
    <row r="6135" spans="1:4" ht="16" x14ac:dyDescent="0.2">
      <c r="A6135" s="168">
        <v>42989.624999893269</v>
      </c>
      <c r="B6135" s="171">
        <v>41419.524368740866</v>
      </c>
      <c r="C6135">
        <f t="shared" si="97"/>
        <v>9</v>
      </c>
      <c r="D6135"/>
    </row>
    <row r="6136" spans="1:4" ht="16" x14ac:dyDescent="0.2">
      <c r="A6136" s="169">
        <v>42989.666666559933</v>
      </c>
      <c r="B6136" s="172">
        <v>42819.444501692851</v>
      </c>
      <c r="C6136">
        <f t="shared" si="97"/>
        <v>9</v>
      </c>
      <c r="D6136"/>
    </row>
    <row r="6137" spans="1:4" ht="16" x14ac:dyDescent="0.2">
      <c r="A6137" s="168">
        <v>42989.708333226597</v>
      </c>
      <c r="B6137" s="171">
        <v>43528.350520598076</v>
      </c>
      <c r="C6137">
        <f t="shared" si="97"/>
        <v>9</v>
      </c>
      <c r="D6137"/>
    </row>
    <row r="6138" spans="1:4" ht="16" x14ac:dyDescent="0.2">
      <c r="A6138" s="169">
        <v>42989.749999893262</v>
      </c>
      <c r="B6138" s="172">
        <v>42924.330574799278</v>
      </c>
      <c r="C6138">
        <f t="shared" si="97"/>
        <v>9</v>
      </c>
      <c r="D6138"/>
    </row>
    <row r="6139" spans="1:4" ht="16" x14ac:dyDescent="0.2">
      <c r="A6139" s="168">
        <v>42989.791666559926</v>
      </c>
      <c r="B6139" s="171">
        <v>41165.228764303625</v>
      </c>
      <c r="C6139">
        <f t="shared" si="97"/>
        <v>9</v>
      </c>
      <c r="D6139"/>
    </row>
    <row r="6140" spans="1:4" ht="16" x14ac:dyDescent="0.2">
      <c r="A6140" s="169">
        <v>42989.83333322659</v>
      </c>
      <c r="B6140" s="172">
        <v>40538.698525674903</v>
      </c>
      <c r="C6140">
        <f t="shared" si="97"/>
        <v>9</v>
      </c>
      <c r="D6140"/>
    </row>
    <row r="6141" spans="1:4" ht="16" x14ac:dyDescent="0.2">
      <c r="A6141" s="168">
        <v>42989.874999893254</v>
      </c>
      <c r="B6141" s="171">
        <v>39096.668933596928</v>
      </c>
      <c r="C6141">
        <f t="shared" si="97"/>
        <v>9</v>
      </c>
      <c r="D6141"/>
    </row>
    <row r="6142" spans="1:4" ht="16" x14ac:dyDescent="0.2">
      <c r="A6142" s="169">
        <v>42989.916666559919</v>
      </c>
      <c r="B6142" s="172">
        <v>36362.652353454527</v>
      </c>
      <c r="C6142">
        <f t="shared" si="97"/>
        <v>9</v>
      </c>
      <c r="D6142"/>
    </row>
    <row r="6143" spans="1:4" ht="16" x14ac:dyDescent="0.2">
      <c r="A6143" s="168">
        <v>42989.958333226583</v>
      </c>
      <c r="B6143" s="171">
        <v>33034.331811977536</v>
      </c>
      <c r="C6143">
        <f t="shared" si="97"/>
        <v>9</v>
      </c>
      <c r="D6143"/>
    </row>
    <row r="6144" spans="1:4" ht="16" x14ac:dyDescent="0.2">
      <c r="A6144" s="169">
        <v>42989.999999893247</v>
      </c>
      <c r="B6144" s="172">
        <v>29921.855812077803</v>
      </c>
      <c r="C6144">
        <f t="shared" si="97"/>
        <v>9</v>
      </c>
      <c r="D6144"/>
    </row>
    <row r="6145" spans="1:4" ht="16" x14ac:dyDescent="0.2">
      <c r="A6145" s="168">
        <v>42990.041666559911</v>
      </c>
      <c r="B6145" s="171">
        <v>27660.569619722773</v>
      </c>
      <c r="C6145">
        <f t="shared" si="97"/>
        <v>9</v>
      </c>
      <c r="D6145"/>
    </row>
    <row r="6146" spans="1:4" ht="16" x14ac:dyDescent="0.2">
      <c r="A6146" s="169">
        <v>42990.083333226576</v>
      </c>
      <c r="B6146" s="172">
        <v>26140.872941366226</v>
      </c>
      <c r="C6146">
        <f t="shared" si="97"/>
        <v>9</v>
      </c>
      <c r="D6146"/>
    </row>
    <row r="6147" spans="1:4" ht="16" x14ac:dyDescent="0.2">
      <c r="A6147" s="168">
        <v>42990.12499989324</v>
      </c>
      <c r="B6147" s="171">
        <v>25107.410504136333</v>
      </c>
      <c r="C6147">
        <f t="shared" si="97"/>
        <v>9</v>
      </c>
      <c r="D6147"/>
    </row>
    <row r="6148" spans="1:4" ht="16" x14ac:dyDescent="0.2">
      <c r="A6148" s="169">
        <v>42990.166666559904</v>
      </c>
      <c r="B6148" s="172">
        <v>24578.431094794181</v>
      </c>
      <c r="C6148">
        <f t="shared" si="97"/>
        <v>9</v>
      </c>
      <c r="D6148"/>
    </row>
    <row r="6149" spans="1:4" ht="16" x14ac:dyDescent="0.2">
      <c r="A6149" s="168">
        <v>42990.208333226568</v>
      </c>
      <c r="B6149" s="171">
        <v>24765.882745773419</v>
      </c>
      <c r="C6149">
        <f t="shared" si="97"/>
        <v>9</v>
      </c>
      <c r="D6149"/>
    </row>
    <row r="6150" spans="1:4" ht="16" x14ac:dyDescent="0.2">
      <c r="A6150" s="169">
        <v>42990.249999893233</v>
      </c>
      <c r="B6150" s="172">
        <v>26054.23405584693</v>
      </c>
      <c r="C6150">
        <f t="shared" si="97"/>
        <v>9</v>
      </c>
      <c r="D6150"/>
    </row>
    <row r="6151" spans="1:4" ht="16" x14ac:dyDescent="0.2">
      <c r="A6151" s="168">
        <v>42990.291666559897</v>
      </c>
      <c r="B6151" s="171">
        <v>28332.716772268574</v>
      </c>
      <c r="C6151">
        <f t="shared" si="97"/>
        <v>9</v>
      </c>
      <c r="D6151"/>
    </row>
    <row r="6152" spans="1:4" ht="16" x14ac:dyDescent="0.2">
      <c r="A6152" s="169">
        <v>42990.333333226561</v>
      </c>
      <c r="B6152" s="172">
        <v>29583.507205691891</v>
      </c>
      <c r="C6152">
        <f t="shared" si="97"/>
        <v>9</v>
      </c>
      <c r="D6152"/>
    </row>
    <row r="6153" spans="1:4" ht="16" x14ac:dyDescent="0.2">
      <c r="A6153" s="168">
        <v>42990.374999893225</v>
      </c>
      <c r="B6153" s="171">
        <v>30511.185914569687</v>
      </c>
      <c r="C6153">
        <f t="shared" si="97"/>
        <v>9</v>
      </c>
      <c r="D6153"/>
    </row>
    <row r="6154" spans="1:4" ht="16" x14ac:dyDescent="0.2">
      <c r="A6154" s="169">
        <v>42990.41666655989</v>
      </c>
      <c r="B6154" s="172">
        <v>31690.937815072222</v>
      </c>
      <c r="C6154">
        <f t="shared" si="97"/>
        <v>9</v>
      </c>
      <c r="D6154"/>
    </row>
    <row r="6155" spans="1:4" ht="16" x14ac:dyDescent="0.2">
      <c r="A6155" s="168">
        <v>42990.458333226554</v>
      </c>
      <c r="B6155" s="171">
        <v>32980.174307827067</v>
      </c>
      <c r="C6155">
        <f t="shared" si="97"/>
        <v>9</v>
      </c>
      <c r="D6155"/>
    </row>
    <row r="6156" spans="1:4" ht="16" x14ac:dyDescent="0.2">
      <c r="A6156" s="169">
        <v>42990.499999893218</v>
      </c>
      <c r="B6156" s="172">
        <v>34258.916895182927</v>
      </c>
      <c r="C6156">
        <f t="shared" si="97"/>
        <v>9</v>
      </c>
      <c r="D6156"/>
    </row>
    <row r="6157" spans="1:4" ht="16" x14ac:dyDescent="0.2">
      <c r="A6157" s="168">
        <v>42990.541666559882</v>
      </c>
      <c r="B6157" s="171">
        <v>35605.180923024469</v>
      </c>
      <c r="C6157">
        <f t="shared" si="97"/>
        <v>9</v>
      </c>
      <c r="D6157"/>
    </row>
    <row r="6158" spans="1:4" ht="16" x14ac:dyDescent="0.2">
      <c r="A6158" s="169">
        <v>42990.583333226547</v>
      </c>
      <c r="B6158" s="172">
        <v>37455.747589643368</v>
      </c>
      <c r="C6158">
        <f t="shared" si="97"/>
        <v>9</v>
      </c>
      <c r="D6158"/>
    </row>
    <row r="6159" spans="1:4" ht="16" x14ac:dyDescent="0.2">
      <c r="A6159" s="168">
        <v>42990.624999893211</v>
      </c>
      <c r="B6159" s="171">
        <v>38982.390476450884</v>
      </c>
      <c r="C6159">
        <f t="shared" si="97"/>
        <v>9</v>
      </c>
      <c r="D6159"/>
    </row>
    <row r="6160" spans="1:4" ht="16" x14ac:dyDescent="0.2">
      <c r="A6160" s="169">
        <v>42990.666666559875</v>
      </c>
      <c r="B6160" s="172">
        <v>40233.385695306744</v>
      </c>
      <c r="C6160">
        <f t="shared" si="97"/>
        <v>9</v>
      </c>
      <c r="D6160"/>
    </row>
    <row r="6161" spans="1:4" ht="16" x14ac:dyDescent="0.2">
      <c r="A6161" s="168">
        <v>42990.708333226539</v>
      </c>
      <c r="B6161" s="171">
        <v>40997.890494491025</v>
      </c>
      <c r="C6161">
        <f t="shared" si="97"/>
        <v>9</v>
      </c>
      <c r="D6161"/>
    </row>
    <row r="6162" spans="1:4" ht="16" x14ac:dyDescent="0.2">
      <c r="A6162" s="169">
        <v>42990.749999893203</v>
      </c>
      <c r="B6162" s="172">
        <v>40776.850042580932</v>
      </c>
      <c r="C6162">
        <f t="shared" si="97"/>
        <v>9</v>
      </c>
      <c r="D6162"/>
    </row>
    <row r="6163" spans="1:4" ht="16" x14ac:dyDescent="0.2">
      <c r="A6163" s="168">
        <v>42990.791666559868</v>
      </c>
      <c r="B6163" s="171">
        <v>39305.830046268835</v>
      </c>
      <c r="C6163">
        <f t="shared" si="97"/>
        <v>9</v>
      </c>
      <c r="D6163"/>
    </row>
    <row r="6164" spans="1:4" ht="16" x14ac:dyDescent="0.2">
      <c r="A6164" s="169">
        <v>42990.833333226532</v>
      </c>
      <c r="B6164" s="172">
        <v>38561.964225780881</v>
      </c>
      <c r="C6164">
        <f t="shared" si="97"/>
        <v>9</v>
      </c>
      <c r="D6164"/>
    </row>
    <row r="6165" spans="1:4" ht="16" x14ac:dyDescent="0.2">
      <c r="A6165" s="168">
        <v>42990.874999893196</v>
      </c>
      <c r="B6165" s="171">
        <v>37230.162692279388</v>
      </c>
      <c r="C6165">
        <f t="shared" si="97"/>
        <v>9</v>
      </c>
      <c r="D6165"/>
    </row>
    <row r="6166" spans="1:4" ht="16" x14ac:dyDescent="0.2">
      <c r="A6166" s="169">
        <v>42990.91666655986</v>
      </c>
      <c r="B6166" s="172">
        <v>34679.644989032648</v>
      </c>
      <c r="C6166">
        <f t="shared" si="97"/>
        <v>9</v>
      </c>
      <c r="D6166"/>
    </row>
    <row r="6167" spans="1:4" ht="16" x14ac:dyDescent="0.2">
      <c r="A6167" s="168">
        <v>42990.958333226525</v>
      </c>
      <c r="B6167" s="171">
        <v>31476.713924341682</v>
      </c>
      <c r="C6167">
        <f t="shared" si="97"/>
        <v>9</v>
      </c>
      <c r="D6167"/>
    </row>
    <row r="6168" spans="1:4" ht="16" x14ac:dyDescent="0.2">
      <c r="A6168" s="169">
        <v>42990.999999893189</v>
      </c>
      <c r="B6168" s="172">
        <v>28526.937266351248</v>
      </c>
      <c r="C6168">
        <f t="shared" si="97"/>
        <v>9</v>
      </c>
      <c r="D6168"/>
    </row>
    <row r="6169" spans="1:4" ht="16" x14ac:dyDescent="0.2">
      <c r="A6169" s="168">
        <v>42991.041666559853</v>
      </c>
      <c r="B6169" s="171">
        <v>26492.809277306562</v>
      </c>
      <c r="C6169">
        <f t="shared" si="97"/>
        <v>9</v>
      </c>
      <c r="D6169"/>
    </row>
    <row r="6170" spans="1:4" ht="16" x14ac:dyDescent="0.2">
      <c r="A6170" s="169">
        <v>42991.083333226517</v>
      </c>
      <c r="B6170" s="172">
        <v>25081.803761687661</v>
      </c>
      <c r="C6170">
        <f t="shared" si="97"/>
        <v>9</v>
      </c>
      <c r="D6170"/>
    </row>
    <row r="6171" spans="1:4" ht="16" x14ac:dyDescent="0.2">
      <c r="A6171" s="168">
        <v>42991.124999893182</v>
      </c>
      <c r="B6171" s="171">
        <v>24132.76776896201</v>
      </c>
      <c r="C6171">
        <f t="shared" si="97"/>
        <v>9</v>
      </c>
      <c r="D6171"/>
    </row>
    <row r="6172" spans="1:4" ht="16" x14ac:dyDescent="0.2">
      <c r="A6172" s="169">
        <v>42991.166666559846</v>
      </c>
      <c r="B6172" s="172">
        <v>23647.188907608968</v>
      </c>
      <c r="C6172">
        <f t="shared" si="97"/>
        <v>9</v>
      </c>
      <c r="D6172"/>
    </row>
    <row r="6173" spans="1:4" ht="16" x14ac:dyDescent="0.2">
      <c r="A6173" s="168">
        <v>42991.20833322651</v>
      </c>
      <c r="B6173" s="171">
        <v>23943.561091096053</v>
      </c>
      <c r="C6173">
        <f t="shared" si="97"/>
        <v>9</v>
      </c>
      <c r="D6173"/>
    </row>
    <row r="6174" spans="1:4" ht="16" x14ac:dyDescent="0.2">
      <c r="A6174" s="169">
        <v>42991.249999893174</v>
      </c>
      <c r="B6174" s="172">
        <v>25273.905968639727</v>
      </c>
      <c r="C6174">
        <f t="shared" si="97"/>
        <v>9</v>
      </c>
      <c r="D6174"/>
    </row>
    <row r="6175" spans="1:4" ht="16" x14ac:dyDescent="0.2">
      <c r="A6175" s="168">
        <v>42991.291666559839</v>
      </c>
      <c r="B6175" s="171">
        <v>27423.804449679908</v>
      </c>
      <c r="C6175">
        <f t="shared" si="97"/>
        <v>9</v>
      </c>
      <c r="D6175"/>
    </row>
    <row r="6176" spans="1:4" ht="16" x14ac:dyDescent="0.2">
      <c r="A6176" s="169">
        <v>42991.333333226503</v>
      </c>
      <c r="B6176" s="172">
        <v>28461.829214630598</v>
      </c>
      <c r="C6176">
        <f t="shared" si="97"/>
        <v>9</v>
      </c>
      <c r="D6176"/>
    </row>
    <row r="6177" spans="1:4" ht="16" x14ac:dyDescent="0.2">
      <c r="A6177" s="168">
        <v>42991.374999893167</v>
      </c>
      <c r="B6177" s="171">
        <v>28896.508750683708</v>
      </c>
      <c r="C6177">
        <f t="shared" si="97"/>
        <v>9</v>
      </c>
      <c r="D6177"/>
    </row>
    <row r="6178" spans="1:4" ht="16" x14ac:dyDescent="0.2">
      <c r="A6178" s="169">
        <v>42991.416666559831</v>
      </c>
      <c r="B6178" s="172">
        <v>29338.261080452219</v>
      </c>
      <c r="C6178">
        <f t="shared" si="97"/>
        <v>9</v>
      </c>
      <c r="D6178"/>
    </row>
    <row r="6179" spans="1:4" ht="16" x14ac:dyDescent="0.2">
      <c r="A6179" s="168">
        <v>42991.458333226496</v>
      </c>
      <c r="B6179" s="171">
        <v>30030.559888768203</v>
      </c>
      <c r="C6179">
        <f t="shared" si="97"/>
        <v>9</v>
      </c>
      <c r="D6179"/>
    </row>
    <row r="6180" spans="1:4" ht="16" x14ac:dyDescent="0.2">
      <c r="A6180" s="169">
        <v>42991.49999989316</v>
      </c>
      <c r="B6180" s="172">
        <v>30548.680214977034</v>
      </c>
      <c r="C6180">
        <f t="shared" si="97"/>
        <v>9</v>
      </c>
      <c r="D6180"/>
    </row>
    <row r="6181" spans="1:4" ht="16" x14ac:dyDescent="0.2">
      <c r="A6181" s="168">
        <v>42991.541666559824</v>
      </c>
      <c r="B6181" s="171">
        <v>30964.936246427515</v>
      </c>
      <c r="C6181">
        <f t="shared" si="97"/>
        <v>9</v>
      </c>
      <c r="D6181"/>
    </row>
    <row r="6182" spans="1:4" ht="16" x14ac:dyDescent="0.2">
      <c r="A6182" s="169">
        <v>42991.583333226488</v>
      </c>
      <c r="B6182" s="172">
        <v>31733.338111754605</v>
      </c>
      <c r="C6182">
        <f t="shared" si="97"/>
        <v>9</v>
      </c>
      <c r="D6182"/>
    </row>
    <row r="6183" spans="1:4" ht="16" x14ac:dyDescent="0.2">
      <c r="A6183" s="168">
        <v>42991.624999893153</v>
      </c>
      <c r="B6183" s="171">
        <v>32866.390695236449</v>
      </c>
      <c r="C6183">
        <f t="shared" si="97"/>
        <v>9</v>
      </c>
      <c r="D6183"/>
    </row>
    <row r="6184" spans="1:4" ht="16" x14ac:dyDescent="0.2">
      <c r="A6184" s="169">
        <v>42991.666666559817</v>
      </c>
      <c r="B6184" s="172">
        <v>33817.170125036224</v>
      </c>
      <c r="C6184">
        <f t="shared" si="97"/>
        <v>9</v>
      </c>
      <c r="D6184"/>
    </row>
    <row r="6185" spans="1:4" ht="16" x14ac:dyDescent="0.2">
      <c r="A6185" s="168">
        <v>42991.708333226481</v>
      </c>
      <c r="B6185" s="171">
        <v>34383.158121371416</v>
      </c>
      <c r="C6185">
        <f t="shared" si="97"/>
        <v>9</v>
      </c>
      <c r="D6185"/>
    </row>
    <row r="6186" spans="1:4" ht="16" x14ac:dyDescent="0.2">
      <c r="A6186" s="169">
        <v>42991.749999893145</v>
      </c>
      <c r="B6186" s="172">
        <v>34403.462217102991</v>
      </c>
      <c r="C6186">
        <f t="shared" si="97"/>
        <v>9</v>
      </c>
      <c r="D6186"/>
    </row>
    <row r="6187" spans="1:4" ht="16" x14ac:dyDescent="0.2">
      <c r="A6187" s="168">
        <v>42991.79166655981</v>
      </c>
      <c r="B6187" s="171">
        <v>33671.852717202637</v>
      </c>
      <c r="C6187">
        <f t="shared" si="97"/>
        <v>9</v>
      </c>
      <c r="D6187"/>
    </row>
    <row r="6188" spans="1:4" ht="16" x14ac:dyDescent="0.2">
      <c r="A6188" s="169">
        <v>42991.833333226474</v>
      </c>
      <c r="B6188" s="172">
        <v>33859.722805652185</v>
      </c>
      <c r="C6188">
        <f t="shared" si="97"/>
        <v>9</v>
      </c>
      <c r="D6188"/>
    </row>
    <row r="6189" spans="1:4" ht="16" x14ac:dyDescent="0.2">
      <c r="A6189" s="168">
        <v>42991.874999893138</v>
      </c>
      <c r="B6189" s="171">
        <v>33097.826674872696</v>
      </c>
      <c r="C6189">
        <f t="shared" si="97"/>
        <v>9</v>
      </c>
      <c r="D6189"/>
    </row>
    <row r="6190" spans="1:4" ht="16" x14ac:dyDescent="0.2">
      <c r="A6190" s="169">
        <v>42991.916666559802</v>
      </c>
      <c r="B6190" s="172">
        <v>31203.263100283857</v>
      </c>
      <c r="C6190">
        <f t="shared" si="97"/>
        <v>9</v>
      </c>
      <c r="D6190"/>
    </row>
    <row r="6191" spans="1:4" ht="16" x14ac:dyDescent="0.2">
      <c r="A6191" s="168">
        <v>42991.958333226466</v>
      </c>
      <c r="B6191" s="171">
        <v>28567.841855066054</v>
      </c>
      <c r="C6191">
        <f t="shared" si="97"/>
        <v>9</v>
      </c>
      <c r="D6191"/>
    </row>
    <row r="6192" spans="1:4" ht="16" x14ac:dyDescent="0.2">
      <c r="A6192" s="169">
        <v>42991.999999893131</v>
      </c>
      <c r="B6192" s="172">
        <v>26106.034588391591</v>
      </c>
      <c r="C6192">
        <f t="shared" si="97"/>
        <v>9</v>
      </c>
      <c r="D6192"/>
    </row>
    <row r="6193" spans="1:4" ht="16" x14ac:dyDescent="0.2">
      <c r="A6193" s="168">
        <v>42992.041666559795</v>
      </c>
      <c r="B6193" s="171">
        <v>24385.274445227758</v>
      </c>
      <c r="C6193">
        <f t="shared" si="97"/>
        <v>9</v>
      </c>
      <c r="D6193"/>
    </row>
    <row r="6194" spans="1:4" ht="16" x14ac:dyDescent="0.2">
      <c r="A6194" s="169">
        <v>42992.083333226459</v>
      </c>
      <c r="B6194" s="172">
        <v>23287.480365815842</v>
      </c>
      <c r="C6194">
        <f t="shared" ref="C6194:C6257" si="98">MONTH(A6194)</f>
        <v>9</v>
      </c>
      <c r="D6194"/>
    </row>
    <row r="6195" spans="1:4" ht="16" x14ac:dyDescent="0.2">
      <c r="A6195" s="168">
        <v>42992.124999893123</v>
      </c>
      <c r="B6195" s="171">
        <v>22547.028913568432</v>
      </c>
      <c r="C6195">
        <f t="shared" si="98"/>
        <v>9</v>
      </c>
      <c r="D6195"/>
    </row>
    <row r="6196" spans="1:4" ht="16" x14ac:dyDescent="0.2">
      <c r="A6196" s="169">
        <v>42992.166666559788</v>
      </c>
      <c r="B6196" s="172">
        <v>21991.87304036249</v>
      </c>
      <c r="C6196">
        <f t="shared" si="98"/>
        <v>9</v>
      </c>
      <c r="D6196"/>
    </row>
    <row r="6197" spans="1:4" ht="16" x14ac:dyDescent="0.2">
      <c r="A6197" s="168">
        <v>42992.208333226452</v>
      </c>
      <c r="B6197" s="171">
        <v>22451.893576803719</v>
      </c>
      <c r="C6197">
        <f t="shared" si="98"/>
        <v>9</v>
      </c>
      <c r="D6197"/>
    </row>
    <row r="6198" spans="1:4" ht="16" x14ac:dyDescent="0.2">
      <c r="A6198" s="169">
        <v>42992.249999893116</v>
      </c>
      <c r="B6198" s="172">
        <v>23829.598407865571</v>
      </c>
      <c r="C6198">
        <f t="shared" si="98"/>
        <v>9</v>
      </c>
      <c r="D6198"/>
    </row>
    <row r="6199" spans="1:4" ht="16" x14ac:dyDescent="0.2">
      <c r="A6199" s="168">
        <v>42992.29166655978</v>
      </c>
      <c r="B6199" s="171">
        <v>25895.548268569775</v>
      </c>
      <c r="C6199">
        <f t="shared" si="98"/>
        <v>9</v>
      </c>
      <c r="D6199"/>
    </row>
    <row r="6200" spans="1:4" ht="16" x14ac:dyDescent="0.2">
      <c r="A6200" s="169">
        <v>42992.333333226445</v>
      </c>
      <c r="B6200" s="172">
        <v>26921.52742854871</v>
      </c>
      <c r="C6200">
        <f t="shared" si="98"/>
        <v>9</v>
      </c>
      <c r="D6200"/>
    </row>
    <row r="6201" spans="1:4" ht="16" x14ac:dyDescent="0.2">
      <c r="A6201" s="168">
        <v>42992.374999893109</v>
      </c>
      <c r="B6201" s="171">
        <v>27425.078237572179</v>
      </c>
      <c r="C6201">
        <f t="shared" si="98"/>
        <v>9</v>
      </c>
      <c r="D6201"/>
    </row>
    <row r="6202" spans="1:4" ht="16" x14ac:dyDescent="0.2">
      <c r="A6202" s="169">
        <v>42992.416666559773</v>
      </c>
      <c r="B6202" s="172">
        <v>27884.617011307138</v>
      </c>
      <c r="C6202">
        <f t="shared" si="98"/>
        <v>9</v>
      </c>
      <c r="D6202"/>
    </row>
    <row r="6203" spans="1:4" ht="16" x14ac:dyDescent="0.2">
      <c r="A6203" s="168">
        <v>42992.458333226437</v>
      </c>
      <c r="B6203" s="171">
        <v>28271.377554094237</v>
      </c>
      <c r="C6203">
        <f t="shared" si="98"/>
        <v>9</v>
      </c>
      <c r="D6203"/>
    </row>
    <row r="6204" spans="1:4" ht="16" x14ac:dyDescent="0.2">
      <c r="A6204" s="169">
        <v>42992.499999893102</v>
      </c>
      <c r="B6204" s="172">
        <v>28317.8832739182</v>
      </c>
      <c r="C6204">
        <f t="shared" si="98"/>
        <v>9</v>
      </c>
      <c r="D6204"/>
    </row>
    <row r="6205" spans="1:4" ht="16" x14ac:dyDescent="0.2">
      <c r="A6205" s="168">
        <v>42992.541666559766</v>
      </c>
      <c r="B6205" s="171">
        <v>28308.837819571188</v>
      </c>
      <c r="C6205">
        <f t="shared" si="98"/>
        <v>9</v>
      </c>
      <c r="D6205"/>
    </row>
    <row r="6206" spans="1:4" ht="16" x14ac:dyDescent="0.2">
      <c r="A6206" s="169">
        <v>42992.58333322643</v>
      </c>
      <c r="B6206" s="172">
        <v>28840.68285087328</v>
      </c>
      <c r="C6206">
        <f t="shared" si="98"/>
        <v>9</v>
      </c>
      <c r="D6206"/>
    </row>
    <row r="6207" spans="1:4" ht="16" x14ac:dyDescent="0.2">
      <c r="A6207" s="168">
        <v>42992.624999893094</v>
      </c>
      <c r="B6207" s="171">
        <v>29077.761466516382</v>
      </c>
      <c r="C6207">
        <f t="shared" si="98"/>
        <v>9</v>
      </c>
      <c r="D6207"/>
    </row>
    <row r="6208" spans="1:4" ht="16" x14ac:dyDescent="0.2">
      <c r="A6208" s="169">
        <v>42992.666666559759</v>
      </c>
      <c r="B6208" s="172">
        <v>29461.942281434709</v>
      </c>
      <c r="C6208">
        <f t="shared" si="98"/>
        <v>9</v>
      </c>
      <c r="D6208"/>
    </row>
    <row r="6209" spans="1:4" ht="16" x14ac:dyDescent="0.2">
      <c r="A6209" s="168">
        <v>42992.708333226423</v>
      </c>
      <c r="B6209" s="171">
        <v>30104.580411662741</v>
      </c>
      <c r="C6209">
        <f t="shared" si="98"/>
        <v>9</v>
      </c>
      <c r="D6209"/>
    </row>
    <row r="6210" spans="1:4" ht="16" x14ac:dyDescent="0.2">
      <c r="A6210" s="169">
        <v>42992.749999893087</v>
      </c>
      <c r="B6210" s="172">
        <v>30472.640798995395</v>
      </c>
      <c r="C6210">
        <f t="shared" si="98"/>
        <v>9</v>
      </c>
      <c r="D6210"/>
    </row>
    <row r="6211" spans="1:4" ht="16" x14ac:dyDescent="0.2">
      <c r="A6211" s="168">
        <v>42992.791666559751</v>
      </c>
      <c r="B6211" s="171">
        <v>30717.630022370467</v>
      </c>
      <c r="C6211">
        <f t="shared" si="98"/>
        <v>9</v>
      </c>
      <c r="D6211"/>
    </row>
    <row r="6212" spans="1:4" ht="16" x14ac:dyDescent="0.2">
      <c r="A6212" s="169">
        <v>42992.833333226416</v>
      </c>
      <c r="B6212" s="172">
        <v>31599.636291798834</v>
      </c>
      <c r="C6212">
        <f t="shared" si="98"/>
        <v>9</v>
      </c>
      <c r="D6212"/>
    </row>
    <row r="6213" spans="1:4" ht="16" x14ac:dyDescent="0.2">
      <c r="A6213" s="168">
        <v>42992.87499989308</v>
      </c>
      <c r="B6213" s="171">
        <v>31350.607807371714</v>
      </c>
      <c r="C6213">
        <f t="shared" si="98"/>
        <v>9</v>
      </c>
      <c r="D6213"/>
    </row>
    <row r="6214" spans="1:4" ht="16" x14ac:dyDescent="0.2">
      <c r="A6214" s="169">
        <v>42992.916666559744</v>
      </c>
      <c r="B6214" s="172">
        <v>29594.103272085951</v>
      </c>
      <c r="C6214">
        <f t="shared" si="98"/>
        <v>9</v>
      </c>
      <c r="D6214"/>
    </row>
    <row r="6215" spans="1:4" ht="16" x14ac:dyDescent="0.2">
      <c r="A6215" s="168">
        <v>42992.958333226408</v>
      </c>
      <c r="B6215" s="171">
        <v>27141.500211068036</v>
      </c>
      <c r="C6215">
        <f t="shared" si="98"/>
        <v>9</v>
      </c>
      <c r="D6215"/>
    </row>
    <row r="6216" spans="1:4" ht="16" x14ac:dyDescent="0.2">
      <c r="A6216" s="169">
        <v>42992.999999893073</v>
      </c>
      <c r="B6216" s="172">
        <v>24883.055808983925</v>
      </c>
      <c r="C6216">
        <f t="shared" si="98"/>
        <v>9</v>
      </c>
      <c r="D6216"/>
    </row>
    <row r="6217" spans="1:4" ht="16" x14ac:dyDescent="0.2">
      <c r="A6217" s="168">
        <v>42993.041666559737</v>
      </c>
      <c r="B6217" s="171">
        <v>23508.333936885363</v>
      </c>
      <c r="C6217">
        <f t="shared" si="98"/>
        <v>9</v>
      </c>
      <c r="D6217"/>
    </row>
    <row r="6218" spans="1:4" ht="16" x14ac:dyDescent="0.2">
      <c r="A6218" s="169">
        <v>42993.083333226401</v>
      </c>
      <c r="B6218" s="172">
        <v>22610.248088278167</v>
      </c>
      <c r="C6218">
        <f t="shared" si="98"/>
        <v>9</v>
      </c>
      <c r="D6218"/>
    </row>
    <row r="6219" spans="1:4" ht="16" x14ac:dyDescent="0.2">
      <c r="A6219" s="168">
        <v>42993.124999893065</v>
      </c>
      <c r="B6219" s="171">
        <v>21863.689866302528</v>
      </c>
      <c r="C6219">
        <f t="shared" si="98"/>
        <v>9</v>
      </c>
      <c r="D6219"/>
    </row>
    <row r="6220" spans="1:4" ht="16" x14ac:dyDescent="0.2">
      <c r="A6220" s="169">
        <v>42993.166666559729</v>
      </c>
      <c r="B6220" s="172">
        <v>21617.172113830333</v>
      </c>
      <c r="C6220">
        <f t="shared" si="98"/>
        <v>9</v>
      </c>
      <c r="D6220"/>
    </row>
    <row r="6221" spans="1:4" ht="16" x14ac:dyDescent="0.2">
      <c r="A6221" s="168">
        <v>42993.208333226394</v>
      </c>
      <c r="B6221" s="171">
        <v>22014.418581347018</v>
      </c>
      <c r="C6221">
        <f t="shared" si="98"/>
        <v>9</v>
      </c>
      <c r="D6221"/>
    </row>
    <row r="6222" spans="1:4" ht="16" x14ac:dyDescent="0.2">
      <c r="A6222" s="169">
        <v>42993.249999893058</v>
      </c>
      <c r="B6222" s="172">
        <v>23178.034492208619</v>
      </c>
      <c r="C6222">
        <f t="shared" si="98"/>
        <v>9</v>
      </c>
      <c r="D6222"/>
    </row>
    <row r="6223" spans="1:4" ht="16" x14ac:dyDescent="0.2">
      <c r="A6223" s="168">
        <v>42993.291666559722</v>
      </c>
      <c r="B6223" s="171">
        <v>25149.348454327293</v>
      </c>
      <c r="C6223">
        <f t="shared" si="98"/>
        <v>9</v>
      </c>
      <c r="D6223"/>
    </row>
    <row r="6224" spans="1:4" ht="16" x14ac:dyDescent="0.2">
      <c r="A6224" s="169">
        <v>42993.333333226386</v>
      </c>
      <c r="B6224" s="172">
        <v>26161.884491285178</v>
      </c>
      <c r="C6224">
        <f t="shared" si="98"/>
        <v>9</v>
      </c>
      <c r="D6224"/>
    </row>
    <row r="6225" spans="1:4" ht="16" x14ac:dyDescent="0.2">
      <c r="A6225" s="168">
        <v>42993.374999893051</v>
      </c>
      <c r="B6225" s="171">
        <v>26547.61174350794</v>
      </c>
      <c r="C6225">
        <f t="shared" si="98"/>
        <v>9</v>
      </c>
      <c r="D6225"/>
    </row>
    <row r="6226" spans="1:4" ht="16" x14ac:dyDescent="0.2">
      <c r="A6226" s="169">
        <v>42993.416666559715</v>
      </c>
      <c r="B6226" s="172">
        <v>26731.733937092438</v>
      </c>
      <c r="C6226">
        <f t="shared" si="98"/>
        <v>9</v>
      </c>
      <c r="D6226"/>
    </row>
    <row r="6227" spans="1:4" ht="16" x14ac:dyDescent="0.2">
      <c r="A6227" s="168">
        <v>42993.458333226379</v>
      </c>
      <c r="B6227" s="171">
        <v>27031.828107811893</v>
      </c>
      <c r="C6227">
        <f t="shared" si="98"/>
        <v>9</v>
      </c>
      <c r="D6227"/>
    </row>
    <row r="6228" spans="1:4" ht="16" x14ac:dyDescent="0.2">
      <c r="A6228" s="169">
        <v>42993.499999893043</v>
      </c>
      <c r="B6228" s="172">
        <v>27134.881180821907</v>
      </c>
      <c r="C6228">
        <f t="shared" si="98"/>
        <v>9</v>
      </c>
      <c r="D6228"/>
    </row>
    <row r="6229" spans="1:4" ht="16" x14ac:dyDescent="0.2">
      <c r="A6229" s="168">
        <v>42993.541666559708</v>
      </c>
      <c r="B6229" s="171">
        <v>27080.006828437901</v>
      </c>
      <c r="C6229">
        <f t="shared" si="98"/>
        <v>9</v>
      </c>
      <c r="D6229"/>
    </row>
    <row r="6230" spans="1:4" ht="16" x14ac:dyDescent="0.2">
      <c r="A6230" s="169">
        <v>42993.583333226372</v>
      </c>
      <c r="B6230" s="172">
        <v>27697.148818580517</v>
      </c>
      <c r="C6230">
        <f t="shared" si="98"/>
        <v>9</v>
      </c>
      <c r="D6230"/>
    </row>
    <row r="6231" spans="1:4" ht="16" x14ac:dyDescent="0.2">
      <c r="A6231" s="168">
        <v>42993.624999893036</v>
      </c>
      <c r="B6231" s="171">
        <v>28245.886313928655</v>
      </c>
      <c r="C6231">
        <f t="shared" si="98"/>
        <v>9</v>
      </c>
      <c r="D6231"/>
    </row>
    <row r="6232" spans="1:4" ht="16" x14ac:dyDescent="0.2">
      <c r="A6232" s="169">
        <v>42993.6666665597</v>
      </c>
      <c r="B6232" s="172">
        <v>28847.965654032265</v>
      </c>
      <c r="C6232">
        <f t="shared" si="98"/>
        <v>9</v>
      </c>
      <c r="D6232"/>
    </row>
    <row r="6233" spans="1:4" ht="16" x14ac:dyDescent="0.2">
      <c r="A6233" s="168">
        <v>42993.708333226365</v>
      </c>
      <c r="B6233" s="171">
        <v>29529.151146645952</v>
      </c>
      <c r="C6233">
        <f t="shared" si="98"/>
        <v>9</v>
      </c>
      <c r="D6233"/>
    </row>
    <row r="6234" spans="1:4" ht="16" x14ac:dyDescent="0.2">
      <c r="A6234" s="169">
        <v>42993.749999893029</v>
      </c>
      <c r="B6234" s="172">
        <v>29815.985152725247</v>
      </c>
      <c r="C6234">
        <f t="shared" si="98"/>
        <v>9</v>
      </c>
      <c r="D6234"/>
    </row>
    <row r="6235" spans="1:4" ht="16" x14ac:dyDescent="0.2">
      <c r="A6235" s="168">
        <v>42993.791666559693</v>
      </c>
      <c r="B6235" s="171">
        <v>29835.977177010329</v>
      </c>
      <c r="C6235">
        <f t="shared" si="98"/>
        <v>9</v>
      </c>
      <c r="D6235"/>
    </row>
    <row r="6236" spans="1:4" ht="16" x14ac:dyDescent="0.2">
      <c r="A6236" s="169">
        <v>42993.833333226357</v>
      </c>
      <c r="B6236" s="172">
        <v>30462.166877207153</v>
      </c>
      <c r="C6236">
        <f t="shared" si="98"/>
        <v>9</v>
      </c>
      <c r="D6236"/>
    </row>
    <row r="6237" spans="1:4" ht="16" x14ac:dyDescent="0.2">
      <c r="A6237" s="168">
        <v>42993.874999893022</v>
      </c>
      <c r="B6237" s="171">
        <v>30077.07037226278</v>
      </c>
      <c r="C6237">
        <f t="shared" si="98"/>
        <v>9</v>
      </c>
      <c r="D6237"/>
    </row>
    <row r="6238" spans="1:4" ht="16" x14ac:dyDescent="0.2">
      <c r="A6238" s="169">
        <v>42993.916666559686</v>
      </c>
      <c r="B6238" s="172">
        <v>28799.1033026921</v>
      </c>
      <c r="C6238">
        <f t="shared" si="98"/>
        <v>9</v>
      </c>
      <c r="D6238"/>
    </row>
    <row r="6239" spans="1:4" ht="16" x14ac:dyDescent="0.2">
      <c r="A6239" s="168">
        <v>42993.95833322635</v>
      </c>
      <c r="B6239" s="171">
        <v>26968.748843106659</v>
      </c>
      <c r="C6239">
        <f t="shared" si="98"/>
        <v>9</v>
      </c>
      <c r="D6239"/>
    </row>
    <row r="6240" spans="1:4" ht="16" x14ac:dyDescent="0.2">
      <c r="A6240" s="169">
        <v>42993.999999893014</v>
      </c>
      <c r="B6240" s="172">
        <v>25007.962089256231</v>
      </c>
      <c r="C6240">
        <f t="shared" si="98"/>
        <v>9</v>
      </c>
      <c r="D6240"/>
    </row>
    <row r="6241" spans="1:4" ht="16" x14ac:dyDescent="0.2">
      <c r="A6241" s="168">
        <v>42994.041666559679</v>
      </c>
      <c r="B6241" s="171">
        <v>23552.106058441441</v>
      </c>
      <c r="C6241">
        <f t="shared" si="98"/>
        <v>9</v>
      </c>
      <c r="D6241"/>
    </row>
    <row r="6242" spans="1:4" ht="16" x14ac:dyDescent="0.2">
      <c r="A6242" s="169">
        <v>42994.083333226343</v>
      </c>
      <c r="B6242" s="172">
        <v>22470.380161394965</v>
      </c>
      <c r="C6242">
        <f t="shared" si="98"/>
        <v>9</v>
      </c>
      <c r="D6242"/>
    </row>
    <row r="6243" spans="1:4" ht="16" x14ac:dyDescent="0.2">
      <c r="A6243" s="168">
        <v>42994.124999893007</v>
      </c>
      <c r="B6243" s="171">
        <v>21814.392104517734</v>
      </c>
      <c r="C6243">
        <f t="shared" si="98"/>
        <v>9</v>
      </c>
      <c r="D6243"/>
    </row>
    <row r="6244" spans="1:4" ht="16" x14ac:dyDescent="0.2">
      <c r="A6244" s="169">
        <v>42994.166666559671</v>
      </c>
      <c r="B6244" s="172">
        <v>21476.221337192863</v>
      </c>
      <c r="C6244">
        <f t="shared" si="98"/>
        <v>9</v>
      </c>
      <c r="D6244"/>
    </row>
    <row r="6245" spans="1:4" ht="16" x14ac:dyDescent="0.2">
      <c r="A6245" s="168">
        <v>42994.208333226336</v>
      </c>
      <c r="B6245" s="171">
        <v>21600.581327783068</v>
      </c>
      <c r="C6245">
        <f t="shared" si="98"/>
        <v>9</v>
      </c>
      <c r="D6245"/>
    </row>
    <row r="6246" spans="1:4" ht="16" x14ac:dyDescent="0.2">
      <c r="A6246" s="169">
        <v>42994.249999893</v>
      </c>
      <c r="B6246" s="172">
        <v>22148.190824172721</v>
      </c>
      <c r="C6246">
        <f t="shared" si="98"/>
        <v>9</v>
      </c>
      <c r="D6246"/>
    </row>
    <row r="6247" spans="1:4" ht="16" x14ac:dyDescent="0.2">
      <c r="A6247" s="168">
        <v>42994.291666559664</v>
      </c>
      <c r="B6247" s="171">
        <v>22811.301682761106</v>
      </c>
      <c r="C6247">
        <f t="shared" si="98"/>
        <v>9</v>
      </c>
      <c r="D6247"/>
    </row>
    <row r="6248" spans="1:4" ht="16" x14ac:dyDescent="0.2">
      <c r="A6248" s="169">
        <v>42994.333333226328</v>
      </c>
      <c r="B6248" s="172">
        <v>23127.719729598215</v>
      </c>
      <c r="C6248">
        <f t="shared" si="98"/>
        <v>9</v>
      </c>
      <c r="D6248"/>
    </row>
    <row r="6249" spans="1:4" ht="16" x14ac:dyDescent="0.2">
      <c r="A6249" s="168">
        <v>42994.374999892992</v>
      </c>
      <c r="B6249" s="171">
        <v>23834.402282708146</v>
      </c>
      <c r="C6249">
        <f t="shared" si="98"/>
        <v>9</v>
      </c>
      <c r="D6249"/>
    </row>
    <row r="6250" spans="1:4" ht="16" x14ac:dyDescent="0.2">
      <c r="A6250" s="169">
        <v>42994.416666559657</v>
      </c>
      <c r="B6250" s="172">
        <v>24275.407626555207</v>
      </c>
      <c r="C6250">
        <f t="shared" si="98"/>
        <v>9</v>
      </c>
      <c r="D6250"/>
    </row>
    <row r="6251" spans="1:4" ht="16" x14ac:dyDescent="0.2">
      <c r="A6251" s="168">
        <v>42994.458333226321</v>
      </c>
      <c r="B6251" s="171">
        <v>24609.995628568962</v>
      </c>
      <c r="C6251">
        <f t="shared" si="98"/>
        <v>9</v>
      </c>
      <c r="D6251"/>
    </row>
    <row r="6252" spans="1:4" ht="16" x14ac:dyDescent="0.2">
      <c r="A6252" s="169">
        <v>42994.499999892985</v>
      </c>
      <c r="B6252" s="172">
        <v>24783.255494719851</v>
      </c>
      <c r="C6252">
        <f t="shared" si="98"/>
        <v>9</v>
      </c>
      <c r="D6252"/>
    </row>
    <row r="6253" spans="1:4" ht="16" x14ac:dyDescent="0.2">
      <c r="A6253" s="168">
        <v>42994.541666559649</v>
      </c>
      <c r="B6253" s="171">
        <v>24984.292440402201</v>
      </c>
      <c r="C6253">
        <f t="shared" si="98"/>
        <v>9</v>
      </c>
      <c r="D6253"/>
    </row>
    <row r="6254" spans="1:4" ht="16" x14ac:dyDescent="0.2">
      <c r="A6254" s="169">
        <v>42994.583333226314</v>
      </c>
      <c r="B6254" s="172">
        <v>25554.480325347515</v>
      </c>
      <c r="C6254">
        <f t="shared" si="98"/>
        <v>9</v>
      </c>
      <c r="D6254"/>
    </row>
    <row r="6255" spans="1:4" ht="16" x14ac:dyDescent="0.2">
      <c r="A6255" s="168">
        <v>42994.624999892978</v>
      </c>
      <c r="B6255" s="171">
        <v>26534.399046577058</v>
      </c>
      <c r="C6255">
        <f t="shared" si="98"/>
        <v>9</v>
      </c>
      <c r="D6255"/>
    </row>
    <row r="6256" spans="1:4" ht="16" x14ac:dyDescent="0.2">
      <c r="A6256" s="169">
        <v>42994.666666559642</v>
      </c>
      <c r="B6256" s="172">
        <v>27667.560931716296</v>
      </c>
      <c r="C6256">
        <f t="shared" si="98"/>
        <v>9</v>
      </c>
      <c r="D6256"/>
    </row>
    <row r="6257" spans="1:4" ht="16" x14ac:dyDescent="0.2">
      <c r="A6257" s="168">
        <v>42994.708333226306</v>
      </c>
      <c r="B6257" s="171">
        <v>28540.744370436321</v>
      </c>
      <c r="C6257">
        <f t="shared" si="98"/>
        <v>9</v>
      </c>
      <c r="D6257"/>
    </row>
    <row r="6258" spans="1:4" ht="16" x14ac:dyDescent="0.2">
      <c r="A6258" s="169">
        <v>42994.749999892971</v>
      </c>
      <c r="B6258" s="172">
        <v>29140.973004652387</v>
      </c>
      <c r="C6258">
        <f t="shared" ref="C6258:C6321" si="99">MONTH(A6258)</f>
        <v>9</v>
      </c>
      <c r="D6258"/>
    </row>
    <row r="6259" spans="1:4" ht="16" x14ac:dyDescent="0.2">
      <c r="A6259" s="168">
        <v>42994.791666559635</v>
      </c>
      <c r="B6259" s="171">
        <v>29044.317430735395</v>
      </c>
      <c r="C6259">
        <f t="shared" si="99"/>
        <v>9</v>
      </c>
      <c r="D6259"/>
    </row>
    <row r="6260" spans="1:4" ht="16" x14ac:dyDescent="0.2">
      <c r="A6260" s="169">
        <v>42994.833333226299</v>
      </c>
      <c r="B6260" s="172">
        <v>29375.275327332201</v>
      </c>
      <c r="C6260">
        <f t="shared" si="99"/>
        <v>9</v>
      </c>
      <c r="D6260"/>
    </row>
    <row r="6261" spans="1:4" ht="16" x14ac:dyDescent="0.2">
      <c r="A6261" s="168">
        <v>42994.874999892963</v>
      </c>
      <c r="B6261" s="171">
        <v>28826.170196219078</v>
      </c>
      <c r="C6261">
        <f t="shared" si="99"/>
        <v>9</v>
      </c>
      <c r="D6261"/>
    </row>
    <row r="6262" spans="1:4" ht="16" x14ac:dyDescent="0.2">
      <c r="A6262" s="169">
        <v>42994.916666559628</v>
      </c>
      <c r="B6262" s="172">
        <v>27534.051597206784</v>
      </c>
      <c r="C6262">
        <f t="shared" si="99"/>
        <v>9</v>
      </c>
      <c r="D6262"/>
    </row>
    <row r="6263" spans="1:4" ht="16" x14ac:dyDescent="0.2">
      <c r="A6263" s="168">
        <v>42994.958333226292</v>
      </c>
      <c r="B6263" s="171">
        <v>26036.911349551181</v>
      </c>
      <c r="C6263">
        <f t="shared" si="99"/>
        <v>9</v>
      </c>
      <c r="D6263"/>
    </row>
    <row r="6264" spans="1:4" ht="16" x14ac:dyDescent="0.2">
      <c r="A6264" s="169">
        <v>42994.999999892956</v>
      </c>
      <c r="B6264" s="172">
        <v>24226.322399999764</v>
      </c>
      <c r="C6264">
        <f t="shared" si="99"/>
        <v>9</v>
      </c>
      <c r="D6264"/>
    </row>
    <row r="6265" spans="1:4" ht="16" x14ac:dyDescent="0.2">
      <c r="A6265" s="168">
        <v>42995.04166655962</v>
      </c>
      <c r="B6265" s="171">
        <v>22851.879009388751</v>
      </c>
      <c r="C6265">
        <f t="shared" si="99"/>
        <v>9</v>
      </c>
      <c r="D6265"/>
    </row>
    <row r="6266" spans="1:4" ht="16" x14ac:dyDescent="0.2">
      <c r="A6266" s="169">
        <v>42995.083333226285</v>
      </c>
      <c r="B6266" s="172">
        <v>21733.18075606168</v>
      </c>
      <c r="C6266">
        <f t="shared" si="99"/>
        <v>9</v>
      </c>
      <c r="D6266"/>
    </row>
    <row r="6267" spans="1:4" ht="16" x14ac:dyDescent="0.2">
      <c r="A6267" s="168">
        <v>42995.124999892949</v>
      </c>
      <c r="B6267" s="171">
        <v>20911.152252923373</v>
      </c>
      <c r="C6267">
        <f t="shared" si="99"/>
        <v>9</v>
      </c>
      <c r="D6267"/>
    </row>
    <row r="6268" spans="1:4" ht="16" x14ac:dyDescent="0.2">
      <c r="A6268" s="169">
        <v>42995.166666559613</v>
      </c>
      <c r="B6268" s="172">
        <v>20382.081617613185</v>
      </c>
      <c r="C6268">
        <f t="shared" si="99"/>
        <v>9</v>
      </c>
      <c r="D6268"/>
    </row>
    <row r="6269" spans="1:4" ht="16" x14ac:dyDescent="0.2">
      <c r="A6269" s="168">
        <v>42995.208333226277</v>
      </c>
      <c r="B6269" s="171">
        <v>20272.70725089694</v>
      </c>
      <c r="C6269">
        <f t="shared" si="99"/>
        <v>9</v>
      </c>
      <c r="D6269"/>
    </row>
    <row r="6270" spans="1:4" ht="16" x14ac:dyDescent="0.2">
      <c r="A6270" s="169">
        <v>42995.249999892942</v>
      </c>
      <c r="B6270" s="172">
        <v>20618.918259080343</v>
      </c>
      <c r="C6270">
        <f t="shared" si="99"/>
        <v>9</v>
      </c>
      <c r="D6270"/>
    </row>
    <row r="6271" spans="1:4" ht="16" x14ac:dyDescent="0.2">
      <c r="A6271" s="168">
        <v>42995.291666559606</v>
      </c>
      <c r="B6271" s="171">
        <v>21190.353496796241</v>
      </c>
      <c r="C6271">
        <f t="shared" si="99"/>
        <v>9</v>
      </c>
      <c r="D6271"/>
    </row>
    <row r="6272" spans="1:4" ht="16" x14ac:dyDescent="0.2">
      <c r="A6272" s="169">
        <v>42995.33333322627</v>
      </c>
      <c r="B6272" s="172">
        <v>21501.834107575341</v>
      </c>
      <c r="C6272">
        <f t="shared" si="99"/>
        <v>9</v>
      </c>
      <c r="D6272"/>
    </row>
    <row r="6273" spans="1:4" ht="16" x14ac:dyDescent="0.2">
      <c r="A6273" s="168">
        <v>42995.374999892934</v>
      </c>
      <c r="B6273" s="171">
        <v>22169.962324224478</v>
      </c>
      <c r="C6273">
        <f t="shared" si="99"/>
        <v>9</v>
      </c>
      <c r="D6273"/>
    </row>
    <row r="6274" spans="1:4" ht="16" x14ac:dyDescent="0.2">
      <c r="A6274" s="169">
        <v>42995.416666559599</v>
      </c>
      <c r="B6274" s="172">
        <v>22604.606942747268</v>
      </c>
      <c r="C6274">
        <f t="shared" si="99"/>
        <v>9</v>
      </c>
      <c r="D6274"/>
    </row>
    <row r="6275" spans="1:4" ht="16" x14ac:dyDescent="0.2">
      <c r="A6275" s="168">
        <v>42995.458333226263</v>
      </c>
      <c r="B6275" s="171">
        <v>22989.662689558798</v>
      </c>
      <c r="C6275">
        <f t="shared" si="99"/>
        <v>9</v>
      </c>
      <c r="D6275"/>
    </row>
    <row r="6276" spans="1:4" ht="16" x14ac:dyDescent="0.2">
      <c r="A6276" s="169">
        <v>42995.499999892927</v>
      </c>
      <c r="B6276" s="172">
        <v>23352.520777727706</v>
      </c>
      <c r="C6276">
        <f t="shared" si="99"/>
        <v>9</v>
      </c>
      <c r="D6276"/>
    </row>
    <row r="6277" spans="1:4" ht="16" x14ac:dyDescent="0.2">
      <c r="A6277" s="168">
        <v>42995.541666559591</v>
      </c>
      <c r="B6277" s="171">
        <v>23624.465382215854</v>
      </c>
      <c r="C6277">
        <f t="shared" si="99"/>
        <v>9</v>
      </c>
      <c r="D6277"/>
    </row>
    <row r="6278" spans="1:4" ht="16" x14ac:dyDescent="0.2">
      <c r="A6278" s="169">
        <v>42995.583333226255</v>
      </c>
      <c r="B6278" s="172">
        <v>24066.409990084998</v>
      </c>
      <c r="C6278">
        <f t="shared" si="99"/>
        <v>9</v>
      </c>
      <c r="D6278"/>
    </row>
    <row r="6279" spans="1:4" ht="16" x14ac:dyDescent="0.2">
      <c r="A6279" s="168">
        <v>42995.62499989292</v>
      </c>
      <c r="B6279" s="171">
        <v>24603.423009023922</v>
      </c>
      <c r="C6279">
        <f t="shared" si="99"/>
        <v>9</v>
      </c>
      <c r="D6279"/>
    </row>
    <row r="6280" spans="1:4" ht="16" x14ac:dyDescent="0.2">
      <c r="A6280" s="169">
        <v>42995.666666559584</v>
      </c>
      <c r="B6280" s="172">
        <v>25513.507717224722</v>
      </c>
      <c r="C6280">
        <f t="shared" si="99"/>
        <v>9</v>
      </c>
      <c r="D6280"/>
    </row>
    <row r="6281" spans="1:4" ht="16" x14ac:dyDescent="0.2">
      <c r="A6281" s="168">
        <v>42995.708333226248</v>
      </c>
      <c r="B6281" s="171">
        <v>26678.910828611817</v>
      </c>
      <c r="C6281">
        <f t="shared" si="99"/>
        <v>9</v>
      </c>
      <c r="D6281"/>
    </row>
    <row r="6282" spans="1:4" ht="16" x14ac:dyDescent="0.2">
      <c r="A6282" s="169">
        <v>42995.749999892912</v>
      </c>
      <c r="B6282" s="172">
        <v>27901.642638721201</v>
      </c>
      <c r="C6282">
        <f t="shared" si="99"/>
        <v>9</v>
      </c>
      <c r="D6282"/>
    </row>
    <row r="6283" spans="1:4" ht="16" x14ac:dyDescent="0.2">
      <c r="A6283" s="168">
        <v>42995.791666559577</v>
      </c>
      <c r="B6283" s="171">
        <v>28403.218226800571</v>
      </c>
      <c r="C6283">
        <f t="shared" si="99"/>
        <v>9</v>
      </c>
      <c r="D6283"/>
    </row>
    <row r="6284" spans="1:4" ht="16" x14ac:dyDescent="0.2">
      <c r="A6284" s="169">
        <v>42995.833333226241</v>
      </c>
      <c r="B6284" s="172">
        <v>29397.047790376477</v>
      </c>
      <c r="C6284">
        <f t="shared" si="99"/>
        <v>9</v>
      </c>
      <c r="D6284"/>
    </row>
    <row r="6285" spans="1:4" ht="16" x14ac:dyDescent="0.2">
      <c r="A6285" s="168">
        <v>42995.874999892905</v>
      </c>
      <c r="B6285" s="171">
        <v>28992.785953880688</v>
      </c>
      <c r="C6285">
        <f t="shared" si="99"/>
        <v>9</v>
      </c>
      <c r="D6285"/>
    </row>
    <row r="6286" spans="1:4" ht="16" x14ac:dyDescent="0.2">
      <c r="A6286" s="169">
        <v>42995.916666559569</v>
      </c>
      <c r="B6286" s="172">
        <v>27421.197555906292</v>
      </c>
      <c r="C6286">
        <f t="shared" si="99"/>
        <v>9</v>
      </c>
      <c r="D6286"/>
    </row>
    <row r="6287" spans="1:4" ht="16" x14ac:dyDescent="0.2">
      <c r="A6287" s="168">
        <v>42995.958333226234</v>
      </c>
      <c r="B6287" s="171">
        <v>25339.62593163515</v>
      </c>
      <c r="C6287">
        <f t="shared" si="99"/>
        <v>9</v>
      </c>
      <c r="D6287"/>
    </row>
    <row r="6288" spans="1:4" ht="16" x14ac:dyDescent="0.2">
      <c r="A6288" s="169">
        <v>42995.999999892898</v>
      </c>
      <c r="B6288" s="172">
        <v>23237.713355311229</v>
      </c>
      <c r="C6288">
        <f t="shared" si="99"/>
        <v>9</v>
      </c>
      <c r="D6288"/>
    </row>
    <row r="6289" spans="1:4" ht="16" x14ac:dyDescent="0.2">
      <c r="A6289" s="168">
        <v>42996.041666559562</v>
      </c>
      <c r="B6289" s="171">
        <v>21980.829207439208</v>
      </c>
      <c r="C6289">
        <f t="shared" si="99"/>
        <v>9</v>
      </c>
      <c r="D6289"/>
    </row>
    <row r="6290" spans="1:4" ht="16" x14ac:dyDescent="0.2">
      <c r="A6290" s="169">
        <v>42996.083333226226</v>
      </c>
      <c r="B6290" s="172">
        <v>21131.214255583709</v>
      </c>
      <c r="C6290">
        <f t="shared" si="99"/>
        <v>9</v>
      </c>
      <c r="D6290"/>
    </row>
    <row r="6291" spans="1:4" ht="16" x14ac:dyDescent="0.2">
      <c r="A6291" s="168">
        <v>42996.124999892891</v>
      </c>
      <c r="B6291" s="171">
        <v>20717.984602587785</v>
      </c>
      <c r="C6291">
        <f t="shared" si="99"/>
        <v>9</v>
      </c>
      <c r="D6291"/>
    </row>
    <row r="6292" spans="1:4" ht="16" x14ac:dyDescent="0.2">
      <c r="A6292" s="169">
        <v>42996.166666559555</v>
      </c>
      <c r="B6292" s="172">
        <v>20658.642351136132</v>
      </c>
      <c r="C6292">
        <f t="shared" si="99"/>
        <v>9</v>
      </c>
      <c r="D6292"/>
    </row>
    <row r="6293" spans="1:4" ht="16" x14ac:dyDescent="0.2">
      <c r="A6293" s="168">
        <v>42996.208333226219</v>
      </c>
      <c r="B6293" s="171">
        <v>21286.174431788415</v>
      </c>
      <c r="C6293">
        <f t="shared" si="99"/>
        <v>9</v>
      </c>
      <c r="D6293"/>
    </row>
    <row r="6294" spans="1:4" ht="16" x14ac:dyDescent="0.2">
      <c r="A6294" s="169">
        <v>42996.249999892883</v>
      </c>
      <c r="B6294" s="172">
        <v>22798.449039005274</v>
      </c>
      <c r="C6294">
        <f t="shared" si="99"/>
        <v>9</v>
      </c>
      <c r="D6294"/>
    </row>
    <row r="6295" spans="1:4" ht="16" x14ac:dyDescent="0.2">
      <c r="A6295" s="168">
        <v>42996.291666559548</v>
      </c>
      <c r="B6295" s="171">
        <v>25028.754819916478</v>
      </c>
      <c r="C6295">
        <f t="shared" si="99"/>
        <v>9</v>
      </c>
      <c r="D6295"/>
    </row>
    <row r="6296" spans="1:4" ht="16" x14ac:dyDescent="0.2">
      <c r="A6296" s="169">
        <v>42996.333333226212</v>
      </c>
      <c r="B6296" s="172">
        <v>26205.432113225426</v>
      </c>
      <c r="C6296">
        <f t="shared" si="99"/>
        <v>9</v>
      </c>
      <c r="D6296"/>
    </row>
    <row r="6297" spans="1:4" ht="16" x14ac:dyDescent="0.2">
      <c r="A6297" s="168">
        <v>42996.374999892876</v>
      </c>
      <c r="B6297" s="171">
        <v>26890.075720765559</v>
      </c>
      <c r="C6297">
        <f t="shared" si="99"/>
        <v>9</v>
      </c>
      <c r="D6297"/>
    </row>
    <row r="6298" spans="1:4" ht="16" x14ac:dyDescent="0.2">
      <c r="A6298" s="169">
        <v>42996.41666655954</v>
      </c>
      <c r="B6298" s="172">
        <v>27286.333426778456</v>
      </c>
      <c r="C6298">
        <f t="shared" si="99"/>
        <v>9</v>
      </c>
      <c r="D6298"/>
    </row>
    <row r="6299" spans="1:4" ht="16" x14ac:dyDescent="0.2">
      <c r="A6299" s="168">
        <v>42996.458333226205</v>
      </c>
      <c r="B6299" s="171">
        <v>27550.838091891401</v>
      </c>
      <c r="C6299">
        <f t="shared" si="99"/>
        <v>9</v>
      </c>
      <c r="D6299"/>
    </row>
    <row r="6300" spans="1:4" ht="16" x14ac:dyDescent="0.2">
      <c r="A6300" s="169">
        <v>42996.499999892869</v>
      </c>
      <c r="B6300" s="172">
        <v>27912.188118416998</v>
      </c>
      <c r="C6300">
        <f t="shared" si="99"/>
        <v>9</v>
      </c>
      <c r="D6300"/>
    </row>
    <row r="6301" spans="1:4" ht="16" x14ac:dyDescent="0.2">
      <c r="A6301" s="168">
        <v>42996.541666559533</v>
      </c>
      <c r="B6301" s="171">
        <v>28070.139424012461</v>
      </c>
      <c r="C6301">
        <f t="shared" si="99"/>
        <v>9</v>
      </c>
      <c r="D6301"/>
    </row>
    <row r="6302" spans="1:4" ht="16" x14ac:dyDescent="0.2">
      <c r="A6302" s="169">
        <v>42996.583333226197</v>
      </c>
      <c r="B6302" s="172">
        <v>28806.758644956972</v>
      </c>
      <c r="C6302">
        <f t="shared" si="99"/>
        <v>9</v>
      </c>
      <c r="D6302"/>
    </row>
    <row r="6303" spans="1:4" ht="16" x14ac:dyDescent="0.2">
      <c r="A6303" s="168">
        <v>42996.624999892862</v>
      </c>
      <c r="B6303" s="171">
        <v>29594.992691759791</v>
      </c>
      <c r="C6303">
        <f t="shared" si="99"/>
        <v>9</v>
      </c>
      <c r="D6303"/>
    </row>
    <row r="6304" spans="1:4" ht="16" x14ac:dyDescent="0.2">
      <c r="A6304" s="169">
        <v>42996.666666559526</v>
      </c>
      <c r="B6304" s="172">
        <v>30654.902525585003</v>
      </c>
      <c r="C6304">
        <f t="shared" si="99"/>
        <v>9</v>
      </c>
      <c r="D6304"/>
    </row>
    <row r="6305" spans="1:4" ht="16" x14ac:dyDescent="0.2">
      <c r="A6305" s="168">
        <v>42996.70833322619</v>
      </c>
      <c r="B6305" s="171">
        <v>31420.000644093405</v>
      </c>
      <c r="C6305">
        <f t="shared" si="99"/>
        <v>9</v>
      </c>
      <c r="D6305"/>
    </row>
    <row r="6306" spans="1:4" ht="16" x14ac:dyDescent="0.2">
      <c r="A6306" s="169">
        <v>42996.749999892854</v>
      </c>
      <c r="B6306" s="172">
        <v>31516.92773267486</v>
      </c>
      <c r="C6306">
        <f t="shared" si="99"/>
        <v>9</v>
      </c>
      <c r="D6306"/>
    </row>
    <row r="6307" spans="1:4" ht="16" x14ac:dyDescent="0.2">
      <c r="A6307" s="168">
        <v>42996.791666559518</v>
      </c>
      <c r="B6307" s="171">
        <v>31299.521796138906</v>
      </c>
      <c r="C6307">
        <f t="shared" si="99"/>
        <v>9</v>
      </c>
      <c r="D6307"/>
    </row>
    <row r="6308" spans="1:4" ht="16" x14ac:dyDescent="0.2">
      <c r="A6308" s="169">
        <v>42996.833333226183</v>
      </c>
      <c r="B6308" s="172">
        <v>31902.346272717117</v>
      </c>
      <c r="C6308">
        <f t="shared" si="99"/>
        <v>9</v>
      </c>
      <c r="D6308"/>
    </row>
    <row r="6309" spans="1:4" ht="16" x14ac:dyDescent="0.2">
      <c r="A6309" s="168">
        <v>42996.874999892847</v>
      </c>
      <c r="B6309" s="171">
        <v>31262.366039285156</v>
      </c>
      <c r="C6309">
        <f t="shared" si="99"/>
        <v>9</v>
      </c>
      <c r="D6309"/>
    </row>
    <row r="6310" spans="1:4" ht="16" x14ac:dyDescent="0.2">
      <c r="A6310" s="169">
        <v>42996.916666559511</v>
      </c>
      <c r="B6310" s="172">
        <v>29461.748521871748</v>
      </c>
      <c r="C6310">
        <f t="shared" si="99"/>
        <v>9</v>
      </c>
      <c r="D6310"/>
    </row>
    <row r="6311" spans="1:4" ht="16" x14ac:dyDescent="0.2">
      <c r="A6311" s="168">
        <v>42996.958333226175</v>
      </c>
      <c r="B6311" s="171">
        <v>26922.362695826847</v>
      </c>
      <c r="C6311">
        <f t="shared" si="99"/>
        <v>9</v>
      </c>
      <c r="D6311"/>
    </row>
    <row r="6312" spans="1:4" ht="16" x14ac:dyDescent="0.2">
      <c r="A6312" s="169">
        <v>42996.99999989284</v>
      </c>
      <c r="B6312" s="172">
        <v>24596.923907985274</v>
      </c>
      <c r="C6312">
        <f t="shared" si="99"/>
        <v>9</v>
      </c>
      <c r="D6312"/>
    </row>
    <row r="6313" spans="1:4" ht="16" x14ac:dyDescent="0.2">
      <c r="A6313" s="168">
        <v>42997.041666559504</v>
      </c>
      <c r="B6313" s="171">
        <v>23177.740212297474</v>
      </c>
      <c r="C6313">
        <f t="shared" si="99"/>
        <v>9</v>
      </c>
      <c r="D6313"/>
    </row>
    <row r="6314" spans="1:4" ht="16" x14ac:dyDescent="0.2">
      <c r="A6314" s="169">
        <v>42997.083333226168</v>
      </c>
      <c r="B6314" s="172">
        <v>22252.342674596755</v>
      </c>
      <c r="C6314">
        <f t="shared" si="99"/>
        <v>9</v>
      </c>
      <c r="D6314"/>
    </row>
    <row r="6315" spans="1:4" ht="16" x14ac:dyDescent="0.2">
      <c r="A6315" s="168">
        <v>42997.124999892832</v>
      </c>
      <c r="B6315" s="171">
        <v>21661.800980706306</v>
      </c>
      <c r="C6315">
        <f t="shared" si="99"/>
        <v>9</v>
      </c>
      <c r="D6315"/>
    </row>
    <row r="6316" spans="1:4" ht="16" x14ac:dyDescent="0.2">
      <c r="A6316" s="169">
        <v>42997.166666559497</v>
      </c>
      <c r="B6316" s="172">
        <v>21392.188781905457</v>
      </c>
      <c r="C6316">
        <f t="shared" si="99"/>
        <v>9</v>
      </c>
      <c r="D6316"/>
    </row>
    <row r="6317" spans="1:4" ht="16" x14ac:dyDescent="0.2">
      <c r="A6317" s="168">
        <v>42997.208333226161</v>
      </c>
      <c r="B6317" s="171">
        <v>21807.644737812792</v>
      </c>
      <c r="C6317">
        <f t="shared" si="99"/>
        <v>9</v>
      </c>
      <c r="D6317"/>
    </row>
    <row r="6318" spans="1:4" ht="16" x14ac:dyDescent="0.2">
      <c r="A6318" s="169">
        <v>42997.249999892825</v>
      </c>
      <c r="B6318" s="172">
        <v>23170.628716345836</v>
      </c>
      <c r="C6318">
        <f t="shared" si="99"/>
        <v>9</v>
      </c>
      <c r="D6318"/>
    </row>
    <row r="6319" spans="1:4" ht="16" x14ac:dyDescent="0.2">
      <c r="A6319" s="168">
        <v>42997.291666559489</v>
      </c>
      <c r="B6319" s="171">
        <v>25595.374830029938</v>
      </c>
      <c r="C6319">
        <f t="shared" si="99"/>
        <v>9</v>
      </c>
      <c r="D6319"/>
    </row>
    <row r="6320" spans="1:4" ht="16" x14ac:dyDescent="0.2">
      <c r="A6320" s="169">
        <v>42997.333333226154</v>
      </c>
      <c r="B6320" s="172">
        <v>26721.717561611029</v>
      </c>
      <c r="C6320">
        <f t="shared" si="99"/>
        <v>9</v>
      </c>
      <c r="D6320"/>
    </row>
    <row r="6321" spans="1:4" ht="16" x14ac:dyDescent="0.2">
      <c r="A6321" s="168">
        <v>42997.374999892818</v>
      </c>
      <c r="B6321" s="171">
        <v>26891.694550963457</v>
      </c>
      <c r="C6321">
        <f t="shared" si="99"/>
        <v>9</v>
      </c>
      <c r="D6321"/>
    </row>
    <row r="6322" spans="1:4" ht="16" x14ac:dyDescent="0.2">
      <c r="A6322" s="169">
        <v>42997.416666559482</v>
      </c>
      <c r="B6322" s="172">
        <v>27062.292282352937</v>
      </c>
      <c r="C6322">
        <f t="shared" ref="C6322:C6385" si="100">MONTH(A6322)</f>
        <v>9</v>
      </c>
      <c r="D6322"/>
    </row>
    <row r="6323" spans="1:4" ht="16" x14ac:dyDescent="0.2">
      <c r="A6323" s="168">
        <v>42997.458333226146</v>
      </c>
      <c r="B6323" s="171">
        <v>27149.380766711318</v>
      </c>
      <c r="C6323">
        <f t="shared" si="100"/>
        <v>9</v>
      </c>
      <c r="D6323"/>
    </row>
    <row r="6324" spans="1:4" ht="16" x14ac:dyDescent="0.2">
      <c r="A6324" s="169">
        <v>42997.499999892811</v>
      </c>
      <c r="B6324" s="172">
        <v>27103.579628800759</v>
      </c>
      <c r="C6324">
        <f t="shared" si="100"/>
        <v>9</v>
      </c>
      <c r="D6324"/>
    </row>
    <row r="6325" spans="1:4" ht="16" x14ac:dyDescent="0.2">
      <c r="A6325" s="168">
        <v>42997.541666559475</v>
      </c>
      <c r="B6325" s="171">
        <v>27108.352561861408</v>
      </c>
      <c r="C6325">
        <f t="shared" si="100"/>
        <v>9</v>
      </c>
      <c r="D6325"/>
    </row>
    <row r="6326" spans="1:4" ht="16" x14ac:dyDescent="0.2">
      <c r="A6326" s="169">
        <v>42997.583333226139</v>
      </c>
      <c r="B6326" s="172">
        <v>27528.187428154408</v>
      </c>
      <c r="C6326">
        <f t="shared" si="100"/>
        <v>9</v>
      </c>
      <c r="D6326"/>
    </row>
    <row r="6327" spans="1:4" ht="16" x14ac:dyDescent="0.2">
      <c r="A6327" s="168">
        <v>42997.624999892803</v>
      </c>
      <c r="B6327" s="171">
        <v>28207.831151852508</v>
      </c>
      <c r="C6327">
        <f t="shared" si="100"/>
        <v>9</v>
      </c>
      <c r="D6327"/>
    </row>
    <row r="6328" spans="1:4" ht="16" x14ac:dyDescent="0.2">
      <c r="A6328" s="169">
        <v>42997.666666559468</v>
      </c>
      <c r="B6328" s="172">
        <v>28981.863992843471</v>
      </c>
      <c r="C6328">
        <f t="shared" si="100"/>
        <v>9</v>
      </c>
      <c r="D6328"/>
    </row>
    <row r="6329" spans="1:4" ht="16" x14ac:dyDescent="0.2">
      <c r="A6329" s="168">
        <v>42997.708333226132</v>
      </c>
      <c r="B6329" s="171">
        <v>29805.588655751009</v>
      </c>
      <c r="C6329">
        <f t="shared" si="100"/>
        <v>9</v>
      </c>
      <c r="D6329"/>
    </row>
    <row r="6330" spans="1:4" ht="16" x14ac:dyDescent="0.2">
      <c r="A6330" s="169">
        <v>42997.749999892796</v>
      </c>
      <c r="B6330" s="172">
        <v>30229.566799325388</v>
      </c>
      <c r="C6330">
        <f t="shared" si="100"/>
        <v>9</v>
      </c>
      <c r="D6330"/>
    </row>
    <row r="6331" spans="1:4" ht="16" x14ac:dyDescent="0.2">
      <c r="A6331" s="168">
        <v>42997.79166655946</v>
      </c>
      <c r="B6331" s="171">
        <v>30411.32124056009</v>
      </c>
      <c r="C6331">
        <f t="shared" si="100"/>
        <v>9</v>
      </c>
      <c r="D6331"/>
    </row>
    <row r="6332" spans="1:4" ht="16" x14ac:dyDescent="0.2">
      <c r="A6332" s="169">
        <v>42997.833333226125</v>
      </c>
      <c r="B6332" s="172">
        <v>31314.150520107687</v>
      </c>
      <c r="C6332">
        <f t="shared" si="100"/>
        <v>9</v>
      </c>
      <c r="D6332"/>
    </row>
    <row r="6333" spans="1:4" ht="16" x14ac:dyDescent="0.2">
      <c r="A6333" s="168">
        <v>42997.874999892789</v>
      </c>
      <c r="B6333" s="171">
        <v>30752.247039894861</v>
      </c>
      <c r="C6333">
        <f t="shared" si="100"/>
        <v>9</v>
      </c>
      <c r="D6333"/>
    </row>
    <row r="6334" spans="1:4" ht="16" x14ac:dyDescent="0.2">
      <c r="A6334" s="169">
        <v>42997.916666559453</v>
      </c>
      <c r="B6334" s="172">
        <v>29076.039892835764</v>
      </c>
      <c r="C6334">
        <f t="shared" si="100"/>
        <v>9</v>
      </c>
      <c r="D6334"/>
    </row>
    <row r="6335" spans="1:4" ht="16" x14ac:dyDescent="0.2">
      <c r="A6335" s="168">
        <v>42997.958333226117</v>
      </c>
      <c r="B6335" s="171">
        <v>26834.643506363755</v>
      </c>
      <c r="C6335">
        <f t="shared" si="100"/>
        <v>9</v>
      </c>
      <c r="D6335"/>
    </row>
    <row r="6336" spans="1:4" ht="16" x14ac:dyDescent="0.2">
      <c r="A6336" s="169">
        <v>42997.999999892781</v>
      </c>
      <c r="B6336" s="172">
        <v>24686.159573576831</v>
      </c>
      <c r="C6336">
        <f t="shared" si="100"/>
        <v>9</v>
      </c>
      <c r="D6336"/>
    </row>
    <row r="6337" spans="1:4" ht="16" x14ac:dyDescent="0.2">
      <c r="A6337" s="168">
        <v>42998.041666559446</v>
      </c>
      <c r="B6337" s="171">
        <v>23187.385080463653</v>
      </c>
      <c r="C6337">
        <f t="shared" si="100"/>
        <v>9</v>
      </c>
      <c r="D6337"/>
    </row>
    <row r="6338" spans="1:4" ht="16" x14ac:dyDescent="0.2">
      <c r="A6338" s="169">
        <v>42998.08333322611</v>
      </c>
      <c r="B6338" s="172">
        <v>22137.064480821638</v>
      </c>
      <c r="C6338">
        <f t="shared" si="100"/>
        <v>9</v>
      </c>
      <c r="D6338"/>
    </row>
    <row r="6339" spans="1:4" ht="16" x14ac:dyDescent="0.2">
      <c r="A6339" s="168">
        <v>42998.124999892774</v>
      </c>
      <c r="B6339" s="171">
        <v>21481.996476457425</v>
      </c>
      <c r="C6339">
        <f t="shared" si="100"/>
        <v>9</v>
      </c>
      <c r="D6339"/>
    </row>
    <row r="6340" spans="1:4" ht="16" x14ac:dyDescent="0.2">
      <c r="A6340" s="169">
        <v>42998.166666559438</v>
      </c>
      <c r="B6340" s="172">
        <v>21241.066825780395</v>
      </c>
      <c r="C6340">
        <f t="shared" si="100"/>
        <v>9</v>
      </c>
      <c r="D6340"/>
    </row>
    <row r="6341" spans="1:4" ht="16" x14ac:dyDescent="0.2">
      <c r="A6341" s="168">
        <v>42998.208333226103</v>
      </c>
      <c r="B6341" s="171">
        <v>21789.941854705165</v>
      </c>
      <c r="C6341">
        <f t="shared" si="100"/>
        <v>9</v>
      </c>
      <c r="D6341"/>
    </row>
    <row r="6342" spans="1:4" ht="16" x14ac:dyDescent="0.2">
      <c r="A6342" s="169">
        <v>42998.249999892767</v>
      </c>
      <c r="B6342" s="172">
        <v>23090.636751088783</v>
      </c>
      <c r="C6342">
        <f t="shared" si="100"/>
        <v>9</v>
      </c>
      <c r="D6342"/>
    </row>
    <row r="6343" spans="1:4" ht="16" x14ac:dyDescent="0.2">
      <c r="A6343" s="168">
        <v>42998.291666559431</v>
      </c>
      <c r="B6343" s="171">
        <v>25310.061640583466</v>
      </c>
      <c r="C6343">
        <f t="shared" si="100"/>
        <v>9</v>
      </c>
      <c r="D6343"/>
    </row>
    <row r="6344" spans="1:4" ht="16" x14ac:dyDescent="0.2">
      <c r="A6344" s="169">
        <v>42998.333333226095</v>
      </c>
      <c r="B6344" s="172">
        <v>26697.822428687057</v>
      </c>
      <c r="C6344">
        <f t="shared" si="100"/>
        <v>9</v>
      </c>
      <c r="D6344"/>
    </row>
    <row r="6345" spans="1:4" ht="16" x14ac:dyDescent="0.2">
      <c r="A6345" s="168">
        <v>42998.37499989276</v>
      </c>
      <c r="B6345" s="171">
        <v>26923.830667737078</v>
      </c>
      <c r="C6345">
        <f t="shared" si="100"/>
        <v>9</v>
      </c>
      <c r="D6345"/>
    </row>
    <row r="6346" spans="1:4" ht="16" x14ac:dyDescent="0.2">
      <c r="A6346" s="169">
        <v>42998.416666559424</v>
      </c>
      <c r="B6346" s="172">
        <v>27195.82691116766</v>
      </c>
      <c r="C6346">
        <f t="shared" si="100"/>
        <v>9</v>
      </c>
      <c r="D6346"/>
    </row>
    <row r="6347" spans="1:4" ht="16" x14ac:dyDescent="0.2">
      <c r="A6347" s="168">
        <v>42998.458333226088</v>
      </c>
      <c r="B6347" s="171">
        <v>27444.354410871219</v>
      </c>
      <c r="C6347">
        <f t="shared" si="100"/>
        <v>9</v>
      </c>
      <c r="D6347"/>
    </row>
    <row r="6348" spans="1:4" ht="16" x14ac:dyDescent="0.2">
      <c r="A6348" s="169">
        <v>42998.499999892752</v>
      </c>
      <c r="B6348" s="172">
        <v>27520.124271447072</v>
      </c>
      <c r="C6348">
        <f t="shared" si="100"/>
        <v>9</v>
      </c>
      <c r="D6348"/>
    </row>
    <row r="6349" spans="1:4" ht="16" x14ac:dyDescent="0.2">
      <c r="A6349" s="168">
        <v>42998.541666559417</v>
      </c>
      <c r="B6349" s="171">
        <v>27380.649461039935</v>
      </c>
      <c r="C6349">
        <f t="shared" si="100"/>
        <v>9</v>
      </c>
      <c r="D6349"/>
    </row>
    <row r="6350" spans="1:4" ht="16" x14ac:dyDescent="0.2">
      <c r="A6350" s="169">
        <v>42998.583333226081</v>
      </c>
      <c r="B6350" s="172">
        <v>27868.102073200189</v>
      </c>
      <c r="C6350">
        <f t="shared" si="100"/>
        <v>9</v>
      </c>
      <c r="D6350"/>
    </row>
    <row r="6351" spans="1:4" ht="16" x14ac:dyDescent="0.2">
      <c r="A6351" s="168">
        <v>42998.624999892745</v>
      </c>
      <c r="B6351" s="171">
        <v>28554.871209970075</v>
      </c>
      <c r="C6351">
        <f t="shared" si="100"/>
        <v>9</v>
      </c>
      <c r="D6351"/>
    </row>
    <row r="6352" spans="1:4" ht="16" x14ac:dyDescent="0.2">
      <c r="A6352" s="169">
        <v>42998.666666559409</v>
      </c>
      <c r="B6352" s="172">
        <v>29056.55016879594</v>
      </c>
      <c r="C6352">
        <f t="shared" si="100"/>
        <v>9</v>
      </c>
      <c r="D6352"/>
    </row>
    <row r="6353" spans="1:4" ht="16" x14ac:dyDescent="0.2">
      <c r="A6353" s="168">
        <v>42998.708333226074</v>
      </c>
      <c r="B6353" s="171">
        <v>29580.491127230118</v>
      </c>
      <c r="C6353">
        <f t="shared" si="100"/>
        <v>9</v>
      </c>
      <c r="D6353"/>
    </row>
    <row r="6354" spans="1:4" ht="16" x14ac:dyDescent="0.2">
      <c r="A6354" s="169">
        <v>42998.749999892738</v>
      </c>
      <c r="B6354" s="172">
        <v>29929.102341809448</v>
      </c>
      <c r="C6354">
        <f t="shared" si="100"/>
        <v>9</v>
      </c>
      <c r="D6354"/>
    </row>
    <row r="6355" spans="1:4" ht="16" x14ac:dyDescent="0.2">
      <c r="A6355" s="168">
        <v>42998.791666559402</v>
      </c>
      <c r="B6355" s="171">
        <v>30201.80530802712</v>
      </c>
      <c r="C6355">
        <f t="shared" si="100"/>
        <v>9</v>
      </c>
      <c r="D6355"/>
    </row>
    <row r="6356" spans="1:4" ht="16" x14ac:dyDescent="0.2">
      <c r="A6356" s="169">
        <v>42998.833333226066</v>
      </c>
      <c r="B6356" s="172">
        <v>31166.324901316042</v>
      </c>
      <c r="C6356">
        <f t="shared" si="100"/>
        <v>9</v>
      </c>
      <c r="D6356"/>
    </row>
    <row r="6357" spans="1:4" ht="16" x14ac:dyDescent="0.2">
      <c r="A6357" s="168">
        <v>42998.874999892731</v>
      </c>
      <c r="B6357" s="171">
        <v>30546.117069889457</v>
      </c>
      <c r="C6357">
        <f t="shared" si="100"/>
        <v>9</v>
      </c>
      <c r="D6357"/>
    </row>
    <row r="6358" spans="1:4" ht="16" x14ac:dyDescent="0.2">
      <c r="A6358" s="169">
        <v>42998.916666559395</v>
      </c>
      <c r="B6358" s="172">
        <v>28910.841348249905</v>
      </c>
      <c r="C6358">
        <f t="shared" si="100"/>
        <v>9</v>
      </c>
      <c r="D6358"/>
    </row>
    <row r="6359" spans="1:4" ht="16" x14ac:dyDescent="0.2">
      <c r="A6359" s="168">
        <v>42998.958333226059</v>
      </c>
      <c r="B6359" s="171">
        <v>26588.691339723304</v>
      </c>
      <c r="C6359">
        <f t="shared" si="100"/>
        <v>9</v>
      </c>
      <c r="D6359"/>
    </row>
    <row r="6360" spans="1:4" ht="16" x14ac:dyDescent="0.2">
      <c r="A6360" s="169">
        <v>42998.999999892723</v>
      </c>
      <c r="B6360" s="172">
        <v>24480.304673164668</v>
      </c>
      <c r="C6360">
        <f t="shared" si="100"/>
        <v>9</v>
      </c>
      <c r="D6360"/>
    </row>
    <row r="6361" spans="1:4" ht="16" x14ac:dyDescent="0.2">
      <c r="A6361" s="168">
        <v>42999.041666559388</v>
      </c>
      <c r="B6361" s="171">
        <v>23119.887492340396</v>
      </c>
      <c r="C6361">
        <f t="shared" si="100"/>
        <v>9</v>
      </c>
      <c r="D6361"/>
    </row>
    <row r="6362" spans="1:4" ht="16" x14ac:dyDescent="0.2">
      <c r="A6362" s="169">
        <v>42999.083333226052</v>
      </c>
      <c r="B6362" s="172">
        <v>22290.632512326298</v>
      </c>
      <c r="C6362">
        <f t="shared" si="100"/>
        <v>9</v>
      </c>
      <c r="D6362"/>
    </row>
    <row r="6363" spans="1:4" ht="16" x14ac:dyDescent="0.2">
      <c r="A6363" s="168">
        <v>42999.124999892716</v>
      </c>
      <c r="B6363" s="171">
        <v>21701.271589236832</v>
      </c>
      <c r="C6363">
        <f t="shared" si="100"/>
        <v>9</v>
      </c>
      <c r="D6363"/>
    </row>
    <row r="6364" spans="1:4" ht="16" x14ac:dyDescent="0.2">
      <c r="A6364" s="169">
        <v>42999.16666655938</v>
      </c>
      <c r="B6364" s="172">
        <v>21442.719483163837</v>
      </c>
      <c r="C6364">
        <f t="shared" si="100"/>
        <v>9</v>
      </c>
      <c r="D6364"/>
    </row>
    <row r="6365" spans="1:4" ht="16" x14ac:dyDescent="0.2">
      <c r="A6365" s="168">
        <v>42999.208333226044</v>
      </c>
      <c r="B6365" s="171">
        <v>21981.021052073669</v>
      </c>
      <c r="C6365">
        <f t="shared" si="100"/>
        <v>9</v>
      </c>
      <c r="D6365"/>
    </row>
    <row r="6366" spans="1:4" ht="16" x14ac:dyDescent="0.2">
      <c r="A6366" s="169">
        <v>42999.249999892709</v>
      </c>
      <c r="B6366" s="172">
        <v>23357.402689410355</v>
      </c>
      <c r="C6366">
        <f t="shared" si="100"/>
        <v>9</v>
      </c>
      <c r="D6366"/>
    </row>
    <row r="6367" spans="1:4" ht="16" x14ac:dyDescent="0.2">
      <c r="A6367" s="168">
        <v>42999.291666559373</v>
      </c>
      <c r="B6367" s="171">
        <v>25635.982678633325</v>
      </c>
      <c r="C6367">
        <f t="shared" si="100"/>
        <v>9</v>
      </c>
      <c r="D6367"/>
    </row>
    <row r="6368" spans="1:4" ht="16" x14ac:dyDescent="0.2">
      <c r="A6368" s="169">
        <v>42999.333333226037</v>
      </c>
      <c r="B6368" s="172">
        <v>26727.475952195262</v>
      </c>
      <c r="C6368">
        <f t="shared" si="100"/>
        <v>9</v>
      </c>
      <c r="D6368"/>
    </row>
    <row r="6369" spans="1:4" ht="16" x14ac:dyDescent="0.2">
      <c r="A6369" s="168">
        <v>42999.374999892701</v>
      </c>
      <c r="B6369" s="171">
        <v>27187.25401125379</v>
      </c>
      <c r="C6369">
        <f t="shared" si="100"/>
        <v>9</v>
      </c>
      <c r="D6369"/>
    </row>
    <row r="6370" spans="1:4" ht="16" x14ac:dyDescent="0.2">
      <c r="A6370" s="169">
        <v>42999.416666559366</v>
      </c>
      <c r="B6370" s="172">
        <v>27060.184172184741</v>
      </c>
      <c r="C6370">
        <f t="shared" si="100"/>
        <v>9</v>
      </c>
      <c r="D6370"/>
    </row>
    <row r="6371" spans="1:4" ht="16" x14ac:dyDescent="0.2">
      <c r="A6371" s="168">
        <v>42999.45833322603</v>
      </c>
      <c r="B6371" s="171">
        <v>26938.107329543705</v>
      </c>
      <c r="C6371">
        <f t="shared" si="100"/>
        <v>9</v>
      </c>
      <c r="D6371"/>
    </row>
    <row r="6372" spans="1:4" ht="16" x14ac:dyDescent="0.2">
      <c r="A6372" s="169">
        <v>42999.499999892694</v>
      </c>
      <c r="B6372" s="172">
        <v>26658.325343963414</v>
      </c>
      <c r="C6372">
        <f t="shared" si="100"/>
        <v>9</v>
      </c>
      <c r="D6372"/>
    </row>
    <row r="6373" spans="1:4" ht="16" x14ac:dyDescent="0.2">
      <c r="A6373" s="168">
        <v>42999.541666559358</v>
      </c>
      <c r="B6373" s="171">
        <v>26352.849786695508</v>
      </c>
      <c r="C6373">
        <f t="shared" si="100"/>
        <v>9</v>
      </c>
      <c r="D6373"/>
    </row>
    <row r="6374" spans="1:4" ht="16" x14ac:dyDescent="0.2">
      <c r="A6374" s="169">
        <v>42999.583333226023</v>
      </c>
      <c r="B6374" s="172">
        <v>26229.199490079969</v>
      </c>
      <c r="C6374">
        <f t="shared" si="100"/>
        <v>9</v>
      </c>
      <c r="D6374"/>
    </row>
    <row r="6375" spans="1:4" ht="16" x14ac:dyDescent="0.2">
      <c r="A6375" s="168">
        <v>42999.624999892687</v>
      </c>
      <c r="B6375" s="171">
        <v>26178.228512552745</v>
      </c>
      <c r="C6375">
        <f t="shared" si="100"/>
        <v>9</v>
      </c>
      <c r="D6375"/>
    </row>
    <row r="6376" spans="1:4" ht="16" x14ac:dyDescent="0.2">
      <c r="A6376" s="169">
        <v>42999.666666559351</v>
      </c>
      <c r="B6376" s="172">
        <v>26336.043558546429</v>
      </c>
      <c r="C6376">
        <f t="shared" si="100"/>
        <v>9</v>
      </c>
      <c r="D6376"/>
    </row>
    <row r="6377" spans="1:4" ht="16" x14ac:dyDescent="0.2">
      <c r="A6377" s="168">
        <v>42999.708333226015</v>
      </c>
      <c r="B6377" s="171">
        <v>26983.505037601153</v>
      </c>
      <c r="C6377">
        <f t="shared" si="100"/>
        <v>9</v>
      </c>
      <c r="D6377"/>
    </row>
    <row r="6378" spans="1:4" ht="16" x14ac:dyDescent="0.2">
      <c r="A6378" s="169">
        <v>42999.74999989268</v>
      </c>
      <c r="B6378" s="172">
        <v>27305.271442514848</v>
      </c>
      <c r="C6378">
        <f t="shared" si="100"/>
        <v>9</v>
      </c>
      <c r="D6378"/>
    </row>
    <row r="6379" spans="1:4" ht="16" x14ac:dyDescent="0.2">
      <c r="A6379" s="168">
        <v>42999.791666559344</v>
      </c>
      <c r="B6379" s="171">
        <v>27868.471488183586</v>
      </c>
      <c r="C6379">
        <f t="shared" si="100"/>
        <v>9</v>
      </c>
      <c r="D6379"/>
    </row>
    <row r="6380" spans="1:4" ht="16" x14ac:dyDescent="0.2">
      <c r="A6380" s="169">
        <v>42999.833333226008</v>
      </c>
      <c r="B6380" s="172">
        <v>29432.115743329276</v>
      </c>
      <c r="C6380">
        <f t="shared" si="100"/>
        <v>9</v>
      </c>
      <c r="D6380"/>
    </row>
    <row r="6381" spans="1:4" ht="16" x14ac:dyDescent="0.2">
      <c r="A6381" s="168">
        <v>42999.874999892672</v>
      </c>
      <c r="B6381" s="171">
        <v>29038.814437341774</v>
      </c>
      <c r="C6381">
        <f t="shared" si="100"/>
        <v>9</v>
      </c>
      <c r="D6381"/>
    </row>
    <row r="6382" spans="1:4" ht="16" x14ac:dyDescent="0.2">
      <c r="A6382" s="169">
        <v>42999.916666559337</v>
      </c>
      <c r="B6382" s="172">
        <v>27483.830884279723</v>
      </c>
      <c r="C6382">
        <f t="shared" si="100"/>
        <v>9</v>
      </c>
      <c r="D6382"/>
    </row>
    <row r="6383" spans="1:4" ht="16" x14ac:dyDescent="0.2">
      <c r="A6383" s="168">
        <v>42999.958333226001</v>
      </c>
      <c r="B6383" s="171">
        <v>25353.383323028393</v>
      </c>
      <c r="C6383">
        <f t="shared" si="100"/>
        <v>9</v>
      </c>
      <c r="D6383"/>
    </row>
    <row r="6384" spans="1:4" ht="16" x14ac:dyDescent="0.2">
      <c r="A6384" s="169">
        <v>42999.999999892665</v>
      </c>
      <c r="B6384" s="172">
        <v>23375.521897034298</v>
      </c>
      <c r="C6384">
        <f t="shared" si="100"/>
        <v>9</v>
      </c>
      <c r="D6384"/>
    </row>
    <row r="6385" spans="1:4" ht="16" x14ac:dyDescent="0.2">
      <c r="A6385" s="168">
        <v>43000.041666559329</v>
      </c>
      <c r="B6385" s="171">
        <v>22173.98046270815</v>
      </c>
      <c r="C6385">
        <f t="shared" si="100"/>
        <v>9</v>
      </c>
      <c r="D6385"/>
    </row>
    <row r="6386" spans="1:4" ht="16" x14ac:dyDescent="0.2">
      <c r="A6386" s="169">
        <v>43000.083333225994</v>
      </c>
      <c r="B6386" s="172">
        <v>21393.853317052846</v>
      </c>
      <c r="C6386">
        <f t="shared" ref="C6386:C6449" si="101">MONTH(A6386)</f>
        <v>9</v>
      </c>
      <c r="D6386"/>
    </row>
    <row r="6387" spans="1:4" ht="16" x14ac:dyDescent="0.2">
      <c r="A6387" s="168">
        <v>43000.124999892658</v>
      </c>
      <c r="B6387" s="171">
        <v>20835.655353018483</v>
      </c>
      <c r="C6387">
        <f t="shared" si="101"/>
        <v>9</v>
      </c>
      <c r="D6387"/>
    </row>
    <row r="6388" spans="1:4" ht="16" x14ac:dyDescent="0.2">
      <c r="A6388" s="169">
        <v>43000.166666559322</v>
      </c>
      <c r="B6388" s="172">
        <v>20644.077947732334</v>
      </c>
      <c r="C6388">
        <f t="shared" si="101"/>
        <v>9</v>
      </c>
      <c r="D6388"/>
    </row>
    <row r="6389" spans="1:4" ht="16" x14ac:dyDescent="0.2">
      <c r="A6389" s="168">
        <v>43000.208333225986</v>
      </c>
      <c r="B6389" s="171">
        <v>21097.585591674804</v>
      </c>
      <c r="C6389">
        <f t="shared" si="101"/>
        <v>9</v>
      </c>
      <c r="D6389"/>
    </row>
    <row r="6390" spans="1:4" ht="16" x14ac:dyDescent="0.2">
      <c r="A6390" s="169">
        <v>43000.249999892651</v>
      </c>
      <c r="B6390" s="172">
        <v>22340.631074280896</v>
      </c>
      <c r="C6390">
        <f t="shared" si="101"/>
        <v>9</v>
      </c>
      <c r="D6390"/>
    </row>
    <row r="6391" spans="1:4" ht="16" x14ac:dyDescent="0.2">
      <c r="A6391" s="168">
        <v>43000.291666559315</v>
      </c>
      <c r="B6391" s="171">
        <v>24420.412363947813</v>
      </c>
      <c r="C6391">
        <f t="shared" si="101"/>
        <v>9</v>
      </c>
      <c r="D6391"/>
    </row>
    <row r="6392" spans="1:4" ht="16" x14ac:dyDescent="0.2">
      <c r="A6392" s="169">
        <v>43000.333333225979</v>
      </c>
      <c r="B6392" s="172">
        <v>25417.32781209434</v>
      </c>
      <c r="C6392">
        <f t="shared" si="101"/>
        <v>9</v>
      </c>
      <c r="D6392"/>
    </row>
    <row r="6393" spans="1:4" ht="16" x14ac:dyDescent="0.2">
      <c r="A6393" s="168">
        <v>43000.374999892643</v>
      </c>
      <c r="B6393" s="171">
        <v>25474.866998197998</v>
      </c>
      <c r="C6393">
        <f t="shared" si="101"/>
        <v>9</v>
      </c>
      <c r="D6393"/>
    </row>
    <row r="6394" spans="1:4" ht="16" x14ac:dyDescent="0.2">
      <c r="A6394" s="169">
        <v>43000.416666559307</v>
      </c>
      <c r="B6394" s="172">
        <v>25629.208373992144</v>
      </c>
      <c r="C6394">
        <f t="shared" si="101"/>
        <v>9</v>
      </c>
      <c r="D6394"/>
    </row>
    <row r="6395" spans="1:4" ht="16" x14ac:dyDescent="0.2">
      <c r="A6395" s="168">
        <v>43000.458333225972</v>
      </c>
      <c r="B6395" s="171">
        <v>25539.280503573475</v>
      </c>
      <c r="C6395">
        <f t="shared" si="101"/>
        <v>9</v>
      </c>
      <c r="D6395"/>
    </row>
    <row r="6396" spans="1:4" ht="16" x14ac:dyDescent="0.2">
      <c r="A6396" s="169">
        <v>43000.499999892636</v>
      </c>
      <c r="B6396" s="172">
        <v>25233.919773204932</v>
      </c>
      <c r="C6396">
        <f t="shared" si="101"/>
        <v>9</v>
      </c>
      <c r="D6396"/>
    </row>
    <row r="6397" spans="1:4" ht="16" x14ac:dyDescent="0.2">
      <c r="A6397" s="168">
        <v>43000.5416665593</v>
      </c>
      <c r="B6397" s="171">
        <v>24856.00672295177</v>
      </c>
      <c r="C6397">
        <f t="shared" si="101"/>
        <v>9</v>
      </c>
      <c r="D6397"/>
    </row>
    <row r="6398" spans="1:4" ht="16" x14ac:dyDescent="0.2">
      <c r="A6398" s="169">
        <v>43000.583333225964</v>
      </c>
      <c r="B6398" s="172">
        <v>25212.326908536568</v>
      </c>
      <c r="C6398">
        <f t="shared" si="101"/>
        <v>9</v>
      </c>
      <c r="D6398"/>
    </row>
    <row r="6399" spans="1:4" ht="16" x14ac:dyDescent="0.2">
      <c r="A6399" s="168">
        <v>43000.624999892629</v>
      </c>
      <c r="B6399" s="171">
        <v>25538.621442129395</v>
      </c>
      <c r="C6399">
        <f t="shared" si="101"/>
        <v>9</v>
      </c>
      <c r="D6399"/>
    </row>
    <row r="6400" spans="1:4" ht="16" x14ac:dyDescent="0.2">
      <c r="A6400" s="169">
        <v>43000.666666559293</v>
      </c>
      <c r="B6400" s="172">
        <v>26075.670963781071</v>
      </c>
      <c r="C6400">
        <f t="shared" si="101"/>
        <v>9</v>
      </c>
      <c r="D6400"/>
    </row>
    <row r="6401" spans="1:4" ht="16" x14ac:dyDescent="0.2">
      <c r="A6401" s="168">
        <v>43000.708333225957</v>
      </c>
      <c r="B6401" s="171">
        <v>26576.31905708649</v>
      </c>
      <c r="C6401">
        <f t="shared" si="101"/>
        <v>9</v>
      </c>
      <c r="D6401"/>
    </row>
    <row r="6402" spans="1:4" ht="16" x14ac:dyDescent="0.2">
      <c r="A6402" s="169">
        <v>43000.749999892621</v>
      </c>
      <c r="B6402" s="172">
        <v>26946.572176492082</v>
      </c>
      <c r="C6402">
        <f t="shared" si="101"/>
        <v>9</v>
      </c>
      <c r="D6402"/>
    </row>
    <row r="6403" spans="1:4" ht="16" x14ac:dyDescent="0.2">
      <c r="A6403" s="168">
        <v>43000.791666559286</v>
      </c>
      <c r="B6403" s="171">
        <v>27261.467464489182</v>
      </c>
      <c r="C6403">
        <f t="shared" si="101"/>
        <v>9</v>
      </c>
      <c r="D6403"/>
    </row>
    <row r="6404" spans="1:4" ht="16" x14ac:dyDescent="0.2">
      <c r="A6404" s="169">
        <v>43000.83333322595</v>
      </c>
      <c r="B6404" s="172">
        <v>28497.192572430755</v>
      </c>
      <c r="C6404">
        <f t="shared" si="101"/>
        <v>9</v>
      </c>
      <c r="D6404"/>
    </row>
    <row r="6405" spans="1:4" ht="16" x14ac:dyDescent="0.2">
      <c r="A6405" s="168">
        <v>43000.874999892614</v>
      </c>
      <c r="B6405" s="171">
        <v>28130.839955868654</v>
      </c>
      <c r="C6405">
        <f t="shared" si="101"/>
        <v>9</v>
      </c>
      <c r="D6405"/>
    </row>
    <row r="6406" spans="1:4" ht="16" x14ac:dyDescent="0.2">
      <c r="A6406" s="169">
        <v>43000.916666559278</v>
      </c>
      <c r="B6406" s="172">
        <v>27009.007358115763</v>
      </c>
      <c r="C6406">
        <f t="shared" si="101"/>
        <v>9</v>
      </c>
      <c r="D6406"/>
    </row>
    <row r="6407" spans="1:4" ht="16" x14ac:dyDescent="0.2">
      <c r="A6407" s="168">
        <v>43000.958333225943</v>
      </c>
      <c r="B6407" s="171">
        <v>25247.229953211034</v>
      </c>
      <c r="C6407">
        <f t="shared" si="101"/>
        <v>9</v>
      </c>
      <c r="D6407"/>
    </row>
    <row r="6408" spans="1:4" ht="16" x14ac:dyDescent="0.2">
      <c r="A6408" s="169">
        <v>43000.999999892607</v>
      </c>
      <c r="B6408" s="172">
        <v>23511.437537378719</v>
      </c>
      <c r="C6408">
        <f t="shared" si="101"/>
        <v>9</v>
      </c>
      <c r="D6408"/>
    </row>
    <row r="6409" spans="1:4" ht="16" x14ac:dyDescent="0.2">
      <c r="A6409" s="168">
        <v>43001.041666559271</v>
      </c>
      <c r="B6409" s="171">
        <v>22196.028559007704</v>
      </c>
      <c r="C6409">
        <f t="shared" si="101"/>
        <v>9</v>
      </c>
      <c r="D6409"/>
    </row>
    <row r="6410" spans="1:4" ht="16" x14ac:dyDescent="0.2">
      <c r="A6410" s="169">
        <v>43001.083333225935</v>
      </c>
      <c r="B6410" s="172">
        <v>21333.950055115904</v>
      </c>
      <c r="C6410">
        <f t="shared" si="101"/>
        <v>9</v>
      </c>
      <c r="D6410"/>
    </row>
    <row r="6411" spans="1:4" ht="16" x14ac:dyDescent="0.2">
      <c r="A6411" s="168">
        <v>43001.1249998926</v>
      </c>
      <c r="B6411" s="171">
        <v>20698.699520447495</v>
      </c>
      <c r="C6411">
        <f t="shared" si="101"/>
        <v>9</v>
      </c>
      <c r="D6411"/>
    </row>
    <row r="6412" spans="1:4" ht="16" x14ac:dyDescent="0.2">
      <c r="A6412" s="169">
        <v>43001.166666559264</v>
      </c>
      <c r="B6412" s="172">
        <v>20354.653927189964</v>
      </c>
      <c r="C6412">
        <f t="shared" si="101"/>
        <v>9</v>
      </c>
      <c r="D6412"/>
    </row>
    <row r="6413" spans="1:4" ht="16" x14ac:dyDescent="0.2">
      <c r="A6413" s="168">
        <v>43001.208333225928</v>
      </c>
      <c r="B6413" s="171">
        <v>20475.333062358135</v>
      </c>
      <c r="C6413">
        <f t="shared" si="101"/>
        <v>9</v>
      </c>
      <c r="D6413"/>
    </row>
    <row r="6414" spans="1:4" ht="16" x14ac:dyDescent="0.2">
      <c r="A6414" s="169">
        <v>43001.249999892592</v>
      </c>
      <c r="B6414" s="172">
        <v>20959.2587266218</v>
      </c>
      <c r="C6414">
        <f t="shared" si="101"/>
        <v>9</v>
      </c>
      <c r="D6414"/>
    </row>
    <row r="6415" spans="1:4" ht="16" x14ac:dyDescent="0.2">
      <c r="A6415" s="168">
        <v>43001.291666559257</v>
      </c>
      <c r="B6415" s="171">
        <v>21446.856955504409</v>
      </c>
      <c r="C6415">
        <f t="shared" si="101"/>
        <v>9</v>
      </c>
      <c r="D6415"/>
    </row>
    <row r="6416" spans="1:4" ht="16" x14ac:dyDescent="0.2">
      <c r="A6416" s="169">
        <v>43001.333333225921</v>
      </c>
      <c r="B6416" s="172">
        <v>21767.857244741099</v>
      </c>
      <c r="C6416">
        <f t="shared" si="101"/>
        <v>9</v>
      </c>
      <c r="D6416"/>
    </row>
    <row r="6417" spans="1:4" ht="16" x14ac:dyDescent="0.2">
      <c r="A6417" s="168">
        <v>43001.374999892585</v>
      </c>
      <c r="B6417" s="171">
        <v>22165.152142427181</v>
      </c>
      <c r="C6417">
        <f t="shared" si="101"/>
        <v>9</v>
      </c>
      <c r="D6417"/>
    </row>
    <row r="6418" spans="1:4" ht="16" x14ac:dyDescent="0.2">
      <c r="A6418" s="169">
        <v>43001.416666559249</v>
      </c>
      <c r="B6418" s="172">
        <v>22348.980328147692</v>
      </c>
      <c r="C6418">
        <f t="shared" si="101"/>
        <v>9</v>
      </c>
      <c r="D6418"/>
    </row>
    <row r="6419" spans="1:4" ht="16" x14ac:dyDescent="0.2">
      <c r="A6419" s="168">
        <v>43001.458333225914</v>
      </c>
      <c r="B6419" s="171">
        <v>21880.229275361165</v>
      </c>
      <c r="C6419">
        <f t="shared" si="101"/>
        <v>9</v>
      </c>
      <c r="D6419"/>
    </row>
    <row r="6420" spans="1:4" ht="16" x14ac:dyDescent="0.2">
      <c r="A6420" s="169">
        <v>43001.499999892578</v>
      </c>
      <c r="B6420" s="172">
        <v>21558.464978788081</v>
      </c>
      <c r="C6420">
        <f t="shared" si="101"/>
        <v>9</v>
      </c>
      <c r="D6420"/>
    </row>
    <row r="6421" spans="1:4" ht="16" x14ac:dyDescent="0.2">
      <c r="A6421" s="168">
        <v>43001.541666559242</v>
      </c>
      <c r="B6421" s="171">
        <v>21562.668004336367</v>
      </c>
      <c r="C6421">
        <f t="shared" si="101"/>
        <v>9</v>
      </c>
      <c r="D6421"/>
    </row>
    <row r="6422" spans="1:4" ht="16" x14ac:dyDescent="0.2">
      <c r="A6422" s="169">
        <v>43001.583333225906</v>
      </c>
      <c r="B6422" s="172">
        <v>22004.391592754731</v>
      </c>
      <c r="C6422">
        <f t="shared" si="101"/>
        <v>9</v>
      </c>
      <c r="D6422"/>
    </row>
    <row r="6423" spans="1:4" ht="16" x14ac:dyDescent="0.2">
      <c r="A6423" s="168">
        <v>43001.62499989257</v>
      </c>
      <c r="B6423" s="171">
        <v>22621.758414463773</v>
      </c>
      <c r="C6423">
        <f t="shared" si="101"/>
        <v>9</v>
      </c>
      <c r="D6423"/>
    </row>
    <row r="6424" spans="1:4" ht="16" x14ac:dyDescent="0.2">
      <c r="A6424" s="169">
        <v>43001.666666559235</v>
      </c>
      <c r="B6424" s="172">
        <v>23408.458395344656</v>
      </c>
      <c r="C6424">
        <f t="shared" si="101"/>
        <v>9</v>
      </c>
      <c r="D6424"/>
    </row>
    <row r="6425" spans="1:4" ht="16" x14ac:dyDescent="0.2">
      <c r="A6425" s="168">
        <v>43001.708333225899</v>
      </c>
      <c r="B6425" s="171">
        <v>24247.527227345381</v>
      </c>
      <c r="C6425">
        <f t="shared" si="101"/>
        <v>9</v>
      </c>
      <c r="D6425"/>
    </row>
    <row r="6426" spans="1:4" ht="16" x14ac:dyDescent="0.2">
      <c r="A6426" s="169">
        <v>43001.749999892563</v>
      </c>
      <c r="B6426" s="172">
        <v>25094.29220937123</v>
      </c>
      <c r="C6426">
        <f t="shared" si="101"/>
        <v>9</v>
      </c>
      <c r="D6426"/>
    </row>
    <row r="6427" spans="1:4" ht="16" x14ac:dyDescent="0.2">
      <c r="A6427" s="168">
        <v>43001.791666559227</v>
      </c>
      <c r="B6427" s="171">
        <v>25994.604054169398</v>
      </c>
      <c r="C6427">
        <f t="shared" si="101"/>
        <v>9</v>
      </c>
      <c r="D6427"/>
    </row>
    <row r="6428" spans="1:4" ht="16" x14ac:dyDescent="0.2">
      <c r="A6428" s="169">
        <v>43001.833333225892</v>
      </c>
      <c r="B6428" s="172">
        <v>27187.202557118351</v>
      </c>
      <c r="C6428">
        <f t="shared" si="101"/>
        <v>9</v>
      </c>
      <c r="D6428"/>
    </row>
    <row r="6429" spans="1:4" ht="16" x14ac:dyDescent="0.2">
      <c r="A6429" s="168">
        <v>43001.874999892556</v>
      </c>
      <c r="B6429" s="171">
        <v>26865.135534281853</v>
      </c>
      <c r="C6429">
        <f t="shared" si="101"/>
        <v>9</v>
      </c>
      <c r="D6429"/>
    </row>
    <row r="6430" spans="1:4" ht="16" x14ac:dyDescent="0.2">
      <c r="A6430" s="169">
        <v>43001.91666655922</v>
      </c>
      <c r="B6430" s="172">
        <v>25846.471831729454</v>
      </c>
      <c r="C6430">
        <f t="shared" si="101"/>
        <v>9</v>
      </c>
      <c r="D6430"/>
    </row>
    <row r="6431" spans="1:4" ht="16" x14ac:dyDescent="0.2">
      <c r="A6431" s="168">
        <v>43001.958333225884</v>
      </c>
      <c r="B6431" s="171">
        <v>24416.293528083464</v>
      </c>
      <c r="C6431">
        <f t="shared" si="101"/>
        <v>9</v>
      </c>
      <c r="D6431"/>
    </row>
    <row r="6432" spans="1:4" ht="16" x14ac:dyDescent="0.2">
      <c r="A6432" s="169">
        <v>43001.999999892549</v>
      </c>
      <c r="B6432" s="172">
        <v>22837.527444759071</v>
      </c>
      <c r="C6432">
        <f t="shared" si="101"/>
        <v>9</v>
      </c>
      <c r="D6432"/>
    </row>
    <row r="6433" spans="1:4" ht="16" x14ac:dyDescent="0.2">
      <c r="A6433" s="168">
        <v>43002.041666559213</v>
      </c>
      <c r="B6433" s="171">
        <v>21681.507226629572</v>
      </c>
      <c r="C6433">
        <f t="shared" si="101"/>
        <v>9</v>
      </c>
      <c r="D6433"/>
    </row>
    <row r="6434" spans="1:4" ht="16" x14ac:dyDescent="0.2">
      <c r="A6434" s="169">
        <v>43002.083333225877</v>
      </c>
      <c r="B6434" s="172">
        <v>20960.910847402421</v>
      </c>
      <c r="C6434">
        <f t="shared" si="101"/>
        <v>9</v>
      </c>
      <c r="D6434"/>
    </row>
    <row r="6435" spans="1:4" ht="16" x14ac:dyDescent="0.2">
      <c r="A6435" s="168">
        <v>43002.124999892541</v>
      </c>
      <c r="B6435" s="171">
        <v>20407.255990570859</v>
      </c>
      <c r="C6435">
        <f t="shared" si="101"/>
        <v>9</v>
      </c>
      <c r="D6435"/>
    </row>
    <row r="6436" spans="1:4" ht="16" x14ac:dyDescent="0.2">
      <c r="A6436" s="169">
        <v>43002.166666559206</v>
      </c>
      <c r="B6436" s="172">
        <v>20008.455630559558</v>
      </c>
      <c r="C6436">
        <f t="shared" si="101"/>
        <v>9</v>
      </c>
      <c r="D6436"/>
    </row>
    <row r="6437" spans="1:4" ht="16" x14ac:dyDescent="0.2">
      <c r="A6437" s="168">
        <v>43002.20833322587</v>
      </c>
      <c r="B6437" s="171">
        <v>19977.735032320179</v>
      </c>
      <c r="C6437">
        <f t="shared" si="101"/>
        <v>9</v>
      </c>
      <c r="D6437"/>
    </row>
    <row r="6438" spans="1:4" ht="16" x14ac:dyDescent="0.2">
      <c r="A6438" s="169">
        <v>43002.249999892534</v>
      </c>
      <c r="B6438" s="172">
        <v>20134.807071624226</v>
      </c>
      <c r="C6438">
        <f t="shared" si="101"/>
        <v>9</v>
      </c>
      <c r="D6438"/>
    </row>
    <row r="6439" spans="1:4" ht="16" x14ac:dyDescent="0.2">
      <c r="A6439" s="168">
        <v>43002.291666559198</v>
      </c>
      <c r="B6439" s="171">
        <v>20473.92944376497</v>
      </c>
      <c r="C6439">
        <f t="shared" si="101"/>
        <v>9</v>
      </c>
      <c r="D6439"/>
    </row>
    <row r="6440" spans="1:4" ht="16" x14ac:dyDescent="0.2">
      <c r="A6440" s="169">
        <v>43002.333333225863</v>
      </c>
      <c r="B6440" s="172">
        <v>20494.402637277122</v>
      </c>
      <c r="C6440">
        <f t="shared" si="101"/>
        <v>9</v>
      </c>
      <c r="D6440"/>
    </row>
    <row r="6441" spans="1:4" ht="16" x14ac:dyDescent="0.2">
      <c r="A6441" s="168">
        <v>43002.374999892527</v>
      </c>
      <c r="B6441" s="171">
        <v>20706.795534891695</v>
      </c>
      <c r="C6441">
        <f t="shared" si="101"/>
        <v>9</v>
      </c>
      <c r="D6441"/>
    </row>
    <row r="6442" spans="1:4" ht="16" x14ac:dyDescent="0.2">
      <c r="A6442" s="169">
        <v>43002.416666559191</v>
      </c>
      <c r="B6442" s="172">
        <v>20819.751171865992</v>
      </c>
      <c r="C6442">
        <f t="shared" si="101"/>
        <v>9</v>
      </c>
      <c r="D6442"/>
    </row>
    <row r="6443" spans="1:4" ht="16" x14ac:dyDescent="0.2">
      <c r="A6443" s="168">
        <v>43002.458333225855</v>
      </c>
      <c r="B6443" s="171">
        <v>21034.498369416098</v>
      </c>
      <c r="C6443">
        <f t="shared" si="101"/>
        <v>9</v>
      </c>
      <c r="D6443"/>
    </row>
    <row r="6444" spans="1:4" ht="16" x14ac:dyDescent="0.2">
      <c r="A6444" s="169">
        <v>43002.49999989252</v>
      </c>
      <c r="B6444" s="172">
        <v>21242.943646743213</v>
      </c>
      <c r="C6444">
        <f t="shared" si="101"/>
        <v>9</v>
      </c>
      <c r="D6444"/>
    </row>
    <row r="6445" spans="1:4" ht="16" x14ac:dyDescent="0.2">
      <c r="A6445" s="168">
        <v>43002.541666559184</v>
      </c>
      <c r="B6445" s="171">
        <v>21547.550357941331</v>
      </c>
      <c r="C6445">
        <f t="shared" si="101"/>
        <v>9</v>
      </c>
      <c r="D6445"/>
    </row>
    <row r="6446" spans="1:4" ht="16" x14ac:dyDescent="0.2">
      <c r="A6446" s="169">
        <v>43002.583333225848</v>
      </c>
      <c r="B6446" s="172">
        <v>22116.811407857713</v>
      </c>
      <c r="C6446">
        <f t="shared" si="101"/>
        <v>9</v>
      </c>
      <c r="D6446"/>
    </row>
    <row r="6447" spans="1:4" ht="16" x14ac:dyDescent="0.2">
      <c r="A6447" s="168">
        <v>43002.624999892512</v>
      </c>
      <c r="B6447" s="171">
        <v>22746.006661954158</v>
      </c>
      <c r="C6447">
        <f t="shared" si="101"/>
        <v>9</v>
      </c>
      <c r="D6447"/>
    </row>
    <row r="6448" spans="1:4" ht="16" x14ac:dyDescent="0.2">
      <c r="A6448" s="169">
        <v>43002.666666559177</v>
      </c>
      <c r="B6448" s="172">
        <v>23776.223396532361</v>
      </c>
      <c r="C6448">
        <f t="shared" si="101"/>
        <v>9</v>
      </c>
      <c r="D6448"/>
    </row>
    <row r="6449" spans="1:4" ht="16" x14ac:dyDescent="0.2">
      <c r="A6449" s="168">
        <v>43002.708333225841</v>
      </c>
      <c r="B6449" s="171">
        <v>25038.401902859692</v>
      </c>
      <c r="C6449">
        <f t="shared" si="101"/>
        <v>9</v>
      </c>
      <c r="D6449"/>
    </row>
    <row r="6450" spans="1:4" ht="16" x14ac:dyDescent="0.2">
      <c r="A6450" s="169">
        <v>43002.749999892505</v>
      </c>
      <c r="B6450" s="172">
        <v>26269.97889869503</v>
      </c>
      <c r="C6450">
        <f t="shared" ref="C6450:C6513" si="102">MONTH(A6450)</f>
        <v>9</v>
      </c>
      <c r="D6450"/>
    </row>
    <row r="6451" spans="1:4" ht="16" x14ac:dyDescent="0.2">
      <c r="A6451" s="168">
        <v>43002.791666559169</v>
      </c>
      <c r="B6451" s="171">
        <v>27161.86901611559</v>
      </c>
      <c r="C6451">
        <f t="shared" si="102"/>
        <v>9</v>
      </c>
      <c r="D6451"/>
    </row>
    <row r="6452" spans="1:4" ht="16" x14ac:dyDescent="0.2">
      <c r="A6452" s="169">
        <v>43002.833333225833</v>
      </c>
      <c r="B6452" s="172">
        <v>28270.548986176535</v>
      </c>
      <c r="C6452">
        <f t="shared" si="102"/>
        <v>9</v>
      </c>
      <c r="D6452"/>
    </row>
    <row r="6453" spans="1:4" ht="16" x14ac:dyDescent="0.2">
      <c r="A6453" s="168">
        <v>43002.874999892498</v>
      </c>
      <c r="B6453" s="171">
        <v>27687.648709636356</v>
      </c>
      <c r="C6453">
        <f t="shared" si="102"/>
        <v>9</v>
      </c>
      <c r="D6453"/>
    </row>
    <row r="6454" spans="1:4" ht="16" x14ac:dyDescent="0.2">
      <c r="A6454" s="169">
        <v>43002.916666559162</v>
      </c>
      <c r="B6454" s="172">
        <v>26183.346246394871</v>
      </c>
      <c r="C6454">
        <f t="shared" si="102"/>
        <v>9</v>
      </c>
      <c r="D6454"/>
    </row>
    <row r="6455" spans="1:4" ht="16" x14ac:dyDescent="0.2">
      <c r="A6455" s="168">
        <v>43002.958333225826</v>
      </c>
      <c r="B6455" s="171">
        <v>24179.132440104982</v>
      </c>
      <c r="C6455">
        <f t="shared" si="102"/>
        <v>9</v>
      </c>
      <c r="D6455"/>
    </row>
    <row r="6456" spans="1:4" ht="16" x14ac:dyDescent="0.2">
      <c r="A6456" s="169">
        <v>43002.99999989249</v>
      </c>
      <c r="B6456" s="172">
        <v>22267.556646459972</v>
      </c>
      <c r="C6456">
        <f t="shared" si="102"/>
        <v>9</v>
      </c>
      <c r="D6456"/>
    </row>
    <row r="6457" spans="1:4" ht="16" x14ac:dyDescent="0.2">
      <c r="A6457" s="168">
        <v>43003.041666559155</v>
      </c>
      <c r="B6457" s="171">
        <v>21260.931849651446</v>
      </c>
      <c r="C6457">
        <f t="shared" si="102"/>
        <v>9</v>
      </c>
      <c r="D6457"/>
    </row>
    <row r="6458" spans="1:4" ht="16" x14ac:dyDescent="0.2">
      <c r="A6458" s="169">
        <v>43003.083333225819</v>
      </c>
      <c r="B6458" s="172">
        <v>20740.48972815651</v>
      </c>
      <c r="C6458">
        <f t="shared" si="102"/>
        <v>9</v>
      </c>
      <c r="D6458"/>
    </row>
    <row r="6459" spans="1:4" ht="16" x14ac:dyDescent="0.2">
      <c r="A6459" s="168">
        <v>43003.124999892483</v>
      </c>
      <c r="B6459" s="171">
        <v>20250.75022338123</v>
      </c>
      <c r="C6459">
        <f t="shared" si="102"/>
        <v>9</v>
      </c>
      <c r="D6459"/>
    </row>
    <row r="6460" spans="1:4" ht="16" x14ac:dyDescent="0.2">
      <c r="A6460" s="169">
        <v>43003.166666559147</v>
      </c>
      <c r="B6460" s="172">
        <v>20194.95271270617</v>
      </c>
      <c r="C6460">
        <f t="shared" si="102"/>
        <v>9</v>
      </c>
      <c r="D6460"/>
    </row>
    <row r="6461" spans="1:4" ht="16" x14ac:dyDescent="0.2">
      <c r="A6461" s="168">
        <v>43003.208333225812</v>
      </c>
      <c r="B6461" s="171">
        <v>20756.590136701656</v>
      </c>
      <c r="C6461">
        <f t="shared" si="102"/>
        <v>9</v>
      </c>
      <c r="D6461"/>
    </row>
    <row r="6462" spans="1:4" ht="16" x14ac:dyDescent="0.2">
      <c r="A6462" s="169">
        <v>43003.249999892476</v>
      </c>
      <c r="B6462" s="172">
        <v>22157.032495673226</v>
      </c>
      <c r="C6462">
        <f t="shared" si="102"/>
        <v>9</v>
      </c>
      <c r="D6462"/>
    </row>
    <row r="6463" spans="1:4" ht="16" x14ac:dyDescent="0.2">
      <c r="A6463" s="168">
        <v>43003.29166655914</v>
      </c>
      <c r="B6463" s="171">
        <v>24326.281903532428</v>
      </c>
      <c r="C6463">
        <f t="shared" si="102"/>
        <v>9</v>
      </c>
      <c r="D6463"/>
    </row>
    <row r="6464" spans="1:4" ht="16" x14ac:dyDescent="0.2">
      <c r="A6464" s="169">
        <v>43003.333333225804</v>
      </c>
      <c r="B6464" s="172">
        <v>25324.415975500411</v>
      </c>
      <c r="C6464">
        <f t="shared" si="102"/>
        <v>9</v>
      </c>
      <c r="D6464"/>
    </row>
    <row r="6465" spans="1:4" ht="16" x14ac:dyDescent="0.2">
      <c r="A6465" s="168">
        <v>43003.374999892469</v>
      </c>
      <c r="B6465" s="171">
        <v>25688.308374467029</v>
      </c>
      <c r="C6465">
        <f t="shared" si="102"/>
        <v>9</v>
      </c>
      <c r="D6465"/>
    </row>
    <row r="6466" spans="1:4" ht="16" x14ac:dyDescent="0.2">
      <c r="A6466" s="169">
        <v>43003.416666559133</v>
      </c>
      <c r="B6466" s="172">
        <v>25964.839131618224</v>
      </c>
      <c r="C6466">
        <f t="shared" si="102"/>
        <v>9</v>
      </c>
      <c r="D6466"/>
    </row>
    <row r="6467" spans="1:4" ht="16" x14ac:dyDescent="0.2">
      <c r="A6467" s="168">
        <v>43003.458333225797</v>
      </c>
      <c r="B6467" s="171">
        <v>26364.122670462348</v>
      </c>
      <c r="C6467">
        <f t="shared" si="102"/>
        <v>9</v>
      </c>
      <c r="D6467"/>
    </row>
    <row r="6468" spans="1:4" ht="16" x14ac:dyDescent="0.2">
      <c r="A6468" s="169">
        <v>43003.499999892461</v>
      </c>
      <c r="B6468" s="172">
        <v>26740.208947450727</v>
      </c>
      <c r="C6468">
        <f t="shared" si="102"/>
        <v>9</v>
      </c>
      <c r="D6468"/>
    </row>
    <row r="6469" spans="1:4" ht="16" x14ac:dyDescent="0.2">
      <c r="A6469" s="168">
        <v>43003.541666559126</v>
      </c>
      <c r="B6469" s="171">
        <v>27193.182255327858</v>
      </c>
      <c r="C6469">
        <f t="shared" si="102"/>
        <v>9</v>
      </c>
      <c r="D6469"/>
    </row>
    <row r="6470" spans="1:4" ht="16" x14ac:dyDescent="0.2">
      <c r="A6470" s="169">
        <v>43003.58333322579</v>
      </c>
      <c r="B6470" s="172">
        <v>28014.79920036974</v>
      </c>
      <c r="C6470">
        <f t="shared" si="102"/>
        <v>9</v>
      </c>
      <c r="D6470"/>
    </row>
    <row r="6471" spans="1:4" ht="16" x14ac:dyDescent="0.2">
      <c r="A6471" s="168">
        <v>43003.624999892454</v>
      </c>
      <c r="B6471" s="171">
        <v>28789.666707450284</v>
      </c>
      <c r="C6471">
        <f t="shared" si="102"/>
        <v>9</v>
      </c>
      <c r="D6471"/>
    </row>
    <row r="6472" spans="1:4" ht="16" x14ac:dyDescent="0.2">
      <c r="A6472" s="169">
        <v>43003.666666559118</v>
      </c>
      <c r="B6472" s="172">
        <v>29744.594837221281</v>
      </c>
      <c r="C6472">
        <f t="shared" si="102"/>
        <v>9</v>
      </c>
      <c r="D6472"/>
    </row>
    <row r="6473" spans="1:4" ht="16" x14ac:dyDescent="0.2">
      <c r="A6473" s="168">
        <v>43003.708333225783</v>
      </c>
      <c r="B6473" s="171">
        <v>30690.829196923831</v>
      </c>
      <c r="C6473">
        <f t="shared" si="102"/>
        <v>9</v>
      </c>
      <c r="D6473"/>
    </row>
    <row r="6474" spans="1:4" ht="16" x14ac:dyDescent="0.2">
      <c r="A6474" s="169">
        <v>43003.749999892447</v>
      </c>
      <c r="B6474" s="172">
        <v>31138.546092214685</v>
      </c>
      <c r="C6474">
        <f t="shared" si="102"/>
        <v>9</v>
      </c>
      <c r="D6474"/>
    </row>
    <row r="6475" spans="1:4" ht="16" x14ac:dyDescent="0.2">
      <c r="A6475" s="168">
        <v>43003.791666559111</v>
      </c>
      <c r="B6475" s="171">
        <v>31215.906245972637</v>
      </c>
      <c r="C6475">
        <f t="shared" si="102"/>
        <v>9</v>
      </c>
      <c r="D6475"/>
    </row>
    <row r="6476" spans="1:4" ht="16" x14ac:dyDescent="0.2">
      <c r="A6476" s="169">
        <v>43003.833333225775</v>
      </c>
      <c r="B6476" s="172">
        <v>31878.693567211503</v>
      </c>
      <c r="C6476">
        <f t="shared" si="102"/>
        <v>9</v>
      </c>
      <c r="D6476"/>
    </row>
    <row r="6477" spans="1:4" ht="16" x14ac:dyDescent="0.2">
      <c r="A6477" s="168">
        <v>43003.87499989244</v>
      </c>
      <c r="B6477" s="171">
        <v>30876.249105215313</v>
      </c>
      <c r="C6477">
        <f t="shared" si="102"/>
        <v>9</v>
      </c>
      <c r="D6477"/>
    </row>
    <row r="6478" spans="1:4" ht="16" x14ac:dyDescent="0.2">
      <c r="A6478" s="169">
        <v>43003.916666559104</v>
      </c>
      <c r="B6478" s="172">
        <v>29006.404567657857</v>
      </c>
      <c r="C6478">
        <f t="shared" si="102"/>
        <v>9</v>
      </c>
      <c r="D6478"/>
    </row>
    <row r="6479" spans="1:4" ht="16" x14ac:dyDescent="0.2">
      <c r="A6479" s="168">
        <v>43003.958333225768</v>
      </c>
      <c r="B6479" s="171">
        <v>26459.336541765009</v>
      </c>
      <c r="C6479">
        <f t="shared" si="102"/>
        <v>9</v>
      </c>
      <c r="D6479"/>
    </row>
    <row r="6480" spans="1:4" ht="16" x14ac:dyDescent="0.2">
      <c r="A6480" s="169">
        <v>43003.999999892432</v>
      </c>
      <c r="B6480" s="172">
        <v>24270.641363925861</v>
      </c>
      <c r="C6480">
        <f t="shared" si="102"/>
        <v>9</v>
      </c>
      <c r="D6480"/>
    </row>
    <row r="6481" spans="1:4" ht="16" x14ac:dyDescent="0.2">
      <c r="A6481" s="168">
        <v>43004.041666559096</v>
      </c>
      <c r="B6481" s="171">
        <v>22931.352288222355</v>
      </c>
      <c r="C6481">
        <f t="shared" si="102"/>
        <v>9</v>
      </c>
      <c r="D6481"/>
    </row>
    <row r="6482" spans="1:4" ht="16" x14ac:dyDescent="0.2">
      <c r="A6482" s="169">
        <v>43004.083333225761</v>
      </c>
      <c r="B6482" s="172">
        <v>21985.42343609568</v>
      </c>
      <c r="C6482">
        <f t="shared" si="102"/>
        <v>9</v>
      </c>
      <c r="D6482"/>
    </row>
    <row r="6483" spans="1:4" ht="16" x14ac:dyDescent="0.2">
      <c r="A6483" s="168">
        <v>43004.124999892425</v>
      </c>
      <c r="B6483" s="171">
        <v>21359.013301252118</v>
      </c>
      <c r="C6483">
        <f t="shared" si="102"/>
        <v>9</v>
      </c>
      <c r="D6483"/>
    </row>
    <row r="6484" spans="1:4" ht="16" x14ac:dyDescent="0.2">
      <c r="A6484" s="169">
        <v>43004.166666559089</v>
      </c>
      <c r="B6484" s="172">
        <v>21076.533649204383</v>
      </c>
      <c r="C6484">
        <f t="shared" si="102"/>
        <v>9</v>
      </c>
      <c r="D6484"/>
    </row>
    <row r="6485" spans="1:4" ht="16" x14ac:dyDescent="0.2">
      <c r="A6485" s="168">
        <v>43004.208333225753</v>
      </c>
      <c r="B6485" s="171">
        <v>21454.57596955157</v>
      </c>
      <c r="C6485">
        <f t="shared" si="102"/>
        <v>9</v>
      </c>
      <c r="D6485"/>
    </row>
    <row r="6486" spans="1:4" ht="16" x14ac:dyDescent="0.2">
      <c r="A6486" s="169">
        <v>43004.249999892418</v>
      </c>
      <c r="B6486" s="172">
        <v>22772.216343653003</v>
      </c>
      <c r="C6486">
        <f t="shared" si="102"/>
        <v>9</v>
      </c>
      <c r="D6486"/>
    </row>
    <row r="6487" spans="1:4" ht="16" x14ac:dyDescent="0.2">
      <c r="A6487" s="168">
        <v>43004.291666559082</v>
      </c>
      <c r="B6487" s="171">
        <v>24904.655880320643</v>
      </c>
      <c r="C6487">
        <f t="shared" si="102"/>
        <v>9</v>
      </c>
      <c r="D6487"/>
    </row>
    <row r="6488" spans="1:4" ht="16" x14ac:dyDescent="0.2">
      <c r="A6488" s="169">
        <v>43004.333333225746</v>
      </c>
      <c r="B6488" s="172">
        <v>25812.202058881125</v>
      </c>
      <c r="C6488">
        <f t="shared" si="102"/>
        <v>9</v>
      </c>
      <c r="D6488"/>
    </row>
    <row r="6489" spans="1:4" ht="16" x14ac:dyDescent="0.2">
      <c r="A6489" s="168">
        <v>43004.37499989241</v>
      </c>
      <c r="B6489" s="171">
        <v>26090.937068083087</v>
      </c>
      <c r="C6489">
        <f t="shared" si="102"/>
        <v>9</v>
      </c>
      <c r="D6489"/>
    </row>
    <row r="6490" spans="1:4" ht="16" x14ac:dyDescent="0.2">
      <c r="A6490" s="169">
        <v>43004.416666559075</v>
      </c>
      <c r="B6490" s="172">
        <v>26387.450488224767</v>
      </c>
      <c r="C6490">
        <f t="shared" si="102"/>
        <v>9</v>
      </c>
      <c r="D6490"/>
    </row>
    <row r="6491" spans="1:4" ht="16" x14ac:dyDescent="0.2">
      <c r="A6491" s="168">
        <v>43004.458333225739</v>
      </c>
      <c r="B6491" s="171">
        <v>26891.106138860327</v>
      </c>
      <c r="C6491">
        <f t="shared" si="102"/>
        <v>9</v>
      </c>
      <c r="D6491"/>
    </row>
    <row r="6492" spans="1:4" ht="16" x14ac:dyDescent="0.2">
      <c r="A6492" s="169">
        <v>43004.499999892403</v>
      </c>
      <c r="B6492" s="172">
        <v>27517.646801598388</v>
      </c>
      <c r="C6492">
        <f t="shared" si="102"/>
        <v>9</v>
      </c>
      <c r="D6492"/>
    </row>
    <row r="6493" spans="1:4" ht="16" x14ac:dyDescent="0.2">
      <c r="A6493" s="168">
        <v>43004.541666559067</v>
      </c>
      <c r="B6493" s="171">
        <v>28071.983299284711</v>
      </c>
      <c r="C6493">
        <f t="shared" si="102"/>
        <v>9</v>
      </c>
      <c r="D6493"/>
    </row>
    <row r="6494" spans="1:4" ht="16" x14ac:dyDescent="0.2">
      <c r="A6494" s="169">
        <v>43004.583333225732</v>
      </c>
      <c r="B6494" s="172">
        <v>29178.157959274358</v>
      </c>
      <c r="C6494">
        <f t="shared" si="102"/>
        <v>9</v>
      </c>
      <c r="D6494"/>
    </row>
    <row r="6495" spans="1:4" ht="16" x14ac:dyDescent="0.2">
      <c r="A6495" s="168">
        <v>43004.624999892396</v>
      </c>
      <c r="B6495" s="171">
        <v>30316.176991276243</v>
      </c>
      <c r="C6495">
        <f t="shared" si="102"/>
        <v>9</v>
      </c>
      <c r="D6495"/>
    </row>
    <row r="6496" spans="1:4" ht="16" x14ac:dyDescent="0.2">
      <c r="A6496" s="169">
        <v>43004.66666655906</v>
      </c>
      <c r="B6496" s="172">
        <v>31645.938845744597</v>
      </c>
      <c r="C6496">
        <f t="shared" si="102"/>
        <v>9</v>
      </c>
      <c r="D6496"/>
    </row>
    <row r="6497" spans="1:4" ht="16" x14ac:dyDescent="0.2">
      <c r="A6497" s="168">
        <v>43004.708333225724</v>
      </c>
      <c r="B6497" s="171">
        <v>32561.012776058848</v>
      </c>
      <c r="C6497">
        <f t="shared" si="102"/>
        <v>9</v>
      </c>
      <c r="D6497"/>
    </row>
    <row r="6498" spans="1:4" ht="16" x14ac:dyDescent="0.2">
      <c r="A6498" s="169">
        <v>43004.749999892389</v>
      </c>
      <c r="B6498" s="172">
        <v>33019.230876057001</v>
      </c>
      <c r="C6498">
        <f t="shared" si="102"/>
        <v>9</v>
      </c>
      <c r="D6498"/>
    </row>
    <row r="6499" spans="1:4" ht="16" x14ac:dyDescent="0.2">
      <c r="A6499" s="168">
        <v>43004.791666559053</v>
      </c>
      <c r="B6499" s="171">
        <v>32887.824733474743</v>
      </c>
      <c r="C6499">
        <f t="shared" si="102"/>
        <v>9</v>
      </c>
      <c r="D6499"/>
    </row>
    <row r="6500" spans="1:4" ht="16" x14ac:dyDescent="0.2">
      <c r="A6500" s="169">
        <v>43004.833333225717</v>
      </c>
      <c r="B6500" s="172">
        <v>33423.827514565404</v>
      </c>
      <c r="C6500">
        <f t="shared" si="102"/>
        <v>9</v>
      </c>
      <c r="D6500"/>
    </row>
    <row r="6501" spans="1:4" ht="16" x14ac:dyDescent="0.2">
      <c r="A6501" s="168">
        <v>43004.874999892381</v>
      </c>
      <c r="B6501" s="171">
        <v>32294.156775852236</v>
      </c>
      <c r="C6501">
        <f t="shared" si="102"/>
        <v>9</v>
      </c>
      <c r="D6501"/>
    </row>
    <row r="6502" spans="1:4" ht="16" x14ac:dyDescent="0.2">
      <c r="A6502" s="169">
        <v>43004.916666559046</v>
      </c>
      <c r="B6502" s="172">
        <v>30390.590674606039</v>
      </c>
      <c r="C6502">
        <f t="shared" si="102"/>
        <v>9</v>
      </c>
      <c r="D6502"/>
    </row>
    <row r="6503" spans="1:4" ht="16" x14ac:dyDescent="0.2">
      <c r="A6503" s="168">
        <v>43004.95833322571</v>
      </c>
      <c r="B6503" s="171">
        <v>27687.102079198808</v>
      </c>
      <c r="C6503">
        <f t="shared" si="102"/>
        <v>9</v>
      </c>
      <c r="D6503"/>
    </row>
    <row r="6504" spans="1:4" ht="16" x14ac:dyDescent="0.2">
      <c r="A6504" s="169">
        <v>43004.999999892374</v>
      </c>
      <c r="B6504" s="172">
        <v>25353.250695136845</v>
      </c>
      <c r="C6504">
        <f t="shared" si="102"/>
        <v>9</v>
      </c>
      <c r="D6504"/>
    </row>
    <row r="6505" spans="1:4" ht="16" x14ac:dyDescent="0.2">
      <c r="A6505" s="168">
        <v>43005.041666559038</v>
      </c>
      <c r="B6505" s="171">
        <v>23801.835247988427</v>
      </c>
      <c r="C6505">
        <f t="shared" si="102"/>
        <v>9</v>
      </c>
      <c r="D6505"/>
    </row>
    <row r="6506" spans="1:4" ht="16" x14ac:dyDescent="0.2">
      <c r="A6506" s="169">
        <v>43005.083333225703</v>
      </c>
      <c r="B6506" s="172">
        <v>22761.18014860115</v>
      </c>
      <c r="C6506">
        <f t="shared" si="102"/>
        <v>9</v>
      </c>
      <c r="D6506"/>
    </row>
    <row r="6507" spans="1:4" ht="16" x14ac:dyDescent="0.2">
      <c r="A6507" s="168">
        <v>43005.124999892367</v>
      </c>
      <c r="B6507" s="171">
        <v>21977.609161129982</v>
      </c>
      <c r="C6507">
        <f t="shared" si="102"/>
        <v>9</v>
      </c>
      <c r="D6507"/>
    </row>
    <row r="6508" spans="1:4" ht="16" x14ac:dyDescent="0.2">
      <c r="A6508" s="169">
        <v>43005.166666559031</v>
      </c>
      <c r="B6508" s="172">
        <v>21689.032798652068</v>
      </c>
      <c r="C6508">
        <f t="shared" si="102"/>
        <v>9</v>
      </c>
      <c r="D6508"/>
    </row>
    <row r="6509" spans="1:4" ht="16" x14ac:dyDescent="0.2">
      <c r="A6509" s="168">
        <v>43005.208333225695</v>
      </c>
      <c r="B6509" s="171">
        <v>22072.705639164589</v>
      </c>
      <c r="C6509">
        <f t="shared" si="102"/>
        <v>9</v>
      </c>
      <c r="D6509"/>
    </row>
    <row r="6510" spans="1:4" ht="16" x14ac:dyDescent="0.2">
      <c r="A6510" s="169">
        <v>43005.249999892359</v>
      </c>
      <c r="B6510" s="172">
        <v>23354.248010579347</v>
      </c>
      <c r="C6510">
        <f t="shared" si="102"/>
        <v>9</v>
      </c>
      <c r="D6510"/>
    </row>
    <row r="6511" spans="1:4" ht="16" x14ac:dyDescent="0.2">
      <c r="A6511" s="168">
        <v>43005.291666559024</v>
      </c>
      <c r="B6511" s="171">
        <v>25337.95001176585</v>
      </c>
      <c r="C6511">
        <f t="shared" si="102"/>
        <v>9</v>
      </c>
      <c r="D6511"/>
    </row>
    <row r="6512" spans="1:4" ht="16" x14ac:dyDescent="0.2">
      <c r="A6512" s="169">
        <v>43005.333333225688</v>
      </c>
      <c r="B6512" s="172">
        <v>26274.74240307595</v>
      </c>
      <c r="C6512">
        <f t="shared" si="102"/>
        <v>9</v>
      </c>
      <c r="D6512"/>
    </row>
    <row r="6513" spans="1:4" ht="16" x14ac:dyDescent="0.2">
      <c r="A6513" s="168">
        <v>43005.374999892352</v>
      </c>
      <c r="B6513" s="171">
        <v>26743.155127192305</v>
      </c>
      <c r="C6513">
        <f t="shared" si="102"/>
        <v>9</v>
      </c>
      <c r="D6513"/>
    </row>
    <row r="6514" spans="1:4" ht="16" x14ac:dyDescent="0.2">
      <c r="A6514" s="169">
        <v>43005.416666559016</v>
      </c>
      <c r="B6514" s="172">
        <v>27177.535846092691</v>
      </c>
      <c r="C6514">
        <f t="shared" ref="C6514:C6577" si="103">MONTH(A6514)</f>
        <v>9</v>
      </c>
      <c r="D6514"/>
    </row>
    <row r="6515" spans="1:4" ht="16" x14ac:dyDescent="0.2">
      <c r="A6515" s="168">
        <v>43005.458333225681</v>
      </c>
      <c r="B6515" s="171">
        <v>27773.317542134646</v>
      </c>
      <c r="C6515">
        <f t="shared" si="103"/>
        <v>9</v>
      </c>
      <c r="D6515"/>
    </row>
    <row r="6516" spans="1:4" ht="16" x14ac:dyDescent="0.2">
      <c r="A6516" s="169">
        <v>43005.499999892345</v>
      </c>
      <c r="B6516" s="172">
        <v>28439.886364129932</v>
      </c>
      <c r="C6516">
        <f t="shared" si="103"/>
        <v>9</v>
      </c>
      <c r="D6516"/>
    </row>
    <row r="6517" spans="1:4" ht="16" x14ac:dyDescent="0.2">
      <c r="A6517" s="168">
        <v>43005.541666559009</v>
      </c>
      <c r="B6517" s="171">
        <v>29146.538784531182</v>
      </c>
      <c r="C6517">
        <f t="shared" si="103"/>
        <v>9</v>
      </c>
      <c r="D6517"/>
    </row>
    <row r="6518" spans="1:4" ht="16" x14ac:dyDescent="0.2">
      <c r="A6518" s="169">
        <v>43005.583333225673</v>
      </c>
      <c r="B6518" s="172">
        <v>30480.482046957561</v>
      </c>
      <c r="C6518">
        <f t="shared" si="103"/>
        <v>9</v>
      </c>
      <c r="D6518"/>
    </row>
    <row r="6519" spans="1:4" ht="16" x14ac:dyDescent="0.2">
      <c r="A6519" s="168">
        <v>43005.624999892338</v>
      </c>
      <c r="B6519" s="171">
        <v>31940.807512470441</v>
      </c>
      <c r="C6519">
        <f t="shared" si="103"/>
        <v>9</v>
      </c>
      <c r="D6519"/>
    </row>
    <row r="6520" spans="1:4" ht="16" x14ac:dyDescent="0.2">
      <c r="A6520" s="169">
        <v>43005.666666559002</v>
      </c>
      <c r="B6520" s="172">
        <v>33254.883951626041</v>
      </c>
      <c r="C6520">
        <f t="shared" si="103"/>
        <v>9</v>
      </c>
      <c r="D6520"/>
    </row>
    <row r="6521" spans="1:4" ht="16" x14ac:dyDescent="0.2">
      <c r="A6521" s="168">
        <v>43005.708333225666</v>
      </c>
      <c r="B6521" s="171">
        <v>34355.992157949193</v>
      </c>
      <c r="C6521">
        <f t="shared" si="103"/>
        <v>9</v>
      </c>
      <c r="D6521"/>
    </row>
    <row r="6522" spans="1:4" ht="16" x14ac:dyDescent="0.2">
      <c r="A6522" s="169">
        <v>43005.74999989233</v>
      </c>
      <c r="B6522" s="172">
        <v>34635.043866281907</v>
      </c>
      <c r="C6522">
        <f t="shared" si="103"/>
        <v>9</v>
      </c>
      <c r="D6522"/>
    </row>
    <row r="6523" spans="1:4" ht="16" x14ac:dyDescent="0.2">
      <c r="A6523" s="168">
        <v>43005.791666558995</v>
      </c>
      <c r="B6523" s="171">
        <v>34197.215451184427</v>
      </c>
      <c r="C6523">
        <f t="shared" si="103"/>
        <v>9</v>
      </c>
      <c r="D6523"/>
    </row>
    <row r="6524" spans="1:4" ht="16" x14ac:dyDescent="0.2">
      <c r="A6524" s="169">
        <v>43005.833333225659</v>
      </c>
      <c r="B6524" s="172">
        <v>34445.163947626286</v>
      </c>
      <c r="C6524">
        <f t="shared" si="103"/>
        <v>9</v>
      </c>
      <c r="D6524"/>
    </row>
    <row r="6525" spans="1:4" ht="16" x14ac:dyDescent="0.2">
      <c r="A6525" s="168">
        <v>43005.874999892323</v>
      </c>
      <c r="B6525" s="171">
        <v>33080.971791324213</v>
      </c>
      <c r="C6525">
        <f t="shared" si="103"/>
        <v>9</v>
      </c>
      <c r="D6525"/>
    </row>
    <row r="6526" spans="1:4" ht="16" x14ac:dyDescent="0.2">
      <c r="A6526" s="169">
        <v>43005.916666558987</v>
      </c>
      <c r="B6526" s="172">
        <v>30783.235485136054</v>
      </c>
      <c r="C6526">
        <f t="shared" si="103"/>
        <v>9</v>
      </c>
      <c r="D6526"/>
    </row>
    <row r="6527" spans="1:4" ht="16" x14ac:dyDescent="0.2">
      <c r="A6527" s="168">
        <v>43005.958333225652</v>
      </c>
      <c r="B6527" s="171">
        <v>28071.23704648393</v>
      </c>
      <c r="C6527">
        <f t="shared" si="103"/>
        <v>9</v>
      </c>
      <c r="D6527"/>
    </row>
    <row r="6528" spans="1:4" ht="16" x14ac:dyDescent="0.2">
      <c r="A6528" s="169">
        <v>43005.999999892316</v>
      </c>
      <c r="B6528" s="172">
        <v>25714.105335687713</v>
      </c>
      <c r="C6528">
        <f t="shared" si="103"/>
        <v>9</v>
      </c>
      <c r="D6528"/>
    </row>
    <row r="6529" spans="1:4" ht="16" x14ac:dyDescent="0.2">
      <c r="A6529" s="168">
        <v>43006.04166655898</v>
      </c>
      <c r="B6529" s="171">
        <v>23966.694765478744</v>
      </c>
      <c r="C6529">
        <f t="shared" si="103"/>
        <v>9</v>
      </c>
      <c r="D6529"/>
    </row>
    <row r="6530" spans="1:4" ht="16" x14ac:dyDescent="0.2">
      <c r="A6530" s="169">
        <v>43006.083333225644</v>
      </c>
      <c r="B6530" s="172">
        <v>22948.757458562071</v>
      </c>
      <c r="C6530">
        <f t="shared" si="103"/>
        <v>9</v>
      </c>
      <c r="D6530"/>
    </row>
    <row r="6531" spans="1:4" ht="16" x14ac:dyDescent="0.2">
      <c r="A6531" s="168">
        <v>43006.124999892309</v>
      </c>
      <c r="B6531" s="171">
        <v>22189.499627989175</v>
      </c>
      <c r="C6531">
        <f t="shared" si="103"/>
        <v>9</v>
      </c>
      <c r="D6531"/>
    </row>
    <row r="6532" spans="1:4" ht="16" x14ac:dyDescent="0.2">
      <c r="A6532" s="169">
        <v>43006.166666558973</v>
      </c>
      <c r="B6532" s="172">
        <v>21703.707589722617</v>
      </c>
      <c r="C6532">
        <f t="shared" si="103"/>
        <v>9</v>
      </c>
      <c r="D6532"/>
    </row>
    <row r="6533" spans="1:4" ht="16" x14ac:dyDescent="0.2">
      <c r="A6533" s="168">
        <v>43006.208333225637</v>
      </c>
      <c r="B6533" s="171">
        <v>21898.967445617822</v>
      </c>
      <c r="C6533">
        <f t="shared" si="103"/>
        <v>9</v>
      </c>
      <c r="D6533"/>
    </row>
    <row r="6534" spans="1:4" ht="16" x14ac:dyDescent="0.2">
      <c r="A6534" s="169">
        <v>43006.249999892301</v>
      </c>
      <c r="B6534" s="172">
        <v>22886.549750900998</v>
      </c>
      <c r="C6534">
        <f t="shared" si="103"/>
        <v>9</v>
      </c>
      <c r="D6534"/>
    </row>
    <row r="6535" spans="1:4" ht="16" x14ac:dyDescent="0.2">
      <c r="A6535" s="168">
        <v>43006.291666558966</v>
      </c>
      <c r="B6535" s="171">
        <v>24673.819306072859</v>
      </c>
      <c r="C6535">
        <f t="shared" si="103"/>
        <v>9</v>
      </c>
      <c r="D6535"/>
    </row>
    <row r="6536" spans="1:4" ht="16" x14ac:dyDescent="0.2">
      <c r="A6536" s="169">
        <v>43006.33333322563</v>
      </c>
      <c r="B6536" s="172">
        <v>25464.15378539015</v>
      </c>
      <c r="C6536">
        <f t="shared" si="103"/>
        <v>9</v>
      </c>
      <c r="D6536"/>
    </row>
    <row r="6537" spans="1:4" ht="16" x14ac:dyDescent="0.2">
      <c r="A6537" s="168">
        <v>43006.374999892294</v>
      </c>
      <c r="B6537" s="171">
        <v>25920.917996788165</v>
      </c>
      <c r="C6537">
        <f t="shared" si="103"/>
        <v>9</v>
      </c>
      <c r="D6537"/>
    </row>
    <row r="6538" spans="1:4" ht="16" x14ac:dyDescent="0.2">
      <c r="A6538" s="169">
        <v>43006.416666558958</v>
      </c>
      <c r="B6538" s="172">
        <v>26397.325357149592</v>
      </c>
      <c r="C6538">
        <f t="shared" si="103"/>
        <v>9</v>
      </c>
      <c r="D6538"/>
    </row>
    <row r="6539" spans="1:4" ht="16" x14ac:dyDescent="0.2">
      <c r="A6539" s="168">
        <v>43006.458333225622</v>
      </c>
      <c r="B6539" s="171">
        <v>27319.01362380094</v>
      </c>
      <c r="C6539">
        <f t="shared" si="103"/>
        <v>9</v>
      </c>
      <c r="D6539"/>
    </row>
    <row r="6540" spans="1:4" ht="16" x14ac:dyDescent="0.2">
      <c r="A6540" s="169">
        <v>43006.499999892287</v>
      </c>
      <c r="B6540" s="172">
        <v>28056.283808543682</v>
      </c>
      <c r="C6540">
        <f t="shared" si="103"/>
        <v>9</v>
      </c>
      <c r="D6540"/>
    </row>
    <row r="6541" spans="1:4" ht="16" x14ac:dyDescent="0.2">
      <c r="A6541" s="168">
        <v>43006.541666558951</v>
      </c>
      <c r="B6541" s="171">
        <v>28921.416803437263</v>
      </c>
      <c r="C6541">
        <f t="shared" si="103"/>
        <v>9</v>
      </c>
      <c r="D6541"/>
    </row>
    <row r="6542" spans="1:4" ht="16" x14ac:dyDescent="0.2">
      <c r="A6542" s="169">
        <v>43006.583333225615</v>
      </c>
      <c r="B6542" s="172">
        <v>30636.120283104388</v>
      </c>
      <c r="C6542">
        <f t="shared" si="103"/>
        <v>9</v>
      </c>
      <c r="D6542"/>
    </row>
    <row r="6543" spans="1:4" ht="16" x14ac:dyDescent="0.2">
      <c r="A6543" s="168">
        <v>43006.624999892279</v>
      </c>
      <c r="B6543" s="171">
        <v>32255.572547651049</v>
      </c>
      <c r="C6543">
        <f t="shared" si="103"/>
        <v>9</v>
      </c>
      <c r="D6543"/>
    </row>
    <row r="6544" spans="1:4" ht="16" x14ac:dyDescent="0.2">
      <c r="A6544" s="169">
        <v>43006.666666558944</v>
      </c>
      <c r="B6544" s="172">
        <v>33825.272202415385</v>
      </c>
      <c r="C6544">
        <f t="shared" si="103"/>
        <v>9</v>
      </c>
      <c r="D6544"/>
    </row>
    <row r="6545" spans="1:4" ht="16" x14ac:dyDescent="0.2">
      <c r="A6545" s="168">
        <v>43006.708333225608</v>
      </c>
      <c r="B6545" s="171">
        <v>34947.009564333508</v>
      </c>
      <c r="C6545">
        <f t="shared" si="103"/>
        <v>9</v>
      </c>
      <c r="D6545"/>
    </row>
    <row r="6546" spans="1:4" ht="16" x14ac:dyDescent="0.2">
      <c r="A6546" s="169">
        <v>43006.749999892272</v>
      </c>
      <c r="B6546" s="172">
        <v>35076.387387931929</v>
      </c>
      <c r="C6546">
        <f t="shared" si="103"/>
        <v>9</v>
      </c>
      <c r="D6546"/>
    </row>
    <row r="6547" spans="1:4" ht="16" x14ac:dyDescent="0.2">
      <c r="A6547" s="168">
        <v>43006.791666558936</v>
      </c>
      <c r="B6547" s="171">
        <v>34522.728596346315</v>
      </c>
      <c r="C6547">
        <f t="shared" si="103"/>
        <v>9</v>
      </c>
      <c r="D6547"/>
    </row>
    <row r="6548" spans="1:4" ht="16" x14ac:dyDescent="0.2">
      <c r="A6548" s="169">
        <v>43006.833333225601</v>
      </c>
      <c r="B6548" s="172">
        <v>34534.793852299634</v>
      </c>
      <c r="C6548">
        <f t="shared" si="103"/>
        <v>9</v>
      </c>
      <c r="D6548"/>
    </row>
    <row r="6549" spans="1:4" ht="16" x14ac:dyDescent="0.2">
      <c r="A6549" s="168">
        <v>43006.874999892265</v>
      </c>
      <c r="B6549" s="171">
        <v>33077.244119299394</v>
      </c>
      <c r="C6549">
        <f t="shared" si="103"/>
        <v>9</v>
      </c>
      <c r="D6549"/>
    </row>
    <row r="6550" spans="1:4" ht="16" x14ac:dyDescent="0.2">
      <c r="A6550" s="169">
        <v>43006.916666558929</v>
      </c>
      <c r="B6550" s="172">
        <v>30845.724692531261</v>
      </c>
      <c r="C6550">
        <f t="shared" si="103"/>
        <v>9</v>
      </c>
      <c r="D6550"/>
    </row>
    <row r="6551" spans="1:4" ht="16" x14ac:dyDescent="0.2">
      <c r="A6551" s="168">
        <v>43006.958333225593</v>
      </c>
      <c r="B6551" s="171">
        <v>28188.591066221172</v>
      </c>
      <c r="C6551">
        <f t="shared" si="103"/>
        <v>9</v>
      </c>
      <c r="D6551"/>
    </row>
    <row r="6552" spans="1:4" ht="16" x14ac:dyDescent="0.2">
      <c r="A6552" s="169">
        <v>43006.999999892258</v>
      </c>
      <c r="B6552" s="172">
        <v>25782.932633167904</v>
      </c>
      <c r="C6552">
        <f t="shared" si="103"/>
        <v>9</v>
      </c>
      <c r="D6552"/>
    </row>
    <row r="6553" spans="1:4" ht="16" x14ac:dyDescent="0.2">
      <c r="A6553" s="168">
        <v>43007.041666558922</v>
      </c>
      <c r="B6553" s="171">
        <v>24096.241889950459</v>
      </c>
      <c r="C6553">
        <f t="shared" si="103"/>
        <v>9</v>
      </c>
      <c r="D6553"/>
    </row>
    <row r="6554" spans="1:4" ht="16" x14ac:dyDescent="0.2">
      <c r="A6554" s="169">
        <v>43007.083333225586</v>
      </c>
      <c r="B6554" s="172">
        <v>22871.762348137516</v>
      </c>
      <c r="C6554">
        <f t="shared" si="103"/>
        <v>9</v>
      </c>
      <c r="D6554"/>
    </row>
    <row r="6555" spans="1:4" ht="16" x14ac:dyDescent="0.2">
      <c r="A6555" s="168">
        <v>43007.12499989225</v>
      </c>
      <c r="B6555" s="171">
        <v>22048.96919915437</v>
      </c>
      <c r="C6555">
        <f t="shared" si="103"/>
        <v>9</v>
      </c>
      <c r="D6555"/>
    </row>
    <row r="6556" spans="1:4" ht="16" x14ac:dyDescent="0.2">
      <c r="A6556" s="169">
        <v>43007.166666558915</v>
      </c>
      <c r="B6556" s="172">
        <v>21670.648368626222</v>
      </c>
      <c r="C6556">
        <f t="shared" si="103"/>
        <v>9</v>
      </c>
      <c r="D6556"/>
    </row>
    <row r="6557" spans="1:4" ht="16" x14ac:dyDescent="0.2">
      <c r="A6557" s="168">
        <v>43007.208333225579</v>
      </c>
      <c r="B6557" s="171">
        <v>21977.343293840877</v>
      </c>
      <c r="C6557">
        <f t="shared" si="103"/>
        <v>9</v>
      </c>
      <c r="D6557"/>
    </row>
    <row r="6558" spans="1:4" ht="16" x14ac:dyDescent="0.2">
      <c r="A6558" s="169">
        <v>43007.249999892243</v>
      </c>
      <c r="B6558" s="172">
        <v>23205.938199134162</v>
      </c>
      <c r="C6558">
        <f t="shared" si="103"/>
        <v>9</v>
      </c>
      <c r="D6558"/>
    </row>
    <row r="6559" spans="1:4" ht="16" x14ac:dyDescent="0.2">
      <c r="A6559" s="168">
        <v>43007.291666558907</v>
      </c>
      <c r="B6559" s="171">
        <v>25369.144768944672</v>
      </c>
      <c r="C6559">
        <f t="shared" si="103"/>
        <v>9</v>
      </c>
      <c r="D6559"/>
    </row>
    <row r="6560" spans="1:4" ht="16" x14ac:dyDescent="0.2">
      <c r="A6560" s="169">
        <v>43007.333333225572</v>
      </c>
      <c r="B6560" s="172">
        <v>26327.300435981575</v>
      </c>
      <c r="C6560">
        <f t="shared" si="103"/>
        <v>9</v>
      </c>
      <c r="D6560"/>
    </row>
    <row r="6561" spans="1:4" ht="16" x14ac:dyDescent="0.2">
      <c r="A6561" s="168">
        <v>43007.374999892236</v>
      </c>
      <c r="B6561" s="171">
        <v>26824.943570256</v>
      </c>
      <c r="C6561">
        <f t="shared" si="103"/>
        <v>9</v>
      </c>
      <c r="D6561"/>
    </row>
    <row r="6562" spans="1:4" ht="16" x14ac:dyDescent="0.2">
      <c r="A6562" s="169">
        <v>43007.4166665589</v>
      </c>
      <c r="B6562" s="172">
        <v>27427.774002367514</v>
      </c>
      <c r="C6562">
        <f t="shared" si="103"/>
        <v>9</v>
      </c>
      <c r="D6562"/>
    </row>
    <row r="6563" spans="1:4" ht="16" x14ac:dyDescent="0.2">
      <c r="A6563" s="168">
        <v>43007.458333225564</v>
      </c>
      <c r="B6563" s="171">
        <v>27926.754161114164</v>
      </c>
      <c r="C6563">
        <f t="shared" si="103"/>
        <v>9</v>
      </c>
      <c r="D6563"/>
    </row>
    <row r="6564" spans="1:4" ht="16" x14ac:dyDescent="0.2">
      <c r="A6564" s="169">
        <v>43007.499999892229</v>
      </c>
      <c r="B6564" s="172">
        <v>28648.757750982692</v>
      </c>
      <c r="C6564">
        <f t="shared" si="103"/>
        <v>9</v>
      </c>
      <c r="D6564"/>
    </row>
    <row r="6565" spans="1:4" ht="16" x14ac:dyDescent="0.2">
      <c r="A6565" s="168">
        <v>43007.541666558893</v>
      </c>
      <c r="B6565" s="171">
        <v>29420.216233014631</v>
      </c>
      <c r="C6565">
        <f t="shared" si="103"/>
        <v>9</v>
      </c>
      <c r="D6565"/>
    </row>
    <row r="6566" spans="1:4" ht="16" x14ac:dyDescent="0.2">
      <c r="A6566" s="169">
        <v>43007.583333225557</v>
      </c>
      <c r="B6566" s="172">
        <v>30625.386613274979</v>
      </c>
      <c r="C6566">
        <f t="shared" si="103"/>
        <v>9</v>
      </c>
      <c r="D6566"/>
    </row>
    <row r="6567" spans="1:4" ht="16" x14ac:dyDescent="0.2">
      <c r="A6567" s="168">
        <v>43007.624999892221</v>
      </c>
      <c r="B6567" s="171">
        <v>31936.64567197211</v>
      </c>
      <c r="C6567">
        <f t="shared" si="103"/>
        <v>9</v>
      </c>
      <c r="D6567"/>
    </row>
    <row r="6568" spans="1:4" ht="16" x14ac:dyDescent="0.2">
      <c r="A6568" s="169">
        <v>43007.666666558885</v>
      </c>
      <c r="B6568" s="172">
        <v>33018.604225808391</v>
      </c>
      <c r="C6568">
        <f t="shared" si="103"/>
        <v>9</v>
      </c>
      <c r="D6568"/>
    </row>
    <row r="6569" spans="1:4" ht="16" x14ac:dyDescent="0.2">
      <c r="A6569" s="168">
        <v>43007.70833322555</v>
      </c>
      <c r="B6569" s="171">
        <v>33783.131889155062</v>
      </c>
      <c r="C6569">
        <f t="shared" si="103"/>
        <v>9</v>
      </c>
      <c r="D6569"/>
    </row>
    <row r="6570" spans="1:4" ht="16" x14ac:dyDescent="0.2">
      <c r="A6570" s="169">
        <v>43007.749999892214</v>
      </c>
      <c r="B6570" s="172">
        <v>33630.300137744183</v>
      </c>
      <c r="C6570">
        <f t="shared" si="103"/>
        <v>9</v>
      </c>
      <c r="D6570"/>
    </row>
    <row r="6571" spans="1:4" ht="16" x14ac:dyDescent="0.2">
      <c r="A6571" s="168">
        <v>43007.791666558878</v>
      </c>
      <c r="B6571" s="171">
        <v>32852.410116118263</v>
      </c>
      <c r="C6571">
        <f t="shared" si="103"/>
        <v>9</v>
      </c>
      <c r="D6571"/>
    </row>
    <row r="6572" spans="1:4" ht="16" x14ac:dyDescent="0.2">
      <c r="A6572" s="169">
        <v>43007.833333225542</v>
      </c>
      <c r="B6572" s="172">
        <v>33032.294285039367</v>
      </c>
      <c r="C6572">
        <f t="shared" si="103"/>
        <v>9</v>
      </c>
      <c r="D6572"/>
    </row>
    <row r="6573" spans="1:4" ht="16" x14ac:dyDescent="0.2">
      <c r="A6573" s="168">
        <v>43007.874999892207</v>
      </c>
      <c r="B6573" s="171">
        <v>31747.915522568608</v>
      </c>
      <c r="C6573">
        <f t="shared" si="103"/>
        <v>9</v>
      </c>
      <c r="D6573"/>
    </row>
    <row r="6574" spans="1:4" ht="16" x14ac:dyDescent="0.2">
      <c r="A6574" s="169">
        <v>43007.916666558871</v>
      </c>
      <c r="B6574" s="172">
        <v>29934.232029568902</v>
      </c>
      <c r="C6574">
        <f t="shared" si="103"/>
        <v>9</v>
      </c>
      <c r="D6574"/>
    </row>
    <row r="6575" spans="1:4" ht="16" x14ac:dyDescent="0.2">
      <c r="A6575" s="168">
        <v>43007.958333225535</v>
      </c>
      <c r="B6575" s="171">
        <v>27717.644083759074</v>
      </c>
      <c r="C6575">
        <f t="shared" si="103"/>
        <v>9</v>
      </c>
      <c r="D6575"/>
    </row>
    <row r="6576" spans="1:4" ht="16" x14ac:dyDescent="0.2">
      <c r="A6576" s="169">
        <v>43007.999999892199</v>
      </c>
      <c r="B6576" s="172">
        <v>25573.410498376754</v>
      </c>
      <c r="C6576">
        <f t="shared" si="103"/>
        <v>9</v>
      </c>
      <c r="D6576"/>
    </row>
    <row r="6577" spans="1:4" ht="16" x14ac:dyDescent="0.2">
      <c r="A6577" s="168">
        <v>43008.041666558864</v>
      </c>
      <c r="B6577" s="171">
        <v>23930.936365071371</v>
      </c>
      <c r="C6577">
        <f t="shared" si="103"/>
        <v>9</v>
      </c>
      <c r="D6577"/>
    </row>
    <row r="6578" spans="1:4" ht="16" x14ac:dyDescent="0.2">
      <c r="A6578" s="169">
        <v>43008.083333225528</v>
      </c>
      <c r="B6578" s="172">
        <v>22720.403863852538</v>
      </c>
      <c r="C6578">
        <f t="shared" ref="C6578:C6641" si="104">MONTH(A6578)</f>
        <v>9</v>
      </c>
      <c r="D6578"/>
    </row>
    <row r="6579" spans="1:4" ht="16" x14ac:dyDescent="0.2">
      <c r="A6579" s="168">
        <v>43008.124999892192</v>
      </c>
      <c r="B6579" s="171">
        <v>21835.785558922176</v>
      </c>
      <c r="C6579">
        <f t="shared" si="104"/>
        <v>9</v>
      </c>
      <c r="D6579"/>
    </row>
    <row r="6580" spans="1:4" ht="16" x14ac:dyDescent="0.2">
      <c r="A6580" s="169">
        <v>43008.166666558856</v>
      </c>
      <c r="B6580" s="172">
        <v>21402.466257926721</v>
      </c>
      <c r="C6580">
        <f t="shared" si="104"/>
        <v>9</v>
      </c>
      <c r="D6580"/>
    </row>
    <row r="6581" spans="1:4" ht="16" x14ac:dyDescent="0.2">
      <c r="A6581" s="168">
        <v>43008.208333225521</v>
      </c>
      <c r="B6581" s="171">
        <v>21403.036493683085</v>
      </c>
      <c r="C6581">
        <f t="shared" si="104"/>
        <v>9</v>
      </c>
      <c r="D6581"/>
    </row>
    <row r="6582" spans="1:4" ht="16" x14ac:dyDescent="0.2">
      <c r="A6582" s="169">
        <v>43008.249999892185</v>
      </c>
      <c r="B6582" s="172">
        <v>21845.652669377592</v>
      </c>
      <c r="C6582">
        <f t="shared" si="104"/>
        <v>9</v>
      </c>
      <c r="D6582"/>
    </row>
    <row r="6583" spans="1:4" ht="16" x14ac:dyDescent="0.2">
      <c r="A6583" s="168">
        <v>43008.291666558849</v>
      </c>
      <c r="B6583" s="171">
        <v>22570.302875953632</v>
      </c>
      <c r="C6583">
        <f t="shared" si="104"/>
        <v>9</v>
      </c>
      <c r="D6583"/>
    </row>
    <row r="6584" spans="1:4" ht="16" x14ac:dyDescent="0.2">
      <c r="A6584" s="169">
        <v>43008.333333225513</v>
      </c>
      <c r="B6584" s="172">
        <v>22972.084898092722</v>
      </c>
      <c r="C6584">
        <f t="shared" si="104"/>
        <v>9</v>
      </c>
      <c r="D6584"/>
    </row>
    <row r="6585" spans="1:4" ht="16" x14ac:dyDescent="0.2">
      <c r="A6585" s="168">
        <v>43008.374999892178</v>
      </c>
      <c r="B6585" s="171">
        <v>23561.171120337323</v>
      </c>
      <c r="C6585">
        <f t="shared" si="104"/>
        <v>9</v>
      </c>
      <c r="D6585"/>
    </row>
    <row r="6586" spans="1:4" ht="16" x14ac:dyDescent="0.2">
      <c r="A6586" s="169">
        <v>43008.416666558842</v>
      </c>
      <c r="B6586" s="172">
        <v>23877.203792449916</v>
      </c>
      <c r="C6586">
        <f t="shared" si="104"/>
        <v>9</v>
      </c>
      <c r="D6586"/>
    </row>
    <row r="6587" spans="1:4" ht="16" x14ac:dyDescent="0.2">
      <c r="A6587" s="168">
        <v>43008.458333225506</v>
      </c>
      <c r="B6587" s="171">
        <v>24210.944331270985</v>
      </c>
      <c r="C6587">
        <f t="shared" si="104"/>
        <v>9</v>
      </c>
      <c r="D6587"/>
    </row>
    <row r="6588" spans="1:4" ht="16" x14ac:dyDescent="0.2">
      <c r="A6588" s="169">
        <v>43008.49999989217</v>
      </c>
      <c r="B6588" s="172">
        <v>24500.572288668958</v>
      </c>
      <c r="C6588">
        <f t="shared" si="104"/>
        <v>9</v>
      </c>
      <c r="D6588"/>
    </row>
    <row r="6589" spans="1:4" ht="16" x14ac:dyDescent="0.2">
      <c r="A6589" s="168">
        <v>43008.541666558835</v>
      </c>
      <c r="B6589" s="171">
        <v>24911.765892072428</v>
      </c>
      <c r="C6589">
        <f t="shared" si="104"/>
        <v>9</v>
      </c>
      <c r="D6589"/>
    </row>
    <row r="6590" spans="1:4" ht="16" x14ac:dyDescent="0.2">
      <c r="A6590" s="169">
        <v>43008.583333225499</v>
      </c>
      <c r="B6590" s="172">
        <v>25632.711595708777</v>
      </c>
      <c r="C6590">
        <f t="shared" si="104"/>
        <v>9</v>
      </c>
      <c r="D6590"/>
    </row>
    <row r="6591" spans="1:4" ht="16" x14ac:dyDescent="0.2">
      <c r="A6591" s="168">
        <v>43008.624999892163</v>
      </c>
      <c r="B6591" s="171">
        <v>26626.549716253034</v>
      </c>
      <c r="C6591">
        <f t="shared" si="104"/>
        <v>9</v>
      </c>
      <c r="D6591"/>
    </row>
    <row r="6592" spans="1:4" ht="16" x14ac:dyDescent="0.2">
      <c r="A6592" s="169">
        <v>43008.666666558827</v>
      </c>
      <c r="B6592" s="172">
        <v>27789.931940242299</v>
      </c>
      <c r="C6592">
        <f t="shared" si="104"/>
        <v>9</v>
      </c>
      <c r="D6592"/>
    </row>
    <row r="6593" spans="1:4" ht="16" x14ac:dyDescent="0.2">
      <c r="A6593" s="168">
        <v>43008.708333225492</v>
      </c>
      <c r="B6593" s="171">
        <v>28727.246917217821</v>
      </c>
      <c r="C6593">
        <f t="shared" si="104"/>
        <v>9</v>
      </c>
      <c r="D6593"/>
    </row>
    <row r="6594" spans="1:4" ht="16" x14ac:dyDescent="0.2">
      <c r="A6594" s="169">
        <v>43008.749999892156</v>
      </c>
      <c r="B6594" s="172">
        <v>29186.662351776045</v>
      </c>
      <c r="C6594">
        <f t="shared" si="104"/>
        <v>9</v>
      </c>
      <c r="D6594"/>
    </row>
    <row r="6595" spans="1:4" ht="16" x14ac:dyDescent="0.2">
      <c r="A6595" s="168">
        <v>43008.79166655882</v>
      </c>
      <c r="B6595" s="171">
        <v>29273.738659885974</v>
      </c>
      <c r="C6595">
        <f t="shared" si="104"/>
        <v>9</v>
      </c>
      <c r="D6595"/>
    </row>
    <row r="6596" spans="1:4" ht="16" x14ac:dyDescent="0.2">
      <c r="A6596" s="169">
        <v>43008.833333225484</v>
      </c>
      <c r="B6596" s="172">
        <v>29753.922883006649</v>
      </c>
      <c r="C6596">
        <f t="shared" si="104"/>
        <v>9</v>
      </c>
      <c r="D6596"/>
    </row>
    <row r="6597" spans="1:4" ht="16" x14ac:dyDescent="0.2">
      <c r="A6597" s="168">
        <v>43008.874999892148</v>
      </c>
      <c r="B6597" s="171">
        <v>28833.953356180893</v>
      </c>
      <c r="C6597">
        <f t="shared" si="104"/>
        <v>9</v>
      </c>
      <c r="D6597"/>
    </row>
    <row r="6598" spans="1:4" ht="16" x14ac:dyDescent="0.2">
      <c r="A6598" s="169">
        <v>43008.916666558813</v>
      </c>
      <c r="B6598" s="172">
        <v>27504.879878882683</v>
      </c>
      <c r="C6598">
        <f t="shared" si="104"/>
        <v>9</v>
      </c>
      <c r="D6598"/>
    </row>
    <row r="6599" spans="1:4" ht="16" x14ac:dyDescent="0.2">
      <c r="A6599" s="168">
        <v>43008.958333225477</v>
      </c>
      <c r="B6599" s="171">
        <v>25821.262813465786</v>
      </c>
      <c r="C6599">
        <f t="shared" si="104"/>
        <v>9</v>
      </c>
      <c r="D6599"/>
    </row>
    <row r="6600" spans="1:4" ht="16" x14ac:dyDescent="0.2">
      <c r="A6600" s="169">
        <v>43008.999999892141</v>
      </c>
      <c r="B6600" s="172">
        <v>24078.296603964485</v>
      </c>
      <c r="C6600">
        <f t="shared" si="104"/>
        <v>10</v>
      </c>
      <c r="D6600"/>
    </row>
    <row r="6601" spans="1:4" ht="16" x14ac:dyDescent="0.2">
      <c r="A6601" s="168">
        <v>43009.041666558805</v>
      </c>
      <c r="B6601" s="171">
        <v>22628.083203485126</v>
      </c>
      <c r="C6601">
        <f t="shared" si="104"/>
        <v>10</v>
      </c>
      <c r="D6601"/>
    </row>
    <row r="6602" spans="1:4" ht="16" x14ac:dyDescent="0.2">
      <c r="A6602" s="169">
        <v>43009.08333322547</v>
      </c>
      <c r="B6602" s="172">
        <v>21613.622730365154</v>
      </c>
      <c r="C6602">
        <f t="shared" si="104"/>
        <v>10</v>
      </c>
      <c r="D6602"/>
    </row>
    <row r="6603" spans="1:4" ht="16" x14ac:dyDescent="0.2">
      <c r="A6603" s="168">
        <v>43009.124999892134</v>
      </c>
      <c r="B6603" s="171">
        <v>20874.112822246156</v>
      </c>
      <c r="C6603">
        <f t="shared" si="104"/>
        <v>10</v>
      </c>
      <c r="D6603"/>
    </row>
    <row r="6604" spans="1:4" ht="16" x14ac:dyDescent="0.2">
      <c r="A6604" s="169">
        <v>43009.166666558798</v>
      </c>
      <c r="B6604" s="172">
        <v>20440.218959974256</v>
      </c>
      <c r="C6604">
        <f t="shared" si="104"/>
        <v>10</v>
      </c>
      <c r="D6604"/>
    </row>
    <row r="6605" spans="1:4" ht="16" x14ac:dyDescent="0.2">
      <c r="A6605" s="168">
        <v>43009.208333225462</v>
      </c>
      <c r="B6605" s="171">
        <v>20308.253157935367</v>
      </c>
      <c r="C6605">
        <f t="shared" si="104"/>
        <v>10</v>
      </c>
      <c r="D6605"/>
    </row>
    <row r="6606" spans="1:4" ht="16" x14ac:dyDescent="0.2">
      <c r="A6606" s="169">
        <v>43009.249999892127</v>
      </c>
      <c r="B6606" s="172">
        <v>20566.812937462437</v>
      </c>
      <c r="C6606">
        <f t="shared" si="104"/>
        <v>10</v>
      </c>
      <c r="D6606"/>
    </row>
    <row r="6607" spans="1:4" ht="16" x14ac:dyDescent="0.2">
      <c r="A6607" s="168">
        <v>43009.291666558791</v>
      </c>
      <c r="B6607" s="171">
        <v>21114.860837368087</v>
      </c>
      <c r="C6607">
        <f t="shared" si="104"/>
        <v>10</v>
      </c>
      <c r="D6607"/>
    </row>
    <row r="6608" spans="1:4" ht="16" x14ac:dyDescent="0.2">
      <c r="A6608" s="169">
        <v>43009.333333225455</v>
      </c>
      <c r="B6608" s="172">
        <v>21289.714827946558</v>
      </c>
      <c r="C6608">
        <f t="shared" si="104"/>
        <v>10</v>
      </c>
      <c r="D6608"/>
    </row>
    <row r="6609" spans="1:4" ht="16" x14ac:dyDescent="0.2">
      <c r="A6609" s="168">
        <v>43009.374999892119</v>
      </c>
      <c r="B6609" s="171">
        <v>21735.628032087112</v>
      </c>
      <c r="C6609">
        <f t="shared" si="104"/>
        <v>10</v>
      </c>
      <c r="D6609"/>
    </row>
    <row r="6610" spans="1:4" ht="16" x14ac:dyDescent="0.2">
      <c r="A6610" s="169">
        <v>43009.416666558784</v>
      </c>
      <c r="B6610" s="172">
        <v>21888.744674744117</v>
      </c>
      <c r="C6610">
        <f t="shared" si="104"/>
        <v>10</v>
      </c>
      <c r="D6610"/>
    </row>
    <row r="6611" spans="1:4" ht="16" x14ac:dyDescent="0.2">
      <c r="A6611" s="168">
        <v>43009.458333225448</v>
      </c>
      <c r="B6611" s="171">
        <v>21890.994538873394</v>
      </c>
      <c r="C6611">
        <f t="shared" si="104"/>
        <v>10</v>
      </c>
      <c r="D6611"/>
    </row>
    <row r="6612" spans="1:4" ht="16" x14ac:dyDescent="0.2">
      <c r="A6612" s="169">
        <v>43009.499999892112</v>
      </c>
      <c r="B6612" s="172">
        <v>22118.643536788662</v>
      </c>
      <c r="C6612">
        <f t="shared" si="104"/>
        <v>10</v>
      </c>
      <c r="D6612"/>
    </row>
    <row r="6613" spans="1:4" ht="16" x14ac:dyDescent="0.2">
      <c r="A6613" s="168">
        <v>43009.541666558776</v>
      </c>
      <c r="B6613" s="171">
        <v>22474.833615306121</v>
      </c>
      <c r="C6613">
        <f t="shared" si="104"/>
        <v>10</v>
      </c>
      <c r="D6613"/>
    </row>
    <row r="6614" spans="1:4" ht="16" x14ac:dyDescent="0.2">
      <c r="A6614" s="169">
        <v>43009.583333225441</v>
      </c>
      <c r="B6614" s="172">
        <v>22995.19677791194</v>
      </c>
      <c r="C6614">
        <f t="shared" si="104"/>
        <v>10</v>
      </c>
      <c r="D6614"/>
    </row>
    <row r="6615" spans="1:4" ht="16" x14ac:dyDescent="0.2">
      <c r="A6615" s="168">
        <v>43009.624999892105</v>
      </c>
      <c r="B6615" s="171">
        <v>23874.745787683012</v>
      </c>
      <c r="C6615">
        <f t="shared" si="104"/>
        <v>10</v>
      </c>
      <c r="D6615"/>
    </row>
    <row r="6616" spans="1:4" ht="16" x14ac:dyDescent="0.2">
      <c r="A6616" s="169">
        <v>43009.666666558769</v>
      </c>
      <c r="B6616" s="172">
        <v>25020.418608539956</v>
      </c>
      <c r="C6616">
        <f t="shared" si="104"/>
        <v>10</v>
      </c>
      <c r="D6616"/>
    </row>
    <row r="6617" spans="1:4" ht="16" x14ac:dyDescent="0.2">
      <c r="A6617" s="168">
        <v>43009.708333225433</v>
      </c>
      <c r="B6617" s="171">
        <v>26166.837190778711</v>
      </c>
      <c r="C6617">
        <f t="shared" si="104"/>
        <v>10</v>
      </c>
      <c r="D6617"/>
    </row>
    <row r="6618" spans="1:4" ht="16" x14ac:dyDescent="0.2">
      <c r="A6618" s="169">
        <v>43009.749999892098</v>
      </c>
      <c r="B6618" s="172">
        <v>27130.079139587629</v>
      </c>
      <c r="C6618">
        <f t="shared" si="104"/>
        <v>10</v>
      </c>
      <c r="D6618"/>
    </row>
    <row r="6619" spans="1:4" ht="16" x14ac:dyDescent="0.2">
      <c r="A6619" s="168">
        <v>43009.791666558762</v>
      </c>
      <c r="B6619" s="171">
        <v>27811.705929632964</v>
      </c>
      <c r="C6619">
        <f t="shared" si="104"/>
        <v>10</v>
      </c>
      <c r="D6619"/>
    </row>
    <row r="6620" spans="1:4" ht="16" x14ac:dyDescent="0.2">
      <c r="A6620" s="169">
        <v>43009.833333225426</v>
      </c>
      <c r="B6620" s="172">
        <v>28838.243125147805</v>
      </c>
      <c r="C6620">
        <f t="shared" si="104"/>
        <v>10</v>
      </c>
      <c r="D6620"/>
    </row>
    <row r="6621" spans="1:4" ht="16" x14ac:dyDescent="0.2">
      <c r="A6621" s="168">
        <v>43009.87499989209</v>
      </c>
      <c r="B6621" s="171">
        <v>28098.484616561218</v>
      </c>
      <c r="C6621">
        <f t="shared" si="104"/>
        <v>10</v>
      </c>
      <c r="D6621"/>
    </row>
    <row r="6622" spans="1:4" ht="16" x14ac:dyDescent="0.2">
      <c r="A6622" s="169">
        <v>43009.916666558755</v>
      </c>
      <c r="B6622" s="172">
        <v>26670.199708928649</v>
      </c>
      <c r="C6622">
        <f t="shared" si="104"/>
        <v>10</v>
      </c>
      <c r="D6622"/>
    </row>
    <row r="6623" spans="1:4" ht="16" x14ac:dyDescent="0.2">
      <c r="A6623" s="168">
        <v>43009.958333225419</v>
      </c>
      <c r="B6623" s="171">
        <v>24727.870302341249</v>
      </c>
      <c r="C6623">
        <f t="shared" si="104"/>
        <v>10</v>
      </c>
      <c r="D6623"/>
    </row>
    <row r="6624" spans="1:4" ht="16" x14ac:dyDescent="0.2">
      <c r="A6624" s="169">
        <v>43009.999999892083</v>
      </c>
      <c r="B6624" s="172">
        <v>22911.489738633492</v>
      </c>
      <c r="C6624">
        <f t="shared" si="104"/>
        <v>10</v>
      </c>
      <c r="D6624"/>
    </row>
    <row r="6625" spans="1:4" ht="16" x14ac:dyDescent="0.2">
      <c r="A6625" s="168">
        <v>43010.041666558747</v>
      </c>
      <c r="B6625" s="171">
        <v>21775.765466310349</v>
      </c>
      <c r="C6625">
        <f t="shared" si="104"/>
        <v>10</v>
      </c>
      <c r="D6625"/>
    </row>
    <row r="6626" spans="1:4" ht="16" x14ac:dyDescent="0.2">
      <c r="A6626" s="169">
        <v>43010.083333225411</v>
      </c>
      <c r="B6626" s="172">
        <v>20942.73612376579</v>
      </c>
      <c r="C6626">
        <f t="shared" si="104"/>
        <v>10</v>
      </c>
      <c r="D6626"/>
    </row>
    <row r="6627" spans="1:4" ht="16" x14ac:dyDescent="0.2">
      <c r="A6627" s="168">
        <v>43010.124999892076</v>
      </c>
      <c r="B6627" s="171">
        <v>20482.190079213291</v>
      </c>
      <c r="C6627">
        <f t="shared" si="104"/>
        <v>10</v>
      </c>
      <c r="D6627"/>
    </row>
    <row r="6628" spans="1:4" ht="16" x14ac:dyDescent="0.2">
      <c r="A6628" s="169">
        <v>43010.16666655874</v>
      </c>
      <c r="B6628" s="172">
        <v>20466.758807221595</v>
      </c>
      <c r="C6628">
        <f t="shared" si="104"/>
        <v>10</v>
      </c>
      <c r="D6628"/>
    </row>
    <row r="6629" spans="1:4" ht="16" x14ac:dyDescent="0.2">
      <c r="A6629" s="168">
        <v>43010.208333225404</v>
      </c>
      <c r="B6629" s="171">
        <v>20971.888244026319</v>
      </c>
      <c r="C6629">
        <f t="shared" si="104"/>
        <v>10</v>
      </c>
      <c r="D6629"/>
    </row>
    <row r="6630" spans="1:4" ht="16" x14ac:dyDescent="0.2">
      <c r="A6630" s="169">
        <v>43010.249999892068</v>
      </c>
      <c r="B6630" s="172">
        <v>22425.91232066536</v>
      </c>
      <c r="C6630">
        <f t="shared" si="104"/>
        <v>10</v>
      </c>
      <c r="D6630"/>
    </row>
    <row r="6631" spans="1:4" ht="16" x14ac:dyDescent="0.2">
      <c r="A6631" s="168">
        <v>43010.291666558733</v>
      </c>
      <c r="B6631" s="171">
        <v>24628.512078047443</v>
      </c>
      <c r="C6631">
        <f t="shared" si="104"/>
        <v>10</v>
      </c>
      <c r="D6631"/>
    </row>
    <row r="6632" spans="1:4" ht="16" x14ac:dyDescent="0.2">
      <c r="A6632" s="169">
        <v>43010.333333225397</v>
      </c>
      <c r="B6632" s="172">
        <v>25814.387004617693</v>
      </c>
      <c r="C6632">
        <f t="shared" si="104"/>
        <v>10</v>
      </c>
      <c r="D6632"/>
    </row>
    <row r="6633" spans="1:4" ht="16" x14ac:dyDescent="0.2">
      <c r="A6633" s="168">
        <v>43010.374999892061</v>
      </c>
      <c r="B6633" s="171">
        <v>26251.727034442691</v>
      </c>
      <c r="C6633">
        <f t="shared" si="104"/>
        <v>10</v>
      </c>
      <c r="D6633"/>
    </row>
    <row r="6634" spans="1:4" ht="16" x14ac:dyDescent="0.2">
      <c r="A6634" s="169">
        <v>43010.416666558725</v>
      </c>
      <c r="B6634" s="172">
        <v>26443.050620110829</v>
      </c>
      <c r="C6634">
        <f t="shared" si="104"/>
        <v>10</v>
      </c>
      <c r="D6634"/>
    </row>
    <row r="6635" spans="1:4" ht="16" x14ac:dyDescent="0.2">
      <c r="A6635" s="168">
        <v>43010.45833322539</v>
      </c>
      <c r="B6635" s="171">
        <v>26719.343914963792</v>
      </c>
      <c r="C6635">
        <f t="shared" si="104"/>
        <v>10</v>
      </c>
      <c r="D6635"/>
    </row>
    <row r="6636" spans="1:4" ht="16" x14ac:dyDescent="0.2">
      <c r="A6636" s="169">
        <v>43010.499999892054</v>
      </c>
      <c r="B6636" s="172">
        <v>26820.73101499266</v>
      </c>
      <c r="C6636">
        <f t="shared" si="104"/>
        <v>10</v>
      </c>
      <c r="D6636"/>
    </row>
    <row r="6637" spans="1:4" ht="16" x14ac:dyDescent="0.2">
      <c r="A6637" s="168">
        <v>43010.541666558718</v>
      </c>
      <c r="B6637" s="171">
        <v>27116.678143051315</v>
      </c>
      <c r="C6637">
        <f t="shared" si="104"/>
        <v>10</v>
      </c>
      <c r="D6637"/>
    </row>
    <row r="6638" spans="1:4" ht="16" x14ac:dyDescent="0.2">
      <c r="A6638" s="169">
        <v>43010.583333225382</v>
      </c>
      <c r="B6638" s="172">
        <v>27557.78014923392</v>
      </c>
      <c r="C6638">
        <f t="shared" si="104"/>
        <v>10</v>
      </c>
      <c r="D6638"/>
    </row>
    <row r="6639" spans="1:4" ht="16" x14ac:dyDescent="0.2">
      <c r="A6639" s="168">
        <v>43010.624999892047</v>
      </c>
      <c r="B6639" s="171">
        <v>28056.668940588665</v>
      </c>
      <c r="C6639">
        <f t="shared" si="104"/>
        <v>10</v>
      </c>
      <c r="D6639"/>
    </row>
    <row r="6640" spans="1:4" ht="16" x14ac:dyDescent="0.2">
      <c r="A6640" s="169">
        <v>43010.666666558711</v>
      </c>
      <c r="B6640" s="172">
        <v>28584.847691181294</v>
      </c>
      <c r="C6640">
        <f t="shared" si="104"/>
        <v>10</v>
      </c>
      <c r="D6640"/>
    </row>
    <row r="6641" spans="1:4" ht="16" x14ac:dyDescent="0.2">
      <c r="A6641" s="168">
        <v>43010.708333225375</v>
      </c>
      <c r="B6641" s="171">
        <v>29288.10287427812</v>
      </c>
      <c r="C6641">
        <f t="shared" si="104"/>
        <v>10</v>
      </c>
      <c r="D6641"/>
    </row>
    <row r="6642" spans="1:4" ht="16" x14ac:dyDescent="0.2">
      <c r="A6642" s="169">
        <v>43010.749999892039</v>
      </c>
      <c r="B6642" s="172">
        <v>29632.511454618649</v>
      </c>
      <c r="C6642">
        <f t="shared" ref="C6642:C6705" si="105">MONTH(A6642)</f>
        <v>10</v>
      </c>
      <c r="D6642"/>
    </row>
    <row r="6643" spans="1:4" ht="16" x14ac:dyDescent="0.2">
      <c r="A6643" s="168">
        <v>43010.791666558704</v>
      </c>
      <c r="B6643" s="171">
        <v>30110.89782777517</v>
      </c>
      <c r="C6643">
        <f t="shared" si="105"/>
        <v>10</v>
      </c>
      <c r="D6643"/>
    </row>
    <row r="6644" spans="1:4" ht="16" x14ac:dyDescent="0.2">
      <c r="A6644" s="169">
        <v>43010.833333225368</v>
      </c>
      <c r="B6644" s="172">
        <v>30939.554550174416</v>
      </c>
      <c r="C6644">
        <f t="shared" si="105"/>
        <v>10</v>
      </c>
      <c r="D6644"/>
    </row>
    <row r="6645" spans="1:4" ht="16" x14ac:dyDescent="0.2">
      <c r="A6645" s="168">
        <v>43010.874999892032</v>
      </c>
      <c r="B6645" s="171">
        <v>29968.05699697608</v>
      </c>
      <c r="C6645">
        <f t="shared" si="105"/>
        <v>10</v>
      </c>
      <c r="D6645"/>
    </row>
    <row r="6646" spans="1:4" ht="16" x14ac:dyDescent="0.2">
      <c r="A6646" s="169">
        <v>43010.916666558696</v>
      </c>
      <c r="B6646" s="172">
        <v>28318.546447464541</v>
      </c>
      <c r="C6646">
        <f t="shared" si="105"/>
        <v>10</v>
      </c>
      <c r="D6646"/>
    </row>
    <row r="6647" spans="1:4" ht="16" x14ac:dyDescent="0.2">
      <c r="A6647" s="168">
        <v>43010.958333225361</v>
      </c>
      <c r="B6647" s="171">
        <v>26175.078315999377</v>
      </c>
      <c r="C6647">
        <f t="shared" si="105"/>
        <v>10</v>
      </c>
      <c r="D6647"/>
    </row>
    <row r="6648" spans="1:4" ht="16" x14ac:dyDescent="0.2">
      <c r="A6648" s="169">
        <v>43010.999999892025</v>
      </c>
      <c r="B6648" s="172">
        <v>24214.6745037248</v>
      </c>
      <c r="C6648">
        <f t="shared" si="105"/>
        <v>10</v>
      </c>
      <c r="D6648"/>
    </row>
    <row r="6649" spans="1:4" ht="16" x14ac:dyDescent="0.2">
      <c r="A6649" s="168">
        <v>43011.041666558689</v>
      </c>
      <c r="B6649" s="171">
        <v>22760.384398478203</v>
      </c>
      <c r="C6649">
        <f t="shared" si="105"/>
        <v>10</v>
      </c>
      <c r="D6649"/>
    </row>
    <row r="6650" spans="1:4" ht="16" x14ac:dyDescent="0.2">
      <c r="A6650" s="169">
        <v>43011.083333225353</v>
      </c>
      <c r="B6650" s="172">
        <v>21778.997933776362</v>
      </c>
      <c r="C6650">
        <f t="shared" si="105"/>
        <v>10</v>
      </c>
      <c r="D6650"/>
    </row>
    <row r="6651" spans="1:4" ht="16" x14ac:dyDescent="0.2">
      <c r="A6651" s="168">
        <v>43011.124999892018</v>
      </c>
      <c r="B6651" s="171">
        <v>21219.563584542044</v>
      </c>
      <c r="C6651">
        <f t="shared" si="105"/>
        <v>10</v>
      </c>
      <c r="D6651"/>
    </row>
    <row r="6652" spans="1:4" ht="16" x14ac:dyDescent="0.2">
      <c r="A6652" s="169">
        <v>43011.166666558682</v>
      </c>
      <c r="B6652" s="172">
        <v>21069.813663924702</v>
      </c>
      <c r="C6652">
        <f t="shared" si="105"/>
        <v>10</v>
      </c>
      <c r="D6652"/>
    </row>
    <row r="6653" spans="1:4" ht="16" x14ac:dyDescent="0.2">
      <c r="A6653" s="168">
        <v>43011.208333225346</v>
      </c>
      <c r="B6653" s="171">
        <v>21564.06454296939</v>
      </c>
      <c r="C6653">
        <f t="shared" si="105"/>
        <v>10</v>
      </c>
      <c r="D6653"/>
    </row>
    <row r="6654" spans="1:4" ht="16" x14ac:dyDescent="0.2">
      <c r="A6654" s="169">
        <v>43011.24999989201</v>
      </c>
      <c r="B6654" s="172">
        <v>22831.921249950603</v>
      </c>
      <c r="C6654">
        <f t="shared" si="105"/>
        <v>10</v>
      </c>
      <c r="D6654"/>
    </row>
    <row r="6655" spans="1:4" ht="16" x14ac:dyDescent="0.2">
      <c r="A6655" s="168">
        <v>43011.291666558674</v>
      </c>
      <c r="B6655" s="171">
        <v>25118.849396438043</v>
      </c>
      <c r="C6655">
        <f t="shared" si="105"/>
        <v>10</v>
      </c>
      <c r="D6655"/>
    </row>
    <row r="6656" spans="1:4" ht="16" x14ac:dyDescent="0.2">
      <c r="A6656" s="169">
        <v>43011.333333225339</v>
      </c>
      <c r="B6656" s="172">
        <v>26338.715150346954</v>
      </c>
      <c r="C6656">
        <f t="shared" si="105"/>
        <v>10</v>
      </c>
      <c r="D6656"/>
    </row>
    <row r="6657" spans="1:4" ht="16" x14ac:dyDescent="0.2">
      <c r="A6657" s="168">
        <v>43011.374999892003</v>
      </c>
      <c r="B6657" s="171">
        <v>26647.850758961795</v>
      </c>
      <c r="C6657">
        <f t="shared" si="105"/>
        <v>10</v>
      </c>
      <c r="D6657"/>
    </row>
    <row r="6658" spans="1:4" ht="16" x14ac:dyDescent="0.2">
      <c r="A6658" s="169">
        <v>43011.416666558667</v>
      </c>
      <c r="B6658" s="172">
        <v>26618.689469439818</v>
      </c>
      <c r="C6658">
        <f t="shared" si="105"/>
        <v>10</v>
      </c>
      <c r="D6658"/>
    </row>
    <row r="6659" spans="1:4" ht="16" x14ac:dyDescent="0.2">
      <c r="A6659" s="168">
        <v>43011.458333225331</v>
      </c>
      <c r="B6659" s="171">
        <v>26427.800084983068</v>
      </c>
      <c r="C6659">
        <f t="shared" si="105"/>
        <v>10</v>
      </c>
      <c r="D6659"/>
    </row>
    <row r="6660" spans="1:4" ht="16" x14ac:dyDescent="0.2">
      <c r="A6660" s="169">
        <v>43011.499999891996</v>
      </c>
      <c r="B6660" s="172">
        <v>26235.785785219148</v>
      </c>
      <c r="C6660">
        <f t="shared" si="105"/>
        <v>10</v>
      </c>
      <c r="D6660"/>
    </row>
    <row r="6661" spans="1:4" ht="16" x14ac:dyDescent="0.2">
      <c r="A6661" s="168">
        <v>43011.54166655866</v>
      </c>
      <c r="B6661" s="171">
        <v>25983.470399251706</v>
      </c>
      <c r="C6661">
        <f t="shared" si="105"/>
        <v>10</v>
      </c>
      <c r="D6661"/>
    </row>
    <row r="6662" spans="1:4" ht="16" x14ac:dyDescent="0.2">
      <c r="A6662" s="169">
        <v>43011.583333225324</v>
      </c>
      <c r="B6662" s="172">
        <v>26242.549244058977</v>
      </c>
      <c r="C6662">
        <f t="shared" si="105"/>
        <v>10</v>
      </c>
      <c r="D6662"/>
    </row>
    <row r="6663" spans="1:4" ht="16" x14ac:dyDescent="0.2">
      <c r="A6663" s="168">
        <v>43011.624999891988</v>
      </c>
      <c r="B6663" s="171">
        <v>26449.978371863879</v>
      </c>
      <c r="C6663">
        <f t="shared" si="105"/>
        <v>10</v>
      </c>
      <c r="D6663"/>
    </row>
    <row r="6664" spans="1:4" ht="16" x14ac:dyDescent="0.2">
      <c r="A6664" s="169">
        <v>43011.666666558653</v>
      </c>
      <c r="B6664" s="172">
        <v>26884.259453965929</v>
      </c>
      <c r="C6664">
        <f t="shared" si="105"/>
        <v>10</v>
      </c>
      <c r="D6664"/>
    </row>
    <row r="6665" spans="1:4" ht="16" x14ac:dyDescent="0.2">
      <c r="A6665" s="168">
        <v>43011.708333225317</v>
      </c>
      <c r="B6665" s="171">
        <v>27407.783222244132</v>
      </c>
      <c r="C6665">
        <f t="shared" si="105"/>
        <v>10</v>
      </c>
      <c r="D6665"/>
    </row>
    <row r="6666" spans="1:4" ht="16" x14ac:dyDescent="0.2">
      <c r="A6666" s="169">
        <v>43011.749999891981</v>
      </c>
      <c r="B6666" s="172">
        <v>27785.109562609665</v>
      </c>
      <c r="C6666">
        <f t="shared" si="105"/>
        <v>10</v>
      </c>
      <c r="D6666"/>
    </row>
    <row r="6667" spans="1:4" ht="16" x14ac:dyDescent="0.2">
      <c r="A6667" s="168">
        <v>43011.791666558645</v>
      </c>
      <c r="B6667" s="171">
        <v>28603.842949065085</v>
      </c>
      <c r="C6667">
        <f t="shared" si="105"/>
        <v>10</v>
      </c>
      <c r="D6667"/>
    </row>
    <row r="6668" spans="1:4" ht="16" x14ac:dyDescent="0.2">
      <c r="A6668" s="169">
        <v>43011.83333322531</v>
      </c>
      <c r="B6668" s="172">
        <v>29701.742842569733</v>
      </c>
      <c r="C6668">
        <f t="shared" si="105"/>
        <v>10</v>
      </c>
      <c r="D6668"/>
    </row>
    <row r="6669" spans="1:4" ht="16" x14ac:dyDescent="0.2">
      <c r="A6669" s="168">
        <v>43011.874999891974</v>
      </c>
      <c r="B6669" s="171">
        <v>28917.762596460514</v>
      </c>
      <c r="C6669">
        <f t="shared" si="105"/>
        <v>10</v>
      </c>
      <c r="D6669"/>
    </row>
    <row r="6670" spans="1:4" ht="16" x14ac:dyDescent="0.2">
      <c r="A6670" s="169">
        <v>43011.916666558638</v>
      </c>
      <c r="B6670" s="172">
        <v>27381.396774368353</v>
      </c>
      <c r="C6670">
        <f t="shared" si="105"/>
        <v>10</v>
      </c>
      <c r="D6670"/>
    </row>
    <row r="6671" spans="1:4" ht="16" x14ac:dyDescent="0.2">
      <c r="A6671" s="168">
        <v>43011.958333225302</v>
      </c>
      <c r="B6671" s="171">
        <v>25233.775870767295</v>
      </c>
      <c r="C6671">
        <f t="shared" si="105"/>
        <v>10</v>
      </c>
      <c r="D6671"/>
    </row>
    <row r="6672" spans="1:4" ht="16" x14ac:dyDescent="0.2">
      <c r="A6672" s="169">
        <v>43011.999999891967</v>
      </c>
      <c r="B6672" s="172">
        <v>23363.368784337592</v>
      </c>
      <c r="C6672">
        <f t="shared" si="105"/>
        <v>10</v>
      </c>
      <c r="D6672"/>
    </row>
    <row r="6673" spans="1:4" ht="16" x14ac:dyDescent="0.2">
      <c r="A6673" s="168">
        <v>43012.041666558631</v>
      </c>
      <c r="B6673" s="171">
        <v>22092.467978782719</v>
      </c>
      <c r="C6673">
        <f t="shared" si="105"/>
        <v>10</v>
      </c>
      <c r="D6673"/>
    </row>
    <row r="6674" spans="1:4" ht="16" x14ac:dyDescent="0.2">
      <c r="A6674" s="169">
        <v>43012.083333225295</v>
      </c>
      <c r="B6674" s="172">
        <v>21245.828285263105</v>
      </c>
      <c r="C6674">
        <f t="shared" si="105"/>
        <v>10</v>
      </c>
      <c r="D6674"/>
    </row>
    <row r="6675" spans="1:4" ht="16" x14ac:dyDescent="0.2">
      <c r="A6675" s="168">
        <v>43012.124999891959</v>
      </c>
      <c r="B6675" s="171">
        <v>20720.158993903027</v>
      </c>
      <c r="C6675">
        <f t="shared" si="105"/>
        <v>10</v>
      </c>
      <c r="D6675"/>
    </row>
    <row r="6676" spans="1:4" ht="16" x14ac:dyDescent="0.2">
      <c r="A6676" s="169">
        <v>43012.166666558624</v>
      </c>
      <c r="B6676" s="172">
        <v>20531.488783322638</v>
      </c>
      <c r="C6676">
        <f t="shared" si="105"/>
        <v>10</v>
      </c>
      <c r="D6676"/>
    </row>
    <row r="6677" spans="1:4" ht="16" x14ac:dyDescent="0.2">
      <c r="A6677" s="168">
        <v>43012.208333225288</v>
      </c>
      <c r="B6677" s="171">
        <v>20903.026043161775</v>
      </c>
      <c r="C6677">
        <f t="shared" si="105"/>
        <v>10</v>
      </c>
      <c r="D6677"/>
    </row>
    <row r="6678" spans="1:4" ht="16" x14ac:dyDescent="0.2">
      <c r="A6678" s="169">
        <v>43012.249999891952</v>
      </c>
      <c r="B6678" s="172">
        <v>22248.925656883021</v>
      </c>
      <c r="C6678">
        <f t="shared" si="105"/>
        <v>10</v>
      </c>
      <c r="D6678"/>
    </row>
    <row r="6679" spans="1:4" ht="16" x14ac:dyDescent="0.2">
      <c r="A6679" s="168">
        <v>43012.291666558616</v>
      </c>
      <c r="B6679" s="171">
        <v>24525.939143860051</v>
      </c>
      <c r="C6679">
        <f t="shared" si="105"/>
        <v>10</v>
      </c>
      <c r="D6679"/>
    </row>
    <row r="6680" spans="1:4" ht="16" x14ac:dyDescent="0.2">
      <c r="A6680" s="169">
        <v>43012.333333225281</v>
      </c>
      <c r="B6680" s="172">
        <v>25548.565773167695</v>
      </c>
      <c r="C6680">
        <f t="shared" si="105"/>
        <v>10</v>
      </c>
      <c r="D6680"/>
    </row>
    <row r="6681" spans="1:4" ht="16" x14ac:dyDescent="0.2">
      <c r="A6681" s="168">
        <v>43012.374999891945</v>
      </c>
      <c r="B6681" s="171">
        <v>25745.533731913609</v>
      </c>
      <c r="C6681">
        <f t="shared" si="105"/>
        <v>10</v>
      </c>
      <c r="D6681"/>
    </row>
    <row r="6682" spans="1:4" ht="16" x14ac:dyDescent="0.2">
      <c r="A6682" s="169">
        <v>43012.416666558609</v>
      </c>
      <c r="B6682" s="172">
        <v>25736.996757695542</v>
      </c>
      <c r="C6682">
        <f t="shared" si="105"/>
        <v>10</v>
      </c>
      <c r="D6682"/>
    </row>
    <row r="6683" spans="1:4" ht="16" x14ac:dyDescent="0.2">
      <c r="A6683" s="168">
        <v>43012.458333225273</v>
      </c>
      <c r="B6683" s="171">
        <v>25744.996160852363</v>
      </c>
      <c r="C6683">
        <f t="shared" si="105"/>
        <v>10</v>
      </c>
      <c r="D6683"/>
    </row>
    <row r="6684" spans="1:4" ht="16" x14ac:dyDescent="0.2">
      <c r="A6684" s="169">
        <v>43012.499999891937</v>
      </c>
      <c r="B6684" s="172">
        <v>25739.472339930402</v>
      </c>
      <c r="C6684">
        <f t="shared" si="105"/>
        <v>10</v>
      </c>
      <c r="D6684"/>
    </row>
    <row r="6685" spans="1:4" ht="16" x14ac:dyDescent="0.2">
      <c r="A6685" s="168">
        <v>43012.541666558602</v>
      </c>
      <c r="B6685" s="171">
        <v>25757.694868945255</v>
      </c>
      <c r="C6685">
        <f t="shared" si="105"/>
        <v>10</v>
      </c>
      <c r="D6685"/>
    </row>
    <row r="6686" spans="1:4" ht="16" x14ac:dyDescent="0.2">
      <c r="A6686" s="169">
        <v>43012.583333225266</v>
      </c>
      <c r="B6686" s="172">
        <v>26403.710475495616</v>
      </c>
      <c r="C6686">
        <f t="shared" si="105"/>
        <v>10</v>
      </c>
      <c r="D6686"/>
    </row>
    <row r="6687" spans="1:4" ht="16" x14ac:dyDescent="0.2">
      <c r="A6687" s="168">
        <v>43012.62499989193</v>
      </c>
      <c r="B6687" s="171">
        <v>27148.795464385159</v>
      </c>
      <c r="C6687">
        <f t="shared" si="105"/>
        <v>10</v>
      </c>
      <c r="D6687"/>
    </row>
    <row r="6688" spans="1:4" ht="16" x14ac:dyDescent="0.2">
      <c r="A6688" s="169">
        <v>43012.666666558594</v>
      </c>
      <c r="B6688" s="172">
        <v>27931.066326265325</v>
      </c>
      <c r="C6688">
        <f t="shared" si="105"/>
        <v>10</v>
      </c>
      <c r="D6688"/>
    </row>
    <row r="6689" spans="1:4" ht="16" x14ac:dyDescent="0.2">
      <c r="A6689" s="168">
        <v>43012.708333225259</v>
      </c>
      <c r="B6689" s="171">
        <v>28682.909340434995</v>
      </c>
      <c r="C6689">
        <f t="shared" si="105"/>
        <v>10</v>
      </c>
      <c r="D6689"/>
    </row>
    <row r="6690" spans="1:4" ht="16" x14ac:dyDescent="0.2">
      <c r="A6690" s="169">
        <v>43012.749999891923</v>
      </c>
      <c r="B6690" s="172">
        <v>29206.345503167493</v>
      </c>
      <c r="C6690">
        <f t="shared" si="105"/>
        <v>10</v>
      </c>
      <c r="D6690"/>
    </row>
    <row r="6691" spans="1:4" ht="16" x14ac:dyDescent="0.2">
      <c r="A6691" s="168">
        <v>43012.791666558587</v>
      </c>
      <c r="B6691" s="171">
        <v>29632.720533314812</v>
      </c>
      <c r="C6691">
        <f t="shared" si="105"/>
        <v>10</v>
      </c>
      <c r="D6691"/>
    </row>
    <row r="6692" spans="1:4" ht="16" x14ac:dyDescent="0.2">
      <c r="A6692" s="169">
        <v>43012.833333225251</v>
      </c>
      <c r="B6692" s="172">
        <v>30447.439499661625</v>
      </c>
      <c r="C6692">
        <f t="shared" si="105"/>
        <v>10</v>
      </c>
      <c r="D6692"/>
    </row>
    <row r="6693" spans="1:4" ht="16" x14ac:dyDescent="0.2">
      <c r="A6693" s="168">
        <v>43012.874999891916</v>
      </c>
      <c r="B6693" s="171">
        <v>29404.171154951164</v>
      </c>
      <c r="C6693">
        <f t="shared" si="105"/>
        <v>10</v>
      </c>
      <c r="D6693"/>
    </row>
    <row r="6694" spans="1:4" ht="16" x14ac:dyDescent="0.2">
      <c r="A6694" s="169">
        <v>43012.91666655858</v>
      </c>
      <c r="B6694" s="172">
        <v>27785.902724295771</v>
      </c>
      <c r="C6694">
        <f t="shared" si="105"/>
        <v>10</v>
      </c>
      <c r="D6694"/>
    </row>
    <row r="6695" spans="1:4" ht="16" x14ac:dyDescent="0.2">
      <c r="A6695" s="168">
        <v>43012.958333225244</v>
      </c>
      <c r="B6695" s="171">
        <v>25478.563795583952</v>
      </c>
      <c r="C6695">
        <f t="shared" si="105"/>
        <v>10</v>
      </c>
      <c r="D6695"/>
    </row>
    <row r="6696" spans="1:4" ht="16" x14ac:dyDescent="0.2">
      <c r="A6696" s="169">
        <v>43012.999999891908</v>
      </c>
      <c r="B6696" s="172">
        <v>23511.745251511857</v>
      </c>
      <c r="C6696">
        <f t="shared" si="105"/>
        <v>10</v>
      </c>
      <c r="D6696"/>
    </row>
    <row r="6697" spans="1:4" ht="16" x14ac:dyDescent="0.2">
      <c r="A6697" s="168">
        <v>43013.041666558573</v>
      </c>
      <c r="B6697" s="171">
        <v>22179.275834948305</v>
      </c>
      <c r="C6697">
        <f t="shared" si="105"/>
        <v>10</v>
      </c>
      <c r="D6697"/>
    </row>
    <row r="6698" spans="1:4" ht="16" x14ac:dyDescent="0.2">
      <c r="A6698" s="169">
        <v>43013.083333225237</v>
      </c>
      <c r="B6698" s="172">
        <v>21224.454745799998</v>
      </c>
      <c r="C6698">
        <f t="shared" si="105"/>
        <v>10</v>
      </c>
      <c r="D6698"/>
    </row>
    <row r="6699" spans="1:4" ht="16" x14ac:dyDescent="0.2">
      <c r="A6699" s="168">
        <v>43013.124999891901</v>
      </c>
      <c r="B6699" s="171">
        <v>20711.529364135298</v>
      </c>
      <c r="C6699">
        <f t="shared" si="105"/>
        <v>10</v>
      </c>
      <c r="D6699"/>
    </row>
    <row r="6700" spans="1:4" ht="16" x14ac:dyDescent="0.2">
      <c r="A6700" s="169">
        <v>43013.166666558565</v>
      </c>
      <c r="B6700" s="172">
        <v>20461.025086029495</v>
      </c>
      <c r="C6700">
        <f t="shared" si="105"/>
        <v>10</v>
      </c>
      <c r="D6700"/>
    </row>
    <row r="6701" spans="1:4" ht="16" x14ac:dyDescent="0.2">
      <c r="A6701" s="168">
        <v>43013.20833322523</v>
      </c>
      <c r="B6701" s="171">
        <v>20890.165323591373</v>
      </c>
      <c r="C6701">
        <f t="shared" si="105"/>
        <v>10</v>
      </c>
      <c r="D6701"/>
    </row>
    <row r="6702" spans="1:4" ht="16" x14ac:dyDescent="0.2">
      <c r="A6702" s="169">
        <v>43013.249999891894</v>
      </c>
      <c r="B6702" s="172">
        <v>22097.908887181191</v>
      </c>
      <c r="C6702">
        <f t="shared" si="105"/>
        <v>10</v>
      </c>
      <c r="D6702"/>
    </row>
    <row r="6703" spans="1:4" ht="16" x14ac:dyDescent="0.2">
      <c r="A6703" s="168">
        <v>43013.291666558558</v>
      </c>
      <c r="B6703" s="171">
        <v>24391.801855387457</v>
      </c>
      <c r="C6703">
        <f t="shared" si="105"/>
        <v>10</v>
      </c>
      <c r="D6703"/>
    </row>
    <row r="6704" spans="1:4" ht="16" x14ac:dyDescent="0.2">
      <c r="A6704" s="169">
        <v>43013.333333225222</v>
      </c>
      <c r="B6704" s="172">
        <v>25296.066119170289</v>
      </c>
      <c r="C6704">
        <f t="shared" si="105"/>
        <v>10</v>
      </c>
      <c r="D6704"/>
    </row>
    <row r="6705" spans="1:4" ht="16" x14ac:dyDescent="0.2">
      <c r="A6705" s="168">
        <v>43013.374999891887</v>
      </c>
      <c r="B6705" s="171">
        <v>25439.530829121304</v>
      </c>
      <c r="C6705">
        <f t="shared" si="105"/>
        <v>10</v>
      </c>
      <c r="D6705"/>
    </row>
    <row r="6706" spans="1:4" ht="16" x14ac:dyDescent="0.2">
      <c r="A6706" s="169">
        <v>43013.416666558551</v>
      </c>
      <c r="B6706" s="172">
        <v>25559.911748289498</v>
      </c>
      <c r="C6706">
        <f t="shared" ref="C6706:C6769" si="106">MONTH(A6706)</f>
        <v>10</v>
      </c>
      <c r="D6706"/>
    </row>
    <row r="6707" spans="1:4" ht="16" x14ac:dyDescent="0.2">
      <c r="A6707" s="168">
        <v>43013.458333225215</v>
      </c>
      <c r="B6707" s="171">
        <v>25763.003577294119</v>
      </c>
      <c r="C6707">
        <f t="shared" si="106"/>
        <v>10</v>
      </c>
      <c r="D6707"/>
    </row>
    <row r="6708" spans="1:4" ht="16" x14ac:dyDescent="0.2">
      <c r="A6708" s="169">
        <v>43013.499999891879</v>
      </c>
      <c r="B6708" s="172">
        <v>26042.367819329549</v>
      </c>
      <c r="C6708">
        <f t="shared" si="106"/>
        <v>10</v>
      </c>
      <c r="D6708"/>
    </row>
    <row r="6709" spans="1:4" ht="16" x14ac:dyDescent="0.2">
      <c r="A6709" s="168">
        <v>43013.541666558544</v>
      </c>
      <c r="B6709" s="171">
        <v>26466.964812488026</v>
      </c>
      <c r="C6709">
        <f t="shared" si="106"/>
        <v>10</v>
      </c>
      <c r="D6709"/>
    </row>
    <row r="6710" spans="1:4" ht="16" x14ac:dyDescent="0.2">
      <c r="A6710" s="169">
        <v>43013.583333225208</v>
      </c>
      <c r="B6710" s="172">
        <v>27344.533584055949</v>
      </c>
      <c r="C6710">
        <f t="shared" si="106"/>
        <v>10</v>
      </c>
      <c r="D6710"/>
    </row>
    <row r="6711" spans="1:4" ht="16" x14ac:dyDescent="0.2">
      <c r="A6711" s="168">
        <v>43013.624999891872</v>
      </c>
      <c r="B6711" s="171">
        <v>28211.640327800662</v>
      </c>
      <c r="C6711">
        <f t="shared" si="106"/>
        <v>10</v>
      </c>
      <c r="D6711"/>
    </row>
    <row r="6712" spans="1:4" ht="16" x14ac:dyDescent="0.2">
      <c r="A6712" s="169">
        <v>43013.666666558536</v>
      </c>
      <c r="B6712" s="172">
        <v>29091.464924688098</v>
      </c>
      <c r="C6712">
        <f t="shared" si="106"/>
        <v>10</v>
      </c>
      <c r="D6712"/>
    </row>
    <row r="6713" spans="1:4" ht="16" x14ac:dyDescent="0.2">
      <c r="A6713" s="168">
        <v>43013.7083332252</v>
      </c>
      <c r="B6713" s="171">
        <v>29829.551721566815</v>
      </c>
      <c r="C6713">
        <f t="shared" si="106"/>
        <v>10</v>
      </c>
      <c r="D6713"/>
    </row>
    <row r="6714" spans="1:4" ht="16" x14ac:dyDescent="0.2">
      <c r="A6714" s="169">
        <v>43013.749999891865</v>
      </c>
      <c r="B6714" s="172">
        <v>30229.913327835253</v>
      </c>
      <c r="C6714">
        <f t="shared" si="106"/>
        <v>10</v>
      </c>
      <c r="D6714"/>
    </row>
    <row r="6715" spans="1:4" ht="16" x14ac:dyDescent="0.2">
      <c r="A6715" s="168">
        <v>43013.791666558529</v>
      </c>
      <c r="B6715" s="171">
        <v>30458.679709679574</v>
      </c>
      <c r="C6715">
        <f t="shared" si="106"/>
        <v>10</v>
      </c>
      <c r="D6715"/>
    </row>
    <row r="6716" spans="1:4" ht="16" x14ac:dyDescent="0.2">
      <c r="A6716" s="169">
        <v>43013.833333225193</v>
      </c>
      <c r="B6716" s="172">
        <v>31046.207386761384</v>
      </c>
      <c r="C6716">
        <f t="shared" si="106"/>
        <v>10</v>
      </c>
      <c r="D6716"/>
    </row>
    <row r="6717" spans="1:4" ht="16" x14ac:dyDescent="0.2">
      <c r="A6717" s="168">
        <v>43013.874999891857</v>
      </c>
      <c r="B6717" s="171">
        <v>30084.832135585504</v>
      </c>
      <c r="C6717">
        <f t="shared" si="106"/>
        <v>10</v>
      </c>
      <c r="D6717"/>
    </row>
    <row r="6718" spans="1:4" ht="16" x14ac:dyDescent="0.2">
      <c r="A6718" s="169">
        <v>43013.916666558522</v>
      </c>
      <c r="B6718" s="172">
        <v>28353.216545479547</v>
      </c>
      <c r="C6718">
        <f t="shared" si="106"/>
        <v>10</v>
      </c>
      <c r="D6718"/>
    </row>
    <row r="6719" spans="1:4" ht="16" x14ac:dyDescent="0.2">
      <c r="A6719" s="168">
        <v>43013.958333225186</v>
      </c>
      <c r="B6719" s="171">
        <v>26047.770179769213</v>
      </c>
      <c r="C6719">
        <f t="shared" si="106"/>
        <v>10</v>
      </c>
      <c r="D6719"/>
    </row>
    <row r="6720" spans="1:4" ht="16" x14ac:dyDescent="0.2">
      <c r="A6720" s="169">
        <v>43013.99999989185</v>
      </c>
      <c r="B6720" s="172">
        <v>23989.796035607906</v>
      </c>
      <c r="C6720">
        <f t="shared" si="106"/>
        <v>10</v>
      </c>
      <c r="D6720"/>
    </row>
    <row r="6721" spans="1:4" ht="16" x14ac:dyDescent="0.2">
      <c r="A6721" s="168">
        <v>43014.041666558514</v>
      </c>
      <c r="B6721" s="171">
        <v>22624.492894723218</v>
      </c>
      <c r="C6721">
        <f t="shared" si="106"/>
        <v>10</v>
      </c>
      <c r="D6721"/>
    </row>
    <row r="6722" spans="1:4" ht="16" x14ac:dyDescent="0.2">
      <c r="A6722" s="169">
        <v>43014.083333225179</v>
      </c>
      <c r="B6722" s="172">
        <v>21661.778807329843</v>
      </c>
      <c r="C6722">
        <f t="shared" si="106"/>
        <v>10</v>
      </c>
      <c r="D6722"/>
    </row>
    <row r="6723" spans="1:4" ht="16" x14ac:dyDescent="0.2">
      <c r="A6723" s="168">
        <v>43014.124999891843</v>
      </c>
      <c r="B6723" s="171">
        <v>21079.761985602123</v>
      </c>
      <c r="C6723">
        <f t="shared" si="106"/>
        <v>10</v>
      </c>
      <c r="D6723"/>
    </row>
    <row r="6724" spans="1:4" ht="16" x14ac:dyDescent="0.2">
      <c r="A6724" s="169">
        <v>43014.166666558507</v>
      </c>
      <c r="B6724" s="172">
        <v>20745.080914704427</v>
      </c>
      <c r="C6724">
        <f t="shared" si="106"/>
        <v>10</v>
      </c>
      <c r="D6724"/>
    </row>
    <row r="6725" spans="1:4" ht="16" x14ac:dyDescent="0.2">
      <c r="A6725" s="168">
        <v>43014.208333225171</v>
      </c>
      <c r="B6725" s="171">
        <v>21139.968733330246</v>
      </c>
      <c r="C6725">
        <f t="shared" si="106"/>
        <v>10</v>
      </c>
      <c r="D6725"/>
    </row>
    <row r="6726" spans="1:4" ht="16" x14ac:dyDescent="0.2">
      <c r="A6726" s="169">
        <v>43014.249999891836</v>
      </c>
      <c r="B6726" s="172">
        <v>22430.404253934681</v>
      </c>
      <c r="C6726">
        <f t="shared" si="106"/>
        <v>10</v>
      </c>
      <c r="D6726"/>
    </row>
    <row r="6727" spans="1:4" ht="16" x14ac:dyDescent="0.2">
      <c r="A6727" s="168">
        <v>43014.2916665585</v>
      </c>
      <c r="B6727" s="171">
        <v>24616.41506162531</v>
      </c>
      <c r="C6727">
        <f t="shared" si="106"/>
        <v>10</v>
      </c>
      <c r="D6727"/>
    </row>
    <row r="6728" spans="1:4" ht="16" x14ac:dyDescent="0.2">
      <c r="A6728" s="169">
        <v>43014.333333225164</v>
      </c>
      <c r="B6728" s="172">
        <v>25598.694479361449</v>
      </c>
      <c r="C6728">
        <f t="shared" si="106"/>
        <v>10</v>
      </c>
      <c r="D6728"/>
    </row>
    <row r="6729" spans="1:4" ht="16" x14ac:dyDescent="0.2">
      <c r="A6729" s="168">
        <v>43014.374999891828</v>
      </c>
      <c r="B6729" s="171">
        <v>26064.056507730656</v>
      </c>
      <c r="C6729">
        <f t="shared" si="106"/>
        <v>10</v>
      </c>
      <c r="D6729"/>
    </row>
    <row r="6730" spans="1:4" ht="16" x14ac:dyDescent="0.2">
      <c r="A6730" s="169">
        <v>43014.416666558493</v>
      </c>
      <c r="B6730" s="172">
        <v>26238.225932667148</v>
      </c>
      <c r="C6730">
        <f t="shared" si="106"/>
        <v>10</v>
      </c>
      <c r="D6730"/>
    </row>
    <row r="6731" spans="1:4" ht="16" x14ac:dyDescent="0.2">
      <c r="A6731" s="168">
        <v>43014.458333225157</v>
      </c>
      <c r="B6731" s="171">
        <v>26609.895162603476</v>
      </c>
      <c r="C6731">
        <f t="shared" si="106"/>
        <v>10</v>
      </c>
      <c r="D6731"/>
    </row>
    <row r="6732" spans="1:4" ht="16" x14ac:dyDescent="0.2">
      <c r="A6732" s="169">
        <v>43014.499999891821</v>
      </c>
      <c r="B6732" s="172">
        <v>26910.595639189309</v>
      </c>
      <c r="C6732">
        <f t="shared" si="106"/>
        <v>10</v>
      </c>
      <c r="D6732"/>
    </row>
    <row r="6733" spans="1:4" ht="16" x14ac:dyDescent="0.2">
      <c r="A6733" s="168">
        <v>43014.541666558485</v>
      </c>
      <c r="B6733" s="171">
        <v>27353.538680328951</v>
      </c>
      <c r="C6733">
        <f t="shared" si="106"/>
        <v>10</v>
      </c>
      <c r="D6733"/>
    </row>
    <row r="6734" spans="1:4" ht="16" x14ac:dyDescent="0.2">
      <c r="A6734" s="169">
        <v>43014.58333322515</v>
      </c>
      <c r="B6734" s="172">
        <v>28495.548237999628</v>
      </c>
      <c r="C6734">
        <f t="shared" si="106"/>
        <v>10</v>
      </c>
      <c r="D6734"/>
    </row>
    <row r="6735" spans="1:4" ht="16" x14ac:dyDescent="0.2">
      <c r="A6735" s="168">
        <v>43014.624999891814</v>
      </c>
      <c r="B6735" s="171">
        <v>29806.588307157101</v>
      </c>
      <c r="C6735">
        <f t="shared" si="106"/>
        <v>10</v>
      </c>
      <c r="D6735"/>
    </row>
    <row r="6736" spans="1:4" ht="16" x14ac:dyDescent="0.2">
      <c r="A6736" s="169">
        <v>43014.666666558478</v>
      </c>
      <c r="B6736" s="172">
        <v>31035.657254103498</v>
      </c>
      <c r="C6736">
        <f t="shared" si="106"/>
        <v>10</v>
      </c>
      <c r="D6736"/>
    </row>
    <row r="6737" spans="1:4" ht="16" x14ac:dyDescent="0.2">
      <c r="A6737" s="168">
        <v>43014.708333225142</v>
      </c>
      <c r="B6737" s="171">
        <v>32016.003688512345</v>
      </c>
      <c r="C6737">
        <f t="shared" si="106"/>
        <v>10</v>
      </c>
      <c r="D6737"/>
    </row>
    <row r="6738" spans="1:4" ht="16" x14ac:dyDescent="0.2">
      <c r="A6738" s="169">
        <v>43014.749999891807</v>
      </c>
      <c r="B6738" s="172">
        <v>32367.820313553711</v>
      </c>
      <c r="C6738">
        <f t="shared" si="106"/>
        <v>10</v>
      </c>
      <c r="D6738"/>
    </row>
    <row r="6739" spans="1:4" ht="16" x14ac:dyDescent="0.2">
      <c r="A6739" s="168">
        <v>43014.791666558471</v>
      </c>
      <c r="B6739" s="171">
        <v>32012.279908753866</v>
      </c>
      <c r="C6739">
        <f t="shared" si="106"/>
        <v>10</v>
      </c>
      <c r="D6739"/>
    </row>
    <row r="6740" spans="1:4" ht="16" x14ac:dyDescent="0.2">
      <c r="A6740" s="169">
        <v>43014.833333225135</v>
      </c>
      <c r="B6740" s="172">
        <v>31951.009226764232</v>
      </c>
      <c r="C6740">
        <f t="shared" si="106"/>
        <v>10</v>
      </c>
      <c r="D6740"/>
    </row>
    <row r="6741" spans="1:4" ht="16" x14ac:dyDescent="0.2">
      <c r="A6741" s="168">
        <v>43014.874999891799</v>
      </c>
      <c r="B6741" s="171">
        <v>30641.334488672441</v>
      </c>
      <c r="C6741">
        <f t="shared" si="106"/>
        <v>10</v>
      </c>
      <c r="D6741"/>
    </row>
    <row r="6742" spans="1:4" ht="16" x14ac:dyDescent="0.2">
      <c r="A6742" s="169">
        <v>43014.916666558463</v>
      </c>
      <c r="B6742" s="172">
        <v>28880.021364574441</v>
      </c>
      <c r="C6742">
        <f t="shared" si="106"/>
        <v>10</v>
      </c>
      <c r="D6742"/>
    </row>
    <row r="6743" spans="1:4" ht="16" x14ac:dyDescent="0.2">
      <c r="A6743" s="168">
        <v>43014.958333225128</v>
      </c>
      <c r="B6743" s="171">
        <v>26819.800179259208</v>
      </c>
      <c r="C6743">
        <f t="shared" si="106"/>
        <v>10</v>
      </c>
      <c r="D6743"/>
    </row>
    <row r="6744" spans="1:4" ht="16" x14ac:dyDescent="0.2">
      <c r="A6744" s="169">
        <v>43014.999999891792</v>
      </c>
      <c r="B6744" s="172">
        <v>24757.466842582326</v>
      </c>
      <c r="C6744">
        <f t="shared" si="106"/>
        <v>10</v>
      </c>
      <c r="D6744"/>
    </row>
    <row r="6745" spans="1:4" ht="16" x14ac:dyDescent="0.2">
      <c r="A6745" s="168">
        <v>43015.041666558456</v>
      </c>
      <c r="B6745" s="171">
        <v>23200.642590367082</v>
      </c>
      <c r="C6745">
        <f t="shared" si="106"/>
        <v>10</v>
      </c>
      <c r="D6745"/>
    </row>
    <row r="6746" spans="1:4" ht="16" x14ac:dyDescent="0.2">
      <c r="A6746" s="169">
        <v>43015.08333322512</v>
      </c>
      <c r="B6746" s="172">
        <v>22017.447228309073</v>
      </c>
      <c r="C6746">
        <f t="shared" si="106"/>
        <v>10</v>
      </c>
      <c r="D6746"/>
    </row>
    <row r="6747" spans="1:4" ht="16" x14ac:dyDescent="0.2">
      <c r="A6747" s="168">
        <v>43015.124999891785</v>
      </c>
      <c r="B6747" s="171">
        <v>21241.976897075903</v>
      </c>
      <c r="C6747">
        <f t="shared" si="106"/>
        <v>10</v>
      </c>
      <c r="D6747"/>
    </row>
    <row r="6748" spans="1:4" ht="16" x14ac:dyDescent="0.2">
      <c r="A6748" s="169">
        <v>43015.166666558449</v>
      </c>
      <c r="B6748" s="172">
        <v>20763.095312719419</v>
      </c>
      <c r="C6748">
        <f t="shared" si="106"/>
        <v>10</v>
      </c>
      <c r="D6748"/>
    </row>
    <row r="6749" spans="1:4" ht="16" x14ac:dyDescent="0.2">
      <c r="A6749" s="168">
        <v>43015.208333225113</v>
      </c>
      <c r="B6749" s="171">
        <v>20661.696930601342</v>
      </c>
      <c r="C6749">
        <f t="shared" si="106"/>
        <v>10</v>
      </c>
      <c r="D6749"/>
    </row>
    <row r="6750" spans="1:4" ht="16" x14ac:dyDescent="0.2">
      <c r="A6750" s="169">
        <v>43015.249999891777</v>
      </c>
      <c r="B6750" s="172">
        <v>21083.70907579171</v>
      </c>
      <c r="C6750">
        <f t="shared" si="106"/>
        <v>10</v>
      </c>
      <c r="D6750"/>
    </row>
    <row r="6751" spans="1:4" ht="16" x14ac:dyDescent="0.2">
      <c r="A6751" s="168">
        <v>43015.291666558442</v>
      </c>
      <c r="B6751" s="171">
        <v>21863.274852766775</v>
      </c>
      <c r="C6751">
        <f t="shared" si="106"/>
        <v>10</v>
      </c>
      <c r="D6751"/>
    </row>
    <row r="6752" spans="1:4" ht="16" x14ac:dyDescent="0.2">
      <c r="A6752" s="169">
        <v>43015.333333225106</v>
      </c>
      <c r="B6752" s="172">
        <v>22236.243842036634</v>
      </c>
      <c r="C6752">
        <f t="shared" si="106"/>
        <v>10</v>
      </c>
      <c r="D6752"/>
    </row>
    <row r="6753" spans="1:4" ht="16" x14ac:dyDescent="0.2">
      <c r="A6753" s="168">
        <v>43015.37499989177</v>
      </c>
      <c r="B6753" s="171">
        <v>22810.797262991826</v>
      </c>
      <c r="C6753">
        <f t="shared" si="106"/>
        <v>10</v>
      </c>
      <c r="D6753"/>
    </row>
    <row r="6754" spans="1:4" ht="16" x14ac:dyDescent="0.2">
      <c r="A6754" s="169">
        <v>43015.416666558434</v>
      </c>
      <c r="B6754" s="172">
        <v>23504.792016598061</v>
      </c>
      <c r="C6754">
        <f t="shared" si="106"/>
        <v>10</v>
      </c>
      <c r="D6754"/>
    </row>
    <row r="6755" spans="1:4" ht="16" x14ac:dyDescent="0.2">
      <c r="A6755" s="168">
        <v>43015.458333225099</v>
      </c>
      <c r="B6755" s="171">
        <v>24058.536356053351</v>
      </c>
      <c r="C6755">
        <f t="shared" si="106"/>
        <v>10</v>
      </c>
      <c r="D6755"/>
    </row>
    <row r="6756" spans="1:4" ht="16" x14ac:dyDescent="0.2">
      <c r="A6756" s="169">
        <v>43015.499999891763</v>
      </c>
      <c r="B6756" s="172">
        <v>24587.207233890611</v>
      </c>
      <c r="C6756">
        <f t="shared" si="106"/>
        <v>10</v>
      </c>
      <c r="D6756"/>
    </row>
    <row r="6757" spans="1:4" ht="16" x14ac:dyDescent="0.2">
      <c r="A6757" s="168">
        <v>43015.541666558427</v>
      </c>
      <c r="B6757" s="171">
        <v>25291.827600069279</v>
      </c>
      <c r="C6757">
        <f t="shared" si="106"/>
        <v>10</v>
      </c>
      <c r="D6757"/>
    </row>
    <row r="6758" spans="1:4" ht="16" x14ac:dyDescent="0.2">
      <c r="A6758" s="169">
        <v>43015.583333225091</v>
      </c>
      <c r="B6758" s="172">
        <v>26438.620175530148</v>
      </c>
      <c r="C6758">
        <f t="shared" si="106"/>
        <v>10</v>
      </c>
      <c r="D6758"/>
    </row>
    <row r="6759" spans="1:4" ht="16" x14ac:dyDescent="0.2">
      <c r="A6759" s="168">
        <v>43015.624999891756</v>
      </c>
      <c r="B6759" s="171">
        <v>27738.379907835864</v>
      </c>
      <c r="C6759">
        <f t="shared" si="106"/>
        <v>10</v>
      </c>
      <c r="D6759"/>
    </row>
    <row r="6760" spans="1:4" ht="16" x14ac:dyDescent="0.2">
      <c r="A6760" s="169">
        <v>43015.66666655842</v>
      </c>
      <c r="B6760" s="172">
        <v>29147.017884471756</v>
      </c>
      <c r="C6760">
        <f t="shared" si="106"/>
        <v>10</v>
      </c>
      <c r="D6760"/>
    </row>
    <row r="6761" spans="1:4" ht="16" x14ac:dyDescent="0.2">
      <c r="A6761" s="168">
        <v>43015.708333225084</v>
      </c>
      <c r="B6761" s="171">
        <v>30200.747872400185</v>
      </c>
      <c r="C6761">
        <f t="shared" si="106"/>
        <v>10</v>
      </c>
      <c r="D6761"/>
    </row>
    <row r="6762" spans="1:4" ht="16" x14ac:dyDescent="0.2">
      <c r="A6762" s="169">
        <v>43015.749999891748</v>
      </c>
      <c r="B6762" s="172">
        <v>30692.56268784768</v>
      </c>
      <c r="C6762">
        <f t="shared" si="106"/>
        <v>10</v>
      </c>
      <c r="D6762"/>
    </row>
    <row r="6763" spans="1:4" ht="16" x14ac:dyDescent="0.2">
      <c r="A6763" s="168">
        <v>43015.791666558413</v>
      </c>
      <c r="B6763" s="171">
        <v>30521.548213512535</v>
      </c>
      <c r="C6763">
        <f t="shared" si="106"/>
        <v>10</v>
      </c>
      <c r="D6763"/>
    </row>
    <row r="6764" spans="1:4" ht="16" x14ac:dyDescent="0.2">
      <c r="A6764" s="169">
        <v>43015.833333225077</v>
      </c>
      <c r="B6764" s="172">
        <v>30439.632223406592</v>
      </c>
      <c r="C6764">
        <f t="shared" si="106"/>
        <v>10</v>
      </c>
      <c r="D6764"/>
    </row>
    <row r="6765" spans="1:4" ht="16" x14ac:dyDescent="0.2">
      <c r="A6765" s="168">
        <v>43015.874999891741</v>
      </c>
      <c r="B6765" s="171">
        <v>29160.010998766662</v>
      </c>
      <c r="C6765">
        <f t="shared" si="106"/>
        <v>10</v>
      </c>
      <c r="D6765"/>
    </row>
    <row r="6766" spans="1:4" ht="16" x14ac:dyDescent="0.2">
      <c r="A6766" s="169">
        <v>43015.916666558405</v>
      </c>
      <c r="B6766" s="172">
        <v>27595.503048478953</v>
      </c>
      <c r="C6766">
        <f t="shared" si="106"/>
        <v>10</v>
      </c>
      <c r="D6766"/>
    </row>
    <row r="6767" spans="1:4" ht="16" x14ac:dyDescent="0.2">
      <c r="A6767" s="168">
        <v>43015.95833322507</v>
      </c>
      <c r="B6767" s="171">
        <v>25687.76246940656</v>
      </c>
      <c r="C6767">
        <f t="shared" si="106"/>
        <v>10</v>
      </c>
      <c r="D6767"/>
    </row>
    <row r="6768" spans="1:4" ht="16" x14ac:dyDescent="0.2">
      <c r="A6768" s="169">
        <v>43015.999999891734</v>
      </c>
      <c r="B6768" s="172">
        <v>23745.195137327835</v>
      </c>
      <c r="C6768">
        <f t="shared" si="106"/>
        <v>10</v>
      </c>
      <c r="D6768"/>
    </row>
    <row r="6769" spans="1:4" ht="16" x14ac:dyDescent="0.2">
      <c r="A6769" s="168">
        <v>43016.041666558398</v>
      </c>
      <c r="B6769" s="171">
        <v>22354.760269451835</v>
      </c>
      <c r="C6769">
        <f t="shared" si="106"/>
        <v>10</v>
      </c>
      <c r="D6769"/>
    </row>
    <row r="6770" spans="1:4" ht="16" x14ac:dyDescent="0.2">
      <c r="A6770" s="169">
        <v>43016.083333225062</v>
      </c>
      <c r="B6770" s="172">
        <v>21259.94120641581</v>
      </c>
      <c r="C6770">
        <f t="shared" ref="C6770:C6833" si="107">MONTH(A6770)</f>
        <v>10</v>
      </c>
      <c r="D6770"/>
    </row>
    <row r="6771" spans="1:4" ht="16" x14ac:dyDescent="0.2">
      <c r="A6771" s="168">
        <v>43016.124999891726</v>
      </c>
      <c r="B6771" s="171">
        <v>20498.729643069961</v>
      </c>
      <c r="C6771">
        <f t="shared" si="107"/>
        <v>10</v>
      </c>
      <c r="D6771"/>
    </row>
    <row r="6772" spans="1:4" ht="16" x14ac:dyDescent="0.2">
      <c r="A6772" s="169">
        <v>43016.166666558391</v>
      </c>
      <c r="B6772" s="172">
        <v>20032.598532108259</v>
      </c>
      <c r="C6772">
        <f t="shared" si="107"/>
        <v>10</v>
      </c>
      <c r="D6772"/>
    </row>
    <row r="6773" spans="1:4" ht="16" x14ac:dyDescent="0.2">
      <c r="A6773" s="168">
        <v>43016.208333225055</v>
      </c>
      <c r="B6773" s="171">
        <v>19872.98930607146</v>
      </c>
      <c r="C6773">
        <f t="shared" si="107"/>
        <v>10</v>
      </c>
      <c r="D6773"/>
    </row>
    <row r="6774" spans="1:4" ht="16" x14ac:dyDescent="0.2">
      <c r="A6774" s="169">
        <v>43016.249999891719</v>
      </c>
      <c r="B6774" s="172">
        <v>20031.421494975279</v>
      </c>
      <c r="C6774">
        <f t="shared" si="107"/>
        <v>10</v>
      </c>
      <c r="D6774"/>
    </row>
    <row r="6775" spans="1:4" ht="16" x14ac:dyDescent="0.2">
      <c r="A6775" s="168">
        <v>43016.291666558383</v>
      </c>
      <c r="B6775" s="171">
        <v>20541.76030222901</v>
      </c>
      <c r="C6775">
        <f t="shared" si="107"/>
        <v>10</v>
      </c>
      <c r="D6775"/>
    </row>
    <row r="6776" spans="1:4" ht="16" x14ac:dyDescent="0.2">
      <c r="A6776" s="169">
        <v>43016.333333225048</v>
      </c>
      <c r="B6776" s="172">
        <v>20647.426409141561</v>
      </c>
      <c r="C6776">
        <f t="shared" si="107"/>
        <v>10</v>
      </c>
      <c r="D6776"/>
    </row>
    <row r="6777" spans="1:4" ht="16" x14ac:dyDescent="0.2">
      <c r="A6777" s="168">
        <v>43016.374999891712</v>
      </c>
      <c r="B6777" s="171">
        <v>21023.19354953149</v>
      </c>
      <c r="C6777">
        <f t="shared" si="107"/>
        <v>10</v>
      </c>
      <c r="D6777"/>
    </row>
    <row r="6778" spans="1:4" ht="16" x14ac:dyDescent="0.2">
      <c r="A6778" s="169">
        <v>43016.416666558376</v>
      </c>
      <c r="B6778" s="172">
        <v>21389.24991608912</v>
      </c>
      <c r="C6778">
        <f t="shared" si="107"/>
        <v>10</v>
      </c>
      <c r="D6778"/>
    </row>
    <row r="6779" spans="1:4" ht="16" x14ac:dyDescent="0.2">
      <c r="A6779" s="168">
        <v>43016.45833322504</v>
      </c>
      <c r="B6779" s="171">
        <v>21659.154485864259</v>
      </c>
      <c r="C6779">
        <f t="shared" si="107"/>
        <v>10</v>
      </c>
      <c r="D6779"/>
    </row>
    <row r="6780" spans="1:4" ht="16" x14ac:dyDescent="0.2">
      <c r="A6780" s="169">
        <v>43016.499999891705</v>
      </c>
      <c r="B6780" s="172">
        <v>21935.192007581096</v>
      </c>
      <c r="C6780">
        <f t="shared" si="107"/>
        <v>10</v>
      </c>
      <c r="D6780"/>
    </row>
    <row r="6781" spans="1:4" ht="16" x14ac:dyDescent="0.2">
      <c r="A6781" s="168">
        <v>43016.541666558369</v>
      </c>
      <c r="B6781" s="171">
        <v>22115.292312795918</v>
      </c>
      <c r="C6781">
        <f t="shared" si="107"/>
        <v>10</v>
      </c>
      <c r="D6781"/>
    </row>
    <row r="6782" spans="1:4" ht="16" x14ac:dyDescent="0.2">
      <c r="A6782" s="169">
        <v>43016.583333225033</v>
      </c>
      <c r="B6782" s="172">
        <v>22785.159175041368</v>
      </c>
      <c r="C6782">
        <f t="shared" si="107"/>
        <v>10</v>
      </c>
      <c r="D6782"/>
    </row>
    <row r="6783" spans="1:4" ht="16" x14ac:dyDescent="0.2">
      <c r="A6783" s="168">
        <v>43016.624999891697</v>
      </c>
      <c r="B6783" s="171">
        <v>23669.384824343157</v>
      </c>
      <c r="C6783">
        <f t="shared" si="107"/>
        <v>10</v>
      </c>
      <c r="D6783"/>
    </row>
    <row r="6784" spans="1:4" ht="16" x14ac:dyDescent="0.2">
      <c r="A6784" s="169">
        <v>43016.666666558362</v>
      </c>
      <c r="B6784" s="172">
        <v>24719.392754735731</v>
      </c>
      <c r="C6784">
        <f t="shared" si="107"/>
        <v>10</v>
      </c>
      <c r="D6784"/>
    </row>
    <row r="6785" spans="1:4" ht="16" x14ac:dyDescent="0.2">
      <c r="A6785" s="168">
        <v>43016.708333225026</v>
      </c>
      <c r="B6785" s="171">
        <v>25782.710519291923</v>
      </c>
      <c r="C6785">
        <f t="shared" si="107"/>
        <v>10</v>
      </c>
      <c r="D6785"/>
    </row>
    <row r="6786" spans="1:4" ht="16" x14ac:dyDescent="0.2">
      <c r="A6786" s="169">
        <v>43016.74999989169</v>
      </c>
      <c r="B6786" s="172">
        <v>26817.149270497768</v>
      </c>
      <c r="C6786">
        <f t="shared" si="107"/>
        <v>10</v>
      </c>
      <c r="D6786"/>
    </row>
    <row r="6787" spans="1:4" ht="16" x14ac:dyDescent="0.2">
      <c r="A6787" s="168">
        <v>43016.791666558354</v>
      </c>
      <c r="B6787" s="171">
        <v>27686.956127889662</v>
      </c>
      <c r="C6787">
        <f t="shared" si="107"/>
        <v>10</v>
      </c>
      <c r="D6787"/>
    </row>
    <row r="6788" spans="1:4" ht="16" x14ac:dyDescent="0.2">
      <c r="A6788" s="169">
        <v>43016.833333225019</v>
      </c>
      <c r="B6788" s="172">
        <v>28415.709279435825</v>
      </c>
      <c r="C6788">
        <f t="shared" si="107"/>
        <v>10</v>
      </c>
      <c r="D6788"/>
    </row>
    <row r="6789" spans="1:4" ht="16" x14ac:dyDescent="0.2">
      <c r="A6789" s="168">
        <v>43016.874999891683</v>
      </c>
      <c r="B6789" s="171">
        <v>27648.560055787264</v>
      </c>
      <c r="C6789">
        <f t="shared" si="107"/>
        <v>10</v>
      </c>
      <c r="D6789"/>
    </row>
    <row r="6790" spans="1:4" ht="16" x14ac:dyDescent="0.2">
      <c r="A6790" s="169">
        <v>43016.916666558347</v>
      </c>
      <c r="B6790" s="172">
        <v>26277.676802208804</v>
      </c>
      <c r="C6790">
        <f t="shared" si="107"/>
        <v>10</v>
      </c>
      <c r="D6790"/>
    </row>
    <row r="6791" spans="1:4" ht="16" x14ac:dyDescent="0.2">
      <c r="A6791" s="168">
        <v>43016.958333225011</v>
      </c>
      <c r="B6791" s="171">
        <v>24352.575365975914</v>
      </c>
      <c r="C6791">
        <f t="shared" si="107"/>
        <v>10</v>
      </c>
      <c r="D6791"/>
    </row>
    <row r="6792" spans="1:4" ht="16" x14ac:dyDescent="0.2">
      <c r="A6792" s="169">
        <v>43016.999999891676</v>
      </c>
      <c r="B6792" s="172">
        <v>22577.067565063313</v>
      </c>
      <c r="C6792">
        <f t="shared" si="107"/>
        <v>10</v>
      </c>
      <c r="D6792"/>
    </row>
    <row r="6793" spans="1:4" ht="16" x14ac:dyDescent="0.2">
      <c r="A6793" s="168">
        <v>43017.04166655834</v>
      </c>
      <c r="B6793" s="171">
        <v>21468.384807495568</v>
      </c>
      <c r="C6793">
        <f t="shared" si="107"/>
        <v>10</v>
      </c>
      <c r="D6793"/>
    </row>
    <row r="6794" spans="1:4" ht="16" x14ac:dyDescent="0.2">
      <c r="A6794" s="169">
        <v>43017.083333225004</v>
      </c>
      <c r="B6794" s="172">
        <v>20655.008848225349</v>
      </c>
      <c r="C6794">
        <f t="shared" si="107"/>
        <v>10</v>
      </c>
      <c r="D6794"/>
    </row>
    <row r="6795" spans="1:4" ht="16" x14ac:dyDescent="0.2">
      <c r="A6795" s="168">
        <v>43017.124999891668</v>
      </c>
      <c r="B6795" s="171">
        <v>20372.94177061721</v>
      </c>
      <c r="C6795">
        <f t="shared" si="107"/>
        <v>10</v>
      </c>
      <c r="D6795"/>
    </row>
    <row r="6796" spans="1:4" ht="16" x14ac:dyDescent="0.2">
      <c r="A6796" s="169">
        <v>43017.166666558333</v>
      </c>
      <c r="B6796" s="172">
        <v>20282.345961086336</v>
      </c>
      <c r="C6796">
        <f t="shared" si="107"/>
        <v>10</v>
      </c>
      <c r="D6796"/>
    </row>
    <row r="6797" spans="1:4" ht="16" x14ac:dyDescent="0.2">
      <c r="A6797" s="168">
        <v>43017.208333224997</v>
      </c>
      <c r="B6797" s="171">
        <v>20817.343477050134</v>
      </c>
      <c r="C6797">
        <f t="shared" si="107"/>
        <v>10</v>
      </c>
      <c r="D6797"/>
    </row>
    <row r="6798" spans="1:4" ht="16" x14ac:dyDescent="0.2">
      <c r="A6798" s="169">
        <v>43017.249999891661</v>
      </c>
      <c r="B6798" s="172">
        <v>22036.858305187572</v>
      </c>
      <c r="C6798">
        <f t="shared" si="107"/>
        <v>10</v>
      </c>
      <c r="D6798"/>
    </row>
    <row r="6799" spans="1:4" ht="16" x14ac:dyDescent="0.2">
      <c r="A6799" s="168">
        <v>43017.291666558325</v>
      </c>
      <c r="B6799" s="171">
        <v>24133.595200973941</v>
      </c>
      <c r="C6799">
        <f t="shared" si="107"/>
        <v>10</v>
      </c>
      <c r="D6799"/>
    </row>
    <row r="6800" spans="1:4" ht="16" x14ac:dyDescent="0.2">
      <c r="A6800" s="169">
        <v>43017.333333224989</v>
      </c>
      <c r="B6800" s="172">
        <v>25190.99543735043</v>
      </c>
      <c r="C6800">
        <f t="shared" si="107"/>
        <v>10</v>
      </c>
      <c r="D6800"/>
    </row>
    <row r="6801" spans="1:4" ht="16" x14ac:dyDescent="0.2">
      <c r="A6801" s="168">
        <v>43017.374999891654</v>
      </c>
      <c r="B6801" s="171">
        <v>25645.319807157219</v>
      </c>
      <c r="C6801">
        <f t="shared" si="107"/>
        <v>10</v>
      </c>
      <c r="D6801"/>
    </row>
    <row r="6802" spans="1:4" ht="16" x14ac:dyDescent="0.2">
      <c r="A6802" s="169">
        <v>43017.416666558318</v>
      </c>
      <c r="B6802" s="172">
        <v>25846.590008337407</v>
      </c>
      <c r="C6802">
        <f t="shared" si="107"/>
        <v>10</v>
      </c>
      <c r="D6802"/>
    </row>
    <row r="6803" spans="1:4" ht="16" x14ac:dyDescent="0.2">
      <c r="A6803" s="168">
        <v>43017.458333224982</v>
      </c>
      <c r="B6803" s="171">
        <v>26066.474490553959</v>
      </c>
      <c r="C6803">
        <f t="shared" si="107"/>
        <v>10</v>
      </c>
      <c r="D6803"/>
    </row>
    <row r="6804" spans="1:4" ht="16" x14ac:dyDescent="0.2">
      <c r="A6804" s="169">
        <v>43017.499999891646</v>
      </c>
      <c r="B6804" s="172">
        <v>26283.729859245246</v>
      </c>
      <c r="C6804">
        <f t="shared" si="107"/>
        <v>10</v>
      </c>
      <c r="D6804"/>
    </row>
    <row r="6805" spans="1:4" ht="16" x14ac:dyDescent="0.2">
      <c r="A6805" s="168">
        <v>43017.541666558311</v>
      </c>
      <c r="B6805" s="171">
        <v>26526.488987336787</v>
      </c>
      <c r="C6805">
        <f t="shared" si="107"/>
        <v>10</v>
      </c>
      <c r="D6805"/>
    </row>
    <row r="6806" spans="1:4" ht="16" x14ac:dyDescent="0.2">
      <c r="A6806" s="169">
        <v>43017.583333224975</v>
      </c>
      <c r="B6806" s="172">
        <v>27172.718072750893</v>
      </c>
      <c r="C6806">
        <f t="shared" si="107"/>
        <v>10</v>
      </c>
      <c r="D6806"/>
    </row>
    <row r="6807" spans="1:4" ht="16" x14ac:dyDescent="0.2">
      <c r="A6807" s="168">
        <v>43017.624999891639</v>
      </c>
      <c r="B6807" s="171">
        <v>27948.624923828931</v>
      </c>
      <c r="C6807">
        <f t="shared" si="107"/>
        <v>10</v>
      </c>
      <c r="D6807"/>
    </row>
    <row r="6808" spans="1:4" ht="16" x14ac:dyDescent="0.2">
      <c r="A6808" s="169">
        <v>43017.666666558303</v>
      </c>
      <c r="B6808" s="172">
        <v>28782.169008201501</v>
      </c>
      <c r="C6808">
        <f t="shared" si="107"/>
        <v>10</v>
      </c>
      <c r="D6808"/>
    </row>
    <row r="6809" spans="1:4" ht="16" x14ac:dyDescent="0.2">
      <c r="A6809" s="168">
        <v>43017.708333224968</v>
      </c>
      <c r="B6809" s="171">
        <v>29491.001233563449</v>
      </c>
      <c r="C6809">
        <f t="shared" si="107"/>
        <v>10</v>
      </c>
      <c r="D6809"/>
    </row>
    <row r="6810" spans="1:4" ht="16" x14ac:dyDescent="0.2">
      <c r="A6810" s="169">
        <v>43017.749999891632</v>
      </c>
      <c r="B6810" s="172">
        <v>29854.968255560398</v>
      </c>
      <c r="C6810">
        <f t="shared" si="107"/>
        <v>10</v>
      </c>
      <c r="D6810"/>
    </row>
    <row r="6811" spans="1:4" ht="16" x14ac:dyDescent="0.2">
      <c r="A6811" s="168">
        <v>43017.791666558296</v>
      </c>
      <c r="B6811" s="171">
        <v>30376.136519307893</v>
      </c>
      <c r="C6811">
        <f t="shared" si="107"/>
        <v>10</v>
      </c>
      <c r="D6811"/>
    </row>
    <row r="6812" spans="1:4" ht="16" x14ac:dyDescent="0.2">
      <c r="A6812" s="169">
        <v>43017.83333322496</v>
      </c>
      <c r="B6812" s="172">
        <v>30729.301945809613</v>
      </c>
      <c r="C6812">
        <f t="shared" si="107"/>
        <v>10</v>
      </c>
      <c r="D6812"/>
    </row>
    <row r="6813" spans="1:4" ht="16" x14ac:dyDescent="0.2">
      <c r="A6813" s="168">
        <v>43017.874999891625</v>
      </c>
      <c r="B6813" s="171">
        <v>29555.405036298576</v>
      </c>
      <c r="C6813">
        <f t="shared" si="107"/>
        <v>10</v>
      </c>
      <c r="D6813"/>
    </row>
    <row r="6814" spans="1:4" ht="16" x14ac:dyDescent="0.2">
      <c r="A6814" s="169">
        <v>43017.916666558289</v>
      </c>
      <c r="B6814" s="172">
        <v>27846.392199373229</v>
      </c>
      <c r="C6814">
        <f t="shared" si="107"/>
        <v>10</v>
      </c>
      <c r="D6814"/>
    </row>
    <row r="6815" spans="1:4" ht="16" x14ac:dyDescent="0.2">
      <c r="A6815" s="168">
        <v>43017.958333224953</v>
      </c>
      <c r="B6815" s="171">
        <v>25600.310951447464</v>
      </c>
      <c r="C6815">
        <f t="shared" si="107"/>
        <v>10</v>
      </c>
      <c r="D6815"/>
    </row>
    <row r="6816" spans="1:4" ht="16" x14ac:dyDescent="0.2">
      <c r="A6816" s="169">
        <v>43017.999999891617</v>
      </c>
      <c r="B6816" s="172">
        <v>23553.432129210374</v>
      </c>
      <c r="C6816">
        <f t="shared" si="107"/>
        <v>10</v>
      </c>
      <c r="D6816"/>
    </row>
    <row r="6817" spans="1:4" ht="16" x14ac:dyDescent="0.2">
      <c r="A6817" s="168">
        <v>43018.041666558282</v>
      </c>
      <c r="B6817" s="171">
        <v>22252.985800497416</v>
      </c>
      <c r="C6817">
        <f t="shared" si="107"/>
        <v>10</v>
      </c>
      <c r="D6817"/>
    </row>
    <row r="6818" spans="1:4" ht="16" x14ac:dyDescent="0.2">
      <c r="A6818" s="169">
        <v>43018.083333224946</v>
      </c>
      <c r="B6818" s="172">
        <v>21285.086929023182</v>
      </c>
      <c r="C6818">
        <f t="shared" si="107"/>
        <v>10</v>
      </c>
      <c r="D6818"/>
    </row>
    <row r="6819" spans="1:4" ht="16" x14ac:dyDescent="0.2">
      <c r="A6819" s="168">
        <v>43018.12499989161</v>
      </c>
      <c r="B6819" s="171">
        <v>20700.549940751014</v>
      </c>
      <c r="C6819">
        <f t="shared" si="107"/>
        <v>10</v>
      </c>
      <c r="D6819"/>
    </row>
    <row r="6820" spans="1:4" ht="16" x14ac:dyDescent="0.2">
      <c r="A6820" s="169">
        <v>43018.166666558274</v>
      </c>
      <c r="B6820" s="172">
        <v>20483.438276202727</v>
      </c>
      <c r="C6820">
        <f t="shared" si="107"/>
        <v>10</v>
      </c>
      <c r="D6820"/>
    </row>
    <row r="6821" spans="1:4" ht="16" x14ac:dyDescent="0.2">
      <c r="A6821" s="168">
        <v>43018.208333224939</v>
      </c>
      <c r="B6821" s="171">
        <v>20843.261469227953</v>
      </c>
      <c r="C6821">
        <f t="shared" si="107"/>
        <v>10</v>
      </c>
      <c r="D6821"/>
    </row>
    <row r="6822" spans="1:4" ht="16" x14ac:dyDescent="0.2">
      <c r="A6822" s="169">
        <v>43018.249999891603</v>
      </c>
      <c r="B6822" s="172">
        <v>22130.511911653444</v>
      </c>
      <c r="C6822">
        <f t="shared" si="107"/>
        <v>10</v>
      </c>
      <c r="D6822"/>
    </row>
    <row r="6823" spans="1:4" ht="16" x14ac:dyDescent="0.2">
      <c r="A6823" s="168">
        <v>43018.291666558267</v>
      </c>
      <c r="B6823" s="171">
        <v>24426.447202152329</v>
      </c>
      <c r="C6823">
        <f t="shared" si="107"/>
        <v>10</v>
      </c>
      <c r="D6823"/>
    </row>
    <row r="6824" spans="1:4" ht="16" x14ac:dyDescent="0.2">
      <c r="A6824" s="169">
        <v>43018.333333224931</v>
      </c>
      <c r="B6824" s="172">
        <v>25485.882549853159</v>
      </c>
      <c r="C6824">
        <f t="shared" si="107"/>
        <v>10</v>
      </c>
      <c r="D6824"/>
    </row>
    <row r="6825" spans="1:4" ht="16" x14ac:dyDescent="0.2">
      <c r="A6825" s="168">
        <v>43018.374999891596</v>
      </c>
      <c r="B6825" s="171">
        <v>25597.556075147499</v>
      </c>
      <c r="C6825">
        <f t="shared" si="107"/>
        <v>10</v>
      </c>
      <c r="D6825"/>
    </row>
    <row r="6826" spans="1:4" ht="16" x14ac:dyDescent="0.2">
      <c r="A6826" s="169">
        <v>43018.41666655826</v>
      </c>
      <c r="B6826" s="172">
        <v>25839.416092401811</v>
      </c>
      <c r="C6826">
        <f t="shared" si="107"/>
        <v>10</v>
      </c>
      <c r="D6826"/>
    </row>
    <row r="6827" spans="1:4" ht="16" x14ac:dyDescent="0.2">
      <c r="A6827" s="168">
        <v>43018.458333224924</v>
      </c>
      <c r="B6827" s="171">
        <v>26039.487297638258</v>
      </c>
      <c r="C6827">
        <f t="shared" si="107"/>
        <v>10</v>
      </c>
      <c r="D6827"/>
    </row>
    <row r="6828" spans="1:4" ht="16" x14ac:dyDescent="0.2">
      <c r="A6828" s="169">
        <v>43018.499999891588</v>
      </c>
      <c r="B6828" s="172">
        <v>26336.394458364506</v>
      </c>
      <c r="C6828">
        <f t="shared" si="107"/>
        <v>10</v>
      </c>
      <c r="D6828"/>
    </row>
    <row r="6829" spans="1:4" ht="16" x14ac:dyDescent="0.2">
      <c r="A6829" s="168">
        <v>43018.541666558252</v>
      </c>
      <c r="B6829" s="171">
        <v>26641.862072180833</v>
      </c>
      <c r="C6829">
        <f t="shared" si="107"/>
        <v>10</v>
      </c>
      <c r="D6829"/>
    </row>
    <row r="6830" spans="1:4" ht="16" x14ac:dyDescent="0.2">
      <c r="A6830" s="169">
        <v>43018.583333224917</v>
      </c>
      <c r="B6830" s="172">
        <v>27464.87090685837</v>
      </c>
      <c r="C6830">
        <f t="shared" si="107"/>
        <v>10</v>
      </c>
      <c r="D6830"/>
    </row>
    <row r="6831" spans="1:4" ht="16" x14ac:dyDescent="0.2">
      <c r="A6831" s="168">
        <v>43018.624999891581</v>
      </c>
      <c r="B6831" s="171">
        <v>28364.937861381975</v>
      </c>
      <c r="C6831">
        <f t="shared" si="107"/>
        <v>10</v>
      </c>
      <c r="D6831"/>
    </row>
    <row r="6832" spans="1:4" ht="16" x14ac:dyDescent="0.2">
      <c r="A6832" s="169">
        <v>43018.666666558245</v>
      </c>
      <c r="B6832" s="172">
        <v>29278.667544530465</v>
      </c>
      <c r="C6832">
        <f t="shared" si="107"/>
        <v>10</v>
      </c>
      <c r="D6832"/>
    </row>
    <row r="6833" spans="1:4" ht="16" x14ac:dyDescent="0.2">
      <c r="A6833" s="168">
        <v>43018.708333224909</v>
      </c>
      <c r="B6833" s="171">
        <v>29975.868081878391</v>
      </c>
      <c r="C6833">
        <f t="shared" si="107"/>
        <v>10</v>
      </c>
      <c r="D6833"/>
    </row>
    <row r="6834" spans="1:4" ht="16" x14ac:dyDescent="0.2">
      <c r="A6834" s="169">
        <v>43018.749999891574</v>
      </c>
      <c r="B6834" s="172">
        <v>30200.281722704331</v>
      </c>
      <c r="C6834">
        <f t="shared" ref="C6834:C6897" si="108">MONTH(A6834)</f>
        <v>10</v>
      </c>
      <c r="D6834"/>
    </row>
    <row r="6835" spans="1:4" ht="16" x14ac:dyDescent="0.2">
      <c r="A6835" s="168">
        <v>43018.791666558238</v>
      </c>
      <c r="B6835" s="171">
        <v>30638.627196908063</v>
      </c>
      <c r="C6835">
        <f t="shared" si="108"/>
        <v>10</v>
      </c>
      <c r="D6835"/>
    </row>
    <row r="6836" spans="1:4" ht="16" x14ac:dyDescent="0.2">
      <c r="A6836" s="169">
        <v>43018.833333224902</v>
      </c>
      <c r="B6836" s="172">
        <v>30993.901533735079</v>
      </c>
      <c r="C6836">
        <f t="shared" si="108"/>
        <v>10</v>
      </c>
      <c r="D6836"/>
    </row>
    <row r="6837" spans="1:4" ht="16" x14ac:dyDescent="0.2">
      <c r="A6837" s="168">
        <v>43018.874999891566</v>
      </c>
      <c r="B6837" s="171">
        <v>29844.005957379613</v>
      </c>
      <c r="C6837">
        <f t="shared" si="108"/>
        <v>10</v>
      </c>
      <c r="D6837"/>
    </row>
    <row r="6838" spans="1:4" ht="16" x14ac:dyDescent="0.2">
      <c r="A6838" s="169">
        <v>43018.916666558231</v>
      </c>
      <c r="B6838" s="172">
        <v>28135.607731102093</v>
      </c>
      <c r="C6838">
        <f t="shared" si="108"/>
        <v>10</v>
      </c>
      <c r="D6838"/>
    </row>
    <row r="6839" spans="1:4" ht="16" x14ac:dyDescent="0.2">
      <c r="A6839" s="168">
        <v>43018.958333224895</v>
      </c>
      <c r="B6839" s="171">
        <v>25799.862930893094</v>
      </c>
      <c r="C6839">
        <f t="shared" si="108"/>
        <v>10</v>
      </c>
      <c r="D6839"/>
    </row>
    <row r="6840" spans="1:4" ht="16" x14ac:dyDescent="0.2">
      <c r="A6840" s="169">
        <v>43018.999999891559</v>
      </c>
      <c r="B6840" s="172">
        <v>23793.630682301646</v>
      </c>
      <c r="C6840">
        <f t="shared" si="108"/>
        <v>10</v>
      </c>
      <c r="D6840"/>
    </row>
    <row r="6841" spans="1:4" ht="16" x14ac:dyDescent="0.2">
      <c r="A6841" s="168">
        <v>43019.041666558223</v>
      </c>
      <c r="B6841" s="171">
        <v>22272.231694617818</v>
      </c>
      <c r="C6841">
        <f t="shared" si="108"/>
        <v>10</v>
      </c>
      <c r="D6841"/>
    </row>
    <row r="6842" spans="1:4" ht="16" x14ac:dyDescent="0.2">
      <c r="A6842" s="169">
        <v>43019.083333224888</v>
      </c>
      <c r="B6842" s="172">
        <v>21303.148511587075</v>
      </c>
      <c r="C6842">
        <f t="shared" si="108"/>
        <v>10</v>
      </c>
      <c r="D6842"/>
    </row>
    <row r="6843" spans="1:4" ht="16" x14ac:dyDescent="0.2">
      <c r="A6843" s="168">
        <v>43019.124999891552</v>
      </c>
      <c r="B6843" s="171">
        <v>20614.806295197639</v>
      </c>
      <c r="C6843">
        <f t="shared" si="108"/>
        <v>10</v>
      </c>
      <c r="D6843"/>
    </row>
    <row r="6844" spans="1:4" ht="16" x14ac:dyDescent="0.2">
      <c r="A6844" s="169">
        <v>43019.166666558216</v>
      </c>
      <c r="B6844" s="172">
        <v>20516.77196187132</v>
      </c>
      <c r="C6844">
        <f t="shared" si="108"/>
        <v>10</v>
      </c>
      <c r="D6844"/>
    </row>
    <row r="6845" spans="1:4" ht="16" x14ac:dyDescent="0.2">
      <c r="A6845" s="168">
        <v>43019.20833322488</v>
      </c>
      <c r="B6845" s="171">
        <v>20849.499180695744</v>
      </c>
      <c r="C6845">
        <f t="shared" si="108"/>
        <v>10</v>
      </c>
      <c r="D6845"/>
    </row>
    <row r="6846" spans="1:4" ht="16" x14ac:dyDescent="0.2">
      <c r="A6846" s="169">
        <v>43019.249999891545</v>
      </c>
      <c r="B6846" s="172">
        <v>22055.10645866167</v>
      </c>
      <c r="C6846">
        <f t="shared" si="108"/>
        <v>10</v>
      </c>
      <c r="D6846"/>
    </row>
    <row r="6847" spans="1:4" ht="16" x14ac:dyDescent="0.2">
      <c r="A6847" s="168">
        <v>43019.291666558209</v>
      </c>
      <c r="B6847" s="171">
        <v>24108.451605212016</v>
      </c>
      <c r="C6847">
        <f t="shared" si="108"/>
        <v>10</v>
      </c>
      <c r="D6847"/>
    </row>
    <row r="6848" spans="1:4" ht="16" x14ac:dyDescent="0.2">
      <c r="A6848" s="169">
        <v>43019.333333224873</v>
      </c>
      <c r="B6848" s="172">
        <v>24978.021496255646</v>
      </c>
      <c r="C6848">
        <f t="shared" si="108"/>
        <v>10</v>
      </c>
      <c r="D6848"/>
    </row>
    <row r="6849" spans="1:4" ht="16" x14ac:dyDescent="0.2">
      <c r="A6849" s="168">
        <v>43019.374999891537</v>
      </c>
      <c r="B6849" s="171">
        <v>25159.60144273426</v>
      </c>
      <c r="C6849">
        <f t="shared" si="108"/>
        <v>10</v>
      </c>
      <c r="D6849"/>
    </row>
    <row r="6850" spans="1:4" ht="16" x14ac:dyDescent="0.2">
      <c r="A6850" s="169">
        <v>43019.416666558202</v>
      </c>
      <c r="B6850" s="172">
        <v>25280.716904941622</v>
      </c>
      <c r="C6850">
        <f t="shared" si="108"/>
        <v>10</v>
      </c>
      <c r="D6850"/>
    </row>
    <row r="6851" spans="1:4" ht="16" x14ac:dyDescent="0.2">
      <c r="A6851" s="168">
        <v>43019.458333224866</v>
      </c>
      <c r="B6851" s="171">
        <v>25547.461015862333</v>
      </c>
      <c r="C6851">
        <f t="shared" si="108"/>
        <v>10</v>
      </c>
      <c r="D6851"/>
    </row>
    <row r="6852" spans="1:4" ht="16" x14ac:dyDescent="0.2">
      <c r="A6852" s="169">
        <v>43019.49999989153</v>
      </c>
      <c r="B6852" s="172">
        <v>25868.788982739108</v>
      </c>
      <c r="C6852">
        <f t="shared" si="108"/>
        <v>10</v>
      </c>
      <c r="D6852"/>
    </row>
    <row r="6853" spans="1:4" ht="16" x14ac:dyDescent="0.2">
      <c r="A6853" s="168">
        <v>43019.541666558194</v>
      </c>
      <c r="B6853" s="171">
        <v>25946.254618235776</v>
      </c>
      <c r="C6853">
        <f t="shared" si="108"/>
        <v>10</v>
      </c>
      <c r="D6853"/>
    </row>
    <row r="6854" spans="1:4" ht="16" x14ac:dyDescent="0.2">
      <c r="A6854" s="169">
        <v>43019.583333224859</v>
      </c>
      <c r="B6854" s="172">
        <v>26514.690725082972</v>
      </c>
      <c r="C6854">
        <f t="shared" si="108"/>
        <v>10</v>
      </c>
      <c r="D6854"/>
    </row>
    <row r="6855" spans="1:4" ht="16" x14ac:dyDescent="0.2">
      <c r="A6855" s="168">
        <v>43019.624999891523</v>
      </c>
      <c r="B6855" s="171">
        <v>27148.279962116198</v>
      </c>
      <c r="C6855">
        <f t="shared" si="108"/>
        <v>10</v>
      </c>
      <c r="D6855"/>
    </row>
    <row r="6856" spans="1:4" ht="16" x14ac:dyDescent="0.2">
      <c r="A6856" s="169">
        <v>43019.666666558187</v>
      </c>
      <c r="B6856" s="172">
        <v>27953.32782573349</v>
      </c>
      <c r="C6856">
        <f t="shared" si="108"/>
        <v>10</v>
      </c>
      <c r="D6856"/>
    </row>
    <row r="6857" spans="1:4" ht="16" x14ac:dyDescent="0.2">
      <c r="A6857" s="168">
        <v>43019.708333224851</v>
      </c>
      <c r="B6857" s="171">
        <v>28639.33810406669</v>
      </c>
      <c r="C6857">
        <f t="shared" si="108"/>
        <v>10</v>
      </c>
      <c r="D6857"/>
    </row>
    <row r="6858" spans="1:4" ht="16" x14ac:dyDescent="0.2">
      <c r="A6858" s="169">
        <v>43019.749999891515</v>
      </c>
      <c r="B6858" s="172">
        <v>29038.896152867303</v>
      </c>
      <c r="C6858">
        <f t="shared" si="108"/>
        <v>10</v>
      </c>
      <c r="D6858"/>
    </row>
    <row r="6859" spans="1:4" ht="16" x14ac:dyDescent="0.2">
      <c r="A6859" s="168">
        <v>43019.79166655818</v>
      </c>
      <c r="B6859" s="171">
        <v>29568.377220755261</v>
      </c>
      <c r="C6859">
        <f t="shared" si="108"/>
        <v>10</v>
      </c>
      <c r="D6859"/>
    </row>
    <row r="6860" spans="1:4" ht="16" x14ac:dyDescent="0.2">
      <c r="A6860" s="169">
        <v>43019.833333224844</v>
      </c>
      <c r="B6860" s="172">
        <v>30003.736142487436</v>
      </c>
      <c r="C6860">
        <f t="shared" si="108"/>
        <v>10</v>
      </c>
      <c r="D6860"/>
    </row>
    <row r="6861" spans="1:4" ht="16" x14ac:dyDescent="0.2">
      <c r="A6861" s="168">
        <v>43019.874999891508</v>
      </c>
      <c r="B6861" s="171">
        <v>29085.264602805168</v>
      </c>
      <c r="C6861">
        <f t="shared" si="108"/>
        <v>10</v>
      </c>
      <c r="D6861"/>
    </row>
    <row r="6862" spans="1:4" ht="16" x14ac:dyDescent="0.2">
      <c r="A6862" s="169">
        <v>43019.916666558172</v>
      </c>
      <c r="B6862" s="172">
        <v>27628.31386626036</v>
      </c>
      <c r="C6862">
        <f t="shared" si="108"/>
        <v>10</v>
      </c>
      <c r="D6862"/>
    </row>
    <row r="6863" spans="1:4" ht="16" x14ac:dyDescent="0.2">
      <c r="A6863" s="168">
        <v>43019.958333224837</v>
      </c>
      <c r="B6863" s="171">
        <v>25420.51314043891</v>
      </c>
      <c r="C6863">
        <f t="shared" si="108"/>
        <v>10</v>
      </c>
      <c r="D6863"/>
    </row>
    <row r="6864" spans="1:4" ht="16" x14ac:dyDescent="0.2">
      <c r="A6864" s="169">
        <v>43019.999999891501</v>
      </c>
      <c r="B6864" s="172">
        <v>23524.575380538885</v>
      </c>
      <c r="C6864">
        <f t="shared" si="108"/>
        <v>10</v>
      </c>
      <c r="D6864"/>
    </row>
    <row r="6865" spans="1:4" ht="16" x14ac:dyDescent="0.2">
      <c r="A6865" s="168">
        <v>43020.041666558165</v>
      </c>
      <c r="B6865" s="171">
        <v>22146.237980566606</v>
      </c>
      <c r="C6865">
        <f t="shared" si="108"/>
        <v>10</v>
      </c>
      <c r="D6865"/>
    </row>
    <row r="6866" spans="1:4" ht="16" x14ac:dyDescent="0.2">
      <c r="A6866" s="169">
        <v>43020.083333224829</v>
      </c>
      <c r="B6866" s="172">
        <v>21304.253645426448</v>
      </c>
      <c r="C6866">
        <f t="shared" si="108"/>
        <v>10</v>
      </c>
      <c r="D6866"/>
    </row>
    <row r="6867" spans="1:4" ht="16" x14ac:dyDescent="0.2">
      <c r="A6867" s="168">
        <v>43020.124999891494</v>
      </c>
      <c r="B6867" s="171">
        <v>20739.021144281884</v>
      </c>
      <c r="C6867">
        <f t="shared" si="108"/>
        <v>10</v>
      </c>
      <c r="D6867"/>
    </row>
    <row r="6868" spans="1:4" ht="16" x14ac:dyDescent="0.2">
      <c r="A6868" s="169">
        <v>43020.166666558158</v>
      </c>
      <c r="B6868" s="172">
        <v>20563.220001237889</v>
      </c>
      <c r="C6868">
        <f t="shared" si="108"/>
        <v>10</v>
      </c>
      <c r="D6868"/>
    </row>
    <row r="6869" spans="1:4" ht="16" x14ac:dyDescent="0.2">
      <c r="A6869" s="168">
        <v>43020.208333224822</v>
      </c>
      <c r="B6869" s="171">
        <v>20980.855122786717</v>
      </c>
      <c r="C6869">
        <f t="shared" si="108"/>
        <v>10</v>
      </c>
      <c r="D6869"/>
    </row>
    <row r="6870" spans="1:4" ht="16" x14ac:dyDescent="0.2">
      <c r="A6870" s="169">
        <v>43020.249999891486</v>
      </c>
      <c r="B6870" s="172">
        <v>22371.139725680052</v>
      </c>
      <c r="C6870">
        <f t="shared" si="108"/>
        <v>10</v>
      </c>
      <c r="D6870"/>
    </row>
    <row r="6871" spans="1:4" ht="16" x14ac:dyDescent="0.2">
      <c r="A6871" s="168">
        <v>43020.291666558151</v>
      </c>
      <c r="B6871" s="171">
        <v>24687.803687021351</v>
      </c>
      <c r="C6871">
        <f t="shared" si="108"/>
        <v>10</v>
      </c>
      <c r="D6871"/>
    </row>
    <row r="6872" spans="1:4" ht="16" x14ac:dyDescent="0.2">
      <c r="A6872" s="169">
        <v>43020.333333224815</v>
      </c>
      <c r="B6872" s="172">
        <v>25876.983380059748</v>
      </c>
      <c r="C6872">
        <f t="shared" si="108"/>
        <v>10</v>
      </c>
      <c r="D6872"/>
    </row>
    <row r="6873" spans="1:4" ht="16" x14ac:dyDescent="0.2">
      <c r="A6873" s="168">
        <v>43020.374999891479</v>
      </c>
      <c r="B6873" s="171">
        <v>25987.183862794391</v>
      </c>
      <c r="C6873">
        <f t="shared" si="108"/>
        <v>10</v>
      </c>
      <c r="D6873"/>
    </row>
    <row r="6874" spans="1:4" ht="16" x14ac:dyDescent="0.2">
      <c r="A6874" s="169">
        <v>43020.416666558143</v>
      </c>
      <c r="B6874" s="172">
        <v>25944.686088807292</v>
      </c>
      <c r="C6874">
        <f t="shared" si="108"/>
        <v>10</v>
      </c>
      <c r="D6874"/>
    </row>
    <row r="6875" spans="1:4" ht="16" x14ac:dyDescent="0.2">
      <c r="A6875" s="168">
        <v>43020.458333224808</v>
      </c>
      <c r="B6875" s="171">
        <v>25850.641517394361</v>
      </c>
      <c r="C6875">
        <f t="shared" si="108"/>
        <v>10</v>
      </c>
      <c r="D6875"/>
    </row>
    <row r="6876" spans="1:4" ht="16" x14ac:dyDescent="0.2">
      <c r="A6876" s="169">
        <v>43020.499999891472</v>
      </c>
      <c r="B6876" s="172">
        <v>25830.053587079547</v>
      </c>
      <c r="C6876">
        <f t="shared" si="108"/>
        <v>10</v>
      </c>
      <c r="D6876"/>
    </row>
    <row r="6877" spans="1:4" ht="16" x14ac:dyDescent="0.2">
      <c r="A6877" s="168">
        <v>43020.541666558136</v>
      </c>
      <c r="B6877" s="171">
        <v>25830.860362301493</v>
      </c>
      <c r="C6877">
        <f t="shared" si="108"/>
        <v>10</v>
      </c>
      <c r="D6877"/>
    </row>
    <row r="6878" spans="1:4" ht="16" x14ac:dyDescent="0.2">
      <c r="A6878" s="169">
        <v>43020.5833332248</v>
      </c>
      <c r="B6878" s="172">
        <v>26210.553784256885</v>
      </c>
      <c r="C6878">
        <f t="shared" si="108"/>
        <v>10</v>
      </c>
      <c r="D6878"/>
    </row>
    <row r="6879" spans="1:4" ht="16" x14ac:dyDescent="0.2">
      <c r="A6879" s="168">
        <v>43020.624999891465</v>
      </c>
      <c r="B6879" s="171">
        <v>26687.630761460885</v>
      </c>
      <c r="C6879">
        <f t="shared" si="108"/>
        <v>10</v>
      </c>
      <c r="D6879"/>
    </row>
    <row r="6880" spans="1:4" ht="16" x14ac:dyDescent="0.2">
      <c r="A6880" s="169">
        <v>43020.666666558129</v>
      </c>
      <c r="B6880" s="172">
        <v>27251.715292208857</v>
      </c>
      <c r="C6880">
        <f t="shared" si="108"/>
        <v>10</v>
      </c>
      <c r="D6880"/>
    </row>
    <row r="6881" spans="1:4" ht="16" x14ac:dyDescent="0.2">
      <c r="A6881" s="168">
        <v>43020.708333224793</v>
      </c>
      <c r="B6881" s="171">
        <v>27893.266291815587</v>
      </c>
      <c r="C6881">
        <f t="shared" si="108"/>
        <v>10</v>
      </c>
      <c r="D6881"/>
    </row>
    <row r="6882" spans="1:4" ht="16" x14ac:dyDescent="0.2">
      <c r="A6882" s="169">
        <v>43020.749999891457</v>
      </c>
      <c r="B6882" s="172">
        <v>28356.599481522433</v>
      </c>
      <c r="C6882">
        <f t="shared" si="108"/>
        <v>10</v>
      </c>
      <c r="D6882"/>
    </row>
    <row r="6883" spans="1:4" ht="16" x14ac:dyDescent="0.2">
      <c r="A6883" s="168">
        <v>43020.791666558122</v>
      </c>
      <c r="B6883" s="171">
        <v>29256.282264446592</v>
      </c>
      <c r="C6883">
        <f t="shared" si="108"/>
        <v>10</v>
      </c>
      <c r="D6883"/>
    </row>
    <row r="6884" spans="1:4" ht="16" x14ac:dyDescent="0.2">
      <c r="A6884" s="169">
        <v>43020.833333224786</v>
      </c>
      <c r="B6884" s="172">
        <v>29782.078141362785</v>
      </c>
      <c r="C6884">
        <f t="shared" si="108"/>
        <v>10</v>
      </c>
      <c r="D6884"/>
    </row>
    <row r="6885" spans="1:4" ht="16" x14ac:dyDescent="0.2">
      <c r="A6885" s="168">
        <v>43020.87499989145</v>
      </c>
      <c r="B6885" s="171">
        <v>28923.140430761941</v>
      </c>
      <c r="C6885">
        <f t="shared" si="108"/>
        <v>10</v>
      </c>
      <c r="D6885"/>
    </row>
    <row r="6886" spans="1:4" ht="16" x14ac:dyDescent="0.2">
      <c r="A6886" s="169">
        <v>43020.916666558114</v>
      </c>
      <c r="B6886" s="172">
        <v>27548.170668111401</v>
      </c>
      <c r="C6886">
        <f t="shared" si="108"/>
        <v>10</v>
      </c>
      <c r="D6886"/>
    </row>
    <row r="6887" spans="1:4" ht="16" x14ac:dyDescent="0.2">
      <c r="A6887" s="168">
        <v>43020.958333224778</v>
      </c>
      <c r="B6887" s="171">
        <v>25376.315527591094</v>
      </c>
      <c r="C6887">
        <f t="shared" si="108"/>
        <v>10</v>
      </c>
      <c r="D6887"/>
    </row>
    <row r="6888" spans="1:4" ht="16" x14ac:dyDescent="0.2">
      <c r="A6888" s="169">
        <v>43020.999999891443</v>
      </c>
      <c r="B6888" s="172">
        <v>23486.162287550371</v>
      </c>
      <c r="C6888">
        <f t="shared" si="108"/>
        <v>10</v>
      </c>
      <c r="D6888"/>
    </row>
    <row r="6889" spans="1:4" ht="16" x14ac:dyDescent="0.2">
      <c r="A6889" s="168">
        <v>43021.041666558107</v>
      </c>
      <c r="B6889" s="171">
        <v>22185.484032903132</v>
      </c>
      <c r="C6889">
        <f t="shared" si="108"/>
        <v>10</v>
      </c>
      <c r="D6889"/>
    </row>
    <row r="6890" spans="1:4" ht="16" x14ac:dyDescent="0.2">
      <c r="A6890" s="169">
        <v>43021.083333224771</v>
      </c>
      <c r="B6890" s="172">
        <v>21279.540024871858</v>
      </c>
      <c r="C6890">
        <f t="shared" si="108"/>
        <v>10</v>
      </c>
      <c r="D6890"/>
    </row>
    <row r="6891" spans="1:4" ht="16" x14ac:dyDescent="0.2">
      <c r="A6891" s="168">
        <v>43021.124999891435</v>
      </c>
      <c r="B6891" s="171">
        <v>20728.596662096414</v>
      </c>
      <c r="C6891">
        <f t="shared" si="108"/>
        <v>10</v>
      </c>
      <c r="D6891"/>
    </row>
    <row r="6892" spans="1:4" ht="16" x14ac:dyDescent="0.2">
      <c r="A6892" s="169">
        <v>43021.1666665581</v>
      </c>
      <c r="B6892" s="172">
        <v>20578.618579003927</v>
      </c>
      <c r="C6892">
        <f t="shared" si="108"/>
        <v>10</v>
      </c>
      <c r="D6892"/>
    </row>
    <row r="6893" spans="1:4" ht="16" x14ac:dyDescent="0.2">
      <c r="A6893" s="168">
        <v>43021.208333224764</v>
      </c>
      <c r="B6893" s="171">
        <v>21021.316131135507</v>
      </c>
      <c r="C6893">
        <f t="shared" si="108"/>
        <v>10</v>
      </c>
      <c r="D6893"/>
    </row>
    <row r="6894" spans="1:4" ht="16" x14ac:dyDescent="0.2">
      <c r="A6894" s="169">
        <v>43021.249999891428</v>
      </c>
      <c r="B6894" s="172">
        <v>22228.360266751861</v>
      </c>
      <c r="C6894">
        <f t="shared" si="108"/>
        <v>10</v>
      </c>
      <c r="D6894"/>
    </row>
    <row r="6895" spans="1:4" ht="16" x14ac:dyDescent="0.2">
      <c r="A6895" s="168">
        <v>43021.291666558092</v>
      </c>
      <c r="B6895" s="171">
        <v>24458.228001657575</v>
      </c>
      <c r="C6895">
        <f t="shared" si="108"/>
        <v>10</v>
      </c>
      <c r="D6895"/>
    </row>
    <row r="6896" spans="1:4" ht="16" x14ac:dyDescent="0.2">
      <c r="A6896" s="169">
        <v>43021.333333224757</v>
      </c>
      <c r="B6896" s="172">
        <v>25655.49601204546</v>
      </c>
      <c r="C6896">
        <f t="shared" si="108"/>
        <v>10</v>
      </c>
      <c r="D6896"/>
    </row>
    <row r="6897" spans="1:4" ht="16" x14ac:dyDescent="0.2">
      <c r="A6897" s="168">
        <v>43021.374999891421</v>
      </c>
      <c r="B6897" s="171">
        <v>25927.554227069402</v>
      </c>
      <c r="C6897">
        <f t="shared" si="108"/>
        <v>10</v>
      </c>
      <c r="D6897"/>
    </row>
    <row r="6898" spans="1:4" ht="16" x14ac:dyDescent="0.2">
      <c r="A6898" s="169">
        <v>43021.416666558085</v>
      </c>
      <c r="B6898" s="172">
        <v>26044.892680100726</v>
      </c>
      <c r="C6898">
        <f t="shared" ref="C6898:C6961" si="109">MONTH(A6898)</f>
        <v>10</v>
      </c>
      <c r="D6898"/>
    </row>
    <row r="6899" spans="1:4" ht="16" x14ac:dyDescent="0.2">
      <c r="A6899" s="168">
        <v>43021.458333224749</v>
      </c>
      <c r="B6899" s="171">
        <v>25977.772950136456</v>
      </c>
      <c r="C6899">
        <f t="shared" si="109"/>
        <v>10</v>
      </c>
      <c r="D6899"/>
    </row>
    <row r="6900" spans="1:4" ht="16" x14ac:dyDescent="0.2">
      <c r="A6900" s="169">
        <v>43021.499999891414</v>
      </c>
      <c r="B6900" s="172">
        <v>25882.857556181592</v>
      </c>
      <c r="C6900">
        <f t="shared" si="109"/>
        <v>10</v>
      </c>
      <c r="D6900"/>
    </row>
    <row r="6901" spans="1:4" ht="16" x14ac:dyDescent="0.2">
      <c r="A6901" s="168">
        <v>43021.541666558078</v>
      </c>
      <c r="B6901" s="171">
        <v>25746.807901662265</v>
      </c>
      <c r="C6901">
        <f t="shared" si="109"/>
        <v>10</v>
      </c>
      <c r="D6901"/>
    </row>
    <row r="6902" spans="1:4" ht="16" x14ac:dyDescent="0.2">
      <c r="A6902" s="169">
        <v>43021.583333224742</v>
      </c>
      <c r="B6902" s="172">
        <v>26212.041418319419</v>
      </c>
      <c r="C6902">
        <f t="shared" si="109"/>
        <v>10</v>
      </c>
      <c r="D6902"/>
    </row>
    <row r="6903" spans="1:4" ht="16" x14ac:dyDescent="0.2">
      <c r="A6903" s="168">
        <v>43021.624999891406</v>
      </c>
      <c r="B6903" s="171">
        <v>26721.093415205371</v>
      </c>
      <c r="C6903">
        <f t="shared" si="109"/>
        <v>10</v>
      </c>
      <c r="D6903"/>
    </row>
    <row r="6904" spans="1:4" ht="16" x14ac:dyDescent="0.2">
      <c r="A6904" s="169">
        <v>43021.666666558071</v>
      </c>
      <c r="B6904" s="172">
        <v>27300.220999659607</v>
      </c>
      <c r="C6904">
        <f t="shared" si="109"/>
        <v>10</v>
      </c>
      <c r="D6904"/>
    </row>
    <row r="6905" spans="1:4" ht="16" x14ac:dyDescent="0.2">
      <c r="A6905" s="168">
        <v>43021.708333224735</v>
      </c>
      <c r="B6905" s="171">
        <v>27808.60668481739</v>
      </c>
      <c r="C6905">
        <f t="shared" si="109"/>
        <v>10</v>
      </c>
      <c r="D6905"/>
    </row>
    <row r="6906" spans="1:4" ht="16" x14ac:dyDescent="0.2">
      <c r="A6906" s="169">
        <v>43021.749999891399</v>
      </c>
      <c r="B6906" s="172">
        <v>28187.510784525704</v>
      </c>
      <c r="C6906">
        <f t="shared" si="109"/>
        <v>10</v>
      </c>
      <c r="D6906"/>
    </row>
    <row r="6907" spans="1:4" ht="16" x14ac:dyDescent="0.2">
      <c r="A6907" s="168">
        <v>43021.791666558063</v>
      </c>
      <c r="B6907" s="171">
        <v>28803.115252628664</v>
      </c>
      <c r="C6907">
        <f t="shared" si="109"/>
        <v>10</v>
      </c>
      <c r="D6907"/>
    </row>
    <row r="6908" spans="1:4" ht="16" x14ac:dyDescent="0.2">
      <c r="A6908" s="169">
        <v>43021.833333224728</v>
      </c>
      <c r="B6908" s="172">
        <v>29128.55013553521</v>
      </c>
      <c r="C6908">
        <f t="shared" si="109"/>
        <v>10</v>
      </c>
      <c r="D6908"/>
    </row>
    <row r="6909" spans="1:4" ht="16" x14ac:dyDescent="0.2">
      <c r="A6909" s="168">
        <v>43021.874999891392</v>
      </c>
      <c r="B6909" s="171">
        <v>28250.968122313869</v>
      </c>
      <c r="C6909">
        <f t="shared" si="109"/>
        <v>10</v>
      </c>
      <c r="D6909"/>
    </row>
    <row r="6910" spans="1:4" ht="16" x14ac:dyDescent="0.2">
      <c r="A6910" s="169">
        <v>43021.916666558056</v>
      </c>
      <c r="B6910" s="172">
        <v>27057.697760112442</v>
      </c>
      <c r="C6910">
        <f t="shared" si="109"/>
        <v>10</v>
      </c>
      <c r="D6910"/>
    </row>
    <row r="6911" spans="1:4" ht="16" x14ac:dyDescent="0.2">
      <c r="A6911" s="168">
        <v>43021.95833322472</v>
      </c>
      <c r="B6911" s="171">
        <v>25342.853173667623</v>
      </c>
      <c r="C6911">
        <f t="shared" si="109"/>
        <v>10</v>
      </c>
      <c r="D6911"/>
    </row>
    <row r="6912" spans="1:4" ht="16" x14ac:dyDescent="0.2">
      <c r="A6912" s="169">
        <v>43021.999999891385</v>
      </c>
      <c r="B6912" s="172">
        <v>23536.204261361814</v>
      </c>
      <c r="C6912">
        <f t="shared" si="109"/>
        <v>10</v>
      </c>
      <c r="D6912"/>
    </row>
    <row r="6913" spans="1:4" ht="16" x14ac:dyDescent="0.2">
      <c r="A6913" s="168">
        <v>43022.041666558049</v>
      </c>
      <c r="B6913" s="171">
        <v>22206.847145271302</v>
      </c>
      <c r="C6913">
        <f t="shared" si="109"/>
        <v>10</v>
      </c>
      <c r="D6913"/>
    </row>
    <row r="6914" spans="1:4" ht="16" x14ac:dyDescent="0.2">
      <c r="A6914" s="169">
        <v>43022.083333224713</v>
      </c>
      <c r="B6914" s="172">
        <v>21215.417816380104</v>
      </c>
      <c r="C6914">
        <f t="shared" si="109"/>
        <v>10</v>
      </c>
      <c r="D6914"/>
    </row>
    <row r="6915" spans="1:4" ht="16" x14ac:dyDescent="0.2">
      <c r="A6915" s="168">
        <v>43022.124999891377</v>
      </c>
      <c r="B6915" s="171">
        <v>20562.770950257505</v>
      </c>
      <c r="C6915">
        <f t="shared" si="109"/>
        <v>10</v>
      </c>
      <c r="D6915"/>
    </row>
    <row r="6916" spans="1:4" ht="16" x14ac:dyDescent="0.2">
      <c r="A6916" s="169">
        <v>43022.166666558041</v>
      </c>
      <c r="B6916" s="172">
        <v>20235.494868799629</v>
      </c>
      <c r="C6916">
        <f t="shared" si="109"/>
        <v>10</v>
      </c>
      <c r="D6916"/>
    </row>
    <row r="6917" spans="1:4" ht="16" x14ac:dyDescent="0.2">
      <c r="A6917" s="168">
        <v>43022.208333224706</v>
      </c>
      <c r="B6917" s="171">
        <v>20212.315325072897</v>
      </c>
      <c r="C6917">
        <f t="shared" si="109"/>
        <v>10</v>
      </c>
      <c r="D6917"/>
    </row>
    <row r="6918" spans="1:4" ht="16" x14ac:dyDescent="0.2">
      <c r="A6918" s="169">
        <v>43022.24999989137</v>
      </c>
      <c r="B6918" s="172">
        <v>20675.46518969406</v>
      </c>
      <c r="C6918">
        <f t="shared" si="109"/>
        <v>10</v>
      </c>
      <c r="D6918"/>
    </row>
    <row r="6919" spans="1:4" ht="16" x14ac:dyDescent="0.2">
      <c r="A6919" s="168">
        <v>43022.291666558034</v>
      </c>
      <c r="B6919" s="171">
        <v>21596.713211699236</v>
      </c>
      <c r="C6919">
        <f t="shared" si="109"/>
        <v>10</v>
      </c>
      <c r="D6919"/>
    </row>
    <row r="6920" spans="1:4" ht="16" x14ac:dyDescent="0.2">
      <c r="A6920" s="169">
        <v>43022.333333224698</v>
      </c>
      <c r="B6920" s="172">
        <v>21990.892421505749</v>
      </c>
      <c r="C6920">
        <f t="shared" si="109"/>
        <v>10</v>
      </c>
      <c r="D6920"/>
    </row>
    <row r="6921" spans="1:4" ht="16" x14ac:dyDescent="0.2">
      <c r="A6921" s="168">
        <v>43022.374999891363</v>
      </c>
      <c r="B6921" s="171">
        <v>22460.822621945324</v>
      </c>
      <c r="C6921">
        <f t="shared" si="109"/>
        <v>10</v>
      </c>
      <c r="D6921"/>
    </row>
    <row r="6922" spans="1:4" ht="16" x14ac:dyDescent="0.2">
      <c r="A6922" s="169">
        <v>43022.416666558027</v>
      </c>
      <c r="B6922" s="172">
        <v>22761.922710847011</v>
      </c>
      <c r="C6922">
        <f t="shared" si="109"/>
        <v>10</v>
      </c>
      <c r="D6922"/>
    </row>
    <row r="6923" spans="1:4" ht="16" x14ac:dyDescent="0.2">
      <c r="A6923" s="168">
        <v>43022.458333224691</v>
      </c>
      <c r="B6923" s="171">
        <v>22821.736745195158</v>
      </c>
      <c r="C6923">
        <f t="shared" si="109"/>
        <v>10</v>
      </c>
      <c r="D6923"/>
    </row>
    <row r="6924" spans="1:4" ht="16" x14ac:dyDescent="0.2">
      <c r="A6924" s="169">
        <v>43022.499999891355</v>
      </c>
      <c r="B6924" s="172">
        <v>22792.820383016649</v>
      </c>
      <c r="C6924">
        <f t="shared" si="109"/>
        <v>10</v>
      </c>
      <c r="D6924"/>
    </row>
    <row r="6925" spans="1:4" ht="16" x14ac:dyDescent="0.2">
      <c r="A6925" s="168">
        <v>43022.54166655802</v>
      </c>
      <c r="B6925" s="171">
        <v>22795.520709443506</v>
      </c>
      <c r="C6925">
        <f t="shared" si="109"/>
        <v>10</v>
      </c>
      <c r="D6925"/>
    </row>
    <row r="6926" spans="1:4" ht="16" x14ac:dyDescent="0.2">
      <c r="A6926" s="169">
        <v>43022.583333224684</v>
      </c>
      <c r="B6926" s="172">
        <v>23305.719278112698</v>
      </c>
      <c r="C6926">
        <f t="shared" si="109"/>
        <v>10</v>
      </c>
      <c r="D6926"/>
    </row>
    <row r="6927" spans="1:4" ht="16" x14ac:dyDescent="0.2">
      <c r="A6927" s="168">
        <v>43022.624999891348</v>
      </c>
      <c r="B6927" s="171">
        <v>24127.763440014976</v>
      </c>
      <c r="C6927">
        <f t="shared" si="109"/>
        <v>10</v>
      </c>
      <c r="D6927"/>
    </row>
    <row r="6928" spans="1:4" ht="16" x14ac:dyDescent="0.2">
      <c r="A6928" s="169">
        <v>43022.666666558012</v>
      </c>
      <c r="B6928" s="172">
        <v>25134.982636076809</v>
      </c>
      <c r="C6928">
        <f t="shared" si="109"/>
        <v>10</v>
      </c>
      <c r="D6928"/>
    </row>
    <row r="6929" spans="1:4" ht="16" x14ac:dyDescent="0.2">
      <c r="A6929" s="168">
        <v>43022.708333224677</v>
      </c>
      <c r="B6929" s="171">
        <v>26235.586074680545</v>
      </c>
      <c r="C6929">
        <f t="shared" si="109"/>
        <v>10</v>
      </c>
      <c r="D6929"/>
    </row>
    <row r="6930" spans="1:4" ht="16" x14ac:dyDescent="0.2">
      <c r="A6930" s="169">
        <v>43022.749999891341</v>
      </c>
      <c r="B6930" s="172">
        <v>27024.917998516823</v>
      </c>
      <c r="C6930">
        <f t="shared" si="109"/>
        <v>10</v>
      </c>
      <c r="D6930"/>
    </row>
    <row r="6931" spans="1:4" ht="16" x14ac:dyDescent="0.2">
      <c r="A6931" s="168">
        <v>43022.791666558005</v>
      </c>
      <c r="B6931" s="171">
        <v>27876.514767756893</v>
      </c>
      <c r="C6931">
        <f t="shared" si="109"/>
        <v>10</v>
      </c>
      <c r="D6931"/>
    </row>
    <row r="6932" spans="1:4" ht="16" x14ac:dyDescent="0.2">
      <c r="A6932" s="169">
        <v>43022.833333224669</v>
      </c>
      <c r="B6932" s="172">
        <v>28216.535330609215</v>
      </c>
      <c r="C6932">
        <f t="shared" si="109"/>
        <v>10</v>
      </c>
      <c r="D6932"/>
    </row>
    <row r="6933" spans="1:4" ht="16" x14ac:dyDescent="0.2">
      <c r="A6933" s="168">
        <v>43022.874999891334</v>
      </c>
      <c r="B6933" s="171">
        <v>27309.939481030677</v>
      </c>
      <c r="C6933">
        <f t="shared" si="109"/>
        <v>10</v>
      </c>
      <c r="D6933"/>
    </row>
    <row r="6934" spans="1:4" ht="16" x14ac:dyDescent="0.2">
      <c r="A6934" s="169">
        <v>43022.916666557998</v>
      </c>
      <c r="B6934" s="172">
        <v>26027.880132844341</v>
      </c>
      <c r="C6934">
        <f t="shared" si="109"/>
        <v>10</v>
      </c>
      <c r="D6934"/>
    </row>
    <row r="6935" spans="1:4" ht="16" x14ac:dyDescent="0.2">
      <c r="A6935" s="168">
        <v>43022.958333224662</v>
      </c>
      <c r="B6935" s="171">
        <v>24473.025882097605</v>
      </c>
      <c r="C6935">
        <f t="shared" si="109"/>
        <v>10</v>
      </c>
      <c r="D6935"/>
    </row>
    <row r="6936" spans="1:4" ht="16" x14ac:dyDescent="0.2">
      <c r="A6936" s="169">
        <v>43022.999999891326</v>
      </c>
      <c r="B6936" s="172">
        <v>22830.142262509111</v>
      </c>
      <c r="C6936">
        <f t="shared" si="109"/>
        <v>10</v>
      </c>
      <c r="D6936"/>
    </row>
    <row r="6937" spans="1:4" ht="16" x14ac:dyDescent="0.2">
      <c r="A6937" s="168">
        <v>43023.041666557991</v>
      </c>
      <c r="B6937" s="171">
        <v>21603.323040941199</v>
      </c>
      <c r="C6937">
        <f t="shared" si="109"/>
        <v>10</v>
      </c>
      <c r="D6937"/>
    </row>
    <row r="6938" spans="1:4" ht="16" x14ac:dyDescent="0.2">
      <c r="A6938" s="169">
        <v>43023.083333224655</v>
      </c>
      <c r="B6938" s="172">
        <v>20588.135667640789</v>
      </c>
      <c r="C6938">
        <f t="shared" si="109"/>
        <v>10</v>
      </c>
      <c r="D6938"/>
    </row>
    <row r="6939" spans="1:4" ht="16" x14ac:dyDescent="0.2">
      <c r="A6939" s="168">
        <v>43023.124999891319</v>
      </c>
      <c r="B6939" s="171">
        <v>19926.579055454276</v>
      </c>
      <c r="C6939">
        <f t="shared" si="109"/>
        <v>10</v>
      </c>
      <c r="D6939"/>
    </row>
    <row r="6940" spans="1:4" ht="16" x14ac:dyDescent="0.2">
      <c r="A6940" s="169">
        <v>43023.166666557983</v>
      </c>
      <c r="B6940" s="172">
        <v>19445.912848116037</v>
      </c>
      <c r="C6940">
        <f t="shared" si="109"/>
        <v>10</v>
      </c>
      <c r="D6940"/>
    </row>
    <row r="6941" spans="1:4" ht="16" x14ac:dyDescent="0.2">
      <c r="A6941" s="168">
        <v>43023.208333224648</v>
      </c>
      <c r="B6941" s="171">
        <v>19334.12320715631</v>
      </c>
      <c r="C6941">
        <f t="shared" si="109"/>
        <v>10</v>
      </c>
      <c r="D6941"/>
    </row>
    <row r="6942" spans="1:4" ht="16" x14ac:dyDescent="0.2">
      <c r="A6942" s="169">
        <v>43023.249999891312</v>
      </c>
      <c r="B6942" s="172">
        <v>19616.671272569944</v>
      </c>
      <c r="C6942">
        <f t="shared" si="109"/>
        <v>10</v>
      </c>
      <c r="D6942"/>
    </row>
    <row r="6943" spans="1:4" ht="16" x14ac:dyDescent="0.2">
      <c r="A6943" s="168">
        <v>43023.291666557976</v>
      </c>
      <c r="B6943" s="171">
        <v>20192.147177199655</v>
      </c>
      <c r="C6943">
        <f t="shared" si="109"/>
        <v>10</v>
      </c>
      <c r="D6943"/>
    </row>
    <row r="6944" spans="1:4" ht="16" x14ac:dyDescent="0.2">
      <c r="A6944" s="169">
        <v>43023.33333322464</v>
      </c>
      <c r="B6944" s="172">
        <v>20330.05847601447</v>
      </c>
      <c r="C6944">
        <f t="shared" si="109"/>
        <v>10</v>
      </c>
      <c r="D6944"/>
    </row>
    <row r="6945" spans="1:4" ht="16" x14ac:dyDescent="0.2">
      <c r="A6945" s="168">
        <v>43023.374999891304</v>
      </c>
      <c r="B6945" s="171">
        <v>20695.371161770265</v>
      </c>
      <c r="C6945">
        <f t="shared" si="109"/>
        <v>10</v>
      </c>
      <c r="D6945"/>
    </row>
    <row r="6946" spans="1:4" ht="16" x14ac:dyDescent="0.2">
      <c r="A6946" s="169">
        <v>43023.416666557969</v>
      </c>
      <c r="B6946" s="172">
        <v>21140.528668021856</v>
      </c>
      <c r="C6946">
        <f t="shared" si="109"/>
        <v>10</v>
      </c>
      <c r="D6946"/>
    </row>
    <row r="6947" spans="1:4" ht="16" x14ac:dyDescent="0.2">
      <c r="A6947" s="168">
        <v>43023.458333224633</v>
      </c>
      <c r="B6947" s="171">
        <v>21684.873889320435</v>
      </c>
      <c r="C6947">
        <f t="shared" si="109"/>
        <v>10</v>
      </c>
      <c r="D6947"/>
    </row>
    <row r="6948" spans="1:4" ht="16" x14ac:dyDescent="0.2">
      <c r="A6948" s="169">
        <v>43023.499999891297</v>
      </c>
      <c r="B6948" s="172">
        <v>22111.98424517173</v>
      </c>
      <c r="C6948">
        <f t="shared" si="109"/>
        <v>10</v>
      </c>
      <c r="D6948"/>
    </row>
    <row r="6949" spans="1:4" ht="16" x14ac:dyDescent="0.2">
      <c r="A6949" s="168">
        <v>43023.541666557961</v>
      </c>
      <c r="B6949" s="171">
        <v>22640.070876029025</v>
      </c>
      <c r="C6949">
        <f t="shared" si="109"/>
        <v>10</v>
      </c>
      <c r="D6949"/>
    </row>
    <row r="6950" spans="1:4" ht="16" x14ac:dyDescent="0.2">
      <c r="A6950" s="169">
        <v>43023.583333224626</v>
      </c>
      <c r="B6950" s="172">
        <v>23686.128019746848</v>
      </c>
      <c r="C6950">
        <f t="shared" si="109"/>
        <v>10</v>
      </c>
      <c r="D6950"/>
    </row>
    <row r="6951" spans="1:4" ht="16" x14ac:dyDescent="0.2">
      <c r="A6951" s="168">
        <v>43023.62499989129</v>
      </c>
      <c r="B6951" s="171">
        <v>25127.134167715394</v>
      </c>
      <c r="C6951">
        <f t="shared" si="109"/>
        <v>10</v>
      </c>
      <c r="D6951"/>
    </row>
    <row r="6952" spans="1:4" ht="16" x14ac:dyDescent="0.2">
      <c r="A6952" s="169">
        <v>43023.666666557954</v>
      </c>
      <c r="B6952" s="172">
        <v>26605.613494617974</v>
      </c>
      <c r="C6952">
        <f t="shared" si="109"/>
        <v>10</v>
      </c>
      <c r="D6952"/>
    </row>
    <row r="6953" spans="1:4" ht="16" x14ac:dyDescent="0.2">
      <c r="A6953" s="168">
        <v>43023.708333224618</v>
      </c>
      <c r="B6953" s="171">
        <v>27995.204528820177</v>
      </c>
      <c r="C6953">
        <f t="shared" si="109"/>
        <v>10</v>
      </c>
      <c r="D6953"/>
    </row>
    <row r="6954" spans="1:4" ht="16" x14ac:dyDescent="0.2">
      <c r="A6954" s="169">
        <v>43023.749999891283</v>
      </c>
      <c r="B6954" s="172">
        <v>28768.630295818632</v>
      </c>
      <c r="C6954">
        <f t="shared" si="109"/>
        <v>10</v>
      </c>
      <c r="D6954"/>
    </row>
    <row r="6955" spans="1:4" ht="16" x14ac:dyDescent="0.2">
      <c r="A6955" s="168">
        <v>43023.791666557947</v>
      </c>
      <c r="B6955" s="171">
        <v>29357.654804497652</v>
      </c>
      <c r="C6955">
        <f t="shared" si="109"/>
        <v>10</v>
      </c>
      <c r="D6955"/>
    </row>
    <row r="6956" spans="1:4" ht="16" x14ac:dyDescent="0.2">
      <c r="A6956" s="169">
        <v>43023.833333224611</v>
      </c>
      <c r="B6956" s="172">
        <v>29496.968839664914</v>
      </c>
      <c r="C6956">
        <f t="shared" si="109"/>
        <v>10</v>
      </c>
      <c r="D6956"/>
    </row>
    <row r="6957" spans="1:4" ht="16" x14ac:dyDescent="0.2">
      <c r="A6957" s="168">
        <v>43023.874999891275</v>
      </c>
      <c r="B6957" s="171">
        <v>28285.755491097265</v>
      </c>
      <c r="C6957">
        <f t="shared" si="109"/>
        <v>10</v>
      </c>
      <c r="D6957"/>
    </row>
    <row r="6958" spans="1:4" ht="16" x14ac:dyDescent="0.2">
      <c r="A6958" s="169">
        <v>43023.91666655794</v>
      </c>
      <c r="B6958" s="172">
        <v>26634.984210046619</v>
      </c>
      <c r="C6958">
        <f t="shared" si="109"/>
        <v>10</v>
      </c>
      <c r="D6958"/>
    </row>
    <row r="6959" spans="1:4" ht="16" x14ac:dyDescent="0.2">
      <c r="A6959" s="168">
        <v>43023.958333224604</v>
      </c>
      <c r="B6959" s="171">
        <v>24592.004463283411</v>
      </c>
      <c r="C6959">
        <f t="shared" si="109"/>
        <v>10</v>
      </c>
      <c r="D6959"/>
    </row>
    <row r="6960" spans="1:4" ht="16" x14ac:dyDescent="0.2">
      <c r="A6960" s="169">
        <v>43023.999999891268</v>
      </c>
      <c r="B6960" s="172">
        <v>22702.119809324766</v>
      </c>
      <c r="C6960">
        <f t="shared" si="109"/>
        <v>10</v>
      </c>
      <c r="D6960"/>
    </row>
    <row r="6961" spans="1:4" ht="16" x14ac:dyDescent="0.2">
      <c r="A6961" s="168">
        <v>43024.041666557932</v>
      </c>
      <c r="B6961" s="171">
        <v>21418.094712139111</v>
      </c>
      <c r="C6961">
        <f t="shared" si="109"/>
        <v>10</v>
      </c>
      <c r="D6961"/>
    </row>
    <row r="6962" spans="1:4" ht="16" x14ac:dyDescent="0.2">
      <c r="A6962" s="169">
        <v>43024.083333224597</v>
      </c>
      <c r="B6962" s="172">
        <v>20561.151612727594</v>
      </c>
      <c r="C6962">
        <f t="shared" ref="C6962:C7025" si="110">MONTH(A6962)</f>
        <v>10</v>
      </c>
      <c r="D6962"/>
    </row>
    <row r="6963" spans="1:4" ht="16" x14ac:dyDescent="0.2">
      <c r="A6963" s="168">
        <v>43024.124999891261</v>
      </c>
      <c r="B6963" s="171">
        <v>20170.638188145898</v>
      </c>
      <c r="C6963">
        <f t="shared" si="110"/>
        <v>10</v>
      </c>
      <c r="D6963"/>
    </row>
    <row r="6964" spans="1:4" ht="16" x14ac:dyDescent="0.2">
      <c r="A6964" s="169">
        <v>43024.166666557925</v>
      </c>
      <c r="B6964" s="172">
        <v>20083.892783331306</v>
      </c>
      <c r="C6964">
        <f t="shared" si="110"/>
        <v>10</v>
      </c>
      <c r="D6964"/>
    </row>
    <row r="6965" spans="1:4" ht="16" x14ac:dyDescent="0.2">
      <c r="A6965" s="168">
        <v>43024.208333224589</v>
      </c>
      <c r="B6965" s="171">
        <v>20656.271396242049</v>
      </c>
      <c r="C6965">
        <f t="shared" si="110"/>
        <v>10</v>
      </c>
      <c r="D6965"/>
    </row>
    <row r="6966" spans="1:4" ht="16" x14ac:dyDescent="0.2">
      <c r="A6966" s="169">
        <v>43024.249999891254</v>
      </c>
      <c r="B6966" s="172">
        <v>22029.891326675654</v>
      </c>
      <c r="C6966">
        <f t="shared" si="110"/>
        <v>10</v>
      </c>
      <c r="D6966"/>
    </row>
    <row r="6967" spans="1:4" ht="16" x14ac:dyDescent="0.2">
      <c r="A6967" s="168">
        <v>43024.291666557918</v>
      </c>
      <c r="B6967" s="171">
        <v>24256.60639631758</v>
      </c>
      <c r="C6967">
        <f t="shared" si="110"/>
        <v>10</v>
      </c>
      <c r="D6967"/>
    </row>
    <row r="6968" spans="1:4" ht="16" x14ac:dyDescent="0.2">
      <c r="A6968" s="169">
        <v>43024.333333224582</v>
      </c>
      <c r="B6968" s="172">
        <v>25484.241103503209</v>
      </c>
      <c r="C6968">
        <f t="shared" si="110"/>
        <v>10</v>
      </c>
      <c r="D6968"/>
    </row>
    <row r="6969" spans="1:4" ht="16" x14ac:dyDescent="0.2">
      <c r="A6969" s="168">
        <v>43024.374999891246</v>
      </c>
      <c r="B6969" s="171">
        <v>25828.813202562771</v>
      </c>
      <c r="C6969">
        <f t="shared" si="110"/>
        <v>10</v>
      </c>
      <c r="D6969"/>
    </row>
    <row r="6970" spans="1:4" ht="16" x14ac:dyDescent="0.2">
      <c r="A6970" s="169">
        <v>43024.416666557911</v>
      </c>
      <c r="B6970" s="172">
        <v>26687.894495608896</v>
      </c>
      <c r="C6970">
        <f t="shared" si="110"/>
        <v>10</v>
      </c>
      <c r="D6970"/>
    </row>
    <row r="6971" spans="1:4" ht="16" x14ac:dyDescent="0.2">
      <c r="A6971" s="168">
        <v>43024.458333224575</v>
      </c>
      <c r="B6971" s="171">
        <v>27592.695407756641</v>
      </c>
      <c r="C6971">
        <f t="shared" si="110"/>
        <v>10</v>
      </c>
      <c r="D6971"/>
    </row>
    <row r="6972" spans="1:4" ht="16" x14ac:dyDescent="0.2">
      <c r="A6972" s="169">
        <v>43024.499999891239</v>
      </c>
      <c r="B6972" s="172">
        <v>28280.940523394074</v>
      </c>
      <c r="C6972">
        <f t="shared" si="110"/>
        <v>10</v>
      </c>
      <c r="D6972"/>
    </row>
    <row r="6973" spans="1:4" ht="16" x14ac:dyDescent="0.2">
      <c r="A6973" s="168">
        <v>43024.541666557903</v>
      </c>
      <c r="B6973" s="171">
        <v>29131.804945795611</v>
      </c>
      <c r="C6973">
        <f t="shared" si="110"/>
        <v>10</v>
      </c>
      <c r="D6973"/>
    </row>
    <row r="6974" spans="1:4" ht="16" x14ac:dyDescent="0.2">
      <c r="A6974" s="169">
        <v>43024.583333224567</v>
      </c>
      <c r="B6974" s="172">
        <v>30378.217218099129</v>
      </c>
      <c r="C6974">
        <f t="shared" si="110"/>
        <v>10</v>
      </c>
      <c r="D6974"/>
    </row>
    <row r="6975" spans="1:4" ht="16" x14ac:dyDescent="0.2">
      <c r="A6975" s="168">
        <v>43024.624999891232</v>
      </c>
      <c r="B6975" s="171">
        <v>31600.306186923477</v>
      </c>
      <c r="C6975">
        <f t="shared" si="110"/>
        <v>10</v>
      </c>
      <c r="D6975"/>
    </row>
    <row r="6976" spans="1:4" ht="16" x14ac:dyDescent="0.2">
      <c r="A6976" s="169">
        <v>43024.666666557896</v>
      </c>
      <c r="B6976" s="172">
        <v>32615.551807748765</v>
      </c>
      <c r="C6976">
        <f t="shared" si="110"/>
        <v>10</v>
      </c>
      <c r="D6976"/>
    </row>
    <row r="6977" spans="1:4" ht="16" x14ac:dyDescent="0.2">
      <c r="A6977" s="168">
        <v>43024.70833322456</v>
      </c>
      <c r="B6977" s="171">
        <v>33378.300371063204</v>
      </c>
      <c r="C6977">
        <f t="shared" si="110"/>
        <v>10</v>
      </c>
      <c r="D6977"/>
    </row>
    <row r="6978" spans="1:4" ht="16" x14ac:dyDescent="0.2">
      <c r="A6978" s="169">
        <v>43024.749999891224</v>
      </c>
      <c r="B6978" s="172">
        <v>33570.886281873885</v>
      </c>
      <c r="C6978">
        <f t="shared" si="110"/>
        <v>10</v>
      </c>
      <c r="D6978"/>
    </row>
    <row r="6979" spans="1:4" ht="16" x14ac:dyDescent="0.2">
      <c r="A6979" s="168">
        <v>43024.791666557889</v>
      </c>
      <c r="B6979" s="171">
        <v>33507.892101979603</v>
      </c>
      <c r="C6979">
        <f t="shared" si="110"/>
        <v>10</v>
      </c>
      <c r="D6979"/>
    </row>
    <row r="6980" spans="1:4" ht="16" x14ac:dyDescent="0.2">
      <c r="A6980" s="169">
        <v>43024.833333224553</v>
      </c>
      <c r="B6980" s="172">
        <v>33138.412620797331</v>
      </c>
      <c r="C6980">
        <f t="shared" si="110"/>
        <v>10</v>
      </c>
      <c r="D6980"/>
    </row>
    <row r="6981" spans="1:4" ht="16" x14ac:dyDescent="0.2">
      <c r="A6981" s="168">
        <v>43024.874999891217</v>
      </c>
      <c r="B6981" s="171">
        <v>31440.936661610776</v>
      </c>
      <c r="C6981">
        <f t="shared" si="110"/>
        <v>10</v>
      </c>
      <c r="D6981"/>
    </row>
    <row r="6982" spans="1:4" ht="16" x14ac:dyDescent="0.2">
      <c r="A6982" s="169">
        <v>43024.916666557881</v>
      </c>
      <c r="B6982" s="172">
        <v>29328.970213895682</v>
      </c>
      <c r="C6982">
        <f t="shared" si="110"/>
        <v>10</v>
      </c>
      <c r="D6982"/>
    </row>
    <row r="6983" spans="1:4" ht="16" x14ac:dyDescent="0.2">
      <c r="A6983" s="168">
        <v>43024.958333224546</v>
      </c>
      <c r="B6983" s="171">
        <v>26705.104672122656</v>
      </c>
      <c r="C6983">
        <f t="shared" si="110"/>
        <v>10</v>
      </c>
      <c r="D6983"/>
    </row>
    <row r="6984" spans="1:4" ht="16" x14ac:dyDescent="0.2">
      <c r="A6984" s="169">
        <v>43024.99999989121</v>
      </c>
      <c r="B6984" s="172">
        <v>24479.896866751427</v>
      </c>
      <c r="C6984">
        <f t="shared" si="110"/>
        <v>10</v>
      </c>
      <c r="D6984"/>
    </row>
    <row r="6985" spans="1:4" ht="16" x14ac:dyDescent="0.2">
      <c r="A6985" s="168">
        <v>43025.041666557874</v>
      </c>
      <c r="B6985" s="171">
        <v>22955.395079028127</v>
      </c>
      <c r="C6985">
        <f t="shared" si="110"/>
        <v>10</v>
      </c>
      <c r="D6985"/>
    </row>
    <row r="6986" spans="1:4" ht="16" x14ac:dyDescent="0.2">
      <c r="A6986" s="169">
        <v>43025.083333224538</v>
      </c>
      <c r="B6986" s="172">
        <v>22002.456036902135</v>
      </c>
      <c r="C6986">
        <f t="shared" si="110"/>
        <v>10</v>
      </c>
      <c r="D6986"/>
    </row>
    <row r="6987" spans="1:4" ht="16" x14ac:dyDescent="0.2">
      <c r="A6987" s="168">
        <v>43025.124999891203</v>
      </c>
      <c r="B6987" s="171">
        <v>21485.194896923247</v>
      </c>
      <c r="C6987">
        <f t="shared" si="110"/>
        <v>10</v>
      </c>
      <c r="D6987"/>
    </row>
    <row r="6988" spans="1:4" ht="16" x14ac:dyDescent="0.2">
      <c r="A6988" s="169">
        <v>43025.166666557867</v>
      </c>
      <c r="B6988" s="172">
        <v>21220.113912398218</v>
      </c>
      <c r="C6988">
        <f t="shared" si="110"/>
        <v>10</v>
      </c>
      <c r="D6988"/>
    </row>
    <row r="6989" spans="1:4" ht="16" x14ac:dyDescent="0.2">
      <c r="A6989" s="168">
        <v>43025.208333224531</v>
      </c>
      <c r="B6989" s="171">
        <v>21568.787854559498</v>
      </c>
      <c r="C6989">
        <f t="shared" si="110"/>
        <v>10</v>
      </c>
      <c r="D6989"/>
    </row>
    <row r="6990" spans="1:4" ht="16" x14ac:dyDescent="0.2">
      <c r="A6990" s="169">
        <v>43025.249999891195</v>
      </c>
      <c r="B6990" s="172">
        <v>22706.659135251168</v>
      </c>
      <c r="C6990">
        <f t="shared" si="110"/>
        <v>10</v>
      </c>
      <c r="D6990"/>
    </row>
    <row r="6991" spans="1:4" ht="16" x14ac:dyDescent="0.2">
      <c r="A6991" s="168">
        <v>43025.29166655786</v>
      </c>
      <c r="B6991" s="171">
        <v>25108.631007595766</v>
      </c>
      <c r="C6991">
        <f t="shared" si="110"/>
        <v>10</v>
      </c>
      <c r="D6991"/>
    </row>
    <row r="6992" spans="1:4" ht="16" x14ac:dyDescent="0.2">
      <c r="A6992" s="169">
        <v>43025.333333224524</v>
      </c>
      <c r="B6992" s="172">
        <v>26377.305423115631</v>
      </c>
      <c r="C6992">
        <f t="shared" si="110"/>
        <v>10</v>
      </c>
      <c r="D6992"/>
    </row>
    <row r="6993" spans="1:4" ht="16" x14ac:dyDescent="0.2">
      <c r="A6993" s="168">
        <v>43025.374999891188</v>
      </c>
      <c r="B6993" s="171">
        <v>26670.158275578702</v>
      </c>
      <c r="C6993">
        <f t="shared" si="110"/>
        <v>10</v>
      </c>
      <c r="D6993"/>
    </row>
    <row r="6994" spans="1:4" ht="16" x14ac:dyDescent="0.2">
      <c r="A6994" s="169">
        <v>43025.416666557852</v>
      </c>
      <c r="B6994" s="172">
        <v>27201.653228101506</v>
      </c>
      <c r="C6994">
        <f t="shared" si="110"/>
        <v>10</v>
      </c>
      <c r="D6994"/>
    </row>
    <row r="6995" spans="1:4" ht="16" x14ac:dyDescent="0.2">
      <c r="A6995" s="168">
        <v>43025.458333224517</v>
      </c>
      <c r="B6995" s="171">
        <v>27875.191392887424</v>
      </c>
      <c r="C6995">
        <f t="shared" si="110"/>
        <v>10</v>
      </c>
      <c r="D6995"/>
    </row>
    <row r="6996" spans="1:4" ht="16" x14ac:dyDescent="0.2">
      <c r="A6996" s="169">
        <v>43025.499999891181</v>
      </c>
      <c r="B6996" s="172">
        <v>28539.803767885805</v>
      </c>
      <c r="C6996">
        <f t="shared" si="110"/>
        <v>10</v>
      </c>
      <c r="D6996"/>
    </row>
    <row r="6997" spans="1:4" ht="16" x14ac:dyDescent="0.2">
      <c r="A6997" s="168">
        <v>43025.541666557845</v>
      </c>
      <c r="B6997" s="171">
        <v>29379.688588417106</v>
      </c>
      <c r="C6997">
        <f t="shared" si="110"/>
        <v>10</v>
      </c>
      <c r="D6997"/>
    </row>
    <row r="6998" spans="1:4" ht="16" x14ac:dyDescent="0.2">
      <c r="A6998" s="169">
        <v>43025.583333224509</v>
      </c>
      <c r="B6998" s="172">
        <v>30589.897060234307</v>
      </c>
      <c r="C6998">
        <f t="shared" si="110"/>
        <v>10</v>
      </c>
      <c r="D6998"/>
    </row>
    <row r="6999" spans="1:4" ht="16" x14ac:dyDescent="0.2">
      <c r="A6999" s="168">
        <v>43025.624999891174</v>
      </c>
      <c r="B6999" s="171">
        <v>31398.898811329313</v>
      </c>
      <c r="C6999">
        <f t="shared" si="110"/>
        <v>10</v>
      </c>
      <c r="D6999"/>
    </row>
    <row r="7000" spans="1:4" ht="16" x14ac:dyDescent="0.2">
      <c r="A7000" s="169">
        <v>43025.666666557838</v>
      </c>
      <c r="B7000" s="172">
        <v>32187.289023812107</v>
      </c>
      <c r="C7000">
        <f t="shared" si="110"/>
        <v>10</v>
      </c>
      <c r="D7000"/>
    </row>
    <row r="7001" spans="1:4" ht="16" x14ac:dyDescent="0.2">
      <c r="A7001" s="168">
        <v>43025.708333224502</v>
      </c>
      <c r="B7001" s="171">
        <v>32593.140624217442</v>
      </c>
      <c r="C7001">
        <f t="shared" si="110"/>
        <v>10</v>
      </c>
      <c r="D7001"/>
    </row>
    <row r="7002" spans="1:4" ht="16" x14ac:dyDescent="0.2">
      <c r="A7002" s="169">
        <v>43025.749999891166</v>
      </c>
      <c r="B7002" s="172">
        <v>32440.383792801946</v>
      </c>
      <c r="C7002">
        <f t="shared" si="110"/>
        <v>10</v>
      </c>
      <c r="D7002"/>
    </row>
    <row r="7003" spans="1:4" ht="16" x14ac:dyDescent="0.2">
      <c r="A7003" s="168">
        <v>43025.79166655783</v>
      </c>
      <c r="B7003" s="171">
        <v>32506.87708802507</v>
      </c>
      <c r="C7003">
        <f t="shared" si="110"/>
        <v>10</v>
      </c>
      <c r="D7003"/>
    </row>
    <row r="7004" spans="1:4" ht="16" x14ac:dyDescent="0.2">
      <c r="A7004" s="169">
        <v>43025.833333224495</v>
      </c>
      <c r="B7004" s="172">
        <v>32239.919292201026</v>
      </c>
      <c r="C7004">
        <f t="shared" si="110"/>
        <v>10</v>
      </c>
      <c r="D7004"/>
    </row>
    <row r="7005" spans="1:4" ht="16" x14ac:dyDescent="0.2">
      <c r="A7005" s="168">
        <v>43025.874999891159</v>
      </c>
      <c r="B7005" s="171">
        <v>30959.0461183681</v>
      </c>
      <c r="C7005">
        <f t="shared" si="110"/>
        <v>10</v>
      </c>
      <c r="D7005"/>
    </row>
    <row r="7006" spans="1:4" ht="16" x14ac:dyDescent="0.2">
      <c r="A7006" s="169">
        <v>43025.916666557823</v>
      </c>
      <c r="B7006" s="172">
        <v>29092.096321359692</v>
      </c>
      <c r="C7006">
        <f t="shared" si="110"/>
        <v>10</v>
      </c>
      <c r="D7006"/>
    </row>
    <row r="7007" spans="1:4" ht="16" x14ac:dyDescent="0.2">
      <c r="A7007" s="168">
        <v>43025.958333224487</v>
      </c>
      <c r="B7007" s="171">
        <v>26561.371724518503</v>
      </c>
      <c r="C7007">
        <f t="shared" si="110"/>
        <v>10</v>
      </c>
      <c r="D7007"/>
    </row>
    <row r="7008" spans="1:4" ht="16" x14ac:dyDescent="0.2">
      <c r="A7008" s="169">
        <v>43025.999999891152</v>
      </c>
      <c r="B7008" s="172">
        <v>24464.704781005268</v>
      </c>
      <c r="C7008">
        <f t="shared" si="110"/>
        <v>10</v>
      </c>
      <c r="D7008"/>
    </row>
    <row r="7009" spans="1:4" ht="16" x14ac:dyDescent="0.2">
      <c r="A7009" s="168">
        <v>43026.041666557816</v>
      </c>
      <c r="B7009" s="171">
        <v>22925.787220606871</v>
      </c>
      <c r="C7009">
        <f t="shared" si="110"/>
        <v>10</v>
      </c>
      <c r="D7009"/>
    </row>
    <row r="7010" spans="1:4" ht="16" x14ac:dyDescent="0.2">
      <c r="A7010" s="169">
        <v>43026.08333322448</v>
      </c>
      <c r="B7010" s="172">
        <v>21997.353486473054</v>
      </c>
      <c r="C7010">
        <f t="shared" si="110"/>
        <v>10</v>
      </c>
      <c r="D7010"/>
    </row>
    <row r="7011" spans="1:4" ht="16" x14ac:dyDescent="0.2">
      <c r="A7011" s="168">
        <v>43026.124999891144</v>
      </c>
      <c r="B7011" s="171">
        <v>21681.729515758008</v>
      </c>
      <c r="C7011">
        <f t="shared" si="110"/>
        <v>10</v>
      </c>
      <c r="D7011"/>
    </row>
    <row r="7012" spans="1:4" ht="16" x14ac:dyDescent="0.2">
      <c r="A7012" s="169">
        <v>43026.166666557809</v>
      </c>
      <c r="B7012" s="172">
        <v>21462.144802086976</v>
      </c>
      <c r="C7012">
        <f t="shared" si="110"/>
        <v>10</v>
      </c>
      <c r="D7012"/>
    </row>
    <row r="7013" spans="1:4" ht="16" x14ac:dyDescent="0.2">
      <c r="A7013" s="168">
        <v>43026.208333224473</v>
      </c>
      <c r="B7013" s="171">
        <v>21787.131728535467</v>
      </c>
      <c r="C7013">
        <f t="shared" si="110"/>
        <v>10</v>
      </c>
      <c r="D7013"/>
    </row>
    <row r="7014" spans="1:4" ht="16" x14ac:dyDescent="0.2">
      <c r="A7014" s="169">
        <v>43026.249999891137</v>
      </c>
      <c r="B7014" s="172">
        <v>22983.129341271371</v>
      </c>
      <c r="C7014">
        <f t="shared" si="110"/>
        <v>10</v>
      </c>
      <c r="D7014"/>
    </row>
    <row r="7015" spans="1:4" ht="16" x14ac:dyDescent="0.2">
      <c r="A7015" s="168">
        <v>43026.291666557801</v>
      </c>
      <c r="B7015" s="171">
        <v>25330.878575873376</v>
      </c>
      <c r="C7015">
        <f t="shared" si="110"/>
        <v>10</v>
      </c>
      <c r="D7015"/>
    </row>
    <row r="7016" spans="1:4" ht="16" x14ac:dyDescent="0.2">
      <c r="A7016" s="169">
        <v>43026.333333224466</v>
      </c>
      <c r="B7016" s="172">
        <v>26724.081530942512</v>
      </c>
      <c r="C7016">
        <f t="shared" si="110"/>
        <v>10</v>
      </c>
      <c r="D7016"/>
    </row>
    <row r="7017" spans="1:4" ht="16" x14ac:dyDescent="0.2">
      <c r="A7017" s="168">
        <v>43026.37499989113</v>
      </c>
      <c r="B7017" s="171">
        <v>27213.928913327305</v>
      </c>
      <c r="C7017">
        <f t="shared" si="110"/>
        <v>10</v>
      </c>
      <c r="D7017"/>
    </row>
    <row r="7018" spans="1:4" ht="16" x14ac:dyDescent="0.2">
      <c r="A7018" s="169">
        <v>43026.416666557794</v>
      </c>
      <c r="B7018" s="172">
        <v>27531.468551558522</v>
      </c>
      <c r="C7018">
        <f t="shared" si="110"/>
        <v>10</v>
      </c>
      <c r="D7018"/>
    </row>
    <row r="7019" spans="1:4" ht="16" x14ac:dyDescent="0.2">
      <c r="A7019" s="168">
        <v>43026.458333224458</v>
      </c>
      <c r="B7019" s="171">
        <v>27867.966640369654</v>
      </c>
      <c r="C7019">
        <f t="shared" si="110"/>
        <v>10</v>
      </c>
      <c r="D7019"/>
    </row>
    <row r="7020" spans="1:4" ht="16" x14ac:dyDescent="0.2">
      <c r="A7020" s="169">
        <v>43026.499999891123</v>
      </c>
      <c r="B7020" s="172">
        <v>28204.899044407201</v>
      </c>
      <c r="C7020">
        <f t="shared" si="110"/>
        <v>10</v>
      </c>
      <c r="D7020"/>
    </row>
    <row r="7021" spans="1:4" ht="16" x14ac:dyDescent="0.2">
      <c r="A7021" s="168">
        <v>43026.541666557787</v>
      </c>
      <c r="B7021" s="171">
        <v>28704.746553005451</v>
      </c>
      <c r="C7021">
        <f t="shared" si="110"/>
        <v>10</v>
      </c>
      <c r="D7021"/>
    </row>
    <row r="7022" spans="1:4" ht="16" x14ac:dyDescent="0.2">
      <c r="A7022" s="169">
        <v>43026.583333224451</v>
      </c>
      <c r="B7022" s="172">
        <v>29717.402232801698</v>
      </c>
      <c r="C7022">
        <f t="shared" si="110"/>
        <v>10</v>
      </c>
      <c r="D7022"/>
    </row>
    <row r="7023" spans="1:4" ht="16" x14ac:dyDescent="0.2">
      <c r="A7023" s="168">
        <v>43026.624999891115</v>
      </c>
      <c r="B7023" s="171">
        <v>30541.769607268918</v>
      </c>
      <c r="C7023">
        <f t="shared" si="110"/>
        <v>10</v>
      </c>
      <c r="D7023"/>
    </row>
    <row r="7024" spans="1:4" ht="16" x14ac:dyDescent="0.2">
      <c r="A7024" s="169">
        <v>43026.66666655778</v>
      </c>
      <c r="B7024" s="172">
        <v>31169.765868961338</v>
      </c>
      <c r="C7024">
        <f t="shared" si="110"/>
        <v>10</v>
      </c>
      <c r="D7024"/>
    </row>
    <row r="7025" spans="1:4" ht="16" x14ac:dyDescent="0.2">
      <c r="A7025" s="168">
        <v>43026.708333224444</v>
      </c>
      <c r="B7025" s="171">
        <v>31645.311673703036</v>
      </c>
      <c r="C7025">
        <f t="shared" si="110"/>
        <v>10</v>
      </c>
      <c r="D7025"/>
    </row>
    <row r="7026" spans="1:4" ht="16" x14ac:dyDescent="0.2">
      <c r="A7026" s="169">
        <v>43026.749999891108</v>
      </c>
      <c r="B7026" s="172">
        <v>31492.433281503163</v>
      </c>
      <c r="C7026">
        <f t="shared" ref="C7026:C7089" si="111">MONTH(A7026)</f>
        <v>10</v>
      </c>
      <c r="D7026"/>
    </row>
    <row r="7027" spans="1:4" ht="16" x14ac:dyDescent="0.2">
      <c r="A7027" s="168">
        <v>43026.791666557772</v>
      </c>
      <c r="B7027" s="171">
        <v>31850.596315796029</v>
      </c>
      <c r="C7027">
        <f t="shared" si="111"/>
        <v>10</v>
      </c>
      <c r="D7027"/>
    </row>
    <row r="7028" spans="1:4" ht="16" x14ac:dyDescent="0.2">
      <c r="A7028" s="169">
        <v>43026.833333224437</v>
      </c>
      <c r="B7028" s="172">
        <v>31887.807421139729</v>
      </c>
      <c r="C7028">
        <f t="shared" si="111"/>
        <v>10</v>
      </c>
      <c r="D7028"/>
    </row>
    <row r="7029" spans="1:4" ht="16" x14ac:dyDescent="0.2">
      <c r="A7029" s="168">
        <v>43026.874999891101</v>
      </c>
      <c r="B7029" s="171">
        <v>30741.691441094554</v>
      </c>
      <c r="C7029">
        <f t="shared" si="111"/>
        <v>10</v>
      </c>
      <c r="D7029"/>
    </row>
    <row r="7030" spans="1:4" ht="16" x14ac:dyDescent="0.2">
      <c r="A7030" s="169">
        <v>43026.916666557765</v>
      </c>
      <c r="B7030" s="172">
        <v>28920.479497236338</v>
      </c>
      <c r="C7030">
        <f t="shared" si="111"/>
        <v>10</v>
      </c>
      <c r="D7030"/>
    </row>
    <row r="7031" spans="1:4" ht="16" x14ac:dyDescent="0.2">
      <c r="A7031" s="168">
        <v>43026.958333224429</v>
      </c>
      <c r="B7031" s="171">
        <v>26517.546425386641</v>
      </c>
      <c r="C7031">
        <f t="shared" si="111"/>
        <v>10</v>
      </c>
      <c r="D7031"/>
    </row>
    <row r="7032" spans="1:4" ht="16" x14ac:dyDescent="0.2">
      <c r="A7032" s="169">
        <v>43026.999999891093</v>
      </c>
      <c r="B7032" s="172">
        <v>24456.499839639026</v>
      </c>
      <c r="C7032">
        <f t="shared" si="111"/>
        <v>10</v>
      </c>
      <c r="D7032"/>
    </row>
    <row r="7033" spans="1:4" ht="16" x14ac:dyDescent="0.2">
      <c r="A7033" s="168">
        <v>43027.041666557758</v>
      </c>
      <c r="B7033" s="171">
        <v>22873.637629925601</v>
      </c>
      <c r="C7033">
        <f t="shared" si="111"/>
        <v>10</v>
      </c>
      <c r="D7033"/>
    </row>
    <row r="7034" spans="1:4" ht="16" x14ac:dyDescent="0.2">
      <c r="A7034" s="169">
        <v>43027.083333224422</v>
      </c>
      <c r="B7034" s="172">
        <v>21868.710169413345</v>
      </c>
      <c r="C7034">
        <f t="shared" si="111"/>
        <v>10</v>
      </c>
      <c r="D7034"/>
    </row>
    <row r="7035" spans="1:4" ht="16" x14ac:dyDescent="0.2">
      <c r="A7035" s="168">
        <v>43027.124999891086</v>
      </c>
      <c r="B7035" s="171">
        <v>21455.964844783008</v>
      </c>
      <c r="C7035">
        <f t="shared" si="111"/>
        <v>10</v>
      </c>
      <c r="D7035"/>
    </row>
    <row r="7036" spans="1:4" ht="16" x14ac:dyDescent="0.2">
      <c r="A7036" s="169">
        <v>43027.16666655775</v>
      </c>
      <c r="B7036" s="172">
        <v>21262.525997808261</v>
      </c>
      <c r="C7036">
        <f t="shared" si="111"/>
        <v>10</v>
      </c>
      <c r="D7036"/>
    </row>
    <row r="7037" spans="1:4" ht="16" x14ac:dyDescent="0.2">
      <c r="A7037" s="168">
        <v>43027.208333224415</v>
      </c>
      <c r="B7037" s="171">
        <v>21671.065942230496</v>
      </c>
      <c r="C7037">
        <f t="shared" si="111"/>
        <v>10</v>
      </c>
      <c r="D7037"/>
    </row>
    <row r="7038" spans="1:4" ht="16" x14ac:dyDescent="0.2">
      <c r="A7038" s="169">
        <v>43027.249999891079</v>
      </c>
      <c r="B7038" s="172">
        <v>22753.006574184346</v>
      </c>
      <c r="C7038">
        <f t="shared" si="111"/>
        <v>10</v>
      </c>
      <c r="D7038"/>
    </row>
    <row r="7039" spans="1:4" ht="16" x14ac:dyDescent="0.2">
      <c r="A7039" s="168">
        <v>43027.291666557743</v>
      </c>
      <c r="B7039" s="171">
        <v>25179.899166595704</v>
      </c>
      <c r="C7039">
        <f t="shared" si="111"/>
        <v>10</v>
      </c>
      <c r="D7039"/>
    </row>
    <row r="7040" spans="1:4" ht="16" x14ac:dyDescent="0.2">
      <c r="A7040" s="169">
        <v>43027.333333224407</v>
      </c>
      <c r="B7040" s="172">
        <v>26427.69280116247</v>
      </c>
      <c r="C7040">
        <f t="shared" si="111"/>
        <v>10</v>
      </c>
      <c r="D7040"/>
    </row>
    <row r="7041" spans="1:4" ht="16" x14ac:dyDescent="0.2">
      <c r="A7041" s="168">
        <v>43027.374999891072</v>
      </c>
      <c r="B7041" s="171">
        <v>26670.617970408061</v>
      </c>
      <c r="C7041">
        <f t="shared" si="111"/>
        <v>10</v>
      </c>
      <c r="D7041"/>
    </row>
    <row r="7042" spans="1:4" ht="16" x14ac:dyDescent="0.2">
      <c r="A7042" s="169">
        <v>43027.416666557736</v>
      </c>
      <c r="B7042" s="172">
        <v>26977.109460090036</v>
      </c>
      <c r="C7042">
        <f t="shared" si="111"/>
        <v>10</v>
      </c>
      <c r="D7042"/>
    </row>
    <row r="7043" spans="1:4" ht="16" x14ac:dyDescent="0.2">
      <c r="A7043" s="168">
        <v>43027.4583332244</v>
      </c>
      <c r="B7043" s="171">
        <v>27208.226805401584</v>
      </c>
      <c r="C7043">
        <f t="shared" si="111"/>
        <v>10</v>
      </c>
      <c r="D7043"/>
    </row>
    <row r="7044" spans="1:4" ht="16" x14ac:dyDescent="0.2">
      <c r="A7044" s="169">
        <v>43027.499999891064</v>
      </c>
      <c r="B7044" s="172">
        <v>27325.816665984061</v>
      </c>
      <c r="C7044">
        <f t="shared" si="111"/>
        <v>10</v>
      </c>
      <c r="D7044"/>
    </row>
    <row r="7045" spans="1:4" ht="16" x14ac:dyDescent="0.2">
      <c r="A7045" s="168">
        <v>43027.541666557729</v>
      </c>
      <c r="B7045" s="171">
        <v>27533.814543458961</v>
      </c>
      <c r="C7045">
        <f t="shared" si="111"/>
        <v>10</v>
      </c>
      <c r="D7045"/>
    </row>
    <row r="7046" spans="1:4" ht="16" x14ac:dyDescent="0.2">
      <c r="A7046" s="169">
        <v>43027.583333224393</v>
      </c>
      <c r="B7046" s="172">
        <v>27839.350882310628</v>
      </c>
      <c r="C7046">
        <f t="shared" si="111"/>
        <v>10</v>
      </c>
      <c r="D7046"/>
    </row>
    <row r="7047" spans="1:4" ht="16" x14ac:dyDescent="0.2">
      <c r="A7047" s="168">
        <v>43027.624999891057</v>
      </c>
      <c r="B7047" s="171">
        <v>28162.659660173449</v>
      </c>
      <c r="C7047">
        <f t="shared" si="111"/>
        <v>10</v>
      </c>
      <c r="D7047"/>
    </row>
    <row r="7048" spans="1:4" ht="16" x14ac:dyDescent="0.2">
      <c r="A7048" s="169">
        <v>43027.666666557721</v>
      </c>
      <c r="B7048" s="172">
        <v>28392.064178940622</v>
      </c>
      <c r="C7048">
        <f t="shared" si="111"/>
        <v>10</v>
      </c>
      <c r="D7048"/>
    </row>
    <row r="7049" spans="1:4" ht="16" x14ac:dyDescent="0.2">
      <c r="A7049" s="168">
        <v>43027.708333224386</v>
      </c>
      <c r="B7049" s="171">
        <v>28545.359703536538</v>
      </c>
      <c r="C7049">
        <f t="shared" si="111"/>
        <v>10</v>
      </c>
      <c r="D7049"/>
    </row>
    <row r="7050" spans="1:4" ht="16" x14ac:dyDescent="0.2">
      <c r="A7050" s="169">
        <v>43027.74999989105</v>
      </c>
      <c r="B7050" s="172">
        <v>28923.794569561582</v>
      </c>
      <c r="C7050">
        <f t="shared" si="111"/>
        <v>10</v>
      </c>
      <c r="D7050"/>
    </row>
    <row r="7051" spans="1:4" ht="16" x14ac:dyDescent="0.2">
      <c r="A7051" s="168">
        <v>43027.791666557714</v>
      </c>
      <c r="B7051" s="171">
        <v>30087.928009206844</v>
      </c>
      <c r="C7051">
        <f t="shared" si="111"/>
        <v>10</v>
      </c>
      <c r="D7051"/>
    </row>
    <row r="7052" spans="1:4" ht="16" x14ac:dyDescent="0.2">
      <c r="A7052" s="169">
        <v>43027.833333224378</v>
      </c>
      <c r="B7052" s="172">
        <v>30285.430761162315</v>
      </c>
      <c r="C7052">
        <f t="shared" si="111"/>
        <v>10</v>
      </c>
      <c r="D7052"/>
    </row>
    <row r="7053" spans="1:4" ht="16" x14ac:dyDescent="0.2">
      <c r="A7053" s="168">
        <v>43027.874999891043</v>
      </c>
      <c r="B7053" s="171">
        <v>29424.63783494402</v>
      </c>
      <c r="C7053">
        <f t="shared" si="111"/>
        <v>10</v>
      </c>
      <c r="D7053"/>
    </row>
    <row r="7054" spans="1:4" ht="16" x14ac:dyDescent="0.2">
      <c r="A7054" s="169">
        <v>43027.916666557707</v>
      </c>
      <c r="B7054" s="172">
        <v>28064.771819276644</v>
      </c>
      <c r="C7054">
        <f t="shared" si="111"/>
        <v>10</v>
      </c>
      <c r="D7054"/>
    </row>
    <row r="7055" spans="1:4" ht="16" x14ac:dyDescent="0.2">
      <c r="A7055" s="168">
        <v>43027.958333224371</v>
      </c>
      <c r="B7055" s="171">
        <v>25924.817618313118</v>
      </c>
      <c r="C7055">
        <f t="shared" si="111"/>
        <v>10</v>
      </c>
      <c r="D7055"/>
    </row>
    <row r="7056" spans="1:4" ht="16" x14ac:dyDescent="0.2">
      <c r="A7056" s="169">
        <v>43027.999999891035</v>
      </c>
      <c r="B7056" s="172">
        <v>24000.365238388546</v>
      </c>
      <c r="C7056">
        <f t="shared" si="111"/>
        <v>10</v>
      </c>
      <c r="D7056"/>
    </row>
    <row r="7057" spans="1:4" ht="16" x14ac:dyDescent="0.2">
      <c r="A7057" s="168">
        <v>43028.0416665577</v>
      </c>
      <c r="B7057" s="171">
        <v>22598.846946814101</v>
      </c>
      <c r="C7057">
        <f t="shared" si="111"/>
        <v>10</v>
      </c>
      <c r="D7057"/>
    </row>
    <row r="7058" spans="1:4" ht="16" x14ac:dyDescent="0.2">
      <c r="A7058" s="169">
        <v>43028.083333224364</v>
      </c>
      <c r="B7058" s="172">
        <v>21580.690950355398</v>
      </c>
      <c r="C7058">
        <f t="shared" si="111"/>
        <v>10</v>
      </c>
      <c r="D7058"/>
    </row>
    <row r="7059" spans="1:4" ht="16" x14ac:dyDescent="0.2">
      <c r="A7059" s="168">
        <v>43028.124999891028</v>
      </c>
      <c r="B7059" s="171">
        <v>21015.403017012603</v>
      </c>
      <c r="C7059">
        <f t="shared" si="111"/>
        <v>10</v>
      </c>
      <c r="D7059"/>
    </row>
    <row r="7060" spans="1:4" ht="16" x14ac:dyDescent="0.2">
      <c r="A7060" s="169">
        <v>43028.166666557692</v>
      </c>
      <c r="B7060" s="172">
        <v>20785.131048249692</v>
      </c>
      <c r="C7060">
        <f t="shared" si="111"/>
        <v>10</v>
      </c>
      <c r="D7060"/>
    </row>
    <row r="7061" spans="1:4" ht="16" x14ac:dyDescent="0.2">
      <c r="A7061" s="168">
        <v>43028.208333224356</v>
      </c>
      <c r="B7061" s="171">
        <v>21189.033811594571</v>
      </c>
      <c r="C7061">
        <f t="shared" si="111"/>
        <v>10</v>
      </c>
      <c r="D7061"/>
    </row>
    <row r="7062" spans="1:4" ht="16" x14ac:dyDescent="0.2">
      <c r="A7062" s="169">
        <v>43028.249999891021</v>
      </c>
      <c r="B7062" s="172">
        <v>22549.008003461015</v>
      </c>
      <c r="C7062">
        <f t="shared" si="111"/>
        <v>10</v>
      </c>
      <c r="D7062"/>
    </row>
    <row r="7063" spans="1:4" ht="16" x14ac:dyDescent="0.2">
      <c r="A7063" s="168">
        <v>43028.291666557685</v>
      </c>
      <c r="B7063" s="171">
        <v>24924.512569244736</v>
      </c>
      <c r="C7063">
        <f t="shared" si="111"/>
        <v>10</v>
      </c>
      <c r="D7063"/>
    </row>
    <row r="7064" spans="1:4" ht="16" x14ac:dyDescent="0.2">
      <c r="A7064" s="169">
        <v>43028.333333224349</v>
      </c>
      <c r="B7064" s="172">
        <v>26240.244361032572</v>
      </c>
      <c r="C7064">
        <f t="shared" si="111"/>
        <v>10</v>
      </c>
      <c r="D7064"/>
    </row>
    <row r="7065" spans="1:4" ht="16" x14ac:dyDescent="0.2">
      <c r="A7065" s="168">
        <v>43028.374999891013</v>
      </c>
      <c r="B7065" s="171">
        <v>26591.738119929589</v>
      </c>
      <c r="C7065">
        <f t="shared" si="111"/>
        <v>10</v>
      </c>
      <c r="D7065"/>
    </row>
    <row r="7066" spans="1:4" ht="16" x14ac:dyDescent="0.2">
      <c r="A7066" s="169">
        <v>43028.416666557678</v>
      </c>
      <c r="B7066" s="172">
        <v>26785.548256310922</v>
      </c>
      <c r="C7066">
        <f t="shared" si="111"/>
        <v>10</v>
      </c>
      <c r="D7066"/>
    </row>
    <row r="7067" spans="1:4" ht="16" x14ac:dyDescent="0.2">
      <c r="A7067" s="168">
        <v>43028.458333224342</v>
      </c>
      <c r="B7067" s="171">
        <v>26846.617782292888</v>
      </c>
      <c r="C7067">
        <f t="shared" si="111"/>
        <v>10</v>
      </c>
      <c r="D7067"/>
    </row>
    <row r="7068" spans="1:4" ht="16" x14ac:dyDescent="0.2">
      <c r="A7068" s="169">
        <v>43028.499999891006</v>
      </c>
      <c r="B7068" s="172">
        <v>26628.776107338461</v>
      </c>
      <c r="C7068">
        <f t="shared" si="111"/>
        <v>10</v>
      </c>
      <c r="D7068"/>
    </row>
    <row r="7069" spans="1:4" ht="16" x14ac:dyDescent="0.2">
      <c r="A7069" s="168">
        <v>43028.54166655767</v>
      </c>
      <c r="B7069" s="171">
        <v>26215.874912479852</v>
      </c>
      <c r="C7069">
        <f t="shared" si="111"/>
        <v>10</v>
      </c>
      <c r="D7069"/>
    </row>
    <row r="7070" spans="1:4" ht="16" x14ac:dyDescent="0.2">
      <c r="A7070" s="169">
        <v>43028.583333224335</v>
      </c>
      <c r="B7070" s="172">
        <v>26110.762439188409</v>
      </c>
      <c r="C7070">
        <f t="shared" si="111"/>
        <v>10</v>
      </c>
      <c r="D7070"/>
    </row>
    <row r="7071" spans="1:4" ht="16" x14ac:dyDescent="0.2">
      <c r="A7071" s="168">
        <v>43028.624999890999</v>
      </c>
      <c r="B7071" s="171">
        <v>25873.648093057756</v>
      </c>
      <c r="C7071">
        <f t="shared" si="111"/>
        <v>10</v>
      </c>
      <c r="D7071"/>
    </row>
    <row r="7072" spans="1:4" ht="16" x14ac:dyDescent="0.2">
      <c r="A7072" s="169">
        <v>43028.666666557663</v>
      </c>
      <c r="B7072" s="172">
        <v>25827.679199215712</v>
      </c>
      <c r="C7072">
        <f t="shared" si="111"/>
        <v>10</v>
      </c>
      <c r="D7072"/>
    </row>
    <row r="7073" spans="1:4" ht="16" x14ac:dyDescent="0.2">
      <c r="A7073" s="168">
        <v>43028.708333224327</v>
      </c>
      <c r="B7073" s="171">
        <v>26202.247163902448</v>
      </c>
      <c r="C7073">
        <f t="shared" si="111"/>
        <v>10</v>
      </c>
      <c r="D7073"/>
    </row>
    <row r="7074" spans="1:4" ht="16" x14ac:dyDescent="0.2">
      <c r="A7074" s="169">
        <v>43028.749999890992</v>
      </c>
      <c r="B7074" s="172">
        <v>26684.883458685992</v>
      </c>
      <c r="C7074">
        <f t="shared" si="111"/>
        <v>10</v>
      </c>
      <c r="D7074"/>
    </row>
    <row r="7075" spans="1:4" ht="16" x14ac:dyDescent="0.2">
      <c r="A7075" s="168">
        <v>43028.791666557656</v>
      </c>
      <c r="B7075" s="171">
        <v>27948.778473578419</v>
      </c>
      <c r="C7075">
        <f t="shared" si="111"/>
        <v>10</v>
      </c>
      <c r="D7075"/>
    </row>
    <row r="7076" spans="1:4" ht="16" x14ac:dyDescent="0.2">
      <c r="A7076" s="169">
        <v>43028.83333322432</v>
      </c>
      <c r="B7076" s="172">
        <v>28261.939209686723</v>
      </c>
      <c r="C7076">
        <f t="shared" si="111"/>
        <v>10</v>
      </c>
      <c r="D7076"/>
    </row>
    <row r="7077" spans="1:4" ht="16" x14ac:dyDescent="0.2">
      <c r="A7077" s="168">
        <v>43028.874999890984</v>
      </c>
      <c r="B7077" s="171">
        <v>27534.778573802156</v>
      </c>
      <c r="C7077">
        <f t="shared" si="111"/>
        <v>10</v>
      </c>
      <c r="D7077"/>
    </row>
    <row r="7078" spans="1:4" ht="16" x14ac:dyDescent="0.2">
      <c r="A7078" s="169">
        <v>43028.916666557649</v>
      </c>
      <c r="B7078" s="172">
        <v>26524.818383007081</v>
      </c>
      <c r="C7078">
        <f t="shared" si="111"/>
        <v>10</v>
      </c>
      <c r="D7078"/>
    </row>
    <row r="7079" spans="1:4" ht="16" x14ac:dyDescent="0.2">
      <c r="A7079" s="168">
        <v>43028.958333224313</v>
      </c>
      <c r="B7079" s="171">
        <v>24786.673947361418</v>
      </c>
      <c r="C7079">
        <f t="shared" si="111"/>
        <v>10</v>
      </c>
      <c r="D7079"/>
    </row>
    <row r="7080" spans="1:4" ht="16" x14ac:dyDescent="0.2">
      <c r="A7080" s="169">
        <v>43028.999999890977</v>
      </c>
      <c r="B7080" s="172">
        <v>22981.277403062242</v>
      </c>
      <c r="C7080">
        <f t="shared" si="111"/>
        <v>10</v>
      </c>
      <c r="D7080"/>
    </row>
    <row r="7081" spans="1:4" ht="16" x14ac:dyDescent="0.2">
      <c r="A7081" s="168">
        <v>43029.041666557641</v>
      </c>
      <c r="B7081" s="171">
        <v>21676.841240469774</v>
      </c>
      <c r="C7081">
        <f t="shared" si="111"/>
        <v>10</v>
      </c>
      <c r="D7081"/>
    </row>
    <row r="7082" spans="1:4" ht="16" x14ac:dyDescent="0.2">
      <c r="A7082" s="169">
        <v>43029.083333224306</v>
      </c>
      <c r="B7082" s="172">
        <v>20807.159251933463</v>
      </c>
      <c r="C7082">
        <f t="shared" si="111"/>
        <v>10</v>
      </c>
      <c r="D7082"/>
    </row>
    <row r="7083" spans="1:4" ht="16" x14ac:dyDescent="0.2">
      <c r="A7083" s="168">
        <v>43029.12499989097</v>
      </c>
      <c r="B7083" s="171">
        <v>20299.909303878536</v>
      </c>
      <c r="C7083">
        <f t="shared" si="111"/>
        <v>10</v>
      </c>
      <c r="D7083"/>
    </row>
    <row r="7084" spans="1:4" ht="16" x14ac:dyDescent="0.2">
      <c r="A7084" s="169">
        <v>43029.166666557634</v>
      </c>
      <c r="B7084" s="172">
        <v>19962.65348507608</v>
      </c>
      <c r="C7084">
        <f t="shared" si="111"/>
        <v>10</v>
      </c>
      <c r="D7084"/>
    </row>
    <row r="7085" spans="1:4" ht="16" x14ac:dyDescent="0.2">
      <c r="A7085" s="168">
        <v>43029.208333224298</v>
      </c>
      <c r="B7085" s="171">
        <v>20020.142969756755</v>
      </c>
      <c r="C7085">
        <f t="shared" si="111"/>
        <v>10</v>
      </c>
      <c r="D7085"/>
    </row>
    <row r="7086" spans="1:4" ht="16" x14ac:dyDescent="0.2">
      <c r="A7086" s="169">
        <v>43029.249999890962</v>
      </c>
      <c r="B7086" s="172">
        <v>20579.073469992469</v>
      </c>
      <c r="C7086">
        <f t="shared" si="111"/>
        <v>10</v>
      </c>
      <c r="D7086"/>
    </row>
    <row r="7087" spans="1:4" ht="16" x14ac:dyDescent="0.2">
      <c r="A7087" s="168">
        <v>43029.291666557627</v>
      </c>
      <c r="B7087" s="171">
        <v>21518.032482380866</v>
      </c>
      <c r="C7087">
        <f t="shared" si="111"/>
        <v>10</v>
      </c>
      <c r="D7087"/>
    </row>
    <row r="7088" spans="1:4" ht="16" x14ac:dyDescent="0.2">
      <c r="A7088" s="169">
        <v>43029.333333224291</v>
      </c>
      <c r="B7088" s="172">
        <v>21920.04242960428</v>
      </c>
      <c r="C7088">
        <f t="shared" si="111"/>
        <v>10</v>
      </c>
      <c r="D7088"/>
    </row>
    <row r="7089" spans="1:4" ht="16" x14ac:dyDescent="0.2">
      <c r="A7089" s="168">
        <v>43029.374999890955</v>
      </c>
      <c r="B7089" s="171">
        <v>22350.241830015388</v>
      </c>
      <c r="C7089">
        <f t="shared" si="111"/>
        <v>10</v>
      </c>
      <c r="D7089"/>
    </row>
    <row r="7090" spans="1:4" ht="16" x14ac:dyDescent="0.2">
      <c r="A7090" s="169">
        <v>43029.416666557619</v>
      </c>
      <c r="B7090" s="172">
        <v>22397.959484784056</v>
      </c>
      <c r="C7090">
        <f t="shared" ref="C7090:C7153" si="112">MONTH(A7090)</f>
        <v>10</v>
      </c>
      <c r="D7090"/>
    </row>
    <row r="7091" spans="1:4" ht="16" x14ac:dyDescent="0.2">
      <c r="A7091" s="168">
        <v>43029.458333224284</v>
      </c>
      <c r="B7091" s="171">
        <v>22441.947582636451</v>
      </c>
      <c r="C7091">
        <f t="shared" si="112"/>
        <v>10</v>
      </c>
      <c r="D7091"/>
    </row>
    <row r="7092" spans="1:4" ht="16" x14ac:dyDescent="0.2">
      <c r="A7092" s="169">
        <v>43029.499999890948</v>
      </c>
      <c r="B7092" s="172">
        <v>22137.795912103156</v>
      </c>
      <c r="C7092">
        <f t="shared" si="112"/>
        <v>10</v>
      </c>
      <c r="D7092"/>
    </row>
    <row r="7093" spans="1:4" ht="16" x14ac:dyDescent="0.2">
      <c r="A7093" s="168">
        <v>43029.541666557612</v>
      </c>
      <c r="B7093" s="171">
        <v>21991.197237051081</v>
      </c>
      <c r="C7093">
        <f t="shared" si="112"/>
        <v>10</v>
      </c>
      <c r="D7093"/>
    </row>
    <row r="7094" spans="1:4" ht="16" x14ac:dyDescent="0.2">
      <c r="A7094" s="169">
        <v>43029.583333224276</v>
      </c>
      <c r="B7094" s="172">
        <v>21906.574767726484</v>
      </c>
      <c r="C7094">
        <f t="shared" si="112"/>
        <v>10</v>
      </c>
      <c r="D7094"/>
    </row>
    <row r="7095" spans="1:4" ht="16" x14ac:dyDescent="0.2">
      <c r="A7095" s="168">
        <v>43029.624999890941</v>
      </c>
      <c r="B7095" s="171">
        <v>22397.682181233351</v>
      </c>
      <c r="C7095">
        <f t="shared" si="112"/>
        <v>10</v>
      </c>
      <c r="D7095"/>
    </row>
    <row r="7096" spans="1:4" ht="16" x14ac:dyDescent="0.2">
      <c r="A7096" s="169">
        <v>43029.666666557605</v>
      </c>
      <c r="B7096" s="172">
        <v>23125.15384926612</v>
      </c>
      <c r="C7096">
        <f t="shared" si="112"/>
        <v>10</v>
      </c>
      <c r="D7096"/>
    </row>
    <row r="7097" spans="1:4" ht="16" x14ac:dyDescent="0.2">
      <c r="A7097" s="168">
        <v>43029.708333224269</v>
      </c>
      <c r="B7097" s="171">
        <v>24113.797973470664</v>
      </c>
      <c r="C7097">
        <f t="shared" si="112"/>
        <v>10</v>
      </c>
      <c r="D7097"/>
    </row>
    <row r="7098" spans="1:4" ht="16" x14ac:dyDescent="0.2">
      <c r="A7098" s="169">
        <v>43029.749999890933</v>
      </c>
      <c r="B7098" s="172">
        <v>25160.796131680152</v>
      </c>
      <c r="C7098">
        <f t="shared" si="112"/>
        <v>10</v>
      </c>
      <c r="D7098"/>
    </row>
    <row r="7099" spans="1:4" ht="16" x14ac:dyDescent="0.2">
      <c r="A7099" s="168">
        <v>43029.791666557598</v>
      </c>
      <c r="B7099" s="171">
        <v>26590.048251948127</v>
      </c>
      <c r="C7099">
        <f t="shared" si="112"/>
        <v>10</v>
      </c>
      <c r="D7099"/>
    </row>
    <row r="7100" spans="1:4" ht="16" x14ac:dyDescent="0.2">
      <c r="A7100" s="169">
        <v>43029.833333224262</v>
      </c>
      <c r="B7100" s="172">
        <v>26974.487708500823</v>
      </c>
      <c r="C7100">
        <f t="shared" si="112"/>
        <v>10</v>
      </c>
      <c r="D7100"/>
    </row>
    <row r="7101" spans="1:4" ht="16" x14ac:dyDescent="0.2">
      <c r="A7101" s="168">
        <v>43029.874999890926</v>
      </c>
      <c r="B7101" s="171">
        <v>26341.496925292497</v>
      </c>
      <c r="C7101">
        <f t="shared" si="112"/>
        <v>10</v>
      </c>
      <c r="D7101"/>
    </row>
    <row r="7102" spans="1:4" ht="16" x14ac:dyDescent="0.2">
      <c r="A7102" s="169">
        <v>43029.91666655759</v>
      </c>
      <c r="B7102" s="172">
        <v>25324.76146942651</v>
      </c>
      <c r="C7102">
        <f t="shared" si="112"/>
        <v>10</v>
      </c>
      <c r="D7102"/>
    </row>
    <row r="7103" spans="1:4" ht="16" x14ac:dyDescent="0.2">
      <c r="A7103" s="168">
        <v>43029.958333224255</v>
      </c>
      <c r="B7103" s="171">
        <v>23911.759544211684</v>
      </c>
      <c r="C7103">
        <f t="shared" si="112"/>
        <v>10</v>
      </c>
      <c r="D7103"/>
    </row>
    <row r="7104" spans="1:4" ht="16" x14ac:dyDescent="0.2">
      <c r="A7104" s="169">
        <v>43029.999999890919</v>
      </c>
      <c r="B7104" s="172">
        <v>22335.780231176657</v>
      </c>
      <c r="C7104">
        <f t="shared" si="112"/>
        <v>10</v>
      </c>
      <c r="D7104"/>
    </row>
    <row r="7105" spans="1:4" ht="16" x14ac:dyDescent="0.2">
      <c r="A7105" s="168">
        <v>43030.041666557583</v>
      </c>
      <c r="B7105" s="171">
        <v>21093.542906650164</v>
      </c>
      <c r="C7105">
        <f t="shared" si="112"/>
        <v>10</v>
      </c>
      <c r="D7105"/>
    </row>
    <row r="7106" spans="1:4" ht="16" x14ac:dyDescent="0.2">
      <c r="A7106" s="169">
        <v>43030.083333224247</v>
      </c>
      <c r="B7106" s="172">
        <v>20216.328718287819</v>
      </c>
      <c r="C7106">
        <f t="shared" si="112"/>
        <v>10</v>
      </c>
      <c r="D7106"/>
    </row>
    <row r="7107" spans="1:4" ht="16" x14ac:dyDescent="0.2">
      <c r="A7107" s="168">
        <v>43030.124999890912</v>
      </c>
      <c r="B7107" s="171">
        <v>19676.80014001044</v>
      </c>
      <c r="C7107">
        <f t="shared" si="112"/>
        <v>10</v>
      </c>
      <c r="D7107"/>
    </row>
    <row r="7108" spans="1:4" ht="16" x14ac:dyDescent="0.2">
      <c r="A7108" s="169">
        <v>43030.166666557576</v>
      </c>
      <c r="B7108" s="172">
        <v>19359.822299243591</v>
      </c>
      <c r="C7108">
        <f t="shared" si="112"/>
        <v>10</v>
      </c>
      <c r="D7108"/>
    </row>
    <row r="7109" spans="1:4" ht="16" x14ac:dyDescent="0.2">
      <c r="A7109" s="168">
        <v>43030.20833322424</v>
      </c>
      <c r="B7109" s="171">
        <v>19355.658540263583</v>
      </c>
      <c r="C7109">
        <f t="shared" si="112"/>
        <v>10</v>
      </c>
      <c r="D7109"/>
    </row>
    <row r="7110" spans="1:4" ht="16" x14ac:dyDescent="0.2">
      <c r="A7110" s="169">
        <v>43030.249999890904</v>
      </c>
      <c r="B7110" s="172">
        <v>19685.033081611942</v>
      </c>
      <c r="C7110">
        <f t="shared" si="112"/>
        <v>10</v>
      </c>
      <c r="D7110"/>
    </row>
    <row r="7111" spans="1:4" ht="16" x14ac:dyDescent="0.2">
      <c r="A7111" s="168">
        <v>43030.291666557569</v>
      </c>
      <c r="B7111" s="171">
        <v>20223.573755247435</v>
      </c>
      <c r="C7111">
        <f t="shared" si="112"/>
        <v>10</v>
      </c>
      <c r="D7111"/>
    </row>
    <row r="7112" spans="1:4" ht="16" x14ac:dyDescent="0.2">
      <c r="A7112" s="169">
        <v>43030.333333224233</v>
      </c>
      <c r="B7112" s="172">
        <v>20491.458484577546</v>
      </c>
      <c r="C7112">
        <f t="shared" si="112"/>
        <v>10</v>
      </c>
      <c r="D7112"/>
    </row>
    <row r="7113" spans="1:4" ht="16" x14ac:dyDescent="0.2">
      <c r="A7113" s="168">
        <v>43030.374999890897</v>
      </c>
      <c r="B7113" s="171">
        <v>20868.860422824928</v>
      </c>
      <c r="C7113">
        <f t="shared" si="112"/>
        <v>10</v>
      </c>
      <c r="D7113"/>
    </row>
    <row r="7114" spans="1:4" ht="16" x14ac:dyDescent="0.2">
      <c r="A7114" s="169">
        <v>43030.416666557561</v>
      </c>
      <c r="B7114" s="172">
        <v>21140.425085831168</v>
      </c>
      <c r="C7114">
        <f t="shared" si="112"/>
        <v>10</v>
      </c>
      <c r="D7114"/>
    </row>
    <row r="7115" spans="1:4" ht="16" x14ac:dyDescent="0.2">
      <c r="A7115" s="168">
        <v>43030.458333224225</v>
      </c>
      <c r="B7115" s="171">
        <v>21294.217618491657</v>
      </c>
      <c r="C7115">
        <f t="shared" si="112"/>
        <v>10</v>
      </c>
      <c r="D7115"/>
    </row>
    <row r="7116" spans="1:4" ht="16" x14ac:dyDescent="0.2">
      <c r="A7116" s="169">
        <v>43030.49999989089</v>
      </c>
      <c r="B7116" s="172">
        <v>21481.41567289388</v>
      </c>
      <c r="C7116">
        <f t="shared" si="112"/>
        <v>10</v>
      </c>
      <c r="D7116"/>
    </row>
    <row r="7117" spans="1:4" ht="16" x14ac:dyDescent="0.2">
      <c r="A7117" s="168">
        <v>43030.541666557554</v>
      </c>
      <c r="B7117" s="171">
        <v>21720.249853316585</v>
      </c>
      <c r="C7117">
        <f t="shared" si="112"/>
        <v>10</v>
      </c>
      <c r="D7117"/>
    </row>
    <row r="7118" spans="1:4" ht="16" x14ac:dyDescent="0.2">
      <c r="A7118" s="169">
        <v>43030.583333224218</v>
      </c>
      <c r="B7118" s="172">
        <v>22498.824815683398</v>
      </c>
      <c r="C7118">
        <f t="shared" si="112"/>
        <v>10</v>
      </c>
      <c r="D7118"/>
    </row>
    <row r="7119" spans="1:4" ht="16" x14ac:dyDescent="0.2">
      <c r="A7119" s="168">
        <v>43030.624999890882</v>
      </c>
      <c r="B7119" s="171">
        <v>23707.853326883258</v>
      </c>
      <c r="C7119">
        <f t="shared" si="112"/>
        <v>10</v>
      </c>
      <c r="D7119"/>
    </row>
    <row r="7120" spans="1:4" ht="16" x14ac:dyDescent="0.2">
      <c r="A7120" s="169">
        <v>43030.666666557547</v>
      </c>
      <c r="B7120" s="172">
        <v>25112.132931958877</v>
      </c>
      <c r="C7120">
        <f t="shared" si="112"/>
        <v>10</v>
      </c>
      <c r="D7120"/>
    </row>
    <row r="7121" spans="1:4" ht="16" x14ac:dyDescent="0.2">
      <c r="A7121" s="168">
        <v>43030.708333224211</v>
      </c>
      <c r="B7121" s="171">
        <v>26578.010604602165</v>
      </c>
      <c r="C7121">
        <f t="shared" si="112"/>
        <v>10</v>
      </c>
      <c r="D7121"/>
    </row>
    <row r="7122" spans="1:4" ht="16" x14ac:dyDescent="0.2">
      <c r="A7122" s="169">
        <v>43030.749999890875</v>
      </c>
      <c r="B7122" s="172">
        <v>27773.714145309554</v>
      </c>
      <c r="C7122">
        <f t="shared" si="112"/>
        <v>10</v>
      </c>
      <c r="D7122"/>
    </row>
    <row r="7123" spans="1:4" ht="16" x14ac:dyDescent="0.2">
      <c r="A7123" s="168">
        <v>43030.791666557539</v>
      </c>
      <c r="B7123" s="171">
        <v>28930.843012118225</v>
      </c>
      <c r="C7123">
        <f t="shared" si="112"/>
        <v>10</v>
      </c>
      <c r="D7123"/>
    </row>
    <row r="7124" spans="1:4" ht="16" x14ac:dyDescent="0.2">
      <c r="A7124" s="169">
        <v>43030.833333224204</v>
      </c>
      <c r="B7124" s="172">
        <v>29027.798572043659</v>
      </c>
      <c r="C7124">
        <f t="shared" si="112"/>
        <v>10</v>
      </c>
      <c r="D7124"/>
    </row>
    <row r="7125" spans="1:4" ht="16" x14ac:dyDescent="0.2">
      <c r="A7125" s="168">
        <v>43030.874999890868</v>
      </c>
      <c r="B7125" s="171">
        <v>27978.021939254966</v>
      </c>
      <c r="C7125">
        <f t="shared" si="112"/>
        <v>10</v>
      </c>
      <c r="D7125"/>
    </row>
    <row r="7126" spans="1:4" ht="16" x14ac:dyDescent="0.2">
      <c r="A7126" s="169">
        <v>43030.916666557532</v>
      </c>
      <c r="B7126" s="172">
        <v>26472.750211392507</v>
      </c>
      <c r="C7126">
        <f t="shared" si="112"/>
        <v>10</v>
      </c>
      <c r="D7126"/>
    </row>
    <row r="7127" spans="1:4" ht="16" x14ac:dyDescent="0.2">
      <c r="A7127" s="168">
        <v>43030.958333224196</v>
      </c>
      <c r="B7127" s="171">
        <v>24409.321177813759</v>
      </c>
      <c r="C7127">
        <f t="shared" si="112"/>
        <v>10</v>
      </c>
      <c r="D7127"/>
    </row>
    <row r="7128" spans="1:4" ht="16" x14ac:dyDescent="0.2">
      <c r="A7128" s="169">
        <v>43030.999999890861</v>
      </c>
      <c r="B7128" s="172">
        <v>22603.764068059922</v>
      </c>
      <c r="C7128">
        <f t="shared" si="112"/>
        <v>10</v>
      </c>
      <c r="D7128"/>
    </row>
    <row r="7129" spans="1:4" ht="16" x14ac:dyDescent="0.2">
      <c r="A7129" s="168">
        <v>43031.041666557525</v>
      </c>
      <c r="B7129" s="171">
        <v>21433.489316818152</v>
      </c>
      <c r="C7129">
        <f t="shared" si="112"/>
        <v>10</v>
      </c>
      <c r="D7129"/>
    </row>
    <row r="7130" spans="1:4" ht="16" x14ac:dyDescent="0.2">
      <c r="A7130" s="169">
        <v>43031.083333224189</v>
      </c>
      <c r="B7130" s="172">
        <v>20790.522086700683</v>
      </c>
      <c r="C7130">
        <f t="shared" si="112"/>
        <v>10</v>
      </c>
      <c r="D7130"/>
    </row>
    <row r="7131" spans="1:4" ht="16" x14ac:dyDescent="0.2">
      <c r="A7131" s="168">
        <v>43031.124999890853</v>
      </c>
      <c r="B7131" s="171">
        <v>20371.813292691037</v>
      </c>
      <c r="C7131">
        <f t="shared" si="112"/>
        <v>10</v>
      </c>
      <c r="D7131"/>
    </row>
    <row r="7132" spans="1:4" ht="16" x14ac:dyDescent="0.2">
      <c r="A7132" s="169">
        <v>43031.166666557518</v>
      </c>
      <c r="B7132" s="172">
        <v>20254.36496189846</v>
      </c>
      <c r="C7132">
        <f t="shared" si="112"/>
        <v>10</v>
      </c>
      <c r="D7132"/>
    </row>
    <row r="7133" spans="1:4" ht="16" x14ac:dyDescent="0.2">
      <c r="A7133" s="168">
        <v>43031.208333224182</v>
      </c>
      <c r="B7133" s="171">
        <v>20603.83915224576</v>
      </c>
      <c r="C7133">
        <f t="shared" si="112"/>
        <v>10</v>
      </c>
      <c r="D7133"/>
    </row>
    <row r="7134" spans="1:4" ht="16" x14ac:dyDescent="0.2">
      <c r="A7134" s="169">
        <v>43031.249999890846</v>
      </c>
      <c r="B7134" s="172">
        <v>22033.478548445353</v>
      </c>
      <c r="C7134">
        <f t="shared" si="112"/>
        <v>10</v>
      </c>
      <c r="D7134"/>
    </row>
    <row r="7135" spans="1:4" ht="16" x14ac:dyDescent="0.2">
      <c r="A7135" s="168">
        <v>43031.29166655751</v>
      </c>
      <c r="B7135" s="171">
        <v>24635.591466031423</v>
      </c>
      <c r="C7135">
        <f t="shared" si="112"/>
        <v>10</v>
      </c>
      <c r="D7135"/>
    </row>
    <row r="7136" spans="1:4" ht="16" x14ac:dyDescent="0.2">
      <c r="A7136" s="169">
        <v>43031.333333224175</v>
      </c>
      <c r="B7136" s="172">
        <v>26132.004613693804</v>
      </c>
      <c r="C7136">
        <f t="shared" si="112"/>
        <v>10</v>
      </c>
      <c r="D7136"/>
    </row>
    <row r="7137" spans="1:4" ht="16" x14ac:dyDescent="0.2">
      <c r="A7137" s="168">
        <v>43031.374999890839</v>
      </c>
      <c r="B7137" s="171">
        <v>26690.550752460618</v>
      </c>
      <c r="C7137">
        <f t="shared" si="112"/>
        <v>10</v>
      </c>
      <c r="D7137"/>
    </row>
    <row r="7138" spans="1:4" ht="16" x14ac:dyDescent="0.2">
      <c r="A7138" s="169">
        <v>43031.416666557503</v>
      </c>
      <c r="B7138" s="172">
        <v>27383.02319281199</v>
      </c>
      <c r="C7138">
        <f t="shared" si="112"/>
        <v>10</v>
      </c>
      <c r="D7138"/>
    </row>
    <row r="7139" spans="1:4" ht="16" x14ac:dyDescent="0.2">
      <c r="A7139" s="168">
        <v>43031.458333224167</v>
      </c>
      <c r="B7139" s="171">
        <v>28216.697394144048</v>
      </c>
      <c r="C7139">
        <f t="shared" si="112"/>
        <v>10</v>
      </c>
      <c r="D7139"/>
    </row>
    <row r="7140" spans="1:4" ht="16" x14ac:dyDescent="0.2">
      <c r="A7140" s="169">
        <v>43031.499999890832</v>
      </c>
      <c r="B7140" s="172">
        <v>29204.892041597781</v>
      </c>
      <c r="C7140">
        <f t="shared" si="112"/>
        <v>10</v>
      </c>
      <c r="D7140"/>
    </row>
    <row r="7141" spans="1:4" ht="16" x14ac:dyDescent="0.2">
      <c r="A7141" s="168">
        <v>43031.541666557496</v>
      </c>
      <c r="B7141" s="171">
        <v>30400.577156540436</v>
      </c>
      <c r="C7141">
        <f t="shared" si="112"/>
        <v>10</v>
      </c>
      <c r="D7141"/>
    </row>
    <row r="7142" spans="1:4" ht="16" x14ac:dyDescent="0.2">
      <c r="A7142" s="169">
        <v>43031.58333322416</v>
      </c>
      <c r="B7142" s="172">
        <v>32013.589889220431</v>
      </c>
      <c r="C7142">
        <f t="shared" si="112"/>
        <v>10</v>
      </c>
      <c r="D7142"/>
    </row>
    <row r="7143" spans="1:4" ht="16" x14ac:dyDescent="0.2">
      <c r="A7143" s="168">
        <v>43031.624999890824</v>
      </c>
      <c r="B7143" s="171">
        <v>33592.251468124145</v>
      </c>
      <c r="C7143">
        <f t="shared" si="112"/>
        <v>10</v>
      </c>
      <c r="D7143"/>
    </row>
    <row r="7144" spans="1:4" ht="16" x14ac:dyDescent="0.2">
      <c r="A7144" s="169">
        <v>43031.666666557488</v>
      </c>
      <c r="B7144" s="172">
        <v>35196.595452697162</v>
      </c>
      <c r="C7144">
        <f t="shared" si="112"/>
        <v>10</v>
      </c>
      <c r="D7144"/>
    </row>
    <row r="7145" spans="1:4" ht="16" x14ac:dyDescent="0.2">
      <c r="A7145" s="168">
        <v>43031.708333224153</v>
      </c>
      <c r="B7145" s="171">
        <v>36090.529813182489</v>
      </c>
      <c r="C7145">
        <f t="shared" si="112"/>
        <v>10</v>
      </c>
      <c r="D7145"/>
    </row>
    <row r="7146" spans="1:4" ht="16" x14ac:dyDescent="0.2">
      <c r="A7146" s="169">
        <v>43031.749999890817</v>
      </c>
      <c r="B7146" s="172">
        <v>36229.180022405322</v>
      </c>
      <c r="C7146">
        <f t="shared" si="112"/>
        <v>10</v>
      </c>
      <c r="D7146"/>
    </row>
    <row r="7147" spans="1:4" ht="16" x14ac:dyDescent="0.2">
      <c r="A7147" s="168">
        <v>43031.791666557481</v>
      </c>
      <c r="B7147" s="171">
        <v>36189.806025267077</v>
      </c>
      <c r="C7147">
        <f t="shared" si="112"/>
        <v>10</v>
      </c>
      <c r="D7147"/>
    </row>
    <row r="7148" spans="1:4" ht="16" x14ac:dyDescent="0.2">
      <c r="A7148" s="169">
        <v>43031.833333224145</v>
      </c>
      <c r="B7148" s="172">
        <v>35572.807008490046</v>
      </c>
      <c r="C7148">
        <f t="shared" si="112"/>
        <v>10</v>
      </c>
      <c r="D7148"/>
    </row>
    <row r="7149" spans="1:4" ht="16" x14ac:dyDescent="0.2">
      <c r="A7149" s="168">
        <v>43031.87499989081</v>
      </c>
      <c r="B7149" s="171">
        <v>33732.92848381048</v>
      </c>
      <c r="C7149">
        <f t="shared" si="112"/>
        <v>10</v>
      </c>
      <c r="D7149"/>
    </row>
    <row r="7150" spans="1:4" ht="16" x14ac:dyDescent="0.2">
      <c r="A7150" s="169">
        <v>43031.916666557474</v>
      </c>
      <c r="B7150" s="172">
        <v>31490.342661884228</v>
      </c>
      <c r="C7150">
        <f t="shared" si="112"/>
        <v>10</v>
      </c>
      <c r="D7150"/>
    </row>
    <row r="7151" spans="1:4" ht="16" x14ac:dyDescent="0.2">
      <c r="A7151" s="168">
        <v>43031.958333224138</v>
      </c>
      <c r="B7151" s="171">
        <v>28600.939556720405</v>
      </c>
      <c r="C7151">
        <f t="shared" si="112"/>
        <v>10</v>
      </c>
      <c r="D7151"/>
    </row>
    <row r="7152" spans="1:4" ht="16" x14ac:dyDescent="0.2">
      <c r="A7152" s="169">
        <v>43031.999999890802</v>
      </c>
      <c r="B7152" s="172">
        <v>26105.376376833065</v>
      </c>
      <c r="C7152">
        <f t="shared" si="112"/>
        <v>10</v>
      </c>
      <c r="D7152"/>
    </row>
    <row r="7153" spans="1:4" ht="16" x14ac:dyDescent="0.2">
      <c r="A7153" s="168">
        <v>43032.041666557467</v>
      </c>
      <c r="B7153" s="171">
        <v>24379.639196569209</v>
      </c>
      <c r="C7153">
        <f t="shared" si="112"/>
        <v>10</v>
      </c>
      <c r="D7153"/>
    </row>
    <row r="7154" spans="1:4" ht="16" x14ac:dyDescent="0.2">
      <c r="A7154" s="169">
        <v>43032.083333224131</v>
      </c>
      <c r="B7154" s="172">
        <v>23226.416500161373</v>
      </c>
      <c r="C7154">
        <f t="shared" ref="C7154:C7217" si="113">MONTH(A7154)</f>
        <v>10</v>
      </c>
      <c r="D7154"/>
    </row>
    <row r="7155" spans="1:4" ht="16" x14ac:dyDescent="0.2">
      <c r="A7155" s="168">
        <v>43032.124999890795</v>
      </c>
      <c r="B7155" s="171">
        <v>22664.098748042259</v>
      </c>
      <c r="C7155">
        <f t="shared" si="113"/>
        <v>10</v>
      </c>
      <c r="D7155"/>
    </row>
    <row r="7156" spans="1:4" ht="16" x14ac:dyDescent="0.2">
      <c r="A7156" s="169">
        <v>43032.166666557459</v>
      </c>
      <c r="B7156" s="172">
        <v>22530.829821860956</v>
      </c>
      <c r="C7156">
        <f t="shared" si="113"/>
        <v>10</v>
      </c>
      <c r="D7156"/>
    </row>
    <row r="7157" spans="1:4" ht="16" x14ac:dyDescent="0.2">
      <c r="A7157" s="168">
        <v>43032.208333224124</v>
      </c>
      <c r="B7157" s="171">
        <v>22950.401411045896</v>
      </c>
      <c r="C7157">
        <f t="shared" si="113"/>
        <v>10</v>
      </c>
      <c r="D7157"/>
    </row>
    <row r="7158" spans="1:4" ht="16" x14ac:dyDescent="0.2">
      <c r="A7158" s="169">
        <v>43032.249999890788</v>
      </c>
      <c r="B7158" s="172">
        <v>24189.488516880752</v>
      </c>
      <c r="C7158">
        <f t="shared" si="113"/>
        <v>10</v>
      </c>
      <c r="D7158"/>
    </row>
    <row r="7159" spans="1:4" ht="16" x14ac:dyDescent="0.2">
      <c r="A7159" s="168">
        <v>43032.291666557452</v>
      </c>
      <c r="B7159" s="171">
        <v>26836.178208145848</v>
      </c>
      <c r="C7159">
        <f t="shared" si="113"/>
        <v>10</v>
      </c>
      <c r="D7159"/>
    </row>
    <row r="7160" spans="1:4" ht="16" x14ac:dyDescent="0.2">
      <c r="A7160" s="169">
        <v>43032.333333224116</v>
      </c>
      <c r="B7160" s="172">
        <v>28191.426134308669</v>
      </c>
      <c r="C7160">
        <f t="shared" si="113"/>
        <v>10</v>
      </c>
      <c r="D7160"/>
    </row>
    <row r="7161" spans="1:4" ht="16" x14ac:dyDescent="0.2">
      <c r="A7161" s="168">
        <v>43032.374999890781</v>
      </c>
      <c r="B7161" s="171">
        <v>28970.078083849632</v>
      </c>
      <c r="C7161">
        <f t="shared" si="113"/>
        <v>10</v>
      </c>
      <c r="D7161"/>
    </row>
    <row r="7162" spans="1:4" ht="16" x14ac:dyDescent="0.2">
      <c r="A7162" s="169">
        <v>43032.416666557445</v>
      </c>
      <c r="B7162" s="172">
        <v>29997.647747850129</v>
      </c>
      <c r="C7162">
        <f t="shared" si="113"/>
        <v>10</v>
      </c>
      <c r="D7162"/>
    </row>
    <row r="7163" spans="1:4" ht="16" x14ac:dyDescent="0.2">
      <c r="A7163" s="168">
        <v>43032.458333224109</v>
      </c>
      <c r="B7163" s="171">
        <v>31258.108128330921</v>
      </c>
      <c r="C7163">
        <f t="shared" si="113"/>
        <v>10</v>
      </c>
      <c r="D7163"/>
    </row>
    <row r="7164" spans="1:4" ht="16" x14ac:dyDescent="0.2">
      <c r="A7164" s="169">
        <v>43032.499999890773</v>
      </c>
      <c r="B7164" s="172">
        <v>32511.226655301649</v>
      </c>
      <c r="C7164">
        <f t="shared" si="113"/>
        <v>10</v>
      </c>
      <c r="D7164"/>
    </row>
    <row r="7165" spans="1:4" ht="16" x14ac:dyDescent="0.2">
      <c r="A7165" s="168">
        <v>43032.541666557438</v>
      </c>
      <c r="B7165" s="171">
        <v>33893.640626977431</v>
      </c>
      <c r="C7165">
        <f t="shared" si="113"/>
        <v>10</v>
      </c>
      <c r="D7165"/>
    </row>
    <row r="7166" spans="1:4" ht="16" x14ac:dyDescent="0.2">
      <c r="A7166" s="169">
        <v>43032.583333224102</v>
      </c>
      <c r="B7166" s="172">
        <v>35633.570782737785</v>
      </c>
      <c r="C7166">
        <f t="shared" si="113"/>
        <v>10</v>
      </c>
      <c r="D7166"/>
    </row>
    <row r="7167" spans="1:4" ht="16" x14ac:dyDescent="0.2">
      <c r="A7167" s="168">
        <v>43032.624999890766</v>
      </c>
      <c r="B7167" s="171">
        <v>37259.857090220932</v>
      </c>
      <c r="C7167">
        <f t="shared" si="113"/>
        <v>10</v>
      </c>
      <c r="D7167"/>
    </row>
    <row r="7168" spans="1:4" ht="16" x14ac:dyDescent="0.2">
      <c r="A7168" s="169">
        <v>43032.66666655743</v>
      </c>
      <c r="B7168" s="172">
        <v>38441.149645017038</v>
      </c>
      <c r="C7168">
        <f t="shared" si="113"/>
        <v>10</v>
      </c>
      <c r="D7168"/>
    </row>
    <row r="7169" spans="1:4" ht="16" x14ac:dyDescent="0.2">
      <c r="A7169" s="168">
        <v>43032.708333224095</v>
      </c>
      <c r="B7169" s="171">
        <v>39247.321617696616</v>
      </c>
      <c r="C7169">
        <f t="shared" si="113"/>
        <v>10</v>
      </c>
      <c r="D7169"/>
    </row>
    <row r="7170" spans="1:4" ht="16" x14ac:dyDescent="0.2">
      <c r="A7170" s="169">
        <v>43032.749999890759</v>
      </c>
      <c r="B7170" s="172">
        <v>39119.719236922065</v>
      </c>
      <c r="C7170">
        <f t="shared" si="113"/>
        <v>10</v>
      </c>
      <c r="D7170"/>
    </row>
    <row r="7171" spans="1:4" ht="16" x14ac:dyDescent="0.2">
      <c r="A7171" s="168">
        <v>43032.791666557423</v>
      </c>
      <c r="B7171" s="171">
        <v>38746.232380524743</v>
      </c>
      <c r="C7171">
        <f t="shared" si="113"/>
        <v>10</v>
      </c>
      <c r="D7171"/>
    </row>
    <row r="7172" spans="1:4" ht="16" x14ac:dyDescent="0.2">
      <c r="A7172" s="169">
        <v>43032.833333224087</v>
      </c>
      <c r="B7172" s="172">
        <v>37759.509158914421</v>
      </c>
      <c r="C7172">
        <f t="shared" si="113"/>
        <v>10</v>
      </c>
      <c r="D7172"/>
    </row>
    <row r="7173" spans="1:4" ht="16" x14ac:dyDescent="0.2">
      <c r="A7173" s="168">
        <v>43032.874999890751</v>
      </c>
      <c r="B7173" s="171">
        <v>35723.574920345542</v>
      </c>
      <c r="C7173">
        <f t="shared" si="113"/>
        <v>10</v>
      </c>
      <c r="D7173"/>
    </row>
    <row r="7174" spans="1:4" ht="16" x14ac:dyDescent="0.2">
      <c r="A7174" s="169">
        <v>43032.916666557416</v>
      </c>
      <c r="B7174" s="172">
        <v>33270.561705258529</v>
      </c>
      <c r="C7174">
        <f t="shared" si="113"/>
        <v>10</v>
      </c>
      <c r="D7174"/>
    </row>
    <row r="7175" spans="1:4" ht="16" x14ac:dyDescent="0.2">
      <c r="A7175" s="168">
        <v>43032.95833322408</v>
      </c>
      <c r="B7175" s="171">
        <v>30061.862189877538</v>
      </c>
      <c r="C7175">
        <f t="shared" si="113"/>
        <v>10</v>
      </c>
      <c r="D7175"/>
    </row>
    <row r="7176" spans="1:4" ht="16" x14ac:dyDescent="0.2">
      <c r="A7176" s="169">
        <v>43032.999999890744</v>
      </c>
      <c r="B7176" s="172">
        <v>27464.272656289602</v>
      </c>
      <c r="C7176">
        <f t="shared" si="113"/>
        <v>10</v>
      </c>
      <c r="D7176"/>
    </row>
    <row r="7177" spans="1:4" ht="16" x14ac:dyDescent="0.2">
      <c r="A7177" s="168">
        <v>43033.041666557408</v>
      </c>
      <c r="B7177" s="171">
        <v>25489.090725450194</v>
      </c>
      <c r="C7177">
        <f t="shared" si="113"/>
        <v>10</v>
      </c>
      <c r="D7177"/>
    </row>
    <row r="7178" spans="1:4" ht="16" x14ac:dyDescent="0.2">
      <c r="A7178" s="169">
        <v>43033.083333224073</v>
      </c>
      <c r="B7178" s="172">
        <v>24135.883328390104</v>
      </c>
      <c r="C7178">
        <f t="shared" si="113"/>
        <v>10</v>
      </c>
      <c r="D7178"/>
    </row>
    <row r="7179" spans="1:4" ht="16" x14ac:dyDescent="0.2">
      <c r="A7179" s="168">
        <v>43033.124999890737</v>
      </c>
      <c r="B7179" s="171">
        <v>23396.793268777961</v>
      </c>
      <c r="C7179">
        <f t="shared" si="113"/>
        <v>10</v>
      </c>
      <c r="D7179"/>
    </row>
    <row r="7180" spans="1:4" ht="16" x14ac:dyDescent="0.2">
      <c r="A7180" s="169">
        <v>43033.166666557401</v>
      </c>
      <c r="B7180" s="172">
        <v>22896.456110712472</v>
      </c>
      <c r="C7180">
        <f t="shared" si="113"/>
        <v>10</v>
      </c>
      <c r="D7180"/>
    </row>
    <row r="7181" spans="1:4" ht="16" x14ac:dyDescent="0.2">
      <c r="A7181" s="168">
        <v>43033.208333224065</v>
      </c>
      <c r="B7181" s="171">
        <v>23088.0702025969</v>
      </c>
      <c r="C7181">
        <f t="shared" si="113"/>
        <v>10</v>
      </c>
      <c r="D7181"/>
    </row>
    <row r="7182" spans="1:4" ht="16" x14ac:dyDescent="0.2">
      <c r="A7182" s="169">
        <v>43033.24999989073</v>
      </c>
      <c r="B7182" s="172">
        <v>24115.026128835365</v>
      </c>
      <c r="C7182">
        <f t="shared" si="113"/>
        <v>10</v>
      </c>
      <c r="D7182"/>
    </row>
    <row r="7183" spans="1:4" ht="16" x14ac:dyDescent="0.2">
      <c r="A7183" s="168">
        <v>43033.291666557394</v>
      </c>
      <c r="B7183" s="171">
        <v>26475.811900438839</v>
      </c>
      <c r="C7183">
        <f t="shared" si="113"/>
        <v>10</v>
      </c>
      <c r="D7183"/>
    </row>
    <row r="7184" spans="1:4" ht="16" x14ac:dyDescent="0.2">
      <c r="A7184" s="169">
        <v>43033.333333224058</v>
      </c>
      <c r="B7184" s="172">
        <v>27702.746899925944</v>
      </c>
      <c r="C7184">
        <f t="shared" si="113"/>
        <v>10</v>
      </c>
      <c r="D7184"/>
    </row>
    <row r="7185" spans="1:4" ht="16" x14ac:dyDescent="0.2">
      <c r="A7185" s="168">
        <v>43033.374999890722</v>
      </c>
      <c r="B7185" s="171">
        <v>28176.789713742379</v>
      </c>
      <c r="C7185">
        <f t="shared" si="113"/>
        <v>10</v>
      </c>
      <c r="D7185"/>
    </row>
    <row r="7186" spans="1:4" ht="16" x14ac:dyDescent="0.2">
      <c r="A7186" s="169">
        <v>43033.416666557387</v>
      </c>
      <c r="B7186" s="172">
        <v>29011.756013442144</v>
      </c>
      <c r="C7186">
        <f t="shared" si="113"/>
        <v>10</v>
      </c>
      <c r="D7186"/>
    </row>
    <row r="7187" spans="1:4" ht="16" x14ac:dyDescent="0.2">
      <c r="A7187" s="168">
        <v>43033.458333224051</v>
      </c>
      <c r="B7187" s="171">
        <v>30152.193099199103</v>
      </c>
      <c r="C7187">
        <f t="shared" si="113"/>
        <v>10</v>
      </c>
      <c r="D7187"/>
    </row>
    <row r="7188" spans="1:4" ht="16" x14ac:dyDescent="0.2">
      <c r="A7188" s="169">
        <v>43033.499999890715</v>
      </c>
      <c r="B7188" s="172">
        <v>31468.224704715187</v>
      </c>
      <c r="C7188">
        <f t="shared" si="113"/>
        <v>10</v>
      </c>
      <c r="D7188"/>
    </row>
    <row r="7189" spans="1:4" ht="16" x14ac:dyDescent="0.2">
      <c r="A7189" s="168">
        <v>43033.541666557379</v>
      </c>
      <c r="B7189" s="171">
        <v>32868.645423194401</v>
      </c>
      <c r="C7189">
        <f t="shared" si="113"/>
        <v>10</v>
      </c>
      <c r="D7189"/>
    </row>
    <row r="7190" spans="1:4" ht="16" x14ac:dyDescent="0.2">
      <c r="A7190" s="169">
        <v>43033.583333224044</v>
      </c>
      <c r="B7190" s="172">
        <v>34743.456637262323</v>
      </c>
      <c r="C7190">
        <f t="shared" si="113"/>
        <v>10</v>
      </c>
      <c r="D7190"/>
    </row>
    <row r="7191" spans="1:4" ht="16" x14ac:dyDescent="0.2">
      <c r="A7191" s="168">
        <v>43033.624999890708</v>
      </c>
      <c r="B7191" s="171">
        <v>36254.645192679462</v>
      </c>
      <c r="C7191">
        <f t="shared" si="113"/>
        <v>10</v>
      </c>
      <c r="D7191"/>
    </row>
    <row r="7192" spans="1:4" ht="16" x14ac:dyDescent="0.2">
      <c r="A7192" s="169">
        <v>43033.666666557372</v>
      </c>
      <c r="B7192" s="172">
        <v>37557.769580839376</v>
      </c>
      <c r="C7192">
        <f t="shared" si="113"/>
        <v>10</v>
      </c>
      <c r="D7192"/>
    </row>
    <row r="7193" spans="1:4" ht="16" x14ac:dyDescent="0.2">
      <c r="A7193" s="168">
        <v>43033.708333224036</v>
      </c>
      <c r="B7193" s="171">
        <v>38230.354572355813</v>
      </c>
      <c r="C7193">
        <f t="shared" si="113"/>
        <v>10</v>
      </c>
      <c r="D7193"/>
    </row>
    <row r="7194" spans="1:4" ht="16" x14ac:dyDescent="0.2">
      <c r="A7194" s="169">
        <v>43033.749999890701</v>
      </c>
      <c r="B7194" s="172">
        <v>37697.707482178543</v>
      </c>
      <c r="C7194">
        <f t="shared" si="113"/>
        <v>10</v>
      </c>
      <c r="D7194"/>
    </row>
    <row r="7195" spans="1:4" ht="16" x14ac:dyDescent="0.2">
      <c r="A7195" s="168">
        <v>43033.791666557365</v>
      </c>
      <c r="B7195" s="171">
        <v>37113.288828410739</v>
      </c>
      <c r="C7195">
        <f t="shared" si="113"/>
        <v>10</v>
      </c>
      <c r="D7195"/>
    </row>
    <row r="7196" spans="1:4" ht="16" x14ac:dyDescent="0.2">
      <c r="A7196" s="169">
        <v>43033.833333224029</v>
      </c>
      <c r="B7196" s="172">
        <v>35997.034894891796</v>
      </c>
      <c r="C7196">
        <f t="shared" si="113"/>
        <v>10</v>
      </c>
      <c r="D7196"/>
    </row>
    <row r="7197" spans="1:4" ht="16" x14ac:dyDescent="0.2">
      <c r="A7197" s="168">
        <v>43033.874999890693</v>
      </c>
      <c r="B7197" s="171">
        <v>33897.827877411975</v>
      </c>
      <c r="C7197">
        <f t="shared" si="113"/>
        <v>10</v>
      </c>
      <c r="D7197"/>
    </row>
    <row r="7198" spans="1:4" ht="16" x14ac:dyDescent="0.2">
      <c r="A7198" s="169">
        <v>43033.916666557358</v>
      </c>
      <c r="B7198" s="172">
        <v>31513.798742922445</v>
      </c>
      <c r="C7198">
        <f t="shared" si="113"/>
        <v>10</v>
      </c>
      <c r="D7198"/>
    </row>
    <row r="7199" spans="1:4" ht="16" x14ac:dyDescent="0.2">
      <c r="A7199" s="168">
        <v>43033.958333224022</v>
      </c>
      <c r="B7199" s="171">
        <v>28526.485375737979</v>
      </c>
      <c r="C7199">
        <f t="shared" si="113"/>
        <v>10</v>
      </c>
      <c r="D7199"/>
    </row>
    <row r="7200" spans="1:4" ht="16" x14ac:dyDescent="0.2">
      <c r="A7200" s="169">
        <v>43033.999999890686</v>
      </c>
      <c r="B7200" s="172">
        <v>25958.927793283405</v>
      </c>
      <c r="C7200">
        <f t="shared" si="113"/>
        <v>10</v>
      </c>
      <c r="D7200"/>
    </row>
    <row r="7201" spans="1:4" ht="16" x14ac:dyDescent="0.2">
      <c r="A7201" s="168">
        <v>43034.04166655735</v>
      </c>
      <c r="B7201" s="171">
        <v>23994.273434007962</v>
      </c>
      <c r="C7201">
        <f t="shared" si="113"/>
        <v>10</v>
      </c>
      <c r="D7201"/>
    </row>
    <row r="7202" spans="1:4" ht="16" x14ac:dyDescent="0.2">
      <c r="A7202" s="169">
        <v>43034.083333224014</v>
      </c>
      <c r="B7202" s="172">
        <v>22799.997390499819</v>
      </c>
      <c r="C7202">
        <f t="shared" si="113"/>
        <v>10</v>
      </c>
      <c r="D7202"/>
    </row>
    <row r="7203" spans="1:4" ht="16" x14ac:dyDescent="0.2">
      <c r="A7203" s="168">
        <v>43034.124999890679</v>
      </c>
      <c r="B7203" s="171">
        <v>21991.031550658139</v>
      </c>
      <c r="C7203">
        <f t="shared" si="113"/>
        <v>10</v>
      </c>
      <c r="D7203"/>
    </row>
    <row r="7204" spans="1:4" ht="16" x14ac:dyDescent="0.2">
      <c r="A7204" s="169">
        <v>43034.166666557343</v>
      </c>
      <c r="B7204" s="172">
        <v>21600.123613996217</v>
      </c>
      <c r="C7204">
        <f t="shared" si="113"/>
        <v>10</v>
      </c>
      <c r="D7204"/>
    </row>
    <row r="7205" spans="1:4" ht="16" x14ac:dyDescent="0.2">
      <c r="A7205" s="168">
        <v>43034.208333224007</v>
      </c>
      <c r="B7205" s="171">
        <v>21863.105937370063</v>
      </c>
      <c r="C7205">
        <f t="shared" si="113"/>
        <v>10</v>
      </c>
      <c r="D7205"/>
    </row>
    <row r="7206" spans="1:4" ht="16" x14ac:dyDescent="0.2">
      <c r="A7206" s="169">
        <v>43034.249999890671</v>
      </c>
      <c r="B7206" s="172">
        <v>23002.780962715296</v>
      </c>
      <c r="C7206">
        <f t="shared" si="113"/>
        <v>10</v>
      </c>
      <c r="D7206"/>
    </row>
    <row r="7207" spans="1:4" ht="16" x14ac:dyDescent="0.2">
      <c r="A7207" s="168">
        <v>43034.291666557336</v>
      </c>
      <c r="B7207" s="171">
        <v>25371.315417492555</v>
      </c>
      <c r="C7207">
        <f t="shared" si="113"/>
        <v>10</v>
      </c>
      <c r="D7207"/>
    </row>
    <row r="7208" spans="1:4" ht="16" x14ac:dyDescent="0.2">
      <c r="A7208" s="169">
        <v>43034.333333224</v>
      </c>
      <c r="B7208" s="172">
        <v>26600.099826478981</v>
      </c>
      <c r="C7208">
        <f t="shared" si="113"/>
        <v>10</v>
      </c>
      <c r="D7208"/>
    </row>
    <row r="7209" spans="1:4" ht="16" x14ac:dyDescent="0.2">
      <c r="A7209" s="168">
        <v>43034.374999890664</v>
      </c>
      <c r="B7209" s="171">
        <v>27053.833352131158</v>
      </c>
      <c r="C7209">
        <f t="shared" si="113"/>
        <v>10</v>
      </c>
      <c r="D7209"/>
    </row>
    <row r="7210" spans="1:4" ht="16" x14ac:dyDescent="0.2">
      <c r="A7210" s="169">
        <v>43034.416666557328</v>
      </c>
      <c r="B7210" s="172">
        <v>27649.285148979765</v>
      </c>
      <c r="C7210">
        <f t="shared" si="113"/>
        <v>10</v>
      </c>
      <c r="D7210"/>
    </row>
    <row r="7211" spans="1:4" ht="16" x14ac:dyDescent="0.2">
      <c r="A7211" s="168">
        <v>43034.458333223993</v>
      </c>
      <c r="B7211" s="171">
        <v>28356.683734987553</v>
      </c>
      <c r="C7211">
        <f t="shared" si="113"/>
        <v>10</v>
      </c>
      <c r="D7211"/>
    </row>
    <row r="7212" spans="1:4" ht="16" x14ac:dyDescent="0.2">
      <c r="A7212" s="169">
        <v>43034.499999890657</v>
      </c>
      <c r="B7212" s="172">
        <v>29162.953266567249</v>
      </c>
      <c r="C7212">
        <f t="shared" si="113"/>
        <v>10</v>
      </c>
      <c r="D7212"/>
    </row>
    <row r="7213" spans="1:4" ht="16" x14ac:dyDescent="0.2">
      <c r="A7213" s="168">
        <v>43034.541666557321</v>
      </c>
      <c r="B7213" s="171">
        <v>30035.642413990747</v>
      </c>
      <c r="C7213">
        <f t="shared" si="113"/>
        <v>10</v>
      </c>
      <c r="D7213"/>
    </row>
    <row r="7214" spans="1:4" ht="16" x14ac:dyDescent="0.2">
      <c r="A7214" s="169">
        <v>43034.583333223985</v>
      </c>
      <c r="B7214" s="172">
        <v>31559.007678226753</v>
      </c>
      <c r="C7214">
        <f t="shared" si="113"/>
        <v>10</v>
      </c>
      <c r="D7214"/>
    </row>
    <row r="7215" spans="1:4" ht="16" x14ac:dyDescent="0.2">
      <c r="A7215" s="168">
        <v>43034.62499989065</v>
      </c>
      <c r="B7215" s="171">
        <v>32908.100220634413</v>
      </c>
      <c r="C7215">
        <f t="shared" si="113"/>
        <v>10</v>
      </c>
      <c r="D7215"/>
    </row>
    <row r="7216" spans="1:4" ht="16" x14ac:dyDescent="0.2">
      <c r="A7216" s="169">
        <v>43034.666666557314</v>
      </c>
      <c r="B7216" s="172">
        <v>34188.985907392635</v>
      </c>
      <c r="C7216">
        <f t="shared" si="113"/>
        <v>10</v>
      </c>
      <c r="D7216"/>
    </row>
    <row r="7217" spans="1:4" ht="16" x14ac:dyDescent="0.2">
      <c r="A7217" s="168">
        <v>43034.708333223978</v>
      </c>
      <c r="B7217" s="171">
        <v>34922.834453525989</v>
      </c>
      <c r="C7217">
        <f t="shared" si="113"/>
        <v>10</v>
      </c>
      <c r="D7217"/>
    </row>
    <row r="7218" spans="1:4" ht="16" x14ac:dyDescent="0.2">
      <c r="A7218" s="169">
        <v>43034.749999890642</v>
      </c>
      <c r="B7218" s="172">
        <v>34552.844060460593</v>
      </c>
      <c r="C7218">
        <f t="shared" ref="C7218:C7281" si="114">MONTH(A7218)</f>
        <v>10</v>
      </c>
      <c r="D7218"/>
    </row>
    <row r="7219" spans="1:4" ht="16" x14ac:dyDescent="0.2">
      <c r="A7219" s="168">
        <v>43034.791666557307</v>
      </c>
      <c r="B7219" s="171">
        <v>34278.079392724117</v>
      </c>
      <c r="C7219">
        <f t="shared" si="114"/>
        <v>10</v>
      </c>
      <c r="D7219"/>
    </row>
    <row r="7220" spans="1:4" ht="16" x14ac:dyDescent="0.2">
      <c r="A7220" s="169">
        <v>43034.833333223971</v>
      </c>
      <c r="B7220" s="172">
        <v>33546.744790234596</v>
      </c>
      <c r="C7220">
        <f t="shared" si="114"/>
        <v>10</v>
      </c>
      <c r="D7220"/>
    </row>
    <row r="7221" spans="1:4" ht="16" x14ac:dyDescent="0.2">
      <c r="A7221" s="168">
        <v>43034.874999890635</v>
      </c>
      <c r="B7221" s="171">
        <v>31915.593242579234</v>
      </c>
      <c r="C7221">
        <f t="shared" si="114"/>
        <v>10</v>
      </c>
      <c r="D7221"/>
    </row>
    <row r="7222" spans="1:4" ht="16" x14ac:dyDescent="0.2">
      <c r="A7222" s="169">
        <v>43034.916666557299</v>
      </c>
      <c r="B7222" s="172">
        <v>29871.769541308375</v>
      </c>
      <c r="C7222">
        <f t="shared" si="114"/>
        <v>10</v>
      </c>
      <c r="D7222"/>
    </row>
    <row r="7223" spans="1:4" ht="16" x14ac:dyDescent="0.2">
      <c r="A7223" s="168">
        <v>43034.958333223964</v>
      </c>
      <c r="B7223" s="171">
        <v>27187.989499252861</v>
      </c>
      <c r="C7223">
        <f t="shared" si="114"/>
        <v>10</v>
      </c>
      <c r="D7223"/>
    </row>
    <row r="7224" spans="1:4" ht="16" x14ac:dyDescent="0.2">
      <c r="A7224" s="169">
        <v>43034.999999890628</v>
      </c>
      <c r="B7224" s="172">
        <v>24925.581671199336</v>
      </c>
      <c r="C7224">
        <f t="shared" si="114"/>
        <v>10</v>
      </c>
      <c r="D7224"/>
    </row>
    <row r="7225" spans="1:4" ht="16" x14ac:dyDescent="0.2">
      <c r="A7225" s="168">
        <v>43035.041666557292</v>
      </c>
      <c r="B7225" s="171">
        <v>23379.282090621087</v>
      </c>
      <c r="C7225">
        <f t="shared" si="114"/>
        <v>10</v>
      </c>
      <c r="D7225"/>
    </row>
    <row r="7226" spans="1:4" ht="16" x14ac:dyDescent="0.2">
      <c r="A7226" s="169">
        <v>43035.083333223956</v>
      </c>
      <c r="B7226" s="172">
        <v>22208.371724502551</v>
      </c>
      <c r="C7226">
        <f t="shared" si="114"/>
        <v>10</v>
      </c>
      <c r="D7226"/>
    </row>
    <row r="7227" spans="1:4" ht="16" x14ac:dyDescent="0.2">
      <c r="A7227" s="168">
        <v>43035.124999890621</v>
      </c>
      <c r="B7227" s="171">
        <v>21476.843409398669</v>
      </c>
      <c r="C7227">
        <f t="shared" si="114"/>
        <v>10</v>
      </c>
      <c r="D7227"/>
    </row>
    <row r="7228" spans="1:4" ht="16" x14ac:dyDescent="0.2">
      <c r="A7228" s="169">
        <v>43035.166666557285</v>
      </c>
      <c r="B7228" s="172">
        <v>21201.842106239739</v>
      </c>
      <c r="C7228">
        <f t="shared" si="114"/>
        <v>10</v>
      </c>
      <c r="D7228"/>
    </row>
    <row r="7229" spans="1:4" ht="16" x14ac:dyDescent="0.2">
      <c r="A7229" s="168">
        <v>43035.208333223949</v>
      </c>
      <c r="B7229" s="171">
        <v>21500.274153205373</v>
      </c>
      <c r="C7229">
        <f t="shared" si="114"/>
        <v>10</v>
      </c>
      <c r="D7229"/>
    </row>
    <row r="7230" spans="1:4" ht="16" x14ac:dyDescent="0.2">
      <c r="A7230" s="169">
        <v>43035.249999890613</v>
      </c>
      <c r="B7230" s="172">
        <v>22758.764650409099</v>
      </c>
      <c r="C7230">
        <f t="shared" si="114"/>
        <v>10</v>
      </c>
      <c r="D7230"/>
    </row>
    <row r="7231" spans="1:4" ht="16" x14ac:dyDescent="0.2">
      <c r="A7231" s="168">
        <v>43035.291666557277</v>
      </c>
      <c r="B7231" s="171">
        <v>25011.681336183781</v>
      </c>
      <c r="C7231">
        <f t="shared" si="114"/>
        <v>10</v>
      </c>
      <c r="D7231"/>
    </row>
    <row r="7232" spans="1:4" ht="16" x14ac:dyDescent="0.2">
      <c r="A7232" s="169">
        <v>43035.333333223942</v>
      </c>
      <c r="B7232" s="172">
        <v>26221.446561308825</v>
      </c>
      <c r="C7232">
        <f t="shared" si="114"/>
        <v>10</v>
      </c>
      <c r="D7232"/>
    </row>
    <row r="7233" spans="1:4" ht="16" x14ac:dyDescent="0.2">
      <c r="A7233" s="168">
        <v>43035.374999890606</v>
      </c>
      <c r="B7233" s="171">
        <v>26399.895454856018</v>
      </c>
      <c r="C7233">
        <f t="shared" si="114"/>
        <v>10</v>
      </c>
      <c r="D7233"/>
    </row>
    <row r="7234" spans="1:4" ht="16" x14ac:dyDescent="0.2">
      <c r="A7234" s="169">
        <v>43035.41666655727</v>
      </c>
      <c r="B7234" s="172">
        <v>26863.642881292351</v>
      </c>
      <c r="C7234">
        <f t="shared" si="114"/>
        <v>10</v>
      </c>
      <c r="D7234"/>
    </row>
    <row r="7235" spans="1:4" ht="16" x14ac:dyDescent="0.2">
      <c r="A7235" s="168">
        <v>43035.458333223934</v>
      </c>
      <c r="B7235" s="171">
        <v>27376.034819502591</v>
      </c>
      <c r="C7235">
        <f t="shared" si="114"/>
        <v>10</v>
      </c>
      <c r="D7235"/>
    </row>
    <row r="7236" spans="1:4" ht="16" x14ac:dyDescent="0.2">
      <c r="A7236" s="169">
        <v>43035.499999890599</v>
      </c>
      <c r="B7236" s="172">
        <v>27913.798939340395</v>
      </c>
      <c r="C7236">
        <f t="shared" si="114"/>
        <v>10</v>
      </c>
      <c r="D7236"/>
    </row>
    <row r="7237" spans="1:4" ht="16" x14ac:dyDescent="0.2">
      <c r="A7237" s="168">
        <v>43035.541666557263</v>
      </c>
      <c r="B7237" s="171">
        <v>28635.207824579775</v>
      </c>
      <c r="C7237">
        <f t="shared" si="114"/>
        <v>10</v>
      </c>
      <c r="D7237"/>
    </row>
    <row r="7238" spans="1:4" ht="16" x14ac:dyDescent="0.2">
      <c r="A7238" s="169">
        <v>43035.583333223927</v>
      </c>
      <c r="B7238" s="172">
        <v>29627.159957798223</v>
      </c>
      <c r="C7238">
        <f t="shared" si="114"/>
        <v>10</v>
      </c>
      <c r="D7238"/>
    </row>
    <row r="7239" spans="1:4" ht="16" x14ac:dyDescent="0.2">
      <c r="A7239" s="168">
        <v>43035.624999890591</v>
      </c>
      <c r="B7239" s="171">
        <v>30833.785611649437</v>
      </c>
      <c r="C7239">
        <f t="shared" si="114"/>
        <v>10</v>
      </c>
      <c r="D7239"/>
    </row>
    <row r="7240" spans="1:4" ht="16" x14ac:dyDescent="0.2">
      <c r="A7240" s="169">
        <v>43035.666666557256</v>
      </c>
      <c r="B7240" s="172">
        <v>31975.191996226393</v>
      </c>
      <c r="C7240">
        <f t="shared" si="114"/>
        <v>10</v>
      </c>
      <c r="D7240"/>
    </row>
    <row r="7241" spans="1:4" ht="16" x14ac:dyDescent="0.2">
      <c r="A7241" s="168">
        <v>43035.70833322392</v>
      </c>
      <c r="B7241" s="171">
        <v>32777.966807965298</v>
      </c>
      <c r="C7241">
        <f t="shared" si="114"/>
        <v>10</v>
      </c>
      <c r="D7241"/>
    </row>
    <row r="7242" spans="1:4" ht="16" x14ac:dyDescent="0.2">
      <c r="A7242" s="169">
        <v>43035.749999890584</v>
      </c>
      <c r="B7242" s="172">
        <v>32537.059239636368</v>
      </c>
      <c r="C7242">
        <f t="shared" si="114"/>
        <v>10</v>
      </c>
      <c r="D7242"/>
    </row>
    <row r="7243" spans="1:4" ht="16" x14ac:dyDescent="0.2">
      <c r="A7243" s="168">
        <v>43035.791666557248</v>
      </c>
      <c r="B7243" s="171">
        <v>32369.098527285078</v>
      </c>
      <c r="C7243">
        <f t="shared" si="114"/>
        <v>10</v>
      </c>
      <c r="D7243"/>
    </row>
    <row r="7244" spans="1:4" ht="16" x14ac:dyDescent="0.2">
      <c r="A7244" s="169">
        <v>43035.833333223913</v>
      </c>
      <c r="B7244" s="172">
        <v>31569.213455077825</v>
      </c>
      <c r="C7244">
        <f t="shared" si="114"/>
        <v>10</v>
      </c>
      <c r="D7244"/>
    </row>
    <row r="7245" spans="1:4" ht="16" x14ac:dyDescent="0.2">
      <c r="A7245" s="168">
        <v>43035.874999890577</v>
      </c>
      <c r="B7245" s="171">
        <v>30162.355396263469</v>
      </c>
      <c r="C7245">
        <f t="shared" si="114"/>
        <v>10</v>
      </c>
      <c r="D7245"/>
    </row>
    <row r="7246" spans="1:4" ht="16" x14ac:dyDescent="0.2">
      <c r="A7246" s="169">
        <v>43035.916666557241</v>
      </c>
      <c r="B7246" s="172">
        <v>28573.802170191491</v>
      </c>
      <c r="C7246">
        <f t="shared" si="114"/>
        <v>10</v>
      </c>
      <c r="D7246"/>
    </row>
    <row r="7247" spans="1:4" ht="16" x14ac:dyDescent="0.2">
      <c r="A7247" s="168">
        <v>43035.958333223905</v>
      </c>
      <c r="B7247" s="171">
        <v>26532.723844607877</v>
      </c>
      <c r="C7247">
        <f t="shared" si="114"/>
        <v>10</v>
      </c>
      <c r="D7247"/>
    </row>
    <row r="7248" spans="1:4" ht="16" x14ac:dyDescent="0.2">
      <c r="A7248" s="169">
        <v>43035.99999989057</v>
      </c>
      <c r="B7248" s="172">
        <v>24481.438767028849</v>
      </c>
      <c r="C7248">
        <f t="shared" si="114"/>
        <v>10</v>
      </c>
      <c r="D7248"/>
    </row>
    <row r="7249" spans="1:4" ht="16" x14ac:dyDescent="0.2">
      <c r="A7249" s="168">
        <v>43036.041666557234</v>
      </c>
      <c r="B7249" s="171">
        <v>22933.639768108311</v>
      </c>
      <c r="C7249">
        <f t="shared" si="114"/>
        <v>10</v>
      </c>
      <c r="D7249"/>
    </row>
    <row r="7250" spans="1:4" ht="16" x14ac:dyDescent="0.2">
      <c r="A7250" s="169">
        <v>43036.083333223898</v>
      </c>
      <c r="B7250" s="172">
        <v>21754.033594947316</v>
      </c>
      <c r="C7250">
        <f t="shared" si="114"/>
        <v>10</v>
      </c>
      <c r="D7250"/>
    </row>
    <row r="7251" spans="1:4" ht="16" x14ac:dyDescent="0.2">
      <c r="A7251" s="168">
        <v>43036.124999890562</v>
      </c>
      <c r="B7251" s="171">
        <v>21025.105283226305</v>
      </c>
      <c r="C7251">
        <f t="shared" si="114"/>
        <v>10</v>
      </c>
      <c r="D7251"/>
    </row>
    <row r="7252" spans="1:4" ht="16" x14ac:dyDescent="0.2">
      <c r="A7252" s="169">
        <v>43036.166666557227</v>
      </c>
      <c r="B7252" s="172">
        <v>20611.082883159626</v>
      </c>
      <c r="C7252">
        <f t="shared" si="114"/>
        <v>10</v>
      </c>
      <c r="D7252"/>
    </row>
    <row r="7253" spans="1:4" ht="16" x14ac:dyDescent="0.2">
      <c r="A7253" s="168">
        <v>43036.208333223891</v>
      </c>
      <c r="B7253" s="171">
        <v>20615.389335324442</v>
      </c>
      <c r="C7253">
        <f t="shared" si="114"/>
        <v>10</v>
      </c>
      <c r="D7253"/>
    </row>
    <row r="7254" spans="1:4" ht="16" x14ac:dyDescent="0.2">
      <c r="A7254" s="169">
        <v>43036.249999890555</v>
      </c>
      <c r="B7254" s="172">
        <v>21058.0252481875</v>
      </c>
      <c r="C7254">
        <f t="shared" si="114"/>
        <v>10</v>
      </c>
      <c r="D7254"/>
    </row>
    <row r="7255" spans="1:4" ht="16" x14ac:dyDescent="0.2">
      <c r="A7255" s="168">
        <v>43036.291666557219</v>
      </c>
      <c r="B7255" s="171">
        <v>21902.882577856588</v>
      </c>
      <c r="C7255">
        <f t="shared" si="114"/>
        <v>10</v>
      </c>
      <c r="D7255"/>
    </row>
    <row r="7256" spans="1:4" ht="16" x14ac:dyDescent="0.2">
      <c r="A7256" s="169">
        <v>43036.333333223884</v>
      </c>
      <c r="B7256" s="172">
        <v>22460.862007134896</v>
      </c>
      <c r="C7256">
        <f t="shared" si="114"/>
        <v>10</v>
      </c>
      <c r="D7256"/>
    </row>
    <row r="7257" spans="1:4" ht="16" x14ac:dyDescent="0.2">
      <c r="A7257" s="168">
        <v>43036.374999890548</v>
      </c>
      <c r="B7257" s="171">
        <v>22875.976071909128</v>
      </c>
      <c r="C7257">
        <f t="shared" si="114"/>
        <v>10</v>
      </c>
      <c r="D7257"/>
    </row>
    <row r="7258" spans="1:4" ht="16" x14ac:dyDescent="0.2">
      <c r="A7258" s="169">
        <v>43036.416666557212</v>
      </c>
      <c r="B7258" s="172">
        <v>23094.065894725903</v>
      </c>
      <c r="C7258">
        <f t="shared" si="114"/>
        <v>10</v>
      </c>
      <c r="D7258"/>
    </row>
    <row r="7259" spans="1:4" ht="16" x14ac:dyDescent="0.2">
      <c r="A7259" s="168">
        <v>43036.458333223876</v>
      </c>
      <c r="B7259" s="171">
        <v>23178.775699057387</v>
      </c>
      <c r="C7259">
        <f t="shared" si="114"/>
        <v>10</v>
      </c>
      <c r="D7259"/>
    </row>
    <row r="7260" spans="1:4" ht="16" x14ac:dyDescent="0.2">
      <c r="A7260" s="169">
        <v>43036.49999989054</v>
      </c>
      <c r="B7260" s="172">
        <v>23364.507757218904</v>
      </c>
      <c r="C7260">
        <f t="shared" si="114"/>
        <v>10</v>
      </c>
      <c r="D7260"/>
    </row>
    <row r="7261" spans="1:4" ht="16" x14ac:dyDescent="0.2">
      <c r="A7261" s="168">
        <v>43036.541666557205</v>
      </c>
      <c r="B7261" s="171">
        <v>23896.726642024922</v>
      </c>
      <c r="C7261">
        <f t="shared" si="114"/>
        <v>10</v>
      </c>
      <c r="D7261"/>
    </row>
    <row r="7262" spans="1:4" ht="16" x14ac:dyDescent="0.2">
      <c r="A7262" s="169">
        <v>43036.583333223869</v>
      </c>
      <c r="B7262" s="172">
        <v>24686.632223130364</v>
      </c>
      <c r="C7262">
        <f t="shared" si="114"/>
        <v>10</v>
      </c>
      <c r="D7262"/>
    </row>
    <row r="7263" spans="1:4" ht="16" x14ac:dyDescent="0.2">
      <c r="A7263" s="168">
        <v>43036.624999890533</v>
      </c>
      <c r="B7263" s="171">
        <v>25731.859418560456</v>
      </c>
      <c r="C7263">
        <f t="shared" si="114"/>
        <v>10</v>
      </c>
      <c r="D7263"/>
    </row>
    <row r="7264" spans="1:4" ht="16" x14ac:dyDescent="0.2">
      <c r="A7264" s="169">
        <v>43036.666666557197</v>
      </c>
      <c r="B7264" s="172">
        <v>26950.719358991286</v>
      </c>
      <c r="C7264">
        <f t="shared" si="114"/>
        <v>10</v>
      </c>
      <c r="D7264"/>
    </row>
    <row r="7265" spans="1:4" ht="16" x14ac:dyDescent="0.2">
      <c r="A7265" s="168">
        <v>43036.708333223862</v>
      </c>
      <c r="B7265" s="171">
        <v>27941.460529968754</v>
      </c>
      <c r="C7265">
        <f t="shared" si="114"/>
        <v>10</v>
      </c>
      <c r="D7265"/>
    </row>
    <row r="7266" spans="1:4" ht="16" x14ac:dyDescent="0.2">
      <c r="A7266" s="169">
        <v>43036.749999890526</v>
      </c>
      <c r="B7266" s="172">
        <v>28443.552069385831</v>
      </c>
      <c r="C7266">
        <f t="shared" si="114"/>
        <v>10</v>
      </c>
      <c r="D7266"/>
    </row>
    <row r="7267" spans="1:4" ht="16" x14ac:dyDescent="0.2">
      <c r="A7267" s="168">
        <v>43036.79166655719</v>
      </c>
      <c r="B7267" s="171">
        <v>29098.39003512881</v>
      </c>
      <c r="C7267">
        <f t="shared" si="114"/>
        <v>10</v>
      </c>
      <c r="D7267"/>
    </row>
    <row r="7268" spans="1:4" ht="16" x14ac:dyDescent="0.2">
      <c r="A7268" s="169">
        <v>43036.833333223854</v>
      </c>
      <c r="B7268" s="172">
        <v>28632.02581435904</v>
      </c>
      <c r="C7268">
        <f t="shared" si="114"/>
        <v>10</v>
      </c>
      <c r="D7268"/>
    </row>
    <row r="7269" spans="1:4" ht="16" x14ac:dyDescent="0.2">
      <c r="A7269" s="168">
        <v>43036.874999890519</v>
      </c>
      <c r="B7269" s="171">
        <v>27502.65244964544</v>
      </c>
      <c r="C7269">
        <f t="shared" si="114"/>
        <v>10</v>
      </c>
      <c r="D7269"/>
    </row>
    <row r="7270" spans="1:4" ht="16" x14ac:dyDescent="0.2">
      <c r="A7270" s="169">
        <v>43036.916666557183</v>
      </c>
      <c r="B7270" s="172">
        <v>26188.824349614093</v>
      </c>
      <c r="C7270">
        <f t="shared" si="114"/>
        <v>10</v>
      </c>
      <c r="D7270"/>
    </row>
    <row r="7271" spans="1:4" ht="16" x14ac:dyDescent="0.2">
      <c r="A7271" s="168">
        <v>43036.958333223847</v>
      </c>
      <c r="B7271" s="171">
        <v>24529.987199383337</v>
      </c>
      <c r="C7271">
        <f t="shared" si="114"/>
        <v>10</v>
      </c>
      <c r="D7271"/>
    </row>
    <row r="7272" spans="1:4" ht="16" x14ac:dyDescent="0.2">
      <c r="A7272" s="169">
        <v>43036.999999890511</v>
      </c>
      <c r="B7272" s="172">
        <v>22844.406128287828</v>
      </c>
      <c r="C7272">
        <f t="shared" si="114"/>
        <v>10</v>
      </c>
      <c r="D7272"/>
    </row>
    <row r="7273" spans="1:4" ht="16" x14ac:dyDescent="0.2">
      <c r="A7273" s="168">
        <v>43037.041666557176</v>
      </c>
      <c r="B7273" s="171">
        <v>21616.226050082612</v>
      </c>
      <c r="C7273">
        <f t="shared" si="114"/>
        <v>10</v>
      </c>
      <c r="D7273"/>
    </row>
    <row r="7274" spans="1:4" ht="16" x14ac:dyDescent="0.2">
      <c r="A7274" s="169">
        <v>43037.08333322384</v>
      </c>
      <c r="B7274" s="172">
        <v>20653.478333381197</v>
      </c>
      <c r="C7274">
        <f t="shared" si="114"/>
        <v>10</v>
      </c>
      <c r="D7274"/>
    </row>
    <row r="7275" spans="1:4" ht="16" x14ac:dyDescent="0.2">
      <c r="A7275" s="168">
        <v>43037.124999890504</v>
      </c>
      <c r="B7275" s="171">
        <v>20031.463384525312</v>
      </c>
      <c r="C7275">
        <f t="shared" si="114"/>
        <v>10</v>
      </c>
      <c r="D7275"/>
    </row>
    <row r="7276" spans="1:4" ht="16" x14ac:dyDescent="0.2">
      <c r="A7276" s="169">
        <v>43037.166666557168</v>
      </c>
      <c r="B7276" s="172">
        <v>19603.922249941254</v>
      </c>
      <c r="C7276">
        <f t="shared" si="114"/>
        <v>10</v>
      </c>
      <c r="D7276"/>
    </row>
    <row r="7277" spans="1:4" ht="16" x14ac:dyDescent="0.2">
      <c r="A7277" s="168">
        <v>43037.208333223833</v>
      </c>
      <c r="B7277" s="171">
        <v>19520.79718448524</v>
      </c>
      <c r="C7277">
        <f t="shared" si="114"/>
        <v>10</v>
      </c>
      <c r="D7277"/>
    </row>
    <row r="7278" spans="1:4" ht="16" x14ac:dyDescent="0.2">
      <c r="A7278" s="169">
        <v>43037.249999890497</v>
      </c>
      <c r="B7278" s="172">
        <v>19634.285701782712</v>
      </c>
      <c r="C7278">
        <f t="shared" si="114"/>
        <v>10</v>
      </c>
      <c r="D7278"/>
    </row>
    <row r="7279" spans="1:4" ht="16" x14ac:dyDescent="0.2">
      <c r="A7279" s="168">
        <v>43037.291666557161</v>
      </c>
      <c r="B7279" s="171">
        <v>20047.739420033809</v>
      </c>
      <c r="C7279">
        <f t="shared" si="114"/>
        <v>10</v>
      </c>
      <c r="D7279"/>
    </row>
    <row r="7280" spans="1:4" ht="16" x14ac:dyDescent="0.2">
      <c r="A7280" s="169">
        <v>43037.333333223825</v>
      </c>
      <c r="B7280" s="172">
        <v>20530.427264114394</v>
      </c>
      <c r="C7280">
        <f t="shared" si="114"/>
        <v>10</v>
      </c>
      <c r="D7280"/>
    </row>
    <row r="7281" spans="1:4" ht="16" x14ac:dyDescent="0.2">
      <c r="A7281" s="168">
        <v>43037.37499989049</v>
      </c>
      <c r="B7281" s="171">
        <v>20930.498177170895</v>
      </c>
      <c r="C7281">
        <f t="shared" si="114"/>
        <v>10</v>
      </c>
      <c r="D7281"/>
    </row>
    <row r="7282" spans="1:4" ht="16" x14ac:dyDescent="0.2">
      <c r="A7282" s="169">
        <v>43037.416666557154</v>
      </c>
      <c r="B7282" s="172">
        <v>21291.267369914716</v>
      </c>
      <c r="C7282">
        <f t="shared" ref="C7282:C7345" si="115">MONTH(A7282)</f>
        <v>10</v>
      </c>
      <c r="D7282"/>
    </row>
    <row r="7283" spans="1:4" ht="16" x14ac:dyDescent="0.2">
      <c r="A7283" s="168">
        <v>43037.458333223818</v>
      </c>
      <c r="B7283" s="171">
        <v>21344.514780503552</v>
      </c>
      <c r="C7283">
        <f t="shared" si="115"/>
        <v>10</v>
      </c>
      <c r="D7283"/>
    </row>
    <row r="7284" spans="1:4" ht="16" x14ac:dyDescent="0.2">
      <c r="A7284" s="169">
        <v>43037.499999890482</v>
      </c>
      <c r="B7284" s="172">
        <v>21277.524800165924</v>
      </c>
      <c r="C7284">
        <f t="shared" si="115"/>
        <v>10</v>
      </c>
      <c r="D7284"/>
    </row>
    <row r="7285" spans="1:4" ht="16" x14ac:dyDescent="0.2">
      <c r="A7285" s="168">
        <v>43037.541666557147</v>
      </c>
      <c r="B7285" s="171">
        <v>21426.97937752548</v>
      </c>
      <c r="C7285">
        <f t="shared" si="115"/>
        <v>10</v>
      </c>
      <c r="D7285"/>
    </row>
    <row r="7286" spans="1:4" ht="16" x14ac:dyDescent="0.2">
      <c r="A7286" s="169">
        <v>43037.583333223811</v>
      </c>
      <c r="B7286" s="172">
        <v>21957.862833368057</v>
      </c>
      <c r="C7286">
        <f t="shared" si="115"/>
        <v>10</v>
      </c>
      <c r="D7286"/>
    </row>
    <row r="7287" spans="1:4" ht="16" x14ac:dyDescent="0.2">
      <c r="A7287" s="168">
        <v>43037.624999890475</v>
      </c>
      <c r="B7287" s="171">
        <v>22647.324816705113</v>
      </c>
      <c r="C7287">
        <f t="shared" si="115"/>
        <v>10</v>
      </c>
      <c r="D7287"/>
    </row>
    <row r="7288" spans="1:4" ht="16" x14ac:dyDescent="0.2">
      <c r="A7288" s="169">
        <v>43037.666666557139</v>
      </c>
      <c r="B7288" s="172">
        <v>23562.507392047097</v>
      </c>
      <c r="C7288">
        <f t="shared" si="115"/>
        <v>10</v>
      </c>
      <c r="D7288"/>
    </row>
    <row r="7289" spans="1:4" ht="16" x14ac:dyDescent="0.2">
      <c r="A7289" s="168">
        <v>43037.708333223803</v>
      </c>
      <c r="B7289" s="171">
        <v>24537.345504709796</v>
      </c>
      <c r="C7289">
        <f t="shared" si="115"/>
        <v>10</v>
      </c>
      <c r="D7289"/>
    </row>
    <row r="7290" spans="1:4" ht="16" x14ac:dyDescent="0.2">
      <c r="A7290" s="169">
        <v>43037.749999890468</v>
      </c>
      <c r="B7290" s="172">
        <v>25621.75896554875</v>
      </c>
      <c r="C7290">
        <f t="shared" si="115"/>
        <v>10</v>
      </c>
      <c r="D7290"/>
    </row>
    <row r="7291" spans="1:4" ht="16" x14ac:dyDescent="0.2">
      <c r="A7291" s="168">
        <v>43037.791666557132</v>
      </c>
      <c r="B7291" s="171">
        <v>27232.649172281002</v>
      </c>
      <c r="C7291">
        <f t="shared" si="115"/>
        <v>10</v>
      </c>
      <c r="D7291"/>
    </row>
    <row r="7292" spans="1:4" ht="16" x14ac:dyDescent="0.2">
      <c r="A7292" s="169">
        <v>43037.833333223796</v>
      </c>
      <c r="B7292" s="172">
        <v>27360.572663419189</v>
      </c>
      <c r="C7292">
        <f t="shared" si="115"/>
        <v>10</v>
      </c>
      <c r="D7292"/>
    </row>
    <row r="7293" spans="1:4" ht="16" x14ac:dyDescent="0.2">
      <c r="A7293" s="168">
        <v>43037.87499989046</v>
      </c>
      <c r="B7293" s="171">
        <v>26544.780026298802</v>
      </c>
      <c r="C7293">
        <f t="shared" si="115"/>
        <v>10</v>
      </c>
      <c r="D7293"/>
    </row>
    <row r="7294" spans="1:4" ht="16" x14ac:dyDescent="0.2">
      <c r="A7294" s="169">
        <v>43037.916666557125</v>
      </c>
      <c r="B7294" s="172">
        <v>25249.577393511343</v>
      </c>
      <c r="C7294">
        <f t="shared" si="115"/>
        <v>10</v>
      </c>
      <c r="D7294"/>
    </row>
    <row r="7295" spans="1:4" ht="16" x14ac:dyDescent="0.2">
      <c r="A7295" s="168">
        <v>43037.958333223789</v>
      </c>
      <c r="B7295" s="171">
        <v>23682.090676553176</v>
      </c>
      <c r="C7295">
        <f t="shared" si="115"/>
        <v>10</v>
      </c>
      <c r="D7295"/>
    </row>
    <row r="7296" spans="1:4" ht="16" x14ac:dyDescent="0.2">
      <c r="A7296" s="169">
        <v>43037.999999890453</v>
      </c>
      <c r="B7296" s="172">
        <v>21916.810405192722</v>
      </c>
      <c r="C7296">
        <f t="shared" si="115"/>
        <v>10</v>
      </c>
      <c r="D7296"/>
    </row>
    <row r="7297" spans="1:4" ht="16" x14ac:dyDescent="0.2">
      <c r="A7297" s="168">
        <v>43038.041666557117</v>
      </c>
      <c r="B7297" s="171">
        <v>20748.528026596996</v>
      </c>
      <c r="C7297">
        <f t="shared" si="115"/>
        <v>10</v>
      </c>
      <c r="D7297"/>
    </row>
    <row r="7298" spans="1:4" ht="16" x14ac:dyDescent="0.2">
      <c r="A7298" s="169">
        <v>43038.083333223782</v>
      </c>
      <c r="B7298" s="172">
        <v>19962.782724045763</v>
      </c>
      <c r="C7298">
        <f t="shared" si="115"/>
        <v>10</v>
      </c>
      <c r="D7298"/>
    </row>
    <row r="7299" spans="1:4" ht="16" x14ac:dyDescent="0.2">
      <c r="A7299" s="168">
        <v>43038.124999890446</v>
      </c>
      <c r="B7299" s="171">
        <v>19656.821612270192</v>
      </c>
      <c r="C7299">
        <f t="shared" si="115"/>
        <v>10</v>
      </c>
      <c r="D7299"/>
    </row>
    <row r="7300" spans="1:4" ht="16" x14ac:dyDescent="0.2">
      <c r="A7300" s="169">
        <v>43038.16666655711</v>
      </c>
      <c r="B7300" s="172">
        <v>19501.830838710201</v>
      </c>
      <c r="C7300">
        <f t="shared" si="115"/>
        <v>10</v>
      </c>
      <c r="D7300"/>
    </row>
    <row r="7301" spans="1:4" ht="16" x14ac:dyDescent="0.2">
      <c r="A7301" s="168">
        <v>43038.208333223774</v>
      </c>
      <c r="B7301" s="171">
        <v>20094.160757765745</v>
      </c>
      <c r="C7301">
        <f t="shared" si="115"/>
        <v>10</v>
      </c>
      <c r="D7301"/>
    </row>
    <row r="7302" spans="1:4" ht="16" x14ac:dyDescent="0.2">
      <c r="A7302" s="169">
        <v>43038.249999890439</v>
      </c>
      <c r="B7302" s="172">
        <v>21612.018935406224</v>
      </c>
      <c r="C7302">
        <f t="shared" si="115"/>
        <v>10</v>
      </c>
      <c r="D7302"/>
    </row>
    <row r="7303" spans="1:4" ht="16" x14ac:dyDescent="0.2">
      <c r="A7303" s="168">
        <v>43038.291666557103</v>
      </c>
      <c r="B7303" s="171">
        <v>24080.383028810131</v>
      </c>
      <c r="C7303">
        <f t="shared" si="115"/>
        <v>10</v>
      </c>
      <c r="D7303"/>
    </row>
    <row r="7304" spans="1:4" ht="16" x14ac:dyDescent="0.2">
      <c r="A7304" s="169">
        <v>43038.333333223767</v>
      </c>
      <c r="B7304" s="172">
        <v>25756.560622702455</v>
      </c>
      <c r="C7304">
        <f t="shared" si="115"/>
        <v>10</v>
      </c>
      <c r="D7304"/>
    </row>
    <row r="7305" spans="1:4" ht="16" x14ac:dyDescent="0.2">
      <c r="A7305" s="168">
        <v>43038.374999890431</v>
      </c>
      <c r="B7305" s="171">
        <v>26157.312638367035</v>
      </c>
      <c r="C7305">
        <f t="shared" si="115"/>
        <v>10</v>
      </c>
      <c r="D7305"/>
    </row>
    <row r="7306" spans="1:4" ht="16" x14ac:dyDescent="0.2">
      <c r="A7306" s="169">
        <v>43038.416666557096</v>
      </c>
      <c r="B7306" s="172">
        <v>26593.7482787689</v>
      </c>
      <c r="C7306">
        <f t="shared" si="115"/>
        <v>10</v>
      </c>
      <c r="D7306"/>
    </row>
    <row r="7307" spans="1:4" ht="16" x14ac:dyDescent="0.2">
      <c r="A7307" s="168">
        <v>43038.45833322376</v>
      </c>
      <c r="B7307" s="171">
        <v>26545.324584031925</v>
      </c>
      <c r="C7307">
        <f t="shared" si="115"/>
        <v>10</v>
      </c>
      <c r="D7307"/>
    </row>
    <row r="7308" spans="1:4" ht="16" x14ac:dyDescent="0.2">
      <c r="A7308" s="169">
        <v>43038.499999890424</v>
      </c>
      <c r="B7308" s="172">
        <v>26284.279378001498</v>
      </c>
      <c r="C7308">
        <f t="shared" si="115"/>
        <v>10</v>
      </c>
      <c r="D7308"/>
    </row>
    <row r="7309" spans="1:4" ht="16" x14ac:dyDescent="0.2">
      <c r="A7309" s="168">
        <v>43038.541666557088</v>
      </c>
      <c r="B7309" s="171">
        <v>25824.342598439976</v>
      </c>
      <c r="C7309">
        <f t="shared" si="115"/>
        <v>10</v>
      </c>
      <c r="D7309"/>
    </row>
    <row r="7310" spans="1:4" ht="16" x14ac:dyDescent="0.2">
      <c r="A7310" s="169">
        <v>43038.583333223753</v>
      </c>
      <c r="B7310" s="172">
        <v>25791.098682613596</v>
      </c>
      <c r="C7310">
        <f t="shared" si="115"/>
        <v>10</v>
      </c>
      <c r="D7310"/>
    </row>
    <row r="7311" spans="1:4" ht="16" x14ac:dyDescent="0.2">
      <c r="A7311" s="168">
        <v>43038.624999890417</v>
      </c>
      <c r="B7311" s="171">
        <v>25730.7067848757</v>
      </c>
      <c r="C7311">
        <f t="shared" si="115"/>
        <v>10</v>
      </c>
      <c r="D7311"/>
    </row>
    <row r="7312" spans="1:4" ht="16" x14ac:dyDescent="0.2">
      <c r="A7312" s="169">
        <v>43038.666666557081</v>
      </c>
      <c r="B7312" s="172">
        <v>25825.363256446661</v>
      </c>
      <c r="C7312">
        <f t="shared" si="115"/>
        <v>10</v>
      </c>
      <c r="D7312"/>
    </row>
    <row r="7313" spans="1:4" ht="16" x14ac:dyDescent="0.2">
      <c r="A7313" s="168">
        <v>43038.708333223745</v>
      </c>
      <c r="B7313" s="171">
        <v>26304.944623181589</v>
      </c>
      <c r="C7313">
        <f t="shared" si="115"/>
        <v>10</v>
      </c>
      <c r="D7313"/>
    </row>
    <row r="7314" spans="1:4" ht="16" x14ac:dyDescent="0.2">
      <c r="A7314" s="169">
        <v>43038.74999989041</v>
      </c>
      <c r="B7314" s="172">
        <v>27240.22324493308</v>
      </c>
      <c r="C7314">
        <f t="shared" si="115"/>
        <v>10</v>
      </c>
      <c r="D7314"/>
    </row>
    <row r="7315" spans="1:4" ht="16" x14ac:dyDescent="0.2">
      <c r="A7315" s="168">
        <v>43038.791666557074</v>
      </c>
      <c r="B7315" s="171">
        <v>28827.062293204541</v>
      </c>
      <c r="C7315">
        <f t="shared" si="115"/>
        <v>10</v>
      </c>
      <c r="D7315"/>
    </row>
    <row r="7316" spans="1:4" ht="16" x14ac:dyDescent="0.2">
      <c r="A7316" s="169">
        <v>43038.833333223738</v>
      </c>
      <c r="B7316" s="172">
        <v>28808.071876375336</v>
      </c>
      <c r="C7316">
        <f t="shared" si="115"/>
        <v>10</v>
      </c>
      <c r="D7316"/>
    </row>
    <row r="7317" spans="1:4" ht="16" x14ac:dyDescent="0.2">
      <c r="A7317" s="168">
        <v>43038.874999890402</v>
      </c>
      <c r="B7317" s="171">
        <v>27936.855580555268</v>
      </c>
      <c r="C7317">
        <f t="shared" si="115"/>
        <v>10</v>
      </c>
      <c r="D7317"/>
    </row>
    <row r="7318" spans="1:4" ht="16" x14ac:dyDescent="0.2">
      <c r="A7318" s="169">
        <v>43038.916666557066</v>
      </c>
      <c r="B7318" s="172">
        <v>26559.39864006919</v>
      </c>
      <c r="C7318">
        <f t="shared" si="115"/>
        <v>10</v>
      </c>
      <c r="D7318"/>
    </row>
    <row r="7319" spans="1:4" ht="16" x14ac:dyDescent="0.2">
      <c r="A7319" s="168">
        <v>43038.958333223731</v>
      </c>
      <c r="B7319" s="171">
        <v>24375.947510217477</v>
      </c>
      <c r="C7319">
        <f t="shared" si="115"/>
        <v>10</v>
      </c>
      <c r="D7319"/>
    </row>
    <row r="7320" spans="1:4" ht="16" x14ac:dyDescent="0.2">
      <c r="A7320" s="169">
        <v>43038.999999890395</v>
      </c>
      <c r="B7320" s="172">
        <v>22607.778937425159</v>
      </c>
      <c r="C7320">
        <f t="shared" si="115"/>
        <v>10</v>
      </c>
      <c r="D7320"/>
    </row>
    <row r="7321" spans="1:4" ht="16" x14ac:dyDescent="0.2">
      <c r="A7321" s="168">
        <v>43039.041666557059</v>
      </c>
      <c r="B7321" s="171">
        <v>21409.623099674591</v>
      </c>
      <c r="C7321">
        <f t="shared" si="115"/>
        <v>10</v>
      </c>
      <c r="D7321"/>
    </row>
    <row r="7322" spans="1:4" ht="16" x14ac:dyDescent="0.2">
      <c r="A7322" s="169">
        <v>43039.083333223723</v>
      </c>
      <c r="B7322" s="172">
        <v>20637.749255012084</v>
      </c>
      <c r="C7322">
        <f t="shared" si="115"/>
        <v>10</v>
      </c>
      <c r="D7322"/>
    </row>
    <row r="7323" spans="1:4" ht="16" x14ac:dyDescent="0.2">
      <c r="A7323" s="168">
        <v>43039.124999890388</v>
      </c>
      <c r="B7323" s="171">
        <v>20147.372065377549</v>
      </c>
      <c r="C7323">
        <f t="shared" si="115"/>
        <v>10</v>
      </c>
      <c r="D7323"/>
    </row>
    <row r="7324" spans="1:4" ht="16" x14ac:dyDescent="0.2">
      <c r="A7324" s="169">
        <v>43039.166666557052</v>
      </c>
      <c r="B7324" s="172">
        <v>20049.024693449985</v>
      </c>
      <c r="C7324">
        <f t="shared" si="115"/>
        <v>10</v>
      </c>
      <c r="D7324"/>
    </row>
    <row r="7325" spans="1:4" ht="16" x14ac:dyDescent="0.2">
      <c r="A7325" s="168">
        <v>43039.208333223716</v>
      </c>
      <c r="B7325" s="171">
        <v>20411.085752891584</v>
      </c>
      <c r="C7325">
        <f t="shared" si="115"/>
        <v>10</v>
      </c>
      <c r="D7325"/>
    </row>
    <row r="7326" spans="1:4" ht="16" x14ac:dyDescent="0.2">
      <c r="A7326" s="169">
        <v>43039.24999989038</v>
      </c>
      <c r="B7326" s="172">
        <v>21898.619167136709</v>
      </c>
      <c r="C7326">
        <f t="shared" si="115"/>
        <v>10</v>
      </c>
      <c r="D7326"/>
    </row>
    <row r="7327" spans="1:4" ht="16" x14ac:dyDescent="0.2">
      <c r="A7327" s="168">
        <v>43039.291666557045</v>
      </c>
      <c r="B7327" s="171">
        <v>24447.316959755139</v>
      </c>
      <c r="C7327">
        <f t="shared" si="115"/>
        <v>10</v>
      </c>
      <c r="D7327"/>
    </row>
    <row r="7328" spans="1:4" ht="16" x14ac:dyDescent="0.2">
      <c r="A7328" s="169">
        <v>43039.333333223709</v>
      </c>
      <c r="B7328" s="172">
        <v>26186.202800348019</v>
      </c>
      <c r="C7328">
        <f t="shared" si="115"/>
        <v>10</v>
      </c>
      <c r="D7328"/>
    </row>
    <row r="7329" spans="1:4" ht="16" x14ac:dyDescent="0.2">
      <c r="A7329" s="168">
        <v>43039.374999890373</v>
      </c>
      <c r="B7329" s="171">
        <v>26288.849495370745</v>
      </c>
      <c r="C7329">
        <f t="shared" si="115"/>
        <v>10</v>
      </c>
      <c r="D7329"/>
    </row>
    <row r="7330" spans="1:4" ht="16" x14ac:dyDescent="0.2">
      <c r="A7330" s="169">
        <v>43039.416666557037</v>
      </c>
      <c r="B7330" s="172">
        <v>26301.628506984041</v>
      </c>
      <c r="C7330">
        <f t="shared" si="115"/>
        <v>10</v>
      </c>
      <c r="D7330"/>
    </row>
    <row r="7331" spans="1:4" ht="16" x14ac:dyDescent="0.2">
      <c r="A7331" s="168">
        <v>43039.458333223702</v>
      </c>
      <c r="B7331" s="171">
        <v>26126.988896130777</v>
      </c>
      <c r="C7331">
        <f t="shared" si="115"/>
        <v>10</v>
      </c>
      <c r="D7331"/>
    </row>
    <row r="7332" spans="1:4" ht="16" x14ac:dyDescent="0.2">
      <c r="A7332" s="169">
        <v>43039.499999890366</v>
      </c>
      <c r="B7332" s="172">
        <v>25887.145226647765</v>
      </c>
      <c r="C7332">
        <f t="shared" si="115"/>
        <v>10</v>
      </c>
      <c r="D7332"/>
    </row>
    <row r="7333" spans="1:4" ht="16" x14ac:dyDescent="0.2">
      <c r="A7333" s="168">
        <v>43039.54166655703</v>
      </c>
      <c r="B7333" s="171">
        <v>25635.446708225616</v>
      </c>
      <c r="C7333">
        <f t="shared" si="115"/>
        <v>10</v>
      </c>
      <c r="D7333"/>
    </row>
    <row r="7334" spans="1:4" ht="16" x14ac:dyDescent="0.2">
      <c r="A7334" s="169">
        <v>43039.583333223694</v>
      </c>
      <c r="B7334" s="172">
        <v>25593.753188848717</v>
      </c>
      <c r="C7334">
        <f t="shared" si="115"/>
        <v>10</v>
      </c>
      <c r="D7334"/>
    </row>
    <row r="7335" spans="1:4" ht="16" x14ac:dyDescent="0.2">
      <c r="A7335" s="168">
        <v>43039.624999890359</v>
      </c>
      <c r="B7335" s="171">
        <v>25439.824918636408</v>
      </c>
      <c r="C7335">
        <f t="shared" si="115"/>
        <v>10</v>
      </c>
      <c r="D7335"/>
    </row>
    <row r="7336" spans="1:4" ht="16" x14ac:dyDescent="0.2">
      <c r="A7336" s="169">
        <v>43039.666666557023</v>
      </c>
      <c r="B7336" s="172">
        <v>25530.046336917661</v>
      </c>
      <c r="C7336">
        <f t="shared" si="115"/>
        <v>10</v>
      </c>
      <c r="D7336"/>
    </row>
    <row r="7337" spans="1:4" ht="16" x14ac:dyDescent="0.2">
      <c r="A7337" s="168">
        <v>43039.708333223687</v>
      </c>
      <c r="B7337" s="171">
        <v>26040.045341538193</v>
      </c>
      <c r="C7337">
        <f t="shared" si="115"/>
        <v>10</v>
      </c>
      <c r="D7337"/>
    </row>
    <row r="7338" spans="1:4" ht="16" x14ac:dyDescent="0.2">
      <c r="A7338" s="169">
        <v>43039.749999890351</v>
      </c>
      <c r="B7338" s="172">
        <v>26672.262938620614</v>
      </c>
      <c r="C7338">
        <f t="shared" si="115"/>
        <v>10</v>
      </c>
      <c r="D7338"/>
    </row>
    <row r="7339" spans="1:4" ht="16" x14ac:dyDescent="0.2">
      <c r="A7339" s="168">
        <v>43039.791666557016</v>
      </c>
      <c r="B7339" s="171">
        <v>27595.736430610898</v>
      </c>
      <c r="C7339">
        <f t="shared" si="115"/>
        <v>10</v>
      </c>
      <c r="D7339"/>
    </row>
    <row r="7340" spans="1:4" ht="16" x14ac:dyDescent="0.2">
      <c r="A7340" s="169">
        <v>43039.83333322368</v>
      </c>
      <c r="B7340" s="172">
        <v>27211.419816817783</v>
      </c>
      <c r="C7340">
        <f t="shared" si="115"/>
        <v>10</v>
      </c>
      <c r="D7340"/>
    </row>
    <row r="7341" spans="1:4" ht="16" x14ac:dyDescent="0.2">
      <c r="A7341" s="168">
        <v>43039.874999890344</v>
      </c>
      <c r="B7341" s="171">
        <v>26657.511995645538</v>
      </c>
      <c r="C7341">
        <f t="shared" si="115"/>
        <v>10</v>
      </c>
      <c r="D7341"/>
    </row>
    <row r="7342" spans="1:4" ht="16" x14ac:dyDescent="0.2">
      <c r="A7342" s="169">
        <v>43039.916666557008</v>
      </c>
      <c r="B7342" s="172">
        <v>25899.286962039878</v>
      </c>
      <c r="C7342">
        <f t="shared" si="115"/>
        <v>10</v>
      </c>
      <c r="D7342"/>
    </row>
    <row r="7343" spans="1:4" ht="16" x14ac:dyDescent="0.2">
      <c r="A7343" s="168">
        <v>43039.958333223673</v>
      </c>
      <c r="B7343" s="171">
        <v>24151.669871331662</v>
      </c>
      <c r="C7343">
        <f t="shared" si="115"/>
        <v>10</v>
      </c>
      <c r="D7343"/>
    </row>
    <row r="7344" spans="1:4" ht="16" x14ac:dyDescent="0.2">
      <c r="A7344" s="169">
        <v>43039.999999890337</v>
      </c>
      <c r="B7344" s="172">
        <v>22472.162349566079</v>
      </c>
      <c r="C7344">
        <f t="shared" si="115"/>
        <v>11</v>
      </c>
      <c r="D7344"/>
    </row>
    <row r="7345" spans="1:4" ht="16" x14ac:dyDescent="0.2">
      <c r="A7345" s="168">
        <v>43040.041666557001</v>
      </c>
      <c r="B7345" s="171">
        <v>21210.965689216788</v>
      </c>
      <c r="C7345">
        <f t="shared" si="115"/>
        <v>11</v>
      </c>
      <c r="D7345"/>
    </row>
    <row r="7346" spans="1:4" ht="16" x14ac:dyDescent="0.2">
      <c r="A7346" s="169">
        <v>43040.083333223665</v>
      </c>
      <c r="B7346" s="172">
        <v>20501.55063513558</v>
      </c>
      <c r="C7346">
        <f t="shared" ref="C7346:C7409" si="116">MONTH(A7346)</f>
        <v>11</v>
      </c>
      <c r="D7346"/>
    </row>
    <row r="7347" spans="1:4" ht="16" x14ac:dyDescent="0.2">
      <c r="A7347" s="168">
        <v>43040.124999890329</v>
      </c>
      <c r="B7347" s="171">
        <v>20033.57270565307</v>
      </c>
      <c r="C7347">
        <f t="shared" si="116"/>
        <v>11</v>
      </c>
      <c r="D7347"/>
    </row>
    <row r="7348" spans="1:4" ht="16" x14ac:dyDescent="0.2">
      <c r="A7348" s="169">
        <v>43040.166666556994</v>
      </c>
      <c r="B7348" s="172">
        <v>19884.038311840097</v>
      </c>
      <c r="C7348">
        <f t="shared" si="116"/>
        <v>11</v>
      </c>
      <c r="D7348"/>
    </row>
    <row r="7349" spans="1:4" ht="16" x14ac:dyDescent="0.2">
      <c r="A7349" s="168">
        <v>43040.208333223658</v>
      </c>
      <c r="B7349" s="171">
        <v>20439.818548597403</v>
      </c>
      <c r="C7349">
        <f t="shared" si="116"/>
        <v>11</v>
      </c>
      <c r="D7349"/>
    </row>
    <row r="7350" spans="1:4" ht="16" x14ac:dyDescent="0.2">
      <c r="A7350" s="169">
        <v>43040.249999890322</v>
      </c>
      <c r="B7350" s="172">
        <v>21825.182813556898</v>
      </c>
      <c r="C7350">
        <f t="shared" si="116"/>
        <v>11</v>
      </c>
      <c r="D7350"/>
    </row>
    <row r="7351" spans="1:4" ht="16" x14ac:dyDescent="0.2">
      <c r="A7351" s="168">
        <v>43040.291666556986</v>
      </c>
      <c r="B7351" s="171">
        <v>24241.541907829833</v>
      </c>
      <c r="C7351">
        <f t="shared" si="116"/>
        <v>11</v>
      </c>
      <c r="D7351"/>
    </row>
    <row r="7352" spans="1:4" ht="16" x14ac:dyDescent="0.2">
      <c r="A7352" s="169">
        <v>43040.333333223651</v>
      </c>
      <c r="B7352" s="172">
        <v>25897.830079256808</v>
      </c>
      <c r="C7352">
        <f t="shared" si="116"/>
        <v>11</v>
      </c>
      <c r="D7352"/>
    </row>
    <row r="7353" spans="1:4" ht="16" x14ac:dyDescent="0.2">
      <c r="A7353" s="168">
        <v>43040.374999890315</v>
      </c>
      <c r="B7353" s="171">
        <v>25934.524765028764</v>
      </c>
      <c r="C7353">
        <f t="shared" si="116"/>
        <v>11</v>
      </c>
      <c r="D7353"/>
    </row>
    <row r="7354" spans="1:4" ht="16" x14ac:dyDescent="0.2">
      <c r="A7354" s="169">
        <v>43040.416666556979</v>
      </c>
      <c r="B7354" s="172">
        <v>25822.525494088273</v>
      </c>
      <c r="C7354">
        <f t="shared" si="116"/>
        <v>11</v>
      </c>
      <c r="D7354"/>
    </row>
    <row r="7355" spans="1:4" ht="16" x14ac:dyDescent="0.2">
      <c r="A7355" s="168">
        <v>43040.458333223643</v>
      </c>
      <c r="B7355" s="171">
        <v>25617.675949983281</v>
      </c>
      <c r="C7355">
        <f t="shared" si="116"/>
        <v>11</v>
      </c>
      <c r="D7355"/>
    </row>
    <row r="7356" spans="1:4" ht="16" x14ac:dyDescent="0.2">
      <c r="A7356" s="169">
        <v>43040.499999890308</v>
      </c>
      <c r="B7356" s="172">
        <v>25436.018097741504</v>
      </c>
      <c r="C7356">
        <f t="shared" si="116"/>
        <v>11</v>
      </c>
      <c r="D7356"/>
    </row>
    <row r="7357" spans="1:4" ht="16" x14ac:dyDescent="0.2">
      <c r="A7357" s="168">
        <v>43040.541666556972</v>
      </c>
      <c r="B7357" s="171">
        <v>25121.724038367262</v>
      </c>
      <c r="C7357">
        <f t="shared" si="116"/>
        <v>11</v>
      </c>
      <c r="D7357"/>
    </row>
    <row r="7358" spans="1:4" ht="16" x14ac:dyDescent="0.2">
      <c r="A7358" s="169">
        <v>43040.583333223636</v>
      </c>
      <c r="B7358" s="172">
        <v>25191.215980098132</v>
      </c>
      <c r="C7358">
        <f t="shared" si="116"/>
        <v>11</v>
      </c>
      <c r="D7358"/>
    </row>
    <row r="7359" spans="1:4" ht="16" x14ac:dyDescent="0.2">
      <c r="A7359" s="168">
        <v>43040.6249998903</v>
      </c>
      <c r="B7359" s="171">
        <v>25468.247449379091</v>
      </c>
      <c r="C7359">
        <f t="shared" si="116"/>
        <v>11</v>
      </c>
      <c r="D7359"/>
    </row>
    <row r="7360" spans="1:4" ht="16" x14ac:dyDescent="0.2">
      <c r="A7360" s="169">
        <v>43040.666666556965</v>
      </c>
      <c r="B7360" s="172">
        <v>25744.304035403049</v>
      </c>
      <c r="C7360">
        <f t="shared" si="116"/>
        <v>11</v>
      </c>
      <c r="D7360"/>
    </row>
    <row r="7361" spans="1:4" ht="16" x14ac:dyDescent="0.2">
      <c r="A7361" s="168">
        <v>43040.708333223629</v>
      </c>
      <c r="B7361" s="171">
        <v>26297.258061855831</v>
      </c>
      <c r="C7361">
        <f t="shared" si="116"/>
        <v>11</v>
      </c>
      <c r="D7361"/>
    </row>
    <row r="7362" spans="1:4" ht="16" x14ac:dyDescent="0.2">
      <c r="A7362" s="169">
        <v>43040.749999890293</v>
      </c>
      <c r="B7362" s="172">
        <v>27115.914013353155</v>
      </c>
      <c r="C7362">
        <f t="shared" si="116"/>
        <v>11</v>
      </c>
      <c r="D7362"/>
    </row>
    <row r="7363" spans="1:4" ht="16" x14ac:dyDescent="0.2">
      <c r="A7363" s="168">
        <v>43040.791666556957</v>
      </c>
      <c r="B7363" s="171">
        <v>28612.490332843729</v>
      </c>
      <c r="C7363">
        <f t="shared" si="116"/>
        <v>11</v>
      </c>
      <c r="D7363"/>
    </row>
    <row r="7364" spans="1:4" ht="16" x14ac:dyDescent="0.2">
      <c r="A7364" s="169">
        <v>43040.833333223622</v>
      </c>
      <c r="B7364" s="172">
        <v>28595.18588600956</v>
      </c>
      <c r="C7364">
        <f t="shared" si="116"/>
        <v>11</v>
      </c>
      <c r="D7364"/>
    </row>
    <row r="7365" spans="1:4" ht="16" x14ac:dyDescent="0.2">
      <c r="A7365" s="168">
        <v>43040.874999890286</v>
      </c>
      <c r="B7365" s="171">
        <v>27766.393327412381</v>
      </c>
      <c r="C7365">
        <f t="shared" si="116"/>
        <v>11</v>
      </c>
      <c r="D7365"/>
    </row>
    <row r="7366" spans="1:4" ht="16" x14ac:dyDescent="0.2">
      <c r="A7366" s="169">
        <v>43040.91666655695</v>
      </c>
      <c r="B7366" s="172">
        <v>26355.337939476984</v>
      </c>
      <c r="C7366">
        <f t="shared" si="116"/>
        <v>11</v>
      </c>
      <c r="D7366"/>
    </row>
    <row r="7367" spans="1:4" ht="16" x14ac:dyDescent="0.2">
      <c r="A7367" s="168">
        <v>43040.958333223614</v>
      </c>
      <c r="B7367" s="171">
        <v>24349.597697561541</v>
      </c>
      <c r="C7367">
        <f t="shared" si="116"/>
        <v>11</v>
      </c>
      <c r="D7367"/>
    </row>
    <row r="7368" spans="1:4" ht="16" x14ac:dyDescent="0.2">
      <c r="A7368" s="169">
        <v>43040.999999890279</v>
      </c>
      <c r="B7368" s="172">
        <v>22571.607219884339</v>
      </c>
      <c r="C7368">
        <f t="shared" si="116"/>
        <v>11</v>
      </c>
      <c r="D7368"/>
    </row>
    <row r="7369" spans="1:4" ht="16" x14ac:dyDescent="0.2">
      <c r="A7369" s="168">
        <v>43041.041666556943</v>
      </c>
      <c r="B7369" s="171">
        <v>21293.405779857196</v>
      </c>
      <c r="C7369">
        <f t="shared" si="116"/>
        <v>11</v>
      </c>
      <c r="D7369"/>
    </row>
    <row r="7370" spans="1:4" ht="16" x14ac:dyDescent="0.2">
      <c r="A7370" s="169">
        <v>43041.083333223607</v>
      </c>
      <c r="B7370" s="172">
        <v>20589.211784487903</v>
      </c>
      <c r="C7370">
        <f t="shared" si="116"/>
        <v>11</v>
      </c>
      <c r="D7370"/>
    </row>
    <row r="7371" spans="1:4" ht="16" x14ac:dyDescent="0.2">
      <c r="A7371" s="168">
        <v>43041.124999890271</v>
      </c>
      <c r="B7371" s="171">
        <v>20210.90451791654</v>
      </c>
      <c r="C7371">
        <f t="shared" si="116"/>
        <v>11</v>
      </c>
      <c r="D7371"/>
    </row>
    <row r="7372" spans="1:4" ht="16" x14ac:dyDescent="0.2">
      <c r="A7372" s="169">
        <v>43041.166666556936</v>
      </c>
      <c r="B7372" s="172">
        <v>20042.338407281059</v>
      </c>
      <c r="C7372">
        <f t="shared" si="116"/>
        <v>11</v>
      </c>
      <c r="D7372"/>
    </row>
    <row r="7373" spans="1:4" ht="16" x14ac:dyDescent="0.2">
      <c r="A7373" s="168">
        <v>43041.2083332236</v>
      </c>
      <c r="B7373" s="171">
        <v>20596.947103301693</v>
      </c>
      <c r="C7373">
        <f t="shared" si="116"/>
        <v>11</v>
      </c>
      <c r="D7373"/>
    </row>
    <row r="7374" spans="1:4" ht="16" x14ac:dyDescent="0.2">
      <c r="A7374" s="169">
        <v>43041.249999890264</v>
      </c>
      <c r="B7374" s="172">
        <v>21919.568574787561</v>
      </c>
      <c r="C7374">
        <f t="shared" si="116"/>
        <v>11</v>
      </c>
      <c r="D7374"/>
    </row>
    <row r="7375" spans="1:4" ht="16" x14ac:dyDescent="0.2">
      <c r="A7375" s="168">
        <v>43041.291666556928</v>
      </c>
      <c r="B7375" s="171">
        <v>24408.501889888579</v>
      </c>
      <c r="C7375">
        <f t="shared" si="116"/>
        <v>11</v>
      </c>
      <c r="D7375"/>
    </row>
    <row r="7376" spans="1:4" ht="16" x14ac:dyDescent="0.2">
      <c r="A7376" s="169">
        <v>43041.333333223592</v>
      </c>
      <c r="B7376" s="172">
        <v>26196.239999084737</v>
      </c>
      <c r="C7376">
        <f t="shared" si="116"/>
        <v>11</v>
      </c>
      <c r="D7376"/>
    </row>
    <row r="7377" spans="1:4" ht="16" x14ac:dyDescent="0.2">
      <c r="A7377" s="168">
        <v>43041.374999890257</v>
      </c>
      <c r="B7377" s="171">
        <v>26334.204386123602</v>
      </c>
      <c r="C7377">
        <f t="shared" si="116"/>
        <v>11</v>
      </c>
      <c r="D7377"/>
    </row>
    <row r="7378" spans="1:4" ht="16" x14ac:dyDescent="0.2">
      <c r="A7378" s="169">
        <v>43041.416666556921</v>
      </c>
      <c r="B7378" s="172">
        <v>26512.059937330403</v>
      </c>
      <c r="C7378">
        <f t="shared" si="116"/>
        <v>11</v>
      </c>
      <c r="D7378"/>
    </row>
    <row r="7379" spans="1:4" ht="16" x14ac:dyDescent="0.2">
      <c r="A7379" s="168">
        <v>43041.458333223585</v>
      </c>
      <c r="B7379" s="171">
        <v>26430.054155285077</v>
      </c>
      <c r="C7379">
        <f t="shared" si="116"/>
        <v>11</v>
      </c>
      <c r="D7379"/>
    </row>
    <row r="7380" spans="1:4" ht="16" x14ac:dyDescent="0.2">
      <c r="A7380" s="169">
        <v>43041.499999890249</v>
      </c>
      <c r="B7380" s="172">
        <v>26122.263009893704</v>
      </c>
      <c r="C7380">
        <f t="shared" si="116"/>
        <v>11</v>
      </c>
      <c r="D7380"/>
    </row>
    <row r="7381" spans="1:4" ht="16" x14ac:dyDescent="0.2">
      <c r="A7381" s="168">
        <v>43041.541666556914</v>
      </c>
      <c r="B7381" s="171">
        <v>25938.833585093849</v>
      </c>
      <c r="C7381">
        <f t="shared" si="116"/>
        <v>11</v>
      </c>
      <c r="D7381"/>
    </row>
    <row r="7382" spans="1:4" ht="16" x14ac:dyDescent="0.2">
      <c r="A7382" s="169">
        <v>43041.583333223578</v>
      </c>
      <c r="B7382" s="172">
        <v>25985.767214016021</v>
      </c>
      <c r="C7382">
        <f t="shared" si="116"/>
        <v>11</v>
      </c>
      <c r="D7382"/>
    </row>
    <row r="7383" spans="1:4" ht="16" x14ac:dyDescent="0.2">
      <c r="A7383" s="168">
        <v>43041.624999890242</v>
      </c>
      <c r="B7383" s="171">
        <v>25873.657421516527</v>
      </c>
      <c r="C7383">
        <f t="shared" si="116"/>
        <v>11</v>
      </c>
      <c r="D7383"/>
    </row>
    <row r="7384" spans="1:4" ht="16" x14ac:dyDescent="0.2">
      <c r="A7384" s="169">
        <v>43041.666666556906</v>
      </c>
      <c r="B7384" s="172">
        <v>25862.013477386376</v>
      </c>
      <c r="C7384">
        <f t="shared" si="116"/>
        <v>11</v>
      </c>
      <c r="D7384"/>
    </row>
    <row r="7385" spans="1:4" ht="16" x14ac:dyDescent="0.2">
      <c r="A7385" s="168">
        <v>43041.708333223571</v>
      </c>
      <c r="B7385" s="171">
        <v>26034.535894931771</v>
      </c>
      <c r="C7385">
        <f t="shared" si="116"/>
        <v>11</v>
      </c>
      <c r="D7385"/>
    </row>
    <row r="7386" spans="1:4" ht="16" x14ac:dyDescent="0.2">
      <c r="A7386" s="169">
        <v>43041.749999890235</v>
      </c>
      <c r="B7386" s="172">
        <v>26750.349024413277</v>
      </c>
      <c r="C7386">
        <f t="shared" si="116"/>
        <v>11</v>
      </c>
      <c r="D7386"/>
    </row>
    <row r="7387" spans="1:4" ht="16" x14ac:dyDescent="0.2">
      <c r="A7387" s="168">
        <v>43041.791666556899</v>
      </c>
      <c r="B7387" s="171">
        <v>28351.383127236026</v>
      </c>
      <c r="C7387">
        <f t="shared" si="116"/>
        <v>11</v>
      </c>
      <c r="D7387"/>
    </row>
    <row r="7388" spans="1:4" ht="16" x14ac:dyDescent="0.2">
      <c r="A7388" s="169">
        <v>43041.833333223563</v>
      </c>
      <c r="B7388" s="172">
        <v>28281.389722033706</v>
      </c>
      <c r="C7388">
        <f t="shared" si="116"/>
        <v>11</v>
      </c>
      <c r="D7388"/>
    </row>
    <row r="7389" spans="1:4" ht="16" x14ac:dyDescent="0.2">
      <c r="A7389" s="168">
        <v>43041.874999890228</v>
      </c>
      <c r="B7389" s="171">
        <v>27479.657007013444</v>
      </c>
      <c r="C7389">
        <f t="shared" si="116"/>
        <v>11</v>
      </c>
      <c r="D7389"/>
    </row>
    <row r="7390" spans="1:4" ht="16" x14ac:dyDescent="0.2">
      <c r="A7390" s="169">
        <v>43041.916666556892</v>
      </c>
      <c r="B7390" s="172">
        <v>26053.412370018388</v>
      </c>
      <c r="C7390">
        <f t="shared" si="116"/>
        <v>11</v>
      </c>
      <c r="D7390"/>
    </row>
    <row r="7391" spans="1:4" ht="16" x14ac:dyDescent="0.2">
      <c r="A7391" s="168">
        <v>43041.958333223556</v>
      </c>
      <c r="B7391" s="171">
        <v>24132.017400526063</v>
      </c>
      <c r="C7391">
        <f t="shared" si="116"/>
        <v>11</v>
      </c>
      <c r="D7391"/>
    </row>
    <row r="7392" spans="1:4" ht="16" x14ac:dyDescent="0.2">
      <c r="A7392" s="169">
        <v>43041.99999989022</v>
      </c>
      <c r="B7392" s="172">
        <v>22331.140966918014</v>
      </c>
      <c r="C7392">
        <f t="shared" si="116"/>
        <v>11</v>
      </c>
      <c r="D7392"/>
    </row>
    <row r="7393" spans="1:4" ht="16" x14ac:dyDescent="0.2">
      <c r="A7393" s="168">
        <v>43042.041666556885</v>
      </c>
      <c r="B7393" s="171">
        <v>21161.475224602229</v>
      </c>
      <c r="C7393">
        <f t="shared" si="116"/>
        <v>11</v>
      </c>
      <c r="D7393"/>
    </row>
    <row r="7394" spans="1:4" ht="16" x14ac:dyDescent="0.2">
      <c r="A7394" s="169">
        <v>43042.083333223549</v>
      </c>
      <c r="B7394" s="172">
        <v>20358.222236996458</v>
      </c>
      <c r="C7394">
        <f t="shared" si="116"/>
        <v>11</v>
      </c>
      <c r="D7394"/>
    </row>
    <row r="7395" spans="1:4" ht="16" x14ac:dyDescent="0.2">
      <c r="A7395" s="168">
        <v>43042.124999890213</v>
      </c>
      <c r="B7395" s="171">
        <v>19841.0874556321</v>
      </c>
      <c r="C7395">
        <f t="shared" si="116"/>
        <v>11</v>
      </c>
      <c r="D7395"/>
    </row>
    <row r="7396" spans="1:4" ht="16" x14ac:dyDescent="0.2">
      <c r="A7396" s="169">
        <v>43042.166666556877</v>
      </c>
      <c r="B7396" s="172">
        <v>19711.87741249206</v>
      </c>
      <c r="C7396">
        <f t="shared" si="116"/>
        <v>11</v>
      </c>
      <c r="D7396"/>
    </row>
    <row r="7397" spans="1:4" ht="16" x14ac:dyDescent="0.2">
      <c r="A7397" s="168">
        <v>43042.208333223542</v>
      </c>
      <c r="B7397" s="171">
        <v>20167.626369422152</v>
      </c>
      <c r="C7397">
        <f t="shared" si="116"/>
        <v>11</v>
      </c>
      <c r="D7397"/>
    </row>
    <row r="7398" spans="1:4" ht="16" x14ac:dyDescent="0.2">
      <c r="A7398" s="169">
        <v>43042.249999890206</v>
      </c>
      <c r="B7398" s="172">
        <v>21449.448050599942</v>
      </c>
      <c r="C7398">
        <f t="shared" si="116"/>
        <v>11</v>
      </c>
      <c r="D7398"/>
    </row>
    <row r="7399" spans="1:4" ht="16" x14ac:dyDescent="0.2">
      <c r="A7399" s="168">
        <v>43042.29166655687</v>
      </c>
      <c r="B7399" s="171">
        <v>23848.632468768912</v>
      </c>
      <c r="C7399">
        <f t="shared" si="116"/>
        <v>11</v>
      </c>
      <c r="D7399"/>
    </row>
    <row r="7400" spans="1:4" ht="16" x14ac:dyDescent="0.2">
      <c r="A7400" s="169">
        <v>43042.333333223534</v>
      </c>
      <c r="B7400" s="172">
        <v>25583.140615360819</v>
      </c>
      <c r="C7400">
        <f t="shared" si="116"/>
        <v>11</v>
      </c>
      <c r="D7400"/>
    </row>
    <row r="7401" spans="1:4" ht="16" x14ac:dyDescent="0.2">
      <c r="A7401" s="168">
        <v>43042.374999890199</v>
      </c>
      <c r="B7401" s="171">
        <v>25591.021971762802</v>
      </c>
      <c r="C7401">
        <f t="shared" si="116"/>
        <v>11</v>
      </c>
      <c r="D7401"/>
    </row>
    <row r="7402" spans="1:4" ht="16" x14ac:dyDescent="0.2">
      <c r="A7402" s="169">
        <v>43042.416666556863</v>
      </c>
      <c r="B7402" s="172">
        <v>25394.211069270223</v>
      </c>
      <c r="C7402">
        <f t="shared" si="116"/>
        <v>11</v>
      </c>
      <c r="D7402"/>
    </row>
    <row r="7403" spans="1:4" ht="16" x14ac:dyDescent="0.2">
      <c r="A7403" s="168">
        <v>43042.458333223527</v>
      </c>
      <c r="B7403" s="171">
        <v>25198.848997176006</v>
      </c>
      <c r="C7403">
        <f t="shared" si="116"/>
        <v>11</v>
      </c>
      <c r="D7403"/>
    </row>
    <row r="7404" spans="1:4" ht="16" x14ac:dyDescent="0.2">
      <c r="A7404" s="169">
        <v>43042.499999890191</v>
      </c>
      <c r="B7404" s="172">
        <v>25193.794418087469</v>
      </c>
      <c r="C7404">
        <f t="shared" si="116"/>
        <v>11</v>
      </c>
      <c r="D7404"/>
    </row>
    <row r="7405" spans="1:4" ht="16" x14ac:dyDescent="0.2">
      <c r="A7405" s="168">
        <v>43042.541666556855</v>
      </c>
      <c r="B7405" s="171">
        <v>25087.029658177107</v>
      </c>
      <c r="C7405">
        <f t="shared" si="116"/>
        <v>11</v>
      </c>
      <c r="D7405"/>
    </row>
    <row r="7406" spans="1:4" ht="16" x14ac:dyDescent="0.2">
      <c r="A7406" s="169">
        <v>43042.58333322352</v>
      </c>
      <c r="B7406" s="172">
        <v>25418.783312288415</v>
      </c>
      <c r="C7406">
        <f t="shared" si="116"/>
        <v>11</v>
      </c>
      <c r="D7406"/>
    </row>
    <row r="7407" spans="1:4" ht="16" x14ac:dyDescent="0.2">
      <c r="A7407" s="168">
        <v>43042.624999890184</v>
      </c>
      <c r="B7407" s="171">
        <v>25456.860791897874</v>
      </c>
      <c r="C7407">
        <f t="shared" si="116"/>
        <v>11</v>
      </c>
      <c r="D7407"/>
    </row>
    <row r="7408" spans="1:4" ht="16" x14ac:dyDescent="0.2">
      <c r="A7408" s="169">
        <v>43042.666666556848</v>
      </c>
      <c r="B7408" s="172">
        <v>25597.953464496382</v>
      </c>
      <c r="C7408">
        <f t="shared" si="116"/>
        <v>11</v>
      </c>
      <c r="D7408"/>
    </row>
    <row r="7409" spans="1:4" ht="16" x14ac:dyDescent="0.2">
      <c r="A7409" s="168">
        <v>43042.708333223512</v>
      </c>
      <c r="B7409" s="171">
        <v>25879.532107548737</v>
      </c>
      <c r="C7409">
        <f t="shared" si="116"/>
        <v>11</v>
      </c>
      <c r="D7409"/>
    </row>
    <row r="7410" spans="1:4" ht="16" x14ac:dyDescent="0.2">
      <c r="A7410" s="169">
        <v>43042.749999890177</v>
      </c>
      <c r="B7410" s="172">
        <v>26443.512540988137</v>
      </c>
      <c r="C7410">
        <f t="shared" ref="C7410:C7473" si="117">MONTH(A7410)</f>
        <v>11</v>
      </c>
      <c r="D7410"/>
    </row>
    <row r="7411" spans="1:4" ht="16" x14ac:dyDescent="0.2">
      <c r="A7411" s="168">
        <v>43042.791666556841</v>
      </c>
      <c r="B7411" s="171">
        <v>27730.679494713229</v>
      </c>
      <c r="C7411">
        <f t="shared" si="117"/>
        <v>11</v>
      </c>
      <c r="D7411"/>
    </row>
    <row r="7412" spans="1:4" ht="16" x14ac:dyDescent="0.2">
      <c r="A7412" s="169">
        <v>43042.833333223505</v>
      </c>
      <c r="B7412" s="172">
        <v>27396.125454624394</v>
      </c>
      <c r="C7412">
        <f t="shared" si="117"/>
        <v>11</v>
      </c>
      <c r="D7412"/>
    </row>
    <row r="7413" spans="1:4" ht="16" x14ac:dyDescent="0.2">
      <c r="A7413" s="168">
        <v>43042.874999890169</v>
      </c>
      <c r="B7413" s="171">
        <v>26586.348630618792</v>
      </c>
      <c r="C7413">
        <f t="shared" si="117"/>
        <v>11</v>
      </c>
      <c r="D7413"/>
    </row>
    <row r="7414" spans="1:4" ht="16" x14ac:dyDescent="0.2">
      <c r="A7414" s="169">
        <v>43042.916666556834</v>
      </c>
      <c r="B7414" s="172">
        <v>25489.247044095868</v>
      </c>
      <c r="C7414">
        <f t="shared" si="117"/>
        <v>11</v>
      </c>
      <c r="D7414"/>
    </row>
    <row r="7415" spans="1:4" ht="16" x14ac:dyDescent="0.2">
      <c r="A7415" s="168">
        <v>43042.958333223498</v>
      </c>
      <c r="B7415" s="171">
        <v>24082.863318154821</v>
      </c>
      <c r="C7415">
        <f t="shared" si="117"/>
        <v>11</v>
      </c>
      <c r="D7415"/>
    </row>
    <row r="7416" spans="1:4" ht="16" x14ac:dyDescent="0.2">
      <c r="A7416" s="169">
        <v>43042.999999890162</v>
      </c>
      <c r="B7416" s="172">
        <v>22568.728543060264</v>
      </c>
      <c r="C7416">
        <f t="shared" si="117"/>
        <v>11</v>
      </c>
      <c r="D7416"/>
    </row>
    <row r="7417" spans="1:4" ht="16" x14ac:dyDescent="0.2">
      <c r="A7417" s="168">
        <v>43043.041666556826</v>
      </c>
      <c r="B7417" s="171">
        <v>21246.002710307952</v>
      </c>
      <c r="C7417">
        <f t="shared" si="117"/>
        <v>11</v>
      </c>
      <c r="D7417"/>
    </row>
    <row r="7418" spans="1:4" ht="16" x14ac:dyDescent="0.2">
      <c r="A7418" s="169">
        <v>43043.083333223491</v>
      </c>
      <c r="B7418" s="172">
        <v>20437.10689581366</v>
      </c>
      <c r="C7418">
        <f t="shared" si="117"/>
        <v>11</v>
      </c>
      <c r="D7418"/>
    </row>
    <row r="7419" spans="1:4" ht="16" x14ac:dyDescent="0.2">
      <c r="A7419" s="168">
        <v>43043.124999890155</v>
      </c>
      <c r="B7419" s="171">
        <v>19831.219864457678</v>
      </c>
      <c r="C7419">
        <f t="shared" si="117"/>
        <v>11</v>
      </c>
      <c r="D7419"/>
    </row>
    <row r="7420" spans="1:4" ht="16" x14ac:dyDescent="0.2">
      <c r="A7420" s="169">
        <v>43043.166666556819</v>
      </c>
      <c r="B7420" s="172">
        <v>19520.65879238016</v>
      </c>
      <c r="C7420">
        <f t="shared" si="117"/>
        <v>11</v>
      </c>
      <c r="D7420"/>
    </row>
    <row r="7421" spans="1:4" ht="16" x14ac:dyDescent="0.2">
      <c r="A7421" s="168">
        <v>43043.208333223483</v>
      </c>
      <c r="B7421" s="171">
        <v>19542.94271287731</v>
      </c>
      <c r="C7421">
        <f t="shared" si="117"/>
        <v>11</v>
      </c>
      <c r="D7421"/>
    </row>
    <row r="7422" spans="1:4" ht="16" x14ac:dyDescent="0.2">
      <c r="A7422" s="169">
        <v>43043.249999890148</v>
      </c>
      <c r="B7422" s="172">
        <v>20063.374162082913</v>
      </c>
      <c r="C7422">
        <f t="shared" si="117"/>
        <v>11</v>
      </c>
      <c r="D7422"/>
    </row>
    <row r="7423" spans="1:4" ht="16" x14ac:dyDescent="0.2">
      <c r="A7423" s="168">
        <v>43043.291666556812</v>
      </c>
      <c r="B7423" s="171">
        <v>21045.489592516082</v>
      </c>
      <c r="C7423">
        <f t="shared" si="117"/>
        <v>11</v>
      </c>
      <c r="D7423"/>
    </row>
    <row r="7424" spans="1:4" ht="16" x14ac:dyDescent="0.2">
      <c r="A7424" s="169">
        <v>43043.333333223476</v>
      </c>
      <c r="B7424" s="172">
        <v>21904.881492401768</v>
      </c>
      <c r="C7424">
        <f t="shared" si="117"/>
        <v>11</v>
      </c>
      <c r="D7424"/>
    </row>
    <row r="7425" spans="1:4" ht="16" x14ac:dyDescent="0.2">
      <c r="A7425" s="168">
        <v>43043.37499989014</v>
      </c>
      <c r="B7425" s="171">
        <v>22477.548839712166</v>
      </c>
      <c r="C7425">
        <f t="shared" si="117"/>
        <v>11</v>
      </c>
      <c r="D7425"/>
    </row>
    <row r="7426" spans="1:4" ht="16" x14ac:dyDescent="0.2">
      <c r="A7426" s="169">
        <v>43043.416666556805</v>
      </c>
      <c r="B7426" s="172">
        <v>22844.469459047741</v>
      </c>
      <c r="C7426">
        <f t="shared" si="117"/>
        <v>11</v>
      </c>
      <c r="D7426"/>
    </row>
    <row r="7427" spans="1:4" ht="16" x14ac:dyDescent="0.2">
      <c r="A7427" s="168">
        <v>43043.458333223469</v>
      </c>
      <c r="B7427" s="171">
        <v>22918.979936639724</v>
      </c>
      <c r="C7427">
        <f t="shared" si="117"/>
        <v>11</v>
      </c>
      <c r="D7427"/>
    </row>
    <row r="7428" spans="1:4" ht="16" x14ac:dyDescent="0.2">
      <c r="A7428" s="169">
        <v>43043.499999890133</v>
      </c>
      <c r="B7428" s="172">
        <v>22975.223919099124</v>
      </c>
      <c r="C7428">
        <f t="shared" si="117"/>
        <v>11</v>
      </c>
      <c r="D7428"/>
    </row>
    <row r="7429" spans="1:4" ht="16" x14ac:dyDescent="0.2">
      <c r="A7429" s="168">
        <v>43043.541666556797</v>
      </c>
      <c r="B7429" s="171">
        <v>22641.895049384053</v>
      </c>
      <c r="C7429">
        <f t="shared" si="117"/>
        <v>11</v>
      </c>
      <c r="D7429"/>
    </row>
    <row r="7430" spans="1:4" ht="16" x14ac:dyDescent="0.2">
      <c r="A7430" s="169">
        <v>43043.583333223462</v>
      </c>
      <c r="B7430" s="172">
        <v>22426.385557194651</v>
      </c>
      <c r="C7430">
        <f t="shared" si="117"/>
        <v>11</v>
      </c>
      <c r="D7430"/>
    </row>
    <row r="7431" spans="1:4" ht="16" x14ac:dyDescent="0.2">
      <c r="A7431" s="168">
        <v>43043.624999890126</v>
      </c>
      <c r="B7431" s="171">
        <v>22272.413875908031</v>
      </c>
      <c r="C7431">
        <f t="shared" si="117"/>
        <v>11</v>
      </c>
      <c r="D7431"/>
    </row>
    <row r="7432" spans="1:4" ht="16" x14ac:dyDescent="0.2">
      <c r="A7432" s="169">
        <v>43043.66666655679</v>
      </c>
      <c r="B7432" s="172">
        <v>22591.029740939677</v>
      </c>
      <c r="C7432">
        <f t="shared" si="117"/>
        <v>11</v>
      </c>
      <c r="D7432"/>
    </row>
    <row r="7433" spans="1:4" ht="16" x14ac:dyDescent="0.2">
      <c r="A7433" s="168">
        <v>43043.708333223454</v>
      </c>
      <c r="B7433" s="171">
        <v>23252.830817565959</v>
      </c>
      <c r="C7433">
        <f t="shared" si="117"/>
        <v>11</v>
      </c>
      <c r="D7433"/>
    </row>
    <row r="7434" spans="1:4" ht="16" x14ac:dyDescent="0.2">
      <c r="A7434" s="169">
        <v>43043.749999890118</v>
      </c>
      <c r="B7434" s="172">
        <v>24314.578576223725</v>
      </c>
      <c r="C7434">
        <f t="shared" si="117"/>
        <v>11</v>
      </c>
      <c r="D7434"/>
    </row>
    <row r="7435" spans="1:4" ht="16" x14ac:dyDescent="0.2">
      <c r="A7435" s="168">
        <v>43043.791666556783</v>
      </c>
      <c r="B7435" s="171">
        <v>26107.84582333298</v>
      </c>
      <c r="C7435">
        <f t="shared" si="117"/>
        <v>11</v>
      </c>
      <c r="D7435"/>
    </row>
    <row r="7436" spans="1:4" ht="16" x14ac:dyDescent="0.2">
      <c r="A7436" s="169">
        <v>43043.833333223447</v>
      </c>
      <c r="B7436" s="172">
        <v>26123.379103856005</v>
      </c>
      <c r="C7436">
        <f t="shared" si="117"/>
        <v>11</v>
      </c>
      <c r="D7436"/>
    </row>
    <row r="7437" spans="1:4" ht="16" x14ac:dyDescent="0.2">
      <c r="A7437" s="168">
        <v>43043.874999890111</v>
      </c>
      <c r="B7437" s="171">
        <v>25512.581210294102</v>
      </c>
      <c r="C7437">
        <f t="shared" si="117"/>
        <v>11</v>
      </c>
      <c r="D7437"/>
    </row>
    <row r="7438" spans="1:4" ht="16" x14ac:dyDescent="0.2">
      <c r="A7438" s="169">
        <v>43043.916666556775</v>
      </c>
      <c r="B7438" s="172">
        <v>24554.602697148555</v>
      </c>
      <c r="C7438">
        <f t="shared" si="117"/>
        <v>11</v>
      </c>
      <c r="D7438"/>
    </row>
    <row r="7439" spans="1:4" ht="16" x14ac:dyDescent="0.2">
      <c r="A7439" s="168">
        <v>43043.95833322344</v>
      </c>
      <c r="B7439" s="171">
        <v>23236.468802151747</v>
      </c>
      <c r="C7439">
        <f t="shared" si="117"/>
        <v>11</v>
      </c>
      <c r="D7439"/>
    </row>
    <row r="7440" spans="1:4" ht="16" x14ac:dyDescent="0.2">
      <c r="A7440" s="169">
        <v>43043.999999890104</v>
      </c>
      <c r="B7440" s="172">
        <v>21747.61923422277</v>
      </c>
      <c r="C7440">
        <f t="shared" si="117"/>
        <v>11</v>
      </c>
      <c r="D7440"/>
    </row>
    <row r="7441" spans="1:4" ht="16" x14ac:dyDescent="0.2">
      <c r="A7441" s="168">
        <v>43044.041666556768</v>
      </c>
      <c r="B7441" s="171">
        <v>20527.179967742886</v>
      </c>
      <c r="C7441">
        <f t="shared" si="117"/>
        <v>11</v>
      </c>
      <c r="D7441"/>
    </row>
    <row r="7442" spans="1:4" ht="16" x14ac:dyDescent="0.2">
      <c r="A7442" s="169">
        <v>43044.083333223432</v>
      </c>
      <c r="B7442" s="172" t="s">
        <v>402</v>
      </c>
      <c r="C7442">
        <f t="shared" si="117"/>
        <v>11</v>
      </c>
      <c r="D7442"/>
    </row>
    <row r="7443" spans="1:4" ht="16" x14ac:dyDescent="0.2">
      <c r="A7443" s="168">
        <v>43044.124999890097</v>
      </c>
      <c r="B7443" s="171">
        <v>18877.716282966569</v>
      </c>
      <c r="C7443">
        <f t="shared" si="117"/>
        <v>11</v>
      </c>
      <c r="D7443"/>
    </row>
    <row r="7444" spans="1:4" ht="16" x14ac:dyDescent="0.2">
      <c r="A7444" s="169">
        <v>43044.166666556761</v>
      </c>
      <c r="B7444" s="172">
        <v>18771.173812715369</v>
      </c>
      <c r="C7444">
        <f t="shared" si="117"/>
        <v>11</v>
      </c>
      <c r="D7444"/>
    </row>
    <row r="7445" spans="1:4" ht="16" x14ac:dyDescent="0.2">
      <c r="A7445" s="168">
        <v>43044.208333223425</v>
      </c>
      <c r="B7445" s="171">
        <v>18912.419955808331</v>
      </c>
      <c r="C7445">
        <f t="shared" si="117"/>
        <v>11</v>
      </c>
      <c r="D7445"/>
    </row>
    <row r="7446" spans="1:4" ht="16" x14ac:dyDescent="0.2">
      <c r="A7446" s="169">
        <v>43044.249999890089</v>
      </c>
      <c r="B7446" s="172">
        <v>19415.098194768361</v>
      </c>
      <c r="C7446">
        <f t="shared" si="117"/>
        <v>11</v>
      </c>
      <c r="D7446"/>
    </row>
    <row r="7447" spans="1:4" ht="16" x14ac:dyDescent="0.2">
      <c r="A7447" s="168">
        <v>43044.291666556754</v>
      </c>
      <c r="B7447" s="171">
        <v>19954.826510742507</v>
      </c>
      <c r="C7447">
        <f t="shared" si="117"/>
        <v>11</v>
      </c>
      <c r="D7447"/>
    </row>
    <row r="7448" spans="1:4" ht="16" x14ac:dyDescent="0.2">
      <c r="A7448" s="169">
        <v>43044.333333223418</v>
      </c>
      <c r="B7448" s="172">
        <v>20612.173572922027</v>
      </c>
      <c r="C7448">
        <f t="shared" si="117"/>
        <v>11</v>
      </c>
      <c r="D7448"/>
    </row>
    <row r="7449" spans="1:4" ht="16" x14ac:dyDescent="0.2">
      <c r="A7449" s="168">
        <v>43044.374999890082</v>
      </c>
      <c r="B7449" s="171">
        <v>21080.233686691223</v>
      </c>
      <c r="C7449">
        <f t="shared" si="117"/>
        <v>11</v>
      </c>
      <c r="D7449"/>
    </row>
    <row r="7450" spans="1:4" ht="16" x14ac:dyDescent="0.2">
      <c r="A7450" s="169">
        <v>43044.416666556746</v>
      </c>
      <c r="B7450" s="172">
        <v>21128.614414011598</v>
      </c>
      <c r="C7450">
        <f t="shared" si="117"/>
        <v>11</v>
      </c>
      <c r="D7450"/>
    </row>
    <row r="7451" spans="1:4" ht="16" x14ac:dyDescent="0.2">
      <c r="A7451" s="168">
        <v>43044.458333223411</v>
      </c>
      <c r="B7451" s="171">
        <v>20931.813128107297</v>
      </c>
      <c r="C7451">
        <f t="shared" si="117"/>
        <v>11</v>
      </c>
      <c r="D7451"/>
    </row>
    <row r="7452" spans="1:4" ht="16" x14ac:dyDescent="0.2">
      <c r="A7452" s="169">
        <v>43044.499999890075</v>
      </c>
      <c r="B7452" s="172">
        <v>20890.774605479714</v>
      </c>
      <c r="C7452">
        <f t="shared" si="117"/>
        <v>11</v>
      </c>
      <c r="D7452"/>
    </row>
    <row r="7453" spans="1:4" ht="16" x14ac:dyDescent="0.2">
      <c r="A7453" s="168">
        <v>43044.541666556739</v>
      </c>
      <c r="B7453" s="171">
        <v>20714.399806204663</v>
      </c>
      <c r="C7453">
        <f t="shared" si="117"/>
        <v>11</v>
      </c>
      <c r="D7453"/>
    </row>
    <row r="7454" spans="1:4" ht="16" x14ac:dyDescent="0.2">
      <c r="A7454" s="169">
        <v>43044.583333223403</v>
      </c>
      <c r="B7454" s="172">
        <v>20962.371514186281</v>
      </c>
      <c r="C7454">
        <f t="shared" si="117"/>
        <v>11</v>
      </c>
      <c r="D7454"/>
    </row>
    <row r="7455" spans="1:4" ht="16" x14ac:dyDescent="0.2">
      <c r="A7455" s="168">
        <v>43044.624999890068</v>
      </c>
      <c r="B7455" s="171">
        <v>21325.364459969784</v>
      </c>
      <c r="C7455">
        <f t="shared" si="117"/>
        <v>11</v>
      </c>
      <c r="D7455"/>
    </row>
    <row r="7456" spans="1:4" ht="16" x14ac:dyDescent="0.2">
      <c r="A7456" s="169">
        <v>43044.666666556732</v>
      </c>
      <c r="B7456" s="172">
        <v>22195.59584793013</v>
      </c>
      <c r="C7456">
        <f t="shared" si="117"/>
        <v>11</v>
      </c>
      <c r="D7456"/>
    </row>
    <row r="7457" spans="1:4" ht="16" x14ac:dyDescent="0.2">
      <c r="A7457" s="168">
        <v>43044.708333223396</v>
      </c>
      <c r="B7457" s="171">
        <v>23711.946083362003</v>
      </c>
      <c r="C7457">
        <f t="shared" si="117"/>
        <v>11</v>
      </c>
      <c r="D7457"/>
    </row>
    <row r="7458" spans="1:4" ht="16" x14ac:dyDescent="0.2">
      <c r="A7458" s="169">
        <v>43044.74999989006</v>
      </c>
      <c r="B7458" s="172">
        <v>26185.200018506199</v>
      </c>
      <c r="C7458">
        <f t="shared" si="117"/>
        <v>11</v>
      </c>
      <c r="D7458"/>
    </row>
    <row r="7459" spans="1:4" ht="16" x14ac:dyDescent="0.2">
      <c r="A7459" s="168">
        <v>43044.791666556725</v>
      </c>
      <c r="B7459" s="171">
        <v>26598.633453573635</v>
      </c>
      <c r="C7459">
        <f t="shared" si="117"/>
        <v>11</v>
      </c>
      <c r="D7459"/>
    </row>
    <row r="7460" spans="1:4" ht="16" x14ac:dyDescent="0.2">
      <c r="A7460" s="169">
        <v>43044.833333223389</v>
      </c>
      <c r="B7460" s="172">
        <v>26078.091007586016</v>
      </c>
      <c r="C7460">
        <f t="shared" si="117"/>
        <v>11</v>
      </c>
      <c r="D7460"/>
    </row>
    <row r="7461" spans="1:4" ht="16" x14ac:dyDescent="0.2">
      <c r="A7461" s="168">
        <v>43044.874999890053</v>
      </c>
      <c r="B7461" s="171">
        <v>25339.990319947286</v>
      </c>
      <c r="C7461">
        <f t="shared" si="117"/>
        <v>11</v>
      </c>
      <c r="D7461"/>
    </row>
    <row r="7462" spans="1:4" ht="16" x14ac:dyDescent="0.2">
      <c r="A7462" s="169">
        <v>43044.916666556717</v>
      </c>
      <c r="B7462" s="172">
        <v>23901.12657792449</v>
      </c>
      <c r="C7462">
        <f t="shared" si="117"/>
        <v>11</v>
      </c>
      <c r="D7462"/>
    </row>
    <row r="7463" spans="1:4" ht="16" x14ac:dyDescent="0.2">
      <c r="A7463" s="168">
        <v>43044.958333223381</v>
      </c>
      <c r="B7463" s="171">
        <v>22201.441100215772</v>
      </c>
      <c r="C7463">
        <f t="shared" si="117"/>
        <v>11</v>
      </c>
      <c r="D7463"/>
    </row>
    <row r="7464" spans="1:4" ht="16" x14ac:dyDescent="0.2">
      <c r="A7464" s="169">
        <v>43044.999999890046</v>
      </c>
      <c r="B7464" s="172">
        <v>20736.032385969029</v>
      </c>
      <c r="C7464">
        <f t="shared" si="117"/>
        <v>11</v>
      </c>
      <c r="D7464"/>
    </row>
    <row r="7465" spans="1:4" ht="16" x14ac:dyDescent="0.2">
      <c r="A7465" s="168">
        <v>43045.04166655671</v>
      </c>
      <c r="B7465" s="171">
        <v>19774.095840464604</v>
      </c>
      <c r="C7465">
        <f t="shared" si="117"/>
        <v>11</v>
      </c>
      <c r="D7465"/>
    </row>
    <row r="7466" spans="1:4" ht="16" x14ac:dyDescent="0.2">
      <c r="A7466" s="169">
        <v>43045.083333223374</v>
      </c>
      <c r="B7466" s="172">
        <v>19219.599292265168</v>
      </c>
      <c r="C7466">
        <f t="shared" si="117"/>
        <v>11</v>
      </c>
      <c r="D7466"/>
    </row>
    <row r="7467" spans="1:4" ht="16" x14ac:dyDescent="0.2">
      <c r="A7467" s="168">
        <v>43045.124999890038</v>
      </c>
      <c r="B7467" s="171">
        <v>19006.496741286574</v>
      </c>
      <c r="C7467">
        <f t="shared" si="117"/>
        <v>11</v>
      </c>
      <c r="D7467"/>
    </row>
    <row r="7468" spans="1:4" ht="16" x14ac:dyDescent="0.2">
      <c r="A7468" s="169">
        <v>43045.166666556703</v>
      </c>
      <c r="B7468" s="172">
        <v>19024.838961237238</v>
      </c>
      <c r="C7468">
        <f t="shared" si="117"/>
        <v>11</v>
      </c>
      <c r="D7468"/>
    </row>
    <row r="7469" spans="1:4" ht="16" x14ac:dyDescent="0.2">
      <c r="A7469" s="168">
        <v>43045.208333223367</v>
      </c>
      <c r="B7469" s="171">
        <v>19816.586400622087</v>
      </c>
      <c r="C7469">
        <f t="shared" si="117"/>
        <v>11</v>
      </c>
      <c r="D7469"/>
    </row>
    <row r="7470" spans="1:4" ht="16" x14ac:dyDescent="0.2">
      <c r="A7470" s="169">
        <v>43045.249999890031</v>
      </c>
      <c r="B7470" s="172">
        <v>21470.835397763592</v>
      </c>
      <c r="C7470">
        <f t="shared" si="117"/>
        <v>11</v>
      </c>
      <c r="D7470"/>
    </row>
    <row r="7471" spans="1:4" ht="16" x14ac:dyDescent="0.2">
      <c r="A7471" s="168">
        <v>43045.291666556695</v>
      </c>
      <c r="B7471" s="171">
        <v>23796.173936984946</v>
      </c>
      <c r="C7471">
        <f t="shared" si="117"/>
        <v>11</v>
      </c>
      <c r="D7471"/>
    </row>
    <row r="7472" spans="1:4" ht="16" x14ac:dyDescent="0.2">
      <c r="A7472" s="169">
        <v>43045.33333322336</v>
      </c>
      <c r="B7472" s="172">
        <v>24871.219080695766</v>
      </c>
      <c r="C7472">
        <f t="shared" si="117"/>
        <v>11</v>
      </c>
      <c r="D7472"/>
    </row>
    <row r="7473" spans="1:4" ht="16" x14ac:dyDescent="0.2">
      <c r="A7473" s="168">
        <v>43045.374999890024</v>
      </c>
      <c r="B7473" s="171">
        <v>24886.170307372999</v>
      </c>
      <c r="C7473">
        <f t="shared" si="117"/>
        <v>11</v>
      </c>
      <c r="D7473"/>
    </row>
    <row r="7474" spans="1:4" ht="16" x14ac:dyDescent="0.2">
      <c r="A7474" s="169">
        <v>43045.416666556688</v>
      </c>
      <c r="B7474" s="172">
        <v>24407.603303276774</v>
      </c>
      <c r="C7474">
        <f t="shared" ref="C7474:C7537" si="118">MONTH(A7474)</f>
        <v>11</v>
      </c>
      <c r="D7474"/>
    </row>
    <row r="7475" spans="1:4" ht="16" x14ac:dyDescent="0.2">
      <c r="A7475" s="168">
        <v>43045.458333223352</v>
      </c>
      <c r="B7475" s="171">
        <v>24405.947543833878</v>
      </c>
      <c r="C7475">
        <f t="shared" si="118"/>
        <v>11</v>
      </c>
      <c r="D7475"/>
    </row>
    <row r="7476" spans="1:4" ht="16" x14ac:dyDescent="0.2">
      <c r="A7476" s="169">
        <v>43045.499999890017</v>
      </c>
      <c r="B7476" s="172">
        <v>24853.121520057874</v>
      </c>
      <c r="C7476">
        <f t="shared" si="118"/>
        <v>11</v>
      </c>
      <c r="D7476"/>
    </row>
    <row r="7477" spans="1:4" ht="16" x14ac:dyDescent="0.2">
      <c r="A7477" s="168">
        <v>43045.541666556681</v>
      </c>
      <c r="B7477" s="171">
        <v>24865.824111334947</v>
      </c>
      <c r="C7477">
        <f t="shared" si="118"/>
        <v>11</v>
      </c>
      <c r="D7477"/>
    </row>
    <row r="7478" spans="1:4" ht="16" x14ac:dyDescent="0.2">
      <c r="A7478" s="169">
        <v>43045.583333223345</v>
      </c>
      <c r="B7478" s="172">
        <v>25193.455011345428</v>
      </c>
      <c r="C7478">
        <f t="shared" si="118"/>
        <v>11</v>
      </c>
      <c r="D7478"/>
    </row>
    <row r="7479" spans="1:4" ht="16" x14ac:dyDescent="0.2">
      <c r="A7479" s="168">
        <v>43045.624999890009</v>
      </c>
      <c r="B7479" s="171">
        <v>25486.59013785089</v>
      </c>
      <c r="C7479">
        <f t="shared" si="118"/>
        <v>11</v>
      </c>
      <c r="D7479"/>
    </row>
    <row r="7480" spans="1:4" ht="16" x14ac:dyDescent="0.2">
      <c r="A7480" s="169">
        <v>43045.666666556674</v>
      </c>
      <c r="B7480" s="172">
        <v>26238.104788259367</v>
      </c>
      <c r="C7480">
        <f t="shared" si="118"/>
        <v>11</v>
      </c>
      <c r="D7480"/>
    </row>
    <row r="7481" spans="1:4" ht="16" x14ac:dyDescent="0.2">
      <c r="A7481" s="168">
        <v>43045.708333223338</v>
      </c>
      <c r="B7481" s="171">
        <v>27130.781521831388</v>
      </c>
      <c r="C7481">
        <f t="shared" si="118"/>
        <v>11</v>
      </c>
      <c r="D7481"/>
    </row>
    <row r="7482" spans="1:4" ht="16" x14ac:dyDescent="0.2">
      <c r="A7482" s="169">
        <v>43045.749999890002</v>
      </c>
      <c r="B7482" s="172">
        <v>29006.043633174319</v>
      </c>
      <c r="C7482">
        <f t="shared" si="118"/>
        <v>11</v>
      </c>
      <c r="D7482"/>
    </row>
    <row r="7483" spans="1:4" ht="16" x14ac:dyDescent="0.2">
      <c r="A7483" s="168">
        <v>43045.791666556666</v>
      </c>
      <c r="B7483" s="171">
        <v>29133.401799610423</v>
      </c>
      <c r="C7483">
        <f t="shared" si="118"/>
        <v>11</v>
      </c>
      <c r="D7483"/>
    </row>
    <row r="7484" spans="1:4" ht="16" x14ac:dyDescent="0.2">
      <c r="A7484" s="169">
        <v>43045.833333223331</v>
      </c>
      <c r="B7484" s="172">
        <v>28478.950121337723</v>
      </c>
      <c r="C7484">
        <f t="shared" si="118"/>
        <v>11</v>
      </c>
      <c r="D7484"/>
    </row>
    <row r="7485" spans="1:4" ht="16" x14ac:dyDescent="0.2">
      <c r="A7485" s="168">
        <v>43045.874999889995</v>
      </c>
      <c r="B7485" s="171">
        <v>27417.350485878553</v>
      </c>
      <c r="C7485">
        <f t="shared" si="118"/>
        <v>11</v>
      </c>
      <c r="D7485"/>
    </row>
    <row r="7486" spans="1:4" ht="16" x14ac:dyDescent="0.2">
      <c r="A7486" s="169">
        <v>43045.916666556659</v>
      </c>
      <c r="B7486" s="172">
        <v>25846.003573456092</v>
      </c>
      <c r="C7486">
        <f t="shared" si="118"/>
        <v>11</v>
      </c>
      <c r="D7486"/>
    </row>
    <row r="7487" spans="1:4" ht="16" x14ac:dyDescent="0.2">
      <c r="A7487" s="168">
        <v>43045.958333223323</v>
      </c>
      <c r="B7487" s="171">
        <v>23779.187875477306</v>
      </c>
      <c r="C7487">
        <f t="shared" si="118"/>
        <v>11</v>
      </c>
      <c r="D7487"/>
    </row>
    <row r="7488" spans="1:4" ht="16" x14ac:dyDescent="0.2">
      <c r="A7488" s="169">
        <v>43045.999999889988</v>
      </c>
      <c r="B7488" s="172">
        <v>22074.236567111049</v>
      </c>
      <c r="C7488">
        <f t="shared" si="118"/>
        <v>11</v>
      </c>
      <c r="D7488"/>
    </row>
    <row r="7489" spans="1:4" ht="16" x14ac:dyDescent="0.2">
      <c r="A7489" s="168">
        <v>43046.041666556652</v>
      </c>
      <c r="B7489" s="171">
        <v>21028.432409573496</v>
      </c>
      <c r="C7489">
        <f t="shared" si="118"/>
        <v>11</v>
      </c>
      <c r="D7489"/>
    </row>
    <row r="7490" spans="1:4" ht="16" x14ac:dyDescent="0.2">
      <c r="A7490" s="169">
        <v>43046.083333223316</v>
      </c>
      <c r="B7490" s="172">
        <v>20329.257366145492</v>
      </c>
      <c r="C7490">
        <f t="shared" si="118"/>
        <v>11</v>
      </c>
      <c r="D7490"/>
    </row>
    <row r="7491" spans="1:4" ht="16" x14ac:dyDescent="0.2">
      <c r="A7491" s="168">
        <v>43046.12499988998</v>
      </c>
      <c r="B7491" s="171">
        <v>19898.738763703299</v>
      </c>
      <c r="C7491">
        <f t="shared" si="118"/>
        <v>11</v>
      </c>
      <c r="D7491"/>
    </row>
    <row r="7492" spans="1:4" ht="16" x14ac:dyDescent="0.2">
      <c r="A7492" s="169">
        <v>43046.166666556644</v>
      </c>
      <c r="B7492" s="172">
        <v>19907.609695318657</v>
      </c>
      <c r="C7492">
        <f t="shared" si="118"/>
        <v>11</v>
      </c>
      <c r="D7492"/>
    </row>
    <row r="7493" spans="1:4" ht="16" x14ac:dyDescent="0.2">
      <c r="A7493" s="168">
        <v>43046.208333223309</v>
      </c>
      <c r="B7493" s="171">
        <v>20489.69098376852</v>
      </c>
      <c r="C7493">
        <f t="shared" si="118"/>
        <v>11</v>
      </c>
      <c r="D7493"/>
    </row>
    <row r="7494" spans="1:4" ht="16" x14ac:dyDescent="0.2">
      <c r="A7494" s="169">
        <v>43046.249999889973</v>
      </c>
      <c r="B7494" s="172">
        <v>22163.888519083288</v>
      </c>
      <c r="C7494">
        <f t="shared" si="118"/>
        <v>11</v>
      </c>
      <c r="D7494"/>
    </row>
    <row r="7495" spans="1:4" ht="16" x14ac:dyDescent="0.2">
      <c r="A7495" s="168">
        <v>43046.291666556637</v>
      </c>
      <c r="B7495" s="171">
        <v>24385.526544780059</v>
      </c>
      <c r="C7495">
        <f t="shared" si="118"/>
        <v>11</v>
      </c>
      <c r="D7495"/>
    </row>
    <row r="7496" spans="1:4" ht="16" x14ac:dyDescent="0.2">
      <c r="A7496" s="169">
        <v>43046.333333223301</v>
      </c>
      <c r="B7496" s="172">
        <v>25416.55045207516</v>
      </c>
      <c r="C7496">
        <f t="shared" si="118"/>
        <v>11</v>
      </c>
      <c r="D7496"/>
    </row>
    <row r="7497" spans="1:4" ht="16" x14ac:dyDescent="0.2">
      <c r="A7497" s="168">
        <v>43046.374999889966</v>
      </c>
      <c r="B7497" s="171">
        <v>25205.455643429443</v>
      </c>
      <c r="C7497">
        <f t="shared" si="118"/>
        <v>11</v>
      </c>
      <c r="D7497"/>
    </row>
    <row r="7498" spans="1:4" ht="16" x14ac:dyDescent="0.2">
      <c r="A7498" s="169">
        <v>43046.41666655663</v>
      </c>
      <c r="B7498" s="172">
        <v>25016.233374618838</v>
      </c>
      <c r="C7498">
        <f t="shared" si="118"/>
        <v>11</v>
      </c>
      <c r="D7498"/>
    </row>
    <row r="7499" spans="1:4" ht="16" x14ac:dyDescent="0.2">
      <c r="A7499" s="168">
        <v>43046.458333223294</v>
      </c>
      <c r="B7499" s="171">
        <v>24930.677294871326</v>
      </c>
      <c r="C7499">
        <f t="shared" si="118"/>
        <v>11</v>
      </c>
      <c r="D7499"/>
    </row>
    <row r="7500" spans="1:4" ht="16" x14ac:dyDescent="0.2">
      <c r="A7500" s="169">
        <v>43046.499999889958</v>
      </c>
      <c r="B7500" s="172">
        <v>25090.130605897681</v>
      </c>
      <c r="C7500">
        <f t="shared" si="118"/>
        <v>11</v>
      </c>
      <c r="D7500"/>
    </row>
    <row r="7501" spans="1:4" ht="16" x14ac:dyDescent="0.2">
      <c r="A7501" s="168">
        <v>43046.541666556623</v>
      </c>
      <c r="B7501" s="171">
        <v>25244.855867347211</v>
      </c>
      <c r="C7501">
        <f t="shared" si="118"/>
        <v>11</v>
      </c>
      <c r="D7501"/>
    </row>
    <row r="7502" spans="1:4" ht="16" x14ac:dyDescent="0.2">
      <c r="A7502" s="169">
        <v>43046.583333223287</v>
      </c>
      <c r="B7502" s="172">
        <v>25785.103261592365</v>
      </c>
      <c r="C7502">
        <f t="shared" si="118"/>
        <v>11</v>
      </c>
      <c r="D7502"/>
    </row>
    <row r="7503" spans="1:4" ht="16" x14ac:dyDescent="0.2">
      <c r="A7503" s="168">
        <v>43046.624999889951</v>
      </c>
      <c r="B7503" s="171">
        <v>25920.329813098691</v>
      </c>
      <c r="C7503">
        <f t="shared" si="118"/>
        <v>11</v>
      </c>
      <c r="D7503"/>
    </row>
    <row r="7504" spans="1:4" ht="16" x14ac:dyDescent="0.2">
      <c r="A7504" s="169">
        <v>43046.666666556615</v>
      </c>
      <c r="B7504" s="172">
        <v>26486.59311091177</v>
      </c>
      <c r="C7504">
        <f t="shared" si="118"/>
        <v>11</v>
      </c>
      <c r="D7504"/>
    </row>
    <row r="7505" spans="1:4" ht="16" x14ac:dyDescent="0.2">
      <c r="A7505" s="168">
        <v>43046.70833322328</v>
      </c>
      <c r="B7505" s="171">
        <v>27362.483915417997</v>
      </c>
      <c r="C7505">
        <f t="shared" si="118"/>
        <v>11</v>
      </c>
      <c r="D7505"/>
    </row>
    <row r="7506" spans="1:4" ht="16" x14ac:dyDescent="0.2">
      <c r="A7506" s="169">
        <v>43046.749999889944</v>
      </c>
      <c r="B7506" s="172">
        <v>29149.999719864867</v>
      </c>
      <c r="C7506">
        <f t="shared" si="118"/>
        <v>11</v>
      </c>
      <c r="D7506"/>
    </row>
    <row r="7507" spans="1:4" ht="16" x14ac:dyDescent="0.2">
      <c r="A7507" s="168">
        <v>43046.791666556608</v>
      </c>
      <c r="B7507" s="171">
        <v>29018.94549647981</v>
      </c>
      <c r="C7507">
        <f t="shared" si="118"/>
        <v>11</v>
      </c>
      <c r="D7507"/>
    </row>
    <row r="7508" spans="1:4" ht="16" x14ac:dyDescent="0.2">
      <c r="A7508" s="169">
        <v>43046.833333223272</v>
      </c>
      <c r="B7508" s="172">
        <v>28487.839032114985</v>
      </c>
      <c r="C7508">
        <f t="shared" si="118"/>
        <v>11</v>
      </c>
      <c r="D7508"/>
    </row>
    <row r="7509" spans="1:4" ht="16" x14ac:dyDescent="0.2">
      <c r="A7509" s="168">
        <v>43046.874999889937</v>
      </c>
      <c r="B7509" s="171">
        <v>27553.259051339592</v>
      </c>
      <c r="C7509">
        <f t="shared" si="118"/>
        <v>11</v>
      </c>
      <c r="D7509"/>
    </row>
    <row r="7510" spans="1:4" ht="16" x14ac:dyDescent="0.2">
      <c r="A7510" s="169">
        <v>43046.916666556601</v>
      </c>
      <c r="B7510" s="172">
        <v>25937.887281060717</v>
      </c>
      <c r="C7510">
        <f t="shared" si="118"/>
        <v>11</v>
      </c>
      <c r="D7510"/>
    </row>
    <row r="7511" spans="1:4" ht="16" x14ac:dyDescent="0.2">
      <c r="A7511" s="168">
        <v>43046.958333223265</v>
      </c>
      <c r="B7511" s="171">
        <v>23954.846113511143</v>
      </c>
      <c r="C7511">
        <f t="shared" si="118"/>
        <v>11</v>
      </c>
      <c r="D7511"/>
    </row>
    <row r="7512" spans="1:4" ht="16" x14ac:dyDescent="0.2">
      <c r="A7512" s="169">
        <v>43046.999999889929</v>
      </c>
      <c r="B7512" s="172">
        <v>22179.386669271134</v>
      </c>
      <c r="C7512">
        <f t="shared" si="118"/>
        <v>11</v>
      </c>
      <c r="D7512"/>
    </row>
    <row r="7513" spans="1:4" ht="16" x14ac:dyDescent="0.2">
      <c r="A7513" s="168">
        <v>43047.041666556594</v>
      </c>
      <c r="B7513" s="171">
        <v>21135.199554752169</v>
      </c>
      <c r="C7513">
        <f t="shared" si="118"/>
        <v>11</v>
      </c>
      <c r="D7513"/>
    </row>
    <row r="7514" spans="1:4" ht="16" x14ac:dyDescent="0.2">
      <c r="A7514" s="169">
        <v>43047.083333223258</v>
      </c>
      <c r="B7514" s="172">
        <v>20427.392956525957</v>
      </c>
      <c r="C7514">
        <f t="shared" si="118"/>
        <v>11</v>
      </c>
      <c r="D7514"/>
    </row>
    <row r="7515" spans="1:4" ht="16" x14ac:dyDescent="0.2">
      <c r="A7515" s="168">
        <v>43047.124999889922</v>
      </c>
      <c r="B7515" s="171">
        <v>20029.925495454976</v>
      </c>
      <c r="C7515">
        <f t="shared" si="118"/>
        <v>11</v>
      </c>
      <c r="D7515"/>
    </row>
    <row r="7516" spans="1:4" ht="16" x14ac:dyDescent="0.2">
      <c r="A7516" s="169">
        <v>43047.166666556586</v>
      </c>
      <c r="B7516" s="172">
        <v>20002.538074695112</v>
      </c>
      <c r="C7516">
        <f t="shared" si="118"/>
        <v>11</v>
      </c>
      <c r="D7516"/>
    </row>
    <row r="7517" spans="1:4" ht="16" x14ac:dyDescent="0.2">
      <c r="A7517" s="168">
        <v>43047.208333223251</v>
      </c>
      <c r="B7517" s="171">
        <v>20537.461578664119</v>
      </c>
      <c r="C7517">
        <f t="shared" si="118"/>
        <v>11</v>
      </c>
      <c r="D7517"/>
    </row>
    <row r="7518" spans="1:4" ht="16" x14ac:dyDescent="0.2">
      <c r="A7518" s="169">
        <v>43047.249999889915</v>
      </c>
      <c r="B7518" s="172">
        <v>22039.761827774546</v>
      </c>
      <c r="C7518">
        <f t="shared" si="118"/>
        <v>11</v>
      </c>
      <c r="D7518"/>
    </row>
    <row r="7519" spans="1:4" ht="16" x14ac:dyDescent="0.2">
      <c r="A7519" s="168">
        <v>43047.291666556579</v>
      </c>
      <c r="B7519" s="171">
        <v>24252.84629739638</v>
      </c>
      <c r="C7519">
        <f t="shared" si="118"/>
        <v>11</v>
      </c>
      <c r="D7519"/>
    </row>
    <row r="7520" spans="1:4" ht="16" x14ac:dyDescent="0.2">
      <c r="A7520" s="169">
        <v>43047.333333223243</v>
      </c>
      <c r="B7520" s="172">
        <v>25124.556722896868</v>
      </c>
      <c r="C7520">
        <f t="shared" si="118"/>
        <v>11</v>
      </c>
      <c r="D7520"/>
    </row>
    <row r="7521" spans="1:4" ht="16" x14ac:dyDescent="0.2">
      <c r="A7521" s="168">
        <v>43047.374999889907</v>
      </c>
      <c r="B7521" s="171">
        <v>25274.871848455114</v>
      </c>
      <c r="C7521">
        <f t="shared" si="118"/>
        <v>11</v>
      </c>
      <c r="D7521"/>
    </row>
    <row r="7522" spans="1:4" ht="16" x14ac:dyDescent="0.2">
      <c r="A7522" s="169">
        <v>43047.416666556572</v>
      </c>
      <c r="B7522" s="172">
        <v>25569.996365242318</v>
      </c>
      <c r="C7522">
        <f t="shared" si="118"/>
        <v>11</v>
      </c>
      <c r="D7522"/>
    </row>
    <row r="7523" spans="1:4" ht="16" x14ac:dyDescent="0.2">
      <c r="A7523" s="168">
        <v>43047.458333223236</v>
      </c>
      <c r="B7523" s="171">
        <v>26020.856594378343</v>
      </c>
      <c r="C7523">
        <f t="shared" si="118"/>
        <v>11</v>
      </c>
      <c r="D7523"/>
    </row>
    <row r="7524" spans="1:4" ht="16" x14ac:dyDescent="0.2">
      <c r="A7524" s="169">
        <v>43047.4999998899</v>
      </c>
      <c r="B7524" s="172">
        <v>26894.047256694303</v>
      </c>
      <c r="C7524">
        <f t="shared" si="118"/>
        <v>11</v>
      </c>
      <c r="D7524"/>
    </row>
    <row r="7525" spans="1:4" ht="16" x14ac:dyDescent="0.2">
      <c r="A7525" s="168">
        <v>43047.541666556564</v>
      </c>
      <c r="B7525" s="171">
        <v>27194.262131468455</v>
      </c>
      <c r="C7525">
        <f t="shared" si="118"/>
        <v>11</v>
      </c>
      <c r="D7525"/>
    </row>
    <row r="7526" spans="1:4" ht="16" x14ac:dyDescent="0.2">
      <c r="A7526" s="169">
        <v>43047.583333223229</v>
      </c>
      <c r="B7526" s="172">
        <v>27479.839147376591</v>
      </c>
      <c r="C7526">
        <f t="shared" si="118"/>
        <v>11</v>
      </c>
      <c r="D7526"/>
    </row>
    <row r="7527" spans="1:4" ht="16" x14ac:dyDescent="0.2">
      <c r="A7527" s="168">
        <v>43047.624999889893</v>
      </c>
      <c r="B7527" s="171">
        <v>27356.350062774593</v>
      </c>
      <c r="C7527">
        <f t="shared" si="118"/>
        <v>11</v>
      </c>
      <c r="D7527"/>
    </row>
    <row r="7528" spans="1:4" ht="16" x14ac:dyDescent="0.2">
      <c r="A7528" s="169">
        <v>43047.666666556557</v>
      </c>
      <c r="B7528" s="172">
        <v>27501.14210722646</v>
      </c>
      <c r="C7528">
        <f t="shared" si="118"/>
        <v>11</v>
      </c>
      <c r="D7528"/>
    </row>
    <row r="7529" spans="1:4" ht="16" x14ac:dyDescent="0.2">
      <c r="A7529" s="168">
        <v>43047.708333223221</v>
      </c>
      <c r="B7529" s="171">
        <v>28132.968305119473</v>
      </c>
      <c r="C7529">
        <f t="shared" si="118"/>
        <v>11</v>
      </c>
      <c r="D7529"/>
    </row>
    <row r="7530" spans="1:4" ht="16" x14ac:dyDescent="0.2">
      <c r="A7530" s="169">
        <v>43047.749999889886</v>
      </c>
      <c r="B7530" s="172">
        <v>29904.447654795531</v>
      </c>
      <c r="C7530">
        <f t="shared" si="118"/>
        <v>11</v>
      </c>
      <c r="D7530"/>
    </row>
    <row r="7531" spans="1:4" ht="16" x14ac:dyDescent="0.2">
      <c r="A7531" s="168">
        <v>43047.79166655655</v>
      </c>
      <c r="B7531" s="171">
        <v>29750.505747168983</v>
      </c>
      <c r="C7531">
        <f t="shared" si="118"/>
        <v>11</v>
      </c>
      <c r="D7531"/>
    </row>
    <row r="7532" spans="1:4" ht="16" x14ac:dyDescent="0.2">
      <c r="A7532" s="169">
        <v>43047.833333223214</v>
      </c>
      <c r="B7532" s="172">
        <v>29044.357479055358</v>
      </c>
      <c r="C7532">
        <f t="shared" si="118"/>
        <v>11</v>
      </c>
      <c r="D7532"/>
    </row>
    <row r="7533" spans="1:4" ht="16" x14ac:dyDescent="0.2">
      <c r="A7533" s="168">
        <v>43047.874999889878</v>
      </c>
      <c r="B7533" s="171">
        <v>28021.347493723919</v>
      </c>
      <c r="C7533">
        <f t="shared" si="118"/>
        <v>11</v>
      </c>
      <c r="D7533"/>
    </row>
    <row r="7534" spans="1:4" ht="16" x14ac:dyDescent="0.2">
      <c r="A7534" s="169">
        <v>43047.916666556543</v>
      </c>
      <c r="B7534" s="172">
        <v>26487.387639077057</v>
      </c>
      <c r="C7534">
        <f t="shared" si="118"/>
        <v>11</v>
      </c>
      <c r="D7534"/>
    </row>
    <row r="7535" spans="1:4" ht="16" x14ac:dyDescent="0.2">
      <c r="A7535" s="168">
        <v>43047.958333223207</v>
      </c>
      <c r="B7535" s="171">
        <v>24488.123672953538</v>
      </c>
      <c r="C7535">
        <f t="shared" si="118"/>
        <v>11</v>
      </c>
      <c r="D7535"/>
    </row>
    <row r="7536" spans="1:4" ht="16" x14ac:dyDescent="0.2">
      <c r="A7536" s="169">
        <v>43047.999999889871</v>
      </c>
      <c r="B7536" s="172">
        <v>22684.75361353828</v>
      </c>
      <c r="C7536">
        <f t="shared" si="118"/>
        <v>11</v>
      </c>
      <c r="D7536"/>
    </row>
    <row r="7537" spans="1:4" ht="16" x14ac:dyDescent="0.2">
      <c r="A7537" s="168">
        <v>43048.041666556535</v>
      </c>
      <c r="B7537" s="171">
        <v>21594.537092983282</v>
      </c>
      <c r="C7537">
        <f t="shared" si="118"/>
        <v>11</v>
      </c>
      <c r="D7537"/>
    </row>
    <row r="7538" spans="1:4" ht="16" x14ac:dyDescent="0.2">
      <c r="A7538" s="169">
        <v>43048.0833332232</v>
      </c>
      <c r="B7538" s="172">
        <v>20908.35789309398</v>
      </c>
      <c r="C7538">
        <f t="shared" ref="C7538:C7601" si="119">MONTH(A7538)</f>
        <v>11</v>
      </c>
      <c r="D7538"/>
    </row>
    <row r="7539" spans="1:4" ht="16" x14ac:dyDescent="0.2">
      <c r="A7539" s="168">
        <v>43048.124999889864</v>
      </c>
      <c r="B7539" s="171">
        <v>20624.226513888199</v>
      </c>
      <c r="C7539">
        <f t="shared" si="119"/>
        <v>11</v>
      </c>
      <c r="D7539"/>
    </row>
    <row r="7540" spans="1:4" ht="16" x14ac:dyDescent="0.2">
      <c r="A7540" s="169">
        <v>43048.166666556528</v>
      </c>
      <c r="B7540" s="172">
        <v>20466.714629153212</v>
      </c>
      <c r="C7540">
        <f t="shared" si="119"/>
        <v>11</v>
      </c>
      <c r="D7540"/>
    </row>
    <row r="7541" spans="1:4" ht="16" x14ac:dyDescent="0.2">
      <c r="A7541" s="168">
        <v>43048.208333223192</v>
      </c>
      <c r="B7541" s="171">
        <v>20934.69770637052</v>
      </c>
      <c r="C7541">
        <f t="shared" si="119"/>
        <v>11</v>
      </c>
      <c r="D7541"/>
    </row>
    <row r="7542" spans="1:4" ht="16" x14ac:dyDescent="0.2">
      <c r="A7542" s="169">
        <v>43048.249999889857</v>
      </c>
      <c r="B7542" s="172">
        <v>22145.271058762082</v>
      </c>
      <c r="C7542">
        <f t="shared" si="119"/>
        <v>11</v>
      </c>
      <c r="D7542"/>
    </row>
    <row r="7543" spans="1:4" ht="16" x14ac:dyDescent="0.2">
      <c r="A7543" s="168">
        <v>43048.291666556521</v>
      </c>
      <c r="B7543" s="171">
        <v>24344.864882248301</v>
      </c>
      <c r="C7543">
        <f t="shared" si="119"/>
        <v>11</v>
      </c>
      <c r="D7543"/>
    </row>
    <row r="7544" spans="1:4" ht="16" x14ac:dyDescent="0.2">
      <c r="A7544" s="169">
        <v>43048.333333223185</v>
      </c>
      <c r="B7544" s="172">
        <v>25370.196943103885</v>
      </c>
      <c r="C7544">
        <f t="shared" si="119"/>
        <v>11</v>
      </c>
      <c r="D7544"/>
    </row>
    <row r="7545" spans="1:4" ht="16" x14ac:dyDescent="0.2">
      <c r="A7545" s="168">
        <v>43048.374999889849</v>
      </c>
      <c r="B7545" s="171">
        <v>25675.309186126848</v>
      </c>
      <c r="C7545">
        <f t="shared" si="119"/>
        <v>11</v>
      </c>
      <c r="D7545"/>
    </row>
    <row r="7546" spans="1:4" ht="16" x14ac:dyDescent="0.2">
      <c r="A7546" s="169">
        <v>43048.416666556514</v>
      </c>
      <c r="B7546" s="172">
        <v>25868.166034980997</v>
      </c>
      <c r="C7546">
        <f t="shared" si="119"/>
        <v>11</v>
      </c>
      <c r="D7546"/>
    </row>
    <row r="7547" spans="1:4" ht="16" x14ac:dyDescent="0.2">
      <c r="A7547" s="168">
        <v>43048.458333223178</v>
      </c>
      <c r="B7547" s="171">
        <v>25811.311359998253</v>
      </c>
      <c r="C7547">
        <f t="shared" si="119"/>
        <v>11</v>
      </c>
      <c r="D7547"/>
    </row>
    <row r="7548" spans="1:4" ht="16" x14ac:dyDescent="0.2">
      <c r="A7548" s="169">
        <v>43048.499999889842</v>
      </c>
      <c r="B7548" s="172">
        <v>25683.242846742345</v>
      </c>
      <c r="C7548">
        <f t="shared" si="119"/>
        <v>11</v>
      </c>
      <c r="D7548"/>
    </row>
    <row r="7549" spans="1:4" ht="16" x14ac:dyDescent="0.2">
      <c r="A7549" s="168">
        <v>43048.541666556506</v>
      </c>
      <c r="B7549" s="171">
        <v>25818.416636948303</v>
      </c>
      <c r="C7549">
        <f t="shared" si="119"/>
        <v>11</v>
      </c>
      <c r="D7549"/>
    </row>
    <row r="7550" spans="1:4" ht="16" x14ac:dyDescent="0.2">
      <c r="A7550" s="169">
        <v>43048.58333322317</v>
      </c>
      <c r="B7550" s="172">
        <v>26109.498549472639</v>
      </c>
      <c r="C7550">
        <f t="shared" si="119"/>
        <v>11</v>
      </c>
      <c r="D7550"/>
    </row>
    <row r="7551" spans="1:4" ht="16" x14ac:dyDescent="0.2">
      <c r="A7551" s="168">
        <v>43048.624999889835</v>
      </c>
      <c r="B7551" s="171">
        <v>26469.209295189637</v>
      </c>
      <c r="C7551">
        <f t="shared" si="119"/>
        <v>11</v>
      </c>
      <c r="D7551"/>
    </row>
    <row r="7552" spans="1:4" ht="16" x14ac:dyDescent="0.2">
      <c r="A7552" s="169">
        <v>43048.666666556499</v>
      </c>
      <c r="B7552" s="172">
        <v>26918.371207998876</v>
      </c>
      <c r="C7552">
        <f t="shared" si="119"/>
        <v>11</v>
      </c>
      <c r="D7552"/>
    </row>
    <row r="7553" spans="1:4" ht="16" x14ac:dyDescent="0.2">
      <c r="A7553" s="168">
        <v>43048.708333223163</v>
      </c>
      <c r="B7553" s="171">
        <v>27581.425343515377</v>
      </c>
      <c r="C7553">
        <f t="shared" si="119"/>
        <v>11</v>
      </c>
      <c r="D7553"/>
    </row>
    <row r="7554" spans="1:4" ht="16" x14ac:dyDescent="0.2">
      <c r="A7554" s="169">
        <v>43048.749999889827</v>
      </c>
      <c r="B7554" s="172">
        <v>29309.038238794325</v>
      </c>
      <c r="C7554">
        <f t="shared" si="119"/>
        <v>11</v>
      </c>
      <c r="D7554"/>
    </row>
    <row r="7555" spans="1:4" ht="16" x14ac:dyDescent="0.2">
      <c r="A7555" s="168">
        <v>43048.791666556492</v>
      </c>
      <c r="B7555" s="171">
        <v>29141.984497290883</v>
      </c>
      <c r="C7555">
        <f t="shared" si="119"/>
        <v>11</v>
      </c>
      <c r="D7555"/>
    </row>
    <row r="7556" spans="1:4" ht="16" x14ac:dyDescent="0.2">
      <c r="A7556" s="169">
        <v>43048.833333223156</v>
      </c>
      <c r="B7556" s="172">
        <v>28402.511694885932</v>
      </c>
      <c r="C7556">
        <f t="shared" si="119"/>
        <v>11</v>
      </c>
      <c r="D7556"/>
    </row>
    <row r="7557" spans="1:4" ht="16" x14ac:dyDescent="0.2">
      <c r="A7557" s="168">
        <v>43048.87499988982</v>
      </c>
      <c r="B7557" s="171">
        <v>27558.971474430313</v>
      </c>
      <c r="C7557">
        <f t="shared" si="119"/>
        <v>11</v>
      </c>
      <c r="D7557"/>
    </row>
    <row r="7558" spans="1:4" ht="16" x14ac:dyDescent="0.2">
      <c r="A7558" s="169">
        <v>43048.916666556484</v>
      </c>
      <c r="B7558" s="172">
        <v>26127.432082207135</v>
      </c>
      <c r="C7558">
        <f t="shared" si="119"/>
        <v>11</v>
      </c>
      <c r="D7558"/>
    </row>
    <row r="7559" spans="1:4" ht="16" x14ac:dyDescent="0.2">
      <c r="A7559" s="168">
        <v>43048.958333223149</v>
      </c>
      <c r="B7559" s="171">
        <v>24267.583343709575</v>
      </c>
      <c r="C7559">
        <f t="shared" si="119"/>
        <v>11</v>
      </c>
      <c r="D7559"/>
    </row>
    <row r="7560" spans="1:4" ht="16" x14ac:dyDescent="0.2">
      <c r="A7560" s="169">
        <v>43048.999999889813</v>
      </c>
      <c r="B7560" s="172">
        <v>22529.994284115233</v>
      </c>
      <c r="C7560">
        <f t="shared" si="119"/>
        <v>11</v>
      </c>
      <c r="D7560"/>
    </row>
    <row r="7561" spans="1:4" ht="16" x14ac:dyDescent="0.2">
      <c r="A7561" s="168">
        <v>43049.041666556477</v>
      </c>
      <c r="B7561" s="171">
        <v>21343.456339928045</v>
      </c>
      <c r="C7561">
        <f t="shared" si="119"/>
        <v>11</v>
      </c>
      <c r="D7561"/>
    </row>
    <row r="7562" spans="1:4" ht="16" x14ac:dyDescent="0.2">
      <c r="A7562" s="169">
        <v>43049.083333223141</v>
      </c>
      <c r="B7562" s="172">
        <v>20523.258091630512</v>
      </c>
      <c r="C7562">
        <f t="shared" si="119"/>
        <v>11</v>
      </c>
      <c r="D7562"/>
    </row>
    <row r="7563" spans="1:4" ht="16" x14ac:dyDescent="0.2">
      <c r="A7563" s="168">
        <v>43049.124999889806</v>
      </c>
      <c r="B7563" s="171">
        <v>20071.948025817357</v>
      </c>
      <c r="C7563">
        <f t="shared" si="119"/>
        <v>11</v>
      </c>
      <c r="D7563"/>
    </row>
    <row r="7564" spans="1:4" ht="16" x14ac:dyDescent="0.2">
      <c r="A7564" s="169">
        <v>43049.16666655647</v>
      </c>
      <c r="B7564" s="172">
        <v>19852.769104297509</v>
      </c>
      <c r="C7564">
        <f t="shared" si="119"/>
        <v>11</v>
      </c>
      <c r="D7564"/>
    </row>
    <row r="7565" spans="1:4" ht="16" x14ac:dyDescent="0.2">
      <c r="A7565" s="168">
        <v>43049.208333223134</v>
      </c>
      <c r="B7565" s="171">
        <v>20319.955352258334</v>
      </c>
      <c r="C7565">
        <f t="shared" si="119"/>
        <v>11</v>
      </c>
      <c r="D7565"/>
    </row>
    <row r="7566" spans="1:4" ht="16" x14ac:dyDescent="0.2">
      <c r="A7566" s="169">
        <v>43049.249999889798</v>
      </c>
      <c r="B7566" s="172">
        <v>21624.714180688443</v>
      </c>
      <c r="C7566">
        <f t="shared" si="119"/>
        <v>11</v>
      </c>
      <c r="D7566"/>
    </row>
    <row r="7567" spans="1:4" ht="16" x14ac:dyDescent="0.2">
      <c r="A7567" s="168">
        <v>43049.291666556463</v>
      </c>
      <c r="B7567" s="171">
        <v>23206.587788243483</v>
      </c>
      <c r="C7567">
        <f t="shared" si="119"/>
        <v>11</v>
      </c>
      <c r="D7567"/>
    </row>
    <row r="7568" spans="1:4" ht="16" x14ac:dyDescent="0.2">
      <c r="A7568" s="169">
        <v>43049.333333223127</v>
      </c>
      <c r="B7568" s="172">
        <v>24200.436886080297</v>
      </c>
      <c r="C7568">
        <f t="shared" si="119"/>
        <v>11</v>
      </c>
      <c r="D7568"/>
    </row>
    <row r="7569" spans="1:4" ht="16" x14ac:dyDescent="0.2">
      <c r="A7569" s="168">
        <v>43049.374999889791</v>
      </c>
      <c r="B7569" s="171">
        <v>24952.625641885443</v>
      </c>
      <c r="C7569">
        <f t="shared" si="119"/>
        <v>11</v>
      </c>
      <c r="D7569"/>
    </row>
    <row r="7570" spans="1:4" ht="16" x14ac:dyDescent="0.2">
      <c r="A7570" s="169">
        <v>43049.416666556455</v>
      </c>
      <c r="B7570" s="172">
        <v>25085.032953360271</v>
      </c>
      <c r="C7570">
        <f t="shared" si="119"/>
        <v>11</v>
      </c>
      <c r="D7570"/>
    </row>
    <row r="7571" spans="1:4" ht="16" x14ac:dyDescent="0.2">
      <c r="A7571" s="168">
        <v>43049.45833322312</v>
      </c>
      <c r="B7571" s="171">
        <v>25014.956140154234</v>
      </c>
      <c r="C7571">
        <f t="shared" si="119"/>
        <v>11</v>
      </c>
      <c r="D7571"/>
    </row>
    <row r="7572" spans="1:4" ht="16" x14ac:dyDescent="0.2">
      <c r="A7572" s="169">
        <v>43049.499999889784</v>
      </c>
      <c r="B7572" s="172">
        <v>24950.577418958263</v>
      </c>
      <c r="C7572">
        <f t="shared" si="119"/>
        <v>11</v>
      </c>
      <c r="D7572"/>
    </row>
    <row r="7573" spans="1:4" ht="16" x14ac:dyDescent="0.2">
      <c r="A7573" s="168">
        <v>43049.541666556448</v>
      </c>
      <c r="B7573" s="171">
        <v>24913.783347587443</v>
      </c>
      <c r="C7573">
        <f t="shared" si="119"/>
        <v>11</v>
      </c>
      <c r="D7573"/>
    </row>
    <row r="7574" spans="1:4" ht="16" x14ac:dyDescent="0.2">
      <c r="A7574" s="169">
        <v>43049.583333223112</v>
      </c>
      <c r="B7574" s="172">
        <v>25081.351071853398</v>
      </c>
      <c r="C7574">
        <f t="shared" si="119"/>
        <v>11</v>
      </c>
      <c r="D7574"/>
    </row>
    <row r="7575" spans="1:4" ht="16" x14ac:dyDescent="0.2">
      <c r="A7575" s="168">
        <v>43049.624999889777</v>
      </c>
      <c r="B7575" s="171">
        <v>25459.78216828256</v>
      </c>
      <c r="C7575">
        <f t="shared" si="119"/>
        <v>11</v>
      </c>
      <c r="D7575"/>
    </row>
    <row r="7576" spans="1:4" ht="16" x14ac:dyDescent="0.2">
      <c r="A7576" s="169">
        <v>43049.666666556441</v>
      </c>
      <c r="B7576" s="172">
        <v>25862.220838506404</v>
      </c>
      <c r="C7576">
        <f t="shared" si="119"/>
        <v>11</v>
      </c>
      <c r="D7576"/>
    </row>
    <row r="7577" spans="1:4" ht="16" x14ac:dyDescent="0.2">
      <c r="A7577" s="168">
        <v>43049.708333223105</v>
      </c>
      <c r="B7577" s="171">
        <v>26620.295104400186</v>
      </c>
      <c r="C7577">
        <f t="shared" si="119"/>
        <v>11</v>
      </c>
      <c r="D7577"/>
    </row>
    <row r="7578" spans="1:4" ht="16" x14ac:dyDescent="0.2">
      <c r="A7578" s="169">
        <v>43049.749999889769</v>
      </c>
      <c r="B7578" s="172">
        <v>28482.908246762934</v>
      </c>
      <c r="C7578">
        <f t="shared" si="119"/>
        <v>11</v>
      </c>
      <c r="D7578"/>
    </row>
    <row r="7579" spans="1:4" ht="16" x14ac:dyDescent="0.2">
      <c r="A7579" s="168">
        <v>43049.791666556433</v>
      </c>
      <c r="B7579" s="171">
        <v>28222.971437268803</v>
      </c>
      <c r="C7579">
        <f t="shared" si="119"/>
        <v>11</v>
      </c>
      <c r="D7579"/>
    </row>
    <row r="7580" spans="1:4" ht="16" x14ac:dyDescent="0.2">
      <c r="A7580" s="169">
        <v>43049.833333223098</v>
      </c>
      <c r="B7580" s="172">
        <v>27332.654865238925</v>
      </c>
      <c r="C7580">
        <f t="shared" si="119"/>
        <v>11</v>
      </c>
      <c r="D7580"/>
    </row>
    <row r="7581" spans="1:4" ht="16" x14ac:dyDescent="0.2">
      <c r="A7581" s="168">
        <v>43049.874999889762</v>
      </c>
      <c r="B7581" s="171">
        <v>26457.941479578647</v>
      </c>
      <c r="C7581">
        <f t="shared" si="119"/>
        <v>11</v>
      </c>
      <c r="D7581"/>
    </row>
    <row r="7582" spans="1:4" ht="16" x14ac:dyDescent="0.2">
      <c r="A7582" s="169">
        <v>43049.916666556426</v>
      </c>
      <c r="B7582" s="172">
        <v>25309.550016334619</v>
      </c>
      <c r="C7582">
        <f t="shared" si="119"/>
        <v>11</v>
      </c>
      <c r="D7582"/>
    </row>
    <row r="7583" spans="1:4" ht="16" x14ac:dyDescent="0.2">
      <c r="A7583" s="168">
        <v>43049.95833322309</v>
      </c>
      <c r="B7583" s="171">
        <v>23814.812475772145</v>
      </c>
      <c r="C7583">
        <f t="shared" si="119"/>
        <v>11</v>
      </c>
      <c r="D7583"/>
    </row>
    <row r="7584" spans="1:4" ht="16" x14ac:dyDescent="0.2">
      <c r="A7584" s="169">
        <v>43049.999999889755</v>
      </c>
      <c r="B7584" s="172">
        <v>22139.095667146667</v>
      </c>
      <c r="C7584">
        <f t="shared" si="119"/>
        <v>11</v>
      </c>
      <c r="D7584"/>
    </row>
    <row r="7585" spans="1:4" ht="16" x14ac:dyDescent="0.2">
      <c r="A7585" s="168">
        <v>43050.041666556419</v>
      </c>
      <c r="B7585" s="171">
        <v>20886.767970686389</v>
      </c>
      <c r="C7585">
        <f t="shared" si="119"/>
        <v>11</v>
      </c>
      <c r="D7585"/>
    </row>
    <row r="7586" spans="1:4" ht="16" x14ac:dyDescent="0.2">
      <c r="A7586" s="169">
        <v>43050.083333223083</v>
      </c>
      <c r="B7586" s="172">
        <v>20056.989276615164</v>
      </c>
      <c r="C7586">
        <f t="shared" si="119"/>
        <v>11</v>
      </c>
      <c r="D7586"/>
    </row>
    <row r="7587" spans="1:4" ht="16" x14ac:dyDescent="0.2">
      <c r="A7587" s="168">
        <v>43050.124999889747</v>
      </c>
      <c r="B7587" s="171">
        <v>19518.32398840809</v>
      </c>
      <c r="C7587">
        <f t="shared" si="119"/>
        <v>11</v>
      </c>
      <c r="D7587"/>
    </row>
    <row r="7588" spans="1:4" ht="16" x14ac:dyDescent="0.2">
      <c r="A7588" s="169">
        <v>43050.166666556412</v>
      </c>
      <c r="B7588" s="172">
        <v>19213.481172436434</v>
      </c>
      <c r="C7588">
        <f t="shared" si="119"/>
        <v>11</v>
      </c>
      <c r="D7588"/>
    </row>
    <row r="7589" spans="1:4" ht="16" x14ac:dyDescent="0.2">
      <c r="A7589" s="168">
        <v>43050.208333223076</v>
      </c>
      <c r="B7589" s="171">
        <v>19322.870903554824</v>
      </c>
      <c r="C7589">
        <f t="shared" si="119"/>
        <v>11</v>
      </c>
      <c r="D7589"/>
    </row>
    <row r="7590" spans="1:4" ht="16" x14ac:dyDescent="0.2">
      <c r="A7590" s="169">
        <v>43050.24999988974</v>
      </c>
      <c r="B7590" s="172">
        <v>19878.333032742565</v>
      </c>
      <c r="C7590">
        <f t="shared" si="119"/>
        <v>11</v>
      </c>
      <c r="D7590"/>
    </row>
    <row r="7591" spans="1:4" ht="16" x14ac:dyDescent="0.2">
      <c r="A7591" s="168">
        <v>43050.291666556404</v>
      </c>
      <c r="B7591" s="171">
        <v>20615.683393792202</v>
      </c>
      <c r="C7591">
        <f t="shared" si="119"/>
        <v>11</v>
      </c>
      <c r="D7591"/>
    </row>
    <row r="7592" spans="1:4" ht="16" x14ac:dyDescent="0.2">
      <c r="A7592" s="169">
        <v>43050.333333223069</v>
      </c>
      <c r="B7592" s="172">
        <v>21095.940324737181</v>
      </c>
      <c r="C7592">
        <f t="shared" si="119"/>
        <v>11</v>
      </c>
      <c r="D7592"/>
    </row>
    <row r="7593" spans="1:4" ht="16" x14ac:dyDescent="0.2">
      <c r="A7593" s="168">
        <v>43050.374999889733</v>
      </c>
      <c r="B7593" s="171">
        <v>21539.627495342436</v>
      </c>
      <c r="C7593">
        <f t="shared" si="119"/>
        <v>11</v>
      </c>
      <c r="D7593"/>
    </row>
    <row r="7594" spans="1:4" ht="16" x14ac:dyDescent="0.2">
      <c r="A7594" s="169">
        <v>43050.416666556397</v>
      </c>
      <c r="B7594" s="172">
        <v>21747.696388967517</v>
      </c>
      <c r="C7594">
        <f t="shared" si="119"/>
        <v>11</v>
      </c>
      <c r="D7594"/>
    </row>
    <row r="7595" spans="1:4" ht="16" x14ac:dyDescent="0.2">
      <c r="A7595" s="168">
        <v>43050.458333223061</v>
      </c>
      <c r="B7595" s="171">
        <v>21657.319518698521</v>
      </c>
      <c r="C7595">
        <f t="shared" si="119"/>
        <v>11</v>
      </c>
      <c r="D7595"/>
    </row>
    <row r="7596" spans="1:4" ht="16" x14ac:dyDescent="0.2">
      <c r="A7596" s="169">
        <v>43050.499999889726</v>
      </c>
      <c r="B7596" s="172">
        <v>21486.52534605475</v>
      </c>
      <c r="C7596">
        <f t="shared" si="119"/>
        <v>11</v>
      </c>
      <c r="D7596"/>
    </row>
    <row r="7597" spans="1:4" ht="16" x14ac:dyDescent="0.2">
      <c r="A7597" s="168">
        <v>43050.54166655639</v>
      </c>
      <c r="B7597" s="171">
        <v>21525.558851677553</v>
      </c>
      <c r="C7597">
        <f t="shared" si="119"/>
        <v>11</v>
      </c>
      <c r="D7597"/>
    </row>
    <row r="7598" spans="1:4" ht="16" x14ac:dyDescent="0.2">
      <c r="A7598" s="169">
        <v>43050.583333223054</v>
      </c>
      <c r="B7598" s="172">
        <v>21735.356225974534</v>
      </c>
      <c r="C7598">
        <f t="shared" si="119"/>
        <v>11</v>
      </c>
      <c r="D7598"/>
    </row>
    <row r="7599" spans="1:4" ht="16" x14ac:dyDescent="0.2">
      <c r="A7599" s="168">
        <v>43050.624999889718</v>
      </c>
      <c r="B7599" s="171">
        <v>22137.467415757608</v>
      </c>
      <c r="C7599">
        <f t="shared" si="119"/>
        <v>11</v>
      </c>
      <c r="D7599"/>
    </row>
    <row r="7600" spans="1:4" ht="16" x14ac:dyDescent="0.2">
      <c r="A7600" s="169">
        <v>43050.666666556383</v>
      </c>
      <c r="B7600" s="172">
        <v>23021.221312007416</v>
      </c>
      <c r="C7600">
        <f t="shared" si="119"/>
        <v>11</v>
      </c>
      <c r="D7600"/>
    </row>
    <row r="7601" spans="1:4" ht="16" x14ac:dyDescent="0.2">
      <c r="A7601" s="168">
        <v>43050.708333223047</v>
      </c>
      <c r="B7601" s="171">
        <v>24232.155840684729</v>
      </c>
      <c r="C7601">
        <f t="shared" si="119"/>
        <v>11</v>
      </c>
      <c r="D7601"/>
    </row>
    <row r="7602" spans="1:4" ht="16" x14ac:dyDescent="0.2">
      <c r="A7602" s="169">
        <v>43050.749999889711</v>
      </c>
      <c r="B7602" s="172">
        <v>26303.352917505461</v>
      </c>
      <c r="C7602">
        <f t="shared" ref="C7602:C7665" si="120">MONTH(A7602)</f>
        <v>11</v>
      </c>
      <c r="D7602"/>
    </row>
    <row r="7603" spans="1:4" ht="16" x14ac:dyDescent="0.2">
      <c r="A7603" s="168">
        <v>43050.791666556375</v>
      </c>
      <c r="B7603" s="171">
        <v>26319.316628060267</v>
      </c>
      <c r="C7603">
        <f t="shared" si="120"/>
        <v>11</v>
      </c>
      <c r="D7603"/>
    </row>
    <row r="7604" spans="1:4" ht="16" x14ac:dyDescent="0.2">
      <c r="A7604" s="169">
        <v>43050.83333322304</v>
      </c>
      <c r="B7604" s="172">
        <v>25724.983905048866</v>
      </c>
      <c r="C7604">
        <f t="shared" si="120"/>
        <v>11</v>
      </c>
      <c r="D7604"/>
    </row>
    <row r="7605" spans="1:4" ht="16" x14ac:dyDescent="0.2">
      <c r="A7605" s="168">
        <v>43050.874999889704</v>
      </c>
      <c r="B7605" s="171">
        <v>25076.414887814553</v>
      </c>
      <c r="C7605">
        <f t="shared" si="120"/>
        <v>11</v>
      </c>
      <c r="D7605"/>
    </row>
    <row r="7606" spans="1:4" ht="16" x14ac:dyDescent="0.2">
      <c r="A7606" s="169">
        <v>43050.916666556368</v>
      </c>
      <c r="B7606" s="172">
        <v>24173.042959683007</v>
      </c>
      <c r="C7606">
        <f t="shared" si="120"/>
        <v>11</v>
      </c>
      <c r="D7606"/>
    </row>
    <row r="7607" spans="1:4" ht="16" x14ac:dyDescent="0.2">
      <c r="A7607" s="168">
        <v>43050.958333223032</v>
      </c>
      <c r="B7607" s="171">
        <v>22767.689401767122</v>
      </c>
      <c r="C7607">
        <f t="shared" si="120"/>
        <v>11</v>
      </c>
      <c r="D7607"/>
    </row>
    <row r="7608" spans="1:4" ht="16" x14ac:dyDescent="0.2">
      <c r="A7608" s="169">
        <v>43050.999999889696</v>
      </c>
      <c r="B7608" s="172">
        <v>21337.078072359403</v>
      </c>
      <c r="C7608">
        <f t="shared" si="120"/>
        <v>11</v>
      </c>
      <c r="D7608"/>
    </row>
    <row r="7609" spans="1:4" ht="16" x14ac:dyDescent="0.2">
      <c r="A7609" s="168">
        <v>43051.041666556361</v>
      </c>
      <c r="B7609" s="171">
        <v>20352.479338358407</v>
      </c>
      <c r="C7609">
        <f t="shared" si="120"/>
        <v>11</v>
      </c>
      <c r="D7609"/>
    </row>
    <row r="7610" spans="1:4" ht="16" x14ac:dyDescent="0.2">
      <c r="A7610" s="169">
        <v>43051.083333223025</v>
      </c>
      <c r="B7610" s="172">
        <v>19623.973051966088</v>
      </c>
      <c r="C7610">
        <f t="shared" si="120"/>
        <v>11</v>
      </c>
      <c r="D7610"/>
    </row>
    <row r="7611" spans="1:4" ht="16" x14ac:dyDescent="0.2">
      <c r="A7611" s="168">
        <v>43051.124999889689</v>
      </c>
      <c r="B7611" s="171">
        <v>19198.974368156072</v>
      </c>
      <c r="C7611">
        <f t="shared" si="120"/>
        <v>11</v>
      </c>
      <c r="D7611"/>
    </row>
    <row r="7612" spans="1:4" ht="16" x14ac:dyDescent="0.2">
      <c r="A7612" s="169">
        <v>43051.166666556353</v>
      </c>
      <c r="B7612" s="172">
        <v>18991.769726818959</v>
      </c>
      <c r="C7612">
        <f t="shared" si="120"/>
        <v>11</v>
      </c>
      <c r="D7612"/>
    </row>
    <row r="7613" spans="1:4" ht="16" x14ac:dyDescent="0.2">
      <c r="A7613" s="168">
        <v>43051.208333223018</v>
      </c>
      <c r="B7613" s="171">
        <v>18936.557247656252</v>
      </c>
      <c r="C7613">
        <f t="shared" si="120"/>
        <v>11</v>
      </c>
      <c r="D7613"/>
    </row>
    <row r="7614" spans="1:4" ht="16" x14ac:dyDescent="0.2">
      <c r="A7614" s="169">
        <v>43051.249999889682</v>
      </c>
      <c r="B7614" s="172">
        <v>19325.799876549772</v>
      </c>
      <c r="C7614">
        <f t="shared" si="120"/>
        <v>11</v>
      </c>
      <c r="D7614"/>
    </row>
    <row r="7615" spans="1:4" ht="16" x14ac:dyDescent="0.2">
      <c r="A7615" s="168">
        <v>43051.291666556346</v>
      </c>
      <c r="B7615" s="171">
        <v>19785.020579695203</v>
      </c>
      <c r="C7615">
        <f t="shared" si="120"/>
        <v>11</v>
      </c>
      <c r="D7615"/>
    </row>
    <row r="7616" spans="1:4" ht="16" x14ac:dyDescent="0.2">
      <c r="A7616" s="169">
        <v>43051.33333322301</v>
      </c>
      <c r="B7616" s="172">
        <v>20170.854975186197</v>
      </c>
      <c r="C7616">
        <f t="shared" si="120"/>
        <v>11</v>
      </c>
      <c r="D7616"/>
    </row>
    <row r="7617" spans="1:4" ht="16" x14ac:dyDescent="0.2">
      <c r="A7617" s="168">
        <v>43051.374999889675</v>
      </c>
      <c r="B7617" s="171">
        <v>20856.217995645737</v>
      </c>
      <c r="C7617">
        <f t="shared" si="120"/>
        <v>11</v>
      </c>
      <c r="D7617"/>
    </row>
    <row r="7618" spans="1:4" ht="16" x14ac:dyDescent="0.2">
      <c r="A7618" s="169">
        <v>43051.416666556339</v>
      </c>
      <c r="B7618" s="172">
        <v>21120.865184640999</v>
      </c>
      <c r="C7618">
        <f t="shared" si="120"/>
        <v>11</v>
      </c>
      <c r="D7618"/>
    </row>
    <row r="7619" spans="1:4" ht="16" x14ac:dyDescent="0.2">
      <c r="A7619" s="168">
        <v>43051.458333223003</v>
      </c>
      <c r="B7619" s="171">
        <v>21297.908894350083</v>
      </c>
      <c r="C7619">
        <f t="shared" si="120"/>
        <v>11</v>
      </c>
      <c r="D7619"/>
    </row>
    <row r="7620" spans="1:4" ht="16" x14ac:dyDescent="0.2">
      <c r="A7620" s="169">
        <v>43051.499999889667</v>
      </c>
      <c r="B7620" s="172">
        <v>21365.153760501857</v>
      </c>
      <c r="C7620">
        <f t="shared" si="120"/>
        <v>11</v>
      </c>
      <c r="D7620"/>
    </row>
    <row r="7621" spans="1:4" ht="16" x14ac:dyDescent="0.2">
      <c r="A7621" s="168">
        <v>43051.541666556332</v>
      </c>
      <c r="B7621" s="171">
        <v>21493.169527547318</v>
      </c>
      <c r="C7621">
        <f t="shared" si="120"/>
        <v>11</v>
      </c>
      <c r="D7621"/>
    </row>
    <row r="7622" spans="1:4" ht="16" x14ac:dyDescent="0.2">
      <c r="A7622" s="169">
        <v>43051.583333222996</v>
      </c>
      <c r="B7622" s="172">
        <v>21734.314815328486</v>
      </c>
      <c r="C7622">
        <f t="shared" si="120"/>
        <v>11</v>
      </c>
      <c r="D7622"/>
    </row>
    <row r="7623" spans="1:4" ht="16" x14ac:dyDescent="0.2">
      <c r="A7623" s="168">
        <v>43051.62499988966</v>
      </c>
      <c r="B7623" s="171">
        <v>22077.877578797266</v>
      </c>
      <c r="C7623">
        <f t="shared" si="120"/>
        <v>11</v>
      </c>
      <c r="D7623"/>
    </row>
    <row r="7624" spans="1:4" ht="16" x14ac:dyDescent="0.2">
      <c r="A7624" s="169">
        <v>43051.666666556324</v>
      </c>
      <c r="B7624" s="172">
        <v>22708.783549297321</v>
      </c>
      <c r="C7624">
        <f t="shared" si="120"/>
        <v>11</v>
      </c>
      <c r="D7624"/>
    </row>
    <row r="7625" spans="1:4" ht="16" x14ac:dyDescent="0.2">
      <c r="A7625" s="168">
        <v>43051.708333222989</v>
      </c>
      <c r="B7625" s="171">
        <v>24225.54128992281</v>
      </c>
      <c r="C7625">
        <f t="shared" si="120"/>
        <v>11</v>
      </c>
      <c r="D7625"/>
    </row>
    <row r="7626" spans="1:4" ht="16" x14ac:dyDescent="0.2">
      <c r="A7626" s="169">
        <v>43051.749999889653</v>
      </c>
      <c r="B7626" s="172">
        <v>26435.106712646691</v>
      </c>
      <c r="C7626">
        <f t="shared" si="120"/>
        <v>11</v>
      </c>
      <c r="D7626"/>
    </row>
    <row r="7627" spans="1:4" ht="16" x14ac:dyDescent="0.2">
      <c r="A7627" s="168">
        <v>43051.791666556317</v>
      </c>
      <c r="B7627" s="171">
        <v>26594.143543695915</v>
      </c>
      <c r="C7627">
        <f t="shared" si="120"/>
        <v>11</v>
      </c>
      <c r="D7627"/>
    </row>
    <row r="7628" spans="1:4" ht="16" x14ac:dyDescent="0.2">
      <c r="A7628" s="169">
        <v>43051.833333222981</v>
      </c>
      <c r="B7628" s="172">
        <v>26139.906085189614</v>
      </c>
      <c r="C7628">
        <f t="shared" si="120"/>
        <v>11</v>
      </c>
      <c r="D7628"/>
    </row>
    <row r="7629" spans="1:4" ht="16" x14ac:dyDescent="0.2">
      <c r="A7629" s="168">
        <v>43051.874999889646</v>
      </c>
      <c r="B7629" s="171">
        <v>25281.900552509094</v>
      </c>
      <c r="C7629">
        <f t="shared" si="120"/>
        <v>11</v>
      </c>
      <c r="D7629"/>
    </row>
    <row r="7630" spans="1:4" ht="16" x14ac:dyDescent="0.2">
      <c r="A7630" s="169">
        <v>43051.91666655631</v>
      </c>
      <c r="B7630" s="172">
        <v>24000.324945101085</v>
      </c>
      <c r="C7630">
        <f t="shared" si="120"/>
        <v>11</v>
      </c>
      <c r="D7630"/>
    </row>
    <row r="7631" spans="1:4" ht="16" x14ac:dyDescent="0.2">
      <c r="A7631" s="168">
        <v>43051.958333222974</v>
      </c>
      <c r="B7631" s="171">
        <v>22355.32034467554</v>
      </c>
      <c r="C7631">
        <f t="shared" si="120"/>
        <v>11</v>
      </c>
      <c r="D7631"/>
    </row>
    <row r="7632" spans="1:4" ht="16" x14ac:dyDescent="0.2">
      <c r="A7632" s="169">
        <v>43051.999999889638</v>
      </c>
      <c r="B7632" s="172">
        <v>20805.879352124375</v>
      </c>
      <c r="C7632">
        <f t="shared" si="120"/>
        <v>11</v>
      </c>
      <c r="D7632"/>
    </row>
    <row r="7633" spans="1:4" ht="16" x14ac:dyDescent="0.2">
      <c r="A7633" s="168">
        <v>43052.041666556303</v>
      </c>
      <c r="B7633" s="171">
        <v>19865.520939841983</v>
      </c>
      <c r="C7633">
        <f t="shared" si="120"/>
        <v>11</v>
      </c>
      <c r="D7633"/>
    </row>
    <row r="7634" spans="1:4" ht="16" x14ac:dyDescent="0.2">
      <c r="A7634" s="169">
        <v>43052.083333222967</v>
      </c>
      <c r="B7634" s="172">
        <v>19240.908039730373</v>
      </c>
      <c r="C7634">
        <f t="shared" si="120"/>
        <v>11</v>
      </c>
      <c r="D7634"/>
    </row>
    <row r="7635" spans="1:4" ht="16" x14ac:dyDescent="0.2">
      <c r="A7635" s="168">
        <v>43052.124999889631</v>
      </c>
      <c r="B7635" s="171">
        <v>18947.030655020135</v>
      </c>
      <c r="C7635">
        <f t="shared" si="120"/>
        <v>11</v>
      </c>
      <c r="D7635"/>
    </row>
    <row r="7636" spans="1:4" ht="16" x14ac:dyDescent="0.2">
      <c r="A7636" s="169">
        <v>43052.166666556295</v>
      </c>
      <c r="B7636" s="172">
        <v>19068.826078095412</v>
      </c>
      <c r="C7636">
        <f t="shared" si="120"/>
        <v>11</v>
      </c>
      <c r="D7636"/>
    </row>
    <row r="7637" spans="1:4" ht="16" x14ac:dyDescent="0.2">
      <c r="A7637" s="168">
        <v>43052.208333222959</v>
      </c>
      <c r="B7637" s="171">
        <v>19770.822895824487</v>
      </c>
      <c r="C7637">
        <f t="shared" si="120"/>
        <v>11</v>
      </c>
      <c r="D7637"/>
    </row>
    <row r="7638" spans="1:4" ht="16" x14ac:dyDescent="0.2">
      <c r="A7638" s="169">
        <v>43052.249999889624</v>
      </c>
      <c r="B7638" s="172">
        <v>21295.39841887802</v>
      </c>
      <c r="C7638">
        <f t="shared" si="120"/>
        <v>11</v>
      </c>
      <c r="D7638"/>
    </row>
    <row r="7639" spans="1:4" ht="16" x14ac:dyDescent="0.2">
      <c r="A7639" s="168">
        <v>43052.291666556288</v>
      </c>
      <c r="B7639" s="171">
        <v>23650.515612756313</v>
      </c>
      <c r="C7639">
        <f t="shared" si="120"/>
        <v>11</v>
      </c>
      <c r="D7639"/>
    </row>
    <row r="7640" spans="1:4" ht="16" x14ac:dyDescent="0.2">
      <c r="A7640" s="169">
        <v>43052.333333222952</v>
      </c>
      <c r="B7640" s="172">
        <v>24749.487628517458</v>
      </c>
      <c r="C7640">
        <f t="shared" si="120"/>
        <v>11</v>
      </c>
      <c r="D7640"/>
    </row>
    <row r="7641" spans="1:4" ht="16" x14ac:dyDescent="0.2">
      <c r="A7641" s="168">
        <v>43052.374999889616</v>
      </c>
      <c r="B7641" s="171">
        <v>24898.054057828082</v>
      </c>
      <c r="C7641">
        <f t="shared" si="120"/>
        <v>11</v>
      </c>
      <c r="D7641"/>
    </row>
    <row r="7642" spans="1:4" ht="16" x14ac:dyDescent="0.2">
      <c r="A7642" s="169">
        <v>43052.416666556281</v>
      </c>
      <c r="B7642" s="172">
        <v>25377.935985451102</v>
      </c>
      <c r="C7642">
        <f t="shared" si="120"/>
        <v>11</v>
      </c>
      <c r="D7642"/>
    </row>
    <row r="7643" spans="1:4" ht="16" x14ac:dyDescent="0.2">
      <c r="A7643" s="168">
        <v>43052.458333222945</v>
      </c>
      <c r="B7643" s="171">
        <v>25337.216428126874</v>
      </c>
      <c r="C7643">
        <f t="shared" si="120"/>
        <v>11</v>
      </c>
      <c r="D7643"/>
    </row>
    <row r="7644" spans="1:4" ht="16" x14ac:dyDescent="0.2">
      <c r="A7644" s="169">
        <v>43052.499999889609</v>
      </c>
      <c r="B7644" s="172">
        <v>25124.43269508423</v>
      </c>
      <c r="C7644">
        <f t="shared" si="120"/>
        <v>11</v>
      </c>
      <c r="D7644"/>
    </row>
    <row r="7645" spans="1:4" ht="16" x14ac:dyDescent="0.2">
      <c r="A7645" s="168">
        <v>43052.541666556273</v>
      </c>
      <c r="B7645" s="171">
        <v>25445.094075087491</v>
      </c>
      <c r="C7645">
        <f t="shared" si="120"/>
        <v>11</v>
      </c>
      <c r="D7645"/>
    </row>
    <row r="7646" spans="1:4" ht="16" x14ac:dyDescent="0.2">
      <c r="A7646" s="169">
        <v>43052.583333222938</v>
      </c>
      <c r="B7646" s="172">
        <v>25941.704478395251</v>
      </c>
      <c r="C7646">
        <f t="shared" si="120"/>
        <v>11</v>
      </c>
      <c r="D7646"/>
    </row>
    <row r="7647" spans="1:4" ht="16" x14ac:dyDescent="0.2">
      <c r="A7647" s="168">
        <v>43052.624999889602</v>
      </c>
      <c r="B7647" s="171">
        <v>26282.970023647911</v>
      </c>
      <c r="C7647">
        <f t="shared" si="120"/>
        <v>11</v>
      </c>
      <c r="D7647"/>
    </row>
    <row r="7648" spans="1:4" ht="16" x14ac:dyDescent="0.2">
      <c r="A7648" s="169">
        <v>43052.666666556266</v>
      </c>
      <c r="B7648" s="172">
        <v>26686.985710286033</v>
      </c>
      <c r="C7648">
        <f t="shared" si="120"/>
        <v>11</v>
      </c>
      <c r="D7648"/>
    </row>
    <row r="7649" spans="1:4" ht="16" x14ac:dyDescent="0.2">
      <c r="A7649" s="168">
        <v>43052.70833322293</v>
      </c>
      <c r="B7649" s="171">
        <v>27525.369040203401</v>
      </c>
      <c r="C7649">
        <f t="shared" si="120"/>
        <v>11</v>
      </c>
      <c r="D7649"/>
    </row>
    <row r="7650" spans="1:4" ht="16" x14ac:dyDescent="0.2">
      <c r="A7650" s="169">
        <v>43052.749999889595</v>
      </c>
      <c r="B7650" s="172">
        <v>29411.333872638384</v>
      </c>
      <c r="C7650">
        <f t="shared" si="120"/>
        <v>11</v>
      </c>
      <c r="D7650"/>
    </row>
    <row r="7651" spans="1:4" ht="16" x14ac:dyDescent="0.2">
      <c r="A7651" s="168">
        <v>43052.791666556259</v>
      </c>
      <c r="B7651" s="171">
        <v>29215.829141304337</v>
      </c>
      <c r="C7651">
        <f t="shared" si="120"/>
        <v>11</v>
      </c>
      <c r="D7651"/>
    </row>
    <row r="7652" spans="1:4" ht="16" x14ac:dyDescent="0.2">
      <c r="A7652" s="169">
        <v>43052.833333222923</v>
      </c>
      <c r="B7652" s="172">
        <v>28552.709862752865</v>
      </c>
      <c r="C7652">
        <f t="shared" si="120"/>
        <v>11</v>
      </c>
      <c r="D7652"/>
    </row>
    <row r="7653" spans="1:4" ht="16" x14ac:dyDescent="0.2">
      <c r="A7653" s="168">
        <v>43052.874999889587</v>
      </c>
      <c r="B7653" s="171">
        <v>27458.759032779566</v>
      </c>
      <c r="C7653">
        <f t="shared" si="120"/>
        <v>11</v>
      </c>
      <c r="D7653"/>
    </row>
    <row r="7654" spans="1:4" ht="16" x14ac:dyDescent="0.2">
      <c r="A7654" s="169">
        <v>43052.916666556252</v>
      </c>
      <c r="B7654" s="172">
        <v>25974.182999607248</v>
      </c>
      <c r="C7654">
        <f t="shared" si="120"/>
        <v>11</v>
      </c>
      <c r="D7654"/>
    </row>
    <row r="7655" spans="1:4" ht="16" x14ac:dyDescent="0.2">
      <c r="A7655" s="168">
        <v>43052.958333222916</v>
      </c>
      <c r="B7655" s="171">
        <v>23901.381412145976</v>
      </c>
      <c r="C7655">
        <f t="shared" si="120"/>
        <v>11</v>
      </c>
      <c r="D7655"/>
    </row>
    <row r="7656" spans="1:4" ht="16" x14ac:dyDescent="0.2">
      <c r="A7656" s="169">
        <v>43052.99999988958</v>
      </c>
      <c r="B7656" s="172">
        <v>22108.729759702732</v>
      </c>
      <c r="C7656">
        <f t="shared" si="120"/>
        <v>11</v>
      </c>
      <c r="D7656"/>
    </row>
    <row r="7657" spans="1:4" ht="16" x14ac:dyDescent="0.2">
      <c r="A7657" s="168">
        <v>43053.041666556244</v>
      </c>
      <c r="B7657" s="171">
        <v>21063.095814646986</v>
      </c>
      <c r="C7657">
        <f t="shared" si="120"/>
        <v>11</v>
      </c>
      <c r="D7657"/>
    </row>
    <row r="7658" spans="1:4" ht="16" x14ac:dyDescent="0.2">
      <c r="A7658" s="169">
        <v>43053.083333222909</v>
      </c>
      <c r="B7658" s="172">
        <v>20430.213317934165</v>
      </c>
      <c r="C7658">
        <f t="shared" si="120"/>
        <v>11</v>
      </c>
      <c r="D7658"/>
    </row>
    <row r="7659" spans="1:4" ht="16" x14ac:dyDescent="0.2">
      <c r="A7659" s="168">
        <v>43053.124999889573</v>
      </c>
      <c r="B7659" s="171">
        <v>19976.094475495061</v>
      </c>
      <c r="C7659">
        <f t="shared" si="120"/>
        <v>11</v>
      </c>
      <c r="D7659"/>
    </row>
    <row r="7660" spans="1:4" ht="16" x14ac:dyDescent="0.2">
      <c r="A7660" s="169">
        <v>43053.166666556237</v>
      </c>
      <c r="B7660" s="172">
        <v>19796.733797815104</v>
      </c>
      <c r="C7660">
        <f t="shared" si="120"/>
        <v>11</v>
      </c>
      <c r="D7660"/>
    </row>
    <row r="7661" spans="1:4" ht="16" x14ac:dyDescent="0.2">
      <c r="A7661" s="168">
        <v>43053.208333222901</v>
      </c>
      <c r="B7661" s="171">
        <v>20238.083681785149</v>
      </c>
      <c r="C7661">
        <f t="shared" si="120"/>
        <v>11</v>
      </c>
      <c r="D7661"/>
    </row>
    <row r="7662" spans="1:4" ht="16" x14ac:dyDescent="0.2">
      <c r="A7662" s="169">
        <v>43053.249999889566</v>
      </c>
      <c r="B7662" s="172">
        <v>21725.812098539249</v>
      </c>
      <c r="C7662">
        <f t="shared" si="120"/>
        <v>11</v>
      </c>
      <c r="D7662"/>
    </row>
    <row r="7663" spans="1:4" ht="16" x14ac:dyDescent="0.2">
      <c r="A7663" s="168">
        <v>43053.29166655623</v>
      </c>
      <c r="B7663" s="171">
        <v>23906.223688974645</v>
      </c>
      <c r="C7663">
        <f t="shared" si="120"/>
        <v>11</v>
      </c>
      <c r="D7663"/>
    </row>
    <row r="7664" spans="1:4" ht="16" x14ac:dyDescent="0.2">
      <c r="A7664" s="169">
        <v>43053.333333222894</v>
      </c>
      <c r="B7664" s="172">
        <v>24911.930684715906</v>
      </c>
      <c r="C7664">
        <f t="shared" si="120"/>
        <v>11</v>
      </c>
      <c r="D7664"/>
    </row>
    <row r="7665" spans="1:4" ht="16" x14ac:dyDescent="0.2">
      <c r="A7665" s="168">
        <v>43053.374999889558</v>
      </c>
      <c r="B7665" s="171">
        <v>24774.25521198993</v>
      </c>
      <c r="C7665">
        <f t="shared" si="120"/>
        <v>11</v>
      </c>
      <c r="D7665"/>
    </row>
    <row r="7666" spans="1:4" ht="16" x14ac:dyDescent="0.2">
      <c r="A7666" s="169">
        <v>43053.416666556222</v>
      </c>
      <c r="B7666" s="172">
        <v>24814.564766661624</v>
      </c>
      <c r="C7666">
        <f t="shared" ref="C7666:C7729" si="121">MONTH(A7666)</f>
        <v>11</v>
      </c>
      <c r="D7666"/>
    </row>
    <row r="7667" spans="1:4" ht="16" x14ac:dyDescent="0.2">
      <c r="A7667" s="168">
        <v>43053.458333222887</v>
      </c>
      <c r="B7667" s="171">
        <v>24950.937600019457</v>
      </c>
      <c r="C7667">
        <f t="shared" si="121"/>
        <v>11</v>
      </c>
      <c r="D7667"/>
    </row>
    <row r="7668" spans="1:4" ht="16" x14ac:dyDescent="0.2">
      <c r="A7668" s="169">
        <v>43053.499999889551</v>
      </c>
      <c r="B7668" s="172">
        <v>25038.055094446499</v>
      </c>
      <c r="C7668">
        <f t="shared" si="121"/>
        <v>11</v>
      </c>
      <c r="D7668"/>
    </row>
    <row r="7669" spans="1:4" ht="16" x14ac:dyDescent="0.2">
      <c r="A7669" s="168">
        <v>43053.541666556215</v>
      </c>
      <c r="B7669" s="171">
        <v>25360.676781860631</v>
      </c>
      <c r="C7669">
        <f t="shared" si="121"/>
        <v>11</v>
      </c>
      <c r="D7669"/>
    </row>
    <row r="7670" spans="1:4" ht="16" x14ac:dyDescent="0.2">
      <c r="A7670" s="169">
        <v>43053.583333222879</v>
      </c>
      <c r="B7670" s="172">
        <v>25892.347759681972</v>
      </c>
      <c r="C7670">
        <f t="shared" si="121"/>
        <v>11</v>
      </c>
      <c r="D7670"/>
    </row>
    <row r="7671" spans="1:4" ht="16" x14ac:dyDescent="0.2">
      <c r="A7671" s="168">
        <v>43053.624999889544</v>
      </c>
      <c r="B7671" s="171">
        <v>26139.587192344101</v>
      </c>
      <c r="C7671">
        <f t="shared" si="121"/>
        <v>11</v>
      </c>
      <c r="D7671"/>
    </row>
    <row r="7672" spans="1:4" ht="16" x14ac:dyDescent="0.2">
      <c r="A7672" s="169">
        <v>43053.666666556208</v>
      </c>
      <c r="B7672" s="172">
        <v>26646.83681194888</v>
      </c>
      <c r="C7672">
        <f t="shared" si="121"/>
        <v>11</v>
      </c>
      <c r="D7672"/>
    </row>
    <row r="7673" spans="1:4" ht="16" x14ac:dyDescent="0.2">
      <c r="A7673" s="168">
        <v>43053.708333222872</v>
      </c>
      <c r="B7673" s="171">
        <v>27298.043296561729</v>
      </c>
      <c r="C7673">
        <f t="shared" si="121"/>
        <v>11</v>
      </c>
      <c r="D7673"/>
    </row>
    <row r="7674" spans="1:4" ht="16" x14ac:dyDescent="0.2">
      <c r="A7674" s="169">
        <v>43053.749999889536</v>
      </c>
      <c r="B7674" s="172">
        <v>29239.39377856757</v>
      </c>
      <c r="C7674">
        <f t="shared" si="121"/>
        <v>11</v>
      </c>
      <c r="D7674"/>
    </row>
    <row r="7675" spans="1:4" ht="16" x14ac:dyDescent="0.2">
      <c r="A7675" s="168">
        <v>43053.791666556201</v>
      </c>
      <c r="B7675" s="171">
        <v>29044.208146926787</v>
      </c>
      <c r="C7675">
        <f t="shared" si="121"/>
        <v>11</v>
      </c>
      <c r="D7675"/>
    </row>
    <row r="7676" spans="1:4" ht="16" x14ac:dyDescent="0.2">
      <c r="A7676" s="169">
        <v>43053.833333222865</v>
      </c>
      <c r="B7676" s="172">
        <v>28328.628627080248</v>
      </c>
      <c r="C7676">
        <f t="shared" si="121"/>
        <v>11</v>
      </c>
      <c r="D7676"/>
    </row>
    <row r="7677" spans="1:4" ht="16" x14ac:dyDescent="0.2">
      <c r="A7677" s="168">
        <v>43053.874999889529</v>
      </c>
      <c r="B7677" s="171">
        <v>27322.651881670059</v>
      </c>
      <c r="C7677">
        <f t="shared" si="121"/>
        <v>11</v>
      </c>
      <c r="D7677"/>
    </row>
    <row r="7678" spans="1:4" ht="16" x14ac:dyDescent="0.2">
      <c r="A7678" s="169">
        <v>43053.916666556193</v>
      </c>
      <c r="B7678" s="172">
        <v>25870.386534185716</v>
      </c>
      <c r="C7678">
        <f t="shared" si="121"/>
        <v>11</v>
      </c>
      <c r="D7678"/>
    </row>
    <row r="7679" spans="1:4" ht="16" x14ac:dyDescent="0.2">
      <c r="A7679" s="168">
        <v>43053.958333222858</v>
      </c>
      <c r="B7679" s="171">
        <v>23840.210833940506</v>
      </c>
      <c r="C7679">
        <f t="shared" si="121"/>
        <v>11</v>
      </c>
      <c r="D7679"/>
    </row>
    <row r="7680" spans="1:4" ht="16" x14ac:dyDescent="0.2">
      <c r="A7680" s="169">
        <v>43053.999999889522</v>
      </c>
      <c r="B7680" s="172">
        <v>22152.437139317459</v>
      </c>
      <c r="C7680">
        <f t="shared" si="121"/>
        <v>11</v>
      </c>
      <c r="D7680"/>
    </row>
    <row r="7681" spans="1:4" ht="16" x14ac:dyDescent="0.2">
      <c r="A7681" s="168">
        <v>43054.041666556186</v>
      </c>
      <c r="B7681" s="171">
        <v>21227.751149645548</v>
      </c>
      <c r="C7681">
        <f t="shared" si="121"/>
        <v>11</v>
      </c>
      <c r="D7681"/>
    </row>
    <row r="7682" spans="1:4" ht="16" x14ac:dyDescent="0.2">
      <c r="A7682" s="169">
        <v>43054.08333322285</v>
      </c>
      <c r="B7682" s="172">
        <v>20510.588931832775</v>
      </c>
      <c r="C7682">
        <f t="shared" si="121"/>
        <v>11</v>
      </c>
      <c r="D7682"/>
    </row>
    <row r="7683" spans="1:4" ht="16" x14ac:dyDescent="0.2">
      <c r="A7683" s="168">
        <v>43054.124999889515</v>
      </c>
      <c r="B7683" s="171">
        <v>19970.321330215913</v>
      </c>
      <c r="C7683">
        <f t="shared" si="121"/>
        <v>11</v>
      </c>
      <c r="D7683"/>
    </row>
    <row r="7684" spans="1:4" ht="16" x14ac:dyDescent="0.2">
      <c r="A7684" s="169">
        <v>43054.166666556179</v>
      </c>
      <c r="B7684" s="172">
        <v>19784.836943869781</v>
      </c>
      <c r="C7684">
        <f t="shared" si="121"/>
        <v>11</v>
      </c>
      <c r="D7684"/>
    </row>
    <row r="7685" spans="1:4" ht="16" x14ac:dyDescent="0.2">
      <c r="A7685" s="168">
        <v>43054.208333222843</v>
      </c>
      <c r="B7685" s="171">
        <v>20379.032116154118</v>
      </c>
      <c r="C7685">
        <f t="shared" si="121"/>
        <v>11</v>
      </c>
      <c r="D7685"/>
    </row>
    <row r="7686" spans="1:4" ht="16" x14ac:dyDescent="0.2">
      <c r="A7686" s="169">
        <v>43054.249999889507</v>
      </c>
      <c r="B7686" s="172">
        <v>21843.630764487669</v>
      </c>
      <c r="C7686">
        <f t="shared" si="121"/>
        <v>11</v>
      </c>
      <c r="D7686"/>
    </row>
    <row r="7687" spans="1:4" ht="16" x14ac:dyDescent="0.2">
      <c r="A7687" s="168">
        <v>43054.291666556172</v>
      </c>
      <c r="B7687" s="171">
        <v>24135.149757995943</v>
      </c>
      <c r="C7687">
        <f t="shared" si="121"/>
        <v>11</v>
      </c>
      <c r="D7687"/>
    </row>
    <row r="7688" spans="1:4" ht="16" x14ac:dyDescent="0.2">
      <c r="A7688" s="169">
        <v>43054.333333222836</v>
      </c>
      <c r="B7688" s="172">
        <v>25434.213663924063</v>
      </c>
      <c r="C7688">
        <f t="shared" si="121"/>
        <v>11</v>
      </c>
      <c r="D7688"/>
    </row>
    <row r="7689" spans="1:4" ht="16" x14ac:dyDescent="0.2">
      <c r="A7689" s="168">
        <v>43054.3749998895</v>
      </c>
      <c r="B7689" s="171">
        <v>25925.561606599804</v>
      </c>
      <c r="C7689">
        <f t="shared" si="121"/>
        <v>11</v>
      </c>
      <c r="D7689"/>
    </row>
    <row r="7690" spans="1:4" ht="16" x14ac:dyDescent="0.2">
      <c r="A7690" s="169">
        <v>43054.416666556164</v>
      </c>
      <c r="B7690" s="172">
        <v>26031.588814679675</v>
      </c>
      <c r="C7690">
        <f t="shared" si="121"/>
        <v>11</v>
      </c>
      <c r="D7690"/>
    </row>
    <row r="7691" spans="1:4" ht="16" x14ac:dyDescent="0.2">
      <c r="A7691" s="168">
        <v>43054.458333222829</v>
      </c>
      <c r="B7691" s="171">
        <v>26343.488636370548</v>
      </c>
      <c r="C7691">
        <f t="shared" si="121"/>
        <v>11</v>
      </c>
      <c r="D7691"/>
    </row>
    <row r="7692" spans="1:4" ht="16" x14ac:dyDescent="0.2">
      <c r="A7692" s="169">
        <v>43054.499999889493</v>
      </c>
      <c r="B7692" s="172">
        <v>26285.961693111789</v>
      </c>
      <c r="C7692">
        <f t="shared" si="121"/>
        <v>11</v>
      </c>
      <c r="D7692"/>
    </row>
    <row r="7693" spans="1:4" ht="16" x14ac:dyDescent="0.2">
      <c r="A7693" s="168">
        <v>43054.541666556157</v>
      </c>
      <c r="B7693" s="171">
        <v>26383.466757646682</v>
      </c>
      <c r="C7693">
        <f t="shared" si="121"/>
        <v>11</v>
      </c>
      <c r="D7693"/>
    </row>
    <row r="7694" spans="1:4" ht="16" x14ac:dyDescent="0.2">
      <c r="A7694" s="169">
        <v>43054.583333222821</v>
      </c>
      <c r="B7694" s="172">
        <v>26568.504916006037</v>
      </c>
      <c r="C7694">
        <f t="shared" si="121"/>
        <v>11</v>
      </c>
      <c r="D7694"/>
    </row>
    <row r="7695" spans="1:4" ht="16" x14ac:dyDescent="0.2">
      <c r="A7695" s="168">
        <v>43054.624999889485</v>
      </c>
      <c r="B7695" s="171">
        <v>27160.135293380536</v>
      </c>
      <c r="C7695">
        <f t="shared" si="121"/>
        <v>11</v>
      </c>
      <c r="D7695"/>
    </row>
    <row r="7696" spans="1:4" ht="16" x14ac:dyDescent="0.2">
      <c r="A7696" s="169">
        <v>43054.66666655615</v>
      </c>
      <c r="B7696" s="172">
        <v>27338.043918522115</v>
      </c>
      <c r="C7696">
        <f t="shared" si="121"/>
        <v>11</v>
      </c>
      <c r="D7696"/>
    </row>
    <row r="7697" spans="1:4" ht="16" x14ac:dyDescent="0.2">
      <c r="A7697" s="168">
        <v>43054.708333222814</v>
      </c>
      <c r="B7697" s="171">
        <v>27975.25896304764</v>
      </c>
      <c r="C7697">
        <f t="shared" si="121"/>
        <v>11</v>
      </c>
      <c r="D7697"/>
    </row>
    <row r="7698" spans="1:4" ht="16" x14ac:dyDescent="0.2">
      <c r="A7698" s="169">
        <v>43054.749999889478</v>
      </c>
      <c r="B7698" s="172">
        <v>29796.959405014273</v>
      </c>
      <c r="C7698">
        <f t="shared" si="121"/>
        <v>11</v>
      </c>
      <c r="D7698"/>
    </row>
    <row r="7699" spans="1:4" ht="16" x14ac:dyDescent="0.2">
      <c r="A7699" s="168">
        <v>43054.791666556142</v>
      </c>
      <c r="B7699" s="171">
        <v>29517.361801107567</v>
      </c>
      <c r="C7699">
        <f t="shared" si="121"/>
        <v>11</v>
      </c>
      <c r="D7699"/>
    </row>
    <row r="7700" spans="1:4" ht="16" x14ac:dyDescent="0.2">
      <c r="A7700" s="169">
        <v>43054.833333222807</v>
      </c>
      <c r="B7700" s="172">
        <v>28714.783966814852</v>
      </c>
      <c r="C7700">
        <f t="shared" si="121"/>
        <v>11</v>
      </c>
      <c r="D7700"/>
    </row>
    <row r="7701" spans="1:4" ht="16" x14ac:dyDescent="0.2">
      <c r="A7701" s="168">
        <v>43054.874999889471</v>
      </c>
      <c r="B7701" s="171">
        <v>27700.833684959551</v>
      </c>
      <c r="C7701">
        <f t="shared" si="121"/>
        <v>11</v>
      </c>
      <c r="D7701"/>
    </row>
    <row r="7702" spans="1:4" ht="16" x14ac:dyDescent="0.2">
      <c r="A7702" s="169">
        <v>43054.916666556135</v>
      </c>
      <c r="B7702" s="172">
        <v>26264.677072188755</v>
      </c>
      <c r="C7702">
        <f t="shared" si="121"/>
        <v>11</v>
      </c>
      <c r="D7702"/>
    </row>
    <row r="7703" spans="1:4" ht="16" x14ac:dyDescent="0.2">
      <c r="A7703" s="168">
        <v>43054.958333222799</v>
      </c>
      <c r="B7703" s="171">
        <v>24286.735325300957</v>
      </c>
      <c r="C7703">
        <f t="shared" si="121"/>
        <v>11</v>
      </c>
      <c r="D7703"/>
    </row>
    <row r="7704" spans="1:4" ht="16" x14ac:dyDescent="0.2">
      <c r="A7704" s="169">
        <v>43054.999999889464</v>
      </c>
      <c r="B7704" s="172">
        <v>22637.681706378782</v>
      </c>
      <c r="C7704">
        <f t="shared" si="121"/>
        <v>11</v>
      </c>
      <c r="D7704"/>
    </row>
    <row r="7705" spans="1:4" ht="16" x14ac:dyDescent="0.2">
      <c r="A7705" s="168">
        <v>43055.041666556128</v>
      </c>
      <c r="B7705" s="171">
        <v>21586.178682760059</v>
      </c>
      <c r="C7705">
        <f t="shared" si="121"/>
        <v>11</v>
      </c>
      <c r="D7705"/>
    </row>
    <row r="7706" spans="1:4" ht="16" x14ac:dyDescent="0.2">
      <c r="A7706" s="169">
        <v>43055.083333222792</v>
      </c>
      <c r="B7706" s="172">
        <v>21078.058603529556</v>
      </c>
      <c r="C7706">
        <f t="shared" si="121"/>
        <v>11</v>
      </c>
      <c r="D7706"/>
    </row>
    <row r="7707" spans="1:4" ht="16" x14ac:dyDescent="0.2">
      <c r="A7707" s="168">
        <v>43055.124999889456</v>
      </c>
      <c r="B7707" s="171">
        <v>20532.477771251382</v>
      </c>
      <c r="C7707">
        <f t="shared" si="121"/>
        <v>11</v>
      </c>
      <c r="D7707"/>
    </row>
    <row r="7708" spans="1:4" ht="16" x14ac:dyDescent="0.2">
      <c r="A7708" s="169">
        <v>43055.166666556121</v>
      </c>
      <c r="B7708" s="172">
        <v>20157.80636900762</v>
      </c>
      <c r="C7708">
        <f t="shared" si="121"/>
        <v>11</v>
      </c>
      <c r="D7708"/>
    </row>
    <row r="7709" spans="1:4" ht="16" x14ac:dyDescent="0.2">
      <c r="A7709" s="168">
        <v>43055.208333222785</v>
      </c>
      <c r="B7709" s="171">
        <v>20637.603002477957</v>
      </c>
      <c r="C7709">
        <f t="shared" si="121"/>
        <v>11</v>
      </c>
      <c r="D7709"/>
    </row>
    <row r="7710" spans="1:4" ht="16" x14ac:dyDescent="0.2">
      <c r="A7710" s="169">
        <v>43055.249999889449</v>
      </c>
      <c r="B7710" s="172">
        <v>22035.112466760369</v>
      </c>
      <c r="C7710">
        <f t="shared" si="121"/>
        <v>11</v>
      </c>
      <c r="D7710"/>
    </row>
    <row r="7711" spans="1:4" ht="16" x14ac:dyDescent="0.2">
      <c r="A7711" s="168">
        <v>43055.291666556113</v>
      </c>
      <c r="B7711" s="171">
        <v>24256.763765583924</v>
      </c>
      <c r="C7711">
        <f t="shared" si="121"/>
        <v>11</v>
      </c>
      <c r="D7711"/>
    </row>
    <row r="7712" spans="1:4" ht="16" x14ac:dyDescent="0.2">
      <c r="A7712" s="169">
        <v>43055.333333222778</v>
      </c>
      <c r="B7712" s="172">
        <v>25395.616569413691</v>
      </c>
      <c r="C7712">
        <f t="shared" si="121"/>
        <v>11</v>
      </c>
      <c r="D7712"/>
    </row>
    <row r="7713" spans="1:4" ht="16" x14ac:dyDescent="0.2">
      <c r="A7713" s="168">
        <v>43055.374999889442</v>
      </c>
      <c r="B7713" s="171">
        <v>25973.285115731822</v>
      </c>
      <c r="C7713">
        <f t="shared" si="121"/>
        <v>11</v>
      </c>
      <c r="D7713"/>
    </row>
    <row r="7714" spans="1:4" ht="16" x14ac:dyDescent="0.2">
      <c r="A7714" s="169">
        <v>43055.416666556106</v>
      </c>
      <c r="B7714" s="172">
        <v>26405.419703694944</v>
      </c>
      <c r="C7714">
        <f t="shared" si="121"/>
        <v>11</v>
      </c>
      <c r="D7714"/>
    </row>
    <row r="7715" spans="1:4" ht="16" x14ac:dyDescent="0.2">
      <c r="A7715" s="168">
        <v>43055.45833322277</v>
      </c>
      <c r="B7715" s="171">
        <v>26646.344048473751</v>
      </c>
      <c r="C7715">
        <f t="shared" si="121"/>
        <v>11</v>
      </c>
      <c r="D7715"/>
    </row>
    <row r="7716" spans="1:4" ht="16" x14ac:dyDescent="0.2">
      <c r="A7716" s="169">
        <v>43055.499999889435</v>
      </c>
      <c r="B7716" s="172">
        <v>27199.272575740633</v>
      </c>
      <c r="C7716">
        <f t="shared" si="121"/>
        <v>11</v>
      </c>
      <c r="D7716"/>
    </row>
    <row r="7717" spans="1:4" ht="16" x14ac:dyDescent="0.2">
      <c r="A7717" s="168">
        <v>43055.541666556099</v>
      </c>
      <c r="B7717" s="171">
        <v>27563.711963188623</v>
      </c>
      <c r="C7717">
        <f t="shared" si="121"/>
        <v>11</v>
      </c>
      <c r="D7717"/>
    </row>
    <row r="7718" spans="1:4" ht="16" x14ac:dyDescent="0.2">
      <c r="A7718" s="169">
        <v>43055.583333222763</v>
      </c>
      <c r="B7718" s="172">
        <v>27644.553636777557</v>
      </c>
      <c r="C7718">
        <f t="shared" si="121"/>
        <v>11</v>
      </c>
      <c r="D7718"/>
    </row>
    <row r="7719" spans="1:4" ht="16" x14ac:dyDescent="0.2">
      <c r="A7719" s="168">
        <v>43055.624999889427</v>
      </c>
      <c r="B7719" s="171">
        <v>27509.410166284226</v>
      </c>
      <c r="C7719">
        <f t="shared" si="121"/>
        <v>11</v>
      </c>
      <c r="D7719"/>
    </row>
    <row r="7720" spans="1:4" ht="16" x14ac:dyDescent="0.2">
      <c r="A7720" s="169">
        <v>43055.666666556092</v>
      </c>
      <c r="B7720" s="172">
        <v>27486.743653787307</v>
      </c>
      <c r="C7720">
        <f t="shared" si="121"/>
        <v>11</v>
      </c>
      <c r="D7720"/>
    </row>
    <row r="7721" spans="1:4" ht="16" x14ac:dyDescent="0.2">
      <c r="A7721" s="168">
        <v>43055.708333222756</v>
      </c>
      <c r="B7721" s="171">
        <v>28237.239217729693</v>
      </c>
      <c r="C7721">
        <f t="shared" si="121"/>
        <v>11</v>
      </c>
      <c r="D7721"/>
    </row>
    <row r="7722" spans="1:4" ht="16" x14ac:dyDescent="0.2">
      <c r="A7722" s="169">
        <v>43055.74999988942</v>
      </c>
      <c r="B7722" s="172">
        <v>29619.726399851872</v>
      </c>
      <c r="C7722">
        <f t="shared" si="121"/>
        <v>11</v>
      </c>
      <c r="D7722"/>
    </row>
    <row r="7723" spans="1:4" ht="16" x14ac:dyDescent="0.2">
      <c r="A7723" s="168">
        <v>43055.791666556084</v>
      </c>
      <c r="B7723" s="171">
        <v>29247.508965929086</v>
      </c>
      <c r="C7723">
        <f t="shared" si="121"/>
        <v>11</v>
      </c>
      <c r="D7723"/>
    </row>
    <row r="7724" spans="1:4" ht="16" x14ac:dyDescent="0.2">
      <c r="A7724" s="169">
        <v>43055.833333222748</v>
      </c>
      <c r="B7724" s="172">
        <v>28611.33573058472</v>
      </c>
      <c r="C7724">
        <f t="shared" si="121"/>
        <v>11</v>
      </c>
      <c r="D7724"/>
    </row>
    <row r="7725" spans="1:4" ht="16" x14ac:dyDescent="0.2">
      <c r="A7725" s="168">
        <v>43055.874999889413</v>
      </c>
      <c r="B7725" s="171">
        <v>27744.87884368519</v>
      </c>
      <c r="C7725">
        <f t="shared" si="121"/>
        <v>11</v>
      </c>
      <c r="D7725"/>
    </row>
    <row r="7726" spans="1:4" ht="16" x14ac:dyDescent="0.2">
      <c r="A7726" s="169">
        <v>43055.916666556077</v>
      </c>
      <c r="B7726" s="172">
        <v>26300.357070121037</v>
      </c>
      <c r="C7726">
        <f t="shared" si="121"/>
        <v>11</v>
      </c>
      <c r="D7726"/>
    </row>
    <row r="7727" spans="1:4" ht="16" x14ac:dyDescent="0.2">
      <c r="A7727" s="168">
        <v>43055.958333222741</v>
      </c>
      <c r="B7727" s="171">
        <v>24352.345839618618</v>
      </c>
      <c r="C7727">
        <f t="shared" si="121"/>
        <v>11</v>
      </c>
      <c r="D7727"/>
    </row>
    <row r="7728" spans="1:4" ht="16" x14ac:dyDescent="0.2">
      <c r="A7728" s="169">
        <v>43055.999999889405</v>
      </c>
      <c r="B7728" s="172">
        <v>22734.498909730108</v>
      </c>
      <c r="C7728">
        <f t="shared" si="121"/>
        <v>11</v>
      </c>
      <c r="D7728"/>
    </row>
    <row r="7729" spans="1:4" ht="16" x14ac:dyDescent="0.2">
      <c r="A7729" s="168">
        <v>43056.04166655607</v>
      </c>
      <c r="B7729" s="171">
        <v>22021.195885929847</v>
      </c>
      <c r="C7729">
        <f t="shared" si="121"/>
        <v>11</v>
      </c>
      <c r="D7729"/>
    </row>
    <row r="7730" spans="1:4" ht="16" x14ac:dyDescent="0.2">
      <c r="A7730" s="169">
        <v>43056.083333222734</v>
      </c>
      <c r="B7730" s="172">
        <v>21427.378155180315</v>
      </c>
      <c r="C7730">
        <f t="shared" ref="C7730:C7793" si="122">MONTH(A7730)</f>
        <v>11</v>
      </c>
      <c r="D7730"/>
    </row>
    <row r="7731" spans="1:4" ht="16" x14ac:dyDescent="0.2">
      <c r="A7731" s="168">
        <v>43056.124999889398</v>
      </c>
      <c r="B7731" s="171">
        <v>20934.648047664421</v>
      </c>
      <c r="C7731">
        <f t="shared" si="122"/>
        <v>11</v>
      </c>
      <c r="D7731"/>
    </row>
    <row r="7732" spans="1:4" ht="16" x14ac:dyDescent="0.2">
      <c r="A7732" s="169">
        <v>43056.166666556062</v>
      </c>
      <c r="B7732" s="172">
        <v>20735.72861312945</v>
      </c>
      <c r="C7732">
        <f t="shared" si="122"/>
        <v>11</v>
      </c>
      <c r="D7732"/>
    </row>
    <row r="7733" spans="1:4" ht="16" x14ac:dyDescent="0.2">
      <c r="A7733" s="168">
        <v>43056.208333222727</v>
      </c>
      <c r="B7733" s="171">
        <v>21214.357985428513</v>
      </c>
      <c r="C7733">
        <f t="shared" si="122"/>
        <v>11</v>
      </c>
      <c r="D7733"/>
    </row>
    <row r="7734" spans="1:4" ht="16" x14ac:dyDescent="0.2">
      <c r="A7734" s="169">
        <v>43056.249999889391</v>
      </c>
      <c r="B7734" s="172">
        <v>22420.076858788223</v>
      </c>
      <c r="C7734">
        <f t="shared" si="122"/>
        <v>11</v>
      </c>
      <c r="D7734"/>
    </row>
    <row r="7735" spans="1:4" ht="16" x14ac:dyDescent="0.2">
      <c r="A7735" s="168">
        <v>43056.291666556055</v>
      </c>
      <c r="B7735" s="171">
        <v>24177.798370619705</v>
      </c>
      <c r="C7735">
        <f t="shared" si="122"/>
        <v>11</v>
      </c>
      <c r="D7735"/>
    </row>
    <row r="7736" spans="1:4" ht="16" x14ac:dyDescent="0.2">
      <c r="A7736" s="169">
        <v>43056.333333222719</v>
      </c>
      <c r="B7736" s="172">
        <v>25505.361973038995</v>
      </c>
      <c r="C7736">
        <f t="shared" si="122"/>
        <v>11</v>
      </c>
      <c r="D7736"/>
    </row>
    <row r="7737" spans="1:4" ht="16" x14ac:dyDescent="0.2">
      <c r="A7737" s="168">
        <v>43056.374999889384</v>
      </c>
      <c r="B7737" s="171">
        <v>25642.945564641686</v>
      </c>
      <c r="C7737">
        <f t="shared" si="122"/>
        <v>11</v>
      </c>
      <c r="D7737"/>
    </row>
    <row r="7738" spans="1:4" ht="16" x14ac:dyDescent="0.2">
      <c r="A7738" s="169">
        <v>43056.416666556048</v>
      </c>
      <c r="B7738" s="172">
        <v>25620.832798732808</v>
      </c>
      <c r="C7738">
        <f t="shared" si="122"/>
        <v>11</v>
      </c>
      <c r="D7738"/>
    </row>
    <row r="7739" spans="1:4" ht="16" x14ac:dyDescent="0.2">
      <c r="A7739" s="168">
        <v>43056.458333222712</v>
      </c>
      <c r="B7739" s="171">
        <v>25688.3022886828</v>
      </c>
      <c r="C7739">
        <f t="shared" si="122"/>
        <v>11</v>
      </c>
      <c r="D7739"/>
    </row>
    <row r="7740" spans="1:4" ht="16" x14ac:dyDescent="0.2">
      <c r="A7740" s="169">
        <v>43056.499999889376</v>
      </c>
      <c r="B7740" s="172">
        <v>26107.469764397276</v>
      </c>
      <c r="C7740">
        <f t="shared" si="122"/>
        <v>11</v>
      </c>
      <c r="D7740"/>
    </row>
    <row r="7741" spans="1:4" ht="16" x14ac:dyDescent="0.2">
      <c r="A7741" s="168">
        <v>43056.541666556041</v>
      </c>
      <c r="B7741" s="171">
        <v>26073.456767472187</v>
      </c>
      <c r="C7741">
        <f t="shared" si="122"/>
        <v>11</v>
      </c>
      <c r="D7741"/>
    </row>
    <row r="7742" spans="1:4" ht="16" x14ac:dyDescent="0.2">
      <c r="A7742" s="169">
        <v>43056.583333222705</v>
      </c>
      <c r="B7742" s="172">
        <v>26316.303134359161</v>
      </c>
      <c r="C7742">
        <f t="shared" si="122"/>
        <v>11</v>
      </c>
      <c r="D7742"/>
    </row>
    <row r="7743" spans="1:4" ht="16" x14ac:dyDescent="0.2">
      <c r="A7743" s="168">
        <v>43056.624999889369</v>
      </c>
      <c r="B7743" s="171">
        <v>26597.4632247441</v>
      </c>
      <c r="C7743">
        <f t="shared" si="122"/>
        <v>11</v>
      </c>
      <c r="D7743"/>
    </row>
    <row r="7744" spans="1:4" ht="16" x14ac:dyDescent="0.2">
      <c r="A7744" s="169">
        <v>43056.666666556033</v>
      </c>
      <c r="B7744" s="172">
        <v>26421.898930286035</v>
      </c>
      <c r="C7744">
        <f t="shared" si="122"/>
        <v>11</v>
      </c>
      <c r="D7744"/>
    </row>
    <row r="7745" spans="1:4" ht="16" x14ac:dyDescent="0.2">
      <c r="A7745" s="168">
        <v>43056.708333222698</v>
      </c>
      <c r="B7745" s="171">
        <v>27077.222748352677</v>
      </c>
      <c r="C7745">
        <f t="shared" si="122"/>
        <v>11</v>
      </c>
      <c r="D7745"/>
    </row>
    <row r="7746" spans="1:4" ht="16" x14ac:dyDescent="0.2">
      <c r="A7746" s="169">
        <v>43056.749999889362</v>
      </c>
      <c r="B7746" s="172">
        <v>28777.767123863308</v>
      </c>
      <c r="C7746">
        <f t="shared" si="122"/>
        <v>11</v>
      </c>
      <c r="D7746"/>
    </row>
    <row r="7747" spans="1:4" ht="16" x14ac:dyDescent="0.2">
      <c r="A7747" s="168">
        <v>43056.791666556026</v>
      </c>
      <c r="B7747" s="171">
        <v>28419.950839518035</v>
      </c>
      <c r="C7747">
        <f t="shared" si="122"/>
        <v>11</v>
      </c>
      <c r="D7747"/>
    </row>
    <row r="7748" spans="1:4" ht="16" x14ac:dyDescent="0.2">
      <c r="A7748" s="169">
        <v>43056.83333322269</v>
      </c>
      <c r="B7748" s="172">
        <v>27694.553535012612</v>
      </c>
      <c r="C7748">
        <f t="shared" si="122"/>
        <v>11</v>
      </c>
      <c r="D7748"/>
    </row>
    <row r="7749" spans="1:4" ht="16" x14ac:dyDescent="0.2">
      <c r="A7749" s="168">
        <v>43056.874999889355</v>
      </c>
      <c r="B7749" s="171">
        <v>27007.209932153317</v>
      </c>
      <c r="C7749">
        <f t="shared" si="122"/>
        <v>11</v>
      </c>
      <c r="D7749"/>
    </row>
    <row r="7750" spans="1:4" ht="16" x14ac:dyDescent="0.2">
      <c r="A7750" s="169">
        <v>43056.916666556019</v>
      </c>
      <c r="B7750" s="172">
        <v>25872.17016932759</v>
      </c>
      <c r="C7750">
        <f t="shared" si="122"/>
        <v>11</v>
      </c>
      <c r="D7750"/>
    </row>
    <row r="7751" spans="1:4" ht="16" x14ac:dyDescent="0.2">
      <c r="A7751" s="168">
        <v>43056.958333222683</v>
      </c>
      <c r="B7751" s="171">
        <v>24391.695890229428</v>
      </c>
      <c r="C7751">
        <f t="shared" si="122"/>
        <v>11</v>
      </c>
      <c r="D7751"/>
    </row>
    <row r="7752" spans="1:4" ht="16" x14ac:dyDescent="0.2">
      <c r="A7752" s="169">
        <v>43056.999999889347</v>
      </c>
      <c r="B7752" s="172">
        <v>22811.100231435688</v>
      </c>
      <c r="C7752">
        <f t="shared" si="122"/>
        <v>11</v>
      </c>
      <c r="D7752"/>
    </row>
    <row r="7753" spans="1:4" ht="16" x14ac:dyDescent="0.2">
      <c r="A7753" s="168">
        <v>43057.041666556011</v>
      </c>
      <c r="B7753" s="171">
        <v>22119.066757069337</v>
      </c>
      <c r="C7753">
        <f t="shared" si="122"/>
        <v>11</v>
      </c>
      <c r="D7753"/>
    </row>
    <row r="7754" spans="1:4" ht="16" x14ac:dyDescent="0.2">
      <c r="A7754" s="169">
        <v>43057.083333222676</v>
      </c>
      <c r="B7754" s="172">
        <v>21329.464766347319</v>
      </c>
      <c r="C7754">
        <f t="shared" si="122"/>
        <v>11</v>
      </c>
      <c r="D7754"/>
    </row>
    <row r="7755" spans="1:4" ht="16" x14ac:dyDescent="0.2">
      <c r="A7755" s="168">
        <v>43057.12499988934</v>
      </c>
      <c r="B7755" s="171">
        <v>20750.902122363448</v>
      </c>
      <c r="C7755">
        <f t="shared" si="122"/>
        <v>11</v>
      </c>
      <c r="D7755"/>
    </row>
    <row r="7756" spans="1:4" ht="16" x14ac:dyDescent="0.2">
      <c r="A7756" s="169">
        <v>43057.166666556004</v>
      </c>
      <c r="B7756" s="172">
        <v>20464.713049731883</v>
      </c>
      <c r="C7756">
        <f t="shared" si="122"/>
        <v>11</v>
      </c>
      <c r="D7756"/>
    </row>
    <row r="7757" spans="1:4" ht="16" x14ac:dyDescent="0.2">
      <c r="A7757" s="168">
        <v>43057.208333222668</v>
      </c>
      <c r="B7757" s="171">
        <v>20636.019024746616</v>
      </c>
      <c r="C7757">
        <f t="shared" si="122"/>
        <v>11</v>
      </c>
      <c r="D7757"/>
    </row>
    <row r="7758" spans="1:4" ht="16" x14ac:dyDescent="0.2">
      <c r="A7758" s="169">
        <v>43057.249999889333</v>
      </c>
      <c r="B7758" s="172">
        <v>21185.322613891884</v>
      </c>
      <c r="C7758">
        <f t="shared" si="122"/>
        <v>11</v>
      </c>
      <c r="D7758"/>
    </row>
    <row r="7759" spans="1:4" ht="16" x14ac:dyDescent="0.2">
      <c r="A7759" s="168">
        <v>43057.291666555997</v>
      </c>
      <c r="B7759" s="171">
        <v>21908.448875185873</v>
      </c>
      <c r="C7759">
        <f t="shared" si="122"/>
        <v>11</v>
      </c>
      <c r="D7759"/>
    </row>
    <row r="7760" spans="1:4" ht="16" x14ac:dyDescent="0.2">
      <c r="A7760" s="169">
        <v>43057.333333222661</v>
      </c>
      <c r="B7760" s="172">
        <v>22573.91935619538</v>
      </c>
      <c r="C7760">
        <f t="shared" si="122"/>
        <v>11</v>
      </c>
      <c r="D7760"/>
    </row>
    <row r="7761" spans="1:4" ht="16" x14ac:dyDescent="0.2">
      <c r="A7761" s="168">
        <v>43057.374999889325</v>
      </c>
      <c r="B7761" s="171">
        <v>23259.614267118366</v>
      </c>
      <c r="C7761">
        <f t="shared" si="122"/>
        <v>11</v>
      </c>
      <c r="D7761"/>
    </row>
    <row r="7762" spans="1:4" ht="16" x14ac:dyDescent="0.2">
      <c r="A7762" s="169">
        <v>43057.41666655599</v>
      </c>
      <c r="B7762" s="172">
        <v>22823.187399856681</v>
      </c>
      <c r="C7762">
        <f t="shared" si="122"/>
        <v>11</v>
      </c>
      <c r="D7762"/>
    </row>
    <row r="7763" spans="1:4" ht="16" x14ac:dyDescent="0.2">
      <c r="A7763" s="168">
        <v>43057.458333222654</v>
      </c>
      <c r="B7763" s="171">
        <v>23010.06038219712</v>
      </c>
      <c r="C7763">
        <f t="shared" si="122"/>
        <v>11</v>
      </c>
      <c r="D7763"/>
    </row>
    <row r="7764" spans="1:4" ht="16" x14ac:dyDescent="0.2">
      <c r="A7764" s="169">
        <v>43057.499999889318</v>
      </c>
      <c r="B7764" s="172">
        <v>22911.371625400898</v>
      </c>
      <c r="C7764">
        <f t="shared" si="122"/>
        <v>11</v>
      </c>
      <c r="D7764"/>
    </row>
    <row r="7765" spans="1:4" ht="16" x14ac:dyDescent="0.2">
      <c r="A7765" s="168">
        <v>43057.541666555982</v>
      </c>
      <c r="B7765" s="171">
        <v>22926.547337144217</v>
      </c>
      <c r="C7765">
        <f t="shared" si="122"/>
        <v>11</v>
      </c>
      <c r="D7765"/>
    </row>
    <row r="7766" spans="1:4" ht="16" x14ac:dyDescent="0.2">
      <c r="A7766" s="169">
        <v>43057.583333222647</v>
      </c>
      <c r="B7766" s="172">
        <v>23149.913637375095</v>
      </c>
      <c r="C7766">
        <f t="shared" si="122"/>
        <v>11</v>
      </c>
      <c r="D7766"/>
    </row>
    <row r="7767" spans="1:4" ht="16" x14ac:dyDescent="0.2">
      <c r="A7767" s="168">
        <v>43057.624999889311</v>
      </c>
      <c r="B7767" s="171">
        <v>23219.93496155239</v>
      </c>
      <c r="C7767">
        <f t="shared" si="122"/>
        <v>11</v>
      </c>
      <c r="D7767"/>
    </row>
    <row r="7768" spans="1:4" ht="16" x14ac:dyDescent="0.2">
      <c r="A7768" s="169">
        <v>43057.666666555975</v>
      </c>
      <c r="B7768" s="172">
        <v>23495.309401110353</v>
      </c>
      <c r="C7768">
        <f t="shared" si="122"/>
        <v>11</v>
      </c>
      <c r="D7768"/>
    </row>
    <row r="7769" spans="1:4" ht="16" x14ac:dyDescent="0.2">
      <c r="A7769" s="168">
        <v>43057.708333222639</v>
      </c>
      <c r="B7769" s="171">
        <v>24693.16510286112</v>
      </c>
      <c r="C7769">
        <f t="shared" si="122"/>
        <v>11</v>
      </c>
      <c r="D7769"/>
    </row>
    <row r="7770" spans="1:4" ht="16" x14ac:dyDescent="0.2">
      <c r="A7770" s="169">
        <v>43057.749999889304</v>
      </c>
      <c r="B7770" s="172">
        <v>26878.288736688195</v>
      </c>
      <c r="C7770">
        <f t="shared" si="122"/>
        <v>11</v>
      </c>
      <c r="D7770"/>
    </row>
    <row r="7771" spans="1:4" ht="16" x14ac:dyDescent="0.2">
      <c r="A7771" s="168">
        <v>43057.791666555968</v>
      </c>
      <c r="B7771" s="171">
        <v>26751.916234370248</v>
      </c>
      <c r="C7771">
        <f t="shared" si="122"/>
        <v>11</v>
      </c>
      <c r="D7771"/>
    </row>
    <row r="7772" spans="1:4" ht="16" x14ac:dyDescent="0.2">
      <c r="A7772" s="169">
        <v>43057.833333222632</v>
      </c>
      <c r="B7772" s="172">
        <v>26209.147033152134</v>
      </c>
      <c r="C7772">
        <f t="shared" si="122"/>
        <v>11</v>
      </c>
      <c r="D7772"/>
    </row>
    <row r="7773" spans="1:4" ht="16" x14ac:dyDescent="0.2">
      <c r="A7773" s="168">
        <v>43057.874999889296</v>
      </c>
      <c r="B7773" s="171">
        <v>25610.987018161555</v>
      </c>
      <c r="C7773">
        <f t="shared" si="122"/>
        <v>11</v>
      </c>
      <c r="D7773"/>
    </row>
    <row r="7774" spans="1:4" ht="16" x14ac:dyDescent="0.2">
      <c r="A7774" s="169">
        <v>43057.916666555961</v>
      </c>
      <c r="B7774" s="172">
        <v>24621.775266581302</v>
      </c>
      <c r="C7774">
        <f t="shared" si="122"/>
        <v>11</v>
      </c>
      <c r="D7774"/>
    </row>
    <row r="7775" spans="1:4" ht="16" x14ac:dyDescent="0.2">
      <c r="A7775" s="168">
        <v>43057.958333222625</v>
      </c>
      <c r="B7775" s="171">
        <v>23224.990695266551</v>
      </c>
      <c r="C7775">
        <f t="shared" si="122"/>
        <v>11</v>
      </c>
      <c r="D7775"/>
    </row>
    <row r="7776" spans="1:4" ht="16" x14ac:dyDescent="0.2">
      <c r="A7776" s="169">
        <v>43057.999999889289</v>
      </c>
      <c r="B7776" s="172">
        <v>21918.372269313375</v>
      </c>
      <c r="C7776">
        <f t="shared" si="122"/>
        <v>11</v>
      </c>
      <c r="D7776"/>
    </row>
    <row r="7777" spans="1:4" ht="16" x14ac:dyDescent="0.2">
      <c r="A7777" s="168">
        <v>43058.041666555953</v>
      </c>
      <c r="B7777" s="171">
        <v>21177.416527398851</v>
      </c>
      <c r="C7777">
        <f t="shared" si="122"/>
        <v>11</v>
      </c>
      <c r="D7777"/>
    </row>
    <row r="7778" spans="1:4" ht="16" x14ac:dyDescent="0.2">
      <c r="A7778" s="169">
        <v>43058.083333222618</v>
      </c>
      <c r="B7778" s="172">
        <v>20416.522516127305</v>
      </c>
      <c r="C7778">
        <f t="shared" si="122"/>
        <v>11</v>
      </c>
      <c r="D7778"/>
    </row>
    <row r="7779" spans="1:4" ht="16" x14ac:dyDescent="0.2">
      <c r="A7779" s="168">
        <v>43058.124999889282</v>
      </c>
      <c r="B7779" s="171">
        <v>19956.830825825244</v>
      </c>
      <c r="C7779">
        <f t="shared" si="122"/>
        <v>11</v>
      </c>
      <c r="D7779"/>
    </row>
    <row r="7780" spans="1:4" ht="16" x14ac:dyDescent="0.2">
      <c r="A7780" s="169">
        <v>43058.166666555946</v>
      </c>
      <c r="B7780" s="172">
        <v>19668.201240155158</v>
      </c>
      <c r="C7780">
        <f t="shared" si="122"/>
        <v>11</v>
      </c>
      <c r="D7780"/>
    </row>
    <row r="7781" spans="1:4" ht="16" x14ac:dyDescent="0.2">
      <c r="A7781" s="168">
        <v>43058.20833322261</v>
      </c>
      <c r="B7781" s="171">
        <v>19734.521895681908</v>
      </c>
      <c r="C7781">
        <f t="shared" si="122"/>
        <v>11</v>
      </c>
      <c r="D7781"/>
    </row>
    <row r="7782" spans="1:4" ht="16" x14ac:dyDescent="0.2">
      <c r="A7782" s="169">
        <v>43058.249999889274</v>
      </c>
      <c r="B7782" s="172">
        <v>20213.97153748956</v>
      </c>
      <c r="C7782">
        <f t="shared" si="122"/>
        <v>11</v>
      </c>
      <c r="D7782"/>
    </row>
    <row r="7783" spans="1:4" ht="16" x14ac:dyDescent="0.2">
      <c r="A7783" s="168">
        <v>43058.291666555939</v>
      </c>
      <c r="B7783" s="171">
        <v>20650.948243611445</v>
      </c>
      <c r="C7783">
        <f t="shared" si="122"/>
        <v>11</v>
      </c>
      <c r="D7783"/>
    </row>
    <row r="7784" spans="1:4" ht="16" x14ac:dyDescent="0.2">
      <c r="A7784" s="169">
        <v>43058.333333222603</v>
      </c>
      <c r="B7784" s="172">
        <v>20971.467547368251</v>
      </c>
      <c r="C7784">
        <f t="shared" si="122"/>
        <v>11</v>
      </c>
      <c r="D7784"/>
    </row>
    <row r="7785" spans="1:4" ht="16" x14ac:dyDescent="0.2">
      <c r="A7785" s="168">
        <v>43058.374999889267</v>
      </c>
      <c r="B7785" s="171">
        <v>21777.719649407929</v>
      </c>
      <c r="C7785">
        <f t="shared" si="122"/>
        <v>11</v>
      </c>
      <c r="D7785"/>
    </row>
    <row r="7786" spans="1:4" ht="16" x14ac:dyDescent="0.2">
      <c r="A7786" s="169">
        <v>43058.416666555931</v>
      </c>
      <c r="B7786" s="172">
        <v>21533.234448703402</v>
      </c>
      <c r="C7786">
        <f t="shared" si="122"/>
        <v>11</v>
      </c>
      <c r="D7786"/>
    </row>
    <row r="7787" spans="1:4" ht="16" x14ac:dyDescent="0.2">
      <c r="A7787" s="168">
        <v>43058.458333222596</v>
      </c>
      <c r="B7787" s="171">
        <v>21381.178964780007</v>
      </c>
      <c r="C7787">
        <f t="shared" si="122"/>
        <v>11</v>
      </c>
      <c r="D7787"/>
    </row>
    <row r="7788" spans="1:4" ht="16" x14ac:dyDescent="0.2">
      <c r="A7788" s="169">
        <v>43058.49999988926</v>
      </c>
      <c r="B7788" s="172">
        <v>21597.536421781515</v>
      </c>
      <c r="C7788">
        <f t="shared" si="122"/>
        <v>11</v>
      </c>
      <c r="D7788"/>
    </row>
    <row r="7789" spans="1:4" ht="16" x14ac:dyDescent="0.2">
      <c r="A7789" s="168">
        <v>43058.541666555924</v>
      </c>
      <c r="B7789" s="171">
        <v>21366.615640341508</v>
      </c>
      <c r="C7789">
        <f t="shared" si="122"/>
        <v>11</v>
      </c>
      <c r="D7789"/>
    </row>
    <row r="7790" spans="1:4" ht="16" x14ac:dyDescent="0.2">
      <c r="A7790" s="169">
        <v>43058.583333222588</v>
      </c>
      <c r="B7790" s="172">
        <v>21879.16686541833</v>
      </c>
      <c r="C7790">
        <f t="shared" si="122"/>
        <v>11</v>
      </c>
      <c r="D7790"/>
    </row>
    <row r="7791" spans="1:4" ht="16" x14ac:dyDescent="0.2">
      <c r="A7791" s="168">
        <v>43058.624999889253</v>
      </c>
      <c r="B7791" s="171">
        <v>22164.331474275281</v>
      </c>
      <c r="C7791">
        <f t="shared" si="122"/>
        <v>11</v>
      </c>
      <c r="D7791"/>
    </row>
    <row r="7792" spans="1:4" ht="16" x14ac:dyDescent="0.2">
      <c r="A7792" s="169">
        <v>43058.666666555917</v>
      </c>
      <c r="B7792" s="172">
        <v>22531.714532589671</v>
      </c>
      <c r="C7792">
        <f t="shared" si="122"/>
        <v>11</v>
      </c>
      <c r="D7792"/>
    </row>
    <row r="7793" spans="1:4" ht="16" x14ac:dyDescent="0.2">
      <c r="A7793" s="168">
        <v>43058.708333222581</v>
      </c>
      <c r="B7793" s="171">
        <v>24192.293996114815</v>
      </c>
      <c r="C7793">
        <f t="shared" si="122"/>
        <v>11</v>
      </c>
      <c r="D7793"/>
    </row>
    <row r="7794" spans="1:4" ht="16" x14ac:dyDescent="0.2">
      <c r="A7794" s="169">
        <v>43058.749999889245</v>
      </c>
      <c r="B7794" s="172">
        <v>26694.814831423526</v>
      </c>
      <c r="C7794">
        <f t="shared" ref="C7794:C7857" si="123">MONTH(A7794)</f>
        <v>11</v>
      </c>
      <c r="D7794"/>
    </row>
    <row r="7795" spans="1:4" ht="16" x14ac:dyDescent="0.2">
      <c r="A7795" s="168">
        <v>43058.79166655591</v>
      </c>
      <c r="B7795" s="171">
        <v>26733.333102946472</v>
      </c>
      <c r="C7795">
        <f t="shared" si="123"/>
        <v>11</v>
      </c>
      <c r="D7795"/>
    </row>
    <row r="7796" spans="1:4" ht="16" x14ac:dyDescent="0.2">
      <c r="A7796" s="169">
        <v>43058.833333222574</v>
      </c>
      <c r="B7796" s="172">
        <v>26270.959691919277</v>
      </c>
      <c r="C7796">
        <f t="shared" si="123"/>
        <v>11</v>
      </c>
      <c r="D7796"/>
    </row>
    <row r="7797" spans="1:4" ht="16" x14ac:dyDescent="0.2">
      <c r="A7797" s="168">
        <v>43058.874999889238</v>
      </c>
      <c r="B7797" s="171">
        <v>25503.42837607113</v>
      </c>
      <c r="C7797">
        <f t="shared" si="123"/>
        <v>11</v>
      </c>
      <c r="D7797"/>
    </row>
    <row r="7798" spans="1:4" ht="16" x14ac:dyDescent="0.2">
      <c r="A7798" s="169">
        <v>43058.916666555902</v>
      </c>
      <c r="B7798" s="172">
        <v>24435.64089769635</v>
      </c>
      <c r="C7798">
        <f t="shared" si="123"/>
        <v>11</v>
      </c>
      <c r="D7798"/>
    </row>
    <row r="7799" spans="1:4" ht="16" x14ac:dyDescent="0.2">
      <c r="A7799" s="168">
        <v>43058.958333222567</v>
      </c>
      <c r="B7799" s="171">
        <v>22906.250264241738</v>
      </c>
      <c r="C7799">
        <f t="shared" si="123"/>
        <v>11</v>
      </c>
      <c r="D7799"/>
    </row>
    <row r="7800" spans="1:4" ht="16" x14ac:dyDescent="0.2">
      <c r="A7800" s="169">
        <v>43058.999999889231</v>
      </c>
      <c r="B7800" s="172">
        <v>21351.532756115059</v>
      </c>
      <c r="C7800">
        <f t="shared" si="123"/>
        <v>11</v>
      </c>
      <c r="D7800"/>
    </row>
    <row r="7801" spans="1:4" ht="16" x14ac:dyDescent="0.2">
      <c r="A7801" s="168">
        <v>43059.041666555895</v>
      </c>
      <c r="B7801" s="171">
        <v>20648.192912951443</v>
      </c>
      <c r="C7801">
        <f t="shared" si="123"/>
        <v>11</v>
      </c>
      <c r="D7801"/>
    </row>
    <row r="7802" spans="1:4" ht="16" x14ac:dyDescent="0.2">
      <c r="A7802" s="169">
        <v>43059.083333222559</v>
      </c>
      <c r="B7802" s="172">
        <v>19962.490082949218</v>
      </c>
      <c r="C7802">
        <f t="shared" si="123"/>
        <v>11</v>
      </c>
      <c r="D7802"/>
    </row>
    <row r="7803" spans="1:4" ht="16" x14ac:dyDescent="0.2">
      <c r="A7803" s="168">
        <v>43059.124999889224</v>
      </c>
      <c r="B7803" s="171">
        <v>19611.051548101404</v>
      </c>
      <c r="C7803">
        <f t="shared" si="123"/>
        <v>11</v>
      </c>
      <c r="D7803"/>
    </row>
    <row r="7804" spans="1:4" ht="16" x14ac:dyDescent="0.2">
      <c r="A7804" s="169">
        <v>43059.166666555888</v>
      </c>
      <c r="B7804" s="172">
        <v>19588.370681126489</v>
      </c>
      <c r="C7804">
        <f t="shared" si="123"/>
        <v>11</v>
      </c>
      <c r="D7804"/>
    </row>
    <row r="7805" spans="1:4" ht="16" x14ac:dyDescent="0.2">
      <c r="A7805" s="168">
        <v>43059.208333222552</v>
      </c>
      <c r="B7805" s="171">
        <v>20148.32135155518</v>
      </c>
      <c r="C7805">
        <f t="shared" si="123"/>
        <v>11</v>
      </c>
      <c r="D7805"/>
    </row>
    <row r="7806" spans="1:4" ht="16" x14ac:dyDescent="0.2">
      <c r="A7806" s="169">
        <v>43059.249999889216</v>
      </c>
      <c r="B7806" s="172">
        <v>21442.928117191808</v>
      </c>
      <c r="C7806">
        <f t="shared" si="123"/>
        <v>11</v>
      </c>
      <c r="D7806"/>
    </row>
    <row r="7807" spans="1:4" ht="16" x14ac:dyDescent="0.2">
      <c r="A7807" s="168">
        <v>43059.291666555881</v>
      </c>
      <c r="B7807" s="171">
        <v>23483.300103439473</v>
      </c>
      <c r="C7807">
        <f t="shared" si="123"/>
        <v>11</v>
      </c>
      <c r="D7807"/>
    </row>
    <row r="7808" spans="1:4" ht="16" x14ac:dyDescent="0.2">
      <c r="A7808" s="169">
        <v>43059.333333222545</v>
      </c>
      <c r="B7808" s="172">
        <v>24642.330571534923</v>
      </c>
      <c r="C7808">
        <f t="shared" si="123"/>
        <v>11</v>
      </c>
      <c r="D7808"/>
    </row>
    <row r="7809" spans="1:4" ht="16" x14ac:dyDescent="0.2">
      <c r="A7809" s="168">
        <v>43059.374999889209</v>
      </c>
      <c r="B7809" s="171">
        <v>25111.062782303965</v>
      </c>
      <c r="C7809">
        <f t="shared" si="123"/>
        <v>11</v>
      </c>
      <c r="D7809"/>
    </row>
    <row r="7810" spans="1:4" ht="16" x14ac:dyDescent="0.2">
      <c r="A7810" s="169">
        <v>43059.416666555873</v>
      </c>
      <c r="B7810" s="172">
        <v>25622.565964216257</v>
      </c>
      <c r="C7810">
        <f t="shared" si="123"/>
        <v>11</v>
      </c>
      <c r="D7810"/>
    </row>
    <row r="7811" spans="1:4" ht="16" x14ac:dyDescent="0.2">
      <c r="A7811" s="168">
        <v>43059.458333222537</v>
      </c>
      <c r="B7811" s="171">
        <v>25561.95165340211</v>
      </c>
      <c r="C7811">
        <f t="shared" si="123"/>
        <v>11</v>
      </c>
      <c r="D7811"/>
    </row>
    <row r="7812" spans="1:4" ht="16" x14ac:dyDescent="0.2">
      <c r="A7812" s="169">
        <v>43059.499999889202</v>
      </c>
      <c r="B7812" s="172">
        <v>25672.84073802871</v>
      </c>
      <c r="C7812">
        <f t="shared" si="123"/>
        <v>11</v>
      </c>
      <c r="D7812"/>
    </row>
    <row r="7813" spans="1:4" ht="16" x14ac:dyDescent="0.2">
      <c r="A7813" s="168">
        <v>43059.541666555866</v>
      </c>
      <c r="B7813" s="171">
        <v>25877.738430206875</v>
      </c>
      <c r="C7813">
        <f t="shared" si="123"/>
        <v>11</v>
      </c>
      <c r="D7813"/>
    </row>
    <row r="7814" spans="1:4" ht="16" x14ac:dyDescent="0.2">
      <c r="A7814" s="169">
        <v>43059.58333322253</v>
      </c>
      <c r="B7814" s="172">
        <v>26412.032180288832</v>
      </c>
      <c r="C7814">
        <f t="shared" si="123"/>
        <v>11</v>
      </c>
      <c r="D7814"/>
    </row>
    <row r="7815" spans="1:4" ht="16" x14ac:dyDescent="0.2">
      <c r="A7815" s="168">
        <v>43059.624999889194</v>
      </c>
      <c r="B7815" s="171">
        <v>26626.896819583904</v>
      </c>
      <c r="C7815">
        <f t="shared" si="123"/>
        <v>11</v>
      </c>
      <c r="D7815"/>
    </row>
    <row r="7816" spans="1:4" ht="16" x14ac:dyDescent="0.2">
      <c r="A7816" s="169">
        <v>43059.666666555859</v>
      </c>
      <c r="B7816" s="172">
        <v>26487.065982981614</v>
      </c>
      <c r="C7816">
        <f t="shared" si="123"/>
        <v>11</v>
      </c>
      <c r="D7816"/>
    </row>
    <row r="7817" spans="1:4" ht="16" x14ac:dyDescent="0.2">
      <c r="A7817" s="168">
        <v>43059.708333222523</v>
      </c>
      <c r="B7817" s="171">
        <v>27488.246370878202</v>
      </c>
      <c r="C7817">
        <f t="shared" si="123"/>
        <v>11</v>
      </c>
      <c r="D7817"/>
    </row>
    <row r="7818" spans="1:4" ht="16" x14ac:dyDescent="0.2">
      <c r="A7818" s="169">
        <v>43059.749999889187</v>
      </c>
      <c r="B7818" s="172">
        <v>29327.999207421573</v>
      </c>
      <c r="C7818">
        <f t="shared" si="123"/>
        <v>11</v>
      </c>
      <c r="D7818"/>
    </row>
    <row r="7819" spans="1:4" ht="16" x14ac:dyDescent="0.2">
      <c r="A7819" s="168">
        <v>43059.791666555851</v>
      </c>
      <c r="B7819" s="171">
        <v>29105.487272179227</v>
      </c>
      <c r="C7819">
        <f t="shared" si="123"/>
        <v>11</v>
      </c>
      <c r="D7819"/>
    </row>
    <row r="7820" spans="1:4" ht="16" x14ac:dyDescent="0.2">
      <c r="A7820" s="169">
        <v>43059.833333222516</v>
      </c>
      <c r="B7820" s="172">
        <v>28312.719464947673</v>
      </c>
      <c r="C7820">
        <f t="shared" si="123"/>
        <v>11</v>
      </c>
      <c r="D7820"/>
    </row>
    <row r="7821" spans="1:4" ht="16" x14ac:dyDescent="0.2">
      <c r="A7821" s="168">
        <v>43059.87499988918</v>
      </c>
      <c r="B7821" s="171">
        <v>27401.772189337637</v>
      </c>
      <c r="C7821">
        <f t="shared" si="123"/>
        <v>11</v>
      </c>
      <c r="D7821"/>
    </row>
    <row r="7822" spans="1:4" ht="16" x14ac:dyDescent="0.2">
      <c r="A7822" s="169">
        <v>43059.916666555844</v>
      </c>
      <c r="B7822" s="172">
        <v>25999.509338924247</v>
      </c>
      <c r="C7822">
        <f t="shared" si="123"/>
        <v>11</v>
      </c>
      <c r="D7822"/>
    </row>
    <row r="7823" spans="1:4" ht="16" x14ac:dyDescent="0.2">
      <c r="A7823" s="168">
        <v>43059.958333222508</v>
      </c>
      <c r="B7823" s="171">
        <v>24079.267988673389</v>
      </c>
      <c r="C7823">
        <f t="shared" si="123"/>
        <v>11</v>
      </c>
      <c r="D7823"/>
    </row>
    <row r="7824" spans="1:4" ht="16" x14ac:dyDescent="0.2">
      <c r="A7824" s="169">
        <v>43059.999999889173</v>
      </c>
      <c r="B7824" s="172">
        <v>22413.215653303887</v>
      </c>
      <c r="C7824">
        <f t="shared" si="123"/>
        <v>11</v>
      </c>
      <c r="D7824"/>
    </row>
    <row r="7825" spans="1:4" ht="16" x14ac:dyDescent="0.2">
      <c r="A7825" s="168">
        <v>43060.041666555837</v>
      </c>
      <c r="B7825" s="171">
        <v>21535.907575800054</v>
      </c>
      <c r="C7825">
        <f t="shared" si="123"/>
        <v>11</v>
      </c>
      <c r="D7825"/>
    </row>
    <row r="7826" spans="1:4" ht="16" x14ac:dyDescent="0.2">
      <c r="A7826" s="169">
        <v>43060.083333222501</v>
      </c>
      <c r="B7826" s="172">
        <v>20793.004314958238</v>
      </c>
      <c r="C7826">
        <f t="shared" si="123"/>
        <v>11</v>
      </c>
      <c r="D7826"/>
    </row>
    <row r="7827" spans="1:4" ht="16" x14ac:dyDescent="0.2">
      <c r="A7827" s="168">
        <v>43060.124999889165</v>
      </c>
      <c r="B7827" s="171">
        <v>20328.127480056624</v>
      </c>
      <c r="C7827">
        <f t="shared" si="123"/>
        <v>11</v>
      </c>
      <c r="D7827"/>
    </row>
    <row r="7828" spans="1:4" ht="16" x14ac:dyDescent="0.2">
      <c r="A7828" s="169">
        <v>43060.16666655583</v>
      </c>
      <c r="B7828" s="172">
        <v>20045.487370710449</v>
      </c>
      <c r="C7828">
        <f t="shared" si="123"/>
        <v>11</v>
      </c>
      <c r="D7828"/>
    </row>
    <row r="7829" spans="1:4" ht="16" x14ac:dyDescent="0.2">
      <c r="A7829" s="168">
        <v>43060.208333222494</v>
      </c>
      <c r="B7829" s="171">
        <v>20687.717281282941</v>
      </c>
      <c r="C7829">
        <f t="shared" si="123"/>
        <v>11</v>
      </c>
      <c r="D7829"/>
    </row>
    <row r="7830" spans="1:4" ht="16" x14ac:dyDescent="0.2">
      <c r="A7830" s="169">
        <v>43060.249999889158</v>
      </c>
      <c r="B7830" s="172">
        <v>22098.584122317872</v>
      </c>
      <c r="C7830">
        <f t="shared" si="123"/>
        <v>11</v>
      </c>
      <c r="D7830"/>
    </row>
    <row r="7831" spans="1:4" ht="16" x14ac:dyDescent="0.2">
      <c r="A7831" s="168">
        <v>43060.291666555822</v>
      </c>
      <c r="B7831" s="171">
        <v>23707.919818610368</v>
      </c>
      <c r="C7831">
        <f t="shared" si="123"/>
        <v>11</v>
      </c>
      <c r="D7831"/>
    </row>
    <row r="7832" spans="1:4" ht="16" x14ac:dyDescent="0.2">
      <c r="A7832" s="169">
        <v>43060.333333222487</v>
      </c>
      <c r="B7832" s="172">
        <v>24703.437437342222</v>
      </c>
      <c r="C7832">
        <f t="shared" si="123"/>
        <v>11</v>
      </c>
      <c r="D7832"/>
    </row>
    <row r="7833" spans="1:4" ht="16" x14ac:dyDescent="0.2">
      <c r="A7833" s="168">
        <v>43060.374999889151</v>
      </c>
      <c r="B7833" s="171">
        <v>25456.434515851099</v>
      </c>
      <c r="C7833">
        <f t="shared" si="123"/>
        <v>11</v>
      </c>
      <c r="D7833"/>
    </row>
    <row r="7834" spans="1:4" ht="16" x14ac:dyDescent="0.2">
      <c r="A7834" s="169">
        <v>43060.416666555815</v>
      </c>
      <c r="B7834" s="172">
        <v>25792.505176346698</v>
      </c>
      <c r="C7834">
        <f t="shared" si="123"/>
        <v>11</v>
      </c>
      <c r="D7834"/>
    </row>
    <row r="7835" spans="1:4" ht="16" x14ac:dyDescent="0.2">
      <c r="A7835" s="168">
        <v>43060.458333222479</v>
      </c>
      <c r="B7835" s="171">
        <v>25935.315189376772</v>
      </c>
      <c r="C7835">
        <f t="shared" si="123"/>
        <v>11</v>
      </c>
      <c r="D7835"/>
    </row>
    <row r="7836" spans="1:4" ht="16" x14ac:dyDescent="0.2">
      <c r="A7836" s="169">
        <v>43060.499999889144</v>
      </c>
      <c r="B7836" s="172">
        <v>25773.94723918158</v>
      </c>
      <c r="C7836">
        <f t="shared" si="123"/>
        <v>11</v>
      </c>
      <c r="D7836"/>
    </row>
    <row r="7837" spans="1:4" ht="16" x14ac:dyDescent="0.2">
      <c r="A7837" s="168">
        <v>43060.541666555808</v>
      </c>
      <c r="B7837" s="171">
        <v>26075.605842300174</v>
      </c>
      <c r="C7837">
        <f t="shared" si="123"/>
        <v>11</v>
      </c>
      <c r="D7837"/>
    </row>
    <row r="7838" spans="1:4" ht="16" x14ac:dyDescent="0.2">
      <c r="A7838" s="169">
        <v>43060.583333222472</v>
      </c>
      <c r="B7838" s="172">
        <v>26667.161298372324</v>
      </c>
      <c r="C7838">
        <f t="shared" si="123"/>
        <v>11</v>
      </c>
      <c r="D7838"/>
    </row>
    <row r="7839" spans="1:4" ht="16" x14ac:dyDescent="0.2">
      <c r="A7839" s="168">
        <v>43060.624999889136</v>
      </c>
      <c r="B7839" s="171">
        <v>27222.751930799204</v>
      </c>
      <c r="C7839">
        <f t="shared" si="123"/>
        <v>11</v>
      </c>
      <c r="D7839"/>
    </row>
    <row r="7840" spans="1:4" ht="16" x14ac:dyDescent="0.2">
      <c r="A7840" s="169">
        <v>43060.6666665558</v>
      </c>
      <c r="B7840" s="172">
        <v>27798.537378896814</v>
      </c>
      <c r="C7840">
        <f t="shared" si="123"/>
        <v>11</v>
      </c>
      <c r="D7840"/>
    </row>
    <row r="7841" spans="1:4" ht="16" x14ac:dyDescent="0.2">
      <c r="A7841" s="168">
        <v>43060.708333222465</v>
      </c>
      <c r="B7841" s="171">
        <v>28555.585007053662</v>
      </c>
      <c r="C7841">
        <f t="shared" si="123"/>
        <v>11</v>
      </c>
      <c r="D7841"/>
    </row>
    <row r="7842" spans="1:4" ht="16" x14ac:dyDescent="0.2">
      <c r="A7842" s="169">
        <v>43060.749999889129</v>
      </c>
      <c r="B7842" s="172">
        <v>30043.470230432162</v>
      </c>
      <c r="C7842">
        <f t="shared" si="123"/>
        <v>11</v>
      </c>
      <c r="D7842"/>
    </row>
    <row r="7843" spans="1:4" ht="16" x14ac:dyDescent="0.2">
      <c r="A7843" s="168">
        <v>43060.791666555793</v>
      </c>
      <c r="B7843" s="171">
        <v>29620.472620380107</v>
      </c>
      <c r="C7843">
        <f t="shared" si="123"/>
        <v>11</v>
      </c>
      <c r="D7843"/>
    </row>
    <row r="7844" spans="1:4" ht="16" x14ac:dyDescent="0.2">
      <c r="A7844" s="169">
        <v>43060.833333222457</v>
      </c>
      <c r="B7844" s="172">
        <v>28800.943653109585</v>
      </c>
      <c r="C7844">
        <f t="shared" si="123"/>
        <v>11</v>
      </c>
      <c r="D7844"/>
    </row>
    <row r="7845" spans="1:4" ht="16" x14ac:dyDescent="0.2">
      <c r="A7845" s="168">
        <v>43060.874999889122</v>
      </c>
      <c r="B7845" s="171">
        <v>27877.142028000861</v>
      </c>
      <c r="C7845">
        <f t="shared" si="123"/>
        <v>11</v>
      </c>
      <c r="D7845"/>
    </row>
    <row r="7846" spans="1:4" ht="16" x14ac:dyDescent="0.2">
      <c r="A7846" s="169">
        <v>43060.916666555786</v>
      </c>
      <c r="B7846" s="172">
        <v>26604.753871294557</v>
      </c>
      <c r="C7846">
        <f t="shared" si="123"/>
        <v>11</v>
      </c>
      <c r="D7846"/>
    </row>
    <row r="7847" spans="1:4" ht="16" x14ac:dyDescent="0.2">
      <c r="A7847" s="168">
        <v>43060.95833322245</v>
      </c>
      <c r="B7847" s="171">
        <v>24772.903195513685</v>
      </c>
      <c r="C7847">
        <f t="shared" si="123"/>
        <v>11</v>
      </c>
      <c r="D7847"/>
    </row>
    <row r="7848" spans="1:4" ht="16" x14ac:dyDescent="0.2">
      <c r="A7848" s="169">
        <v>43060.999999889114</v>
      </c>
      <c r="B7848" s="172">
        <v>23008.846883268307</v>
      </c>
      <c r="C7848">
        <f t="shared" si="123"/>
        <v>11</v>
      </c>
      <c r="D7848"/>
    </row>
    <row r="7849" spans="1:4" ht="16" x14ac:dyDescent="0.2">
      <c r="A7849" s="168">
        <v>43061.041666555779</v>
      </c>
      <c r="B7849" s="171">
        <v>21705.622193282918</v>
      </c>
      <c r="C7849">
        <f t="shared" si="123"/>
        <v>11</v>
      </c>
      <c r="D7849"/>
    </row>
    <row r="7850" spans="1:4" ht="16" x14ac:dyDescent="0.2">
      <c r="A7850" s="169">
        <v>43061.083333222443</v>
      </c>
      <c r="B7850" s="172">
        <v>20841.178391278252</v>
      </c>
      <c r="C7850">
        <f t="shared" si="123"/>
        <v>11</v>
      </c>
      <c r="D7850"/>
    </row>
    <row r="7851" spans="1:4" ht="16" x14ac:dyDescent="0.2">
      <c r="A7851" s="168">
        <v>43061.124999889107</v>
      </c>
      <c r="B7851" s="171">
        <v>20334.29135423214</v>
      </c>
      <c r="C7851">
        <f t="shared" si="123"/>
        <v>11</v>
      </c>
      <c r="D7851"/>
    </row>
    <row r="7852" spans="1:4" ht="16" x14ac:dyDescent="0.2">
      <c r="A7852" s="169">
        <v>43061.166666555771</v>
      </c>
      <c r="B7852" s="172">
        <v>20221.99091093989</v>
      </c>
      <c r="C7852">
        <f t="shared" si="123"/>
        <v>11</v>
      </c>
      <c r="D7852"/>
    </row>
    <row r="7853" spans="1:4" ht="16" x14ac:dyDescent="0.2">
      <c r="A7853" s="168">
        <v>43061.208333222436</v>
      </c>
      <c r="B7853" s="171">
        <v>20723.561318251763</v>
      </c>
      <c r="C7853">
        <f t="shared" si="123"/>
        <v>11</v>
      </c>
      <c r="D7853"/>
    </row>
    <row r="7854" spans="1:4" ht="16" x14ac:dyDescent="0.2">
      <c r="A7854" s="169">
        <v>43061.2499998891</v>
      </c>
      <c r="B7854" s="172">
        <v>22012.621809904947</v>
      </c>
      <c r="C7854">
        <f t="shared" si="123"/>
        <v>11</v>
      </c>
      <c r="D7854"/>
    </row>
    <row r="7855" spans="1:4" ht="16" x14ac:dyDescent="0.2">
      <c r="A7855" s="168">
        <v>43061.291666555764</v>
      </c>
      <c r="B7855" s="171">
        <v>23669.271758277151</v>
      </c>
      <c r="C7855">
        <f t="shared" si="123"/>
        <v>11</v>
      </c>
      <c r="D7855"/>
    </row>
    <row r="7856" spans="1:4" ht="16" x14ac:dyDescent="0.2">
      <c r="A7856" s="169">
        <v>43061.333333222428</v>
      </c>
      <c r="B7856" s="172">
        <v>24545.472954628483</v>
      </c>
      <c r="C7856">
        <f t="shared" si="123"/>
        <v>11</v>
      </c>
      <c r="D7856"/>
    </row>
    <row r="7857" spans="1:4" ht="16" x14ac:dyDescent="0.2">
      <c r="A7857" s="168">
        <v>43061.374999889093</v>
      </c>
      <c r="B7857" s="171">
        <v>25196.92938182459</v>
      </c>
      <c r="C7857">
        <f t="shared" si="123"/>
        <v>11</v>
      </c>
      <c r="D7857"/>
    </row>
    <row r="7858" spans="1:4" ht="16" x14ac:dyDescent="0.2">
      <c r="A7858" s="169">
        <v>43061.416666555757</v>
      </c>
      <c r="B7858" s="172">
        <v>25714.70837034189</v>
      </c>
      <c r="C7858">
        <f t="shared" ref="C7858:C7921" si="124">MONTH(A7858)</f>
        <v>11</v>
      </c>
      <c r="D7858"/>
    </row>
    <row r="7859" spans="1:4" ht="16" x14ac:dyDescent="0.2">
      <c r="A7859" s="168">
        <v>43061.458333222421</v>
      </c>
      <c r="B7859" s="171">
        <v>26340.618608907262</v>
      </c>
      <c r="C7859">
        <f t="shared" si="124"/>
        <v>11</v>
      </c>
      <c r="D7859"/>
    </row>
    <row r="7860" spans="1:4" ht="16" x14ac:dyDescent="0.2">
      <c r="A7860" s="169">
        <v>43061.499999889085</v>
      </c>
      <c r="B7860" s="172">
        <v>26958.141446100068</v>
      </c>
      <c r="C7860">
        <f t="shared" si="124"/>
        <v>11</v>
      </c>
      <c r="D7860"/>
    </row>
    <row r="7861" spans="1:4" ht="16" x14ac:dyDescent="0.2">
      <c r="A7861" s="168">
        <v>43061.54166655575</v>
      </c>
      <c r="B7861" s="171">
        <v>27748.401381062817</v>
      </c>
      <c r="C7861">
        <f t="shared" si="124"/>
        <v>11</v>
      </c>
      <c r="D7861"/>
    </row>
    <row r="7862" spans="1:4" ht="16" x14ac:dyDescent="0.2">
      <c r="A7862" s="169">
        <v>43061.583333222414</v>
      </c>
      <c r="B7862" s="172">
        <v>28590.650985523618</v>
      </c>
      <c r="C7862">
        <f t="shared" si="124"/>
        <v>11</v>
      </c>
      <c r="D7862"/>
    </row>
    <row r="7863" spans="1:4" ht="16" x14ac:dyDescent="0.2">
      <c r="A7863" s="168">
        <v>43061.624999889078</v>
      </c>
      <c r="B7863" s="171">
        <v>29285.291314672952</v>
      </c>
      <c r="C7863">
        <f t="shared" si="124"/>
        <v>11</v>
      </c>
      <c r="D7863"/>
    </row>
    <row r="7864" spans="1:4" ht="16" x14ac:dyDescent="0.2">
      <c r="A7864" s="169">
        <v>43061.666666555742</v>
      </c>
      <c r="B7864" s="172">
        <v>29855.579665341676</v>
      </c>
      <c r="C7864">
        <f t="shared" si="124"/>
        <v>11</v>
      </c>
      <c r="D7864"/>
    </row>
    <row r="7865" spans="1:4" ht="16" x14ac:dyDescent="0.2">
      <c r="A7865" s="168">
        <v>43061.708333222407</v>
      </c>
      <c r="B7865" s="171">
        <v>30322.129123431801</v>
      </c>
      <c r="C7865">
        <f t="shared" si="124"/>
        <v>11</v>
      </c>
      <c r="D7865"/>
    </row>
    <row r="7866" spans="1:4" ht="16" x14ac:dyDescent="0.2">
      <c r="A7866" s="169">
        <v>43061.749999889071</v>
      </c>
      <c r="B7866" s="172">
        <v>31307.630518123813</v>
      </c>
      <c r="C7866">
        <f t="shared" si="124"/>
        <v>11</v>
      </c>
      <c r="D7866"/>
    </row>
    <row r="7867" spans="1:4" ht="16" x14ac:dyDescent="0.2">
      <c r="A7867" s="168">
        <v>43061.791666555735</v>
      </c>
      <c r="B7867" s="171">
        <v>30451.264364033101</v>
      </c>
      <c r="C7867">
        <f t="shared" si="124"/>
        <v>11</v>
      </c>
      <c r="D7867"/>
    </row>
    <row r="7868" spans="1:4" ht="16" x14ac:dyDescent="0.2">
      <c r="A7868" s="169">
        <v>43061.833333222399</v>
      </c>
      <c r="B7868" s="172">
        <v>29334.754015627288</v>
      </c>
      <c r="C7868">
        <f t="shared" si="124"/>
        <v>11</v>
      </c>
      <c r="D7868"/>
    </row>
    <row r="7869" spans="1:4" ht="16" x14ac:dyDescent="0.2">
      <c r="A7869" s="168">
        <v>43061.874999889063</v>
      </c>
      <c r="B7869" s="171">
        <v>28170.36578758129</v>
      </c>
      <c r="C7869">
        <f t="shared" si="124"/>
        <v>11</v>
      </c>
      <c r="D7869"/>
    </row>
    <row r="7870" spans="1:4" ht="16" x14ac:dyDescent="0.2">
      <c r="A7870" s="169">
        <v>43061.916666555728</v>
      </c>
      <c r="B7870" s="172">
        <v>26776.731120822056</v>
      </c>
      <c r="C7870">
        <f t="shared" si="124"/>
        <v>11</v>
      </c>
      <c r="D7870"/>
    </row>
    <row r="7871" spans="1:4" ht="16" x14ac:dyDescent="0.2">
      <c r="A7871" s="168">
        <v>43061.958333222392</v>
      </c>
      <c r="B7871" s="171">
        <v>24979.121034144569</v>
      </c>
      <c r="C7871">
        <f t="shared" si="124"/>
        <v>11</v>
      </c>
      <c r="D7871"/>
    </row>
    <row r="7872" spans="1:4" ht="16" x14ac:dyDescent="0.2">
      <c r="A7872" s="169">
        <v>43061.999999889056</v>
      </c>
      <c r="B7872" s="172">
        <v>23116.466691322767</v>
      </c>
      <c r="C7872">
        <f t="shared" si="124"/>
        <v>11</v>
      </c>
      <c r="D7872"/>
    </row>
    <row r="7873" spans="1:4" ht="16" x14ac:dyDescent="0.2">
      <c r="A7873" s="168">
        <v>43062.04166655572</v>
      </c>
      <c r="B7873" s="171">
        <v>21969.207408742448</v>
      </c>
      <c r="C7873">
        <f t="shared" si="124"/>
        <v>11</v>
      </c>
      <c r="D7873"/>
    </row>
    <row r="7874" spans="1:4" ht="16" x14ac:dyDescent="0.2">
      <c r="A7874" s="169">
        <v>43062.083333222385</v>
      </c>
      <c r="B7874" s="172">
        <v>21078.910376477266</v>
      </c>
      <c r="C7874">
        <f t="shared" si="124"/>
        <v>11</v>
      </c>
      <c r="D7874"/>
    </row>
    <row r="7875" spans="1:4" ht="16" x14ac:dyDescent="0.2">
      <c r="A7875" s="168">
        <v>43062.124999889049</v>
      </c>
      <c r="B7875" s="171">
        <v>20393.472996287943</v>
      </c>
      <c r="C7875">
        <f t="shared" si="124"/>
        <v>11</v>
      </c>
      <c r="D7875"/>
    </row>
    <row r="7876" spans="1:4" ht="16" x14ac:dyDescent="0.2">
      <c r="A7876" s="169">
        <v>43062.166666555713</v>
      </c>
      <c r="B7876" s="172">
        <v>20003.474474881306</v>
      </c>
      <c r="C7876">
        <f t="shared" si="124"/>
        <v>11</v>
      </c>
      <c r="D7876"/>
    </row>
    <row r="7877" spans="1:4" ht="16" x14ac:dyDescent="0.2">
      <c r="A7877" s="168">
        <v>43062.208333222377</v>
      </c>
      <c r="B7877" s="171">
        <v>19949.549522957885</v>
      </c>
      <c r="C7877">
        <f t="shared" si="124"/>
        <v>11</v>
      </c>
      <c r="D7877"/>
    </row>
    <row r="7878" spans="1:4" ht="16" x14ac:dyDescent="0.2">
      <c r="A7878" s="169">
        <v>43062.249999889042</v>
      </c>
      <c r="B7878" s="172">
        <v>20302.323310505137</v>
      </c>
      <c r="C7878">
        <f t="shared" si="124"/>
        <v>11</v>
      </c>
      <c r="D7878"/>
    </row>
    <row r="7879" spans="1:4" ht="16" x14ac:dyDescent="0.2">
      <c r="A7879" s="168">
        <v>43062.291666555706</v>
      </c>
      <c r="B7879" s="171">
        <v>20742.701901451604</v>
      </c>
      <c r="C7879">
        <f t="shared" si="124"/>
        <v>11</v>
      </c>
      <c r="D7879"/>
    </row>
    <row r="7880" spans="1:4" ht="16" x14ac:dyDescent="0.2">
      <c r="A7880" s="169">
        <v>43062.33333322237</v>
      </c>
      <c r="B7880" s="172">
        <v>21257.474083845267</v>
      </c>
      <c r="C7880">
        <f t="shared" si="124"/>
        <v>11</v>
      </c>
      <c r="D7880"/>
    </row>
    <row r="7881" spans="1:4" ht="16" x14ac:dyDescent="0.2">
      <c r="A7881" s="168">
        <v>43062.374999889034</v>
      </c>
      <c r="B7881" s="171">
        <v>22002.75607869208</v>
      </c>
      <c r="C7881">
        <f t="shared" si="124"/>
        <v>11</v>
      </c>
      <c r="D7881"/>
    </row>
    <row r="7882" spans="1:4" ht="16" x14ac:dyDescent="0.2">
      <c r="A7882" s="169">
        <v>43062.416666555699</v>
      </c>
      <c r="B7882" s="172">
        <v>22922.99329690824</v>
      </c>
      <c r="C7882">
        <f t="shared" si="124"/>
        <v>11</v>
      </c>
      <c r="D7882"/>
    </row>
    <row r="7883" spans="1:4" ht="16" x14ac:dyDescent="0.2">
      <c r="A7883" s="168">
        <v>43062.458333222363</v>
      </c>
      <c r="B7883" s="171">
        <v>23989.515704664944</v>
      </c>
      <c r="C7883">
        <f t="shared" si="124"/>
        <v>11</v>
      </c>
      <c r="D7883"/>
    </row>
    <row r="7884" spans="1:4" ht="16" x14ac:dyDescent="0.2">
      <c r="A7884" s="169">
        <v>43062.499999889027</v>
      </c>
      <c r="B7884" s="172">
        <v>24950.008515292324</v>
      </c>
      <c r="C7884">
        <f t="shared" si="124"/>
        <v>11</v>
      </c>
      <c r="D7884"/>
    </row>
    <row r="7885" spans="1:4" ht="16" x14ac:dyDescent="0.2">
      <c r="A7885" s="168">
        <v>43062.541666555691</v>
      </c>
      <c r="B7885" s="171">
        <v>25853.607095854019</v>
      </c>
      <c r="C7885">
        <f t="shared" si="124"/>
        <v>11</v>
      </c>
      <c r="D7885"/>
    </row>
    <row r="7886" spans="1:4" ht="16" x14ac:dyDescent="0.2">
      <c r="A7886" s="169">
        <v>43062.583333222356</v>
      </c>
      <c r="B7886" s="172">
        <v>26782.335499782621</v>
      </c>
      <c r="C7886">
        <f t="shared" si="124"/>
        <v>11</v>
      </c>
      <c r="D7886"/>
    </row>
    <row r="7887" spans="1:4" ht="16" x14ac:dyDescent="0.2">
      <c r="A7887" s="168">
        <v>43062.62499988902</v>
      </c>
      <c r="B7887" s="171">
        <v>27033.559707749933</v>
      </c>
      <c r="C7887">
        <f t="shared" si="124"/>
        <v>11</v>
      </c>
      <c r="D7887"/>
    </row>
    <row r="7888" spans="1:4" ht="16" x14ac:dyDescent="0.2">
      <c r="A7888" s="169">
        <v>43062.666666555684</v>
      </c>
      <c r="B7888" s="172">
        <v>27095.34592054017</v>
      </c>
      <c r="C7888">
        <f t="shared" si="124"/>
        <v>11</v>
      </c>
      <c r="D7888"/>
    </row>
    <row r="7889" spans="1:4" ht="16" x14ac:dyDescent="0.2">
      <c r="A7889" s="168">
        <v>43062.708333222348</v>
      </c>
      <c r="B7889" s="171">
        <v>26869.892913305917</v>
      </c>
      <c r="C7889">
        <f t="shared" si="124"/>
        <v>11</v>
      </c>
      <c r="D7889"/>
    </row>
    <row r="7890" spans="1:4" ht="16" x14ac:dyDescent="0.2">
      <c r="A7890" s="169">
        <v>43062.749999889013</v>
      </c>
      <c r="B7890" s="172">
        <v>27037.624160013289</v>
      </c>
      <c r="C7890">
        <f t="shared" si="124"/>
        <v>11</v>
      </c>
      <c r="D7890"/>
    </row>
    <row r="7891" spans="1:4" ht="16" x14ac:dyDescent="0.2">
      <c r="A7891" s="168">
        <v>43062.791666555677</v>
      </c>
      <c r="B7891" s="171">
        <v>25941.379620906588</v>
      </c>
      <c r="C7891">
        <f t="shared" si="124"/>
        <v>11</v>
      </c>
      <c r="D7891"/>
    </row>
    <row r="7892" spans="1:4" ht="16" x14ac:dyDescent="0.2">
      <c r="A7892" s="169">
        <v>43062.833333222341</v>
      </c>
      <c r="B7892" s="172">
        <v>25056.537318249088</v>
      </c>
      <c r="C7892">
        <f t="shared" si="124"/>
        <v>11</v>
      </c>
      <c r="D7892"/>
    </row>
    <row r="7893" spans="1:4" ht="16" x14ac:dyDescent="0.2">
      <c r="A7893" s="168">
        <v>43062.874999889005</v>
      </c>
      <c r="B7893" s="171">
        <v>24448.566161360715</v>
      </c>
      <c r="C7893">
        <f t="shared" si="124"/>
        <v>11</v>
      </c>
      <c r="D7893"/>
    </row>
    <row r="7894" spans="1:4" ht="16" x14ac:dyDescent="0.2">
      <c r="A7894" s="169">
        <v>43062.91666655567</v>
      </c>
      <c r="B7894" s="172">
        <v>23671.182689374371</v>
      </c>
      <c r="C7894">
        <f t="shared" si="124"/>
        <v>11</v>
      </c>
      <c r="D7894"/>
    </row>
    <row r="7895" spans="1:4" ht="16" x14ac:dyDescent="0.2">
      <c r="A7895" s="168">
        <v>43062.958333222334</v>
      </c>
      <c r="B7895" s="171">
        <v>22964.264413567416</v>
      </c>
      <c r="C7895">
        <f t="shared" si="124"/>
        <v>11</v>
      </c>
      <c r="D7895"/>
    </row>
    <row r="7896" spans="1:4" ht="16" x14ac:dyDescent="0.2">
      <c r="A7896" s="169">
        <v>43062.999999888998</v>
      </c>
      <c r="B7896" s="172">
        <v>21653.402798743224</v>
      </c>
      <c r="C7896">
        <f t="shared" si="124"/>
        <v>11</v>
      </c>
      <c r="D7896"/>
    </row>
    <row r="7897" spans="1:4" ht="16" x14ac:dyDescent="0.2">
      <c r="A7897" s="168">
        <v>43063.041666555662</v>
      </c>
      <c r="B7897" s="171">
        <v>20668.103810418677</v>
      </c>
      <c r="C7897">
        <f t="shared" si="124"/>
        <v>11</v>
      </c>
      <c r="D7897"/>
    </row>
    <row r="7898" spans="1:4" ht="16" x14ac:dyDescent="0.2">
      <c r="A7898" s="169">
        <v>43063.083333222326</v>
      </c>
      <c r="B7898" s="172">
        <v>20173.338865437556</v>
      </c>
      <c r="C7898">
        <f t="shared" si="124"/>
        <v>11</v>
      </c>
      <c r="D7898"/>
    </row>
    <row r="7899" spans="1:4" ht="16" x14ac:dyDescent="0.2">
      <c r="A7899" s="168">
        <v>43063.124999888991</v>
      </c>
      <c r="B7899" s="171">
        <v>19660.867032742732</v>
      </c>
      <c r="C7899">
        <f t="shared" si="124"/>
        <v>11</v>
      </c>
      <c r="D7899"/>
    </row>
    <row r="7900" spans="1:4" ht="16" x14ac:dyDescent="0.2">
      <c r="A7900" s="169">
        <v>43063.166666555655</v>
      </c>
      <c r="B7900" s="172">
        <v>19432.165320099575</v>
      </c>
      <c r="C7900">
        <f t="shared" si="124"/>
        <v>11</v>
      </c>
      <c r="D7900"/>
    </row>
    <row r="7901" spans="1:4" ht="16" x14ac:dyDescent="0.2">
      <c r="A7901" s="168">
        <v>43063.208333222319</v>
      </c>
      <c r="B7901" s="171">
        <v>19708.271807704881</v>
      </c>
      <c r="C7901">
        <f t="shared" si="124"/>
        <v>11</v>
      </c>
      <c r="D7901"/>
    </row>
    <row r="7902" spans="1:4" ht="16" x14ac:dyDescent="0.2">
      <c r="A7902" s="169">
        <v>43063.249999888983</v>
      </c>
      <c r="B7902" s="172">
        <v>20176.435103706295</v>
      </c>
      <c r="C7902">
        <f t="shared" si="124"/>
        <v>11</v>
      </c>
      <c r="D7902"/>
    </row>
    <row r="7903" spans="1:4" ht="16" x14ac:dyDescent="0.2">
      <c r="A7903" s="168">
        <v>43063.291666555648</v>
      </c>
      <c r="B7903" s="171">
        <v>21026.772414056974</v>
      </c>
      <c r="C7903">
        <f t="shared" si="124"/>
        <v>11</v>
      </c>
      <c r="D7903"/>
    </row>
    <row r="7904" spans="1:4" ht="16" x14ac:dyDescent="0.2">
      <c r="A7904" s="169">
        <v>43063.333333222312</v>
      </c>
      <c r="B7904" s="172">
        <v>21030.986438279426</v>
      </c>
      <c r="C7904">
        <f t="shared" si="124"/>
        <v>11</v>
      </c>
      <c r="D7904"/>
    </row>
    <row r="7905" spans="1:4" ht="16" x14ac:dyDescent="0.2">
      <c r="A7905" s="168">
        <v>43063.374999888976</v>
      </c>
      <c r="B7905" s="171">
        <v>21635.039538551719</v>
      </c>
      <c r="C7905">
        <f t="shared" si="124"/>
        <v>11</v>
      </c>
      <c r="D7905"/>
    </row>
    <row r="7906" spans="1:4" ht="16" x14ac:dyDescent="0.2">
      <c r="A7906" s="169">
        <v>43063.41666655564</v>
      </c>
      <c r="B7906" s="172">
        <v>22627.68660387415</v>
      </c>
      <c r="C7906">
        <f t="shared" si="124"/>
        <v>11</v>
      </c>
      <c r="D7906"/>
    </row>
    <row r="7907" spans="1:4" ht="16" x14ac:dyDescent="0.2">
      <c r="A7907" s="168">
        <v>43063.458333222305</v>
      </c>
      <c r="B7907" s="171">
        <v>22907.733355168544</v>
      </c>
      <c r="C7907">
        <f t="shared" si="124"/>
        <v>11</v>
      </c>
      <c r="D7907"/>
    </row>
    <row r="7908" spans="1:4" ht="16" x14ac:dyDescent="0.2">
      <c r="A7908" s="169">
        <v>43063.499999888969</v>
      </c>
      <c r="B7908" s="172">
        <v>23289.265983269099</v>
      </c>
      <c r="C7908">
        <f t="shared" si="124"/>
        <v>11</v>
      </c>
      <c r="D7908"/>
    </row>
    <row r="7909" spans="1:4" ht="16" x14ac:dyDescent="0.2">
      <c r="A7909" s="168">
        <v>43063.541666555633</v>
      </c>
      <c r="B7909" s="171">
        <v>24118.345554570085</v>
      </c>
      <c r="C7909">
        <f t="shared" si="124"/>
        <v>11</v>
      </c>
      <c r="D7909"/>
    </row>
    <row r="7910" spans="1:4" ht="16" x14ac:dyDescent="0.2">
      <c r="A7910" s="169">
        <v>43063.583333222297</v>
      </c>
      <c r="B7910" s="172">
        <v>24734.44931364186</v>
      </c>
      <c r="C7910">
        <f t="shared" si="124"/>
        <v>11</v>
      </c>
      <c r="D7910"/>
    </row>
    <row r="7911" spans="1:4" ht="16" x14ac:dyDescent="0.2">
      <c r="A7911" s="168">
        <v>43063.624999888962</v>
      </c>
      <c r="B7911" s="171">
        <v>25212.64067700809</v>
      </c>
      <c r="C7911">
        <f t="shared" si="124"/>
        <v>11</v>
      </c>
      <c r="D7911"/>
    </row>
    <row r="7912" spans="1:4" ht="16" x14ac:dyDescent="0.2">
      <c r="A7912" s="169">
        <v>43063.666666555626</v>
      </c>
      <c r="B7912" s="172">
        <v>25898.768229021462</v>
      </c>
      <c r="C7912">
        <f t="shared" si="124"/>
        <v>11</v>
      </c>
      <c r="D7912"/>
    </row>
    <row r="7913" spans="1:4" ht="16" x14ac:dyDescent="0.2">
      <c r="A7913" s="168">
        <v>43063.70833322229</v>
      </c>
      <c r="B7913" s="171">
        <v>26622.407743050604</v>
      </c>
      <c r="C7913">
        <f t="shared" si="124"/>
        <v>11</v>
      </c>
      <c r="D7913"/>
    </row>
    <row r="7914" spans="1:4" ht="16" x14ac:dyDescent="0.2">
      <c r="A7914" s="169">
        <v>43063.749999888954</v>
      </c>
      <c r="B7914" s="172">
        <v>28053.358211661322</v>
      </c>
      <c r="C7914">
        <f t="shared" si="124"/>
        <v>11</v>
      </c>
      <c r="D7914"/>
    </row>
    <row r="7915" spans="1:4" ht="16" x14ac:dyDescent="0.2">
      <c r="A7915" s="168">
        <v>43063.791666555619</v>
      </c>
      <c r="B7915" s="171">
        <v>27539.487149269895</v>
      </c>
      <c r="C7915">
        <f t="shared" si="124"/>
        <v>11</v>
      </c>
      <c r="D7915"/>
    </row>
    <row r="7916" spans="1:4" ht="16" x14ac:dyDescent="0.2">
      <c r="A7916" s="169">
        <v>43063.833333222283</v>
      </c>
      <c r="B7916" s="172">
        <v>26756.758627708703</v>
      </c>
      <c r="C7916">
        <f t="shared" si="124"/>
        <v>11</v>
      </c>
      <c r="D7916"/>
    </row>
    <row r="7917" spans="1:4" ht="16" x14ac:dyDescent="0.2">
      <c r="A7917" s="168">
        <v>43063.874999888947</v>
      </c>
      <c r="B7917" s="171">
        <v>26021.451158809668</v>
      </c>
      <c r="C7917">
        <f t="shared" si="124"/>
        <v>11</v>
      </c>
      <c r="D7917"/>
    </row>
    <row r="7918" spans="1:4" ht="16" x14ac:dyDescent="0.2">
      <c r="A7918" s="169">
        <v>43063.916666555611</v>
      </c>
      <c r="B7918" s="172">
        <v>24934.806542159651</v>
      </c>
      <c r="C7918">
        <f t="shared" si="124"/>
        <v>11</v>
      </c>
      <c r="D7918"/>
    </row>
    <row r="7919" spans="1:4" ht="16" x14ac:dyDescent="0.2">
      <c r="A7919" s="168">
        <v>43063.958333222276</v>
      </c>
      <c r="B7919" s="171">
        <v>23439.383473086524</v>
      </c>
      <c r="C7919">
        <f t="shared" si="124"/>
        <v>11</v>
      </c>
      <c r="D7919"/>
    </row>
    <row r="7920" spans="1:4" ht="16" x14ac:dyDescent="0.2">
      <c r="A7920" s="169">
        <v>43063.99999988894</v>
      </c>
      <c r="B7920" s="172">
        <v>22033.742254026605</v>
      </c>
      <c r="C7920">
        <f t="shared" si="124"/>
        <v>11</v>
      </c>
      <c r="D7920"/>
    </row>
    <row r="7921" spans="1:4" ht="16" x14ac:dyDescent="0.2">
      <c r="A7921" s="168">
        <v>43064.041666555604</v>
      </c>
      <c r="B7921" s="171">
        <v>21051.330373747747</v>
      </c>
      <c r="C7921">
        <f t="shared" si="124"/>
        <v>11</v>
      </c>
      <c r="D7921"/>
    </row>
    <row r="7922" spans="1:4" ht="16" x14ac:dyDescent="0.2">
      <c r="A7922" s="169">
        <v>43064.083333222268</v>
      </c>
      <c r="B7922" s="172">
        <v>20112.974895899824</v>
      </c>
      <c r="C7922">
        <f t="shared" ref="C7922:C7985" si="125">MONTH(A7922)</f>
        <v>11</v>
      </c>
      <c r="D7922"/>
    </row>
    <row r="7923" spans="1:4" ht="16" x14ac:dyDescent="0.2">
      <c r="A7923" s="168">
        <v>43064.124999888933</v>
      </c>
      <c r="B7923" s="171">
        <v>19563.510252792057</v>
      </c>
      <c r="C7923">
        <f t="shared" si="125"/>
        <v>11</v>
      </c>
      <c r="D7923"/>
    </row>
    <row r="7924" spans="1:4" ht="16" x14ac:dyDescent="0.2">
      <c r="A7924" s="169">
        <v>43064.166666555597</v>
      </c>
      <c r="B7924" s="172">
        <v>19254.987313388527</v>
      </c>
      <c r="C7924">
        <f t="shared" si="125"/>
        <v>11</v>
      </c>
      <c r="D7924"/>
    </row>
    <row r="7925" spans="1:4" ht="16" x14ac:dyDescent="0.2">
      <c r="A7925" s="168">
        <v>43064.208333222261</v>
      </c>
      <c r="B7925" s="171">
        <v>19306.840590536412</v>
      </c>
      <c r="C7925">
        <f t="shared" si="125"/>
        <v>11</v>
      </c>
      <c r="D7925"/>
    </row>
    <row r="7926" spans="1:4" ht="16" x14ac:dyDescent="0.2">
      <c r="A7926" s="169">
        <v>43064.249999888925</v>
      </c>
      <c r="B7926" s="172">
        <v>19832.728178328747</v>
      </c>
      <c r="C7926">
        <f t="shared" si="125"/>
        <v>11</v>
      </c>
      <c r="D7926"/>
    </row>
    <row r="7927" spans="1:4" ht="16" x14ac:dyDescent="0.2">
      <c r="A7927" s="168">
        <v>43064.291666555589</v>
      </c>
      <c r="B7927" s="171">
        <v>20470.435891172241</v>
      </c>
      <c r="C7927">
        <f t="shared" si="125"/>
        <v>11</v>
      </c>
      <c r="D7927"/>
    </row>
    <row r="7928" spans="1:4" ht="16" x14ac:dyDescent="0.2">
      <c r="A7928" s="169">
        <v>43064.333333222254</v>
      </c>
      <c r="B7928" s="172">
        <v>20886.989238968261</v>
      </c>
      <c r="C7928">
        <f t="shared" si="125"/>
        <v>11</v>
      </c>
      <c r="D7928"/>
    </row>
    <row r="7929" spans="1:4" ht="16" x14ac:dyDescent="0.2">
      <c r="A7929" s="168">
        <v>43064.374999888918</v>
      </c>
      <c r="B7929" s="171">
        <v>21298.510883372648</v>
      </c>
      <c r="C7929">
        <f t="shared" si="125"/>
        <v>11</v>
      </c>
      <c r="D7929"/>
    </row>
    <row r="7930" spans="1:4" ht="16" x14ac:dyDescent="0.2">
      <c r="A7930" s="169">
        <v>43064.416666555582</v>
      </c>
      <c r="B7930" s="172">
        <v>22014.502257061478</v>
      </c>
      <c r="C7930">
        <f t="shared" si="125"/>
        <v>11</v>
      </c>
      <c r="D7930"/>
    </row>
    <row r="7931" spans="1:4" ht="16" x14ac:dyDescent="0.2">
      <c r="A7931" s="168">
        <v>43064.458333222246</v>
      </c>
      <c r="B7931" s="171">
        <v>22504.397561193731</v>
      </c>
      <c r="C7931">
        <f t="shared" si="125"/>
        <v>11</v>
      </c>
      <c r="D7931"/>
    </row>
    <row r="7932" spans="1:4" ht="16" x14ac:dyDescent="0.2">
      <c r="A7932" s="169">
        <v>43064.499999888911</v>
      </c>
      <c r="B7932" s="172">
        <v>22818.531468558649</v>
      </c>
      <c r="C7932">
        <f t="shared" si="125"/>
        <v>11</v>
      </c>
      <c r="D7932"/>
    </row>
    <row r="7933" spans="1:4" ht="16" x14ac:dyDescent="0.2">
      <c r="A7933" s="168">
        <v>43064.541666555575</v>
      </c>
      <c r="B7933" s="171">
        <v>23405.055755155459</v>
      </c>
      <c r="C7933">
        <f t="shared" si="125"/>
        <v>11</v>
      </c>
      <c r="D7933"/>
    </row>
    <row r="7934" spans="1:4" ht="16" x14ac:dyDescent="0.2">
      <c r="A7934" s="169">
        <v>43064.583333222239</v>
      </c>
      <c r="B7934" s="172">
        <v>23870.736198003018</v>
      </c>
      <c r="C7934">
        <f t="shared" si="125"/>
        <v>11</v>
      </c>
      <c r="D7934"/>
    </row>
    <row r="7935" spans="1:4" ht="16" x14ac:dyDescent="0.2">
      <c r="A7935" s="168">
        <v>43064.624999888903</v>
      </c>
      <c r="B7935" s="171">
        <v>24337.40715816915</v>
      </c>
      <c r="C7935">
        <f t="shared" si="125"/>
        <v>11</v>
      </c>
      <c r="D7935"/>
    </row>
    <row r="7936" spans="1:4" ht="16" x14ac:dyDescent="0.2">
      <c r="A7936" s="169">
        <v>43064.666666555568</v>
      </c>
      <c r="B7936" s="172">
        <v>24922.108264880088</v>
      </c>
      <c r="C7936">
        <f t="shared" si="125"/>
        <v>11</v>
      </c>
      <c r="D7936"/>
    </row>
    <row r="7937" spans="1:4" ht="16" x14ac:dyDescent="0.2">
      <c r="A7937" s="168">
        <v>43064.708333222232</v>
      </c>
      <c r="B7937" s="171">
        <v>25815.64972917844</v>
      </c>
      <c r="C7937">
        <f t="shared" si="125"/>
        <v>11</v>
      </c>
      <c r="D7937"/>
    </row>
    <row r="7938" spans="1:4" ht="16" x14ac:dyDescent="0.2">
      <c r="A7938" s="169">
        <v>43064.749999888896</v>
      </c>
      <c r="B7938" s="172">
        <v>27496.169761220266</v>
      </c>
      <c r="C7938">
        <f t="shared" si="125"/>
        <v>11</v>
      </c>
      <c r="D7938"/>
    </row>
    <row r="7939" spans="1:4" ht="16" x14ac:dyDescent="0.2">
      <c r="A7939" s="168">
        <v>43064.79166655556</v>
      </c>
      <c r="B7939" s="171">
        <v>27148.027968235885</v>
      </c>
      <c r="C7939">
        <f t="shared" si="125"/>
        <v>11</v>
      </c>
      <c r="D7939"/>
    </row>
    <row r="7940" spans="1:4" ht="16" x14ac:dyDescent="0.2">
      <c r="A7940" s="169">
        <v>43064.833333222225</v>
      </c>
      <c r="B7940" s="172">
        <v>26542.978520378405</v>
      </c>
      <c r="C7940">
        <f t="shared" si="125"/>
        <v>11</v>
      </c>
      <c r="D7940"/>
    </row>
    <row r="7941" spans="1:4" ht="16" x14ac:dyDescent="0.2">
      <c r="A7941" s="168">
        <v>43064.874999888889</v>
      </c>
      <c r="B7941" s="171">
        <v>25825.706039742679</v>
      </c>
      <c r="C7941">
        <f t="shared" si="125"/>
        <v>11</v>
      </c>
      <c r="D7941"/>
    </row>
    <row r="7942" spans="1:4" ht="16" x14ac:dyDescent="0.2">
      <c r="A7942" s="169">
        <v>43064.916666555553</v>
      </c>
      <c r="B7942" s="172">
        <v>24782.856914551034</v>
      </c>
      <c r="C7942">
        <f t="shared" si="125"/>
        <v>11</v>
      </c>
      <c r="D7942"/>
    </row>
    <row r="7943" spans="1:4" ht="16" x14ac:dyDescent="0.2">
      <c r="A7943" s="168">
        <v>43064.958333222217</v>
      </c>
      <c r="B7943" s="171">
        <v>23346.301049592617</v>
      </c>
      <c r="C7943">
        <f t="shared" si="125"/>
        <v>11</v>
      </c>
      <c r="D7943"/>
    </row>
    <row r="7944" spans="1:4" ht="16" x14ac:dyDescent="0.2">
      <c r="A7944" s="169">
        <v>43064.999999888882</v>
      </c>
      <c r="B7944" s="172">
        <v>21842.808911612894</v>
      </c>
      <c r="C7944">
        <f t="shared" si="125"/>
        <v>11</v>
      </c>
      <c r="D7944"/>
    </row>
    <row r="7945" spans="1:4" ht="16" x14ac:dyDescent="0.2">
      <c r="A7945" s="168">
        <v>43065.041666555546</v>
      </c>
      <c r="B7945" s="171">
        <v>20704.445509197572</v>
      </c>
      <c r="C7945">
        <f t="shared" si="125"/>
        <v>11</v>
      </c>
      <c r="D7945"/>
    </row>
    <row r="7946" spans="1:4" ht="16" x14ac:dyDescent="0.2">
      <c r="A7946" s="169">
        <v>43065.08333322221</v>
      </c>
      <c r="B7946" s="172">
        <v>19845.5601294607</v>
      </c>
      <c r="C7946">
        <f t="shared" si="125"/>
        <v>11</v>
      </c>
      <c r="D7946"/>
    </row>
    <row r="7947" spans="1:4" ht="16" x14ac:dyDescent="0.2">
      <c r="A7947" s="168">
        <v>43065.124999888874</v>
      </c>
      <c r="B7947" s="171">
        <v>19339.92614938501</v>
      </c>
      <c r="C7947">
        <f t="shared" si="125"/>
        <v>11</v>
      </c>
      <c r="D7947"/>
    </row>
    <row r="7948" spans="1:4" ht="16" x14ac:dyDescent="0.2">
      <c r="A7948" s="169">
        <v>43065.166666555539</v>
      </c>
      <c r="B7948" s="172">
        <v>19252.693854550074</v>
      </c>
      <c r="C7948">
        <f t="shared" si="125"/>
        <v>11</v>
      </c>
      <c r="D7948"/>
    </row>
    <row r="7949" spans="1:4" ht="16" x14ac:dyDescent="0.2">
      <c r="A7949" s="168">
        <v>43065.208333222203</v>
      </c>
      <c r="B7949" s="171">
        <v>19247.865498655166</v>
      </c>
      <c r="C7949">
        <f t="shared" si="125"/>
        <v>11</v>
      </c>
      <c r="D7949"/>
    </row>
    <row r="7950" spans="1:4" ht="16" x14ac:dyDescent="0.2">
      <c r="A7950" s="169">
        <v>43065.249999888867</v>
      </c>
      <c r="B7950" s="172">
        <v>19634.261729736776</v>
      </c>
      <c r="C7950">
        <f t="shared" si="125"/>
        <v>11</v>
      </c>
      <c r="D7950"/>
    </row>
    <row r="7951" spans="1:4" ht="16" x14ac:dyDescent="0.2">
      <c r="A7951" s="168">
        <v>43065.291666555531</v>
      </c>
      <c r="B7951" s="171">
        <v>20168.325441453217</v>
      </c>
      <c r="C7951">
        <f t="shared" si="125"/>
        <v>11</v>
      </c>
      <c r="D7951"/>
    </row>
    <row r="7952" spans="1:4" ht="16" x14ac:dyDescent="0.2">
      <c r="A7952" s="169">
        <v>43065.333333222196</v>
      </c>
      <c r="B7952" s="172">
        <v>20356.690577089223</v>
      </c>
      <c r="C7952">
        <f t="shared" si="125"/>
        <v>11</v>
      </c>
      <c r="D7952"/>
    </row>
    <row r="7953" spans="1:4" ht="16" x14ac:dyDescent="0.2">
      <c r="A7953" s="168">
        <v>43065.37499988886</v>
      </c>
      <c r="B7953" s="171">
        <v>21047.142762689484</v>
      </c>
      <c r="C7953">
        <f t="shared" si="125"/>
        <v>11</v>
      </c>
      <c r="D7953"/>
    </row>
    <row r="7954" spans="1:4" ht="16" x14ac:dyDescent="0.2">
      <c r="A7954" s="169">
        <v>43065.416666555524</v>
      </c>
      <c r="B7954" s="172">
        <v>21704.036766562942</v>
      </c>
      <c r="C7954">
        <f t="shared" si="125"/>
        <v>11</v>
      </c>
      <c r="D7954"/>
    </row>
    <row r="7955" spans="1:4" ht="16" x14ac:dyDescent="0.2">
      <c r="A7955" s="168">
        <v>43065.458333222188</v>
      </c>
      <c r="B7955" s="171">
        <v>22145.38158385958</v>
      </c>
      <c r="C7955">
        <f t="shared" si="125"/>
        <v>11</v>
      </c>
      <c r="D7955"/>
    </row>
    <row r="7956" spans="1:4" ht="16" x14ac:dyDescent="0.2">
      <c r="A7956" s="169">
        <v>43065.499999888852</v>
      </c>
      <c r="B7956" s="172">
        <v>22344.916510142419</v>
      </c>
      <c r="C7956">
        <f t="shared" si="125"/>
        <v>11</v>
      </c>
      <c r="D7956"/>
    </row>
    <row r="7957" spans="1:4" ht="16" x14ac:dyDescent="0.2">
      <c r="A7957" s="168">
        <v>43065.541666555517</v>
      </c>
      <c r="B7957" s="171">
        <v>22850.66737870693</v>
      </c>
      <c r="C7957">
        <f t="shared" si="125"/>
        <v>11</v>
      </c>
      <c r="D7957"/>
    </row>
    <row r="7958" spans="1:4" ht="16" x14ac:dyDescent="0.2">
      <c r="A7958" s="169">
        <v>43065.583333222181</v>
      </c>
      <c r="B7958" s="172">
        <v>23397.559408465277</v>
      </c>
      <c r="C7958">
        <f t="shared" si="125"/>
        <v>11</v>
      </c>
      <c r="D7958"/>
    </row>
    <row r="7959" spans="1:4" ht="16" x14ac:dyDescent="0.2">
      <c r="A7959" s="168">
        <v>43065.624999888845</v>
      </c>
      <c r="B7959" s="171">
        <v>23834.131540154998</v>
      </c>
      <c r="C7959">
        <f t="shared" si="125"/>
        <v>11</v>
      </c>
      <c r="D7959"/>
    </row>
    <row r="7960" spans="1:4" ht="16" x14ac:dyDescent="0.2">
      <c r="A7960" s="169">
        <v>43065.666666555509</v>
      </c>
      <c r="B7960" s="172">
        <v>24280.625237308541</v>
      </c>
      <c r="C7960">
        <f t="shared" si="125"/>
        <v>11</v>
      </c>
      <c r="D7960"/>
    </row>
    <row r="7961" spans="1:4" ht="16" x14ac:dyDescent="0.2">
      <c r="A7961" s="168">
        <v>43065.708333222174</v>
      </c>
      <c r="B7961" s="171">
        <v>25463.466773043798</v>
      </c>
      <c r="C7961">
        <f t="shared" si="125"/>
        <v>11</v>
      </c>
      <c r="D7961"/>
    </row>
    <row r="7962" spans="1:4" ht="16" x14ac:dyDescent="0.2">
      <c r="A7962" s="169">
        <v>43065.749999888838</v>
      </c>
      <c r="B7962" s="172">
        <v>27489.266830469005</v>
      </c>
      <c r="C7962">
        <f t="shared" si="125"/>
        <v>11</v>
      </c>
      <c r="D7962"/>
    </row>
    <row r="7963" spans="1:4" ht="16" x14ac:dyDescent="0.2">
      <c r="A7963" s="168">
        <v>43065.791666555502</v>
      </c>
      <c r="B7963" s="171">
        <v>27358.760796365623</v>
      </c>
      <c r="C7963">
        <f t="shared" si="125"/>
        <v>11</v>
      </c>
      <c r="D7963"/>
    </row>
    <row r="7964" spans="1:4" ht="16" x14ac:dyDescent="0.2">
      <c r="A7964" s="169">
        <v>43065.833333222166</v>
      </c>
      <c r="B7964" s="172">
        <v>26892.502564878712</v>
      </c>
      <c r="C7964">
        <f t="shared" si="125"/>
        <v>11</v>
      </c>
      <c r="D7964"/>
    </row>
    <row r="7965" spans="1:4" ht="16" x14ac:dyDescent="0.2">
      <c r="A7965" s="168">
        <v>43065.874999888831</v>
      </c>
      <c r="B7965" s="171">
        <v>26003.741152253118</v>
      </c>
      <c r="C7965">
        <f t="shared" si="125"/>
        <v>11</v>
      </c>
      <c r="D7965"/>
    </row>
    <row r="7966" spans="1:4" ht="16" x14ac:dyDescent="0.2">
      <c r="A7966" s="169">
        <v>43065.916666555495</v>
      </c>
      <c r="B7966" s="172">
        <v>24638.589205266355</v>
      </c>
      <c r="C7966">
        <f t="shared" si="125"/>
        <v>11</v>
      </c>
      <c r="D7966"/>
    </row>
    <row r="7967" spans="1:4" ht="16" x14ac:dyDescent="0.2">
      <c r="A7967" s="168">
        <v>43065.958333222159</v>
      </c>
      <c r="B7967" s="171">
        <v>23170.826298481508</v>
      </c>
      <c r="C7967">
        <f t="shared" si="125"/>
        <v>11</v>
      </c>
      <c r="D7967"/>
    </row>
    <row r="7968" spans="1:4" ht="16" x14ac:dyDescent="0.2">
      <c r="A7968" s="169">
        <v>43065.999999888823</v>
      </c>
      <c r="B7968" s="172">
        <v>21708.117170511079</v>
      </c>
      <c r="C7968">
        <f t="shared" si="125"/>
        <v>11</v>
      </c>
      <c r="D7968"/>
    </row>
    <row r="7969" spans="1:4" ht="16" x14ac:dyDescent="0.2">
      <c r="A7969" s="168">
        <v>43066.041666555488</v>
      </c>
      <c r="B7969" s="171">
        <v>20652.203610674424</v>
      </c>
      <c r="C7969">
        <f t="shared" si="125"/>
        <v>11</v>
      </c>
      <c r="D7969"/>
    </row>
    <row r="7970" spans="1:4" ht="16" x14ac:dyDescent="0.2">
      <c r="A7970" s="169">
        <v>43066.083333222152</v>
      </c>
      <c r="B7970" s="172">
        <v>19952.147320896074</v>
      </c>
      <c r="C7970">
        <f t="shared" si="125"/>
        <v>11</v>
      </c>
      <c r="D7970"/>
    </row>
    <row r="7971" spans="1:4" ht="16" x14ac:dyDescent="0.2">
      <c r="A7971" s="168">
        <v>43066.124999888816</v>
      </c>
      <c r="B7971" s="171">
        <v>19494.269636931385</v>
      </c>
      <c r="C7971">
        <f t="shared" si="125"/>
        <v>11</v>
      </c>
      <c r="D7971"/>
    </row>
    <row r="7972" spans="1:4" ht="16" x14ac:dyDescent="0.2">
      <c r="A7972" s="169">
        <v>43066.16666655548</v>
      </c>
      <c r="B7972" s="172">
        <v>19503.456458302404</v>
      </c>
      <c r="C7972">
        <f t="shared" si="125"/>
        <v>11</v>
      </c>
      <c r="D7972"/>
    </row>
    <row r="7973" spans="1:4" ht="16" x14ac:dyDescent="0.2">
      <c r="A7973" s="168">
        <v>43066.208333222145</v>
      </c>
      <c r="B7973" s="171">
        <v>20065.128137260046</v>
      </c>
      <c r="C7973">
        <f t="shared" si="125"/>
        <v>11</v>
      </c>
      <c r="D7973"/>
    </row>
    <row r="7974" spans="1:4" ht="16" x14ac:dyDescent="0.2">
      <c r="A7974" s="169">
        <v>43066.249999888809</v>
      </c>
      <c r="B7974" s="172">
        <v>21543.339232000064</v>
      </c>
      <c r="C7974">
        <f t="shared" si="125"/>
        <v>11</v>
      </c>
      <c r="D7974"/>
    </row>
    <row r="7975" spans="1:4" ht="16" x14ac:dyDescent="0.2">
      <c r="A7975" s="168">
        <v>43066.291666555473</v>
      </c>
      <c r="B7975" s="171">
        <v>23738.613341117452</v>
      </c>
      <c r="C7975">
        <f t="shared" si="125"/>
        <v>11</v>
      </c>
      <c r="D7975"/>
    </row>
    <row r="7976" spans="1:4" ht="16" x14ac:dyDescent="0.2">
      <c r="A7976" s="169">
        <v>43066.333333222137</v>
      </c>
      <c r="B7976" s="172">
        <v>25178.263929730092</v>
      </c>
      <c r="C7976">
        <f t="shared" si="125"/>
        <v>11</v>
      </c>
      <c r="D7976"/>
    </row>
    <row r="7977" spans="1:4" ht="16" x14ac:dyDescent="0.2">
      <c r="A7977" s="168">
        <v>43066.374999888802</v>
      </c>
      <c r="B7977" s="171">
        <v>25403.201888998814</v>
      </c>
      <c r="C7977">
        <f t="shared" si="125"/>
        <v>11</v>
      </c>
      <c r="D7977"/>
    </row>
    <row r="7978" spans="1:4" ht="16" x14ac:dyDescent="0.2">
      <c r="A7978" s="169">
        <v>43066.416666555466</v>
      </c>
      <c r="B7978" s="172">
        <v>25196.088188774214</v>
      </c>
      <c r="C7978">
        <f t="shared" si="125"/>
        <v>11</v>
      </c>
      <c r="D7978"/>
    </row>
    <row r="7979" spans="1:4" ht="16" x14ac:dyDescent="0.2">
      <c r="A7979" s="168">
        <v>43066.45833322213</v>
      </c>
      <c r="B7979" s="171">
        <v>25255.197254370069</v>
      </c>
      <c r="C7979">
        <f t="shared" si="125"/>
        <v>11</v>
      </c>
      <c r="D7979"/>
    </row>
    <row r="7980" spans="1:4" ht="16" x14ac:dyDescent="0.2">
      <c r="A7980" s="169">
        <v>43066.499999888794</v>
      </c>
      <c r="B7980" s="172">
        <v>25074.234519696434</v>
      </c>
      <c r="C7980">
        <f t="shared" si="125"/>
        <v>11</v>
      </c>
      <c r="D7980"/>
    </row>
    <row r="7981" spans="1:4" ht="16" x14ac:dyDescent="0.2">
      <c r="A7981" s="168">
        <v>43066.541666555459</v>
      </c>
      <c r="B7981" s="171">
        <v>25010.350262200725</v>
      </c>
      <c r="C7981">
        <f t="shared" si="125"/>
        <v>11</v>
      </c>
      <c r="D7981"/>
    </row>
    <row r="7982" spans="1:4" ht="16" x14ac:dyDescent="0.2">
      <c r="A7982" s="169">
        <v>43066.583333222123</v>
      </c>
      <c r="B7982" s="172">
        <v>25620.473686713947</v>
      </c>
      <c r="C7982">
        <f t="shared" si="125"/>
        <v>11</v>
      </c>
      <c r="D7982"/>
    </row>
    <row r="7983" spans="1:4" ht="16" x14ac:dyDescent="0.2">
      <c r="A7983" s="168">
        <v>43066.624999888787</v>
      </c>
      <c r="B7983" s="171">
        <v>25816.098180529028</v>
      </c>
      <c r="C7983">
        <f t="shared" si="125"/>
        <v>11</v>
      </c>
      <c r="D7983"/>
    </row>
    <row r="7984" spans="1:4" ht="16" x14ac:dyDescent="0.2">
      <c r="A7984" s="169">
        <v>43066.666666555451</v>
      </c>
      <c r="B7984" s="172">
        <v>26031.760965805632</v>
      </c>
      <c r="C7984">
        <f t="shared" si="125"/>
        <v>11</v>
      </c>
      <c r="D7984"/>
    </row>
    <row r="7985" spans="1:4" ht="16" x14ac:dyDescent="0.2">
      <c r="A7985" s="168">
        <v>43066.708333222115</v>
      </c>
      <c r="B7985" s="171">
        <v>27138.995394782731</v>
      </c>
      <c r="C7985">
        <f t="shared" si="125"/>
        <v>11</v>
      </c>
      <c r="D7985"/>
    </row>
    <row r="7986" spans="1:4" ht="16" x14ac:dyDescent="0.2">
      <c r="A7986" s="169">
        <v>43066.74999988878</v>
      </c>
      <c r="B7986" s="172">
        <v>29592.96974773008</v>
      </c>
      <c r="C7986">
        <f t="shared" ref="C7986:C8049" si="126">MONTH(A7986)</f>
        <v>11</v>
      </c>
      <c r="D7986"/>
    </row>
    <row r="7987" spans="1:4" ht="16" x14ac:dyDescent="0.2">
      <c r="A7987" s="168">
        <v>43066.791666555444</v>
      </c>
      <c r="B7987" s="171">
        <v>29687.899668811577</v>
      </c>
      <c r="C7987">
        <f t="shared" si="126"/>
        <v>11</v>
      </c>
      <c r="D7987"/>
    </row>
    <row r="7988" spans="1:4" ht="16" x14ac:dyDescent="0.2">
      <c r="A7988" s="169">
        <v>43066.833333222108</v>
      </c>
      <c r="B7988" s="172">
        <v>29210.648501522035</v>
      </c>
      <c r="C7988">
        <f t="shared" si="126"/>
        <v>11</v>
      </c>
      <c r="D7988"/>
    </row>
    <row r="7989" spans="1:4" ht="16" x14ac:dyDescent="0.2">
      <c r="A7989" s="168">
        <v>43066.874999888772</v>
      </c>
      <c r="B7989" s="171">
        <v>28356.88612471458</v>
      </c>
      <c r="C7989">
        <f t="shared" si="126"/>
        <v>11</v>
      </c>
      <c r="D7989"/>
    </row>
    <row r="7990" spans="1:4" ht="16" x14ac:dyDescent="0.2">
      <c r="A7990" s="169">
        <v>43066.916666555437</v>
      </c>
      <c r="B7990" s="172">
        <v>26878.079712576462</v>
      </c>
      <c r="C7990">
        <f t="shared" si="126"/>
        <v>11</v>
      </c>
      <c r="D7990"/>
    </row>
    <row r="7991" spans="1:4" ht="16" x14ac:dyDescent="0.2">
      <c r="A7991" s="168">
        <v>43066.958333222101</v>
      </c>
      <c r="B7991" s="171">
        <v>24893.237015607639</v>
      </c>
      <c r="C7991">
        <f t="shared" si="126"/>
        <v>11</v>
      </c>
      <c r="D7991"/>
    </row>
    <row r="7992" spans="1:4" ht="16" x14ac:dyDescent="0.2">
      <c r="A7992" s="169">
        <v>43066.999999888765</v>
      </c>
      <c r="B7992" s="172">
        <v>23025.046282354451</v>
      </c>
      <c r="C7992">
        <f t="shared" si="126"/>
        <v>11</v>
      </c>
      <c r="D7992"/>
    </row>
    <row r="7993" spans="1:4" ht="16" x14ac:dyDescent="0.2">
      <c r="A7993" s="168">
        <v>43067.041666555429</v>
      </c>
      <c r="B7993" s="171">
        <v>21904.209712682044</v>
      </c>
      <c r="C7993">
        <f t="shared" si="126"/>
        <v>11</v>
      </c>
      <c r="D7993"/>
    </row>
    <row r="7994" spans="1:4" ht="16" x14ac:dyDescent="0.2">
      <c r="A7994" s="169">
        <v>43067.083333222094</v>
      </c>
      <c r="B7994" s="172">
        <v>21247.409632172417</v>
      </c>
      <c r="C7994">
        <f t="shared" si="126"/>
        <v>11</v>
      </c>
      <c r="D7994"/>
    </row>
    <row r="7995" spans="1:4" ht="16" x14ac:dyDescent="0.2">
      <c r="A7995" s="168">
        <v>43067.124999888758</v>
      </c>
      <c r="B7995" s="171">
        <v>20500.04910431274</v>
      </c>
      <c r="C7995">
        <f t="shared" si="126"/>
        <v>11</v>
      </c>
      <c r="D7995"/>
    </row>
    <row r="7996" spans="1:4" ht="16" x14ac:dyDescent="0.2">
      <c r="A7996" s="169">
        <v>43067.166666555422</v>
      </c>
      <c r="B7996" s="172">
        <v>20431.667561807095</v>
      </c>
      <c r="C7996">
        <f t="shared" si="126"/>
        <v>11</v>
      </c>
      <c r="D7996"/>
    </row>
    <row r="7997" spans="1:4" ht="16" x14ac:dyDescent="0.2">
      <c r="A7997" s="168">
        <v>43067.208333222086</v>
      </c>
      <c r="B7997" s="171">
        <v>20957.004700049245</v>
      </c>
      <c r="C7997">
        <f t="shared" si="126"/>
        <v>11</v>
      </c>
      <c r="D7997"/>
    </row>
    <row r="7998" spans="1:4" ht="16" x14ac:dyDescent="0.2">
      <c r="A7998" s="169">
        <v>43067.249999888751</v>
      </c>
      <c r="B7998" s="172">
        <v>22556.732517718658</v>
      </c>
      <c r="C7998">
        <f t="shared" si="126"/>
        <v>11</v>
      </c>
      <c r="D7998"/>
    </row>
    <row r="7999" spans="1:4" ht="16" x14ac:dyDescent="0.2">
      <c r="A7999" s="168">
        <v>43067.291666555415</v>
      </c>
      <c r="B7999" s="171">
        <v>25016.558082460571</v>
      </c>
      <c r="C7999">
        <f t="shared" si="126"/>
        <v>11</v>
      </c>
      <c r="D7999"/>
    </row>
    <row r="8000" spans="1:4" ht="16" x14ac:dyDescent="0.2">
      <c r="A8000" s="169">
        <v>43067.333333222079</v>
      </c>
      <c r="B8000" s="172">
        <v>26055.957147539466</v>
      </c>
      <c r="C8000">
        <f t="shared" si="126"/>
        <v>11</v>
      </c>
      <c r="D8000"/>
    </row>
    <row r="8001" spans="1:4" ht="16" x14ac:dyDescent="0.2">
      <c r="A8001" s="168">
        <v>43067.374999888743</v>
      </c>
      <c r="B8001" s="171">
        <v>25694.53695411457</v>
      </c>
      <c r="C8001">
        <f t="shared" si="126"/>
        <v>11</v>
      </c>
      <c r="D8001"/>
    </row>
    <row r="8002" spans="1:4" ht="16" x14ac:dyDescent="0.2">
      <c r="A8002" s="169">
        <v>43067.416666555408</v>
      </c>
      <c r="B8002" s="172">
        <v>25292.121687775503</v>
      </c>
      <c r="C8002">
        <f t="shared" si="126"/>
        <v>11</v>
      </c>
      <c r="D8002"/>
    </row>
    <row r="8003" spans="1:4" ht="16" x14ac:dyDescent="0.2">
      <c r="A8003" s="168">
        <v>43067.458333222072</v>
      </c>
      <c r="B8003" s="171">
        <v>24997.046614724339</v>
      </c>
      <c r="C8003">
        <f t="shared" si="126"/>
        <v>11</v>
      </c>
      <c r="D8003"/>
    </row>
    <row r="8004" spans="1:4" ht="16" x14ac:dyDescent="0.2">
      <c r="A8004" s="169">
        <v>43067.499999888736</v>
      </c>
      <c r="B8004" s="172">
        <v>24903.38857991606</v>
      </c>
      <c r="C8004">
        <f t="shared" si="126"/>
        <v>11</v>
      </c>
      <c r="D8004"/>
    </row>
    <row r="8005" spans="1:4" ht="16" x14ac:dyDescent="0.2">
      <c r="A8005" s="168">
        <v>43067.5416665554</v>
      </c>
      <c r="B8005" s="171">
        <v>25041.020013262176</v>
      </c>
      <c r="C8005">
        <f t="shared" si="126"/>
        <v>11</v>
      </c>
      <c r="D8005"/>
    </row>
    <row r="8006" spans="1:4" ht="16" x14ac:dyDescent="0.2">
      <c r="A8006" s="169">
        <v>43067.583333222065</v>
      </c>
      <c r="B8006" s="172">
        <v>25593.99836414371</v>
      </c>
      <c r="C8006">
        <f t="shared" si="126"/>
        <v>11</v>
      </c>
      <c r="D8006"/>
    </row>
    <row r="8007" spans="1:4" ht="16" x14ac:dyDescent="0.2">
      <c r="A8007" s="168">
        <v>43067.624999888729</v>
      </c>
      <c r="B8007" s="171">
        <v>26068.914172804256</v>
      </c>
      <c r="C8007">
        <f t="shared" si="126"/>
        <v>11</v>
      </c>
      <c r="D8007"/>
    </row>
    <row r="8008" spans="1:4" ht="16" x14ac:dyDescent="0.2">
      <c r="A8008" s="169">
        <v>43067.666666555393</v>
      </c>
      <c r="B8008" s="172">
        <v>26703.571348668949</v>
      </c>
      <c r="C8008">
        <f t="shared" si="126"/>
        <v>11</v>
      </c>
      <c r="D8008"/>
    </row>
    <row r="8009" spans="1:4" ht="16" x14ac:dyDescent="0.2">
      <c r="A8009" s="168">
        <v>43067.708333222057</v>
      </c>
      <c r="B8009" s="171">
        <v>28055.029256530826</v>
      </c>
      <c r="C8009">
        <f t="shared" si="126"/>
        <v>11</v>
      </c>
      <c r="D8009"/>
    </row>
    <row r="8010" spans="1:4" ht="16" x14ac:dyDescent="0.2">
      <c r="A8010" s="169">
        <v>43067.749999888722</v>
      </c>
      <c r="B8010" s="172">
        <v>30273.950687299835</v>
      </c>
      <c r="C8010">
        <f t="shared" si="126"/>
        <v>11</v>
      </c>
      <c r="D8010"/>
    </row>
    <row r="8011" spans="1:4" ht="16" x14ac:dyDescent="0.2">
      <c r="A8011" s="168">
        <v>43067.791666555386</v>
      </c>
      <c r="B8011" s="171">
        <v>30169.215200511971</v>
      </c>
      <c r="C8011">
        <f t="shared" si="126"/>
        <v>11</v>
      </c>
      <c r="D8011"/>
    </row>
    <row r="8012" spans="1:4" ht="16" x14ac:dyDescent="0.2">
      <c r="A8012" s="169">
        <v>43067.83333322205</v>
      </c>
      <c r="B8012" s="172">
        <v>29586.969939247385</v>
      </c>
      <c r="C8012">
        <f t="shared" si="126"/>
        <v>11</v>
      </c>
      <c r="D8012"/>
    </row>
    <row r="8013" spans="1:4" ht="16" x14ac:dyDescent="0.2">
      <c r="A8013" s="168">
        <v>43067.874999888714</v>
      </c>
      <c r="B8013" s="171">
        <v>28727.052457089994</v>
      </c>
      <c r="C8013">
        <f t="shared" si="126"/>
        <v>11</v>
      </c>
      <c r="D8013"/>
    </row>
    <row r="8014" spans="1:4" ht="16" x14ac:dyDescent="0.2">
      <c r="A8014" s="169">
        <v>43067.916666555378</v>
      </c>
      <c r="B8014" s="172">
        <v>27290.099085152189</v>
      </c>
      <c r="C8014">
        <f t="shared" si="126"/>
        <v>11</v>
      </c>
      <c r="D8014"/>
    </row>
    <row r="8015" spans="1:4" ht="16" x14ac:dyDescent="0.2">
      <c r="A8015" s="168">
        <v>43067.958333222043</v>
      </c>
      <c r="B8015" s="171">
        <v>25202.829800139432</v>
      </c>
      <c r="C8015">
        <f t="shared" si="126"/>
        <v>11</v>
      </c>
      <c r="D8015"/>
    </row>
    <row r="8016" spans="1:4" ht="16" x14ac:dyDescent="0.2">
      <c r="A8016" s="169">
        <v>43067.999999888707</v>
      </c>
      <c r="B8016" s="172">
        <v>23296.66720763527</v>
      </c>
      <c r="C8016">
        <f t="shared" si="126"/>
        <v>11</v>
      </c>
      <c r="D8016"/>
    </row>
    <row r="8017" spans="1:4" ht="16" x14ac:dyDescent="0.2">
      <c r="A8017" s="168">
        <v>43068.041666555371</v>
      </c>
      <c r="B8017" s="171">
        <v>22096.357742248219</v>
      </c>
      <c r="C8017">
        <f t="shared" si="126"/>
        <v>11</v>
      </c>
      <c r="D8017"/>
    </row>
    <row r="8018" spans="1:4" ht="16" x14ac:dyDescent="0.2">
      <c r="A8018" s="169">
        <v>43068.083333222035</v>
      </c>
      <c r="B8018" s="172">
        <v>21404.027335671319</v>
      </c>
      <c r="C8018">
        <f t="shared" si="126"/>
        <v>11</v>
      </c>
      <c r="D8018"/>
    </row>
    <row r="8019" spans="1:4" ht="16" x14ac:dyDescent="0.2">
      <c r="A8019" s="168">
        <v>43068.1249998887</v>
      </c>
      <c r="B8019" s="171">
        <v>20919.680441341457</v>
      </c>
      <c r="C8019">
        <f t="shared" si="126"/>
        <v>11</v>
      </c>
      <c r="D8019"/>
    </row>
    <row r="8020" spans="1:4" ht="16" x14ac:dyDescent="0.2">
      <c r="A8020" s="169">
        <v>43068.166666555364</v>
      </c>
      <c r="B8020" s="172">
        <v>20844.195393226742</v>
      </c>
      <c r="C8020">
        <f t="shared" si="126"/>
        <v>11</v>
      </c>
      <c r="D8020"/>
    </row>
    <row r="8021" spans="1:4" ht="16" x14ac:dyDescent="0.2">
      <c r="A8021" s="168">
        <v>43068.208333222028</v>
      </c>
      <c r="B8021" s="171">
        <v>21387.37741075693</v>
      </c>
      <c r="C8021">
        <f t="shared" si="126"/>
        <v>11</v>
      </c>
      <c r="D8021"/>
    </row>
    <row r="8022" spans="1:4" ht="16" x14ac:dyDescent="0.2">
      <c r="A8022" s="169">
        <v>43068.249999888692</v>
      </c>
      <c r="B8022" s="172">
        <v>22967.787611279415</v>
      </c>
      <c r="C8022">
        <f t="shared" si="126"/>
        <v>11</v>
      </c>
      <c r="D8022"/>
    </row>
    <row r="8023" spans="1:4" ht="16" x14ac:dyDescent="0.2">
      <c r="A8023" s="168">
        <v>43068.291666555357</v>
      </c>
      <c r="B8023" s="171">
        <v>25452.618190400666</v>
      </c>
      <c r="C8023">
        <f t="shared" si="126"/>
        <v>11</v>
      </c>
      <c r="D8023"/>
    </row>
    <row r="8024" spans="1:4" ht="16" x14ac:dyDescent="0.2">
      <c r="A8024" s="169">
        <v>43068.333333222021</v>
      </c>
      <c r="B8024" s="172">
        <v>26493.690714148946</v>
      </c>
      <c r="C8024">
        <f t="shared" si="126"/>
        <v>11</v>
      </c>
      <c r="D8024"/>
    </row>
    <row r="8025" spans="1:4" ht="16" x14ac:dyDescent="0.2">
      <c r="A8025" s="168">
        <v>43068.374999888685</v>
      </c>
      <c r="B8025" s="171">
        <v>26303.240336193692</v>
      </c>
      <c r="C8025">
        <f t="shared" si="126"/>
        <v>11</v>
      </c>
      <c r="D8025"/>
    </row>
    <row r="8026" spans="1:4" ht="16" x14ac:dyDescent="0.2">
      <c r="A8026" s="169">
        <v>43068.416666555349</v>
      </c>
      <c r="B8026" s="172">
        <v>25939.196443425601</v>
      </c>
      <c r="C8026">
        <f t="shared" si="126"/>
        <v>11</v>
      </c>
      <c r="D8026"/>
    </row>
    <row r="8027" spans="1:4" ht="16" x14ac:dyDescent="0.2">
      <c r="A8027" s="168">
        <v>43068.458333222014</v>
      </c>
      <c r="B8027" s="171">
        <v>25784.076153722108</v>
      </c>
      <c r="C8027">
        <f t="shared" si="126"/>
        <v>11</v>
      </c>
      <c r="D8027"/>
    </row>
    <row r="8028" spans="1:4" ht="16" x14ac:dyDescent="0.2">
      <c r="A8028" s="169">
        <v>43068.499999888678</v>
      </c>
      <c r="B8028" s="172">
        <v>25725.659505431504</v>
      </c>
      <c r="C8028">
        <f t="shared" si="126"/>
        <v>11</v>
      </c>
      <c r="D8028"/>
    </row>
    <row r="8029" spans="1:4" ht="16" x14ac:dyDescent="0.2">
      <c r="A8029" s="168">
        <v>43068.541666555342</v>
      </c>
      <c r="B8029" s="171">
        <v>25681.662237436878</v>
      </c>
      <c r="C8029">
        <f t="shared" si="126"/>
        <v>11</v>
      </c>
      <c r="D8029"/>
    </row>
    <row r="8030" spans="1:4" ht="16" x14ac:dyDescent="0.2">
      <c r="A8030" s="169">
        <v>43068.583333222006</v>
      </c>
      <c r="B8030" s="172">
        <v>25986.941055460124</v>
      </c>
      <c r="C8030">
        <f t="shared" si="126"/>
        <v>11</v>
      </c>
      <c r="D8030"/>
    </row>
    <row r="8031" spans="1:4" ht="16" x14ac:dyDescent="0.2">
      <c r="A8031" s="168">
        <v>43068.624999888671</v>
      </c>
      <c r="B8031" s="171">
        <v>26139.748594086228</v>
      </c>
      <c r="C8031">
        <f t="shared" si="126"/>
        <v>11</v>
      </c>
      <c r="D8031"/>
    </row>
    <row r="8032" spans="1:4" ht="16" x14ac:dyDescent="0.2">
      <c r="A8032" s="169">
        <v>43068.666666555335</v>
      </c>
      <c r="B8032" s="172">
        <v>26732.75572934702</v>
      </c>
      <c r="C8032">
        <f t="shared" si="126"/>
        <v>11</v>
      </c>
      <c r="D8032"/>
    </row>
    <row r="8033" spans="1:4" ht="16" x14ac:dyDescent="0.2">
      <c r="A8033" s="168">
        <v>43068.708333221999</v>
      </c>
      <c r="B8033" s="171">
        <v>28079.026830640625</v>
      </c>
      <c r="C8033">
        <f t="shared" si="126"/>
        <v>11</v>
      </c>
      <c r="D8033"/>
    </row>
    <row r="8034" spans="1:4" ht="16" x14ac:dyDescent="0.2">
      <c r="A8034" s="169">
        <v>43068.749999888663</v>
      </c>
      <c r="B8034" s="172">
        <v>30265.975098365878</v>
      </c>
      <c r="C8034">
        <f t="shared" si="126"/>
        <v>11</v>
      </c>
      <c r="D8034"/>
    </row>
    <row r="8035" spans="1:4" ht="16" x14ac:dyDescent="0.2">
      <c r="A8035" s="168">
        <v>43068.791666555328</v>
      </c>
      <c r="B8035" s="171">
        <v>30252.039494019911</v>
      </c>
      <c r="C8035">
        <f t="shared" si="126"/>
        <v>11</v>
      </c>
      <c r="D8035"/>
    </row>
    <row r="8036" spans="1:4" ht="16" x14ac:dyDescent="0.2">
      <c r="A8036" s="169">
        <v>43068.833333221992</v>
      </c>
      <c r="B8036" s="172">
        <v>29786.864250759721</v>
      </c>
      <c r="C8036">
        <f t="shared" si="126"/>
        <v>11</v>
      </c>
      <c r="D8036"/>
    </row>
    <row r="8037" spans="1:4" ht="16" x14ac:dyDescent="0.2">
      <c r="A8037" s="168">
        <v>43068.874999888656</v>
      </c>
      <c r="B8037" s="171">
        <v>28946.587653298975</v>
      </c>
      <c r="C8037">
        <f t="shared" si="126"/>
        <v>11</v>
      </c>
      <c r="D8037"/>
    </row>
    <row r="8038" spans="1:4" ht="16" x14ac:dyDescent="0.2">
      <c r="A8038" s="169">
        <v>43068.91666655532</v>
      </c>
      <c r="B8038" s="172">
        <v>27484.921114866294</v>
      </c>
      <c r="C8038">
        <f t="shared" si="126"/>
        <v>11</v>
      </c>
      <c r="D8038"/>
    </row>
    <row r="8039" spans="1:4" ht="16" x14ac:dyDescent="0.2">
      <c r="A8039" s="168">
        <v>43068.958333221985</v>
      </c>
      <c r="B8039" s="171">
        <v>25410.322640737544</v>
      </c>
      <c r="C8039">
        <f t="shared" si="126"/>
        <v>11</v>
      </c>
      <c r="D8039"/>
    </row>
    <row r="8040" spans="1:4" ht="16" x14ac:dyDescent="0.2">
      <c r="A8040" s="169">
        <v>43068.999999888649</v>
      </c>
      <c r="B8040" s="172">
        <v>23503.063148190951</v>
      </c>
      <c r="C8040">
        <f t="shared" si="126"/>
        <v>11</v>
      </c>
      <c r="D8040"/>
    </row>
    <row r="8041" spans="1:4" ht="16" x14ac:dyDescent="0.2">
      <c r="A8041" s="168">
        <v>43069.041666555313</v>
      </c>
      <c r="B8041" s="171">
        <v>22125.562451556583</v>
      </c>
      <c r="C8041">
        <f t="shared" si="126"/>
        <v>11</v>
      </c>
      <c r="D8041"/>
    </row>
    <row r="8042" spans="1:4" ht="16" x14ac:dyDescent="0.2">
      <c r="A8042" s="169">
        <v>43069.083333221977</v>
      </c>
      <c r="B8042" s="172">
        <v>21336.057376027165</v>
      </c>
      <c r="C8042">
        <f t="shared" si="126"/>
        <v>11</v>
      </c>
      <c r="D8042"/>
    </row>
    <row r="8043" spans="1:4" ht="16" x14ac:dyDescent="0.2">
      <c r="A8043" s="168">
        <v>43069.124999888641</v>
      </c>
      <c r="B8043" s="171">
        <v>20883.003291020301</v>
      </c>
      <c r="C8043">
        <f t="shared" si="126"/>
        <v>11</v>
      </c>
      <c r="D8043"/>
    </row>
    <row r="8044" spans="1:4" ht="16" x14ac:dyDescent="0.2">
      <c r="A8044" s="169">
        <v>43069.166666555306</v>
      </c>
      <c r="B8044" s="172">
        <v>20849.74361668466</v>
      </c>
      <c r="C8044">
        <f t="shared" si="126"/>
        <v>11</v>
      </c>
      <c r="D8044"/>
    </row>
    <row r="8045" spans="1:4" ht="16" x14ac:dyDescent="0.2">
      <c r="A8045" s="168">
        <v>43069.20833322197</v>
      </c>
      <c r="B8045" s="171">
        <v>21531.85333335488</v>
      </c>
      <c r="C8045">
        <f t="shared" si="126"/>
        <v>11</v>
      </c>
      <c r="D8045"/>
    </row>
    <row r="8046" spans="1:4" ht="16" x14ac:dyDescent="0.2">
      <c r="A8046" s="169">
        <v>43069.249999888634</v>
      </c>
      <c r="B8046" s="172">
        <v>23161.310251891802</v>
      </c>
      <c r="C8046">
        <f t="shared" si="126"/>
        <v>11</v>
      </c>
      <c r="D8046"/>
    </row>
    <row r="8047" spans="1:4" ht="16" x14ac:dyDescent="0.2">
      <c r="A8047" s="168">
        <v>43069.291666555298</v>
      </c>
      <c r="B8047" s="171">
        <v>25652.11915185973</v>
      </c>
      <c r="C8047">
        <f t="shared" si="126"/>
        <v>11</v>
      </c>
      <c r="D8047"/>
    </row>
    <row r="8048" spans="1:4" ht="16" x14ac:dyDescent="0.2">
      <c r="A8048" s="169">
        <v>43069.333333221963</v>
      </c>
      <c r="B8048" s="172">
        <v>26797.021080781429</v>
      </c>
      <c r="C8048">
        <f t="shared" si="126"/>
        <v>11</v>
      </c>
      <c r="D8048"/>
    </row>
    <row r="8049" spans="1:4" ht="16" x14ac:dyDescent="0.2">
      <c r="A8049" s="168">
        <v>43069.374999888627</v>
      </c>
      <c r="B8049" s="171">
        <v>26409.113729808967</v>
      </c>
      <c r="C8049">
        <f t="shared" si="126"/>
        <v>11</v>
      </c>
      <c r="D8049"/>
    </row>
    <row r="8050" spans="1:4" ht="16" x14ac:dyDescent="0.2">
      <c r="A8050" s="169">
        <v>43069.416666555291</v>
      </c>
      <c r="B8050" s="172">
        <v>25824.789536044489</v>
      </c>
      <c r="C8050">
        <f t="shared" ref="C8050:C8113" si="127">MONTH(A8050)</f>
        <v>11</v>
      </c>
      <c r="D8050"/>
    </row>
    <row r="8051" spans="1:4" ht="16" x14ac:dyDescent="0.2">
      <c r="A8051" s="168">
        <v>43069.458333221955</v>
      </c>
      <c r="B8051" s="171">
        <v>25555.033221912814</v>
      </c>
      <c r="C8051">
        <f t="shared" si="127"/>
        <v>11</v>
      </c>
      <c r="D8051"/>
    </row>
    <row r="8052" spans="1:4" ht="16" x14ac:dyDescent="0.2">
      <c r="A8052" s="169">
        <v>43069.49999988862</v>
      </c>
      <c r="B8052" s="172">
        <v>25370.831904022991</v>
      </c>
      <c r="C8052">
        <f t="shared" si="127"/>
        <v>11</v>
      </c>
      <c r="D8052"/>
    </row>
    <row r="8053" spans="1:4" ht="16" x14ac:dyDescent="0.2">
      <c r="A8053" s="168">
        <v>43069.541666555284</v>
      </c>
      <c r="B8053" s="171">
        <v>25375.913800169179</v>
      </c>
      <c r="C8053">
        <f t="shared" si="127"/>
        <v>11</v>
      </c>
      <c r="D8053"/>
    </row>
    <row r="8054" spans="1:4" ht="16" x14ac:dyDescent="0.2">
      <c r="A8054" s="169">
        <v>43069.583333221948</v>
      </c>
      <c r="B8054" s="172">
        <v>25747.641859507752</v>
      </c>
      <c r="C8054">
        <f t="shared" si="127"/>
        <v>11</v>
      </c>
      <c r="D8054"/>
    </row>
    <row r="8055" spans="1:4" ht="16" x14ac:dyDescent="0.2">
      <c r="A8055" s="168">
        <v>43069.624999888612</v>
      </c>
      <c r="B8055" s="171">
        <v>25975.844215921032</v>
      </c>
      <c r="C8055">
        <f t="shared" si="127"/>
        <v>11</v>
      </c>
      <c r="D8055"/>
    </row>
    <row r="8056" spans="1:4" ht="16" x14ac:dyDescent="0.2">
      <c r="A8056" s="169">
        <v>43069.666666555277</v>
      </c>
      <c r="B8056" s="172">
        <v>26486.688812833578</v>
      </c>
      <c r="C8056">
        <f t="shared" si="127"/>
        <v>11</v>
      </c>
      <c r="D8056"/>
    </row>
    <row r="8057" spans="1:4" ht="16" x14ac:dyDescent="0.2">
      <c r="A8057" s="168">
        <v>43069.708333221941</v>
      </c>
      <c r="B8057" s="171">
        <v>27715.781883300038</v>
      </c>
      <c r="C8057">
        <f t="shared" si="127"/>
        <v>11</v>
      </c>
      <c r="D8057"/>
    </row>
    <row r="8058" spans="1:4" ht="16" x14ac:dyDescent="0.2">
      <c r="A8058" s="169">
        <v>43069.749999888605</v>
      </c>
      <c r="B8058" s="172">
        <v>29878.852077691987</v>
      </c>
      <c r="C8058">
        <f t="shared" si="127"/>
        <v>11</v>
      </c>
      <c r="D8058"/>
    </row>
    <row r="8059" spans="1:4" ht="16" x14ac:dyDescent="0.2">
      <c r="A8059" s="168">
        <v>43069.791666555269</v>
      </c>
      <c r="B8059" s="171">
        <v>29864.087762534404</v>
      </c>
      <c r="C8059">
        <f t="shared" si="127"/>
        <v>11</v>
      </c>
      <c r="D8059"/>
    </row>
    <row r="8060" spans="1:4" ht="16" x14ac:dyDescent="0.2">
      <c r="A8060" s="169">
        <v>43069.833333221934</v>
      </c>
      <c r="B8060" s="172">
        <v>29457.471073355468</v>
      </c>
      <c r="C8060">
        <f t="shared" si="127"/>
        <v>11</v>
      </c>
      <c r="D8060"/>
    </row>
    <row r="8061" spans="1:4" ht="16" x14ac:dyDescent="0.2">
      <c r="A8061" s="168">
        <v>43069.874999888598</v>
      </c>
      <c r="B8061" s="171">
        <v>28691.150587651489</v>
      </c>
      <c r="C8061">
        <f t="shared" si="127"/>
        <v>11</v>
      </c>
      <c r="D8061"/>
    </row>
    <row r="8062" spans="1:4" ht="16" x14ac:dyDescent="0.2">
      <c r="A8062" s="169">
        <v>43069.916666555262</v>
      </c>
      <c r="B8062" s="172">
        <v>27272.549005000557</v>
      </c>
      <c r="C8062">
        <f t="shared" si="127"/>
        <v>11</v>
      </c>
      <c r="D8062"/>
    </row>
    <row r="8063" spans="1:4" ht="16" x14ac:dyDescent="0.2">
      <c r="A8063" s="168">
        <v>43069.958333221926</v>
      </c>
      <c r="B8063" s="171">
        <v>25225.25894730803</v>
      </c>
      <c r="C8063">
        <f t="shared" si="127"/>
        <v>11</v>
      </c>
      <c r="D8063"/>
    </row>
    <row r="8064" spans="1:4" ht="16" x14ac:dyDescent="0.2">
      <c r="A8064" s="169">
        <v>43069.999999888591</v>
      </c>
      <c r="B8064" s="172">
        <v>23623.467060530609</v>
      </c>
      <c r="C8064">
        <f t="shared" si="127"/>
        <v>12</v>
      </c>
      <c r="D8064"/>
    </row>
    <row r="8065" spans="1:4" ht="16" x14ac:dyDescent="0.2">
      <c r="A8065" s="168">
        <v>43070.041666555255</v>
      </c>
      <c r="B8065" s="171">
        <v>22583.192510042747</v>
      </c>
      <c r="C8065">
        <f t="shared" si="127"/>
        <v>12</v>
      </c>
      <c r="D8065"/>
    </row>
    <row r="8066" spans="1:4" ht="16" x14ac:dyDescent="0.2">
      <c r="A8066" s="169">
        <v>43070.083333221919</v>
      </c>
      <c r="B8066" s="172">
        <v>21708.297633650611</v>
      </c>
      <c r="C8066">
        <f t="shared" si="127"/>
        <v>12</v>
      </c>
      <c r="D8066"/>
    </row>
    <row r="8067" spans="1:4" ht="16" x14ac:dyDescent="0.2">
      <c r="A8067" s="168">
        <v>43070.124999888583</v>
      </c>
      <c r="B8067" s="171">
        <v>21228.13752644452</v>
      </c>
      <c r="C8067">
        <f t="shared" si="127"/>
        <v>12</v>
      </c>
      <c r="D8067"/>
    </row>
    <row r="8068" spans="1:4" ht="16" x14ac:dyDescent="0.2">
      <c r="A8068" s="169">
        <v>43070.166666555248</v>
      </c>
      <c r="B8068" s="172">
        <v>21162.636702167052</v>
      </c>
      <c r="C8068">
        <f t="shared" si="127"/>
        <v>12</v>
      </c>
      <c r="D8068"/>
    </row>
    <row r="8069" spans="1:4" ht="16" x14ac:dyDescent="0.2">
      <c r="A8069" s="168">
        <v>43070.208333221912</v>
      </c>
      <c r="B8069" s="171">
        <v>21758.80915170566</v>
      </c>
      <c r="C8069">
        <f t="shared" si="127"/>
        <v>12</v>
      </c>
      <c r="D8069"/>
    </row>
    <row r="8070" spans="1:4" ht="16" x14ac:dyDescent="0.2">
      <c r="A8070" s="169">
        <v>43070.249999888576</v>
      </c>
      <c r="B8070" s="172">
        <v>23048.503019485357</v>
      </c>
      <c r="C8070">
        <f t="shared" si="127"/>
        <v>12</v>
      </c>
      <c r="D8070"/>
    </row>
    <row r="8071" spans="1:4" ht="16" x14ac:dyDescent="0.2">
      <c r="A8071" s="168">
        <v>43070.29166655524</v>
      </c>
      <c r="B8071" s="171">
        <v>25360.718484158482</v>
      </c>
      <c r="C8071">
        <f t="shared" si="127"/>
        <v>12</v>
      </c>
      <c r="D8071"/>
    </row>
    <row r="8072" spans="1:4" ht="16" x14ac:dyDescent="0.2">
      <c r="A8072" s="169">
        <v>43070.333333221904</v>
      </c>
      <c r="B8072" s="172">
        <v>26406.67526388017</v>
      </c>
      <c r="C8072">
        <f t="shared" si="127"/>
        <v>12</v>
      </c>
      <c r="D8072"/>
    </row>
    <row r="8073" spans="1:4" ht="16" x14ac:dyDescent="0.2">
      <c r="A8073" s="168">
        <v>43070.374999888569</v>
      </c>
      <c r="B8073" s="171">
        <v>26416.634840662511</v>
      </c>
      <c r="C8073">
        <f t="shared" si="127"/>
        <v>12</v>
      </c>
      <c r="D8073"/>
    </row>
    <row r="8074" spans="1:4" ht="16" x14ac:dyDescent="0.2">
      <c r="A8074" s="169">
        <v>43070.416666555233</v>
      </c>
      <c r="B8074" s="172">
        <v>25924.378040950771</v>
      </c>
      <c r="C8074">
        <f t="shared" si="127"/>
        <v>12</v>
      </c>
      <c r="D8074"/>
    </row>
    <row r="8075" spans="1:4" ht="16" x14ac:dyDescent="0.2">
      <c r="A8075" s="168">
        <v>43070.458333221897</v>
      </c>
      <c r="B8075" s="171">
        <v>25698.393396379946</v>
      </c>
      <c r="C8075">
        <f t="shared" si="127"/>
        <v>12</v>
      </c>
      <c r="D8075"/>
    </row>
    <row r="8076" spans="1:4" ht="16" x14ac:dyDescent="0.2">
      <c r="A8076" s="169">
        <v>43070.499999888561</v>
      </c>
      <c r="B8076" s="172">
        <v>25590.306623027831</v>
      </c>
      <c r="C8076">
        <f t="shared" si="127"/>
        <v>12</v>
      </c>
      <c r="D8076"/>
    </row>
    <row r="8077" spans="1:4" ht="16" x14ac:dyDescent="0.2">
      <c r="A8077" s="168">
        <v>43070.541666555226</v>
      </c>
      <c r="B8077" s="171">
        <v>25542.952951058141</v>
      </c>
      <c r="C8077">
        <f t="shared" si="127"/>
        <v>12</v>
      </c>
      <c r="D8077"/>
    </row>
    <row r="8078" spans="1:4" ht="16" x14ac:dyDescent="0.2">
      <c r="A8078" s="169">
        <v>43070.58333322189</v>
      </c>
      <c r="B8078" s="172">
        <v>25837.570678468372</v>
      </c>
      <c r="C8078">
        <f t="shared" si="127"/>
        <v>12</v>
      </c>
      <c r="D8078"/>
    </row>
    <row r="8079" spans="1:4" ht="16" x14ac:dyDescent="0.2">
      <c r="A8079" s="168">
        <v>43070.624999888554</v>
      </c>
      <c r="B8079" s="171">
        <v>26106.290784000845</v>
      </c>
      <c r="C8079">
        <f t="shared" si="127"/>
        <v>12</v>
      </c>
      <c r="D8079"/>
    </row>
    <row r="8080" spans="1:4" ht="16" x14ac:dyDescent="0.2">
      <c r="A8080" s="169">
        <v>43070.666666555218</v>
      </c>
      <c r="B8080" s="172">
        <v>26409.301219311383</v>
      </c>
      <c r="C8080">
        <f t="shared" si="127"/>
        <v>12</v>
      </c>
      <c r="D8080"/>
    </row>
    <row r="8081" spans="1:4" ht="16" x14ac:dyDescent="0.2">
      <c r="A8081" s="168">
        <v>43070.708333221883</v>
      </c>
      <c r="B8081" s="171">
        <v>27424.376489961098</v>
      </c>
      <c r="C8081">
        <f t="shared" si="127"/>
        <v>12</v>
      </c>
      <c r="D8081"/>
    </row>
    <row r="8082" spans="1:4" ht="16" x14ac:dyDescent="0.2">
      <c r="A8082" s="169">
        <v>43070.749999888547</v>
      </c>
      <c r="B8082" s="172">
        <v>29467.223362583991</v>
      </c>
      <c r="C8082">
        <f t="shared" si="127"/>
        <v>12</v>
      </c>
      <c r="D8082"/>
    </row>
    <row r="8083" spans="1:4" ht="16" x14ac:dyDescent="0.2">
      <c r="A8083" s="168">
        <v>43070.791666555211</v>
      </c>
      <c r="B8083" s="171">
        <v>29283.773547307021</v>
      </c>
      <c r="C8083">
        <f t="shared" si="127"/>
        <v>12</v>
      </c>
      <c r="D8083"/>
    </row>
    <row r="8084" spans="1:4" ht="16" x14ac:dyDescent="0.2">
      <c r="A8084" s="169">
        <v>43070.833333221875</v>
      </c>
      <c r="B8084" s="172">
        <v>28649.372475549801</v>
      </c>
      <c r="C8084">
        <f t="shared" si="127"/>
        <v>12</v>
      </c>
      <c r="D8084"/>
    </row>
    <row r="8085" spans="1:4" ht="16" x14ac:dyDescent="0.2">
      <c r="A8085" s="168">
        <v>43070.87499988854</v>
      </c>
      <c r="B8085" s="171">
        <v>27898.59870105865</v>
      </c>
      <c r="C8085">
        <f t="shared" si="127"/>
        <v>12</v>
      </c>
      <c r="D8085"/>
    </row>
    <row r="8086" spans="1:4" ht="16" x14ac:dyDescent="0.2">
      <c r="A8086" s="169">
        <v>43070.916666555204</v>
      </c>
      <c r="B8086" s="172">
        <v>26757.337859558447</v>
      </c>
      <c r="C8086">
        <f t="shared" si="127"/>
        <v>12</v>
      </c>
      <c r="D8086"/>
    </row>
    <row r="8087" spans="1:4" ht="16" x14ac:dyDescent="0.2">
      <c r="A8087" s="168">
        <v>43070.958333221868</v>
      </c>
      <c r="B8087" s="171">
        <v>25296.061200086922</v>
      </c>
      <c r="C8087">
        <f t="shared" si="127"/>
        <v>12</v>
      </c>
      <c r="D8087"/>
    </row>
    <row r="8088" spans="1:4" ht="16" x14ac:dyDescent="0.2">
      <c r="A8088" s="169">
        <v>43070.999999888532</v>
      </c>
      <c r="B8088" s="172">
        <v>23846.298511750385</v>
      </c>
      <c r="C8088">
        <f t="shared" si="127"/>
        <v>12</v>
      </c>
      <c r="D8088"/>
    </row>
    <row r="8089" spans="1:4" ht="16" x14ac:dyDescent="0.2">
      <c r="A8089" s="168">
        <v>43071.041666555197</v>
      </c>
      <c r="B8089" s="171">
        <v>22145.2506822621</v>
      </c>
      <c r="C8089">
        <f t="shared" si="127"/>
        <v>12</v>
      </c>
      <c r="D8089"/>
    </row>
    <row r="8090" spans="1:4" ht="16" x14ac:dyDescent="0.2">
      <c r="A8090" s="169">
        <v>43071.083333221861</v>
      </c>
      <c r="B8090" s="172">
        <v>21245.103702393124</v>
      </c>
      <c r="C8090">
        <f t="shared" si="127"/>
        <v>12</v>
      </c>
      <c r="D8090"/>
    </row>
    <row r="8091" spans="1:4" ht="16" x14ac:dyDescent="0.2">
      <c r="A8091" s="168">
        <v>43071.124999888525</v>
      </c>
      <c r="B8091" s="171">
        <v>20933.288674486626</v>
      </c>
      <c r="C8091">
        <f t="shared" si="127"/>
        <v>12</v>
      </c>
      <c r="D8091"/>
    </row>
    <row r="8092" spans="1:4" ht="16" x14ac:dyDescent="0.2">
      <c r="A8092" s="169">
        <v>43071.166666555189</v>
      </c>
      <c r="B8092" s="172">
        <v>20745.86694278154</v>
      </c>
      <c r="C8092">
        <f t="shared" si="127"/>
        <v>12</v>
      </c>
      <c r="D8092"/>
    </row>
    <row r="8093" spans="1:4" ht="16" x14ac:dyDescent="0.2">
      <c r="A8093" s="168">
        <v>43071.208333221854</v>
      </c>
      <c r="B8093" s="171">
        <v>20866.842248117362</v>
      </c>
      <c r="C8093">
        <f t="shared" si="127"/>
        <v>12</v>
      </c>
      <c r="D8093"/>
    </row>
    <row r="8094" spans="1:4" ht="16" x14ac:dyDescent="0.2">
      <c r="A8094" s="169">
        <v>43071.249999888518</v>
      </c>
      <c r="B8094" s="172">
        <v>21259.571676013205</v>
      </c>
      <c r="C8094">
        <f t="shared" si="127"/>
        <v>12</v>
      </c>
      <c r="D8094"/>
    </row>
    <row r="8095" spans="1:4" ht="16" x14ac:dyDescent="0.2">
      <c r="A8095" s="168">
        <v>43071.291666555182</v>
      </c>
      <c r="B8095" s="171">
        <v>22258.843657060184</v>
      </c>
      <c r="C8095">
        <f t="shared" si="127"/>
        <v>12</v>
      </c>
      <c r="D8095"/>
    </row>
    <row r="8096" spans="1:4" ht="16" x14ac:dyDescent="0.2">
      <c r="A8096" s="169">
        <v>43071.333333221846</v>
      </c>
      <c r="B8096" s="172">
        <v>23302.998448120066</v>
      </c>
      <c r="C8096">
        <f t="shared" si="127"/>
        <v>12</v>
      </c>
      <c r="D8096"/>
    </row>
    <row r="8097" spans="1:4" ht="16" x14ac:dyDescent="0.2">
      <c r="A8097" s="168">
        <v>43071.374999888511</v>
      </c>
      <c r="B8097" s="171">
        <v>23614.170860848153</v>
      </c>
      <c r="C8097">
        <f t="shared" si="127"/>
        <v>12</v>
      </c>
      <c r="D8097"/>
    </row>
    <row r="8098" spans="1:4" ht="16" x14ac:dyDescent="0.2">
      <c r="A8098" s="169">
        <v>43071.416666555175</v>
      </c>
      <c r="B8098" s="172">
        <v>23560.836594168064</v>
      </c>
      <c r="C8098">
        <f t="shared" si="127"/>
        <v>12</v>
      </c>
      <c r="D8098"/>
    </row>
    <row r="8099" spans="1:4" ht="16" x14ac:dyDescent="0.2">
      <c r="A8099" s="168">
        <v>43071.458333221839</v>
      </c>
      <c r="B8099" s="171">
        <v>23517.37641872757</v>
      </c>
      <c r="C8099">
        <f t="shared" si="127"/>
        <v>12</v>
      </c>
      <c r="D8099"/>
    </row>
    <row r="8100" spans="1:4" ht="16" x14ac:dyDescent="0.2">
      <c r="A8100" s="169">
        <v>43071.499999888503</v>
      </c>
      <c r="B8100" s="172">
        <v>23370.096151264417</v>
      </c>
      <c r="C8100">
        <f t="shared" si="127"/>
        <v>12</v>
      </c>
      <c r="D8100"/>
    </row>
    <row r="8101" spans="1:4" ht="16" x14ac:dyDescent="0.2">
      <c r="A8101" s="168">
        <v>43071.541666555167</v>
      </c>
      <c r="B8101" s="171">
        <v>23422.010315221505</v>
      </c>
      <c r="C8101">
        <f t="shared" si="127"/>
        <v>12</v>
      </c>
      <c r="D8101"/>
    </row>
    <row r="8102" spans="1:4" ht="16" x14ac:dyDescent="0.2">
      <c r="A8102" s="169">
        <v>43071.583333221832</v>
      </c>
      <c r="B8102" s="172">
        <v>23653.461486165103</v>
      </c>
      <c r="C8102">
        <f t="shared" si="127"/>
        <v>12</v>
      </c>
      <c r="D8102"/>
    </row>
    <row r="8103" spans="1:4" ht="16" x14ac:dyDescent="0.2">
      <c r="A8103" s="168">
        <v>43071.624999888496</v>
      </c>
      <c r="B8103" s="171">
        <v>23819.265101112444</v>
      </c>
      <c r="C8103">
        <f t="shared" si="127"/>
        <v>12</v>
      </c>
      <c r="D8103"/>
    </row>
    <row r="8104" spans="1:4" ht="16" x14ac:dyDescent="0.2">
      <c r="A8104" s="169">
        <v>43071.66666655516</v>
      </c>
      <c r="B8104" s="172">
        <v>24325.987569361256</v>
      </c>
      <c r="C8104">
        <f t="shared" si="127"/>
        <v>12</v>
      </c>
      <c r="D8104"/>
    </row>
    <row r="8105" spans="1:4" ht="16" x14ac:dyDescent="0.2">
      <c r="A8105" s="168">
        <v>43071.708333221824</v>
      </c>
      <c r="B8105" s="171">
        <v>25448.019028495088</v>
      </c>
      <c r="C8105">
        <f t="shared" si="127"/>
        <v>12</v>
      </c>
      <c r="D8105"/>
    </row>
    <row r="8106" spans="1:4" ht="16" x14ac:dyDescent="0.2">
      <c r="A8106" s="169">
        <v>43071.749999888489</v>
      </c>
      <c r="B8106" s="172">
        <v>27542.562994397267</v>
      </c>
      <c r="C8106">
        <f t="shared" si="127"/>
        <v>12</v>
      </c>
      <c r="D8106"/>
    </row>
    <row r="8107" spans="1:4" ht="16" x14ac:dyDescent="0.2">
      <c r="A8107" s="168">
        <v>43071.791666555153</v>
      </c>
      <c r="B8107" s="171">
        <v>27439.169563848507</v>
      </c>
      <c r="C8107">
        <f t="shared" si="127"/>
        <v>12</v>
      </c>
      <c r="D8107"/>
    </row>
    <row r="8108" spans="1:4" ht="16" x14ac:dyDescent="0.2">
      <c r="A8108" s="169">
        <v>43071.833333221817</v>
      </c>
      <c r="B8108" s="172">
        <v>27011.575419443143</v>
      </c>
      <c r="C8108">
        <f t="shared" si="127"/>
        <v>12</v>
      </c>
      <c r="D8108"/>
    </row>
    <row r="8109" spans="1:4" ht="16" x14ac:dyDescent="0.2">
      <c r="A8109" s="168">
        <v>43071.874999888481</v>
      </c>
      <c r="B8109" s="171">
        <v>26396.780144237287</v>
      </c>
      <c r="C8109">
        <f t="shared" si="127"/>
        <v>12</v>
      </c>
      <c r="D8109"/>
    </row>
    <row r="8110" spans="1:4" ht="16" x14ac:dyDescent="0.2">
      <c r="A8110" s="169">
        <v>43071.916666555146</v>
      </c>
      <c r="B8110" s="172">
        <v>25442.204299879686</v>
      </c>
      <c r="C8110">
        <f t="shared" si="127"/>
        <v>12</v>
      </c>
      <c r="D8110"/>
    </row>
    <row r="8111" spans="1:4" ht="16" x14ac:dyDescent="0.2">
      <c r="A8111" s="168">
        <v>43071.95833322181</v>
      </c>
      <c r="B8111" s="171">
        <v>24084.244109245075</v>
      </c>
      <c r="C8111">
        <f t="shared" si="127"/>
        <v>12</v>
      </c>
      <c r="D8111"/>
    </row>
    <row r="8112" spans="1:4" ht="16" x14ac:dyDescent="0.2">
      <c r="A8112" s="169">
        <v>43071.999999888474</v>
      </c>
      <c r="B8112" s="172">
        <v>22424.984625926125</v>
      </c>
      <c r="C8112">
        <f t="shared" si="127"/>
        <v>12</v>
      </c>
      <c r="D8112"/>
    </row>
    <row r="8113" spans="1:4" ht="16" x14ac:dyDescent="0.2">
      <c r="A8113" s="168">
        <v>43072.041666555138</v>
      </c>
      <c r="B8113" s="171">
        <v>21380.32826502185</v>
      </c>
      <c r="C8113">
        <f t="shared" si="127"/>
        <v>12</v>
      </c>
      <c r="D8113"/>
    </row>
    <row r="8114" spans="1:4" ht="16" x14ac:dyDescent="0.2">
      <c r="A8114" s="169">
        <v>43072.083333221803</v>
      </c>
      <c r="B8114" s="172">
        <v>20719.696792039125</v>
      </c>
      <c r="C8114">
        <f t="shared" ref="C8114:C8177" si="128">MONTH(A8114)</f>
        <v>12</v>
      </c>
      <c r="D8114"/>
    </row>
    <row r="8115" spans="1:4" ht="16" x14ac:dyDescent="0.2">
      <c r="A8115" s="168">
        <v>43072.124999888467</v>
      </c>
      <c r="B8115" s="171">
        <v>20220.766631111048</v>
      </c>
      <c r="C8115">
        <f t="shared" si="128"/>
        <v>12</v>
      </c>
      <c r="D8115"/>
    </row>
    <row r="8116" spans="1:4" ht="16" x14ac:dyDescent="0.2">
      <c r="A8116" s="169">
        <v>43072.166666555131</v>
      </c>
      <c r="B8116" s="172">
        <v>20016.955856323159</v>
      </c>
      <c r="C8116">
        <f t="shared" si="128"/>
        <v>12</v>
      </c>
      <c r="D8116"/>
    </row>
    <row r="8117" spans="1:4" ht="16" x14ac:dyDescent="0.2">
      <c r="A8117" s="168">
        <v>43072.208333221795</v>
      </c>
      <c r="B8117" s="171">
        <v>20536.545714684526</v>
      </c>
      <c r="C8117">
        <f t="shared" si="128"/>
        <v>12</v>
      </c>
      <c r="D8117"/>
    </row>
    <row r="8118" spans="1:4" ht="16" x14ac:dyDescent="0.2">
      <c r="A8118" s="169">
        <v>43072.24999988846</v>
      </c>
      <c r="B8118" s="172">
        <v>20337.938132000243</v>
      </c>
      <c r="C8118">
        <f t="shared" si="128"/>
        <v>12</v>
      </c>
      <c r="D8118"/>
    </row>
    <row r="8119" spans="1:4" ht="16" x14ac:dyDescent="0.2">
      <c r="A8119" s="168">
        <v>43072.291666555124</v>
      </c>
      <c r="B8119" s="171">
        <v>20908.601311127073</v>
      </c>
      <c r="C8119">
        <f t="shared" si="128"/>
        <v>12</v>
      </c>
      <c r="D8119"/>
    </row>
    <row r="8120" spans="1:4" ht="16" x14ac:dyDescent="0.2">
      <c r="A8120" s="169">
        <v>43072.333333221788</v>
      </c>
      <c r="B8120" s="172">
        <v>21900.851168502115</v>
      </c>
      <c r="C8120">
        <f t="shared" si="128"/>
        <v>12</v>
      </c>
      <c r="D8120"/>
    </row>
    <row r="8121" spans="1:4" ht="16" x14ac:dyDescent="0.2">
      <c r="A8121" s="168">
        <v>43072.374999888452</v>
      </c>
      <c r="B8121" s="171">
        <v>22185.062868290959</v>
      </c>
      <c r="C8121">
        <f t="shared" si="128"/>
        <v>12</v>
      </c>
      <c r="D8121"/>
    </row>
    <row r="8122" spans="1:4" ht="16" x14ac:dyDescent="0.2">
      <c r="A8122" s="169">
        <v>43072.416666555117</v>
      </c>
      <c r="B8122" s="172">
        <v>22015.201907032108</v>
      </c>
      <c r="C8122">
        <f t="shared" si="128"/>
        <v>12</v>
      </c>
      <c r="D8122"/>
    </row>
    <row r="8123" spans="1:4" ht="16" x14ac:dyDescent="0.2">
      <c r="A8123" s="168">
        <v>43072.458333221781</v>
      </c>
      <c r="B8123" s="171">
        <v>21801.92402445534</v>
      </c>
      <c r="C8123">
        <f t="shared" si="128"/>
        <v>12</v>
      </c>
      <c r="D8123"/>
    </row>
    <row r="8124" spans="1:4" ht="16" x14ac:dyDescent="0.2">
      <c r="A8124" s="169">
        <v>43072.499999888445</v>
      </c>
      <c r="B8124" s="172">
        <v>21514.124556463295</v>
      </c>
      <c r="C8124">
        <f t="shared" si="128"/>
        <v>12</v>
      </c>
      <c r="D8124"/>
    </row>
    <row r="8125" spans="1:4" ht="16" x14ac:dyDescent="0.2">
      <c r="A8125" s="168">
        <v>43072.541666555109</v>
      </c>
      <c r="B8125" s="171">
        <v>21587.542663875138</v>
      </c>
      <c r="C8125">
        <f t="shared" si="128"/>
        <v>12</v>
      </c>
      <c r="D8125"/>
    </row>
    <row r="8126" spans="1:4" ht="16" x14ac:dyDescent="0.2">
      <c r="A8126" s="169">
        <v>43072.583333221774</v>
      </c>
      <c r="B8126" s="172">
        <v>21883.497120718352</v>
      </c>
      <c r="C8126">
        <f t="shared" si="128"/>
        <v>12</v>
      </c>
      <c r="D8126"/>
    </row>
    <row r="8127" spans="1:4" ht="16" x14ac:dyDescent="0.2">
      <c r="A8127" s="168">
        <v>43072.624999888438</v>
      </c>
      <c r="B8127" s="171">
        <v>22367.66799287156</v>
      </c>
      <c r="C8127">
        <f t="shared" si="128"/>
        <v>12</v>
      </c>
      <c r="D8127"/>
    </row>
    <row r="8128" spans="1:4" ht="16" x14ac:dyDescent="0.2">
      <c r="A8128" s="169">
        <v>43072.666666555102</v>
      </c>
      <c r="B8128" s="172">
        <v>23015.642983125763</v>
      </c>
      <c r="C8128">
        <f t="shared" si="128"/>
        <v>12</v>
      </c>
      <c r="D8128"/>
    </row>
    <row r="8129" spans="1:4" ht="16" x14ac:dyDescent="0.2">
      <c r="A8129" s="168">
        <v>43072.708333221766</v>
      </c>
      <c r="B8129" s="171">
        <v>24520.841195331679</v>
      </c>
      <c r="C8129">
        <f t="shared" si="128"/>
        <v>12</v>
      </c>
      <c r="D8129"/>
    </row>
    <row r="8130" spans="1:4" ht="16" x14ac:dyDescent="0.2">
      <c r="A8130" s="169">
        <v>43072.74999988843</v>
      </c>
      <c r="B8130" s="172">
        <v>27579.406137716192</v>
      </c>
      <c r="C8130">
        <f t="shared" si="128"/>
        <v>12</v>
      </c>
      <c r="D8130"/>
    </row>
    <row r="8131" spans="1:4" ht="16" x14ac:dyDescent="0.2">
      <c r="A8131" s="168">
        <v>43072.791666555095</v>
      </c>
      <c r="B8131" s="171">
        <v>27923.06524230467</v>
      </c>
      <c r="C8131">
        <f t="shared" si="128"/>
        <v>12</v>
      </c>
      <c r="D8131"/>
    </row>
    <row r="8132" spans="1:4" ht="16" x14ac:dyDescent="0.2">
      <c r="A8132" s="169">
        <v>43072.833333221759</v>
      </c>
      <c r="B8132" s="172">
        <v>27622.447721772245</v>
      </c>
      <c r="C8132">
        <f t="shared" si="128"/>
        <v>12</v>
      </c>
      <c r="D8132"/>
    </row>
    <row r="8133" spans="1:4" ht="16" x14ac:dyDescent="0.2">
      <c r="A8133" s="168">
        <v>43072.874999888423</v>
      </c>
      <c r="B8133" s="171">
        <v>26874.426517780274</v>
      </c>
      <c r="C8133">
        <f t="shared" si="128"/>
        <v>12</v>
      </c>
      <c r="D8133"/>
    </row>
    <row r="8134" spans="1:4" ht="16" x14ac:dyDescent="0.2">
      <c r="A8134" s="169">
        <v>43072.916666555087</v>
      </c>
      <c r="B8134" s="172">
        <v>25546.84084183567</v>
      </c>
      <c r="C8134">
        <f t="shared" si="128"/>
        <v>12</v>
      </c>
      <c r="D8134"/>
    </row>
    <row r="8135" spans="1:4" ht="16" x14ac:dyDescent="0.2">
      <c r="A8135" s="168">
        <v>43072.958333221752</v>
      </c>
      <c r="B8135" s="171">
        <v>23676.729587252936</v>
      </c>
      <c r="C8135">
        <f t="shared" si="128"/>
        <v>12</v>
      </c>
      <c r="D8135"/>
    </row>
    <row r="8136" spans="1:4" ht="16" x14ac:dyDescent="0.2">
      <c r="A8136" s="169">
        <v>43072.999999888416</v>
      </c>
      <c r="B8136" s="172">
        <v>21995.654700991079</v>
      </c>
      <c r="C8136">
        <f t="shared" si="128"/>
        <v>12</v>
      </c>
      <c r="D8136"/>
    </row>
    <row r="8137" spans="1:4" ht="16" x14ac:dyDescent="0.2">
      <c r="A8137" s="168">
        <v>43073.04166655508</v>
      </c>
      <c r="B8137" s="171">
        <v>21446.787274602197</v>
      </c>
      <c r="C8137">
        <f t="shared" si="128"/>
        <v>12</v>
      </c>
      <c r="D8137"/>
    </row>
    <row r="8138" spans="1:4" ht="16" x14ac:dyDescent="0.2">
      <c r="A8138" s="169">
        <v>43073.083333221744</v>
      </c>
      <c r="B8138" s="172">
        <v>21289.669371117536</v>
      </c>
      <c r="C8138">
        <f t="shared" si="128"/>
        <v>12</v>
      </c>
      <c r="D8138"/>
    </row>
    <row r="8139" spans="1:4" ht="16" x14ac:dyDescent="0.2">
      <c r="A8139" s="168">
        <v>43073.124999888409</v>
      </c>
      <c r="B8139" s="171">
        <v>20994.211988883406</v>
      </c>
      <c r="C8139">
        <f t="shared" si="128"/>
        <v>12</v>
      </c>
      <c r="D8139"/>
    </row>
    <row r="8140" spans="1:4" ht="16" x14ac:dyDescent="0.2">
      <c r="A8140" s="169">
        <v>43073.166666555073</v>
      </c>
      <c r="B8140" s="172">
        <v>20978.327591209352</v>
      </c>
      <c r="C8140">
        <f t="shared" si="128"/>
        <v>12</v>
      </c>
      <c r="D8140"/>
    </row>
    <row r="8141" spans="1:4" ht="16" x14ac:dyDescent="0.2">
      <c r="A8141" s="168">
        <v>43073.208333221737</v>
      </c>
      <c r="B8141" s="171">
        <v>21039.445380662797</v>
      </c>
      <c r="C8141">
        <f t="shared" si="128"/>
        <v>12</v>
      </c>
      <c r="D8141"/>
    </row>
    <row r="8142" spans="1:4" ht="16" x14ac:dyDescent="0.2">
      <c r="A8142" s="169">
        <v>43073.249999888401</v>
      </c>
      <c r="B8142" s="172">
        <v>22738.030287592104</v>
      </c>
      <c r="C8142">
        <f t="shared" si="128"/>
        <v>12</v>
      </c>
      <c r="D8142"/>
    </row>
    <row r="8143" spans="1:4" ht="16" x14ac:dyDescent="0.2">
      <c r="A8143" s="168">
        <v>43073.291666555066</v>
      </c>
      <c r="B8143" s="171">
        <v>25434.856384503419</v>
      </c>
      <c r="C8143">
        <f t="shared" si="128"/>
        <v>12</v>
      </c>
      <c r="D8143"/>
    </row>
    <row r="8144" spans="1:4" ht="16" x14ac:dyDescent="0.2">
      <c r="A8144" s="169">
        <v>43073.33333322173</v>
      </c>
      <c r="B8144" s="172">
        <v>26681.246301710358</v>
      </c>
      <c r="C8144">
        <f t="shared" si="128"/>
        <v>12</v>
      </c>
      <c r="D8144"/>
    </row>
    <row r="8145" spans="1:4" ht="16" x14ac:dyDescent="0.2">
      <c r="A8145" s="168">
        <v>43073.374999888394</v>
      </c>
      <c r="B8145" s="171">
        <v>26394.05209125156</v>
      </c>
      <c r="C8145">
        <f t="shared" si="128"/>
        <v>12</v>
      </c>
      <c r="D8145"/>
    </row>
    <row r="8146" spans="1:4" ht="16" x14ac:dyDescent="0.2">
      <c r="A8146" s="169">
        <v>43073.416666555058</v>
      </c>
      <c r="B8146" s="172">
        <v>26029.331115530433</v>
      </c>
      <c r="C8146">
        <f t="shared" si="128"/>
        <v>12</v>
      </c>
      <c r="D8146"/>
    </row>
    <row r="8147" spans="1:4" ht="16" x14ac:dyDescent="0.2">
      <c r="A8147" s="168">
        <v>43073.458333221723</v>
      </c>
      <c r="B8147" s="171">
        <v>25543.617351729041</v>
      </c>
      <c r="C8147">
        <f t="shared" si="128"/>
        <v>12</v>
      </c>
      <c r="D8147"/>
    </row>
    <row r="8148" spans="1:4" ht="16" x14ac:dyDescent="0.2">
      <c r="A8148" s="169">
        <v>43073.499999888387</v>
      </c>
      <c r="B8148" s="172">
        <v>25201.794141297116</v>
      </c>
      <c r="C8148">
        <f t="shared" si="128"/>
        <v>12</v>
      </c>
      <c r="D8148"/>
    </row>
    <row r="8149" spans="1:4" ht="16" x14ac:dyDescent="0.2">
      <c r="A8149" s="168">
        <v>43073.541666555051</v>
      </c>
      <c r="B8149" s="171">
        <v>25063.375933616204</v>
      </c>
      <c r="C8149">
        <f t="shared" si="128"/>
        <v>12</v>
      </c>
      <c r="D8149"/>
    </row>
    <row r="8150" spans="1:4" ht="16" x14ac:dyDescent="0.2">
      <c r="A8150" s="169">
        <v>43073.583333221715</v>
      </c>
      <c r="B8150" s="172">
        <v>25214.250044632645</v>
      </c>
      <c r="C8150">
        <f t="shared" si="128"/>
        <v>12</v>
      </c>
      <c r="D8150"/>
    </row>
    <row r="8151" spans="1:4" ht="16" x14ac:dyDescent="0.2">
      <c r="A8151" s="168">
        <v>43073.62499988838</v>
      </c>
      <c r="B8151" s="171">
        <v>25551.178334983586</v>
      </c>
      <c r="C8151">
        <f t="shared" si="128"/>
        <v>12</v>
      </c>
      <c r="D8151"/>
    </row>
    <row r="8152" spans="1:4" ht="16" x14ac:dyDescent="0.2">
      <c r="A8152" s="169">
        <v>43073.666666555044</v>
      </c>
      <c r="B8152" s="172">
        <v>26108.667930601776</v>
      </c>
      <c r="C8152">
        <f t="shared" si="128"/>
        <v>12</v>
      </c>
      <c r="D8152"/>
    </row>
    <row r="8153" spans="1:4" ht="16" x14ac:dyDescent="0.2">
      <c r="A8153" s="168">
        <v>43073.708333221708</v>
      </c>
      <c r="B8153" s="171">
        <v>27835.938640133398</v>
      </c>
      <c r="C8153">
        <f t="shared" si="128"/>
        <v>12</v>
      </c>
      <c r="D8153"/>
    </row>
    <row r="8154" spans="1:4" ht="16" x14ac:dyDescent="0.2">
      <c r="A8154" s="169">
        <v>43073.749999888372</v>
      </c>
      <c r="B8154" s="172">
        <v>30648.557102594168</v>
      </c>
      <c r="C8154">
        <f t="shared" si="128"/>
        <v>12</v>
      </c>
      <c r="D8154"/>
    </row>
    <row r="8155" spans="1:4" ht="16" x14ac:dyDescent="0.2">
      <c r="A8155" s="168">
        <v>43073.791666555036</v>
      </c>
      <c r="B8155" s="171">
        <v>30821.831354728307</v>
      </c>
      <c r="C8155">
        <f t="shared" si="128"/>
        <v>12</v>
      </c>
      <c r="D8155"/>
    </row>
    <row r="8156" spans="1:4" ht="16" x14ac:dyDescent="0.2">
      <c r="A8156" s="169">
        <v>43073.833333221701</v>
      </c>
      <c r="B8156" s="172">
        <v>30367.094565317464</v>
      </c>
      <c r="C8156">
        <f t="shared" si="128"/>
        <v>12</v>
      </c>
      <c r="D8156"/>
    </row>
    <row r="8157" spans="1:4" ht="16" x14ac:dyDescent="0.2">
      <c r="A8157" s="168">
        <v>43073.874999888365</v>
      </c>
      <c r="B8157" s="171">
        <v>29505.765639538076</v>
      </c>
      <c r="C8157">
        <f t="shared" si="128"/>
        <v>12</v>
      </c>
      <c r="D8157"/>
    </row>
    <row r="8158" spans="1:4" ht="16" x14ac:dyDescent="0.2">
      <c r="A8158" s="169">
        <v>43073.916666555029</v>
      </c>
      <c r="B8158" s="172">
        <v>27862.511697500977</v>
      </c>
      <c r="C8158">
        <f t="shared" si="128"/>
        <v>12</v>
      </c>
      <c r="D8158"/>
    </row>
    <row r="8159" spans="1:4" ht="16" x14ac:dyDescent="0.2">
      <c r="A8159" s="168">
        <v>43073.958333221693</v>
      </c>
      <c r="B8159" s="171">
        <v>25270.85334246196</v>
      </c>
      <c r="C8159">
        <f t="shared" si="128"/>
        <v>12</v>
      </c>
      <c r="D8159"/>
    </row>
    <row r="8160" spans="1:4" ht="16" x14ac:dyDescent="0.2">
      <c r="A8160" s="169">
        <v>43073.999999888358</v>
      </c>
      <c r="B8160" s="172">
        <v>23281.081531776694</v>
      </c>
      <c r="C8160">
        <f t="shared" si="128"/>
        <v>12</v>
      </c>
      <c r="D8160"/>
    </row>
    <row r="8161" spans="1:4" ht="16" x14ac:dyDescent="0.2">
      <c r="A8161" s="168">
        <v>43074.041666555022</v>
      </c>
      <c r="B8161" s="171">
        <v>22261.557920516992</v>
      </c>
      <c r="C8161">
        <f t="shared" si="128"/>
        <v>12</v>
      </c>
      <c r="D8161"/>
    </row>
    <row r="8162" spans="1:4" ht="16" x14ac:dyDescent="0.2">
      <c r="A8162" s="169">
        <v>43074.083333221686</v>
      </c>
      <c r="B8162" s="172">
        <v>21568.049587934431</v>
      </c>
      <c r="C8162">
        <f t="shared" si="128"/>
        <v>12</v>
      </c>
      <c r="D8162"/>
    </row>
    <row r="8163" spans="1:4" ht="16" x14ac:dyDescent="0.2">
      <c r="A8163" s="168">
        <v>43074.12499988835</v>
      </c>
      <c r="B8163" s="171">
        <v>21343.998209243233</v>
      </c>
      <c r="C8163">
        <f t="shared" si="128"/>
        <v>12</v>
      </c>
      <c r="D8163"/>
    </row>
    <row r="8164" spans="1:4" ht="16" x14ac:dyDescent="0.2">
      <c r="A8164" s="169">
        <v>43074.166666555015</v>
      </c>
      <c r="B8164" s="172">
        <v>21268.67405005484</v>
      </c>
      <c r="C8164">
        <f t="shared" si="128"/>
        <v>12</v>
      </c>
      <c r="D8164"/>
    </row>
    <row r="8165" spans="1:4" ht="16" x14ac:dyDescent="0.2">
      <c r="A8165" s="168">
        <v>43074.208333221679</v>
      </c>
      <c r="B8165" s="171">
        <v>21808.532755975259</v>
      </c>
      <c r="C8165">
        <f t="shared" si="128"/>
        <v>12</v>
      </c>
      <c r="D8165"/>
    </row>
    <row r="8166" spans="1:4" ht="16" x14ac:dyDescent="0.2">
      <c r="A8166" s="169">
        <v>43074.249999888343</v>
      </c>
      <c r="B8166" s="172">
        <v>23405.01852677828</v>
      </c>
      <c r="C8166">
        <f t="shared" si="128"/>
        <v>12</v>
      </c>
      <c r="D8166"/>
    </row>
    <row r="8167" spans="1:4" ht="16" x14ac:dyDescent="0.2">
      <c r="A8167" s="168">
        <v>43074.291666555007</v>
      </c>
      <c r="B8167" s="171">
        <v>25927.899121447379</v>
      </c>
      <c r="C8167">
        <f t="shared" si="128"/>
        <v>12</v>
      </c>
      <c r="D8167"/>
    </row>
    <row r="8168" spans="1:4" ht="16" x14ac:dyDescent="0.2">
      <c r="A8168" s="169">
        <v>43074.333333221672</v>
      </c>
      <c r="B8168" s="172">
        <v>26959.305100352311</v>
      </c>
      <c r="C8168">
        <f t="shared" si="128"/>
        <v>12</v>
      </c>
      <c r="D8168"/>
    </row>
    <row r="8169" spans="1:4" ht="16" x14ac:dyDescent="0.2">
      <c r="A8169" s="168">
        <v>43074.374999888336</v>
      </c>
      <c r="B8169" s="171">
        <v>26264.081913651476</v>
      </c>
      <c r="C8169">
        <f t="shared" si="128"/>
        <v>12</v>
      </c>
      <c r="D8169"/>
    </row>
    <row r="8170" spans="1:4" ht="16" x14ac:dyDescent="0.2">
      <c r="A8170" s="169">
        <v>43074.416666555</v>
      </c>
      <c r="B8170" s="172">
        <v>25700.827751864643</v>
      </c>
      <c r="C8170">
        <f t="shared" si="128"/>
        <v>12</v>
      </c>
      <c r="D8170"/>
    </row>
    <row r="8171" spans="1:4" ht="16" x14ac:dyDescent="0.2">
      <c r="A8171" s="168">
        <v>43074.458333221664</v>
      </c>
      <c r="B8171" s="171">
        <v>25271.283757808906</v>
      </c>
      <c r="C8171">
        <f t="shared" si="128"/>
        <v>12</v>
      </c>
      <c r="D8171"/>
    </row>
    <row r="8172" spans="1:4" ht="16" x14ac:dyDescent="0.2">
      <c r="A8172" s="169">
        <v>43074.499999888329</v>
      </c>
      <c r="B8172" s="172">
        <v>24734.099348930864</v>
      </c>
      <c r="C8172">
        <f t="shared" si="128"/>
        <v>12</v>
      </c>
      <c r="D8172"/>
    </row>
    <row r="8173" spans="1:4" ht="16" x14ac:dyDescent="0.2">
      <c r="A8173" s="168">
        <v>43074.541666554993</v>
      </c>
      <c r="B8173" s="171">
        <v>24551.403284888831</v>
      </c>
      <c r="C8173">
        <f t="shared" si="128"/>
        <v>12</v>
      </c>
      <c r="D8173"/>
    </row>
    <row r="8174" spans="1:4" ht="16" x14ac:dyDescent="0.2">
      <c r="A8174" s="169">
        <v>43074.583333221657</v>
      </c>
      <c r="B8174" s="172">
        <v>24893.244727733152</v>
      </c>
      <c r="C8174">
        <f t="shared" si="128"/>
        <v>12</v>
      </c>
      <c r="D8174"/>
    </row>
    <row r="8175" spans="1:4" ht="16" x14ac:dyDescent="0.2">
      <c r="A8175" s="168">
        <v>43074.624999888321</v>
      </c>
      <c r="B8175" s="171">
        <v>25337.885024679916</v>
      </c>
      <c r="C8175">
        <f t="shared" si="128"/>
        <v>12</v>
      </c>
      <c r="D8175"/>
    </row>
    <row r="8176" spans="1:4" ht="16" x14ac:dyDescent="0.2">
      <c r="A8176" s="169">
        <v>43074.666666554986</v>
      </c>
      <c r="B8176" s="172">
        <v>26055.666908085877</v>
      </c>
      <c r="C8176">
        <f t="shared" si="128"/>
        <v>12</v>
      </c>
      <c r="D8176"/>
    </row>
    <row r="8177" spans="1:4" ht="16" x14ac:dyDescent="0.2">
      <c r="A8177" s="168">
        <v>43074.70833322165</v>
      </c>
      <c r="B8177" s="171">
        <v>27574.012090488599</v>
      </c>
      <c r="C8177">
        <f t="shared" si="128"/>
        <v>12</v>
      </c>
      <c r="D8177"/>
    </row>
    <row r="8178" spans="1:4" ht="16" x14ac:dyDescent="0.2">
      <c r="A8178" s="169">
        <v>43074.749999888314</v>
      </c>
      <c r="B8178" s="172">
        <v>30344.602700829786</v>
      </c>
      <c r="C8178">
        <f t="shared" ref="C8178:C8241" si="129">MONTH(A8178)</f>
        <v>12</v>
      </c>
      <c r="D8178"/>
    </row>
    <row r="8179" spans="1:4" ht="16" x14ac:dyDescent="0.2">
      <c r="A8179" s="168">
        <v>43074.791666554978</v>
      </c>
      <c r="B8179" s="171">
        <v>30668.140453503263</v>
      </c>
      <c r="C8179">
        <f t="shared" si="129"/>
        <v>12</v>
      </c>
      <c r="D8179"/>
    </row>
    <row r="8180" spans="1:4" ht="16" x14ac:dyDescent="0.2">
      <c r="A8180" s="169">
        <v>43074.833333221643</v>
      </c>
      <c r="B8180" s="172">
        <v>30271.901877120876</v>
      </c>
      <c r="C8180">
        <f t="shared" si="129"/>
        <v>12</v>
      </c>
      <c r="D8180"/>
    </row>
    <row r="8181" spans="1:4" ht="16" x14ac:dyDescent="0.2">
      <c r="A8181" s="168">
        <v>43074.874999888307</v>
      </c>
      <c r="B8181" s="171">
        <v>29513.257242405762</v>
      </c>
      <c r="C8181">
        <f t="shared" si="129"/>
        <v>12</v>
      </c>
      <c r="D8181"/>
    </row>
    <row r="8182" spans="1:4" ht="16" x14ac:dyDescent="0.2">
      <c r="A8182" s="169">
        <v>43074.916666554971</v>
      </c>
      <c r="B8182" s="172">
        <v>28085.334288881495</v>
      </c>
      <c r="C8182">
        <f t="shared" si="129"/>
        <v>12</v>
      </c>
      <c r="D8182"/>
    </row>
    <row r="8183" spans="1:4" ht="16" x14ac:dyDescent="0.2">
      <c r="A8183" s="168">
        <v>43074.958333221635</v>
      </c>
      <c r="B8183" s="171">
        <v>25892.34649955752</v>
      </c>
      <c r="C8183">
        <f t="shared" si="129"/>
        <v>12</v>
      </c>
      <c r="D8183"/>
    </row>
    <row r="8184" spans="1:4" ht="16" x14ac:dyDescent="0.2">
      <c r="A8184" s="169">
        <v>43074.999999888299</v>
      </c>
      <c r="B8184" s="172">
        <v>23869.214471170944</v>
      </c>
      <c r="C8184">
        <f t="shared" si="129"/>
        <v>12</v>
      </c>
      <c r="D8184"/>
    </row>
    <row r="8185" spans="1:4" ht="16" x14ac:dyDescent="0.2">
      <c r="A8185" s="168">
        <v>43075.041666554964</v>
      </c>
      <c r="B8185" s="171">
        <v>22625.70167533237</v>
      </c>
      <c r="C8185">
        <f t="shared" si="129"/>
        <v>12</v>
      </c>
      <c r="D8185"/>
    </row>
    <row r="8186" spans="1:4" ht="16" x14ac:dyDescent="0.2">
      <c r="A8186" s="169">
        <v>43075.083333221628</v>
      </c>
      <c r="B8186" s="172">
        <v>21926.948830545629</v>
      </c>
      <c r="C8186">
        <f t="shared" si="129"/>
        <v>12</v>
      </c>
      <c r="D8186"/>
    </row>
    <row r="8187" spans="1:4" ht="16" x14ac:dyDescent="0.2">
      <c r="A8187" s="168">
        <v>43075.124999888292</v>
      </c>
      <c r="B8187" s="171">
        <v>21530.359693277809</v>
      </c>
      <c r="C8187">
        <f t="shared" si="129"/>
        <v>12</v>
      </c>
      <c r="D8187"/>
    </row>
    <row r="8188" spans="1:4" ht="16" x14ac:dyDescent="0.2">
      <c r="A8188" s="169">
        <v>43075.166666554956</v>
      </c>
      <c r="B8188" s="172">
        <v>21491.795450147169</v>
      </c>
      <c r="C8188">
        <f t="shared" si="129"/>
        <v>12</v>
      </c>
      <c r="D8188"/>
    </row>
    <row r="8189" spans="1:4" ht="16" x14ac:dyDescent="0.2">
      <c r="A8189" s="168">
        <v>43075.208333221621</v>
      </c>
      <c r="B8189" s="171">
        <v>22161.088384758234</v>
      </c>
      <c r="C8189">
        <f t="shared" si="129"/>
        <v>12</v>
      </c>
      <c r="D8189"/>
    </row>
    <row r="8190" spans="1:4" ht="16" x14ac:dyDescent="0.2">
      <c r="A8190" s="169">
        <v>43075.249999888285</v>
      </c>
      <c r="B8190" s="172">
        <v>23835.554164256348</v>
      </c>
      <c r="C8190">
        <f t="shared" si="129"/>
        <v>12</v>
      </c>
      <c r="D8190"/>
    </row>
    <row r="8191" spans="1:4" ht="16" x14ac:dyDescent="0.2">
      <c r="A8191" s="168">
        <v>43075.291666554949</v>
      </c>
      <c r="B8191" s="171">
        <v>26405.043351633856</v>
      </c>
      <c r="C8191">
        <f t="shared" si="129"/>
        <v>12</v>
      </c>
      <c r="D8191"/>
    </row>
    <row r="8192" spans="1:4" ht="16" x14ac:dyDescent="0.2">
      <c r="A8192" s="169">
        <v>43075.333333221613</v>
      </c>
      <c r="B8192" s="172">
        <v>27570.463850859171</v>
      </c>
      <c r="C8192">
        <f t="shared" si="129"/>
        <v>12</v>
      </c>
      <c r="D8192"/>
    </row>
    <row r="8193" spans="1:4" ht="16" x14ac:dyDescent="0.2">
      <c r="A8193" s="168">
        <v>43075.374999888278</v>
      </c>
      <c r="B8193" s="171">
        <v>26946.485790045277</v>
      </c>
      <c r="C8193">
        <f t="shared" si="129"/>
        <v>12</v>
      </c>
      <c r="D8193"/>
    </row>
    <row r="8194" spans="1:4" ht="16" x14ac:dyDescent="0.2">
      <c r="A8194" s="169">
        <v>43075.416666554942</v>
      </c>
      <c r="B8194" s="172">
        <v>26118.389563806297</v>
      </c>
      <c r="C8194">
        <f t="shared" si="129"/>
        <v>12</v>
      </c>
      <c r="D8194"/>
    </row>
    <row r="8195" spans="1:4" ht="16" x14ac:dyDescent="0.2">
      <c r="A8195" s="168">
        <v>43075.458333221606</v>
      </c>
      <c r="B8195" s="171">
        <v>25558.179089667639</v>
      </c>
      <c r="C8195">
        <f t="shared" si="129"/>
        <v>12</v>
      </c>
      <c r="D8195"/>
    </row>
    <row r="8196" spans="1:4" ht="16" x14ac:dyDescent="0.2">
      <c r="A8196" s="169">
        <v>43075.49999988827</v>
      </c>
      <c r="B8196" s="172">
        <v>25138.038745568047</v>
      </c>
      <c r="C8196">
        <f t="shared" si="129"/>
        <v>12</v>
      </c>
      <c r="D8196"/>
    </row>
    <row r="8197" spans="1:4" ht="16" x14ac:dyDescent="0.2">
      <c r="A8197" s="168">
        <v>43075.541666554935</v>
      </c>
      <c r="B8197" s="171">
        <v>24915.086873135253</v>
      </c>
      <c r="C8197">
        <f t="shared" si="129"/>
        <v>12</v>
      </c>
      <c r="D8197"/>
    </row>
    <row r="8198" spans="1:4" ht="16" x14ac:dyDescent="0.2">
      <c r="A8198" s="169">
        <v>43075.583333221599</v>
      </c>
      <c r="B8198" s="172">
        <v>25244.866786048147</v>
      </c>
      <c r="C8198">
        <f t="shared" si="129"/>
        <v>12</v>
      </c>
      <c r="D8198"/>
    </row>
    <row r="8199" spans="1:4" ht="16" x14ac:dyDescent="0.2">
      <c r="A8199" s="168">
        <v>43075.624999888263</v>
      </c>
      <c r="B8199" s="171">
        <v>25696.056413229879</v>
      </c>
      <c r="C8199">
        <f t="shared" si="129"/>
        <v>12</v>
      </c>
      <c r="D8199"/>
    </row>
    <row r="8200" spans="1:4" ht="16" x14ac:dyDescent="0.2">
      <c r="A8200" s="169">
        <v>43075.666666554927</v>
      </c>
      <c r="B8200" s="172">
        <v>26453.634905655716</v>
      </c>
      <c r="C8200">
        <f t="shared" si="129"/>
        <v>12</v>
      </c>
      <c r="D8200"/>
    </row>
    <row r="8201" spans="1:4" ht="16" x14ac:dyDescent="0.2">
      <c r="A8201" s="168">
        <v>43075.708333221592</v>
      </c>
      <c r="B8201" s="171">
        <v>28000.200993069775</v>
      </c>
      <c r="C8201">
        <f t="shared" si="129"/>
        <v>12</v>
      </c>
      <c r="D8201"/>
    </row>
    <row r="8202" spans="1:4" ht="16" x14ac:dyDescent="0.2">
      <c r="A8202" s="169">
        <v>43075.749999888256</v>
      </c>
      <c r="B8202" s="172">
        <v>30625.475888582445</v>
      </c>
      <c r="C8202">
        <f t="shared" si="129"/>
        <v>12</v>
      </c>
      <c r="D8202"/>
    </row>
    <row r="8203" spans="1:4" ht="16" x14ac:dyDescent="0.2">
      <c r="A8203" s="168">
        <v>43075.79166655492</v>
      </c>
      <c r="B8203" s="171">
        <v>30732.636912259128</v>
      </c>
      <c r="C8203">
        <f t="shared" si="129"/>
        <v>12</v>
      </c>
      <c r="D8203"/>
    </row>
    <row r="8204" spans="1:4" ht="16" x14ac:dyDescent="0.2">
      <c r="A8204" s="169">
        <v>43075.833333221584</v>
      </c>
      <c r="B8204" s="172">
        <v>30296.634024435109</v>
      </c>
      <c r="C8204">
        <f t="shared" si="129"/>
        <v>12</v>
      </c>
      <c r="D8204"/>
    </row>
    <row r="8205" spans="1:4" ht="16" x14ac:dyDescent="0.2">
      <c r="A8205" s="168">
        <v>43075.874999888249</v>
      </c>
      <c r="B8205" s="171">
        <v>29614.604120629316</v>
      </c>
      <c r="C8205">
        <f t="shared" si="129"/>
        <v>12</v>
      </c>
      <c r="D8205"/>
    </row>
    <row r="8206" spans="1:4" ht="16" x14ac:dyDescent="0.2">
      <c r="A8206" s="169">
        <v>43075.916666554913</v>
      </c>
      <c r="B8206" s="172">
        <v>28111.312040774741</v>
      </c>
      <c r="C8206">
        <f t="shared" si="129"/>
        <v>12</v>
      </c>
      <c r="D8206"/>
    </row>
    <row r="8207" spans="1:4" ht="16" x14ac:dyDescent="0.2">
      <c r="A8207" s="168">
        <v>43075.958333221577</v>
      </c>
      <c r="B8207" s="171">
        <v>25885.084094896516</v>
      </c>
      <c r="C8207">
        <f t="shared" si="129"/>
        <v>12</v>
      </c>
      <c r="D8207"/>
    </row>
    <row r="8208" spans="1:4" ht="16" x14ac:dyDescent="0.2">
      <c r="A8208" s="169">
        <v>43075.999999888241</v>
      </c>
      <c r="B8208" s="172">
        <v>23892.095229772833</v>
      </c>
      <c r="C8208">
        <f t="shared" si="129"/>
        <v>12</v>
      </c>
      <c r="D8208"/>
    </row>
    <row r="8209" spans="1:4" ht="16" x14ac:dyDescent="0.2">
      <c r="A8209" s="168">
        <v>43076.041666554906</v>
      </c>
      <c r="B8209" s="171">
        <v>22711.370481586993</v>
      </c>
      <c r="C8209">
        <f t="shared" si="129"/>
        <v>12</v>
      </c>
      <c r="D8209"/>
    </row>
    <row r="8210" spans="1:4" ht="16" x14ac:dyDescent="0.2">
      <c r="A8210" s="169">
        <v>43076.08333322157</v>
      </c>
      <c r="B8210" s="172">
        <v>21990.020039854415</v>
      </c>
      <c r="C8210">
        <f t="shared" si="129"/>
        <v>12</v>
      </c>
      <c r="D8210"/>
    </row>
    <row r="8211" spans="1:4" ht="16" x14ac:dyDescent="0.2">
      <c r="A8211" s="168">
        <v>43076.124999888234</v>
      </c>
      <c r="B8211" s="171">
        <v>21763.60194995506</v>
      </c>
      <c r="C8211">
        <f t="shared" si="129"/>
        <v>12</v>
      </c>
      <c r="D8211"/>
    </row>
    <row r="8212" spans="1:4" ht="16" x14ac:dyDescent="0.2">
      <c r="A8212" s="169">
        <v>43076.166666554898</v>
      </c>
      <c r="B8212" s="172">
        <v>21715.675371410274</v>
      </c>
      <c r="C8212">
        <f t="shared" si="129"/>
        <v>12</v>
      </c>
      <c r="D8212"/>
    </row>
    <row r="8213" spans="1:4" ht="16" x14ac:dyDescent="0.2">
      <c r="A8213" s="168">
        <v>43076.208333221562</v>
      </c>
      <c r="B8213" s="171">
        <v>22335.381173938065</v>
      </c>
      <c r="C8213">
        <f t="shared" si="129"/>
        <v>12</v>
      </c>
      <c r="D8213"/>
    </row>
    <row r="8214" spans="1:4" ht="16" x14ac:dyDescent="0.2">
      <c r="A8214" s="169">
        <v>43076.249999888227</v>
      </c>
      <c r="B8214" s="172">
        <v>23733.460050130063</v>
      </c>
      <c r="C8214">
        <f t="shared" si="129"/>
        <v>12</v>
      </c>
      <c r="D8214"/>
    </row>
    <row r="8215" spans="1:4" ht="16" x14ac:dyDescent="0.2">
      <c r="A8215" s="168">
        <v>43076.291666554891</v>
      </c>
      <c r="B8215" s="171">
        <v>26363.320271697026</v>
      </c>
      <c r="C8215">
        <f t="shared" si="129"/>
        <v>12</v>
      </c>
      <c r="D8215"/>
    </row>
    <row r="8216" spans="1:4" ht="16" x14ac:dyDescent="0.2">
      <c r="A8216" s="169">
        <v>43076.333333221555</v>
      </c>
      <c r="B8216" s="172">
        <v>27363.065547790768</v>
      </c>
      <c r="C8216">
        <f t="shared" si="129"/>
        <v>12</v>
      </c>
      <c r="D8216"/>
    </row>
    <row r="8217" spans="1:4" ht="16" x14ac:dyDescent="0.2">
      <c r="A8217" s="168">
        <v>43076.374999888219</v>
      </c>
      <c r="B8217" s="171">
        <v>26810.894593584373</v>
      </c>
      <c r="C8217">
        <f t="shared" si="129"/>
        <v>12</v>
      </c>
      <c r="D8217"/>
    </row>
    <row r="8218" spans="1:4" ht="16" x14ac:dyDescent="0.2">
      <c r="A8218" s="169">
        <v>43076.416666554884</v>
      </c>
      <c r="B8218" s="172">
        <v>26175.584378270069</v>
      </c>
      <c r="C8218">
        <f t="shared" si="129"/>
        <v>12</v>
      </c>
      <c r="D8218"/>
    </row>
    <row r="8219" spans="1:4" ht="16" x14ac:dyDescent="0.2">
      <c r="A8219" s="168">
        <v>43076.458333221548</v>
      </c>
      <c r="B8219" s="171">
        <v>26111.018332609154</v>
      </c>
      <c r="C8219">
        <f t="shared" si="129"/>
        <v>12</v>
      </c>
      <c r="D8219"/>
    </row>
    <row r="8220" spans="1:4" ht="16" x14ac:dyDescent="0.2">
      <c r="A8220" s="169">
        <v>43076.499999888212</v>
      </c>
      <c r="B8220" s="172">
        <v>25940.497206231677</v>
      </c>
      <c r="C8220">
        <f t="shared" si="129"/>
        <v>12</v>
      </c>
      <c r="D8220"/>
    </row>
    <row r="8221" spans="1:4" ht="16" x14ac:dyDescent="0.2">
      <c r="A8221" s="168">
        <v>43076.541666554876</v>
      </c>
      <c r="B8221" s="171">
        <v>25695.518284877951</v>
      </c>
      <c r="C8221">
        <f t="shared" si="129"/>
        <v>12</v>
      </c>
      <c r="D8221"/>
    </row>
    <row r="8222" spans="1:4" ht="16" x14ac:dyDescent="0.2">
      <c r="A8222" s="169">
        <v>43076.583333221541</v>
      </c>
      <c r="B8222" s="172">
        <v>25967.123908533405</v>
      </c>
      <c r="C8222">
        <f t="shared" si="129"/>
        <v>12</v>
      </c>
      <c r="D8222"/>
    </row>
    <row r="8223" spans="1:4" ht="16" x14ac:dyDescent="0.2">
      <c r="A8223" s="168">
        <v>43076.624999888205</v>
      </c>
      <c r="B8223" s="171">
        <v>26237.56659539539</v>
      </c>
      <c r="C8223">
        <f t="shared" si="129"/>
        <v>12</v>
      </c>
      <c r="D8223"/>
    </row>
    <row r="8224" spans="1:4" ht="16" x14ac:dyDescent="0.2">
      <c r="A8224" s="169">
        <v>43076.666666554869</v>
      </c>
      <c r="B8224" s="172">
        <v>26599.952169052372</v>
      </c>
      <c r="C8224">
        <f t="shared" si="129"/>
        <v>12</v>
      </c>
      <c r="D8224"/>
    </row>
    <row r="8225" spans="1:4" ht="16" x14ac:dyDescent="0.2">
      <c r="A8225" s="168">
        <v>43076.708333221533</v>
      </c>
      <c r="B8225" s="171">
        <v>28140.163336002279</v>
      </c>
      <c r="C8225">
        <f t="shared" si="129"/>
        <v>12</v>
      </c>
      <c r="D8225"/>
    </row>
    <row r="8226" spans="1:4" ht="16" x14ac:dyDescent="0.2">
      <c r="A8226" s="169">
        <v>43076.749999888198</v>
      </c>
      <c r="B8226" s="172">
        <v>30340.757849068759</v>
      </c>
      <c r="C8226">
        <f t="shared" si="129"/>
        <v>12</v>
      </c>
      <c r="D8226"/>
    </row>
    <row r="8227" spans="1:4" ht="16" x14ac:dyDescent="0.2">
      <c r="A8227" s="168">
        <v>43076.791666554862</v>
      </c>
      <c r="B8227" s="171">
        <v>30299.813172784721</v>
      </c>
      <c r="C8227">
        <f t="shared" si="129"/>
        <v>12</v>
      </c>
      <c r="D8227"/>
    </row>
    <row r="8228" spans="1:4" ht="16" x14ac:dyDescent="0.2">
      <c r="A8228" s="169">
        <v>43076.833333221526</v>
      </c>
      <c r="B8228" s="172">
        <v>29847.982833872611</v>
      </c>
      <c r="C8228">
        <f t="shared" si="129"/>
        <v>12</v>
      </c>
      <c r="D8228"/>
    </row>
    <row r="8229" spans="1:4" ht="16" x14ac:dyDescent="0.2">
      <c r="A8229" s="168">
        <v>43076.87499988819</v>
      </c>
      <c r="B8229" s="171">
        <v>29087.076281754606</v>
      </c>
      <c r="C8229">
        <f t="shared" si="129"/>
        <v>12</v>
      </c>
      <c r="D8229"/>
    </row>
    <row r="8230" spans="1:4" ht="16" x14ac:dyDescent="0.2">
      <c r="A8230" s="169">
        <v>43076.916666554855</v>
      </c>
      <c r="B8230" s="172">
        <v>27659.603978150248</v>
      </c>
      <c r="C8230">
        <f t="shared" si="129"/>
        <v>12</v>
      </c>
      <c r="D8230"/>
    </row>
    <row r="8231" spans="1:4" ht="16" x14ac:dyDescent="0.2">
      <c r="A8231" s="168">
        <v>43076.958333221519</v>
      </c>
      <c r="B8231" s="171">
        <v>25621.13425159697</v>
      </c>
      <c r="C8231">
        <f t="shared" si="129"/>
        <v>12</v>
      </c>
      <c r="D8231"/>
    </row>
    <row r="8232" spans="1:4" ht="16" x14ac:dyDescent="0.2">
      <c r="A8232" s="169">
        <v>43076.999999888183</v>
      </c>
      <c r="B8232" s="172">
        <v>23665.787305487189</v>
      </c>
      <c r="C8232">
        <f t="shared" si="129"/>
        <v>12</v>
      </c>
      <c r="D8232"/>
    </row>
    <row r="8233" spans="1:4" ht="16" x14ac:dyDescent="0.2">
      <c r="A8233" s="168">
        <v>43077.041666554847</v>
      </c>
      <c r="B8233" s="171">
        <v>22371.40687495422</v>
      </c>
      <c r="C8233">
        <f t="shared" si="129"/>
        <v>12</v>
      </c>
      <c r="D8233"/>
    </row>
    <row r="8234" spans="1:4" ht="16" x14ac:dyDescent="0.2">
      <c r="A8234" s="169">
        <v>43077.083333221512</v>
      </c>
      <c r="B8234" s="172">
        <v>21598.938006330354</v>
      </c>
      <c r="C8234">
        <f t="shared" si="129"/>
        <v>12</v>
      </c>
      <c r="D8234"/>
    </row>
    <row r="8235" spans="1:4" ht="16" x14ac:dyDescent="0.2">
      <c r="A8235" s="168">
        <v>43077.124999888176</v>
      </c>
      <c r="B8235" s="171">
        <v>21474.30301056477</v>
      </c>
      <c r="C8235">
        <f t="shared" si="129"/>
        <v>12</v>
      </c>
      <c r="D8235"/>
    </row>
    <row r="8236" spans="1:4" ht="16" x14ac:dyDescent="0.2">
      <c r="A8236" s="169">
        <v>43077.16666655484</v>
      </c>
      <c r="B8236" s="172">
        <v>21377.641544329028</v>
      </c>
      <c r="C8236">
        <f t="shared" si="129"/>
        <v>12</v>
      </c>
      <c r="D8236"/>
    </row>
    <row r="8237" spans="1:4" ht="16" x14ac:dyDescent="0.2">
      <c r="A8237" s="168">
        <v>43077.208333221504</v>
      </c>
      <c r="B8237" s="171">
        <v>21732.37293022851</v>
      </c>
      <c r="C8237">
        <f t="shared" si="129"/>
        <v>12</v>
      </c>
      <c r="D8237"/>
    </row>
    <row r="8238" spans="1:4" ht="16" x14ac:dyDescent="0.2">
      <c r="A8238" s="169">
        <v>43077.249999888169</v>
      </c>
      <c r="B8238" s="172">
        <v>23285.387517013525</v>
      </c>
      <c r="C8238">
        <f t="shared" si="129"/>
        <v>12</v>
      </c>
      <c r="D8238"/>
    </row>
    <row r="8239" spans="1:4" ht="16" x14ac:dyDescent="0.2">
      <c r="A8239" s="168">
        <v>43077.291666554833</v>
      </c>
      <c r="B8239" s="171">
        <v>25858.416876622505</v>
      </c>
      <c r="C8239">
        <f t="shared" si="129"/>
        <v>12</v>
      </c>
      <c r="D8239"/>
    </row>
    <row r="8240" spans="1:4" ht="16" x14ac:dyDescent="0.2">
      <c r="A8240" s="169">
        <v>43077.333333221497</v>
      </c>
      <c r="B8240" s="172">
        <v>26961.255904801288</v>
      </c>
      <c r="C8240">
        <f t="shared" si="129"/>
        <v>12</v>
      </c>
      <c r="D8240"/>
    </row>
    <row r="8241" spans="1:4" ht="16" x14ac:dyDescent="0.2">
      <c r="A8241" s="168">
        <v>43077.374999888161</v>
      </c>
      <c r="B8241" s="171">
        <v>26518.217889716601</v>
      </c>
      <c r="C8241">
        <f t="shared" si="129"/>
        <v>12</v>
      </c>
      <c r="D8241"/>
    </row>
    <row r="8242" spans="1:4" ht="16" x14ac:dyDescent="0.2">
      <c r="A8242" s="169">
        <v>43077.416666554825</v>
      </c>
      <c r="B8242" s="172">
        <v>26332.547858386486</v>
      </c>
      <c r="C8242">
        <f t="shared" ref="C8242:C8305" si="130">MONTH(A8242)</f>
        <v>12</v>
      </c>
      <c r="D8242"/>
    </row>
    <row r="8243" spans="1:4" ht="16" x14ac:dyDescent="0.2">
      <c r="A8243" s="168">
        <v>43077.45833322149</v>
      </c>
      <c r="B8243" s="171">
        <v>25933.556860093981</v>
      </c>
      <c r="C8243">
        <f t="shared" si="130"/>
        <v>12</v>
      </c>
      <c r="D8243"/>
    </row>
    <row r="8244" spans="1:4" ht="16" x14ac:dyDescent="0.2">
      <c r="A8244" s="169">
        <v>43077.499999888154</v>
      </c>
      <c r="B8244" s="172">
        <v>25673.340559247714</v>
      </c>
      <c r="C8244">
        <f t="shared" si="130"/>
        <v>12</v>
      </c>
      <c r="D8244"/>
    </row>
    <row r="8245" spans="1:4" ht="16" x14ac:dyDescent="0.2">
      <c r="A8245" s="168">
        <v>43077.541666554818</v>
      </c>
      <c r="B8245" s="171">
        <v>25560.302905979133</v>
      </c>
      <c r="C8245">
        <f t="shared" si="130"/>
        <v>12</v>
      </c>
      <c r="D8245"/>
    </row>
    <row r="8246" spans="1:4" ht="16" x14ac:dyDescent="0.2">
      <c r="A8246" s="169">
        <v>43077.583333221482</v>
      </c>
      <c r="B8246" s="172">
        <v>25849.873504163475</v>
      </c>
      <c r="C8246">
        <f t="shared" si="130"/>
        <v>12</v>
      </c>
      <c r="D8246"/>
    </row>
    <row r="8247" spans="1:4" ht="16" x14ac:dyDescent="0.2">
      <c r="A8247" s="168">
        <v>43077.624999888147</v>
      </c>
      <c r="B8247" s="171">
        <v>26119.0997374664</v>
      </c>
      <c r="C8247">
        <f t="shared" si="130"/>
        <v>12</v>
      </c>
      <c r="D8247"/>
    </row>
    <row r="8248" spans="1:4" ht="16" x14ac:dyDescent="0.2">
      <c r="A8248" s="169">
        <v>43077.666666554811</v>
      </c>
      <c r="B8248" s="172">
        <v>26452.420192791531</v>
      </c>
      <c r="C8248">
        <f t="shared" si="130"/>
        <v>12</v>
      </c>
      <c r="D8248"/>
    </row>
    <row r="8249" spans="1:4" ht="16" x14ac:dyDescent="0.2">
      <c r="A8249" s="168">
        <v>43077.708333221475</v>
      </c>
      <c r="B8249" s="171">
        <v>27741.078860825706</v>
      </c>
      <c r="C8249">
        <f t="shared" si="130"/>
        <v>12</v>
      </c>
      <c r="D8249"/>
    </row>
    <row r="8250" spans="1:4" ht="16" x14ac:dyDescent="0.2">
      <c r="A8250" s="169">
        <v>43077.749999888139</v>
      </c>
      <c r="B8250" s="172">
        <v>29819.094509355626</v>
      </c>
      <c r="C8250">
        <f t="shared" si="130"/>
        <v>12</v>
      </c>
      <c r="D8250"/>
    </row>
    <row r="8251" spans="1:4" ht="16" x14ac:dyDescent="0.2">
      <c r="A8251" s="168">
        <v>43077.791666554804</v>
      </c>
      <c r="B8251" s="171">
        <v>29600.359010614142</v>
      </c>
      <c r="C8251">
        <f t="shared" si="130"/>
        <v>12</v>
      </c>
      <c r="D8251"/>
    </row>
    <row r="8252" spans="1:4" ht="16" x14ac:dyDescent="0.2">
      <c r="A8252" s="169">
        <v>43077.833333221468</v>
      </c>
      <c r="B8252" s="172">
        <v>29034.181802444178</v>
      </c>
      <c r="C8252">
        <f t="shared" si="130"/>
        <v>12</v>
      </c>
      <c r="D8252"/>
    </row>
    <row r="8253" spans="1:4" ht="16" x14ac:dyDescent="0.2">
      <c r="A8253" s="168">
        <v>43077.874999888132</v>
      </c>
      <c r="B8253" s="171">
        <v>28388.391473075757</v>
      </c>
      <c r="C8253">
        <f t="shared" si="130"/>
        <v>12</v>
      </c>
      <c r="D8253"/>
    </row>
    <row r="8254" spans="1:4" ht="16" x14ac:dyDescent="0.2">
      <c r="A8254" s="169">
        <v>43077.916666554796</v>
      </c>
      <c r="B8254" s="172">
        <v>27309.218374212276</v>
      </c>
      <c r="C8254">
        <f t="shared" si="130"/>
        <v>12</v>
      </c>
      <c r="D8254"/>
    </row>
    <row r="8255" spans="1:4" ht="16" x14ac:dyDescent="0.2">
      <c r="A8255" s="168">
        <v>43077.958333221461</v>
      </c>
      <c r="B8255" s="171">
        <v>25591.909756582463</v>
      </c>
      <c r="C8255">
        <f t="shared" si="130"/>
        <v>12</v>
      </c>
      <c r="D8255"/>
    </row>
    <row r="8256" spans="1:4" ht="16" x14ac:dyDescent="0.2">
      <c r="A8256" s="169">
        <v>43077.999999888125</v>
      </c>
      <c r="B8256" s="172">
        <v>23733.775686129655</v>
      </c>
      <c r="C8256">
        <f t="shared" si="130"/>
        <v>12</v>
      </c>
      <c r="D8256"/>
    </row>
    <row r="8257" spans="1:4" ht="16" x14ac:dyDescent="0.2">
      <c r="A8257" s="168">
        <v>43078.041666554789</v>
      </c>
      <c r="B8257" s="171">
        <v>22748.549049332854</v>
      </c>
      <c r="C8257">
        <f t="shared" si="130"/>
        <v>12</v>
      </c>
      <c r="D8257"/>
    </row>
    <row r="8258" spans="1:4" ht="16" x14ac:dyDescent="0.2">
      <c r="A8258" s="169">
        <v>43078.083333221453</v>
      </c>
      <c r="B8258" s="172">
        <v>21916.98337270871</v>
      </c>
      <c r="C8258">
        <f t="shared" si="130"/>
        <v>12</v>
      </c>
      <c r="D8258"/>
    </row>
    <row r="8259" spans="1:4" ht="16" x14ac:dyDescent="0.2">
      <c r="A8259" s="168">
        <v>43078.124999888118</v>
      </c>
      <c r="B8259" s="171">
        <v>21508.773208656508</v>
      </c>
      <c r="C8259">
        <f t="shared" si="130"/>
        <v>12</v>
      </c>
      <c r="D8259"/>
    </row>
    <row r="8260" spans="1:4" ht="16" x14ac:dyDescent="0.2">
      <c r="A8260" s="169">
        <v>43078.166666554782</v>
      </c>
      <c r="B8260" s="172">
        <v>21498.328281425096</v>
      </c>
      <c r="C8260">
        <f t="shared" si="130"/>
        <v>12</v>
      </c>
      <c r="D8260"/>
    </row>
    <row r="8261" spans="1:4" ht="16" x14ac:dyDescent="0.2">
      <c r="A8261" s="168">
        <v>43078.208333221446</v>
      </c>
      <c r="B8261" s="171">
        <v>21719.00025510104</v>
      </c>
      <c r="C8261">
        <f t="shared" si="130"/>
        <v>12</v>
      </c>
      <c r="D8261"/>
    </row>
    <row r="8262" spans="1:4" ht="16" x14ac:dyDescent="0.2">
      <c r="A8262" s="169">
        <v>43078.24999988811</v>
      </c>
      <c r="B8262" s="172">
        <v>22378.134722761188</v>
      </c>
      <c r="C8262">
        <f t="shared" si="130"/>
        <v>12</v>
      </c>
      <c r="D8262"/>
    </row>
    <row r="8263" spans="1:4" ht="16" x14ac:dyDescent="0.2">
      <c r="A8263" s="168">
        <v>43078.291666554775</v>
      </c>
      <c r="B8263" s="171">
        <v>23262.78304287788</v>
      </c>
      <c r="C8263">
        <f t="shared" si="130"/>
        <v>12</v>
      </c>
      <c r="D8263"/>
    </row>
    <row r="8264" spans="1:4" ht="16" x14ac:dyDescent="0.2">
      <c r="A8264" s="169">
        <v>43078.333333221439</v>
      </c>
      <c r="B8264" s="172">
        <v>23379.68772139123</v>
      </c>
      <c r="C8264">
        <f t="shared" si="130"/>
        <v>12</v>
      </c>
      <c r="D8264"/>
    </row>
    <row r="8265" spans="1:4" ht="16" x14ac:dyDescent="0.2">
      <c r="A8265" s="168">
        <v>43078.374999888103</v>
      </c>
      <c r="B8265" s="171">
        <v>23890.849636476643</v>
      </c>
      <c r="C8265">
        <f t="shared" si="130"/>
        <v>12</v>
      </c>
      <c r="D8265"/>
    </row>
    <row r="8266" spans="1:4" ht="16" x14ac:dyDescent="0.2">
      <c r="A8266" s="169">
        <v>43078.416666554767</v>
      </c>
      <c r="B8266" s="172">
        <v>23997.183112997231</v>
      </c>
      <c r="C8266">
        <f t="shared" si="130"/>
        <v>12</v>
      </c>
      <c r="D8266"/>
    </row>
    <row r="8267" spans="1:4" ht="16" x14ac:dyDescent="0.2">
      <c r="A8267" s="168">
        <v>43078.458333221432</v>
      </c>
      <c r="B8267" s="171">
        <v>23646.044265625253</v>
      </c>
      <c r="C8267">
        <f t="shared" si="130"/>
        <v>12</v>
      </c>
      <c r="D8267"/>
    </row>
    <row r="8268" spans="1:4" ht="16" x14ac:dyDescent="0.2">
      <c r="A8268" s="169">
        <v>43078.499999888096</v>
      </c>
      <c r="B8268" s="172">
        <v>23409.404610048408</v>
      </c>
      <c r="C8268">
        <f t="shared" si="130"/>
        <v>12</v>
      </c>
      <c r="D8268"/>
    </row>
    <row r="8269" spans="1:4" ht="16" x14ac:dyDescent="0.2">
      <c r="A8269" s="168">
        <v>43078.54166655476</v>
      </c>
      <c r="B8269" s="171">
        <v>23294.113394325821</v>
      </c>
      <c r="C8269">
        <f t="shared" si="130"/>
        <v>12</v>
      </c>
      <c r="D8269"/>
    </row>
    <row r="8270" spans="1:4" ht="16" x14ac:dyDescent="0.2">
      <c r="A8270" s="169">
        <v>43078.583333221424</v>
      </c>
      <c r="B8270" s="172">
        <v>23486.826915567864</v>
      </c>
      <c r="C8270">
        <f t="shared" si="130"/>
        <v>12</v>
      </c>
      <c r="D8270"/>
    </row>
    <row r="8271" spans="1:4" ht="16" x14ac:dyDescent="0.2">
      <c r="A8271" s="168">
        <v>43078.624999888088</v>
      </c>
      <c r="B8271" s="171">
        <v>23766.746205225372</v>
      </c>
      <c r="C8271">
        <f t="shared" si="130"/>
        <v>12</v>
      </c>
      <c r="D8271"/>
    </row>
    <row r="8272" spans="1:4" ht="16" x14ac:dyDescent="0.2">
      <c r="A8272" s="169">
        <v>43078.666666554753</v>
      </c>
      <c r="B8272" s="172">
        <v>24048.305632435829</v>
      </c>
      <c r="C8272">
        <f t="shared" si="130"/>
        <v>12</v>
      </c>
      <c r="D8272"/>
    </row>
    <row r="8273" spans="1:4" ht="16" x14ac:dyDescent="0.2">
      <c r="A8273" s="168">
        <v>43078.708333221417</v>
      </c>
      <c r="B8273" s="171">
        <v>25468.035255377192</v>
      </c>
      <c r="C8273">
        <f t="shared" si="130"/>
        <v>12</v>
      </c>
      <c r="D8273"/>
    </row>
    <row r="8274" spans="1:4" ht="16" x14ac:dyDescent="0.2">
      <c r="A8274" s="169">
        <v>43078.749999888081</v>
      </c>
      <c r="B8274" s="172">
        <v>27990.102397209903</v>
      </c>
      <c r="C8274">
        <f t="shared" si="130"/>
        <v>12</v>
      </c>
      <c r="D8274"/>
    </row>
    <row r="8275" spans="1:4" ht="16" x14ac:dyDescent="0.2">
      <c r="A8275" s="168">
        <v>43078.791666554745</v>
      </c>
      <c r="B8275" s="171">
        <v>28011.017363353927</v>
      </c>
      <c r="C8275">
        <f t="shared" si="130"/>
        <v>12</v>
      </c>
      <c r="D8275"/>
    </row>
    <row r="8276" spans="1:4" ht="16" x14ac:dyDescent="0.2">
      <c r="A8276" s="169">
        <v>43078.83333322141</v>
      </c>
      <c r="B8276" s="172">
        <v>27513.98198054581</v>
      </c>
      <c r="C8276">
        <f t="shared" si="130"/>
        <v>12</v>
      </c>
      <c r="D8276"/>
    </row>
    <row r="8277" spans="1:4" ht="16" x14ac:dyDescent="0.2">
      <c r="A8277" s="168">
        <v>43078.874999888074</v>
      </c>
      <c r="B8277" s="171">
        <v>26922.69471446356</v>
      </c>
      <c r="C8277">
        <f t="shared" si="130"/>
        <v>12</v>
      </c>
      <c r="D8277"/>
    </row>
    <row r="8278" spans="1:4" ht="16" x14ac:dyDescent="0.2">
      <c r="A8278" s="169">
        <v>43078.916666554738</v>
      </c>
      <c r="B8278" s="172">
        <v>26029.572037400056</v>
      </c>
      <c r="C8278">
        <f t="shared" si="130"/>
        <v>12</v>
      </c>
      <c r="D8278"/>
    </row>
    <row r="8279" spans="1:4" ht="16" x14ac:dyDescent="0.2">
      <c r="A8279" s="168">
        <v>43078.958333221402</v>
      </c>
      <c r="B8279" s="171">
        <v>24676.16614712495</v>
      </c>
      <c r="C8279">
        <f t="shared" si="130"/>
        <v>12</v>
      </c>
      <c r="D8279"/>
    </row>
    <row r="8280" spans="1:4" ht="16" x14ac:dyDescent="0.2">
      <c r="A8280" s="169">
        <v>43078.999999888067</v>
      </c>
      <c r="B8280" s="172">
        <v>23067.027846951591</v>
      </c>
      <c r="C8280">
        <f t="shared" si="130"/>
        <v>12</v>
      </c>
      <c r="D8280"/>
    </row>
    <row r="8281" spans="1:4" ht="16" x14ac:dyDescent="0.2">
      <c r="A8281" s="168">
        <v>43079.041666554731</v>
      </c>
      <c r="B8281" s="171">
        <v>22128.834119425068</v>
      </c>
      <c r="C8281">
        <f t="shared" si="130"/>
        <v>12</v>
      </c>
      <c r="D8281"/>
    </row>
    <row r="8282" spans="1:4" ht="16" x14ac:dyDescent="0.2">
      <c r="A8282" s="169">
        <v>43079.083333221395</v>
      </c>
      <c r="B8282" s="172">
        <v>21207.580773550544</v>
      </c>
      <c r="C8282">
        <f t="shared" si="130"/>
        <v>12</v>
      </c>
      <c r="D8282"/>
    </row>
    <row r="8283" spans="1:4" ht="16" x14ac:dyDescent="0.2">
      <c r="A8283" s="168">
        <v>43079.124999888059</v>
      </c>
      <c r="B8283" s="171">
        <v>20708.792022553029</v>
      </c>
      <c r="C8283">
        <f t="shared" si="130"/>
        <v>12</v>
      </c>
      <c r="D8283"/>
    </row>
    <row r="8284" spans="1:4" ht="16" x14ac:dyDescent="0.2">
      <c r="A8284" s="169">
        <v>43079.166666554724</v>
      </c>
      <c r="B8284" s="172">
        <v>20493.127015877508</v>
      </c>
      <c r="C8284">
        <f t="shared" si="130"/>
        <v>12</v>
      </c>
      <c r="D8284"/>
    </row>
    <row r="8285" spans="1:4" ht="16" x14ac:dyDescent="0.2">
      <c r="A8285" s="168">
        <v>43079.208333221388</v>
      </c>
      <c r="B8285" s="171">
        <v>20543.537736797349</v>
      </c>
      <c r="C8285">
        <f t="shared" si="130"/>
        <v>12</v>
      </c>
      <c r="D8285"/>
    </row>
    <row r="8286" spans="1:4" ht="16" x14ac:dyDescent="0.2">
      <c r="A8286" s="169">
        <v>43079.249999888052</v>
      </c>
      <c r="B8286" s="172">
        <v>21014.478189777623</v>
      </c>
      <c r="C8286">
        <f t="shared" si="130"/>
        <v>12</v>
      </c>
      <c r="D8286"/>
    </row>
    <row r="8287" spans="1:4" ht="16" x14ac:dyDescent="0.2">
      <c r="A8287" s="168">
        <v>43079.291666554716</v>
      </c>
      <c r="B8287" s="171">
        <v>22179.660159152019</v>
      </c>
      <c r="C8287">
        <f t="shared" si="130"/>
        <v>12</v>
      </c>
      <c r="D8287"/>
    </row>
    <row r="8288" spans="1:4" ht="16" x14ac:dyDescent="0.2">
      <c r="A8288" s="169">
        <v>43079.333333221381</v>
      </c>
      <c r="B8288" s="172">
        <v>22433.711904408327</v>
      </c>
      <c r="C8288">
        <f t="shared" si="130"/>
        <v>12</v>
      </c>
      <c r="D8288"/>
    </row>
    <row r="8289" spans="1:4" ht="16" x14ac:dyDescent="0.2">
      <c r="A8289" s="168">
        <v>43079.374999888045</v>
      </c>
      <c r="B8289" s="171">
        <v>22385.294455740925</v>
      </c>
      <c r="C8289">
        <f t="shared" si="130"/>
        <v>12</v>
      </c>
      <c r="D8289"/>
    </row>
    <row r="8290" spans="1:4" ht="16" x14ac:dyDescent="0.2">
      <c r="A8290" s="169">
        <v>43079.416666554709</v>
      </c>
      <c r="B8290" s="172">
        <v>22560.152219989821</v>
      </c>
      <c r="C8290">
        <f t="shared" si="130"/>
        <v>12</v>
      </c>
      <c r="D8290"/>
    </row>
    <row r="8291" spans="1:4" ht="16" x14ac:dyDescent="0.2">
      <c r="A8291" s="168">
        <v>43079.458333221373</v>
      </c>
      <c r="B8291" s="171">
        <v>22350.387030982962</v>
      </c>
      <c r="C8291">
        <f t="shared" si="130"/>
        <v>12</v>
      </c>
      <c r="D8291"/>
    </row>
    <row r="8292" spans="1:4" ht="16" x14ac:dyDescent="0.2">
      <c r="A8292" s="169">
        <v>43079.499999888038</v>
      </c>
      <c r="B8292" s="172">
        <v>22241.892037357142</v>
      </c>
      <c r="C8292">
        <f t="shared" si="130"/>
        <v>12</v>
      </c>
      <c r="D8292"/>
    </row>
    <row r="8293" spans="1:4" ht="16" x14ac:dyDescent="0.2">
      <c r="A8293" s="168">
        <v>43079.541666554702</v>
      </c>
      <c r="B8293" s="171">
        <v>22374.77247966878</v>
      </c>
      <c r="C8293">
        <f t="shared" si="130"/>
        <v>12</v>
      </c>
      <c r="D8293"/>
    </row>
    <row r="8294" spans="1:4" ht="16" x14ac:dyDescent="0.2">
      <c r="A8294" s="169">
        <v>43079.583333221366</v>
      </c>
      <c r="B8294" s="172">
        <v>22644.382026954096</v>
      </c>
      <c r="C8294">
        <f t="shared" si="130"/>
        <v>12</v>
      </c>
      <c r="D8294"/>
    </row>
    <row r="8295" spans="1:4" ht="16" x14ac:dyDescent="0.2">
      <c r="A8295" s="168">
        <v>43079.62499988803</v>
      </c>
      <c r="B8295" s="171">
        <v>22960.19674211536</v>
      </c>
      <c r="C8295">
        <f t="shared" si="130"/>
        <v>12</v>
      </c>
      <c r="D8295"/>
    </row>
    <row r="8296" spans="1:4" ht="16" x14ac:dyDescent="0.2">
      <c r="A8296" s="169">
        <v>43079.666666554695</v>
      </c>
      <c r="B8296" s="172">
        <v>23573.907678785275</v>
      </c>
      <c r="C8296">
        <f t="shared" si="130"/>
        <v>12</v>
      </c>
      <c r="D8296"/>
    </row>
    <row r="8297" spans="1:4" ht="16" x14ac:dyDescent="0.2">
      <c r="A8297" s="168">
        <v>43079.708333221359</v>
      </c>
      <c r="B8297" s="171">
        <v>25272.255043270132</v>
      </c>
      <c r="C8297">
        <f t="shared" si="130"/>
        <v>12</v>
      </c>
      <c r="D8297"/>
    </row>
    <row r="8298" spans="1:4" ht="16" x14ac:dyDescent="0.2">
      <c r="A8298" s="169">
        <v>43079.749999888023</v>
      </c>
      <c r="B8298" s="172">
        <v>27981.102509341952</v>
      </c>
      <c r="C8298">
        <f t="shared" si="130"/>
        <v>12</v>
      </c>
      <c r="D8298"/>
    </row>
    <row r="8299" spans="1:4" ht="16" x14ac:dyDescent="0.2">
      <c r="A8299" s="168">
        <v>43079.791666554687</v>
      </c>
      <c r="B8299" s="171">
        <v>28285.168538193338</v>
      </c>
      <c r="C8299">
        <f t="shared" si="130"/>
        <v>12</v>
      </c>
      <c r="D8299"/>
    </row>
    <row r="8300" spans="1:4" ht="16" x14ac:dyDescent="0.2">
      <c r="A8300" s="169">
        <v>43079.833333221351</v>
      </c>
      <c r="B8300" s="172">
        <v>28036.47816593845</v>
      </c>
      <c r="C8300">
        <f t="shared" si="130"/>
        <v>12</v>
      </c>
      <c r="D8300"/>
    </row>
    <row r="8301" spans="1:4" ht="16" x14ac:dyDescent="0.2">
      <c r="A8301" s="168">
        <v>43079.874999888016</v>
      </c>
      <c r="B8301" s="171">
        <v>27427.055720280889</v>
      </c>
      <c r="C8301">
        <f t="shared" si="130"/>
        <v>12</v>
      </c>
      <c r="D8301"/>
    </row>
    <row r="8302" spans="1:4" ht="16" x14ac:dyDescent="0.2">
      <c r="A8302" s="169">
        <v>43079.91666655468</v>
      </c>
      <c r="B8302" s="172">
        <v>26155.303707669726</v>
      </c>
      <c r="C8302">
        <f t="shared" si="130"/>
        <v>12</v>
      </c>
      <c r="D8302"/>
    </row>
    <row r="8303" spans="1:4" ht="16" x14ac:dyDescent="0.2">
      <c r="A8303" s="168">
        <v>43079.958333221344</v>
      </c>
      <c r="B8303" s="171">
        <v>24259.526384720139</v>
      </c>
      <c r="C8303">
        <f t="shared" si="130"/>
        <v>12</v>
      </c>
      <c r="D8303"/>
    </row>
    <row r="8304" spans="1:4" ht="16" x14ac:dyDescent="0.2">
      <c r="A8304" s="169">
        <v>43079.999999888008</v>
      </c>
      <c r="B8304" s="172">
        <v>22722.653662827033</v>
      </c>
      <c r="C8304">
        <f t="shared" si="130"/>
        <v>12</v>
      </c>
      <c r="D8304"/>
    </row>
    <row r="8305" spans="1:4" ht="16" x14ac:dyDescent="0.2">
      <c r="A8305" s="168">
        <v>43080.041666554673</v>
      </c>
      <c r="B8305" s="171">
        <v>21606.639354636762</v>
      </c>
      <c r="C8305">
        <f t="shared" si="130"/>
        <v>12</v>
      </c>
      <c r="D8305"/>
    </row>
    <row r="8306" spans="1:4" ht="16" x14ac:dyDescent="0.2">
      <c r="A8306" s="169">
        <v>43080.083333221337</v>
      </c>
      <c r="B8306" s="172">
        <v>20889.306116170221</v>
      </c>
      <c r="C8306">
        <f t="shared" ref="C8306:C8369" si="131">MONTH(A8306)</f>
        <v>12</v>
      </c>
      <c r="D8306"/>
    </row>
    <row r="8307" spans="1:4" ht="16" x14ac:dyDescent="0.2">
      <c r="A8307" s="168">
        <v>43080.124999888001</v>
      </c>
      <c r="B8307" s="171">
        <v>20592.655381733213</v>
      </c>
      <c r="C8307">
        <f t="shared" si="131"/>
        <v>12</v>
      </c>
      <c r="D8307"/>
    </row>
    <row r="8308" spans="1:4" ht="16" x14ac:dyDescent="0.2">
      <c r="A8308" s="169">
        <v>43080.166666554665</v>
      </c>
      <c r="B8308" s="172">
        <v>20658.747947741598</v>
      </c>
      <c r="C8308">
        <f t="shared" si="131"/>
        <v>12</v>
      </c>
      <c r="D8308"/>
    </row>
    <row r="8309" spans="1:4" ht="16" x14ac:dyDescent="0.2">
      <c r="A8309" s="168">
        <v>43080.20833322133</v>
      </c>
      <c r="B8309" s="171">
        <v>21203.218641890526</v>
      </c>
      <c r="C8309">
        <f t="shared" si="131"/>
        <v>12</v>
      </c>
      <c r="D8309"/>
    </row>
    <row r="8310" spans="1:4" ht="16" x14ac:dyDescent="0.2">
      <c r="A8310" s="169">
        <v>43080.249999887994</v>
      </c>
      <c r="B8310" s="172">
        <v>22899.980320027033</v>
      </c>
      <c r="C8310">
        <f t="shared" si="131"/>
        <v>12</v>
      </c>
      <c r="D8310"/>
    </row>
    <row r="8311" spans="1:4" ht="16" x14ac:dyDescent="0.2">
      <c r="A8311" s="168">
        <v>43080.291666554658</v>
      </c>
      <c r="B8311" s="171">
        <v>25588.951470424425</v>
      </c>
      <c r="C8311">
        <f t="shared" si="131"/>
        <v>12</v>
      </c>
      <c r="D8311"/>
    </row>
    <row r="8312" spans="1:4" ht="16" x14ac:dyDescent="0.2">
      <c r="A8312" s="169">
        <v>43080.333333221322</v>
      </c>
      <c r="B8312" s="172">
        <v>26836.66072431859</v>
      </c>
      <c r="C8312">
        <f t="shared" si="131"/>
        <v>12</v>
      </c>
      <c r="D8312"/>
    </row>
    <row r="8313" spans="1:4" ht="16" x14ac:dyDescent="0.2">
      <c r="A8313" s="168">
        <v>43080.374999887987</v>
      </c>
      <c r="B8313" s="171">
        <v>26777.997590873623</v>
      </c>
      <c r="C8313">
        <f t="shared" si="131"/>
        <v>12</v>
      </c>
      <c r="D8313"/>
    </row>
    <row r="8314" spans="1:4" ht="16" x14ac:dyDescent="0.2">
      <c r="A8314" s="169">
        <v>43080.416666554651</v>
      </c>
      <c r="B8314" s="172">
        <v>26464.769746967464</v>
      </c>
      <c r="C8314">
        <f t="shared" si="131"/>
        <v>12</v>
      </c>
      <c r="D8314"/>
    </row>
    <row r="8315" spans="1:4" ht="16" x14ac:dyDescent="0.2">
      <c r="A8315" s="168">
        <v>43080.458333221315</v>
      </c>
      <c r="B8315" s="171">
        <v>26359.23344282743</v>
      </c>
      <c r="C8315">
        <f t="shared" si="131"/>
        <v>12</v>
      </c>
      <c r="D8315"/>
    </row>
    <row r="8316" spans="1:4" ht="16" x14ac:dyDescent="0.2">
      <c r="A8316" s="169">
        <v>43080.499999887979</v>
      </c>
      <c r="B8316" s="172">
        <v>26242.091684677558</v>
      </c>
      <c r="C8316">
        <f t="shared" si="131"/>
        <v>12</v>
      </c>
      <c r="D8316"/>
    </row>
    <row r="8317" spans="1:4" ht="16" x14ac:dyDescent="0.2">
      <c r="A8317" s="168">
        <v>43080.541666554644</v>
      </c>
      <c r="B8317" s="171">
        <v>26347.142499834557</v>
      </c>
      <c r="C8317">
        <f t="shared" si="131"/>
        <v>12</v>
      </c>
      <c r="D8317"/>
    </row>
    <row r="8318" spans="1:4" ht="16" x14ac:dyDescent="0.2">
      <c r="A8318" s="169">
        <v>43080.583333221308</v>
      </c>
      <c r="B8318" s="172">
        <v>26706.094311788216</v>
      </c>
      <c r="C8318">
        <f t="shared" si="131"/>
        <v>12</v>
      </c>
      <c r="D8318"/>
    </row>
    <row r="8319" spans="1:4" ht="16" x14ac:dyDescent="0.2">
      <c r="A8319" s="168">
        <v>43080.624999887972</v>
      </c>
      <c r="B8319" s="171">
        <v>26936.830625587692</v>
      </c>
      <c r="C8319">
        <f t="shared" si="131"/>
        <v>12</v>
      </c>
      <c r="D8319"/>
    </row>
    <row r="8320" spans="1:4" ht="16" x14ac:dyDescent="0.2">
      <c r="A8320" s="169">
        <v>43080.666666554636</v>
      </c>
      <c r="B8320" s="172">
        <v>27058.698980926325</v>
      </c>
      <c r="C8320">
        <f t="shared" si="131"/>
        <v>12</v>
      </c>
      <c r="D8320"/>
    </row>
    <row r="8321" spans="1:4" ht="16" x14ac:dyDescent="0.2">
      <c r="A8321" s="168">
        <v>43080.708333221301</v>
      </c>
      <c r="B8321" s="171">
        <v>28272.792224547531</v>
      </c>
      <c r="C8321">
        <f t="shared" si="131"/>
        <v>12</v>
      </c>
      <c r="D8321"/>
    </row>
    <row r="8322" spans="1:4" ht="16" x14ac:dyDescent="0.2">
      <c r="A8322" s="169">
        <v>43080.749999887965</v>
      </c>
      <c r="B8322" s="172">
        <v>30678.369052703034</v>
      </c>
      <c r="C8322">
        <f t="shared" si="131"/>
        <v>12</v>
      </c>
      <c r="D8322"/>
    </row>
    <row r="8323" spans="1:4" ht="16" x14ac:dyDescent="0.2">
      <c r="A8323" s="168">
        <v>43080.791666554629</v>
      </c>
      <c r="B8323" s="171">
        <v>30742.280534207432</v>
      </c>
      <c r="C8323">
        <f t="shared" si="131"/>
        <v>12</v>
      </c>
      <c r="D8323"/>
    </row>
    <row r="8324" spans="1:4" ht="16" x14ac:dyDescent="0.2">
      <c r="A8324" s="169">
        <v>43080.833333221293</v>
      </c>
      <c r="B8324" s="172">
        <v>30221.020654757718</v>
      </c>
      <c r="C8324">
        <f t="shared" si="131"/>
        <v>12</v>
      </c>
      <c r="D8324"/>
    </row>
    <row r="8325" spans="1:4" ht="16" x14ac:dyDescent="0.2">
      <c r="A8325" s="168">
        <v>43080.874999887958</v>
      </c>
      <c r="B8325" s="171">
        <v>29351.384253477179</v>
      </c>
      <c r="C8325">
        <f t="shared" si="131"/>
        <v>12</v>
      </c>
      <c r="D8325"/>
    </row>
    <row r="8326" spans="1:4" ht="16" x14ac:dyDescent="0.2">
      <c r="A8326" s="169">
        <v>43080.916666554622</v>
      </c>
      <c r="B8326" s="172">
        <v>27844.854013169406</v>
      </c>
      <c r="C8326">
        <f t="shared" si="131"/>
        <v>12</v>
      </c>
      <c r="D8326"/>
    </row>
    <row r="8327" spans="1:4" ht="16" x14ac:dyDescent="0.2">
      <c r="A8327" s="168">
        <v>43080.958333221286</v>
      </c>
      <c r="B8327" s="171">
        <v>25811.735309196883</v>
      </c>
      <c r="C8327">
        <f t="shared" si="131"/>
        <v>12</v>
      </c>
      <c r="D8327"/>
    </row>
    <row r="8328" spans="1:4" ht="16" x14ac:dyDescent="0.2">
      <c r="A8328" s="169">
        <v>43080.99999988795</v>
      </c>
      <c r="B8328" s="172">
        <v>23879.630942057644</v>
      </c>
      <c r="C8328">
        <f t="shared" si="131"/>
        <v>12</v>
      </c>
      <c r="D8328"/>
    </row>
    <row r="8329" spans="1:4" ht="16" x14ac:dyDescent="0.2">
      <c r="A8329" s="168">
        <v>43081.041666554614</v>
      </c>
      <c r="B8329" s="171">
        <v>22359.195018799586</v>
      </c>
      <c r="C8329">
        <f t="shared" si="131"/>
        <v>12</v>
      </c>
      <c r="D8329"/>
    </row>
    <row r="8330" spans="1:4" ht="16" x14ac:dyDescent="0.2">
      <c r="A8330" s="169">
        <v>43081.083333221279</v>
      </c>
      <c r="B8330" s="172">
        <v>21792.832282124949</v>
      </c>
      <c r="C8330">
        <f t="shared" si="131"/>
        <v>12</v>
      </c>
      <c r="D8330"/>
    </row>
    <row r="8331" spans="1:4" ht="16" x14ac:dyDescent="0.2">
      <c r="A8331" s="168">
        <v>43081.124999887943</v>
      </c>
      <c r="B8331" s="171">
        <v>21576.821133587342</v>
      </c>
      <c r="C8331">
        <f t="shared" si="131"/>
        <v>12</v>
      </c>
      <c r="D8331"/>
    </row>
    <row r="8332" spans="1:4" ht="16" x14ac:dyDescent="0.2">
      <c r="A8332" s="169">
        <v>43081.166666554607</v>
      </c>
      <c r="B8332" s="172">
        <v>21575.188944899382</v>
      </c>
      <c r="C8332">
        <f t="shared" si="131"/>
        <v>12</v>
      </c>
      <c r="D8332"/>
    </row>
    <row r="8333" spans="1:4" ht="16" x14ac:dyDescent="0.2">
      <c r="A8333" s="168">
        <v>43081.208333221271</v>
      </c>
      <c r="B8333" s="171">
        <v>22027.550895278469</v>
      </c>
      <c r="C8333">
        <f t="shared" si="131"/>
        <v>12</v>
      </c>
      <c r="D8333"/>
    </row>
    <row r="8334" spans="1:4" ht="16" x14ac:dyDescent="0.2">
      <c r="A8334" s="169">
        <v>43081.249999887936</v>
      </c>
      <c r="B8334" s="172">
        <v>23715.244862368396</v>
      </c>
      <c r="C8334">
        <f t="shared" si="131"/>
        <v>12</v>
      </c>
      <c r="D8334"/>
    </row>
    <row r="8335" spans="1:4" ht="16" x14ac:dyDescent="0.2">
      <c r="A8335" s="168">
        <v>43081.2916665546</v>
      </c>
      <c r="B8335" s="171">
        <v>26339.622338229154</v>
      </c>
      <c r="C8335">
        <f t="shared" si="131"/>
        <v>12</v>
      </c>
      <c r="D8335"/>
    </row>
    <row r="8336" spans="1:4" ht="16" x14ac:dyDescent="0.2">
      <c r="A8336" s="169">
        <v>43081.333333221264</v>
      </c>
      <c r="B8336" s="172">
        <v>27426.385012540039</v>
      </c>
      <c r="C8336">
        <f t="shared" si="131"/>
        <v>12</v>
      </c>
      <c r="D8336"/>
    </row>
    <row r="8337" spans="1:4" ht="16" x14ac:dyDescent="0.2">
      <c r="A8337" s="168">
        <v>43081.374999887928</v>
      </c>
      <c r="B8337" s="171">
        <v>26771.906077723139</v>
      </c>
      <c r="C8337">
        <f t="shared" si="131"/>
        <v>12</v>
      </c>
      <c r="D8337"/>
    </row>
    <row r="8338" spans="1:4" ht="16" x14ac:dyDescent="0.2">
      <c r="A8338" s="169">
        <v>43081.416666554593</v>
      </c>
      <c r="B8338" s="172">
        <v>26113.031657992222</v>
      </c>
      <c r="C8338">
        <f t="shared" si="131"/>
        <v>12</v>
      </c>
      <c r="D8338"/>
    </row>
    <row r="8339" spans="1:4" ht="16" x14ac:dyDescent="0.2">
      <c r="A8339" s="168">
        <v>43081.458333221257</v>
      </c>
      <c r="B8339" s="171">
        <v>25630.809868046606</v>
      </c>
      <c r="C8339">
        <f t="shared" si="131"/>
        <v>12</v>
      </c>
      <c r="D8339"/>
    </row>
    <row r="8340" spans="1:4" ht="16" x14ac:dyDescent="0.2">
      <c r="A8340" s="169">
        <v>43081.499999887921</v>
      </c>
      <c r="B8340" s="172">
        <v>25895.486803078966</v>
      </c>
      <c r="C8340">
        <f t="shared" si="131"/>
        <v>12</v>
      </c>
      <c r="D8340"/>
    </row>
    <row r="8341" spans="1:4" ht="16" x14ac:dyDescent="0.2">
      <c r="A8341" s="168">
        <v>43081.541666554585</v>
      </c>
      <c r="B8341" s="171">
        <v>25851.182112150491</v>
      </c>
      <c r="C8341">
        <f t="shared" si="131"/>
        <v>12</v>
      </c>
      <c r="D8341"/>
    </row>
    <row r="8342" spans="1:4" ht="16" x14ac:dyDescent="0.2">
      <c r="A8342" s="169">
        <v>43081.58333322125</v>
      </c>
      <c r="B8342" s="172">
        <v>26280.569015159301</v>
      </c>
      <c r="C8342">
        <f t="shared" si="131"/>
        <v>12</v>
      </c>
      <c r="D8342"/>
    </row>
    <row r="8343" spans="1:4" ht="16" x14ac:dyDescent="0.2">
      <c r="A8343" s="168">
        <v>43081.624999887914</v>
      </c>
      <c r="B8343" s="171">
        <v>26490.614732701779</v>
      </c>
      <c r="C8343">
        <f t="shared" si="131"/>
        <v>12</v>
      </c>
      <c r="D8343"/>
    </row>
    <row r="8344" spans="1:4" ht="16" x14ac:dyDescent="0.2">
      <c r="A8344" s="169">
        <v>43081.666666554578</v>
      </c>
      <c r="B8344" s="172">
        <v>26988.603529048189</v>
      </c>
      <c r="C8344">
        <f t="shared" si="131"/>
        <v>12</v>
      </c>
      <c r="D8344"/>
    </row>
    <row r="8345" spans="1:4" ht="16" x14ac:dyDescent="0.2">
      <c r="A8345" s="168">
        <v>43081.708333221242</v>
      </c>
      <c r="B8345" s="171">
        <v>28221.821991522487</v>
      </c>
      <c r="C8345">
        <f t="shared" si="131"/>
        <v>12</v>
      </c>
      <c r="D8345"/>
    </row>
    <row r="8346" spans="1:4" ht="16" x14ac:dyDescent="0.2">
      <c r="A8346" s="169">
        <v>43081.749999887907</v>
      </c>
      <c r="B8346" s="172">
        <v>30508.458416085476</v>
      </c>
      <c r="C8346">
        <f t="shared" si="131"/>
        <v>12</v>
      </c>
      <c r="D8346"/>
    </row>
    <row r="8347" spans="1:4" ht="16" x14ac:dyDescent="0.2">
      <c r="A8347" s="168">
        <v>43081.791666554571</v>
      </c>
      <c r="B8347" s="171">
        <v>30550.004994102401</v>
      </c>
      <c r="C8347">
        <f t="shared" si="131"/>
        <v>12</v>
      </c>
      <c r="D8347"/>
    </row>
    <row r="8348" spans="1:4" ht="16" x14ac:dyDescent="0.2">
      <c r="A8348" s="169">
        <v>43081.833333221235</v>
      </c>
      <c r="B8348" s="172">
        <v>30084.673040576461</v>
      </c>
      <c r="C8348">
        <f t="shared" si="131"/>
        <v>12</v>
      </c>
      <c r="D8348"/>
    </row>
    <row r="8349" spans="1:4" ht="16" x14ac:dyDescent="0.2">
      <c r="A8349" s="168">
        <v>43081.874999887899</v>
      </c>
      <c r="B8349" s="171">
        <v>29335.495979819661</v>
      </c>
      <c r="C8349">
        <f t="shared" si="131"/>
        <v>12</v>
      </c>
      <c r="D8349"/>
    </row>
    <row r="8350" spans="1:4" ht="16" x14ac:dyDescent="0.2">
      <c r="A8350" s="169">
        <v>43081.916666554564</v>
      </c>
      <c r="B8350" s="172">
        <v>28044.623774668118</v>
      </c>
      <c r="C8350">
        <f t="shared" si="131"/>
        <v>12</v>
      </c>
      <c r="D8350"/>
    </row>
    <row r="8351" spans="1:4" ht="16" x14ac:dyDescent="0.2">
      <c r="A8351" s="168">
        <v>43081.958333221228</v>
      </c>
      <c r="B8351" s="171">
        <v>25839.493160947695</v>
      </c>
      <c r="C8351">
        <f t="shared" si="131"/>
        <v>12</v>
      </c>
      <c r="D8351"/>
    </row>
    <row r="8352" spans="1:4" ht="16" x14ac:dyDescent="0.2">
      <c r="A8352" s="169">
        <v>43081.999999887892</v>
      </c>
      <c r="B8352" s="172">
        <v>23841.202241982006</v>
      </c>
      <c r="C8352">
        <f t="shared" si="131"/>
        <v>12</v>
      </c>
      <c r="D8352"/>
    </row>
    <row r="8353" spans="1:4" ht="16" x14ac:dyDescent="0.2">
      <c r="A8353" s="168">
        <v>43082.041666554556</v>
      </c>
      <c r="B8353" s="171">
        <v>22675.973373688499</v>
      </c>
      <c r="C8353">
        <f t="shared" si="131"/>
        <v>12</v>
      </c>
      <c r="D8353"/>
    </row>
    <row r="8354" spans="1:4" ht="16" x14ac:dyDescent="0.2">
      <c r="A8354" s="169">
        <v>43082.083333221221</v>
      </c>
      <c r="B8354" s="172">
        <v>22009.143584521527</v>
      </c>
      <c r="C8354">
        <f t="shared" si="131"/>
        <v>12</v>
      </c>
      <c r="D8354"/>
    </row>
    <row r="8355" spans="1:4" ht="16" x14ac:dyDescent="0.2">
      <c r="A8355" s="168">
        <v>43082.124999887885</v>
      </c>
      <c r="B8355" s="171">
        <v>21778.94187165748</v>
      </c>
      <c r="C8355">
        <f t="shared" si="131"/>
        <v>12</v>
      </c>
      <c r="D8355"/>
    </row>
    <row r="8356" spans="1:4" ht="16" x14ac:dyDescent="0.2">
      <c r="A8356" s="169">
        <v>43082.166666554549</v>
      </c>
      <c r="B8356" s="172">
        <v>21798.528832533582</v>
      </c>
      <c r="C8356">
        <f t="shared" si="131"/>
        <v>12</v>
      </c>
      <c r="D8356"/>
    </row>
    <row r="8357" spans="1:4" ht="16" x14ac:dyDescent="0.2">
      <c r="A8357" s="168">
        <v>43082.208333221213</v>
      </c>
      <c r="B8357" s="171">
        <v>22231.244772106482</v>
      </c>
      <c r="C8357">
        <f t="shared" si="131"/>
        <v>12</v>
      </c>
      <c r="D8357"/>
    </row>
    <row r="8358" spans="1:4" ht="16" x14ac:dyDescent="0.2">
      <c r="A8358" s="169">
        <v>43082.249999887877</v>
      </c>
      <c r="B8358" s="172">
        <v>23829.655749084162</v>
      </c>
      <c r="C8358">
        <f t="shared" si="131"/>
        <v>12</v>
      </c>
      <c r="D8358"/>
    </row>
    <row r="8359" spans="1:4" ht="16" x14ac:dyDescent="0.2">
      <c r="A8359" s="168">
        <v>43082.291666554542</v>
      </c>
      <c r="B8359" s="171">
        <v>26482.880838792829</v>
      </c>
      <c r="C8359">
        <f t="shared" si="131"/>
        <v>12</v>
      </c>
      <c r="D8359"/>
    </row>
    <row r="8360" spans="1:4" ht="16" x14ac:dyDescent="0.2">
      <c r="A8360" s="169">
        <v>43082.333333221206</v>
      </c>
      <c r="B8360" s="172">
        <v>27587.702081014952</v>
      </c>
      <c r="C8360">
        <f t="shared" si="131"/>
        <v>12</v>
      </c>
      <c r="D8360"/>
    </row>
    <row r="8361" spans="1:4" ht="16" x14ac:dyDescent="0.2">
      <c r="A8361" s="168">
        <v>43082.37499988787</v>
      </c>
      <c r="B8361" s="171">
        <v>27086.948229643222</v>
      </c>
      <c r="C8361">
        <f t="shared" si="131"/>
        <v>12</v>
      </c>
      <c r="D8361"/>
    </row>
    <row r="8362" spans="1:4" ht="16" x14ac:dyDescent="0.2">
      <c r="A8362" s="169">
        <v>43082.416666554534</v>
      </c>
      <c r="B8362" s="172">
        <v>26735.790785215977</v>
      </c>
      <c r="C8362">
        <f t="shared" si="131"/>
        <v>12</v>
      </c>
      <c r="D8362"/>
    </row>
    <row r="8363" spans="1:4" ht="16" x14ac:dyDescent="0.2">
      <c r="A8363" s="168">
        <v>43082.458333221199</v>
      </c>
      <c r="B8363" s="171">
        <v>26431.822642133269</v>
      </c>
      <c r="C8363">
        <f t="shared" si="131"/>
        <v>12</v>
      </c>
      <c r="D8363"/>
    </row>
    <row r="8364" spans="1:4" ht="16" x14ac:dyDescent="0.2">
      <c r="A8364" s="169">
        <v>43082.499999887863</v>
      </c>
      <c r="B8364" s="172">
        <v>26025.680552249592</v>
      </c>
      <c r="C8364">
        <f t="shared" si="131"/>
        <v>12</v>
      </c>
      <c r="D8364"/>
    </row>
    <row r="8365" spans="1:4" ht="16" x14ac:dyDescent="0.2">
      <c r="A8365" s="168">
        <v>43082.541666554527</v>
      </c>
      <c r="B8365" s="171">
        <v>25730.567113811729</v>
      </c>
      <c r="C8365">
        <f t="shared" si="131"/>
        <v>12</v>
      </c>
      <c r="D8365"/>
    </row>
    <row r="8366" spans="1:4" ht="16" x14ac:dyDescent="0.2">
      <c r="A8366" s="169">
        <v>43082.583333221191</v>
      </c>
      <c r="B8366" s="172">
        <v>26086.508011001828</v>
      </c>
      <c r="C8366">
        <f t="shared" si="131"/>
        <v>12</v>
      </c>
      <c r="D8366"/>
    </row>
    <row r="8367" spans="1:4" ht="16" x14ac:dyDescent="0.2">
      <c r="A8367" s="168">
        <v>43082.624999887856</v>
      </c>
      <c r="B8367" s="171">
        <v>26452.083395551541</v>
      </c>
      <c r="C8367">
        <f t="shared" si="131"/>
        <v>12</v>
      </c>
      <c r="D8367"/>
    </row>
    <row r="8368" spans="1:4" ht="16" x14ac:dyDescent="0.2">
      <c r="A8368" s="169">
        <v>43082.66666655452</v>
      </c>
      <c r="B8368" s="172">
        <v>26778.978345245927</v>
      </c>
      <c r="C8368">
        <f t="shared" si="131"/>
        <v>12</v>
      </c>
      <c r="D8368"/>
    </row>
    <row r="8369" spans="1:4" ht="16" x14ac:dyDescent="0.2">
      <c r="A8369" s="168">
        <v>43082.708333221184</v>
      </c>
      <c r="B8369" s="171">
        <v>28124.171023725346</v>
      </c>
      <c r="C8369">
        <f t="shared" si="131"/>
        <v>12</v>
      </c>
      <c r="D8369"/>
    </row>
    <row r="8370" spans="1:4" ht="16" x14ac:dyDescent="0.2">
      <c r="A8370" s="169">
        <v>43082.749999887848</v>
      </c>
      <c r="B8370" s="172">
        <v>30587.433782119842</v>
      </c>
      <c r="C8370">
        <f t="shared" ref="C8370:C8433" si="132">MONTH(A8370)</f>
        <v>12</v>
      </c>
      <c r="D8370"/>
    </row>
    <row r="8371" spans="1:4" ht="16" x14ac:dyDescent="0.2">
      <c r="A8371" s="168">
        <v>43082.791666554513</v>
      </c>
      <c r="B8371" s="171">
        <v>30661.293223736899</v>
      </c>
      <c r="C8371">
        <f t="shared" si="132"/>
        <v>12</v>
      </c>
      <c r="D8371"/>
    </row>
    <row r="8372" spans="1:4" ht="16" x14ac:dyDescent="0.2">
      <c r="A8372" s="169">
        <v>43082.833333221177</v>
      </c>
      <c r="B8372" s="172">
        <v>30117.918362309072</v>
      </c>
      <c r="C8372">
        <f t="shared" si="132"/>
        <v>12</v>
      </c>
      <c r="D8372"/>
    </row>
    <row r="8373" spans="1:4" ht="16" x14ac:dyDescent="0.2">
      <c r="A8373" s="168">
        <v>43082.874999887841</v>
      </c>
      <c r="B8373" s="171">
        <v>29396.174821462009</v>
      </c>
      <c r="C8373">
        <f t="shared" si="132"/>
        <v>12</v>
      </c>
      <c r="D8373"/>
    </row>
    <row r="8374" spans="1:4" ht="16" x14ac:dyDescent="0.2">
      <c r="A8374" s="169">
        <v>43082.916666554505</v>
      </c>
      <c r="B8374" s="172">
        <v>27913.147491060918</v>
      </c>
      <c r="C8374">
        <f t="shared" si="132"/>
        <v>12</v>
      </c>
      <c r="D8374"/>
    </row>
    <row r="8375" spans="1:4" ht="16" x14ac:dyDescent="0.2">
      <c r="A8375" s="168">
        <v>43082.95833322117</v>
      </c>
      <c r="B8375" s="171">
        <v>25832.817318453144</v>
      </c>
      <c r="C8375">
        <f t="shared" si="132"/>
        <v>12</v>
      </c>
      <c r="D8375"/>
    </row>
    <row r="8376" spans="1:4" ht="16" x14ac:dyDescent="0.2">
      <c r="A8376" s="169">
        <v>43082.999999887834</v>
      </c>
      <c r="B8376" s="172">
        <v>24009.659936297288</v>
      </c>
      <c r="C8376">
        <f t="shared" si="132"/>
        <v>12</v>
      </c>
      <c r="D8376"/>
    </row>
    <row r="8377" spans="1:4" ht="16" x14ac:dyDescent="0.2">
      <c r="A8377" s="168">
        <v>43083.041666554498</v>
      </c>
      <c r="B8377" s="171">
        <v>22560.538601644577</v>
      </c>
      <c r="C8377">
        <f t="shared" si="132"/>
        <v>12</v>
      </c>
      <c r="D8377"/>
    </row>
    <row r="8378" spans="1:4" ht="16" x14ac:dyDescent="0.2">
      <c r="A8378" s="169">
        <v>43083.083333221162</v>
      </c>
      <c r="B8378" s="172">
        <v>21857.302319694591</v>
      </c>
      <c r="C8378">
        <f t="shared" si="132"/>
        <v>12</v>
      </c>
      <c r="D8378"/>
    </row>
    <row r="8379" spans="1:4" ht="16" x14ac:dyDescent="0.2">
      <c r="A8379" s="168">
        <v>43083.124999887827</v>
      </c>
      <c r="B8379" s="171">
        <v>21374.297061916648</v>
      </c>
      <c r="C8379">
        <f t="shared" si="132"/>
        <v>12</v>
      </c>
      <c r="D8379"/>
    </row>
    <row r="8380" spans="1:4" ht="16" x14ac:dyDescent="0.2">
      <c r="A8380" s="169">
        <v>43083.166666554491</v>
      </c>
      <c r="B8380" s="172">
        <v>21405.22343910006</v>
      </c>
      <c r="C8380">
        <f t="shared" si="132"/>
        <v>12</v>
      </c>
      <c r="D8380"/>
    </row>
    <row r="8381" spans="1:4" ht="16" x14ac:dyDescent="0.2">
      <c r="A8381" s="168">
        <v>43083.208333221155</v>
      </c>
      <c r="B8381" s="171">
        <v>22061.80610829826</v>
      </c>
      <c r="C8381">
        <f t="shared" si="132"/>
        <v>12</v>
      </c>
      <c r="D8381"/>
    </row>
    <row r="8382" spans="1:4" ht="16" x14ac:dyDescent="0.2">
      <c r="A8382" s="169">
        <v>43083.249999887819</v>
      </c>
      <c r="B8382" s="172">
        <v>23743.009259424631</v>
      </c>
      <c r="C8382">
        <f t="shared" si="132"/>
        <v>12</v>
      </c>
      <c r="D8382"/>
    </row>
    <row r="8383" spans="1:4" ht="16" x14ac:dyDescent="0.2">
      <c r="A8383" s="168">
        <v>43083.291666554484</v>
      </c>
      <c r="B8383" s="171">
        <v>26291.276983873438</v>
      </c>
      <c r="C8383">
        <f t="shared" si="132"/>
        <v>12</v>
      </c>
      <c r="D8383"/>
    </row>
    <row r="8384" spans="1:4" ht="16" x14ac:dyDescent="0.2">
      <c r="A8384" s="169">
        <v>43083.333333221148</v>
      </c>
      <c r="B8384" s="172">
        <v>27375.961220384084</v>
      </c>
      <c r="C8384">
        <f t="shared" si="132"/>
        <v>12</v>
      </c>
      <c r="D8384"/>
    </row>
    <row r="8385" spans="1:4" ht="16" x14ac:dyDescent="0.2">
      <c r="A8385" s="168">
        <v>43083.374999887812</v>
      </c>
      <c r="B8385" s="171">
        <v>26965.369212170277</v>
      </c>
      <c r="C8385">
        <f t="shared" si="132"/>
        <v>12</v>
      </c>
      <c r="D8385"/>
    </row>
    <row r="8386" spans="1:4" ht="16" x14ac:dyDescent="0.2">
      <c r="A8386" s="169">
        <v>43083.416666554476</v>
      </c>
      <c r="B8386" s="172">
        <v>26406.15534346785</v>
      </c>
      <c r="C8386">
        <f t="shared" si="132"/>
        <v>12</v>
      </c>
      <c r="D8386"/>
    </row>
    <row r="8387" spans="1:4" ht="16" x14ac:dyDescent="0.2">
      <c r="A8387" s="168">
        <v>43083.45833322114</v>
      </c>
      <c r="B8387" s="171">
        <v>25948.177697881485</v>
      </c>
      <c r="C8387">
        <f t="shared" si="132"/>
        <v>12</v>
      </c>
      <c r="D8387"/>
    </row>
    <row r="8388" spans="1:4" ht="16" x14ac:dyDescent="0.2">
      <c r="A8388" s="169">
        <v>43083.499999887805</v>
      </c>
      <c r="B8388" s="172">
        <v>25791.437098253238</v>
      </c>
      <c r="C8388">
        <f t="shared" si="132"/>
        <v>12</v>
      </c>
      <c r="D8388"/>
    </row>
    <row r="8389" spans="1:4" ht="16" x14ac:dyDescent="0.2">
      <c r="A8389" s="168">
        <v>43083.541666554469</v>
      </c>
      <c r="B8389" s="171">
        <v>25507.276007077919</v>
      </c>
      <c r="C8389">
        <f t="shared" si="132"/>
        <v>12</v>
      </c>
      <c r="D8389"/>
    </row>
    <row r="8390" spans="1:4" ht="16" x14ac:dyDescent="0.2">
      <c r="A8390" s="169">
        <v>43083.583333221133</v>
      </c>
      <c r="B8390" s="172">
        <v>25492.73329631313</v>
      </c>
      <c r="C8390">
        <f t="shared" si="132"/>
        <v>12</v>
      </c>
      <c r="D8390"/>
    </row>
    <row r="8391" spans="1:4" ht="16" x14ac:dyDescent="0.2">
      <c r="A8391" s="168">
        <v>43083.624999887797</v>
      </c>
      <c r="B8391" s="171">
        <v>25698.739950815208</v>
      </c>
      <c r="C8391">
        <f t="shared" si="132"/>
        <v>12</v>
      </c>
      <c r="D8391"/>
    </row>
    <row r="8392" spans="1:4" ht="16" x14ac:dyDescent="0.2">
      <c r="A8392" s="169">
        <v>43083.666666554462</v>
      </c>
      <c r="B8392" s="172">
        <v>26572.941049110774</v>
      </c>
      <c r="C8392">
        <f t="shared" si="132"/>
        <v>12</v>
      </c>
      <c r="D8392"/>
    </row>
    <row r="8393" spans="1:4" ht="16" x14ac:dyDescent="0.2">
      <c r="A8393" s="168">
        <v>43083.708333221126</v>
      </c>
      <c r="B8393" s="171">
        <v>27933.432428126187</v>
      </c>
      <c r="C8393">
        <f t="shared" si="132"/>
        <v>12</v>
      </c>
      <c r="D8393"/>
    </row>
    <row r="8394" spans="1:4" ht="16" x14ac:dyDescent="0.2">
      <c r="A8394" s="169">
        <v>43083.74999988779</v>
      </c>
      <c r="B8394" s="172">
        <v>30189.342424057406</v>
      </c>
      <c r="C8394">
        <f t="shared" si="132"/>
        <v>12</v>
      </c>
      <c r="D8394"/>
    </row>
    <row r="8395" spans="1:4" ht="16" x14ac:dyDescent="0.2">
      <c r="A8395" s="168">
        <v>43083.791666554454</v>
      </c>
      <c r="B8395" s="171">
        <v>30353.531854368077</v>
      </c>
      <c r="C8395">
        <f t="shared" si="132"/>
        <v>12</v>
      </c>
      <c r="D8395"/>
    </row>
    <row r="8396" spans="1:4" ht="16" x14ac:dyDescent="0.2">
      <c r="A8396" s="169">
        <v>43083.833333221119</v>
      </c>
      <c r="B8396" s="172">
        <v>29951.899900916716</v>
      </c>
      <c r="C8396">
        <f t="shared" si="132"/>
        <v>12</v>
      </c>
      <c r="D8396"/>
    </row>
    <row r="8397" spans="1:4" ht="16" x14ac:dyDescent="0.2">
      <c r="A8397" s="168">
        <v>43083.874999887783</v>
      </c>
      <c r="B8397" s="171">
        <v>29225.295286505927</v>
      </c>
      <c r="C8397">
        <f t="shared" si="132"/>
        <v>12</v>
      </c>
      <c r="D8397"/>
    </row>
    <row r="8398" spans="1:4" ht="16" x14ac:dyDescent="0.2">
      <c r="A8398" s="169">
        <v>43083.916666554447</v>
      </c>
      <c r="B8398" s="172">
        <v>27918.296941418947</v>
      </c>
      <c r="C8398">
        <f t="shared" si="132"/>
        <v>12</v>
      </c>
      <c r="D8398"/>
    </row>
    <row r="8399" spans="1:4" ht="16" x14ac:dyDescent="0.2">
      <c r="A8399" s="168">
        <v>43083.958333221111</v>
      </c>
      <c r="B8399" s="171">
        <v>25880.820406689778</v>
      </c>
      <c r="C8399">
        <f t="shared" si="132"/>
        <v>12</v>
      </c>
      <c r="D8399"/>
    </row>
    <row r="8400" spans="1:4" ht="16" x14ac:dyDescent="0.2">
      <c r="A8400" s="169">
        <v>43083.999999887776</v>
      </c>
      <c r="B8400" s="172">
        <v>23871.825915168964</v>
      </c>
      <c r="C8400">
        <f t="shared" si="132"/>
        <v>12</v>
      </c>
      <c r="D8400"/>
    </row>
    <row r="8401" spans="1:4" ht="16" x14ac:dyDescent="0.2">
      <c r="A8401" s="168">
        <v>43084.04166655444</v>
      </c>
      <c r="B8401" s="171">
        <v>22756.487120750407</v>
      </c>
      <c r="C8401">
        <f t="shared" si="132"/>
        <v>12</v>
      </c>
      <c r="D8401"/>
    </row>
    <row r="8402" spans="1:4" ht="16" x14ac:dyDescent="0.2">
      <c r="A8402" s="169">
        <v>43084.083333221104</v>
      </c>
      <c r="B8402" s="172">
        <v>22014.257942689557</v>
      </c>
      <c r="C8402">
        <f t="shared" si="132"/>
        <v>12</v>
      </c>
      <c r="D8402"/>
    </row>
    <row r="8403" spans="1:4" ht="16" x14ac:dyDescent="0.2">
      <c r="A8403" s="168">
        <v>43084.124999887768</v>
      </c>
      <c r="B8403" s="171">
        <v>21547.943647740318</v>
      </c>
      <c r="C8403">
        <f t="shared" si="132"/>
        <v>12</v>
      </c>
      <c r="D8403"/>
    </row>
    <row r="8404" spans="1:4" ht="16" x14ac:dyDescent="0.2">
      <c r="A8404" s="169">
        <v>43084.166666554433</v>
      </c>
      <c r="B8404" s="172">
        <v>21503.181247033932</v>
      </c>
      <c r="C8404">
        <f t="shared" si="132"/>
        <v>12</v>
      </c>
      <c r="D8404"/>
    </row>
    <row r="8405" spans="1:4" ht="16" x14ac:dyDescent="0.2">
      <c r="A8405" s="168">
        <v>43084.208333221097</v>
      </c>
      <c r="B8405" s="171">
        <v>22072.210306257282</v>
      </c>
      <c r="C8405">
        <f t="shared" si="132"/>
        <v>12</v>
      </c>
      <c r="D8405"/>
    </row>
    <row r="8406" spans="1:4" ht="16" x14ac:dyDescent="0.2">
      <c r="A8406" s="169">
        <v>43084.249999887761</v>
      </c>
      <c r="B8406" s="172">
        <v>23480.295216983828</v>
      </c>
      <c r="C8406">
        <f t="shared" si="132"/>
        <v>12</v>
      </c>
      <c r="D8406"/>
    </row>
    <row r="8407" spans="1:4" ht="16" x14ac:dyDescent="0.2">
      <c r="A8407" s="168">
        <v>43084.291666554425</v>
      </c>
      <c r="B8407" s="171">
        <v>25988.482843942031</v>
      </c>
      <c r="C8407">
        <f t="shared" si="132"/>
        <v>12</v>
      </c>
      <c r="D8407"/>
    </row>
    <row r="8408" spans="1:4" ht="16" x14ac:dyDescent="0.2">
      <c r="A8408" s="169">
        <v>43084.33333322109</v>
      </c>
      <c r="B8408" s="172">
        <v>27029.487445231578</v>
      </c>
      <c r="C8408">
        <f t="shared" si="132"/>
        <v>12</v>
      </c>
      <c r="D8408"/>
    </row>
    <row r="8409" spans="1:4" ht="16" x14ac:dyDescent="0.2">
      <c r="A8409" s="168">
        <v>43084.374999887754</v>
      </c>
      <c r="B8409" s="171">
        <v>26904.685573834511</v>
      </c>
      <c r="C8409">
        <f t="shared" si="132"/>
        <v>12</v>
      </c>
      <c r="D8409"/>
    </row>
    <row r="8410" spans="1:4" ht="16" x14ac:dyDescent="0.2">
      <c r="A8410" s="169">
        <v>43084.416666554418</v>
      </c>
      <c r="B8410" s="172">
        <v>26540.642605501413</v>
      </c>
      <c r="C8410">
        <f t="shared" si="132"/>
        <v>12</v>
      </c>
      <c r="D8410"/>
    </row>
    <row r="8411" spans="1:4" ht="16" x14ac:dyDescent="0.2">
      <c r="A8411" s="168">
        <v>43084.458333221082</v>
      </c>
      <c r="B8411" s="171">
        <v>26513.17511550491</v>
      </c>
      <c r="C8411">
        <f t="shared" si="132"/>
        <v>12</v>
      </c>
      <c r="D8411"/>
    </row>
    <row r="8412" spans="1:4" ht="16" x14ac:dyDescent="0.2">
      <c r="A8412" s="169">
        <v>43084.499999887747</v>
      </c>
      <c r="B8412" s="172">
        <v>26446.135340677705</v>
      </c>
      <c r="C8412">
        <f t="shared" si="132"/>
        <v>12</v>
      </c>
      <c r="D8412"/>
    </row>
    <row r="8413" spans="1:4" ht="16" x14ac:dyDescent="0.2">
      <c r="A8413" s="168">
        <v>43084.541666554411</v>
      </c>
      <c r="B8413" s="171">
        <v>26151.506075064011</v>
      </c>
      <c r="C8413">
        <f t="shared" si="132"/>
        <v>12</v>
      </c>
      <c r="D8413"/>
    </row>
    <row r="8414" spans="1:4" ht="16" x14ac:dyDescent="0.2">
      <c r="A8414" s="169">
        <v>43084.583333221075</v>
      </c>
      <c r="B8414" s="172">
        <v>26482.807933632375</v>
      </c>
      <c r="C8414">
        <f t="shared" si="132"/>
        <v>12</v>
      </c>
      <c r="D8414"/>
    </row>
    <row r="8415" spans="1:4" ht="16" x14ac:dyDescent="0.2">
      <c r="A8415" s="168">
        <v>43084.624999887739</v>
      </c>
      <c r="B8415" s="171">
        <v>26532.50043254286</v>
      </c>
      <c r="C8415">
        <f t="shared" si="132"/>
        <v>12</v>
      </c>
      <c r="D8415"/>
    </row>
    <row r="8416" spans="1:4" ht="16" x14ac:dyDescent="0.2">
      <c r="A8416" s="169">
        <v>43084.666666554403</v>
      </c>
      <c r="B8416" s="172">
        <v>26540.411430031327</v>
      </c>
      <c r="C8416">
        <f t="shared" si="132"/>
        <v>12</v>
      </c>
      <c r="D8416"/>
    </row>
    <row r="8417" spans="1:4" ht="16" x14ac:dyDescent="0.2">
      <c r="A8417" s="168">
        <v>43084.708333221068</v>
      </c>
      <c r="B8417" s="171">
        <v>27849.99751273117</v>
      </c>
      <c r="C8417">
        <f t="shared" si="132"/>
        <v>12</v>
      </c>
      <c r="D8417"/>
    </row>
    <row r="8418" spans="1:4" ht="16" x14ac:dyDescent="0.2">
      <c r="A8418" s="169">
        <v>43084.749999887732</v>
      </c>
      <c r="B8418" s="172">
        <v>29874.013946608753</v>
      </c>
      <c r="C8418">
        <f t="shared" si="132"/>
        <v>12</v>
      </c>
      <c r="D8418"/>
    </row>
    <row r="8419" spans="1:4" ht="16" x14ac:dyDescent="0.2">
      <c r="A8419" s="168">
        <v>43084.791666554396</v>
      </c>
      <c r="B8419" s="171">
        <v>29506.308730486773</v>
      </c>
      <c r="C8419">
        <f t="shared" si="132"/>
        <v>12</v>
      </c>
      <c r="D8419"/>
    </row>
    <row r="8420" spans="1:4" ht="16" x14ac:dyDescent="0.2">
      <c r="A8420" s="169">
        <v>43084.83333322106</v>
      </c>
      <c r="B8420" s="172">
        <v>28898.24356239957</v>
      </c>
      <c r="C8420">
        <f t="shared" si="132"/>
        <v>12</v>
      </c>
      <c r="D8420"/>
    </row>
    <row r="8421" spans="1:4" ht="16" x14ac:dyDescent="0.2">
      <c r="A8421" s="168">
        <v>43084.874999887725</v>
      </c>
      <c r="B8421" s="171">
        <v>28147.108412001595</v>
      </c>
      <c r="C8421">
        <f t="shared" si="132"/>
        <v>12</v>
      </c>
      <c r="D8421"/>
    </row>
    <row r="8422" spans="1:4" ht="16" x14ac:dyDescent="0.2">
      <c r="A8422" s="169">
        <v>43084.916666554389</v>
      </c>
      <c r="B8422" s="172">
        <v>27099.13311548045</v>
      </c>
      <c r="C8422">
        <f t="shared" si="132"/>
        <v>12</v>
      </c>
      <c r="D8422"/>
    </row>
    <row r="8423" spans="1:4" ht="16" x14ac:dyDescent="0.2">
      <c r="A8423" s="168">
        <v>43084.958333221053</v>
      </c>
      <c r="B8423" s="171">
        <v>25601.741639367203</v>
      </c>
      <c r="C8423">
        <f t="shared" si="132"/>
        <v>12</v>
      </c>
      <c r="D8423"/>
    </row>
    <row r="8424" spans="1:4" ht="16" x14ac:dyDescent="0.2">
      <c r="A8424" s="169">
        <v>43084.999999887717</v>
      </c>
      <c r="B8424" s="172">
        <v>23666.501477899114</v>
      </c>
      <c r="C8424">
        <f t="shared" si="132"/>
        <v>12</v>
      </c>
      <c r="D8424"/>
    </row>
    <row r="8425" spans="1:4" ht="16" x14ac:dyDescent="0.2">
      <c r="A8425" s="168">
        <v>43085.041666554382</v>
      </c>
      <c r="B8425" s="171">
        <v>22137.705513145131</v>
      </c>
      <c r="C8425">
        <f t="shared" si="132"/>
        <v>12</v>
      </c>
      <c r="D8425"/>
    </row>
    <row r="8426" spans="1:4" ht="16" x14ac:dyDescent="0.2">
      <c r="A8426" s="169">
        <v>43085.083333221046</v>
      </c>
      <c r="B8426" s="172">
        <v>21082.340642800536</v>
      </c>
      <c r="C8426">
        <f t="shared" si="132"/>
        <v>12</v>
      </c>
      <c r="D8426"/>
    </row>
    <row r="8427" spans="1:4" ht="16" x14ac:dyDescent="0.2">
      <c r="A8427" s="168">
        <v>43085.12499988771</v>
      </c>
      <c r="B8427" s="171">
        <v>20898.941175194828</v>
      </c>
      <c r="C8427">
        <f t="shared" si="132"/>
        <v>12</v>
      </c>
      <c r="D8427"/>
    </row>
    <row r="8428" spans="1:4" ht="16" x14ac:dyDescent="0.2">
      <c r="A8428" s="169">
        <v>43085.166666554374</v>
      </c>
      <c r="B8428" s="172">
        <v>20807.359720952347</v>
      </c>
      <c r="C8428">
        <f t="shared" si="132"/>
        <v>12</v>
      </c>
      <c r="D8428"/>
    </row>
    <row r="8429" spans="1:4" ht="16" x14ac:dyDescent="0.2">
      <c r="A8429" s="168">
        <v>43085.208333221039</v>
      </c>
      <c r="B8429" s="171">
        <v>20784.175028922691</v>
      </c>
      <c r="C8429">
        <f t="shared" si="132"/>
        <v>12</v>
      </c>
      <c r="D8429"/>
    </row>
    <row r="8430" spans="1:4" ht="16" x14ac:dyDescent="0.2">
      <c r="A8430" s="169">
        <v>43085.249999887703</v>
      </c>
      <c r="B8430" s="172">
        <v>21553.482661748047</v>
      </c>
      <c r="C8430">
        <f t="shared" si="132"/>
        <v>12</v>
      </c>
      <c r="D8430"/>
    </row>
    <row r="8431" spans="1:4" ht="16" x14ac:dyDescent="0.2">
      <c r="A8431" s="168">
        <v>43085.291666554367</v>
      </c>
      <c r="B8431" s="171">
        <v>22780.489703414099</v>
      </c>
      <c r="C8431">
        <f t="shared" si="132"/>
        <v>12</v>
      </c>
      <c r="D8431"/>
    </row>
    <row r="8432" spans="1:4" ht="16" x14ac:dyDescent="0.2">
      <c r="A8432" s="169">
        <v>43085.333333221031</v>
      </c>
      <c r="B8432" s="172">
        <v>23536.692358210403</v>
      </c>
      <c r="C8432">
        <f t="shared" si="132"/>
        <v>12</v>
      </c>
      <c r="D8432"/>
    </row>
    <row r="8433" spans="1:4" ht="16" x14ac:dyDescent="0.2">
      <c r="A8433" s="168">
        <v>43085.374999887696</v>
      </c>
      <c r="B8433" s="171">
        <v>24045.149642797867</v>
      </c>
      <c r="C8433">
        <f t="shared" si="132"/>
        <v>12</v>
      </c>
      <c r="D8433"/>
    </row>
    <row r="8434" spans="1:4" ht="16" x14ac:dyDescent="0.2">
      <c r="A8434" s="169">
        <v>43085.41666655436</v>
      </c>
      <c r="B8434" s="172">
        <v>23925.590956936736</v>
      </c>
      <c r="C8434">
        <f t="shared" ref="C8434:C8497" si="133">MONTH(A8434)</f>
        <v>12</v>
      </c>
      <c r="D8434"/>
    </row>
    <row r="8435" spans="1:4" ht="16" x14ac:dyDescent="0.2">
      <c r="A8435" s="168">
        <v>43085.458333221024</v>
      </c>
      <c r="B8435" s="171">
        <v>23677.241593641331</v>
      </c>
      <c r="C8435">
        <f t="shared" si="133"/>
        <v>12</v>
      </c>
      <c r="D8435"/>
    </row>
    <row r="8436" spans="1:4" ht="16" x14ac:dyDescent="0.2">
      <c r="A8436" s="169">
        <v>43085.499999887688</v>
      </c>
      <c r="B8436" s="172">
        <v>22958.999825709587</v>
      </c>
      <c r="C8436">
        <f t="shared" si="133"/>
        <v>12</v>
      </c>
      <c r="D8436"/>
    </row>
    <row r="8437" spans="1:4" ht="16" x14ac:dyDescent="0.2">
      <c r="A8437" s="168">
        <v>43085.541666554353</v>
      </c>
      <c r="B8437" s="171">
        <v>22459.385866173234</v>
      </c>
      <c r="C8437">
        <f t="shared" si="133"/>
        <v>12</v>
      </c>
      <c r="D8437"/>
    </row>
    <row r="8438" spans="1:4" ht="16" x14ac:dyDescent="0.2">
      <c r="A8438" s="169">
        <v>43085.583333221017</v>
      </c>
      <c r="B8438" s="172">
        <v>22418.293447756048</v>
      </c>
      <c r="C8438">
        <f t="shared" si="133"/>
        <v>12</v>
      </c>
      <c r="D8438"/>
    </row>
    <row r="8439" spans="1:4" ht="16" x14ac:dyDescent="0.2">
      <c r="A8439" s="168">
        <v>43085.624999887681</v>
      </c>
      <c r="B8439" s="171">
        <v>22846.329918690448</v>
      </c>
      <c r="C8439">
        <f t="shared" si="133"/>
        <v>12</v>
      </c>
      <c r="D8439"/>
    </row>
    <row r="8440" spans="1:4" ht="16" x14ac:dyDescent="0.2">
      <c r="A8440" s="169">
        <v>43085.666666554345</v>
      </c>
      <c r="B8440" s="172">
        <v>23383.960837211569</v>
      </c>
      <c r="C8440">
        <f t="shared" si="133"/>
        <v>12</v>
      </c>
      <c r="D8440"/>
    </row>
    <row r="8441" spans="1:4" ht="16" x14ac:dyDescent="0.2">
      <c r="A8441" s="168">
        <v>43085.70833322101</v>
      </c>
      <c r="B8441" s="171">
        <v>25044.259278824378</v>
      </c>
      <c r="C8441">
        <f t="shared" si="133"/>
        <v>12</v>
      </c>
      <c r="D8441"/>
    </row>
    <row r="8442" spans="1:4" ht="16" x14ac:dyDescent="0.2">
      <c r="A8442" s="169">
        <v>43085.749999887674</v>
      </c>
      <c r="B8442" s="172">
        <v>27672.92640536718</v>
      </c>
      <c r="C8442">
        <f t="shared" si="133"/>
        <v>12</v>
      </c>
      <c r="D8442"/>
    </row>
    <row r="8443" spans="1:4" ht="16" x14ac:dyDescent="0.2">
      <c r="A8443" s="168">
        <v>43085.791666554338</v>
      </c>
      <c r="B8443" s="171">
        <v>27815.946012101347</v>
      </c>
      <c r="C8443">
        <f t="shared" si="133"/>
        <v>12</v>
      </c>
      <c r="D8443"/>
    </row>
    <row r="8444" spans="1:4" ht="16" x14ac:dyDescent="0.2">
      <c r="A8444" s="169">
        <v>43085.833333221002</v>
      </c>
      <c r="B8444" s="172">
        <v>27377.633605669216</v>
      </c>
      <c r="C8444">
        <f t="shared" si="133"/>
        <v>12</v>
      </c>
      <c r="D8444"/>
    </row>
    <row r="8445" spans="1:4" ht="16" x14ac:dyDescent="0.2">
      <c r="A8445" s="168">
        <v>43085.874999887666</v>
      </c>
      <c r="B8445" s="171">
        <v>26811.685490340857</v>
      </c>
      <c r="C8445">
        <f t="shared" si="133"/>
        <v>12</v>
      </c>
      <c r="D8445"/>
    </row>
    <row r="8446" spans="1:4" ht="16" x14ac:dyDescent="0.2">
      <c r="A8446" s="169">
        <v>43085.916666554331</v>
      </c>
      <c r="B8446" s="172">
        <v>25978.427102663987</v>
      </c>
      <c r="C8446">
        <f t="shared" si="133"/>
        <v>12</v>
      </c>
      <c r="D8446"/>
    </row>
    <row r="8447" spans="1:4" ht="16" x14ac:dyDescent="0.2">
      <c r="A8447" s="168">
        <v>43085.958333220995</v>
      </c>
      <c r="B8447" s="171">
        <v>24536.393725811624</v>
      </c>
      <c r="C8447">
        <f t="shared" si="133"/>
        <v>12</v>
      </c>
      <c r="D8447"/>
    </row>
    <row r="8448" spans="1:4" ht="16" x14ac:dyDescent="0.2">
      <c r="A8448" s="169">
        <v>43085.999999887659</v>
      </c>
      <c r="B8448" s="172">
        <v>22906.225744329466</v>
      </c>
      <c r="C8448">
        <f t="shared" si="133"/>
        <v>12</v>
      </c>
      <c r="D8448"/>
    </row>
    <row r="8449" spans="1:4" ht="16" x14ac:dyDescent="0.2">
      <c r="A8449" s="168">
        <v>43086.041666554323</v>
      </c>
      <c r="B8449" s="171">
        <v>21688.776775460607</v>
      </c>
      <c r="C8449">
        <f t="shared" si="133"/>
        <v>12</v>
      </c>
      <c r="D8449"/>
    </row>
    <row r="8450" spans="1:4" ht="16" x14ac:dyDescent="0.2">
      <c r="A8450" s="169">
        <v>43086.083333220988</v>
      </c>
      <c r="B8450" s="172">
        <v>21139.3941684887</v>
      </c>
      <c r="C8450">
        <f t="shared" si="133"/>
        <v>12</v>
      </c>
      <c r="D8450"/>
    </row>
    <row r="8451" spans="1:4" ht="16" x14ac:dyDescent="0.2">
      <c r="A8451" s="168">
        <v>43086.124999887652</v>
      </c>
      <c r="B8451" s="171">
        <v>20544.197321125634</v>
      </c>
      <c r="C8451">
        <f t="shared" si="133"/>
        <v>12</v>
      </c>
      <c r="D8451"/>
    </row>
    <row r="8452" spans="1:4" ht="16" x14ac:dyDescent="0.2">
      <c r="A8452" s="169">
        <v>43086.166666554316</v>
      </c>
      <c r="B8452" s="172">
        <v>20291.654516667772</v>
      </c>
      <c r="C8452">
        <f t="shared" si="133"/>
        <v>12</v>
      </c>
      <c r="D8452"/>
    </row>
    <row r="8453" spans="1:4" ht="16" x14ac:dyDescent="0.2">
      <c r="A8453" s="168">
        <v>43086.20833322098</v>
      </c>
      <c r="B8453" s="171">
        <v>20345.229541839442</v>
      </c>
      <c r="C8453">
        <f t="shared" si="133"/>
        <v>12</v>
      </c>
      <c r="D8453"/>
    </row>
    <row r="8454" spans="1:4" ht="16" x14ac:dyDescent="0.2">
      <c r="A8454" s="169">
        <v>43086.249999887645</v>
      </c>
      <c r="B8454" s="172">
        <v>20848.482382345886</v>
      </c>
      <c r="C8454">
        <f t="shared" si="133"/>
        <v>12</v>
      </c>
      <c r="D8454"/>
    </row>
    <row r="8455" spans="1:4" ht="16" x14ac:dyDescent="0.2">
      <c r="A8455" s="168">
        <v>43086.291666554309</v>
      </c>
      <c r="B8455" s="171">
        <v>21673.131564504067</v>
      </c>
      <c r="C8455">
        <f t="shared" si="133"/>
        <v>12</v>
      </c>
      <c r="D8455"/>
    </row>
    <row r="8456" spans="1:4" ht="16" x14ac:dyDescent="0.2">
      <c r="A8456" s="169">
        <v>43086.333333220973</v>
      </c>
      <c r="B8456" s="172">
        <v>21972.62021345185</v>
      </c>
      <c r="C8456">
        <f t="shared" si="133"/>
        <v>12</v>
      </c>
      <c r="D8456"/>
    </row>
    <row r="8457" spans="1:4" ht="16" x14ac:dyDescent="0.2">
      <c r="A8457" s="168">
        <v>43086.374999887637</v>
      </c>
      <c r="B8457" s="171">
        <v>22152.75914104643</v>
      </c>
      <c r="C8457">
        <f t="shared" si="133"/>
        <v>12</v>
      </c>
      <c r="D8457"/>
    </row>
    <row r="8458" spans="1:4" ht="16" x14ac:dyDescent="0.2">
      <c r="A8458" s="169">
        <v>43086.416666554302</v>
      </c>
      <c r="B8458" s="172">
        <v>22341.051782646926</v>
      </c>
      <c r="C8458">
        <f t="shared" si="133"/>
        <v>12</v>
      </c>
      <c r="D8458"/>
    </row>
    <row r="8459" spans="1:4" ht="16" x14ac:dyDescent="0.2">
      <c r="A8459" s="168">
        <v>43086.458333220966</v>
      </c>
      <c r="B8459" s="171">
        <v>22046.085375821855</v>
      </c>
      <c r="C8459">
        <f t="shared" si="133"/>
        <v>12</v>
      </c>
      <c r="D8459"/>
    </row>
    <row r="8460" spans="1:4" ht="16" x14ac:dyDescent="0.2">
      <c r="A8460" s="169">
        <v>43086.49999988763</v>
      </c>
      <c r="B8460" s="172">
        <v>21914.037411015572</v>
      </c>
      <c r="C8460">
        <f t="shared" si="133"/>
        <v>12</v>
      </c>
      <c r="D8460"/>
    </row>
    <row r="8461" spans="1:4" ht="16" x14ac:dyDescent="0.2">
      <c r="A8461" s="168">
        <v>43086.541666554294</v>
      </c>
      <c r="B8461" s="171">
        <v>22049.158514261791</v>
      </c>
      <c r="C8461">
        <f t="shared" si="133"/>
        <v>12</v>
      </c>
      <c r="D8461"/>
    </row>
    <row r="8462" spans="1:4" ht="16" x14ac:dyDescent="0.2">
      <c r="A8462" s="169">
        <v>43086.583333220959</v>
      </c>
      <c r="B8462" s="172">
        <v>21905.488525162156</v>
      </c>
      <c r="C8462">
        <f t="shared" si="133"/>
        <v>12</v>
      </c>
      <c r="D8462"/>
    </row>
    <row r="8463" spans="1:4" ht="16" x14ac:dyDescent="0.2">
      <c r="A8463" s="168">
        <v>43086.624999887623</v>
      </c>
      <c r="B8463" s="171">
        <v>22165.42557946442</v>
      </c>
      <c r="C8463">
        <f t="shared" si="133"/>
        <v>12</v>
      </c>
      <c r="D8463"/>
    </row>
    <row r="8464" spans="1:4" ht="16" x14ac:dyDescent="0.2">
      <c r="A8464" s="169">
        <v>43086.666666554287</v>
      </c>
      <c r="B8464" s="172">
        <v>22629.379518916947</v>
      </c>
      <c r="C8464">
        <f t="shared" si="133"/>
        <v>12</v>
      </c>
      <c r="D8464"/>
    </row>
    <row r="8465" spans="1:4" ht="16" x14ac:dyDescent="0.2">
      <c r="A8465" s="168">
        <v>43086.708333220951</v>
      </c>
      <c r="B8465" s="171">
        <v>24534.937927649476</v>
      </c>
      <c r="C8465">
        <f t="shared" si="133"/>
        <v>12</v>
      </c>
      <c r="D8465"/>
    </row>
    <row r="8466" spans="1:4" ht="16" x14ac:dyDescent="0.2">
      <c r="A8466" s="169">
        <v>43086.749999887616</v>
      </c>
      <c r="B8466" s="172">
        <v>27522.38426153241</v>
      </c>
      <c r="C8466">
        <f t="shared" si="133"/>
        <v>12</v>
      </c>
      <c r="D8466"/>
    </row>
    <row r="8467" spans="1:4" ht="16" x14ac:dyDescent="0.2">
      <c r="A8467" s="168">
        <v>43086.79166655428</v>
      </c>
      <c r="B8467" s="171">
        <v>27892.817149358285</v>
      </c>
      <c r="C8467">
        <f t="shared" si="133"/>
        <v>12</v>
      </c>
      <c r="D8467"/>
    </row>
    <row r="8468" spans="1:4" ht="16" x14ac:dyDescent="0.2">
      <c r="A8468" s="169">
        <v>43086.833333220944</v>
      </c>
      <c r="B8468" s="172">
        <v>27709.036246474476</v>
      </c>
      <c r="C8468">
        <f t="shared" si="133"/>
        <v>12</v>
      </c>
      <c r="D8468"/>
    </row>
    <row r="8469" spans="1:4" ht="16" x14ac:dyDescent="0.2">
      <c r="A8469" s="168">
        <v>43086.874999887608</v>
      </c>
      <c r="B8469" s="171">
        <v>27203.432853426901</v>
      </c>
      <c r="C8469">
        <f t="shared" si="133"/>
        <v>12</v>
      </c>
      <c r="D8469"/>
    </row>
    <row r="8470" spans="1:4" ht="16" x14ac:dyDescent="0.2">
      <c r="A8470" s="169">
        <v>43086.916666554273</v>
      </c>
      <c r="B8470" s="172">
        <v>26206.890941376463</v>
      </c>
      <c r="C8470">
        <f t="shared" si="133"/>
        <v>12</v>
      </c>
      <c r="D8470"/>
    </row>
    <row r="8471" spans="1:4" ht="16" x14ac:dyDescent="0.2">
      <c r="A8471" s="168">
        <v>43086.958333220937</v>
      </c>
      <c r="B8471" s="171">
        <v>24432.335212583119</v>
      </c>
      <c r="C8471">
        <f t="shared" si="133"/>
        <v>12</v>
      </c>
      <c r="D8471"/>
    </row>
    <row r="8472" spans="1:4" ht="16" x14ac:dyDescent="0.2">
      <c r="A8472" s="169">
        <v>43086.999999887601</v>
      </c>
      <c r="B8472" s="172">
        <v>22684.720103706328</v>
      </c>
      <c r="C8472">
        <f t="shared" si="133"/>
        <v>12</v>
      </c>
      <c r="D8472"/>
    </row>
    <row r="8473" spans="1:4" ht="16" x14ac:dyDescent="0.2">
      <c r="A8473" s="168">
        <v>43087.041666554265</v>
      </c>
      <c r="B8473" s="171">
        <v>21780.802163712218</v>
      </c>
      <c r="C8473">
        <f t="shared" si="133"/>
        <v>12</v>
      </c>
      <c r="D8473"/>
    </row>
    <row r="8474" spans="1:4" ht="16" x14ac:dyDescent="0.2">
      <c r="A8474" s="169">
        <v>43087.083333220929</v>
      </c>
      <c r="B8474" s="172">
        <v>21025.216692389207</v>
      </c>
      <c r="C8474">
        <f t="shared" si="133"/>
        <v>12</v>
      </c>
      <c r="D8474"/>
    </row>
    <row r="8475" spans="1:4" ht="16" x14ac:dyDescent="0.2">
      <c r="A8475" s="168">
        <v>43087.124999887594</v>
      </c>
      <c r="B8475" s="171">
        <v>20853.53925904716</v>
      </c>
      <c r="C8475">
        <f t="shared" si="133"/>
        <v>12</v>
      </c>
      <c r="D8475"/>
    </row>
    <row r="8476" spans="1:4" ht="16" x14ac:dyDescent="0.2">
      <c r="A8476" s="169">
        <v>43087.166666554258</v>
      </c>
      <c r="B8476" s="172">
        <v>20927.468216726407</v>
      </c>
      <c r="C8476">
        <f t="shared" si="133"/>
        <v>12</v>
      </c>
      <c r="D8476"/>
    </row>
    <row r="8477" spans="1:4" ht="16" x14ac:dyDescent="0.2">
      <c r="A8477" s="168">
        <v>43087.208333220922</v>
      </c>
      <c r="B8477" s="171">
        <v>21698.455837756104</v>
      </c>
      <c r="C8477">
        <f t="shared" si="133"/>
        <v>12</v>
      </c>
      <c r="D8477"/>
    </row>
    <row r="8478" spans="1:4" ht="16" x14ac:dyDescent="0.2">
      <c r="A8478" s="169">
        <v>43087.249999887586</v>
      </c>
      <c r="B8478" s="172">
        <v>23249.867885862805</v>
      </c>
      <c r="C8478">
        <f t="shared" si="133"/>
        <v>12</v>
      </c>
      <c r="D8478"/>
    </row>
    <row r="8479" spans="1:4" ht="16" x14ac:dyDescent="0.2">
      <c r="A8479" s="168">
        <v>43087.291666554251</v>
      </c>
      <c r="B8479" s="171">
        <v>25687.474152408591</v>
      </c>
      <c r="C8479">
        <f t="shared" si="133"/>
        <v>12</v>
      </c>
      <c r="D8479"/>
    </row>
    <row r="8480" spans="1:4" ht="16" x14ac:dyDescent="0.2">
      <c r="A8480" s="169">
        <v>43087.333333220915</v>
      </c>
      <c r="B8480" s="172">
        <v>26989.8490397112</v>
      </c>
      <c r="C8480">
        <f t="shared" si="133"/>
        <v>12</v>
      </c>
      <c r="D8480"/>
    </row>
    <row r="8481" spans="1:4" ht="16" x14ac:dyDescent="0.2">
      <c r="A8481" s="168">
        <v>43087.374999887579</v>
      </c>
      <c r="B8481" s="171">
        <v>26905.640355159525</v>
      </c>
      <c r="C8481">
        <f t="shared" si="133"/>
        <v>12</v>
      </c>
      <c r="D8481"/>
    </row>
    <row r="8482" spans="1:4" ht="16" x14ac:dyDescent="0.2">
      <c r="A8482" s="169">
        <v>43087.416666554243</v>
      </c>
      <c r="B8482" s="172">
        <v>26455.363834518681</v>
      </c>
      <c r="C8482">
        <f t="shared" si="133"/>
        <v>12</v>
      </c>
      <c r="D8482"/>
    </row>
    <row r="8483" spans="1:4" ht="16" x14ac:dyDescent="0.2">
      <c r="A8483" s="168">
        <v>43087.458333220908</v>
      </c>
      <c r="B8483" s="171">
        <v>26033.738042312605</v>
      </c>
      <c r="C8483">
        <f t="shared" si="133"/>
        <v>12</v>
      </c>
      <c r="D8483"/>
    </row>
    <row r="8484" spans="1:4" ht="16" x14ac:dyDescent="0.2">
      <c r="A8484" s="169">
        <v>43087.499999887572</v>
      </c>
      <c r="B8484" s="172">
        <v>25664.519017853967</v>
      </c>
      <c r="C8484">
        <f t="shared" si="133"/>
        <v>12</v>
      </c>
      <c r="D8484"/>
    </row>
    <row r="8485" spans="1:4" ht="16" x14ac:dyDescent="0.2">
      <c r="A8485" s="168">
        <v>43087.541666554236</v>
      </c>
      <c r="B8485" s="171">
        <v>25380.504237859681</v>
      </c>
      <c r="C8485">
        <f t="shared" si="133"/>
        <v>12</v>
      </c>
      <c r="D8485"/>
    </row>
    <row r="8486" spans="1:4" ht="16" x14ac:dyDescent="0.2">
      <c r="A8486" s="169">
        <v>43087.5833332209</v>
      </c>
      <c r="B8486" s="172">
        <v>25546.664465286169</v>
      </c>
      <c r="C8486">
        <f t="shared" si="133"/>
        <v>12</v>
      </c>
      <c r="D8486"/>
    </row>
    <row r="8487" spans="1:4" ht="16" x14ac:dyDescent="0.2">
      <c r="A8487" s="168">
        <v>43087.624999887565</v>
      </c>
      <c r="B8487" s="171">
        <v>25507.038334190438</v>
      </c>
      <c r="C8487">
        <f t="shared" si="133"/>
        <v>12</v>
      </c>
      <c r="D8487"/>
    </row>
    <row r="8488" spans="1:4" ht="16" x14ac:dyDescent="0.2">
      <c r="A8488" s="169">
        <v>43087.666666554229</v>
      </c>
      <c r="B8488" s="172">
        <v>25845.592202631367</v>
      </c>
      <c r="C8488">
        <f t="shared" si="133"/>
        <v>12</v>
      </c>
      <c r="D8488"/>
    </row>
    <row r="8489" spans="1:4" ht="16" x14ac:dyDescent="0.2">
      <c r="A8489" s="168">
        <v>43087.708333220893</v>
      </c>
      <c r="B8489" s="171">
        <v>27371.624967099055</v>
      </c>
      <c r="C8489">
        <f t="shared" si="133"/>
        <v>12</v>
      </c>
      <c r="D8489"/>
    </row>
    <row r="8490" spans="1:4" ht="16" x14ac:dyDescent="0.2">
      <c r="A8490" s="169">
        <v>43087.749999887557</v>
      </c>
      <c r="B8490" s="172">
        <v>30199.08324281887</v>
      </c>
      <c r="C8490">
        <f t="shared" si="133"/>
        <v>12</v>
      </c>
      <c r="D8490"/>
    </row>
    <row r="8491" spans="1:4" ht="16" x14ac:dyDescent="0.2">
      <c r="A8491" s="168">
        <v>43087.791666554222</v>
      </c>
      <c r="B8491" s="171">
        <v>30512.417932207569</v>
      </c>
      <c r="C8491">
        <f t="shared" si="133"/>
        <v>12</v>
      </c>
      <c r="D8491"/>
    </row>
    <row r="8492" spans="1:4" ht="16" x14ac:dyDescent="0.2">
      <c r="A8492" s="169">
        <v>43087.833333220886</v>
      </c>
      <c r="B8492" s="172">
        <v>30087.427797655528</v>
      </c>
      <c r="C8492">
        <f t="shared" si="133"/>
        <v>12</v>
      </c>
      <c r="D8492"/>
    </row>
    <row r="8493" spans="1:4" ht="16" x14ac:dyDescent="0.2">
      <c r="A8493" s="168">
        <v>43087.87499988755</v>
      </c>
      <c r="B8493" s="171">
        <v>29304.625494505886</v>
      </c>
      <c r="C8493">
        <f t="shared" si="133"/>
        <v>12</v>
      </c>
      <c r="D8493"/>
    </row>
    <row r="8494" spans="1:4" ht="16" x14ac:dyDescent="0.2">
      <c r="A8494" s="169">
        <v>43087.916666554214</v>
      </c>
      <c r="B8494" s="172">
        <v>27913.326768011237</v>
      </c>
      <c r="C8494">
        <f t="shared" si="133"/>
        <v>12</v>
      </c>
      <c r="D8494"/>
    </row>
    <row r="8495" spans="1:4" ht="16" x14ac:dyDescent="0.2">
      <c r="A8495" s="168">
        <v>43087.958333220879</v>
      </c>
      <c r="B8495" s="171">
        <v>25910.856016402766</v>
      </c>
      <c r="C8495">
        <f t="shared" si="133"/>
        <v>12</v>
      </c>
      <c r="D8495"/>
    </row>
    <row r="8496" spans="1:4" ht="16" x14ac:dyDescent="0.2">
      <c r="A8496" s="169">
        <v>43087.999999887543</v>
      </c>
      <c r="B8496" s="172">
        <v>23973.913251135538</v>
      </c>
      <c r="C8496">
        <f t="shared" si="133"/>
        <v>12</v>
      </c>
      <c r="D8496"/>
    </row>
    <row r="8497" spans="1:4" ht="16" x14ac:dyDescent="0.2">
      <c r="A8497" s="168">
        <v>43088.041666554207</v>
      </c>
      <c r="B8497" s="171">
        <v>22587.771982080943</v>
      </c>
      <c r="C8497">
        <f t="shared" si="133"/>
        <v>12</v>
      </c>
      <c r="D8497"/>
    </row>
    <row r="8498" spans="1:4" ht="16" x14ac:dyDescent="0.2">
      <c r="A8498" s="169">
        <v>43088.083333220871</v>
      </c>
      <c r="B8498" s="172">
        <v>21828.264411642536</v>
      </c>
      <c r="C8498">
        <f t="shared" ref="C8498:C8561" si="134">MONTH(A8498)</f>
        <v>12</v>
      </c>
      <c r="D8498"/>
    </row>
    <row r="8499" spans="1:4" ht="16" x14ac:dyDescent="0.2">
      <c r="A8499" s="168">
        <v>43088.124999887536</v>
      </c>
      <c r="B8499" s="171">
        <v>21413.918836271514</v>
      </c>
      <c r="C8499">
        <f t="shared" si="134"/>
        <v>12</v>
      </c>
      <c r="D8499"/>
    </row>
    <row r="8500" spans="1:4" ht="16" x14ac:dyDescent="0.2">
      <c r="A8500" s="169">
        <v>43088.1666665542</v>
      </c>
      <c r="B8500" s="172">
        <v>21431.951935998466</v>
      </c>
      <c r="C8500">
        <f t="shared" si="134"/>
        <v>12</v>
      </c>
      <c r="D8500"/>
    </row>
    <row r="8501" spans="1:4" ht="16" x14ac:dyDescent="0.2">
      <c r="A8501" s="168">
        <v>43088.208333220864</v>
      </c>
      <c r="B8501" s="171">
        <v>22095.47712635369</v>
      </c>
      <c r="C8501">
        <f t="shared" si="134"/>
        <v>12</v>
      </c>
      <c r="D8501"/>
    </row>
    <row r="8502" spans="1:4" ht="16" x14ac:dyDescent="0.2">
      <c r="A8502" s="169">
        <v>43088.249999887528</v>
      </c>
      <c r="B8502" s="172">
        <v>23726.706582136652</v>
      </c>
      <c r="C8502">
        <f t="shared" si="134"/>
        <v>12</v>
      </c>
      <c r="D8502"/>
    </row>
    <row r="8503" spans="1:4" ht="16" x14ac:dyDescent="0.2">
      <c r="A8503" s="168">
        <v>43088.291666554192</v>
      </c>
      <c r="B8503" s="171">
        <v>26316.437959174844</v>
      </c>
      <c r="C8503">
        <f t="shared" si="134"/>
        <v>12</v>
      </c>
      <c r="D8503"/>
    </row>
    <row r="8504" spans="1:4" ht="16" x14ac:dyDescent="0.2">
      <c r="A8504" s="169">
        <v>43088.333333220857</v>
      </c>
      <c r="B8504" s="172">
        <v>27573.862519105052</v>
      </c>
      <c r="C8504">
        <f t="shared" si="134"/>
        <v>12</v>
      </c>
      <c r="D8504"/>
    </row>
    <row r="8505" spans="1:4" ht="16" x14ac:dyDescent="0.2">
      <c r="A8505" s="168">
        <v>43088.374999887521</v>
      </c>
      <c r="B8505" s="171">
        <v>27344.582672675675</v>
      </c>
      <c r="C8505">
        <f t="shared" si="134"/>
        <v>12</v>
      </c>
      <c r="D8505"/>
    </row>
    <row r="8506" spans="1:4" ht="16" x14ac:dyDescent="0.2">
      <c r="A8506" s="169">
        <v>43088.416666554185</v>
      </c>
      <c r="B8506" s="172">
        <v>26524.181652425552</v>
      </c>
      <c r="C8506">
        <f t="shared" si="134"/>
        <v>12</v>
      </c>
      <c r="D8506"/>
    </row>
    <row r="8507" spans="1:4" ht="16" x14ac:dyDescent="0.2">
      <c r="A8507" s="168">
        <v>43088.458333220849</v>
      </c>
      <c r="B8507" s="171">
        <v>26021.55346308646</v>
      </c>
      <c r="C8507">
        <f t="shared" si="134"/>
        <v>12</v>
      </c>
      <c r="D8507"/>
    </row>
    <row r="8508" spans="1:4" ht="16" x14ac:dyDescent="0.2">
      <c r="A8508" s="169">
        <v>43088.499999887514</v>
      </c>
      <c r="B8508" s="172">
        <v>25340.540520155297</v>
      </c>
      <c r="C8508">
        <f t="shared" si="134"/>
        <v>12</v>
      </c>
      <c r="D8508"/>
    </row>
    <row r="8509" spans="1:4" ht="16" x14ac:dyDescent="0.2">
      <c r="A8509" s="168">
        <v>43088.541666554178</v>
      </c>
      <c r="B8509" s="171">
        <v>25204.114271521037</v>
      </c>
      <c r="C8509">
        <f t="shared" si="134"/>
        <v>12</v>
      </c>
      <c r="D8509"/>
    </row>
    <row r="8510" spans="1:4" ht="16" x14ac:dyDescent="0.2">
      <c r="A8510" s="169">
        <v>43088.583333220842</v>
      </c>
      <c r="B8510" s="172">
        <v>25491.809120831971</v>
      </c>
      <c r="C8510">
        <f t="shared" si="134"/>
        <v>12</v>
      </c>
      <c r="D8510"/>
    </row>
    <row r="8511" spans="1:4" ht="16" x14ac:dyDescent="0.2">
      <c r="A8511" s="168">
        <v>43088.624999887506</v>
      </c>
      <c r="B8511" s="171">
        <v>25850.371366586369</v>
      </c>
      <c r="C8511">
        <f t="shared" si="134"/>
        <v>12</v>
      </c>
      <c r="D8511"/>
    </row>
    <row r="8512" spans="1:4" ht="16" x14ac:dyDescent="0.2">
      <c r="A8512" s="169">
        <v>43088.666666554171</v>
      </c>
      <c r="B8512" s="172">
        <v>26556.492211331286</v>
      </c>
      <c r="C8512">
        <f t="shared" si="134"/>
        <v>12</v>
      </c>
      <c r="D8512"/>
    </row>
    <row r="8513" spans="1:4" ht="16" x14ac:dyDescent="0.2">
      <c r="A8513" s="168">
        <v>43088.708333220835</v>
      </c>
      <c r="B8513" s="171">
        <v>27889.182699226076</v>
      </c>
      <c r="C8513">
        <f t="shared" si="134"/>
        <v>12</v>
      </c>
      <c r="D8513"/>
    </row>
    <row r="8514" spans="1:4" ht="16" x14ac:dyDescent="0.2">
      <c r="A8514" s="169">
        <v>43088.749999887499</v>
      </c>
      <c r="B8514" s="172">
        <v>30063.802395234132</v>
      </c>
      <c r="C8514">
        <f t="shared" si="134"/>
        <v>12</v>
      </c>
      <c r="D8514"/>
    </row>
    <row r="8515" spans="1:4" ht="16" x14ac:dyDescent="0.2">
      <c r="A8515" s="168">
        <v>43088.791666554163</v>
      </c>
      <c r="B8515" s="171">
        <v>30464.220167080421</v>
      </c>
      <c r="C8515">
        <f t="shared" si="134"/>
        <v>12</v>
      </c>
      <c r="D8515"/>
    </row>
    <row r="8516" spans="1:4" ht="16" x14ac:dyDescent="0.2">
      <c r="A8516" s="169">
        <v>43088.833333220828</v>
      </c>
      <c r="B8516" s="172">
        <v>30253.24863045253</v>
      </c>
      <c r="C8516">
        <f t="shared" si="134"/>
        <v>12</v>
      </c>
      <c r="D8516"/>
    </row>
    <row r="8517" spans="1:4" ht="16" x14ac:dyDescent="0.2">
      <c r="A8517" s="168">
        <v>43088.874999887492</v>
      </c>
      <c r="B8517" s="171">
        <v>29561.290069717601</v>
      </c>
      <c r="C8517">
        <f t="shared" si="134"/>
        <v>12</v>
      </c>
      <c r="D8517"/>
    </row>
    <row r="8518" spans="1:4" ht="16" x14ac:dyDescent="0.2">
      <c r="A8518" s="169">
        <v>43088.916666554156</v>
      </c>
      <c r="B8518" s="172">
        <v>28141.785819743134</v>
      </c>
      <c r="C8518">
        <f t="shared" si="134"/>
        <v>12</v>
      </c>
      <c r="D8518"/>
    </row>
    <row r="8519" spans="1:4" ht="16" x14ac:dyDescent="0.2">
      <c r="A8519" s="168">
        <v>43088.95833322082</v>
      </c>
      <c r="B8519" s="171">
        <v>26146.83754624625</v>
      </c>
      <c r="C8519">
        <f t="shared" si="134"/>
        <v>12</v>
      </c>
      <c r="D8519"/>
    </row>
    <row r="8520" spans="1:4" ht="16" x14ac:dyDescent="0.2">
      <c r="A8520" s="169">
        <v>43088.999999887485</v>
      </c>
      <c r="B8520" s="172">
        <v>24097.322179941741</v>
      </c>
      <c r="C8520">
        <f t="shared" si="134"/>
        <v>12</v>
      </c>
      <c r="D8520"/>
    </row>
    <row r="8521" spans="1:4" ht="16" x14ac:dyDescent="0.2">
      <c r="A8521" s="168">
        <v>43089.041666554149</v>
      </c>
      <c r="B8521" s="171">
        <v>22578.745864197677</v>
      </c>
      <c r="C8521">
        <f t="shared" si="134"/>
        <v>12</v>
      </c>
      <c r="D8521"/>
    </row>
    <row r="8522" spans="1:4" ht="16" x14ac:dyDescent="0.2">
      <c r="A8522" s="169">
        <v>43089.083333220813</v>
      </c>
      <c r="B8522" s="172">
        <v>21687.601977393486</v>
      </c>
      <c r="C8522">
        <f t="shared" si="134"/>
        <v>12</v>
      </c>
      <c r="D8522"/>
    </row>
    <row r="8523" spans="1:4" ht="16" x14ac:dyDescent="0.2">
      <c r="A8523" s="168">
        <v>43089.124999887477</v>
      </c>
      <c r="B8523" s="171">
        <v>21211.424838439358</v>
      </c>
      <c r="C8523">
        <f t="shared" si="134"/>
        <v>12</v>
      </c>
      <c r="D8523"/>
    </row>
    <row r="8524" spans="1:4" ht="16" x14ac:dyDescent="0.2">
      <c r="A8524" s="169">
        <v>43089.166666554142</v>
      </c>
      <c r="B8524" s="172">
        <v>21117.987591968824</v>
      </c>
      <c r="C8524">
        <f t="shared" si="134"/>
        <v>12</v>
      </c>
      <c r="D8524"/>
    </row>
    <row r="8525" spans="1:4" ht="16" x14ac:dyDescent="0.2">
      <c r="A8525" s="168">
        <v>43089.208333220806</v>
      </c>
      <c r="B8525" s="171">
        <v>21683.547743294239</v>
      </c>
      <c r="C8525">
        <f t="shared" si="134"/>
        <v>12</v>
      </c>
      <c r="D8525"/>
    </row>
    <row r="8526" spans="1:4" ht="16" x14ac:dyDescent="0.2">
      <c r="A8526" s="169">
        <v>43089.24999988747</v>
      </c>
      <c r="B8526" s="172">
        <v>23113.037862227146</v>
      </c>
      <c r="C8526">
        <f t="shared" si="134"/>
        <v>12</v>
      </c>
      <c r="D8526"/>
    </row>
    <row r="8527" spans="1:4" ht="16" x14ac:dyDescent="0.2">
      <c r="A8527" s="168">
        <v>43089.291666554134</v>
      </c>
      <c r="B8527" s="171">
        <v>25513.434165494549</v>
      </c>
      <c r="C8527">
        <f t="shared" si="134"/>
        <v>12</v>
      </c>
      <c r="D8527"/>
    </row>
    <row r="8528" spans="1:4" ht="16" x14ac:dyDescent="0.2">
      <c r="A8528" s="169">
        <v>43089.333333220799</v>
      </c>
      <c r="B8528" s="172">
        <v>26809.514459842037</v>
      </c>
      <c r="C8528">
        <f t="shared" si="134"/>
        <v>12</v>
      </c>
      <c r="D8528"/>
    </row>
    <row r="8529" spans="1:4" ht="16" x14ac:dyDescent="0.2">
      <c r="A8529" s="168">
        <v>43089.374999887463</v>
      </c>
      <c r="B8529" s="171">
        <v>26725.309036471546</v>
      </c>
      <c r="C8529">
        <f t="shared" si="134"/>
        <v>12</v>
      </c>
      <c r="D8529"/>
    </row>
    <row r="8530" spans="1:4" ht="16" x14ac:dyDescent="0.2">
      <c r="A8530" s="169">
        <v>43089.416666554127</v>
      </c>
      <c r="B8530" s="172">
        <v>26245.648588320273</v>
      </c>
      <c r="C8530">
        <f t="shared" si="134"/>
        <v>12</v>
      </c>
      <c r="D8530"/>
    </row>
    <row r="8531" spans="1:4" ht="16" x14ac:dyDescent="0.2">
      <c r="A8531" s="168">
        <v>43089.458333220791</v>
      </c>
      <c r="B8531" s="171">
        <v>25614.973412403837</v>
      </c>
      <c r="C8531">
        <f t="shared" si="134"/>
        <v>12</v>
      </c>
      <c r="D8531"/>
    </row>
    <row r="8532" spans="1:4" ht="16" x14ac:dyDescent="0.2">
      <c r="A8532" s="169">
        <v>43089.499999887455</v>
      </c>
      <c r="B8532" s="172">
        <v>25210.253362705509</v>
      </c>
      <c r="C8532">
        <f t="shared" si="134"/>
        <v>12</v>
      </c>
      <c r="D8532"/>
    </row>
    <row r="8533" spans="1:4" ht="16" x14ac:dyDescent="0.2">
      <c r="A8533" s="168">
        <v>43089.54166655412</v>
      </c>
      <c r="B8533" s="171">
        <v>25039.164030857359</v>
      </c>
      <c r="C8533">
        <f t="shared" si="134"/>
        <v>12</v>
      </c>
      <c r="D8533"/>
    </row>
    <row r="8534" spans="1:4" ht="16" x14ac:dyDescent="0.2">
      <c r="A8534" s="169">
        <v>43089.583333220784</v>
      </c>
      <c r="B8534" s="172">
        <v>24891.078943979093</v>
      </c>
      <c r="C8534">
        <f t="shared" si="134"/>
        <v>12</v>
      </c>
      <c r="D8534"/>
    </row>
    <row r="8535" spans="1:4" ht="16" x14ac:dyDescent="0.2">
      <c r="A8535" s="168">
        <v>43089.624999887448</v>
      </c>
      <c r="B8535" s="171">
        <v>25147.069410810389</v>
      </c>
      <c r="C8535">
        <f t="shared" si="134"/>
        <v>12</v>
      </c>
      <c r="D8535"/>
    </row>
    <row r="8536" spans="1:4" ht="16" x14ac:dyDescent="0.2">
      <c r="A8536" s="169">
        <v>43089.666666554112</v>
      </c>
      <c r="B8536" s="172">
        <v>26025.700518448088</v>
      </c>
      <c r="C8536">
        <f t="shared" si="134"/>
        <v>12</v>
      </c>
      <c r="D8536"/>
    </row>
    <row r="8537" spans="1:4" ht="16" x14ac:dyDescent="0.2">
      <c r="A8537" s="168">
        <v>43089.708333220777</v>
      </c>
      <c r="B8537" s="171">
        <v>27874.530746741966</v>
      </c>
      <c r="C8537">
        <f t="shared" si="134"/>
        <v>12</v>
      </c>
      <c r="D8537"/>
    </row>
    <row r="8538" spans="1:4" ht="16" x14ac:dyDescent="0.2">
      <c r="A8538" s="169">
        <v>43089.749999887441</v>
      </c>
      <c r="B8538" s="172">
        <v>30543.789814188331</v>
      </c>
      <c r="C8538">
        <f t="shared" si="134"/>
        <v>12</v>
      </c>
      <c r="D8538"/>
    </row>
    <row r="8539" spans="1:4" ht="16" x14ac:dyDescent="0.2">
      <c r="A8539" s="168">
        <v>43089.791666554105</v>
      </c>
      <c r="B8539" s="171">
        <v>30887.846812507949</v>
      </c>
      <c r="C8539">
        <f t="shared" si="134"/>
        <v>12</v>
      </c>
      <c r="D8539"/>
    </row>
    <row r="8540" spans="1:4" ht="16" x14ac:dyDescent="0.2">
      <c r="A8540" s="169">
        <v>43089.833333220769</v>
      </c>
      <c r="B8540" s="172">
        <v>30680.698058149159</v>
      </c>
      <c r="C8540">
        <f t="shared" si="134"/>
        <v>12</v>
      </c>
      <c r="D8540"/>
    </row>
    <row r="8541" spans="1:4" ht="16" x14ac:dyDescent="0.2">
      <c r="A8541" s="168">
        <v>43089.874999887434</v>
      </c>
      <c r="B8541" s="171">
        <v>30001.398539219928</v>
      </c>
      <c r="C8541">
        <f t="shared" si="134"/>
        <v>12</v>
      </c>
      <c r="D8541"/>
    </row>
    <row r="8542" spans="1:4" ht="16" x14ac:dyDescent="0.2">
      <c r="A8542" s="169">
        <v>43089.916666554098</v>
      </c>
      <c r="B8542" s="172">
        <v>28714.97605128049</v>
      </c>
      <c r="C8542">
        <f t="shared" si="134"/>
        <v>12</v>
      </c>
      <c r="D8542"/>
    </row>
    <row r="8543" spans="1:4" ht="16" x14ac:dyDescent="0.2">
      <c r="A8543" s="168">
        <v>43089.958333220762</v>
      </c>
      <c r="B8543" s="171">
        <v>26698.3882224878</v>
      </c>
      <c r="C8543">
        <f t="shared" si="134"/>
        <v>12</v>
      </c>
      <c r="D8543"/>
    </row>
    <row r="8544" spans="1:4" ht="16" x14ac:dyDescent="0.2">
      <c r="A8544" s="169">
        <v>43089.999999887426</v>
      </c>
      <c r="B8544" s="172">
        <v>24717.803710772063</v>
      </c>
      <c r="C8544">
        <f t="shared" si="134"/>
        <v>12</v>
      </c>
      <c r="D8544"/>
    </row>
    <row r="8545" spans="1:4" ht="16" x14ac:dyDescent="0.2">
      <c r="A8545" s="168">
        <v>43090.041666554091</v>
      </c>
      <c r="B8545" s="171">
        <v>23363.127891447675</v>
      </c>
      <c r="C8545">
        <f t="shared" si="134"/>
        <v>12</v>
      </c>
      <c r="D8545"/>
    </row>
    <row r="8546" spans="1:4" ht="16" x14ac:dyDescent="0.2">
      <c r="A8546" s="169">
        <v>43090.083333220755</v>
      </c>
      <c r="B8546" s="172">
        <v>22543.078308690529</v>
      </c>
      <c r="C8546">
        <f t="shared" si="134"/>
        <v>12</v>
      </c>
      <c r="D8546"/>
    </row>
    <row r="8547" spans="1:4" ht="16" x14ac:dyDescent="0.2">
      <c r="A8547" s="168">
        <v>43090.124999887419</v>
      </c>
      <c r="B8547" s="171">
        <v>22145.875016822931</v>
      </c>
      <c r="C8547">
        <f t="shared" si="134"/>
        <v>12</v>
      </c>
      <c r="D8547"/>
    </row>
    <row r="8548" spans="1:4" ht="16" x14ac:dyDescent="0.2">
      <c r="A8548" s="169">
        <v>43090.166666554083</v>
      </c>
      <c r="B8548" s="172">
        <v>22062.299842788587</v>
      </c>
      <c r="C8548">
        <f t="shared" si="134"/>
        <v>12</v>
      </c>
      <c r="D8548"/>
    </row>
    <row r="8549" spans="1:4" ht="16" x14ac:dyDescent="0.2">
      <c r="A8549" s="168">
        <v>43090.208333220748</v>
      </c>
      <c r="B8549" s="171">
        <v>22604.180219197158</v>
      </c>
      <c r="C8549">
        <f t="shared" si="134"/>
        <v>12</v>
      </c>
      <c r="D8549"/>
    </row>
    <row r="8550" spans="1:4" ht="16" x14ac:dyDescent="0.2">
      <c r="A8550" s="169">
        <v>43090.249999887412</v>
      </c>
      <c r="B8550" s="172">
        <v>24205.504818296813</v>
      </c>
      <c r="C8550">
        <f t="shared" si="134"/>
        <v>12</v>
      </c>
      <c r="D8550"/>
    </row>
    <row r="8551" spans="1:4" ht="16" x14ac:dyDescent="0.2">
      <c r="A8551" s="168">
        <v>43090.291666554076</v>
      </c>
      <c r="B8551" s="171">
        <v>26586.281076078671</v>
      </c>
      <c r="C8551">
        <f t="shared" si="134"/>
        <v>12</v>
      </c>
      <c r="D8551"/>
    </row>
    <row r="8552" spans="1:4" ht="16" x14ac:dyDescent="0.2">
      <c r="A8552" s="169">
        <v>43090.33333322074</v>
      </c>
      <c r="B8552" s="172">
        <v>27668.297599762042</v>
      </c>
      <c r="C8552">
        <f t="shared" si="134"/>
        <v>12</v>
      </c>
      <c r="D8552"/>
    </row>
    <row r="8553" spans="1:4" ht="16" x14ac:dyDescent="0.2">
      <c r="A8553" s="168">
        <v>43090.374999887405</v>
      </c>
      <c r="B8553" s="171">
        <v>27121.66553778559</v>
      </c>
      <c r="C8553">
        <f t="shared" si="134"/>
        <v>12</v>
      </c>
      <c r="D8553"/>
    </row>
    <row r="8554" spans="1:4" ht="16" x14ac:dyDescent="0.2">
      <c r="A8554" s="169">
        <v>43090.416666554069</v>
      </c>
      <c r="B8554" s="172">
        <v>26169.840613407119</v>
      </c>
      <c r="C8554">
        <f t="shared" si="134"/>
        <v>12</v>
      </c>
      <c r="D8554"/>
    </row>
    <row r="8555" spans="1:4" ht="16" x14ac:dyDescent="0.2">
      <c r="A8555" s="168">
        <v>43090.458333220733</v>
      </c>
      <c r="B8555" s="171">
        <v>25749.604691976467</v>
      </c>
      <c r="C8555">
        <f t="shared" si="134"/>
        <v>12</v>
      </c>
      <c r="D8555"/>
    </row>
    <row r="8556" spans="1:4" ht="16" x14ac:dyDescent="0.2">
      <c r="A8556" s="169">
        <v>43090.499999887397</v>
      </c>
      <c r="B8556" s="172">
        <v>25191.018628791255</v>
      </c>
      <c r="C8556">
        <f t="shared" si="134"/>
        <v>12</v>
      </c>
      <c r="D8556"/>
    </row>
    <row r="8557" spans="1:4" ht="16" x14ac:dyDescent="0.2">
      <c r="A8557" s="168">
        <v>43090.541666554062</v>
      </c>
      <c r="B8557" s="171">
        <v>24730.523289636523</v>
      </c>
      <c r="C8557">
        <f t="shared" si="134"/>
        <v>12</v>
      </c>
      <c r="D8557"/>
    </row>
    <row r="8558" spans="1:4" ht="16" x14ac:dyDescent="0.2">
      <c r="A8558" s="169">
        <v>43090.583333220726</v>
      </c>
      <c r="B8558" s="172">
        <v>24767.336582803509</v>
      </c>
      <c r="C8558">
        <f t="shared" si="134"/>
        <v>12</v>
      </c>
      <c r="D8558"/>
    </row>
    <row r="8559" spans="1:4" ht="16" x14ac:dyDescent="0.2">
      <c r="A8559" s="168">
        <v>43090.62499988739</v>
      </c>
      <c r="B8559" s="171">
        <v>25204.282819796095</v>
      </c>
      <c r="C8559">
        <f t="shared" si="134"/>
        <v>12</v>
      </c>
      <c r="D8559"/>
    </row>
    <row r="8560" spans="1:4" ht="16" x14ac:dyDescent="0.2">
      <c r="A8560" s="169">
        <v>43090.666666554054</v>
      </c>
      <c r="B8560" s="172">
        <v>25758.378046517621</v>
      </c>
      <c r="C8560">
        <f t="shared" si="134"/>
        <v>12</v>
      </c>
      <c r="D8560"/>
    </row>
    <row r="8561" spans="1:4" ht="16" x14ac:dyDescent="0.2">
      <c r="A8561" s="168">
        <v>43090.708333220718</v>
      </c>
      <c r="B8561" s="171">
        <v>27254.738991309008</v>
      </c>
      <c r="C8561">
        <f t="shared" si="134"/>
        <v>12</v>
      </c>
      <c r="D8561"/>
    </row>
    <row r="8562" spans="1:4" ht="16" x14ac:dyDescent="0.2">
      <c r="A8562" s="169">
        <v>43090.749999887383</v>
      </c>
      <c r="B8562" s="172">
        <v>30463.879552003684</v>
      </c>
      <c r="C8562">
        <f t="shared" ref="C8562:C8625" si="135">MONTH(A8562)</f>
        <v>12</v>
      </c>
      <c r="D8562"/>
    </row>
    <row r="8563" spans="1:4" ht="16" x14ac:dyDescent="0.2">
      <c r="A8563" s="168">
        <v>43090.791666554047</v>
      </c>
      <c r="B8563" s="171">
        <v>30879.227533395886</v>
      </c>
      <c r="C8563">
        <f t="shared" si="135"/>
        <v>12</v>
      </c>
      <c r="D8563"/>
    </row>
    <row r="8564" spans="1:4" ht="16" x14ac:dyDescent="0.2">
      <c r="A8564" s="169">
        <v>43090.833333220711</v>
      </c>
      <c r="B8564" s="172">
        <v>30588.290732824182</v>
      </c>
      <c r="C8564">
        <f t="shared" si="135"/>
        <v>12</v>
      </c>
      <c r="D8564"/>
    </row>
    <row r="8565" spans="1:4" ht="16" x14ac:dyDescent="0.2">
      <c r="A8565" s="168">
        <v>43090.874999887375</v>
      </c>
      <c r="B8565" s="171">
        <v>29760.959815875052</v>
      </c>
      <c r="C8565">
        <f t="shared" si="135"/>
        <v>12</v>
      </c>
      <c r="D8565"/>
    </row>
    <row r="8566" spans="1:4" ht="16" x14ac:dyDescent="0.2">
      <c r="A8566" s="169">
        <v>43090.91666655404</v>
      </c>
      <c r="B8566" s="172">
        <v>28775.18490067828</v>
      </c>
      <c r="C8566">
        <f t="shared" si="135"/>
        <v>12</v>
      </c>
      <c r="D8566"/>
    </row>
    <row r="8567" spans="1:4" ht="16" x14ac:dyDescent="0.2">
      <c r="A8567" s="168">
        <v>43090.958333220704</v>
      </c>
      <c r="B8567" s="171">
        <v>27194.25253402763</v>
      </c>
      <c r="C8567">
        <f t="shared" si="135"/>
        <v>12</v>
      </c>
      <c r="D8567"/>
    </row>
    <row r="8568" spans="1:4" ht="16" x14ac:dyDescent="0.2">
      <c r="A8568" s="169">
        <v>43090.999999887368</v>
      </c>
      <c r="B8568" s="172">
        <v>25276.480303562475</v>
      </c>
      <c r="C8568">
        <f t="shared" si="135"/>
        <v>12</v>
      </c>
      <c r="D8568"/>
    </row>
    <row r="8569" spans="1:4" ht="16" x14ac:dyDescent="0.2">
      <c r="A8569" s="168">
        <v>43091.041666554032</v>
      </c>
      <c r="B8569" s="171">
        <v>23927.040842639581</v>
      </c>
      <c r="C8569">
        <f t="shared" si="135"/>
        <v>12</v>
      </c>
      <c r="D8569"/>
    </row>
    <row r="8570" spans="1:4" ht="16" x14ac:dyDescent="0.2">
      <c r="A8570" s="169">
        <v>43091.083333220697</v>
      </c>
      <c r="B8570" s="172">
        <v>23017.961642160357</v>
      </c>
      <c r="C8570">
        <f t="shared" si="135"/>
        <v>12</v>
      </c>
      <c r="D8570"/>
    </row>
    <row r="8571" spans="1:4" ht="16" x14ac:dyDescent="0.2">
      <c r="A8571" s="168">
        <v>43091.124999887361</v>
      </c>
      <c r="B8571" s="171">
        <v>22531.203090675714</v>
      </c>
      <c r="C8571">
        <f t="shared" si="135"/>
        <v>12</v>
      </c>
      <c r="D8571"/>
    </row>
    <row r="8572" spans="1:4" ht="16" x14ac:dyDescent="0.2">
      <c r="A8572" s="169">
        <v>43091.166666554025</v>
      </c>
      <c r="B8572" s="172">
        <v>22514.614017817261</v>
      </c>
      <c r="C8572">
        <f t="shared" si="135"/>
        <v>12</v>
      </c>
      <c r="D8572"/>
    </row>
    <row r="8573" spans="1:4" ht="16" x14ac:dyDescent="0.2">
      <c r="A8573" s="168">
        <v>43091.208333220689</v>
      </c>
      <c r="B8573" s="171">
        <v>23153.204467877291</v>
      </c>
      <c r="C8573">
        <f t="shared" si="135"/>
        <v>12</v>
      </c>
      <c r="D8573"/>
    </row>
    <row r="8574" spans="1:4" ht="16" x14ac:dyDescent="0.2">
      <c r="A8574" s="169">
        <v>43091.249999887354</v>
      </c>
      <c r="B8574" s="172">
        <v>24630.842667957975</v>
      </c>
      <c r="C8574">
        <f t="shared" si="135"/>
        <v>12</v>
      </c>
      <c r="D8574"/>
    </row>
    <row r="8575" spans="1:4" ht="16" x14ac:dyDescent="0.2">
      <c r="A8575" s="168">
        <v>43091.291666554018</v>
      </c>
      <c r="B8575" s="171">
        <v>26836.001842124057</v>
      </c>
      <c r="C8575">
        <f t="shared" si="135"/>
        <v>12</v>
      </c>
      <c r="D8575"/>
    </row>
    <row r="8576" spans="1:4" ht="16" x14ac:dyDescent="0.2">
      <c r="A8576" s="169">
        <v>43091.333333220682</v>
      </c>
      <c r="B8576" s="172">
        <v>27826.472949782768</v>
      </c>
      <c r="C8576">
        <f t="shared" si="135"/>
        <v>12</v>
      </c>
      <c r="D8576"/>
    </row>
    <row r="8577" spans="1:4" ht="16" x14ac:dyDescent="0.2">
      <c r="A8577" s="168">
        <v>43091.374999887346</v>
      </c>
      <c r="B8577" s="171">
        <v>27717.985232320527</v>
      </c>
      <c r="C8577">
        <f t="shared" si="135"/>
        <v>12</v>
      </c>
      <c r="D8577"/>
    </row>
    <row r="8578" spans="1:4" ht="16" x14ac:dyDescent="0.2">
      <c r="A8578" s="169">
        <v>43091.416666554011</v>
      </c>
      <c r="B8578" s="172">
        <v>26903.043861103033</v>
      </c>
      <c r="C8578">
        <f t="shared" si="135"/>
        <v>12</v>
      </c>
      <c r="D8578"/>
    </row>
    <row r="8579" spans="1:4" ht="16" x14ac:dyDescent="0.2">
      <c r="A8579" s="168">
        <v>43091.458333220675</v>
      </c>
      <c r="B8579" s="171">
        <v>26184.763512096943</v>
      </c>
      <c r="C8579">
        <f t="shared" si="135"/>
        <v>12</v>
      </c>
      <c r="D8579"/>
    </row>
    <row r="8580" spans="1:4" ht="16" x14ac:dyDescent="0.2">
      <c r="A8580" s="169">
        <v>43091.499999887339</v>
      </c>
      <c r="B8580" s="172">
        <v>25591.612194751491</v>
      </c>
      <c r="C8580">
        <f t="shared" si="135"/>
        <v>12</v>
      </c>
      <c r="D8580"/>
    </row>
    <row r="8581" spans="1:4" ht="16" x14ac:dyDescent="0.2">
      <c r="A8581" s="168">
        <v>43091.541666554003</v>
      </c>
      <c r="B8581" s="171">
        <v>24622.459054989267</v>
      </c>
      <c r="C8581">
        <f t="shared" si="135"/>
        <v>12</v>
      </c>
      <c r="D8581"/>
    </row>
    <row r="8582" spans="1:4" ht="16" x14ac:dyDescent="0.2">
      <c r="A8582" s="169">
        <v>43091.583333220668</v>
      </c>
      <c r="B8582" s="172">
        <v>24449.267898562077</v>
      </c>
      <c r="C8582">
        <f t="shared" si="135"/>
        <v>12</v>
      </c>
      <c r="D8582"/>
    </row>
    <row r="8583" spans="1:4" ht="16" x14ac:dyDescent="0.2">
      <c r="A8583" s="168">
        <v>43091.624999887332</v>
      </c>
      <c r="B8583" s="171">
        <v>24813.387191398433</v>
      </c>
      <c r="C8583">
        <f t="shared" si="135"/>
        <v>12</v>
      </c>
      <c r="D8583"/>
    </row>
    <row r="8584" spans="1:4" ht="16" x14ac:dyDescent="0.2">
      <c r="A8584" s="169">
        <v>43091.666666553996</v>
      </c>
      <c r="B8584" s="172">
        <v>25327.857553907706</v>
      </c>
      <c r="C8584">
        <f t="shared" si="135"/>
        <v>12</v>
      </c>
      <c r="D8584"/>
    </row>
    <row r="8585" spans="1:4" ht="16" x14ac:dyDescent="0.2">
      <c r="A8585" s="168">
        <v>43091.70833322066</v>
      </c>
      <c r="B8585" s="171">
        <v>26890.721986513214</v>
      </c>
      <c r="C8585">
        <f t="shared" si="135"/>
        <v>12</v>
      </c>
      <c r="D8585"/>
    </row>
    <row r="8586" spans="1:4" ht="16" x14ac:dyDescent="0.2">
      <c r="A8586" s="169">
        <v>43091.749999887325</v>
      </c>
      <c r="B8586" s="172">
        <v>29764.205432845742</v>
      </c>
      <c r="C8586">
        <f t="shared" si="135"/>
        <v>12</v>
      </c>
      <c r="D8586"/>
    </row>
    <row r="8587" spans="1:4" ht="16" x14ac:dyDescent="0.2">
      <c r="A8587" s="168">
        <v>43091.791666553989</v>
      </c>
      <c r="B8587" s="171">
        <v>29944.467184153662</v>
      </c>
      <c r="C8587">
        <f t="shared" si="135"/>
        <v>12</v>
      </c>
      <c r="D8587"/>
    </row>
    <row r="8588" spans="1:4" ht="16" x14ac:dyDescent="0.2">
      <c r="A8588" s="169">
        <v>43091.833333220653</v>
      </c>
      <c r="B8588" s="172">
        <v>29555.225417736969</v>
      </c>
      <c r="C8588">
        <f t="shared" si="135"/>
        <v>12</v>
      </c>
      <c r="D8588"/>
    </row>
    <row r="8589" spans="1:4" ht="16" x14ac:dyDescent="0.2">
      <c r="A8589" s="168">
        <v>43091.874999887317</v>
      </c>
      <c r="B8589" s="171">
        <v>28988.673547088685</v>
      </c>
      <c r="C8589">
        <f t="shared" si="135"/>
        <v>12</v>
      </c>
      <c r="D8589"/>
    </row>
    <row r="8590" spans="1:4" ht="16" x14ac:dyDescent="0.2">
      <c r="A8590" s="169">
        <v>43091.916666553981</v>
      </c>
      <c r="B8590" s="172">
        <v>28069.807359841598</v>
      </c>
      <c r="C8590">
        <f t="shared" si="135"/>
        <v>12</v>
      </c>
      <c r="D8590"/>
    </row>
    <row r="8591" spans="1:4" ht="16" x14ac:dyDescent="0.2">
      <c r="A8591" s="168">
        <v>43091.958333220646</v>
      </c>
      <c r="B8591" s="171">
        <v>26486.51942790216</v>
      </c>
      <c r="C8591">
        <f t="shared" si="135"/>
        <v>12</v>
      </c>
      <c r="D8591"/>
    </row>
    <row r="8592" spans="1:4" ht="16" x14ac:dyDescent="0.2">
      <c r="A8592" s="169">
        <v>43091.99999988731</v>
      </c>
      <c r="B8592" s="172">
        <v>24637.197950938469</v>
      </c>
      <c r="C8592">
        <f t="shared" si="135"/>
        <v>12</v>
      </c>
      <c r="D8592"/>
    </row>
    <row r="8593" spans="1:4" ht="16" x14ac:dyDescent="0.2">
      <c r="A8593" s="168">
        <v>43092.041666553974</v>
      </c>
      <c r="B8593" s="171">
        <v>23137.401631042354</v>
      </c>
      <c r="C8593">
        <f t="shared" si="135"/>
        <v>12</v>
      </c>
      <c r="D8593"/>
    </row>
    <row r="8594" spans="1:4" ht="16" x14ac:dyDescent="0.2">
      <c r="A8594" s="169">
        <v>43092.083333220638</v>
      </c>
      <c r="B8594" s="172">
        <v>22153.293584251245</v>
      </c>
      <c r="C8594">
        <f t="shared" si="135"/>
        <v>12</v>
      </c>
      <c r="D8594"/>
    </row>
    <row r="8595" spans="1:4" ht="16" x14ac:dyDescent="0.2">
      <c r="A8595" s="168">
        <v>43092.124999887303</v>
      </c>
      <c r="B8595" s="171">
        <v>21541.838782055303</v>
      </c>
      <c r="C8595">
        <f t="shared" si="135"/>
        <v>12</v>
      </c>
      <c r="D8595"/>
    </row>
    <row r="8596" spans="1:4" ht="16" x14ac:dyDescent="0.2">
      <c r="A8596" s="169">
        <v>43092.166666553967</v>
      </c>
      <c r="B8596" s="172">
        <v>21299.688737419165</v>
      </c>
      <c r="C8596">
        <f t="shared" si="135"/>
        <v>12</v>
      </c>
      <c r="D8596"/>
    </row>
    <row r="8597" spans="1:4" ht="16" x14ac:dyDescent="0.2">
      <c r="A8597" s="168">
        <v>43092.208333220631</v>
      </c>
      <c r="B8597" s="171">
        <v>21388.258431339091</v>
      </c>
      <c r="C8597">
        <f t="shared" si="135"/>
        <v>12</v>
      </c>
      <c r="D8597"/>
    </row>
    <row r="8598" spans="1:4" ht="16" x14ac:dyDescent="0.2">
      <c r="A8598" s="169">
        <v>43092.249999887295</v>
      </c>
      <c r="B8598" s="172">
        <v>21973.36841149662</v>
      </c>
      <c r="C8598">
        <f t="shared" si="135"/>
        <v>12</v>
      </c>
      <c r="D8598"/>
    </row>
    <row r="8599" spans="1:4" ht="16" x14ac:dyDescent="0.2">
      <c r="A8599" s="168">
        <v>43092.29166655396</v>
      </c>
      <c r="B8599" s="171">
        <v>23014.897265466494</v>
      </c>
      <c r="C8599">
        <f t="shared" si="135"/>
        <v>12</v>
      </c>
      <c r="D8599"/>
    </row>
    <row r="8600" spans="1:4" ht="16" x14ac:dyDescent="0.2">
      <c r="A8600" s="169">
        <v>43092.333333220624</v>
      </c>
      <c r="B8600" s="172">
        <v>23653.983438530151</v>
      </c>
      <c r="C8600">
        <f t="shared" si="135"/>
        <v>12</v>
      </c>
      <c r="D8600"/>
    </row>
    <row r="8601" spans="1:4" ht="16" x14ac:dyDescent="0.2">
      <c r="A8601" s="168">
        <v>43092.374999887288</v>
      </c>
      <c r="B8601" s="171">
        <v>24210.868738591158</v>
      </c>
      <c r="C8601">
        <f t="shared" si="135"/>
        <v>12</v>
      </c>
      <c r="D8601"/>
    </row>
    <row r="8602" spans="1:4" ht="16" x14ac:dyDescent="0.2">
      <c r="A8602" s="169">
        <v>43092.416666553952</v>
      </c>
      <c r="B8602" s="172">
        <v>24005.869915765175</v>
      </c>
      <c r="C8602">
        <f t="shared" si="135"/>
        <v>12</v>
      </c>
      <c r="D8602"/>
    </row>
    <row r="8603" spans="1:4" ht="16" x14ac:dyDescent="0.2">
      <c r="A8603" s="168">
        <v>43092.458333220617</v>
      </c>
      <c r="B8603" s="171">
        <v>23612.808794882556</v>
      </c>
      <c r="C8603">
        <f t="shared" si="135"/>
        <v>12</v>
      </c>
      <c r="D8603"/>
    </row>
    <row r="8604" spans="1:4" ht="16" x14ac:dyDescent="0.2">
      <c r="A8604" s="169">
        <v>43092.499999887281</v>
      </c>
      <c r="B8604" s="172">
        <v>23120.945925677304</v>
      </c>
      <c r="C8604">
        <f t="shared" si="135"/>
        <v>12</v>
      </c>
      <c r="D8604"/>
    </row>
    <row r="8605" spans="1:4" ht="16" x14ac:dyDescent="0.2">
      <c r="A8605" s="168">
        <v>43092.541666553945</v>
      </c>
      <c r="B8605" s="171">
        <v>22740.564300927421</v>
      </c>
      <c r="C8605">
        <f t="shared" si="135"/>
        <v>12</v>
      </c>
      <c r="D8605"/>
    </row>
    <row r="8606" spans="1:4" ht="16" x14ac:dyDescent="0.2">
      <c r="A8606" s="169">
        <v>43092.583333220609</v>
      </c>
      <c r="B8606" s="172">
        <v>22936.847350545857</v>
      </c>
      <c r="C8606">
        <f t="shared" si="135"/>
        <v>12</v>
      </c>
      <c r="D8606"/>
    </row>
    <row r="8607" spans="1:4" ht="16" x14ac:dyDescent="0.2">
      <c r="A8607" s="168">
        <v>43092.624999887274</v>
      </c>
      <c r="B8607" s="171">
        <v>23071.868068947868</v>
      </c>
      <c r="C8607">
        <f t="shared" si="135"/>
        <v>12</v>
      </c>
      <c r="D8607"/>
    </row>
    <row r="8608" spans="1:4" ht="16" x14ac:dyDescent="0.2">
      <c r="A8608" s="169">
        <v>43092.666666553938</v>
      </c>
      <c r="B8608" s="172">
        <v>23405.616089064893</v>
      </c>
      <c r="C8608">
        <f t="shared" si="135"/>
        <v>12</v>
      </c>
      <c r="D8608"/>
    </row>
    <row r="8609" spans="1:4" ht="16" x14ac:dyDescent="0.2">
      <c r="A8609" s="168">
        <v>43092.708333220602</v>
      </c>
      <c r="B8609" s="171">
        <v>24862.374762562315</v>
      </c>
      <c r="C8609">
        <f t="shared" si="135"/>
        <v>12</v>
      </c>
      <c r="D8609"/>
    </row>
    <row r="8610" spans="1:4" ht="16" x14ac:dyDescent="0.2">
      <c r="A8610" s="169">
        <v>43092.749999887266</v>
      </c>
      <c r="B8610" s="172">
        <v>27623.225235028232</v>
      </c>
      <c r="C8610">
        <f t="shared" si="135"/>
        <v>12</v>
      </c>
      <c r="D8610"/>
    </row>
    <row r="8611" spans="1:4" ht="16" x14ac:dyDescent="0.2">
      <c r="A8611" s="168">
        <v>43092.791666553931</v>
      </c>
      <c r="B8611" s="171">
        <v>27971.511003507432</v>
      </c>
      <c r="C8611">
        <f t="shared" si="135"/>
        <v>12</v>
      </c>
      <c r="D8611"/>
    </row>
    <row r="8612" spans="1:4" ht="16" x14ac:dyDescent="0.2">
      <c r="A8612" s="169">
        <v>43092.833333220595</v>
      </c>
      <c r="B8612" s="172">
        <v>27759.53196676966</v>
      </c>
      <c r="C8612">
        <f t="shared" si="135"/>
        <v>12</v>
      </c>
      <c r="D8612"/>
    </row>
    <row r="8613" spans="1:4" ht="16" x14ac:dyDescent="0.2">
      <c r="A8613" s="168">
        <v>43092.874999887259</v>
      </c>
      <c r="B8613" s="171">
        <v>27348.443774265863</v>
      </c>
      <c r="C8613">
        <f t="shared" si="135"/>
        <v>12</v>
      </c>
      <c r="D8613"/>
    </row>
    <row r="8614" spans="1:4" ht="16" x14ac:dyDescent="0.2">
      <c r="A8614" s="169">
        <v>43092.916666553923</v>
      </c>
      <c r="B8614" s="172">
        <v>26501.886933370744</v>
      </c>
      <c r="C8614">
        <f t="shared" si="135"/>
        <v>12</v>
      </c>
      <c r="D8614"/>
    </row>
    <row r="8615" spans="1:4" ht="16" x14ac:dyDescent="0.2">
      <c r="A8615" s="168">
        <v>43092.958333220588</v>
      </c>
      <c r="B8615" s="171">
        <v>25140.26393915866</v>
      </c>
      <c r="C8615">
        <f t="shared" si="135"/>
        <v>12</v>
      </c>
      <c r="D8615"/>
    </row>
    <row r="8616" spans="1:4" ht="16" x14ac:dyDescent="0.2">
      <c r="A8616" s="169">
        <v>43092.999999887252</v>
      </c>
      <c r="B8616" s="172">
        <v>23412.17112434802</v>
      </c>
      <c r="C8616">
        <f t="shared" si="135"/>
        <v>12</v>
      </c>
      <c r="D8616"/>
    </row>
    <row r="8617" spans="1:4" ht="16" x14ac:dyDescent="0.2">
      <c r="A8617" s="168">
        <v>43093.041666553916</v>
      </c>
      <c r="B8617" s="171">
        <v>22082.614050201417</v>
      </c>
      <c r="C8617">
        <f t="shared" si="135"/>
        <v>12</v>
      </c>
      <c r="D8617"/>
    </row>
    <row r="8618" spans="1:4" ht="16" x14ac:dyDescent="0.2">
      <c r="A8618" s="169">
        <v>43093.08333322058</v>
      </c>
      <c r="B8618" s="172">
        <v>21065.488911837794</v>
      </c>
      <c r="C8618">
        <f t="shared" si="135"/>
        <v>12</v>
      </c>
      <c r="D8618"/>
    </row>
    <row r="8619" spans="1:4" ht="16" x14ac:dyDescent="0.2">
      <c r="A8619" s="168">
        <v>43093.124999887244</v>
      </c>
      <c r="B8619" s="171">
        <v>20434.346204849771</v>
      </c>
      <c r="C8619">
        <f t="shared" si="135"/>
        <v>12</v>
      </c>
      <c r="D8619"/>
    </row>
    <row r="8620" spans="1:4" ht="16" x14ac:dyDescent="0.2">
      <c r="A8620" s="169">
        <v>43093.166666553909</v>
      </c>
      <c r="B8620" s="172">
        <v>20136.263913336512</v>
      </c>
      <c r="C8620">
        <f t="shared" si="135"/>
        <v>12</v>
      </c>
      <c r="D8620"/>
    </row>
    <row r="8621" spans="1:4" ht="16" x14ac:dyDescent="0.2">
      <c r="A8621" s="168">
        <v>43093.208333220573</v>
      </c>
      <c r="B8621" s="171">
        <v>20148.362404890333</v>
      </c>
      <c r="C8621">
        <f t="shared" si="135"/>
        <v>12</v>
      </c>
      <c r="D8621"/>
    </row>
    <row r="8622" spans="1:4" ht="16" x14ac:dyDescent="0.2">
      <c r="A8622" s="169">
        <v>43093.249999887237</v>
      </c>
      <c r="B8622" s="172">
        <v>20557.302740313651</v>
      </c>
      <c r="C8622">
        <f t="shared" si="135"/>
        <v>12</v>
      </c>
      <c r="D8622"/>
    </row>
    <row r="8623" spans="1:4" ht="16" x14ac:dyDescent="0.2">
      <c r="A8623" s="168">
        <v>43093.291666553901</v>
      </c>
      <c r="B8623" s="171">
        <v>21430.93459577765</v>
      </c>
      <c r="C8623">
        <f t="shared" si="135"/>
        <v>12</v>
      </c>
      <c r="D8623"/>
    </row>
    <row r="8624" spans="1:4" ht="16" x14ac:dyDescent="0.2">
      <c r="A8624" s="169">
        <v>43093.333333220566</v>
      </c>
      <c r="B8624" s="172">
        <v>21962.259211315479</v>
      </c>
      <c r="C8624">
        <f t="shared" si="135"/>
        <v>12</v>
      </c>
      <c r="D8624"/>
    </row>
    <row r="8625" spans="1:4" ht="16" x14ac:dyDescent="0.2">
      <c r="A8625" s="168">
        <v>43093.37499988723</v>
      </c>
      <c r="B8625" s="171">
        <v>22544.587291155563</v>
      </c>
      <c r="C8625">
        <f t="shared" si="135"/>
        <v>12</v>
      </c>
      <c r="D8625"/>
    </row>
    <row r="8626" spans="1:4" ht="16" x14ac:dyDescent="0.2">
      <c r="A8626" s="169">
        <v>43093.416666553894</v>
      </c>
      <c r="B8626" s="172">
        <v>22744.075806504614</v>
      </c>
      <c r="C8626">
        <f t="shared" ref="C8626:C8689" si="136">MONTH(A8626)</f>
        <v>12</v>
      </c>
      <c r="D8626"/>
    </row>
    <row r="8627" spans="1:4" ht="16" x14ac:dyDescent="0.2">
      <c r="A8627" s="168">
        <v>43093.458333220558</v>
      </c>
      <c r="B8627" s="171">
        <v>22558.794209534375</v>
      </c>
      <c r="C8627">
        <f t="shared" si="136"/>
        <v>12</v>
      </c>
      <c r="D8627"/>
    </row>
    <row r="8628" spans="1:4" ht="16" x14ac:dyDescent="0.2">
      <c r="A8628" s="169">
        <v>43093.499999887223</v>
      </c>
      <c r="B8628" s="172">
        <v>22528.194279024119</v>
      </c>
      <c r="C8628">
        <f t="shared" si="136"/>
        <v>12</v>
      </c>
      <c r="D8628"/>
    </row>
    <row r="8629" spans="1:4" ht="16" x14ac:dyDescent="0.2">
      <c r="A8629" s="168">
        <v>43093.541666553887</v>
      </c>
      <c r="B8629" s="171">
        <v>22844.721986508113</v>
      </c>
      <c r="C8629">
        <f t="shared" si="136"/>
        <v>12</v>
      </c>
      <c r="D8629"/>
    </row>
    <row r="8630" spans="1:4" ht="16" x14ac:dyDescent="0.2">
      <c r="A8630" s="169">
        <v>43093.583333220551</v>
      </c>
      <c r="B8630" s="172">
        <v>22948.670329597742</v>
      </c>
      <c r="C8630">
        <f t="shared" si="136"/>
        <v>12</v>
      </c>
      <c r="D8630"/>
    </row>
    <row r="8631" spans="1:4" ht="16" x14ac:dyDescent="0.2">
      <c r="A8631" s="168">
        <v>43093.624999887215</v>
      </c>
      <c r="B8631" s="171">
        <v>22802.143434453723</v>
      </c>
      <c r="C8631">
        <f t="shared" si="136"/>
        <v>12</v>
      </c>
      <c r="D8631"/>
    </row>
    <row r="8632" spans="1:4" ht="16" x14ac:dyDescent="0.2">
      <c r="A8632" s="169">
        <v>43093.66666655388</v>
      </c>
      <c r="B8632" s="172">
        <v>23101.776772048193</v>
      </c>
      <c r="C8632">
        <f t="shared" si="136"/>
        <v>12</v>
      </c>
      <c r="D8632"/>
    </row>
    <row r="8633" spans="1:4" ht="16" x14ac:dyDescent="0.2">
      <c r="A8633" s="168">
        <v>43093.708333220544</v>
      </c>
      <c r="B8633" s="171">
        <v>24195.940626899195</v>
      </c>
      <c r="C8633">
        <f t="shared" si="136"/>
        <v>12</v>
      </c>
      <c r="D8633"/>
    </row>
    <row r="8634" spans="1:4" ht="16" x14ac:dyDescent="0.2">
      <c r="A8634" s="169">
        <v>43093.749999887208</v>
      </c>
      <c r="B8634" s="172">
        <v>26526.301760268096</v>
      </c>
      <c r="C8634">
        <f t="shared" si="136"/>
        <v>12</v>
      </c>
      <c r="D8634"/>
    </row>
    <row r="8635" spans="1:4" ht="16" x14ac:dyDescent="0.2">
      <c r="A8635" s="168">
        <v>43093.791666553872</v>
      </c>
      <c r="B8635" s="171">
        <v>26339.039075375811</v>
      </c>
      <c r="C8635">
        <f t="shared" si="136"/>
        <v>12</v>
      </c>
      <c r="D8635"/>
    </row>
    <row r="8636" spans="1:4" ht="16" x14ac:dyDescent="0.2">
      <c r="A8636" s="169">
        <v>43093.833333220537</v>
      </c>
      <c r="B8636" s="172">
        <v>25741.653994575216</v>
      </c>
      <c r="C8636">
        <f t="shared" si="136"/>
        <v>12</v>
      </c>
      <c r="D8636"/>
    </row>
    <row r="8637" spans="1:4" ht="16" x14ac:dyDescent="0.2">
      <c r="A8637" s="168">
        <v>43093.874999887201</v>
      </c>
      <c r="B8637" s="171">
        <v>25260.56182027137</v>
      </c>
      <c r="C8637">
        <f t="shared" si="136"/>
        <v>12</v>
      </c>
      <c r="D8637"/>
    </row>
    <row r="8638" spans="1:4" ht="16" x14ac:dyDescent="0.2">
      <c r="A8638" s="169">
        <v>43093.916666553865</v>
      </c>
      <c r="B8638" s="172">
        <v>24640.245814785048</v>
      </c>
      <c r="C8638">
        <f t="shared" si="136"/>
        <v>12</v>
      </c>
      <c r="D8638"/>
    </row>
    <row r="8639" spans="1:4" ht="16" x14ac:dyDescent="0.2">
      <c r="A8639" s="168">
        <v>43093.958333220529</v>
      </c>
      <c r="B8639" s="171">
        <v>23753.67408393091</v>
      </c>
      <c r="C8639">
        <f t="shared" si="136"/>
        <v>12</v>
      </c>
      <c r="D8639"/>
    </row>
    <row r="8640" spans="1:4" ht="16" x14ac:dyDescent="0.2">
      <c r="A8640" s="169">
        <v>43093.999999887194</v>
      </c>
      <c r="B8640" s="172">
        <v>22460.26363331977</v>
      </c>
      <c r="C8640">
        <f t="shared" si="136"/>
        <v>12</v>
      </c>
      <c r="D8640"/>
    </row>
    <row r="8641" spans="1:4" ht="16" x14ac:dyDescent="0.2">
      <c r="A8641" s="168">
        <v>43094.041666553858</v>
      </c>
      <c r="B8641" s="171">
        <v>21395.666008941025</v>
      </c>
      <c r="C8641">
        <f t="shared" si="136"/>
        <v>12</v>
      </c>
      <c r="D8641"/>
    </row>
    <row r="8642" spans="1:4" ht="16" x14ac:dyDescent="0.2">
      <c r="A8642" s="169">
        <v>43094.083333220522</v>
      </c>
      <c r="B8642" s="172">
        <v>20789.133389868355</v>
      </c>
      <c r="C8642">
        <f t="shared" si="136"/>
        <v>12</v>
      </c>
      <c r="D8642"/>
    </row>
    <row r="8643" spans="1:4" ht="16" x14ac:dyDescent="0.2">
      <c r="A8643" s="168">
        <v>43094.124999887186</v>
      </c>
      <c r="B8643" s="171">
        <v>20500.08505178391</v>
      </c>
      <c r="C8643">
        <f t="shared" si="136"/>
        <v>12</v>
      </c>
      <c r="D8643"/>
    </row>
    <row r="8644" spans="1:4" ht="16" x14ac:dyDescent="0.2">
      <c r="A8644" s="169">
        <v>43094.166666553851</v>
      </c>
      <c r="B8644" s="172">
        <v>20233.318807112242</v>
      </c>
      <c r="C8644">
        <f t="shared" si="136"/>
        <v>12</v>
      </c>
      <c r="D8644"/>
    </row>
    <row r="8645" spans="1:4" ht="16" x14ac:dyDescent="0.2">
      <c r="A8645" s="168">
        <v>43094.208333220515</v>
      </c>
      <c r="B8645" s="171">
        <v>20354.602019691385</v>
      </c>
      <c r="C8645">
        <f t="shared" si="136"/>
        <v>12</v>
      </c>
      <c r="D8645"/>
    </row>
    <row r="8646" spans="1:4" ht="16" x14ac:dyDescent="0.2">
      <c r="A8646" s="169">
        <v>43094.249999887179</v>
      </c>
      <c r="B8646" s="172">
        <v>20813.017735515023</v>
      </c>
      <c r="C8646">
        <f t="shared" si="136"/>
        <v>12</v>
      </c>
      <c r="D8646"/>
    </row>
    <row r="8647" spans="1:4" ht="16" x14ac:dyDescent="0.2">
      <c r="A8647" s="168">
        <v>43094.291666553843</v>
      </c>
      <c r="B8647" s="171">
        <v>21654.080256056593</v>
      </c>
      <c r="C8647">
        <f t="shared" si="136"/>
        <v>12</v>
      </c>
      <c r="D8647"/>
    </row>
    <row r="8648" spans="1:4" ht="16" x14ac:dyDescent="0.2">
      <c r="A8648" s="169">
        <v>43094.333333220507</v>
      </c>
      <c r="B8648" s="172">
        <v>22303.914521297505</v>
      </c>
      <c r="C8648">
        <f t="shared" si="136"/>
        <v>12</v>
      </c>
      <c r="D8648"/>
    </row>
    <row r="8649" spans="1:4" ht="16" x14ac:dyDescent="0.2">
      <c r="A8649" s="168">
        <v>43094.374999887172</v>
      </c>
      <c r="B8649" s="171">
        <v>22695.284850213229</v>
      </c>
      <c r="C8649">
        <f t="shared" si="136"/>
        <v>12</v>
      </c>
      <c r="D8649"/>
    </row>
    <row r="8650" spans="1:4" ht="16" x14ac:dyDescent="0.2">
      <c r="A8650" s="169">
        <v>43094.416666553836</v>
      </c>
      <c r="B8650" s="172">
        <v>22361.932133466435</v>
      </c>
      <c r="C8650">
        <f t="shared" si="136"/>
        <v>12</v>
      </c>
      <c r="D8650"/>
    </row>
    <row r="8651" spans="1:4" ht="16" x14ac:dyDescent="0.2">
      <c r="A8651" s="168">
        <v>43094.4583332205</v>
      </c>
      <c r="B8651" s="171">
        <v>21746.56110045236</v>
      </c>
      <c r="C8651">
        <f t="shared" si="136"/>
        <v>12</v>
      </c>
      <c r="D8651"/>
    </row>
    <row r="8652" spans="1:4" ht="16" x14ac:dyDescent="0.2">
      <c r="A8652" s="169">
        <v>43094.499999887164</v>
      </c>
      <c r="B8652" s="172">
        <v>21462.805448584408</v>
      </c>
      <c r="C8652">
        <f t="shared" si="136"/>
        <v>12</v>
      </c>
      <c r="D8652"/>
    </row>
    <row r="8653" spans="1:4" ht="16" x14ac:dyDescent="0.2">
      <c r="A8653" s="168">
        <v>43094.541666553829</v>
      </c>
      <c r="B8653" s="171">
        <v>21406.276823913257</v>
      </c>
      <c r="C8653">
        <f t="shared" si="136"/>
        <v>12</v>
      </c>
      <c r="D8653"/>
    </row>
    <row r="8654" spans="1:4" ht="16" x14ac:dyDescent="0.2">
      <c r="A8654" s="169">
        <v>43094.583333220493</v>
      </c>
      <c r="B8654" s="172">
        <v>21395.233146384457</v>
      </c>
      <c r="C8654">
        <f t="shared" si="136"/>
        <v>12</v>
      </c>
      <c r="D8654"/>
    </row>
    <row r="8655" spans="1:4" ht="16" x14ac:dyDescent="0.2">
      <c r="A8655" s="168">
        <v>43094.624999887157</v>
      </c>
      <c r="B8655" s="171">
        <v>21359.477649608238</v>
      </c>
      <c r="C8655">
        <f t="shared" si="136"/>
        <v>12</v>
      </c>
      <c r="D8655"/>
    </row>
    <row r="8656" spans="1:4" ht="16" x14ac:dyDescent="0.2">
      <c r="A8656" s="169">
        <v>43094.666666553821</v>
      </c>
      <c r="B8656" s="172">
        <v>21568.030884840075</v>
      </c>
      <c r="C8656">
        <f t="shared" si="136"/>
        <v>12</v>
      </c>
      <c r="D8656"/>
    </row>
    <row r="8657" spans="1:4" ht="16" x14ac:dyDescent="0.2">
      <c r="A8657" s="168">
        <v>43094.708333220486</v>
      </c>
      <c r="B8657" s="171">
        <v>22663.074762141274</v>
      </c>
      <c r="C8657">
        <f t="shared" si="136"/>
        <v>12</v>
      </c>
      <c r="D8657"/>
    </row>
    <row r="8658" spans="1:4" ht="16" x14ac:dyDescent="0.2">
      <c r="A8658" s="169">
        <v>43094.74999988715</v>
      </c>
      <c r="B8658" s="172">
        <v>25072.111133254493</v>
      </c>
      <c r="C8658">
        <f t="shared" si="136"/>
        <v>12</v>
      </c>
      <c r="D8658"/>
    </row>
    <row r="8659" spans="1:4" ht="16" x14ac:dyDescent="0.2">
      <c r="A8659" s="168">
        <v>43094.791666553814</v>
      </c>
      <c r="B8659" s="171">
        <v>25278.44771911329</v>
      </c>
      <c r="C8659">
        <f t="shared" si="136"/>
        <v>12</v>
      </c>
      <c r="D8659"/>
    </row>
    <row r="8660" spans="1:4" ht="16" x14ac:dyDescent="0.2">
      <c r="A8660" s="169">
        <v>43094.833333220478</v>
      </c>
      <c r="B8660" s="172">
        <v>25163.523245500492</v>
      </c>
      <c r="C8660">
        <f t="shared" si="136"/>
        <v>12</v>
      </c>
      <c r="D8660"/>
    </row>
    <row r="8661" spans="1:4" ht="16" x14ac:dyDescent="0.2">
      <c r="A8661" s="168">
        <v>43094.874999887143</v>
      </c>
      <c r="B8661" s="171">
        <v>24912.32603121192</v>
      </c>
      <c r="C8661">
        <f t="shared" si="136"/>
        <v>12</v>
      </c>
      <c r="D8661"/>
    </row>
    <row r="8662" spans="1:4" ht="16" x14ac:dyDescent="0.2">
      <c r="A8662" s="169">
        <v>43094.916666553807</v>
      </c>
      <c r="B8662" s="172">
        <v>24384.837774833293</v>
      </c>
      <c r="C8662">
        <f t="shared" si="136"/>
        <v>12</v>
      </c>
      <c r="D8662"/>
    </row>
    <row r="8663" spans="1:4" ht="16" x14ac:dyDescent="0.2">
      <c r="A8663" s="168">
        <v>43094.958333220471</v>
      </c>
      <c r="B8663" s="171">
        <v>23164.473753578612</v>
      </c>
      <c r="C8663">
        <f t="shared" si="136"/>
        <v>12</v>
      </c>
      <c r="D8663"/>
    </row>
    <row r="8664" spans="1:4" ht="16" x14ac:dyDescent="0.2">
      <c r="A8664" s="169">
        <v>43094.999999887135</v>
      </c>
      <c r="B8664" s="172">
        <v>21686.949957234414</v>
      </c>
      <c r="C8664">
        <f t="shared" si="136"/>
        <v>12</v>
      </c>
      <c r="D8664"/>
    </row>
    <row r="8665" spans="1:4" ht="16" x14ac:dyDescent="0.2">
      <c r="A8665" s="168">
        <v>43095.0416665538</v>
      </c>
      <c r="B8665" s="171">
        <v>20650.888909242061</v>
      </c>
      <c r="C8665">
        <f t="shared" si="136"/>
        <v>12</v>
      </c>
      <c r="D8665"/>
    </row>
    <row r="8666" spans="1:4" ht="16" x14ac:dyDescent="0.2">
      <c r="A8666" s="169">
        <v>43095.083333220464</v>
      </c>
      <c r="B8666" s="172">
        <v>20264.318024873006</v>
      </c>
      <c r="C8666">
        <f t="shared" si="136"/>
        <v>12</v>
      </c>
      <c r="D8666"/>
    </row>
    <row r="8667" spans="1:4" ht="16" x14ac:dyDescent="0.2">
      <c r="A8667" s="168">
        <v>43095.124999887128</v>
      </c>
      <c r="B8667" s="171">
        <v>19938.349852496518</v>
      </c>
      <c r="C8667">
        <f t="shared" si="136"/>
        <v>12</v>
      </c>
      <c r="D8667"/>
    </row>
    <row r="8668" spans="1:4" ht="16" x14ac:dyDescent="0.2">
      <c r="A8668" s="169">
        <v>43095.166666553792</v>
      </c>
      <c r="B8668" s="172">
        <v>19963.955782057925</v>
      </c>
      <c r="C8668">
        <f t="shared" si="136"/>
        <v>12</v>
      </c>
      <c r="D8668"/>
    </row>
    <row r="8669" spans="1:4" ht="16" x14ac:dyDescent="0.2">
      <c r="A8669" s="168">
        <v>43095.208333220457</v>
      </c>
      <c r="B8669" s="171">
        <v>20500.315119821105</v>
      </c>
      <c r="C8669">
        <f t="shared" si="136"/>
        <v>12</v>
      </c>
      <c r="D8669"/>
    </row>
    <row r="8670" spans="1:4" ht="16" x14ac:dyDescent="0.2">
      <c r="A8670" s="169">
        <v>43095.249999887121</v>
      </c>
      <c r="B8670" s="172">
        <v>21527.619399992542</v>
      </c>
      <c r="C8670">
        <f t="shared" si="136"/>
        <v>12</v>
      </c>
      <c r="D8670"/>
    </row>
    <row r="8671" spans="1:4" ht="16" x14ac:dyDescent="0.2">
      <c r="A8671" s="168">
        <v>43095.291666553785</v>
      </c>
      <c r="B8671" s="171">
        <v>23039.194426005077</v>
      </c>
      <c r="C8671">
        <f t="shared" si="136"/>
        <v>12</v>
      </c>
      <c r="D8671"/>
    </row>
    <row r="8672" spans="1:4" ht="16" x14ac:dyDescent="0.2">
      <c r="A8672" s="169">
        <v>43095.333333220449</v>
      </c>
      <c r="B8672" s="172">
        <v>24010.049635273757</v>
      </c>
      <c r="C8672">
        <f t="shared" si="136"/>
        <v>12</v>
      </c>
      <c r="D8672"/>
    </row>
    <row r="8673" spans="1:4" ht="16" x14ac:dyDescent="0.2">
      <c r="A8673" s="168">
        <v>43095.374999887114</v>
      </c>
      <c r="B8673" s="171">
        <v>24577.197813358671</v>
      </c>
      <c r="C8673">
        <f t="shared" si="136"/>
        <v>12</v>
      </c>
      <c r="D8673"/>
    </row>
    <row r="8674" spans="1:4" ht="16" x14ac:dyDescent="0.2">
      <c r="A8674" s="169">
        <v>43095.416666553778</v>
      </c>
      <c r="B8674" s="172">
        <v>24558.467727992094</v>
      </c>
      <c r="C8674">
        <f t="shared" si="136"/>
        <v>12</v>
      </c>
      <c r="D8674"/>
    </row>
    <row r="8675" spans="1:4" ht="16" x14ac:dyDescent="0.2">
      <c r="A8675" s="168">
        <v>43095.458333220442</v>
      </c>
      <c r="B8675" s="171">
        <v>24188.752289539996</v>
      </c>
      <c r="C8675">
        <f t="shared" si="136"/>
        <v>12</v>
      </c>
      <c r="D8675"/>
    </row>
    <row r="8676" spans="1:4" ht="16" x14ac:dyDescent="0.2">
      <c r="A8676" s="169">
        <v>43095.499999887106</v>
      </c>
      <c r="B8676" s="172">
        <v>23820.168109239894</v>
      </c>
      <c r="C8676">
        <f t="shared" si="136"/>
        <v>12</v>
      </c>
      <c r="D8676"/>
    </row>
    <row r="8677" spans="1:4" ht="16" x14ac:dyDescent="0.2">
      <c r="A8677" s="168">
        <v>43095.54166655377</v>
      </c>
      <c r="B8677" s="171">
        <v>23468.212064379553</v>
      </c>
      <c r="C8677">
        <f t="shared" si="136"/>
        <v>12</v>
      </c>
      <c r="D8677"/>
    </row>
    <row r="8678" spans="1:4" ht="16" x14ac:dyDescent="0.2">
      <c r="A8678" s="169">
        <v>43095.583333220435</v>
      </c>
      <c r="B8678" s="172">
        <v>23397.771805002012</v>
      </c>
      <c r="C8678">
        <f t="shared" si="136"/>
        <v>12</v>
      </c>
      <c r="D8678"/>
    </row>
    <row r="8679" spans="1:4" ht="16" x14ac:dyDescent="0.2">
      <c r="A8679" s="168">
        <v>43095.624999887099</v>
      </c>
      <c r="B8679" s="171">
        <v>23730.788166389382</v>
      </c>
      <c r="C8679">
        <f t="shared" si="136"/>
        <v>12</v>
      </c>
      <c r="D8679"/>
    </row>
    <row r="8680" spans="1:4" ht="16" x14ac:dyDescent="0.2">
      <c r="A8680" s="169">
        <v>43095.666666553763</v>
      </c>
      <c r="B8680" s="172">
        <v>24334.544544281678</v>
      </c>
      <c r="C8680">
        <f t="shared" si="136"/>
        <v>12</v>
      </c>
      <c r="D8680"/>
    </row>
    <row r="8681" spans="1:4" ht="16" x14ac:dyDescent="0.2">
      <c r="A8681" s="168">
        <v>43095.708333220427</v>
      </c>
      <c r="B8681" s="171">
        <v>25673.820485930246</v>
      </c>
      <c r="C8681">
        <f t="shared" si="136"/>
        <v>12</v>
      </c>
      <c r="D8681"/>
    </row>
    <row r="8682" spans="1:4" ht="16" x14ac:dyDescent="0.2">
      <c r="A8682" s="169">
        <v>43095.749999887092</v>
      </c>
      <c r="B8682" s="172">
        <v>28443.691228865402</v>
      </c>
      <c r="C8682">
        <f t="shared" si="136"/>
        <v>12</v>
      </c>
      <c r="D8682"/>
    </row>
    <row r="8683" spans="1:4" ht="16" x14ac:dyDescent="0.2">
      <c r="A8683" s="168">
        <v>43095.791666553756</v>
      </c>
      <c r="B8683" s="171">
        <v>28730.088618878897</v>
      </c>
      <c r="C8683">
        <f t="shared" si="136"/>
        <v>12</v>
      </c>
      <c r="D8683"/>
    </row>
    <row r="8684" spans="1:4" ht="16" x14ac:dyDescent="0.2">
      <c r="A8684" s="169">
        <v>43095.83333322042</v>
      </c>
      <c r="B8684" s="172">
        <v>28374.730880823896</v>
      </c>
      <c r="C8684">
        <f t="shared" si="136"/>
        <v>12</v>
      </c>
      <c r="D8684"/>
    </row>
    <row r="8685" spans="1:4" ht="16" x14ac:dyDescent="0.2">
      <c r="A8685" s="168">
        <v>43095.874999887084</v>
      </c>
      <c r="B8685" s="171">
        <v>27739.269086512144</v>
      </c>
      <c r="C8685">
        <f t="shared" si="136"/>
        <v>12</v>
      </c>
      <c r="D8685"/>
    </row>
    <row r="8686" spans="1:4" ht="16" x14ac:dyDescent="0.2">
      <c r="A8686" s="169">
        <v>43095.916666553749</v>
      </c>
      <c r="B8686" s="172">
        <v>26576.319256733193</v>
      </c>
      <c r="C8686">
        <f t="shared" si="136"/>
        <v>12</v>
      </c>
      <c r="D8686"/>
    </row>
    <row r="8687" spans="1:4" ht="16" x14ac:dyDescent="0.2">
      <c r="A8687" s="168">
        <v>43095.958333220413</v>
      </c>
      <c r="B8687" s="171">
        <v>24947.937106525667</v>
      </c>
      <c r="C8687">
        <f t="shared" si="136"/>
        <v>12</v>
      </c>
      <c r="D8687"/>
    </row>
    <row r="8688" spans="1:4" ht="16" x14ac:dyDescent="0.2">
      <c r="A8688" s="169">
        <v>43095.999999887077</v>
      </c>
      <c r="B8688" s="172">
        <v>23208.896859021534</v>
      </c>
      <c r="C8688">
        <f t="shared" si="136"/>
        <v>12</v>
      </c>
      <c r="D8688"/>
    </row>
    <row r="8689" spans="1:4" ht="16" x14ac:dyDescent="0.2">
      <c r="A8689" s="168">
        <v>43096.041666553741</v>
      </c>
      <c r="B8689" s="171">
        <v>21882.924919407575</v>
      </c>
      <c r="C8689">
        <f t="shared" si="136"/>
        <v>12</v>
      </c>
      <c r="D8689"/>
    </row>
    <row r="8690" spans="1:4" ht="16" x14ac:dyDescent="0.2">
      <c r="A8690" s="169">
        <v>43096.083333220406</v>
      </c>
      <c r="B8690" s="172">
        <v>21034.278385754325</v>
      </c>
      <c r="C8690">
        <f t="shared" ref="C8690:C8753" si="137">MONTH(A8690)</f>
        <v>12</v>
      </c>
      <c r="D8690"/>
    </row>
    <row r="8691" spans="1:4" ht="16" x14ac:dyDescent="0.2">
      <c r="A8691" s="168">
        <v>43096.12499988707</v>
      </c>
      <c r="B8691" s="171">
        <v>20640.647539795191</v>
      </c>
      <c r="C8691">
        <f t="shared" si="137"/>
        <v>12</v>
      </c>
      <c r="D8691"/>
    </row>
    <row r="8692" spans="1:4" ht="16" x14ac:dyDescent="0.2">
      <c r="A8692" s="169">
        <v>43096.166666553734</v>
      </c>
      <c r="B8692" s="172">
        <v>20558.255417842542</v>
      </c>
      <c r="C8692">
        <f t="shared" si="137"/>
        <v>12</v>
      </c>
      <c r="D8692"/>
    </row>
    <row r="8693" spans="1:4" ht="16" x14ac:dyDescent="0.2">
      <c r="A8693" s="168">
        <v>43096.208333220398</v>
      </c>
      <c r="B8693" s="171">
        <v>21140.09165589383</v>
      </c>
      <c r="C8693">
        <f t="shared" si="137"/>
        <v>12</v>
      </c>
      <c r="D8693"/>
    </row>
    <row r="8694" spans="1:4" ht="16" x14ac:dyDescent="0.2">
      <c r="A8694" s="169">
        <v>43096.249999887063</v>
      </c>
      <c r="B8694" s="172">
        <v>22506.940208883327</v>
      </c>
      <c r="C8694">
        <f t="shared" si="137"/>
        <v>12</v>
      </c>
      <c r="D8694"/>
    </row>
    <row r="8695" spans="1:4" ht="16" x14ac:dyDescent="0.2">
      <c r="A8695" s="168">
        <v>43096.291666553727</v>
      </c>
      <c r="B8695" s="171">
        <v>24360.908982120935</v>
      </c>
      <c r="C8695">
        <f t="shared" si="137"/>
        <v>12</v>
      </c>
      <c r="D8695"/>
    </row>
    <row r="8696" spans="1:4" ht="16" x14ac:dyDescent="0.2">
      <c r="A8696" s="169">
        <v>43096.333333220391</v>
      </c>
      <c r="B8696" s="172">
        <v>25241.463371873582</v>
      </c>
      <c r="C8696">
        <f t="shared" si="137"/>
        <v>12</v>
      </c>
      <c r="D8696"/>
    </row>
    <row r="8697" spans="1:4" ht="16" x14ac:dyDescent="0.2">
      <c r="A8697" s="168">
        <v>43096.374999887055</v>
      </c>
      <c r="B8697" s="171">
        <v>25321.645228228976</v>
      </c>
      <c r="C8697">
        <f t="shared" si="137"/>
        <v>12</v>
      </c>
      <c r="D8697"/>
    </row>
    <row r="8698" spans="1:4" ht="16" x14ac:dyDescent="0.2">
      <c r="A8698" s="169">
        <v>43096.41666655372</v>
      </c>
      <c r="B8698" s="172">
        <v>25093.127361901385</v>
      </c>
      <c r="C8698">
        <f t="shared" si="137"/>
        <v>12</v>
      </c>
      <c r="D8698"/>
    </row>
    <row r="8699" spans="1:4" ht="16" x14ac:dyDescent="0.2">
      <c r="A8699" s="168">
        <v>43096.458333220384</v>
      </c>
      <c r="B8699" s="171">
        <v>25048.350065337163</v>
      </c>
      <c r="C8699">
        <f t="shared" si="137"/>
        <v>12</v>
      </c>
      <c r="D8699"/>
    </row>
    <row r="8700" spans="1:4" ht="16" x14ac:dyDescent="0.2">
      <c r="A8700" s="169">
        <v>43096.499999887048</v>
      </c>
      <c r="B8700" s="172">
        <v>24583.611359300878</v>
      </c>
      <c r="C8700">
        <f t="shared" si="137"/>
        <v>12</v>
      </c>
      <c r="D8700"/>
    </row>
    <row r="8701" spans="1:4" ht="16" x14ac:dyDescent="0.2">
      <c r="A8701" s="168">
        <v>43096.541666553712</v>
      </c>
      <c r="B8701" s="171">
        <v>24283.448633947679</v>
      </c>
      <c r="C8701">
        <f t="shared" si="137"/>
        <v>12</v>
      </c>
      <c r="D8701"/>
    </row>
    <row r="8702" spans="1:4" ht="16" x14ac:dyDescent="0.2">
      <c r="A8702" s="169">
        <v>43096.583333220377</v>
      </c>
      <c r="B8702" s="172">
        <v>24228.91233167049</v>
      </c>
      <c r="C8702">
        <f t="shared" si="137"/>
        <v>12</v>
      </c>
      <c r="D8702"/>
    </row>
    <row r="8703" spans="1:4" ht="16" x14ac:dyDescent="0.2">
      <c r="A8703" s="168">
        <v>43096.624999887041</v>
      </c>
      <c r="B8703" s="171">
        <v>24762.976796911349</v>
      </c>
      <c r="C8703">
        <f t="shared" si="137"/>
        <v>12</v>
      </c>
      <c r="D8703"/>
    </row>
    <row r="8704" spans="1:4" ht="16" x14ac:dyDescent="0.2">
      <c r="A8704" s="169">
        <v>43096.666666553705</v>
      </c>
      <c r="B8704" s="172">
        <v>25214.580620912395</v>
      </c>
      <c r="C8704">
        <f t="shared" si="137"/>
        <v>12</v>
      </c>
      <c r="D8704"/>
    </row>
    <row r="8705" spans="1:4" ht="16" x14ac:dyDescent="0.2">
      <c r="A8705" s="168">
        <v>43096.708333220369</v>
      </c>
      <c r="B8705" s="171">
        <v>26359.217545518386</v>
      </c>
      <c r="C8705">
        <f t="shared" si="137"/>
        <v>12</v>
      </c>
      <c r="D8705"/>
    </row>
    <row r="8706" spans="1:4" ht="16" x14ac:dyDescent="0.2">
      <c r="A8706" s="169">
        <v>43096.749999887033</v>
      </c>
      <c r="B8706" s="172">
        <v>28831.033067692922</v>
      </c>
      <c r="C8706">
        <f t="shared" si="137"/>
        <v>12</v>
      </c>
      <c r="D8706"/>
    </row>
    <row r="8707" spans="1:4" ht="16" x14ac:dyDescent="0.2">
      <c r="A8707" s="168">
        <v>43096.791666553698</v>
      </c>
      <c r="B8707" s="171">
        <v>29124.842721474957</v>
      </c>
      <c r="C8707">
        <f t="shared" si="137"/>
        <v>12</v>
      </c>
      <c r="D8707"/>
    </row>
    <row r="8708" spans="1:4" ht="16" x14ac:dyDescent="0.2">
      <c r="A8708" s="169">
        <v>43096.833333220362</v>
      </c>
      <c r="B8708" s="172">
        <v>28706.359946894892</v>
      </c>
      <c r="C8708">
        <f t="shared" si="137"/>
        <v>12</v>
      </c>
      <c r="D8708"/>
    </row>
    <row r="8709" spans="1:4" ht="16" x14ac:dyDescent="0.2">
      <c r="A8709" s="168">
        <v>43096.874999887026</v>
      </c>
      <c r="B8709" s="171">
        <v>28006.006531288003</v>
      </c>
      <c r="C8709">
        <f t="shared" si="137"/>
        <v>12</v>
      </c>
      <c r="D8709"/>
    </row>
    <row r="8710" spans="1:4" ht="16" x14ac:dyDescent="0.2">
      <c r="A8710" s="169">
        <v>43096.91666655369</v>
      </c>
      <c r="B8710" s="172">
        <v>26782.801995503629</v>
      </c>
      <c r="C8710">
        <f t="shared" si="137"/>
        <v>12</v>
      </c>
      <c r="D8710"/>
    </row>
    <row r="8711" spans="1:4" ht="16" x14ac:dyDescent="0.2">
      <c r="A8711" s="168">
        <v>43096.958333220355</v>
      </c>
      <c r="B8711" s="171">
        <v>25299.970326544062</v>
      </c>
      <c r="C8711">
        <f t="shared" si="137"/>
        <v>12</v>
      </c>
      <c r="D8711"/>
    </row>
    <row r="8712" spans="1:4" ht="16" x14ac:dyDescent="0.2">
      <c r="A8712" s="169">
        <v>43096.999999887019</v>
      </c>
      <c r="B8712" s="172">
        <v>23677.28810610166</v>
      </c>
      <c r="C8712">
        <f t="shared" si="137"/>
        <v>12</v>
      </c>
      <c r="D8712"/>
    </row>
    <row r="8713" spans="1:4" ht="16" x14ac:dyDescent="0.2">
      <c r="A8713" s="168">
        <v>43097.041666553683</v>
      </c>
      <c r="B8713" s="171">
        <v>22354.865833707881</v>
      </c>
      <c r="C8713">
        <f t="shared" si="137"/>
        <v>12</v>
      </c>
      <c r="D8713"/>
    </row>
    <row r="8714" spans="1:4" ht="16" x14ac:dyDescent="0.2">
      <c r="A8714" s="169">
        <v>43097.083333220347</v>
      </c>
      <c r="B8714" s="172">
        <v>21514.220854036335</v>
      </c>
      <c r="C8714">
        <f t="shared" si="137"/>
        <v>12</v>
      </c>
      <c r="D8714"/>
    </row>
    <row r="8715" spans="1:4" ht="16" x14ac:dyDescent="0.2">
      <c r="A8715" s="168">
        <v>43097.124999887012</v>
      </c>
      <c r="B8715" s="171">
        <v>21095.035247668755</v>
      </c>
      <c r="C8715">
        <f t="shared" si="137"/>
        <v>12</v>
      </c>
      <c r="D8715"/>
    </row>
    <row r="8716" spans="1:4" ht="16" x14ac:dyDescent="0.2">
      <c r="A8716" s="169">
        <v>43097.166666553676</v>
      </c>
      <c r="B8716" s="172">
        <v>21025.834923612128</v>
      </c>
      <c r="C8716">
        <f t="shared" si="137"/>
        <v>12</v>
      </c>
      <c r="D8716"/>
    </row>
    <row r="8717" spans="1:4" ht="16" x14ac:dyDescent="0.2">
      <c r="A8717" s="168">
        <v>43097.20833322034</v>
      </c>
      <c r="B8717" s="171">
        <v>21342.440276543068</v>
      </c>
      <c r="C8717">
        <f t="shared" si="137"/>
        <v>12</v>
      </c>
      <c r="D8717"/>
    </row>
    <row r="8718" spans="1:4" ht="16" x14ac:dyDescent="0.2">
      <c r="A8718" s="169">
        <v>43097.249999887004</v>
      </c>
      <c r="B8718" s="172">
        <v>22440.793605117957</v>
      </c>
      <c r="C8718">
        <f t="shared" si="137"/>
        <v>12</v>
      </c>
      <c r="D8718"/>
    </row>
    <row r="8719" spans="1:4" ht="16" x14ac:dyDescent="0.2">
      <c r="A8719" s="168">
        <v>43097.291666553669</v>
      </c>
      <c r="B8719" s="171">
        <v>24171.4491684243</v>
      </c>
      <c r="C8719">
        <f t="shared" si="137"/>
        <v>12</v>
      </c>
      <c r="D8719"/>
    </row>
    <row r="8720" spans="1:4" ht="16" x14ac:dyDescent="0.2">
      <c r="A8720" s="169">
        <v>43097.333333220333</v>
      </c>
      <c r="B8720" s="172">
        <v>24944.240090278661</v>
      </c>
      <c r="C8720">
        <f t="shared" si="137"/>
        <v>12</v>
      </c>
      <c r="D8720"/>
    </row>
    <row r="8721" spans="1:4" ht="16" x14ac:dyDescent="0.2">
      <c r="A8721" s="168">
        <v>43097.374999886997</v>
      </c>
      <c r="B8721" s="171">
        <v>25198.846009098474</v>
      </c>
      <c r="C8721">
        <f t="shared" si="137"/>
        <v>12</v>
      </c>
      <c r="D8721"/>
    </row>
    <row r="8722" spans="1:4" ht="16" x14ac:dyDescent="0.2">
      <c r="A8722" s="169">
        <v>43097.416666553661</v>
      </c>
      <c r="B8722" s="172">
        <v>25005.42387310816</v>
      </c>
      <c r="C8722">
        <f t="shared" si="137"/>
        <v>12</v>
      </c>
      <c r="D8722"/>
    </row>
    <row r="8723" spans="1:4" ht="16" x14ac:dyDescent="0.2">
      <c r="A8723" s="168">
        <v>43097.458333220326</v>
      </c>
      <c r="B8723" s="171">
        <v>24756.81375886298</v>
      </c>
      <c r="C8723">
        <f t="shared" si="137"/>
        <v>12</v>
      </c>
      <c r="D8723"/>
    </row>
    <row r="8724" spans="1:4" ht="16" x14ac:dyDescent="0.2">
      <c r="A8724" s="169">
        <v>43097.49999988699</v>
      </c>
      <c r="B8724" s="172">
        <v>24280.791403648123</v>
      </c>
      <c r="C8724">
        <f t="shared" si="137"/>
        <v>12</v>
      </c>
      <c r="D8724"/>
    </row>
    <row r="8725" spans="1:4" ht="16" x14ac:dyDescent="0.2">
      <c r="A8725" s="168">
        <v>43097.541666553654</v>
      </c>
      <c r="B8725" s="171">
        <v>24093.205355722217</v>
      </c>
      <c r="C8725">
        <f t="shared" si="137"/>
        <v>12</v>
      </c>
      <c r="D8725"/>
    </row>
    <row r="8726" spans="1:4" ht="16" x14ac:dyDescent="0.2">
      <c r="A8726" s="169">
        <v>43097.583333220318</v>
      </c>
      <c r="B8726" s="172">
        <v>24393.711892920011</v>
      </c>
      <c r="C8726">
        <f t="shared" si="137"/>
        <v>12</v>
      </c>
      <c r="D8726"/>
    </row>
    <row r="8727" spans="1:4" ht="16" x14ac:dyDescent="0.2">
      <c r="A8727" s="168">
        <v>43097.624999886983</v>
      </c>
      <c r="B8727" s="171">
        <v>24814.691101739041</v>
      </c>
      <c r="C8727">
        <f t="shared" si="137"/>
        <v>12</v>
      </c>
      <c r="D8727"/>
    </row>
    <row r="8728" spans="1:4" ht="16" x14ac:dyDescent="0.2">
      <c r="A8728" s="169">
        <v>43097.666666553647</v>
      </c>
      <c r="B8728" s="172">
        <v>25113.292145790674</v>
      </c>
      <c r="C8728">
        <f t="shared" si="137"/>
        <v>12</v>
      </c>
      <c r="D8728"/>
    </row>
    <row r="8729" spans="1:4" ht="16" x14ac:dyDescent="0.2">
      <c r="A8729" s="168">
        <v>43097.708333220311</v>
      </c>
      <c r="B8729" s="171">
        <v>26181.482380815032</v>
      </c>
      <c r="C8729">
        <f t="shared" si="137"/>
        <v>12</v>
      </c>
      <c r="D8729"/>
    </row>
    <row r="8730" spans="1:4" ht="16" x14ac:dyDescent="0.2">
      <c r="A8730" s="169">
        <v>43097.749999886975</v>
      </c>
      <c r="B8730" s="172">
        <v>28739.229752043833</v>
      </c>
      <c r="C8730">
        <f t="shared" si="137"/>
        <v>12</v>
      </c>
      <c r="D8730"/>
    </row>
    <row r="8731" spans="1:4" ht="16" x14ac:dyDescent="0.2">
      <c r="A8731" s="168">
        <v>43097.79166655364</v>
      </c>
      <c r="B8731" s="171">
        <v>28878.988987840803</v>
      </c>
      <c r="C8731">
        <f t="shared" si="137"/>
        <v>12</v>
      </c>
      <c r="D8731"/>
    </row>
    <row r="8732" spans="1:4" ht="16" x14ac:dyDescent="0.2">
      <c r="A8732" s="169">
        <v>43097.833333220304</v>
      </c>
      <c r="B8732" s="172">
        <v>28381.617293426494</v>
      </c>
      <c r="C8732">
        <f t="shared" si="137"/>
        <v>12</v>
      </c>
      <c r="D8732"/>
    </row>
    <row r="8733" spans="1:4" ht="16" x14ac:dyDescent="0.2">
      <c r="A8733" s="168">
        <v>43097.874999886968</v>
      </c>
      <c r="B8733" s="171">
        <v>27699.521488323047</v>
      </c>
      <c r="C8733">
        <f t="shared" si="137"/>
        <v>12</v>
      </c>
      <c r="D8733"/>
    </row>
    <row r="8734" spans="1:4" ht="16" x14ac:dyDescent="0.2">
      <c r="A8734" s="169">
        <v>43097.916666553632</v>
      </c>
      <c r="B8734" s="172">
        <v>26514.739170652454</v>
      </c>
      <c r="C8734">
        <f t="shared" si="137"/>
        <v>12</v>
      </c>
      <c r="D8734"/>
    </row>
    <row r="8735" spans="1:4" ht="16" x14ac:dyDescent="0.2">
      <c r="A8735" s="168">
        <v>43097.958333220296</v>
      </c>
      <c r="B8735" s="171">
        <v>25019.081391822954</v>
      </c>
      <c r="C8735">
        <f t="shared" si="137"/>
        <v>12</v>
      </c>
      <c r="D8735"/>
    </row>
    <row r="8736" spans="1:4" ht="16" x14ac:dyDescent="0.2">
      <c r="A8736" s="169">
        <v>43097.999999886961</v>
      </c>
      <c r="B8736" s="172">
        <v>23227.385072953115</v>
      </c>
      <c r="C8736">
        <f t="shared" si="137"/>
        <v>12</v>
      </c>
      <c r="D8736"/>
    </row>
    <row r="8737" spans="1:4" ht="16" x14ac:dyDescent="0.2">
      <c r="A8737" s="168">
        <v>43098.041666553625</v>
      </c>
      <c r="B8737" s="171">
        <v>22004.546956125057</v>
      </c>
      <c r="C8737">
        <f t="shared" si="137"/>
        <v>12</v>
      </c>
      <c r="D8737"/>
    </row>
    <row r="8738" spans="1:4" ht="16" x14ac:dyDescent="0.2">
      <c r="A8738" s="169">
        <v>43098.083333220289</v>
      </c>
      <c r="B8738" s="172">
        <v>21136.962120160202</v>
      </c>
      <c r="C8738">
        <f t="shared" si="137"/>
        <v>12</v>
      </c>
      <c r="D8738"/>
    </row>
    <row r="8739" spans="1:4" ht="16" x14ac:dyDescent="0.2">
      <c r="A8739" s="168">
        <v>43098.124999886953</v>
      </c>
      <c r="B8739" s="171">
        <v>20645.167666623627</v>
      </c>
      <c r="C8739">
        <f t="shared" si="137"/>
        <v>12</v>
      </c>
      <c r="D8739"/>
    </row>
    <row r="8740" spans="1:4" ht="16" x14ac:dyDescent="0.2">
      <c r="A8740" s="169">
        <v>43098.166666553618</v>
      </c>
      <c r="B8740" s="172">
        <v>20585.211228535682</v>
      </c>
      <c r="C8740">
        <f t="shared" si="137"/>
        <v>12</v>
      </c>
      <c r="D8740"/>
    </row>
    <row r="8741" spans="1:4" ht="16" x14ac:dyDescent="0.2">
      <c r="A8741" s="168">
        <v>43098.208333220282</v>
      </c>
      <c r="B8741" s="171">
        <v>21158.444842510911</v>
      </c>
      <c r="C8741">
        <f t="shared" si="137"/>
        <v>12</v>
      </c>
      <c r="D8741"/>
    </row>
    <row r="8742" spans="1:4" ht="16" x14ac:dyDescent="0.2">
      <c r="A8742" s="169">
        <v>43098.249999886946</v>
      </c>
      <c r="B8742" s="172">
        <v>22377.103326212102</v>
      </c>
      <c r="C8742">
        <f t="shared" si="137"/>
        <v>12</v>
      </c>
      <c r="D8742"/>
    </row>
    <row r="8743" spans="1:4" ht="16" x14ac:dyDescent="0.2">
      <c r="A8743" s="168">
        <v>43098.29166655361</v>
      </c>
      <c r="B8743" s="171">
        <v>24080.969360996914</v>
      </c>
      <c r="C8743">
        <f t="shared" si="137"/>
        <v>12</v>
      </c>
      <c r="D8743"/>
    </row>
    <row r="8744" spans="1:4" ht="16" x14ac:dyDescent="0.2">
      <c r="A8744" s="169">
        <v>43098.333333220275</v>
      </c>
      <c r="B8744" s="172">
        <v>24961.450387434819</v>
      </c>
      <c r="C8744">
        <f t="shared" si="137"/>
        <v>12</v>
      </c>
      <c r="D8744"/>
    </row>
    <row r="8745" spans="1:4" ht="16" x14ac:dyDescent="0.2">
      <c r="A8745" s="168">
        <v>43098.374999886939</v>
      </c>
      <c r="B8745" s="171">
        <v>25254.563407123162</v>
      </c>
      <c r="C8745">
        <f t="shared" si="137"/>
        <v>12</v>
      </c>
      <c r="D8745"/>
    </row>
    <row r="8746" spans="1:4" ht="16" x14ac:dyDescent="0.2">
      <c r="A8746" s="169">
        <v>43098.416666553603</v>
      </c>
      <c r="B8746" s="172">
        <v>24997.590221793394</v>
      </c>
      <c r="C8746">
        <f t="shared" si="137"/>
        <v>12</v>
      </c>
      <c r="D8746"/>
    </row>
    <row r="8747" spans="1:4" ht="16" x14ac:dyDescent="0.2">
      <c r="A8747" s="168">
        <v>43098.458333220267</v>
      </c>
      <c r="B8747" s="171">
        <v>24699.377839394798</v>
      </c>
      <c r="C8747">
        <f t="shared" si="137"/>
        <v>12</v>
      </c>
      <c r="D8747"/>
    </row>
    <row r="8748" spans="1:4" ht="16" x14ac:dyDescent="0.2">
      <c r="A8748" s="169">
        <v>43098.499999886932</v>
      </c>
      <c r="B8748" s="172">
        <v>24702.136734120028</v>
      </c>
      <c r="C8748">
        <f t="shared" si="137"/>
        <v>12</v>
      </c>
      <c r="D8748"/>
    </row>
    <row r="8749" spans="1:4" ht="16" x14ac:dyDescent="0.2">
      <c r="A8749" s="168">
        <v>43098.541666553596</v>
      </c>
      <c r="B8749" s="171">
        <v>24461.83671446946</v>
      </c>
      <c r="C8749">
        <f t="shared" si="137"/>
        <v>12</v>
      </c>
      <c r="D8749"/>
    </row>
    <row r="8750" spans="1:4" ht="16" x14ac:dyDescent="0.2">
      <c r="A8750" s="169">
        <v>43098.58333322026</v>
      </c>
      <c r="B8750" s="172">
        <v>24613.156012516578</v>
      </c>
      <c r="C8750">
        <f t="shared" si="137"/>
        <v>12</v>
      </c>
      <c r="D8750"/>
    </row>
    <row r="8751" spans="1:4" ht="16" x14ac:dyDescent="0.2">
      <c r="A8751" s="168">
        <v>43098.624999886924</v>
      </c>
      <c r="B8751" s="171">
        <v>24703.333658773088</v>
      </c>
      <c r="C8751">
        <f t="shared" si="137"/>
        <v>12</v>
      </c>
      <c r="D8751"/>
    </row>
    <row r="8752" spans="1:4" ht="16" x14ac:dyDescent="0.2">
      <c r="A8752" s="169">
        <v>43098.666666553589</v>
      </c>
      <c r="B8752" s="172">
        <v>24939.214034652214</v>
      </c>
      <c r="C8752">
        <f t="shared" si="137"/>
        <v>12</v>
      </c>
      <c r="D8752"/>
    </row>
    <row r="8753" spans="1:4" ht="16" x14ac:dyDescent="0.2">
      <c r="A8753" s="168">
        <v>43098.708333220253</v>
      </c>
      <c r="B8753" s="171">
        <v>26077.021507424852</v>
      </c>
      <c r="C8753">
        <f t="shared" si="137"/>
        <v>12</v>
      </c>
      <c r="D8753"/>
    </row>
    <row r="8754" spans="1:4" ht="16" x14ac:dyDescent="0.2">
      <c r="A8754" s="169">
        <v>43098.749999886917</v>
      </c>
      <c r="B8754" s="172">
        <v>28583.611299908418</v>
      </c>
      <c r="C8754">
        <f t="shared" ref="C8754:C8808" si="138">MONTH(A8754)</f>
        <v>12</v>
      </c>
      <c r="D8754"/>
    </row>
    <row r="8755" spans="1:4" ht="16" x14ac:dyDescent="0.2">
      <c r="A8755" s="168">
        <v>43098.791666553581</v>
      </c>
      <c r="B8755" s="171">
        <v>28687.309272264691</v>
      </c>
      <c r="C8755">
        <f t="shared" si="138"/>
        <v>12</v>
      </c>
      <c r="D8755"/>
    </row>
    <row r="8756" spans="1:4" ht="16" x14ac:dyDescent="0.2">
      <c r="A8756" s="169">
        <v>43098.833333220246</v>
      </c>
      <c r="B8756" s="172">
        <v>28085.581015036783</v>
      </c>
      <c r="C8756">
        <f t="shared" si="138"/>
        <v>12</v>
      </c>
      <c r="D8756"/>
    </row>
    <row r="8757" spans="1:4" ht="16" x14ac:dyDescent="0.2">
      <c r="A8757" s="168">
        <v>43098.87499988691</v>
      </c>
      <c r="B8757" s="171">
        <v>27375.289339359992</v>
      </c>
      <c r="C8757">
        <f t="shared" si="138"/>
        <v>12</v>
      </c>
      <c r="D8757"/>
    </row>
    <row r="8758" spans="1:4" ht="16" x14ac:dyDescent="0.2">
      <c r="A8758" s="169">
        <v>43098.916666553574</v>
      </c>
      <c r="B8758" s="172">
        <v>26325.62974983716</v>
      </c>
      <c r="C8758">
        <f t="shared" si="138"/>
        <v>12</v>
      </c>
      <c r="D8758"/>
    </row>
    <row r="8759" spans="1:4" ht="16" x14ac:dyDescent="0.2">
      <c r="A8759" s="168">
        <v>43098.958333220238</v>
      </c>
      <c r="B8759" s="171">
        <v>24776.637489194523</v>
      </c>
      <c r="C8759">
        <f t="shared" si="138"/>
        <v>12</v>
      </c>
      <c r="D8759"/>
    </row>
    <row r="8760" spans="1:4" ht="16" x14ac:dyDescent="0.2">
      <c r="A8760" s="169">
        <v>43098.999999886903</v>
      </c>
      <c r="B8760" s="172">
        <v>23229.138407229391</v>
      </c>
      <c r="C8760">
        <f t="shared" si="138"/>
        <v>12</v>
      </c>
      <c r="D8760"/>
    </row>
    <row r="8761" spans="1:4" ht="16" x14ac:dyDescent="0.2">
      <c r="A8761" s="168">
        <v>43099.041666553567</v>
      </c>
      <c r="B8761" s="171">
        <v>22142.699424812206</v>
      </c>
      <c r="C8761">
        <f t="shared" si="138"/>
        <v>12</v>
      </c>
      <c r="D8761"/>
    </row>
    <row r="8762" spans="1:4" ht="16" x14ac:dyDescent="0.2">
      <c r="A8762" s="169">
        <v>43099.083333220231</v>
      </c>
      <c r="B8762" s="172">
        <v>21309.517715028011</v>
      </c>
      <c r="C8762">
        <f t="shared" si="138"/>
        <v>12</v>
      </c>
      <c r="D8762"/>
    </row>
    <row r="8763" spans="1:4" ht="16" x14ac:dyDescent="0.2">
      <c r="A8763" s="168">
        <v>43099.124999886895</v>
      </c>
      <c r="B8763" s="171">
        <v>20766.207428389036</v>
      </c>
      <c r="C8763">
        <f t="shared" si="138"/>
        <v>12</v>
      </c>
      <c r="D8763"/>
    </row>
    <row r="8764" spans="1:4" ht="16" x14ac:dyDescent="0.2">
      <c r="A8764" s="169">
        <v>43099.166666553559</v>
      </c>
      <c r="B8764" s="172">
        <v>20485.68329021199</v>
      </c>
      <c r="C8764">
        <f t="shared" si="138"/>
        <v>12</v>
      </c>
      <c r="D8764"/>
    </row>
    <row r="8765" spans="1:4" ht="16" x14ac:dyDescent="0.2">
      <c r="A8765" s="168">
        <v>43099.208333220224</v>
      </c>
      <c r="B8765" s="171">
        <v>20641.969282645583</v>
      </c>
      <c r="C8765">
        <f t="shared" si="138"/>
        <v>12</v>
      </c>
      <c r="D8765"/>
    </row>
    <row r="8766" spans="1:4" ht="16" x14ac:dyDescent="0.2">
      <c r="A8766" s="169">
        <v>43099.249999886888</v>
      </c>
      <c r="B8766" s="172">
        <v>21168.91887328912</v>
      </c>
      <c r="C8766">
        <f t="shared" si="138"/>
        <v>12</v>
      </c>
      <c r="D8766"/>
    </row>
    <row r="8767" spans="1:4" ht="16" x14ac:dyDescent="0.2">
      <c r="A8767" s="168">
        <v>43099.291666553552</v>
      </c>
      <c r="B8767" s="171">
        <v>22026.198256884414</v>
      </c>
      <c r="C8767">
        <f t="shared" si="138"/>
        <v>12</v>
      </c>
      <c r="D8767"/>
    </row>
    <row r="8768" spans="1:4" ht="16" x14ac:dyDescent="0.2">
      <c r="A8768" s="169">
        <v>43099.333333220216</v>
      </c>
      <c r="B8768" s="172">
        <v>22447.141691687091</v>
      </c>
      <c r="C8768">
        <f t="shared" si="138"/>
        <v>12</v>
      </c>
      <c r="D8768"/>
    </row>
    <row r="8769" spans="1:4" ht="16" x14ac:dyDescent="0.2">
      <c r="A8769" s="168">
        <v>43099.374999886881</v>
      </c>
      <c r="B8769" s="171">
        <v>22649.906136422935</v>
      </c>
      <c r="C8769">
        <f t="shared" si="138"/>
        <v>12</v>
      </c>
      <c r="D8769"/>
    </row>
    <row r="8770" spans="1:4" ht="16" x14ac:dyDescent="0.2">
      <c r="A8770" s="169">
        <v>43099.416666553545</v>
      </c>
      <c r="B8770" s="172">
        <v>22795.285517816403</v>
      </c>
      <c r="C8770">
        <f t="shared" si="138"/>
        <v>12</v>
      </c>
      <c r="D8770"/>
    </row>
    <row r="8771" spans="1:4" ht="16" x14ac:dyDescent="0.2">
      <c r="A8771" s="168">
        <v>43099.458333220209</v>
      </c>
      <c r="B8771" s="171">
        <v>22559.797190906396</v>
      </c>
      <c r="C8771">
        <f t="shared" si="138"/>
        <v>12</v>
      </c>
      <c r="D8771"/>
    </row>
    <row r="8772" spans="1:4" ht="16" x14ac:dyDescent="0.2">
      <c r="A8772" s="169">
        <v>43099.499999886873</v>
      </c>
      <c r="B8772" s="172">
        <v>22208.261562680636</v>
      </c>
      <c r="C8772">
        <f t="shared" si="138"/>
        <v>12</v>
      </c>
      <c r="D8772"/>
    </row>
    <row r="8773" spans="1:4" ht="16" x14ac:dyDescent="0.2">
      <c r="A8773" s="168">
        <v>43099.541666553538</v>
      </c>
      <c r="B8773" s="171">
        <v>22015.029907977754</v>
      </c>
      <c r="C8773">
        <f t="shared" si="138"/>
        <v>12</v>
      </c>
      <c r="D8773"/>
    </row>
    <row r="8774" spans="1:4" ht="16" x14ac:dyDescent="0.2">
      <c r="A8774" s="169">
        <v>43099.583333220202</v>
      </c>
      <c r="B8774" s="172">
        <v>21946.293907830212</v>
      </c>
      <c r="C8774">
        <f t="shared" si="138"/>
        <v>12</v>
      </c>
      <c r="D8774"/>
    </row>
    <row r="8775" spans="1:4" ht="16" x14ac:dyDescent="0.2">
      <c r="A8775" s="168">
        <v>43099.624999886866</v>
      </c>
      <c r="B8775" s="171">
        <v>22387.256771889322</v>
      </c>
      <c r="C8775">
        <f t="shared" si="138"/>
        <v>12</v>
      </c>
      <c r="D8775"/>
    </row>
    <row r="8776" spans="1:4" ht="16" x14ac:dyDescent="0.2">
      <c r="A8776" s="169">
        <v>43099.66666655353</v>
      </c>
      <c r="B8776" s="172">
        <v>22696.749155926729</v>
      </c>
      <c r="C8776">
        <f t="shared" si="138"/>
        <v>12</v>
      </c>
      <c r="D8776"/>
    </row>
    <row r="8777" spans="1:4" ht="16" x14ac:dyDescent="0.2">
      <c r="A8777" s="168">
        <v>43099.708333220195</v>
      </c>
      <c r="B8777" s="171">
        <v>24013.941996342539</v>
      </c>
      <c r="C8777">
        <f t="shared" si="138"/>
        <v>12</v>
      </c>
      <c r="D8777"/>
    </row>
    <row r="8778" spans="1:4" ht="16" x14ac:dyDescent="0.2">
      <c r="A8778" s="169">
        <v>43099.749999886859</v>
      </c>
      <c r="B8778" s="172">
        <v>26676.466401766091</v>
      </c>
      <c r="C8778">
        <f t="shared" si="138"/>
        <v>12</v>
      </c>
      <c r="D8778"/>
    </row>
    <row r="8779" spans="1:4" ht="16" x14ac:dyDescent="0.2">
      <c r="A8779" s="168">
        <v>43099.791666553523</v>
      </c>
      <c r="B8779" s="171">
        <v>26985.452132406052</v>
      </c>
      <c r="C8779">
        <f t="shared" si="138"/>
        <v>12</v>
      </c>
      <c r="D8779"/>
    </row>
    <row r="8780" spans="1:4" ht="16" x14ac:dyDescent="0.2">
      <c r="A8780" s="169">
        <v>43099.833333220187</v>
      </c>
      <c r="B8780" s="172">
        <v>26719.069629758596</v>
      </c>
      <c r="C8780">
        <f t="shared" si="138"/>
        <v>12</v>
      </c>
      <c r="D8780"/>
    </row>
    <row r="8781" spans="1:4" ht="16" x14ac:dyDescent="0.2">
      <c r="A8781" s="168">
        <v>43099.874999886852</v>
      </c>
      <c r="B8781" s="171">
        <v>26176.791824635424</v>
      </c>
      <c r="C8781">
        <f t="shared" si="138"/>
        <v>12</v>
      </c>
      <c r="D8781"/>
    </row>
    <row r="8782" spans="1:4" ht="16" x14ac:dyDescent="0.2">
      <c r="A8782" s="169">
        <v>43099.916666553516</v>
      </c>
      <c r="B8782" s="172">
        <v>25321.248132560162</v>
      </c>
      <c r="C8782">
        <f t="shared" si="138"/>
        <v>12</v>
      </c>
      <c r="D8782"/>
    </row>
    <row r="8783" spans="1:4" ht="16" x14ac:dyDescent="0.2">
      <c r="A8783" s="168">
        <v>43099.95833322018</v>
      </c>
      <c r="B8783" s="171">
        <v>24008.585932960246</v>
      </c>
      <c r="C8783">
        <f t="shared" si="138"/>
        <v>12</v>
      </c>
      <c r="D8783"/>
    </row>
    <row r="8784" spans="1:4" ht="16" x14ac:dyDescent="0.2">
      <c r="A8784" s="169">
        <v>43099.999999886844</v>
      </c>
      <c r="B8784" s="172">
        <v>22459.743281236217</v>
      </c>
      <c r="C8784">
        <f t="shared" si="138"/>
        <v>12</v>
      </c>
      <c r="D8784"/>
    </row>
    <row r="8785" spans="1:4" ht="16" x14ac:dyDescent="0.2">
      <c r="A8785" s="168">
        <v>43100.041666553509</v>
      </c>
      <c r="B8785" s="171">
        <v>21311.017117748626</v>
      </c>
      <c r="C8785">
        <f t="shared" si="138"/>
        <v>12</v>
      </c>
      <c r="D8785"/>
    </row>
    <row r="8786" spans="1:4" ht="16" x14ac:dyDescent="0.2">
      <c r="A8786" s="169">
        <v>43100.083333220173</v>
      </c>
      <c r="B8786" s="172">
        <v>20605.878747070896</v>
      </c>
      <c r="C8786">
        <f t="shared" si="138"/>
        <v>12</v>
      </c>
      <c r="D8786"/>
    </row>
    <row r="8787" spans="1:4" ht="16" x14ac:dyDescent="0.2">
      <c r="A8787" s="168">
        <v>43100.124999886837</v>
      </c>
      <c r="B8787" s="171">
        <v>20253.402162483741</v>
      </c>
      <c r="C8787">
        <f t="shared" si="138"/>
        <v>12</v>
      </c>
      <c r="D8787"/>
    </row>
    <row r="8788" spans="1:4" ht="16" x14ac:dyDescent="0.2">
      <c r="A8788" s="169">
        <v>43100.166666553501</v>
      </c>
      <c r="B8788" s="172">
        <v>20016.772400760434</v>
      </c>
      <c r="C8788">
        <f t="shared" si="138"/>
        <v>12</v>
      </c>
      <c r="D8788"/>
    </row>
    <row r="8789" spans="1:4" ht="16" x14ac:dyDescent="0.2">
      <c r="A8789" s="168">
        <v>43100.208333220166</v>
      </c>
      <c r="B8789" s="171">
        <v>20052.201028833348</v>
      </c>
      <c r="C8789">
        <f t="shared" si="138"/>
        <v>12</v>
      </c>
      <c r="D8789"/>
    </row>
    <row r="8790" spans="1:4" ht="16" x14ac:dyDescent="0.2">
      <c r="A8790" s="169">
        <v>43100.24999988683</v>
      </c>
      <c r="B8790" s="172">
        <v>20451.587653628321</v>
      </c>
      <c r="C8790">
        <f t="shared" si="138"/>
        <v>12</v>
      </c>
      <c r="D8790"/>
    </row>
    <row r="8791" spans="1:4" ht="16" x14ac:dyDescent="0.2">
      <c r="A8791" s="168">
        <v>43100.291666553494</v>
      </c>
      <c r="B8791" s="171">
        <v>21196.330288165726</v>
      </c>
      <c r="C8791">
        <f t="shared" si="138"/>
        <v>12</v>
      </c>
      <c r="D8791"/>
    </row>
    <row r="8792" spans="1:4" ht="16" x14ac:dyDescent="0.2">
      <c r="A8792" s="169">
        <v>43100.333333220158</v>
      </c>
      <c r="B8792" s="172">
        <v>21667.365709896007</v>
      </c>
      <c r="C8792">
        <f t="shared" si="138"/>
        <v>12</v>
      </c>
      <c r="D8792"/>
    </row>
    <row r="8793" spans="1:4" ht="16" x14ac:dyDescent="0.2">
      <c r="A8793" s="168">
        <v>43100.374999886822</v>
      </c>
      <c r="B8793" s="171">
        <v>21842.230774583237</v>
      </c>
      <c r="C8793">
        <f t="shared" si="138"/>
        <v>12</v>
      </c>
      <c r="D8793"/>
    </row>
    <row r="8794" spans="1:4" ht="16" x14ac:dyDescent="0.2">
      <c r="A8794" s="169">
        <v>43100.416666553487</v>
      </c>
      <c r="B8794" s="172">
        <v>21745.946715177528</v>
      </c>
      <c r="C8794">
        <f t="shared" si="138"/>
        <v>12</v>
      </c>
      <c r="D8794"/>
    </row>
    <row r="8795" spans="1:4" ht="16" x14ac:dyDescent="0.2">
      <c r="A8795" s="168">
        <v>43100.458333220151</v>
      </c>
      <c r="B8795" s="171">
        <v>21487.13536992743</v>
      </c>
      <c r="C8795">
        <f t="shared" si="138"/>
        <v>12</v>
      </c>
      <c r="D8795"/>
    </row>
    <row r="8796" spans="1:4" ht="16" x14ac:dyDescent="0.2">
      <c r="A8796" s="169">
        <v>43100.499999886815</v>
      </c>
      <c r="B8796" s="172">
        <v>21241.690993224041</v>
      </c>
      <c r="C8796">
        <f t="shared" si="138"/>
        <v>12</v>
      </c>
      <c r="D8796"/>
    </row>
    <row r="8797" spans="1:4" ht="16" x14ac:dyDescent="0.2">
      <c r="A8797" s="168">
        <v>43100.541666553479</v>
      </c>
      <c r="B8797" s="171">
        <v>21248.509273420248</v>
      </c>
      <c r="C8797">
        <f t="shared" si="138"/>
        <v>12</v>
      </c>
      <c r="D8797"/>
    </row>
    <row r="8798" spans="1:4" ht="16" x14ac:dyDescent="0.2">
      <c r="A8798" s="169">
        <v>43100.583333220144</v>
      </c>
      <c r="B8798" s="172">
        <v>21511.682531001476</v>
      </c>
      <c r="C8798">
        <f t="shared" si="138"/>
        <v>12</v>
      </c>
      <c r="D8798"/>
    </row>
    <row r="8799" spans="1:4" ht="16" x14ac:dyDescent="0.2">
      <c r="A8799" s="168">
        <v>43100.624999886808</v>
      </c>
      <c r="B8799" s="171">
        <v>21849.49496314611</v>
      </c>
      <c r="C8799">
        <f t="shared" si="138"/>
        <v>12</v>
      </c>
      <c r="D8799"/>
    </row>
    <row r="8800" spans="1:4" ht="16" x14ac:dyDescent="0.2">
      <c r="A8800" s="169">
        <v>43100.666666553472</v>
      </c>
      <c r="B8800" s="172">
        <v>22437.928279372842</v>
      </c>
      <c r="C8800">
        <f t="shared" si="138"/>
        <v>12</v>
      </c>
      <c r="D8800"/>
    </row>
    <row r="8801" spans="1:4" ht="16" x14ac:dyDescent="0.2">
      <c r="A8801" s="168">
        <v>43100.708333220136</v>
      </c>
      <c r="B8801" s="171">
        <v>23590.988635056961</v>
      </c>
      <c r="C8801">
        <f t="shared" si="138"/>
        <v>12</v>
      </c>
      <c r="D8801"/>
    </row>
    <row r="8802" spans="1:4" ht="16" x14ac:dyDescent="0.2">
      <c r="A8802" s="169">
        <v>43100.749999886801</v>
      </c>
      <c r="B8802" s="172">
        <v>26528.758187263582</v>
      </c>
      <c r="C8802">
        <f t="shared" si="138"/>
        <v>12</v>
      </c>
      <c r="D8802"/>
    </row>
    <row r="8803" spans="1:4" ht="16" x14ac:dyDescent="0.2">
      <c r="A8803" s="168">
        <v>43100.791666553465</v>
      </c>
      <c r="B8803" s="171">
        <v>26700.899376230853</v>
      </c>
      <c r="C8803">
        <f t="shared" si="138"/>
        <v>12</v>
      </c>
      <c r="D8803"/>
    </row>
    <row r="8804" spans="1:4" ht="16" x14ac:dyDescent="0.2">
      <c r="A8804" s="169">
        <v>43100.833333220129</v>
      </c>
      <c r="B8804" s="172">
        <v>25932.974920190481</v>
      </c>
      <c r="C8804">
        <f t="shared" si="138"/>
        <v>12</v>
      </c>
      <c r="D8804"/>
    </row>
    <row r="8805" spans="1:4" ht="16" x14ac:dyDescent="0.2">
      <c r="A8805" s="168">
        <v>43100.874999886793</v>
      </c>
      <c r="B8805" s="171">
        <v>25114.107779533922</v>
      </c>
      <c r="C8805">
        <f t="shared" si="138"/>
        <v>12</v>
      </c>
      <c r="D8805"/>
    </row>
    <row r="8806" spans="1:4" ht="16" x14ac:dyDescent="0.2">
      <c r="A8806" s="169">
        <v>43100.916666553458</v>
      </c>
      <c r="B8806" s="172">
        <v>24222.781859679173</v>
      </c>
      <c r="C8806">
        <f t="shared" si="138"/>
        <v>12</v>
      </c>
      <c r="D8806"/>
    </row>
    <row r="8807" spans="1:4" ht="16" x14ac:dyDescent="0.2">
      <c r="A8807" s="168">
        <v>43100.958333220122</v>
      </c>
      <c r="B8807" s="171">
        <v>23250.445733122262</v>
      </c>
      <c r="C8807">
        <f t="shared" si="138"/>
        <v>12</v>
      </c>
      <c r="D8807"/>
    </row>
    <row r="8808" spans="1:4" ht="16" x14ac:dyDescent="0.2">
      <c r="A8808" s="169">
        <v>43100.999999886786</v>
      </c>
      <c r="B8808" s="172">
        <v>22174.603617977013</v>
      </c>
      <c r="C8808">
        <f t="shared" si="138"/>
        <v>1</v>
      </c>
      <c r="D8808"/>
    </row>
  </sheetData>
  <conditionalFormatting sqref="C7:Z13">
    <cfRule type="colorScale" priority="3">
      <colorScale>
        <cfvo type="min"/>
        <cfvo type="percentile" val="50"/>
        <cfvo type="max"/>
        <color rgb="FF63BE7B"/>
        <color rgb="FFFFEB84"/>
        <color rgb="FFF8696B"/>
      </colorScale>
    </cfRule>
  </conditionalFormatting>
  <conditionalFormatting sqref="N20:N22 AR7:AR22 AC7:AC22">
    <cfRule type="colorScale" priority="9">
      <colorScale>
        <cfvo type="min"/>
        <cfvo type="percentile" val="50"/>
        <cfvo type="max"/>
        <color rgb="FF57BB8A"/>
        <color rgb="FFFFD666"/>
        <color rgb="FFE67C73"/>
      </colorScale>
    </cfRule>
  </conditionalFormatting>
  <conditionalFormatting sqref="AT7:AT22">
    <cfRule type="colorScale" priority="12">
      <colorScale>
        <cfvo type="min"/>
        <cfvo type="percentile" val="50"/>
        <cfvo type="max"/>
        <color rgb="FF57BB8A"/>
        <color rgb="FFFFD666"/>
        <color rgb="FFE67C73"/>
      </colorScale>
    </cfRule>
  </conditionalFormatting>
  <pageMargins left="0.7" right="0.7" top="0.75" bottom="0.75" header="0.3" footer="0.3"/>
  <pageSetup orientation="portrait" horizontalDpi="0" verticalDpi="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DB784D-D841-154A-BD25-89CA22E450DE}">
  <sheetPr codeName="Sheet7"/>
  <dimension ref="A1:AB49"/>
  <sheetViews>
    <sheetView topLeftCell="A3" workbookViewId="0">
      <selection activeCell="B20" sqref="B20"/>
    </sheetView>
  </sheetViews>
  <sheetFormatPr baseColWidth="10" defaultColWidth="14.5" defaultRowHeight="16" x14ac:dyDescent="0.2"/>
  <cols>
    <col min="1" max="1" width="32.1640625" customWidth="1"/>
    <col min="2" max="26" width="6.1640625" customWidth="1"/>
  </cols>
  <sheetData>
    <row r="1" spans="1:28" s="4" customFormat="1" x14ac:dyDescent="0.2">
      <c r="A1" s="18" t="s">
        <v>58</v>
      </c>
      <c r="B1" s="19"/>
      <c r="C1" s="19"/>
      <c r="D1" s="19"/>
      <c r="E1" s="19"/>
      <c r="F1" s="19"/>
      <c r="G1" s="19"/>
      <c r="H1" s="19"/>
      <c r="I1" s="19"/>
      <c r="J1" s="19"/>
      <c r="K1" s="19"/>
      <c r="L1" s="19"/>
      <c r="M1" s="19"/>
      <c r="N1" s="19"/>
      <c r="O1" s="19"/>
      <c r="P1" s="19"/>
      <c r="Q1" s="19"/>
      <c r="R1" s="19"/>
      <c r="S1" s="19"/>
      <c r="T1" s="19"/>
      <c r="U1" s="19"/>
      <c r="V1" s="19"/>
      <c r="W1" s="19"/>
      <c r="X1" s="19"/>
      <c r="Y1" s="19"/>
      <c r="Z1" s="19"/>
      <c r="AA1" s="19"/>
      <c r="AB1" s="19"/>
    </row>
    <row r="2" spans="1:28" s="4" customFormat="1" x14ac:dyDescent="0.2">
      <c r="A2" s="19" t="s">
        <v>425</v>
      </c>
      <c r="B2" s="19"/>
      <c r="C2" s="19"/>
      <c r="D2" s="19"/>
      <c r="E2" s="19"/>
      <c r="F2" s="19"/>
      <c r="G2" s="19"/>
      <c r="H2" s="19"/>
      <c r="I2" s="19"/>
      <c r="J2" s="19"/>
      <c r="K2" s="19"/>
      <c r="L2" s="19"/>
      <c r="M2" s="19"/>
      <c r="N2" s="19"/>
      <c r="O2" s="19"/>
      <c r="P2" s="19"/>
      <c r="Q2" s="19"/>
      <c r="R2" s="19"/>
      <c r="S2" s="19"/>
      <c r="T2" s="19"/>
      <c r="U2" s="19"/>
      <c r="V2" s="19"/>
      <c r="W2" s="19"/>
      <c r="X2" s="19"/>
      <c r="Y2" s="19"/>
      <c r="Z2" s="19"/>
      <c r="AA2" s="19"/>
      <c r="AB2" s="19"/>
    </row>
    <row r="3" spans="1:28" x14ac:dyDescent="0.2">
      <c r="A3" t="s">
        <v>441</v>
      </c>
    </row>
    <row r="4" spans="1:28" x14ac:dyDescent="0.2">
      <c r="B4" s="176"/>
      <c r="C4" s="176"/>
      <c r="D4" s="176"/>
      <c r="E4" s="176"/>
      <c r="F4" s="176"/>
      <c r="G4" s="176"/>
      <c r="H4" s="176"/>
      <c r="I4" s="176"/>
      <c r="J4" s="176"/>
      <c r="K4" s="176"/>
      <c r="L4" s="176"/>
      <c r="M4" s="176"/>
      <c r="N4" s="176"/>
      <c r="O4" s="176"/>
      <c r="P4" s="176"/>
      <c r="Q4" s="176"/>
      <c r="R4" s="176"/>
      <c r="S4" s="176"/>
      <c r="T4" s="176"/>
      <c r="U4" s="176"/>
      <c r="V4" s="176"/>
      <c r="W4" s="176"/>
      <c r="X4" s="176"/>
      <c r="Y4" s="176"/>
      <c r="Z4" s="176"/>
      <c r="AA4" s="176"/>
    </row>
    <row r="5" spans="1:28" x14ac:dyDescent="0.2">
      <c r="A5" s="176" t="s">
        <v>426</v>
      </c>
      <c r="B5" s="176"/>
      <c r="C5" s="176"/>
      <c r="D5" s="176"/>
      <c r="E5" s="176"/>
      <c r="F5" s="176"/>
      <c r="G5" s="176"/>
      <c r="H5" s="176"/>
      <c r="I5" s="176"/>
      <c r="J5" s="176"/>
      <c r="K5" s="176"/>
      <c r="L5" s="176"/>
      <c r="M5" s="176"/>
      <c r="N5" s="176"/>
      <c r="O5" s="176"/>
      <c r="P5" s="176"/>
      <c r="Q5" s="176"/>
      <c r="R5" s="176"/>
      <c r="S5" s="176"/>
      <c r="T5" s="176"/>
      <c r="U5" s="176"/>
      <c r="V5" s="176"/>
      <c r="W5" s="176"/>
      <c r="X5" s="176"/>
      <c r="Y5" s="176"/>
      <c r="Z5" s="176"/>
      <c r="AA5" s="176"/>
    </row>
    <row r="6" spans="1:28" x14ac:dyDescent="0.2">
      <c r="A6" s="176"/>
      <c r="B6" s="176">
        <v>1</v>
      </c>
      <c r="C6" s="176">
        <v>2</v>
      </c>
      <c r="D6" s="176">
        <v>3</v>
      </c>
      <c r="E6" s="176">
        <v>4</v>
      </c>
      <c r="F6" s="176">
        <v>5</v>
      </c>
      <c r="G6" s="176">
        <v>6</v>
      </c>
      <c r="H6" s="176">
        <v>7</v>
      </c>
      <c r="I6" s="176">
        <v>8</v>
      </c>
      <c r="J6" s="176">
        <v>9</v>
      </c>
      <c r="K6" s="176">
        <v>10</v>
      </c>
      <c r="L6" s="176">
        <v>11</v>
      </c>
      <c r="M6" s="176">
        <v>12</v>
      </c>
      <c r="N6" s="176">
        <v>13</v>
      </c>
      <c r="O6" s="176">
        <v>14</v>
      </c>
      <c r="P6" s="176">
        <v>15</v>
      </c>
      <c r="Q6" s="176">
        <v>16</v>
      </c>
      <c r="R6" s="176">
        <v>17</v>
      </c>
      <c r="S6" s="176">
        <v>18</v>
      </c>
      <c r="T6" s="176">
        <v>19</v>
      </c>
      <c r="U6" s="176">
        <v>20</v>
      </c>
      <c r="V6" s="176">
        <v>21</v>
      </c>
      <c r="W6" s="176">
        <v>22</v>
      </c>
      <c r="X6" s="176">
        <v>23</v>
      </c>
      <c r="Y6" s="176">
        <v>24</v>
      </c>
      <c r="Z6" s="176"/>
      <c r="AA6" s="176"/>
    </row>
    <row r="7" spans="1:28" s="384" customFormat="1" x14ac:dyDescent="0.2">
      <c r="A7" s="382">
        <v>2011</v>
      </c>
      <c r="B7" s="383">
        <v>23.90016267123303</v>
      </c>
      <c r="C7" s="383">
        <v>20.764023972602782</v>
      </c>
      <c r="D7" s="383">
        <v>19.438883561643951</v>
      </c>
      <c r="E7" s="383">
        <v>20.403332191780887</v>
      </c>
      <c r="F7" s="383">
        <v>22.919654109589047</v>
      </c>
      <c r="G7" s="383">
        <v>31.533154109589091</v>
      </c>
      <c r="H7" s="383">
        <v>44.121039383561637</v>
      </c>
      <c r="I7" s="383">
        <v>35.707333904109561</v>
      </c>
      <c r="J7" s="383">
        <v>36.30917294520539</v>
      </c>
      <c r="K7" s="383">
        <v>37.18419178082199</v>
      </c>
      <c r="L7" s="383">
        <v>39.402321917808116</v>
      </c>
      <c r="M7" s="383">
        <v>38.530642123287691</v>
      </c>
      <c r="N7" s="383">
        <v>37.895018835616341</v>
      </c>
      <c r="O7" s="383">
        <v>48.606243150685117</v>
      </c>
      <c r="P7" s="383">
        <v>87.719979452054844</v>
      </c>
      <c r="Q7" s="383">
        <v>114.47914041095848</v>
      </c>
      <c r="R7" s="383">
        <v>108.05301541095878</v>
      </c>
      <c r="S7" s="383">
        <v>59.496654109589052</v>
      </c>
      <c r="T7" s="383">
        <v>49.077386986301462</v>
      </c>
      <c r="U7" s="383">
        <v>35.092328767123284</v>
      </c>
      <c r="V7" s="383">
        <v>34.95251883561648</v>
      </c>
      <c r="W7" s="383">
        <v>32.793034246575431</v>
      </c>
      <c r="X7" s="383">
        <v>29.0864811643835</v>
      </c>
      <c r="Y7" s="383">
        <v>24.759731164383581</v>
      </c>
      <c r="Z7" s="383"/>
      <c r="AA7" s="382"/>
    </row>
    <row r="8" spans="1:28" s="384" customFormat="1" x14ac:dyDescent="0.2">
      <c r="A8" s="382">
        <v>2012</v>
      </c>
      <c r="B8" s="383">
        <v>17.808253073770384</v>
      </c>
      <c r="C8" s="383">
        <v>16.795770150273288</v>
      </c>
      <c r="D8" s="383">
        <v>16.254795081967124</v>
      </c>
      <c r="E8" s="383">
        <v>16.26663763661205</v>
      </c>
      <c r="F8" s="383">
        <v>16.767066256830493</v>
      </c>
      <c r="G8" s="383">
        <v>18.767100409836029</v>
      </c>
      <c r="H8" s="383">
        <v>22.468698770491883</v>
      </c>
      <c r="I8" s="383">
        <v>20.846943306010992</v>
      </c>
      <c r="J8" s="383">
        <v>22.713712431694002</v>
      </c>
      <c r="K8" s="383">
        <v>25.615080259562852</v>
      </c>
      <c r="L8" s="383">
        <v>28.698724385245878</v>
      </c>
      <c r="M8" s="383">
        <v>31.265175887978053</v>
      </c>
      <c r="N8" s="383">
        <v>32.643741461748498</v>
      </c>
      <c r="O8" s="383">
        <v>35.2453722677594</v>
      </c>
      <c r="P8" s="383">
        <v>43.614019808743073</v>
      </c>
      <c r="Q8" s="383">
        <v>48.90938183060112</v>
      </c>
      <c r="R8" s="383">
        <v>57.580013661202265</v>
      </c>
      <c r="S8" s="383">
        <v>41.669042008196769</v>
      </c>
      <c r="T8" s="383">
        <v>36.168849043715745</v>
      </c>
      <c r="U8" s="383">
        <v>28.393685109289457</v>
      </c>
      <c r="V8" s="383">
        <v>26.136096311475477</v>
      </c>
      <c r="W8" s="383">
        <v>23.126456625683058</v>
      </c>
      <c r="X8" s="383">
        <v>22.510633538251493</v>
      </c>
      <c r="Y8" s="383">
        <v>18.850162226776</v>
      </c>
      <c r="Z8" s="383"/>
      <c r="AA8" s="385" t="s">
        <v>640</v>
      </c>
    </row>
    <row r="9" spans="1:28" s="384" customFormat="1" x14ac:dyDescent="0.2">
      <c r="A9" s="382">
        <v>2013</v>
      </c>
      <c r="B9" s="383">
        <v>25.729328767123228</v>
      </c>
      <c r="C9" s="383">
        <v>22.877136986301373</v>
      </c>
      <c r="D9" s="383">
        <v>21.324905821917774</v>
      </c>
      <c r="E9" s="383">
        <v>21.314715753424565</v>
      </c>
      <c r="F9" s="383">
        <v>22.088489726027436</v>
      </c>
      <c r="G9" s="383">
        <v>24.093075342465774</v>
      </c>
      <c r="H9" s="383">
        <v>37.16548116438355</v>
      </c>
      <c r="I9" s="383">
        <v>28.919542808219099</v>
      </c>
      <c r="J9" s="383">
        <v>28.068876712328755</v>
      </c>
      <c r="K9" s="383">
        <v>31.846183219178027</v>
      </c>
      <c r="L9" s="383">
        <v>31.855878424657384</v>
      </c>
      <c r="M9" s="383">
        <v>34.450443493150587</v>
      </c>
      <c r="N9" s="383">
        <v>34.995205479451855</v>
      </c>
      <c r="O9" s="383">
        <v>37.271273972602813</v>
      </c>
      <c r="P9" s="383">
        <v>40.001328767123141</v>
      </c>
      <c r="Q9" s="383">
        <v>46.926345890411078</v>
      </c>
      <c r="R9" s="383">
        <v>54.657792808218709</v>
      </c>
      <c r="S9" s="383">
        <v>45.369739726027468</v>
      </c>
      <c r="T9" s="383">
        <v>39.022219178082345</v>
      </c>
      <c r="U9" s="383">
        <v>34.517559931506874</v>
      </c>
      <c r="V9" s="383">
        <v>32.650707191780839</v>
      </c>
      <c r="W9" s="383">
        <v>29.795700342465857</v>
      </c>
      <c r="X9" s="383">
        <v>28.618241438355973</v>
      </c>
      <c r="Y9" s="383">
        <v>26.364922945205507</v>
      </c>
      <c r="Z9" s="383"/>
      <c r="AA9" s="382"/>
    </row>
    <row r="10" spans="1:28" s="384" customFormat="1" x14ac:dyDescent="0.2">
      <c r="A10" s="382">
        <v>2014</v>
      </c>
      <c r="B10" s="383">
        <v>27.78823801369877</v>
      </c>
      <c r="C10" s="383">
        <v>25.821972602739606</v>
      </c>
      <c r="D10" s="383">
        <v>24.162703767123205</v>
      </c>
      <c r="E10" s="383">
        <v>24.343027397260375</v>
      </c>
      <c r="F10" s="383">
        <v>25.638417808219195</v>
      </c>
      <c r="G10" s="383">
        <v>29.929183219177958</v>
      </c>
      <c r="H10" s="383">
        <v>57.928114726027381</v>
      </c>
      <c r="I10" s="383">
        <v>41.327388698630152</v>
      </c>
      <c r="J10" s="383">
        <v>37.202917808219198</v>
      </c>
      <c r="K10" s="383">
        <v>38.894823630137019</v>
      </c>
      <c r="L10" s="383">
        <v>38.339672945205457</v>
      </c>
      <c r="M10" s="383">
        <v>37.694208904109416</v>
      </c>
      <c r="N10" s="383">
        <v>41.243994863013654</v>
      </c>
      <c r="O10" s="383">
        <v>43.522892123287768</v>
      </c>
      <c r="P10" s="383">
        <v>46.590118150684887</v>
      </c>
      <c r="Q10" s="383">
        <v>51.252875000000188</v>
      </c>
      <c r="R10" s="383">
        <v>50.111837328767002</v>
      </c>
      <c r="S10" s="383">
        <v>51.286642123287571</v>
      </c>
      <c r="T10" s="383">
        <v>51.66378595890415</v>
      </c>
      <c r="U10" s="383">
        <v>45.101131849314939</v>
      </c>
      <c r="V10" s="383">
        <v>41.974404109589003</v>
      </c>
      <c r="W10" s="383">
        <v>35.740734589041011</v>
      </c>
      <c r="X10" s="383">
        <v>34.300335616438403</v>
      </c>
      <c r="Y10" s="383">
        <v>29.304378424657489</v>
      </c>
      <c r="Z10" s="383"/>
      <c r="AA10" s="382"/>
    </row>
    <row r="11" spans="1:28" s="384" customFormat="1" x14ac:dyDescent="0.2">
      <c r="A11" s="382">
        <v>2015</v>
      </c>
      <c r="B11" s="383">
        <v>18.867565068493146</v>
      </c>
      <c r="C11" s="383">
        <v>16.999748287671192</v>
      </c>
      <c r="D11" s="383">
        <v>15.996217465753528</v>
      </c>
      <c r="E11" s="383">
        <v>15.635239726027418</v>
      </c>
      <c r="F11" s="383">
        <v>16.573558219178128</v>
      </c>
      <c r="G11" s="383">
        <v>18.309438356164403</v>
      </c>
      <c r="H11" s="383">
        <v>24.857395547945202</v>
      </c>
      <c r="I11" s="383">
        <v>20.636481164383436</v>
      </c>
      <c r="J11" s="383">
        <v>22.493753424657477</v>
      </c>
      <c r="K11" s="383">
        <v>25.061388698630218</v>
      </c>
      <c r="L11" s="383">
        <v>25.426280821917704</v>
      </c>
      <c r="M11" s="383">
        <v>25.085982876712198</v>
      </c>
      <c r="N11" s="383">
        <v>27.756407534246598</v>
      </c>
      <c r="O11" s="383">
        <v>31.179476027397129</v>
      </c>
      <c r="P11" s="383">
        <v>36.028304794520622</v>
      </c>
      <c r="Q11" s="383">
        <v>40.915446917807976</v>
      </c>
      <c r="R11" s="383">
        <v>38.574568493150622</v>
      </c>
      <c r="S11" s="383">
        <v>34.560445205479454</v>
      </c>
      <c r="T11" s="383">
        <v>29.601092465753389</v>
      </c>
      <c r="U11" s="383">
        <v>26.150227739726024</v>
      </c>
      <c r="V11" s="383">
        <v>25.593409246575355</v>
      </c>
      <c r="W11" s="383">
        <v>22.472116438356039</v>
      </c>
      <c r="X11" s="383">
        <v>21.175361301369929</v>
      </c>
      <c r="Y11" s="383">
        <v>19.712284246575251</v>
      </c>
      <c r="Z11" s="383"/>
      <c r="AA11" s="382"/>
    </row>
    <row r="12" spans="1:28" s="384" customFormat="1" x14ac:dyDescent="0.2">
      <c r="A12" s="382">
        <v>2016</v>
      </c>
      <c r="B12" s="383">
        <v>15.369043715846944</v>
      </c>
      <c r="C12" s="383">
        <v>13.665959699453508</v>
      </c>
      <c r="D12" s="383">
        <v>13.604492827868826</v>
      </c>
      <c r="E12" s="383">
        <v>12.950708674863387</v>
      </c>
      <c r="F12" s="383">
        <v>13.727327527322473</v>
      </c>
      <c r="G12" s="383">
        <v>16.420753073770495</v>
      </c>
      <c r="H12" s="383">
        <v>19.593036202185814</v>
      </c>
      <c r="I12" s="383">
        <v>17.655309084699542</v>
      </c>
      <c r="J12" s="383">
        <v>19.177233606557326</v>
      </c>
      <c r="K12" s="383">
        <v>19.746403688524616</v>
      </c>
      <c r="L12" s="383">
        <v>21.615964822404397</v>
      </c>
      <c r="M12" s="383">
        <v>23.803184767759625</v>
      </c>
      <c r="N12" s="383">
        <v>25.728468237704774</v>
      </c>
      <c r="O12" s="383">
        <v>31.675438866120242</v>
      </c>
      <c r="P12" s="383">
        <v>35.553102800546483</v>
      </c>
      <c r="Q12" s="383">
        <v>37.413015710382453</v>
      </c>
      <c r="R12" s="383">
        <v>38.702498292349738</v>
      </c>
      <c r="S12" s="383">
        <v>32.883295765027228</v>
      </c>
      <c r="T12" s="383">
        <v>26.019395491803479</v>
      </c>
      <c r="U12" s="383">
        <v>23.266150956284257</v>
      </c>
      <c r="V12" s="383">
        <v>23.012257513661162</v>
      </c>
      <c r="W12" s="383">
        <v>20.264028346994539</v>
      </c>
      <c r="X12" s="383">
        <v>19.372464139344327</v>
      </c>
      <c r="Y12" s="383">
        <v>16.815599385245925</v>
      </c>
      <c r="Z12" s="383"/>
      <c r="AA12" s="382" t="s">
        <v>639</v>
      </c>
    </row>
    <row r="13" spans="1:28" x14ac:dyDescent="0.2">
      <c r="A13" s="176">
        <v>2017</v>
      </c>
      <c r="B13" s="195">
        <v>20.801234589041091</v>
      </c>
      <c r="C13" s="195">
        <v>17.108155821917826</v>
      </c>
      <c r="D13" s="195">
        <v>15.927344178082253</v>
      </c>
      <c r="E13" s="195">
        <v>15.826152397260321</v>
      </c>
      <c r="F13" s="195">
        <v>16.623558219178086</v>
      </c>
      <c r="G13" s="195">
        <v>19.17772431506846</v>
      </c>
      <c r="H13" s="195">
        <v>22.55680479452057</v>
      </c>
      <c r="I13" s="195">
        <v>21.096018835616469</v>
      </c>
      <c r="J13" s="195">
        <v>21.876491438356162</v>
      </c>
      <c r="K13" s="195">
        <v>24.946575342465763</v>
      </c>
      <c r="L13" s="195">
        <v>26.037277397260155</v>
      </c>
      <c r="M13" s="195">
        <v>26.759438356164424</v>
      </c>
      <c r="N13" s="195">
        <v>29.220499999999955</v>
      </c>
      <c r="O13" s="195">
        <v>34.026893835616576</v>
      </c>
      <c r="P13" s="195">
        <v>41.117157534246552</v>
      </c>
      <c r="Q13" s="195">
        <v>45.081919520547878</v>
      </c>
      <c r="R13" s="195">
        <v>40.956297945205598</v>
      </c>
      <c r="S13" s="195">
        <v>34.496488013698617</v>
      </c>
      <c r="T13" s="195">
        <v>30.112445205479386</v>
      </c>
      <c r="U13" s="195">
        <v>28.541455479452015</v>
      </c>
      <c r="V13" s="195">
        <v>30.042667808219303</v>
      </c>
      <c r="W13" s="195">
        <v>24.801299657534372</v>
      </c>
      <c r="X13" s="195">
        <v>24.381217465753505</v>
      </c>
      <c r="Y13" s="195">
        <v>21.158681506849273</v>
      </c>
      <c r="Z13" s="193"/>
    </row>
    <row r="14" spans="1:28" x14ac:dyDescent="0.2">
      <c r="A14" s="176">
        <v>2018</v>
      </c>
      <c r="B14" s="381">
        <v>22.29382</v>
      </c>
      <c r="C14" s="381">
        <v>21.790880000000001</v>
      </c>
      <c r="D14" s="381">
        <v>19.317039999999999</v>
      </c>
      <c r="E14" s="381">
        <v>19.053979999999999</v>
      </c>
      <c r="F14" s="381">
        <v>20.083639999999999</v>
      </c>
      <c r="G14" s="381">
        <v>23.452480000000001</v>
      </c>
      <c r="H14" s="381">
        <v>43.98856</v>
      </c>
      <c r="I14" s="381">
        <v>27.643160000000002</v>
      </c>
      <c r="J14" s="381">
        <v>25.538509999999999</v>
      </c>
      <c r="K14" s="381">
        <v>26.995139999999999</v>
      </c>
      <c r="L14" s="381">
        <v>27.366599999999998</v>
      </c>
      <c r="M14" s="381">
        <v>29.089279999999999</v>
      </c>
      <c r="N14" s="381">
        <v>33.40549</v>
      </c>
      <c r="O14" s="381">
        <v>37.982869999999998</v>
      </c>
      <c r="P14" s="381">
        <v>45.561570000000003</v>
      </c>
      <c r="Q14" s="381">
        <v>63.204819999999998</v>
      </c>
      <c r="R14" s="381">
        <v>64.755480000000006</v>
      </c>
      <c r="S14" s="381">
        <v>50.462989999999998</v>
      </c>
      <c r="T14" s="381">
        <v>40.707000000000001</v>
      </c>
      <c r="U14" s="381">
        <v>36.667540000000002</v>
      </c>
      <c r="V14" s="381">
        <v>36.178199999999997</v>
      </c>
      <c r="W14" s="381">
        <v>32.359760000000001</v>
      </c>
      <c r="X14" s="381">
        <v>27.623699999999999</v>
      </c>
      <c r="Y14" s="381">
        <v>24.132000000000001</v>
      </c>
      <c r="Z14" s="193"/>
      <c r="AA14" t="s">
        <v>641</v>
      </c>
    </row>
    <row r="15" spans="1:28" x14ac:dyDescent="0.2">
      <c r="A15" s="176">
        <v>2019</v>
      </c>
      <c r="B15" s="381">
        <v>20.321760000000001</v>
      </c>
      <c r="C15" s="381">
        <v>18.27872</v>
      </c>
      <c r="D15" s="381">
        <v>17.5793</v>
      </c>
      <c r="E15" s="381">
        <v>17.62275</v>
      </c>
      <c r="F15" s="381">
        <v>18.745450000000002</v>
      </c>
      <c r="G15" s="381">
        <v>21.436810000000001</v>
      </c>
      <c r="H15" s="381">
        <v>33.456139999999998</v>
      </c>
      <c r="I15" s="381">
        <v>27.119900000000001</v>
      </c>
      <c r="J15" s="381">
        <v>23.950849999999999</v>
      </c>
      <c r="K15" s="381">
        <v>24.97231</v>
      </c>
      <c r="L15" s="381">
        <v>24.642849999999999</v>
      </c>
      <c r="M15" s="381">
        <v>25.238199999999999</v>
      </c>
      <c r="N15" s="381">
        <v>28.807700000000001</v>
      </c>
      <c r="O15" s="381">
        <v>44.456099999999999</v>
      </c>
      <c r="P15" s="381">
        <v>89.563760000000002</v>
      </c>
      <c r="Q15" s="381">
        <v>134.22522000000001</v>
      </c>
      <c r="R15" s="381">
        <v>135.72629000000001</v>
      </c>
      <c r="S15" s="381">
        <v>63.883279999999999</v>
      </c>
      <c r="T15" s="381">
        <v>34.646709999999999</v>
      </c>
      <c r="U15" s="381">
        <v>36.445770000000003</v>
      </c>
      <c r="V15" s="381">
        <v>32.875579999999999</v>
      </c>
      <c r="W15" s="381">
        <v>26.947150000000001</v>
      </c>
      <c r="X15" s="381">
        <v>24.334579999999999</v>
      </c>
      <c r="Y15" s="381">
        <v>21.759029999999999</v>
      </c>
      <c r="Z15" s="193"/>
      <c r="AA15" t="s">
        <v>641</v>
      </c>
    </row>
    <row r="16" spans="1:28" x14ac:dyDescent="0.2">
      <c r="A16" s="176" t="s">
        <v>642</v>
      </c>
      <c r="B16" s="381">
        <v>21.138940000000002</v>
      </c>
      <c r="C16" s="381">
        <v>19.05866</v>
      </c>
      <c r="D16" s="381">
        <v>17.622479999999999</v>
      </c>
      <c r="E16" s="381">
        <v>17.500959999999999</v>
      </c>
      <c r="F16" s="381">
        <v>18.484220000000001</v>
      </c>
      <c r="G16" s="381">
        <v>21.35567</v>
      </c>
      <c r="H16" s="381">
        <v>33.333829999999999</v>
      </c>
      <c r="I16" s="381">
        <v>25.286359999999998</v>
      </c>
      <c r="J16" s="381">
        <v>23.788609999999998</v>
      </c>
      <c r="K16" s="381">
        <v>25.638010000000001</v>
      </c>
      <c r="L16" s="381">
        <v>26.01558</v>
      </c>
      <c r="M16" s="381">
        <v>27.028970000000001</v>
      </c>
      <c r="N16" s="381">
        <v>30.477900000000002</v>
      </c>
      <c r="O16" s="381">
        <v>38.821959999999997</v>
      </c>
      <c r="P16" s="381">
        <v>58.747500000000002</v>
      </c>
      <c r="Q16" s="381">
        <v>80.837320000000005</v>
      </c>
      <c r="R16" s="381">
        <v>80.47936</v>
      </c>
      <c r="S16" s="381">
        <v>49.614249999999998</v>
      </c>
      <c r="T16" s="381">
        <v>35.155389999999997</v>
      </c>
      <c r="U16" s="381">
        <v>33.884920000000001</v>
      </c>
      <c r="V16" s="381">
        <v>33.032150000000001</v>
      </c>
      <c r="W16" s="381">
        <v>28.036069999999999</v>
      </c>
      <c r="X16" s="381">
        <v>25.4465</v>
      </c>
      <c r="Y16" s="381">
        <v>22.349900000000002</v>
      </c>
      <c r="Z16" s="194"/>
    </row>
    <row r="17" spans="1:25" x14ac:dyDescent="0.2">
      <c r="A17" s="176" t="s">
        <v>435</v>
      </c>
      <c r="B17" s="195">
        <v>28.368967051231905</v>
      </c>
      <c r="C17" s="176"/>
      <c r="D17" s="176"/>
      <c r="E17" s="176"/>
      <c r="F17" s="176"/>
      <c r="G17" s="176"/>
      <c r="H17" s="176"/>
      <c r="I17" s="176"/>
      <c r="J17" s="176"/>
      <c r="K17" s="176"/>
      <c r="L17" s="176"/>
      <c r="M17" s="176"/>
      <c r="N17" s="176"/>
      <c r="O17" s="176"/>
      <c r="P17" s="176"/>
      <c r="Q17" s="176"/>
      <c r="R17" s="176"/>
      <c r="S17" s="176"/>
      <c r="T17" s="176"/>
      <c r="U17" s="176"/>
      <c r="V17" s="176"/>
      <c r="W17" s="176"/>
      <c r="X17" s="176"/>
      <c r="Y17" s="176"/>
    </row>
    <row r="18" spans="1:25" x14ac:dyDescent="0.2">
      <c r="A18" s="176"/>
      <c r="B18" s="176"/>
      <c r="C18" s="176"/>
      <c r="D18" s="176"/>
      <c r="E18" s="176"/>
      <c r="F18" s="176"/>
      <c r="G18" s="176"/>
      <c r="H18" s="176"/>
      <c r="I18" s="176"/>
      <c r="J18" s="176"/>
      <c r="K18" s="176"/>
      <c r="L18" s="176"/>
      <c r="M18" s="176"/>
      <c r="N18" s="176"/>
      <c r="O18" s="176"/>
      <c r="P18" s="176"/>
      <c r="Q18" s="176"/>
      <c r="R18" s="176"/>
      <c r="S18" s="176"/>
      <c r="T18" s="176"/>
      <c r="U18" s="176"/>
      <c r="V18" s="176"/>
      <c r="W18" s="176"/>
      <c r="X18" s="176"/>
      <c r="Y18" s="176"/>
    </row>
    <row r="19" spans="1:25" x14ac:dyDescent="0.2">
      <c r="A19" s="176"/>
      <c r="B19" s="176" t="s">
        <v>445</v>
      </c>
      <c r="C19" s="176"/>
      <c r="D19" s="176"/>
      <c r="E19" s="176"/>
      <c r="F19" s="176"/>
      <c r="G19" s="176"/>
      <c r="H19" s="176"/>
      <c r="I19" s="176"/>
      <c r="J19" s="176"/>
      <c r="K19" s="176"/>
      <c r="L19" s="176"/>
      <c r="M19" s="176"/>
      <c r="N19" s="176"/>
      <c r="O19" s="176"/>
      <c r="P19" s="176"/>
      <c r="Q19" s="176"/>
      <c r="R19" s="176"/>
      <c r="S19" s="176"/>
      <c r="T19" s="176"/>
      <c r="U19" s="176"/>
      <c r="V19" s="176"/>
      <c r="W19" s="176"/>
      <c r="X19" s="176"/>
      <c r="Y19" s="176"/>
    </row>
    <row r="20" spans="1:25" x14ac:dyDescent="0.2">
      <c r="A20" s="176"/>
      <c r="B20" s="196">
        <v>22.142530000000001</v>
      </c>
      <c r="C20" s="176"/>
      <c r="D20" s="176"/>
      <c r="E20" s="176"/>
      <c r="F20" s="176"/>
      <c r="G20" s="176"/>
      <c r="H20" s="176"/>
      <c r="I20" s="176"/>
      <c r="J20" s="176"/>
      <c r="K20" s="176"/>
      <c r="L20" s="176"/>
      <c r="M20" s="176"/>
      <c r="N20" s="176"/>
      <c r="O20" s="176"/>
      <c r="P20" s="176"/>
      <c r="Q20" s="176"/>
      <c r="R20" s="176"/>
      <c r="S20" s="176"/>
      <c r="T20" s="176"/>
      <c r="U20" s="176"/>
      <c r="V20" s="176"/>
      <c r="W20" s="176"/>
      <c r="X20" s="176"/>
      <c r="Y20" s="176"/>
    </row>
    <row r="21" spans="1:25" x14ac:dyDescent="0.2">
      <c r="B21" s="1" t="s">
        <v>449</v>
      </c>
    </row>
    <row r="22" spans="1:25" x14ac:dyDescent="0.2">
      <c r="B22" s="194">
        <v>33.04748</v>
      </c>
    </row>
    <row r="23" spans="1:25" x14ac:dyDescent="0.2">
      <c r="B23" s="193"/>
    </row>
    <row r="26" spans="1:25" x14ac:dyDescent="0.2">
      <c r="F26" s="380">
        <v>1</v>
      </c>
      <c r="G26" s="380">
        <v>21.138940000000002</v>
      </c>
    </row>
    <row r="27" spans="1:25" x14ac:dyDescent="0.2">
      <c r="F27" s="380">
        <v>2</v>
      </c>
      <c r="G27" s="380">
        <v>2</v>
      </c>
      <c r="H27" s="380">
        <v>19.05866</v>
      </c>
    </row>
    <row r="28" spans="1:25" x14ac:dyDescent="0.2">
      <c r="F28" s="380">
        <v>3</v>
      </c>
      <c r="G28" s="380">
        <v>3</v>
      </c>
      <c r="H28" s="380">
        <v>17.622479999999999</v>
      </c>
    </row>
    <row r="29" spans="1:25" x14ac:dyDescent="0.2">
      <c r="F29" s="380">
        <v>4</v>
      </c>
      <c r="G29" s="380">
        <v>4</v>
      </c>
      <c r="H29" s="380">
        <v>17.500959999999999</v>
      </c>
    </row>
    <row r="30" spans="1:25" x14ac:dyDescent="0.2">
      <c r="F30" s="380">
        <v>5</v>
      </c>
      <c r="G30" s="380">
        <v>5</v>
      </c>
      <c r="H30" s="380">
        <v>18.484220000000001</v>
      </c>
    </row>
    <row r="31" spans="1:25" x14ac:dyDescent="0.2">
      <c r="F31" s="380">
        <v>6</v>
      </c>
      <c r="G31" s="380">
        <v>6</v>
      </c>
      <c r="H31" s="380">
        <v>21.35567</v>
      </c>
    </row>
    <row r="32" spans="1:25" x14ac:dyDescent="0.2">
      <c r="F32" s="380">
        <v>7</v>
      </c>
      <c r="G32" s="380">
        <v>7</v>
      </c>
      <c r="H32" s="380">
        <v>33.333829999999999</v>
      </c>
    </row>
    <row r="33" spans="6:8" x14ac:dyDescent="0.2">
      <c r="F33" s="380">
        <v>8</v>
      </c>
      <c r="G33" s="380">
        <v>8</v>
      </c>
      <c r="H33" s="380">
        <v>25.286359999999998</v>
      </c>
    </row>
    <row r="34" spans="6:8" x14ac:dyDescent="0.2">
      <c r="F34" s="380">
        <v>9</v>
      </c>
      <c r="G34" s="380">
        <v>9</v>
      </c>
      <c r="H34" s="380">
        <v>23.788609999999998</v>
      </c>
    </row>
    <row r="35" spans="6:8" x14ac:dyDescent="0.2">
      <c r="F35" s="380">
        <v>10</v>
      </c>
      <c r="G35" s="380">
        <v>10</v>
      </c>
      <c r="H35" s="380">
        <v>25.638010000000001</v>
      </c>
    </row>
    <row r="36" spans="6:8" x14ac:dyDescent="0.2">
      <c r="F36" s="380">
        <v>11</v>
      </c>
      <c r="G36" s="380">
        <v>11</v>
      </c>
      <c r="H36" s="380">
        <v>26.01558</v>
      </c>
    </row>
    <row r="37" spans="6:8" x14ac:dyDescent="0.2">
      <c r="F37" s="380">
        <v>12</v>
      </c>
      <c r="G37" s="380">
        <v>12</v>
      </c>
      <c r="H37" s="380">
        <v>27.028970000000001</v>
      </c>
    </row>
    <row r="38" spans="6:8" x14ac:dyDescent="0.2">
      <c r="F38" s="380">
        <v>13</v>
      </c>
      <c r="G38" s="380">
        <v>13</v>
      </c>
      <c r="H38" s="380">
        <v>30.477900000000002</v>
      </c>
    </row>
    <row r="39" spans="6:8" x14ac:dyDescent="0.2">
      <c r="F39" s="380">
        <v>14</v>
      </c>
      <c r="G39" s="380">
        <v>14</v>
      </c>
      <c r="H39" s="380">
        <v>38.821959999999997</v>
      </c>
    </row>
    <row r="40" spans="6:8" x14ac:dyDescent="0.2">
      <c r="F40" s="380">
        <v>15</v>
      </c>
      <c r="G40" s="380">
        <v>15</v>
      </c>
      <c r="H40" s="380">
        <v>58.747500000000002</v>
      </c>
    </row>
    <row r="41" spans="6:8" x14ac:dyDescent="0.2">
      <c r="F41" s="380">
        <v>16</v>
      </c>
      <c r="G41" s="380">
        <v>16</v>
      </c>
      <c r="H41" s="380">
        <v>80.837320000000005</v>
      </c>
    </row>
    <row r="42" spans="6:8" x14ac:dyDescent="0.2">
      <c r="F42" s="380">
        <v>17</v>
      </c>
      <c r="G42" s="380">
        <v>17</v>
      </c>
      <c r="H42" s="380">
        <v>80.47936</v>
      </c>
    </row>
    <row r="43" spans="6:8" x14ac:dyDescent="0.2">
      <c r="F43" s="380">
        <v>18</v>
      </c>
      <c r="G43" s="380">
        <v>18</v>
      </c>
      <c r="H43" s="380">
        <v>49.614249999999998</v>
      </c>
    </row>
    <row r="44" spans="6:8" x14ac:dyDescent="0.2">
      <c r="F44" s="380">
        <v>19</v>
      </c>
      <c r="G44" s="380">
        <v>19</v>
      </c>
      <c r="H44" s="380">
        <v>35.155389999999997</v>
      </c>
    </row>
    <row r="45" spans="6:8" x14ac:dyDescent="0.2">
      <c r="F45" s="380">
        <v>20</v>
      </c>
      <c r="G45" s="380">
        <v>20</v>
      </c>
      <c r="H45" s="380">
        <v>33.884920000000001</v>
      </c>
    </row>
    <row r="46" spans="6:8" x14ac:dyDescent="0.2">
      <c r="F46" s="380">
        <v>21</v>
      </c>
      <c r="G46" s="380">
        <v>21</v>
      </c>
      <c r="H46" s="380">
        <v>33.032150000000001</v>
      </c>
    </row>
    <row r="47" spans="6:8" x14ac:dyDescent="0.2">
      <c r="F47" s="380">
        <v>22</v>
      </c>
      <c r="G47" s="380">
        <v>22</v>
      </c>
      <c r="H47" s="380">
        <v>28.036069999999999</v>
      </c>
    </row>
    <row r="48" spans="6:8" x14ac:dyDescent="0.2">
      <c r="F48" s="380">
        <v>23</v>
      </c>
      <c r="G48" s="380">
        <v>23</v>
      </c>
      <c r="H48" s="380">
        <v>25.4465</v>
      </c>
    </row>
    <row r="49" spans="6:8" x14ac:dyDescent="0.2">
      <c r="F49" s="380">
        <v>24</v>
      </c>
      <c r="G49" s="380">
        <v>24</v>
      </c>
      <c r="H49" s="380">
        <v>22.349900000000002</v>
      </c>
    </row>
  </sheetData>
  <conditionalFormatting sqref="B7:Y13">
    <cfRule type="colorScale" priority="3">
      <colorScale>
        <cfvo type="min"/>
        <cfvo type="percentile" val="50"/>
        <cfvo type="max"/>
        <color rgb="FF63BE7B"/>
        <color rgb="FFFFEB84"/>
        <color rgb="FFF8696B"/>
      </colorScale>
    </cfRule>
  </conditionalFormatting>
  <pageMargins left="0.7" right="0.7" top="0.75" bottom="0.75" header="0.3" footer="0.3"/>
  <pageSetup orientation="portrait" horizontalDpi="0" verticalDpi="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164C4-D299-034C-B6A2-41767DEBE549}">
  <sheetPr codeName="Sheet8"/>
  <dimension ref="A1:AU8763"/>
  <sheetViews>
    <sheetView workbookViewId="0">
      <selection activeCell="Z1" sqref="Z1"/>
    </sheetView>
  </sheetViews>
  <sheetFormatPr baseColWidth="10" defaultRowHeight="16" x14ac:dyDescent="0.2"/>
  <cols>
    <col min="1" max="7" width="10.83203125" style="143"/>
    <col min="8" max="8" width="30.6640625" style="143" customWidth="1"/>
    <col min="9" max="9" width="11.1640625" style="143" bestFit="1" customWidth="1"/>
    <col min="10" max="10" width="11.5" style="143" bestFit="1" customWidth="1"/>
    <col min="11" max="13" width="10.83203125" style="143"/>
    <col min="14" max="14" width="11.33203125" style="143" customWidth="1"/>
    <col min="15" max="17" width="10.83203125" style="143"/>
    <col min="18" max="18" width="12.5" style="143" bestFit="1" customWidth="1"/>
    <col min="19" max="16384" width="10.83203125" style="143"/>
  </cols>
  <sheetData>
    <row r="1" spans="1:47" x14ac:dyDescent="0.2">
      <c r="A1" s="143" t="s">
        <v>351</v>
      </c>
      <c r="H1" s="143" t="s">
        <v>410</v>
      </c>
      <c r="U1" s="189"/>
      <c r="W1" s="187" t="s">
        <v>417</v>
      </c>
      <c r="AA1" s="143" t="s">
        <v>420</v>
      </c>
      <c r="AB1" s="144">
        <f>AVERAGE(AS369:AU369,X369:AC369,AE369:AG369)</f>
        <v>0.83538527079841651</v>
      </c>
      <c r="AD1" s="143" t="s">
        <v>450</v>
      </c>
      <c r="AE1" s="144">
        <f>AVERAGE(X3:AU367)</f>
        <v>0.93483918926823706</v>
      </c>
    </row>
    <row r="2" spans="1:47" s="145" customFormat="1" ht="85" x14ac:dyDescent="0.2">
      <c r="A2" s="181" t="s">
        <v>429</v>
      </c>
      <c r="H2" s="181" t="s">
        <v>427</v>
      </c>
      <c r="I2" s="24"/>
      <c r="L2" s="146"/>
      <c r="N2" s="198" t="s">
        <v>428</v>
      </c>
      <c r="R2" s="186"/>
      <c r="T2" s="181" t="s">
        <v>430</v>
      </c>
      <c r="U2" s="181" t="s">
        <v>414</v>
      </c>
      <c r="W2" t="s">
        <v>415</v>
      </c>
      <c r="X2" s="179">
        <v>4.1666666666666664E-2</v>
      </c>
      <c r="Y2" s="179">
        <v>8.3333333333333329E-2</v>
      </c>
      <c r="Z2" s="179">
        <v>0.125</v>
      </c>
      <c r="AA2" s="179">
        <v>0.16666666666666666</v>
      </c>
      <c r="AB2" s="179">
        <v>0.20833333333333334</v>
      </c>
      <c r="AC2" s="179">
        <v>0.25</v>
      </c>
      <c r="AD2" s="179">
        <v>0.29166666666666669</v>
      </c>
      <c r="AE2" s="179">
        <v>0.33333333333333331</v>
      </c>
      <c r="AF2" s="179">
        <v>0.375</v>
      </c>
      <c r="AG2" s="179">
        <v>0.41666666666666669</v>
      </c>
      <c r="AH2" s="179">
        <v>0.45833333333333331</v>
      </c>
      <c r="AI2" s="179">
        <v>0.5</v>
      </c>
      <c r="AJ2" s="179">
        <v>0.54166666666666663</v>
      </c>
      <c r="AK2" s="179">
        <v>0.58333333333333337</v>
      </c>
      <c r="AL2" s="179">
        <v>0.625</v>
      </c>
      <c r="AM2" s="179">
        <v>0.66666666666666663</v>
      </c>
      <c r="AN2" s="179">
        <v>0.70833333333333337</v>
      </c>
      <c r="AO2" s="179">
        <v>0.75</v>
      </c>
      <c r="AP2" s="179">
        <v>0.79166666666666663</v>
      </c>
      <c r="AQ2" s="179">
        <v>0.83333333333333337</v>
      </c>
      <c r="AR2" s="179">
        <v>0.875</v>
      </c>
      <c r="AS2" s="179">
        <v>0.91666666666666663</v>
      </c>
      <c r="AT2" s="179">
        <v>0.95833333333333337</v>
      </c>
      <c r="AU2" s="180">
        <v>1</v>
      </c>
    </row>
    <row r="3" spans="1:47" x14ac:dyDescent="0.2">
      <c r="A3" t="s">
        <v>344</v>
      </c>
      <c r="B3" t="s">
        <v>408</v>
      </c>
      <c r="C3" t="s">
        <v>345</v>
      </c>
      <c r="D3" t="s">
        <v>346</v>
      </c>
      <c r="E3" t="s">
        <v>409</v>
      </c>
      <c r="F3" t="s">
        <v>347</v>
      </c>
      <c r="G3" t="s">
        <v>348</v>
      </c>
      <c r="H3" s="143" t="s">
        <v>411</v>
      </c>
      <c r="I3" t="s">
        <v>346</v>
      </c>
      <c r="J3" t="s">
        <v>409</v>
      </c>
      <c r="K3" t="s">
        <v>347</v>
      </c>
      <c r="L3" t="s">
        <v>348</v>
      </c>
      <c r="M3" s="147"/>
      <c r="N3" t="s">
        <v>346</v>
      </c>
      <c r="O3" t="s">
        <v>409</v>
      </c>
      <c r="P3" t="s">
        <v>347</v>
      </c>
      <c r="Q3" t="s">
        <v>348</v>
      </c>
      <c r="R3" s="187" t="s">
        <v>412</v>
      </c>
      <c r="T3" s="143" t="s">
        <v>413</v>
      </c>
      <c r="W3" s="178">
        <v>42736</v>
      </c>
      <c r="X3" s="191">
        <v>0.89804674500000004</v>
      </c>
      <c r="Y3" s="191">
        <v>0.87896148399999996</v>
      </c>
      <c r="Z3" s="191">
        <v>0.92216071899999996</v>
      </c>
      <c r="AA3" s="191">
        <v>0.93422786000000002</v>
      </c>
      <c r="AB3" s="191">
        <v>1.0129223110000001</v>
      </c>
      <c r="AC3" s="191">
        <v>1.3442466909999999</v>
      </c>
      <c r="AD3" s="191">
        <v>2.695292813</v>
      </c>
      <c r="AE3" s="191">
        <v>1.3019278460000001</v>
      </c>
      <c r="AF3" s="191">
        <v>1.0080385190000001</v>
      </c>
      <c r="AG3" s="191">
        <v>0.87956486499999997</v>
      </c>
      <c r="AH3" s="191">
        <v>0.89937396800000002</v>
      </c>
      <c r="AI3" s="191">
        <v>0.954479576</v>
      </c>
      <c r="AJ3" s="191">
        <v>0.79996665899999997</v>
      </c>
      <c r="AK3" s="191">
        <v>0.79366164400000005</v>
      </c>
      <c r="AL3" s="191">
        <v>0.769301558</v>
      </c>
      <c r="AM3" s="191">
        <v>0.75273056599999999</v>
      </c>
      <c r="AN3" s="191">
        <v>0.75218652600000002</v>
      </c>
      <c r="AO3" s="191">
        <v>2.109394075</v>
      </c>
      <c r="AP3" s="191">
        <v>1.5854033789999999</v>
      </c>
      <c r="AQ3" s="191">
        <v>0.78669873400000001</v>
      </c>
      <c r="AR3" s="191">
        <v>1.4133329299999999</v>
      </c>
      <c r="AS3" s="191">
        <v>1.149559698</v>
      </c>
      <c r="AT3" s="191">
        <v>1.635887332</v>
      </c>
      <c r="AU3" s="191">
        <v>1.4821039090000001</v>
      </c>
    </row>
    <row r="4" spans="1:47" x14ac:dyDescent="0.2">
      <c r="A4" s="178">
        <v>42736</v>
      </c>
      <c r="B4" s="179">
        <v>4.1666666666666664E-2</v>
      </c>
      <c r="C4" t="s">
        <v>349</v>
      </c>
      <c r="D4">
        <v>5</v>
      </c>
      <c r="E4">
        <v>5</v>
      </c>
      <c r="F4">
        <v>8</v>
      </c>
      <c r="G4">
        <v>0.01</v>
      </c>
      <c r="H4" s="182">
        <v>4.1666666666666664E-2</v>
      </c>
      <c r="I4" s="1">
        <v>294</v>
      </c>
      <c r="J4" s="1">
        <v>212</v>
      </c>
      <c r="K4" s="1">
        <v>2985</v>
      </c>
      <c r="L4" s="1">
        <v>1111</v>
      </c>
      <c r="M4" s="147"/>
      <c r="N4" s="143">
        <f>D4*I4</f>
        <v>1470</v>
      </c>
      <c r="O4" s="143">
        <f t="shared" ref="O4:O67" si="0">E4*J4</f>
        <v>1060</v>
      </c>
      <c r="P4" s="143">
        <f t="shared" ref="P4:P67" si="1">F4*K4</f>
        <v>23880</v>
      </c>
      <c r="Q4" s="143">
        <f t="shared" ref="Q4:Q67" si="2">G4*L4</f>
        <v>11.11</v>
      </c>
      <c r="R4" s="188">
        <f>SUM(N4:Q4)</f>
        <v>26421.11</v>
      </c>
      <c r="T4">
        <v>29420.639999999999</v>
      </c>
      <c r="U4" s="190">
        <f>R4/T4</f>
        <v>0.8980467454141039</v>
      </c>
      <c r="W4" s="178">
        <v>42737</v>
      </c>
      <c r="X4" s="191">
        <v>1.3525322829999999</v>
      </c>
      <c r="Y4" s="191">
        <v>1.6935281440000001</v>
      </c>
      <c r="Z4" s="191">
        <v>1.420369105</v>
      </c>
      <c r="AA4" s="191">
        <v>1.4364134470000001</v>
      </c>
      <c r="AB4" s="191">
        <v>1.532115128</v>
      </c>
      <c r="AC4" s="191">
        <v>5.2819587419999996</v>
      </c>
      <c r="AD4" s="191">
        <v>2.720185114</v>
      </c>
      <c r="AE4" s="191">
        <v>1.3192204830000001</v>
      </c>
      <c r="AF4" s="191">
        <v>0.97928907799999998</v>
      </c>
      <c r="AG4" s="191">
        <v>1.209896098</v>
      </c>
      <c r="AH4" s="191">
        <v>1.521915387</v>
      </c>
      <c r="AI4" s="191">
        <v>1.373259818</v>
      </c>
      <c r="AJ4" s="191">
        <v>1.049535538</v>
      </c>
      <c r="AK4" s="191">
        <v>0.81827145700000004</v>
      </c>
      <c r="AL4" s="191">
        <v>0.78273906299999996</v>
      </c>
      <c r="AM4" s="191">
        <v>0.76245353500000002</v>
      </c>
      <c r="AN4" s="191">
        <v>0.76949783699999996</v>
      </c>
      <c r="AO4" s="191">
        <v>2.8218374810000002</v>
      </c>
      <c r="AP4" s="191">
        <v>1.620056078</v>
      </c>
      <c r="AQ4" s="191">
        <v>1.60667972</v>
      </c>
      <c r="AR4" s="191">
        <v>1.7643342710000001</v>
      </c>
      <c r="AS4" s="191">
        <v>3.5164585380000002</v>
      </c>
      <c r="AT4" s="191">
        <v>3.9772538740000001</v>
      </c>
      <c r="AU4" s="191">
        <v>1.4928699940000001</v>
      </c>
    </row>
    <row r="5" spans="1:47" x14ac:dyDescent="0.2">
      <c r="A5" s="178">
        <v>42736</v>
      </c>
      <c r="B5" s="179">
        <v>8.3333333333333329E-2</v>
      </c>
      <c r="C5" t="s">
        <v>349</v>
      </c>
      <c r="D5">
        <v>3.76</v>
      </c>
      <c r="E5">
        <v>3.34</v>
      </c>
      <c r="F5">
        <v>8</v>
      </c>
      <c r="G5">
        <v>0.01</v>
      </c>
      <c r="H5" s="182">
        <v>8.3333333333333329E-2</v>
      </c>
      <c r="I5" s="1">
        <v>236</v>
      </c>
      <c r="J5" s="1">
        <v>179</v>
      </c>
      <c r="K5" s="1">
        <v>2985</v>
      </c>
      <c r="L5" s="1">
        <v>1111</v>
      </c>
      <c r="M5" s="147"/>
      <c r="N5" s="143">
        <f t="shared" ref="N5:N68" si="3">D5*I5</f>
        <v>887.3599999999999</v>
      </c>
      <c r="O5" s="143">
        <f t="shared" si="0"/>
        <v>597.86</v>
      </c>
      <c r="P5" s="143">
        <f t="shared" si="1"/>
        <v>23880</v>
      </c>
      <c r="Q5" s="143">
        <f t="shared" si="2"/>
        <v>11.11</v>
      </c>
      <c r="R5" s="188">
        <f t="shared" ref="R5:R68" si="4">SUM(N5:Q5)</f>
        <v>25376.33</v>
      </c>
      <c r="T5">
        <v>28870.81</v>
      </c>
      <c r="U5" s="190">
        <f t="shared" ref="U5:U68" si="5">R5/T5</f>
        <v>0.87896148393481166</v>
      </c>
      <c r="W5" s="178">
        <v>42738</v>
      </c>
      <c r="X5" s="191">
        <v>0.97475418899999999</v>
      </c>
      <c r="Y5" s="191">
        <v>0.93946096800000001</v>
      </c>
      <c r="Z5" s="191">
        <v>0.97899271099999996</v>
      </c>
      <c r="AA5" s="191">
        <v>0.98614091100000001</v>
      </c>
      <c r="AB5" s="191">
        <v>1.0320044900000001</v>
      </c>
      <c r="AC5" s="191">
        <v>1.8919549200000001</v>
      </c>
      <c r="AD5" s="191">
        <v>2.2499374310000002</v>
      </c>
      <c r="AE5" s="191">
        <v>1.024442496</v>
      </c>
      <c r="AF5" s="191">
        <v>0.87921407600000001</v>
      </c>
      <c r="AG5" s="191">
        <v>0.87019292699999995</v>
      </c>
      <c r="AH5" s="191">
        <v>0.81550044799999999</v>
      </c>
      <c r="AI5" s="191">
        <v>1.0194419960000001</v>
      </c>
      <c r="AJ5" s="191">
        <v>1.0708033020000001</v>
      </c>
      <c r="AK5" s="191">
        <v>0.67806761699999996</v>
      </c>
      <c r="AL5" s="191">
        <v>0.65294952100000003</v>
      </c>
      <c r="AM5" s="191">
        <v>0.42496093000000001</v>
      </c>
      <c r="AN5" s="191">
        <v>0.428928843</v>
      </c>
      <c r="AO5" s="191">
        <v>1.730031227</v>
      </c>
      <c r="AP5" s="191">
        <v>1.528271951</v>
      </c>
      <c r="AQ5" s="191">
        <v>0.808505853</v>
      </c>
      <c r="AR5" s="191">
        <v>0.41656528199999998</v>
      </c>
      <c r="AS5" s="191">
        <v>0.73620889499999997</v>
      </c>
      <c r="AT5" s="191">
        <v>0.82814014999999996</v>
      </c>
      <c r="AU5" s="191">
        <v>0.84981277300000002</v>
      </c>
    </row>
    <row r="6" spans="1:47" x14ac:dyDescent="0.2">
      <c r="A6" s="178">
        <v>42736</v>
      </c>
      <c r="B6" s="179">
        <v>0.125</v>
      </c>
      <c r="C6" t="s">
        <v>349</v>
      </c>
      <c r="D6">
        <v>3.5</v>
      </c>
      <c r="E6">
        <v>3.05</v>
      </c>
      <c r="F6">
        <v>8</v>
      </c>
      <c r="G6">
        <v>0.47</v>
      </c>
      <c r="H6" s="182">
        <v>0.125</v>
      </c>
      <c r="I6" s="1">
        <v>201</v>
      </c>
      <c r="J6" s="1">
        <v>205</v>
      </c>
      <c r="K6" s="1">
        <v>2985</v>
      </c>
      <c r="L6" s="1">
        <v>1717</v>
      </c>
      <c r="M6" s="147"/>
      <c r="N6" s="143">
        <f t="shared" si="3"/>
        <v>703.5</v>
      </c>
      <c r="O6" s="143">
        <f t="shared" si="0"/>
        <v>625.25</v>
      </c>
      <c r="P6" s="143">
        <f t="shared" si="1"/>
        <v>23880</v>
      </c>
      <c r="Q6" s="143">
        <f t="shared" si="2"/>
        <v>806.99</v>
      </c>
      <c r="R6" s="188">
        <f t="shared" si="4"/>
        <v>26015.74</v>
      </c>
      <c r="T6">
        <v>28211.72</v>
      </c>
      <c r="U6" s="190">
        <f t="shared" si="5"/>
        <v>0.92216071902032204</v>
      </c>
      <c r="W6" s="178">
        <v>42739</v>
      </c>
      <c r="X6" s="191">
        <v>0.55165213899999999</v>
      </c>
      <c r="Y6" s="191">
        <v>0.46854061000000002</v>
      </c>
      <c r="Z6" s="191">
        <v>0.41838533900000002</v>
      </c>
      <c r="AA6" s="191">
        <v>0.51992850599999996</v>
      </c>
      <c r="AB6" s="191">
        <v>0.438599244</v>
      </c>
      <c r="AC6" s="191">
        <v>0.64821388000000002</v>
      </c>
      <c r="AD6" s="191">
        <v>2.10956549</v>
      </c>
      <c r="AE6" s="191">
        <v>1.15154475</v>
      </c>
      <c r="AF6" s="191">
        <v>0.65637072100000005</v>
      </c>
      <c r="AG6" s="191">
        <v>0.52394328999999995</v>
      </c>
      <c r="AH6" s="191">
        <v>0.39271140100000002</v>
      </c>
      <c r="AI6" s="191">
        <v>0.39627808199999998</v>
      </c>
      <c r="AJ6" s="191">
        <v>0.42828705299999997</v>
      </c>
      <c r="AK6" s="191">
        <v>0.40937144199999997</v>
      </c>
      <c r="AL6" s="191">
        <v>0.37341603200000001</v>
      </c>
      <c r="AM6" s="191">
        <v>0.261091405</v>
      </c>
      <c r="AN6" s="191">
        <v>0.38403736199999999</v>
      </c>
      <c r="AO6" s="191">
        <v>1.5158152629999999</v>
      </c>
      <c r="AP6" s="191">
        <v>1.3524363530000001</v>
      </c>
      <c r="AQ6" s="191">
        <v>0.57986850499999998</v>
      </c>
      <c r="AR6" s="191">
        <v>0.37629533999999998</v>
      </c>
      <c r="AS6" s="191">
        <v>0.41041524600000001</v>
      </c>
      <c r="AT6" s="191">
        <v>0.34825301400000003</v>
      </c>
      <c r="AU6" s="191">
        <v>0.29805522299999998</v>
      </c>
    </row>
    <row r="7" spans="1:47" x14ac:dyDescent="0.2">
      <c r="A7" s="178">
        <v>42736</v>
      </c>
      <c r="B7" s="179">
        <v>0.16666666666666666</v>
      </c>
      <c r="C7" t="s">
        <v>349</v>
      </c>
      <c r="D7">
        <v>3.5</v>
      </c>
      <c r="E7">
        <v>3.2</v>
      </c>
      <c r="F7">
        <v>8</v>
      </c>
      <c r="G7">
        <v>0.47</v>
      </c>
      <c r="H7" s="182">
        <v>0.16666666666666666</v>
      </c>
      <c r="I7" s="1">
        <v>185</v>
      </c>
      <c r="J7" s="1">
        <v>205</v>
      </c>
      <c r="K7" s="1">
        <v>2985</v>
      </c>
      <c r="L7" s="1">
        <v>1717</v>
      </c>
      <c r="M7" s="147"/>
      <c r="N7" s="143">
        <f t="shared" si="3"/>
        <v>647.5</v>
      </c>
      <c r="O7" s="143">
        <f t="shared" si="0"/>
        <v>656</v>
      </c>
      <c r="P7" s="143">
        <f t="shared" si="1"/>
        <v>23880</v>
      </c>
      <c r="Q7" s="143">
        <f t="shared" si="2"/>
        <v>806.99</v>
      </c>
      <c r="R7" s="188">
        <f t="shared" si="4"/>
        <v>25990.49</v>
      </c>
      <c r="T7">
        <v>27820.29</v>
      </c>
      <c r="U7" s="190">
        <f t="shared" si="5"/>
        <v>0.93422786031346194</v>
      </c>
      <c r="W7" s="178">
        <v>42740</v>
      </c>
      <c r="X7" s="191">
        <v>0.83115893799999996</v>
      </c>
      <c r="Y7" s="191">
        <v>0.29888198700000002</v>
      </c>
      <c r="Z7" s="191">
        <v>0.32001302999999998</v>
      </c>
      <c r="AA7" s="191">
        <v>0.62948360000000003</v>
      </c>
      <c r="AB7" s="191">
        <v>0.42391406599999998</v>
      </c>
      <c r="AC7" s="191">
        <v>1.0138839559999999</v>
      </c>
      <c r="AD7" s="191">
        <v>1.906412089</v>
      </c>
      <c r="AE7" s="191">
        <v>1.1033605150000001</v>
      </c>
      <c r="AF7" s="191">
        <v>0.69133438800000002</v>
      </c>
      <c r="AG7" s="191">
        <v>0.58408751699999994</v>
      </c>
      <c r="AH7" s="191">
        <v>0.62428198499999998</v>
      </c>
      <c r="AI7" s="191">
        <v>0.61739327099999997</v>
      </c>
      <c r="AJ7" s="191">
        <v>0.40089416500000002</v>
      </c>
      <c r="AK7" s="191">
        <v>0.38832666700000001</v>
      </c>
      <c r="AL7" s="191">
        <v>0.30922714499999998</v>
      </c>
      <c r="AM7" s="191">
        <v>0.28314432499999997</v>
      </c>
      <c r="AN7" s="191">
        <v>0.28136043999999999</v>
      </c>
      <c r="AO7" s="191">
        <v>1.203287043</v>
      </c>
      <c r="AP7" s="191">
        <v>0.83410728199999995</v>
      </c>
      <c r="AQ7" s="191">
        <v>0.494994306</v>
      </c>
      <c r="AR7" s="191">
        <v>0.46691324200000001</v>
      </c>
      <c r="AS7" s="191">
        <v>0.33171168899999998</v>
      </c>
      <c r="AT7" s="191">
        <v>0.27810877699999997</v>
      </c>
      <c r="AU7" s="191">
        <v>0.30112197400000001</v>
      </c>
    </row>
    <row r="8" spans="1:47" x14ac:dyDescent="0.2">
      <c r="A8" s="178">
        <v>42736</v>
      </c>
      <c r="B8" s="179">
        <v>0.20833333333333334</v>
      </c>
      <c r="C8" t="s">
        <v>349</v>
      </c>
      <c r="D8">
        <v>5</v>
      </c>
      <c r="E8">
        <v>8</v>
      </c>
      <c r="F8">
        <v>8</v>
      </c>
      <c r="G8">
        <v>0.47</v>
      </c>
      <c r="H8" s="182">
        <v>0.20833333333333334</v>
      </c>
      <c r="I8" s="1">
        <v>207</v>
      </c>
      <c r="J8" s="1">
        <v>283</v>
      </c>
      <c r="K8" s="1">
        <v>2985</v>
      </c>
      <c r="L8" s="1">
        <v>1717</v>
      </c>
      <c r="M8" s="147"/>
      <c r="N8" s="143">
        <f t="shared" si="3"/>
        <v>1035</v>
      </c>
      <c r="O8" s="143">
        <f t="shared" si="0"/>
        <v>2264</v>
      </c>
      <c r="P8" s="143">
        <f t="shared" si="1"/>
        <v>23880</v>
      </c>
      <c r="Q8" s="143">
        <f t="shared" si="2"/>
        <v>806.99</v>
      </c>
      <c r="R8" s="188">
        <f t="shared" si="4"/>
        <v>27985.99</v>
      </c>
      <c r="T8">
        <v>27628.959999999999</v>
      </c>
      <c r="U8" s="190">
        <f t="shared" si="5"/>
        <v>1.0129223105031822</v>
      </c>
      <c r="W8" s="178">
        <v>42741</v>
      </c>
      <c r="X8" s="191">
        <v>0.183210963</v>
      </c>
      <c r="Y8" s="191">
        <v>0.16765089399999999</v>
      </c>
      <c r="Z8" s="191">
        <v>0.17687196199999999</v>
      </c>
      <c r="AA8" s="191">
        <v>0.17505642199999999</v>
      </c>
      <c r="AB8" s="191">
        <v>0.1912095</v>
      </c>
      <c r="AC8" s="191">
        <v>0.31660780399999999</v>
      </c>
      <c r="AD8" s="191">
        <v>1.00959708</v>
      </c>
      <c r="AE8" s="191">
        <v>0.89270292600000001</v>
      </c>
      <c r="AF8" s="191">
        <v>0.58008801899999995</v>
      </c>
      <c r="AG8" s="191">
        <v>0.45401155799999998</v>
      </c>
      <c r="AH8" s="191">
        <v>0.64765389399999995</v>
      </c>
      <c r="AI8" s="191">
        <v>0.40472412499999999</v>
      </c>
      <c r="AJ8" s="191">
        <v>0.28527179499999999</v>
      </c>
      <c r="AK8" s="191">
        <v>0.276051716</v>
      </c>
      <c r="AL8" s="191">
        <v>0.228918117</v>
      </c>
      <c r="AM8" s="191">
        <v>0.197952237</v>
      </c>
      <c r="AN8" s="191">
        <v>0.20947042699999999</v>
      </c>
      <c r="AO8" s="191">
        <v>1.8435848699999999</v>
      </c>
      <c r="AP8" s="191">
        <v>1.413021348</v>
      </c>
      <c r="AQ8" s="191">
        <v>0.83859646799999998</v>
      </c>
      <c r="AR8" s="191">
        <v>0.63198205200000002</v>
      </c>
      <c r="AS8" s="191">
        <v>0.538130251</v>
      </c>
      <c r="AT8" s="191">
        <v>0.23962961299999999</v>
      </c>
      <c r="AU8" s="191">
        <v>0.13757882799999999</v>
      </c>
    </row>
    <row r="9" spans="1:47" x14ac:dyDescent="0.2">
      <c r="A9" s="178">
        <v>42736</v>
      </c>
      <c r="B9" s="179">
        <v>0.25</v>
      </c>
      <c r="C9" t="s">
        <v>349</v>
      </c>
      <c r="D9">
        <v>9.11</v>
      </c>
      <c r="E9">
        <v>22</v>
      </c>
      <c r="F9">
        <v>8</v>
      </c>
      <c r="G9">
        <v>0.5</v>
      </c>
      <c r="H9" s="182">
        <v>0.25</v>
      </c>
      <c r="I9" s="1">
        <v>327</v>
      </c>
      <c r="J9" s="1">
        <v>438</v>
      </c>
      <c r="K9" s="1">
        <v>2985</v>
      </c>
      <c r="L9" s="1">
        <v>1717</v>
      </c>
      <c r="M9" s="147"/>
      <c r="N9" s="143">
        <f t="shared" si="3"/>
        <v>2978.97</v>
      </c>
      <c r="O9" s="143">
        <f t="shared" si="0"/>
        <v>9636</v>
      </c>
      <c r="P9" s="143">
        <f t="shared" si="1"/>
        <v>23880</v>
      </c>
      <c r="Q9" s="143">
        <f t="shared" si="2"/>
        <v>858.5</v>
      </c>
      <c r="R9" s="188">
        <f t="shared" si="4"/>
        <v>37353.47</v>
      </c>
      <c r="T9">
        <v>27787.66</v>
      </c>
      <c r="U9" s="190">
        <f t="shared" si="5"/>
        <v>1.3442466907972821</v>
      </c>
      <c r="W9" s="178">
        <v>42742</v>
      </c>
      <c r="X9" s="191">
        <v>0.27189483800000003</v>
      </c>
      <c r="Y9" s="191">
        <v>0.22694413499999999</v>
      </c>
      <c r="Z9" s="191">
        <v>0.229246481</v>
      </c>
      <c r="AA9" s="191">
        <v>0.24461259699999999</v>
      </c>
      <c r="AB9" s="191">
        <v>0.311458713</v>
      </c>
      <c r="AC9" s="191">
        <v>0.68505252999999999</v>
      </c>
      <c r="AD9" s="191">
        <v>1.4932501840000001</v>
      </c>
      <c r="AE9" s="191">
        <v>1.7439483659999999</v>
      </c>
      <c r="AF9" s="191">
        <v>4.3960328049999999</v>
      </c>
      <c r="AG9" s="191">
        <v>3.295767208</v>
      </c>
      <c r="AH9" s="191">
        <v>1.222009229</v>
      </c>
      <c r="AI9" s="191">
        <v>0.74172534700000003</v>
      </c>
      <c r="AJ9" s="191">
        <v>0.34362275599999997</v>
      </c>
      <c r="AK9" s="191">
        <v>0.24251952500000001</v>
      </c>
      <c r="AL9" s="191">
        <v>0.23844404599999999</v>
      </c>
      <c r="AM9" s="191">
        <v>0.221742355</v>
      </c>
      <c r="AN9" s="191">
        <v>0.31491435200000001</v>
      </c>
      <c r="AO9" s="191">
        <v>1.119672395</v>
      </c>
      <c r="AP9" s="191">
        <v>1.370160584</v>
      </c>
      <c r="AQ9" s="191">
        <v>0.85657384000000003</v>
      </c>
      <c r="AR9" s="191">
        <v>0.46893341399999999</v>
      </c>
      <c r="AS9" s="191">
        <v>0.34376258500000001</v>
      </c>
      <c r="AT9" s="191">
        <v>0.19875118999999999</v>
      </c>
      <c r="AU9" s="191">
        <v>0.17104380999999999</v>
      </c>
    </row>
    <row r="10" spans="1:47" x14ac:dyDescent="0.2">
      <c r="A10" s="178">
        <v>42736</v>
      </c>
      <c r="B10" s="179">
        <v>0.29166666666666669</v>
      </c>
      <c r="C10" t="s">
        <v>349</v>
      </c>
      <c r="D10">
        <v>35</v>
      </c>
      <c r="E10">
        <v>40.4</v>
      </c>
      <c r="F10">
        <v>15</v>
      </c>
      <c r="G10">
        <v>1</v>
      </c>
      <c r="H10" s="182">
        <v>0.29166666666666669</v>
      </c>
      <c r="I10" s="1">
        <v>249</v>
      </c>
      <c r="J10" s="1">
        <v>556</v>
      </c>
      <c r="K10" s="1">
        <v>2872</v>
      </c>
      <c r="L10" s="1">
        <v>2219</v>
      </c>
      <c r="M10" s="147"/>
      <c r="N10" s="143">
        <f t="shared" si="3"/>
        <v>8715</v>
      </c>
      <c r="O10" s="143">
        <f t="shared" si="0"/>
        <v>22462.399999999998</v>
      </c>
      <c r="P10" s="143">
        <f t="shared" si="1"/>
        <v>43080</v>
      </c>
      <c r="Q10" s="143">
        <f t="shared" si="2"/>
        <v>2219</v>
      </c>
      <c r="R10" s="188">
        <f t="shared" si="4"/>
        <v>76476.399999999994</v>
      </c>
      <c r="T10">
        <v>28374.06</v>
      </c>
      <c r="U10" s="190">
        <f t="shared" si="5"/>
        <v>2.6952928132244729</v>
      </c>
      <c r="W10" s="178">
        <v>42743</v>
      </c>
      <c r="X10" s="191">
        <v>0.139756557</v>
      </c>
      <c r="Y10" s="191">
        <v>0.137365934</v>
      </c>
      <c r="Z10" s="191">
        <v>0.152605715</v>
      </c>
      <c r="AA10" s="191">
        <v>0.149676428</v>
      </c>
      <c r="AB10" s="191">
        <v>0.19387939400000001</v>
      </c>
      <c r="AC10" s="191">
        <v>0.27358921899999999</v>
      </c>
      <c r="AD10" s="191">
        <v>0.62178132600000002</v>
      </c>
      <c r="AE10" s="191">
        <v>1.2020303320000001</v>
      </c>
      <c r="AF10" s="191">
        <v>0.81415822400000004</v>
      </c>
      <c r="AG10" s="191">
        <v>0.54854623599999996</v>
      </c>
      <c r="AH10" s="191">
        <v>0.33663244799999997</v>
      </c>
      <c r="AI10" s="191">
        <v>0.34762199999999999</v>
      </c>
      <c r="AJ10" s="191">
        <v>0.34417403200000002</v>
      </c>
      <c r="AK10" s="191">
        <v>0.31431636000000002</v>
      </c>
      <c r="AL10" s="191">
        <v>0.27762702</v>
      </c>
      <c r="AM10" s="191">
        <v>0.27716523999999998</v>
      </c>
      <c r="AN10" s="191">
        <v>0.25026436400000002</v>
      </c>
      <c r="AO10" s="191">
        <v>1.210858937</v>
      </c>
      <c r="AP10" s="191">
        <v>1.0907807650000001</v>
      </c>
      <c r="AQ10" s="191">
        <v>0.61442889899999997</v>
      </c>
      <c r="AR10" s="191">
        <v>0.42917489800000003</v>
      </c>
      <c r="AS10" s="191">
        <v>0.37189508100000002</v>
      </c>
      <c r="AT10" s="191">
        <v>0.34046995000000002</v>
      </c>
      <c r="AU10" s="191">
        <v>0.31997166399999999</v>
      </c>
    </row>
    <row r="11" spans="1:47" x14ac:dyDescent="0.2">
      <c r="A11" s="178">
        <v>42736</v>
      </c>
      <c r="B11" s="179">
        <v>0.33333333333333331</v>
      </c>
      <c r="C11" t="s">
        <v>349</v>
      </c>
      <c r="D11">
        <v>3.52</v>
      </c>
      <c r="E11">
        <v>5</v>
      </c>
      <c r="F11">
        <v>11.55</v>
      </c>
      <c r="G11">
        <v>1</v>
      </c>
      <c r="H11" s="182">
        <v>0.33333333333333331</v>
      </c>
      <c r="I11" s="1">
        <v>256</v>
      </c>
      <c r="J11" s="1">
        <v>306</v>
      </c>
      <c r="K11" s="1">
        <v>2872</v>
      </c>
      <c r="L11" s="1">
        <v>2219</v>
      </c>
      <c r="M11" s="147"/>
      <c r="N11" s="143">
        <f t="shared" si="3"/>
        <v>901.12</v>
      </c>
      <c r="O11" s="143">
        <f t="shared" si="0"/>
        <v>1530</v>
      </c>
      <c r="P11" s="143">
        <f t="shared" si="1"/>
        <v>33171.599999999999</v>
      </c>
      <c r="Q11" s="143">
        <f t="shared" si="2"/>
        <v>2219</v>
      </c>
      <c r="R11" s="188">
        <f t="shared" si="4"/>
        <v>37821.72</v>
      </c>
      <c r="T11">
        <v>29050.55</v>
      </c>
      <c r="U11" s="190">
        <f t="shared" si="5"/>
        <v>1.3019278464607384</v>
      </c>
      <c r="W11" s="178">
        <v>42744</v>
      </c>
      <c r="X11" s="191">
        <v>0.24167607899999999</v>
      </c>
      <c r="Y11" s="191">
        <v>0.234565728</v>
      </c>
      <c r="Z11" s="191">
        <v>0.24849681500000001</v>
      </c>
      <c r="AA11" s="191">
        <v>0.24888754499999999</v>
      </c>
      <c r="AB11" s="191">
        <v>0.256921344</v>
      </c>
      <c r="AC11" s="191">
        <v>0.29754264899999999</v>
      </c>
      <c r="AD11" s="191">
        <v>2.3207229329999999</v>
      </c>
      <c r="AE11" s="191">
        <v>1.386659723</v>
      </c>
      <c r="AF11" s="191">
        <v>0.53263728600000004</v>
      </c>
      <c r="AG11" s="191">
        <v>0.31084274099999998</v>
      </c>
      <c r="AH11" s="191">
        <v>0.41870568899999999</v>
      </c>
      <c r="AI11" s="191">
        <v>0.52159071499999998</v>
      </c>
      <c r="AJ11" s="191">
        <v>0.39844934399999998</v>
      </c>
      <c r="AK11" s="191">
        <v>0.37607585799999999</v>
      </c>
      <c r="AL11" s="191">
        <v>0.305371279</v>
      </c>
      <c r="AM11" s="191">
        <v>0.30312696099999997</v>
      </c>
      <c r="AN11" s="191">
        <v>0.30689934099999999</v>
      </c>
      <c r="AO11" s="191">
        <v>1.2503005659999999</v>
      </c>
      <c r="AP11" s="191">
        <v>0.88539855000000001</v>
      </c>
      <c r="AQ11" s="191">
        <v>0.304683804</v>
      </c>
      <c r="AR11" s="191">
        <v>0.304514801</v>
      </c>
      <c r="AS11" s="191">
        <v>0.97375975999999997</v>
      </c>
      <c r="AT11" s="191">
        <v>0.94125888700000004</v>
      </c>
      <c r="AU11" s="191">
        <v>1.072914618</v>
      </c>
    </row>
    <row r="12" spans="1:47" x14ac:dyDescent="0.2">
      <c r="A12" s="178">
        <v>42736</v>
      </c>
      <c r="B12" s="179">
        <v>0.375</v>
      </c>
      <c r="C12" t="s">
        <v>349</v>
      </c>
      <c r="D12">
        <v>3.98</v>
      </c>
      <c r="E12">
        <v>4</v>
      </c>
      <c r="F12">
        <v>9</v>
      </c>
      <c r="G12">
        <v>1</v>
      </c>
      <c r="H12" s="182">
        <v>0.375</v>
      </c>
      <c r="I12" s="1">
        <v>156</v>
      </c>
      <c r="J12" s="1">
        <v>343</v>
      </c>
      <c r="K12" s="1">
        <v>2872</v>
      </c>
      <c r="L12" s="1">
        <v>2219</v>
      </c>
      <c r="M12" s="147"/>
      <c r="N12" s="143">
        <f t="shared" si="3"/>
        <v>620.88</v>
      </c>
      <c r="O12" s="143">
        <f t="shared" si="0"/>
        <v>1372</v>
      </c>
      <c r="P12" s="143">
        <f t="shared" si="1"/>
        <v>25848</v>
      </c>
      <c r="Q12" s="143">
        <f t="shared" si="2"/>
        <v>2219</v>
      </c>
      <c r="R12" s="188">
        <f t="shared" si="4"/>
        <v>30059.88</v>
      </c>
      <c r="T12">
        <v>29820.17</v>
      </c>
      <c r="U12" s="190">
        <f t="shared" si="5"/>
        <v>1.0080385188950969</v>
      </c>
      <c r="W12" s="178">
        <v>42745</v>
      </c>
      <c r="X12" s="191">
        <v>0.65663309400000003</v>
      </c>
      <c r="Y12" s="191">
        <v>0.61616927700000002</v>
      </c>
      <c r="Z12" s="191">
        <v>0.58133876100000004</v>
      </c>
      <c r="AA12" s="191">
        <v>0.58051004100000003</v>
      </c>
      <c r="AB12" s="191">
        <v>0.64426749299999997</v>
      </c>
      <c r="AC12" s="191">
        <v>2.6506075199999999</v>
      </c>
      <c r="AD12" s="191">
        <v>3.401823587</v>
      </c>
      <c r="AE12" s="191">
        <v>0.97648148000000001</v>
      </c>
      <c r="AF12" s="191">
        <v>0.89935394400000002</v>
      </c>
      <c r="AG12" s="191">
        <v>2.2402967540000001</v>
      </c>
      <c r="AH12" s="191">
        <v>1.8705751239999999</v>
      </c>
      <c r="AI12" s="191">
        <v>1.7197948439999999</v>
      </c>
      <c r="AJ12" s="191">
        <v>1.747685471</v>
      </c>
      <c r="AK12" s="191">
        <v>1.0133283529999999</v>
      </c>
      <c r="AL12" s="191">
        <v>0.76451533199999999</v>
      </c>
      <c r="AM12" s="191">
        <v>0.82373036200000005</v>
      </c>
      <c r="AN12" s="191">
        <v>0.89642264500000002</v>
      </c>
      <c r="AO12" s="191">
        <v>3.2965329919999999</v>
      </c>
      <c r="AP12" s="191">
        <v>1.752463141</v>
      </c>
      <c r="AQ12" s="191">
        <v>0.56449867200000003</v>
      </c>
      <c r="AR12" s="191">
        <v>1.2006081909999999</v>
      </c>
      <c r="AS12" s="191">
        <v>2.3402952199999998</v>
      </c>
      <c r="AT12" s="191">
        <v>2.665452808</v>
      </c>
      <c r="AU12" s="191">
        <v>2.5929115359999999</v>
      </c>
    </row>
    <row r="13" spans="1:47" x14ac:dyDescent="0.2">
      <c r="A13" s="178">
        <v>42736</v>
      </c>
      <c r="B13" s="179">
        <v>0.41666666666666669</v>
      </c>
      <c r="C13" t="s">
        <v>349</v>
      </c>
      <c r="D13">
        <v>3.46</v>
      </c>
      <c r="E13">
        <v>4</v>
      </c>
      <c r="F13">
        <v>8</v>
      </c>
      <c r="G13">
        <v>1</v>
      </c>
      <c r="H13" s="182">
        <v>0.41666666666666669</v>
      </c>
      <c r="I13" s="1">
        <v>196</v>
      </c>
      <c r="J13" s="1">
        <v>315</v>
      </c>
      <c r="K13" s="1">
        <v>2872</v>
      </c>
      <c r="L13" s="1">
        <v>2219</v>
      </c>
      <c r="M13" s="147"/>
      <c r="N13" s="143">
        <f t="shared" si="3"/>
        <v>678.16</v>
      </c>
      <c r="O13" s="143">
        <f t="shared" si="0"/>
        <v>1260</v>
      </c>
      <c r="P13" s="143">
        <f t="shared" si="1"/>
        <v>22976</v>
      </c>
      <c r="Q13" s="143">
        <f t="shared" si="2"/>
        <v>2219</v>
      </c>
      <c r="R13" s="188">
        <f t="shared" si="4"/>
        <v>27133.16</v>
      </c>
      <c r="T13">
        <v>30848.39</v>
      </c>
      <c r="U13" s="190">
        <f t="shared" si="5"/>
        <v>0.87956486545975332</v>
      </c>
      <c r="W13" s="178">
        <v>42746</v>
      </c>
      <c r="X13" s="191">
        <v>1.623899939</v>
      </c>
      <c r="Y13" s="191">
        <v>1.5547048590000001</v>
      </c>
      <c r="Z13" s="191">
        <v>1.578947806</v>
      </c>
      <c r="AA13" s="191">
        <v>1.5853058390000001</v>
      </c>
      <c r="AB13" s="191">
        <v>1.6713971599999999</v>
      </c>
      <c r="AC13" s="191">
        <v>5.8614066490000001</v>
      </c>
      <c r="AD13" s="191">
        <v>3.3234449800000001</v>
      </c>
      <c r="AE13" s="191">
        <v>1.9461550160000001</v>
      </c>
      <c r="AF13" s="191">
        <v>2.011824624</v>
      </c>
      <c r="AG13" s="191">
        <v>2.0192196500000001</v>
      </c>
      <c r="AH13" s="191">
        <v>1.683172527</v>
      </c>
      <c r="AI13" s="191">
        <v>1.7264781600000001</v>
      </c>
      <c r="AJ13" s="191">
        <v>1.6411103220000001</v>
      </c>
      <c r="AK13" s="191">
        <v>2.4842902709999999</v>
      </c>
      <c r="AL13" s="191">
        <v>1.5806304710000001</v>
      </c>
      <c r="AM13" s="191">
        <v>0.72710382299999998</v>
      </c>
      <c r="AN13" s="191">
        <v>0.46556303300000001</v>
      </c>
      <c r="AO13" s="191">
        <v>2.0535608509999999</v>
      </c>
      <c r="AP13" s="191">
        <v>0.98627069000000001</v>
      </c>
      <c r="AQ13" s="191">
        <v>1.125905248</v>
      </c>
      <c r="AR13" s="191">
        <v>1.2567528699999999</v>
      </c>
      <c r="AS13" s="191">
        <v>1.3109800039999999</v>
      </c>
      <c r="AT13" s="191">
        <v>5.8170881809999999</v>
      </c>
      <c r="AU13" s="191">
        <v>3.959209183</v>
      </c>
    </row>
    <row r="14" spans="1:47" x14ac:dyDescent="0.2">
      <c r="A14" s="178">
        <v>42736</v>
      </c>
      <c r="B14" s="179">
        <v>0.45833333333333331</v>
      </c>
      <c r="C14" t="s">
        <v>349</v>
      </c>
      <c r="D14">
        <v>11.03</v>
      </c>
      <c r="E14">
        <v>5</v>
      </c>
      <c r="F14">
        <v>8</v>
      </c>
      <c r="G14">
        <v>0.9</v>
      </c>
      <c r="H14" s="182">
        <v>0.45833333333333331</v>
      </c>
      <c r="I14" s="1">
        <v>226</v>
      </c>
      <c r="J14" s="1">
        <v>326</v>
      </c>
      <c r="K14" s="1">
        <v>2842</v>
      </c>
      <c r="L14" s="1">
        <v>1635</v>
      </c>
      <c r="M14" s="147"/>
      <c r="N14" s="143">
        <f t="shared" si="3"/>
        <v>2492.7799999999997</v>
      </c>
      <c r="O14" s="143">
        <f t="shared" si="0"/>
        <v>1630</v>
      </c>
      <c r="P14" s="143">
        <f t="shared" si="1"/>
        <v>22736</v>
      </c>
      <c r="Q14" s="143">
        <f t="shared" si="2"/>
        <v>1471.5</v>
      </c>
      <c r="R14" s="188">
        <f t="shared" si="4"/>
        <v>28330.28</v>
      </c>
      <c r="T14">
        <v>31500</v>
      </c>
      <c r="U14" s="190">
        <f t="shared" si="5"/>
        <v>0.8993739682539682</v>
      </c>
      <c r="W14" s="178">
        <v>42747</v>
      </c>
      <c r="X14" s="191">
        <v>1.1803881549999999</v>
      </c>
      <c r="Y14" s="191">
        <v>1.151418447</v>
      </c>
      <c r="Z14" s="191">
        <v>1.16807686</v>
      </c>
      <c r="AA14" s="191">
        <v>1.1710149320000001</v>
      </c>
      <c r="AB14" s="191">
        <v>1.2609601349999999</v>
      </c>
      <c r="AC14" s="191">
        <v>2.5122983350000001</v>
      </c>
      <c r="AD14" s="191">
        <v>2.7364963430000002</v>
      </c>
      <c r="AE14" s="191">
        <v>0.83347458500000005</v>
      </c>
      <c r="AF14" s="191">
        <v>1.016586107</v>
      </c>
      <c r="AG14" s="191">
        <v>0.72864690700000001</v>
      </c>
      <c r="AH14" s="191">
        <v>0.57381335499999997</v>
      </c>
      <c r="AI14" s="191">
        <v>0.755393961</v>
      </c>
      <c r="AJ14" s="191">
        <v>0.65280273300000002</v>
      </c>
      <c r="AK14" s="191">
        <v>0.79951682099999999</v>
      </c>
      <c r="AL14" s="191">
        <v>0.61792170899999999</v>
      </c>
      <c r="AM14" s="191">
        <v>0.66098770299999998</v>
      </c>
      <c r="AN14" s="191">
        <v>0.686176499</v>
      </c>
      <c r="AO14" s="191">
        <v>2.4856741539999998</v>
      </c>
      <c r="AP14" s="191">
        <v>1.186034338</v>
      </c>
      <c r="AQ14" s="191">
        <v>1.049219372</v>
      </c>
      <c r="AR14" s="191">
        <v>1.590988837</v>
      </c>
      <c r="AS14" s="191">
        <v>2.1261039749999999</v>
      </c>
      <c r="AT14" s="191">
        <v>2.466713962</v>
      </c>
      <c r="AU14" s="191">
        <v>2.0338711699999998</v>
      </c>
    </row>
    <row r="15" spans="1:47" x14ac:dyDescent="0.2">
      <c r="A15" s="178">
        <v>42736</v>
      </c>
      <c r="B15" s="179">
        <v>0.5</v>
      </c>
      <c r="C15" t="s">
        <v>349</v>
      </c>
      <c r="D15">
        <v>24</v>
      </c>
      <c r="E15">
        <v>3.1</v>
      </c>
      <c r="F15">
        <v>8</v>
      </c>
      <c r="G15">
        <v>0.9</v>
      </c>
      <c r="H15" s="182">
        <v>0.5</v>
      </c>
      <c r="I15" s="1">
        <v>222</v>
      </c>
      <c r="J15" s="1">
        <v>319</v>
      </c>
      <c r="K15" s="1">
        <v>2842</v>
      </c>
      <c r="L15" s="1">
        <v>1635</v>
      </c>
      <c r="M15" s="147"/>
      <c r="N15" s="143">
        <f t="shared" si="3"/>
        <v>5328</v>
      </c>
      <c r="O15" s="143">
        <f t="shared" si="0"/>
        <v>988.9</v>
      </c>
      <c r="P15" s="143">
        <f t="shared" si="1"/>
        <v>22736</v>
      </c>
      <c r="Q15" s="143">
        <f t="shared" si="2"/>
        <v>1471.5</v>
      </c>
      <c r="R15" s="188">
        <f t="shared" si="4"/>
        <v>30524.400000000001</v>
      </c>
      <c r="T15">
        <v>31980.15</v>
      </c>
      <c r="U15" s="190">
        <f t="shared" si="5"/>
        <v>0.95447957561174668</v>
      </c>
      <c r="W15" s="178">
        <v>42748</v>
      </c>
      <c r="X15" s="191">
        <v>0.70615448599999997</v>
      </c>
      <c r="Y15" s="191">
        <v>0.66863276100000002</v>
      </c>
      <c r="Z15" s="191">
        <v>0.68565103299999997</v>
      </c>
      <c r="AA15" s="191">
        <v>0.69513396400000005</v>
      </c>
      <c r="AB15" s="191">
        <v>0.72143086700000003</v>
      </c>
      <c r="AC15" s="191">
        <v>1.965995661</v>
      </c>
      <c r="AD15" s="191">
        <v>2.3776665609999998</v>
      </c>
      <c r="AE15" s="191">
        <v>0.64943433299999997</v>
      </c>
      <c r="AF15" s="191">
        <v>0.56144777599999995</v>
      </c>
      <c r="AG15" s="191">
        <v>0.57208576700000002</v>
      </c>
      <c r="AH15" s="191">
        <v>0.50397034799999996</v>
      </c>
      <c r="AI15" s="191">
        <v>0.51899322299999995</v>
      </c>
      <c r="AJ15" s="191">
        <v>0.57135916200000003</v>
      </c>
      <c r="AK15" s="191">
        <v>0.62541359299999999</v>
      </c>
      <c r="AL15" s="191">
        <v>0.62586219700000001</v>
      </c>
      <c r="AM15" s="191">
        <v>0.58338694099999999</v>
      </c>
      <c r="AN15" s="191">
        <v>0.572139128</v>
      </c>
      <c r="AO15" s="191">
        <v>1.9085807180000001</v>
      </c>
      <c r="AP15" s="191">
        <v>1.807674089</v>
      </c>
      <c r="AQ15" s="191">
        <v>0.64819557699999997</v>
      </c>
      <c r="AR15" s="191">
        <v>0.82063470800000005</v>
      </c>
      <c r="AS15" s="191">
        <v>1.2488087969999999</v>
      </c>
      <c r="AT15" s="191">
        <v>1.8134157550000001</v>
      </c>
      <c r="AU15" s="191">
        <v>1.8403120799999999</v>
      </c>
    </row>
    <row r="16" spans="1:47" x14ac:dyDescent="0.2">
      <c r="A16" s="178">
        <v>42736</v>
      </c>
      <c r="B16" s="179">
        <v>0.54166666666666663</v>
      </c>
      <c r="C16" t="s">
        <v>349</v>
      </c>
      <c r="D16">
        <v>3.5</v>
      </c>
      <c r="E16">
        <v>3.1</v>
      </c>
      <c r="F16">
        <v>8</v>
      </c>
      <c r="G16">
        <v>0.9</v>
      </c>
      <c r="H16" s="182">
        <v>0.54166666666666663</v>
      </c>
      <c r="I16" s="1">
        <v>195</v>
      </c>
      <c r="J16" s="1">
        <v>299</v>
      </c>
      <c r="K16" s="1">
        <v>2842</v>
      </c>
      <c r="L16" s="1">
        <v>1635</v>
      </c>
      <c r="M16" s="147"/>
      <c r="N16" s="143">
        <f t="shared" si="3"/>
        <v>682.5</v>
      </c>
      <c r="O16" s="143">
        <f t="shared" si="0"/>
        <v>926.9</v>
      </c>
      <c r="P16" s="143">
        <f t="shared" si="1"/>
        <v>22736</v>
      </c>
      <c r="Q16" s="143">
        <f t="shared" si="2"/>
        <v>1471.5</v>
      </c>
      <c r="R16" s="188">
        <f t="shared" si="4"/>
        <v>25816.9</v>
      </c>
      <c r="T16">
        <v>32272.47</v>
      </c>
      <c r="U16" s="190">
        <f t="shared" si="5"/>
        <v>0.79996665888913987</v>
      </c>
      <c r="W16" s="178">
        <v>42749</v>
      </c>
      <c r="X16" s="191">
        <v>0.86838931500000005</v>
      </c>
      <c r="Y16" s="191">
        <v>0.62232089499999999</v>
      </c>
      <c r="Z16" s="191">
        <v>0.59850946699999996</v>
      </c>
      <c r="AA16" s="191">
        <v>0.52296746400000005</v>
      </c>
      <c r="AB16" s="191">
        <v>0.59130587599999995</v>
      </c>
      <c r="AC16" s="191">
        <v>1.747236963</v>
      </c>
      <c r="AD16" s="191">
        <v>2.5720951689999998</v>
      </c>
      <c r="AE16" s="191">
        <v>0.97589179999999998</v>
      </c>
      <c r="AF16" s="191">
        <v>0.62629109000000005</v>
      </c>
      <c r="AG16" s="191">
        <v>1.140277676</v>
      </c>
      <c r="AH16" s="191">
        <v>0.96663840199999995</v>
      </c>
      <c r="AI16" s="191">
        <v>1.0526537810000001</v>
      </c>
      <c r="AJ16" s="191">
        <v>0.82317314900000005</v>
      </c>
      <c r="AK16" s="191">
        <v>0.55024869600000004</v>
      </c>
      <c r="AL16" s="191">
        <v>0.54058282099999999</v>
      </c>
      <c r="AM16" s="191">
        <v>0.54071018599999998</v>
      </c>
      <c r="AN16" s="191">
        <v>0.48028526199999999</v>
      </c>
      <c r="AO16" s="191">
        <v>2.0859180510000002</v>
      </c>
      <c r="AP16" s="191">
        <v>1.4075649809999999</v>
      </c>
      <c r="AQ16" s="191">
        <v>1.0468819199999999</v>
      </c>
      <c r="AR16" s="191">
        <v>1.2680415490000001</v>
      </c>
      <c r="AS16" s="191">
        <v>1.585747856</v>
      </c>
      <c r="AT16" s="191">
        <v>1.84397889</v>
      </c>
      <c r="AU16" s="191">
        <v>1.9205415830000001</v>
      </c>
    </row>
    <row r="17" spans="1:47" x14ac:dyDescent="0.2">
      <c r="A17" s="178">
        <v>42736</v>
      </c>
      <c r="B17" s="179">
        <v>0.58333333333333337</v>
      </c>
      <c r="C17" t="s">
        <v>349</v>
      </c>
      <c r="D17">
        <v>3.5</v>
      </c>
      <c r="E17">
        <v>3.1</v>
      </c>
      <c r="F17">
        <v>8</v>
      </c>
      <c r="G17">
        <v>0.9</v>
      </c>
      <c r="H17" s="182">
        <v>0.58333333333333337</v>
      </c>
      <c r="I17" s="1">
        <v>205</v>
      </c>
      <c r="J17" s="1">
        <v>237</v>
      </c>
      <c r="K17" s="1">
        <v>2842</v>
      </c>
      <c r="L17" s="1">
        <v>1635</v>
      </c>
      <c r="M17" s="147"/>
      <c r="N17" s="143">
        <f t="shared" si="3"/>
        <v>717.5</v>
      </c>
      <c r="O17" s="143">
        <f t="shared" si="0"/>
        <v>734.7</v>
      </c>
      <c r="P17" s="143">
        <f t="shared" si="1"/>
        <v>22736</v>
      </c>
      <c r="Q17" s="143">
        <f t="shared" si="2"/>
        <v>1471.5</v>
      </c>
      <c r="R17" s="188">
        <f t="shared" si="4"/>
        <v>25659.7</v>
      </c>
      <c r="T17">
        <v>32330.78</v>
      </c>
      <c r="U17" s="190">
        <f t="shared" si="5"/>
        <v>0.79366164379578841</v>
      </c>
      <c r="W17" s="178">
        <v>42750</v>
      </c>
      <c r="X17" s="191">
        <v>1.2260601689999999</v>
      </c>
      <c r="Y17" s="191">
        <v>0.93953581500000005</v>
      </c>
      <c r="Z17" s="191">
        <v>0.98892093700000006</v>
      </c>
      <c r="AA17" s="191">
        <v>1.3191018670000001</v>
      </c>
      <c r="AB17" s="191">
        <v>1.3911089249999999</v>
      </c>
      <c r="AC17" s="191">
        <v>3.2925863479999999</v>
      </c>
      <c r="AD17" s="191">
        <v>3.697139521</v>
      </c>
      <c r="AE17" s="191">
        <v>2.3526329819999998</v>
      </c>
      <c r="AF17" s="191">
        <v>2.2670609920000002</v>
      </c>
      <c r="AG17" s="191">
        <v>2.058963645</v>
      </c>
      <c r="AH17" s="191">
        <v>1.1153161389999999</v>
      </c>
      <c r="AI17" s="191">
        <v>1.1112581239999999</v>
      </c>
      <c r="AJ17" s="191">
        <v>0.84607493600000006</v>
      </c>
      <c r="AK17" s="191">
        <v>0.83386143199999996</v>
      </c>
      <c r="AL17" s="191">
        <v>0.837686131</v>
      </c>
      <c r="AM17" s="191">
        <v>0.87854491099999998</v>
      </c>
      <c r="AN17" s="191">
        <v>0.70123429299999995</v>
      </c>
      <c r="AO17" s="191">
        <v>2.0734344600000001</v>
      </c>
      <c r="AP17" s="191">
        <v>2.9143557040000001</v>
      </c>
      <c r="AQ17" s="191">
        <v>1.262153412</v>
      </c>
      <c r="AR17" s="191">
        <v>1.6530758219999999</v>
      </c>
      <c r="AS17" s="191">
        <v>0.98526022599999996</v>
      </c>
      <c r="AT17" s="191">
        <v>2.1489253939999999</v>
      </c>
      <c r="AU17" s="191">
        <v>4.1294486729999997</v>
      </c>
    </row>
    <row r="18" spans="1:47" x14ac:dyDescent="0.2">
      <c r="A18" s="178">
        <v>42736</v>
      </c>
      <c r="B18" s="179">
        <v>0.625</v>
      </c>
      <c r="C18" t="s">
        <v>349</v>
      </c>
      <c r="D18">
        <v>3.5</v>
      </c>
      <c r="E18">
        <v>3.1</v>
      </c>
      <c r="F18">
        <v>8</v>
      </c>
      <c r="G18">
        <v>0.5</v>
      </c>
      <c r="H18" s="182">
        <v>0.625</v>
      </c>
      <c r="I18" s="1">
        <v>212</v>
      </c>
      <c r="J18" s="1">
        <v>213</v>
      </c>
      <c r="K18" s="1">
        <v>2842</v>
      </c>
      <c r="L18" s="1">
        <v>1380</v>
      </c>
      <c r="M18" s="147"/>
      <c r="N18" s="143">
        <f t="shared" si="3"/>
        <v>742</v>
      </c>
      <c r="O18" s="143">
        <f t="shared" si="0"/>
        <v>660.30000000000007</v>
      </c>
      <c r="P18" s="143">
        <f t="shared" si="1"/>
        <v>22736</v>
      </c>
      <c r="Q18" s="143">
        <f t="shared" si="2"/>
        <v>690</v>
      </c>
      <c r="R18" s="188">
        <f t="shared" si="4"/>
        <v>24828.3</v>
      </c>
      <c r="T18">
        <v>32273.82</v>
      </c>
      <c r="U18" s="190">
        <f t="shared" si="5"/>
        <v>0.76930155773317199</v>
      </c>
      <c r="W18" s="178">
        <v>42751</v>
      </c>
      <c r="X18" s="191">
        <v>2.345913264</v>
      </c>
      <c r="Y18" s="191">
        <v>4.2782064269999998</v>
      </c>
      <c r="Z18" s="191">
        <v>2.452976944</v>
      </c>
      <c r="AA18" s="191">
        <v>2.4520405699999999</v>
      </c>
      <c r="AB18" s="191">
        <v>2.4978369690000002</v>
      </c>
      <c r="AC18" s="191">
        <v>1.6955635849999999</v>
      </c>
      <c r="AD18" s="191">
        <v>2.6371365729999998</v>
      </c>
      <c r="AE18" s="191">
        <v>1.1106998299999999</v>
      </c>
      <c r="AF18" s="191">
        <v>1.0222241299999999</v>
      </c>
      <c r="AG18" s="191">
        <v>0.97082253100000004</v>
      </c>
      <c r="AH18" s="191">
        <v>0.89760131700000001</v>
      </c>
      <c r="AI18" s="191">
        <v>0.83681608900000004</v>
      </c>
      <c r="AJ18" s="191">
        <v>0.64906259300000002</v>
      </c>
      <c r="AK18" s="191">
        <v>0.59608070599999996</v>
      </c>
      <c r="AL18" s="191">
        <v>0.53592118799999999</v>
      </c>
      <c r="AM18" s="191">
        <v>0.51895502900000001</v>
      </c>
      <c r="AN18" s="191">
        <v>0.578920345</v>
      </c>
      <c r="AO18" s="191">
        <v>2.1165180619999999</v>
      </c>
      <c r="AP18" s="191">
        <v>1.9755019840000001</v>
      </c>
      <c r="AQ18" s="191">
        <v>1.2136470020000001</v>
      </c>
      <c r="AR18" s="191">
        <v>0.69528166400000002</v>
      </c>
      <c r="AS18" s="191">
        <v>0.99363385100000001</v>
      </c>
      <c r="AT18" s="191">
        <v>0.99279199100000004</v>
      </c>
      <c r="AU18" s="191">
        <v>1.965094565</v>
      </c>
    </row>
    <row r="19" spans="1:47" x14ac:dyDescent="0.2">
      <c r="A19" s="178">
        <v>42736</v>
      </c>
      <c r="B19" s="179">
        <v>0.66666666666666663</v>
      </c>
      <c r="C19" t="s">
        <v>349</v>
      </c>
      <c r="D19">
        <v>1</v>
      </c>
      <c r="E19">
        <v>2.9</v>
      </c>
      <c r="F19">
        <v>8</v>
      </c>
      <c r="G19">
        <v>0.5</v>
      </c>
      <c r="H19" s="182">
        <v>0.66666666666666663</v>
      </c>
      <c r="I19" s="1">
        <v>191</v>
      </c>
      <c r="J19" s="1">
        <v>237</v>
      </c>
      <c r="K19" s="1">
        <v>2842</v>
      </c>
      <c r="L19" s="1">
        <v>1380</v>
      </c>
      <c r="M19" s="147"/>
      <c r="N19" s="143">
        <f t="shared" si="3"/>
        <v>191</v>
      </c>
      <c r="O19" s="143">
        <f t="shared" si="0"/>
        <v>687.3</v>
      </c>
      <c r="P19" s="143">
        <f t="shared" si="1"/>
        <v>22736</v>
      </c>
      <c r="Q19" s="143">
        <f t="shared" si="2"/>
        <v>690</v>
      </c>
      <c r="R19" s="188">
        <f t="shared" si="4"/>
        <v>24304.3</v>
      </c>
      <c r="T19">
        <v>32288.18</v>
      </c>
      <c r="U19" s="190">
        <f t="shared" si="5"/>
        <v>0.75273056579838193</v>
      </c>
      <c r="W19" s="178">
        <v>42752</v>
      </c>
      <c r="X19" s="191">
        <v>0.74908609000000004</v>
      </c>
      <c r="Y19" s="191">
        <v>0.52356779399999998</v>
      </c>
      <c r="Z19" s="191">
        <v>0.66026761199999995</v>
      </c>
      <c r="AA19" s="191">
        <v>0.59913950299999996</v>
      </c>
      <c r="AB19" s="191">
        <v>0.675560732</v>
      </c>
      <c r="AC19" s="191">
        <v>1.343756513</v>
      </c>
      <c r="AD19" s="191">
        <v>2.2322030829999999</v>
      </c>
      <c r="AE19" s="191">
        <v>0.76032799200000001</v>
      </c>
      <c r="AF19" s="191">
        <v>0.70576976599999997</v>
      </c>
      <c r="AG19" s="191">
        <v>0.616729886</v>
      </c>
      <c r="AH19" s="191">
        <v>0.51951747000000004</v>
      </c>
      <c r="AI19" s="191">
        <v>0.48772015299999999</v>
      </c>
      <c r="AJ19" s="191">
        <v>0.49488547799999999</v>
      </c>
      <c r="AK19" s="191">
        <v>0.445506925</v>
      </c>
      <c r="AL19" s="191">
        <v>0.41357827200000002</v>
      </c>
      <c r="AM19" s="191">
        <v>0.41581862400000003</v>
      </c>
      <c r="AN19" s="191">
        <v>0.46623555100000003</v>
      </c>
      <c r="AO19" s="191">
        <v>2.0618221750000001</v>
      </c>
      <c r="AP19" s="191">
        <v>2.0759416449999999</v>
      </c>
      <c r="AQ19" s="191">
        <v>1.032880523</v>
      </c>
      <c r="AR19" s="191">
        <v>0.83369004599999996</v>
      </c>
      <c r="AS19" s="191">
        <v>0.54320100000000004</v>
      </c>
      <c r="AT19" s="191">
        <v>1.3631822</v>
      </c>
      <c r="AU19" s="191">
        <v>1.6222038240000001</v>
      </c>
    </row>
    <row r="20" spans="1:47" x14ac:dyDescent="0.2">
      <c r="A20" s="178">
        <v>42736</v>
      </c>
      <c r="B20" s="179">
        <v>0.70833333333333337</v>
      </c>
      <c r="C20" t="s">
        <v>349</v>
      </c>
      <c r="D20">
        <v>0.51</v>
      </c>
      <c r="E20">
        <v>3</v>
      </c>
      <c r="F20">
        <v>8</v>
      </c>
      <c r="G20">
        <v>0.5</v>
      </c>
      <c r="H20" s="182">
        <v>0.70833333333333337</v>
      </c>
      <c r="I20" s="1">
        <v>218</v>
      </c>
      <c r="J20" s="1">
        <v>258</v>
      </c>
      <c r="K20" s="1">
        <v>2842</v>
      </c>
      <c r="L20" s="1">
        <v>1380</v>
      </c>
      <c r="M20" s="147"/>
      <c r="N20" s="143">
        <f t="shared" si="3"/>
        <v>111.18</v>
      </c>
      <c r="O20" s="143">
        <f t="shared" si="0"/>
        <v>774</v>
      </c>
      <c r="P20" s="143">
        <f t="shared" si="1"/>
        <v>22736</v>
      </c>
      <c r="Q20" s="143">
        <f t="shared" si="2"/>
        <v>690</v>
      </c>
      <c r="R20" s="188">
        <f t="shared" si="4"/>
        <v>24311.18</v>
      </c>
      <c r="T20">
        <v>32320.68</v>
      </c>
      <c r="U20" s="190">
        <f t="shared" si="5"/>
        <v>0.75218652577854184</v>
      </c>
      <c r="W20" s="178">
        <v>42753</v>
      </c>
      <c r="X20" s="191">
        <v>0.41985196899999999</v>
      </c>
      <c r="Y20" s="191">
        <v>0.42069930900000002</v>
      </c>
      <c r="Z20" s="191">
        <v>0.39062693300000001</v>
      </c>
      <c r="AA20" s="191">
        <v>0.43745112000000003</v>
      </c>
      <c r="AB20" s="191">
        <v>0.538661426</v>
      </c>
      <c r="AC20" s="191">
        <v>1.0611753070000001</v>
      </c>
      <c r="AD20" s="191">
        <v>3.9441575090000001</v>
      </c>
      <c r="AE20" s="191">
        <v>1.0682034279999999</v>
      </c>
      <c r="AF20" s="191">
        <v>1.2619928709999999</v>
      </c>
      <c r="AG20" s="191">
        <v>0.98760662600000004</v>
      </c>
      <c r="AH20" s="191">
        <v>0.88590716999999997</v>
      </c>
      <c r="AI20" s="191">
        <v>0.64592691099999999</v>
      </c>
      <c r="AJ20" s="191">
        <v>0.62744193599999998</v>
      </c>
      <c r="AK20" s="191">
        <v>0.58990484499999996</v>
      </c>
      <c r="AL20" s="191">
        <v>0.46690481</v>
      </c>
      <c r="AM20" s="191">
        <v>0.42408634000000001</v>
      </c>
      <c r="AN20" s="191">
        <v>0.41222692599999999</v>
      </c>
      <c r="AO20" s="191">
        <v>2.1278818899999998</v>
      </c>
      <c r="AP20" s="191">
        <v>1.8804839609999999</v>
      </c>
      <c r="AQ20" s="191">
        <v>1.709611701</v>
      </c>
      <c r="AR20" s="191">
        <v>1.1810175620000001</v>
      </c>
      <c r="AS20" s="191">
        <v>1.78981458</v>
      </c>
      <c r="AT20" s="191">
        <v>2.4098074500000002</v>
      </c>
      <c r="AU20" s="191">
        <v>2.9783800500000002</v>
      </c>
    </row>
    <row r="21" spans="1:47" x14ac:dyDescent="0.2">
      <c r="A21" s="178">
        <v>42736</v>
      </c>
      <c r="B21" s="179">
        <v>0.75</v>
      </c>
      <c r="C21" t="s">
        <v>349</v>
      </c>
      <c r="D21">
        <v>3</v>
      </c>
      <c r="E21">
        <v>20</v>
      </c>
      <c r="F21">
        <v>21.65</v>
      </c>
      <c r="G21">
        <v>0.5</v>
      </c>
      <c r="H21" s="182">
        <v>0.75</v>
      </c>
      <c r="I21" s="1">
        <v>240</v>
      </c>
      <c r="J21" s="1">
        <v>365</v>
      </c>
      <c r="K21" s="1">
        <v>2842</v>
      </c>
      <c r="L21" s="1">
        <v>1380</v>
      </c>
      <c r="M21" s="147"/>
      <c r="N21" s="143">
        <f t="shared" si="3"/>
        <v>720</v>
      </c>
      <c r="O21" s="143">
        <f t="shared" si="0"/>
        <v>7300</v>
      </c>
      <c r="P21" s="143">
        <f t="shared" si="1"/>
        <v>61529.299999999996</v>
      </c>
      <c r="Q21" s="143">
        <f t="shared" si="2"/>
        <v>690</v>
      </c>
      <c r="R21" s="188">
        <f t="shared" si="4"/>
        <v>70239.299999999988</v>
      </c>
      <c r="T21">
        <v>33298.33</v>
      </c>
      <c r="U21" s="190">
        <f t="shared" si="5"/>
        <v>2.1093940747178608</v>
      </c>
      <c r="W21" s="178">
        <v>42754</v>
      </c>
      <c r="X21" s="191">
        <v>1.120614821</v>
      </c>
      <c r="Y21" s="191">
        <v>1.12729141</v>
      </c>
      <c r="Z21" s="191">
        <v>1.1515181379999999</v>
      </c>
      <c r="AA21" s="191">
        <v>1.149525887</v>
      </c>
      <c r="AB21" s="191">
        <v>1.151383654</v>
      </c>
      <c r="AC21" s="191">
        <v>1.6597371439999999</v>
      </c>
      <c r="AD21" s="191">
        <v>3.0762380540000001</v>
      </c>
      <c r="AE21" s="191">
        <v>1.7560992310000001</v>
      </c>
      <c r="AF21" s="191">
        <v>1.903114529</v>
      </c>
      <c r="AG21" s="191">
        <v>1.2371407780000001</v>
      </c>
      <c r="AH21" s="191">
        <v>1.3708785489999999</v>
      </c>
      <c r="AI21" s="191">
        <v>1.3816789709999999</v>
      </c>
      <c r="AJ21" s="191">
        <v>1.6791769729999999</v>
      </c>
      <c r="AK21" s="191">
        <v>1.6952065519999999</v>
      </c>
      <c r="AL21" s="191">
        <v>1.9592455040000001</v>
      </c>
      <c r="AM21" s="191">
        <v>1.940809346</v>
      </c>
      <c r="AN21" s="191">
        <v>1.9057132590000001</v>
      </c>
      <c r="AO21" s="191">
        <v>2.306647474</v>
      </c>
      <c r="AP21" s="191">
        <v>1.785629753</v>
      </c>
      <c r="AQ21" s="191">
        <v>1.6469431349999999</v>
      </c>
      <c r="AR21" s="191">
        <v>1.3048080980000001</v>
      </c>
      <c r="AS21" s="191">
        <v>2.1601992729999999</v>
      </c>
      <c r="AT21" s="191">
        <v>3.7351838110000002</v>
      </c>
      <c r="AU21" s="191">
        <v>1.8093658509999999</v>
      </c>
    </row>
    <row r="22" spans="1:47" x14ac:dyDescent="0.2">
      <c r="A22" s="178">
        <v>42736</v>
      </c>
      <c r="B22" s="179">
        <v>0.79166666666666663</v>
      </c>
      <c r="C22" t="s">
        <v>349</v>
      </c>
      <c r="D22">
        <v>3.5</v>
      </c>
      <c r="E22">
        <v>12.36</v>
      </c>
      <c r="F22">
        <v>18</v>
      </c>
      <c r="G22">
        <v>0.5</v>
      </c>
      <c r="H22" s="182">
        <v>0.79166666666666663</v>
      </c>
      <c r="I22" s="1">
        <v>320</v>
      </c>
      <c r="J22" s="1">
        <v>214</v>
      </c>
      <c r="K22" s="1">
        <v>2842</v>
      </c>
      <c r="L22" s="1">
        <v>1426</v>
      </c>
      <c r="M22" s="147"/>
      <c r="N22" s="143">
        <f t="shared" si="3"/>
        <v>1120</v>
      </c>
      <c r="O22" s="143">
        <f t="shared" si="0"/>
        <v>2645.04</v>
      </c>
      <c r="P22" s="143">
        <f t="shared" si="1"/>
        <v>51156</v>
      </c>
      <c r="Q22" s="143">
        <f t="shared" si="2"/>
        <v>713</v>
      </c>
      <c r="R22" s="188">
        <f t="shared" si="4"/>
        <v>55634.04</v>
      </c>
      <c r="T22">
        <v>35091.410000000003</v>
      </c>
      <c r="U22" s="190">
        <f t="shared" si="5"/>
        <v>1.5854033793455433</v>
      </c>
      <c r="W22" s="178">
        <v>42755</v>
      </c>
      <c r="X22" s="191">
        <v>1.409397963</v>
      </c>
      <c r="Y22" s="191">
        <v>1.407850034</v>
      </c>
      <c r="Z22" s="191">
        <v>1.4239283890000001</v>
      </c>
      <c r="AA22" s="191">
        <v>1.425951134</v>
      </c>
      <c r="AB22" s="191">
        <v>1.4187398419999999</v>
      </c>
      <c r="AC22" s="191">
        <v>1.779786372</v>
      </c>
      <c r="AD22" s="191">
        <v>3.2245088649999998</v>
      </c>
      <c r="AE22" s="191">
        <v>1.5704301519999999</v>
      </c>
      <c r="AF22" s="191">
        <v>1.592043122</v>
      </c>
      <c r="AG22" s="191">
        <v>1.5989113989999999</v>
      </c>
      <c r="AH22" s="191">
        <v>1.565947969</v>
      </c>
      <c r="AI22" s="191">
        <v>1.57701654</v>
      </c>
      <c r="AJ22" s="191">
        <v>1.2559534080000001</v>
      </c>
      <c r="AK22" s="191">
        <v>1.5943538100000001</v>
      </c>
      <c r="AL22" s="191">
        <v>1.5709786480000001</v>
      </c>
      <c r="AM22" s="191">
        <v>1.5680769160000001</v>
      </c>
      <c r="AN22" s="191">
        <v>1.2619778509999999</v>
      </c>
      <c r="AO22" s="191">
        <v>2.658741295</v>
      </c>
      <c r="AP22" s="191">
        <v>2.0512092210000001</v>
      </c>
      <c r="AQ22" s="191">
        <v>1.5837055440000001</v>
      </c>
      <c r="AR22" s="191">
        <v>1.458608522</v>
      </c>
      <c r="AS22" s="191">
        <v>1.5574806919999999</v>
      </c>
      <c r="AT22" s="191">
        <v>3.2096677680000001</v>
      </c>
      <c r="AU22" s="191">
        <v>2.8735475020000001</v>
      </c>
    </row>
    <row r="23" spans="1:47" x14ac:dyDescent="0.2">
      <c r="A23" s="178">
        <v>42736</v>
      </c>
      <c r="B23" s="179">
        <v>0.83333333333333337</v>
      </c>
      <c r="C23" t="s">
        <v>349</v>
      </c>
      <c r="D23">
        <v>3.44</v>
      </c>
      <c r="E23">
        <v>3.1</v>
      </c>
      <c r="F23">
        <v>8.8000000000000007</v>
      </c>
      <c r="G23">
        <v>0.5</v>
      </c>
      <c r="H23" s="182">
        <v>0.83333333333333337</v>
      </c>
      <c r="I23" s="1">
        <v>322</v>
      </c>
      <c r="J23" s="1">
        <v>178</v>
      </c>
      <c r="K23" s="1">
        <v>2842</v>
      </c>
      <c r="L23" s="1">
        <v>1426</v>
      </c>
      <c r="M23" s="147"/>
      <c r="N23" s="143">
        <f t="shared" si="3"/>
        <v>1107.68</v>
      </c>
      <c r="O23" s="143">
        <f t="shared" si="0"/>
        <v>551.80000000000007</v>
      </c>
      <c r="P23" s="143">
        <f t="shared" si="1"/>
        <v>25009.600000000002</v>
      </c>
      <c r="Q23" s="143">
        <f t="shared" si="2"/>
        <v>713</v>
      </c>
      <c r="R23" s="188">
        <f t="shared" si="4"/>
        <v>27382.080000000002</v>
      </c>
      <c r="T23">
        <v>34806.31</v>
      </c>
      <c r="U23" s="190">
        <f t="shared" si="5"/>
        <v>0.78669873364915743</v>
      </c>
      <c r="W23" s="178">
        <v>42756</v>
      </c>
      <c r="X23" s="191">
        <v>3.7753404549999998</v>
      </c>
      <c r="Y23" s="191">
        <v>3.8359636510000001</v>
      </c>
      <c r="Z23" s="191">
        <v>2.7204742629999998</v>
      </c>
      <c r="AA23" s="191">
        <v>2.7458513889999998</v>
      </c>
      <c r="AB23" s="191">
        <v>2.7646710699999999</v>
      </c>
      <c r="AC23" s="191">
        <v>4.7605489969999999</v>
      </c>
      <c r="AD23" s="191">
        <v>4.7264760890000002</v>
      </c>
      <c r="AE23" s="191">
        <v>2.4699824420000001</v>
      </c>
      <c r="AF23" s="191">
        <v>2.0315132550000001</v>
      </c>
      <c r="AG23" s="191">
        <v>1.9576281609999999</v>
      </c>
      <c r="AH23" s="191">
        <v>1.9364581240000001</v>
      </c>
      <c r="AI23" s="191">
        <v>2.1640603010000001</v>
      </c>
      <c r="AJ23" s="191">
        <v>1.980838546</v>
      </c>
      <c r="AK23" s="191">
        <v>1.9457701810000001</v>
      </c>
      <c r="AL23" s="191">
        <v>1.936099982</v>
      </c>
      <c r="AM23" s="191">
        <v>1.680953036</v>
      </c>
      <c r="AN23" s="191">
        <v>1.6613545270000001</v>
      </c>
      <c r="AO23" s="191">
        <v>2.6374783380000002</v>
      </c>
      <c r="AP23" s="191">
        <v>2.1111849980000001</v>
      </c>
      <c r="AQ23" s="191">
        <v>2.6200574169999999</v>
      </c>
      <c r="AR23" s="191">
        <v>2.3196741780000001</v>
      </c>
      <c r="AS23" s="191">
        <v>2.8080577839999998</v>
      </c>
      <c r="AT23" s="191">
        <v>3.5920999980000001</v>
      </c>
      <c r="AU23" s="191">
        <v>3.3867054109999999</v>
      </c>
    </row>
    <row r="24" spans="1:47" x14ac:dyDescent="0.2">
      <c r="A24" s="178">
        <v>42736</v>
      </c>
      <c r="B24" s="179">
        <v>0.875</v>
      </c>
      <c r="C24" t="s">
        <v>349</v>
      </c>
      <c r="D24">
        <v>4.21</v>
      </c>
      <c r="E24">
        <v>3.1</v>
      </c>
      <c r="F24">
        <v>16</v>
      </c>
      <c r="G24">
        <v>0.5</v>
      </c>
      <c r="H24" s="182">
        <v>0.875</v>
      </c>
      <c r="I24" s="1">
        <v>337</v>
      </c>
      <c r="J24" s="1">
        <v>173</v>
      </c>
      <c r="K24" s="1">
        <v>2842</v>
      </c>
      <c r="L24" s="1">
        <v>1426</v>
      </c>
      <c r="M24" s="147"/>
      <c r="N24" s="143">
        <f t="shared" si="3"/>
        <v>1418.77</v>
      </c>
      <c r="O24" s="143">
        <f t="shared" si="0"/>
        <v>536.30000000000007</v>
      </c>
      <c r="P24" s="143">
        <f t="shared" si="1"/>
        <v>45472</v>
      </c>
      <c r="Q24" s="143">
        <f t="shared" si="2"/>
        <v>713</v>
      </c>
      <c r="R24" s="188">
        <f t="shared" si="4"/>
        <v>48140.07</v>
      </c>
      <c r="T24">
        <v>34061.379999999997</v>
      </c>
      <c r="U24" s="190">
        <f t="shared" si="5"/>
        <v>1.413332930139648</v>
      </c>
      <c r="W24" s="178">
        <v>42757</v>
      </c>
      <c r="X24" s="191">
        <v>4.3928690140000004</v>
      </c>
      <c r="Y24" s="191">
        <v>4.5048025169999999</v>
      </c>
      <c r="Z24" s="191">
        <v>3.666657039</v>
      </c>
      <c r="AA24" s="191">
        <v>3.6774253469999998</v>
      </c>
      <c r="AB24" s="191">
        <v>3.8469450369999998</v>
      </c>
      <c r="AC24" s="191">
        <v>5.1464278019999998</v>
      </c>
      <c r="AD24" s="191">
        <v>5.2024707299999999</v>
      </c>
      <c r="AE24" s="191">
        <v>3.2649828489999999</v>
      </c>
      <c r="AF24" s="191">
        <v>2.9428766789999998</v>
      </c>
      <c r="AG24" s="191">
        <v>2.804859795</v>
      </c>
      <c r="AH24" s="191">
        <v>2.8967575000000001</v>
      </c>
      <c r="AI24" s="191">
        <v>2.0575785170000001</v>
      </c>
      <c r="AJ24" s="191">
        <v>1.480415389</v>
      </c>
      <c r="AK24" s="191">
        <v>1.5450333860000001</v>
      </c>
      <c r="AL24" s="191">
        <v>1.9972336850000001</v>
      </c>
      <c r="AM24" s="191">
        <v>1.3883443499999999</v>
      </c>
      <c r="AN24" s="191">
        <v>1.3919079780000001</v>
      </c>
      <c r="AO24" s="191">
        <v>2.4138131170000001</v>
      </c>
      <c r="AP24" s="191">
        <v>2.4794923849999999</v>
      </c>
      <c r="AQ24" s="191">
        <v>1.0177445249999999</v>
      </c>
      <c r="AR24" s="191">
        <v>1.0215162</v>
      </c>
      <c r="AS24" s="191">
        <v>1.4218028300000001</v>
      </c>
      <c r="AT24" s="191">
        <v>1.321296348</v>
      </c>
      <c r="AU24" s="191">
        <v>1.5936805140000001</v>
      </c>
    </row>
    <row r="25" spans="1:47" x14ac:dyDescent="0.2">
      <c r="A25" s="178">
        <v>42736</v>
      </c>
      <c r="B25" s="179">
        <v>0.91666666666666663</v>
      </c>
      <c r="C25" t="s">
        <v>349</v>
      </c>
      <c r="D25">
        <v>6.81</v>
      </c>
      <c r="E25">
        <v>3.2</v>
      </c>
      <c r="F25">
        <v>12</v>
      </c>
      <c r="G25">
        <v>0.5</v>
      </c>
      <c r="H25" s="182">
        <v>0.91666666666666663</v>
      </c>
      <c r="I25" s="1">
        <v>394</v>
      </c>
      <c r="J25" s="1">
        <v>194</v>
      </c>
      <c r="K25" s="1">
        <v>2842</v>
      </c>
      <c r="L25" s="1">
        <v>1426</v>
      </c>
      <c r="M25" s="147"/>
      <c r="N25" s="143">
        <f t="shared" si="3"/>
        <v>2683.14</v>
      </c>
      <c r="O25" s="143">
        <f t="shared" si="0"/>
        <v>620.80000000000007</v>
      </c>
      <c r="P25" s="143">
        <f t="shared" si="1"/>
        <v>34104</v>
      </c>
      <c r="Q25" s="143">
        <f t="shared" si="2"/>
        <v>713</v>
      </c>
      <c r="R25" s="188">
        <f t="shared" si="4"/>
        <v>38120.94</v>
      </c>
      <c r="T25">
        <v>33161.339999999997</v>
      </c>
      <c r="U25" s="190">
        <f t="shared" si="5"/>
        <v>1.1495596981304135</v>
      </c>
      <c r="W25" s="178">
        <v>42758</v>
      </c>
      <c r="X25" s="191">
        <v>0.99873239700000005</v>
      </c>
      <c r="Y25" s="191">
        <v>0.75650966799999997</v>
      </c>
      <c r="Z25" s="191">
        <v>0.79031152400000004</v>
      </c>
      <c r="AA25" s="191">
        <v>0.72979544399999996</v>
      </c>
      <c r="AB25" s="191">
        <v>0.837080253</v>
      </c>
      <c r="AC25" s="191">
        <v>1.2293282169999999</v>
      </c>
      <c r="AD25" s="191">
        <v>3.3541052630000001</v>
      </c>
      <c r="AE25" s="191">
        <v>2.2469401360000001</v>
      </c>
      <c r="AF25" s="191">
        <v>1.1054046740000001</v>
      </c>
      <c r="AG25" s="191">
        <v>0.89026649000000002</v>
      </c>
      <c r="AH25" s="191">
        <v>1.2941766400000001</v>
      </c>
      <c r="AI25" s="191">
        <v>1.407819352</v>
      </c>
      <c r="AJ25" s="191">
        <v>1.398954874</v>
      </c>
      <c r="AK25" s="191">
        <v>1.7777507930000001</v>
      </c>
      <c r="AL25" s="191">
        <v>1.3861093149999999</v>
      </c>
      <c r="AM25" s="191">
        <v>1.2978879969999999</v>
      </c>
      <c r="AN25" s="191">
        <v>1.3014719610000001</v>
      </c>
      <c r="AO25" s="191">
        <v>2.4978111630000002</v>
      </c>
      <c r="AP25" s="191">
        <v>1.788040157</v>
      </c>
      <c r="AQ25" s="191">
        <v>1.621491021</v>
      </c>
      <c r="AR25" s="191">
        <v>1.35114026</v>
      </c>
      <c r="AS25" s="191">
        <v>1.841945188</v>
      </c>
      <c r="AT25" s="191">
        <v>2.6252759060000002</v>
      </c>
      <c r="AU25" s="191">
        <v>2.7748914899999999</v>
      </c>
    </row>
    <row r="26" spans="1:47" x14ac:dyDescent="0.2">
      <c r="A26" s="178">
        <v>42736</v>
      </c>
      <c r="B26" s="179">
        <v>0.95833333333333337</v>
      </c>
      <c r="C26" t="s">
        <v>349</v>
      </c>
      <c r="D26">
        <v>15</v>
      </c>
      <c r="E26">
        <v>4.74</v>
      </c>
      <c r="F26">
        <v>15</v>
      </c>
      <c r="G26">
        <v>0.01</v>
      </c>
      <c r="H26" s="182">
        <v>0.95833333333333337</v>
      </c>
      <c r="I26" s="1">
        <v>389</v>
      </c>
      <c r="J26" s="1">
        <v>265</v>
      </c>
      <c r="K26" s="1">
        <v>2985</v>
      </c>
      <c r="L26" s="1">
        <v>1111</v>
      </c>
      <c r="M26" s="147"/>
      <c r="N26" s="143">
        <f t="shared" si="3"/>
        <v>5835</v>
      </c>
      <c r="O26" s="143">
        <f t="shared" si="0"/>
        <v>1256.1000000000001</v>
      </c>
      <c r="P26" s="143">
        <f t="shared" si="1"/>
        <v>44775</v>
      </c>
      <c r="Q26" s="143">
        <f t="shared" si="2"/>
        <v>11.11</v>
      </c>
      <c r="R26" s="188">
        <f t="shared" si="4"/>
        <v>51877.21</v>
      </c>
      <c r="T26">
        <v>31711.97</v>
      </c>
      <c r="U26" s="190">
        <f t="shared" si="5"/>
        <v>1.6358873321335761</v>
      </c>
      <c r="W26" s="178">
        <v>42759</v>
      </c>
      <c r="X26" s="191">
        <v>3.52539961</v>
      </c>
      <c r="Y26" s="191">
        <v>3.415722819</v>
      </c>
      <c r="Z26" s="191">
        <v>3.4421458930000002</v>
      </c>
      <c r="AA26" s="191">
        <v>3.466749407</v>
      </c>
      <c r="AB26" s="191">
        <v>3.467831066</v>
      </c>
      <c r="AC26" s="191">
        <v>3.6216790190000001</v>
      </c>
      <c r="AD26" s="191">
        <v>4.0683529920000003</v>
      </c>
      <c r="AE26" s="191">
        <v>4.5756819369999997</v>
      </c>
      <c r="AF26" s="191">
        <v>2.0650799119999999</v>
      </c>
      <c r="AG26" s="191">
        <v>2.0919920240000001</v>
      </c>
      <c r="AH26" s="191">
        <v>2.3803621330000002</v>
      </c>
      <c r="AI26" s="191">
        <v>2.0998336649999998</v>
      </c>
      <c r="AJ26" s="191">
        <v>2.0668624069999999</v>
      </c>
      <c r="AK26" s="191">
        <v>2.0374320930000001</v>
      </c>
      <c r="AL26" s="191">
        <v>0.82833136799999996</v>
      </c>
      <c r="AM26" s="191">
        <v>0.94441226700000003</v>
      </c>
      <c r="AN26" s="191">
        <v>1.6011519649999999</v>
      </c>
      <c r="AO26" s="191">
        <v>2.0471242919999999</v>
      </c>
      <c r="AP26" s="191">
        <v>1.2209890859999999</v>
      </c>
      <c r="AQ26" s="191">
        <v>1.7671371709999999</v>
      </c>
      <c r="AR26" s="191">
        <v>1.9583098139999999</v>
      </c>
      <c r="AS26" s="191">
        <v>1.818642546</v>
      </c>
      <c r="AT26" s="191">
        <v>2.6742560790000001</v>
      </c>
      <c r="AU26" s="191">
        <v>2.5972414050000001</v>
      </c>
    </row>
    <row r="27" spans="1:47" x14ac:dyDescent="0.2">
      <c r="A27" s="178">
        <v>42736</v>
      </c>
      <c r="B27" s="180">
        <v>1</v>
      </c>
      <c r="C27" t="s">
        <v>349</v>
      </c>
      <c r="D27">
        <v>14.03</v>
      </c>
      <c r="E27">
        <v>3</v>
      </c>
      <c r="F27">
        <v>13</v>
      </c>
      <c r="G27">
        <v>0.01</v>
      </c>
      <c r="H27" s="183">
        <v>1</v>
      </c>
      <c r="I27" s="1">
        <v>362</v>
      </c>
      <c r="J27" s="1">
        <v>243</v>
      </c>
      <c r="K27" s="1">
        <v>2985</v>
      </c>
      <c r="L27" s="1">
        <v>1111</v>
      </c>
      <c r="M27" s="147"/>
      <c r="N27" s="143">
        <f t="shared" si="3"/>
        <v>5078.8599999999997</v>
      </c>
      <c r="O27" s="143">
        <f t="shared" si="0"/>
        <v>729</v>
      </c>
      <c r="P27" s="143">
        <f t="shared" si="1"/>
        <v>38805</v>
      </c>
      <c r="Q27" s="143">
        <f t="shared" si="2"/>
        <v>11.11</v>
      </c>
      <c r="R27" s="188">
        <f t="shared" si="4"/>
        <v>44623.97</v>
      </c>
      <c r="T27">
        <v>30108.53</v>
      </c>
      <c r="U27" s="190">
        <f t="shared" si="5"/>
        <v>1.4821039087594114</v>
      </c>
      <c r="W27" s="178">
        <v>42760</v>
      </c>
      <c r="X27" s="191">
        <v>2.132541705</v>
      </c>
      <c r="Y27" s="191">
        <v>2.1627115200000002</v>
      </c>
      <c r="Z27" s="191">
        <v>2.2057488840000001</v>
      </c>
      <c r="AA27" s="191">
        <v>2.2267532239999999</v>
      </c>
      <c r="AB27" s="191">
        <v>2.3915571629999999</v>
      </c>
      <c r="AC27" s="191">
        <v>2.121404563</v>
      </c>
      <c r="AD27" s="191">
        <v>2.8020424689999999</v>
      </c>
      <c r="AE27" s="191">
        <v>1.7032995550000001</v>
      </c>
      <c r="AF27" s="191">
        <v>1.3300617699999999</v>
      </c>
      <c r="AG27" s="191">
        <v>0.86062604200000004</v>
      </c>
      <c r="AH27" s="191">
        <v>0.69679908300000004</v>
      </c>
      <c r="AI27" s="191">
        <v>0.58088545000000003</v>
      </c>
      <c r="AJ27" s="191">
        <v>0.64041059300000003</v>
      </c>
      <c r="AK27" s="191">
        <v>0.47338312999999999</v>
      </c>
      <c r="AL27" s="191">
        <v>0.60433103899999996</v>
      </c>
      <c r="AM27" s="191">
        <v>0.36146622499999997</v>
      </c>
      <c r="AN27" s="191">
        <v>0.364159118</v>
      </c>
      <c r="AO27" s="191">
        <v>1.7824882049999999</v>
      </c>
      <c r="AP27" s="191">
        <v>1.8433762170000001</v>
      </c>
      <c r="AQ27" s="191">
        <v>0.723653396</v>
      </c>
      <c r="AR27" s="191">
        <v>0.45971615300000002</v>
      </c>
      <c r="AS27" s="191">
        <v>0.46307599500000002</v>
      </c>
      <c r="AT27" s="191">
        <v>0.47283254400000002</v>
      </c>
      <c r="AU27" s="191">
        <v>0.42271596099999997</v>
      </c>
    </row>
    <row r="28" spans="1:47" x14ac:dyDescent="0.2">
      <c r="A28" s="178">
        <v>42737</v>
      </c>
      <c r="B28" s="179">
        <v>4.1666666666666664E-2</v>
      </c>
      <c r="C28" t="s">
        <v>349</v>
      </c>
      <c r="D28">
        <v>5.66</v>
      </c>
      <c r="E28">
        <v>5</v>
      </c>
      <c r="F28">
        <v>12</v>
      </c>
      <c r="G28">
        <v>0.01</v>
      </c>
      <c r="H28" s="184">
        <f>H4</f>
        <v>4.1666666666666664E-2</v>
      </c>
      <c r="I28" s="185">
        <f>I4</f>
        <v>294</v>
      </c>
      <c r="J28" s="185">
        <f t="shared" ref="J28:L28" si="6">J4</f>
        <v>212</v>
      </c>
      <c r="K28" s="185">
        <f t="shared" si="6"/>
        <v>2985</v>
      </c>
      <c r="L28" s="185">
        <f t="shared" si="6"/>
        <v>1111</v>
      </c>
      <c r="M28" s="147"/>
      <c r="N28" s="143">
        <f t="shared" si="3"/>
        <v>1664.04</v>
      </c>
      <c r="O28" s="143">
        <f t="shared" si="0"/>
        <v>1060</v>
      </c>
      <c r="P28" s="143">
        <f t="shared" si="1"/>
        <v>35820</v>
      </c>
      <c r="Q28" s="143">
        <f t="shared" si="2"/>
        <v>11.11</v>
      </c>
      <c r="R28" s="188">
        <f t="shared" si="4"/>
        <v>38555.15</v>
      </c>
      <c r="T28">
        <v>28505.9</v>
      </c>
      <c r="U28" s="190">
        <f t="shared" si="5"/>
        <v>1.3525322827905801</v>
      </c>
      <c r="W28" s="178">
        <v>42761</v>
      </c>
      <c r="X28" s="191">
        <v>0.42394061599999999</v>
      </c>
      <c r="Y28" s="191">
        <v>0.41618665700000002</v>
      </c>
      <c r="Z28" s="191">
        <v>0.42262101200000002</v>
      </c>
      <c r="AA28" s="191">
        <v>0.41922624600000002</v>
      </c>
      <c r="AB28" s="191">
        <v>0.43497050700000001</v>
      </c>
      <c r="AC28" s="191">
        <v>0.71504455700000003</v>
      </c>
      <c r="AD28" s="191">
        <v>2.1867227640000002</v>
      </c>
      <c r="AE28" s="191">
        <v>1.2872888440000001</v>
      </c>
      <c r="AF28" s="191">
        <v>0.88727234799999999</v>
      </c>
      <c r="AG28" s="191">
        <v>0.47606358799999998</v>
      </c>
      <c r="AH28" s="191">
        <v>0.57042451299999997</v>
      </c>
      <c r="AI28" s="191">
        <v>0.53064904300000004</v>
      </c>
      <c r="AJ28" s="191">
        <v>0.45678319099999998</v>
      </c>
      <c r="AK28" s="191">
        <v>0.46490548100000001</v>
      </c>
      <c r="AL28" s="191">
        <v>0.370828294</v>
      </c>
      <c r="AM28" s="191">
        <v>0.363551715</v>
      </c>
      <c r="AN28" s="191">
        <v>0.41368693000000001</v>
      </c>
      <c r="AO28" s="191">
        <v>1.768421512</v>
      </c>
      <c r="AP28" s="191">
        <v>1.4097066760000001</v>
      </c>
      <c r="AQ28" s="191">
        <v>0.73025359099999998</v>
      </c>
      <c r="AR28" s="191">
        <v>0.60085929999999999</v>
      </c>
      <c r="AS28" s="191">
        <v>0.432344689</v>
      </c>
      <c r="AT28" s="191">
        <v>0.58615187800000002</v>
      </c>
      <c r="AU28" s="191">
        <v>0.40685629600000001</v>
      </c>
    </row>
    <row r="29" spans="1:47" x14ac:dyDescent="0.2">
      <c r="A29" s="178">
        <v>42737</v>
      </c>
      <c r="B29" s="179">
        <v>8.3333333333333329E-2</v>
      </c>
      <c r="C29" t="s">
        <v>349</v>
      </c>
      <c r="D29">
        <v>5</v>
      </c>
      <c r="E29">
        <v>3.11</v>
      </c>
      <c r="F29">
        <v>15.01</v>
      </c>
      <c r="G29">
        <v>0.01</v>
      </c>
      <c r="H29" s="184">
        <f t="shared" ref="H29:L29" si="7">H5</f>
        <v>8.3333333333333329E-2</v>
      </c>
      <c r="I29" s="185">
        <f t="shared" si="7"/>
        <v>236</v>
      </c>
      <c r="J29" s="185">
        <f t="shared" si="7"/>
        <v>179</v>
      </c>
      <c r="K29" s="185">
        <f t="shared" si="7"/>
        <v>2985</v>
      </c>
      <c r="L29" s="185">
        <f t="shared" si="7"/>
        <v>1111</v>
      </c>
      <c r="M29" s="147"/>
      <c r="N29" s="143">
        <f t="shared" si="3"/>
        <v>1180</v>
      </c>
      <c r="O29" s="143">
        <f t="shared" si="0"/>
        <v>556.68999999999994</v>
      </c>
      <c r="P29" s="143">
        <f t="shared" si="1"/>
        <v>44804.85</v>
      </c>
      <c r="Q29" s="143">
        <f t="shared" si="2"/>
        <v>11.11</v>
      </c>
      <c r="R29" s="188">
        <f t="shared" si="4"/>
        <v>46552.65</v>
      </c>
      <c r="T29">
        <v>27488.560000000001</v>
      </c>
      <c r="U29" s="190">
        <f t="shared" si="5"/>
        <v>1.6935281440715702</v>
      </c>
      <c r="W29" s="178">
        <v>42762</v>
      </c>
      <c r="X29" s="191">
        <v>0.20334720100000001</v>
      </c>
      <c r="Y29" s="191">
        <v>0.191980806</v>
      </c>
      <c r="Z29" s="191">
        <v>0.19614911900000001</v>
      </c>
      <c r="AA29" s="191">
        <v>0.19319557700000001</v>
      </c>
      <c r="AB29" s="191">
        <v>0.20788922700000001</v>
      </c>
      <c r="AC29" s="191">
        <v>0.434109523</v>
      </c>
      <c r="AD29" s="191">
        <v>2.176302636</v>
      </c>
      <c r="AE29" s="191">
        <v>1.625438749</v>
      </c>
      <c r="AF29" s="191">
        <v>0.54963790099999998</v>
      </c>
      <c r="AG29" s="191">
        <v>0.34196461700000003</v>
      </c>
      <c r="AH29" s="191">
        <v>0.26140086899999998</v>
      </c>
      <c r="AI29" s="191">
        <v>0.266992059</v>
      </c>
      <c r="AJ29" s="191">
        <v>0.34426426100000002</v>
      </c>
      <c r="AK29" s="191">
        <v>0.34800642500000001</v>
      </c>
      <c r="AL29" s="191">
        <v>0.23768018399999999</v>
      </c>
      <c r="AM29" s="191">
        <v>0.23405693699999999</v>
      </c>
      <c r="AN29" s="191">
        <v>0.26126418800000001</v>
      </c>
      <c r="AO29" s="191">
        <v>0.54683950800000003</v>
      </c>
      <c r="AP29" s="191">
        <v>0.63768217500000002</v>
      </c>
      <c r="AQ29" s="191">
        <v>0.56349806700000005</v>
      </c>
      <c r="AR29" s="191">
        <v>0.32649656999999999</v>
      </c>
      <c r="AS29" s="191">
        <v>0.352232724</v>
      </c>
      <c r="AT29" s="191">
        <v>0.54368660899999999</v>
      </c>
      <c r="AU29" s="191">
        <v>0.30535021499999998</v>
      </c>
    </row>
    <row r="30" spans="1:47" x14ac:dyDescent="0.2">
      <c r="A30" s="178">
        <v>42737</v>
      </c>
      <c r="B30" s="179">
        <v>0.125</v>
      </c>
      <c r="C30" t="s">
        <v>349</v>
      </c>
      <c r="D30">
        <v>5</v>
      </c>
      <c r="E30">
        <v>3.11</v>
      </c>
      <c r="F30">
        <v>12</v>
      </c>
      <c r="G30">
        <v>0.45</v>
      </c>
      <c r="H30" s="184">
        <f t="shared" ref="H30:L30" si="8">H6</f>
        <v>0.125</v>
      </c>
      <c r="I30" s="185">
        <f t="shared" si="8"/>
        <v>201</v>
      </c>
      <c r="J30" s="185">
        <f t="shared" si="8"/>
        <v>205</v>
      </c>
      <c r="K30" s="185">
        <f t="shared" si="8"/>
        <v>2985</v>
      </c>
      <c r="L30" s="185">
        <f t="shared" si="8"/>
        <v>1717</v>
      </c>
      <c r="M30" s="147"/>
      <c r="N30" s="143">
        <f t="shared" si="3"/>
        <v>1005</v>
      </c>
      <c r="O30" s="143">
        <f t="shared" si="0"/>
        <v>637.54999999999995</v>
      </c>
      <c r="P30" s="143">
        <f t="shared" si="1"/>
        <v>35820</v>
      </c>
      <c r="Q30" s="143">
        <f t="shared" si="2"/>
        <v>772.65</v>
      </c>
      <c r="R30" s="188">
        <f t="shared" si="4"/>
        <v>38235.200000000004</v>
      </c>
      <c r="T30">
        <v>26919.200000000001</v>
      </c>
      <c r="U30" s="190">
        <f t="shared" si="5"/>
        <v>1.4203691045796309</v>
      </c>
      <c r="W30" s="178">
        <v>42763</v>
      </c>
      <c r="X30" s="191">
        <v>0.38407538299999999</v>
      </c>
      <c r="Y30" s="191">
        <v>0.27254336600000001</v>
      </c>
      <c r="Z30" s="191">
        <v>0.22137237700000001</v>
      </c>
      <c r="AA30" s="191">
        <v>0.22588692699999999</v>
      </c>
      <c r="AB30" s="191">
        <v>0.37600517300000003</v>
      </c>
      <c r="AC30" s="191">
        <v>0.61442697800000001</v>
      </c>
      <c r="AD30" s="191">
        <v>0.88615326000000005</v>
      </c>
      <c r="AE30" s="191">
        <v>0.96909163200000004</v>
      </c>
      <c r="AF30" s="191">
        <v>0.97801557900000002</v>
      </c>
      <c r="AG30" s="191">
        <v>0.87502516600000002</v>
      </c>
      <c r="AH30" s="191">
        <v>0.78200748799999997</v>
      </c>
      <c r="AI30" s="191">
        <v>0.35202838199999997</v>
      </c>
      <c r="AJ30" s="191">
        <v>0.23839060500000001</v>
      </c>
      <c r="AK30" s="191">
        <v>0.20242642699999999</v>
      </c>
      <c r="AL30" s="191">
        <v>0.16391293600000001</v>
      </c>
      <c r="AM30" s="191">
        <v>0.142548119</v>
      </c>
      <c r="AN30" s="191">
        <v>0.21190384500000001</v>
      </c>
      <c r="AO30" s="191">
        <v>0.897587048</v>
      </c>
      <c r="AP30" s="191">
        <v>1.272123187</v>
      </c>
      <c r="AQ30" s="191">
        <v>0.53467322500000003</v>
      </c>
      <c r="AR30" s="191">
        <v>0.538616384</v>
      </c>
      <c r="AS30" s="191">
        <v>0.47211621599999998</v>
      </c>
      <c r="AT30" s="191">
        <v>0.57592323099999998</v>
      </c>
      <c r="AU30" s="191">
        <v>0.38641024099999999</v>
      </c>
    </row>
    <row r="31" spans="1:47" x14ac:dyDescent="0.2">
      <c r="A31" s="178">
        <v>42737</v>
      </c>
      <c r="B31" s="179">
        <v>0.16666666666666666</v>
      </c>
      <c r="C31" t="s">
        <v>349</v>
      </c>
      <c r="D31">
        <v>5</v>
      </c>
      <c r="E31">
        <v>5</v>
      </c>
      <c r="F31">
        <v>12</v>
      </c>
      <c r="G31">
        <v>0.45</v>
      </c>
      <c r="H31" s="184">
        <f t="shared" ref="H31:L31" si="9">H7</f>
        <v>0.16666666666666666</v>
      </c>
      <c r="I31" s="185">
        <f t="shared" si="9"/>
        <v>185</v>
      </c>
      <c r="J31" s="185">
        <f t="shared" si="9"/>
        <v>205</v>
      </c>
      <c r="K31" s="185">
        <f t="shared" si="9"/>
        <v>2985</v>
      </c>
      <c r="L31" s="185">
        <f t="shared" si="9"/>
        <v>1717</v>
      </c>
      <c r="M31" s="147"/>
      <c r="N31" s="143">
        <f t="shared" si="3"/>
        <v>925</v>
      </c>
      <c r="O31" s="143">
        <f t="shared" si="0"/>
        <v>1025</v>
      </c>
      <c r="P31" s="143">
        <f t="shared" si="1"/>
        <v>35820</v>
      </c>
      <c r="Q31" s="143">
        <f t="shared" si="2"/>
        <v>772.65</v>
      </c>
      <c r="R31" s="188">
        <f t="shared" si="4"/>
        <v>38542.65</v>
      </c>
      <c r="T31">
        <v>26832.560000000001</v>
      </c>
      <c r="U31" s="190">
        <f t="shared" si="5"/>
        <v>1.4364134469465455</v>
      </c>
      <c r="W31" s="178">
        <v>42764</v>
      </c>
      <c r="X31" s="191">
        <v>0.45398075999999998</v>
      </c>
      <c r="Y31" s="191">
        <v>0.43889885699999998</v>
      </c>
      <c r="Z31" s="191">
        <v>0.36649860200000001</v>
      </c>
      <c r="AA31" s="191">
        <v>0.36610612300000001</v>
      </c>
      <c r="AB31" s="191">
        <v>0.39273731000000001</v>
      </c>
      <c r="AC31" s="191">
        <v>0.73587850700000002</v>
      </c>
      <c r="AD31" s="191">
        <v>0.98278701999999996</v>
      </c>
      <c r="AE31" s="191">
        <v>0.90459060899999999</v>
      </c>
      <c r="AF31" s="191">
        <v>0.92967113400000001</v>
      </c>
      <c r="AG31" s="191">
        <v>0.64572556000000003</v>
      </c>
      <c r="AH31" s="191">
        <v>0.38588460299999999</v>
      </c>
      <c r="AI31" s="191">
        <v>0.34800028599999999</v>
      </c>
      <c r="AJ31" s="191">
        <v>0.241078088</v>
      </c>
      <c r="AK31" s="191">
        <v>0.22860766199999999</v>
      </c>
      <c r="AL31" s="191">
        <v>0.48072922299999998</v>
      </c>
      <c r="AM31" s="191">
        <v>0.21627433800000001</v>
      </c>
      <c r="AN31" s="191">
        <v>0.31474042099999999</v>
      </c>
      <c r="AO31" s="191">
        <v>0.989035938</v>
      </c>
      <c r="AP31" s="191">
        <v>1.5195848890000001</v>
      </c>
      <c r="AQ31" s="191">
        <v>0.66926089600000005</v>
      </c>
      <c r="AR31" s="191">
        <v>0.59658567799999995</v>
      </c>
      <c r="AS31" s="191">
        <v>0.626763242</v>
      </c>
      <c r="AT31" s="191">
        <v>0.76047944599999995</v>
      </c>
      <c r="AU31" s="191">
        <v>0.87693354800000001</v>
      </c>
    </row>
    <row r="32" spans="1:47" x14ac:dyDescent="0.2">
      <c r="A32" s="178">
        <v>42737</v>
      </c>
      <c r="B32" s="179">
        <v>0.20833333333333334</v>
      </c>
      <c r="C32" t="s">
        <v>349</v>
      </c>
      <c r="D32">
        <v>8.1</v>
      </c>
      <c r="E32">
        <v>12</v>
      </c>
      <c r="F32">
        <v>12</v>
      </c>
      <c r="G32">
        <v>0.45</v>
      </c>
      <c r="H32" s="184">
        <f t="shared" ref="H32:L32" si="10">H8</f>
        <v>0.20833333333333334</v>
      </c>
      <c r="I32" s="185">
        <f t="shared" si="10"/>
        <v>207</v>
      </c>
      <c r="J32" s="185">
        <f t="shared" si="10"/>
        <v>283</v>
      </c>
      <c r="K32" s="185">
        <f t="shared" si="10"/>
        <v>2985</v>
      </c>
      <c r="L32" s="185">
        <f t="shared" si="10"/>
        <v>1717</v>
      </c>
      <c r="M32" s="147"/>
      <c r="N32" s="143">
        <f t="shared" si="3"/>
        <v>1676.6999999999998</v>
      </c>
      <c r="O32" s="143">
        <f t="shared" si="0"/>
        <v>3396</v>
      </c>
      <c r="P32" s="143">
        <f t="shared" si="1"/>
        <v>35820</v>
      </c>
      <c r="Q32" s="143">
        <f t="shared" si="2"/>
        <v>772.65</v>
      </c>
      <c r="R32" s="188">
        <f t="shared" si="4"/>
        <v>41665.35</v>
      </c>
      <c r="T32">
        <v>27194.66</v>
      </c>
      <c r="U32" s="190">
        <f t="shared" si="5"/>
        <v>1.5321151284847834</v>
      </c>
      <c r="W32" s="178">
        <v>42765</v>
      </c>
      <c r="X32" s="191">
        <v>0.43861989000000001</v>
      </c>
      <c r="Y32" s="191">
        <v>0.41493453899999999</v>
      </c>
      <c r="Z32" s="191">
        <v>0.43543322899999998</v>
      </c>
      <c r="AA32" s="191">
        <v>0.42900271099999998</v>
      </c>
      <c r="AB32" s="191">
        <v>0.49576152800000001</v>
      </c>
      <c r="AC32" s="191">
        <v>0.84643083500000005</v>
      </c>
      <c r="AD32" s="191">
        <v>2.3716599359999999</v>
      </c>
      <c r="AE32" s="191">
        <v>1.821556135</v>
      </c>
      <c r="AF32" s="191">
        <v>0.819527318</v>
      </c>
      <c r="AG32" s="191">
        <v>0.53923801000000005</v>
      </c>
      <c r="AH32" s="191">
        <v>0.91740601399999999</v>
      </c>
      <c r="AI32" s="191">
        <v>0.41466112300000002</v>
      </c>
      <c r="AJ32" s="191">
        <v>0.46995564099999998</v>
      </c>
      <c r="AK32" s="191">
        <v>0.47791193500000001</v>
      </c>
      <c r="AL32" s="191">
        <v>0.367207793</v>
      </c>
      <c r="AM32" s="191">
        <v>0.36017695399999999</v>
      </c>
      <c r="AN32" s="191">
        <v>0.36108757899999999</v>
      </c>
      <c r="AO32" s="191">
        <v>0.81279288500000002</v>
      </c>
      <c r="AP32" s="191">
        <v>0.97913181999999999</v>
      </c>
      <c r="AQ32" s="191">
        <v>1.2048116769999999</v>
      </c>
      <c r="AR32" s="191">
        <v>0.85111734999999999</v>
      </c>
      <c r="AS32" s="191">
        <v>0.94629682500000001</v>
      </c>
      <c r="AT32" s="191">
        <v>1.0762004679999999</v>
      </c>
      <c r="AU32" s="191">
        <v>1.600889515</v>
      </c>
    </row>
    <row r="33" spans="1:47" x14ac:dyDescent="0.2">
      <c r="A33" s="178">
        <v>42737</v>
      </c>
      <c r="B33" s="179">
        <v>0.25</v>
      </c>
      <c r="C33" t="s">
        <v>349</v>
      </c>
      <c r="D33">
        <v>10</v>
      </c>
      <c r="E33">
        <v>200</v>
      </c>
      <c r="F33">
        <v>19</v>
      </c>
      <c r="G33">
        <v>0.45</v>
      </c>
      <c r="H33" s="184">
        <f t="shared" ref="H33:L33" si="11">H9</f>
        <v>0.25</v>
      </c>
      <c r="I33" s="185">
        <f t="shared" si="11"/>
        <v>327</v>
      </c>
      <c r="J33" s="185">
        <f t="shared" si="11"/>
        <v>438</v>
      </c>
      <c r="K33" s="185">
        <f t="shared" si="11"/>
        <v>2985</v>
      </c>
      <c r="L33" s="185">
        <f t="shared" si="11"/>
        <v>1717</v>
      </c>
      <c r="M33" s="147"/>
      <c r="N33" s="143">
        <f t="shared" si="3"/>
        <v>3270</v>
      </c>
      <c r="O33" s="143">
        <f t="shared" si="0"/>
        <v>87600</v>
      </c>
      <c r="P33" s="143">
        <f t="shared" si="1"/>
        <v>56715</v>
      </c>
      <c r="Q33" s="143">
        <f t="shared" si="2"/>
        <v>772.65</v>
      </c>
      <c r="R33" s="188">
        <f t="shared" si="4"/>
        <v>148357.65</v>
      </c>
      <c r="T33">
        <v>28087.62</v>
      </c>
      <c r="U33" s="190">
        <f t="shared" si="5"/>
        <v>5.2819587419653216</v>
      </c>
      <c r="W33" s="178">
        <v>42766</v>
      </c>
      <c r="X33" s="191">
        <v>2.8867901279999999</v>
      </c>
      <c r="Y33" s="191">
        <v>2.9188390370000001</v>
      </c>
      <c r="Z33" s="191">
        <v>2.8976045770000001</v>
      </c>
      <c r="AA33" s="191">
        <v>2.1445795479999998</v>
      </c>
      <c r="AB33" s="191">
        <v>2.1359452550000002</v>
      </c>
      <c r="AC33" s="191">
        <v>0.93774208999999997</v>
      </c>
      <c r="AD33" s="191">
        <v>2.9397383760000002</v>
      </c>
      <c r="AE33" s="191">
        <v>0.89232257699999995</v>
      </c>
      <c r="AF33" s="191">
        <v>1.176886511</v>
      </c>
      <c r="AG33" s="191">
        <v>0.88450868400000004</v>
      </c>
      <c r="AH33" s="191">
        <v>0.59359404299999996</v>
      </c>
      <c r="AI33" s="191">
        <v>0.724370501</v>
      </c>
      <c r="AJ33" s="191">
        <v>1.6873287189999999</v>
      </c>
      <c r="AK33" s="191">
        <v>1.933114496</v>
      </c>
      <c r="AL33" s="191">
        <v>1.981169548</v>
      </c>
      <c r="AM33" s="191">
        <v>1.8492243230000001</v>
      </c>
      <c r="AN33" s="191">
        <v>1.019232165</v>
      </c>
      <c r="AO33" s="191">
        <v>1.87350755</v>
      </c>
      <c r="AP33" s="191">
        <v>1.516992363</v>
      </c>
      <c r="AQ33" s="191">
        <v>1.6341308349999999</v>
      </c>
      <c r="AR33" s="191">
        <v>1.6168165139999999</v>
      </c>
      <c r="AS33" s="191">
        <v>1.7134231660000001</v>
      </c>
      <c r="AT33" s="191">
        <v>2.4645528410000002</v>
      </c>
      <c r="AU33" s="191">
        <v>3.6798878080000001</v>
      </c>
    </row>
    <row r="34" spans="1:47" x14ac:dyDescent="0.2">
      <c r="A34" s="178">
        <v>42737</v>
      </c>
      <c r="B34" s="179">
        <v>0.29166666666666669</v>
      </c>
      <c r="C34" t="s">
        <v>349</v>
      </c>
      <c r="D34">
        <v>42.45</v>
      </c>
      <c r="E34">
        <v>43.58</v>
      </c>
      <c r="F34">
        <v>15</v>
      </c>
      <c r="G34">
        <v>0.97</v>
      </c>
      <c r="H34" s="184">
        <f t="shared" ref="H34:L34" si="12">H10</f>
        <v>0.29166666666666669</v>
      </c>
      <c r="I34" s="185">
        <f t="shared" si="12"/>
        <v>249</v>
      </c>
      <c r="J34" s="185">
        <f t="shared" si="12"/>
        <v>556</v>
      </c>
      <c r="K34" s="185">
        <f t="shared" si="12"/>
        <v>2872</v>
      </c>
      <c r="L34" s="185">
        <f t="shared" si="12"/>
        <v>2219</v>
      </c>
      <c r="M34" s="147"/>
      <c r="N34" s="143">
        <f t="shared" si="3"/>
        <v>10570.050000000001</v>
      </c>
      <c r="O34" s="143">
        <f t="shared" si="0"/>
        <v>24230.48</v>
      </c>
      <c r="P34" s="143">
        <f t="shared" si="1"/>
        <v>43080</v>
      </c>
      <c r="Q34" s="143">
        <f t="shared" si="2"/>
        <v>2152.4299999999998</v>
      </c>
      <c r="R34" s="188">
        <f t="shared" si="4"/>
        <v>80032.959999999992</v>
      </c>
      <c r="T34">
        <v>29421.88</v>
      </c>
      <c r="U34" s="190">
        <f t="shared" si="5"/>
        <v>2.720185113935615</v>
      </c>
      <c r="W34" s="178">
        <v>42767</v>
      </c>
      <c r="X34" s="191">
        <v>2.8731041419999999</v>
      </c>
      <c r="Y34" s="191">
        <v>2.9303957810000001</v>
      </c>
      <c r="Z34" s="191">
        <v>2.973992983</v>
      </c>
      <c r="AA34" s="191">
        <v>2.964393635</v>
      </c>
      <c r="AB34" s="191">
        <v>1.8882276579999999</v>
      </c>
      <c r="AC34" s="191">
        <v>1.796125142</v>
      </c>
      <c r="AD34" s="191">
        <v>4.4379465309999997</v>
      </c>
      <c r="AE34" s="191">
        <v>1.2474413929999999</v>
      </c>
      <c r="AF34" s="191">
        <v>1.045419251</v>
      </c>
      <c r="AG34" s="191">
        <v>1.2358602940000001</v>
      </c>
      <c r="AH34" s="191">
        <v>0.64766374299999996</v>
      </c>
      <c r="AI34" s="191">
        <v>0.76358171200000002</v>
      </c>
      <c r="AJ34" s="191">
        <v>0.91384836000000003</v>
      </c>
      <c r="AK34" s="191">
        <v>0.96581201100000003</v>
      </c>
      <c r="AL34" s="191">
        <v>0.86596693300000005</v>
      </c>
      <c r="AM34" s="191">
        <v>0.68116648599999996</v>
      </c>
      <c r="AN34" s="191">
        <v>0.61437344199999999</v>
      </c>
      <c r="AO34" s="191">
        <v>1.2162725169999999</v>
      </c>
      <c r="AP34" s="191">
        <v>1.589835423</v>
      </c>
      <c r="AQ34" s="191">
        <v>0.71469122399999996</v>
      </c>
      <c r="AR34" s="191">
        <v>0.57935706399999998</v>
      </c>
      <c r="AS34" s="191">
        <v>0.91264372999999999</v>
      </c>
      <c r="AT34" s="191">
        <v>1.8386168199999999</v>
      </c>
      <c r="AU34" s="191">
        <v>1.1444381459999999</v>
      </c>
    </row>
    <row r="35" spans="1:47" x14ac:dyDescent="0.2">
      <c r="A35" s="178">
        <v>42737</v>
      </c>
      <c r="B35" s="179">
        <v>0.33333333333333331</v>
      </c>
      <c r="C35" t="s">
        <v>349</v>
      </c>
      <c r="D35">
        <v>7.47</v>
      </c>
      <c r="E35">
        <v>5</v>
      </c>
      <c r="F35">
        <v>12</v>
      </c>
      <c r="G35">
        <v>0.97</v>
      </c>
      <c r="H35" s="184">
        <f t="shared" ref="H35:L35" si="13">H11</f>
        <v>0.33333333333333331</v>
      </c>
      <c r="I35" s="185">
        <f t="shared" si="13"/>
        <v>256</v>
      </c>
      <c r="J35" s="185">
        <f t="shared" si="13"/>
        <v>306</v>
      </c>
      <c r="K35" s="185">
        <f t="shared" si="13"/>
        <v>2872</v>
      </c>
      <c r="L35" s="185">
        <f t="shared" si="13"/>
        <v>2219</v>
      </c>
      <c r="M35" s="147"/>
      <c r="N35" s="143">
        <f t="shared" si="3"/>
        <v>1912.32</v>
      </c>
      <c r="O35" s="143">
        <f t="shared" si="0"/>
        <v>1530</v>
      </c>
      <c r="P35" s="143">
        <f t="shared" si="1"/>
        <v>34464</v>
      </c>
      <c r="Q35" s="143">
        <f t="shared" si="2"/>
        <v>2152.4299999999998</v>
      </c>
      <c r="R35" s="188">
        <f t="shared" si="4"/>
        <v>40058.75</v>
      </c>
      <c r="T35">
        <v>30365.47</v>
      </c>
      <c r="U35" s="190">
        <f t="shared" si="5"/>
        <v>1.3192204830025682</v>
      </c>
      <c r="W35" s="178">
        <v>42768</v>
      </c>
      <c r="X35" s="191">
        <v>1.34792453</v>
      </c>
      <c r="Y35" s="191">
        <v>1.3497558730000001</v>
      </c>
      <c r="Z35" s="191">
        <v>1.3777350669999999</v>
      </c>
      <c r="AA35" s="191">
        <v>1.377858732</v>
      </c>
      <c r="AB35" s="191">
        <v>1.013251028</v>
      </c>
      <c r="AC35" s="191">
        <v>1.055485274</v>
      </c>
      <c r="AD35" s="191">
        <v>1.6571268180000001</v>
      </c>
      <c r="AE35" s="191">
        <v>0.91333462399999998</v>
      </c>
      <c r="AF35" s="191">
        <v>1.186005261</v>
      </c>
      <c r="AG35" s="191">
        <v>1.11378194</v>
      </c>
      <c r="AH35" s="191">
        <v>0.65847309499999995</v>
      </c>
      <c r="AI35" s="191">
        <v>0.67221615499999998</v>
      </c>
      <c r="AJ35" s="191">
        <v>0.70139443599999995</v>
      </c>
      <c r="AK35" s="191">
        <v>0.73247569300000004</v>
      </c>
      <c r="AL35" s="191">
        <v>0.68977608700000004</v>
      </c>
      <c r="AM35" s="191">
        <v>0.72897632099999998</v>
      </c>
      <c r="AN35" s="191">
        <v>0.66791389599999995</v>
      </c>
      <c r="AO35" s="191">
        <v>1.3219422350000001</v>
      </c>
      <c r="AP35" s="191">
        <v>2.3636233230000001</v>
      </c>
      <c r="AQ35" s="191">
        <v>0.99990716800000001</v>
      </c>
      <c r="AR35" s="191">
        <v>0.65236891399999997</v>
      </c>
      <c r="AS35" s="191">
        <v>0.57558400300000001</v>
      </c>
      <c r="AT35" s="191">
        <v>0.578599631</v>
      </c>
      <c r="AU35" s="191">
        <v>0.795006675</v>
      </c>
    </row>
    <row r="36" spans="1:47" x14ac:dyDescent="0.2">
      <c r="A36" s="178">
        <v>42737</v>
      </c>
      <c r="B36" s="179">
        <v>0.375</v>
      </c>
      <c r="C36" t="s">
        <v>349</v>
      </c>
      <c r="D36">
        <v>6.15</v>
      </c>
      <c r="E36">
        <v>5</v>
      </c>
      <c r="F36">
        <v>9</v>
      </c>
      <c r="G36">
        <v>0.97</v>
      </c>
      <c r="H36" s="184">
        <f t="shared" ref="H36:L36" si="14">H12</f>
        <v>0.375</v>
      </c>
      <c r="I36" s="185">
        <f t="shared" si="14"/>
        <v>156</v>
      </c>
      <c r="J36" s="185">
        <f t="shared" si="14"/>
        <v>343</v>
      </c>
      <c r="K36" s="185">
        <f t="shared" si="14"/>
        <v>2872</v>
      </c>
      <c r="L36" s="185">
        <f t="shared" si="14"/>
        <v>2219</v>
      </c>
      <c r="M36" s="147"/>
      <c r="N36" s="143">
        <f t="shared" si="3"/>
        <v>959.40000000000009</v>
      </c>
      <c r="O36" s="143">
        <f t="shared" si="0"/>
        <v>1715</v>
      </c>
      <c r="P36" s="143">
        <f t="shared" si="1"/>
        <v>25848</v>
      </c>
      <c r="Q36" s="143">
        <f t="shared" si="2"/>
        <v>2152.4299999999998</v>
      </c>
      <c r="R36" s="188">
        <f t="shared" si="4"/>
        <v>30674.83</v>
      </c>
      <c r="T36">
        <v>31323.57</v>
      </c>
      <c r="U36" s="190">
        <f t="shared" si="5"/>
        <v>0.97928907847987956</v>
      </c>
      <c r="W36" s="178">
        <v>42769</v>
      </c>
      <c r="X36" s="191">
        <v>0.427902581</v>
      </c>
      <c r="Y36" s="191">
        <v>0.40233873999999997</v>
      </c>
      <c r="Z36" s="191">
        <v>0.39657671900000002</v>
      </c>
      <c r="AA36" s="191">
        <v>0.403769353</v>
      </c>
      <c r="AB36" s="191">
        <v>0.44010133200000001</v>
      </c>
      <c r="AC36" s="191">
        <v>0.58061300800000004</v>
      </c>
      <c r="AD36" s="191">
        <v>3.2165811870000001</v>
      </c>
      <c r="AE36" s="191">
        <v>1.962842583</v>
      </c>
      <c r="AF36" s="191">
        <v>1.901360374</v>
      </c>
      <c r="AG36" s="191">
        <v>1.0639718920000001</v>
      </c>
      <c r="AH36" s="191">
        <v>0.39398312400000002</v>
      </c>
      <c r="AI36" s="191">
        <v>0.41128564499999998</v>
      </c>
      <c r="AJ36" s="191">
        <v>0.41300215400000001</v>
      </c>
      <c r="AK36" s="191">
        <v>0.462741927</v>
      </c>
      <c r="AL36" s="191">
        <v>0.37342584600000001</v>
      </c>
      <c r="AM36" s="191">
        <v>0.376419271</v>
      </c>
      <c r="AN36" s="191">
        <v>0.38785679899999997</v>
      </c>
      <c r="AO36" s="191">
        <v>1.212910022</v>
      </c>
      <c r="AP36" s="191">
        <v>1.5650284029999999</v>
      </c>
      <c r="AQ36" s="191">
        <v>0.4653873</v>
      </c>
      <c r="AR36" s="191">
        <v>0.44582211100000002</v>
      </c>
      <c r="AS36" s="191">
        <v>0.50330717599999997</v>
      </c>
      <c r="AT36" s="191">
        <v>0.75913915399999998</v>
      </c>
      <c r="AU36" s="191">
        <v>0.91016260299999996</v>
      </c>
    </row>
    <row r="37" spans="1:47" x14ac:dyDescent="0.2">
      <c r="A37" s="178">
        <v>42737</v>
      </c>
      <c r="B37" s="179">
        <v>0.41666666666666669</v>
      </c>
      <c r="C37" t="s">
        <v>349</v>
      </c>
      <c r="D37">
        <v>3.5</v>
      </c>
      <c r="E37">
        <v>5</v>
      </c>
      <c r="F37">
        <v>12</v>
      </c>
      <c r="G37">
        <v>1.05</v>
      </c>
      <c r="H37" s="184">
        <f t="shared" ref="H37:L37" si="15">H13</f>
        <v>0.41666666666666669</v>
      </c>
      <c r="I37" s="185">
        <f t="shared" si="15"/>
        <v>196</v>
      </c>
      <c r="J37" s="185">
        <f t="shared" si="15"/>
        <v>315</v>
      </c>
      <c r="K37" s="185">
        <f t="shared" si="15"/>
        <v>2872</v>
      </c>
      <c r="L37" s="185">
        <f t="shared" si="15"/>
        <v>2219</v>
      </c>
      <c r="M37" s="147"/>
      <c r="N37" s="143">
        <f t="shared" si="3"/>
        <v>686</v>
      </c>
      <c r="O37" s="143">
        <f t="shared" si="0"/>
        <v>1575</v>
      </c>
      <c r="P37" s="143">
        <f t="shared" si="1"/>
        <v>34464</v>
      </c>
      <c r="Q37" s="143">
        <f t="shared" si="2"/>
        <v>2329.9500000000003</v>
      </c>
      <c r="R37" s="188">
        <f t="shared" si="4"/>
        <v>39054.949999999997</v>
      </c>
      <c r="T37">
        <v>32279.59</v>
      </c>
      <c r="U37" s="190">
        <f t="shared" si="5"/>
        <v>1.2098960984324769</v>
      </c>
      <c r="W37" s="178">
        <v>42770</v>
      </c>
      <c r="X37" s="191">
        <v>0.81698367900000002</v>
      </c>
      <c r="Y37" s="191">
        <v>0.78933729100000005</v>
      </c>
      <c r="Z37" s="191">
        <v>0.51097370099999995</v>
      </c>
      <c r="AA37" s="191">
        <v>0.62431466199999996</v>
      </c>
      <c r="AB37" s="191">
        <v>0.63316024400000004</v>
      </c>
      <c r="AC37" s="191">
        <v>1.094003174</v>
      </c>
      <c r="AD37" s="191">
        <v>0.95273440899999995</v>
      </c>
      <c r="AE37" s="191">
        <v>0.83079275900000005</v>
      </c>
      <c r="AF37" s="191">
        <v>1.0523308389999999</v>
      </c>
      <c r="AG37" s="191">
        <v>1.804579012</v>
      </c>
      <c r="AH37" s="191">
        <v>0.673097642</v>
      </c>
      <c r="AI37" s="191">
        <v>0.51905781399999995</v>
      </c>
      <c r="AJ37" s="191">
        <v>0.580434165</v>
      </c>
      <c r="AK37" s="191">
        <v>0.45051912199999999</v>
      </c>
      <c r="AL37" s="191">
        <v>0.384964794</v>
      </c>
      <c r="AM37" s="191">
        <v>0.38732139399999999</v>
      </c>
      <c r="AN37" s="191">
        <v>0.38020833500000001</v>
      </c>
      <c r="AO37" s="191">
        <v>0.99915268400000001</v>
      </c>
      <c r="AP37" s="191">
        <v>1.3657701959999999</v>
      </c>
      <c r="AQ37" s="191">
        <v>0.86006265199999998</v>
      </c>
      <c r="AR37" s="191">
        <v>1.611162419</v>
      </c>
      <c r="AS37" s="191">
        <v>1.745248406</v>
      </c>
      <c r="AT37" s="191">
        <v>1.6596913360000001</v>
      </c>
      <c r="AU37" s="191">
        <v>1.4959258259999999</v>
      </c>
    </row>
    <row r="38" spans="1:47" x14ac:dyDescent="0.2">
      <c r="A38" s="178">
        <v>42737</v>
      </c>
      <c r="B38" s="179">
        <v>0.45833333333333331</v>
      </c>
      <c r="C38" t="s">
        <v>349</v>
      </c>
      <c r="D38">
        <v>35</v>
      </c>
      <c r="E38">
        <v>4</v>
      </c>
      <c r="F38">
        <v>14</v>
      </c>
      <c r="G38">
        <v>0.97</v>
      </c>
      <c r="H38" s="184">
        <f t="shared" ref="H38:L38" si="16">H14</f>
        <v>0.45833333333333331</v>
      </c>
      <c r="I38" s="185">
        <f t="shared" si="16"/>
        <v>226</v>
      </c>
      <c r="J38" s="185">
        <f t="shared" si="16"/>
        <v>326</v>
      </c>
      <c r="K38" s="185">
        <f t="shared" si="16"/>
        <v>2842</v>
      </c>
      <c r="L38" s="185">
        <f t="shared" si="16"/>
        <v>1635</v>
      </c>
      <c r="M38" s="147"/>
      <c r="N38" s="143">
        <f t="shared" si="3"/>
        <v>7910</v>
      </c>
      <c r="O38" s="143">
        <f t="shared" si="0"/>
        <v>1304</v>
      </c>
      <c r="P38" s="143">
        <f t="shared" si="1"/>
        <v>39788</v>
      </c>
      <c r="Q38" s="143">
        <f t="shared" si="2"/>
        <v>1585.95</v>
      </c>
      <c r="R38" s="188">
        <f t="shared" si="4"/>
        <v>50587.95</v>
      </c>
      <c r="T38">
        <v>33239.660000000003</v>
      </c>
      <c r="U38" s="190">
        <f t="shared" si="5"/>
        <v>1.5219153866194779</v>
      </c>
      <c r="W38" s="178">
        <v>42771</v>
      </c>
      <c r="X38" s="191">
        <v>2.0755675240000002</v>
      </c>
      <c r="Y38" s="191">
        <v>2.0932900440000002</v>
      </c>
      <c r="Z38" s="191">
        <v>1.664585934</v>
      </c>
      <c r="AA38" s="191">
        <v>2.2138520439999998</v>
      </c>
      <c r="AB38" s="191">
        <v>2.2164495720000001</v>
      </c>
      <c r="AC38" s="191">
        <v>2.7216095560000002</v>
      </c>
      <c r="AD38" s="191">
        <v>2.9102070430000002</v>
      </c>
      <c r="AE38" s="191">
        <v>1.3947174899999999</v>
      </c>
      <c r="AF38" s="191">
        <v>1.389862691</v>
      </c>
      <c r="AG38" s="191">
        <v>1.1188848069999999</v>
      </c>
      <c r="AH38" s="191">
        <v>0.64708649200000001</v>
      </c>
      <c r="AI38" s="191">
        <v>0.58961711500000002</v>
      </c>
      <c r="AJ38" s="191">
        <v>0.54330926300000004</v>
      </c>
      <c r="AK38" s="191">
        <v>0.43272355000000001</v>
      </c>
      <c r="AL38" s="191">
        <v>0.50567298199999999</v>
      </c>
      <c r="AM38" s="191">
        <v>0.497995356</v>
      </c>
      <c r="AN38" s="191">
        <v>0.41565253600000002</v>
      </c>
      <c r="AO38" s="191">
        <v>1.0256280849999999</v>
      </c>
      <c r="AP38" s="191">
        <v>2.3482291119999998</v>
      </c>
      <c r="AQ38" s="191">
        <v>0.74830148600000002</v>
      </c>
      <c r="AR38" s="191">
        <v>0.76758511900000004</v>
      </c>
      <c r="AS38" s="191">
        <v>1.106976703</v>
      </c>
      <c r="AT38" s="191">
        <v>2.5577970429999999</v>
      </c>
      <c r="AU38" s="191">
        <v>1.9005506299999999</v>
      </c>
    </row>
    <row r="39" spans="1:47" x14ac:dyDescent="0.2">
      <c r="A39" s="178">
        <v>42737</v>
      </c>
      <c r="B39" s="179">
        <v>0.5</v>
      </c>
      <c r="C39" t="s">
        <v>349</v>
      </c>
      <c r="D39">
        <v>32.409999999999997</v>
      </c>
      <c r="E39">
        <v>3.3</v>
      </c>
      <c r="F39">
        <v>13</v>
      </c>
      <c r="G39">
        <v>0.97</v>
      </c>
      <c r="H39" s="184">
        <f t="shared" ref="H39:L39" si="17">H15</f>
        <v>0.5</v>
      </c>
      <c r="I39" s="185">
        <f t="shared" si="17"/>
        <v>222</v>
      </c>
      <c r="J39" s="185">
        <f t="shared" si="17"/>
        <v>319</v>
      </c>
      <c r="K39" s="185">
        <f t="shared" si="17"/>
        <v>2842</v>
      </c>
      <c r="L39" s="185">
        <f t="shared" si="17"/>
        <v>1635</v>
      </c>
      <c r="M39" s="147"/>
      <c r="N39" s="143">
        <f t="shared" si="3"/>
        <v>7195.0199999999995</v>
      </c>
      <c r="O39" s="143">
        <f t="shared" si="0"/>
        <v>1052.7</v>
      </c>
      <c r="P39" s="143">
        <f t="shared" si="1"/>
        <v>36946</v>
      </c>
      <c r="Q39" s="143">
        <f t="shared" si="2"/>
        <v>1585.95</v>
      </c>
      <c r="R39" s="188">
        <f t="shared" si="4"/>
        <v>46779.67</v>
      </c>
      <c r="T39">
        <v>34064.69</v>
      </c>
      <c r="U39" s="190">
        <f t="shared" si="5"/>
        <v>1.3732598183045257</v>
      </c>
      <c r="W39" s="178">
        <v>42772</v>
      </c>
      <c r="X39" s="191">
        <v>1.8330877489999999</v>
      </c>
      <c r="Y39" s="191">
        <v>1.884159946</v>
      </c>
      <c r="Z39" s="191">
        <v>1.9635422499999999</v>
      </c>
      <c r="AA39" s="191">
        <v>1.9595762859999999</v>
      </c>
      <c r="AB39" s="191">
        <v>1.92541966</v>
      </c>
      <c r="AC39" s="191">
        <v>2.646541375</v>
      </c>
      <c r="AD39" s="191">
        <v>4.1949562699999996</v>
      </c>
      <c r="AE39" s="191">
        <v>2.3412013140000001</v>
      </c>
      <c r="AF39" s="191">
        <v>2.2877860299999999</v>
      </c>
      <c r="AG39" s="191">
        <v>1.6626255489999999</v>
      </c>
      <c r="AH39" s="191">
        <v>0.92568973700000001</v>
      </c>
      <c r="AI39" s="191">
        <v>0.82387665099999996</v>
      </c>
      <c r="AJ39" s="191">
        <v>0.64158670699999998</v>
      </c>
      <c r="AK39" s="191">
        <v>0.58593482900000005</v>
      </c>
      <c r="AL39" s="191">
        <v>0.62707917999999996</v>
      </c>
      <c r="AM39" s="191">
        <v>0.61083565699999998</v>
      </c>
      <c r="AN39" s="191">
        <v>0.60299002099999999</v>
      </c>
      <c r="AO39" s="191">
        <v>1.3696669509999999</v>
      </c>
      <c r="AP39" s="191">
        <v>2.3698953770000002</v>
      </c>
      <c r="AQ39" s="191">
        <v>0.66947000499999998</v>
      </c>
      <c r="AR39" s="191">
        <v>0.82487107100000001</v>
      </c>
      <c r="AS39" s="191">
        <v>1.5013845139999999</v>
      </c>
      <c r="AT39" s="191">
        <v>2.3441041930000002</v>
      </c>
      <c r="AU39" s="191">
        <v>3.4188196199999998</v>
      </c>
    </row>
    <row r="40" spans="1:47" x14ac:dyDescent="0.2">
      <c r="A40" s="178">
        <v>42737</v>
      </c>
      <c r="B40" s="179">
        <v>0.54166666666666663</v>
      </c>
      <c r="C40" t="s">
        <v>349</v>
      </c>
      <c r="D40">
        <v>3.5</v>
      </c>
      <c r="E40">
        <v>3.3</v>
      </c>
      <c r="F40">
        <v>11.62</v>
      </c>
      <c r="G40">
        <v>0.97</v>
      </c>
      <c r="H40" s="184">
        <f t="shared" ref="H40:L40" si="18">H16</f>
        <v>0.54166666666666663</v>
      </c>
      <c r="I40" s="185">
        <f t="shared" si="18"/>
        <v>195</v>
      </c>
      <c r="J40" s="185">
        <f t="shared" si="18"/>
        <v>299</v>
      </c>
      <c r="K40" s="185">
        <f t="shared" si="18"/>
        <v>2842</v>
      </c>
      <c r="L40" s="185">
        <f t="shared" si="18"/>
        <v>1635</v>
      </c>
      <c r="M40" s="147"/>
      <c r="N40" s="143">
        <f t="shared" si="3"/>
        <v>682.5</v>
      </c>
      <c r="O40" s="143">
        <f t="shared" si="0"/>
        <v>986.69999999999993</v>
      </c>
      <c r="P40" s="143">
        <f t="shared" si="1"/>
        <v>33024.04</v>
      </c>
      <c r="Q40" s="143">
        <f t="shared" si="2"/>
        <v>1585.95</v>
      </c>
      <c r="R40" s="188">
        <f t="shared" si="4"/>
        <v>36279.189999999995</v>
      </c>
      <c r="T40">
        <v>34566.9</v>
      </c>
      <c r="U40" s="190">
        <f t="shared" si="5"/>
        <v>1.0495355383329137</v>
      </c>
      <c r="W40" s="178">
        <v>42773</v>
      </c>
      <c r="X40" s="191">
        <v>1.7752624349999999</v>
      </c>
      <c r="Y40" s="191">
        <v>1.7799765000000001</v>
      </c>
      <c r="Z40" s="191">
        <v>1.8622429819999999</v>
      </c>
      <c r="AA40" s="191">
        <v>1.895472933</v>
      </c>
      <c r="AB40" s="191">
        <v>1.90797763</v>
      </c>
      <c r="AC40" s="191">
        <v>2.310962543</v>
      </c>
      <c r="AD40" s="191">
        <v>3.3593202209999999</v>
      </c>
      <c r="AE40" s="191">
        <v>1.8903598829999999</v>
      </c>
      <c r="AF40" s="191">
        <v>2.1734764750000002</v>
      </c>
      <c r="AG40" s="191">
        <v>1.6897977099999999</v>
      </c>
      <c r="AH40" s="191">
        <v>0.60805700900000004</v>
      </c>
      <c r="AI40" s="191">
        <v>0.60660563199999995</v>
      </c>
      <c r="AJ40" s="191">
        <v>0.58211316999999996</v>
      </c>
      <c r="AK40" s="191">
        <v>0.77090979400000004</v>
      </c>
      <c r="AL40" s="191">
        <v>0.76671609200000002</v>
      </c>
      <c r="AM40" s="191">
        <v>1.012814533</v>
      </c>
      <c r="AN40" s="191">
        <v>0.76610981099999997</v>
      </c>
      <c r="AO40" s="191">
        <v>1.3854847990000001</v>
      </c>
      <c r="AP40" s="191">
        <v>1.4485437860000001</v>
      </c>
      <c r="AQ40" s="191">
        <v>0.75413507499999999</v>
      </c>
      <c r="AR40" s="191">
        <v>0.70113272699999996</v>
      </c>
      <c r="AS40" s="191">
        <v>0.74541050499999995</v>
      </c>
      <c r="AT40" s="191">
        <v>1.6887925669999999</v>
      </c>
      <c r="AU40" s="191">
        <v>1.4937240869999999</v>
      </c>
    </row>
    <row r="41" spans="1:47" x14ac:dyDescent="0.2">
      <c r="A41" s="178">
        <v>42737</v>
      </c>
      <c r="B41" s="179">
        <v>0.58333333333333337</v>
      </c>
      <c r="C41" t="s">
        <v>349</v>
      </c>
      <c r="D41">
        <v>3.5</v>
      </c>
      <c r="E41">
        <v>3.3</v>
      </c>
      <c r="F41">
        <v>9</v>
      </c>
      <c r="G41">
        <v>0.97</v>
      </c>
      <c r="H41" s="184">
        <f t="shared" ref="H41:L41" si="19">H17</f>
        <v>0.58333333333333337</v>
      </c>
      <c r="I41" s="185">
        <f t="shared" si="19"/>
        <v>205</v>
      </c>
      <c r="J41" s="185">
        <f t="shared" si="19"/>
        <v>237</v>
      </c>
      <c r="K41" s="185">
        <f t="shared" si="19"/>
        <v>2842</v>
      </c>
      <c r="L41" s="185">
        <f t="shared" si="19"/>
        <v>1635</v>
      </c>
      <c r="M41" s="147"/>
      <c r="N41" s="143">
        <f t="shared" si="3"/>
        <v>717.5</v>
      </c>
      <c r="O41" s="143">
        <f t="shared" si="0"/>
        <v>782.09999999999991</v>
      </c>
      <c r="P41" s="143">
        <f t="shared" si="1"/>
        <v>25578</v>
      </c>
      <c r="Q41" s="143">
        <f t="shared" si="2"/>
        <v>1585.95</v>
      </c>
      <c r="R41" s="188">
        <f t="shared" si="4"/>
        <v>28663.55</v>
      </c>
      <c r="T41">
        <v>35029.39</v>
      </c>
      <c r="U41" s="190">
        <f t="shared" si="5"/>
        <v>0.8182714571963714</v>
      </c>
      <c r="W41" s="178">
        <v>42774</v>
      </c>
      <c r="X41" s="191">
        <v>1.4133568949999999</v>
      </c>
      <c r="Y41" s="191">
        <v>1.419404611</v>
      </c>
      <c r="Z41" s="191">
        <v>1.4682990140000001</v>
      </c>
      <c r="AA41" s="191">
        <v>1.4784619370000001</v>
      </c>
      <c r="AB41" s="191">
        <v>1.440527221</v>
      </c>
      <c r="AC41" s="191">
        <v>1.897808935</v>
      </c>
      <c r="AD41" s="191">
        <v>2.6563946039999999</v>
      </c>
      <c r="AE41" s="191">
        <v>1.4360411909999999</v>
      </c>
      <c r="AF41" s="191">
        <v>0.83718944799999995</v>
      </c>
      <c r="AG41" s="191">
        <v>0.83278634299999998</v>
      </c>
      <c r="AH41" s="191">
        <v>0.53020661099999999</v>
      </c>
      <c r="AI41" s="191">
        <v>0.48910840500000002</v>
      </c>
      <c r="AJ41" s="191">
        <v>0.59188370999999995</v>
      </c>
      <c r="AK41" s="191">
        <v>0.894433327</v>
      </c>
      <c r="AL41" s="191">
        <v>1.1296467560000001</v>
      </c>
      <c r="AM41" s="191">
        <v>1.549305594</v>
      </c>
      <c r="AN41" s="191">
        <v>1.122332506</v>
      </c>
      <c r="AO41" s="191">
        <v>1.2520480780000001</v>
      </c>
      <c r="AP41" s="191">
        <v>1.638534793</v>
      </c>
      <c r="AQ41" s="191">
        <v>0.57058285600000003</v>
      </c>
      <c r="AR41" s="191">
        <v>0.57200759899999998</v>
      </c>
      <c r="AS41" s="191">
        <v>0.58058484200000005</v>
      </c>
      <c r="AT41" s="191">
        <v>0.62605535999999995</v>
      </c>
      <c r="AU41" s="191">
        <v>1.061234402</v>
      </c>
    </row>
    <row r="42" spans="1:47" x14ac:dyDescent="0.2">
      <c r="A42" s="178">
        <v>42737</v>
      </c>
      <c r="B42" s="179">
        <v>0.625</v>
      </c>
      <c r="C42" t="s">
        <v>349</v>
      </c>
      <c r="D42">
        <v>3.5</v>
      </c>
      <c r="E42">
        <v>3.3</v>
      </c>
      <c r="F42">
        <v>9</v>
      </c>
      <c r="G42">
        <v>0.5</v>
      </c>
      <c r="H42" s="184">
        <f t="shared" ref="H42:L42" si="20">H18</f>
        <v>0.625</v>
      </c>
      <c r="I42" s="185">
        <f t="shared" si="20"/>
        <v>212</v>
      </c>
      <c r="J42" s="185">
        <f t="shared" si="20"/>
        <v>213</v>
      </c>
      <c r="K42" s="185">
        <f t="shared" si="20"/>
        <v>2842</v>
      </c>
      <c r="L42" s="185">
        <f t="shared" si="20"/>
        <v>1380</v>
      </c>
      <c r="M42" s="147"/>
      <c r="N42" s="143">
        <f t="shared" si="3"/>
        <v>742</v>
      </c>
      <c r="O42" s="143">
        <f t="shared" si="0"/>
        <v>702.9</v>
      </c>
      <c r="P42" s="143">
        <f t="shared" si="1"/>
        <v>25578</v>
      </c>
      <c r="Q42" s="143">
        <f t="shared" si="2"/>
        <v>690</v>
      </c>
      <c r="R42" s="188">
        <f t="shared" si="4"/>
        <v>27712.9</v>
      </c>
      <c r="T42">
        <v>35405.03</v>
      </c>
      <c r="U42" s="190">
        <f t="shared" si="5"/>
        <v>0.78273906278288718</v>
      </c>
      <c r="W42" s="178">
        <v>42775</v>
      </c>
      <c r="X42" s="191">
        <v>0.55770013500000004</v>
      </c>
      <c r="Y42" s="191">
        <v>0.47779971300000001</v>
      </c>
      <c r="Z42" s="191">
        <v>0.51495668800000005</v>
      </c>
      <c r="AA42" s="191">
        <v>0.52530960900000001</v>
      </c>
      <c r="AB42" s="191">
        <v>0.58246026100000003</v>
      </c>
      <c r="AC42" s="191">
        <v>1.008374836</v>
      </c>
      <c r="AD42" s="191">
        <v>2.8973710119999998</v>
      </c>
      <c r="AE42" s="191">
        <v>1.591433968</v>
      </c>
      <c r="AF42" s="191">
        <v>1.4024863839999999</v>
      </c>
      <c r="AG42" s="191">
        <v>1.1100220359999999</v>
      </c>
      <c r="AH42" s="191">
        <v>0.44321138199999999</v>
      </c>
      <c r="AI42" s="191">
        <v>0.51895586500000002</v>
      </c>
      <c r="AJ42" s="191">
        <v>0.71106758199999998</v>
      </c>
      <c r="AK42" s="191">
        <v>1.25842681</v>
      </c>
      <c r="AL42" s="191">
        <v>0.877282966</v>
      </c>
      <c r="AM42" s="191">
        <v>0.80504257800000001</v>
      </c>
      <c r="AN42" s="191">
        <v>0.76052380500000005</v>
      </c>
      <c r="AO42" s="191">
        <v>1.866308595</v>
      </c>
      <c r="AP42" s="191">
        <v>2.4706186799999998</v>
      </c>
      <c r="AQ42" s="191">
        <v>0.87020296699999999</v>
      </c>
      <c r="AR42" s="191">
        <v>0.86190328000000005</v>
      </c>
      <c r="AS42" s="191">
        <v>1.2350860779999999</v>
      </c>
      <c r="AT42" s="191">
        <v>1.97287485</v>
      </c>
      <c r="AU42" s="191">
        <v>1.1312691580000001</v>
      </c>
    </row>
    <row r="43" spans="1:47" x14ac:dyDescent="0.2">
      <c r="A43" s="178">
        <v>42737</v>
      </c>
      <c r="B43" s="179">
        <v>0.66666666666666663</v>
      </c>
      <c r="C43" t="s">
        <v>349</v>
      </c>
      <c r="D43">
        <v>0.68</v>
      </c>
      <c r="E43">
        <v>3.1</v>
      </c>
      <c r="F43">
        <v>9</v>
      </c>
      <c r="G43">
        <v>0.5</v>
      </c>
      <c r="H43" s="184">
        <f t="shared" ref="H43:L43" si="21">H19</f>
        <v>0.66666666666666663</v>
      </c>
      <c r="I43" s="185">
        <f t="shared" si="21"/>
        <v>191</v>
      </c>
      <c r="J43" s="185">
        <f t="shared" si="21"/>
        <v>237</v>
      </c>
      <c r="K43" s="185">
        <f t="shared" si="21"/>
        <v>2842</v>
      </c>
      <c r="L43" s="185">
        <f t="shared" si="21"/>
        <v>1380</v>
      </c>
      <c r="M43" s="147"/>
      <c r="N43" s="143">
        <f t="shared" si="3"/>
        <v>129.88</v>
      </c>
      <c r="O43" s="143">
        <f t="shared" si="0"/>
        <v>734.7</v>
      </c>
      <c r="P43" s="143">
        <f t="shared" si="1"/>
        <v>25578</v>
      </c>
      <c r="Q43" s="143">
        <f t="shared" si="2"/>
        <v>690</v>
      </c>
      <c r="R43" s="188">
        <f t="shared" si="4"/>
        <v>27132.58</v>
      </c>
      <c r="T43">
        <v>35585.879999999997</v>
      </c>
      <c r="U43" s="190">
        <f t="shared" si="5"/>
        <v>0.76245353494138701</v>
      </c>
      <c r="W43" s="178">
        <v>42776</v>
      </c>
      <c r="X43" s="191">
        <v>1.6560664789999999</v>
      </c>
      <c r="Y43" s="191">
        <v>1.6675834940000001</v>
      </c>
      <c r="Z43" s="191">
        <v>1.6991404320000001</v>
      </c>
      <c r="AA43" s="191">
        <v>1.6889502890000001</v>
      </c>
      <c r="AB43" s="191">
        <v>1.6531372600000001</v>
      </c>
      <c r="AC43" s="191">
        <v>2.4542873279999999</v>
      </c>
      <c r="AD43" s="191">
        <v>5.2040299250000004</v>
      </c>
      <c r="AE43" s="191">
        <v>2.3789297029999998</v>
      </c>
      <c r="AF43" s="191">
        <v>1.946153596</v>
      </c>
      <c r="AG43" s="191">
        <v>1.4675410149999999</v>
      </c>
      <c r="AH43" s="191">
        <v>2.4440856869999998</v>
      </c>
      <c r="AI43" s="191">
        <v>1.5166042390000001</v>
      </c>
      <c r="AJ43" s="191">
        <v>1.558686257</v>
      </c>
      <c r="AK43" s="191">
        <v>1.691823477</v>
      </c>
      <c r="AL43" s="191">
        <v>1.9079221150000001</v>
      </c>
      <c r="AM43" s="191">
        <v>1.5026914229999999</v>
      </c>
      <c r="AN43" s="191">
        <v>1.577717201</v>
      </c>
      <c r="AO43" s="191">
        <v>1.7581923820000001</v>
      </c>
      <c r="AP43" s="191">
        <v>3.8728281619999998</v>
      </c>
      <c r="AQ43" s="191">
        <v>2.4135461149999999</v>
      </c>
      <c r="AR43" s="191">
        <v>1.9320276359999999</v>
      </c>
      <c r="AS43" s="191">
        <v>3.1446507050000001</v>
      </c>
      <c r="AT43" s="191">
        <v>3.879132421</v>
      </c>
      <c r="AU43" s="191">
        <v>1.64807302</v>
      </c>
    </row>
    <row r="44" spans="1:47" x14ac:dyDescent="0.2">
      <c r="A44" s="178">
        <v>42737</v>
      </c>
      <c r="B44" s="179">
        <v>0.70833333333333337</v>
      </c>
      <c r="C44" t="s">
        <v>349</v>
      </c>
      <c r="D44">
        <v>0.51</v>
      </c>
      <c r="E44">
        <v>3.66</v>
      </c>
      <c r="F44">
        <v>9</v>
      </c>
      <c r="G44">
        <v>0.5</v>
      </c>
      <c r="H44" s="184">
        <f t="shared" ref="H44:L44" si="22">H20</f>
        <v>0.70833333333333337</v>
      </c>
      <c r="I44" s="185">
        <f t="shared" si="22"/>
        <v>218</v>
      </c>
      <c r="J44" s="185">
        <f t="shared" si="22"/>
        <v>258</v>
      </c>
      <c r="K44" s="185">
        <f t="shared" si="22"/>
        <v>2842</v>
      </c>
      <c r="L44" s="185">
        <f t="shared" si="22"/>
        <v>1380</v>
      </c>
      <c r="M44" s="147"/>
      <c r="N44" s="143">
        <f t="shared" si="3"/>
        <v>111.18</v>
      </c>
      <c r="O44" s="143">
        <f t="shared" si="0"/>
        <v>944.28000000000009</v>
      </c>
      <c r="P44" s="143">
        <f t="shared" si="1"/>
        <v>25578</v>
      </c>
      <c r="Q44" s="143">
        <f t="shared" si="2"/>
        <v>690</v>
      </c>
      <c r="R44" s="188">
        <f t="shared" si="4"/>
        <v>27323.46</v>
      </c>
      <c r="T44">
        <v>35508.17</v>
      </c>
      <c r="U44" s="190">
        <f t="shared" si="5"/>
        <v>0.7694978366950479</v>
      </c>
      <c r="W44" s="178">
        <v>42777</v>
      </c>
      <c r="X44" s="191">
        <v>1.90700772</v>
      </c>
      <c r="Y44" s="191">
        <v>1.6287563949999999</v>
      </c>
      <c r="Z44" s="191">
        <v>1.694032306</v>
      </c>
      <c r="AA44" s="191">
        <v>1.708059811</v>
      </c>
      <c r="AB44" s="191">
        <v>1.733622985</v>
      </c>
      <c r="AC44" s="191">
        <v>2.6606532220000001</v>
      </c>
      <c r="AD44" s="191">
        <v>3.0516881950000001</v>
      </c>
      <c r="AE44" s="191">
        <v>1.402372027</v>
      </c>
      <c r="AF44" s="191">
        <v>1.1175021110000001</v>
      </c>
      <c r="AG44" s="191">
        <v>1.150918224</v>
      </c>
      <c r="AH44" s="191">
        <v>0.79109278800000005</v>
      </c>
      <c r="AI44" s="191">
        <v>0.53480007799999996</v>
      </c>
      <c r="AJ44" s="191">
        <v>0.74273035899999995</v>
      </c>
      <c r="AK44" s="191">
        <v>1.071594392</v>
      </c>
      <c r="AL44" s="191">
        <v>0.78529306899999995</v>
      </c>
      <c r="AM44" s="191">
        <v>1.07360082</v>
      </c>
      <c r="AN44" s="191">
        <v>1.007861611</v>
      </c>
      <c r="AO44" s="191">
        <v>1.6407521119999999</v>
      </c>
      <c r="AP44" s="191">
        <v>1.9122566219999999</v>
      </c>
      <c r="AQ44" s="191">
        <v>0.73793382799999996</v>
      </c>
      <c r="AR44" s="191">
        <v>0.75384226200000004</v>
      </c>
      <c r="AS44" s="191">
        <v>0.62388778700000003</v>
      </c>
      <c r="AT44" s="191">
        <v>1.8512392580000001</v>
      </c>
      <c r="AU44" s="191">
        <v>1.4449854019999999</v>
      </c>
    </row>
    <row r="45" spans="1:47" x14ac:dyDescent="0.2">
      <c r="A45" s="178">
        <v>42737</v>
      </c>
      <c r="B45" s="179">
        <v>0.75</v>
      </c>
      <c r="C45" t="s">
        <v>349</v>
      </c>
      <c r="D45">
        <v>3.11</v>
      </c>
      <c r="E45">
        <v>29.36</v>
      </c>
      <c r="F45">
        <v>31.36</v>
      </c>
      <c r="G45">
        <v>0.5</v>
      </c>
      <c r="H45" s="184">
        <f t="shared" ref="H45:L45" si="23">H21</f>
        <v>0.75</v>
      </c>
      <c r="I45" s="185">
        <f t="shared" si="23"/>
        <v>240</v>
      </c>
      <c r="J45" s="185">
        <f t="shared" si="23"/>
        <v>365</v>
      </c>
      <c r="K45" s="185">
        <f t="shared" si="23"/>
        <v>2842</v>
      </c>
      <c r="L45" s="185">
        <f t="shared" si="23"/>
        <v>1380</v>
      </c>
      <c r="M45" s="147"/>
      <c r="N45" s="143">
        <f t="shared" si="3"/>
        <v>746.4</v>
      </c>
      <c r="O45" s="143">
        <f t="shared" si="0"/>
        <v>10716.4</v>
      </c>
      <c r="P45" s="143">
        <f t="shared" si="1"/>
        <v>89125.119999999995</v>
      </c>
      <c r="Q45" s="143">
        <f t="shared" si="2"/>
        <v>690</v>
      </c>
      <c r="R45" s="188">
        <f t="shared" si="4"/>
        <v>101277.92</v>
      </c>
      <c r="T45">
        <v>35890.769999999997</v>
      </c>
      <c r="U45" s="190">
        <f t="shared" si="5"/>
        <v>2.8218374807784845</v>
      </c>
      <c r="W45" s="178">
        <v>42778</v>
      </c>
      <c r="X45" s="191">
        <v>1.994084712</v>
      </c>
      <c r="Y45" s="191">
        <v>2.4861801360000002</v>
      </c>
      <c r="Z45" s="191">
        <v>2.5964682379999999</v>
      </c>
      <c r="AA45" s="191">
        <v>2.6494037430000001</v>
      </c>
      <c r="AB45" s="191">
        <v>2.724508605</v>
      </c>
      <c r="AC45" s="191">
        <v>3.5634543399999998</v>
      </c>
      <c r="AD45" s="191">
        <v>6.1691440369999997</v>
      </c>
      <c r="AE45" s="191">
        <v>3.9518776440000001</v>
      </c>
      <c r="AF45" s="191">
        <v>3.078695315</v>
      </c>
      <c r="AG45" s="191">
        <v>2.502750866</v>
      </c>
      <c r="AH45" s="191">
        <v>1.593720341</v>
      </c>
      <c r="AI45" s="191">
        <v>1.0612517299999999</v>
      </c>
      <c r="AJ45" s="191">
        <v>1.049444507</v>
      </c>
      <c r="AK45" s="191">
        <v>1.022559513</v>
      </c>
      <c r="AL45" s="191">
        <v>1.138372827</v>
      </c>
      <c r="AM45" s="191">
        <v>1.233755511</v>
      </c>
      <c r="AN45" s="191">
        <v>1.3060337879999999</v>
      </c>
      <c r="AO45" s="191">
        <v>1.481756168</v>
      </c>
      <c r="AP45" s="191">
        <v>1.500284688</v>
      </c>
      <c r="AQ45" s="191">
        <v>0.49158714599999997</v>
      </c>
      <c r="AR45" s="191">
        <v>0.53981760400000001</v>
      </c>
      <c r="AS45" s="191">
        <v>1.0015275379999999</v>
      </c>
      <c r="AT45" s="191">
        <v>1.555450921</v>
      </c>
      <c r="AU45" s="191">
        <v>0.78893723800000004</v>
      </c>
    </row>
    <row r="46" spans="1:47" x14ac:dyDescent="0.2">
      <c r="A46" s="178">
        <v>42737</v>
      </c>
      <c r="B46" s="179">
        <v>0.79166666666666663</v>
      </c>
      <c r="C46" t="s">
        <v>349</v>
      </c>
      <c r="D46">
        <v>3.5</v>
      </c>
      <c r="E46">
        <v>9.0500000000000007</v>
      </c>
      <c r="F46">
        <v>20</v>
      </c>
      <c r="G46">
        <v>0.5</v>
      </c>
      <c r="H46" s="184">
        <f t="shared" ref="H46:L46" si="24">H22</f>
        <v>0.79166666666666663</v>
      </c>
      <c r="I46" s="185">
        <f t="shared" si="24"/>
        <v>320</v>
      </c>
      <c r="J46" s="185">
        <f t="shared" si="24"/>
        <v>214</v>
      </c>
      <c r="K46" s="185">
        <f t="shared" si="24"/>
        <v>2842</v>
      </c>
      <c r="L46" s="185">
        <f t="shared" si="24"/>
        <v>1426</v>
      </c>
      <c r="M46" s="147"/>
      <c r="N46" s="143">
        <f t="shared" si="3"/>
        <v>1120</v>
      </c>
      <c r="O46" s="143">
        <f t="shared" si="0"/>
        <v>1936.7</v>
      </c>
      <c r="P46" s="143">
        <f t="shared" si="1"/>
        <v>56840</v>
      </c>
      <c r="Q46" s="143">
        <f t="shared" si="2"/>
        <v>713</v>
      </c>
      <c r="R46" s="188">
        <f t="shared" si="4"/>
        <v>60609.7</v>
      </c>
      <c r="T46">
        <v>37412.1</v>
      </c>
      <c r="U46" s="190">
        <f t="shared" si="5"/>
        <v>1.6200560781137654</v>
      </c>
      <c r="W46" s="178">
        <v>42779</v>
      </c>
      <c r="X46" s="191">
        <v>0.75527935199999996</v>
      </c>
      <c r="Y46" s="191">
        <v>0.50857199900000005</v>
      </c>
      <c r="Z46" s="191">
        <v>0.57479434900000004</v>
      </c>
      <c r="AA46" s="191">
        <v>0.58804119899999996</v>
      </c>
      <c r="AB46" s="191">
        <v>0.81477369799999999</v>
      </c>
      <c r="AC46" s="191">
        <v>1.9177276640000001</v>
      </c>
      <c r="AD46" s="191">
        <v>1.681686346</v>
      </c>
      <c r="AE46" s="191">
        <v>1.0758219250000001</v>
      </c>
      <c r="AF46" s="191">
        <v>0.93361204499999995</v>
      </c>
      <c r="AG46" s="191">
        <v>0.87523790199999996</v>
      </c>
      <c r="AH46" s="191">
        <v>0.65926347500000004</v>
      </c>
      <c r="AI46" s="191">
        <v>0.62874365300000001</v>
      </c>
      <c r="AJ46" s="191">
        <v>0.52815789000000002</v>
      </c>
      <c r="AK46" s="191">
        <v>0.52629626299999999</v>
      </c>
      <c r="AL46" s="191">
        <v>0.58530575600000001</v>
      </c>
      <c r="AM46" s="191">
        <v>0.46355331700000002</v>
      </c>
      <c r="AN46" s="191">
        <v>0.59328758199999998</v>
      </c>
      <c r="AO46" s="191">
        <v>0.981307606</v>
      </c>
      <c r="AP46" s="191">
        <v>2.1809671160000001</v>
      </c>
      <c r="AQ46" s="191">
        <v>0.89530899200000003</v>
      </c>
      <c r="AR46" s="191">
        <v>0.68285877900000003</v>
      </c>
      <c r="AS46" s="191">
        <v>0.66913579000000001</v>
      </c>
      <c r="AT46" s="191">
        <v>0.87172733599999996</v>
      </c>
      <c r="AU46" s="191">
        <v>0.86596404299999996</v>
      </c>
    </row>
    <row r="47" spans="1:47" x14ac:dyDescent="0.2">
      <c r="A47" s="178">
        <v>42737</v>
      </c>
      <c r="B47" s="179">
        <v>0.83333333333333337</v>
      </c>
      <c r="C47" t="s">
        <v>349</v>
      </c>
      <c r="D47">
        <v>3.45</v>
      </c>
      <c r="E47">
        <v>3.69</v>
      </c>
      <c r="F47">
        <v>20</v>
      </c>
      <c r="G47">
        <v>0.5</v>
      </c>
      <c r="H47" s="184">
        <f t="shared" ref="H47:L47" si="25">H23</f>
        <v>0.83333333333333337</v>
      </c>
      <c r="I47" s="185">
        <f t="shared" si="25"/>
        <v>322</v>
      </c>
      <c r="J47" s="185">
        <f t="shared" si="25"/>
        <v>178</v>
      </c>
      <c r="K47" s="185">
        <f t="shared" si="25"/>
        <v>2842</v>
      </c>
      <c r="L47" s="185">
        <f t="shared" si="25"/>
        <v>1426</v>
      </c>
      <c r="M47" s="147"/>
      <c r="N47" s="143">
        <f t="shared" si="3"/>
        <v>1110.9000000000001</v>
      </c>
      <c r="O47" s="143">
        <f t="shared" si="0"/>
        <v>656.81999999999994</v>
      </c>
      <c r="P47" s="143">
        <f t="shared" si="1"/>
        <v>56840</v>
      </c>
      <c r="Q47" s="143">
        <f t="shared" si="2"/>
        <v>713</v>
      </c>
      <c r="R47" s="188">
        <f t="shared" si="4"/>
        <v>59320.72</v>
      </c>
      <c r="T47">
        <v>36921.31</v>
      </c>
      <c r="U47" s="190">
        <f t="shared" si="5"/>
        <v>1.6066797196524176</v>
      </c>
      <c r="W47" s="178">
        <v>42780</v>
      </c>
      <c r="X47" s="191">
        <v>0.61231192999999995</v>
      </c>
      <c r="Y47" s="191">
        <v>0.52478751999999995</v>
      </c>
      <c r="Z47" s="191">
        <v>0.55853493700000001</v>
      </c>
      <c r="AA47" s="191">
        <v>0.58762877800000002</v>
      </c>
      <c r="AB47" s="191">
        <v>0.59608549700000002</v>
      </c>
      <c r="AC47" s="191">
        <v>1.329587713</v>
      </c>
      <c r="AD47" s="191">
        <v>2.8220493310000001</v>
      </c>
      <c r="AE47" s="191">
        <v>1.5901366910000001</v>
      </c>
      <c r="AF47" s="191">
        <v>1.363349602</v>
      </c>
      <c r="AG47" s="191">
        <v>1.0509580110000001</v>
      </c>
      <c r="AH47" s="191">
        <v>0.59202366500000003</v>
      </c>
      <c r="AI47" s="191">
        <v>0.52627638099999996</v>
      </c>
      <c r="AJ47" s="191">
        <v>0.497797251</v>
      </c>
      <c r="AK47" s="191">
        <v>0.49543045099999999</v>
      </c>
      <c r="AL47" s="191">
        <v>0.44548104300000002</v>
      </c>
      <c r="AM47" s="191">
        <v>0.38277995199999998</v>
      </c>
      <c r="AN47" s="191">
        <v>0.37977643</v>
      </c>
      <c r="AO47" s="191">
        <v>0.76229326399999997</v>
      </c>
      <c r="AP47" s="191">
        <v>1.7650397689999999</v>
      </c>
      <c r="AQ47" s="191">
        <v>0.75449061399999995</v>
      </c>
      <c r="AR47" s="191">
        <v>0.69558276100000005</v>
      </c>
      <c r="AS47" s="191">
        <v>0.73595868499999995</v>
      </c>
      <c r="AT47" s="191">
        <v>0.580260369</v>
      </c>
      <c r="AU47" s="191">
        <v>0.755167794</v>
      </c>
    </row>
    <row r="48" spans="1:47" x14ac:dyDescent="0.2">
      <c r="A48" s="178">
        <v>42737</v>
      </c>
      <c r="B48" s="179">
        <v>0.875</v>
      </c>
      <c r="C48" t="s">
        <v>349</v>
      </c>
      <c r="D48">
        <v>4.32</v>
      </c>
      <c r="E48">
        <v>9.0500000000000007</v>
      </c>
      <c r="F48">
        <v>21</v>
      </c>
      <c r="G48">
        <v>0.5</v>
      </c>
      <c r="H48" s="184">
        <f t="shared" ref="H48:L48" si="26">H24</f>
        <v>0.875</v>
      </c>
      <c r="I48" s="185">
        <f t="shared" si="26"/>
        <v>337</v>
      </c>
      <c r="J48" s="185">
        <f t="shared" si="26"/>
        <v>173</v>
      </c>
      <c r="K48" s="185">
        <f t="shared" si="26"/>
        <v>2842</v>
      </c>
      <c r="L48" s="185">
        <f t="shared" si="26"/>
        <v>1426</v>
      </c>
      <c r="M48" s="147"/>
      <c r="N48" s="143">
        <f t="shared" si="3"/>
        <v>1455.8400000000001</v>
      </c>
      <c r="O48" s="143">
        <f t="shared" si="0"/>
        <v>1565.65</v>
      </c>
      <c r="P48" s="143">
        <f t="shared" si="1"/>
        <v>59682</v>
      </c>
      <c r="Q48" s="143">
        <f t="shared" si="2"/>
        <v>713</v>
      </c>
      <c r="R48" s="188">
        <f t="shared" si="4"/>
        <v>63416.49</v>
      </c>
      <c r="T48">
        <v>35943.58</v>
      </c>
      <c r="U48" s="190">
        <f t="shared" si="5"/>
        <v>1.7643342705428895</v>
      </c>
      <c r="W48" s="178">
        <v>42781</v>
      </c>
      <c r="X48" s="191">
        <v>0.48696759899999997</v>
      </c>
      <c r="Y48" s="191">
        <v>0.45461030899999999</v>
      </c>
      <c r="Z48" s="191">
        <v>0.47208603300000002</v>
      </c>
      <c r="AA48" s="191">
        <v>0.48052171399999999</v>
      </c>
      <c r="AB48" s="191">
        <v>0.51711464100000004</v>
      </c>
      <c r="AC48" s="191">
        <v>0.96803071100000004</v>
      </c>
      <c r="AD48" s="191">
        <v>1.913436922</v>
      </c>
      <c r="AE48" s="191">
        <v>1.3759328790000001</v>
      </c>
      <c r="AF48" s="191">
        <v>0.75659248099999998</v>
      </c>
      <c r="AG48" s="191">
        <v>0.62134643000000001</v>
      </c>
      <c r="AH48" s="191">
        <v>0.35761046899999999</v>
      </c>
      <c r="AI48" s="191">
        <v>0.34554090700000001</v>
      </c>
      <c r="AJ48" s="191">
        <v>0.3513347</v>
      </c>
      <c r="AK48" s="191">
        <v>0.35165131500000002</v>
      </c>
      <c r="AL48" s="191">
        <v>0.31961457500000001</v>
      </c>
      <c r="AM48" s="191">
        <v>0.32154005800000002</v>
      </c>
      <c r="AN48" s="191">
        <v>0.32280520899999998</v>
      </c>
      <c r="AO48" s="191">
        <v>0.620891902</v>
      </c>
      <c r="AP48" s="191">
        <v>1.7469579879999999</v>
      </c>
      <c r="AQ48" s="191">
        <v>0.69899441200000001</v>
      </c>
      <c r="AR48" s="191">
        <v>0.59513342400000002</v>
      </c>
      <c r="AS48" s="191">
        <v>0.434854562</v>
      </c>
      <c r="AT48" s="191">
        <v>0.46690869000000002</v>
      </c>
      <c r="AU48" s="191">
        <v>0.37733112499999999</v>
      </c>
    </row>
    <row r="49" spans="1:47" x14ac:dyDescent="0.2">
      <c r="A49" s="178">
        <v>42737</v>
      </c>
      <c r="B49" s="179">
        <v>0.91666666666666663</v>
      </c>
      <c r="C49" t="s">
        <v>349</v>
      </c>
      <c r="D49">
        <v>6.94</v>
      </c>
      <c r="E49">
        <v>7.1</v>
      </c>
      <c r="F49">
        <v>41</v>
      </c>
      <c r="G49">
        <v>0.5</v>
      </c>
      <c r="H49" s="184">
        <f t="shared" ref="H49:L49" si="27">H25</f>
        <v>0.91666666666666663</v>
      </c>
      <c r="I49" s="185">
        <f t="shared" si="27"/>
        <v>394</v>
      </c>
      <c r="J49" s="185">
        <f t="shared" si="27"/>
        <v>194</v>
      </c>
      <c r="K49" s="185">
        <f t="shared" si="27"/>
        <v>2842</v>
      </c>
      <c r="L49" s="185">
        <f t="shared" si="27"/>
        <v>1426</v>
      </c>
      <c r="M49" s="147"/>
      <c r="N49" s="143">
        <f t="shared" si="3"/>
        <v>2734.36</v>
      </c>
      <c r="O49" s="143">
        <f t="shared" si="0"/>
        <v>1377.3999999999999</v>
      </c>
      <c r="P49" s="143">
        <f t="shared" si="1"/>
        <v>116522</v>
      </c>
      <c r="Q49" s="143">
        <f t="shared" si="2"/>
        <v>713</v>
      </c>
      <c r="R49" s="188">
        <f t="shared" si="4"/>
        <v>121346.76</v>
      </c>
      <c r="T49">
        <v>34508.230000000003</v>
      </c>
      <c r="U49" s="190">
        <f t="shared" si="5"/>
        <v>3.516458537572051</v>
      </c>
      <c r="W49" s="178">
        <v>42782</v>
      </c>
      <c r="X49" s="191">
        <v>0.26463115799999998</v>
      </c>
      <c r="Y49" s="191">
        <v>0.21994876499999999</v>
      </c>
      <c r="Z49" s="191">
        <v>0.24053917799999999</v>
      </c>
      <c r="AA49" s="191">
        <v>0.24384133799999999</v>
      </c>
      <c r="AB49" s="191">
        <v>0.24997072200000001</v>
      </c>
      <c r="AC49" s="191">
        <v>0.37743138300000001</v>
      </c>
      <c r="AD49" s="191">
        <v>2.1994467499999999</v>
      </c>
      <c r="AE49" s="191">
        <v>1.561158914</v>
      </c>
      <c r="AF49" s="191">
        <v>0.70035435099999999</v>
      </c>
      <c r="AG49" s="191">
        <v>0.59751373699999999</v>
      </c>
      <c r="AH49" s="191">
        <v>0.52367390400000002</v>
      </c>
      <c r="AI49" s="191">
        <v>0.43580797199999999</v>
      </c>
      <c r="AJ49" s="191">
        <v>0.67247447900000001</v>
      </c>
      <c r="AK49" s="191">
        <v>0.53757676300000001</v>
      </c>
      <c r="AL49" s="191">
        <v>0.40673014299999999</v>
      </c>
      <c r="AM49" s="191">
        <v>0.399302145</v>
      </c>
      <c r="AN49" s="191">
        <v>0.34374540599999998</v>
      </c>
      <c r="AO49" s="191">
        <v>0.52595245800000001</v>
      </c>
      <c r="AP49" s="191">
        <v>0.93776226699999998</v>
      </c>
      <c r="AQ49" s="191">
        <v>0.49988517700000001</v>
      </c>
      <c r="AR49" s="191">
        <v>0.57709799500000003</v>
      </c>
      <c r="AS49" s="191">
        <v>0.633417797</v>
      </c>
      <c r="AT49" s="191">
        <v>0.62951703999999997</v>
      </c>
      <c r="AU49" s="191">
        <v>0.531614268</v>
      </c>
    </row>
    <row r="50" spans="1:47" x14ac:dyDescent="0.2">
      <c r="A50" s="178">
        <v>42737</v>
      </c>
      <c r="B50" s="179">
        <v>0.95833333333333337</v>
      </c>
      <c r="C50" t="s">
        <v>349</v>
      </c>
      <c r="D50">
        <v>14.93</v>
      </c>
      <c r="E50">
        <v>12</v>
      </c>
      <c r="F50">
        <v>40</v>
      </c>
      <c r="G50">
        <v>0.01</v>
      </c>
      <c r="H50" s="184">
        <f t="shared" ref="H50:L50" si="28">H26</f>
        <v>0.95833333333333337</v>
      </c>
      <c r="I50" s="185">
        <f t="shared" si="28"/>
        <v>389</v>
      </c>
      <c r="J50" s="185">
        <f t="shared" si="28"/>
        <v>265</v>
      </c>
      <c r="K50" s="185">
        <f t="shared" si="28"/>
        <v>2985</v>
      </c>
      <c r="L50" s="185">
        <f t="shared" si="28"/>
        <v>1111</v>
      </c>
      <c r="M50" s="147"/>
      <c r="N50" s="143">
        <f t="shared" si="3"/>
        <v>5807.7699999999995</v>
      </c>
      <c r="O50" s="143">
        <f t="shared" si="0"/>
        <v>3180</v>
      </c>
      <c r="P50" s="143">
        <f t="shared" si="1"/>
        <v>119400</v>
      </c>
      <c r="Q50" s="143">
        <f t="shared" si="2"/>
        <v>11.11</v>
      </c>
      <c r="R50" s="188">
        <f t="shared" si="4"/>
        <v>128398.88</v>
      </c>
      <c r="T50">
        <v>32283.3</v>
      </c>
      <c r="U50" s="190">
        <f t="shared" si="5"/>
        <v>3.9772538742941399</v>
      </c>
      <c r="W50" s="178">
        <v>42783</v>
      </c>
      <c r="X50" s="191">
        <v>0.53506660299999997</v>
      </c>
      <c r="Y50" s="191">
        <v>0.51214735499999997</v>
      </c>
      <c r="Z50" s="191">
        <v>0.52316656699999997</v>
      </c>
      <c r="AA50" s="191">
        <v>0.531114156</v>
      </c>
      <c r="AB50" s="191">
        <v>0.52851283500000001</v>
      </c>
      <c r="AC50" s="191">
        <v>0.87586188099999995</v>
      </c>
      <c r="AD50" s="191">
        <v>2.808175426</v>
      </c>
      <c r="AE50" s="191">
        <v>1.5462651730000001</v>
      </c>
      <c r="AF50" s="191">
        <v>1.5726374169999999</v>
      </c>
      <c r="AG50" s="191">
        <v>0.773386079</v>
      </c>
      <c r="AH50" s="191">
        <v>0.84304106499999998</v>
      </c>
      <c r="AI50" s="191">
        <v>0.49097770800000001</v>
      </c>
      <c r="AJ50" s="191">
        <v>0.43606893800000002</v>
      </c>
      <c r="AK50" s="191">
        <v>0.43949966200000001</v>
      </c>
      <c r="AL50" s="191">
        <v>0.40408002799999998</v>
      </c>
      <c r="AM50" s="191">
        <v>0.406608792</v>
      </c>
      <c r="AN50" s="191">
        <v>0.75581880099999998</v>
      </c>
      <c r="AO50" s="191">
        <v>1.0966455399999999</v>
      </c>
      <c r="AP50" s="191">
        <v>2.3331171899999998</v>
      </c>
      <c r="AQ50" s="191">
        <v>1.316837893</v>
      </c>
      <c r="AR50" s="191">
        <v>1.3469236419999999</v>
      </c>
      <c r="AS50" s="191">
        <v>1.368965201</v>
      </c>
      <c r="AT50" s="191">
        <v>1.255191044</v>
      </c>
      <c r="AU50" s="191">
        <v>0.52792636000000004</v>
      </c>
    </row>
    <row r="51" spans="1:47" x14ac:dyDescent="0.2">
      <c r="A51" s="178">
        <v>42737</v>
      </c>
      <c r="B51" s="180">
        <v>1</v>
      </c>
      <c r="C51" t="s">
        <v>349</v>
      </c>
      <c r="D51">
        <v>12.83</v>
      </c>
      <c r="E51">
        <v>4.83</v>
      </c>
      <c r="F51">
        <v>13</v>
      </c>
      <c r="G51">
        <v>0.01</v>
      </c>
      <c r="H51" s="184">
        <f t="shared" ref="H51:L51" si="29">H27</f>
        <v>1</v>
      </c>
      <c r="I51" s="185">
        <f t="shared" si="29"/>
        <v>362</v>
      </c>
      <c r="J51" s="185">
        <f t="shared" si="29"/>
        <v>243</v>
      </c>
      <c r="K51" s="185">
        <f t="shared" si="29"/>
        <v>2985</v>
      </c>
      <c r="L51" s="185">
        <f t="shared" si="29"/>
        <v>1111</v>
      </c>
      <c r="M51" s="147"/>
      <c r="N51" s="143">
        <f t="shared" si="3"/>
        <v>4644.46</v>
      </c>
      <c r="O51" s="143">
        <f t="shared" si="0"/>
        <v>1173.69</v>
      </c>
      <c r="P51" s="143">
        <f t="shared" si="1"/>
        <v>38805</v>
      </c>
      <c r="Q51" s="143">
        <f t="shared" si="2"/>
        <v>11.11</v>
      </c>
      <c r="R51" s="188">
        <f t="shared" si="4"/>
        <v>44634.26</v>
      </c>
      <c r="T51">
        <v>29898.29</v>
      </c>
      <c r="U51" s="190">
        <f t="shared" si="5"/>
        <v>1.4928699935681942</v>
      </c>
      <c r="W51" s="178">
        <v>42784</v>
      </c>
      <c r="X51" s="191">
        <v>0.67091390900000003</v>
      </c>
      <c r="Y51" s="191">
        <v>0.65316946799999998</v>
      </c>
      <c r="Z51" s="191">
        <v>0.70627072400000002</v>
      </c>
      <c r="AA51" s="191">
        <v>0.58817429899999996</v>
      </c>
      <c r="AB51" s="191">
        <v>0.72976648200000005</v>
      </c>
      <c r="AC51" s="191">
        <v>1.3613604969999999</v>
      </c>
      <c r="AD51" s="191">
        <v>1.503147324</v>
      </c>
      <c r="AE51" s="191">
        <v>0.87118768700000004</v>
      </c>
      <c r="AF51" s="191">
        <v>0.81675558699999995</v>
      </c>
      <c r="AG51" s="191">
        <v>0.91454610700000005</v>
      </c>
      <c r="AH51" s="191">
        <v>0.68208536399999997</v>
      </c>
      <c r="AI51" s="191">
        <v>0.61223351599999998</v>
      </c>
      <c r="AJ51" s="191">
        <v>0.68240727099999998</v>
      </c>
      <c r="AK51" s="191">
        <v>1.1141167030000001</v>
      </c>
      <c r="AL51" s="191">
        <v>1.0195883370000001</v>
      </c>
      <c r="AM51" s="191">
        <v>0.55583357099999997</v>
      </c>
      <c r="AN51" s="191">
        <v>0.53014283399999995</v>
      </c>
      <c r="AO51" s="191">
        <v>0.51079566600000004</v>
      </c>
      <c r="AP51" s="191">
        <v>0.79158727299999998</v>
      </c>
      <c r="AQ51" s="191">
        <v>0.45211649100000001</v>
      </c>
      <c r="AR51" s="191">
        <v>0.54598372500000003</v>
      </c>
      <c r="AS51" s="191">
        <v>0.64669091700000003</v>
      </c>
      <c r="AT51" s="191">
        <v>1.7204806850000001</v>
      </c>
      <c r="AU51" s="191">
        <v>1.108846344</v>
      </c>
    </row>
    <row r="52" spans="1:47" x14ac:dyDescent="0.2">
      <c r="A52" s="178">
        <v>42738</v>
      </c>
      <c r="B52" s="179">
        <v>4.1666666666666664E-2</v>
      </c>
      <c r="C52" t="s">
        <v>349</v>
      </c>
      <c r="D52">
        <v>8.86</v>
      </c>
      <c r="E52">
        <v>5</v>
      </c>
      <c r="F52">
        <v>8</v>
      </c>
      <c r="G52">
        <v>0.01</v>
      </c>
      <c r="H52" s="184">
        <f t="shared" ref="H52:L52" si="30">H28</f>
        <v>4.1666666666666664E-2</v>
      </c>
      <c r="I52" s="185">
        <f t="shared" si="30"/>
        <v>294</v>
      </c>
      <c r="J52" s="185">
        <f t="shared" si="30"/>
        <v>212</v>
      </c>
      <c r="K52" s="185">
        <f t="shared" si="30"/>
        <v>2985</v>
      </c>
      <c r="L52" s="185">
        <f t="shared" si="30"/>
        <v>1111</v>
      </c>
      <c r="M52" s="147"/>
      <c r="N52" s="143">
        <f t="shared" si="3"/>
        <v>2604.8399999999997</v>
      </c>
      <c r="O52" s="143">
        <f t="shared" si="0"/>
        <v>1060</v>
      </c>
      <c r="P52" s="143">
        <f t="shared" si="1"/>
        <v>23880</v>
      </c>
      <c r="Q52" s="143">
        <f t="shared" si="2"/>
        <v>11.11</v>
      </c>
      <c r="R52" s="188">
        <f t="shared" si="4"/>
        <v>27555.95</v>
      </c>
      <c r="T52">
        <v>28269.64</v>
      </c>
      <c r="U52" s="190">
        <f t="shared" si="5"/>
        <v>0.97475418859242646</v>
      </c>
      <c r="W52" s="178">
        <v>42785</v>
      </c>
      <c r="X52" s="191">
        <v>0.82640820599999998</v>
      </c>
      <c r="Y52" s="191">
        <v>0.99523546100000004</v>
      </c>
      <c r="Z52" s="191">
        <v>1.0454672350000001</v>
      </c>
      <c r="AA52" s="191">
        <v>1.060487301</v>
      </c>
      <c r="AB52" s="191">
        <v>1.1141682319999999</v>
      </c>
      <c r="AC52" s="191">
        <v>2.3493457119999999</v>
      </c>
      <c r="AD52" s="191">
        <v>2.7692734350000001</v>
      </c>
      <c r="AE52" s="191">
        <v>0.98638777899999996</v>
      </c>
      <c r="AF52" s="191">
        <v>1.2060971899999999</v>
      </c>
      <c r="AG52" s="191">
        <v>0.83629574699999998</v>
      </c>
      <c r="AH52" s="191">
        <v>0.47952199899999998</v>
      </c>
      <c r="AI52" s="191">
        <v>0.46618724499999997</v>
      </c>
      <c r="AJ52" s="191">
        <v>0.45491155100000003</v>
      </c>
      <c r="AK52" s="191">
        <v>0.48992227100000002</v>
      </c>
      <c r="AL52" s="191">
        <v>0.52995577199999999</v>
      </c>
      <c r="AM52" s="191">
        <v>0.52416475100000004</v>
      </c>
      <c r="AN52" s="191">
        <v>0.56655017200000002</v>
      </c>
      <c r="AO52" s="191">
        <v>0.81416259300000005</v>
      </c>
      <c r="AP52" s="191">
        <v>2.583694473</v>
      </c>
      <c r="AQ52" s="191">
        <v>0.58645657799999995</v>
      </c>
      <c r="AR52" s="191">
        <v>0.42512919700000001</v>
      </c>
      <c r="AS52" s="191">
        <v>0.43715322299999998</v>
      </c>
      <c r="AT52" s="191">
        <v>0.800768543</v>
      </c>
      <c r="AU52" s="191">
        <v>1.5176087460000001</v>
      </c>
    </row>
    <row r="53" spans="1:47" x14ac:dyDescent="0.2">
      <c r="A53" s="178">
        <v>42738</v>
      </c>
      <c r="B53" s="179">
        <v>8.3333333333333329E-2</v>
      </c>
      <c r="C53" t="s">
        <v>349</v>
      </c>
      <c r="D53">
        <v>5</v>
      </c>
      <c r="E53">
        <v>3.11</v>
      </c>
      <c r="F53">
        <v>8</v>
      </c>
      <c r="G53">
        <v>0.01</v>
      </c>
      <c r="H53" s="184">
        <f t="shared" ref="H53:L53" si="31">H29</f>
        <v>8.3333333333333329E-2</v>
      </c>
      <c r="I53" s="185">
        <f t="shared" si="31"/>
        <v>236</v>
      </c>
      <c r="J53" s="185">
        <f t="shared" si="31"/>
        <v>179</v>
      </c>
      <c r="K53" s="185">
        <f t="shared" si="31"/>
        <v>2985</v>
      </c>
      <c r="L53" s="185">
        <f t="shared" si="31"/>
        <v>1111</v>
      </c>
      <c r="M53" s="147"/>
      <c r="N53" s="143">
        <f t="shared" si="3"/>
        <v>1180</v>
      </c>
      <c r="O53" s="143">
        <f t="shared" si="0"/>
        <v>556.68999999999994</v>
      </c>
      <c r="P53" s="143">
        <f t="shared" si="1"/>
        <v>23880</v>
      </c>
      <c r="Q53" s="143">
        <f t="shared" si="2"/>
        <v>11.11</v>
      </c>
      <c r="R53" s="188">
        <f t="shared" si="4"/>
        <v>25627.8</v>
      </c>
      <c r="T53">
        <v>27279.26</v>
      </c>
      <c r="U53" s="190">
        <f t="shared" si="5"/>
        <v>0.93946096778285049</v>
      </c>
      <c r="W53" s="178">
        <v>42786</v>
      </c>
      <c r="X53" s="191">
        <v>0.91281102800000002</v>
      </c>
      <c r="Y53" s="191">
        <v>0.92663528699999997</v>
      </c>
      <c r="Z53" s="191">
        <v>0.978498325</v>
      </c>
      <c r="AA53" s="191">
        <v>1.0130132869999999</v>
      </c>
      <c r="AB53" s="191">
        <v>1.0384294709999999</v>
      </c>
      <c r="AC53" s="191">
        <v>1.2190521299999999</v>
      </c>
      <c r="AD53" s="191">
        <v>1.471631709</v>
      </c>
      <c r="AE53" s="191">
        <v>0.77335587699999997</v>
      </c>
      <c r="AF53" s="191">
        <v>0.738462383</v>
      </c>
      <c r="AG53" s="191">
        <v>0.64226348499999997</v>
      </c>
      <c r="AH53" s="191">
        <v>0.45156868100000003</v>
      </c>
      <c r="AI53" s="191">
        <v>0.44325414400000002</v>
      </c>
      <c r="AJ53" s="191">
        <v>0.43659282799999999</v>
      </c>
      <c r="AK53" s="191">
        <v>0.42518058800000003</v>
      </c>
      <c r="AL53" s="191">
        <v>0.453417132</v>
      </c>
      <c r="AM53" s="191">
        <v>0.39591645199999997</v>
      </c>
      <c r="AN53" s="191">
        <v>0.440864847</v>
      </c>
      <c r="AO53" s="191">
        <v>0.87670213699999999</v>
      </c>
      <c r="AP53" s="191">
        <v>3.0266088139999998</v>
      </c>
      <c r="AQ53" s="191">
        <v>1.380246503</v>
      </c>
      <c r="AR53" s="191">
        <v>0.52142088099999995</v>
      </c>
      <c r="AS53" s="191">
        <v>0.61880033899999998</v>
      </c>
      <c r="AT53" s="191">
        <v>0.98939297199999998</v>
      </c>
      <c r="AU53" s="191">
        <v>1.1365431880000001</v>
      </c>
    </row>
    <row r="54" spans="1:47" x14ac:dyDescent="0.2">
      <c r="A54" s="178">
        <v>42738</v>
      </c>
      <c r="B54" s="179">
        <v>0.125</v>
      </c>
      <c r="C54" t="s">
        <v>349</v>
      </c>
      <c r="D54">
        <v>5</v>
      </c>
      <c r="E54">
        <v>3.2</v>
      </c>
      <c r="F54">
        <v>8</v>
      </c>
      <c r="G54">
        <v>0.45</v>
      </c>
      <c r="H54" s="184">
        <f t="shared" ref="H54:L54" si="32">H30</f>
        <v>0.125</v>
      </c>
      <c r="I54" s="185">
        <f t="shared" si="32"/>
        <v>201</v>
      </c>
      <c r="J54" s="185">
        <f t="shared" si="32"/>
        <v>205</v>
      </c>
      <c r="K54" s="185">
        <f t="shared" si="32"/>
        <v>2985</v>
      </c>
      <c r="L54" s="185">
        <f t="shared" si="32"/>
        <v>1717</v>
      </c>
      <c r="M54" s="147"/>
      <c r="N54" s="143">
        <f t="shared" si="3"/>
        <v>1005</v>
      </c>
      <c r="O54" s="143">
        <f t="shared" si="0"/>
        <v>656</v>
      </c>
      <c r="P54" s="143">
        <f t="shared" si="1"/>
        <v>23880</v>
      </c>
      <c r="Q54" s="143">
        <f t="shared" si="2"/>
        <v>772.65</v>
      </c>
      <c r="R54" s="188">
        <f t="shared" si="4"/>
        <v>26313.65</v>
      </c>
      <c r="T54">
        <v>26878.29</v>
      </c>
      <c r="U54" s="190">
        <f t="shared" si="5"/>
        <v>0.97899271121786391</v>
      </c>
      <c r="W54" s="178">
        <v>42787</v>
      </c>
      <c r="X54" s="191">
        <v>0.58347510700000005</v>
      </c>
      <c r="Y54" s="191">
        <v>0.51432966400000002</v>
      </c>
      <c r="Z54" s="191">
        <v>0.56090098099999997</v>
      </c>
      <c r="AA54" s="191">
        <v>0.57091927899999995</v>
      </c>
      <c r="AB54" s="191">
        <v>0.58384640700000001</v>
      </c>
      <c r="AC54" s="191">
        <v>1.0136031670000001</v>
      </c>
      <c r="AD54" s="191">
        <v>1.2035861290000001</v>
      </c>
      <c r="AE54" s="191">
        <v>0.65487605800000004</v>
      </c>
      <c r="AF54" s="191">
        <v>0.73476149000000002</v>
      </c>
      <c r="AG54" s="191">
        <v>0.64926118499999996</v>
      </c>
      <c r="AH54" s="191">
        <v>0.47171515600000002</v>
      </c>
      <c r="AI54" s="191">
        <v>0.45544831299999999</v>
      </c>
      <c r="AJ54" s="191">
        <v>0.44705178499999998</v>
      </c>
      <c r="AK54" s="191">
        <v>0.44436221799999998</v>
      </c>
      <c r="AL54" s="191">
        <v>0.38885972600000002</v>
      </c>
      <c r="AM54" s="191">
        <v>0.424072226</v>
      </c>
      <c r="AN54" s="191">
        <v>0.41301823700000001</v>
      </c>
      <c r="AO54" s="191">
        <v>0.84957130300000006</v>
      </c>
      <c r="AP54" s="191">
        <v>2.5321692439999999</v>
      </c>
      <c r="AQ54" s="191">
        <v>0.60121512200000005</v>
      </c>
      <c r="AR54" s="191">
        <v>0.58103210100000002</v>
      </c>
      <c r="AS54" s="191">
        <v>0.66660551199999996</v>
      </c>
      <c r="AT54" s="191">
        <v>0.74737890299999998</v>
      </c>
      <c r="AU54" s="191">
        <v>1.147604721</v>
      </c>
    </row>
    <row r="55" spans="1:47" x14ac:dyDescent="0.2">
      <c r="A55" s="178">
        <v>42738</v>
      </c>
      <c r="B55" s="179">
        <v>0.16666666666666666</v>
      </c>
      <c r="C55" t="s">
        <v>349</v>
      </c>
      <c r="D55">
        <v>5</v>
      </c>
      <c r="E55">
        <v>5</v>
      </c>
      <c r="F55">
        <v>8</v>
      </c>
      <c r="G55">
        <v>0.45</v>
      </c>
      <c r="H55" s="184">
        <f t="shared" ref="H55:L55" si="33">H31</f>
        <v>0.16666666666666666</v>
      </c>
      <c r="I55" s="185">
        <f t="shared" si="33"/>
        <v>185</v>
      </c>
      <c r="J55" s="185">
        <f t="shared" si="33"/>
        <v>205</v>
      </c>
      <c r="K55" s="185">
        <f t="shared" si="33"/>
        <v>2985</v>
      </c>
      <c r="L55" s="185">
        <f t="shared" si="33"/>
        <v>1717</v>
      </c>
      <c r="M55" s="147"/>
      <c r="N55" s="143">
        <f t="shared" si="3"/>
        <v>925</v>
      </c>
      <c r="O55" s="143">
        <f t="shared" si="0"/>
        <v>1025</v>
      </c>
      <c r="P55" s="143">
        <f t="shared" si="1"/>
        <v>23880</v>
      </c>
      <c r="Q55" s="143">
        <f t="shared" si="2"/>
        <v>772.65</v>
      </c>
      <c r="R55" s="188">
        <f t="shared" si="4"/>
        <v>26602.65</v>
      </c>
      <c r="T55">
        <v>26976.52</v>
      </c>
      <c r="U55" s="190">
        <f t="shared" si="5"/>
        <v>0.98614091068825782</v>
      </c>
      <c r="W55" s="178">
        <v>42788</v>
      </c>
      <c r="X55" s="191">
        <v>0.48091407800000002</v>
      </c>
      <c r="Y55" s="191">
        <v>0.47209755399999997</v>
      </c>
      <c r="Z55" s="191">
        <v>0.41326002000000001</v>
      </c>
      <c r="AA55" s="191">
        <v>0.42321736199999999</v>
      </c>
      <c r="AB55" s="191">
        <v>0.42059711799999999</v>
      </c>
      <c r="AC55" s="191">
        <v>0.72702147800000005</v>
      </c>
      <c r="AD55" s="191">
        <v>1.193361675</v>
      </c>
      <c r="AE55" s="191">
        <v>0.65561716400000003</v>
      </c>
      <c r="AF55" s="191">
        <v>0.63418572200000001</v>
      </c>
      <c r="AG55" s="191">
        <v>0.60984134199999995</v>
      </c>
      <c r="AH55" s="191">
        <v>0.48274549</v>
      </c>
      <c r="AI55" s="191">
        <v>0.50387543400000001</v>
      </c>
      <c r="AJ55" s="191">
        <v>0.52196307900000005</v>
      </c>
      <c r="AK55" s="191">
        <v>0.50640611800000002</v>
      </c>
      <c r="AL55" s="191">
        <v>0.462428016</v>
      </c>
      <c r="AM55" s="191">
        <v>0.90916225100000003</v>
      </c>
      <c r="AN55" s="191">
        <v>0.47656680499999998</v>
      </c>
      <c r="AO55" s="191">
        <v>0.66297650100000005</v>
      </c>
      <c r="AP55" s="191">
        <v>1.386965625</v>
      </c>
      <c r="AQ55" s="191">
        <v>0.47261905900000001</v>
      </c>
      <c r="AR55" s="191">
        <v>0.52059297000000004</v>
      </c>
      <c r="AS55" s="191">
        <v>0.51253041600000004</v>
      </c>
      <c r="AT55" s="191">
        <v>1.626973011</v>
      </c>
      <c r="AU55" s="191">
        <v>1.156049492</v>
      </c>
    </row>
    <row r="56" spans="1:47" x14ac:dyDescent="0.2">
      <c r="A56" s="178">
        <v>42738</v>
      </c>
      <c r="B56" s="179">
        <v>0.20833333333333334</v>
      </c>
      <c r="C56" t="s">
        <v>349</v>
      </c>
      <c r="D56">
        <v>6.64</v>
      </c>
      <c r="E56">
        <v>9</v>
      </c>
      <c r="F56">
        <v>8</v>
      </c>
      <c r="G56">
        <v>0.45</v>
      </c>
      <c r="H56" s="184">
        <f t="shared" ref="H56:L56" si="34">H32</f>
        <v>0.20833333333333334</v>
      </c>
      <c r="I56" s="185">
        <f t="shared" si="34"/>
        <v>207</v>
      </c>
      <c r="J56" s="185">
        <f t="shared" si="34"/>
        <v>283</v>
      </c>
      <c r="K56" s="185">
        <f t="shared" si="34"/>
        <v>2985</v>
      </c>
      <c r="L56" s="185">
        <f t="shared" si="34"/>
        <v>1717</v>
      </c>
      <c r="M56" s="147"/>
      <c r="N56" s="143">
        <f t="shared" si="3"/>
        <v>1374.48</v>
      </c>
      <c r="O56" s="143">
        <f t="shared" si="0"/>
        <v>2547</v>
      </c>
      <c r="P56" s="143">
        <f t="shared" si="1"/>
        <v>23880</v>
      </c>
      <c r="Q56" s="143">
        <f t="shared" si="2"/>
        <v>772.65</v>
      </c>
      <c r="R56" s="188">
        <f t="shared" si="4"/>
        <v>28574.13</v>
      </c>
      <c r="T56">
        <v>27687.99</v>
      </c>
      <c r="U56" s="190">
        <f t="shared" si="5"/>
        <v>1.0320044900334044</v>
      </c>
      <c r="W56" s="178">
        <v>42789</v>
      </c>
      <c r="X56" s="191">
        <v>1.5898835929999999</v>
      </c>
      <c r="Y56" s="191">
        <v>1.584696112</v>
      </c>
      <c r="Z56" s="191">
        <v>1.6377677450000001</v>
      </c>
      <c r="AA56" s="191">
        <v>1.675864512</v>
      </c>
      <c r="AB56" s="191">
        <v>1.6883410599999999</v>
      </c>
      <c r="AC56" s="191">
        <v>2.270807231</v>
      </c>
      <c r="AD56" s="191">
        <v>5.0077993230000004</v>
      </c>
      <c r="AE56" s="191">
        <v>1.6000720239999999</v>
      </c>
      <c r="AF56" s="191">
        <v>1.694141151</v>
      </c>
      <c r="AG56" s="191">
        <v>1.519857816</v>
      </c>
      <c r="AH56" s="191">
        <v>0.83942545000000002</v>
      </c>
      <c r="AI56" s="191">
        <v>0.77842982500000002</v>
      </c>
      <c r="AJ56" s="191">
        <v>0.59020192199999999</v>
      </c>
      <c r="AK56" s="191">
        <v>0.84458925399999996</v>
      </c>
      <c r="AL56" s="191">
        <v>0.64047398099999997</v>
      </c>
      <c r="AM56" s="191">
        <v>0.54351636299999995</v>
      </c>
      <c r="AN56" s="191">
        <v>0.60950952300000005</v>
      </c>
      <c r="AO56" s="191">
        <v>0.77146045900000004</v>
      </c>
      <c r="AP56" s="191">
        <v>1.364480216</v>
      </c>
      <c r="AQ56" s="191">
        <v>0.499325609</v>
      </c>
      <c r="AR56" s="191">
        <v>0.470496211</v>
      </c>
      <c r="AS56" s="191">
        <v>0.89992254500000002</v>
      </c>
      <c r="AT56" s="191">
        <v>2.126004215</v>
      </c>
      <c r="AU56" s="191">
        <v>2.5095587780000002</v>
      </c>
    </row>
    <row r="57" spans="1:47" x14ac:dyDescent="0.2">
      <c r="A57" s="178">
        <v>42738</v>
      </c>
      <c r="B57" s="179">
        <v>0.25</v>
      </c>
      <c r="C57" t="s">
        <v>349</v>
      </c>
      <c r="D57">
        <v>13.5</v>
      </c>
      <c r="E57">
        <v>35.43</v>
      </c>
      <c r="F57">
        <v>12</v>
      </c>
      <c r="G57">
        <v>0.5</v>
      </c>
      <c r="H57" s="184">
        <f t="shared" ref="H57:L57" si="35">H33</f>
        <v>0.25</v>
      </c>
      <c r="I57" s="185">
        <f t="shared" si="35"/>
        <v>327</v>
      </c>
      <c r="J57" s="185">
        <f t="shared" si="35"/>
        <v>438</v>
      </c>
      <c r="K57" s="185">
        <f t="shared" si="35"/>
        <v>2985</v>
      </c>
      <c r="L57" s="185">
        <f t="shared" si="35"/>
        <v>1717</v>
      </c>
      <c r="M57" s="147"/>
      <c r="N57" s="143">
        <f t="shared" si="3"/>
        <v>4414.5</v>
      </c>
      <c r="O57" s="143">
        <f t="shared" si="0"/>
        <v>15518.34</v>
      </c>
      <c r="P57" s="143">
        <f t="shared" si="1"/>
        <v>35820</v>
      </c>
      <c r="Q57" s="143">
        <f t="shared" si="2"/>
        <v>858.5</v>
      </c>
      <c r="R57" s="188">
        <f t="shared" si="4"/>
        <v>56611.34</v>
      </c>
      <c r="T57">
        <v>29922.14</v>
      </c>
      <c r="U57" s="190">
        <f t="shared" si="5"/>
        <v>1.8919549203365802</v>
      </c>
      <c r="W57" s="178">
        <v>42790</v>
      </c>
      <c r="X57" s="191">
        <v>1.501563698</v>
      </c>
      <c r="Y57" s="191">
        <v>1.540243093</v>
      </c>
      <c r="Z57" s="191">
        <v>1.5919879779999999</v>
      </c>
      <c r="AA57" s="191">
        <v>1.600343055</v>
      </c>
      <c r="AB57" s="191">
        <v>1.6688565479999999</v>
      </c>
      <c r="AC57" s="191">
        <v>1.9570662430000001</v>
      </c>
      <c r="AD57" s="191">
        <v>2.0680701469999998</v>
      </c>
      <c r="AE57" s="191">
        <v>0.86007080599999997</v>
      </c>
      <c r="AF57" s="191">
        <v>0.86182504699999996</v>
      </c>
      <c r="AG57" s="191">
        <v>0.76003121799999995</v>
      </c>
      <c r="AH57" s="191">
        <v>0.49016523299999998</v>
      </c>
      <c r="AI57" s="191">
        <v>0.60246606199999997</v>
      </c>
      <c r="AJ57" s="191">
        <v>0.51408821199999999</v>
      </c>
      <c r="AK57" s="191">
        <v>0.69191791499999999</v>
      </c>
      <c r="AL57" s="191">
        <v>1.155469893</v>
      </c>
      <c r="AM57" s="191">
        <v>0.91763719799999999</v>
      </c>
      <c r="AN57" s="191">
        <v>1.0004292610000001</v>
      </c>
      <c r="AO57" s="191">
        <v>0.87524639999999998</v>
      </c>
      <c r="AP57" s="191">
        <v>1.677712732</v>
      </c>
      <c r="AQ57" s="191">
        <v>0.72551057900000004</v>
      </c>
      <c r="AR57" s="191">
        <v>0.63403177399999999</v>
      </c>
      <c r="AS57" s="191">
        <v>0.61754609000000005</v>
      </c>
      <c r="AT57" s="191">
        <v>0.65877555799999998</v>
      </c>
      <c r="AU57" s="191">
        <v>0.98177968999999998</v>
      </c>
    </row>
    <row r="58" spans="1:47" x14ac:dyDescent="0.2">
      <c r="A58" s="178">
        <v>42738</v>
      </c>
      <c r="B58" s="179">
        <v>0.29166666666666669</v>
      </c>
      <c r="C58" t="s">
        <v>349</v>
      </c>
      <c r="D58">
        <v>20</v>
      </c>
      <c r="E58">
        <v>40.06</v>
      </c>
      <c r="F58">
        <v>16</v>
      </c>
      <c r="G58">
        <v>1</v>
      </c>
      <c r="H58" s="184">
        <f t="shared" ref="H58:L58" si="36">H34</f>
        <v>0.29166666666666669</v>
      </c>
      <c r="I58" s="185">
        <f t="shared" si="36"/>
        <v>249</v>
      </c>
      <c r="J58" s="185">
        <f t="shared" si="36"/>
        <v>556</v>
      </c>
      <c r="K58" s="185">
        <f t="shared" si="36"/>
        <v>2872</v>
      </c>
      <c r="L58" s="185">
        <f t="shared" si="36"/>
        <v>2219</v>
      </c>
      <c r="M58" s="147"/>
      <c r="N58" s="143">
        <f t="shared" si="3"/>
        <v>4980</v>
      </c>
      <c r="O58" s="143">
        <f t="shared" si="0"/>
        <v>22273.360000000001</v>
      </c>
      <c r="P58" s="143">
        <f t="shared" si="1"/>
        <v>45952</v>
      </c>
      <c r="Q58" s="143">
        <f t="shared" si="2"/>
        <v>2219</v>
      </c>
      <c r="R58" s="188">
        <f t="shared" si="4"/>
        <v>75424.36</v>
      </c>
      <c r="T58">
        <v>33522.870000000003</v>
      </c>
      <c r="U58" s="190">
        <f t="shared" si="5"/>
        <v>2.249937430774871</v>
      </c>
      <c r="W58" s="178">
        <v>42791</v>
      </c>
      <c r="X58" s="191">
        <v>0.48144726100000002</v>
      </c>
      <c r="Y58" s="191">
        <v>0.38292088499999999</v>
      </c>
      <c r="Z58" s="191">
        <v>0.41766275000000003</v>
      </c>
      <c r="AA58" s="191">
        <v>0.41055173</v>
      </c>
      <c r="AB58" s="191">
        <v>0.52815657599999999</v>
      </c>
      <c r="AC58" s="191">
        <v>0.80882575000000001</v>
      </c>
      <c r="AD58" s="191">
        <v>0.86222009300000002</v>
      </c>
      <c r="AE58" s="191">
        <v>0.85921759499999995</v>
      </c>
      <c r="AF58" s="191">
        <v>1.2521287299999999</v>
      </c>
      <c r="AG58" s="191">
        <v>1.749099261</v>
      </c>
      <c r="AH58" s="191">
        <v>0.810269719</v>
      </c>
      <c r="AI58" s="191">
        <v>0.55953525999999998</v>
      </c>
      <c r="AJ58" s="191">
        <v>0.61136224800000005</v>
      </c>
      <c r="AK58" s="191">
        <v>0.63830688099999999</v>
      </c>
      <c r="AL58" s="191">
        <v>0.61306392799999998</v>
      </c>
      <c r="AM58" s="191">
        <v>0.62177473599999999</v>
      </c>
      <c r="AN58" s="191">
        <v>0.62917611799999995</v>
      </c>
      <c r="AO58" s="191">
        <v>0.92473372799999998</v>
      </c>
      <c r="AP58" s="191">
        <v>1.709230601</v>
      </c>
      <c r="AQ58" s="191">
        <v>0.67592462499999995</v>
      </c>
      <c r="AR58" s="191">
        <v>0.89534414900000003</v>
      </c>
      <c r="AS58" s="191">
        <v>1.5224222119999999</v>
      </c>
      <c r="AT58" s="191">
        <v>2.4753250690000002</v>
      </c>
      <c r="AU58" s="191">
        <v>1.933860039</v>
      </c>
    </row>
    <row r="59" spans="1:47" x14ac:dyDescent="0.2">
      <c r="A59" s="178">
        <v>42738</v>
      </c>
      <c r="B59" s="179">
        <v>0.33333333333333331</v>
      </c>
      <c r="C59" t="s">
        <v>349</v>
      </c>
      <c r="D59">
        <v>3.5</v>
      </c>
      <c r="E59">
        <v>5</v>
      </c>
      <c r="F59">
        <v>11</v>
      </c>
      <c r="G59">
        <v>1</v>
      </c>
      <c r="H59" s="184">
        <f t="shared" ref="H59:L59" si="37">H35</f>
        <v>0.33333333333333331</v>
      </c>
      <c r="I59" s="185">
        <f t="shared" si="37"/>
        <v>256</v>
      </c>
      <c r="J59" s="185">
        <f t="shared" si="37"/>
        <v>306</v>
      </c>
      <c r="K59" s="185">
        <f t="shared" si="37"/>
        <v>2872</v>
      </c>
      <c r="L59" s="185">
        <f t="shared" si="37"/>
        <v>2219</v>
      </c>
      <c r="M59" s="147"/>
      <c r="N59" s="143">
        <f t="shared" si="3"/>
        <v>896</v>
      </c>
      <c r="O59" s="143">
        <f t="shared" si="0"/>
        <v>1530</v>
      </c>
      <c r="P59" s="143">
        <f t="shared" si="1"/>
        <v>31592</v>
      </c>
      <c r="Q59" s="143">
        <f t="shared" si="2"/>
        <v>2219</v>
      </c>
      <c r="R59" s="188">
        <f t="shared" si="4"/>
        <v>36237</v>
      </c>
      <c r="T59">
        <v>35372.410000000003</v>
      </c>
      <c r="U59" s="190">
        <f t="shared" si="5"/>
        <v>1.0244424962845335</v>
      </c>
      <c r="W59" s="178">
        <v>42792</v>
      </c>
      <c r="X59" s="191">
        <v>1.64724311</v>
      </c>
      <c r="Y59" s="191">
        <v>2.1185733899999999</v>
      </c>
      <c r="Z59" s="191">
        <v>2.1555466939999999</v>
      </c>
      <c r="AA59" s="191">
        <v>2.1884725569999999</v>
      </c>
      <c r="AB59" s="191">
        <v>1.6944373699999999</v>
      </c>
      <c r="AC59" s="191">
        <v>2.5933718560000001</v>
      </c>
      <c r="AD59" s="191">
        <v>2.6823782459999999</v>
      </c>
      <c r="AE59" s="191">
        <v>1.677334181</v>
      </c>
      <c r="AF59" s="191">
        <v>1.810053082</v>
      </c>
      <c r="AG59" s="191">
        <v>1.596690264</v>
      </c>
      <c r="AH59" s="191">
        <v>0.91308314300000004</v>
      </c>
      <c r="AI59" s="191">
        <v>0.78155967299999995</v>
      </c>
      <c r="AJ59" s="191">
        <v>1.014291695</v>
      </c>
      <c r="AK59" s="191">
        <v>1.2325428780000001</v>
      </c>
      <c r="AL59" s="191">
        <v>1.2028120630000001</v>
      </c>
      <c r="AM59" s="191">
        <v>0.78090853299999996</v>
      </c>
      <c r="AN59" s="191">
        <v>0.78818222500000001</v>
      </c>
      <c r="AO59" s="191">
        <v>1.3275842529999999</v>
      </c>
      <c r="AP59" s="191">
        <v>2.7864657529999999</v>
      </c>
      <c r="AQ59" s="191">
        <v>1.055318559</v>
      </c>
      <c r="AR59" s="191">
        <v>0.88014355</v>
      </c>
      <c r="AS59" s="191">
        <v>0.98570881600000004</v>
      </c>
      <c r="AT59" s="191">
        <v>1.383083123</v>
      </c>
      <c r="AU59" s="191">
        <v>2.0428069720000002</v>
      </c>
    </row>
    <row r="60" spans="1:47" x14ac:dyDescent="0.2">
      <c r="A60" s="178">
        <v>42738</v>
      </c>
      <c r="B60" s="179">
        <v>0.375</v>
      </c>
      <c r="C60" t="s">
        <v>349</v>
      </c>
      <c r="D60">
        <v>3.01</v>
      </c>
      <c r="E60">
        <v>8</v>
      </c>
      <c r="F60">
        <v>9</v>
      </c>
      <c r="G60">
        <v>0.97</v>
      </c>
      <c r="H60" s="184">
        <f t="shared" ref="H60:L60" si="38">H36</f>
        <v>0.375</v>
      </c>
      <c r="I60" s="185">
        <f t="shared" si="38"/>
        <v>156</v>
      </c>
      <c r="J60" s="185">
        <f t="shared" si="38"/>
        <v>343</v>
      </c>
      <c r="K60" s="185">
        <f t="shared" si="38"/>
        <v>2872</v>
      </c>
      <c r="L60" s="185">
        <f t="shared" si="38"/>
        <v>2219</v>
      </c>
      <c r="M60" s="147"/>
      <c r="N60" s="143">
        <f t="shared" si="3"/>
        <v>469.55999999999995</v>
      </c>
      <c r="O60" s="143">
        <f t="shared" si="0"/>
        <v>2744</v>
      </c>
      <c r="P60" s="143">
        <f t="shared" si="1"/>
        <v>25848</v>
      </c>
      <c r="Q60" s="143">
        <f t="shared" si="2"/>
        <v>2152.4299999999998</v>
      </c>
      <c r="R60" s="188">
        <f t="shared" si="4"/>
        <v>31213.99</v>
      </c>
      <c r="T60">
        <v>35502.15</v>
      </c>
      <c r="U60" s="190">
        <f t="shared" si="5"/>
        <v>0.87921407576724231</v>
      </c>
      <c r="W60" s="178">
        <v>42793</v>
      </c>
      <c r="X60" s="191">
        <v>1.6657215089999999</v>
      </c>
      <c r="Y60" s="191">
        <v>1.545354876</v>
      </c>
      <c r="Z60" s="191">
        <v>1.59171255</v>
      </c>
      <c r="AA60" s="191">
        <v>1.613529759</v>
      </c>
      <c r="AB60" s="191">
        <v>1.6909318849999999</v>
      </c>
      <c r="AC60" s="191">
        <v>2.7668776390000001</v>
      </c>
      <c r="AD60" s="191">
        <v>2.4189871109999999</v>
      </c>
      <c r="AE60" s="191">
        <v>1.431659609</v>
      </c>
      <c r="AF60" s="191">
        <v>1.402230997</v>
      </c>
      <c r="AG60" s="191">
        <v>1.1494233250000001</v>
      </c>
      <c r="AH60" s="191">
        <v>0.57160434999999998</v>
      </c>
      <c r="AI60" s="191">
        <v>0.57987260200000001</v>
      </c>
      <c r="AJ60" s="191">
        <v>0.60123301500000004</v>
      </c>
      <c r="AK60" s="191">
        <v>0.68979298200000005</v>
      </c>
      <c r="AL60" s="191">
        <v>0.81050591299999997</v>
      </c>
      <c r="AM60" s="191">
        <v>0.90977252099999995</v>
      </c>
      <c r="AN60" s="191">
        <v>1.075593483</v>
      </c>
      <c r="AO60" s="191">
        <v>0.97792013700000002</v>
      </c>
      <c r="AP60" s="191">
        <v>1.5666930509999999</v>
      </c>
      <c r="AQ60" s="191">
        <v>0.74383571100000001</v>
      </c>
      <c r="AR60" s="191">
        <v>1.132586997</v>
      </c>
      <c r="AS60" s="191">
        <v>1.3841088159999999</v>
      </c>
      <c r="AT60" s="191">
        <v>1.545484284</v>
      </c>
      <c r="AU60" s="191">
        <v>1.9911677290000001</v>
      </c>
    </row>
    <row r="61" spans="1:47" x14ac:dyDescent="0.2">
      <c r="A61" s="178">
        <v>42738</v>
      </c>
      <c r="B61" s="179">
        <v>0.41666666666666669</v>
      </c>
      <c r="C61" t="s">
        <v>349</v>
      </c>
      <c r="D61">
        <v>2</v>
      </c>
      <c r="E61">
        <v>8.1199999999999992</v>
      </c>
      <c r="F61">
        <v>9</v>
      </c>
      <c r="G61">
        <v>0.99</v>
      </c>
      <c r="H61" s="184">
        <f t="shared" ref="H61:L61" si="39">H37</f>
        <v>0.41666666666666669</v>
      </c>
      <c r="I61" s="185">
        <f t="shared" si="39"/>
        <v>196</v>
      </c>
      <c r="J61" s="185">
        <f t="shared" si="39"/>
        <v>315</v>
      </c>
      <c r="K61" s="185">
        <f t="shared" si="39"/>
        <v>2872</v>
      </c>
      <c r="L61" s="185">
        <f t="shared" si="39"/>
        <v>2219</v>
      </c>
      <c r="M61" s="147"/>
      <c r="N61" s="143">
        <f t="shared" si="3"/>
        <v>392</v>
      </c>
      <c r="O61" s="143">
        <f t="shared" si="0"/>
        <v>2557.7999999999997</v>
      </c>
      <c r="P61" s="143">
        <f t="shared" si="1"/>
        <v>25848</v>
      </c>
      <c r="Q61" s="143">
        <f t="shared" si="2"/>
        <v>2196.81</v>
      </c>
      <c r="R61" s="188">
        <f t="shared" si="4"/>
        <v>30994.61</v>
      </c>
      <c r="T61">
        <v>35618.089999999997</v>
      </c>
      <c r="U61" s="190">
        <f t="shared" si="5"/>
        <v>0.87019292724567776</v>
      </c>
      <c r="W61" s="178">
        <v>42794</v>
      </c>
      <c r="X61" s="191">
        <v>1.4151863010000001</v>
      </c>
      <c r="Y61" s="191">
        <v>1.4247795059999999</v>
      </c>
      <c r="Z61" s="191">
        <v>1.4855503779999999</v>
      </c>
      <c r="AA61" s="191">
        <v>1.5138448229999999</v>
      </c>
      <c r="AB61" s="191">
        <v>1.5164585749999999</v>
      </c>
      <c r="AC61" s="191">
        <v>2.65775345</v>
      </c>
      <c r="AD61" s="191">
        <v>3.3575912670000001</v>
      </c>
      <c r="AE61" s="191">
        <v>1.8622205249999999</v>
      </c>
      <c r="AF61" s="191">
        <v>1.8086919779999999</v>
      </c>
      <c r="AG61" s="191">
        <v>1.4834396089999999</v>
      </c>
      <c r="AH61" s="191">
        <v>0.60167997100000004</v>
      </c>
      <c r="AI61" s="191">
        <v>0.76953308799999998</v>
      </c>
      <c r="AJ61" s="191">
        <v>0.70948445699999996</v>
      </c>
      <c r="AK61" s="191">
        <v>0.94024721499999997</v>
      </c>
      <c r="AL61" s="191">
        <v>1.137004895</v>
      </c>
      <c r="AM61" s="191">
        <v>1.250319003</v>
      </c>
      <c r="AN61" s="191">
        <v>1.28324726</v>
      </c>
      <c r="AO61" s="191">
        <v>1.234364215</v>
      </c>
      <c r="AP61" s="191">
        <v>1.399126589</v>
      </c>
      <c r="AQ61" s="191">
        <v>0.62728412300000003</v>
      </c>
      <c r="AR61" s="191">
        <v>0.59518537699999996</v>
      </c>
      <c r="AS61" s="191">
        <v>0.84391366000000001</v>
      </c>
      <c r="AT61" s="191">
        <v>1.743050867</v>
      </c>
      <c r="AU61" s="191">
        <v>2.0190611000000001</v>
      </c>
    </row>
    <row r="62" spans="1:47" x14ac:dyDescent="0.2">
      <c r="A62" s="178">
        <v>42738</v>
      </c>
      <c r="B62" s="179">
        <v>0.45833333333333331</v>
      </c>
      <c r="C62" t="s">
        <v>349</v>
      </c>
      <c r="D62">
        <v>3.5</v>
      </c>
      <c r="E62">
        <v>5</v>
      </c>
      <c r="F62">
        <v>9</v>
      </c>
      <c r="G62">
        <v>0.82</v>
      </c>
      <c r="H62" s="184">
        <f t="shared" ref="H62:L62" si="40">H38</f>
        <v>0.45833333333333331</v>
      </c>
      <c r="I62" s="185">
        <f t="shared" si="40"/>
        <v>226</v>
      </c>
      <c r="J62" s="185">
        <f t="shared" si="40"/>
        <v>326</v>
      </c>
      <c r="K62" s="185">
        <f t="shared" si="40"/>
        <v>2842</v>
      </c>
      <c r="L62" s="185">
        <f t="shared" si="40"/>
        <v>1635</v>
      </c>
      <c r="M62" s="147"/>
      <c r="N62" s="143">
        <f t="shared" si="3"/>
        <v>791</v>
      </c>
      <c r="O62" s="143">
        <f t="shared" si="0"/>
        <v>1630</v>
      </c>
      <c r="P62" s="143">
        <f t="shared" si="1"/>
        <v>25578</v>
      </c>
      <c r="Q62" s="143">
        <f t="shared" si="2"/>
        <v>1340.6999999999998</v>
      </c>
      <c r="R62" s="188">
        <f t="shared" si="4"/>
        <v>29339.7</v>
      </c>
      <c r="T62">
        <v>35977.54</v>
      </c>
      <c r="U62" s="190">
        <f t="shared" si="5"/>
        <v>0.81550044833526691</v>
      </c>
      <c r="W62" s="178">
        <v>42795</v>
      </c>
      <c r="X62" s="191">
        <v>0.95189837499999996</v>
      </c>
      <c r="Y62" s="191">
        <v>0.94590805899999997</v>
      </c>
      <c r="Z62" s="191">
        <v>1.0159128690000001</v>
      </c>
      <c r="AA62" s="191">
        <v>1.0101995109999999</v>
      </c>
      <c r="AB62" s="191">
        <v>1.032033113</v>
      </c>
      <c r="AC62" s="191">
        <v>2.029065729</v>
      </c>
      <c r="AD62" s="191">
        <v>1.3134114670000001</v>
      </c>
      <c r="AE62" s="191">
        <v>1.0604632759999999</v>
      </c>
      <c r="AF62" s="191">
        <v>1.095015853</v>
      </c>
      <c r="AG62" s="191">
        <v>0.92202446400000004</v>
      </c>
      <c r="AH62" s="191">
        <v>0.86359416</v>
      </c>
      <c r="AI62" s="191">
        <v>0.79439195299999998</v>
      </c>
      <c r="AJ62" s="191">
        <v>0.57580378300000001</v>
      </c>
      <c r="AK62" s="191">
        <v>0.990380908</v>
      </c>
      <c r="AL62" s="191">
        <v>0.91552077600000004</v>
      </c>
      <c r="AM62" s="191">
        <v>0.81710091799999995</v>
      </c>
      <c r="AN62" s="191">
        <v>0.53300750799999996</v>
      </c>
      <c r="AO62" s="191">
        <v>0.72677552700000003</v>
      </c>
      <c r="AP62" s="191">
        <v>1.7459034550000001</v>
      </c>
      <c r="AQ62" s="191">
        <v>0.88992051299999997</v>
      </c>
      <c r="AR62" s="191">
        <v>0.50792428499999998</v>
      </c>
      <c r="AS62" s="191">
        <v>0.44730665600000002</v>
      </c>
      <c r="AT62" s="191">
        <v>1.069478919</v>
      </c>
      <c r="AU62" s="191">
        <v>1.2837423210000001</v>
      </c>
    </row>
    <row r="63" spans="1:47" x14ac:dyDescent="0.2">
      <c r="A63" s="178">
        <v>42738</v>
      </c>
      <c r="B63" s="179">
        <v>0.5</v>
      </c>
      <c r="C63" t="s">
        <v>349</v>
      </c>
      <c r="D63">
        <v>3.5</v>
      </c>
      <c r="E63">
        <v>3.3</v>
      </c>
      <c r="F63">
        <v>11.91</v>
      </c>
      <c r="G63">
        <v>0.82</v>
      </c>
      <c r="H63" s="184">
        <f t="shared" ref="H63:L63" si="41">H39</f>
        <v>0.5</v>
      </c>
      <c r="I63" s="185">
        <f t="shared" si="41"/>
        <v>222</v>
      </c>
      <c r="J63" s="185">
        <f t="shared" si="41"/>
        <v>319</v>
      </c>
      <c r="K63" s="185">
        <f t="shared" si="41"/>
        <v>2842</v>
      </c>
      <c r="L63" s="185">
        <f t="shared" si="41"/>
        <v>1635</v>
      </c>
      <c r="M63" s="147"/>
      <c r="N63" s="143">
        <f t="shared" si="3"/>
        <v>777</v>
      </c>
      <c r="O63" s="143">
        <f t="shared" si="0"/>
        <v>1052.7</v>
      </c>
      <c r="P63" s="143">
        <f t="shared" si="1"/>
        <v>33848.22</v>
      </c>
      <c r="Q63" s="143">
        <f t="shared" si="2"/>
        <v>1340.6999999999998</v>
      </c>
      <c r="R63" s="188">
        <f t="shared" si="4"/>
        <v>37018.619999999995</v>
      </c>
      <c r="T63">
        <v>36312.629999999997</v>
      </c>
      <c r="U63" s="190">
        <f t="shared" si="5"/>
        <v>1.0194419958014607</v>
      </c>
      <c r="W63" s="178">
        <v>42796</v>
      </c>
      <c r="X63" s="191">
        <v>0.52277521599999999</v>
      </c>
      <c r="Y63" s="191">
        <v>0.51190567799999998</v>
      </c>
      <c r="Z63" s="191">
        <v>0.56204603099999995</v>
      </c>
      <c r="AA63" s="191">
        <v>0.48734058600000002</v>
      </c>
      <c r="AB63" s="191">
        <v>0.54919785899999995</v>
      </c>
      <c r="AC63" s="191">
        <v>0.67949421300000001</v>
      </c>
      <c r="AD63" s="191">
        <v>2.2419321889999999</v>
      </c>
      <c r="AE63" s="191">
        <v>1.3005470539999999</v>
      </c>
      <c r="AF63" s="191">
        <v>1.0039269719999999</v>
      </c>
      <c r="AG63" s="191">
        <v>0.97627733800000005</v>
      </c>
      <c r="AH63" s="191">
        <v>0.69774615100000004</v>
      </c>
      <c r="AI63" s="191">
        <v>0.66092384199999998</v>
      </c>
      <c r="AJ63" s="191">
        <v>0.56772280200000003</v>
      </c>
      <c r="AK63" s="191">
        <v>0.628239942</v>
      </c>
      <c r="AL63" s="191">
        <v>0.51552951999999996</v>
      </c>
      <c r="AM63" s="191">
        <v>0.544300546</v>
      </c>
      <c r="AN63" s="191">
        <v>0.54700111399999995</v>
      </c>
      <c r="AO63" s="191">
        <v>0.682547248</v>
      </c>
      <c r="AP63" s="191">
        <v>1.516321297</v>
      </c>
      <c r="AQ63" s="191">
        <v>0.74980583599999995</v>
      </c>
      <c r="AR63" s="191">
        <v>0.63506732799999999</v>
      </c>
      <c r="AS63" s="191">
        <v>0.66460772899999998</v>
      </c>
      <c r="AT63" s="191">
        <v>0.95804066600000004</v>
      </c>
      <c r="AU63" s="191">
        <v>1.3327003159999999</v>
      </c>
    </row>
    <row r="64" spans="1:47" x14ac:dyDescent="0.2">
      <c r="A64" s="178">
        <v>42738</v>
      </c>
      <c r="B64" s="179">
        <v>0.54166666666666663</v>
      </c>
      <c r="C64" t="s">
        <v>349</v>
      </c>
      <c r="D64">
        <v>3.09</v>
      </c>
      <c r="E64">
        <v>3.3</v>
      </c>
      <c r="F64">
        <v>12.81</v>
      </c>
      <c r="G64">
        <v>0.82</v>
      </c>
      <c r="H64" s="184">
        <f t="shared" ref="H64:L64" si="42">H40</f>
        <v>0.54166666666666663</v>
      </c>
      <c r="I64" s="185">
        <f t="shared" si="42"/>
        <v>195</v>
      </c>
      <c r="J64" s="185">
        <f t="shared" si="42"/>
        <v>299</v>
      </c>
      <c r="K64" s="185">
        <f t="shared" si="42"/>
        <v>2842</v>
      </c>
      <c r="L64" s="185">
        <f t="shared" si="42"/>
        <v>1635</v>
      </c>
      <c r="M64" s="147"/>
      <c r="N64" s="143">
        <f t="shared" si="3"/>
        <v>602.54999999999995</v>
      </c>
      <c r="O64" s="143">
        <f t="shared" si="0"/>
        <v>986.69999999999993</v>
      </c>
      <c r="P64" s="143">
        <f t="shared" si="1"/>
        <v>36406.020000000004</v>
      </c>
      <c r="Q64" s="143">
        <f t="shared" si="2"/>
        <v>1340.6999999999998</v>
      </c>
      <c r="R64" s="188">
        <f t="shared" si="4"/>
        <v>39335.97</v>
      </c>
      <c r="T64">
        <v>36735.01</v>
      </c>
      <c r="U64" s="190">
        <f t="shared" si="5"/>
        <v>1.0708033018093639</v>
      </c>
      <c r="W64" s="178">
        <v>42797</v>
      </c>
      <c r="X64" s="191">
        <v>0.53632609600000003</v>
      </c>
      <c r="Y64" s="191">
        <v>0.50455101199999997</v>
      </c>
      <c r="Z64" s="191">
        <v>0.54154914799999998</v>
      </c>
      <c r="AA64" s="191">
        <v>0.47815665699999998</v>
      </c>
      <c r="AB64" s="191">
        <v>0.54410769699999995</v>
      </c>
      <c r="AC64" s="191">
        <v>0.95755178699999999</v>
      </c>
      <c r="AD64" s="191">
        <v>2.252341624</v>
      </c>
      <c r="AE64" s="191">
        <v>1.7394425499999999</v>
      </c>
      <c r="AF64" s="191">
        <v>1.000844973</v>
      </c>
      <c r="AG64" s="191">
        <v>0.80069559400000001</v>
      </c>
      <c r="AH64" s="191">
        <v>0.61736825699999998</v>
      </c>
      <c r="AI64" s="191">
        <v>0.59671277700000003</v>
      </c>
      <c r="AJ64" s="191">
        <v>0.65981220699999998</v>
      </c>
      <c r="AK64" s="191">
        <v>0.68219576500000001</v>
      </c>
      <c r="AL64" s="191">
        <v>0.60117297000000003</v>
      </c>
      <c r="AM64" s="191">
        <v>0.66412809900000003</v>
      </c>
      <c r="AN64" s="191">
        <v>0.61732186200000005</v>
      </c>
      <c r="AO64" s="191">
        <v>0.92934675600000005</v>
      </c>
      <c r="AP64" s="191">
        <v>1.949389397</v>
      </c>
      <c r="AQ64" s="191">
        <v>1.678856331</v>
      </c>
      <c r="AR64" s="191">
        <v>1.6267390829999999</v>
      </c>
      <c r="AS64" s="191">
        <v>1.396406625</v>
      </c>
      <c r="AT64" s="191">
        <v>2.0981385960000001</v>
      </c>
      <c r="AU64" s="191">
        <v>2.299837503</v>
      </c>
    </row>
    <row r="65" spans="1:47" x14ac:dyDescent="0.2">
      <c r="A65" s="178">
        <v>42738</v>
      </c>
      <c r="B65" s="179">
        <v>0.58333333333333337</v>
      </c>
      <c r="C65" t="s">
        <v>349</v>
      </c>
      <c r="D65">
        <v>2</v>
      </c>
      <c r="E65">
        <v>3.3</v>
      </c>
      <c r="F65">
        <v>8</v>
      </c>
      <c r="G65">
        <v>0.82</v>
      </c>
      <c r="H65" s="184">
        <f t="shared" ref="H65:L65" si="43">H41</f>
        <v>0.58333333333333337</v>
      </c>
      <c r="I65" s="185">
        <f t="shared" si="43"/>
        <v>205</v>
      </c>
      <c r="J65" s="185">
        <f t="shared" si="43"/>
        <v>237</v>
      </c>
      <c r="K65" s="185">
        <f t="shared" si="43"/>
        <v>2842</v>
      </c>
      <c r="L65" s="185">
        <f t="shared" si="43"/>
        <v>1635</v>
      </c>
      <c r="M65" s="147"/>
      <c r="N65" s="143">
        <f t="shared" si="3"/>
        <v>410</v>
      </c>
      <c r="O65" s="143">
        <f t="shared" si="0"/>
        <v>782.09999999999991</v>
      </c>
      <c r="P65" s="143">
        <f t="shared" si="1"/>
        <v>22736</v>
      </c>
      <c r="Q65" s="143">
        <f t="shared" si="2"/>
        <v>1340.6999999999998</v>
      </c>
      <c r="R65" s="188">
        <f t="shared" si="4"/>
        <v>25268.799999999999</v>
      </c>
      <c r="T65">
        <v>37265.9</v>
      </c>
      <c r="U65" s="190">
        <f t="shared" si="5"/>
        <v>0.67806761677565808</v>
      </c>
      <c r="W65" s="178">
        <v>42798</v>
      </c>
      <c r="X65" s="191">
        <v>1.4850879720000001</v>
      </c>
      <c r="Y65" s="191">
        <v>1.1473148390000001</v>
      </c>
      <c r="Z65" s="191">
        <v>1.167628576</v>
      </c>
      <c r="AA65" s="191">
        <v>1.1683185700000001</v>
      </c>
      <c r="AB65" s="191">
        <v>1.1973563570000001</v>
      </c>
      <c r="AC65" s="191">
        <v>2.6146763769999999</v>
      </c>
      <c r="AD65" s="191">
        <v>1.199686832</v>
      </c>
      <c r="AE65" s="191">
        <v>0.83366752099999997</v>
      </c>
      <c r="AF65" s="191">
        <v>0.84403419599999996</v>
      </c>
      <c r="AG65" s="191">
        <v>0.89986080300000004</v>
      </c>
      <c r="AH65" s="191">
        <v>0.78807725699999998</v>
      </c>
      <c r="AI65" s="191">
        <v>0.74217621300000003</v>
      </c>
      <c r="AJ65" s="191">
        <v>0.78842400499999998</v>
      </c>
      <c r="AK65" s="191">
        <v>0.76841467500000005</v>
      </c>
      <c r="AL65" s="191">
        <v>0.60366840099999997</v>
      </c>
      <c r="AM65" s="191">
        <v>0.62753021099999995</v>
      </c>
      <c r="AN65" s="191">
        <v>0.62148616199999995</v>
      </c>
      <c r="AO65" s="191">
        <v>0.83191865899999995</v>
      </c>
      <c r="AP65" s="191">
        <v>1.128177067</v>
      </c>
      <c r="AQ65" s="191">
        <v>0.89825847800000003</v>
      </c>
      <c r="AR65" s="191">
        <v>0.87217910799999998</v>
      </c>
      <c r="AS65" s="191">
        <v>1.246327741</v>
      </c>
      <c r="AT65" s="191">
        <v>1.948258093</v>
      </c>
      <c r="AU65" s="191">
        <v>2.0979206960000001</v>
      </c>
    </row>
    <row r="66" spans="1:47" x14ac:dyDescent="0.2">
      <c r="A66" s="178">
        <v>42738</v>
      </c>
      <c r="B66" s="179">
        <v>0.625</v>
      </c>
      <c r="C66" t="s">
        <v>349</v>
      </c>
      <c r="D66">
        <v>2</v>
      </c>
      <c r="E66">
        <v>3.3</v>
      </c>
      <c r="F66">
        <v>8</v>
      </c>
      <c r="G66">
        <v>0.5</v>
      </c>
      <c r="H66" s="184">
        <f t="shared" ref="H66:L66" si="44">H42</f>
        <v>0.625</v>
      </c>
      <c r="I66" s="185">
        <f t="shared" si="44"/>
        <v>212</v>
      </c>
      <c r="J66" s="185">
        <f t="shared" si="44"/>
        <v>213</v>
      </c>
      <c r="K66" s="185">
        <f t="shared" si="44"/>
        <v>2842</v>
      </c>
      <c r="L66" s="185">
        <f t="shared" si="44"/>
        <v>1380</v>
      </c>
      <c r="M66" s="147"/>
      <c r="N66" s="143">
        <f t="shared" si="3"/>
        <v>424</v>
      </c>
      <c r="O66" s="143">
        <f t="shared" si="0"/>
        <v>702.9</v>
      </c>
      <c r="P66" s="143">
        <f t="shared" si="1"/>
        <v>22736</v>
      </c>
      <c r="Q66" s="143">
        <f t="shared" si="2"/>
        <v>690</v>
      </c>
      <c r="R66" s="188">
        <f t="shared" si="4"/>
        <v>24552.9</v>
      </c>
      <c r="T66">
        <v>37603.06</v>
      </c>
      <c r="U66" s="190">
        <f t="shared" si="5"/>
        <v>0.65294952059752587</v>
      </c>
      <c r="W66" s="178">
        <v>42799</v>
      </c>
      <c r="X66" s="191">
        <v>1.527330187</v>
      </c>
      <c r="Y66" s="191">
        <v>1.5254589160000001</v>
      </c>
      <c r="Z66" s="191">
        <v>1.5710273050000001</v>
      </c>
      <c r="AA66" s="191">
        <v>1.1739495499999999</v>
      </c>
      <c r="AB66" s="191">
        <v>1.2314126080000001</v>
      </c>
      <c r="AC66" s="191">
        <v>2.659269723</v>
      </c>
      <c r="AD66" s="191">
        <v>1.707367195</v>
      </c>
      <c r="AE66" s="191">
        <v>1.2280593609999999</v>
      </c>
      <c r="AF66" s="191">
        <v>0.69647748399999998</v>
      </c>
      <c r="AG66" s="191">
        <v>0.69079081399999998</v>
      </c>
      <c r="AH66" s="191">
        <v>0.77752529599999998</v>
      </c>
      <c r="AI66" s="191">
        <v>0.80902909099999998</v>
      </c>
      <c r="AJ66" s="191">
        <v>0.84256217799999999</v>
      </c>
      <c r="AK66" s="191">
        <v>0.77938213000000001</v>
      </c>
      <c r="AL66" s="191">
        <v>0.63612987099999996</v>
      </c>
      <c r="AM66" s="191">
        <v>0.61967548800000005</v>
      </c>
      <c r="AN66" s="191">
        <v>0.62676773399999997</v>
      </c>
      <c r="AO66" s="191">
        <v>0.83425819700000003</v>
      </c>
      <c r="AP66" s="191">
        <v>1.248596992</v>
      </c>
      <c r="AQ66" s="191">
        <v>0.99293960299999995</v>
      </c>
      <c r="AR66" s="191">
        <v>0.7836206</v>
      </c>
      <c r="AS66" s="191">
        <v>1.10601649</v>
      </c>
      <c r="AT66" s="191">
        <v>2.8789425120000001</v>
      </c>
      <c r="AU66" s="191">
        <v>2.3630777959999998</v>
      </c>
    </row>
    <row r="67" spans="1:47" x14ac:dyDescent="0.2">
      <c r="A67" s="178">
        <v>42738</v>
      </c>
      <c r="B67" s="179">
        <v>0.66666666666666663</v>
      </c>
      <c r="C67" t="s">
        <v>349</v>
      </c>
      <c r="D67">
        <v>0.59</v>
      </c>
      <c r="E67">
        <v>3.11</v>
      </c>
      <c r="F67">
        <v>5.1100000000000003</v>
      </c>
      <c r="G67">
        <v>0.5</v>
      </c>
      <c r="H67" s="184">
        <f t="shared" ref="H67:L67" si="45">H43</f>
        <v>0.66666666666666663</v>
      </c>
      <c r="I67" s="185">
        <f t="shared" si="45"/>
        <v>191</v>
      </c>
      <c r="J67" s="185">
        <f t="shared" si="45"/>
        <v>237</v>
      </c>
      <c r="K67" s="185">
        <f t="shared" si="45"/>
        <v>2842</v>
      </c>
      <c r="L67" s="185">
        <f t="shared" si="45"/>
        <v>1380</v>
      </c>
      <c r="M67" s="147"/>
      <c r="N67" s="143">
        <f t="shared" si="3"/>
        <v>112.69</v>
      </c>
      <c r="O67" s="143">
        <f t="shared" si="0"/>
        <v>737.06999999999994</v>
      </c>
      <c r="P67" s="143">
        <f t="shared" si="1"/>
        <v>14522.62</v>
      </c>
      <c r="Q67" s="143">
        <f t="shared" si="2"/>
        <v>690</v>
      </c>
      <c r="R67" s="188">
        <f t="shared" si="4"/>
        <v>16062.380000000001</v>
      </c>
      <c r="T67">
        <v>37797.31</v>
      </c>
      <c r="U67" s="190">
        <f t="shared" si="5"/>
        <v>0.42496092975928718</v>
      </c>
      <c r="W67" s="178">
        <v>42800</v>
      </c>
      <c r="X67" s="191">
        <v>2.173983513</v>
      </c>
      <c r="Y67" s="191">
        <v>2.8374217640000001</v>
      </c>
      <c r="Z67" s="191">
        <v>2.6934277039999999</v>
      </c>
      <c r="AA67" s="191">
        <v>2.6430773059999999</v>
      </c>
      <c r="AB67" s="191">
        <v>2.7255336959999998</v>
      </c>
      <c r="AC67" s="191">
        <v>3.1092529199999999</v>
      </c>
      <c r="AD67" s="191">
        <v>2.8510494070000001</v>
      </c>
      <c r="AE67" s="191">
        <v>1.9385357919999999</v>
      </c>
      <c r="AF67" s="191">
        <v>1.636197079</v>
      </c>
      <c r="AG67" s="191">
        <v>1.6034310270000001</v>
      </c>
      <c r="AH67" s="191">
        <v>1.0055890380000001</v>
      </c>
      <c r="AI67" s="191">
        <v>1.2370534959999999</v>
      </c>
      <c r="AJ67" s="191">
        <v>1.3577998330000001</v>
      </c>
      <c r="AK67" s="191">
        <v>1.178057793</v>
      </c>
      <c r="AL67" s="191">
        <v>1.0355264049999999</v>
      </c>
      <c r="AM67" s="191">
        <v>0.86403881299999996</v>
      </c>
      <c r="AN67" s="191">
        <v>0.97326211399999996</v>
      </c>
      <c r="AO67" s="191">
        <v>0.90605341900000003</v>
      </c>
      <c r="AP67" s="191">
        <v>2.3372484629999999</v>
      </c>
      <c r="AQ67" s="191">
        <v>0.90577077900000003</v>
      </c>
      <c r="AR67" s="191">
        <v>0.69517336799999996</v>
      </c>
      <c r="AS67" s="191">
        <v>0.956476671</v>
      </c>
      <c r="AT67" s="191">
        <v>1.55448696</v>
      </c>
      <c r="AU67" s="191">
        <v>1.7805935500000001</v>
      </c>
    </row>
    <row r="68" spans="1:47" x14ac:dyDescent="0.2">
      <c r="A68" s="178">
        <v>42738</v>
      </c>
      <c r="B68" s="179">
        <v>0.70833333333333337</v>
      </c>
      <c r="C68" t="s">
        <v>349</v>
      </c>
      <c r="D68">
        <v>0.4</v>
      </c>
      <c r="E68">
        <v>3.2</v>
      </c>
      <c r="F68">
        <v>5.2</v>
      </c>
      <c r="G68">
        <v>0.5</v>
      </c>
      <c r="H68" s="184">
        <f t="shared" ref="H68:L68" si="46">H44</f>
        <v>0.70833333333333337</v>
      </c>
      <c r="I68" s="185">
        <f t="shared" si="46"/>
        <v>218</v>
      </c>
      <c r="J68" s="185">
        <f t="shared" si="46"/>
        <v>258</v>
      </c>
      <c r="K68" s="185">
        <f t="shared" si="46"/>
        <v>2842</v>
      </c>
      <c r="L68" s="185">
        <f t="shared" si="46"/>
        <v>1380</v>
      </c>
      <c r="M68" s="147"/>
      <c r="N68" s="143">
        <f t="shared" si="3"/>
        <v>87.2</v>
      </c>
      <c r="O68" s="143">
        <f t="shared" ref="O68:O131" si="47">E68*J68</f>
        <v>825.6</v>
      </c>
      <c r="P68" s="143">
        <f t="shared" ref="P68:P131" si="48">F68*K68</f>
        <v>14778.4</v>
      </c>
      <c r="Q68" s="143">
        <f t="shared" ref="Q68:Q131" si="49">G68*L68</f>
        <v>690</v>
      </c>
      <c r="R68" s="188">
        <f t="shared" si="4"/>
        <v>16381.199999999999</v>
      </c>
      <c r="T68">
        <v>38190.949999999997</v>
      </c>
      <c r="U68" s="190">
        <f t="shared" si="5"/>
        <v>0.42892884308978962</v>
      </c>
      <c r="W68" s="178">
        <v>42801</v>
      </c>
      <c r="X68" s="191">
        <v>1.0443064179999999</v>
      </c>
      <c r="Y68" s="191">
        <v>1.1618173810000001</v>
      </c>
      <c r="Z68" s="191">
        <v>1.10090994</v>
      </c>
      <c r="AA68" s="191">
        <v>1.0826622619999999</v>
      </c>
      <c r="AB68" s="191">
        <v>1.04187104</v>
      </c>
      <c r="AC68" s="191">
        <v>1.3685871510000001</v>
      </c>
      <c r="AD68" s="191">
        <v>1.644977675</v>
      </c>
      <c r="AE68" s="191">
        <v>1.0570506740000001</v>
      </c>
      <c r="AF68" s="191">
        <v>0.82750428499999995</v>
      </c>
      <c r="AG68" s="191">
        <v>0.74064736099999995</v>
      </c>
      <c r="AH68" s="191">
        <v>0.49945774500000001</v>
      </c>
      <c r="AI68" s="191">
        <v>0.55755367</v>
      </c>
      <c r="AJ68" s="191">
        <v>0.61972168299999997</v>
      </c>
      <c r="AK68" s="191">
        <v>0.83524181900000005</v>
      </c>
      <c r="AL68" s="191">
        <v>0.80998524199999999</v>
      </c>
      <c r="AM68" s="191">
        <v>1.0168852639999999</v>
      </c>
      <c r="AN68" s="191">
        <v>0.94083726899999998</v>
      </c>
      <c r="AO68" s="191">
        <v>1.0853988349999999</v>
      </c>
      <c r="AP68" s="191">
        <v>2.229965172</v>
      </c>
      <c r="AQ68" s="191">
        <v>0.95992816000000003</v>
      </c>
      <c r="AR68" s="191">
        <v>0.73680584599999999</v>
      </c>
      <c r="AS68" s="191">
        <v>0.65484158299999995</v>
      </c>
      <c r="AT68" s="191">
        <v>1.3261306369999999</v>
      </c>
      <c r="AU68" s="191">
        <v>1.317834143</v>
      </c>
    </row>
    <row r="69" spans="1:47" x14ac:dyDescent="0.2">
      <c r="A69" s="178">
        <v>42738</v>
      </c>
      <c r="B69" s="179">
        <v>0.75</v>
      </c>
      <c r="C69" t="s">
        <v>349</v>
      </c>
      <c r="D69">
        <v>2</v>
      </c>
      <c r="E69">
        <v>19.46</v>
      </c>
      <c r="F69">
        <v>21</v>
      </c>
      <c r="G69">
        <v>0.5</v>
      </c>
      <c r="H69" s="184">
        <f t="shared" ref="H69:L69" si="50">H45</f>
        <v>0.75</v>
      </c>
      <c r="I69" s="185">
        <f t="shared" si="50"/>
        <v>240</v>
      </c>
      <c r="J69" s="185">
        <f t="shared" si="50"/>
        <v>365</v>
      </c>
      <c r="K69" s="185">
        <f t="shared" si="50"/>
        <v>2842</v>
      </c>
      <c r="L69" s="185">
        <f t="shared" si="50"/>
        <v>1380</v>
      </c>
      <c r="M69" s="147"/>
      <c r="N69" s="143">
        <f t="shared" ref="N69:N132" si="51">D69*I69</f>
        <v>480</v>
      </c>
      <c r="O69" s="143">
        <f t="shared" si="47"/>
        <v>7102.9000000000005</v>
      </c>
      <c r="P69" s="143">
        <f t="shared" si="48"/>
        <v>59682</v>
      </c>
      <c r="Q69" s="143">
        <f t="shared" si="49"/>
        <v>690</v>
      </c>
      <c r="R69" s="188">
        <f t="shared" ref="R69:R132" si="52">SUM(N69:Q69)</f>
        <v>67954.899999999994</v>
      </c>
      <c r="T69">
        <v>39279.58</v>
      </c>
      <c r="U69" s="190">
        <f t="shared" ref="U69:U132" si="53">R69/T69</f>
        <v>1.7300312274214742</v>
      </c>
      <c r="W69" s="178">
        <v>42802</v>
      </c>
      <c r="X69" s="191">
        <v>0.58637017300000005</v>
      </c>
      <c r="Y69" s="191">
        <v>0.58104196399999997</v>
      </c>
      <c r="Z69" s="191">
        <v>0.59203047600000003</v>
      </c>
      <c r="AA69" s="191">
        <v>0.53559194700000001</v>
      </c>
      <c r="AB69" s="191">
        <v>0.81235361500000003</v>
      </c>
      <c r="AC69" s="191">
        <v>1.413042431</v>
      </c>
      <c r="AD69" s="191">
        <v>1.9244261899999999</v>
      </c>
      <c r="AE69" s="191">
        <v>1.019519201</v>
      </c>
      <c r="AF69" s="191">
        <v>0.78116738399999996</v>
      </c>
      <c r="AG69" s="191">
        <v>0.77576182800000004</v>
      </c>
      <c r="AH69" s="191">
        <v>0.60779905499999998</v>
      </c>
      <c r="AI69" s="191">
        <v>0.62917285999999994</v>
      </c>
      <c r="AJ69" s="191">
        <v>0.61218428000000003</v>
      </c>
      <c r="AK69" s="191">
        <v>0.55851475900000003</v>
      </c>
      <c r="AL69" s="191">
        <v>0.38600765500000001</v>
      </c>
      <c r="AM69" s="191">
        <v>0.37710306300000002</v>
      </c>
      <c r="AN69" s="191">
        <v>0.51075972199999997</v>
      </c>
      <c r="AO69" s="191">
        <v>0.70709027800000002</v>
      </c>
      <c r="AP69" s="191">
        <v>1.4503369660000001</v>
      </c>
      <c r="AQ69" s="191">
        <v>0.78953639900000006</v>
      </c>
      <c r="AR69" s="191">
        <v>0.67897839000000004</v>
      </c>
      <c r="AS69" s="191">
        <v>0.82517953399999999</v>
      </c>
      <c r="AT69" s="191">
        <v>1.4389776439999999</v>
      </c>
      <c r="AU69" s="191">
        <v>1.377584626</v>
      </c>
    </row>
    <row r="70" spans="1:47" x14ac:dyDescent="0.2">
      <c r="A70" s="178">
        <v>42738</v>
      </c>
      <c r="B70" s="179">
        <v>0.79166666666666663</v>
      </c>
      <c r="C70" t="s">
        <v>349</v>
      </c>
      <c r="D70">
        <v>3.46</v>
      </c>
      <c r="E70">
        <v>14.1</v>
      </c>
      <c r="F70">
        <v>20.440000000000001</v>
      </c>
      <c r="G70">
        <v>0.5</v>
      </c>
      <c r="H70" s="184">
        <f t="shared" ref="H70:L70" si="54">H46</f>
        <v>0.79166666666666663</v>
      </c>
      <c r="I70" s="185">
        <f t="shared" si="54"/>
        <v>320</v>
      </c>
      <c r="J70" s="185">
        <f t="shared" si="54"/>
        <v>214</v>
      </c>
      <c r="K70" s="185">
        <f t="shared" si="54"/>
        <v>2842</v>
      </c>
      <c r="L70" s="185">
        <f t="shared" si="54"/>
        <v>1426</v>
      </c>
      <c r="M70" s="147"/>
      <c r="N70" s="143">
        <f t="shared" si="51"/>
        <v>1107.2</v>
      </c>
      <c r="O70" s="143">
        <f t="shared" si="47"/>
        <v>3017.4</v>
      </c>
      <c r="P70" s="143">
        <f t="shared" si="48"/>
        <v>58090.48</v>
      </c>
      <c r="Q70" s="143">
        <f t="shared" si="49"/>
        <v>713</v>
      </c>
      <c r="R70" s="188">
        <f t="shared" si="52"/>
        <v>62928.08</v>
      </c>
      <c r="T70">
        <v>41175.97</v>
      </c>
      <c r="U70" s="190">
        <f t="shared" si="53"/>
        <v>1.5282719508490024</v>
      </c>
      <c r="W70" s="178">
        <v>42803</v>
      </c>
      <c r="X70" s="191">
        <v>0.516789838</v>
      </c>
      <c r="Y70" s="191">
        <v>0.51855084200000001</v>
      </c>
      <c r="Z70" s="191">
        <v>0.55567940199999999</v>
      </c>
      <c r="AA70" s="191">
        <v>0.52660157900000004</v>
      </c>
      <c r="AB70" s="191">
        <v>0.69803286099999995</v>
      </c>
      <c r="AC70" s="191">
        <v>1.323253064</v>
      </c>
      <c r="AD70" s="191">
        <v>1.0579304709999999</v>
      </c>
      <c r="AE70" s="191">
        <v>0.73508521199999999</v>
      </c>
      <c r="AF70" s="191">
        <v>0.67125661400000003</v>
      </c>
      <c r="AG70" s="191">
        <v>0.82480890699999998</v>
      </c>
      <c r="AH70" s="191">
        <v>0.55897632799999997</v>
      </c>
      <c r="AI70" s="191">
        <v>0.66200400299999995</v>
      </c>
      <c r="AJ70" s="191">
        <v>0.66928630600000005</v>
      </c>
      <c r="AK70" s="191">
        <v>0.77275396600000001</v>
      </c>
      <c r="AL70" s="191">
        <v>0.63469500300000004</v>
      </c>
      <c r="AM70" s="191">
        <v>0.81682781900000001</v>
      </c>
      <c r="AN70" s="191">
        <v>1.081266278</v>
      </c>
      <c r="AO70" s="191">
        <v>0.99669583799999995</v>
      </c>
      <c r="AP70" s="191">
        <v>1.750930042</v>
      </c>
      <c r="AQ70" s="191">
        <v>0.78550513899999996</v>
      </c>
      <c r="AR70" s="191">
        <v>0.55848129300000005</v>
      </c>
      <c r="AS70" s="191">
        <v>0.515051233</v>
      </c>
      <c r="AT70" s="191">
        <v>0.73673173400000003</v>
      </c>
      <c r="AU70" s="191">
        <v>0.749354309</v>
      </c>
    </row>
    <row r="71" spans="1:47" x14ac:dyDescent="0.2">
      <c r="A71" s="178">
        <v>42738</v>
      </c>
      <c r="B71" s="179">
        <v>0.83333333333333337</v>
      </c>
      <c r="C71" t="s">
        <v>349</v>
      </c>
      <c r="D71">
        <v>3</v>
      </c>
      <c r="E71">
        <v>3.2</v>
      </c>
      <c r="F71">
        <v>10.87</v>
      </c>
      <c r="G71">
        <v>0.5</v>
      </c>
      <c r="H71" s="184">
        <f t="shared" ref="H71:L71" si="55">H47</f>
        <v>0.83333333333333337</v>
      </c>
      <c r="I71" s="185">
        <f t="shared" si="55"/>
        <v>322</v>
      </c>
      <c r="J71" s="185">
        <f t="shared" si="55"/>
        <v>178</v>
      </c>
      <c r="K71" s="185">
        <f t="shared" si="55"/>
        <v>2842</v>
      </c>
      <c r="L71" s="185">
        <f t="shared" si="55"/>
        <v>1426</v>
      </c>
      <c r="M71" s="147"/>
      <c r="N71" s="143">
        <f t="shared" si="51"/>
        <v>966</v>
      </c>
      <c r="O71" s="143">
        <f t="shared" si="47"/>
        <v>569.6</v>
      </c>
      <c r="P71" s="143">
        <f t="shared" si="48"/>
        <v>30892.539999999997</v>
      </c>
      <c r="Q71" s="143">
        <f t="shared" si="49"/>
        <v>713</v>
      </c>
      <c r="R71" s="188">
        <f t="shared" si="52"/>
        <v>33141.14</v>
      </c>
      <c r="T71">
        <v>40990.6</v>
      </c>
      <c r="U71" s="190">
        <f t="shared" si="53"/>
        <v>0.80850585256131891</v>
      </c>
      <c r="W71" s="178">
        <v>42804</v>
      </c>
      <c r="X71" s="191">
        <v>0.39142934299999999</v>
      </c>
      <c r="Y71" s="191">
        <v>0.363041695</v>
      </c>
      <c r="Z71" s="191">
        <v>0.41604968599999997</v>
      </c>
      <c r="AA71" s="191">
        <v>0.40578500299999998</v>
      </c>
      <c r="AB71" s="191">
        <v>0.433174685</v>
      </c>
      <c r="AC71" s="191">
        <v>0.65311267500000003</v>
      </c>
      <c r="AD71" s="191">
        <v>1.026363449</v>
      </c>
      <c r="AE71" s="191">
        <v>0.70329755699999996</v>
      </c>
      <c r="AF71" s="191">
        <v>0.79043158899999999</v>
      </c>
      <c r="AG71" s="191">
        <v>1.126510084</v>
      </c>
      <c r="AH71" s="191">
        <v>0.91043187699999994</v>
      </c>
      <c r="AI71" s="191">
        <v>1.0258500370000001</v>
      </c>
      <c r="AJ71" s="191">
        <v>1.378820559</v>
      </c>
      <c r="AK71" s="191">
        <v>1.395814063</v>
      </c>
      <c r="AL71" s="191">
        <v>1.154602039</v>
      </c>
      <c r="AM71" s="191">
        <v>0.98781740699999998</v>
      </c>
      <c r="AN71" s="191">
        <v>0.97254727100000005</v>
      </c>
      <c r="AO71" s="191">
        <v>0.89625191400000004</v>
      </c>
      <c r="AP71" s="191">
        <v>1.4018005389999999</v>
      </c>
      <c r="AQ71" s="191">
        <v>0.83892586700000005</v>
      </c>
      <c r="AR71" s="191">
        <v>0.54683679900000004</v>
      </c>
      <c r="AS71" s="191">
        <v>0.45903022900000001</v>
      </c>
      <c r="AT71" s="191">
        <v>0.46323050900000001</v>
      </c>
      <c r="AU71" s="191">
        <v>0.51431015499999999</v>
      </c>
    </row>
    <row r="72" spans="1:47" x14ac:dyDescent="0.2">
      <c r="A72" s="178">
        <v>42738</v>
      </c>
      <c r="B72" s="179">
        <v>0.875</v>
      </c>
      <c r="C72" t="s">
        <v>349</v>
      </c>
      <c r="D72">
        <v>3.5</v>
      </c>
      <c r="E72">
        <v>4</v>
      </c>
      <c r="F72">
        <v>5</v>
      </c>
      <c r="G72">
        <v>0.5</v>
      </c>
      <c r="H72" s="184">
        <f t="shared" ref="H72:L72" si="56">H48</f>
        <v>0.875</v>
      </c>
      <c r="I72" s="185">
        <f t="shared" si="56"/>
        <v>337</v>
      </c>
      <c r="J72" s="185">
        <f t="shared" si="56"/>
        <v>173</v>
      </c>
      <c r="K72" s="185">
        <f t="shared" si="56"/>
        <v>2842</v>
      </c>
      <c r="L72" s="185">
        <f t="shared" si="56"/>
        <v>1426</v>
      </c>
      <c r="M72" s="147"/>
      <c r="N72" s="143">
        <f t="shared" si="51"/>
        <v>1179.5</v>
      </c>
      <c r="O72" s="143">
        <f t="shared" si="47"/>
        <v>692</v>
      </c>
      <c r="P72" s="143">
        <f t="shared" si="48"/>
        <v>14210</v>
      </c>
      <c r="Q72" s="143">
        <f t="shared" si="49"/>
        <v>713</v>
      </c>
      <c r="R72" s="188">
        <f t="shared" si="52"/>
        <v>16794.5</v>
      </c>
      <c r="T72">
        <v>40316.61</v>
      </c>
      <c r="U72" s="190">
        <f t="shared" si="53"/>
        <v>0.41656528165438511</v>
      </c>
      <c r="W72" s="178">
        <v>42805</v>
      </c>
      <c r="X72" s="191">
        <v>0.64537207600000002</v>
      </c>
      <c r="Y72" s="191">
        <v>0.524022816</v>
      </c>
      <c r="Z72" s="191">
        <v>0.56249076899999995</v>
      </c>
      <c r="AA72" s="191">
        <v>0.54571342199999995</v>
      </c>
      <c r="AB72" s="191">
        <v>0.60111107200000002</v>
      </c>
      <c r="AC72" s="191">
        <v>1.034044518</v>
      </c>
      <c r="AD72" s="191">
        <v>1.317719458</v>
      </c>
      <c r="AE72" s="191">
        <v>0.80383236999999996</v>
      </c>
      <c r="AF72" s="191">
        <v>0.79887546899999995</v>
      </c>
      <c r="AG72" s="191">
        <v>1.256154226</v>
      </c>
      <c r="AH72" s="191">
        <v>1.1787100210000001</v>
      </c>
      <c r="AI72" s="191">
        <v>1.190454747</v>
      </c>
      <c r="AJ72" s="191">
        <v>1.396248089</v>
      </c>
      <c r="AK72" s="191">
        <v>1.228872242</v>
      </c>
      <c r="AL72" s="191">
        <v>0.70878133499999996</v>
      </c>
      <c r="AM72" s="191">
        <v>0.73694877400000003</v>
      </c>
      <c r="AN72" s="191">
        <v>0.64660109200000004</v>
      </c>
      <c r="AO72" s="191">
        <v>0.63274331100000003</v>
      </c>
      <c r="AP72" s="191">
        <v>0.98753996300000002</v>
      </c>
      <c r="AQ72" s="191">
        <v>0.77378657299999998</v>
      </c>
      <c r="AR72" s="191">
        <v>0.81809245799999997</v>
      </c>
      <c r="AS72" s="191">
        <v>0.68503304300000001</v>
      </c>
      <c r="AT72" s="191">
        <v>1.349768005</v>
      </c>
      <c r="AU72" s="191">
        <v>1.1093851610000001</v>
      </c>
    </row>
    <row r="73" spans="1:47" x14ac:dyDescent="0.2">
      <c r="A73" s="178">
        <v>42738</v>
      </c>
      <c r="B73" s="179">
        <v>0.91666666666666663</v>
      </c>
      <c r="C73" t="s">
        <v>349</v>
      </c>
      <c r="D73">
        <v>5</v>
      </c>
      <c r="E73">
        <v>4</v>
      </c>
      <c r="F73">
        <v>8.8699999999999992</v>
      </c>
      <c r="G73">
        <v>0.5</v>
      </c>
      <c r="H73" s="184">
        <f t="shared" ref="H73:L73" si="57">H49</f>
        <v>0.91666666666666663</v>
      </c>
      <c r="I73" s="185">
        <f t="shared" si="57"/>
        <v>394</v>
      </c>
      <c r="J73" s="185">
        <f t="shared" si="57"/>
        <v>194</v>
      </c>
      <c r="K73" s="185">
        <f t="shared" si="57"/>
        <v>2842</v>
      </c>
      <c r="L73" s="185">
        <f t="shared" si="57"/>
        <v>1426</v>
      </c>
      <c r="M73" s="147"/>
      <c r="N73" s="143">
        <f t="shared" si="51"/>
        <v>1970</v>
      </c>
      <c r="O73" s="143">
        <f t="shared" si="47"/>
        <v>776</v>
      </c>
      <c r="P73" s="143">
        <f t="shared" si="48"/>
        <v>25208.539999999997</v>
      </c>
      <c r="Q73" s="143">
        <f t="shared" si="49"/>
        <v>713</v>
      </c>
      <c r="R73" s="188">
        <f t="shared" si="52"/>
        <v>28667.539999999997</v>
      </c>
      <c r="T73">
        <v>38939.410000000003</v>
      </c>
      <c r="U73" s="190">
        <f t="shared" si="53"/>
        <v>0.73620889479321838</v>
      </c>
      <c r="W73" s="178">
        <v>42806</v>
      </c>
      <c r="X73" s="191">
        <v>0.58286704</v>
      </c>
      <c r="Y73" s="191">
        <v>0.57460750100000002</v>
      </c>
      <c r="Z73" s="191" t="s">
        <v>416</v>
      </c>
      <c r="AA73" s="191">
        <v>0.59494183</v>
      </c>
      <c r="AB73" s="191">
        <v>0.61736701699999996</v>
      </c>
      <c r="AC73" s="191">
        <v>0.85803660800000003</v>
      </c>
      <c r="AD73" s="191">
        <v>1.3139307410000001</v>
      </c>
      <c r="AE73" s="191">
        <v>0.87661407999999996</v>
      </c>
      <c r="AF73" s="191">
        <v>0.78085415999999996</v>
      </c>
      <c r="AG73" s="191">
        <v>1.02326457</v>
      </c>
      <c r="AH73" s="191">
        <v>1.5030050669999999</v>
      </c>
      <c r="AI73" s="191">
        <v>1.0780917350000001</v>
      </c>
      <c r="AJ73" s="191">
        <v>0.90200054500000004</v>
      </c>
      <c r="AK73" s="191">
        <v>0.64550605699999997</v>
      </c>
      <c r="AL73" s="191">
        <v>0.407803639</v>
      </c>
      <c r="AM73" s="191">
        <v>0.68872172300000001</v>
      </c>
      <c r="AN73" s="191">
        <v>0.47669287900000001</v>
      </c>
      <c r="AO73" s="191">
        <v>0.57049222899999996</v>
      </c>
      <c r="AP73" s="191">
        <v>0.87116977900000003</v>
      </c>
      <c r="AQ73" s="191">
        <v>1.07675385</v>
      </c>
      <c r="AR73" s="191">
        <v>0.55616005000000002</v>
      </c>
      <c r="AS73" s="191">
        <v>0.50564608099999997</v>
      </c>
      <c r="AT73" s="191">
        <v>1.15789568</v>
      </c>
      <c r="AU73" s="191">
        <v>1.135802725</v>
      </c>
    </row>
    <row r="74" spans="1:47" x14ac:dyDescent="0.2">
      <c r="A74" s="178">
        <v>42738</v>
      </c>
      <c r="B74" s="179">
        <v>0.95833333333333337</v>
      </c>
      <c r="C74" t="s">
        <v>349</v>
      </c>
      <c r="D74">
        <v>11.98</v>
      </c>
      <c r="E74">
        <v>5.29</v>
      </c>
      <c r="F74">
        <v>8.16</v>
      </c>
      <c r="G74">
        <v>0.01</v>
      </c>
      <c r="H74" s="184">
        <f t="shared" ref="H74:L74" si="58">H50</f>
        <v>0.95833333333333337</v>
      </c>
      <c r="I74" s="185">
        <f t="shared" si="58"/>
        <v>389</v>
      </c>
      <c r="J74" s="185">
        <f t="shared" si="58"/>
        <v>265</v>
      </c>
      <c r="K74" s="185">
        <f t="shared" si="58"/>
        <v>2985</v>
      </c>
      <c r="L74" s="185">
        <f t="shared" si="58"/>
        <v>1111</v>
      </c>
      <c r="M74" s="147"/>
      <c r="N74" s="143">
        <f t="shared" si="51"/>
        <v>4660.22</v>
      </c>
      <c r="O74" s="143">
        <f t="shared" si="47"/>
        <v>1401.85</v>
      </c>
      <c r="P74" s="143">
        <f t="shared" si="48"/>
        <v>24357.600000000002</v>
      </c>
      <c r="Q74" s="143">
        <f t="shared" si="49"/>
        <v>11.11</v>
      </c>
      <c r="R74" s="188">
        <f t="shared" si="52"/>
        <v>30430.780000000002</v>
      </c>
      <c r="T74">
        <v>36745.93</v>
      </c>
      <c r="U74" s="190">
        <f t="shared" si="53"/>
        <v>0.82814015048741463</v>
      </c>
      <c r="W74" s="178">
        <v>42807</v>
      </c>
      <c r="X74" s="191">
        <v>0.567628562</v>
      </c>
      <c r="Y74" s="191">
        <v>0.72666786699999997</v>
      </c>
      <c r="Z74" s="191">
        <v>0.57780534400000005</v>
      </c>
      <c r="AA74" s="191">
        <v>0.58057129299999999</v>
      </c>
      <c r="AB74" s="191">
        <v>0.58316979300000005</v>
      </c>
      <c r="AC74" s="191">
        <v>0.76495663999999997</v>
      </c>
      <c r="AD74" s="191">
        <v>1.879031275</v>
      </c>
      <c r="AE74" s="191">
        <v>1.752229475</v>
      </c>
      <c r="AF74" s="191">
        <v>1.0659166259999999</v>
      </c>
      <c r="AG74" s="191">
        <v>0.98671077699999998</v>
      </c>
      <c r="AH74" s="191">
        <v>0.70332726899999998</v>
      </c>
      <c r="AI74" s="191">
        <v>0.70046053500000005</v>
      </c>
      <c r="AJ74" s="191">
        <v>0.62686364900000002</v>
      </c>
      <c r="AK74" s="191">
        <v>0.57983143500000001</v>
      </c>
      <c r="AL74" s="191">
        <v>0.465243358</v>
      </c>
      <c r="AM74" s="191">
        <v>0.56819967199999999</v>
      </c>
      <c r="AN74" s="191">
        <v>0.58025696699999996</v>
      </c>
      <c r="AO74" s="191">
        <v>0.78088915999999997</v>
      </c>
      <c r="AP74" s="191">
        <v>1.2111118089999999</v>
      </c>
      <c r="AQ74" s="191">
        <v>2.2197677219999998</v>
      </c>
      <c r="AR74" s="191">
        <v>1.00678873</v>
      </c>
      <c r="AS74" s="191">
        <v>0.66746076899999995</v>
      </c>
      <c r="AT74" s="191">
        <v>0.85300930799999997</v>
      </c>
      <c r="AU74" s="191">
        <v>1.0268336280000001</v>
      </c>
    </row>
    <row r="75" spans="1:47" x14ac:dyDescent="0.2">
      <c r="A75" s="178">
        <v>42738</v>
      </c>
      <c r="B75" s="180">
        <v>1</v>
      </c>
      <c r="C75" t="s">
        <v>349</v>
      </c>
      <c r="D75">
        <v>10.18</v>
      </c>
      <c r="E75">
        <v>5.99</v>
      </c>
      <c r="F75">
        <v>8.11</v>
      </c>
      <c r="G75">
        <v>0.01</v>
      </c>
      <c r="H75" s="184">
        <f t="shared" ref="H75:L75" si="59">H51</f>
        <v>1</v>
      </c>
      <c r="I75" s="185">
        <f t="shared" si="59"/>
        <v>362</v>
      </c>
      <c r="J75" s="185">
        <f t="shared" si="59"/>
        <v>243</v>
      </c>
      <c r="K75" s="185">
        <f t="shared" si="59"/>
        <v>2985</v>
      </c>
      <c r="L75" s="185">
        <f t="shared" si="59"/>
        <v>1111</v>
      </c>
      <c r="M75" s="147"/>
      <c r="N75" s="143">
        <f t="shared" si="51"/>
        <v>3685.16</v>
      </c>
      <c r="O75" s="143">
        <f t="shared" si="47"/>
        <v>1455.5700000000002</v>
      </c>
      <c r="P75" s="143">
        <f t="shared" si="48"/>
        <v>24208.35</v>
      </c>
      <c r="Q75" s="143">
        <f t="shared" si="49"/>
        <v>11.11</v>
      </c>
      <c r="R75" s="188">
        <f t="shared" si="52"/>
        <v>29360.19</v>
      </c>
      <c r="T75">
        <v>34549.01</v>
      </c>
      <c r="U75" s="190">
        <f t="shared" si="53"/>
        <v>0.84981277321694593</v>
      </c>
      <c r="W75" s="178">
        <v>42808</v>
      </c>
      <c r="X75" s="191">
        <v>0.41329886999999998</v>
      </c>
      <c r="Y75" s="191">
        <v>0.37845265</v>
      </c>
      <c r="Z75" s="191">
        <v>0.39356375100000002</v>
      </c>
      <c r="AA75" s="191">
        <v>0.41070969499999999</v>
      </c>
      <c r="AB75" s="191">
        <v>0.41781984300000002</v>
      </c>
      <c r="AC75" s="191">
        <v>0.58473822799999997</v>
      </c>
      <c r="AD75" s="191">
        <v>1.7580491119999999</v>
      </c>
      <c r="AE75" s="191">
        <v>1.256274465</v>
      </c>
      <c r="AF75" s="191">
        <v>0.77970732899999995</v>
      </c>
      <c r="AG75" s="191">
        <v>0.57184024499999997</v>
      </c>
      <c r="AH75" s="191">
        <v>0.39162232899999999</v>
      </c>
      <c r="AI75" s="191">
        <v>0.36308485800000001</v>
      </c>
      <c r="AJ75" s="191">
        <v>0.52007542900000003</v>
      </c>
      <c r="AK75" s="191">
        <v>0.53403867699999996</v>
      </c>
      <c r="AL75" s="191">
        <v>0.37131321900000003</v>
      </c>
      <c r="AM75" s="191">
        <v>0.39818192099999999</v>
      </c>
      <c r="AN75" s="191">
        <v>0.485385132</v>
      </c>
      <c r="AO75" s="191">
        <v>0.68609484099999996</v>
      </c>
      <c r="AP75" s="191">
        <v>1.096470458</v>
      </c>
      <c r="AQ75" s="191">
        <v>1.5722138560000001</v>
      </c>
      <c r="AR75" s="191">
        <v>0.49485811099999999</v>
      </c>
      <c r="AS75" s="191">
        <v>0.56629081100000001</v>
      </c>
      <c r="AT75" s="191">
        <v>0.70676549399999999</v>
      </c>
      <c r="AU75" s="191">
        <v>1.119612813</v>
      </c>
    </row>
    <row r="76" spans="1:47" x14ac:dyDescent="0.2">
      <c r="A76" s="178">
        <v>42739</v>
      </c>
      <c r="B76" s="179">
        <v>4.1666666666666664E-2</v>
      </c>
      <c r="C76" t="s">
        <v>349</v>
      </c>
      <c r="D76">
        <v>3.5</v>
      </c>
      <c r="E76">
        <v>4.6399999999999997</v>
      </c>
      <c r="F76">
        <v>5.47</v>
      </c>
      <c r="G76">
        <v>0.01</v>
      </c>
      <c r="H76" s="184">
        <f t="shared" ref="H76:L76" si="60">H52</f>
        <v>4.1666666666666664E-2</v>
      </c>
      <c r="I76" s="185">
        <f t="shared" si="60"/>
        <v>294</v>
      </c>
      <c r="J76" s="185">
        <f t="shared" si="60"/>
        <v>212</v>
      </c>
      <c r="K76" s="185">
        <f t="shared" si="60"/>
        <v>2985</v>
      </c>
      <c r="L76" s="185">
        <f t="shared" si="60"/>
        <v>1111</v>
      </c>
      <c r="M76" s="147"/>
      <c r="N76" s="143">
        <f t="shared" si="51"/>
        <v>1029</v>
      </c>
      <c r="O76" s="143">
        <f t="shared" si="47"/>
        <v>983.68</v>
      </c>
      <c r="P76" s="143">
        <f t="shared" si="48"/>
        <v>16327.949999999999</v>
      </c>
      <c r="Q76" s="143">
        <f t="shared" si="49"/>
        <v>11.11</v>
      </c>
      <c r="R76" s="188">
        <f t="shared" si="52"/>
        <v>18351.739999999998</v>
      </c>
      <c r="T76">
        <v>33266.870000000003</v>
      </c>
      <c r="U76" s="190">
        <f t="shared" si="53"/>
        <v>0.5516521392003515</v>
      </c>
      <c r="W76" s="178">
        <v>42809</v>
      </c>
      <c r="X76" s="191">
        <v>0.50399265000000004</v>
      </c>
      <c r="Y76" s="191">
        <v>0.49853551899999998</v>
      </c>
      <c r="Z76" s="191">
        <v>0.51523369200000002</v>
      </c>
      <c r="AA76" s="191">
        <v>0.53577861199999999</v>
      </c>
      <c r="AB76" s="191">
        <v>0.54764848700000002</v>
      </c>
      <c r="AC76" s="191">
        <v>0.88088842899999997</v>
      </c>
      <c r="AD76" s="191">
        <v>1.787888599</v>
      </c>
      <c r="AE76" s="191">
        <v>1.166460142</v>
      </c>
      <c r="AF76" s="191">
        <v>1.2555098870000001</v>
      </c>
      <c r="AG76" s="191">
        <v>1.2831810829999999</v>
      </c>
      <c r="AH76" s="191">
        <v>1.005671494</v>
      </c>
      <c r="AI76" s="191">
        <v>0.92042602799999995</v>
      </c>
      <c r="AJ76" s="191">
        <v>0.68799295299999996</v>
      </c>
      <c r="AK76" s="191">
        <v>0.68261249999999996</v>
      </c>
      <c r="AL76" s="191">
        <v>0.73455504699999996</v>
      </c>
      <c r="AM76" s="191">
        <v>0.60323025900000005</v>
      </c>
      <c r="AN76" s="191">
        <v>0.57402097600000002</v>
      </c>
      <c r="AO76" s="191">
        <v>0.61594602200000004</v>
      </c>
      <c r="AP76" s="191">
        <v>1.256166474</v>
      </c>
      <c r="AQ76" s="191">
        <v>0.829650797</v>
      </c>
      <c r="AR76" s="191">
        <v>0.92714706499999999</v>
      </c>
      <c r="AS76" s="191">
        <v>0.76534699900000003</v>
      </c>
      <c r="AT76" s="191">
        <v>1.3340532089999999</v>
      </c>
      <c r="AU76" s="191">
        <v>1.005876191</v>
      </c>
    </row>
    <row r="77" spans="1:47" x14ac:dyDescent="0.2">
      <c r="A77" s="178">
        <v>42739</v>
      </c>
      <c r="B77" s="179">
        <v>8.3333333333333329E-2</v>
      </c>
      <c r="C77" t="s">
        <v>349</v>
      </c>
      <c r="D77">
        <v>3.11</v>
      </c>
      <c r="E77">
        <v>2.7</v>
      </c>
      <c r="F77">
        <v>4.76</v>
      </c>
      <c r="G77">
        <v>0.01</v>
      </c>
      <c r="H77" s="184">
        <f t="shared" ref="H77:L77" si="61">H53</f>
        <v>8.3333333333333329E-2</v>
      </c>
      <c r="I77" s="185">
        <f t="shared" si="61"/>
        <v>236</v>
      </c>
      <c r="J77" s="185">
        <f t="shared" si="61"/>
        <v>179</v>
      </c>
      <c r="K77" s="185">
        <f t="shared" si="61"/>
        <v>2985</v>
      </c>
      <c r="L77" s="185">
        <f t="shared" si="61"/>
        <v>1111</v>
      </c>
      <c r="M77" s="147"/>
      <c r="N77" s="143">
        <f t="shared" si="51"/>
        <v>733.95999999999992</v>
      </c>
      <c r="O77" s="143">
        <f t="shared" si="47"/>
        <v>483.3</v>
      </c>
      <c r="P77" s="143">
        <f t="shared" si="48"/>
        <v>14208.599999999999</v>
      </c>
      <c r="Q77" s="143">
        <f t="shared" si="49"/>
        <v>11.11</v>
      </c>
      <c r="R77" s="188">
        <f t="shared" si="52"/>
        <v>15436.97</v>
      </c>
      <c r="T77">
        <v>32946.92</v>
      </c>
      <c r="U77" s="190">
        <f t="shared" si="53"/>
        <v>0.46854061016932691</v>
      </c>
      <c r="W77" s="178">
        <v>42810</v>
      </c>
      <c r="X77" s="191">
        <v>2.098936074</v>
      </c>
      <c r="Y77" s="191">
        <v>1.862630995</v>
      </c>
      <c r="Z77" s="191">
        <v>1.9277015369999999</v>
      </c>
      <c r="AA77" s="191">
        <v>1.9603410240000001</v>
      </c>
      <c r="AB77" s="191">
        <v>2.0158420540000002</v>
      </c>
      <c r="AC77" s="191">
        <v>1.294838098</v>
      </c>
      <c r="AD77" s="191">
        <v>1.2954705369999999</v>
      </c>
      <c r="AE77" s="191">
        <v>1.208150721</v>
      </c>
      <c r="AF77" s="191">
        <v>0.71477139999999995</v>
      </c>
      <c r="AG77" s="191">
        <v>0.68476748799999998</v>
      </c>
      <c r="AH77" s="191">
        <v>0.62835365499999996</v>
      </c>
      <c r="AI77" s="191">
        <v>0.64345663900000005</v>
      </c>
      <c r="AJ77" s="191">
        <v>0.70899635000000005</v>
      </c>
      <c r="AK77" s="191">
        <v>0.72987997100000002</v>
      </c>
      <c r="AL77" s="191">
        <v>0.69367384200000004</v>
      </c>
      <c r="AM77" s="191">
        <v>0.652058095</v>
      </c>
      <c r="AN77" s="191">
        <v>0.90864385800000003</v>
      </c>
      <c r="AO77" s="191">
        <v>0.748974425</v>
      </c>
      <c r="AP77" s="191">
        <v>0.86241240299999999</v>
      </c>
      <c r="AQ77" s="191">
        <v>0.922646682</v>
      </c>
      <c r="AR77" s="191">
        <v>0.91797062100000004</v>
      </c>
      <c r="AS77" s="191">
        <v>0.89564426600000002</v>
      </c>
      <c r="AT77" s="191">
        <v>1.7271609640000001</v>
      </c>
      <c r="AU77" s="191">
        <v>1.8673844850000001</v>
      </c>
    </row>
    <row r="78" spans="1:47" x14ac:dyDescent="0.2">
      <c r="A78" s="178">
        <v>42739</v>
      </c>
      <c r="B78" s="179">
        <v>0.125</v>
      </c>
      <c r="C78" t="s">
        <v>349</v>
      </c>
      <c r="D78">
        <v>3.24</v>
      </c>
      <c r="E78">
        <v>3.09</v>
      </c>
      <c r="F78">
        <v>3.91</v>
      </c>
      <c r="G78">
        <v>0.5</v>
      </c>
      <c r="H78" s="184">
        <f t="shared" ref="H78:L78" si="62">H54</f>
        <v>0.125</v>
      </c>
      <c r="I78" s="185">
        <f t="shared" si="62"/>
        <v>201</v>
      </c>
      <c r="J78" s="185">
        <f t="shared" si="62"/>
        <v>205</v>
      </c>
      <c r="K78" s="185">
        <f t="shared" si="62"/>
        <v>2985</v>
      </c>
      <c r="L78" s="185">
        <f t="shared" si="62"/>
        <v>1717</v>
      </c>
      <c r="M78" s="147"/>
      <c r="N78" s="143">
        <f t="shared" si="51"/>
        <v>651.24</v>
      </c>
      <c r="O78" s="143">
        <f t="shared" si="47"/>
        <v>633.44999999999993</v>
      </c>
      <c r="P78" s="143">
        <f t="shared" si="48"/>
        <v>11671.35</v>
      </c>
      <c r="Q78" s="143">
        <f t="shared" si="49"/>
        <v>858.5</v>
      </c>
      <c r="R78" s="188">
        <f t="shared" si="52"/>
        <v>13814.54</v>
      </c>
      <c r="T78">
        <v>33018.699999999997</v>
      </c>
      <c r="U78" s="190">
        <f t="shared" si="53"/>
        <v>0.4183853392168681</v>
      </c>
      <c r="W78" s="178">
        <v>42811</v>
      </c>
      <c r="X78" s="191">
        <v>1.484769311</v>
      </c>
      <c r="Y78" s="191">
        <v>1.8621079089999999</v>
      </c>
      <c r="Z78" s="191">
        <v>1.9381605159999999</v>
      </c>
      <c r="AA78" s="191">
        <v>1.624212634</v>
      </c>
      <c r="AB78" s="191">
        <v>1.5680816369999999</v>
      </c>
      <c r="AC78" s="191">
        <v>2.4723780099999999</v>
      </c>
      <c r="AD78" s="191">
        <v>2.1677883389999999</v>
      </c>
      <c r="AE78" s="191">
        <v>1.4334497610000001</v>
      </c>
      <c r="AF78" s="191">
        <v>1.0600214649999999</v>
      </c>
      <c r="AG78" s="191">
        <v>1.2343783290000001</v>
      </c>
      <c r="AH78" s="191">
        <v>0.97694966000000005</v>
      </c>
      <c r="AI78" s="191">
        <v>0.79837516100000006</v>
      </c>
      <c r="AJ78" s="191">
        <v>0.65198026899999995</v>
      </c>
      <c r="AK78" s="191">
        <v>0.89574975999999995</v>
      </c>
      <c r="AL78" s="191">
        <v>0.97053889800000004</v>
      </c>
      <c r="AM78" s="191">
        <v>1.3496100069999999</v>
      </c>
      <c r="AN78" s="191">
        <v>1.5097454530000001</v>
      </c>
      <c r="AO78" s="191">
        <v>1.4200761909999999</v>
      </c>
      <c r="AP78" s="191">
        <v>1.1541569759999999</v>
      </c>
      <c r="AQ78" s="191">
        <v>1.281857099</v>
      </c>
      <c r="AR78" s="191">
        <v>0.85884388</v>
      </c>
      <c r="AS78" s="191">
        <v>0.77704108500000002</v>
      </c>
      <c r="AT78" s="191">
        <v>1.1164493879999999</v>
      </c>
      <c r="AU78" s="191">
        <v>1.11964902</v>
      </c>
    </row>
    <row r="79" spans="1:47" x14ac:dyDescent="0.2">
      <c r="A79" s="178">
        <v>42739</v>
      </c>
      <c r="B79" s="179">
        <v>0.16666666666666666</v>
      </c>
      <c r="C79" t="s">
        <v>349</v>
      </c>
      <c r="D79">
        <v>2.85</v>
      </c>
      <c r="E79">
        <v>4.3600000000000003</v>
      </c>
      <c r="F79">
        <v>5.0999999999999996</v>
      </c>
      <c r="G79">
        <v>0.5</v>
      </c>
      <c r="H79" s="184">
        <f t="shared" ref="H79:L79" si="63">H55</f>
        <v>0.16666666666666666</v>
      </c>
      <c r="I79" s="185">
        <f t="shared" si="63"/>
        <v>185</v>
      </c>
      <c r="J79" s="185">
        <f t="shared" si="63"/>
        <v>205</v>
      </c>
      <c r="K79" s="185">
        <f t="shared" si="63"/>
        <v>2985</v>
      </c>
      <c r="L79" s="185">
        <f t="shared" si="63"/>
        <v>1717</v>
      </c>
      <c r="M79" s="147"/>
      <c r="N79" s="143">
        <f t="shared" si="51"/>
        <v>527.25</v>
      </c>
      <c r="O79" s="143">
        <f t="shared" si="47"/>
        <v>893.80000000000007</v>
      </c>
      <c r="P79" s="143">
        <f t="shared" si="48"/>
        <v>15223.499999999998</v>
      </c>
      <c r="Q79" s="143">
        <f t="shared" si="49"/>
        <v>858.5</v>
      </c>
      <c r="R79" s="188">
        <f t="shared" si="52"/>
        <v>17503.05</v>
      </c>
      <c r="T79">
        <v>33664.339999999997</v>
      </c>
      <c r="U79" s="190">
        <f t="shared" si="53"/>
        <v>0.51992850595021323</v>
      </c>
      <c r="W79" s="178">
        <v>42812</v>
      </c>
      <c r="X79" s="191">
        <v>0.38010291800000001</v>
      </c>
      <c r="Y79" s="191">
        <v>0.35489662399999999</v>
      </c>
      <c r="Z79" s="191">
        <v>0.387046585</v>
      </c>
      <c r="AA79" s="191">
        <v>0.399075177</v>
      </c>
      <c r="AB79" s="191">
        <v>0.43349329399999997</v>
      </c>
      <c r="AC79" s="191">
        <v>0.53743568200000003</v>
      </c>
      <c r="AD79" s="191">
        <v>1.348936696</v>
      </c>
      <c r="AE79" s="191">
        <v>0.75872303799999996</v>
      </c>
      <c r="AF79" s="191">
        <v>0.80196503399999997</v>
      </c>
      <c r="AG79" s="191">
        <v>1.0762133840000001</v>
      </c>
      <c r="AH79" s="191">
        <v>1.0892059519999999</v>
      </c>
      <c r="AI79" s="191">
        <v>0.90797912700000005</v>
      </c>
      <c r="AJ79" s="191">
        <v>0.89975572599999998</v>
      </c>
      <c r="AK79" s="191">
        <v>1.640832192</v>
      </c>
      <c r="AL79" s="191">
        <v>1.4412174250000001</v>
      </c>
      <c r="AM79" s="191">
        <v>1.7119600880000001</v>
      </c>
      <c r="AN79" s="191">
        <v>1.5557840890000001</v>
      </c>
      <c r="AO79" s="191">
        <v>1.1232383029999999</v>
      </c>
      <c r="AP79" s="191">
        <v>0.80448086500000004</v>
      </c>
      <c r="AQ79" s="191">
        <v>0.86180043799999995</v>
      </c>
      <c r="AR79" s="191">
        <v>0.57057528199999996</v>
      </c>
      <c r="AS79" s="191">
        <v>0.39528127299999999</v>
      </c>
      <c r="AT79" s="191">
        <v>0.88919524000000005</v>
      </c>
      <c r="AU79" s="191">
        <v>0.84441733600000002</v>
      </c>
    </row>
    <row r="80" spans="1:47" x14ac:dyDescent="0.2">
      <c r="A80" s="178">
        <v>42739</v>
      </c>
      <c r="B80" s="179">
        <v>0.20833333333333334</v>
      </c>
      <c r="C80" t="s">
        <v>349</v>
      </c>
      <c r="D80">
        <v>3.44</v>
      </c>
      <c r="E80">
        <v>5</v>
      </c>
      <c r="F80">
        <v>4.16</v>
      </c>
      <c r="G80">
        <v>0.5</v>
      </c>
      <c r="H80" s="184">
        <f t="shared" ref="H80:L80" si="64">H56</f>
        <v>0.20833333333333334</v>
      </c>
      <c r="I80" s="185">
        <f t="shared" si="64"/>
        <v>207</v>
      </c>
      <c r="J80" s="185">
        <f t="shared" si="64"/>
        <v>283</v>
      </c>
      <c r="K80" s="185">
        <f t="shared" si="64"/>
        <v>2985</v>
      </c>
      <c r="L80" s="185">
        <f t="shared" si="64"/>
        <v>1717</v>
      </c>
      <c r="M80" s="147"/>
      <c r="N80" s="143">
        <f t="shared" si="51"/>
        <v>712.08</v>
      </c>
      <c r="O80" s="143">
        <f t="shared" si="47"/>
        <v>1415</v>
      </c>
      <c r="P80" s="143">
        <f t="shared" si="48"/>
        <v>12417.6</v>
      </c>
      <c r="Q80" s="143">
        <f t="shared" si="49"/>
        <v>858.5</v>
      </c>
      <c r="R80" s="188">
        <f t="shared" si="52"/>
        <v>15403.18</v>
      </c>
      <c r="T80">
        <v>35119.03</v>
      </c>
      <c r="U80" s="190">
        <f t="shared" si="53"/>
        <v>0.43859924377182402</v>
      </c>
      <c r="W80" s="178">
        <v>42813</v>
      </c>
      <c r="X80" s="191">
        <v>0.38845208199999998</v>
      </c>
      <c r="Y80" s="191">
        <v>0.39175746700000003</v>
      </c>
      <c r="Z80" s="191">
        <v>0.418136864</v>
      </c>
      <c r="AA80" s="191">
        <v>0.42867138100000002</v>
      </c>
      <c r="AB80" s="191">
        <v>0.46159053100000003</v>
      </c>
      <c r="AC80" s="191">
        <v>0.61812890499999995</v>
      </c>
      <c r="AD80" s="191">
        <v>1.392439389</v>
      </c>
      <c r="AE80" s="191">
        <v>1.0182626809999999</v>
      </c>
      <c r="AF80" s="191">
        <v>0.92189290599999996</v>
      </c>
      <c r="AG80" s="191">
        <v>0.91045474500000001</v>
      </c>
      <c r="AH80" s="191">
        <v>0.61988820300000003</v>
      </c>
      <c r="AI80" s="191">
        <v>0.47776880900000002</v>
      </c>
      <c r="AJ80" s="191">
        <v>0.47654157400000002</v>
      </c>
      <c r="AK80" s="191">
        <v>0.53435817100000005</v>
      </c>
      <c r="AL80" s="191">
        <v>0.70159897599999999</v>
      </c>
      <c r="AM80" s="191">
        <v>1.3209895469999999</v>
      </c>
      <c r="AN80" s="191">
        <v>1.422566438</v>
      </c>
      <c r="AO80" s="191">
        <v>0.87780388200000004</v>
      </c>
      <c r="AP80" s="191">
        <v>0.49243208100000002</v>
      </c>
      <c r="AQ80" s="191">
        <v>0.41872347100000001</v>
      </c>
      <c r="AR80" s="191">
        <v>0.34497170500000002</v>
      </c>
      <c r="AS80" s="191">
        <v>0.37366849800000002</v>
      </c>
      <c r="AT80" s="191">
        <v>0.78481160500000002</v>
      </c>
      <c r="AU80" s="191">
        <v>0.49495530300000001</v>
      </c>
    </row>
    <row r="81" spans="1:47" x14ac:dyDescent="0.2">
      <c r="A81" s="178">
        <v>42739</v>
      </c>
      <c r="B81" s="179">
        <v>0.25</v>
      </c>
      <c r="C81" t="s">
        <v>349</v>
      </c>
      <c r="D81">
        <v>3.98</v>
      </c>
      <c r="E81">
        <v>6.39</v>
      </c>
      <c r="F81">
        <v>6.59</v>
      </c>
      <c r="G81">
        <v>0.5</v>
      </c>
      <c r="H81" s="184">
        <f t="shared" ref="H81:L81" si="65">H57</f>
        <v>0.25</v>
      </c>
      <c r="I81" s="185">
        <f t="shared" si="65"/>
        <v>327</v>
      </c>
      <c r="J81" s="185">
        <f t="shared" si="65"/>
        <v>438</v>
      </c>
      <c r="K81" s="185">
        <f t="shared" si="65"/>
        <v>2985</v>
      </c>
      <c r="L81" s="185">
        <f t="shared" si="65"/>
        <v>1717</v>
      </c>
      <c r="M81" s="147"/>
      <c r="N81" s="143">
        <f t="shared" si="51"/>
        <v>1301.46</v>
      </c>
      <c r="O81" s="143">
        <f t="shared" si="47"/>
        <v>2798.8199999999997</v>
      </c>
      <c r="P81" s="143">
        <f t="shared" si="48"/>
        <v>19671.149999999998</v>
      </c>
      <c r="Q81" s="143">
        <f t="shared" si="49"/>
        <v>858.5</v>
      </c>
      <c r="R81" s="188">
        <f t="shared" si="52"/>
        <v>24629.929999999997</v>
      </c>
      <c r="T81">
        <v>37996.61</v>
      </c>
      <c r="U81" s="190">
        <f t="shared" si="53"/>
        <v>0.64821388013299075</v>
      </c>
      <c r="W81" s="178">
        <v>42814</v>
      </c>
      <c r="X81" s="191">
        <v>0.50475741200000002</v>
      </c>
      <c r="Y81" s="191">
        <v>0.50972315300000004</v>
      </c>
      <c r="Z81" s="191">
        <v>0.50305120299999995</v>
      </c>
      <c r="AA81" s="191">
        <v>0.51574549700000005</v>
      </c>
      <c r="AB81" s="191">
        <v>0.60757069900000005</v>
      </c>
      <c r="AC81" s="191">
        <v>0.85209929399999995</v>
      </c>
      <c r="AD81" s="191">
        <v>1.4676743109999999</v>
      </c>
      <c r="AE81" s="191">
        <v>1.190233426</v>
      </c>
      <c r="AF81" s="191">
        <v>0.65069701899999999</v>
      </c>
      <c r="AG81" s="191">
        <v>0.79460960700000005</v>
      </c>
      <c r="AH81" s="191">
        <v>0.68458225699999997</v>
      </c>
      <c r="AI81" s="191">
        <v>0.63863461799999999</v>
      </c>
      <c r="AJ81" s="191">
        <v>0.82281419200000006</v>
      </c>
      <c r="AK81" s="191">
        <v>0.91944694699999996</v>
      </c>
      <c r="AL81" s="191">
        <v>1.1301530369999999</v>
      </c>
      <c r="AM81" s="191">
        <v>2.6856617960000002</v>
      </c>
      <c r="AN81" s="191">
        <v>2.7027727289999999</v>
      </c>
      <c r="AO81" s="191">
        <v>1.808868651</v>
      </c>
      <c r="AP81" s="191">
        <v>0.87944652099999998</v>
      </c>
      <c r="AQ81" s="191">
        <v>0.81190930400000005</v>
      </c>
      <c r="AR81" s="191">
        <v>0.63599674699999997</v>
      </c>
      <c r="AS81" s="191">
        <v>0.79147071899999999</v>
      </c>
      <c r="AT81" s="191">
        <v>0.727885742</v>
      </c>
      <c r="AU81" s="191">
        <v>0.70247264499999995</v>
      </c>
    </row>
    <row r="82" spans="1:47" x14ac:dyDescent="0.2">
      <c r="A82" s="178">
        <v>42739</v>
      </c>
      <c r="B82" s="179">
        <v>0.29166666666666669</v>
      </c>
      <c r="C82" t="s">
        <v>349</v>
      </c>
      <c r="D82">
        <v>7.01</v>
      </c>
      <c r="E82">
        <v>24.38</v>
      </c>
      <c r="F82">
        <v>24.38</v>
      </c>
      <c r="G82">
        <v>2</v>
      </c>
      <c r="H82" s="184">
        <f t="shared" ref="H82:L82" si="66">H58</f>
        <v>0.29166666666666669</v>
      </c>
      <c r="I82" s="185">
        <f t="shared" si="66"/>
        <v>249</v>
      </c>
      <c r="J82" s="185">
        <f t="shared" si="66"/>
        <v>556</v>
      </c>
      <c r="K82" s="185">
        <f t="shared" si="66"/>
        <v>2872</v>
      </c>
      <c r="L82" s="185">
        <f t="shared" si="66"/>
        <v>2219</v>
      </c>
      <c r="M82" s="147"/>
      <c r="N82" s="143">
        <f t="shared" si="51"/>
        <v>1745.49</v>
      </c>
      <c r="O82" s="143">
        <f t="shared" si="47"/>
        <v>13555.279999999999</v>
      </c>
      <c r="P82" s="143">
        <f t="shared" si="48"/>
        <v>70019.360000000001</v>
      </c>
      <c r="Q82" s="143">
        <f t="shared" si="49"/>
        <v>4438</v>
      </c>
      <c r="R82" s="188">
        <f t="shared" si="52"/>
        <v>89758.13</v>
      </c>
      <c r="T82">
        <v>42548.160000000003</v>
      </c>
      <c r="U82" s="190">
        <f t="shared" si="53"/>
        <v>2.1095654900235403</v>
      </c>
      <c r="W82" s="178">
        <v>42815</v>
      </c>
      <c r="X82" s="191">
        <v>0.42731835000000001</v>
      </c>
      <c r="Y82" s="191">
        <v>0.42056466999999997</v>
      </c>
      <c r="Z82" s="191">
        <v>0.445404193</v>
      </c>
      <c r="AA82" s="191">
        <v>0.46938639500000001</v>
      </c>
      <c r="AB82" s="191">
        <v>0.49170755100000002</v>
      </c>
      <c r="AC82" s="191">
        <v>0.90819873100000004</v>
      </c>
      <c r="AD82" s="191">
        <v>1.54962124</v>
      </c>
      <c r="AE82" s="191">
        <v>1.1387202080000001</v>
      </c>
      <c r="AF82" s="191">
        <v>1.404864041</v>
      </c>
      <c r="AG82" s="191">
        <v>1.754533935</v>
      </c>
      <c r="AH82" s="191">
        <v>1.710000991</v>
      </c>
      <c r="AI82" s="191">
        <v>1.0306558669999999</v>
      </c>
      <c r="AJ82" s="191">
        <v>1.392575889</v>
      </c>
      <c r="AK82" s="191">
        <v>2.3104338480000002</v>
      </c>
      <c r="AL82" s="191">
        <v>2.4533553829999999</v>
      </c>
      <c r="AM82" s="191">
        <v>3.858922014</v>
      </c>
      <c r="AN82" s="191">
        <v>4.8201497949999998</v>
      </c>
      <c r="AO82" s="191">
        <v>2.1129948939999998</v>
      </c>
      <c r="AP82" s="191">
        <v>1.059126732</v>
      </c>
      <c r="AQ82" s="191">
        <v>0.82696700700000003</v>
      </c>
      <c r="AR82" s="191">
        <v>0.56607196299999996</v>
      </c>
      <c r="AS82" s="191">
        <v>0.618884302</v>
      </c>
      <c r="AT82" s="191">
        <v>0.677305991</v>
      </c>
      <c r="AU82" s="191">
        <v>0.70329441100000001</v>
      </c>
    </row>
    <row r="83" spans="1:47" x14ac:dyDescent="0.2">
      <c r="A83" s="178">
        <v>42739</v>
      </c>
      <c r="B83" s="179">
        <v>0.33333333333333331</v>
      </c>
      <c r="C83" t="s">
        <v>349</v>
      </c>
      <c r="D83">
        <v>3.5</v>
      </c>
      <c r="E83">
        <v>11.97</v>
      </c>
      <c r="F83">
        <v>14.65</v>
      </c>
      <c r="G83">
        <v>2</v>
      </c>
      <c r="H83" s="184">
        <f t="shared" ref="H83:L83" si="67">H59</f>
        <v>0.33333333333333331</v>
      </c>
      <c r="I83" s="185">
        <f t="shared" si="67"/>
        <v>256</v>
      </c>
      <c r="J83" s="185">
        <f t="shared" si="67"/>
        <v>306</v>
      </c>
      <c r="K83" s="185">
        <f t="shared" si="67"/>
        <v>2872</v>
      </c>
      <c r="L83" s="185">
        <f t="shared" si="67"/>
        <v>2219</v>
      </c>
      <c r="M83" s="147"/>
      <c r="N83" s="143">
        <f t="shared" si="51"/>
        <v>896</v>
      </c>
      <c r="O83" s="143">
        <f t="shared" si="47"/>
        <v>3662.82</v>
      </c>
      <c r="P83" s="143">
        <f t="shared" si="48"/>
        <v>42074.8</v>
      </c>
      <c r="Q83" s="143">
        <f t="shared" si="49"/>
        <v>4438</v>
      </c>
      <c r="R83" s="188">
        <f t="shared" si="52"/>
        <v>51071.62</v>
      </c>
      <c r="T83">
        <v>44350.53</v>
      </c>
      <c r="U83" s="190">
        <f t="shared" si="53"/>
        <v>1.1515447504235012</v>
      </c>
      <c r="W83" s="178">
        <v>42816</v>
      </c>
      <c r="X83" s="191">
        <v>0.37206013599999999</v>
      </c>
      <c r="Y83" s="191">
        <v>0.35352364200000003</v>
      </c>
      <c r="Z83" s="191">
        <v>0.36062622500000002</v>
      </c>
      <c r="AA83" s="191">
        <v>0.35327713900000002</v>
      </c>
      <c r="AB83" s="191">
        <v>0.458826874</v>
      </c>
      <c r="AC83" s="191">
        <v>0.58472098400000005</v>
      </c>
      <c r="AD83" s="191">
        <v>1.084039293</v>
      </c>
      <c r="AE83" s="191">
        <v>0.90930039299999998</v>
      </c>
      <c r="AF83" s="191">
        <v>1.3008403230000001</v>
      </c>
      <c r="AG83" s="191">
        <v>1.8378757160000001</v>
      </c>
      <c r="AH83" s="191">
        <v>1.6151255579999999</v>
      </c>
      <c r="AI83" s="191">
        <v>1.366177993</v>
      </c>
      <c r="AJ83" s="191">
        <v>2.1023797160000002</v>
      </c>
      <c r="AK83" s="191">
        <v>2.318481748</v>
      </c>
      <c r="AL83" s="191">
        <v>1.7415491970000001</v>
      </c>
      <c r="AM83" s="191">
        <v>2.6581752010000002</v>
      </c>
      <c r="AN83" s="191">
        <v>2.241627984</v>
      </c>
      <c r="AO83" s="191">
        <v>0.87744736599999995</v>
      </c>
      <c r="AP83" s="191">
        <v>0.79899448399999995</v>
      </c>
      <c r="AQ83" s="191">
        <v>1.008365322</v>
      </c>
      <c r="AR83" s="191">
        <v>0.74514494399999998</v>
      </c>
      <c r="AS83" s="191">
        <v>0.619011003</v>
      </c>
      <c r="AT83" s="191">
        <v>0.61448372699999998</v>
      </c>
      <c r="AU83" s="191">
        <v>0.81538071000000001</v>
      </c>
    </row>
    <row r="84" spans="1:47" x14ac:dyDescent="0.2">
      <c r="A84" s="178">
        <v>42739</v>
      </c>
      <c r="B84" s="179">
        <v>0.375</v>
      </c>
      <c r="C84" t="s">
        <v>349</v>
      </c>
      <c r="D84">
        <v>3.01</v>
      </c>
      <c r="E84">
        <v>6.8</v>
      </c>
      <c r="F84">
        <v>7.55</v>
      </c>
      <c r="G84">
        <v>2</v>
      </c>
      <c r="H84" s="184">
        <f t="shared" ref="H84:L84" si="68">H60</f>
        <v>0.375</v>
      </c>
      <c r="I84" s="185">
        <f t="shared" si="68"/>
        <v>156</v>
      </c>
      <c r="J84" s="185">
        <f t="shared" si="68"/>
        <v>343</v>
      </c>
      <c r="K84" s="185">
        <f t="shared" si="68"/>
        <v>2872</v>
      </c>
      <c r="L84" s="185">
        <f t="shared" si="68"/>
        <v>2219</v>
      </c>
      <c r="M84" s="147"/>
      <c r="N84" s="143">
        <f t="shared" si="51"/>
        <v>469.55999999999995</v>
      </c>
      <c r="O84" s="143">
        <f t="shared" si="47"/>
        <v>2332.4</v>
      </c>
      <c r="P84" s="143">
        <f t="shared" si="48"/>
        <v>21683.599999999999</v>
      </c>
      <c r="Q84" s="143">
        <f t="shared" si="49"/>
        <v>4438</v>
      </c>
      <c r="R84" s="188">
        <f t="shared" si="52"/>
        <v>28923.559999999998</v>
      </c>
      <c r="T84">
        <v>44065.89</v>
      </c>
      <c r="U84" s="190">
        <f t="shared" si="53"/>
        <v>0.65637072120862638</v>
      </c>
      <c r="W84" s="178">
        <v>42817</v>
      </c>
      <c r="X84" s="191">
        <v>1.3831882740000001</v>
      </c>
      <c r="Y84" s="191">
        <v>1.405307117</v>
      </c>
      <c r="Z84" s="191">
        <v>1.4806915599999999</v>
      </c>
      <c r="AA84" s="191">
        <v>1.518568519</v>
      </c>
      <c r="AB84" s="191">
        <v>1.5950786729999999</v>
      </c>
      <c r="AC84" s="191">
        <v>2.1344446000000001</v>
      </c>
      <c r="AD84" s="191">
        <v>3.3283621060000002</v>
      </c>
      <c r="AE84" s="191">
        <v>2.424438646</v>
      </c>
      <c r="AF84" s="191">
        <v>2.3273783680000002</v>
      </c>
      <c r="AG84" s="191">
        <v>1.3863571180000001</v>
      </c>
      <c r="AH84" s="191">
        <v>2.2205764270000001</v>
      </c>
      <c r="AI84" s="191">
        <v>2.1347447480000001</v>
      </c>
      <c r="AJ84" s="191">
        <v>2.0450848270000002</v>
      </c>
      <c r="AK84" s="191">
        <v>0.96392301599999997</v>
      </c>
      <c r="AL84" s="191">
        <v>1.0037372170000001</v>
      </c>
      <c r="AM84" s="191">
        <v>1.796719816</v>
      </c>
      <c r="AN84" s="191">
        <v>1.7571810269999999</v>
      </c>
      <c r="AO84" s="191">
        <v>1.2074926880000001</v>
      </c>
      <c r="AP84" s="191">
        <v>0.85530509200000004</v>
      </c>
      <c r="AQ84" s="191">
        <v>0.92964756999999998</v>
      </c>
      <c r="AR84" s="191">
        <v>0.70903805499999994</v>
      </c>
      <c r="AS84" s="191">
        <v>0.71733280200000005</v>
      </c>
      <c r="AT84" s="191">
        <v>2.0346755619999999</v>
      </c>
      <c r="AU84" s="191">
        <v>2.0573907189999998</v>
      </c>
    </row>
    <row r="85" spans="1:47" x14ac:dyDescent="0.2">
      <c r="A85" s="178">
        <v>42739</v>
      </c>
      <c r="B85" s="179">
        <v>0.41666666666666669</v>
      </c>
      <c r="C85" t="s">
        <v>349</v>
      </c>
      <c r="D85">
        <v>3</v>
      </c>
      <c r="E85">
        <v>5</v>
      </c>
      <c r="F85">
        <v>5.75</v>
      </c>
      <c r="G85">
        <v>2</v>
      </c>
      <c r="H85" s="184">
        <f t="shared" ref="H85:L85" si="69">H61</f>
        <v>0.41666666666666669</v>
      </c>
      <c r="I85" s="185">
        <f t="shared" si="69"/>
        <v>196</v>
      </c>
      <c r="J85" s="185">
        <f t="shared" si="69"/>
        <v>315</v>
      </c>
      <c r="K85" s="185">
        <f t="shared" si="69"/>
        <v>2872</v>
      </c>
      <c r="L85" s="185">
        <f t="shared" si="69"/>
        <v>2219</v>
      </c>
      <c r="M85" s="147"/>
      <c r="N85" s="143">
        <f t="shared" si="51"/>
        <v>588</v>
      </c>
      <c r="O85" s="143">
        <f t="shared" si="47"/>
        <v>1575</v>
      </c>
      <c r="P85" s="143">
        <f t="shared" si="48"/>
        <v>16514</v>
      </c>
      <c r="Q85" s="143">
        <f t="shared" si="49"/>
        <v>4438</v>
      </c>
      <c r="R85" s="188">
        <f t="shared" si="52"/>
        <v>23115</v>
      </c>
      <c r="T85">
        <v>44117.37</v>
      </c>
      <c r="U85" s="190">
        <f t="shared" si="53"/>
        <v>0.52394329036386345</v>
      </c>
      <c r="W85" s="178">
        <v>42818</v>
      </c>
      <c r="X85" s="191">
        <v>1.073288705</v>
      </c>
      <c r="Y85" s="191">
        <v>1.4437979949999999</v>
      </c>
      <c r="Z85" s="191">
        <v>1.4911244720000001</v>
      </c>
      <c r="AA85" s="191">
        <v>0.97789154199999995</v>
      </c>
      <c r="AB85" s="191">
        <v>1.1231263739999999</v>
      </c>
      <c r="AC85" s="191">
        <v>2.0445281180000001</v>
      </c>
      <c r="AD85" s="191">
        <v>2.3454718350000001</v>
      </c>
      <c r="AE85" s="191">
        <v>2.0181952590000001</v>
      </c>
      <c r="AF85" s="191">
        <v>1.466500964</v>
      </c>
      <c r="AG85" s="191">
        <v>1.432335951</v>
      </c>
      <c r="AH85" s="191">
        <v>1.646351109</v>
      </c>
      <c r="AI85" s="191">
        <v>1.410426688</v>
      </c>
      <c r="AJ85" s="191">
        <v>1.219474859</v>
      </c>
      <c r="AK85" s="191">
        <v>2.2448757979999998</v>
      </c>
      <c r="AL85" s="191">
        <v>1.481499903</v>
      </c>
      <c r="AM85" s="191">
        <v>1.761942509</v>
      </c>
      <c r="AN85" s="191">
        <v>1.8472947820000001</v>
      </c>
      <c r="AO85" s="191">
        <v>1.110049981</v>
      </c>
      <c r="AP85" s="191">
        <v>0.96142070099999999</v>
      </c>
      <c r="AQ85" s="191">
        <v>1.0068570050000001</v>
      </c>
      <c r="AR85" s="191">
        <v>0.93344970500000002</v>
      </c>
      <c r="AS85" s="191">
        <v>0.77739161700000003</v>
      </c>
      <c r="AT85" s="191">
        <v>0.93532269099999998</v>
      </c>
      <c r="AU85" s="191">
        <v>1.1853808509999999</v>
      </c>
    </row>
    <row r="86" spans="1:47" x14ac:dyDescent="0.2">
      <c r="A86" s="178">
        <v>42739</v>
      </c>
      <c r="B86" s="179">
        <v>0.45833333333333331</v>
      </c>
      <c r="C86" t="s">
        <v>349</v>
      </c>
      <c r="D86">
        <v>3.5</v>
      </c>
      <c r="E86">
        <v>3.16</v>
      </c>
      <c r="F86">
        <v>4.75</v>
      </c>
      <c r="G86">
        <v>1.1399999999999999</v>
      </c>
      <c r="H86" s="184">
        <f t="shared" ref="H86:L86" si="70">H62</f>
        <v>0.45833333333333331</v>
      </c>
      <c r="I86" s="185">
        <f t="shared" si="70"/>
        <v>226</v>
      </c>
      <c r="J86" s="185">
        <f t="shared" si="70"/>
        <v>326</v>
      </c>
      <c r="K86" s="185">
        <f t="shared" si="70"/>
        <v>2842</v>
      </c>
      <c r="L86" s="185">
        <f t="shared" si="70"/>
        <v>1635</v>
      </c>
      <c r="M86" s="147"/>
      <c r="N86" s="143">
        <f t="shared" si="51"/>
        <v>791</v>
      </c>
      <c r="O86" s="143">
        <f t="shared" si="47"/>
        <v>1030.1600000000001</v>
      </c>
      <c r="P86" s="143">
        <f t="shared" si="48"/>
        <v>13499.5</v>
      </c>
      <c r="Q86" s="143">
        <f t="shared" si="49"/>
        <v>1863.8999999999999</v>
      </c>
      <c r="R86" s="188">
        <f t="shared" si="52"/>
        <v>17184.560000000001</v>
      </c>
      <c r="T86">
        <v>43758.75</v>
      </c>
      <c r="U86" s="190">
        <f t="shared" si="53"/>
        <v>0.39271140057702747</v>
      </c>
      <c r="W86" s="178">
        <v>42819</v>
      </c>
      <c r="X86" s="191">
        <v>0.40295699200000001</v>
      </c>
      <c r="Y86" s="191">
        <v>0.367265699</v>
      </c>
      <c r="Z86" s="191">
        <v>0.39586187900000003</v>
      </c>
      <c r="AA86" s="191">
        <v>0.42770915799999998</v>
      </c>
      <c r="AB86" s="191">
        <v>0.43989685000000001</v>
      </c>
      <c r="AC86" s="191">
        <v>0.59244680000000005</v>
      </c>
      <c r="AD86" s="191">
        <v>1.1872534509999999</v>
      </c>
      <c r="AE86" s="191">
        <v>1.11963123</v>
      </c>
      <c r="AF86" s="191">
        <v>0.89230107199999997</v>
      </c>
      <c r="AG86" s="191">
        <v>1.2135734469999999</v>
      </c>
      <c r="AH86" s="191">
        <v>1.431323422</v>
      </c>
      <c r="AI86" s="191">
        <v>1.3053142069999999</v>
      </c>
      <c r="AJ86" s="191">
        <v>1.2063888199999999</v>
      </c>
      <c r="AK86" s="191">
        <v>2.098584776</v>
      </c>
      <c r="AL86" s="191">
        <v>2.49373325</v>
      </c>
      <c r="AM86" s="191">
        <v>3.347377872</v>
      </c>
      <c r="AN86" s="191">
        <v>3.8815733790000002</v>
      </c>
      <c r="AO86" s="191">
        <v>3.0198054349999999</v>
      </c>
      <c r="AP86" s="191">
        <v>1.17416722</v>
      </c>
      <c r="AQ86" s="191">
        <v>1.0822186359999999</v>
      </c>
      <c r="AR86" s="191">
        <v>0.86134444499999996</v>
      </c>
      <c r="AS86" s="191">
        <v>0.60652747200000001</v>
      </c>
      <c r="AT86" s="191">
        <v>0.65406487300000005</v>
      </c>
      <c r="AU86" s="191">
        <v>0.71493184399999998</v>
      </c>
    </row>
    <row r="87" spans="1:47" x14ac:dyDescent="0.2">
      <c r="A87" s="178">
        <v>42739</v>
      </c>
      <c r="B87" s="179">
        <v>0.5</v>
      </c>
      <c r="C87" t="s">
        <v>349</v>
      </c>
      <c r="D87">
        <v>3.5</v>
      </c>
      <c r="E87">
        <v>2.61</v>
      </c>
      <c r="F87">
        <v>4.75</v>
      </c>
      <c r="G87">
        <v>1.22</v>
      </c>
      <c r="H87" s="184">
        <f t="shared" ref="H87:L87" si="71">H63</f>
        <v>0.5</v>
      </c>
      <c r="I87" s="185">
        <f t="shared" si="71"/>
        <v>222</v>
      </c>
      <c r="J87" s="185">
        <f t="shared" si="71"/>
        <v>319</v>
      </c>
      <c r="K87" s="185">
        <f t="shared" si="71"/>
        <v>2842</v>
      </c>
      <c r="L87" s="185">
        <f t="shared" si="71"/>
        <v>1635</v>
      </c>
      <c r="M87" s="147"/>
      <c r="N87" s="143">
        <f t="shared" si="51"/>
        <v>777</v>
      </c>
      <c r="O87" s="143">
        <f t="shared" si="47"/>
        <v>832.58999999999992</v>
      </c>
      <c r="P87" s="143">
        <f t="shared" si="48"/>
        <v>13499.5</v>
      </c>
      <c r="Q87" s="143">
        <f t="shared" si="49"/>
        <v>1994.7</v>
      </c>
      <c r="R87" s="188">
        <f t="shared" si="52"/>
        <v>17103.79</v>
      </c>
      <c r="T87">
        <v>43161.08</v>
      </c>
      <c r="U87" s="190">
        <f t="shared" si="53"/>
        <v>0.39627808201277631</v>
      </c>
      <c r="W87" s="178">
        <v>42820</v>
      </c>
      <c r="X87" s="191">
        <v>1.1477793169999999</v>
      </c>
      <c r="Y87" s="191">
        <v>1.1456253700000001</v>
      </c>
      <c r="Z87" s="191">
        <v>1.176055944</v>
      </c>
      <c r="AA87" s="191">
        <v>1.217482052</v>
      </c>
      <c r="AB87" s="191">
        <v>1.2592462099999999</v>
      </c>
      <c r="AC87" s="191">
        <v>1.159629475</v>
      </c>
      <c r="AD87" s="191">
        <v>2.9154969959999999</v>
      </c>
      <c r="AE87" s="191">
        <v>1.6948649549999999</v>
      </c>
      <c r="AF87" s="191">
        <v>1.385677633</v>
      </c>
      <c r="AG87" s="191">
        <v>1.362537222</v>
      </c>
      <c r="AH87" s="191">
        <v>1.2908119280000001</v>
      </c>
      <c r="AI87" s="191">
        <v>1.100804522</v>
      </c>
      <c r="AJ87" s="191">
        <v>0.82302363999999995</v>
      </c>
      <c r="AK87" s="191">
        <v>0.89076635100000001</v>
      </c>
      <c r="AL87" s="191">
        <v>0.82397304299999996</v>
      </c>
      <c r="AM87" s="191">
        <v>1.388257039</v>
      </c>
      <c r="AN87" s="191">
        <v>2.064248117</v>
      </c>
      <c r="AO87" s="191">
        <v>1.6227301970000001</v>
      </c>
      <c r="AP87" s="191">
        <v>0.979234508</v>
      </c>
      <c r="AQ87" s="191">
        <v>1.082982925</v>
      </c>
      <c r="AR87" s="191">
        <v>1.0203276489999999</v>
      </c>
      <c r="AS87" s="191">
        <v>0.61249735299999997</v>
      </c>
      <c r="AT87" s="191">
        <v>0.83848409800000001</v>
      </c>
      <c r="AU87" s="191">
        <v>0.83265563399999998</v>
      </c>
    </row>
    <row r="88" spans="1:47" x14ac:dyDescent="0.2">
      <c r="A88" s="178">
        <v>42739</v>
      </c>
      <c r="B88" s="179">
        <v>0.54166666666666663</v>
      </c>
      <c r="C88" t="s">
        <v>349</v>
      </c>
      <c r="D88">
        <v>3.11</v>
      </c>
      <c r="E88">
        <v>2.2799999999999998</v>
      </c>
      <c r="F88">
        <v>4.75</v>
      </c>
      <c r="G88">
        <v>2</v>
      </c>
      <c r="H88" s="184">
        <f t="shared" ref="H88:L88" si="72">H64</f>
        <v>0.54166666666666663</v>
      </c>
      <c r="I88" s="185">
        <f t="shared" si="72"/>
        <v>195</v>
      </c>
      <c r="J88" s="185">
        <f t="shared" si="72"/>
        <v>299</v>
      </c>
      <c r="K88" s="185">
        <f t="shared" si="72"/>
        <v>2842</v>
      </c>
      <c r="L88" s="185">
        <f t="shared" si="72"/>
        <v>1635</v>
      </c>
      <c r="M88" s="147"/>
      <c r="N88" s="143">
        <f t="shared" si="51"/>
        <v>606.44999999999993</v>
      </c>
      <c r="O88" s="143">
        <f t="shared" si="47"/>
        <v>681.71999999999991</v>
      </c>
      <c r="P88" s="143">
        <f t="shared" si="48"/>
        <v>13499.5</v>
      </c>
      <c r="Q88" s="143">
        <f t="shared" si="49"/>
        <v>3270</v>
      </c>
      <c r="R88" s="188">
        <f t="shared" si="52"/>
        <v>18057.669999999998</v>
      </c>
      <c r="T88">
        <v>42162.54</v>
      </c>
      <c r="U88" s="190">
        <f t="shared" si="53"/>
        <v>0.42828705291474373</v>
      </c>
      <c r="W88" s="178">
        <v>42821</v>
      </c>
      <c r="X88" s="191">
        <v>1.194434716</v>
      </c>
      <c r="Y88" s="191">
        <v>1.2425178699999999</v>
      </c>
      <c r="Z88" s="191">
        <v>1.528614777</v>
      </c>
      <c r="AA88" s="191">
        <v>1.4053600040000001</v>
      </c>
      <c r="AB88" s="191">
        <v>0.94373744400000004</v>
      </c>
      <c r="AC88" s="191">
        <v>0.80594451</v>
      </c>
      <c r="AD88" s="191">
        <v>1.8753365340000001</v>
      </c>
      <c r="AE88" s="191">
        <v>1.8612784069999999</v>
      </c>
      <c r="AF88" s="191">
        <v>1.6540768539999999</v>
      </c>
      <c r="AG88" s="191">
        <v>1.8007714029999999</v>
      </c>
      <c r="AH88" s="191">
        <v>1.600782887</v>
      </c>
      <c r="AI88" s="191">
        <v>1.4191662199999999</v>
      </c>
      <c r="AJ88" s="191">
        <v>1.792228481</v>
      </c>
      <c r="AK88" s="191">
        <v>2.3450308080000002</v>
      </c>
      <c r="AL88" s="191">
        <v>2.9930186480000001</v>
      </c>
      <c r="AM88" s="191">
        <v>3.2083141560000001</v>
      </c>
      <c r="AN88" s="191">
        <v>4.5252728839999996</v>
      </c>
      <c r="AO88" s="191">
        <v>2.4929794890000001</v>
      </c>
      <c r="AP88" s="191">
        <v>1.3104072630000001</v>
      </c>
      <c r="AQ88" s="191">
        <v>1.1710488859999999</v>
      </c>
      <c r="AR88" s="191">
        <v>0.86133484699999996</v>
      </c>
      <c r="AS88" s="191">
        <v>0.795231774</v>
      </c>
      <c r="AT88" s="191">
        <v>0.764547953</v>
      </c>
      <c r="AU88" s="191">
        <v>0.702599007</v>
      </c>
    </row>
    <row r="89" spans="1:47" x14ac:dyDescent="0.2">
      <c r="A89" s="178">
        <v>42739</v>
      </c>
      <c r="B89" s="179">
        <v>0.58333333333333337</v>
      </c>
      <c r="C89" t="s">
        <v>349</v>
      </c>
      <c r="D89">
        <v>3.5</v>
      </c>
      <c r="E89">
        <v>2.61</v>
      </c>
      <c r="F89">
        <v>4.75</v>
      </c>
      <c r="G89">
        <v>1.32</v>
      </c>
      <c r="H89" s="184">
        <f t="shared" ref="H89:L89" si="73">H65</f>
        <v>0.58333333333333337</v>
      </c>
      <c r="I89" s="185">
        <f t="shared" si="73"/>
        <v>205</v>
      </c>
      <c r="J89" s="185">
        <f t="shared" si="73"/>
        <v>237</v>
      </c>
      <c r="K89" s="185">
        <f t="shared" si="73"/>
        <v>2842</v>
      </c>
      <c r="L89" s="185">
        <f t="shared" si="73"/>
        <v>1635</v>
      </c>
      <c r="M89" s="147"/>
      <c r="N89" s="143">
        <f t="shared" si="51"/>
        <v>717.5</v>
      </c>
      <c r="O89" s="143">
        <f t="shared" si="47"/>
        <v>618.56999999999994</v>
      </c>
      <c r="P89" s="143">
        <f t="shared" si="48"/>
        <v>13499.5</v>
      </c>
      <c r="Q89" s="143">
        <f t="shared" si="49"/>
        <v>2158.2000000000003</v>
      </c>
      <c r="R89" s="188">
        <f t="shared" si="52"/>
        <v>16993.77</v>
      </c>
      <c r="T89">
        <v>41511.86</v>
      </c>
      <c r="U89" s="190">
        <f t="shared" si="53"/>
        <v>0.40937144228179612</v>
      </c>
      <c r="W89" s="178">
        <v>42822</v>
      </c>
      <c r="X89" s="191">
        <v>0.75897596700000003</v>
      </c>
      <c r="Y89" s="191">
        <v>0.78755729200000002</v>
      </c>
      <c r="Z89" s="191">
        <v>0.83055773600000005</v>
      </c>
      <c r="AA89" s="191">
        <v>0.87962907999999995</v>
      </c>
      <c r="AB89" s="191">
        <v>0.90756635100000005</v>
      </c>
      <c r="AC89" s="191">
        <v>1.0694229019999999</v>
      </c>
      <c r="AD89" s="191">
        <v>1.8776870939999999</v>
      </c>
      <c r="AE89" s="191">
        <v>1.6286064810000001</v>
      </c>
      <c r="AF89" s="191">
        <v>1.394410366</v>
      </c>
      <c r="AG89" s="191">
        <v>1.4723716600000001</v>
      </c>
      <c r="AH89" s="191">
        <v>1.3658773369999999</v>
      </c>
      <c r="AI89" s="191">
        <v>1.172755988</v>
      </c>
      <c r="AJ89" s="191">
        <v>1.67893041</v>
      </c>
      <c r="AK89" s="191">
        <v>1.4303267470000001</v>
      </c>
      <c r="AL89" s="191">
        <v>1.079985878</v>
      </c>
      <c r="AM89" s="191">
        <v>1.4497559689999999</v>
      </c>
      <c r="AN89" s="191">
        <v>1.660585191</v>
      </c>
      <c r="AO89" s="191">
        <v>0.87573474799999995</v>
      </c>
      <c r="AP89" s="191">
        <v>0.83084508599999995</v>
      </c>
      <c r="AQ89" s="191">
        <v>1.3466760879999999</v>
      </c>
      <c r="AR89" s="191">
        <v>1.025865429</v>
      </c>
      <c r="AS89" s="191">
        <v>0.73999763600000001</v>
      </c>
      <c r="AT89" s="191">
        <v>1.1403852240000001</v>
      </c>
      <c r="AU89" s="191">
        <v>1.0907118790000001</v>
      </c>
    </row>
    <row r="90" spans="1:47" x14ac:dyDescent="0.2">
      <c r="A90" s="178">
        <v>42739</v>
      </c>
      <c r="B90" s="179">
        <v>0.625</v>
      </c>
      <c r="C90" t="s">
        <v>349</v>
      </c>
      <c r="D90">
        <v>3.11</v>
      </c>
      <c r="E90">
        <v>1.01</v>
      </c>
      <c r="F90">
        <v>4.75</v>
      </c>
      <c r="G90">
        <v>0.5</v>
      </c>
      <c r="H90" s="184">
        <f t="shared" ref="H90:L90" si="74">H66</f>
        <v>0.625</v>
      </c>
      <c r="I90" s="185">
        <f t="shared" si="74"/>
        <v>212</v>
      </c>
      <c r="J90" s="185">
        <f t="shared" si="74"/>
        <v>213</v>
      </c>
      <c r="K90" s="185">
        <f t="shared" si="74"/>
        <v>2842</v>
      </c>
      <c r="L90" s="185">
        <f t="shared" si="74"/>
        <v>1380</v>
      </c>
      <c r="M90" s="147"/>
      <c r="N90" s="143">
        <f t="shared" si="51"/>
        <v>659.31999999999994</v>
      </c>
      <c r="O90" s="143">
        <f t="shared" si="47"/>
        <v>215.13</v>
      </c>
      <c r="P90" s="143">
        <f t="shared" si="48"/>
        <v>13499.5</v>
      </c>
      <c r="Q90" s="143">
        <f t="shared" si="49"/>
        <v>690</v>
      </c>
      <c r="R90" s="188">
        <f t="shared" si="52"/>
        <v>15063.95</v>
      </c>
      <c r="T90">
        <v>40340.93</v>
      </c>
      <c r="U90" s="190">
        <f t="shared" si="53"/>
        <v>0.37341603180690186</v>
      </c>
      <c r="W90" s="178">
        <v>42823</v>
      </c>
      <c r="X90" s="191">
        <v>0.89408004200000002</v>
      </c>
      <c r="Y90" s="191">
        <v>0.72436884999999995</v>
      </c>
      <c r="Z90" s="191">
        <v>0.47627602099999999</v>
      </c>
      <c r="AA90" s="191">
        <v>0.50191413299999998</v>
      </c>
      <c r="AB90" s="191">
        <v>0.63221060600000001</v>
      </c>
      <c r="AC90" s="191">
        <v>0.96280414599999997</v>
      </c>
      <c r="AD90" s="191">
        <v>2.1111280790000002</v>
      </c>
      <c r="AE90" s="191">
        <v>2.0125256380000001</v>
      </c>
      <c r="AF90" s="191">
        <v>1.6811259709999999</v>
      </c>
      <c r="AG90" s="191">
        <v>1.8370214680000001</v>
      </c>
      <c r="AH90" s="191">
        <v>1.409269412</v>
      </c>
      <c r="AI90" s="191">
        <v>1.4013967949999999</v>
      </c>
      <c r="AJ90" s="191">
        <v>1.0544995500000001</v>
      </c>
      <c r="AK90" s="191">
        <v>1.6235862160000001</v>
      </c>
      <c r="AL90" s="191">
        <v>1.313471297</v>
      </c>
      <c r="AM90" s="191">
        <v>1.610903607</v>
      </c>
      <c r="AN90" s="191">
        <v>1.891530749</v>
      </c>
      <c r="AO90" s="191">
        <v>0.98357530400000004</v>
      </c>
      <c r="AP90" s="191">
        <v>0.79053020600000001</v>
      </c>
      <c r="AQ90" s="191">
        <v>1.0778615890000001</v>
      </c>
      <c r="AR90" s="191">
        <v>1.0412803740000001</v>
      </c>
      <c r="AS90" s="191">
        <v>0.84161833699999999</v>
      </c>
      <c r="AT90" s="191">
        <v>1.119286123</v>
      </c>
      <c r="AU90" s="191">
        <v>1.0959498219999999</v>
      </c>
    </row>
    <row r="91" spans="1:47" x14ac:dyDescent="0.2">
      <c r="A91" s="178">
        <v>42739</v>
      </c>
      <c r="B91" s="179">
        <v>0.66666666666666663</v>
      </c>
      <c r="C91" t="s">
        <v>349</v>
      </c>
      <c r="D91">
        <v>1.26</v>
      </c>
      <c r="E91">
        <v>1.01</v>
      </c>
      <c r="F91">
        <v>3.2</v>
      </c>
      <c r="G91">
        <v>0.5</v>
      </c>
      <c r="H91" s="184">
        <f t="shared" ref="H91:L91" si="75">H67</f>
        <v>0.66666666666666663</v>
      </c>
      <c r="I91" s="185">
        <f t="shared" si="75"/>
        <v>191</v>
      </c>
      <c r="J91" s="185">
        <f t="shared" si="75"/>
        <v>237</v>
      </c>
      <c r="K91" s="185">
        <f t="shared" si="75"/>
        <v>2842</v>
      </c>
      <c r="L91" s="185">
        <f t="shared" si="75"/>
        <v>1380</v>
      </c>
      <c r="M91" s="147"/>
      <c r="N91" s="143">
        <f t="shared" si="51"/>
        <v>240.66</v>
      </c>
      <c r="O91" s="143">
        <f t="shared" si="47"/>
        <v>239.37</v>
      </c>
      <c r="P91" s="143">
        <f t="shared" si="48"/>
        <v>9094.4</v>
      </c>
      <c r="Q91" s="143">
        <f t="shared" si="49"/>
        <v>690</v>
      </c>
      <c r="R91" s="188">
        <f t="shared" si="52"/>
        <v>10264.43</v>
      </c>
      <c r="T91">
        <v>39313.550000000003</v>
      </c>
      <c r="U91" s="190">
        <f t="shared" si="53"/>
        <v>0.26109140487185717</v>
      </c>
      <c r="W91" s="178">
        <v>42824</v>
      </c>
      <c r="X91" s="191">
        <v>0.78915195999999999</v>
      </c>
      <c r="Y91" s="191">
        <v>0.79065660500000001</v>
      </c>
      <c r="Z91" s="191">
        <v>0.81198612000000003</v>
      </c>
      <c r="AA91" s="191">
        <v>0.854488833</v>
      </c>
      <c r="AB91" s="191">
        <v>0.83642306499999997</v>
      </c>
      <c r="AC91" s="191">
        <v>1.163618308</v>
      </c>
      <c r="AD91" s="191">
        <v>4.0293978560000001</v>
      </c>
      <c r="AE91" s="191">
        <v>1.748959597</v>
      </c>
      <c r="AF91" s="191">
        <v>1.472581084</v>
      </c>
      <c r="AG91" s="191">
        <v>1.1312761259999999</v>
      </c>
      <c r="AH91" s="191">
        <v>1.327618711</v>
      </c>
      <c r="AI91" s="191">
        <v>1.5467122369999999</v>
      </c>
      <c r="AJ91" s="191">
        <v>1.526801493</v>
      </c>
      <c r="AK91" s="191">
        <v>0.79234047299999999</v>
      </c>
      <c r="AL91" s="191">
        <v>0.68398935900000002</v>
      </c>
      <c r="AM91" s="191">
        <v>0.99700103200000001</v>
      </c>
      <c r="AN91" s="191">
        <v>1.6278081289999999</v>
      </c>
      <c r="AO91" s="191">
        <v>1.325800348</v>
      </c>
      <c r="AP91" s="191">
        <v>0.98417919499999995</v>
      </c>
      <c r="AQ91" s="191">
        <v>1.1503166899999999</v>
      </c>
      <c r="AR91" s="191">
        <v>1.0045222920000001</v>
      </c>
      <c r="AS91" s="191">
        <v>0.37714150000000002</v>
      </c>
      <c r="AT91" s="191">
        <v>0.54430547200000001</v>
      </c>
      <c r="AU91" s="191">
        <v>0.76391940000000003</v>
      </c>
    </row>
    <row r="92" spans="1:47" x14ac:dyDescent="0.2">
      <c r="A92" s="178">
        <v>42739</v>
      </c>
      <c r="B92" s="179">
        <v>0.70833333333333337</v>
      </c>
      <c r="C92" t="s">
        <v>349</v>
      </c>
      <c r="D92">
        <v>1</v>
      </c>
      <c r="E92">
        <v>3</v>
      </c>
      <c r="F92">
        <v>4.75</v>
      </c>
      <c r="G92">
        <v>0.5</v>
      </c>
      <c r="H92" s="184">
        <f t="shared" ref="H92:L92" si="76">H68</f>
        <v>0.70833333333333337</v>
      </c>
      <c r="I92" s="185">
        <f t="shared" si="76"/>
        <v>218</v>
      </c>
      <c r="J92" s="185">
        <f t="shared" si="76"/>
        <v>258</v>
      </c>
      <c r="K92" s="185">
        <f t="shared" si="76"/>
        <v>2842</v>
      </c>
      <c r="L92" s="185">
        <f t="shared" si="76"/>
        <v>1380</v>
      </c>
      <c r="M92" s="147"/>
      <c r="N92" s="143">
        <f t="shared" si="51"/>
        <v>218</v>
      </c>
      <c r="O92" s="143">
        <f t="shared" si="47"/>
        <v>774</v>
      </c>
      <c r="P92" s="143">
        <f t="shared" si="48"/>
        <v>13499.5</v>
      </c>
      <c r="Q92" s="143">
        <f t="shared" si="49"/>
        <v>690</v>
      </c>
      <c r="R92" s="188">
        <f t="shared" si="52"/>
        <v>15181.5</v>
      </c>
      <c r="T92">
        <v>39531.31</v>
      </c>
      <c r="U92" s="190">
        <f t="shared" si="53"/>
        <v>0.38403736177728492</v>
      </c>
      <c r="W92" s="178">
        <v>42825</v>
      </c>
      <c r="X92" s="191">
        <v>0.63551062899999999</v>
      </c>
      <c r="Y92" s="191">
        <v>0.53314038799999997</v>
      </c>
      <c r="Z92" s="191">
        <v>0.56665854000000004</v>
      </c>
      <c r="AA92" s="191">
        <v>0.58000452599999996</v>
      </c>
      <c r="AB92" s="191">
        <v>0.74626339500000005</v>
      </c>
      <c r="AC92" s="191">
        <v>1.203122748</v>
      </c>
      <c r="AD92" s="191">
        <v>2.2451283659999999</v>
      </c>
      <c r="AE92" s="191">
        <v>1.787667989</v>
      </c>
      <c r="AF92" s="191">
        <v>1.3652096899999999</v>
      </c>
      <c r="AG92" s="191">
        <v>1.175965677</v>
      </c>
      <c r="AH92" s="191">
        <v>0.792203137</v>
      </c>
      <c r="AI92" s="191">
        <v>0.66686436299999996</v>
      </c>
      <c r="AJ92" s="191">
        <v>1.0541402799999999</v>
      </c>
      <c r="AK92" s="191">
        <v>1.4338528319999999</v>
      </c>
      <c r="AL92" s="191">
        <v>0.96990142700000004</v>
      </c>
      <c r="AM92" s="191">
        <v>1.824783407</v>
      </c>
      <c r="AN92" s="191">
        <v>1.766191931</v>
      </c>
      <c r="AO92" s="191">
        <v>1.2206265510000001</v>
      </c>
      <c r="AP92" s="191">
        <v>0.83387781800000005</v>
      </c>
      <c r="AQ92" s="191">
        <v>0.908192157</v>
      </c>
      <c r="AR92" s="191">
        <v>0.72787955900000001</v>
      </c>
      <c r="AS92" s="191">
        <v>0.65398404700000001</v>
      </c>
      <c r="AT92" s="191">
        <v>1.163594494</v>
      </c>
      <c r="AU92" s="191">
        <v>1.0784616170000001</v>
      </c>
    </row>
    <row r="93" spans="1:47" x14ac:dyDescent="0.2">
      <c r="A93" s="178">
        <v>42739</v>
      </c>
      <c r="B93" s="179">
        <v>0.75</v>
      </c>
      <c r="C93" t="s">
        <v>349</v>
      </c>
      <c r="D93">
        <v>2.0099999999999998</v>
      </c>
      <c r="E93">
        <v>14.64</v>
      </c>
      <c r="F93">
        <v>20</v>
      </c>
      <c r="G93">
        <v>0.5</v>
      </c>
      <c r="H93" s="184">
        <f t="shared" ref="H93:L93" si="77">H69</f>
        <v>0.75</v>
      </c>
      <c r="I93" s="185">
        <f t="shared" si="77"/>
        <v>240</v>
      </c>
      <c r="J93" s="185">
        <f t="shared" si="77"/>
        <v>365</v>
      </c>
      <c r="K93" s="185">
        <f t="shared" si="77"/>
        <v>2842</v>
      </c>
      <c r="L93" s="185">
        <f t="shared" si="77"/>
        <v>1380</v>
      </c>
      <c r="M93" s="147"/>
      <c r="N93" s="143">
        <f t="shared" si="51"/>
        <v>482.4</v>
      </c>
      <c r="O93" s="143">
        <f t="shared" si="47"/>
        <v>5343.6</v>
      </c>
      <c r="P93" s="143">
        <f t="shared" si="48"/>
        <v>56840</v>
      </c>
      <c r="Q93" s="143">
        <f t="shared" si="49"/>
        <v>690</v>
      </c>
      <c r="R93" s="188">
        <f t="shared" si="52"/>
        <v>63356</v>
      </c>
      <c r="T93">
        <v>41796.65</v>
      </c>
      <c r="U93" s="190">
        <f t="shared" si="53"/>
        <v>1.5158152627064609</v>
      </c>
      <c r="W93" s="178">
        <v>42826</v>
      </c>
      <c r="X93" s="191">
        <v>1.1281373210000001</v>
      </c>
      <c r="Y93" s="191">
        <v>0.80925310299999997</v>
      </c>
      <c r="Z93" s="191">
        <v>0.889299006</v>
      </c>
      <c r="AA93" s="191">
        <v>0.913217324</v>
      </c>
      <c r="AB93" s="191">
        <v>0.95793476499999997</v>
      </c>
      <c r="AC93" s="191">
        <v>2.0767082499999998</v>
      </c>
      <c r="AD93" s="191">
        <v>2.4785599789999999</v>
      </c>
      <c r="AE93" s="191">
        <v>1.7544295990000001</v>
      </c>
      <c r="AF93" s="191">
        <v>1.9162294609999999</v>
      </c>
      <c r="AG93" s="191">
        <v>1.740697143</v>
      </c>
      <c r="AH93" s="191">
        <v>1.1489616119999999</v>
      </c>
      <c r="AI93" s="191">
        <v>0.72821939999999996</v>
      </c>
      <c r="AJ93" s="191">
        <v>1.2411258270000001</v>
      </c>
      <c r="AK93" s="191">
        <v>0.88882760100000002</v>
      </c>
      <c r="AL93" s="191">
        <v>1.626024398</v>
      </c>
      <c r="AM93" s="191">
        <v>1.740717517</v>
      </c>
      <c r="AN93" s="191">
        <v>1.9413533059999999</v>
      </c>
      <c r="AO93" s="191">
        <v>1.269929267</v>
      </c>
      <c r="AP93" s="191">
        <v>0.73866283799999999</v>
      </c>
      <c r="AQ93" s="191">
        <v>0.81070059800000005</v>
      </c>
      <c r="AR93" s="191">
        <v>0.83940204600000001</v>
      </c>
      <c r="AS93" s="191">
        <v>0.663208986</v>
      </c>
      <c r="AT93" s="191">
        <v>1.204812789</v>
      </c>
      <c r="AU93" s="191">
        <v>1.092385377</v>
      </c>
    </row>
    <row r="94" spans="1:47" x14ac:dyDescent="0.2">
      <c r="A94" s="178">
        <v>42739</v>
      </c>
      <c r="B94" s="179">
        <v>0.79166666666666663</v>
      </c>
      <c r="C94" t="s">
        <v>349</v>
      </c>
      <c r="D94">
        <v>3.46</v>
      </c>
      <c r="E94">
        <v>8.4</v>
      </c>
      <c r="F94">
        <v>20</v>
      </c>
      <c r="G94">
        <v>0.5</v>
      </c>
      <c r="H94" s="184">
        <f t="shared" ref="H94:L94" si="78">H70</f>
        <v>0.79166666666666663</v>
      </c>
      <c r="I94" s="185">
        <f t="shared" si="78"/>
        <v>320</v>
      </c>
      <c r="J94" s="185">
        <f t="shared" si="78"/>
        <v>214</v>
      </c>
      <c r="K94" s="185">
        <f t="shared" si="78"/>
        <v>2842</v>
      </c>
      <c r="L94" s="185">
        <f t="shared" si="78"/>
        <v>1426</v>
      </c>
      <c r="M94" s="147"/>
      <c r="N94" s="143">
        <f t="shared" si="51"/>
        <v>1107.2</v>
      </c>
      <c r="O94" s="143">
        <f t="shared" si="47"/>
        <v>1797.6000000000001</v>
      </c>
      <c r="P94" s="143">
        <f t="shared" si="48"/>
        <v>56840</v>
      </c>
      <c r="Q94" s="143">
        <f t="shared" si="49"/>
        <v>713</v>
      </c>
      <c r="R94" s="188">
        <f t="shared" si="52"/>
        <v>60457.8</v>
      </c>
      <c r="T94">
        <v>44702.879999999997</v>
      </c>
      <c r="U94" s="190">
        <f t="shared" si="53"/>
        <v>1.3524363530940289</v>
      </c>
      <c r="W94" s="178">
        <v>42827</v>
      </c>
      <c r="X94" s="191">
        <v>0.92819027499999995</v>
      </c>
      <c r="Y94" s="191">
        <v>0.47130252500000003</v>
      </c>
      <c r="Z94" s="191">
        <v>0.54466190800000003</v>
      </c>
      <c r="AA94" s="191">
        <v>0.647690027</v>
      </c>
      <c r="AB94" s="191">
        <v>0.79451747699999997</v>
      </c>
      <c r="AC94" s="191">
        <v>1.000844847</v>
      </c>
      <c r="AD94" s="191">
        <v>3.4331886269999998</v>
      </c>
      <c r="AE94" s="191">
        <v>1.6847672170000001</v>
      </c>
      <c r="AF94" s="191">
        <v>1.8173233900000001</v>
      </c>
      <c r="AG94" s="191">
        <v>1.12994463</v>
      </c>
      <c r="AH94" s="191">
        <v>1.0462170180000001</v>
      </c>
      <c r="AI94" s="191">
        <v>0.98982642399999998</v>
      </c>
      <c r="AJ94" s="191">
        <v>0.63286655199999997</v>
      </c>
      <c r="AK94" s="191">
        <v>0.780478695</v>
      </c>
      <c r="AL94" s="191">
        <v>1.131777585</v>
      </c>
      <c r="AM94" s="191">
        <v>1.479732297</v>
      </c>
      <c r="AN94" s="191">
        <v>1.495306091</v>
      </c>
      <c r="AO94" s="191">
        <v>1.32813289</v>
      </c>
      <c r="AP94" s="191">
        <v>1.3669329539999999</v>
      </c>
      <c r="AQ94" s="191">
        <v>1.3988088009999999</v>
      </c>
      <c r="AR94" s="191">
        <v>2.1454233309999999</v>
      </c>
      <c r="AS94" s="191">
        <v>0.89009929700000001</v>
      </c>
      <c r="AT94" s="191">
        <v>1.026652801</v>
      </c>
      <c r="AU94" s="191">
        <v>1.997419493</v>
      </c>
    </row>
    <row r="95" spans="1:47" x14ac:dyDescent="0.2">
      <c r="A95" s="178">
        <v>42739</v>
      </c>
      <c r="B95" s="179">
        <v>0.83333333333333337</v>
      </c>
      <c r="C95" t="s">
        <v>349</v>
      </c>
      <c r="D95">
        <v>2.99</v>
      </c>
      <c r="E95">
        <v>3.62</v>
      </c>
      <c r="F95">
        <v>8.3800000000000008</v>
      </c>
      <c r="G95">
        <v>0.5</v>
      </c>
      <c r="H95" s="184">
        <f t="shared" ref="H95:L95" si="79">H71</f>
        <v>0.83333333333333337</v>
      </c>
      <c r="I95" s="185">
        <f t="shared" si="79"/>
        <v>322</v>
      </c>
      <c r="J95" s="185">
        <f t="shared" si="79"/>
        <v>178</v>
      </c>
      <c r="K95" s="185">
        <f t="shared" si="79"/>
        <v>2842</v>
      </c>
      <c r="L95" s="185">
        <f t="shared" si="79"/>
        <v>1426</v>
      </c>
      <c r="M95" s="147"/>
      <c r="N95" s="143">
        <f t="shared" si="51"/>
        <v>962.78000000000009</v>
      </c>
      <c r="O95" s="143">
        <f t="shared" si="47"/>
        <v>644.36</v>
      </c>
      <c r="P95" s="143">
        <f t="shared" si="48"/>
        <v>23815.960000000003</v>
      </c>
      <c r="Q95" s="143">
        <f t="shared" si="49"/>
        <v>713</v>
      </c>
      <c r="R95" s="188">
        <f t="shared" si="52"/>
        <v>26136.100000000002</v>
      </c>
      <c r="T95">
        <v>45072.46</v>
      </c>
      <c r="U95" s="190">
        <f t="shared" si="53"/>
        <v>0.5798685050693928</v>
      </c>
      <c r="W95" s="178">
        <v>42828</v>
      </c>
      <c r="X95" s="191">
        <v>1.0449752560000001</v>
      </c>
      <c r="Y95" s="191">
        <v>0.81338076400000003</v>
      </c>
      <c r="Z95" s="191">
        <v>0.967493143</v>
      </c>
      <c r="AA95" s="191">
        <v>1.0556634439999999</v>
      </c>
      <c r="AB95" s="191">
        <v>0.92869810399999997</v>
      </c>
      <c r="AC95" s="191">
        <v>1.1935498330000001</v>
      </c>
      <c r="AD95" s="191">
        <v>1.9891121570000001</v>
      </c>
      <c r="AE95" s="191">
        <v>1.2948500549999999</v>
      </c>
      <c r="AF95" s="191">
        <v>1.2413068599999999</v>
      </c>
      <c r="AG95" s="191">
        <v>1.178252533</v>
      </c>
      <c r="AH95" s="191">
        <v>0.74878717500000003</v>
      </c>
      <c r="AI95" s="191">
        <v>0.81898640499999997</v>
      </c>
      <c r="AJ95" s="191">
        <v>0.95238184599999998</v>
      </c>
      <c r="AK95" s="191">
        <v>0.78232742600000005</v>
      </c>
      <c r="AL95" s="191">
        <v>1.5170566889999999</v>
      </c>
      <c r="AM95" s="191">
        <v>3.3238216770000002</v>
      </c>
      <c r="AN95" s="191">
        <v>5.6788802509999998</v>
      </c>
      <c r="AO95" s="191">
        <v>4.2661153059999997</v>
      </c>
      <c r="AP95" s="191">
        <v>0.93584247600000003</v>
      </c>
      <c r="AQ95" s="191">
        <v>0.68422088999999997</v>
      </c>
      <c r="AR95" s="191">
        <v>0.70071449100000005</v>
      </c>
      <c r="AS95" s="191">
        <v>0.60434307499999995</v>
      </c>
      <c r="AT95" s="191">
        <v>0.89122248100000001</v>
      </c>
      <c r="AU95" s="191">
        <v>1.232785062</v>
      </c>
    </row>
    <row r="96" spans="1:47" x14ac:dyDescent="0.2">
      <c r="A96" s="178">
        <v>42739</v>
      </c>
      <c r="B96" s="179">
        <v>0.875</v>
      </c>
      <c r="C96" t="s">
        <v>349</v>
      </c>
      <c r="D96">
        <v>3.38</v>
      </c>
      <c r="E96">
        <v>2.71</v>
      </c>
      <c r="F96">
        <v>5.1100000000000003</v>
      </c>
      <c r="G96">
        <v>0.5</v>
      </c>
      <c r="H96" s="184">
        <f t="shared" ref="H96:L96" si="80">H72</f>
        <v>0.875</v>
      </c>
      <c r="I96" s="185">
        <f t="shared" si="80"/>
        <v>337</v>
      </c>
      <c r="J96" s="185">
        <f t="shared" si="80"/>
        <v>173</v>
      </c>
      <c r="K96" s="185">
        <f t="shared" si="80"/>
        <v>2842</v>
      </c>
      <c r="L96" s="185">
        <f t="shared" si="80"/>
        <v>1426</v>
      </c>
      <c r="M96" s="147"/>
      <c r="N96" s="143">
        <f t="shared" si="51"/>
        <v>1139.06</v>
      </c>
      <c r="O96" s="143">
        <f t="shared" si="47"/>
        <v>468.83</v>
      </c>
      <c r="P96" s="143">
        <f t="shared" si="48"/>
        <v>14522.62</v>
      </c>
      <c r="Q96" s="143">
        <f t="shared" si="49"/>
        <v>713</v>
      </c>
      <c r="R96" s="188">
        <f t="shared" si="52"/>
        <v>16843.510000000002</v>
      </c>
      <c r="T96">
        <v>44761.41</v>
      </c>
      <c r="U96" s="190">
        <f t="shared" si="53"/>
        <v>0.37629534011551469</v>
      </c>
      <c r="W96" s="178">
        <v>42829</v>
      </c>
      <c r="X96" s="191">
        <v>1.9501521509999999</v>
      </c>
      <c r="Y96" s="191">
        <v>1.887803049</v>
      </c>
      <c r="Z96" s="191">
        <v>2.0549025759999999</v>
      </c>
      <c r="AA96" s="191">
        <v>2.1377934330000001</v>
      </c>
      <c r="AB96" s="191">
        <v>2.1642680599999999</v>
      </c>
      <c r="AC96" s="191">
        <v>3.3260739990000001</v>
      </c>
      <c r="AD96" s="191">
        <v>8.8163752209999995</v>
      </c>
      <c r="AE96" s="191">
        <v>2.3725635760000001</v>
      </c>
      <c r="AF96" s="191">
        <v>2.6716920929999999</v>
      </c>
      <c r="AG96" s="191">
        <v>1.8039360790000001</v>
      </c>
      <c r="AH96" s="191">
        <v>0.91436368599999995</v>
      </c>
      <c r="AI96" s="191">
        <v>5.4538836829999999</v>
      </c>
      <c r="AJ96" s="191">
        <v>0.98376158499999999</v>
      </c>
      <c r="AK96" s="191">
        <v>1.426454911</v>
      </c>
      <c r="AL96" s="191">
        <v>1.2022521880000001</v>
      </c>
      <c r="AM96" s="191">
        <v>2.40358508</v>
      </c>
      <c r="AN96" s="191">
        <v>2.2855780910000001</v>
      </c>
      <c r="AO96" s="191">
        <v>1.4624535439999999</v>
      </c>
      <c r="AP96" s="191">
        <v>0.71897132100000005</v>
      </c>
      <c r="AQ96" s="191">
        <v>0.60373845199999998</v>
      </c>
      <c r="AR96" s="191">
        <v>0.80088106100000001</v>
      </c>
      <c r="AS96" s="191">
        <v>0.67215540100000004</v>
      </c>
      <c r="AT96" s="191">
        <v>0.90941520300000001</v>
      </c>
      <c r="AU96" s="191">
        <v>0.99040619799999996</v>
      </c>
    </row>
    <row r="97" spans="1:47" x14ac:dyDescent="0.2">
      <c r="A97" s="178">
        <v>42739</v>
      </c>
      <c r="B97" s="179">
        <v>0.91666666666666663</v>
      </c>
      <c r="C97" t="s">
        <v>349</v>
      </c>
      <c r="D97">
        <v>5</v>
      </c>
      <c r="E97">
        <v>3.11</v>
      </c>
      <c r="F97">
        <v>5.1100000000000003</v>
      </c>
      <c r="G97">
        <v>0.5</v>
      </c>
      <c r="H97" s="184">
        <f t="shared" ref="H97:L97" si="81">H73</f>
        <v>0.91666666666666663</v>
      </c>
      <c r="I97" s="185">
        <f t="shared" si="81"/>
        <v>394</v>
      </c>
      <c r="J97" s="185">
        <f t="shared" si="81"/>
        <v>194</v>
      </c>
      <c r="K97" s="185">
        <f t="shared" si="81"/>
        <v>2842</v>
      </c>
      <c r="L97" s="185">
        <f t="shared" si="81"/>
        <v>1426</v>
      </c>
      <c r="M97" s="147"/>
      <c r="N97" s="143">
        <f t="shared" si="51"/>
        <v>1970</v>
      </c>
      <c r="O97" s="143">
        <f t="shared" si="47"/>
        <v>603.34</v>
      </c>
      <c r="P97" s="143">
        <f t="shared" si="48"/>
        <v>14522.62</v>
      </c>
      <c r="Q97" s="143">
        <f t="shared" si="49"/>
        <v>713</v>
      </c>
      <c r="R97" s="188">
        <f t="shared" si="52"/>
        <v>17808.96</v>
      </c>
      <c r="T97">
        <v>43392.54</v>
      </c>
      <c r="U97" s="190">
        <f t="shared" si="53"/>
        <v>0.41041524649167804</v>
      </c>
      <c r="W97" s="178">
        <v>42830</v>
      </c>
      <c r="X97" s="191">
        <v>2.1293355589999998</v>
      </c>
      <c r="Y97" s="191">
        <v>2.5974322060000001</v>
      </c>
      <c r="Z97" s="191">
        <v>2.7982864749999998</v>
      </c>
      <c r="AA97" s="191">
        <v>2.891450066</v>
      </c>
      <c r="AB97" s="191">
        <v>2.7613216710000001</v>
      </c>
      <c r="AC97" s="191">
        <v>3.4311020339999998</v>
      </c>
      <c r="AD97" s="191">
        <v>8.0268993359999996</v>
      </c>
      <c r="AE97" s="191">
        <v>1.654029347</v>
      </c>
      <c r="AF97" s="191">
        <v>2.6584727419999998</v>
      </c>
      <c r="AG97" s="191">
        <v>2.640708643</v>
      </c>
      <c r="AH97" s="191">
        <v>4.3759296120000002</v>
      </c>
      <c r="AI97" s="191">
        <v>1.0865555099999999</v>
      </c>
      <c r="AJ97" s="191">
        <v>0.69175808800000005</v>
      </c>
      <c r="AK97" s="191">
        <v>0.75424148099999999</v>
      </c>
      <c r="AL97" s="191">
        <v>0.91801750100000001</v>
      </c>
      <c r="AM97" s="191">
        <v>1.2949565759999999</v>
      </c>
      <c r="AN97" s="191">
        <v>0.73531982699999998</v>
      </c>
      <c r="AO97" s="191">
        <v>0.90414163999999997</v>
      </c>
      <c r="AP97" s="191">
        <v>0.82212786400000004</v>
      </c>
      <c r="AQ97" s="191">
        <v>1.8544939549999999</v>
      </c>
      <c r="AR97" s="191">
        <v>2.3046124790000002</v>
      </c>
      <c r="AS97" s="191">
        <v>0.97275082199999996</v>
      </c>
      <c r="AT97" s="191">
        <v>1.0300567540000001</v>
      </c>
      <c r="AU97" s="191">
        <v>0.88431254500000001</v>
      </c>
    </row>
    <row r="98" spans="1:47" x14ac:dyDescent="0.2">
      <c r="A98" s="178">
        <v>42739</v>
      </c>
      <c r="B98" s="179">
        <v>0.95833333333333337</v>
      </c>
      <c r="C98" t="s">
        <v>349</v>
      </c>
      <c r="D98">
        <v>9.07</v>
      </c>
      <c r="E98">
        <v>3.29</v>
      </c>
      <c r="F98">
        <v>3.29</v>
      </c>
      <c r="G98">
        <v>0.01</v>
      </c>
      <c r="H98" s="184">
        <f t="shared" ref="H98:L98" si="82">H74</f>
        <v>0.95833333333333337</v>
      </c>
      <c r="I98" s="185">
        <f t="shared" si="82"/>
        <v>389</v>
      </c>
      <c r="J98" s="185">
        <f t="shared" si="82"/>
        <v>265</v>
      </c>
      <c r="K98" s="185">
        <f t="shared" si="82"/>
        <v>2985</v>
      </c>
      <c r="L98" s="185">
        <f t="shared" si="82"/>
        <v>1111</v>
      </c>
      <c r="M98" s="147"/>
      <c r="N98" s="143">
        <f t="shared" si="51"/>
        <v>3528.23</v>
      </c>
      <c r="O98" s="143">
        <f t="shared" si="47"/>
        <v>871.85</v>
      </c>
      <c r="P98" s="143">
        <f t="shared" si="48"/>
        <v>9820.65</v>
      </c>
      <c r="Q98" s="143">
        <f t="shared" si="49"/>
        <v>11.11</v>
      </c>
      <c r="R98" s="188">
        <f t="shared" si="52"/>
        <v>14231.84</v>
      </c>
      <c r="T98">
        <v>40866.379999999997</v>
      </c>
      <c r="U98" s="190">
        <f t="shared" si="53"/>
        <v>0.3482530138465898</v>
      </c>
      <c r="W98" s="178">
        <v>42831</v>
      </c>
      <c r="X98" s="191">
        <v>0.77725218200000001</v>
      </c>
      <c r="Y98" s="191">
        <v>0.409358055</v>
      </c>
      <c r="Z98" s="191">
        <v>0.49530548499999999</v>
      </c>
      <c r="AA98" s="191">
        <v>0.50442377000000005</v>
      </c>
      <c r="AB98" s="191">
        <v>0.55971362300000005</v>
      </c>
      <c r="AC98" s="191">
        <v>0.90646918399999998</v>
      </c>
      <c r="AD98" s="191">
        <v>1.838351174</v>
      </c>
      <c r="AE98" s="191">
        <v>1.272126093</v>
      </c>
      <c r="AF98" s="191">
        <v>1.120788001</v>
      </c>
      <c r="AG98" s="191">
        <v>1.0477122830000001</v>
      </c>
      <c r="AH98" s="191">
        <v>0.67641413800000005</v>
      </c>
      <c r="AI98" s="191">
        <v>0.96292189100000003</v>
      </c>
      <c r="AJ98" s="191">
        <v>0.77941094799999999</v>
      </c>
      <c r="AK98" s="191">
        <v>1.0255328859999999</v>
      </c>
      <c r="AL98" s="191">
        <v>1.3400603740000001</v>
      </c>
      <c r="AM98" s="191">
        <v>1.808325288</v>
      </c>
      <c r="AN98" s="191">
        <v>2.2165937850000001</v>
      </c>
      <c r="AO98" s="191">
        <v>1.8902726599999999</v>
      </c>
      <c r="AP98" s="191">
        <v>0.94147775499999997</v>
      </c>
      <c r="AQ98" s="191">
        <v>0.87329738099999998</v>
      </c>
      <c r="AR98" s="191">
        <v>1.1912980639999999</v>
      </c>
      <c r="AS98" s="191">
        <v>0.99549265499999995</v>
      </c>
      <c r="AT98" s="191">
        <v>1.110164519</v>
      </c>
      <c r="AU98" s="191">
        <v>1.2396163520000001</v>
      </c>
    </row>
    <row r="99" spans="1:47" x14ac:dyDescent="0.2">
      <c r="A99" s="178">
        <v>42739</v>
      </c>
      <c r="B99" s="180">
        <v>1</v>
      </c>
      <c r="C99" t="s">
        <v>349</v>
      </c>
      <c r="D99">
        <v>5</v>
      </c>
      <c r="E99">
        <v>2.9</v>
      </c>
      <c r="F99">
        <v>3</v>
      </c>
      <c r="G99">
        <v>0.01</v>
      </c>
      <c r="H99" s="184">
        <f t="shared" ref="H99:L99" si="83">H75</f>
        <v>1</v>
      </c>
      <c r="I99" s="185">
        <f t="shared" si="83"/>
        <v>362</v>
      </c>
      <c r="J99" s="185">
        <f t="shared" si="83"/>
        <v>243</v>
      </c>
      <c r="K99" s="185">
        <f t="shared" si="83"/>
        <v>2985</v>
      </c>
      <c r="L99" s="185">
        <f t="shared" si="83"/>
        <v>1111</v>
      </c>
      <c r="M99" s="147"/>
      <c r="N99" s="143">
        <f t="shared" si="51"/>
        <v>1810</v>
      </c>
      <c r="O99" s="143">
        <f t="shared" si="47"/>
        <v>704.69999999999993</v>
      </c>
      <c r="P99" s="143">
        <f t="shared" si="48"/>
        <v>8955</v>
      </c>
      <c r="Q99" s="143">
        <f t="shared" si="49"/>
        <v>11.11</v>
      </c>
      <c r="R99" s="188">
        <f t="shared" si="52"/>
        <v>11480.810000000001</v>
      </c>
      <c r="T99">
        <v>38519.07</v>
      </c>
      <c r="U99" s="190">
        <f t="shared" si="53"/>
        <v>0.29805522303627791</v>
      </c>
      <c r="W99" s="178">
        <v>42832</v>
      </c>
      <c r="X99" s="191">
        <v>2.1758312059999998</v>
      </c>
      <c r="Y99" s="191">
        <v>2.0018421009999998</v>
      </c>
      <c r="Z99" s="191">
        <v>1.457869182</v>
      </c>
      <c r="AA99" s="191">
        <v>1.511651128</v>
      </c>
      <c r="AB99" s="191">
        <v>1.53707876</v>
      </c>
      <c r="AC99" s="191">
        <v>2.552807735</v>
      </c>
      <c r="AD99" s="191">
        <v>2.730416038</v>
      </c>
      <c r="AE99" s="191">
        <v>1.4523384269999999</v>
      </c>
      <c r="AF99" s="191">
        <v>1.499130217</v>
      </c>
      <c r="AG99" s="191">
        <v>1.806416952</v>
      </c>
      <c r="AH99" s="191">
        <v>1.0578260159999999</v>
      </c>
      <c r="AI99" s="191">
        <v>1.1409441250000001</v>
      </c>
      <c r="AJ99" s="191">
        <v>1.2473123209999999</v>
      </c>
      <c r="AK99" s="191">
        <v>1.2432828650000001</v>
      </c>
      <c r="AL99" s="191">
        <v>1.704680438</v>
      </c>
      <c r="AM99" s="191">
        <v>2.1258479810000002</v>
      </c>
      <c r="AN99" s="191">
        <v>2.3814673640000001</v>
      </c>
      <c r="AO99" s="191">
        <v>2.0001048510000001</v>
      </c>
      <c r="AP99" s="191">
        <v>1.443989497</v>
      </c>
      <c r="AQ99" s="191">
        <v>1.0362350069999999</v>
      </c>
      <c r="AR99" s="191">
        <v>1.357184379</v>
      </c>
      <c r="AS99" s="191">
        <v>2.244766576</v>
      </c>
      <c r="AT99" s="191">
        <v>4.1840697430000002</v>
      </c>
      <c r="AU99" s="191">
        <v>2.4312999369999999</v>
      </c>
    </row>
    <row r="100" spans="1:47" x14ac:dyDescent="0.2">
      <c r="A100" s="178">
        <v>42740</v>
      </c>
      <c r="B100" s="179">
        <v>4.1666666666666664E-2</v>
      </c>
      <c r="C100" t="s">
        <v>349</v>
      </c>
      <c r="D100">
        <v>6.56</v>
      </c>
      <c r="E100">
        <v>5</v>
      </c>
      <c r="F100">
        <v>9.31</v>
      </c>
      <c r="G100">
        <v>0.01</v>
      </c>
      <c r="H100" s="184">
        <f t="shared" ref="H100:L100" si="84">H76</f>
        <v>4.1666666666666664E-2</v>
      </c>
      <c r="I100" s="185">
        <f t="shared" si="84"/>
        <v>294</v>
      </c>
      <c r="J100" s="185">
        <f t="shared" si="84"/>
        <v>212</v>
      </c>
      <c r="K100" s="185">
        <f t="shared" si="84"/>
        <v>2985</v>
      </c>
      <c r="L100" s="185">
        <f t="shared" si="84"/>
        <v>1111</v>
      </c>
      <c r="M100" s="147"/>
      <c r="N100" s="143">
        <f t="shared" si="51"/>
        <v>1928.6399999999999</v>
      </c>
      <c r="O100" s="143">
        <f t="shared" si="47"/>
        <v>1060</v>
      </c>
      <c r="P100" s="143">
        <f t="shared" si="48"/>
        <v>27790.350000000002</v>
      </c>
      <c r="Q100" s="143">
        <f t="shared" si="49"/>
        <v>11.11</v>
      </c>
      <c r="R100" s="188">
        <f t="shared" si="52"/>
        <v>30790.100000000002</v>
      </c>
      <c r="T100">
        <v>37044.78</v>
      </c>
      <c r="U100" s="190">
        <f t="shared" si="53"/>
        <v>0.83115893791244011</v>
      </c>
      <c r="W100" s="178">
        <v>42833</v>
      </c>
      <c r="X100" s="191">
        <v>2.9835709559999999</v>
      </c>
      <c r="Y100" s="191">
        <v>2.0385230609999998</v>
      </c>
      <c r="Z100" s="191">
        <v>2.145614642</v>
      </c>
      <c r="AA100" s="191">
        <v>2.227577648</v>
      </c>
      <c r="AB100" s="191">
        <v>2.2661087279999999</v>
      </c>
      <c r="AC100" s="191">
        <v>3.6009191519999999</v>
      </c>
      <c r="AD100" s="191">
        <v>3.500142452</v>
      </c>
      <c r="AE100" s="191">
        <v>1.7691935599999999</v>
      </c>
      <c r="AF100" s="191">
        <v>1.6734585019999999</v>
      </c>
      <c r="AG100" s="191">
        <v>1.5549688479999999</v>
      </c>
      <c r="AH100" s="191">
        <v>1.2606686680000001</v>
      </c>
      <c r="AI100" s="191">
        <v>1.3615373900000001</v>
      </c>
      <c r="AJ100" s="191">
        <v>1.203135938</v>
      </c>
      <c r="AK100" s="191">
        <v>1.393617103</v>
      </c>
      <c r="AL100" s="191">
        <v>1.827411286</v>
      </c>
      <c r="AM100" s="191">
        <v>2.4849405230000001</v>
      </c>
      <c r="AN100" s="191">
        <v>2.2982431239999999</v>
      </c>
      <c r="AO100" s="191">
        <v>1.6583052570000001</v>
      </c>
      <c r="AP100" s="191">
        <v>1.5439965170000001</v>
      </c>
      <c r="AQ100" s="191">
        <v>1.23579467</v>
      </c>
      <c r="AR100" s="191">
        <v>1.1251556389999999</v>
      </c>
      <c r="AS100" s="191">
        <v>1.0609726239999999</v>
      </c>
      <c r="AT100" s="191">
        <v>1.641076988</v>
      </c>
      <c r="AU100" s="191">
        <v>1.1859480710000001</v>
      </c>
    </row>
    <row r="101" spans="1:47" x14ac:dyDescent="0.2">
      <c r="A101" s="178">
        <v>42740</v>
      </c>
      <c r="B101" s="179">
        <v>8.3333333333333329E-2</v>
      </c>
      <c r="C101" t="s">
        <v>349</v>
      </c>
      <c r="D101">
        <v>5.25</v>
      </c>
      <c r="E101">
        <v>1.61</v>
      </c>
      <c r="F101">
        <v>3.11</v>
      </c>
      <c r="G101">
        <v>0.01</v>
      </c>
      <c r="H101" s="184">
        <f t="shared" ref="H101:L101" si="85">H77</f>
        <v>8.3333333333333329E-2</v>
      </c>
      <c r="I101" s="185">
        <f t="shared" si="85"/>
        <v>236</v>
      </c>
      <c r="J101" s="185">
        <f t="shared" si="85"/>
        <v>179</v>
      </c>
      <c r="K101" s="185">
        <f t="shared" si="85"/>
        <v>2985</v>
      </c>
      <c r="L101" s="185">
        <f t="shared" si="85"/>
        <v>1111</v>
      </c>
      <c r="M101" s="147"/>
      <c r="N101" s="143">
        <f t="shared" si="51"/>
        <v>1239</v>
      </c>
      <c r="O101" s="143">
        <f t="shared" si="47"/>
        <v>288.19</v>
      </c>
      <c r="P101" s="143">
        <f t="shared" si="48"/>
        <v>9283.35</v>
      </c>
      <c r="Q101" s="143">
        <f t="shared" si="49"/>
        <v>11.11</v>
      </c>
      <c r="R101" s="188">
        <f t="shared" si="52"/>
        <v>10821.650000000001</v>
      </c>
      <c r="T101">
        <v>36207.1</v>
      </c>
      <c r="U101" s="190">
        <f t="shared" si="53"/>
        <v>0.29888198723454795</v>
      </c>
      <c r="W101" s="178">
        <v>42834</v>
      </c>
      <c r="X101" s="191">
        <v>2.1113915030000001</v>
      </c>
      <c r="Y101" s="191">
        <v>2.4674424089999998</v>
      </c>
      <c r="Z101" s="191">
        <v>2.3726522019999998</v>
      </c>
      <c r="AA101" s="191">
        <v>2.2937347859999999</v>
      </c>
      <c r="AB101" s="191">
        <v>3.1504187290000001</v>
      </c>
      <c r="AC101" s="191">
        <v>3.9205954489999999</v>
      </c>
      <c r="AD101" s="191">
        <v>3.8355714449999998</v>
      </c>
      <c r="AE101" s="191">
        <v>1.692027433</v>
      </c>
      <c r="AF101" s="191">
        <v>1.6068711849999999</v>
      </c>
      <c r="AG101" s="191">
        <v>2.152555998</v>
      </c>
      <c r="AH101" s="191">
        <v>1.256066366</v>
      </c>
      <c r="AI101" s="191">
        <v>1.853612934</v>
      </c>
      <c r="AJ101" s="191">
        <v>1.126289608</v>
      </c>
      <c r="AK101" s="191">
        <v>1.041681766</v>
      </c>
      <c r="AL101" s="191">
        <v>1.273681407</v>
      </c>
      <c r="AM101" s="191">
        <v>1.829610797</v>
      </c>
      <c r="AN101" s="191">
        <v>1.6733816340000001</v>
      </c>
      <c r="AO101" s="191">
        <v>1.113041366</v>
      </c>
      <c r="AP101" s="191">
        <v>1.176681893</v>
      </c>
      <c r="AQ101" s="191">
        <v>1.6075029949999999</v>
      </c>
      <c r="AR101" s="191">
        <v>2.010200786</v>
      </c>
      <c r="AS101" s="191">
        <v>1.4421776479999999</v>
      </c>
      <c r="AT101" s="191">
        <v>1.4149529460000001</v>
      </c>
      <c r="AU101" s="191">
        <v>2.1702643660000001</v>
      </c>
    </row>
    <row r="102" spans="1:47" x14ac:dyDescent="0.2">
      <c r="A102" s="178">
        <v>42740</v>
      </c>
      <c r="B102" s="179">
        <v>0.125</v>
      </c>
      <c r="C102" t="s">
        <v>349</v>
      </c>
      <c r="D102">
        <v>5</v>
      </c>
      <c r="E102">
        <v>1.61</v>
      </c>
      <c r="F102">
        <v>3.11</v>
      </c>
      <c r="G102">
        <v>0.47</v>
      </c>
      <c r="H102" s="184">
        <f t="shared" ref="H102:L102" si="86">H78</f>
        <v>0.125</v>
      </c>
      <c r="I102" s="185">
        <f t="shared" si="86"/>
        <v>201</v>
      </c>
      <c r="J102" s="185">
        <f t="shared" si="86"/>
        <v>205</v>
      </c>
      <c r="K102" s="185">
        <f t="shared" si="86"/>
        <v>2985</v>
      </c>
      <c r="L102" s="185">
        <f t="shared" si="86"/>
        <v>1717</v>
      </c>
      <c r="M102" s="147"/>
      <c r="N102" s="143">
        <f t="shared" si="51"/>
        <v>1005</v>
      </c>
      <c r="O102" s="143">
        <f t="shared" si="47"/>
        <v>330.05</v>
      </c>
      <c r="P102" s="143">
        <f t="shared" si="48"/>
        <v>9283.35</v>
      </c>
      <c r="Q102" s="143">
        <f t="shared" si="49"/>
        <v>806.99</v>
      </c>
      <c r="R102" s="188">
        <f t="shared" si="52"/>
        <v>11425.39</v>
      </c>
      <c r="T102">
        <v>35702.89</v>
      </c>
      <c r="U102" s="190">
        <f t="shared" si="53"/>
        <v>0.32001302975753504</v>
      </c>
      <c r="W102" s="178">
        <v>42835</v>
      </c>
      <c r="X102" s="191">
        <v>0.93688640899999998</v>
      </c>
      <c r="Y102" s="191">
        <v>0.65161549600000002</v>
      </c>
      <c r="Z102" s="191">
        <v>0.61871065700000005</v>
      </c>
      <c r="AA102" s="191">
        <v>0.601430244</v>
      </c>
      <c r="AB102" s="191">
        <v>0.90196743800000001</v>
      </c>
      <c r="AC102" s="191">
        <v>1.10043924</v>
      </c>
      <c r="AD102" s="191">
        <v>1.959612157</v>
      </c>
      <c r="AE102" s="191">
        <v>1.738544579</v>
      </c>
      <c r="AF102" s="191">
        <v>1.6686971960000001</v>
      </c>
      <c r="AG102" s="191">
        <v>1.4532950499999999</v>
      </c>
      <c r="AH102" s="191">
        <v>0.99642285600000002</v>
      </c>
      <c r="AI102" s="191">
        <v>0.65856542299999998</v>
      </c>
      <c r="AJ102" s="191">
        <v>0.79221847599999995</v>
      </c>
      <c r="AK102" s="191">
        <v>0.90820952799999999</v>
      </c>
      <c r="AL102" s="191">
        <v>1.2199056880000001</v>
      </c>
      <c r="AM102" s="191">
        <v>1.6722973699999999</v>
      </c>
      <c r="AN102" s="191">
        <v>1.3644891669999999</v>
      </c>
      <c r="AO102" s="191">
        <v>0.86536930899999998</v>
      </c>
      <c r="AP102" s="191">
        <v>0.63775098699999999</v>
      </c>
      <c r="AQ102" s="191">
        <v>0.82416031000000001</v>
      </c>
      <c r="AR102" s="191">
        <v>1.058224979</v>
      </c>
      <c r="AS102" s="191">
        <v>0.61087943199999994</v>
      </c>
      <c r="AT102" s="191">
        <v>0.85022730700000004</v>
      </c>
      <c r="AU102" s="191">
        <v>0.83057457700000004</v>
      </c>
    </row>
    <row r="103" spans="1:47" x14ac:dyDescent="0.2">
      <c r="A103" s="178">
        <v>42740</v>
      </c>
      <c r="B103" s="179">
        <v>0.16666666666666666</v>
      </c>
      <c r="C103" t="s">
        <v>349</v>
      </c>
      <c r="D103">
        <v>5</v>
      </c>
      <c r="E103">
        <v>2.99</v>
      </c>
      <c r="F103">
        <v>6.75</v>
      </c>
      <c r="G103">
        <v>0.47</v>
      </c>
      <c r="H103" s="184">
        <f t="shared" ref="H103:L103" si="87">H79</f>
        <v>0.16666666666666666</v>
      </c>
      <c r="I103" s="185">
        <f t="shared" si="87"/>
        <v>185</v>
      </c>
      <c r="J103" s="185">
        <f t="shared" si="87"/>
        <v>205</v>
      </c>
      <c r="K103" s="185">
        <f t="shared" si="87"/>
        <v>2985</v>
      </c>
      <c r="L103" s="185">
        <f t="shared" si="87"/>
        <v>1717</v>
      </c>
      <c r="M103" s="147"/>
      <c r="N103" s="143">
        <f t="shared" si="51"/>
        <v>925</v>
      </c>
      <c r="O103" s="143">
        <f t="shared" si="47"/>
        <v>612.95000000000005</v>
      </c>
      <c r="P103" s="143">
        <f t="shared" si="48"/>
        <v>20148.75</v>
      </c>
      <c r="Q103" s="143">
        <f t="shared" si="49"/>
        <v>806.99</v>
      </c>
      <c r="R103" s="188">
        <f t="shared" si="52"/>
        <v>22493.690000000002</v>
      </c>
      <c r="T103">
        <v>35733.56</v>
      </c>
      <c r="U103" s="190">
        <f t="shared" si="53"/>
        <v>0.62948360029059525</v>
      </c>
      <c r="W103" s="178">
        <v>42836</v>
      </c>
      <c r="X103" s="191">
        <v>0.77696044500000006</v>
      </c>
      <c r="Y103" s="191">
        <v>0.415282506</v>
      </c>
      <c r="Z103" s="191">
        <v>0.42836649599999999</v>
      </c>
      <c r="AA103" s="191">
        <v>0.46433803099999998</v>
      </c>
      <c r="AB103" s="191">
        <v>0.51331263699999996</v>
      </c>
      <c r="AC103" s="191">
        <v>0.916428083</v>
      </c>
      <c r="AD103" s="191">
        <v>1.3449926409999999</v>
      </c>
      <c r="AE103" s="191">
        <v>0.70560015899999995</v>
      </c>
      <c r="AF103" s="191">
        <v>1.0072305050000001</v>
      </c>
      <c r="AG103" s="191">
        <v>1.0836402089999999</v>
      </c>
      <c r="AH103" s="191">
        <v>0.72757203999999998</v>
      </c>
      <c r="AI103" s="191">
        <v>0.91501528099999996</v>
      </c>
      <c r="AJ103" s="191">
        <v>0.95813959199999998</v>
      </c>
      <c r="AK103" s="191">
        <v>1.171331951</v>
      </c>
      <c r="AL103" s="191">
        <v>1.3902495319999999</v>
      </c>
      <c r="AM103" s="191">
        <v>1.6636617789999999</v>
      </c>
      <c r="AN103" s="191">
        <v>1.7901765039999999</v>
      </c>
      <c r="AO103" s="191">
        <v>1.0907776419999999</v>
      </c>
      <c r="AP103" s="191">
        <v>0.94341487800000001</v>
      </c>
      <c r="AQ103" s="191">
        <v>0.72948694400000003</v>
      </c>
      <c r="AR103" s="191">
        <v>1.3568824669999999</v>
      </c>
      <c r="AS103" s="191">
        <v>0.58587768900000003</v>
      </c>
      <c r="AT103" s="191">
        <v>0.80293118100000005</v>
      </c>
      <c r="AU103" s="191">
        <v>0.89754078800000003</v>
      </c>
    </row>
    <row r="104" spans="1:47" x14ac:dyDescent="0.2">
      <c r="A104" s="178">
        <v>42740</v>
      </c>
      <c r="B104" s="179">
        <v>0.20833333333333334</v>
      </c>
      <c r="C104" t="s">
        <v>349</v>
      </c>
      <c r="D104">
        <v>5</v>
      </c>
      <c r="E104">
        <v>4.84</v>
      </c>
      <c r="F104">
        <v>4.1100000000000003</v>
      </c>
      <c r="G104">
        <v>0.48</v>
      </c>
      <c r="H104" s="184">
        <f t="shared" ref="H104:L104" si="88">H80</f>
        <v>0.20833333333333334</v>
      </c>
      <c r="I104" s="185">
        <f t="shared" si="88"/>
        <v>207</v>
      </c>
      <c r="J104" s="185">
        <f t="shared" si="88"/>
        <v>283</v>
      </c>
      <c r="K104" s="185">
        <f t="shared" si="88"/>
        <v>2985</v>
      </c>
      <c r="L104" s="185">
        <f t="shared" si="88"/>
        <v>1717</v>
      </c>
      <c r="M104" s="147"/>
      <c r="N104" s="143">
        <f t="shared" si="51"/>
        <v>1035</v>
      </c>
      <c r="O104" s="143">
        <f t="shared" si="47"/>
        <v>1369.72</v>
      </c>
      <c r="P104" s="143">
        <f t="shared" si="48"/>
        <v>12268.35</v>
      </c>
      <c r="Q104" s="143">
        <f t="shared" si="49"/>
        <v>824.16</v>
      </c>
      <c r="R104" s="188">
        <f t="shared" si="52"/>
        <v>15497.23</v>
      </c>
      <c r="T104">
        <v>36557.480000000003</v>
      </c>
      <c r="U104" s="190">
        <f t="shared" si="53"/>
        <v>0.42391406628684469</v>
      </c>
      <c r="W104" s="178">
        <v>42837</v>
      </c>
      <c r="X104" s="191">
        <v>0.52565090299999995</v>
      </c>
      <c r="Y104" s="191">
        <v>0.45425534400000001</v>
      </c>
      <c r="Z104" s="191">
        <v>0.48566005800000001</v>
      </c>
      <c r="AA104" s="191">
        <v>0.55139169200000004</v>
      </c>
      <c r="AB104" s="191">
        <v>0.60729127000000005</v>
      </c>
      <c r="AC104" s="191">
        <v>0.67245359400000004</v>
      </c>
      <c r="AD104" s="191">
        <v>1.5381445579999999</v>
      </c>
      <c r="AE104" s="191">
        <v>1.0079830620000001</v>
      </c>
      <c r="AF104" s="191">
        <v>1.2166287099999999</v>
      </c>
      <c r="AG104" s="191">
        <v>1.218246986</v>
      </c>
      <c r="AH104" s="191">
        <v>0.77970045200000004</v>
      </c>
      <c r="AI104" s="191">
        <v>0.68573974800000004</v>
      </c>
      <c r="AJ104" s="191">
        <v>0.57231251000000005</v>
      </c>
      <c r="AK104" s="191">
        <v>0.66872256200000002</v>
      </c>
      <c r="AL104" s="191">
        <v>0.79704335699999995</v>
      </c>
      <c r="AM104" s="191">
        <v>1.0123150059999999</v>
      </c>
      <c r="AN104" s="191">
        <v>1.3064592260000001</v>
      </c>
      <c r="AO104" s="191">
        <v>0.95047781099999995</v>
      </c>
      <c r="AP104" s="191">
        <v>0.77823222199999997</v>
      </c>
      <c r="AQ104" s="191">
        <v>0.96069401399999999</v>
      </c>
      <c r="AR104" s="191">
        <v>1.708103457</v>
      </c>
      <c r="AS104" s="191">
        <v>0.70147586399999995</v>
      </c>
      <c r="AT104" s="191">
        <v>0.60907314099999998</v>
      </c>
      <c r="AU104" s="191">
        <v>0.67760344100000003</v>
      </c>
    </row>
    <row r="105" spans="1:47" x14ac:dyDescent="0.2">
      <c r="A105" s="178">
        <v>42740</v>
      </c>
      <c r="B105" s="179">
        <v>0.25</v>
      </c>
      <c r="C105" t="s">
        <v>349</v>
      </c>
      <c r="D105">
        <v>11.3</v>
      </c>
      <c r="E105">
        <v>13.75</v>
      </c>
      <c r="F105">
        <v>9.6999999999999993</v>
      </c>
      <c r="G105">
        <v>0.47</v>
      </c>
      <c r="H105" s="184">
        <f t="shared" ref="H105:L105" si="89">H81</f>
        <v>0.25</v>
      </c>
      <c r="I105" s="185">
        <f t="shared" si="89"/>
        <v>327</v>
      </c>
      <c r="J105" s="185">
        <f t="shared" si="89"/>
        <v>438</v>
      </c>
      <c r="K105" s="185">
        <f t="shared" si="89"/>
        <v>2985</v>
      </c>
      <c r="L105" s="185">
        <f t="shared" si="89"/>
        <v>1717</v>
      </c>
      <c r="M105" s="147"/>
      <c r="N105" s="143">
        <f t="shared" si="51"/>
        <v>3695.1000000000004</v>
      </c>
      <c r="O105" s="143">
        <f t="shared" si="47"/>
        <v>6022.5</v>
      </c>
      <c r="P105" s="143">
        <f t="shared" si="48"/>
        <v>28954.499999999996</v>
      </c>
      <c r="Q105" s="143">
        <f t="shared" si="49"/>
        <v>806.99</v>
      </c>
      <c r="R105" s="188">
        <f t="shared" si="52"/>
        <v>39479.089999999997</v>
      </c>
      <c r="T105">
        <v>38938.47</v>
      </c>
      <c r="U105" s="190">
        <f t="shared" si="53"/>
        <v>1.0138839558924631</v>
      </c>
      <c r="W105" s="178">
        <v>42838</v>
      </c>
      <c r="X105" s="191">
        <v>0.48251393199999998</v>
      </c>
      <c r="Y105" s="191">
        <v>0.39431128700000001</v>
      </c>
      <c r="Z105" s="191">
        <v>0.46959816300000001</v>
      </c>
      <c r="AA105" s="191">
        <v>0.56375670899999997</v>
      </c>
      <c r="AB105" s="191">
        <v>0.58264263199999999</v>
      </c>
      <c r="AC105" s="191">
        <v>0.95490283499999995</v>
      </c>
      <c r="AD105" s="191">
        <v>1.731124125</v>
      </c>
      <c r="AE105" s="191">
        <v>1.554300883</v>
      </c>
      <c r="AF105" s="191">
        <v>1.584674116</v>
      </c>
      <c r="AG105" s="191">
        <v>1.196574773</v>
      </c>
      <c r="AH105" s="191">
        <v>0.74370442599999997</v>
      </c>
      <c r="AI105" s="191">
        <v>1.0271420309999999</v>
      </c>
      <c r="AJ105" s="191">
        <v>0.81739714699999999</v>
      </c>
      <c r="AK105" s="191">
        <v>0.63021472199999995</v>
      </c>
      <c r="AL105" s="191">
        <v>1.0131254869999999</v>
      </c>
      <c r="AM105" s="191">
        <v>1.4473613569999999</v>
      </c>
      <c r="AN105" s="191">
        <v>1.3302062699999999</v>
      </c>
      <c r="AO105" s="191">
        <v>0.93752505100000005</v>
      </c>
      <c r="AP105" s="191">
        <v>0.93940581899999998</v>
      </c>
      <c r="AQ105" s="191">
        <v>0.81457118900000003</v>
      </c>
      <c r="AR105" s="191">
        <v>1.0359067390000001</v>
      </c>
      <c r="AS105" s="191">
        <v>0.58582940400000005</v>
      </c>
      <c r="AT105" s="191">
        <v>0.84382760199999995</v>
      </c>
      <c r="AU105" s="191">
        <v>1.9400130820000001</v>
      </c>
    </row>
    <row r="106" spans="1:47" x14ac:dyDescent="0.2">
      <c r="A106" s="178">
        <v>42740</v>
      </c>
      <c r="B106" s="179">
        <v>0.29166666666666669</v>
      </c>
      <c r="C106" t="s">
        <v>349</v>
      </c>
      <c r="D106">
        <v>16.57</v>
      </c>
      <c r="E106">
        <v>28.63</v>
      </c>
      <c r="F106">
        <v>20</v>
      </c>
      <c r="G106">
        <v>1.75</v>
      </c>
      <c r="H106" s="184">
        <f t="shared" ref="H106:L106" si="90">H82</f>
        <v>0.29166666666666669</v>
      </c>
      <c r="I106" s="185">
        <f t="shared" si="90"/>
        <v>249</v>
      </c>
      <c r="J106" s="185">
        <f t="shared" si="90"/>
        <v>556</v>
      </c>
      <c r="K106" s="185">
        <f t="shared" si="90"/>
        <v>2872</v>
      </c>
      <c r="L106" s="185">
        <f t="shared" si="90"/>
        <v>2219</v>
      </c>
      <c r="M106" s="147"/>
      <c r="N106" s="143">
        <f t="shared" si="51"/>
        <v>4125.93</v>
      </c>
      <c r="O106" s="143">
        <f t="shared" si="47"/>
        <v>15918.279999999999</v>
      </c>
      <c r="P106" s="143">
        <f t="shared" si="48"/>
        <v>57440</v>
      </c>
      <c r="Q106" s="143">
        <f t="shared" si="49"/>
        <v>3883.25</v>
      </c>
      <c r="R106" s="188">
        <f t="shared" si="52"/>
        <v>81367.459999999992</v>
      </c>
      <c r="T106">
        <v>42680.94</v>
      </c>
      <c r="U106" s="190">
        <f t="shared" si="53"/>
        <v>1.9064120893307408</v>
      </c>
      <c r="W106" s="178">
        <v>42839</v>
      </c>
      <c r="X106" s="191">
        <v>0.83214587699999998</v>
      </c>
      <c r="Y106" s="191">
        <v>0.78926589999999996</v>
      </c>
      <c r="Z106" s="191">
        <v>0.88315804600000003</v>
      </c>
      <c r="AA106" s="191">
        <v>0.63650603500000003</v>
      </c>
      <c r="AB106" s="191">
        <v>1.07893544</v>
      </c>
      <c r="AC106" s="191">
        <v>1.995400694</v>
      </c>
      <c r="AD106" s="191">
        <v>1.8978755140000001</v>
      </c>
      <c r="AE106" s="191">
        <v>1.302300024</v>
      </c>
      <c r="AF106" s="191">
        <v>1.384361435</v>
      </c>
      <c r="AG106" s="191">
        <v>0.98567860299999999</v>
      </c>
      <c r="AH106" s="191">
        <v>0.77296892299999997</v>
      </c>
      <c r="AI106" s="191">
        <v>0.93319471700000001</v>
      </c>
      <c r="AJ106" s="191">
        <v>0.57648238299999999</v>
      </c>
      <c r="AK106" s="191">
        <v>0.67585448100000001</v>
      </c>
      <c r="AL106" s="191">
        <v>0.850096776</v>
      </c>
      <c r="AM106" s="191">
        <v>1.041711874</v>
      </c>
      <c r="AN106" s="191">
        <v>1.238907754</v>
      </c>
      <c r="AO106" s="191">
        <v>0.78942526599999996</v>
      </c>
      <c r="AP106" s="191">
        <v>0.55118718600000005</v>
      </c>
      <c r="AQ106" s="191">
        <v>0.89530468500000004</v>
      </c>
      <c r="AR106" s="191">
        <v>0.91405876500000005</v>
      </c>
      <c r="AS106" s="191">
        <v>0.70524678200000002</v>
      </c>
      <c r="AT106" s="191">
        <v>1.151967301</v>
      </c>
      <c r="AU106" s="191">
        <v>1.039096035</v>
      </c>
    </row>
    <row r="107" spans="1:47" x14ac:dyDescent="0.2">
      <c r="A107" s="178">
        <v>42740</v>
      </c>
      <c r="B107" s="179">
        <v>0.33333333333333331</v>
      </c>
      <c r="C107" t="s">
        <v>349</v>
      </c>
      <c r="D107">
        <v>10.71</v>
      </c>
      <c r="E107">
        <v>6.08</v>
      </c>
      <c r="F107">
        <v>13.89</v>
      </c>
      <c r="G107">
        <v>1.75</v>
      </c>
      <c r="H107" s="184">
        <f t="shared" ref="H107:L107" si="91">H83</f>
        <v>0.33333333333333331</v>
      </c>
      <c r="I107" s="185">
        <f t="shared" si="91"/>
        <v>256</v>
      </c>
      <c r="J107" s="185">
        <f t="shared" si="91"/>
        <v>306</v>
      </c>
      <c r="K107" s="185">
        <f t="shared" si="91"/>
        <v>2872</v>
      </c>
      <c r="L107" s="185">
        <f t="shared" si="91"/>
        <v>2219</v>
      </c>
      <c r="M107" s="147"/>
      <c r="N107" s="143">
        <f t="shared" si="51"/>
        <v>2741.76</v>
      </c>
      <c r="O107" s="143">
        <f t="shared" si="47"/>
        <v>1860.48</v>
      </c>
      <c r="P107" s="143">
        <f t="shared" si="48"/>
        <v>39892.080000000002</v>
      </c>
      <c r="Q107" s="143">
        <f t="shared" si="49"/>
        <v>3883.25</v>
      </c>
      <c r="R107" s="188">
        <f t="shared" si="52"/>
        <v>48377.57</v>
      </c>
      <c r="T107">
        <v>43845.66</v>
      </c>
      <c r="U107" s="190">
        <f t="shared" si="53"/>
        <v>1.1033605150429939</v>
      </c>
      <c r="W107" s="178">
        <v>42840</v>
      </c>
      <c r="X107" s="191">
        <v>0.91214964399999998</v>
      </c>
      <c r="Y107" s="191">
        <v>0.83348963099999995</v>
      </c>
      <c r="Z107" s="191">
        <v>1.6757370140000001</v>
      </c>
      <c r="AA107" s="191">
        <v>1.0640087300000001</v>
      </c>
      <c r="AB107" s="191">
        <v>1.124352746</v>
      </c>
      <c r="AC107" s="191">
        <v>1.2567463480000001</v>
      </c>
      <c r="AD107" s="191">
        <v>1.637787436</v>
      </c>
      <c r="AE107" s="191">
        <v>1.1500322409999999</v>
      </c>
      <c r="AF107" s="191">
        <v>1.199655943</v>
      </c>
      <c r="AG107" s="191">
        <v>0.832431531</v>
      </c>
      <c r="AH107" s="191">
        <v>0.71132797299999995</v>
      </c>
      <c r="AI107" s="191">
        <v>0.69818640099999996</v>
      </c>
      <c r="AJ107" s="191">
        <v>0.76397599400000005</v>
      </c>
      <c r="AK107" s="191">
        <v>0.64349447999999998</v>
      </c>
      <c r="AL107" s="191">
        <v>0.84902547299999997</v>
      </c>
      <c r="AM107" s="191">
        <v>1.1713587940000001</v>
      </c>
      <c r="AN107" s="191">
        <v>1.3583381379999999</v>
      </c>
      <c r="AO107" s="191">
        <v>0.94735953299999998</v>
      </c>
      <c r="AP107" s="191">
        <v>0.59563682799999995</v>
      </c>
      <c r="AQ107" s="191">
        <v>0.66594409300000001</v>
      </c>
      <c r="AR107" s="191">
        <v>0.805761324</v>
      </c>
      <c r="AS107" s="191">
        <v>0.75243029500000003</v>
      </c>
      <c r="AT107" s="191">
        <v>0.984640454</v>
      </c>
      <c r="AU107" s="191">
        <v>0.98161798199999994</v>
      </c>
    </row>
    <row r="108" spans="1:47" x14ac:dyDescent="0.2">
      <c r="A108" s="178">
        <v>42740</v>
      </c>
      <c r="B108" s="179">
        <v>0.375</v>
      </c>
      <c r="C108" t="s">
        <v>349</v>
      </c>
      <c r="D108">
        <v>11.3</v>
      </c>
      <c r="E108">
        <v>4</v>
      </c>
      <c r="F108">
        <v>7.88</v>
      </c>
      <c r="G108">
        <v>1.75</v>
      </c>
      <c r="H108" s="184">
        <f t="shared" ref="H108:L108" si="92">H84</f>
        <v>0.375</v>
      </c>
      <c r="I108" s="185">
        <f t="shared" si="92"/>
        <v>156</v>
      </c>
      <c r="J108" s="185">
        <f t="shared" si="92"/>
        <v>343</v>
      </c>
      <c r="K108" s="185">
        <f t="shared" si="92"/>
        <v>2872</v>
      </c>
      <c r="L108" s="185">
        <f t="shared" si="92"/>
        <v>2219</v>
      </c>
      <c r="M108" s="147"/>
      <c r="N108" s="143">
        <f t="shared" si="51"/>
        <v>1762.8000000000002</v>
      </c>
      <c r="O108" s="143">
        <f t="shared" si="47"/>
        <v>1372</v>
      </c>
      <c r="P108" s="143">
        <f t="shared" si="48"/>
        <v>22631.360000000001</v>
      </c>
      <c r="Q108" s="143">
        <f t="shared" si="49"/>
        <v>3883.25</v>
      </c>
      <c r="R108" s="188">
        <f t="shared" si="52"/>
        <v>29649.41</v>
      </c>
      <c r="T108">
        <v>42887.22</v>
      </c>
      <c r="U108" s="190">
        <f t="shared" si="53"/>
        <v>0.69133438819303272</v>
      </c>
      <c r="W108" s="178">
        <v>42841</v>
      </c>
      <c r="X108" s="191">
        <v>0.57330408899999996</v>
      </c>
      <c r="Y108" s="191">
        <v>0.49425550000000001</v>
      </c>
      <c r="Z108" s="191">
        <v>0.65167617700000002</v>
      </c>
      <c r="AA108" s="191">
        <v>0.705283255</v>
      </c>
      <c r="AB108" s="191">
        <v>0.72777041399999998</v>
      </c>
      <c r="AC108" s="191">
        <v>0.846739515</v>
      </c>
      <c r="AD108" s="191">
        <v>1.425795704</v>
      </c>
      <c r="AE108" s="191">
        <v>1.1010896480000001</v>
      </c>
      <c r="AF108" s="191">
        <v>1.263865298</v>
      </c>
      <c r="AG108" s="191">
        <v>1.026770669</v>
      </c>
      <c r="AH108" s="191">
        <v>0.71683160700000004</v>
      </c>
      <c r="AI108" s="191">
        <v>0.60778936299999997</v>
      </c>
      <c r="AJ108" s="191">
        <v>0.58330464100000001</v>
      </c>
      <c r="AK108" s="191">
        <v>0.60599592700000005</v>
      </c>
      <c r="AL108" s="191">
        <v>0.85506762199999997</v>
      </c>
      <c r="AM108" s="191">
        <v>1.2278472920000001</v>
      </c>
      <c r="AN108" s="191">
        <v>1.828087464</v>
      </c>
      <c r="AO108" s="191">
        <v>1.210410966</v>
      </c>
      <c r="AP108" s="191">
        <v>0.71947346700000003</v>
      </c>
      <c r="AQ108" s="191">
        <v>0.80295260000000002</v>
      </c>
      <c r="AR108" s="191">
        <v>1.3115277830000001</v>
      </c>
      <c r="AS108" s="191">
        <v>0.65674503699999998</v>
      </c>
      <c r="AT108" s="191">
        <v>0.730921394</v>
      </c>
      <c r="AU108" s="191">
        <v>0.71767738599999997</v>
      </c>
    </row>
    <row r="109" spans="1:47" x14ac:dyDescent="0.2">
      <c r="A109" s="178">
        <v>42740</v>
      </c>
      <c r="B109" s="179">
        <v>0.41666666666666669</v>
      </c>
      <c r="C109" t="s">
        <v>349</v>
      </c>
      <c r="D109">
        <v>6.4</v>
      </c>
      <c r="E109">
        <v>3.1</v>
      </c>
      <c r="F109">
        <v>6.33</v>
      </c>
      <c r="G109">
        <v>2</v>
      </c>
      <c r="H109" s="184">
        <f t="shared" ref="H109:L109" si="93">H85</f>
        <v>0.41666666666666669</v>
      </c>
      <c r="I109" s="185">
        <f t="shared" si="93"/>
        <v>196</v>
      </c>
      <c r="J109" s="185">
        <f t="shared" si="93"/>
        <v>315</v>
      </c>
      <c r="K109" s="185">
        <f t="shared" si="93"/>
        <v>2872</v>
      </c>
      <c r="L109" s="185">
        <f t="shared" si="93"/>
        <v>2219</v>
      </c>
      <c r="M109" s="147"/>
      <c r="N109" s="143">
        <f t="shared" si="51"/>
        <v>1254.4000000000001</v>
      </c>
      <c r="O109" s="143">
        <f t="shared" si="47"/>
        <v>976.5</v>
      </c>
      <c r="P109" s="143">
        <f t="shared" si="48"/>
        <v>18179.759999999998</v>
      </c>
      <c r="Q109" s="143">
        <f t="shared" si="49"/>
        <v>4438</v>
      </c>
      <c r="R109" s="188">
        <f t="shared" si="52"/>
        <v>24848.66</v>
      </c>
      <c r="T109">
        <v>42542.7</v>
      </c>
      <c r="U109" s="190">
        <f t="shared" si="53"/>
        <v>0.58408751677726145</v>
      </c>
      <c r="W109" s="178">
        <v>42842</v>
      </c>
      <c r="X109" s="191">
        <v>0.47198802099999998</v>
      </c>
      <c r="Y109" s="191">
        <v>0.39172792899999997</v>
      </c>
      <c r="Z109" s="191">
        <v>0.56326953000000002</v>
      </c>
      <c r="AA109" s="191">
        <v>0.63121009699999997</v>
      </c>
      <c r="AB109" s="191">
        <v>0.64023486100000004</v>
      </c>
      <c r="AC109" s="191">
        <v>0.79821931499999998</v>
      </c>
      <c r="AD109" s="191">
        <v>1.747160965</v>
      </c>
      <c r="AE109" s="191">
        <v>1.2159140209999999</v>
      </c>
      <c r="AF109" s="191">
        <v>1.161525828</v>
      </c>
      <c r="AG109" s="191">
        <v>1.318820109</v>
      </c>
      <c r="AH109" s="191">
        <v>0.72099734999999998</v>
      </c>
      <c r="AI109" s="191">
        <v>0.57917317999999995</v>
      </c>
      <c r="AJ109" s="191">
        <v>0.70136889400000002</v>
      </c>
      <c r="AK109" s="191">
        <v>0.95610572900000002</v>
      </c>
      <c r="AL109" s="191">
        <v>1.2170056199999999</v>
      </c>
      <c r="AM109" s="191">
        <v>1.7797442560000001</v>
      </c>
      <c r="AN109" s="191">
        <v>1.827173927</v>
      </c>
      <c r="AO109" s="191">
        <v>1.050657089</v>
      </c>
      <c r="AP109" s="191">
        <v>0.82341503400000005</v>
      </c>
      <c r="AQ109" s="191">
        <v>0.81553029799999999</v>
      </c>
      <c r="AR109" s="191">
        <v>1.1886264580000001</v>
      </c>
      <c r="AS109" s="191">
        <v>0.69496521</v>
      </c>
      <c r="AT109" s="191">
        <v>0.562566012</v>
      </c>
      <c r="AU109" s="191">
        <v>0.65767425000000002</v>
      </c>
    </row>
    <row r="110" spans="1:47" x14ac:dyDescent="0.2">
      <c r="A110" s="178">
        <v>42740</v>
      </c>
      <c r="B110" s="179">
        <v>0.45833333333333331</v>
      </c>
      <c r="C110" t="s">
        <v>349</v>
      </c>
      <c r="D110">
        <v>50</v>
      </c>
      <c r="E110">
        <v>1.01</v>
      </c>
      <c r="F110">
        <v>4.6399999999999997</v>
      </c>
      <c r="G110">
        <v>0.97</v>
      </c>
      <c r="H110" s="184">
        <f t="shared" ref="H110:L110" si="94">H86</f>
        <v>0.45833333333333331</v>
      </c>
      <c r="I110" s="185">
        <f t="shared" si="94"/>
        <v>226</v>
      </c>
      <c r="J110" s="185">
        <f t="shared" si="94"/>
        <v>326</v>
      </c>
      <c r="K110" s="185">
        <f t="shared" si="94"/>
        <v>2842</v>
      </c>
      <c r="L110" s="185">
        <f t="shared" si="94"/>
        <v>1635</v>
      </c>
      <c r="M110" s="147"/>
      <c r="N110" s="143">
        <f t="shared" si="51"/>
        <v>11300</v>
      </c>
      <c r="O110" s="143">
        <f t="shared" si="47"/>
        <v>329.26</v>
      </c>
      <c r="P110" s="143">
        <f t="shared" si="48"/>
        <v>13186.88</v>
      </c>
      <c r="Q110" s="143">
        <f t="shared" si="49"/>
        <v>1585.95</v>
      </c>
      <c r="R110" s="188">
        <f t="shared" si="52"/>
        <v>26402.09</v>
      </c>
      <c r="T110">
        <v>42291.93</v>
      </c>
      <c r="U110" s="190">
        <f t="shared" si="53"/>
        <v>0.62428198476636088</v>
      </c>
      <c r="W110" s="178">
        <v>42843</v>
      </c>
      <c r="X110" s="191">
        <v>0.45871018000000002</v>
      </c>
      <c r="Y110" s="191">
        <v>0.350551112</v>
      </c>
      <c r="Z110" s="191">
        <v>0.44182199599999999</v>
      </c>
      <c r="AA110" s="191">
        <v>0.49161150300000001</v>
      </c>
      <c r="AB110" s="191">
        <v>0.49672396499999999</v>
      </c>
      <c r="AC110" s="191">
        <v>0.66182648499999996</v>
      </c>
      <c r="AD110" s="191">
        <v>1.2652324559999999</v>
      </c>
      <c r="AE110" s="191">
        <v>0.92150246800000002</v>
      </c>
      <c r="AF110" s="191">
        <v>1.194203331</v>
      </c>
      <c r="AG110" s="191">
        <v>1.373222814</v>
      </c>
      <c r="AH110" s="191">
        <v>0.822937052</v>
      </c>
      <c r="AI110" s="191">
        <v>0.78648868900000002</v>
      </c>
      <c r="AJ110" s="191">
        <v>0.75468714999999997</v>
      </c>
      <c r="AK110" s="191">
        <v>0.88332345199999995</v>
      </c>
      <c r="AL110" s="191">
        <v>1.2032573849999999</v>
      </c>
      <c r="AM110" s="191">
        <v>1.529964602</v>
      </c>
      <c r="AN110" s="191">
        <v>1.897340354</v>
      </c>
      <c r="AO110" s="191">
        <v>1.1568955110000001</v>
      </c>
      <c r="AP110" s="191">
        <v>0.77298091899999999</v>
      </c>
      <c r="AQ110" s="191">
        <v>0.69800912500000001</v>
      </c>
      <c r="AR110" s="191">
        <v>0.83737956099999999</v>
      </c>
      <c r="AS110" s="191">
        <v>0.65784782100000005</v>
      </c>
      <c r="AT110" s="191">
        <v>0.46665349699999997</v>
      </c>
      <c r="AU110" s="191">
        <v>0.54578192699999994</v>
      </c>
    </row>
    <row r="111" spans="1:47" x14ac:dyDescent="0.2">
      <c r="A111" s="178">
        <v>42740</v>
      </c>
      <c r="B111" s="179">
        <v>0.5</v>
      </c>
      <c r="C111" t="s">
        <v>349</v>
      </c>
      <c r="D111">
        <v>50</v>
      </c>
      <c r="E111">
        <v>1</v>
      </c>
      <c r="F111">
        <v>4.5</v>
      </c>
      <c r="G111">
        <v>0.97</v>
      </c>
      <c r="H111" s="184">
        <f t="shared" ref="H111:L111" si="95">H87</f>
        <v>0.5</v>
      </c>
      <c r="I111" s="185">
        <f t="shared" si="95"/>
        <v>222</v>
      </c>
      <c r="J111" s="185">
        <f t="shared" si="95"/>
        <v>319</v>
      </c>
      <c r="K111" s="185">
        <f t="shared" si="95"/>
        <v>2842</v>
      </c>
      <c r="L111" s="185">
        <f t="shared" si="95"/>
        <v>1635</v>
      </c>
      <c r="M111" s="147"/>
      <c r="N111" s="143">
        <f t="shared" si="51"/>
        <v>11100</v>
      </c>
      <c r="O111" s="143">
        <f t="shared" si="47"/>
        <v>319</v>
      </c>
      <c r="P111" s="143">
        <f t="shared" si="48"/>
        <v>12789</v>
      </c>
      <c r="Q111" s="143">
        <f t="shared" si="49"/>
        <v>1585.95</v>
      </c>
      <c r="R111" s="188">
        <f t="shared" si="52"/>
        <v>25793.95</v>
      </c>
      <c r="T111">
        <v>41778.800000000003</v>
      </c>
      <c r="U111" s="190">
        <f t="shared" si="53"/>
        <v>0.61739327122846988</v>
      </c>
      <c r="W111" s="178">
        <v>42844</v>
      </c>
      <c r="X111" s="191">
        <v>0.47513931599999998</v>
      </c>
      <c r="Y111" s="191">
        <v>0.44868226900000002</v>
      </c>
      <c r="Z111" s="191">
        <v>0.54054199999999997</v>
      </c>
      <c r="AA111" s="191">
        <v>0.59384492499999997</v>
      </c>
      <c r="AB111" s="191">
        <v>0.59340042299999995</v>
      </c>
      <c r="AC111" s="191">
        <v>0.63854220100000003</v>
      </c>
      <c r="AD111" s="191">
        <v>1.7540270469999999</v>
      </c>
      <c r="AE111" s="191">
        <v>1.1954449789999999</v>
      </c>
      <c r="AF111" s="191">
        <v>1.1931803919999999</v>
      </c>
      <c r="AG111" s="191">
        <v>1.4882643870000001</v>
      </c>
      <c r="AH111" s="191">
        <v>0.75232923200000001</v>
      </c>
      <c r="AI111" s="191">
        <v>0.86251647300000001</v>
      </c>
      <c r="AJ111" s="191">
        <v>0.600529694</v>
      </c>
      <c r="AK111" s="191">
        <v>0.74340197500000005</v>
      </c>
      <c r="AL111" s="191">
        <v>1.1681957650000001</v>
      </c>
      <c r="AM111" s="191">
        <v>1.295393303</v>
      </c>
      <c r="AN111" s="191">
        <v>1.5161882790000001</v>
      </c>
      <c r="AO111" s="191">
        <v>0.86230517500000003</v>
      </c>
      <c r="AP111" s="191">
        <v>0.58056825300000003</v>
      </c>
      <c r="AQ111" s="191">
        <v>0.65009148400000005</v>
      </c>
      <c r="AR111" s="191">
        <v>0.60811192999999997</v>
      </c>
      <c r="AS111" s="191">
        <v>0.62411772099999996</v>
      </c>
      <c r="AT111" s="191">
        <v>0.48563556499999999</v>
      </c>
      <c r="AU111" s="191">
        <v>0.51236546199999999</v>
      </c>
    </row>
    <row r="112" spans="1:47" x14ac:dyDescent="0.2">
      <c r="A112" s="178">
        <v>42740</v>
      </c>
      <c r="B112" s="179">
        <v>0.54166666666666663</v>
      </c>
      <c r="C112" t="s">
        <v>349</v>
      </c>
      <c r="D112">
        <v>11.11</v>
      </c>
      <c r="E112">
        <v>1</v>
      </c>
      <c r="F112">
        <v>4.3899999999999997</v>
      </c>
      <c r="G112">
        <v>0.97</v>
      </c>
      <c r="H112" s="184">
        <f t="shared" ref="H112:L112" si="96">H88</f>
        <v>0.54166666666666663</v>
      </c>
      <c r="I112" s="185">
        <f t="shared" si="96"/>
        <v>195</v>
      </c>
      <c r="J112" s="185">
        <f t="shared" si="96"/>
        <v>299</v>
      </c>
      <c r="K112" s="185">
        <f t="shared" si="96"/>
        <v>2842</v>
      </c>
      <c r="L112" s="185">
        <f t="shared" si="96"/>
        <v>1635</v>
      </c>
      <c r="M112" s="147"/>
      <c r="N112" s="143">
        <f t="shared" si="51"/>
        <v>2166.4499999999998</v>
      </c>
      <c r="O112" s="143">
        <f t="shared" si="47"/>
        <v>299</v>
      </c>
      <c r="P112" s="143">
        <f t="shared" si="48"/>
        <v>12476.38</v>
      </c>
      <c r="Q112" s="143">
        <f t="shared" si="49"/>
        <v>1585.95</v>
      </c>
      <c r="R112" s="188">
        <f t="shared" si="52"/>
        <v>16527.78</v>
      </c>
      <c r="T112">
        <v>41227.29</v>
      </c>
      <c r="U112" s="190">
        <f t="shared" si="53"/>
        <v>0.4008941650057522</v>
      </c>
      <c r="W112" s="178">
        <v>42845</v>
      </c>
      <c r="X112" s="191">
        <v>0.45542110800000002</v>
      </c>
      <c r="Y112" s="191">
        <v>0.42895828800000002</v>
      </c>
      <c r="Z112" s="191">
        <v>0.54730920100000002</v>
      </c>
      <c r="AA112" s="191">
        <v>0.61569022299999998</v>
      </c>
      <c r="AB112" s="191">
        <v>0.60273314600000005</v>
      </c>
      <c r="AC112" s="191">
        <v>0.64898724299999999</v>
      </c>
      <c r="AD112" s="191">
        <v>1.3527644409999999</v>
      </c>
      <c r="AE112" s="191">
        <v>1.064162509</v>
      </c>
      <c r="AF112" s="191">
        <v>1.123577048</v>
      </c>
      <c r="AG112" s="191">
        <v>1.2969034260000001</v>
      </c>
      <c r="AH112" s="191">
        <v>0.56094834699999996</v>
      </c>
      <c r="AI112" s="191">
        <v>0.56290658999999998</v>
      </c>
      <c r="AJ112" s="191">
        <v>0.72228853500000001</v>
      </c>
      <c r="AK112" s="191">
        <v>0.76145332499999996</v>
      </c>
      <c r="AL112" s="191">
        <v>1.047984341</v>
      </c>
      <c r="AM112" s="191">
        <v>2.0534893360000002</v>
      </c>
      <c r="AN112" s="191">
        <v>2.701894931</v>
      </c>
      <c r="AO112" s="191">
        <v>0.96340011400000003</v>
      </c>
      <c r="AP112" s="191">
        <v>0.78288717799999996</v>
      </c>
      <c r="AQ112" s="191">
        <v>0.63735704400000004</v>
      </c>
      <c r="AR112" s="191">
        <v>0.67383497800000003</v>
      </c>
      <c r="AS112" s="191">
        <v>0.61536365900000001</v>
      </c>
      <c r="AT112" s="191">
        <v>0.44927220099999998</v>
      </c>
      <c r="AU112" s="191">
        <v>0.390060552</v>
      </c>
    </row>
    <row r="113" spans="1:47" x14ac:dyDescent="0.2">
      <c r="A113" s="178">
        <v>42740</v>
      </c>
      <c r="B113" s="179">
        <v>0.58333333333333337</v>
      </c>
      <c r="C113" t="s">
        <v>349</v>
      </c>
      <c r="D113">
        <v>5.92</v>
      </c>
      <c r="E113">
        <v>1</v>
      </c>
      <c r="F113">
        <v>4.5</v>
      </c>
      <c r="G113">
        <v>1</v>
      </c>
      <c r="H113" s="184">
        <f t="shared" ref="H113:L113" si="97">H89</f>
        <v>0.58333333333333337</v>
      </c>
      <c r="I113" s="185">
        <f t="shared" si="97"/>
        <v>205</v>
      </c>
      <c r="J113" s="185">
        <f t="shared" si="97"/>
        <v>237</v>
      </c>
      <c r="K113" s="185">
        <f t="shared" si="97"/>
        <v>2842</v>
      </c>
      <c r="L113" s="185">
        <f t="shared" si="97"/>
        <v>1635</v>
      </c>
      <c r="M113" s="147"/>
      <c r="N113" s="143">
        <f t="shared" si="51"/>
        <v>1213.5999999999999</v>
      </c>
      <c r="O113" s="143">
        <f t="shared" si="47"/>
        <v>237</v>
      </c>
      <c r="P113" s="143">
        <f t="shared" si="48"/>
        <v>12789</v>
      </c>
      <c r="Q113" s="143">
        <f t="shared" si="49"/>
        <v>1635</v>
      </c>
      <c r="R113" s="188">
        <f t="shared" si="52"/>
        <v>15874.6</v>
      </c>
      <c r="T113">
        <v>40879.5</v>
      </c>
      <c r="U113" s="190">
        <f t="shared" si="53"/>
        <v>0.38832666740053084</v>
      </c>
      <c r="W113" s="178">
        <v>42846</v>
      </c>
      <c r="X113" s="191">
        <v>0.50488454000000005</v>
      </c>
      <c r="Y113" s="191">
        <v>0.40786772700000001</v>
      </c>
      <c r="Z113" s="191">
        <v>0.469058225</v>
      </c>
      <c r="AA113" s="191">
        <v>0.53214876300000002</v>
      </c>
      <c r="AB113" s="191">
        <v>0.53718692400000001</v>
      </c>
      <c r="AC113" s="191">
        <v>0.68541182099999998</v>
      </c>
      <c r="AD113" s="191">
        <v>1.5916678820000001</v>
      </c>
      <c r="AE113" s="191">
        <v>1.0615703160000001</v>
      </c>
      <c r="AF113" s="191">
        <v>1.0875582420000001</v>
      </c>
      <c r="AG113" s="191">
        <v>1.398514139</v>
      </c>
      <c r="AH113" s="191">
        <v>0.92648843700000005</v>
      </c>
      <c r="AI113" s="191">
        <v>0.750638692</v>
      </c>
      <c r="AJ113" s="191">
        <v>0.84059316900000003</v>
      </c>
      <c r="AK113" s="191">
        <v>0.58890523100000003</v>
      </c>
      <c r="AL113" s="191">
        <v>0.96005134299999995</v>
      </c>
      <c r="AM113" s="191">
        <v>1.581032558</v>
      </c>
      <c r="AN113" s="191">
        <v>1.7032084359999999</v>
      </c>
      <c r="AO113" s="191">
        <v>0.79567469999999996</v>
      </c>
      <c r="AP113" s="191">
        <v>0.57385732300000003</v>
      </c>
      <c r="AQ113" s="191">
        <v>0.54314505400000002</v>
      </c>
      <c r="AR113" s="191">
        <v>0.58635711499999998</v>
      </c>
      <c r="AS113" s="191">
        <v>0.378952124</v>
      </c>
      <c r="AT113" s="191">
        <v>0.46776752900000002</v>
      </c>
      <c r="AU113" s="191">
        <v>0.39601978799999998</v>
      </c>
    </row>
    <row r="114" spans="1:47" x14ac:dyDescent="0.2">
      <c r="A114" s="178">
        <v>42740</v>
      </c>
      <c r="B114" s="179">
        <v>0.625</v>
      </c>
      <c r="C114" t="s">
        <v>349</v>
      </c>
      <c r="D114">
        <v>3.98</v>
      </c>
      <c r="E114">
        <v>1</v>
      </c>
      <c r="F114">
        <v>3.75</v>
      </c>
      <c r="G114">
        <v>0.61</v>
      </c>
      <c r="H114" s="184">
        <f t="shared" ref="H114:L114" si="98">H90</f>
        <v>0.625</v>
      </c>
      <c r="I114" s="185">
        <f t="shared" si="98"/>
        <v>212</v>
      </c>
      <c r="J114" s="185">
        <f t="shared" si="98"/>
        <v>213</v>
      </c>
      <c r="K114" s="185">
        <f t="shared" si="98"/>
        <v>2842</v>
      </c>
      <c r="L114" s="185">
        <f t="shared" si="98"/>
        <v>1380</v>
      </c>
      <c r="M114" s="147"/>
      <c r="N114" s="143">
        <f t="shared" si="51"/>
        <v>843.76</v>
      </c>
      <c r="O114" s="143">
        <f t="shared" si="47"/>
        <v>213</v>
      </c>
      <c r="P114" s="143">
        <f t="shared" si="48"/>
        <v>10657.5</v>
      </c>
      <c r="Q114" s="143">
        <f t="shared" si="49"/>
        <v>841.8</v>
      </c>
      <c r="R114" s="188">
        <f t="shared" si="52"/>
        <v>12556.06</v>
      </c>
      <c r="T114">
        <v>40604.65</v>
      </c>
      <c r="U114" s="190">
        <f t="shared" si="53"/>
        <v>0.30922714516687128</v>
      </c>
      <c r="W114" s="178">
        <v>42847</v>
      </c>
      <c r="X114" s="191">
        <v>0.87922258900000005</v>
      </c>
      <c r="Y114" s="191">
        <v>0.53585276599999998</v>
      </c>
      <c r="Z114" s="191">
        <v>0.57399093099999998</v>
      </c>
      <c r="AA114" s="191">
        <v>0.896462447</v>
      </c>
      <c r="AB114" s="191">
        <v>0.95364532999999996</v>
      </c>
      <c r="AC114" s="191">
        <v>1.7130262629999999</v>
      </c>
      <c r="AD114" s="191">
        <v>2.5879168469999998</v>
      </c>
      <c r="AE114" s="191">
        <v>1.4720657909999999</v>
      </c>
      <c r="AF114" s="191">
        <v>1.442574161</v>
      </c>
      <c r="AG114" s="191">
        <v>1.211291001</v>
      </c>
      <c r="AH114" s="191">
        <v>0.913272478</v>
      </c>
      <c r="AI114" s="191">
        <v>1.1001211470000001</v>
      </c>
      <c r="AJ114" s="191">
        <v>1.320135574</v>
      </c>
      <c r="AK114" s="191">
        <v>1.3427461759999999</v>
      </c>
      <c r="AL114" s="191">
        <v>1.28218231</v>
      </c>
      <c r="AM114" s="191">
        <v>1.266120412</v>
      </c>
      <c r="AN114" s="191">
        <v>1.212618465</v>
      </c>
      <c r="AO114" s="191">
        <v>0.89524312500000003</v>
      </c>
      <c r="AP114" s="191">
        <v>0.92831044799999995</v>
      </c>
      <c r="AQ114" s="191">
        <v>0.96201668600000001</v>
      </c>
      <c r="AR114" s="191">
        <v>1.360697751</v>
      </c>
      <c r="AS114" s="191">
        <v>1.1135282010000001</v>
      </c>
      <c r="AT114" s="191">
        <v>1.225243069</v>
      </c>
      <c r="AU114" s="191">
        <v>0.90415524000000003</v>
      </c>
    </row>
    <row r="115" spans="1:47" x14ac:dyDescent="0.2">
      <c r="A115" s="178">
        <v>42740</v>
      </c>
      <c r="B115" s="179">
        <v>0.66666666666666663</v>
      </c>
      <c r="C115" t="s">
        <v>349</v>
      </c>
      <c r="D115">
        <v>3.01</v>
      </c>
      <c r="E115">
        <v>1</v>
      </c>
      <c r="F115">
        <v>3.42</v>
      </c>
      <c r="G115">
        <v>0.74</v>
      </c>
      <c r="H115" s="184">
        <f t="shared" ref="H115:L115" si="99">H91</f>
        <v>0.66666666666666663</v>
      </c>
      <c r="I115" s="185">
        <f t="shared" si="99"/>
        <v>191</v>
      </c>
      <c r="J115" s="185">
        <f t="shared" si="99"/>
        <v>237</v>
      </c>
      <c r="K115" s="185">
        <f t="shared" si="99"/>
        <v>2842</v>
      </c>
      <c r="L115" s="185">
        <f t="shared" si="99"/>
        <v>1380</v>
      </c>
      <c r="M115" s="147"/>
      <c r="N115" s="143">
        <f t="shared" si="51"/>
        <v>574.91</v>
      </c>
      <c r="O115" s="143">
        <f t="shared" si="47"/>
        <v>237</v>
      </c>
      <c r="P115" s="143">
        <f t="shared" si="48"/>
        <v>9719.64</v>
      </c>
      <c r="Q115" s="143">
        <f t="shared" si="49"/>
        <v>1021.1999999999999</v>
      </c>
      <c r="R115" s="188">
        <f t="shared" si="52"/>
        <v>11552.75</v>
      </c>
      <c r="T115">
        <v>40801.629999999997</v>
      </c>
      <c r="U115" s="190">
        <f t="shared" si="53"/>
        <v>0.2831443253615113</v>
      </c>
      <c r="W115" s="178">
        <v>42848</v>
      </c>
      <c r="X115" s="191">
        <v>0.55542103799999998</v>
      </c>
      <c r="Y115" s="191">
        <v>0.38573820800000003</v>
      </c>
      <c r="Z115" s="191">
        <v>0.42041144600000002</v>
      </c>
      <c r="AA115" s="191">
        <v>0.46068999300000002</v>
      </c>
      <c r="AB115" s="191">
        <v>0.55908610400000003</v>
      </c>
      <c r="AC115" s="191">
        <v>0.68144294999999999</v>
      </c>
      <c r="AD115" s="191">
        <v>1.502386166</v>
      </c>
      <c r="AE115" s="191">
        <v>0.87379908900000003</v>
      </c>
      <c r="AF115" s="191">
        <v>1.0698756739999999</v>
      </c>
      <c r="AG115" s="191">
        <v>1.118406346</v>
      </c>
      <c r="AH115" s="191">
        <v>0.80898821600000004</v>
      </c>
      <c r="AI115" s="191">
        <v>0.76249499499999995</v>
      </c>
      <c r="AJ115" s="191">
        <v>0.82899934500000005</v>
      </c>
      <c r="AK115" s="191">
        <v>0.873567973</v>
      </c>
      <c r="AL115" s="191">
        <v>0.988611342</v>
      </c>
      <c r="AM115" s="191">
        <v>0.95738837399999999</v>
      </c>
      <c r="AN115" s="191">
        <v>1.010655047</v>
      </c>
      <c r="AO115" s="191">
        <v>1.033537851</v>
      </c>
      <c r="AP115" s="191">
        <v>0.94817909499999997</v>
      </c>
      <c r="AQ115" s="191">
        <v>0.93043874500000001</v>
      </c>
      <c r="AR115" s="191">
        <v>1.581437338</v>
      </c>
      <c r="AS115" s="191">
        <v>0.666386543</v>
      </c>
      <c r="AT115" s="191">
        <v>1.0681693109999999</v>
      </c>
      <c r="AU115" s="191">
        <v>1.008115973</v>
      </c>
    </row>
    <row r="116" spans="1:47" x14ac:dyDescent="0.2">
      <c r="A116" s="178">
        <v>42740</v>
      </c>
      <c r="B116" s="179">
        <v>0.70833333333333337</v>
      </c>
      <c r="C116" t="s">
        <v>349</v>
      </c>
      <c r="D116">
        <v>2</v>
      </c>
      <c r="E116">
        <v>1</v>
      </c>
      <c r="F116">
        <v>3.55</v>
      </c>
      <c r="G116">
        <v>0.74</v>
      </c>
      <c r="H116" s="184">
        <f t="shared" ref="H116:L116" si="100">H92</f>
        <v>0.70833333333333337</v>
      </c>
      <c r="I116" s="185">
        <f t="shared" si="100"/>
        <v>218</v>
      </c>
      <c r="J116" s="185">
        <f t="shared" si="100"/>
        <v>258</v>
      </c>
      <c r="K116" s="185">
        <f t="shared" si="100"/>
        <v>2842</v>
      </c>
      <c r="L116" s="185">
        <f t="shared" si="100"/>
        <v>1380</v>
      </c>
      <c r="M116" s="147"/>
      <c r="N116" s="143">
        <f t="shared" si="51"/>
        <v>436</v>
      </c>
      <c r="O116" s="143">
        <f t="shared" si="47"/>
        <v>258</v>
      </c>
      <c r="P116" s="143">
        <f t="shared" si="48"/>
        <v>10089.1</v>
      </c>
      <c r="Q116" s="143">
        <f t="shared" si="49"/>
        <v>1021.1999999999999</v>
      </c>
      <c r="R116" s="188">
        <f t="shared" si="52"/>
        <v>11804.300000000001</v>
      </c>
      <c r="T116">
        <v>41954.37</v>
      </c>
      <c r="U116" s="190">
        <f t="shared" si="53"/>
        <v>0.28136043992556675</v>
      </c>
      <c r="W116" s="178">
        <v>42849</v>
      </c>
      <c r="X116" s="191">
        <v>1.2634754909999999</v>
      </c>
      <c r="Y116" s="191">
        <v>1.144109117</v>
      </c>
      <c r="Z116" s="191">
        <v>1.6849640420000001</v>
      </c>
      <c r="AA116" s="191">
        <v>1.4122263799999999</v>
      </c>
      <c r="AB116" s="191">
        <v>1.415257217</v>
      </c>
      <c r="AC116" s="191">
        <v>1.5967194179999999</v>
      </c>
      <c r="AD116" s="191">
        <v>3.831331053</v>
      </c>
      <c r="AE116" s="191">
        <v>1.917783722</v>
      </c>
      <c r="AF116" s="191">
        <v>1.7818919820000001</v>
      </c>
      <c r="AG116" s="191">
        <v>1.6156156989999999</v>
      </c>
      <c r="AH116" s="191">
        <v>1.856017976</v>
      </c>
      <c r="AI116" s="191">
        <v>0.86283648300000004</v>
      </c>
      <c r="AJ116" s="191">
        <v>0.96988406100000002</v>
      </c>
      <c r="AK116" s="191">
        <v>0.96006071999999998</v>
      </c>
      <c r="AL116" s="191">
        <v>1.288724915</v>
      </c>
      <c r="AM116" s="191">
        <v>1.435658173</v>
      </c>
      <c r="AN116" s="191">
        <v>1.824140476</v>
      </c>
      <c r="AO116" s="191">
        <v>1.381726794</v>
      </c>
      <c r="AP116" s="191">
        <v>1.341987408</v>
      </c>
      <c r="AQ116" s="191">
        <v>0.97430514000000001</v>
      </c>
      <c r="AR116" s="191">
        <v>1.186089927</v>
      </c>
      <c r="AS116" s="191">
        <v>0.95567317900000004</v>
      </c>
      <c r="AT116" s="191">
        <v>2.8753891559999998</v>
      </c>
      <c r="AU116" s="191">
        <v>2.0523364650000002</v>
      </c>
    </row>
    <row r="117" spans="1:47" x14ac:dyDescent="0.2">
      <c r="A117" s="178">
        <v>42740</v>
      </c>
      <c r="B117" s="179">
        <v>0.75</v>
      </c>
      <c r="C117" t="s">
        <v>349</v>
      </c>
      <c r="D117">
        <v>9.6999999999999993</v>
      </c>
      <c r="E117">
        <v>13.77</v>
      </c>
      <c r="F117">
        <v>15.77</v>
      </c>
      <c r="G117">
        <v>0.74</v>
      </c>
      <c r="H117" s="184">
        <f t="shared" ref="H117:L117" si="101">H93</f>
        <v>0.75</v>
      </c>
      <c r="I117" s="185">
        <f t="shared" si="101"/>
        <v>240</v>
      </c>
      <c r="J117" s="185">
        <f t="shared" si="101"/>
        <v>365</v>
      </c>
      <c r="K117" s="185">
        <f t="shared" si="101"/>
        <v>2842</v>
      </c>
      <c r="L117" s="185">
        <f t="shared" si="101"/>
        <v>1380</v>
      </c>
      <c r="M117" s="147"/>
      <c r="N117" s="143">
        <f t="shared" si="51"/>
        <v>2328</v>
      </c>
      <c r="O117" s="143">
        <f t="shared" si="47"/>
        <v>5026.05</v>
      </c>
      <c r="P117" s="143">
        <f t="shared" si="48"/>
        <v>44818.34</v>
      </c>
      <c r="Q117" s="143">
        <f t="shared" si="49"/>
        <v>1021.1999999999999</v>
      </c>
      <c r="R117" s="188">
        <f t="shared" si="52"/>
        <v>53193.59</v>
      </c>
      <c r="T117">
        <v>44206.9</v>
      </c>
      <c r="U117" s="190">
        <f t="shared" si="53"/>
        <v>1.2032870434253475</v>
      </c>
      <c r="W117" s="178">
        <v>42850</v>
      </c>
      <c r="X117" s="191">
        <v>1.7560046419999999</v>
      </c>
      <c r="Y117" s="191">
        <v>1.5503904660000001</v>
      </c>
      <c r="Z117" s="191">
        <v>1.509677961</v>
      </c>
      <c r="AA117" s="191">
        <v>1.6099597859999999</v>
      </c>
      <c r="AB117" s="191">
        <v>1.647598243</v>
      </c>
      <c r="AC117" s="191">
        <v>3.3190489109999999</v>
      </c>
      <c r="AD117" s="191">
        <v>3.519314032</v>
      </c>
      <c r="AE117" s="191">
        <v>1.084693734</v>
      </c>
      <c r="AF117" s="191">
        <v>1.276209328</v>
      </c>
      <c r="AG117" s="191">
        <v>2.1578031539999998</v>
      </c>
      <c r="AH117" s="191">
        <v>0.99322069199999996</v>
      </c>
      <c r="AI117" s="191">
        <v>0.75094892700000004</v>
      </c>
      <c r="AJ117" s="191">
        <v>0.549178375</v>
      </c>
      <c r="AK117" s="191">
        <v>0.76476044600000004</v>
      </c>
      <c r="AL117" s="191">
        <v>0.84044566799999998</v>
      </c>
      <c r="AM117" s="191">
        <v>1.0963378800000001</v>
      </c>
      <c r="AN117" s="191">
        <v>1.6696909879999999</v>
      </c>
      <c r="AO117" s="191">
        <v>1.4107282910000001</v>
      </c>
      <c r="AP117" s="191">
        <v>0.909823296</v>
      </c>
      <c r="AQ117" s="191">
        <v>0.59935016100000005</v>
      </c>
      <c r="AR117" s="191">
        <v>0.969879465</v>
      </c>
      <c r="AS117" s="191">
        <v>0.78717462000000005</v>
      </c>
      <c r="AT117" s="191">
        <v>0.63160887499999996</v>
      </c>
      <c r="AU117" s="191">
        <v>0.89990409199999999</v>
      </c>
    </row>
    <row r="118" spans="1:47" x14ac:dyDescent="0.2">
      <c r="A118" s="178">
        <v>42740</v>
      </c>
      <c r="B118" s="179">
        <v>0.79166666666666663</v>
      </c>
      <c r="C118" t="s">
        <v>349</v>
      </c>
      <c r="D118">
        <v>10</v>
      </c>
      <c r="E118">
        <v>6.74</v>
      </c>
      <c r="F118">
        <v>11.56</v>
      </c>
      <c r="G118">
        <v>0.97</v>
      </c>
      <c r="H118" s="184">
        <f t="shared" ref="H118:L118" si="102">H94</f>
        <v>0.79166666666666663</v>
      </c>
      <c r="I118" s="185">
        <f t="shared" si="102"/>
        <v>320</v>
      </c>
      <c r="J118" s="185">
        <f t="shared" si="102"/>
        <v>214</v>
      </c>
      <c r="K118" s="185">
        <f t="shared" si="102"/>
        <v>2842</v>
      </c>
      <c r="L118" s="185">
        <f t="shared" si="102"/>
        <v>1426</v>
      </c>
      <c r="M118" s="147"/>
      <c r="N118" s="143">
        <f t="shared" si="51"/>
        <v>3200</v>
      </c>
      <c r="O118" s="143">
        <f t="shared" si="47"/>
        <v>1442.3600000000001</v>
      </c>
      <c r="P118" s="143">
        <f t="shared" si="48"/>
        <v>32853.520000000004</v>
      </c>
      <c r="Q118" s="143">
        <f t="shared" si="49"/>
        <v>1383.22</v>
      </c>
      <c r="R118" s="188">
        <f t="shared" si="52"/>
        <v>38879.100000000006</v>
      </c>
      <c r="T118">
        <v>46611.63</v>
      </c>
      <c r="U118" s="190">
        <f t="shared" si="53"/>
        <v>0.83410728180928251</v>
      </c>
      <c r="W118" s="178">
        <v>42851</v>
      </c>
      <c r="X118" s="191">
        <v>0.74463812200000001</v>
      </c>
      <c r="Y118" s="191">
        <v>0.396138459</v>
      </c>
      <c r="Z118" s="191">
        <v>0.49208059300000001</v>
      </c>
      <c r="AA118" s="191">
        <v>0.52878745400000005</v>
      </c>
      <c r="AB118" s="191">
        <v>0.555676685</v>
      </c>
      <c r="AC118" s="191">
        <v>1.14857258</v>
      </c>
      <c r="AD118" s="191">
        <v>2.459939356</v>
      </c>
      <c r="AE118" s="191">
        <v>1.191269256</v>
      </c>
      <c r="AF118" s="191">
        <v>1.568757043</v>
      </c>
      <c r="AG118" s="191">
        <v>1.538730685</v>
      </c>
      <c r="AH118" s="191">
        <v>0.89285716100000001</v>
      </c>
      <c r="AI118" s="191">
        <v>1.1246188189999999</v>
      </c>
      <c r="AJ118" s="191">
        <v>0.639084341</v>
      </c>
      <c r="AK118" s="191">
        <v>0.75265385200000001</v>
      </c>
      <c r="AL118" s="191">
        <v>1.2287761239999999</v>
      </c>
      <c r="AM118" s="191">
        <v>1.75767677</v>
      </c>
      <c r="AN118" s="191">
        <v>2.271153924</v>
      </c>
      <c r="AO118" s="191">
        <v>1.623994403</v>
      </c>
      <c r="AP118" s="191">
        <v>1.6304289139999999</v>
      </c>
      <c r="AQ118" s="191">
        <v>1.5622189470000001</v>
      </c>
      <c r="AR118" s="191">
        <v>2.3321557730000002</v>
      </c>
      <c r="AS118" s="191">
        <v>0.840569609</v>
      </c>
      <c r="AT118" s="191">
        <v>0.79924394399999998</v>
      </c>
      <c r="AU118" s="191">
        <v>0.68418003999999999</v>
      </c>
    </row>
    <row r="119" spans="1:47" x14ac:dyDescent="0.2">
      <c r="A119" s="178">
        <v>42740</v>
      </c>
      <c r="B119" s="179">
        <v>0.83333333333333337</v>
      </c>
      <c r="C119" t="s">
        <v>349</v>
      </c>
      <c r="D119">
        <v>10.130000000000001</v>
      </c>
      <c r="E119">
        <v>3.04</v>
      </c>
      <c r="F119">
        <v>6.5</v>
      </c>
      <c r="G119">
        <v>0.74</v>
      </c>
      <c r="H119" s="184">
        <f t="shared" ref="H119:L119" si="103">H95</f>
        <v>0.83333333333333337</v>
      </c>
      <c r="I119" s="185">
        <f t="shared" si="103"/>
        <v>322</v>
      </c>
      <c r="J119" s="185">
        <f t="shared" si="103"/>
        <v>178</v>
      </c>
      <c r="K119" s="185">
        <f t="shared" si="103"/>
        <v>2842</v>
      </c>
      <c r="L119" s="185">
        <f t="shared" si="103"/>
        <v>1426</v>
      </c>
      <c r="M119" s="147"/>
      <c r="N119" s="143">
        <f t="shared" si="51"/>
        <v>3261.86</v>
      </c>
      <c r="O119" s="143">
        <f t="shared" si="47"/>
        <v>541.12</v>
      </c>
      <c r="P119" s="143">
        <f t="shared" si="48"/>
        <v>18473</v>
      </c>
      <c r="Q119" s="143">
        <f t="shared" si="49"/>
        <v>1055.24</v>
      </c>
      <c r="R119" s="188">
        <f t="shared" si="52"/>
        <v>23331.22</v>
      </c>
      <c r="T119">
        <v>47134.32</v>
      </c>
      <c r="U119" s="190">
        <f t="shared" si="53"/>
        <v>0.49499430563546903</v>
      </c>
      <c r="W119" s="178">
        <v>42852</v>
      </c>
      <c r="X119" s="191">
        <v>0.62439787099999999</v>
      </c>
      <c r="Y119" s="191">
        <v>0.49547373300000003</v>
      </c>
      <c r="Z119" s="191">
        <v>0.68298133699999997</v>
      </c>
      <c r="AA119" s="191">
        <v>0.78914591999999995</v>
      </c>
      <c r="AB119" s="191">
        <v>0.96288288799999999</v>
      </c>
      <c r="AC119" s="191">
        <v>1.0438620329999999</v>
      </c>
      <c r="AD119" s="191">
        <v>1.9275411790000001</v>
      </c>
      <c r="AE119" s="191">
        <v>1.3557983600000001</v>
      </c>
      <c r="AF119" s="191">
        <v>2.359994994</v>
      </c>
      <c r="AG119" s="191">
        <v>1.7834229269999999</v>
      </c>
      <c r="AH119" s="191">
        <v>0.95549756600000002</v>
      </c>
      <c r="AI119" s="191">
        <v>0.99865862000000005</v>
      </c>
      <c r="AJ119" s="191">
        <v>0.92562497300000002</v>
      </c>
      <c r="AK119" s="191">
        <v>1.057966264</v>
      </c>
      <c r="AL119" s="191">
        <v>1.184118341</v>
      </c>
      <c r="AM119" s="191">
        <v>1.4479294229999999</v>
      </c>
      <c r="AN119" s="191">
        <v>1.8622869259999999</v>
      </c>
      <c r="AO119" s="191">
        <v>1.851626212</v>
      </c>
      <c r="AP119" s="191">
        <v>1.1715419060000001</v>
      </c>
      <c r="AQ119" s="191">
        <v>0.976786088</v>
      </c>
      <c r="AR119" s="191">
        <v>1.074608274</v>
      </c>
      <c r="AS119" s="191">
        <v>0.94215464800000004</v>
      </c>
      <c r="AT119" s="191">
        <v>0.75115558599999999</v>
      </c>
      <c r="AU119" s="191">
        <v>0.86572415700000005</v>
      </c>
    </row>
    <row r="120" spans="1:47" x14ac:dyDescent="0.2">
      <c r="A120" s="178">
        <v>42740</v>
      </c>
      <c r="B120" s="179">
        <v>0.875</v>
      </c>
      <c r="C120" t="s">
        <v>349</v>
      </c>
      <c r="D120">
        <v>4.0999999999999996</v>
      </c>
      <c r="E120">
        <v>3</v>
      </c>
      <c r="F120">
        <v>6.77</v>
      </c>
      <c r="G120">
        <v>0.65</v>
      </c>
      <c r="H120" s="184">
        <f t="shared" ref="H120:L120" si="104">H96</f>
        <v>0.875</v>
      </c>
      <c r="I120" s="185">
        <f t="shared" si="104"/>
        <v>337</v>
      </c>
      <c r="J120" s="185">
        <f t="shared" si="104"/>
        <v>173</v>
      </c>
      <c r="K120" s="185">
        <f t="shared" si="104"/>
        <v>2842</v>
      </c>
      <c r="L120" s="185">
        <f t="shared" si="104"/>
        <v>1426</v>
      </c>
      <c r="M120" s="147"/>
      <c r="N120" s="143">
        <f t="shared" si="51"/>
        <v>1381.6999999999998</v>
      </c>
      <c r="O120" s="143">
        <f t="shared" si="47"/>
        <v>519</v>
      </c>
      <c r="P120" s="143">
        <f t="shared" si="48"/>
        <v>19240.34</v>
      </c>
      <c r="Q120" s="143">
        <f t="shared" si="49"/>
        <v>926.9</v>
      </c>
      <c r="R120" s="188">
        <f t="shared" si="52"/>
        <v>22067.940000000002</v>
      </c>
      <c r="T120">
        <v>47263.47</v>
      </c>
      <c r="U120" s="190">
        <f t="shared" si="53"/>
        <v>0.46691324187580813</v>
      </c>
      <c r="W120" s="178">
        <v>42853</v>
      </c>
      <c r="X120" s="191">
        <v>0.99883561499999995</v>
      </c>
      <c r="Y120" s="191">
        <v>0.80133549400000004</v>
      </c>
      <c r="Z120" s="191">
        <v>0.88007880000000005</v>
      </c>
      <c r="AA120" s="191">
        <v>0.90699525800000003</v>
      </c>
      <c r="AB120" s="191">
        <v>0.92099540400000002</v>
      </c>
      <c r="AC120" s="191">
        <v>1.1780782949999999</v>
      </c>
      <c r="AD120" s="191">
        <v>1.5383127759999999</v>
      </c>
      <c r="AE120" s="191">
        <v>0.69805234400000005</v>
      </c>
      <c r="AF120" s="191">
        <v>0.880999737</v>
      </c>
      <c r="AG120" s="191">
        <v>1.065110547</v>
      </c>
      <c r="AH120" s="191">
        <v>0.74512114100000004</v>
      </c>
      <c r="AI120" s="191">
        <v>0.63725948799999999</v>
      </c>
      <c r="AJ120" s="191">
        <v>0.65410358099999999</v>
      </c>
      <c r="AK120" s="191">
        <v>0.74653133599999999</v>
      </c>
      <c r="AL120" s="191">
        <v>1.2141913790000001</v>
      </c>
      <c r="AM120" s="191">
        <v>2.1514017320000001</v>
      </c>
      <c r="AN120" s="191">
        <v>2.334699665</v>
      </c>
      <c r="AO120" s="191">
        <v>0.99263687599999995</v>
      </c>
      <c r="AP120" s="191">
        <v>0.73067847799999996</v>
      </c>
      <c r="AQ120" s="191">
        <v>0.52789242599999997</v>
      </c>
      <c r="AR120" s="191">
        <v>0.71716199700000005</v>
      </c>
      <c r="AS120" s="191">
        <v>0.67980517200000001</v>
      </c>
      <c r="AT120" s="191">
        <v>0.81289707600000005</v>
      </c>
      <c r="AU120" s="191">
        <v>0.72828405299999999</v>
      </c>
    </row>
    <row r="121" spans="1:47" x14ac:dyDescent="0.2">
      <c r="A121" s="178">
        <v>42740</v>
      </c>
      <c r="B121" s="179">
        <v>0.91666666666666663</v>
      </c>
      <c r="C121" t="s">
        <v>349</v>
      </c>
      <c r="D121">
        <v>9.7100000000000009</v>
      </c>
      <c r="E121">
        <v>1.01</v>
      </c>
      <c r="F121">
        <v>3.51</v>
      </c>
      <c r="G121">
        <v>0.97</v>
      </c>
      <c r="H121" s="184">
        <f t="shared" ref="H121:L121" si="105">H97</f>
        <v>0.91666666666666663</v>
      </c>
      <c r="I121" s="185">
        <f t="shared" si="105"/>
        <v>394</v>
      </c>
      <c r="J121" s="185">
        <f t="shared" si="105"/>
        <v>194</v>
      </c>
      <c r="K121" s="185">
        <f t="shared" si="105"/>
        <v>2842</v>
      </c>
      <c r="L121" s="185">
        <f t="shared" si="105"/>
        <v>1426</v>
      </c>
      <c r="M121" s="147"/>
      <c r="N121" s="143">
        <f t="shared" si="51"/>
        <v>3825.7400000000002</v>
      </c>
      <c r="O121" s="143">
        <f t="shared" si="47"/>
        <v>195.94</v>
      </c>
      <c r="P121" s="143">
        <f t="shared" si="48"/>
        <v>9975.42</v>
      </c>
      <c r="Q121" s="143">
        <f t="shared" si="49"/>
        <v>1383.22</v>
      </c>
      <c r="R121" s="188">
        <f t="shared" si="52"/>
        <v>15380.32</v>
      </c>
      <c r="T121">
        <v>46366.53</v>
      </c>
      <c r="U121" s="190">
        <f t="shared" si="53"/>
        <v>0.33171168944495094</v>
      </c>
      <c r="W121" s="178">
        <v>42854</v>
      </c>
      <c r="X121" s="191">
        <v>0.94341644899999999</v>
      </c>
      <c r="Y121" s="191">
        <v>0.59844048299999997</v>
      </c>
      <c r="Z121" s="191">
        <v>0.71582804499999997</v>
      </c>
      <c r="AA121" s="191">
        <v>0.55156430899999997</v>
      </c>
      <c r="AB121" s="191">
        <v>0.75492029299999996</v>
      </c>
      <c r="AC121" s="191">
        <v>1.0195726570000001</v>
      </c>
      <c r="AD121" s="191">
        <v>1.4539219139999999</v>
      </c>
      <c r="AE121" s="191">
        <v>0.64125292300000003</v>
      </c>
      <c r="AF121" s="191">
        <v>1.003140307</v>
      </c>
      <c r="AG121" s="191">
        <v>1.126623315</v>
      </c>
      <c r="AH121" s="191">
        <v>1.0826673529999999</v>
      </c>
      <c r="AI121" s="191">
        <v>0.76743440900000004</v>
      </c>
      <c r="AJ121" s="191">
        <v>0.64702243000000004</v>
      </c>
      <c r="AK121" s="191">
        <v>1.054636868</v>
      </c>
      <c r="AL121" s="191">
        <v>1.299556916</v>
      </c>
      <c r="AM121" s="191">
        <v>1.5609633810000001</v>
      </c>
      <c r="AN121" s="191">
        <v>1.122783876</v>
      </c>
      <c r="AO121" s="191">
        <v>0.62918073799999996</v>
      </c>
      <c r="AP121" s="191">
        <v>0.65650452400000003</v>
      </c>
      <c r="AQ121" s="191">
        <v>0.61779566200000002</v>
      </c>
      <c r="AR121" s="191">
        <v>0.62164234500000004</v>
      </c>
      <c r="AS121" s="191">
        <v>0.52309311199999997</v>
      </c>
      <c r="AT121" s="191">
        <v>1.039287657</v>
      </c>
      <c r="AU121" s="191">
        <v>0.99249508399999997</v>
      </c>
    </row>
    <row r="122" spans="1:47" x14ac:dyDescent="0.2">
      <c r="A122" s="178">
        <v>42740</v>
      </c>
      <c r="B122" s="179">
        <v>0.95833333333333337</v>
      </c>
      <c r="C122" t="s">
        <v>349</v>
      </c>
      <c r="D122">
        <v>11.03</v>
      </c>
      <c r="E122">
        <v>1</v>
      </c>
      <c r="F122">
        <v>2.61</v>
      </c>
      <c r="G122">
        <v>0.01</v>
      </c>
      <c r="H122" s="184">
        <f t="shared" ref="H122:L122" si="106">H98</f>
        <v>0.95833333333333337</v>
      </c>
      <c r="I122" s="185">
        <f t="shared" si="106"/>
        <v>389</v>
      </c>
      <c r="J122" s="185">
        <f t="shared" si="106"/>
        <v>265</v>
      </c>
      <c r="K122" s="185">
        <f t="shared" si="106"/>
        <v>2985</v>
      </c>
      <c r="L122" s="185">
        <f t="shared" si="106"/>
        <v>1111</v>
      </c>
      <c r="M122" s="147"/>
      <c r="N122" s="143">
        <f t="shared" si="51"/>
        <v>4290.67</v>
      </c>
      <c r="O122" s="143">
        <f t="shared" si="47"/>
        <v>265</v>
      </c>
      <c r="P122" s="143">
        <f t="shared" si="48"/>
        <v>7790.8499999999995</v>
      </c>
      <c r="Q122" s="143">
        <f t="shared" si="49"/>
        <v>11.11</v>
      </c>
      <c r="R122" s="188">
        <f t="shared" si="52"/>
        <v>12357.630000000001</v>
      </c>
      <c r="T122">
        <v>44434.52</v>
      </c>
      <c r="U122" s="190">
        <f t="shared" si="53"/>
        <v>0.27810877668983486</v>
      </c>
      <c r="W122" s="178">
        <v>42855</v>
      </c>
      <c r="X122" s="191">
        <v>2.8821414399999998</v>
      </c>
      <c r="Y122" s="191">
        <v>1.2881719659999999</v>
      </c>
      <c r="Z122" s="191">
        <v>1.369586803</v>
      </c>
      <c r="AA122" s="191">
        <v>1.4640689069999999</v>
      </c>
      <c r="AB122" s="191">
        <v>1.798150406</v>
      </c>
      <c r="AC122" s="191">
        <v>3.492137381</v>
      </c>
      <c r="AD122" s="191">
        <v>4.8793822410000001</v>
      </c>
      <c r="AE122" s="191">
        <v>1.6277690840000001</v>
      </c>
      <c r="AF122" s="191">
        <v>2.369884919</v>
      </c>
      <c r="AG122" s="191">
        <v>2.3610248170000001</v>
      </c>
      <c r="AH122" s="191">
        <v>2.0993600880000001</v>
      </c>
      <c r="AI122" s="191">
        <v>2.200063412</v>
      </c>
      <c r="AJ122" s="191">
        <v>1.3219374500000001</v>
      </c>
      <c r="AK122" s="191">
        <v>1.3041349520000001</v>
      </c>
      <c r="AL122" s="191">
        <v>1.467627263</v>
      </c>
      <c r="AM122" s="191">
        <v>1.82155822</v>
      </c>
      <c r="AN122" s="191">
        <v>2.2295576189999999</v>
      </c>
      <c r="AO122" s="191">
        <v>1.2324662120000001</v>
      </c>
      <c r="AP122" s="191">
        <v>0.77360841800000002</v>
      </c>
      <c r="AQ122" s="191">
        <v>1.344791509</v>
      </c>
      <c r="AR122" s="191">
        <v>2.544473757</v>
      </c>
      <c r="AS122" s="191">
        <v>1.626543844</v>
      </c>
      <c r="AT122" s="191">
        <v>1.059054672</v>
      </c>
      <c r="AU122" s="191">
        <v>1.6530397889999999</v>
      </c>
    </row>
    <row r="123" spans="1:47" x14ac:dyDescent="0.2">
      <c r="A123" s="178">
        <v>42740</v>
      </c>
      <c r="B123" s="180">
        <v>1</v>
      </c>
      <c r="C123" t="s">
        <v>349</v>
      </c>
      <c r="D123">
        <v>13.27</v>
      </c>
      <c r="E123">
        <v>1</v>
      </c>
      <c r="F123">
        <v>2.61</v>
      </c>
      <c r="G123">
        <v>0.01</v>
      </c>
      <c r="H123" s="184">
        <f t="shared" ref="H123:L123" si="107">H99</f>
        <v>1</v>
      </c>
      <c r="I123" s="185">
        <f t="shared" si="107"/>
        <v>362</v>
      </c>
      <c r="J123" s="185">
        <f t="shared" si="107"/>
        <v>243</v>
      </c>
      <c r="K123" s="185">
        <f t="shared" si="107"/>
        <v>2985</v>
      </c>
      <c r="L123" s="185">
        <f t="shared" si="107"/>
        <v>1111</v>
      </c>
      <c r="M123" s="147"/>
      <c r="N123" s="143">
        <f t="shared" si="51"/>
        <v>4803.74</v>
      </c>
      <c r="O123" s="143">
        <f t="shared" si="47"/>
        <v>243</v>
      </c>
      <c r="P123" s="143">
        <f t="shared" si="48"/>
        <v>7790.8499999999995</v>
      </c>
      <c r="Q123" s="143">
        <f t="shared" si="49"/>
        <v>11.11</v>
      </c>
      <c r="R123" s="188">
        <f t="shared" si="52"/>
        <v>12848.7</v>
      </c>
      <c r="T123">
        <v>42669.42</v>
      </c>
      <c r="U123" s="190">
        <f t="shared" si="53"/>
        <v>0.30112197447258482</v>
      </c>
      <c r="W123" s="178">
        <v>42856</v>
      </c>
      <c r="X123" s="191">
        <v>1.465358427</v>
      </c>
      <c r="Y123" s="191">
        <v>1.3824331999999999</v>
      </c>
      <c r="Z123" s="191">
        <v>1.5659049359999999</v>
      </c>
      <c r="AA123" s="191">
        <v>1.2173890949999999</v>
      </c>
      <c r="AB123" s="191">
        <v>1.349094163</v>
      </c>
      <c r="AC123" s="191">
        <v>1.708018058</v>
      </c>
      <c r="AD123" s="191">
        <v>1.9228864910000001</v>
      </c>
      <c r="AE123" s="191">
        <v>0.76099322199999997</v>
      </c>
      <c r="AF123" s="191">
        <v>0.810550557</v>
      </c>
      <c r="AG123" s="191">
        <v>1.01663774</v>
      </c>
      <c r="AH123" s="191">
        <v>0.91822968000000005</v>
      </c>
      <c r="AI123" s="191">
        <v>0.73517997300000004</v>
      </c>
      <c r="AJ123" s="191">
        <v>0.82372079300000001</v>
      </c>
      <c r="AK123" s="191">
        <v>1.016516022</v>
      </c>
      <c r="AL123" s="191">
        <v>0.92337341799999995</v>
      </c>
      <c r="AM123" s="191">
        <v>1.4426933150000001</v>
      </c>
      <c r="AN123" s="191">
        <v>1.8667726469999999</v>
      </c>
      <c r="AO123" s="191">
        <v>1.545982046</v>
      </c>
      <c r="AP123" s="191">
        <v>0.95398448999999996</v>
      </c>
      <c r="AQ123" s="191">
        <v>0.831151737</v>
      </c>
      <c r="AR123" s="191">
        <v>0.73834889100000001</v>
      </c>
      <c r="AS123" s="191">
        <v>0.72788786299999997</v>
      </c>
      <c r="AT123" s="191">
        <v>0.78495630800000005</v>
      </c>
      <c r="AU123" s="191">
        <v>1.29581152</v>
      </c>
    </row>
    <row r="124" spans="1:47" x14ac:dyDescent="0.2">
      <c r="A124" s="178">
        <v>42741</v>
      </c>
      <c r="B124" s="179">
        <v>4.1666666666666664E-2</v>
      </c>
      <c r="C124" t="s">
        <v>349</v>
      </c>
      <c r="D124">
        <v>5</v>
      </c>
      <c r="E124">
        <v>1</v>
      </c>
      <c r="F124">
        <v>2</v>
      </c>
      <c r="G124">
        <v>0.01</v>
      </c>
      <c r="H124" s="184">
        <f t="shared" ref="H124:L124" si="108">H100</f>
        <v>4.1666666666666664E-2</v>
      </c>
      <c r="I124" s="185">
        <f t="shared" si="108"/>
        <v>294</v>
      </c>
      <c r="J124" s="185">
        <f t="shared" si="108"/>
        <v>212</v>
      </c>
      <c r="K124" s="185">
        <f t="shared" si="108"/>
        <v>2985</v>
      </c>
      <c r="L124" s="185">
        <f t="shared" si="108"/>
        <v>1111</v>
      </c>
      <c r="M124" s="147"/>
      <c r="N124" s="143">
        <f t="shared" si="51"/>
        <v>1470</v>
      </c>
      <c r="O124" s="143">
        <f t="shared" si="47"/>
        <v>212</v>
      </c>
      <c r="P124" s="143">
        <f t="shared" si="48"/>
        <v>5970</v>
      </c>
      <c r="Q124" s="143">
        <f t="shared" si="49"/>
        <v>11.11</v>
      </c>
      <c r="R124" s="188">
        <f t="shared" si="52"/>
        <v>7663.11</v>
      </c>
      <c r="T124">
        <v>41826.699999999997</v>
      </c>
      <c r="U124" s="190">
        <f t="shared" si="53"/>
        <v>0.18321096333203432</v>
      </c>
      <c r="W124" s="178">
        <v>42857</v>
      </c>
      <c r="X124" s="191">
        <v>1.1359555379999999</v>
      </c>
      <c r="Y124" s="191">
        <v>0.73731842400000003</v>
      </c>
      <c r="Z124" s="191">
        <v>0.60311010700000001</v>
      </c>
      <c r="AA124" s="191">
        <v>0.636890014</v>
      </c>
      <c r="AB124" s="191">
        <v>0.86054176900000001</v>
      </c>
      <c r="AC124" s="191">
        <v>1.482319148</v>
      </c>
      <c r="AD124" s="191">
        <v>1.797986611</v>
      </c>
      <c r="AE124" s="191">
        <v>1.0620262970000001</v>
      </c>
      <c r="AF124" s="191">
        <v>1.217132855</v>
      </c>
      <c r="AG124" s="191">
        <v>1.308773932</v>
      </c>
      <c r="AH124" s="191">
        <v>1.1248199409999999</v>
      </c>
      <c r="AI124" s="191">
        <v>1.221396446</v>
      </c>
      <c r="AJ124" s="191">
        <v>0.77929151799999996</v>
      </c>
      <c r="AK124" s="191">
        <v>1.1474912310000001</v>
      </c>
      <c r="AL124" s="191">
        <v>0.91456383500000005</v>
      </c>
      <c r="AM124" s="191">
        <v>1.3587259890000001</v>
      </c>
      <c r="AN124" s="191">
        <v>1.5448530650000001</v>
      </c>
      <c r="AO124" s="191">
        <v>0.80330271600000003</v>
      </c>
      <c r="AP124" s="191">
        <v>0.71979008799999999</v>
      </c>
      <c r="AQ124" s="191">
        <v>0.53018033200000003</v>
      </c>
      <c r="AR124" s="191">
        <v>0.74888505900000002</v>
      </c>
      <c r="AS124" s="191">
        <v>0.725750016</v>
      </c>
      <c r="AT124" s="191">
        <v>1.081327205</v>
      </c>
      <c r="AU124" s="191">
        <v>1.0682753300000001</v>
      </c>
    </row>
    <row r="125" spans="1:47" x14ac:dyDescent="0.2">
      <c r="A125" s="178">
        <v>42741</v>
      </c>
      <c r="B125" s="179">
        <v>8.3333333333333329E-2</v>
      </c>
      <c r="C125" t="s">
        <v>349</v>
      </c>
      <c r="D125">
        <v>3.5</v>
      </c>
      <c r="E125">
        <v>1</v>
      </c>
      <c r="F125">
        <v>2</v>
      </c>
      <c r="G125">
        <v>0.01</v>
      </c>
      <c r="H125" s="184">
        <f t="shared" ref="H125:L125" si="109">H101</f>
        <v>8.3333333333333329E-2</v>
      </c>
      <c r="I125" s="185">
        <f t="shared" si="109"/>
        <v>236</v>
      </c>
      <c r="J125" s="185">
        <f t="shared" si="109"/>
        <v>179</v>
      </c>
      <c r="K125" s="185">
        <f t="shared" si="109"/>
        <v>2985</v>
      </c>
      <c r="L125" s="185">
        <f t="shared" si="109"/>
        <v>1111</v>
      </c>
      <c r="M125" s="147"/>
      <c r="N125" s="143">
        <f t="shared" si="51"/>
        <v>826</v>
      </c>
      <c r="O125" s="143">
        <f t="shared" si="47"/>
        <v>179</v>
      </c>
      <c r="P125" s="143">
        <f t="shared" si="48"/>
        <v>5970</v>
      </c>
      <c r="Q125" s="143">
        <f t="shared" si="49"/>
        <v>11.11</v>
      </c>
      <c r="R125" s="188">
        <f t="shared" si="52"/>
        <v>6986.11</v>
      </c>
      <c r="T125">
        <v>41670.58</v>
      </c>
      <c r="U125" s="190">
        <f t="shared" si="53"/>
        <v>0.1676508942280141</v>
      </c>
      <c r="W125" s="178">
        <v>42858</v>
      </c>
      <c r="X125" s="191">
        <v>0.99211456499999995</v>
      </c>
      <c r="Y125" s="191">
        <v>0.84651347499999996</v>
      </c>
      <c r="Z125" s="191">
        <v>0.79619516599999995</v>
      </c>
      <c r="AA125" s="191">
        <v>0.84222758799999997</v>
      </c>
      <c r="AB125" s="191">
        <v>0.94177805999999997</v>
      </c>
      <c r="AC125" s="191">
        <v>1.2122971039999999</v>
      </c>
      <c r="AD125" s="191">
        <v>1.324972007</v>
      </c>
      <c r="AE125" s="191">
        <v>0.75042664400000003</v>
      </c>
      <c r="AF125" s="191">
        <v>0.74124742300000002</v>
      </c>
      <c r="AG125" s="191">
        <v>1.148712129</v>
      </c>
      <c r="AH125" s="191">
        <v>0.87069465999999995</v>
      </c>
      <c r="AI125" s="191">
        <v>1.164377574</v>
      </c>
      <c r="AJ125" s="191">
        <v>1.081713938</v>
      </c>
      <c r="AK125" s="191">
        <v>1.1235484650000001</v>
      </c>
      <c r="AL125" s="191">
        <v>1.0521423640000001</v>
      </c>
      <c r="AM125" s="191">
        <v>1.234529923</v>
      </c>
      <c r="AN125" s="191">
        <v>1.26396515</v>
      </c>
      <c r="AO125" s="191">
        <v>0.71550112399999999</v>
      </c>
      <c r="AP125" s="191">
        <v>0.773942397</v>
      </c>
      <c r="AQ125" s="191">
        <v>0.68296856800000005</v>
      </c>
      <c r="AR125" s="191">
        <v>0.86780281299999995</v>
      </c>
      <c r="AS125" s="191">
        <v>0.77933919200000001</v>
      </c>
      <c r="AT125" s="191">
        <v>1.158173782</v>
      </c>
      <c r="AU125" s="191">
        <v>0.83939598100000001</v>
      </c>
    </row>
    <row r="126" spans="1:47" x14ac:dyDescent="0.2">
      <c r="A126" s="178">
        <v>42741</v>
      </c>
      <c r="B126" s="179">
        <v>0.125</v>
      </c>
      <c r="C126" t="s">
        <v>349</v>
      </c>
      <c r="D126">
        <v>3.5</v>
      </c>
      <c r="E126">
        <v>1</v>
      </c>
      <c r="F126">
        <v>2</v>
      </c>
      <c r="G126">
        <v>0.3</v>
      </c>
      <c r="H126" s="184">
        <f t="shared" ref="H126:L126" si="110">H102</f>
        <v>0.125</v>
      </c>
      <c r="I126" s="185">
        <f t="shared" si="110"/>
        <v>201</v>
      </c>
      <c r="J126" s="185">
        <f t="shared" si="110"/>
        <v>205</v>
      </c>
      <c r="K126" s="185">
        <f t="shared" si="110"/>
        <v>2985</v>
      </c>
      <c r="L126" s="185">
        <f t="shared" si="110"/>
        <v>1717</v>
      </c>
      <c r="M126" s="147"/>
      <c r="N126" s="143">
        <f t="shared" si="51"/>
        <v>703.5</v>
      </c>
      <c r="O126" s="143">
        <f t="shared" si="47"/>
        <v>205</v>
      </c>
      <c r="P126" s="143">
        <f t="shared" si="48"/>
        <v>5970</v>
      </c>
      <c r="Q126" s="143">
        <f t="shared" si="49"/>
        <v>515.1</v>
      </c>
      <c r="R126" s="188">
        <f t="shared" si="52"/>
        <v>7393.6</v>
      </c>
      <c r="T126">
        <v>41801.99</v>
      </c>
      <c r="U126" s="190">
        <f t="shared" si="53"/>
        <v>0.17687196231566968</v>
      </c>
      <c r="W126" s="178">
        <v>42859</v>
      </c>
      <c r="X126" s="191">
        <v>0.99246846899999996</v>
      </c>
      <c r="Y126" s="191">
        <v>0.54729297899999996</v>
      </c>
      <c r="Z126" s="191">
        <v>0.54201563799999997</v>
      </c>
      <c r="AA126" s="191">
        <v>0.57283019400000001</v>
      </c>
      <c r="AB126" s="191">
        <v>0.58016466700000002</v>
      </c>
      <c r="AC126" s="191">
        <v>1.294068848</v>
      </c>
      <c r="AD126" s="191">
        <v>1.1501791459999999</v>
      </c>
      <c r="AE126" s="191">
        <v>0.77469336200000005</v>
      </c>
      <c r="AF126" s="191">
        <v>0.87371994200000003</v>
      </c>
      <c r="AG126" s="191">
        <v>1.1301989059999999</v>
      </c>
      <c r="AH126" s="191">
        <v>1.02077072</v>
      </c>
      <c r="AI126" s="191">
        <v>1.049841719</v>
      </c>
      <c r="AJ126" s="191">
        <v>1.014618397</v>
      </c>
      <c r="AK126" s="191">
        <v>0.91177044200000001</v>
      </c>
      <c r="AL126" s="191">
        <v>0.81830460999999999</v>
      </c>
      <c r="AM126" s="191">
        <v>0.80217624600000004</v>
      </c>
      <c r="AN126" s="191">
        <v>0.98588520000000002</v>
      </c>
      <c r="AO126" s="191">
        <v>1.02475874</v>
      </c>
      <c r="AP126" s="191">
        <v>1.166732399</v>
      </c>
      <c r="AQ126" s="191">
        <v>1.67564607</v>
      </c>
      <c r="AR126" s="191">
        <v>3.0942373299999999</v>
      </c>
      <c r="AS126" s="191">
        <v>1.452210979</v>
      </c>
      <c r="AT126" s="191">
        <v>1.0315686850000001</v>
      </c>
      <c r="AU126" s="191">
        <v>0.72248259500000001</v>
      </c>
    </row>
    <row r="127" spans="1:47" x14ac:dyDescent="0.2">
      <c r="A127" s="178">
        <v>42741</v>
      </c>
      <c r="B127" s="179">
        <v>0.16666666666666666</v>
      </c>
      <c r="C127" t="s">
        <v>349</v>
      </c>
      <c r="D127">
        <v>3.11</v>
      </c>
      <c r="E127">
        <v>1</v>
      </c>
      <c r="F127">
        <v>2</v>
      </c>
      <c r="G127">
        <v>0.39</v>
      </c>
      <c r="H127" s="184">
        <f t="shared" ref="H127:L127" si="111">H103</f>
        <v>0.16666666666666666</v>
      </c>
      <c r="I127" s="185">
        <f t="shared" si="111"/>
        <v>185</v>
      </c>
      <c r="J127" s="185">
        <f t="shared" si="111"/>
        <v>205</v>
      </c>
      <c r="K127" s="185">
        <f t="shared" si="111"/>
        <v>2985</v>
      </c>
      <c r="L127" s="185">
        <f t="shared" si="111"/>
        <v>1717</v>
      </c>
      <c r="M127" s="147"/>
      <c r="N127" s="143">
        <f t="shared" si="51"/>
        <v>575.35</v>
      </c>
      <c r="O127" s="143">
        <f t="shared" si="47"/>
        <v>205</v>
      </c>
      <c r="P127" s="143">
        <f t="shared" si="48"/>
        <v>5970</v>
      </c>
      <c r="Q127" s="143">
        <f t="shared" si="49"/>
        <v>669.63</v>
      </c>
      <c r="R127" s="188">
        <f t="shared" si="52"/>
        <v>7419.9800000000005</v>
      </c>
      <c r="T127">
        <v>42386.22</v>
      </c>
      <c r="U127" s="190">
        <f t="shared" si="53"/>
        <v>0.17505642163891943</v>
      </c>
      <c r="W127" s="178">
        <v>42860</v>
      </c>
      <c r="X127" s="191">
        <v>0.46372939299999999</v>
      </c>
      <c r="Y127" s="191">
        <v>0.42998046200000001</v>
      </c>
      <c r="Z127" s="191">
        <v>0.42982316199999998</v>
      </c>
      <c r="AA127" s="191">
        <v>0.43969445000000001</v>
      </c>
      <c r="AB127" s="191">
        <v>0.49564655299999999</v>
      </c>
      <c r="AC127" s="191">
        <v>0.69992014000000002</v>
      </c>
      <c r="AD127" s="191">
        <v>1.771869554</v>
      </c>
      <c r="AE127" s="191">
        <v>1.3197076139999999</v>
      </c>
      <c r="AF127" s="191">
        <v>1.022239997</v>
      </c>
      <c r="AG127" s="191">
        <v>1.1241309450000001</v>
      </c>
      <c r="AH127" s="191">
        <v>1.2956072590000001</v>
      </c>
      <c r="AI127" s="191">
        <v>1.036697529</v>
      </c>
      <c r="AJ127" s="191">
        <v>0.82937116899999996</v>
      </c>
      <c r="AK127" s="191">
        <v>1.357370953</v>
      </c>
      <c r="AL127" s="191">
        <v>1.003495322</v>
      </c>
      <c r="AM127" s="191">
        <v>1.6069944979999999</v>
      </c>
      <c r="AN127" s="191">
        <v>2.3884891000000001</v>
      </c>
      <c r="AO127" s="191">
        <v>2.402239298</v>
      </c>
      <c r="AP127" s="191">
        <v>0.84668310400000002</v>
      </c>
      <c r="AQ127" s="191">
        <v>0.688308798</v>
      </c>
      <c r="AR127" s="191">
        <v>0.74172327599999999</v>
      </c>
      <c r="AS127" s="191">
        <v>0.75631788499999997</v>
      </c>
      <c r="AT127" s="191">
        <v>0.73874949899999998</v>
      </c>
      <c r="AU127" s="191">
        <v>0.80927137100000002</v>
      </c>
    </row>
    <row r="128" spans="1:47" x14ac:dyDescent="0.2">
      <c r="A128" s="178">
        <v>42741</v>
      </c>
      <c r="B128" s="179">
        <v>0.20833333333333334</v>
      </c>
      <c r="C128" t="s">
        <v>349</v>
      </c>
      <c r="D128">
        <v>5</v>
      </c>
      <c r="E128">
        <v>1</v>
      </c>
      <c r="F128">
        <v>2.11</v>
      </c>
      <c r="G128">
        <v>0.46</v>
      </c>
      <c r="H128" s="184">
        <f t="shared" ref="H128:L128" si="112">H104</f>
        <v>0.20833333333333334</v>
      </c>
      <c r="I128" s="185">
        <f t="shared" si="112"/>
        <v>207</v>
      </c>
      <c r="J128" s="185">
        <f t="shared" si="112"/>
        <v>283</v>
      </c>
      <c r="K128" s="185">
        <f t="shared" si="112"/>
        <v>2985</v>
      </c>
      <c r="L128" s="185">
        <f t="shared" si="112"/>
        <v>1717</v>
      </c>
      <c r="M128" s="147"/>
      <c r="N128" s="143">
        <f t="shared" si="51"/>
        <v>1035</v>
      </c>
      <c r="O128" s="143">
        <f t="shared" si="47"/>
        <v>283</v>
      </c>
      <c r="P128" s="143">
        <f t="shared" si="48"/>
        <v>6298.3499999999995</v>
      </c>
      <c r="Q128" s="143">
        <f t="shared" si="49"/>
        <v>789.82</v>
      </c>
      <c r="R128" s="188">
        <f t="shared" si="52"/>
        <v>8406.17</v>
      </c>
      <c r="T128">
        <v>43963.14</v>
      </c>
      <c r="U128" s="190">
        <f t="shared" si="53"/>
        <v>0.19120949959443298</v>
      </c>
      <c r="W128" s="178">
        <v>42861</v>
      </c>
      <c r="X128" s="191">
        <v>1.3405143580000001</v>
      </c>
      <c r="Y128" s="191">
        <v>0.82152334100000002</v>
      </c>
      <c r="Z128" s="191">
        <v>0.68482541100000005</v>
      </c>
      <c r="AA128" s="191">
        <v>0.64842200800000005</v>
      </c>
      <c r="AB128" s="191">
        <v>0.615785421</v>
      </c>
      <c r="AC128" s="191">
        <v>1.3104656669999999</v>
      </c>
      <c r="AD128" s="191">
        <v>2.834286058</v>
      </c>
      <c r="AE128" s="191">
        <v>1.3030757690000001</v>
      </c>
      <c r="AF128" s="191">
        <v>1.52304321</v>
      </c>
      <c r="AG128" s="191">
        <v>1.2857492589999999</v>
      </c>
      <c r="AH128" s="191">
        <v>1.056573642</v>
      </c>
      <c r="AI128" s="191">
        <v>1.3893692129999999</v>
      </c>
      <c r="AJ128" s="191">
        <v>1.4098387530000001</v>
      </c>
      <c r="AK128" s="191">
        <v>1.0421589680000001</v>
      </c>
      <c r="AL128" s="191">
        <v>0.96426039200000002</v>
      </c>
      <c r="AM128" s="191">
        <v>1.6701265949999999</v>
      </c>
      <c r="AN128" s="191">
        <v>2.4314174560000001</v>
      </c>
      <c r="AO128" s="191">
        <v>1.3389423090000001</v>
      </c>
      <c r="AP128" s="191">
        <v>0.807860193</v>
      </c>
      <c r="AQ128" s="191">
        <v>0.76368066899999998</v>
      </c>
      <c r="AR128" s="191">
        <v>0.61241476900000003</v>
      </c>
      <c r="AS128" s="191">
        <v>0.81072885100000003</v>
      </c>
      <c r="AT128" s="191">
        <v>1.0751007029999999</v>
      </c>
      <c r="AU128" s="191">
        <v>1.232729787</v>
      </c>
    </row>
    <row r="129" spans="1:47" x14ac:dyDescent="0.2">
      <c r="A129" s="178">
        <v>42741</v>
      </c>
      <c r="B129" s="179">
        <v>0.25</v>
      </c>
      <c r="C129" t="s">
        <v>349</v>
      </c>
      <c r="D129">
        <v>2.61</v>
      </c>
      <c r="E129">
        <v>3</v>
      </c>
      <c r="F129">
        <v>4</v>
      </c>
      <c r="G129">
        <v>0.46</v>
      </c>
      <c r="H129" s="184">
        <f t="shared" ref="H129:L129" si="113">H105</f>
        <v>0.25</v>
      </c>
      <c r="I129" s="185">
        <f t="shared" si="113"/>
        <v>327</v>
      </c>
      <c r="J129" s="185">
        <f t="shared" si="113"/>
        <v>438</v>
      </c>
      <c r="K129" s="185">
        <f t="shared" si="113"/>
        <v>2985</v>
      </c>
      <c r="L129" s="185">
        <f t="shared" si="113"/>
        <v>1717</v>
      </c>
      <c r="M129" s="147"/>
      <c r="N129" s="143">
        <f t="shared" si="51"/>
        <v>853.46999999999991</v>
      </c>
      <c r="O129" s="143">
        <f t="shared" si="47"/>
        <v>1314</v>
      </c>
      <c r="P129" s="143">
        <f t="shared" si="48"/>
        <v>11940</v>
      </c>
      <c r="Q129" s="143">
        <f t="shared" si="49"/>
        <v>789.82</v>
      </c>
      <c r="R129" s="188">
        <f t="shared" si="52"/>
        <v>14897.289999999999</v>
      </c>
      <c r="T129">
        <v>47052.82</v>
      </c>
      <c r="U129" s="190">
        <f t="shared" si="53"/>
        <v>0.31660780374056219</v>
      </c>
      <c r="W129" s="178">
        <v>42862</v>
      </c>
      <c r="X129" s="191">
        <v>1.3119072089999999</v>
      </c>
      <c r="Y129" s="191">
        <v>0.77385382000000003</v>
      </c>
      <c r="Z129" s="191">
        <v>0.76157772300000004</v>
      </c>
      <c r="AA129" s="191">
        <v>0.77462096400000002</v>
      </c>
      <c r="AB129" s="191">
        <v>0.79542475899999998</v>
      </c>
      <c r="AC129" s="191">
        <v>1.6688844599999999</v>
      </c>
      <c r="AD129" s="191">
        <v>3.3989518259999998</v>
      </c>
      <c r="AE129" s="191">
        <v>1.439554537</v>
      </c>
      <c r="AF129" s="191">
        <v>1.6175569780000001</v>
      </c>
      <c r="AG129" s="191">
        <v>1.5195341600000001</v>
      </c>
      <c r="AH129" s="191">
        <v>1.7181671439999999</v>
      </c>
      <c r="AI129" s="191">
        <v>1.751237384</v>
      </c>
      <c r="AJ129" s="191">
        <v>1.8580353700000001</v>
      </c>
      <c r="AK129" s="191">
        <v>1.2033318099999999</v>
      </c>
      <c r="AL129" s="191">
        <v>1.1167213090000001</v>
      </c>
      <c r="AM129" s="191">
        <v>1.6554479209999999</v>
      </c>
      <c r="AN129" s="191">
        <v>2.0788512090000002</v>
      </c>
      <c r="AO129" s="191">
        <v>1.1196325709999999</v>
      </c>
      <c r="AP129" s="191">
        <v>0.843821767</v>
      </c>
      <c r="AQ129" s="191">
        <v>0.79366567200000004</v>
      </c>
      <c r="AR129" s="191">
        <v>0.89452162400000002</v>
      </c>
      <c r="AS129" s="191">
        <v>0.93420658700000003</v>
      </c>
      <c r="AT129" s="191">
        <v>1.305565267</v>
      </c>
      <c r="AU129" s="191">
        <v>1.2552960529999999</v>
      </c>
    </row>
    <row r="130" spans="1:47" x14ac:dyDescent="0.2">
      <c r="A130" s="178">
        <v>42741</v>
      </c>
      <c r="B130" s="179">
        <v>0.29166666666666669</v>
      </c>
      <c r="C130" t="s">
        <v>349</v>
      </c>
      <c r="D130">
        <v>10</v>
      </c>
      <c r="E130">
        <v>12.29</v>
      </c>
      <c r="F130">
        <v>13.29</v>
      </c>
      <c r="G130">
        <v>2</v>
      </c>
      <c r="H130" s="184">
        <f t="shared" ref="H130:L130" si="114">H106</f>
        <v>0.29166666666666669</v>
      </c>
      <c r="I130" s="185">
        <f t="shared" si="114"/>
        <v>249</v>
      </c>
      <c r="J130" s="185">
        <f t="shared" si="114"/>
        <v>556</v>
      </c>
      <c r="K130" s="185">
        <f t="shared" si="114"/>
        <v>2872</v>
      </c>
      <c r="L130" s="185">
        <f t="shared" si="114"/>
        <v>2219</v>
      </c>
      <c r="M130" s="147"/>
      <c r="N130" s="143">
        <f t="shared" si="51"/>
        <v>2490</v>
      </c>
      <c r="O130" s="143">
        <f t="shared" si="47"/>
        <v>6833.24</v>
      </c>
      <c r="P130" s="143">
        <f t="shared" si="48"/>
        <v>38168.879999999997</v>
      </c>
      <c r="Q130" s="143">
        <f t="shared" si="49"/>
        <v>4438</v>
      </c>
      <c r="R130" s="188">
        <f t="shared" si="52"/>
        <v>51930.119999999995</v>
      </c>
      <c r="T130">
        <v>51436.480000000003</v>
      </c>
      <c r="U130" s="190">
        <f t="shared" si="53"/>
        <v>1.0095970797379601</v>
      </c>
      <c r="W130" s="178">
        <v>42863</v>
      </c>
      <c r="X130" s="191">
        <v>1.1525095919999999</v>
      </c>
      <c r="Y130" s="191">
        <v>0.949432163</v>
      </c>
      <c r="Z130" s="191">
        <v>1.0783028299999999</v>
      </c>
      <c r="AA130" s="191">
        <v>0.95960895700000004</v>
      </c>
      <c r="AB130" s="191">
        <v>0.72569999600000001</v>
      </c>
      <c r="AC130" s="191">
        <v>1.1622577270000001</v>
      </c>
      <c r="AD130" s="191">
        <v>2.105801928</v>
      </c>
      <c r="AE130" s="191">
        <v>1.1359918120000001</v>
      </c>
      <c r="AF130" s="191">
        <v>1.189278965</v>
      </c>
      <c r="AG130" s="191">
        <v>0.99079202799999999</v>
      </c>
      <c r="AH130" s="191">
        <v>0.73230022100000003</v>
      </c>
      <c r="AI130" s="191">
        <v>0.72714367899999999</v>
      </c>
      <c r="AJ130" s="191">
        <v>0.89153550999999998</v>
      </c>
      <c r="AK130" s="191">
        <v>0.87773683899999999</v>
      </c>
      <c r="AL130" s="191">
        <v>0.888766524</v>
      </c>
      <c r="AM130" s="191">
        <v>1.197275638</v>
      </c>
      <c r="AN130" s="191">
        <v>1.5310224939999999</v>
      </c>
      <c r="AO130" s="191">
        <v>0.97650834500000006</v>
      </c>
      <c r="AP130" s="191">
        <v>0.66230022700000002</v>
      </c>
      <c r="AQ130" s="191">
        <v>0.69762951200000001</v>
      </c>
      <c r="AR130" s="191">
        <v>1.1674613920000001</v>
      </c>
      <c r="AS130" s="191">
        <v>0.52230308800000003</v>
      </c>
      <c r="AT130" s="191">
        <v>0.93352085900000004</v>
      </c>
      <c r="AU130" s="191">
        <v>1.1036794560000001</v>
      </c>
    </row>
    <row r="131" spans="1:47" x14ac:dyDescent="0.2">
      <c r="A131" s="178">
        <v>42741</v>
      </c>
      <c r="B131" s="179">
        <v>0.33333333333333331</v>
      </c>
      <c r="C131" t="s">
        <v>349</v>
      </c>
      <c r="D131">
        <v>3.5</v>
      </c>
      <c r="E131">
        <v>7.02</v>
      </c>
      <c r="F131">
        <v>12.99</v>
      </c>
      <c r="G131">
        <v>3.39</v>
      </c>
      <c r="H131" s="184">
        <f t="shared" ref="H131:L131" si="115">H107</f>
        <v>0.33333333333333331</v>
      </c>
      <c r="I131" s="185">
        <f t="shared" si="115"/>
        <v>256</v>
      </c>
      <c r="J131" s="185">
        <f t="shared" si="115"/>
        <v>306</v>
      </c>
      <c r="K131" s="185">
        <f t="shared" si="115"/>
        <v>2872</v>
      </c>
      <c r="L131" s="185">
        <f t="shared" si="115"/>
        <v>2219</v>
      </c>
      <c r="M131" s="147"/>
      <c r="N131" s="143">
        <f t="shared" si="51"/>
        <v>896</v>
      </c>
      <c r="O131" s="143">
        <f t="shared" si="47"/>
        <v>2148.12</v>
      </c>
      <c r="P131" s="143">
        <f t="shared" si="48"/>
        <v>37307.279999999999</v>
      </c>
      <c r="Q131" s="143">
        <f t="shared" si="49"/>
        <v>7522.41</v>
      </c>
      <c r="R131" s="188">
        <f t="shared" si="52"/>
        <v>47873.81</v>
      </c>
      <c r="T131">
        <v>53627.93</v>
      </c>
      <c r="U131" s="190">
        <f t="shared" si="53"/>
        <v>0.89270292550915165</v>
      </c>
      <c r="W131" s="178">
        <v>42864</v>
      </c>
      <c r="X131" s="191">
        <v>0.79891000599999995</v>
      </c>
      <c r="Y131" s="191">
        <v>0.57089305199999996</v>
      </c>
      <c r="Z131" s="191">
        <v>0.59463521399999997</v>
      </c>
      <c r="AA131" s="191">
        <v>0.56032013700000005</v>
      </c>
      <c r="AB131" s="191">
        <v>0.53188416999999999</v>
      </c>
      <c r="AC131" s="191">
        <v>0.92100543199999996</v>
      </c>
      <c r="AD131" s="191">
        <v>1.6046361440000001</v>
      </c>
      <c r="AE131" s="191">
        <v>0.90369514399999995</v>
      </c>
      <c r="AF131" s="191">
        <v>0.55265613899999999</v>
      </c>
      <c r="AG131" s="191">
        <v>1.0214901940000001</v>
      </c>
      <c r="AH131" s="191">
        <v>0.84875723599999997</v>
      </c>
      <c r="AI131" s="191">
        <v>0.65670619100000005</v>
      </c>
      <c r="AJ131" s="191">
        <v>0.76072628399999997</v>
      </c>
      <c r="AK131" s="191">
        <v>0.87204123499999997</v>
      </c>
      <c r="AL131" s="191">
        <v>0.73069138199999994</v>
      </c>
      <c r="AM131" s="191">
        <v>0.88314826800000001</v>
      </c>
      <c r="AN131" s="191">
        <v>1.3709797399999999</v>
      </c>
      <c r="AO131" s="191">
        <v>0.88683750800000005</v>
      </c>
      <c r="AP131" s="191">
        <v>0.66679104899999997</v>
      </c>
      <c r="AQ131" s="191">
        <v>0.62376605900000004</v>
      </c>
      <c r="AR131" s="191">
        <v>0.67504895799999998</v>
      </c>
      <c r="AS131" s="191">
        <v>0.65106536800000003</v>
      </c>
      <c r="AT131" s="191">
        <v>0.74812288999999998</v>
      </c>
      <c r="AU131" s="191">
        <v>0.94923895199999997</v>
      </c>
    </row>
    <row r="132" spans="1:47" x14ac:dyDescent="0.2">
      <c r="A132" s="178">
        <v>42741</v>
      </c>
      <c r="B132" s="179">
        <v>0.375</v>
      </c>
      <c r="C132" t="s">
        <v>349</v>
      </c>
      <c r="D132">
        <v>1</v>
      </c>
      <c r="E132">
        <v>7.22</v>
      </c>
      <c r="F132">
        <v>8.4</v>
      </c>
      <c r="G132">
        <v>2</v>
      </c>
      <c r="H132" s="184">
        <f t="shared" ref="H132:L132" si="116">H108</f>
        <v>0.375</v>
      </c>
      <c r="I132" s="185">
        <f t="shared" si="116"/>
        <v>156</v>
      </c>
      <c r="J132" s="185">
        <f t="shared" si="116"/>
        <v>343</v>
      </c>
      <c r="K132" s="185">
        <f t="shared" si="116"/>
        <v>2872</v>
      </c>
      <c r="L132" s="185">
        <f t="shared" si="116"/>
        <v>2219</v>
      </c>
      <c r="M132" s="147"/>
      <c r="N132" s="143">
        <f t="shared" si="51"/>
        <v>156</v>
      </c>
      <c r="O132" s="143">
        <f t="shared" ref="O132:O195" si="117">E132*J132</f>
        <v>2476.46</v>
      </c>
      <c r="P132" s="143">
        <f t="shared" ref="P132:P195" si="118">F132*K132</f>
        <v>24124.799999999999</v>
      </c>
      <c r="Q132" s="143">
        <f t="shared" ref="Q132:Q195" si="119">G132*L132</f>
        <v>4438</v>
      </c>
      <c r="R132" s="188">
        <f t="shared" si="52"/>
        <v>31195.26</v>
      </c>
      <c r="T132">
        <v>53776.77</v>
      </c>
      <c r="U132" s="190">
        <f t="shared" si="53"/>
        <v>0.58008801941804988</v>
      </c>
      <c r="W132" s="178">
        <v>42865</v>
      </c>
      <c r="X132" s="191">
        <v>1.0133617580000001</v>
      </c>
      <c r="Y132" s="191">
        <v>0.91230909900000001</v>
      </c>
      <c r="Z132" s="191">
        <v>0.64732714700000005</v>
      </c>
      <c r="AA132" s="191">
        <v>0.62903436599999996</v>
      </c>
      <c r="AB132" s="191">
        <v>0.61975702700000002</v>
      </c>
      <c r="AC132" s="191">
        <v>0.81472285799999999</v>
      </c>
      <c r="AD132" s="191">
        <v>1.8214251319999999</v>
      </c>
      <c r="AE132" s="191">
        <v>0.68633879399999997</v>
      </c>
      <c r="AF132" s="191">
        <v>0.61495331200000003</v>
      </c>
      <c r="AG132" s="191">
        <v>0.77372038600000004</v>
      </c>
      <c r="AH132" s="191">
        <v>0.88557587100000001</v>
      </c>
      <c r="AI132" s="191">
        <v>0.88857461900000001</v>
      </c>
      <c r="AJ132" s="191">
        <v>1.091914271</v>
      </c>
      <c r="AK132" s="191">
        <v>1.505550564</v>
      </c>
      <c r="AL132" s="191">
        <v>1.289511421</v>
      </c>
      <c r="AM132" s="191">
        <v>1.34407243</v>
      </c>
      <c r="AN132" s="191">
        <v>1.3911943920000001</v>
      </c>
      <c r="AO132" s="191">
        <v>0.80230194499999996</v>
      </c>
      <c r="AP132" s="191">
        <v>0.97199400499999999</v>
      </c>
      <c r="AQ132" s="191">
        <v>1.062523127</v>
      </c>
      <c r="AR132" s="191">
        <v>0.83328496299999999</v>
      </c>
      <c r="AS132" s="191">
        <v>0.61738868599999996</v>
      </c>
      <c r="AT132" s="191">
        <v>0.81485675400000002</v>
      </c>
      <c r="AU132" s="191">
        <v>0.70042098799999997</v>
      </c>
    </row>
    <row r="133" spans="1:47" x14ac:dyDescent="0.2">
      <c r="A133" s="178">
        <v>42741</v>
      </c>
      <c r="B133" s="179">
        <v>0.41666666666666669</v>
      </c>
      <c r="C133" t="s">
        <v>349</v>
      </c>
      <c r="D133">
        <v>1.99</v>
      </c>
      <c r="E133">
        <v>5.35</v>
      </c>
      <c r="F133">
        <v>6.35</v>
      </c>
      <c r="G133">
        <v>2</v>
      </c>
      <c r="H133" s="184">
        <f t="shared" ref="H133:L133" si="120">H109</f>
        <v>0.41666666666666669</v>
      </c>
      <c r="I133" s="185">
        <f t="shared" si="120"/>
        <v>196</v>
      </c>
      <c r="J133" s="185">
        <f t="shared" si="120"/>
        <v>315</v>
      </c>
      <c r="K133" s="185">
        <f t="shared" si="120"/>
        <v>2872</v>
      </c>
      <c r="L133" s="185">
        <f t="shared" si="120"/>
        <v>2219</v>
      </c>
      <c r="M133" s="147"/>
      <c r="N133" s="143">
        <f t="shared" ref="N133:N196" si="121">D133*I133</f>
        <v>390.04</v>
      </c>
      <c r="O133" s="143">
        <f t="shared" si="117"/>
        <v>1685.25</v>
      </c>
      <c r="P133" s="143">
        <f t="shared" si="118"/>
        <v>18237.2</v>
      </c>
      <c r="Q133" s="143">
        <f t="shared" si="119"/>
        <v>4438</v>
      </c>
      <c r="R133" s="188">
        <f t="shared" ref="R133:R196" si="122">SUM(N133:Q133)</f>
        <v>24750.49</v>
      </c>
      <c r="T133">
        <v>54515.11</v>
      </c>
      <c r="U133" s="190">
        <f t="shared" ref="U133:U196" si="123">R133/T133</f>
        <v>0.45401155752964639</v>
      </c>
      <c r="W133" s="178">
        <v>42866</v>
      </c>
      <c r="X133" s="191">
        <v>0.386744115</v>
      </c>
      <c r="Y133" s="191">
        <v>0.33486644799999998</v>
      </c>
      <c r="Z133" s="191">
        <v>0.36929071499999999</v>
      </c>
      <c r="AA133" s="191">
        <v>0.38629600600000003</v>
      </c>
      <c r="AB133" s="191">
        <v>0.37335514400000003</v>
      </c>
      <c r="AC133" s="191">
        <v>0.57204978699999998</v>
      </c>
      <c r="AD133" s="191">
        <v>1.121715207</v>
      </c>
      <c r="AE133" s="191">
        <v>0.61572273499999997</v>
      </c>
      <c r="AF133" s="191">
        <v>0.59414011799999999</v>
      </c>
      <c r="AG133" s="191">
        <v>0.60683310300000004</v>
      </c>
      <c r="AH133" s="191">
        <v>0.71420613700000002</v>
      </c>
      <c r="AI133" s="191">
        <v>0.82338981700000002</v>
      </c>
      <c r="AJ133" s="191">
        <v>0.76284529099999998</v>
      </c>
      <c r="AK133" s="191">
        <v>1.1116667680000001</v>
      </c>
      <c r="AL133" s="191">
        <v>1.1085782749999999</v>
      </c>
      <c r="AM133" s="191">
        <v>1.5503107190000001</v>
      </c>
      <c r="AN133" s="191">
        <v>1.77743476</v>
      </c>
      <c r="AO133" s="191">
        <v>0.990604547</v>
      </c>
      <c r="AP133" s="191">
        <v>0.68436022200000002</v>
      </c>
      <c r="AQ133" s="191">
        <v>0.56952502400000005</v>
      </c>
      <c r="AR133" s="191">
        <v>0.506730825</v>
      </c>
      <c r="AS133" s="191">
        <v>0.59369369400000005</v>
      </c>
      <c r="AT133" s="191">
        <v>0.59116126099999999</v>
      </c>
      <c r="AU133" s="191">
        <v>0.70594928300000004</v>
      </c>
    </row>
    <row r="134" spans="1:47" x14ac:dyDescent="0.2">
      <c r="A134" s="178">
        <v>42741</v>
      </c>
      <c r="B134" s="179">
        <v>0.45833333333333331</v>
      </c>
      <c r="C134" t="s">
        <v>349</v>
      </c>
      <c r="D134">
        <v>2.37</v>
      </c>
      <c r="E134">
        <v>6.26</v>
      </c>
      <c r="F134">
        <v>10.74</v>
      </c>
      <c r="G134">
        <v>1.55</v>
      </c>
      <c r="H134" s="184">
        <f t="shared" ref="H134:L134" si="124">H110</f>
        <v>0.45833333333333331</v>
      </c>
      <c r="I134" s="185">
        <f t="shared" si="124"/>
        <v>226</v>
      </c>
      <c r="J134" s="185">
        <f t="shared" si="124"/>
        <v>326</v>
      </c>
      <c r="K134" s="185">
        <f t="shared" si="124"/>
        <v>2842</v>
      </c>
      <c r="L134" s="185">
        <f t="shared" si="124"/>
        <v>1635</v>
      </c>
      <c r="M134" s="147"/>
      <c r="N134" s="143">
        <f t="shared" si="121"/>
        <v>535.62</v>
      </c>
      <c r="O134" s="143">
        <f t="shared" si="117"/>
        <v>2040.76</v>
      </c>
      <c r="P134" s="143">
        <f t="shared" si="118"/>
        <v>30523.08</v>
      </c>
      <c r="Q134" s="143">
        <f t="shared" si="119"/>
        <v>2534.25</v>
      </c>
      <c r="R134" s="188">
        <f t="shared" si="122"/>
        <v>35633.71</v>
      </c>
      <c r="T134">
        <v>55019.68</v>
      </c>
      <c r="U134" s="190">
        <f t="shared" si="123"/>
        <v>0.64765389402482887</v>
      </c>
      <c r="W134" s="178">
        <v>42867</v>
      </c>
      <c r="X134" s="191">
        <v>0.50932920400000004</v>
      </c>
      <c r="Y134" s="191">
        <v>0.42508517099999998</v>
      </c>
      <c r="Z134" s="191">
        <v>0.38356480300000001</v>
      </c>
      <c r="AA134" s="191">
        <v>0.39509124499999998</v>
      </c>
      <c r="AB134" s="191">
        <v>0.48709879900000003</v>
      </c>
      <c r="AC134" s="191">
        <v>0.74155793699999994</v>
      </c>
      <c r="AD134" s="191">
        <v>1.3734617870000001</v>
      </c>
      <c r="AE134" s="191">
        <v>0.92192603500000003</v>
      </c>
      <c r="AF134" s="191">
        <v>0.92532271799999999</v>
      </c>
      <c r="AG134" s="191">
        <v>0.907194104</v>
      </c>
      <c r="AH134" s="191">
        <v>1.0053258279999999</v>
      </c>
      <c r="AI134" s="191">
        <v>0.77523252799999998</v>
      </c>
      <c r="AJ134" s="191">
        <v>0.85199054200000002</v>
      </c>
      <c r="AK134" s="191">
        <v>0.89346288100000004</v>
      </c>
      <c r="AL134" s="191">
        <v>1.0853253599999999</v>
      </c>
      <c r="AM134" s="191">
        <v>1.737956418</v>
      </c>
      <c r="AN134" s="191">
        <v>2.029656181</v>
      </c>
      <c r="AO134" s="191">
        <v>1.350427966</v>
      </c>
      <c r="AP134" s="191">
        <v>0.86528472000000001</v>
      </c>
      <c r="AQ134" s="191">
        <v>0.62082911600000001</v>
      </c>
      <c r="AR134" s="191">
        <v>0.63092049400000005</v>
      </c>
      <c r="AS134" s="191">
        <v>0.61594258899999998</v>
      </c>
      <c r="AT134" s="191">
        <v>0.60604999100000001</v>
      </c>
      <c r="AU134" s="191">
        <v>0.66901303599999995</v>
      </c>
    </row>
    <row r="135" spans="1:47" x14ac:dyDescent="0.2">
      <c r="A135" s="178">
        <v>42741</v>
      </c>
      <c r="B135" s="179">
        <v>0.5</v>
      </c>
      <c r="C135" t="s">
        <v>349</v>
      </c>
      <c r="D135">
        <v>2.61</v>
      </c>
      <c r="E135">
        <v>3.3</v>
      </c>
      <c r="F135">
        <v>6.51</v>
      </c>
      <c r="G135">
        <v>1.28</v>
      </c>
      <c r="H135" s="184">
        <f t="shared" ref="H135:L135" si="125">H111</f>
        <v>0.5</v>
      </c>
      <c r="I135" s="185">
        <f t="shared" si="125"/>
        <v>222</v>
      </c>
      <c r="J135" s="185">
        <f t="shared" si="125"/>
        <v>319</v>
      </c>
      <c r="K135" s="185">
        <f t="shared" si="125"/>
        <v>2842</v>
      </c>
      <c r="L135" s="185">
        <f t="shared" si="125"/>
        <v>1635</v>
      </c>
      <c r="M135" s="147"/>
      <c r="N135" s="143">
        <f t="shared" si="121"/>
        <v>579.41999999999996</v>
      </c>
      <c r="O135" s="143">
        <f t="shared" si="117"/>
        <v>1052.7</v>
      </c>
      <c r="P135" s="143">
        <f t="shared" si="118"/>
        <v>18501.419999999998</v>
      </c>
      <c r="Q135" s="143">
        <f t="shared" si="119"/>
        <v>2092.8000000000002</v>
      </c>
      <c r="R135" s="188">
        <f t="shared" si="122"/>
        <v>22226.339999999997</v>
      </c>
      <c r="T135">
        <v>54917.26</v>
      </c>
      <c r="U135" s="190">
        <f t="shared" si="123"/>
        <v>0.40472412498365717</v>
      </c>
      <c r="W135" s="178">
        <v>42868</v>
      </c>
      <c r="X135" s="191">
        <v>0.55975491300000002</v>
      </c>
      <c r="Y135" s="191">
        <v>0.36488931699999999</v>
      </c>
      <c r="Z135" s="191">
        <v>0.40314895899999997</v>
      </c>
      <c r="AA135" s="191">
        <v>0.43427033300000001</v>
      </c>
      <c r="AB135" s="191">
        <v>0.43716930500000001</v>
      </c>
      <c r="AC135" s="191">
        <v>0.680666942</v>
      </c>
      <c r="AD135" s="191">
        <v>1.4429539469999999</v>
      </c>
      <c r="AE135" s="191">
        <v>1.0658130429999999</v>
      </c>
      <c r="AF135" s="191">
        <v>0.961809319</v>
      </c>
      <c r="AG135" s="191">
        <v>1.1466795700000001</v>
      </c>
      <c r="AH135" s="191">
        <v>1.155219067</v>
      </c>
      <c r="AI135" s="191">
        <v>0.91768887300000002</v>
      </c>
      <c r="AJ135" s="191">
        <v>0.91057560199999998</v>
      </c>
      <c r="AK135" s="191">
        <v>0.93115059899999997</v>
      </c>
      <c r="AL135" s="191">
        <v>0.83272258300000002</v>
      </c>
      <c r="AM135" s="191">
        <v>1.5193468560000001</v>
      </c>
      <c r="AN135" s="191">
        <v>2.2102934630000002</v>
      </c>
      <c r="AO135" s="191">
        <v>1.6028188999999999</v>
      </c>
      <c r="AP135" s="191">
        <v>0.67550378</v>
      </c>
      <c r="AQ135" s="191">
        <v>0.58742566900000004</v>
      </c>
      <c r="AR135" s="191">
        <v>0.59086380000000005</v>
      </c>
      <c r="AS135" s="191">
        <v>0.62974609400000003</v>
      </c>
      <c r="AT135" s="191">
        <v>0.61833661699999998</v>
      </c>
      <c r="AU135" s="191">
        <v>0.97527125999999997</v>
      </c>
    </row>
    <row r="136" spans="1:47" x14ac:dyDescent="0.2">
      <c r="A136" s="178">
        <v>42741</v>
      </c>
      <c r="B136" s="179">
        <v>0.54166666666666663</v>
      </c>
      <c r="C136" t="s">
        <v>349</v>
      </c>
      <c r="D136">
        <v>3.46</v>
      </c>
      <c r="E136">
        <v>3.01</v>
      </c>
      <c r="F136">
        <v>4.01</v>
      </c>
      <c r="G136">
        <v>1.61</v>
      </c>
      <c r="H136" s="184">
        <f t="shared" ref="H136:L136" si="126">H112</f>
        <v>0.54166666666666663</v>
      </c>
      <c r="I136" s="185">
        <f t="shared" si="126"/>
        <v>195</v>
      </c>
      <c r="J136" s="185">
        <f t="shared" si="126"/>
        <v>299</v>
      </c>
      <c r="K136" s="185">
        <f t="shared" si="126"/>
        <v>2842</v>
      </c>
      <c r="L136" s="185">
        <f t="shared" si="126"/>
        <v>1635</v>
      </c>
      <c r="M136" s="147"/>
      <c r="N136" s="143">
        <f t="shared" si="121"/>
        <v>674.7</v>
      </c>
      <c r="O136" s="143">
        <f t="shared" si="117"/>
        <v>899.9899999999999</v>
      </c>
      <c r="P136" s="143">
        <f t="shared" si="118"/>
        <v>11396.42</v>
      </c>
      <c r="Q136" s="143">
        <f t="shared" si="119"/>
        <v>2632.3500000000004</v>
      </c>
      <c r="R136" s="188">
        <f t="shared" si="122"/>
        <v>15603.460000000001</v>
      </c>
      <c r="T136">
        <v>54696.82</v>
      </c>
      <c r="U136" s="190">
        <f t="shared" si="123"/>
        <v>0.28527179459427443</v>
      </c>
      <c r="W136" s="178">
        <v>42869</v>
      </c>
      <c r="X136" s="191">
        <v>0.50661290599999997</v>
      </c>
      <c r="Y136" s="191">
        <v>0.39280082799999999</v>
      </c>
      <c r="Z136" s="191">
        <v>0.44282512899999998</v>
      </c>
      <c r="AA136" s="191">
        <v>0.455786672</v>
      </c>
      <c r="AB136" s="191">
        <v>0.45423947399999998</v>
      </c>
      <c r="AC136" s="191">
        <v>0.87726835800000003</v>
      </c>
      <c r="AD136" s="191">
        <v>1.639737271</v>
      </c>
      <c r="AE136" s="191">
        <v>0.96002608599999995</v>
      </c>
      <c r="AF136" s="191">
        <v>1.111246293</v>
      </c>
      <c r="AG136" s="191">
        <v>1.055504754</v>
      </c>
      <c r="AH136" s="191">
        <v>1.107434941</v>
      </c>
      <c r="AI136" s="191">
        <v>0.95771750200000005</v>
      </c>
      <c r="AJ136" s="191">
        <v>0.65921356200000003</v>
      </c>
      <c r="AK136" s="191">
        <v>0.84161187000000004</v>
      </c>
      <c r="AL136" s="191">
        <v>0.98292162100000002</v>
      </c>
      <c r="AM136" s="191">
        <v>1.814376022</v>
      </c>
      <c r="AN136" s="191">
        <v>1.8830099060000001</v>
      </c>
      <c r="AO136" s="191">
        <v>0.98855496700000001</v>
      </c>
      <c r="AP136" s="191">
        <v>0.68933776700000005</v>
      </c>
      <c r="AQ136" s="191">
        <v>0.54235601200000005</v>
      </c>
      <c r="AR136" s="191">
        <v>0.68948371600000002</v>
      </c>
      <c r="AS136" s="191">
        <v>0.53158417000000002</v>
      </c>
      <c r="AT136" s="191">
        <v>0.58890314399999999</v>
      </c>
      <c r="AU136" s="191">
        <v>0.67206676700000001</v>
      </c>
    </row>
    <row r="137" spans="1:47" x14ac:dyDescent="0.2">
      <c r="A137" s="178">
        <v>42741</v>
      </c>
      <c r="B137" s="179">
        <v>0.58333333333333337</v>
      </c>
      <c r="C137" t="s">
        <v>349</v>
      </c>
      <c r="D137">
        <v>3.01</v>
      </c>
      <c r="E137">
        <v>2.09</v>
      </c>
      <c r="F137">
        <v>4</v>
      </c>
      <c r="G137">
        <v>1.61</v>
      </c>
      <c r="H137" s="184">
        <f t="shared" ref="H137:L137" si="127">H113</f>
        <v>0.58333333333333337</v>
      </c>
      <c r="I137" s="185">
        <f t="shared" si="127"/>
        <v>205</v>
      </c>
      <c r="J137" s="185">
        <f t="shared" si="127"/>
        <v>237</v>
      </c>
      <c r="K137" s="185">
        <f t="shared" si="127"/>
        <v>2842</v>
      </c>
      <c r="L137" s="185">
        <f t="shared" si="127"/>
        <v>1635</v>
      </c>
      <c r="M137" s="147"/>
      <c r="N137" s="143">
        <f t="shared" si="121"/>
        <v>617.04999999999995</v>
      </c>
      <c r="O137" s="143">
        <f t="shared" si="117"/>
        <v>495.33</v>
      </c>
      <c r="P137" s="143">
        <f t="shared" si="118"/>
        <v>11368</v>
      </c>
      <c r="Q137" s="143">
        <f t="shared" si="119"/>
        <v>2632.3500000000004</v>
      </c>
      <c r="R137" s="188">
        <f t="shared" si="122"/>
        <v>15112.73</v>
      </c>
      <c r="T137">
        <v>54746.01</v>
      </c>
      <c r="U137" s="190">
        <f t="shared" si="123"/>
        <v>0.27605171591500455</v>
      </c>
      <c r="W137" s="178">
        <v>42870</v>
      </c>
      <c r="X137" s="191">
        <v>0.74829116799999995</v>
      </c>
      <c r="Y137" s="191">
        <v>0.55531360200000002</v>
      </c>
      <c r="Z137" s="191">
        <v>0.63220944800000001</v>
      </c>
      <c r="AA137" s="191">
        <v>0.59295866799999997</v>
      </c>
      <c r="AB137" s="191">
        <v>0.58184276899999998</v>
      </c>
      <c r="AC137" s="191">
        <v>1.067306643</v>
      </c>
      <c r="AD137" s="191">
        <v>2.40344325</v>
      </c>
      <c r="AE137" s="191">
        <v>0.93033387999999995</v>
      </c>
      <c r="AF137" s="191">
        <v>1.1360806109999999</v>
      </c>
      <c r="AG137" s="191">
        <v>1.161974319</v>
      </c>
      <c r="AH137" s="191">
        <v>1.229501808</v>
      </c>
      <c r="AI137" s="191">
        <v>0.81604087199999997</v>
      </c>
      <c r="AJ137" s="191">
        <v>0.87542144300000002</v>
      </c>
      <c r="AK137" s="191">
        <v>1.145040198</v>
      </c>
      <c r="AL137" s="191">
        <v>0.82087542000000002</v>
      </c>
      <c r="AM137" s="191">
        <v>1.233308112</v>
      </c>
      <c r="AN137" s="191">
        <v>1.2218388769999999</v>
      </c>
      <c r="AO137" s="191">
        <v>0.64361790299999999</v>
      </c>
      <c r="AP137" s="191">
        <v>0.53385950599999998</v>
      </c>
      <c r="AQ137" s="191">
        <v>0.47576540499999997</v>
      </c>
      <c r="AR137" s="191">
        <v>0.54706771300000001</v>
      </c>
      <c r="AS137" s="191">
        <v>0.64174440099999996</v>
      </c>
      <c r="AT137" s="191">
        <v>0.71821788200000003</v>
      </c>
      <c r="AU137" s="191">
        <v>0.82888972800000005</v>
      </c>
    </row>
    <row r="138" spans="1:47" x14ac:dyDescent="0.2">
      <c r="A138" s="178">
        <v>42741</v>
      </c>
      <c r="B138" s="179">
        <v>0.625</v>
      </c>
      <c r="C138" t="s">
        <v>349</v>
      </c>
      <c r="D138">
        <v>2.61</v>
      </c>
      <c r="E138">
        <v>1.08</v>
      </c>
      <c r="F138">
        <v>3.67</v>
      </c>
      <c r="G138">
        <v>0.97</v>
      </c>
      <c r="H138" s="184">
        <f t="shared" ref="H138:L138" si="128">H114</f>
        <v>0.625</v>
      </c>
      <c r="I138" s="185">
        <f t="shared" si="128"/>
        <v>212</v>
      </c>
      <c r="J138" s="185">
        <f t="shared" si="128"/>
        <v>213</v>
      </c>
      <c r="K138" s="185">
        <f t="shared" si="128"/>
        <v>2842</v>
      </c>
      <c r="L138" s="185">
        <f t="shared" si="128"/>
        <v>1380</v>
      </c>
      <c r="M138" s="147"/>
      <c r="N138" s="143">
        <f t="shared" si="121"/>
        <v>553.31999999999994</v>
      </c>
      <c r="O138" s="143">
        <f t="shared" si="117"/>
        <v>230.04000000000002</v>
      </c>
      <c r="P138" s="143">
        <f t="shared" si="118"/>
        <v>10430.14</v>
      </c>
      <c r="Q138" s="143">
        <f t="shared" si="119"/>
        <v>1338.6</v>
      </c>
      <c r="R138" s="188">
        <f t="shared" si="122"/>
        <v>12552.1</v>
      </c>
      <c r="T138">
        <v>54832.27</v>
      </c>
      <c r="U138" s="190">
        <f t="shared" si="123"/>
        <v>0.22891811701394091</v>
      </c>
      <c r="W138" s="178">
        <v>42871</v>
      </c>
      <c r="X138" s="191">
        <v>0.99877343799999996</v>
      </c>
      <c r="Y138" s="191">
        <v>0.51740375000000005</v>
      </c>
      <c r="Z138" s="191">
        <v>0.536041671</v>
      </c>
      <c r="AA138" s="191">
        <v>0.56468740399999995</v>
      </c>
      <c r="AB138" s="191">
        <v>0.55531775699999997</v>
      </c>
      <c r="AC138" s="191">
        <v>1.3018297780000001</v>
      </c>
      <c r="AD138" s="191">
        <v>2.6092660990000001</v>
      </c>
      <c r="AE138" s="191">
        <v>1.4269860649999999</v>
      </c>
      <c r="AF138" s="191">
        <v>1.4000629250000001</v>
      </c>
      <c r="AG138" s="191">
        <v>1.954425812</v>
      </c>
      <c r="AH138" s="191">
        <v>1.603426783</v>
      </c>
      <c r="AI138" s="191">
        <v>1.3260593869999999</v>
      </c>
      <c r="AJ138" s="191">
        <v>1.0586023600000001</v>
      </c>
      <c r="AK138" s="191">
        <v>1.252405072</v>
      </c>
      <c r="AL138" s="191">
        <v>0.72420568799999996</v>
      </c>
      <c r="AM138" s="191">
        <v>1.2516191210000001</v>
      </c>
      <c r="AN138" s="191">
        <v>1.5861063820000001</v>
      </c>
      <c r="AO138" s="191">
        <v>1.0612270239999999</v>
      </c>
      <c r="AP138" s="191">
        <v>0.89876636600000004</v>
      </c>
      <c r="AQ138" s="191">
        <v>0.79363851699999999</v>
      </c>
      <c r="AR138" s="191">
        <v>0.78671719600000001</v>
      </c>
      <c r="AS138" s="191">
        <v>0.65686894699999998</v>
      </c>
      <c r="AT138" s="191">
        <v>0.74055290699999998</v>
      </c>
      <c r="AU138" s="191">
        <v>0.88870652900000002</v>
      </c>
    </row>
    <row r="139" spans="1:47" x14ac:dyDescent="0.2">
      <c r="A139" s="178">
        <v>42741</v>
      </c>
      <c r="B139" s="179">
        <v>0.66666666666666663</v>
      </c>
      <c r="C139" t="s">
        <v>349</v>
      </c>
      <c r="D139">
        <v>2</v>
      </c>
      <c r="E139">
        <v>1</v>
      </c>
      <c r="F139">
        <v>3.15</v>
      </c>
      <c r="G139">
        <v>0.97</v>
      </c>
      <c r="H139" s="184">
        <f t="shared" ref="H139:L139" si="129">H115</f>
        <v>0.66666666666666663</v>
      </c>
      <c r="I139" s="185">
        <f t="shared" si="129"/>
        <v>191</v>
      </c>
      <c r="J139" s="185">
        <f t="shared" si="129"/>
        <v>237</v>
      </c>
      <c r="K139" s="185">
        <f t="shared" si="129"/>
        <v>2842</v>
      </c>
      <c r="L139" s="185">
        <f t="shared" si="129"/>
        <v>1380</v>
      </c>
      <c r="M139" s="147"/>
      <c r="N139" s="143">
        <f t="shared" si="121"/>
        <v>382</v>
      </c>
      <c r="O139" s="143">
        <f t="shared" si="117"/>
        <v>237</v>
      </c>
      <c r="P139" s="143">
        <f t="shared" si="118"/>
        <v>8952.2999999999993</v>
      </c>
      <c r="Q139" s="143">
        <f t="shared" si="119"/>
        <v>1338.6</v>
      </c>
      <c r="R139" s="188">
        <f t="shared" si="122"/>
        <v>10909.9</v>
      </c>
      <c r="T139">
        <v>55113.8</v>
      </c>
      <c r="U139" s="190">
        <f t="shared" si="123"/>
        <v>0.19795223700779113</v>
      </c>
      <c r="W139" s="178">
        <v>42872</v>
      </c>
      <c r="X139" s="191">
        <v>1.2107093689999999</v>
      </c>
      <c r="Y139" s="191">
        <v>0.83443161300000002</v>
      </c>
      <c r="Z139" s="191">
        <v>0.86011461199999995</v>
      </c>
      <c r="AA139" s="191">
        <v>0.86081438300000002</v>
      </c>
      <c r="AB139" s="191">
        <v>0.87980388799999998</v>
      </c>
      <c r="AC139" s="191">
        <v>1.1527826240000001</v>
      </c>
      <c r="AD139" s="191">
        <v>2.1786594180000001</v>
      </c>
      <c r="AE139" s="191">
        <v>1.017476627</v>
      </c>
      <c r="AF139" s="191">
        <v>0.92409899299999998</v>
      </c>
      <c r="AG139" s="191">
        <v>1.3968267889999999</v>
      </c>
      <c r="AH139" s="191">
        <v>1.462399604</v>
      </c>
      <c r="AI139" s="191">
        <v>1.282115828</v>
      </c>
      <c r="AJ139" s="191">
        <v>0.88689319899999997</v>
      </c>
      <c r="AK139" s="191">
        <v>1.1300594900000001</v>
      </c>
      <c r="AL139" s="191">
        <v>1.007265442</v>
      </c>
      <c r="AM139" s="191">
        <v>1.283115182</v>
      </c>
      <c r="AN139" s="191">
        <v>1.4340095429999999</v>
      </c>
      <c r="AO139" s="191">
        <v>1.014548861</v>
      </c>
      <c r="AP139" s="191">
        <v>0.85317606099999999</v>
      </c>
      <c r="AQ139" s="191">
        <v>0.62471567299999997</v>
      </c>
      <c r="AR139" s="191">
        <v>0.84387680499999995</v>
      </c>
      <c r="AS139" s="191">
        <v>0.63310191199999999</v>
      </c>
      <c r="AT139" s="191">
        <v>0.81799030800000005</v>
      </c>
      <c r="AU139" s="191">
        <v>0.84508874700000003</v>
      </c>
    </row>
    <row r="140" spans="1:47" x14ac:dyDescent="0.2">
      <c r="A140" s="178">
        <v>42741</v>
      </c>
      <c r="B140" s="179">
        <v>0.70833333333333337</v>
      </c>
      <c r="C140" t="s">
        <v>349</v>
      </c>
      <c r="D140">
        <v>1.87</v>
      </c>
      <c r="E140">
        <v>1.94</v>
      </c>
      <c r="F140">
        <v>3.34</v>
      </c>
      <c r="G140">
        <v>0.97</v>
      </c>
      <c r="H140" s="184">
        <f t="shared" ref="H140:L140" si="130">H116</f>
        <v>0.70833333333333337</v>
      </c>
      <c r="I140" s="185">
        <f t="shared" si="130"/>
        <v>218</v>
      </c>
      <c r="J140" s="185">
        <f t="shared" si="130"/>
        <v>258</v>
      </c>
      <c r="K140" s="185">
        <f t="shared" si="130"/>
        <v>2842</v>
      </c>
      <c r="L140" s="185">
        <f t="shared" si="130"/>
        <v>1380</v>
      </c>
      <c r="M140" s="147"/>
      <c r="N140" s="143">
        <f t="shared" si="121"/>
        <v>407.66</v>
      </c>
      <c r="O140" s="143">
        <f t="shared" si="117"/>
        <v>500.52</v>
      </c>
      <c r="P140" s="143">
        <f t="shared" si="118"/>
        <v>9492.2799999999988</v>
      </c>
      <c r="Q140" s="143">
        <f t="shared" si="119"/>
        <v>1338.6</v>
      </c>
      <c r="R140" s="188">
        <f t="shared" si="122"/>
        <v>11739.06</v>
      </c>
      <c r="T140">
        <v>56041.61</v>
      </c>
      <c r="U140" s="190">
        <f t="shared" si="123"/>
        <v>0.20947042741991173</v>
      </c>
      <c r="W140" s="178">
        <v>42873</v>
      </c>
      <c r="X140" s="191">
        <v>0.74741160299999998</v>
      </c>
      <c r="Y140" s="191">
        <v>0.73838267800000001</v>
      </c>
      <c r="Z140" s="191">
        <v>0.73072466800000002</v>
      </c>
      <c r="AA140" s="191">
        <v>0.74720306999999997</v>
      </c>
      <c r="AB140" s="191">
        <v>0.74437953899999998</v>
      </c>
      <c r="AC140" s="191">
        <v>0.94626887800000004</v>
      </c>
      <c r="AD140" s="191">
        <v>1.571974939</v>
      </c>
      <c r="AE140" s="191">
        <v>0.83589222399999996</v>
      </c>
      <c r="AF140" s="191">
        <v>0.78769544000000002</v>
      </c>
      <c r="AG140" s="191">
        <v>0.81619328700000005</v>
      </c>
      <c r="AH140" s="191">
        <v>0.86163808399999997</v>
      </c>
      <c r="AI140" s="191">
        <v>0.74844876999999999</v>
      </c>
      <c r="AJ140" s="191">
        <v>0.795395819</v>
      </c>
      <c r="AK140" s="191">
        <v>1.2653425389999999</v>
      </c>
      <c r="AL140" s="191">
        <v>0.99425414199999995</v>
      </c>
      <c r="AM140" s="191">
        <v>1.3056489330000001</v>
      </c>
      <c r="AN140" s="191">
        <v>1.234204724</v>
      </c>
      <c r="AO140" s="191">
        <v>0.812138688</v>
      </c>
      <c r="AP140" s="191">
        <v>0.79783462900000002</v>
      </c>
      <c r="AQ140" s="191">
        <v>0.60111162699999998</v>
      </c>
      <c r="AR140" s="191">
        <v>0.72346344799999995</v>
      </c>
      <c r="AS140" s="191">
        <v>0.54378079700000004</v>
      </c>
      <c r="AT140" s="191">
        <v>0.72947709699999996</v>
      </c>
      <c r="AU140" s="191">
        <v>0.66564703999999997</v>
      </c>
    </row>
    <row r="141" spans="1:47" x14ac:dyDescent="0.2">
      <c r="A141" s="178">
        <v>42741</v>
      </c>
      <c r="B141" s="179">
        <v>0.75</v>
      </c>
      <c r="C141" t="s">
        <v>349</v>
      </c>
      <c r="D141">
        <v>3.68</v>
      </c>
      <c r="E141">
        <v>31.55</v>
      </c>
      <c r="F141">
        <v>32.549999999999997</v>
      </c>
      <c r="G141">
        <v>1.25</v>
      </c>
      <c r="H141" s="184">
        <f t="shared" ref="H141:L141" si="131">H117</f>
        <v>0.75</v>
      </c>
      <c r="I141" s="185">
        <f t="shared" si="131"/>
        <v>240</v>
      </c>
      <c r="J141" s="185">
        <f t="shared" si="131"/>
        <v>365</v>
      </c>
      <c r="K141" s="185">
        <f t="shared" si="131"/>
        <v>2842</v>
      </c>
      <c r="L141" s="185">
        <f t="shared" si="131"/>
        <v>1380</v>
      </c>
      <c r="M141" s="147"/>
      <c r="N141" s="143">
        <f t="shared" si="121"/>
        <v>883.2</v>
      </c>
      <c r="O141" s="143">
        <f t="shared" si="117"/>
        <v>11515.75</v>
      </c>
      <c r="P141" s="143">
        <f t="shared" si="118"/>
        <v>92507.099999999991</v>
      </c>
      <c r="Q141" s="143">
        <f t="shared" si="119"/>
        <v>1725</v>
      </c>
      <c r="R141" s="188">
        <f t="shared" si="122"/>
        <v>106631.04999999999</v>
      </c>
      <c r="T141">
        <v>57838.97</v>
      </c>
      <c r="U141" s="190">
        <f t="shared" si="123"/>
        <v>1.8435848702008348</v>
      </c>
      <c r="W141" s="178">
        <v>42874</v>
      </c>
      <c r="X141" s="191">
        <v>0.38863575700000003</v>
      </c>
      <c r="Y141" s="191">
        <v>0.45203002599999997</v>
      </c>
      <c r="Z141" s="191">
        <v>0.34625698100000002</v>
      </c>
      <c r="AA141" s="191">
        <v>0.32964016800000001</v>
      </c>
      <c r="AB141" s="191">
        <v>0.48721372600000001</v>
      </c>
      <c r="AC141" s="191">
        <v>0.67498937999999997</v>
      </c>
      <c r="AD141" s="191">
        <v>1.483823911</v>
      </c>
      <c r="AE141" s="191">
        <v>0.66735328100000002</v>
      </c>
      <c r="AF141" s="191">
        <v>0.70297055200000003</v>
      </c>
      <c r="AG141" s="191">
        <v>0.89047894299999997</v>
      </c>
      <c r="AH141" s="191">
        <v>0.66825601800000001</v>
      </c>
      <c r="AI141" s="191">
        <v>0.69852134499999996</v>
      </c>
      <c r="AJ141" s="191">
        <v>0.91319307599999999</v>
      </c>
      <c r="AK141" s="191">
        <v>0.97589067699999998</v>
      </c>
      <c r="AL141" s="191">
        <v>0.928514795</v>
      </c>
      <c r="AM141" s="191">
        <v>1.547451205</v>
      </c>
      <c r="AN141" s="191">
        <v>1.7514829620000001</v>
      </c>
      <c r="AO141" s="191">
        <v>1.1225645799999999</v>
      </c>
      <c r="AP141" s="191">
        <v>0.75238973099999995</v>
      </c>
      <c r="AQ141" s="191">
        <v>0.51991896900000001</v>
      </c>
      <c r="AR141" s="191">
        <v>0.74604826000000002</v>
      </c>
      <c r="AS141" s="191">
        <v>0.61328042900000002</v>
      </c>
      <c r="AT141" s="191">
        <v>0.77663629499999998</v>
      </c>
      <c r="AU141" s="191">
        <v>0.58971549499999998</v>
      </c>
    </row>
    <row r="142" spans="1:47" x14ac:dyDescent="0.2">
      <c r="A142" s="178">
        <v>42741</v>
      </c>
      <c r="B142" s="179">
        <v>0.79166666666666663</v>
      </c>
      <c r="C142" t="s">
        <v>349</v>
      </c>
      <c r="D142">
        <v>8.14</v>
      </c>
      <c r="E142">
        <v>21.92</v>
      </c>
      <c r="F142">
        <v>26.08</v>
      </c>
      <c r="G142">
        <v>2</v>
      </c>
      <c r="H142" s="184">
        <f t="shared" ref="H142:L142" si="132">H118</f>
        <v>0.79166666666666663</v>
      </c>
      <c r="I142" s="185">
        <f t="shared" si="132"/>
        <v>320</v>
      </c>
      <c r="J142" s="185">
        <f t="shared" si="132"/>
        <v>214</v>
      </c>
      <c r="K142" s="185">
        <f t="shared" si="132"/>
        <v>2842</v>
      </c>
      <c r="L142" s="185">
        <f t="shared" si="132"/>
        <v>1426</v>
      </c>
      <c r="M142" s="147"/>
      <c r="N142" s="143">
        <f t="shared" si="121"/>
        <v>2604.8000000000002</v>
      </c>
      <c r="O142" s="143">
        <f t="shared" si="117"/>
        <v>4690.88</v>
      </c>
      <c r="P142" s="143">
        <f t="shared" si="118"/>
        <v>74119.360000000001</v>
      </c>
      <c r="Q142" s="143">
        <f t="shared" si="119"/>
        <v>2852</v>
      </c>
      <c r="R142" s="188">
        <f t="shared" si="122"/>
        <v>84267.040000000008</v>
      </c>
      <c r="T142">
        <v>59636.07</v>
      </c>
      <c r="U142" s="190">
        <f t="shared" si="123"/>
        <v>1.4130213476508431</v>
      </c>
      <c r="W142" s="178">
        <v>42875</v>
      </c>
      <c r="X142" s="191">
        <v>0.72630332399999997</v>
      </c>
      <c r="Y142" s="191">
        <v>0.60785605499999995</v>
      </c>
      <c r="Z142" s="191">
        <v>0.30672621500000002</v>
      </c>
      <c r="AA142" s="191">
        <v>0.34236904499999998</v>
      </c>
      <c r="AB142" s="191">
        <v>0.54287841199999998</v>
      </c>
      <c r="AC142" s="191">
        <v>0.952543896</v>
      </c>
      <c r="AD142" s="191">
        <v>1.769733614</v>
      </c>
      <c r="AE142" s="191">
        <v>0.93615991899999995</v>
      </c>
      <c r="AF142" s="191">
        <v>1.1073751789999999</v>
      </c>
      <c r="AG142" s="191">
        <v>1.0742374029999999</v>
      </c>
      <c r="AH142" s="191">
        <v>1.174320461</v>
      </c>
      <c r="AI142" s="191">
        <v>1.0625959659999999</v>
      </c>
      <c r="AJ142" s="191">
        <v>0.89998389899999998</v>
      </c>
      <c r="AK142" s="191">
        <v>0.996022034</v>
      </c>
      <c r="AL142" s="191">
        <v>0.92060530799999996</v>
      </c>
      <c r="AM142" s="191">
        <v>1.5091439790000001</v>
      </c>
      <c r="AN142" s="191">
        <v>1.7240152440000001</v>
      </c>
      <c r="AO142" s="191">
        <v>1.061004021</v>
      </c>
      <c r="AP142" s="191">
        <v>0.62336108099999998</v>
      </c>
      <c r="AQ142" s="191">
        <v>0.58231693299999998</v>
      </c>
      <c r="AR142" s="191">
        <v>0.72920094999999996</v>
      </c>
      <c r="AS142" s="191">
        <v>0.71697509400000003</v>
      </c>
      <c r="AT142" s="191">
        <v>0.893223302</v>
      </c>
      <c r="AU142" s="191">
        <v>0.80112055599999998</v>
      </c>
    </row>
    <row r="143" spans="1:47" x14ac:dyDescent="0.2">
      <c r="A143" s="178">
        <v>42741</v>
      </c>
      <c r="B143" s="179">
        <v>0.83333333333333337</v>
      </c>
      <c r="C143" t="s">
        <v>349</v>
      </c>
      <c r="D143">
        <v>3.5</v>
      </c>
      <c r="E143">
        <v>8.58</v>
      </c>
      <c r="F143">
        <v>15.72</v>
      </c>
      <c r="G143">
        <v>1.73</v>
      </c>
      <c r="H143" s="184">
        <f t="shared" ref="H143:L143" si="133">H119</f>
        <v>0.83333333333333337</v>
      </c>
      <c r="I143" s="185">
        <f t="shared" si="133"/>
        <v>322</v>
      </c>
      <c r="J143" s="185">
        <f t="shared" si="133"/>
        <v>178</v>
      </c>
      <c r="K143" s="185">
        <f t="shared" si="133"/>
        <v>2842</v>
      </c>
      <c r="L143" s="185">
        <f t="shared" si="133"/>
        <v>1426</v>
      </c>
      <c r="M143" s="147"/>
      <c r="N143" s="143">
        <f t="shared" si="121"/>
        <v>1127</v>
      </c>
      <c r="O143" s="143">
        <f t="shared" si="117"/>
        <v>1527.24</v>
      </c>
      <c r="P143" s="143">
        <f t="shared" si="118"/>
        <v>44676.240000000005</v>
      </c>
      <c r="Q143" s="143">
        <f t="shared" si="119"/>
        <v>2466.98</v>
      </c>
      <c r="R143" s="188">
        <f t="shared" si="122"/>
        <v>49797.460000000006</v>
      </c>
      <c r="T143">
        <v>59381.91</v>
      </c>
      <c r="U143" s="190">
        <f t="shared" si="123"/>
        <v>0.83859646818366074</v>
      </c>
      <c r="W143" s="178">
        <v>42876</v>
      </c>
      <c r="X143" s="191">
        <v>0.67491415300000002</v>
      </c>
      <c r="Y143" s="191">
        <v>0.33795234800000001</v>
      </c>
      <c r="Z143" s="191">
        <v>0.33862186300000002</v>
      </c>
      <c r="AA143" s="191">
        <v>0.35783839699999997</v>
      </c>
      <c r="AB143" s="191">
        <v>0.40951934800000001</v>
      </c>
      <c r="AC143" s="191">
        <v>0.92556242499999997</v>
      </c>
      <c r="AD143" s="191">
        <v>2.0125396790000001</v>
      </c>
      <c r="AE143" s="191">
        <v>1.138447043</v>
      </c>
      <c r="AF143" s="191">
        <v>1.0885816939999999</v>
      </c>
      <c r="AG143" s="191">
        <v>1.3400851439999999</v>
      </c>
      <c r="AH143" s="191">
        <v>0.99968094200000002</v>
      </c>
      <c r="AI143" s="191">
        <v>0.801246817</v>
      </c>
      <c r="AJ143" s="191">
        <v>0.83305512900000001</v>
      </c>
      <c r="AK143" s="191">
        <v>0.99996607500000001</v>
      </c>
      <c r="AL143" s="191">
        <v>0.855220698</v>
      </c>
      <c r="AM143" s="191">
        <v>1.5427535160000001</v>
      </c>
      <c r="AN143" s="191">
        <v>1.6218593320000001</v>
      </c>
      <c r="AO143" s="191">
        <v>1.146729484</v>
      </c>
      <c r="AP143" s="191">
        <v>0.81326334199999994</v>
      </c>
      <c r="AQ143" s="191">
        <v>0.71351967500000002</v>
      </c>
      <c r="AR143" s="191">
        <v>0.73411106599999998</v>
      </c>
      <c r="AS143" s="191">
        <v>0.58137680300000005</v>
      </c>
      <c r="AT143" s="191">
        <v>0.91547118500000002</v>
      </c>
      <c r="AU143" s="191">
        <v>0.91449454900000005</v>
      </c>
    </row>
    <row r="144" spans="1:47" x14ac:dyDescent="0.2">
      <c r="A144" s="178">
        <v>42741</v>
      </c>
      <c r="B144" s="179">
        <v>0.875</v>
      </c>
      <c r="C144" t="s">
        <v>349</v>
      </c>
      <c r="D144">
        <v>1.82</v>
      </c>
      <c r="E144">
        <v>5.86</v>
      </c>
      <c r="F144">
        <v>12.03</v>
      </c>
      <c r="G144">
        <v>1</v>
      </c>
      <c r="H144" s="184">
        <f t="shared" ref="H144:L144" si="134">H120</f>
        <v>0.875</v>
      </c>
      <c r="I144" s="185">
        <f t="shared" si="134"/>
        <v>337</v>
      </c>
      <c r="J144" s="185">
        <f t="shared" si="134"/>
        <v>173</v>
      </c>
      <c r="K144" s="185">
        <f t="shared" si="134"/>
        <v>2842</v>
      </c>
      <c r="L144" s="185">
        <f t="shared" si="134"/>
        <v>1426</v>
      </c>
      <c r="M144" s="147"/>
      <c r="N144" s="143">
        <f t="shared" si="121"/>
        <v>613.34</v>
      </c>
      <c r="O144" s="143">
        <f t="shared" si="117"/>
        <v>1013.7800000000001</v>
      </c>
      <c r="P144" s="143">
        <f t="shared" si="118"/>
        <v>34189.259999999995</v>
      </c>
      <c r="Q144" s="143">
        <f t="shared" si="119"/>
        <v>1426</v>
      </c>
      <c r="R144" s="188">
        <f t="shared" si="122"/>
        <v>37242.379999999997</v>
      </c>
      <c r="T144">
        <v>58929.49</v>
      </c>
      <c r="U144" s="190">
        <f t="shared" si="123"/>
        <v>0.63198205177068389</v>
      </c>
      <c r="W144" s="178">
        <v>42877</v>
      </c>
      <c r="X144" s="191">
        <v>0.76629717500000005</v>
      </c>
      <c r="Y144" s="191">
        <v>0.58748006399999997</v>
      </c>
      <c r="Z144" s="191">
        <v>0.38308562699999998</v>
      </c>
      <c r="AA144" s="191">
        <v>0.39305178600000001</v>
      </c>
      <c r="AB144" s="191">
        <v>0.396244349</v>
      </c>
      <c r="AC144" s="191">
        <v>1.0305601520000001</v>
      </c>
      <c r="AD144" s="191">
        <v>1.521958793</v>
      </c>
      <c r="AE144" s="191">
        <v>1.0375693070000001</v>
      </c>
      <c r="AF144" s="191">
        <v>1.0063088170000001</v>
      </c>
      <c r="AG144" s="191">
        <v>1.095779117</v>
      </c>
      <c r="AH144" s="191">
        <v>0.80202691100000001</v>
      </c>
      <c r="AI144" s="191">
        <v>0.76656218200000004</v>
      </c>
      <c r="AJ144" s="191">
        <v>0.98124352699999995</v>
      </c>
      <c r="AK144" s="191">
        <v>0.840450209</v>
      </c>
      <c r="AL144" s="191">
        <v>0.75325124499999996</v>
      </c>
      <c r="AM144" s="191">
        <v>1.37005252</v>
      </c>
      <c r="AN144" s="191">
        <v>1.3659143039999999</v>
      </c>
      <c r="AO144" s="191">
        <v>0.793754497</v>
      </c>
      <c r="AP144" s="191">
        <v>0.660462997</v>
      </c>
      <c r="AQ144" s="191">
        <v>0.55312695899999997</v>
      </c>
      <c r="AR144" s="191">
        <v>0.85549387499999996</v>
      </c>
      <c r="AS144" s="191">
        <v>0.46929570799999998</v>
      </c>
      <c r="AT144" s="191">
        <v>0.81186031700000005</v>
      </c>
      <c r="AU144" s="191">
        <v>0.870406495</v>
      </c>
    </row>
    <row r="145" spans="1:47" x14ac:dyDescent="0.2">
      <c r="A145" s="178">
        <v>42741</v>
      </c>
      <c r="B145" s="179">
        <v>0.91666666666666663</v>
      </c>
      <c r="C145" t="s">
        <v>349</v>
      </c>
      <c r="D145">
        <v>3.5</v>
      </c>
      <c r="E145">
        <v>7.54</v>
      </c>
      <c r="F145">
        <v>9.4700000000000006</v>
      </c>
      <c r="G145">
        <v>1</v>
      </c>
      <c r="H145" s="184">
        <f t="shared" ref="H145:L145" si="135">H121</f>
        <v>0.91666666666666663</v>
      </c>
      <c r="I145" s="185">
        <f t="shared" si="135"/>
        <v>394</v>
      </c>
      <c r="J145" s="185">
        <f t="shared" si="135"/>
        <v>194</v>
      </c>
      <c r="K145" s="185">
        <f t="shared" si="135"/>
        <v>2842</v>
      </c>
      <c r="L145" s="185">
        <f t="shared" si="135"/>
        <v>1426</v>
      </c>
      <c r="M145" s="147"/>
      <c r="N145" s="143">
        <f t="shared" si="121"/>
        <v>1379</v>
      </c>
      <c r="O145" s="143">
        <f t="shared" si="117"/>
        <v>1462.76</v>
      </c>
      <c r="P145" s="143">
        <f t="shared" si="118"/>
        <v>26913.74</v>
      </c>
      <c r="Q145" s="143">
        <f t="shared" si="119"/>
        <v>1426</v>
      </c>
      <c r="R145" s="188">
        <f t="shared" si="122"/>
        <v>31181.5</v>
      </c>
      <c r="T145">
        <v>57944.15</v>
      </c>
      <c r="U145" s="190">
        <f t="shared" si="123"/>
        <v>0.53813025128507364</v>
      </c>
      <c r="W145" s="178">
        <v>42878</v>
      </c>
      <c r="X145" s="191">
        <v>0.74152606700000001</v>
      </c>
      <c r="Y145" s="191">
        <v>0.47073568199999999</v>
      </c>
      <c r="Z145" s="191">
        <v>0.37081781800000002</v>
      </c>
      <c r="AA145" s="191">
        <v>0.39266189200000001</v>
      </c>
      <c r="AB145" s="191">
        <v>0.40775796199999997</v>
      </c>
      <c r="AC145" s="191">
        <v>0.93326665799999997</v>
      </c>
      <c r="AD145" s="191">
        <v>1.849658874</v>
      </c>
      <c r="AE145" s="191">
        <v>1.140678034</v>
      </c>
      <c r="AF145" s="191">
        <v>1.0844286910000001</v>
      </c>
      <c r="AG145" s="191">
        <v>1.123546097</v>
      </c>
      <c r="AH145" s="191">
        <v>0.99911411299999997</v>
      </c>
      <c r="AI145" s="191">
        <v>0.88331536200000005</v>
      </c>
      <c r="AJ145" s="191">
        <v>0.78046858900000005</v>
      </c>
      <c r="AK145" s="191">
        <v>0.97306803799999997</v>
      </c>
      <c r="AL145" s="191">
        <v>0.78420392299999997</v>
      </c>
      <c r="AM145" s="191">
        <v>1.2073333610000001</v>
      </c>
      <c r="AN145" s="191">
        <v>1.138700767</v>
      </c>
      <c r="AO145" s="191">
        <v>0.729909425</v>
      </c>
      <c r="AP145" s="191">
        <v>0.78237946899999999</v>
      </c>
      <c r="AQ145" s="191">
        <v>0.61330423000000001</v>
      </c>
      <c r="AR145" s="191">
        <v>1.081263208</v>
      </c>
      <c r="AS145" s="191">
        <v>0.74186000699999999</v>
      </c>
      <c r="AT145" s="191">
        <v>0.71336022600000004</v>
      </c>
      <c r="AU145" s="191">
        <v>0.82779196799999999</v>
      </c>
    </row>
    <row r="146" spans="1:47" x14ac:dyDescent="0.2">
      <c r="A146" s="178">
        <v>42741</v>
      </c>
      <c r="B146" s="179">
        <v>0.95833333333333337</v>
      </c>
      <c r="C146" t="s">
        <v>349</v>
      </c>
      <c r="D146">
        <v>3.33</v>
      </c>
      <c r="E146">
        <v>2.82</v>
      </c>
      <c r="F146">
        <v>3.82</v>
      </c>
      <c r="G146">
        <v>0.01</v>
      </c>
      <c r="H146" s="184">
        <f t="shared" ref="H146:L146" si="136">H122</f>
        <v>0.95833333333333337</v>
      </c>
      <c r="I146" s="185">
        <f t="shared" si="136"/>
        <v>389</v>
      </c>
      <c r="J146" s="185">
        <f t="shared" si="136"/>
        <v>265</v>
      </c>
      <c r="K146" s="185">
        <f t="shared" si="136"/>
        <v>2985</v>
      </c>
      <c r="L146" s="185">
        <f t="shared" si="136"/>
        <v>1111</v>
      </c>
      <c r="M146" s="147"/>
      <c r="N146" s="143">
        <f t="shared" si="121"/>
        <v>1295.3700000000001</v>
      </c>
      <c r="O146" s="143">
        <f t="shared" si="117"/>
        <v>747.3</v>
      </c>
      <c r="P146" s="143">
        <f t="shared" si="118"/>
        <v>11402.699999999999</v>
      </c>
      <c r="Q146" s="143">
        <f t="shared" si="119"/>
        <v>11.11</v>
      </c>
      <c r="R146" s="188">
        <f t="shared" si="122"/>
        <v>13456.48</v>
      </c>
      <c r="T146">
        <v>56155.33</v>
      </c>
      <c r="U146" s="190">
        <f t="shared" si="123"/>
        <v>0.23962961307501887</v>
      </c>
      <c r="W146" s="178">
        <v>42879</v>
      </c>
      <c r="X146" s="191">
        <v>0.48462839899999999</v>
      </c>
      <c r="Y146" s="191">
        <v>0.36606447600000003</v>
      </c>
      <c r="Z146" s="191">
        <v>0.39762863900000001</v>
      </c>
      <c r="AA146" s="191">
        <v>0.42653864699999999</v>
      </c>
      <c r="AB146" s="191">
        <v>0.42698465400000002</v>
      </c>
      <c r="AC146" s="191">
        <v>0.62402372100000003</v>
      </c>
      <c r="AD146" s="191">
        <v>1.2150230820000001</v>
      </c>
      <c r="AE146" s="191">
        <v>0.79340159899999996</v>
      </c>
      <c r="AF146" s="191">
        <v>1.3968805769999999</v>
      </c>
      <c r="AG146" s="191">
        <v>1.536437364</v>
      </c>
      <c r="AH146" s="191">
        <v>1.7647757079999999</v>
      </c>
      <c r="AI146" s="191">
        <v>1.2683295990000001</v>
      </c>
      <c r="AJ146" s="191">
        <v>1.1353911459999999</v>
      </c>
      <c r="AK146" s="191">
        <v>1.034247924</v>
      </c>
      <c r="AL146" s="191">
        <v>0.820600318</v>
      </c>
      <c r="AM146" s="191">
        <v>1.2183868019999999</v>
      </c>
      <c r="AN146" s="191">
        <v>1.3105987750000001</v>
      </c>
      <c r="AO146" s="191">
        <v>1.2999966919999999</v>
      </c>
      <c r="AP146" s="191">
        <v>0.91446880699999999</v>
      </c>
      <c r="AQ146" s="191">
        <v>0.75966715600000001</v>
      </c>
      <c r="AR146" s="191">
        <v>0.73916646799999997</v>
      </c>
      <c r="AS146" s="191">
        <v>0.64137570799999999</v>
      </c>
      <c r="AT146" s="191">
        <v>0.77612512300000003</v>
      </c>
      <c r="AU146" s="191">
        <v>1.316357094</v>
      </c>
    </row>
    <row r="147" spans="1:47" x14ac:dyDescent="0.2">
      <c r="A147" s="178">
        <v>42741</v>
      </c>
      <c r="B147" s="180">
        <v>1</v>
      </c>
      <c r="C147" t="s">
        <v>349</v>
      </c>
      <c r="D147">
        <v>2.61</v>
      </c>
      <c r="E147">
        <v>1.1100000000000001</v>
      </c>
      <c r="F147">
        <v>2.11</v>
      </c>
      <c r="G147">
        <v>0.01</v>
      </c>
      <c r="H147" s="184">
        <f t="shared" ref="H147:L147" si="137">H123</f>
        <v>1</v>
      </c>
      <c r="I147" s="185">
        <f t="shared" si="137"/>
        <v>362</v>
      </c>
      <c r="J147" s="185">
        <f t="shared" si="137"/>
        <v>243</v>
      </c>
      <c r="K147" s="185">
        <f t="shared" si="137"/>
        <v>2985</v>
      </c>
      <c r="L147" s="185">
        <f t="shared" si="137"/>
        <v>1111</v>
      </c>
      <c r="M147" s="147"/>
      <c r="N147" s="143">
        <f t="shared" si="121"/>
        <v>944.81999999999994</v>
      </c>
      <c r="O147" s="143">
        <f t="shared" si="117"/>
        <v>269.73</v>
      </c>
      <c r="P147" s="143">
        <f t="shared" si="118"/>
        <v>6298.3499999999995</v>
      </c>
      <c r="Q147" s="143">
        <f t="shared" si="119"/>
        <v>11.11</v>
      </c>
      <c r="R147" s="188">
        <f t="shared" si="122"/>
        <v>7524.0099999999993</v>
      </c>
      <c r="T147">
        <v>54688.72</v>
      </c>
      <c r="U147" s="190">
        <f t="shared" si="123"/>
        <v>0.13757882795574661</v>
      </c>
      <c r="W147" s="178">
        <v>42880</v>
      </c>
      <c r="X147" s="191">
        <v>0.99532204800000001</v>
      </c>
      <c r="Y147" s="191">
        <v>0.90729042999999998</v>
      </c>
      <c r="Z147" s="191">
        <v>0.93883383600000003</v>
      </c>
      <c r="AA147" s="191">
        <v>0.98172560799999997</v>
      </c>
      <c r="AB147" s="191">
        <v>0.90768593600000003</v>
      </c>
      <c r="AC147" s="191">
        <v>1.420920677</v>
      </c>
      <c r="AD147" s="191">
        <v>3.2942299099999999</v>
      </c>
      <c r="AE147" s="191">
        <v>0.76794644400000001</v>
      </c>
      <c r="AF147" s="191">
        <v>1.26218352</v>
      </c>
      <c r="AG147" s="191">
        <v>1.11385158</v>
      </c>
      <c r="AH147" s="191">
        <v>0.99709000000000003</v>
      </c>
      <c r="AI147" s="191">
        <v>0.79726308800000001</v>
      </c>
      <c r="AJ147" s="191">
        <v>0.78382753699999996</v>
      </c>
      <c r="AK147" s="191">
        <v>1.041992107</v>
      </c>
      <c r="AL147" s="191">
        <v>0.677252576</v>
      </c>
      <c r="AM147" s="191">
        <v>1.180259304</v>
      </c>
      <c r="AN147" s="191">
        <v>1.7021697979999999</v>
      </c>
      <c r="AO147" s="191">
        <v>1.465373885</v>
      </c>
      <c r="AP147" s="191">
        <v>0.616514334</v>
      </c>
      <c r="AQ147" s="191">
        <v>0.389723557</v>
      </c>
      <c r="AR147" s="191">
        <v>0.44912949299999999</v>
      </c>
      <c r="AS147" s="191">
        <v>0.29855076800000002</v>
      </c>
      <c r="AT147" s="191">
        <v>0.50400653100000004</v>
      </c>
      <c r="AU147" s="191">
        <v>0.43934863400000002</v>
      </c>
    </row>
    <row r="148" spans="1:47" x14ac:dyDescent="0.2">
      <c r="A148" s="178">
        <v>42742</v>
      </c>
      <c r="B148" s="179">
        <v>4.1666666666666664E-2</v>
      </c>
      <c r="C148" t="s">
        <v>349</v>
      </c>
      <c r="D148">
        <v>2.11</v>
      </c>
      <c r="E148">
        <v>3.44</v>
      </c>
      <c r="F148">
        <v>4.4400000000000004</v>
      </c>
      <c r="G148">
        <v>0.01</v>
      </c>
      <c r="H148" s="184">
        <f t="shared" ref="H148:L148" si="138">H124</f>
        <v>4.1666666666666664E-2</v>
      </c>
      <c r="I148" s="185">
        <f t="shared" si="138"/>
        <v>294</v>
      </c>
      <c r="J148" s="185">
        <f t="shared" si="138"/>
        <v>212</v>
      </c>
      <c r="K148" s="185">
        <f t="shared" si="138"/>
        <v>2985</v>
      </c>
      <c r="L148" s="185">
        <f t="shared" si="138"/>
        <v>1111</v>
      </c>
      <c r="M148" s="147"/>
      <c r="N148" s="143">
        <f t="shared" si="121"/>
        <v>620.33999999999992</v>
      </c>
      <c r="O148" s="143">
        <f t="shared" si="117"/>
        <v>729.28</v>
      </c>
      <c r="P148" s="143">
        <f t="shared" si="118"/>
        <v>13253.400000000001</v>
      </c>
      <c r="Q148" s="143">
        <f t="shared" si="119"/>
        <v>11.11</v>
      </c>
      <c r="R148" s="188">
        <f t="shared" si="122"/>
        <v>14614.130000000001</v>
      </c>
      <c r="T148">
        <v>53749.2</v>
      </c>
      <c r="U148" s="190">
        <f t="shared" si="123"/>
        <v>0.27189483750455823</v>
      </c>
      <c r="W148" s="178">
        <v>42881</v>
      </c>
      <c r="X148" s="191">
        <v>0.50949311399999997</v>
      </c>
      <c r="Y148" s="191">
        <v>0.38831333200000001</v>
      </c>
      <c r="Z148" s="191">
        <v>0.34969476999999999</v>
      </c>
      <c r="AA148" s="191">
        <v>0.36175689500000002</v>
      </c>
      <c r="AB148" s="191">
        <v>0.34905411600000003</v>
      </c>
      <c r="AC148" s="191">
        <v>0.67631542200000005</v>
      </c>
      <c r="AD148" s="191">
        <v>1.439957809</v>
      </c>
      <c r="AE148" s="191">
        <v>0.57371328099999996</v>
      </c>
      <c r="AF148" s="191">
        <v>0.62928166900000004</v>
      </c>
      <c r="AG148" s="191">
        <v>0.62253823200000002</v>
      </c>
      <c r="AH148" s="191">
        <v>0.74609619599999999</v>
      </c>
      <c r="AI148" s="191">
        <v>0.73109413899999998</v>
      </c>
      <c r="AJ148" s="191">
        <v>1.036130802</v>
      </c>
      <c r="AK148" s="191">
        <v>1.197002055</v>
      </c>
      <c r="AL148" s="191">
        <v>1.271062538</v>
      </c>
      <c r="AM148" s="191">
        <v>2.5832171009999998</v>
      </c>
      <c r="AN148" s="191">
        <v>2.2851010380000001</v>
      </c>
      <c r="AO148" s="191">
        <v>0.96995818099999997</v>
      </c>
      <c r="AP148" s="191">
        <v>0.72720380299999998</v>
      </c>
      <c r="AQ148" s="191">
        <v>0.59098220499999998</v>
      </c>
      <c r="AR148" s="191">
        <v>0.62337860700000003</v>
      </c>
      <c r="AS148" s="191">
        <v>0.73011895500000001</v>
      </c>
      <c r="AT148" s="191">
        <v>0.63689515299999999</v>
      </c>
      <c r="AU148" s="191">
        <v>0.55804885000000004</v>
      </c>
    </row>
    <row r="149" spans="1:47" x14ac:dyDescent="0.2">
      <c r="A149" s="178">
        <v>42742</v>
      </c>
      <c r="B149" s="179">
        <v>8.3333333333333329E-2</v>
      </c>
      <c r="C149" t="s">
        <v>349</v>
      </c>
      <c r="D149">
        <v>2.21</v>
      </c>
      <c r="E149">
        <v>2.71</v>
      </c>
      <c r="F149">
        <v>3.71</v>
      </c>
      <c r="G149">
        <v>0.01</v>
      </c>
      <c r="H149" s="184">
        <f t="shared" ref="H149:L149" si="139">H125</f>
        <v>8.3333333333333329E-2</v>
      </c>
      <c r="I149" s="185">
        <f t="shared" si="139"/>
        <v>236</v>
      </c>
      <c r="J149" s="185">
        <f t="shared" si="139"/>
        <v>179</v>
      </c>
      <c r="K149" s="185">
        <f t="shared" si="139"/>
        <v>2985</v>
      </c>
      <c r="L149" s="185">
        <f t="shared" si="139"/>
        <v>1111</v>
      </c>
      <c r="M149" s="147"/>
      <c r="N149" s="143">
        <f t="shared" si="121"/>
        <v>521.55999999999995</v>
      </c>
      <c r="O149" s="143">
        <f t="shared" si="117"/>
        <v>485.09</v>
      </c>
      <c r="P149" s="143">
        <f t="shared" si="118"/>
        <v>11074.35</v>
      </c>
      <c r="Q149" s="143">
        <f t="shared" si="119"/>
        <v>11.11</v>
      </c>
      <c r="R149" s="188">
        <f t="shared" si="122"/>
        <v>12092.11</v>
      </c>
      <c r="T149">
        <v>53282.32</v>
      </c>
      <c r="U149" s="190">
        <f t="shared" si="123"/>
        <v>0.22694413456471116</v>
      </c>
      <c r="W149" s="178">
        <v>42882</v>
      </c>
      <c r="X149" s="191">
        <v>0.29613777000000002</v>
      </c>
      <c r="Y149" s="191">
        <v>0.24623461699999999</v>
      </c>
      <c r="Z149" s="191">
        <v>0.24693328</v>
      </c>
      <c r="AA149" s="191">
        <v>0.26528954999999999</v>
      </c>
      <c r="AB149" s="191">
        <v>0.27057135700000001</v>
      </c>
      <c r="AC149" s="191">
        <v>0.38139903400000003</v>
      </c>
      <c r="AD149" s="191">
        <v>0.57542154999999995</v>
      </c>
      <c r="AE149" s="191">
        <v>0.53251101599999995</v>
      </c>
      <c r="AF149" s="191">
        <v>0.473888274</v>
      </c>
      <c r="AG149" s="191">
        <v>0.55155580400000004</v>
      </c>
      <c r="AH149" s="191">
        <v>0.63671566800000001</v>
      </c>
      <c r="AI149" s="191">
        <v>0.67012434099999996</v>
      </c>
      <c r="AJ149" s="191">
        <v>0.81831871</v>
      </c>
      <c r="AK149" s="191">
        <v>1.2965869430000001</v>
      </c>
      <c r="AL149" s="191">
        <v>1.2796098170000001</v>
      </c>
      <c r="AM149" s="191">
        <v>2.272010925</v>
      </c>
      <c r="AN149" s="191">
        <v>1.901307844</v>
      </c>
      <c r="AO149" s="191">
        <v>1.0138541780000001</v>
      </c>
      <c r="AP149" s="191">
        <v>0.66637347599999996</v>
      </c>
      <c r="AQ149" s="191">
        <v>0.65570188100000004</v>
      </c>
      <c r="AR149" s="191">
        <v>0.60342346999999996</v>
      </c>
      <c r="AS149" s="191">
        <v>0.39951077099999999</v>
      </c>
      <c r="AT149" s="191">
        <v>0.48555273599999998</v>
      </c>
      <c r="AU149" s="191">
        <v>0.437260023</v>
      </c>
    </row>
    <row r="150" spans="1:47" x14ac:dyDescent="0.2">
      <c r="A150" s="178">
        <v>42742</v>
      </c>
      <c r="B150" s="179">
        <v>0.125</v>
      </c>
      <c r="C150" t="s">
        <v>349</v>
      </c>
      <c r="D150">
        <v>2.11</v>
      </c>
      <c r="E150">
        <v>2.5099999999999998</v>
      </c>
      <c r="F150">
        <v>3.51</v>
      </c>
      <c r="G150">
        <v>0.46</v>
      </c>
      <c r="H150" s="184">
        <f t="shared" ref="H150:L150" si="140">H126</f>
        <v>0.125</v>
      </c>
      <c r="I150" s="185">
        <f t="shared" si="140"/>
        <v>201</v>
      </c>
      <c r="J150" s="185">
        <f t="shared" si="140"/>
        <v>205</v>
      </c>
      <c r="K150" s="185">
        <f t="shared" si="140"/>
        <v>2985</v>
      </c>
      <c r="L150" s="185">
        <f t="shared" si="140"/>
        <v>1717</v>
      </c>
      <c r="M150" s="147"/>
      <c r="N150" s="143">
        <f t="shared" si="121"/>
        <v>424.10999999999996</v>
      </c>
      <c r="O150" s="143">
        <f t="shared" si="117"/>
        <v>514.54999999999995</v>
      </c>
      <c r="P150" s="143">
        <f t="shared" si="118"/>
        <v>10477.349999999999</v>
      </c>
      <c r="Q150" s="143">
        <f t="shared" si="119"/>
        <v>789.82</v>
      </c>
      <c r="R150" s="188">
        <f t="shared" si="122"/>
        <v>12205.829999999998</v>
      </c>
      <c r="T150">
        <v>53243.26</v>
      </c>
      <c r="U150" s="190">
        <f t="shared" si="123"/>
        <v>0.22924648115085361</v>
      </c>
      <c r="W150" s="178">
        <v>42883</v>
      </c>
      <c r="X150" s="191">
        <v>0.29624793999999999</v>
      </c>
      <c r="Y150" s="191">
        <v>0.22760608700000001</v>
      </c>
      <c r="Z150" s="191">
        <v>0.27506695799999997</v>
      </c>
      <c r="AA150" s="191">
        <v>0.28024833799999999</v>
      </c>
      <c r="AB150" s="191">
        <v>0.30661632500000002</v>
      </c>
      <c r="AC150" s="191">
        <v>0.44985223800000002</v>
      </c>
      <c r="AD150" s="191">
        <v>1.051735817</v>
      </c>
      <c r="AE150" s="191">
        <v>0.57241778499999996</v>
      </c>
      <c r="AF150" s="191">
        <v>0.566634843</v>
      </c>
      <c r="AG150" s="191">
        <v>0.52032963099999996</v>
      </c>
      <c r="AH150" s="191">
        <v>0.70159844199999999</v>
      </c>
      <c r="AI150" s="191">
        <v>0.52766242600000002</v>
      </c>
      <c r="AJ150" s="191">
        <v>0.67098145399999998</v>
      </c>
      <c r="AK150" s="191">
        <v>0.88520119399999997</v>
      </c>
      <c r="AL150" s="191">
        <v>0.89302995799999996</v>
      </c>
      <c r="AM150" s="191">
        <v>1.330946964</v>
      </c>
      <c r="AN150" s="191">
        <v>1.5242929110000001</v>
      </c>
      <c r="AO150" s="191">
        <v>0.78616024100000004</v>
      </c>
      <c r="AP150" s="191">
        <v>0.71087613699999996</v>
      </c>
      <c r="AQ150" s="191">
        <v>0.50884059599999998</v>
      </c>
      <c r="AR150" s="191">
        <v>0.54168943000000003</v>
      </c>
      <c r="AS150" s="191">
        <v>0.35630202300000002</v>
      </c>
      <c r="AT150" s="191">
        <v>0.35516207500000002</v>
      </c>
      <c r="AU150" s="191">
        <v>0.41430129199999999</v>
      </c>
    </row>
    <row r="151" spans="1:47" x14ac:dyDescent="0.2">
      <c r="A151" s="178">
        <v>42742</v>
      </c>
      <c r="B151" s="179">
        <v>0.16666666666666666</v>
      </c>
      <c r="C151" t="s">
        <v>349</v>
      </c>
      <c r="D151">
        <v>2.11</v>
      </c>
      <c r="E151">
        <v>2.8</v>
      </c>
      <c r="F151">
        <v>3.8</v>
      </c>
      <c r="G151">
        <v>0.46</v>
      </c>
      <c r="H151" s="184">
        <f t="shared" ref="H151:L151" si="141">H127</f>
        <v>0.16666666666666666</v>
      </c>
      <c r="I151" s="185">
        <f t="shared" si="141"/>
        <v>185</v>
      </c>
      <c r="J151" s="185">
        <f t="shared" si="141"/>
        <v>205</v>
      </c>
      <c r="K151" s="185">
        <f t="shared" si="141"/>
        <v>2985</v>
      </c>
      <c r="L151" s="185">
        <f t="shared" si="141"/>
        <v>1717</v>
      </c>
      <c r="M151" s="147"/>
      <c r="N151" s="143">
        <f t="shared" si="121"/>
        <v>390.34999999999997</v>
      </c>
      <c r="O151" s="143">
        <f t="shared" si="117"/>
        <v>574</v>
      </c>
      <c r="P151" s="143">
        <f t="shared" si="118"/>
        <v>11343</v>
      </c>
      <c r="Q151" s="143">
        <f t="shared" si="119"/>
        <v>789.82</v>
      </c>
      <c r="R151" s="188">
        <f t="shared" si="122"/>
        <v>13097.17</v>
      </c>
      <c r="T151">
        <v>53542.5</v>
      </c>
      <c r="U151" s="190">
        <f t="shared" si="123"/>
        <v>0.24461259746930009</v>
      </c>
      <c r="W151" s="178">
        <v>42884</v>
      </c>
      <c r="X151" s="191">
        <v>0.354742153</v>
      </c>
      <c r="Y151" s="191">
        <v>0.24850672700000001</v>
      </c>
      <c r="Z151" s="191">
        <v>0.30437045800000001</v>
      </c>
      <c r="AA151" s="191">
        <v>0.33697650099999998</v>
      </c>
      <c r="AB151" s="191">
        <v>0.34638879700000003</v>
      </c>
      <c r="AC151" s="191">
        <v>0.490375701</v>
      </c>
      <c r="AD151" s="191">
        <v>0.65842061900000004</v>
      </c>
      <c r="AE151" s="191">
        <v>0.542600211</v>
      </c>
      <c r="AF151" s="191">
        <v>0.46942304299999998</v>
      </c>
      <c r="AG151" s="191">
        <v>0.48415154500000002</v>
      </c>
      <c r="AH151" s="191">
        <v>0.55449630100000002</v>
      </c>
      <c r="AI151" s="191">
        <v>0.39167960400000001</v>
      </c>
      <c r="AJ151" s="191">
        <v>0.50791951000000002</v>
      </c>
      <c r="AK151" s="191">
        <v>0.86702463799999996</v>
      </c>
      <c r="AL151" s="191">
        <v>1.016601731</v>
      </c>
      <c r="AM151" s="191">
        <v>0.88130634399999996</v>
      </c>
      <c r="AN151" s="191">
        <v>1.2217379100000001</v>
      </c>
      <c r="AO151" s="191">
        <v>0.69263016799999999</v>
      </c>
      <c r="AP151" s="191">
        <v>0.46672841900000001</v>
      </c>
      <c r="AQ151" s="191">
        <v>0.33952068099999999</v>
      </c>
      <c r="AR151" s="191">
        <v>0.416719909</v>
      </c>
      <c r="AS151" s="191">
        <v>0.42065978100000001</v>
      </c>
      <c r="AT151" s="191">
        <v>0.455837942</v>
      </c>
      <c r="AU151" s="191">
        <v>0.68597944200000005</v>
      </c>
    </row>
    <row r="152" spans="1:47" x14ac:dyDescent="0.2">
      <c r="A152" s="178">
        <v>42742</v>
      </c>
      <c r="B152" s="179">
        <v>0.20833333333333334</v>
      </c>
      <c r="C152" t="s">
        <v>349</v>
      </c>
      <c r="D152">
        <v>2.4900000000000002</v>
      </c>
      <c r="E152">
        <v>3.86</v>
      </c>
      <c r="F152">
        <v>4.8600000000000003</v>
      </c>
      <c r="G152">
        <v>0.46</v>
      </c>
      <c r="H152" s="184">
        <f t="shared" ref="H152:L152" si="142">H128</f>
        <v>0.20833333333333334</v>
      </c>
      <c r="I152" s="185">
        <f t="shared" si="142"/>
        <v>207</v>
      </c>
      <c r="J152" s="185">
        <f t="shared" si="142"/>
        <v>283</v>
      </c>
      <c r="K152" s="185">
        <f t="shared" si="142"/>
        <v>2985</v>
      </c>
      <c r="L152" s="185">
        <f t="shared" si="142"/>
        <v>1717</v>
      </c>
      <c r="M152" s="147"/>
      <c r="N152" s="143">
        <f t="shared" si="121"/>
        <v>515.43000000000006</v>
      </c>
      <c r="O152" s="143">
        <f t="shared" si="117"/>
        <v>1092.3799999999999</v>
      </c>
      <c r="P152" s="143">
        <f t="shared" si="118"/>
        <v>14507.1</v>
      </c>
      <c r="Q152" s="143">
        <f t="shared" si="119"/>
        <v>789.82</v>
      </c>
      <c r="R152" s="188">
        <f t="shared" si="122"/>
        <v>16904.73</v>
      </c>
      <c r="T152">
        <v>54275.99</v>
      </c>
      <c r="U152" s="190">
        <f t="shared" si="123"/>
        <v>0.31145871314369394</v>
      </c>
      <c r="W152" s="178">
        <v>42885</v>
      </c>
      <c r="X152" s="191">
        <v>0.573602426</v>
      </c>
      <c r="Y152" s="191">
        <v>0.32201989399999997</v>
      </c>
      <c r="Z152" s="191">
        <v>0.34467985400000001</v>
      </c>
      <c r="AA152" s="191">
        <v>0.37069305699999999</v>
      </c>
      <c r="AB152" s="191">
        <v>0.39217974100000003</v>
      </c>
      <c r="AC152" s="191">
        <v>0.86735051100000005</v>
      </c>
      <c r="AD152" s="191">
        <v>1.3874850000000001</v>
      </c>
      <c r="AE152" s="191">
        <v>0.72179672399999995</v>
      </c>
      <c r="AF152" s="191">
        <v>0.824037303</v>
      </c>
      <c r="AG152" s="191">
        <v>0.73077726499999995</v>
      </c>
      <c r="AH152" s="191">
        <v>0.67365085800000002</v>
      </c>
      <c r="AI152" s="191">
        <v>0.70774691899999997</v>
      </c>
      <c r="AJ152" s="191">
        <v>0.839465868</v>
      </c>
      <c r="AK152" s="191">
        <v>0.97107884600000005</v>
      </c>
      <c r="AL152" s="191">
        <v>0.89898957800000001</v>
      </c>
      <c r="AM152" s="191">
        <v>1.174549176</v>
      </c>
      <c r="AN152" s="191">
        <v>1.241044705</v>
      </c>
      <c r="AO152" s="191">
        <v>0.67770551700000004</v>
      </c>
      <c r="AP152" s="191">
        <v>0.41127649700000002</v>
      </c>
      <c r="AQ152" s="191">
        <v>0.46690921800000001</v>
      </c>
      <c r="AR152" s="191">
        <v>0.59746180900000001</v>
      </c>
      <c r="AS152" s="191">
        <v>0.38403455199999997</v>
      </c>
      <c r="AT152" s="191">
        <v>0.38721123000000002</v>
      </c>
      <c r="AU152" s="191">
        <v>0.654880146</v>
      </c>
    </row>
    <row r="153" spans="1:47" x14ac:dyDescent="0.2">
      <c r="A153" s="178">
        <v>42742</v>
      </c>
      <c r="B153" s="179">
        <v>0.25</v>
      </c>
      <c r="C153" t="s">
        <v>349</v>
      </c>
      <c r="D153">
        <v>3.46</v>
      </c>
      <c r="E153">
        <v>9.69</v>
      </c>
      <c r="F153">
        <v>10.69</v>
      </c>
      <c r="G153">
        <v>0.46</v>
      </c>
      <c r="H153" s="184">
        <f t="shared" ref="H153:L153" si="143">H129</f>
        <v>0.25</v>
      </c>
      <c r="I153" s="185">
        <f t="shared" si="143"/>
        <v>327</v>
      </c>
      <c r="J153" s="185">
        <f t="shared" si="143"/>
        <v>438</v>
      </c>
      <c r="K153" s="185">
        <f t="shared" si="143"/>
        <v>2985</v>
      </c>
      <c r="L153" s="185">
        <f t="shared" si="143"/>
        <v>1717</v>
      </c>
      <c r="M153" s="147"/>
      <c r="N153" s="143">
        <f t="shared" si="121"/>
        <v>1131.42</v>
      </c>
      <c r="O153" s="143">
        <f t="shared" si="117"/>
        <v>4244.2199999999993</v>
      </c>
      <c r="P153" s="143">
        <f t="shared" si="118"/>
        <v>31909.649999999998</v>
      </c>
      <c r="Q153" s="143">
        <f t="shared" si="119"/>
        <v>789.82</v>
      </c>
      <c r="R153" s="188">
        <f t="shared" si="122"/>
        <v>38075.109999999993</v>
      </c>
      <c r="T153">
        <v>55579.839999999997</v>
      </c>
      <c r="U153" s="190">
        <f t="shared" si="123"/>
        <v>0.68505252983815712</v>
      </c>
      <c r="W153" s="178">
        <v>42886</v>
      </c>
      <c r="X153" s="191">
        <v>0.30513578899999999</v>
      </c>
      <c r="Y153" s="191">
        <v>0.25381383499999999</v>
      </c>
      <c r="Z153" s="191">
        <v>0.29241811899999998</v>
      </c>
      <c r="AA153" s="191">
        <v>0.31524353700000002</v>
      </c>
      <c r="AB153" s="191">
        <v>0.34885560300000001</v>
      </c>
      <c r="AC153" s="191">
        <v>0.43612138499999997</v>
      </c>
      <c r="AD153" s="191">
        <v>0.82250883299999999</v>
      </c>
      <c r="AE153" s="191">
        <v>0.60721906400000003</v>
      </c>
      <c r="AF153" s="191">
        <v>0.55873726400000001</v>
      </c>
      <c r="AG153" s="191">
        <v>0.609720504</v>
      </c>
      <c r="AH153" s="191">
        <v>0.75550852800000001</v>
      </c>
      <c r="AI153" s="191">
        <v>0.88807299500000003</v>
      </c>
      <c r="AJ153" s="191">
        <v>0.77749053000000001</v>
      </c>
      <c r="AK153" s="191">
        <v>0.84602630700000003</v>
      </c>
      <c r="AL153" s="191">
        <v>1.0228057290000001</v>
      </c>
      <c r="AM153" s="191">
        <v>1.22792043</v>
      </c>
      <c r="AN153" s="191">
        <v>1.201184236</v>
      </c>
      <c r="AO153" s="191">
        <v>0.68226964499999998</v>
      </c>
      <c r="AP153" s="191">
        <v>0.57917177200000003</v>
      </c>
      <c r="AQ153" s="191">
        <v>0.55418288800000004</v>
      </c>
      <c r="AR153" s="191">
        <v>0.49408521700000002</v>
      </c>
      <c r="AS153" s="191">
        <v>0.35677537500000001</v>
      </c>
      <c r="AT153" s="191">
        <v>0.33160104499999998</v>
      </c>
      <c r="AU153" s="191">
        <v>0.37292572099999999</v>
      </c>
    </row>
    <row r="154" spans="1:47" x14ac:dyDescent="0.2">
      <c r="A154" s="178">
        <v>42742</v>
      </c>
      <c r="B154" s="179">
        <v>0.29166666666666669</v>
      </c>
      <c r="C154" t="s">
        <v>349</v>
      </c>
      <c r="D154">
        <v>3.5</v>
      </c>
      <c r="E154">
        <v>19.940000000000001</v>
      </c>
      <c r="F154">
        <v>20.94</v>
      </c>
      <c r="G154">
        <v>6</v>
      </c>
      <c r="H154" s="184">
        <f t="shared" ref="H154:L154" si="144">H130</f>
        <v>0.29166666666666669</v>
      </c>
      <c r="I154" s="185">
        <f t="shared" si="144"/>
        <v>249</v>
      </c>
      <c r="J154" s="185">
        <f t="shared" si="144"/>
        <v>556</v>
      </c>
      <c r="K154" s="185">
        <f t="shared" si="144"/>
        <v>2872</v>
      </c>
      <c r="L154" s="185">
        <f t="shared" si="144"/>
        <v>2219</v>
      </c>
      <c r="M154" s="147"/>
      <c r="N154" s="143">
        <f t="shared" si="121"/>
        <v>871.5</v>
      </c>
      <c r="O154" s="143">
        <f t="shared" si="117"/>
        <v>11086.640000000001</v>
      </c>
      <c r="P154" s="143">
        <f t="shared" si="118"/>
        <v>60139.68</v>
      </c>
      <c r="Q154" s="143">
        <f t="shared" si="119"/>
        <v>13314</v>
      </c>
      <c r="R154" s="188">
        <f t="shared" si="122"/>
        <v>85411.82</v>
      </c>
      <c r="T154">
        <v>57198.6</v>
      </c>
      <c r="U154" s="190">
        <f t="shared" si="123"/>
        <v>1.4932501844450741</v>
      </c>
      <c r="W154" s="178">
        <v>42887</v>
      </c>
      <c r="X154" s="191">
        <v>0.31145025399999998</v>
      </c>
      <c r="Y154" s="191">
        <v>0.29288553499999997</v>
      </c>
      <c r="Z154" s="191">
        <v>0.29635430400000001</v>
      </c>
      <c r="AA154" s="191">
        <v>0.30385732399999998</v>
      </c>
      <c r="AB154" s="191">
        <v>0.34008859699999999</v>
      </c>
      <c r="AC154" s="191">
        <v>0.37583379500000003</v>
      </c>
      <c r="AD154" s="191">
        <v>0.637896028</v>
      </c>
      <c r="AE154" s="191">
        <v>0.590721724</v>
      </c>
      <c r="AF154" s="191">
        <v>0.46770784300000001</v>
      </c>
      <c r="AG154" s="191">
        <v>0.60472985099999998</v>
      </c>
      <c r="AH154" s="191">
        <v>0.49343886799999997</v>
      </c>
      <c r="AI154" s="191">
        <v>0.55416686000000004</v>
      </c>
      <c r="AJ154" s="191">
        <v>0.64135312899999997</v>
      </c>
      <c r="AK154" s="191">
        <v>0.73822087199999997</v>
      </c>
      <c r="AL154" s="191">
        <v>0.98030945700000005</v>
      </c>
      <c r="AM154" s="191">
        <v>0.961148012</v>
      </c>
      <c r="AN154" s="191">
        <v>0.99635105199999996</v>
      </c>
      <c r="AO154" s="191">
        <v>0.60769847700000001</v>
      </c>
      <c r="AP154" s="191">
        <v>0.49360108499999999</v>
      </c>
      <c r="AQ154" s="191">
        <v>0.47544121299999997</v>
      </c>
      <c r="AR154" s="191">
        <v>0.38933645300000003</v>
      </c>
      <c r="AS154" s="191">
        <v>0.45406461399999998</v>
      </c>
      <c r="AT154" s="191">
        <v>0.42275127499999998</v>
      </c>
      <c r="AU154" s="191">
        <v>0.34794858699999998</v>
      </c>
    </row>
    <row r="155" spans="1:47" x14ac:dyDescent="0.2">
      <c r="A155" s="178">
        <v>42742</v>
      </c>
      <c r="B155" s="179">
        <v>0.33333333333333331</v>
      </c>
      <c r="C155" t="s">
        <v>349</v>
      </c>
      <c r="D155">
        <v>2.99</v>
      </c>
      <c r="E155">
        <v>15.22</v>
      </c>
      <c r="F155">
        <v>24.97</v>
      </c>
      <c r="G155">
        <v>11.32</v>
      </c>
      <c r="H155" s="184">
        <f t="shared" ref="H155:L155" si="145">H131</f>
        <v>0.33333333333333331</v>
      </c>
      <c r="I155" s="185">
        <f t="shared" si="145"/>
        <v>256</v>
      </c>
      <c r="J155" s="185">
        <f t="shared" si="145"/>
        <v>306</v>
      </c>
      <c r="K155" s="185">
        <f t="shared" si="145"/>
        <v>2872</v>
      </c>
      <c r="L155" s="185">
        <f t="shared" si="145"/>
        <v>2219</v>
      </c>
      <c r="M155" s="147"/>
      <c r="N155" s="143">
        <f t="shared" si="121"/>
        <v>765.44</v>
      </c>
      <c r="O155" s="143">
        <f t="shared" si="117"/>
        <v>4657.3200000000006</v>
      </c>
      <c r="P155" s="143">
        <f t="shared" si="118"/>
        <v>71713.84</v>
      </c>
      <c r="Q155" s="143">
        <f t="shared" si="119"/>
        <v>25119.08</v>
      </c>
      <c r="R155" s="188">
        <f t="shared" si="122"/>
        <v>102255.67999999999</v>
      </c>
      <c r="T155">
        <v>58634.58</v>
      </c>
      <c r="U155" s="190">
        <f t="shared" si="123"/>
        <v>1.7439483663053439</v>
      </c>
      <c r="W155" s="178">
        <v>42888</v>
      </c>
      <c r="X155" s="191">
        <v>0.31272158900000002</v>
      </c>
      <c r="Y155" s="191">
        <v>0.25831966699999998</v>
      </c>
      <c r="Z155" s="191">
        <v>0.26999472299999999</v>
      </c>
      <c r="AA155" s="191">
        <v>0.28582738600000002</v>
      </c>
      <c r="AB155" s="191">
        <v>0.305102015</v>
      </c>
      <c r="AC155" s="191">
        <v>0.37749533499999999</v>
      </c>
      <c r="AD155" s="191">
        <v>0.50493341899999999</v>
      </c>
      <c r="AE155" s="191">
        <v>0.515668723</v>
      </c>
      <c r="AF155" s="191">
        <v>0.47981590299999999</v>
      </c>
      <c r="AG155" s="191">
        <v>0.58518117999999997</v>
      </c>
      <c r="AH155" s="191">
        <v>0.44451103600000003</v>
      </c>
      <c r="AI155" s="191">
        <v>0.45498485500000002</v>
      </c>
      <c r="AJ155" s="191">
        <v>0.465381932</v>
      </c>
      <c r="AK155" s="191">
        <v>0.66130294199999995</v>
      </c>
      <c r="AL155" s="191">
        <v>0.85302600799999995</v>
      </c>
      <c r="AM155" s="191">
        <v>0.97198599699999999</v>
      </c>
      <c r="AN155" s="191">
        <v>1.002132799</v>
      </c>
      <c r="AO155" s="191">
        <v>0.53682802799999996</v>
      </c>
      <c r="AP155" s="191">
        <v>0.51570635300000001</v>
      </c>
      <c r="AQ155" s="191">
        <v>0.39706071599999998</v>
      </c>
      <c r="AR155" s="191">
        <v>0.402112584</v>
      </c>
      <c r="AS155" s="191">
        <v>0.40985638200000002</v>
      </c>
      <c r="AT155" s="191">
        <v>0.44149361100000001</v>
      </c>
      <c r="AU155" s="191">
        <v>0.39166237100000001</v>
      </c>
    </row>
    <row r="156" spans="1:47" x14ac:dyDescent="0.2">
      <c r="A156" s="178">
        <v>42742</v>
      </c>
      <c r="B156" s="179">
        <v>0.375</v>
      </c>
      <c r="C156" t="s">
        <v>349</v>
      </c>
      <c r="D156">
        <v>1</v>
      </c>
      <c r="E156">
        <v>64.459999999999994</v>
      </c>
      <c r="F156">
        <v>73.16</v>
      </c>
      <c r="G156">
        <v>11.75</v>
      </c>
      <c r="H156" s="184">
        <f t="shared" ref="H156:L156" si="146">H132</f>
        <v>0.375</v>
      </c>
      <c r="I156" s="185">
        <f t="shared" si="146"/>
        <v>156</v>
      </c>
      <c r="J156" s="185">
        <f t="shared" si="146"/>
        <v>343</v>
      </c>
      <c r="K156" s="185">
        <f t="shared" si="146"/>
        <v>2872</v>
      </c>
      <c r="L156" s="185">
        <f t="shared" si="146"/>
        <v>2219</v>
      </c>
      <c r="M156" s="147"/>
      <c r="N156" s="143">
        <f t="shared" si="121"/>
        <v>156</v>
      </c>
      <c r="O156" s="143">
        <f t="shared" si="117"/>
        <v>22109.78</v>
      </c>
      <c r="P156" s="143">
        <f t="shared" si="118"/>
        <v>210115.52</v>
      </c>
      <c r="Q156" s="143">
        <f t="shared" si="119"/>
        <v>26073.25</v>
      </c>
      <c r="R156" s="188">
        <f t="shared" si="122"/>
        <v>258454.55</v>
      </c>
      <c r="T156">
        <v>58792.68</v>
      </c>
      <c r="U156" s="190">
        <f t="shared" si="123"/>
        <v>4.396032805444487</v>
      </c>
      <c r="W156" s="178">
        <v>42889</v>
      </c>
      <c r="X156" s="191">
        <v>0.42426341499999998</v>
      </c>
      <c r="Y156" s="191">
        <v>0.27842272299999998</v>
      </c>
      <c r="Z156" s="191">
        <v>0.29681609399999997</v>
      </c>
      <c r="AA156" s="191">
        <v>0.31867348600000001</v>
      </c>
      <c r="AB156" s="191">
        <v>0.33863788099999997</v>
      </c>
      <c r="AC156" s="191">
        <v>0.37703117200000003</v>
      </c>
      <c r="AD156" s="191">
        <v>0.61015973700000004</v>
      </c>
      <c r="AE156" s="191">
        <v>0.61262459899999999</v>
      </c>
      <c r="AF156" s="191">
        <v>0.56718474200000002</v>
      </c>
      <c r="AG156" s="191">
        <v>0.75851884000000003</v>
      </c>
      <c r="AH156" s="191">
        <v>0.69095732200000004</v>
      </c>
      <c r="AI156" s="191">
        <v>0.61170143899999996</v>
      </c>
      <c r="AJ156" s="191">
        <v>0.67208859099999996</v>
      </c>
      <c r="AK156" s="191">
        <v>0.98280791300000003</v>
      </c>
      <c r="AL156" s="191">
        <v>1.04386928</v>
      </c>
      <c r="AM156" s="191">
        <v>1.36305554</v>
      </c>
      <c r="AN156" s="191">
        <v>1.578796546</v>
      </c>
      <c r="AO156" s="191">
        <v>0.68496259900000001</v>
      </c>
      <c r="AP156" s="191">
        <v>0.497383984</v>
      </c>
      <c r="AQ156" s="191">
        <v>0.50075746399999999</v>
      </c>
      <c r="AR156" s="191">
        <v>0.36987387300000002</v>
      </c>
      <c r="AS156" s="191">
        <v>0.49188124999999999</v>
      </c>
      <c r="AT156" s="191">
        <v>0.46233998900000001</v>
      </c>
      <c r="AU156" s="191">
        <v>0.376065916</v>
      </c>
    </row>
    <row r="157" spans="1:47" x14ac:dyDescent="0.2">
      <c r="A157" s="178">
        <v>42742</v>
      </c>
      <c r="B157" s="179">
        <v>0.41666666666666669</v>
      </c>
      <c r="C157" t="s">
        <v>349</v>
      </c>
      <c r="D157">
        <v>2</v>
      </c>
      <c r="E157">
        <v>45.75</v>
      </c>
      <c r="F157">
        <v>51.77</v>
      </c>
      <c r="G157">
        <v>11.75</v>
      </c>
      <c r="H157" s="184">
        <f t="shared" ref="H157:L157" si="147">H133</f>
        <v>0.41666666666666669</v>
      </c>
      <c r="I157" s="185">
        <f t="shared" si="147"/>
        <v>196</v>
      </c>
      <c r="J157" s="185">
        <f t="shared" si="147"/>
        <v>315</v>
      </c>
      <c r="K157" s="185">
        <f t="shared" si="147"/>
        <v>2872</v>
      </c>
      <c r="L157" s="185">
        <f t="shared" si="147"/>
        <v>2219</v>
      </c>
      <c r="M157" s="147"/>
      <c r="N157" s="143">
        <f t="shared" si="121"/>
        <v>392</v>
      </c>
      <c r="O157" s="143">
        <f t="shared" si="117"/>
        <v>14411.25</v>
      </c>
      <c r="P157" s="143">
        <f t="shared" si="118"/>
        <v>148683.44</v>
      </c>
      <c r="Q157" s="143">
        <f t="shared" si="119"/>
        <v>26073.25</v>
      </c>
      <c r="R157" s="188">
        <f t="shared" si="122"/>
        <v>189559.94</v>
      </c>
      <c r="T157">
        <v>57516.18</v>
      </c>
      <c r="U157" s="190">
        <f t="shared" si="123"/>
        <v>3.2957672084620362</v>
      </c>
      <c r="W157" s="178">
        <v>42890</v>
      </c>
      <c r="X157" s="191">
        <v>0.53319088400000003</v>
      </c>
      <c r="Y157" s="191">
        <v>0.291776802</v>
      </c>
      <c r="Z157" s="191">
        <v>0.32257518499999999</v>
      </c>
      <c r="AA157" s="191">
        <v>0.344952551</v>
      </c>
      <c r="AB157" s="191">
        <v>0.35718961700000001</v>
      </c>
      <c r="AC157" s="191">
        <v>0.39230282700000002</v>
      </c>
      <c r="AD157" s="191">
        <v>0.54012829100000004</v>
      </c>
      <c r="AE157" s="191">
        <v>0.57628440199999997</v>
      </c>
      <c r="AF157" s="191">
        <v>0.52284781499999999</v>
      </c>
      <c r="AG157" s="191">
        <v>0.82170735399999995</v>
      </c>
      <c r="AH157" s="191">
        <v>0.80511906499999997</v>
      </c>
      <c r="AI157" s="191">
        <v>0.82639512199999998</v>
      </c>
      <c r="AJ157" s="191">
        <v>0.64018045099999998</v>
      </c>
      <c r="AK157" s="191">
        <v>0.65653383600000004</v>
      </c>
      <c r="AL157" s="191">
        <v>0.77700355600000004</v>
      </c>
      <c r="AM157" s="191">
        <v>1.054729128</v>
      </c>
      <c r="AN157" s="191">
        <v>1.346400397</v>
      </c>
      <c r="AO157" s="191">
        <v>0.75897622499999995</v>
      </c>
      <c r="AP157" s="191">
        <v>0.534106886</v>
      </c>
      <c r="AQ157" s="191">
        <v>0.46059742300000001</v>
      </c>
      <c r="AR157" s="191">
        <v>0.565772618</v>
      </c>
      <c r="AS157" s="191">
        <v>0.55664983400000001</v>
      </c>
      <c r="AT157" s="191">
        <v>0.50756350500000003</v>
      </c>
      <c r="AU157" s="191">
        <v>0.43863780200000002</v>
      </c>
    </row>
    <row r="158" spans="1:47" x14ac:dyDescent="0.2">
      <c r="A158" s="178">
        <v>42742</v>
      </c>
      <c r="B158" s="179">
        <v>0.45833333333333331</v>
      </c>
      <c r="C158" t="s">
        <v>349</v>
      </c>
      <c r="D158">
        <v>2</v>
      </c>
      <c r="E158">
        <v>14.54</v>
      </c>
      <c r="F158">
        <v>20.79</v>
      </c>
      <c r="G158">
        <v>2</v>
      </c>
      <c r="H158" s="184">
        <f t="shared" ref="H158:L158" si="148">H134</f>
        <v>0.45833333333333331</v>
      </c>
      <c r="I158" s="185">
        <f t="shared" si="148"/>
        <v>226</v>
      </c>
      <c r="J158" s="185">
        <f t="shared" si="148"/>
        <v>326</v>
      </c>
      <c r="K158" s="185">
        <f t="shared" si="148"/>
        <v>2842</v>
      </c>
      <c r="L158" s="185">
        <f t="shared" si="148"/>
        <v>1635</v>
      </c>
      <c r="M158" s="147"/>
      <c r="N158" s="143">
        <f t="shared" si="121"/>
        <v>452</v>
      </c>
      <c r="O158" s="143">
        <f t="shared" si="117"/>
        <v>4740.04</v>
      </c>
      <c r="P158" s="143">
        <f t="shared" si="118"/>
        <v>59085.18</v>
      </c>
      <c r="Q158" s="143">
        <f t="shared" si="119"/>
        <v>3270</v>
      </c>
      <c r="R158" s="188">
        <f t="shared" si="122"/>
        <v>67547.22</v>
      </c>
      <c r="T158">
        <v>55275.54</v>
      </c>
      <c r="U158" s="190">
        <f t="shared" si="123"/>
        <v>1.2220092286751065</v>
      </c>
      <c r="W158" s="178">
        <v>42891</v>
      </c>
      <c r="X158" s="191">
        <v>0.38724038100000002</v>
      </c>
      <c r="Y158" s="191">
        <v>0.31968481300000001</v>
      </c>
      <c r="Z158" s="191">
        <v>0.34962368100000002</v>
      </c>
      <c r="AA158" s="191">
        <v>0.36270408700000001</v>
      </c>
      <c r="AB158" s="191">
        <v>0.36737224099999999</v>
      </c>
      <c r="AC158" s="191">
        <v>0.41276384900000002</v>
      </c>
      <c r="AD158" s="191">
        <v>0.84983784399999995</v>
      </c>
      <c r="AE158" s="191">
        <v>0.72077838800000005</v>
      </c>
      <c r="AF158" s="191">
        <v>0.75436054100000005</v>
      </c>
      <c r="AG158" s="191">
        <v>1.2041225790000001</v>
      </c>
      <c r="AH158" s="191">
        <v>0.73149503599999999</v>
      </c>
      <c r="AI158" s="191">
        <v>0.55802148100000004</v>
      </c>
      <c r="AJ158" s="191">
        <v>0.476242575</v>
      </c>
      <c r="AK158" s="191">
        <v>0.67049189600000003</v>
      </c>
      <c r="AL158" s="191">
        <v>0.62172772899999995</v>
      </c>
      <c r="AM158" s="191">
        <v>1.191161328</v>
      </c>
      <c r="AN158" s="191">
        <v>1.2334761299999999</v>
      </c>
      <c r="AO158" s="191">
        <v>0.54688367199999999</v>
      </c>
      <c r="AP158" s="191">
        <v>0.53100931399999995</v>
      </c>
      <c r="AQ158" s="191">
        <v>0.51724067600000001</v>
      </c>
      <c r="AR158" s="191">
        <v>0.55611271200000001</v>
      </c>
      <c r="AS158" s="191">
        <v>0.44006596399999998</v>
      </c>
      <c r="AT158" s="191">
        <v>0.40494949800000002</v>
      </c>
      <c r="AU158" s="191">
        <v>0.41277650100000002</v>
      </c>
    </row>
    <row r="159" spans="1:47" x14ac:dyDescent="0.2">
      <c r="A159" s="178">
        <v>42742</v>
      </c>
      <c r="B159" s="179">
        <v>0.5</v>
      </c>
      <c r="C159" t="s">
        <v>349</v>
      </c>
      <c r="D159">
        <v>3.17</v>
      </c>
      <c r="E159">
        <v>6.14</v>
      </c>
      <c r="F159">
        <v>12.13</v>
      </c>
      <c r="G159">
        <v>1.0900000000000001</v>
      </c>
      <c r="H159" s="184">
        <f t="shared" ref="H159:L159" si="149">H135</f>
        <v>0.5</v>
      </c>
      <c r="I159" s="185">
        <f t="shared" si="149"/>
        <v>222</v>
      </c>
      <c r="J159" s="185">
        <f t="shared" si="149"/>
        <v>319</v>
      </c>
      <c r="K159" s="185">
        <f t="shared" si="149"/>
        <v>2842</v>
      </c>
      <c r="L159" s="185">
        <f t="shared" si="149"/>
        <v>1635</v>
      </c>
      <c r="M159" s="147"/>
      <c r="N159" s="143">
        <f t="shared" si="121"/>
        <v>703.74</v>
      </c>
      <c r="O159" s="143">
        <f t="shared" si="117"/>
        <v>1958.6599999999999</v>
      </c>
      <c r="P159" s="143">
        <f t="shared" si="118"/>
        <v>34473.46</v>
      </c>
      <c r="Q159" s="143">
        <f t="shared" si="119"/>
        <v>1782.15</v>
      </c>
      <c r="R159" s="188">
        <f t="shared" si="122"/>
        <v>38918.01</v>
      </c>
      <c r="T159">
        <v>52469.57</v>
      </c>
      <c r="U159" s="190">
        <f t="shared" si="123"/>
        <v>0.74172534671048385</v>
      </c>
      <c r="W159" s="178">
        <v>42892</v>
      </c>
      <c r="X159" s="191">
        <v>0.372135665</v>
      </c>
      <c r="Y159" s="191">
        <v>0.30139701600000002</v>
      </c>
      <c r="Z159" s="191">
        <v>0.30432192800000002</v>
      </c>
      <c r="AA159" s="191">
        <v>0.31970531899999999</v>
      </c>
      <c r="AB159" s="191">
        <v>0.32783093299999999</v>
      </c>
      <c r="AC159" s="191">
        <v>0.41128935300000002</v>
      </c>
      <c r="AD159" s="191">
        <v>0.58322796899999996</v>
      </c>
      <c r="AE159" s="191">
        <v>0.53688909100000004</v>
      </c>
      <c r="AF159" s="191">
        <v>0.44541077499999998</v>
      </c>
      <c r="AG159" s="191">
        <v>0.57880048100000003</v>
      </c>
      <c r="AH159" s="191">
        <v>0.57501642100000006</v>
      </c>
      <c r="AI159" s="191">
        <v>0.54214072400000002</v>
      </c>
      <c r="AJ159" s="191">
        <v>0.64017133900000001</v>
      </c>
      <c r="AK159" s="191">
        <v>0.62635127999999995</v>
      </c>
      <c r="AL159" s="191">
        <v>0.62899282499999998</v>
      </c>
      <c r="AM159" s="191">
        <v>1.252273188</v>
      </c>
      <c r="AN159" s="191">
        <v>1.488199238</v>
      </c>
      <c r="AO159" s="191">
        <v>0.89386544899999998</v>
      </c>
      <c r="AP159" s="191">
        <v>0.67134811000000005</v>
      </c>
      <c r="AQ159" s="191">
        <v>0.49886292900000001</v>
      </c>
      <c r="AR159" s="191">
        <v>0.43432718599999998</v>
      </c>
      <c r="AS159" s="191">
        <v>0.40816542500000003</v>
      </c>
      <c r="AT159" s="191">
        <v>0.41404365100000001</v>
      </c>
      <c r="AU159" s="191">
        <v>0.38728400699999999</v>
      </c>
    </row>
    <row r="160" spans="1:47" x14ac:dyDescent="0.2">
      <c r="A160" s="178">
        <v>42742</v>
      </c>
      <c r="B160" s="179">
        <v>0.54166666666666663</v>
      </c>
      <c r="C160" t="s">
        <v>349</v>
      </c>
      <c r="D160">
        <v>2</v>
      </c>
      <c r="E160">
        <v>3.3</v>
      </c>
      <c r="F160">
        <v>4.91</v>
      </c>
      <c r="G160">
        <v>1</v>
      </c>
      <c r="H160" s="184">
        <f t="shared" ref="H160:L160" si="150">H136</f>
        <v>0.54166666666666663</v>
      </c>
      <c r="I160" s="185">
        <f t="shared" si="150"/>
        <v>195</v>
      </c>
      <c r="J160" s="185">
        <f t="shared" si="150"/>
        <v>299</v>
      </c>
      <c r="K160" s="185">
        <f t="shared" si="150"/>
        <v>2842</v>
      </c>
      <c r="L160" s="185">
        <f t="shared" si="150"/>
        <v>1635</v>
      </c>
      <c r="M160" s="147"/>
      <c r="N160" s="143">
        <f t="shared" si="121"/>
        <v>390</v>
      </c>
      <c r="O160" s="143">
        <f t="shared" si="117"/>
        <v>986.69999999999993</v>
      </c>
      <c r="P160" s="143">
        <f t="shared" si="118"/>
        <v>13954.220000000001</v>
      </c>
      <c r="Q160" s="143">
        <f t="shared" si="119"/>
        <v>1635</v>
      </c>
      <c r="R160" s="188">
        <f t="shared" si="122"/>
        <v>16965.920000000002</v>
      </c>
      <c r="T160">
        <v>49373.68</v>
      </c>
      <c r="U160" s="190">
        <f t="shared" si="123"/>
        <v>0.34362275609190973</v>
      </c>
      <c r="W160" s="178">
        <v>42893</v>
      </c>
      <c r="X160" s="191">
        <v>0.291263679</v>
      </c>
      <c r="Y160" s="191">
        <v>0.25363186500000001</v>
      </c>
      <c r="Z160" s="191">
        <v>0.271582198</v>
      </c>
      <c r="AA160" s="191">
        <v>0.29462158500000002</v>
      </c>
      <c r="AB160" s="191">
        <v>0.29983515199999999</v>
      </c>
      <c r="AC160" s="191">
        <v>0.330105119</v>
      </c>
      <c r="AD160" s="191">
        <v>0.52374599899999996</v>
      </c>
      <c r="AE160" s="191">
        <v>0.49940609699999999</v>
      </c>
      <c r="AF160" s="191">
        <v>0.48710237899999997</v>
      </c>
      <c r="AG160" s="191">
        <v>0.59274485600000004</v>
      </c>
      <c r="AH160" s="191">
        <v>0.50839037600000003</v>
      </c>
      <c r="AI160" s="191">
        <v>0.62203821500000001</v>
      </c>
      <c r="AJ160" s="191">
        <v>0.74864154500000002</v>
      </c>
      <c r="AK160" s="191">
        <v>1.1182750450000001</v>
      </c>
      <c r="AL160" s="191">
        <v>0.84589709999999996</v>
      </c>
      <c r="AM160" s="191">
        <v>1.506614355</v>
      </c>
      <c r="AN160" s="191">
        <v>2.0278129059999999</v>
      </c>
      <c r="AO160" s="191">
        <v>0.836433027</v>
      </c>
      <c r="AP160" s="191">
        <v>0.60928067200000002</v>
      </c>
      <c r="AQ160" s="191">
        <v>0.52103127800000004</v>
      </c>
      <c r="AR160" s="191">
        <v>0.48005329000000002</v>
      </c>
      <c r="AS160" s="191">
        <v>0.28589015800000001</v>
      </c>
      <c r="AT160" s="191">
        <v>0.358896298</v>
      </c>
      <c r="AU160" s="191">
        <v>0.34129805000000002</v>
      </c>
    </row>
    <row r="161" spans="1:47" x14ac:dyDescent="0.2">
      <c r="A161" s="178">
        <v>42742</v>
      </c>
      <c r="B161" s="179">
        <v>0.58333333333333337</v>
      </c>
      <c r="C161" t="s">
        <v>349</v>
      </c>
      <c r="D161">
        <v>3.5</v>
      </c>
      <c r="E161">
        <v>1.61</v>
      </c>
      <c r="F161">
        <v>3</v>
      </c>
      <c r="G161">
        <v>1</v>
      </c>
      <c r="H161" s="184">
        <f t="shared" ref="H161:L161" si="151">H137</f>
        <v>0.58333333333333337</v>
      </c>
      <c r="I161" s="185">
        <f t="shared" si="151"/>
        <v>205</v>
      </c>
      <c r="J161" s="185">
        <f t="shared" si="151"/>
        <v>237</v>
      </c>
      <c r="K161" s="185">
        <f t="shared" si="151"/>
        <v>2842</v>
      </c>
      <c r="L161" s="185">
        <f t="shared" si="151"/>
        <v>1635</v>
      </c>
      <c r="M161" s="147"/>
      <c r="N161" s="143">
        <f t="shared" si="121"/>
        <v>717.5</v>
      </c>
      <c r="O161" s="143">
        <f t="shared" si="117"/>
        <v>381.57000000000005</v>
      </c>
      <c r="P161" s="143">
        <f t="shared" si="118"/>
        <v>8526</v>
      </c>
      <c r="Q161" s="143">
        <f t="shared" si="119"/>
        <v>1635</v>
      </c>
      <c r="R161" s="188">
        <f t="shared" si="122"/>
        <v>11260.07</v>
      </c>
      <c r="T161">
        <v>46429.54</v>
      </c>
      <c r="U161" s="190">
        <f t="shared" si="123"/>
        <v>0.24251952528498019</v>
      </c>
      <c r="W161" s="178">
        <v>42894</v>
      </c>
      <c r="X161" s="191">
        <v>0.31812070100000001</v>
      </c>
      <c r="Y161" s="191">
        <v>0.26302372600000001</v>
      </c>
      <c r="Z161" s="191">
        <v>0.26770901899999999</v>
      </c>
      <c r="AA161" s="191">
        <v>0.29173499200000003</v>
      </c>
      <c r="AB161" s="191">
        <v>0.30185600600000001</v>
      </c>
      <c r="AC161" s="191">
        <v>0.33224456800000002</v>
      </c>
      <c r="AD161" s="191">
        <v>0.49423630800000001</v>
      </c>
      <c r="AE161" s="191">
        <v>0.474851313</v>
      </c>
      <c r="AF161" s="191">
        <v>0.438369758</v>
      </c>
      <c r="AG161" s="191">
        <v>0.52295373599999995</v>
      </c>
      <c r="AH161" s="191">
        <v>0.58771952299999997</v>
      </c>
      <c r="AI161" s="191">
        <v>0.62089888500000001</v>
      </c>
      <c r="AJ161" s="191">
        <v>0.51228428999999998</v>
      </c>
      <c r="AK161" s="191">
        <v>0.87876418499999998</v>
      </c>
      <c r="AL161" s="191">
        <v>0.80325891500000002</v>
      </c>
      <c r="AM161" s="191">
        <v>1.497318352</v>
      </c>
      <c r="AN161" s="191">
        <v>1.932593432</v>
      </c>
      <c r="AO161" s="191">
        <v>0.48062571199999998</v>
      </c>
      <c r="AP161" s="191">
        <v>0.41071666699999998</v>
      </c>
      <c r="AQ161" s="191">
        <v>0.37617701999999997</v>
      </c>
      <c r="AR161" s="191">
        <v>0.48752139999999999</v>
      </c>
      <c r="AS161" s="191">
        <v>0.30572090000000002</v>
      </c>
      <c r="AT161" s="191">
        <v>0.36564371499999998</v>
      </c>
      <c r="AU161" s="191">
        <v>0.29132095299999999</v>
      </c>
    </row>
    <row r="162" spans="1:47" x14ac:dyDescent="0.2">
      <c r="A162" s="178">
        <v>42742</v>
      </c>
      <c r="B162" s="179">
        <v>0.625</v>
      </c>
      <c r="C162" t="s">
        <v>349</v>
      </c>
      <c r="D162">
        <v>3.5</v>
      </c>
      <c r="E162">
        <v>1</v>
      </c>
      <c r="F162">
        <v>3</v>
      </c>
      <c r="G162">
        <v>0.75</v>
      </c>
      <c r="H162" s="184">
        <f t="shared" ref="H162:L162" si="152">H138</f>
        <v>0.625</v>
      </c>
      <c r="I162" s="185">
        <f t="shared" si="152"/>
        <v>212</v>
      </c>
      <c r="J162" s="185">
        <f t="shared" si="152"/>
        <v>213</v>
      </c>
      <c r="K162" s="185">
        <f t="shared" si="152"/>
        <v>2842</v>
      </c>
      <c r="L162" s="185">
        <f t="shared" si="152"/>
        <v>1380</v>
      </c>
      <c r="M162" s="147"/>
      <c r="N162" s="143">
        <f t="shared" si="121"/>
        <v>742</v>
      </c>
      <c r="O162" s="143">
        <f t="shared" si="117"/>
        <v>213</v>
      </c>
      <c r="P162" s="143">
        <f t="shared" si="118"/>
        <v>8526</v>
      </c>
      <c r="Q162" s="143">
        <f t="shared" si="119"/>
        <v>1035</v>
      </c>
      <c r="R162" s="188">
        <f t="shared" si="122"/>
        <v>10516</v>
      </c>
      <c r="T162">
        <v>44102.59</v>
      </c>
      <c r="U162" s="190">
        <f t="shared" si="123"/>
        <v>0.23844404602994973</v>
      </c>
      <c r="W162" s="178">
        <v>42895</v>
      </c>
      <c r="X162" s="191">
        <v>0.34207471</v>
      </c>
      <c r="Y162" s="191">
        <v>0.259937998</v>
      </c>
      <c r="Z162" s="191">
        <v>0.28642089999999998</v>
      </c>
      <c r="AA162" s="191">
        <v>0.31447273599999997</v>
      </c>
      <c r="AB162" s="191">
        <v>0.312807381</v>
      </c>
      <c r="AC162" s="191">
        <v>0.34302696599999999</v>
      </c>
      <c r="AD162" s="191">
        <v>0.52116890000000005</v>
      </c>
      <c r="AE162" s="191">
        <v>0.50767672600000002</v>
      </c>
      <c r="AF162" s="191">
        <v>0.40957476500000001</v>
      </c>
      <c r="AG162" s="191">
        <v>0.401200524</v>
      </c>
      <c r="AH162" s="191">
        <v>0.48471540000000002</v>
      </c>
      <c r="AI162" s="191">
        <v>0.44936541299999999</v>
      </c>
      <c r="AJ162" s="191">
        <v>0.54109074300000004</v>
      </c>
      <c r="AK162" s="191">
        <v>0.65769738</v>
      </c>
      <c r="AL162" s="191">
        <v>1.0513272979999999</v>
      </c>
      <c r="AM162" s="191">
        <v>1.703310884</v>
      </c>
      <c r="AN162" s="191">
        <v>1.3026543100000001</v>
      </c>
      <c r="AO162" s="191">
        <v>0.54678337200000005</v>
      </c>
      <c r="AP162" s="191">
        <v>0.45081504100000003</v>
      </c>
      <c r="AQ162" s="191">
        <v>0.42159292199999998</v>
      </c>
      <c r="AR162" s="191">
        <v>0.41486078300000001</v>
      </c>
      <c r="AS162" s="191">
        <v>0.43241625099999997</v>
      </c>
      <c r="AT162" s="191">
        <v>0.42198261399999998</v>
      </c>
      <c r="AU162" s="191">
        <v>0.33563271900000002</v>
      </c>
    </row>
    <row r="163" spans="1:47" x14ac:dyDescent="0.2">
      <c r="A163" s="178">
        <v>42742</v>
      </c>
      <c r="B163" s="179">
        <v>0.66666666666666663</v>
      </c>
      <c r="C163" t="s">
        <v>349</v>
      </c>
      <c r="D163">
        <v>2.11</v>
      </c>
      <c r="E163">
        <v>1</v>
      </c>
      <c r="F163">
        <v>2.74</v>
      </c>
      <c r="G163">
        <v>0.75</v>
      </c>
      <c r="H163" s="184">
        <f t="shared" ref="H163:L163" si="153">H139</f>
        <v>0.66666666666666663</v>
      </c>
      <c r="I163" s="185">
        <f t="shared" si="153"/>
        <v>191</v>
      </c>
      <c r="J163" s="185">
        <f t="shared" si="153"/>
        <v>237</v>
      </c>
      <c r="K163" s="185">
        <f t="shared" si="153"/>
        <v>2842</v>
      </c>
      <c r="L163" s="185">
        <f t="shared" si="153"/>
        <v>1380</v>
      </c>
      <c r="M163" s="147"/>
      <c r="N163" s="143">
        <f t="shared" si="121"/>
        <v>403.01</v>
      </c>
      <c r="O163" s="143">
        <f t="shared" si="117"/>
        <v>237</v>
      </c>
      <c r="P163" s="143">
        <f t="shared" si="118"/>
        <v>7787.0800000000008</v>
      </c>
      <c r="Q163" s="143">
        <f t="shared" si="119"/>
        <v>1035</v>
      </c>
      <c r="R163" s="188">
        <f t="shared" si="122"/>
        <v>9462.09</v>
      </c>
      <c r="T163">
        <v>42671.55</v>
      </c>
      <c r="U163" s="190">
        <f t="shared" si="123"/>
        <v>0.22174235526949454</v>
      </c>
      <c r="W163" s="178">
        <v>42896</v>
      </c>
      <c r="X163" s="191">
        <v>0.68309847400000001</v>
      </c>
      <c r="Y163" s="191">
        <v>0.34640790399999999</v>
      </c>
      <c r="Z163" s="191">
        <v>0.36386754700000001</v>
      </c>
      <c r="AA163" s="191">
        <v>0.37211491499999999</v>
      </c>
      <c r="AB163" s="191">
        <v>0.38649651699999998</v>
      </c>
      <c r="AC163" s="191">
        <v>0.46961623499999999</v>
      </c>
      <c r="AD163" s="191">
        <v>0.84472148199999997</v>
      </c>
      <c r="AE163" s="191">
        <v>0.628928512</v>
      </c>
      <c r="AF163" s="191">
        <v>0.62283920400000004</v>
      </c>
      <c r="AG163" s="191">
        <v>0.52726353000000004</v>
      </c>
      <c r="AH163" s="191">
        <v>0.59628429000000005</v>
      </c>
      <c r="AI163" s="191">
        <v>0.52314801499999997</v>
      </c>
      <c r="AJ163" s="191">
        <v>0.71526747400000001</v>
      </c>
      <c r="AK163" s="191">
        <v>0.92852186800000003</v>
      </c>
      <c r="AL163" s="191">
        <v>0.83224776600000006</v>
      </c>
      <c r="AM163" s="191">
        <v>1.3646026849999999</v>
      </c>
      <c r="AN163" s="191">
        <v>1.0318220469999999</v>
      </c>
      <c r="AO163" s="191">
        <v>0.57766415999999998</v>
      </c>
      <c r="AP163" s="191">
        <v>0.435240403</v>
      </c>
      <c r="AQ163" s="191">
        <v>0.47165606399999999</v>
      </c>
      <c r="AR163" s="191">
        <v>0.39398066500000001</v>
      </c>
      <c r="AS163" s="191">
        <v>0.44733522199999998</v>
      </c>
      <c r="AT163" s="191">
        <v>0.46671105699999998</v>
      </c>
      <c r="AU163" s="191">
        <v>0.38382898199999999</v>
      </c>
    </row>
    <row r="164" spans="1:47" x14ac:dyDescent="0.2">
      <c r="A164" s="178">
        <v>42742</v>
      </c>
      <c r="B164" s="179">
        <v>0.70833333333333337</v>
      </c>
      <c r="C164" t="s">
        <v>349</v>
      </c>
      <c r="D164">
        <v>2</v>
      </c>
      <c r="E164">
        <v>2.11</v>
      </c>
      <c r="F164">
        <v>3.9</v>
      </c>
      <c r="G164">
        <v>0.97</v>
      </c>
      <c r="H164" s="184">
        <f t="shared" ref="H164:L164" si="154">H140</f>
        <v>0.70833333333333337</v>
      </c>
      <c r="I164" s="185">
        <f t="shared" si="154"/>
        <v>218</v>
      </c>
      <c r="J164" s="185">
        <f t="shared" si="154"/>
        <v>258</v>
      </c>
      <c r="K164" s="185">
        <f t="shared" si="154"/>
        <v>2842</v>
      </c>
      <c r="L164" s="185">
        <f t="shared" si="154"/>
        <v>1380</v>
      </c>
      <c r="M164" s="147"/>
      <c r="N164" s="143">
        <f t="shared" si="121"/>
        <v>436</v>
      </c>
      <c r="O164" s="143">
        <f t="shared" si="117"/>
        <v>544.38</v>
      </c>
      <c r="P164" s="143">
        <f t="shared" si="118"/>
        <v>11083.8</v>
      </c>
      <c r="Q164" s="143">
        <f t="shared" si="119"/>
        <v>1338.6</v>
      </c>
      <c r="R164" s="188">
        <f t="shared" si="122"/>
        <v>13402.779999999999</v>
      </c>
      <c r="T164">
        <v>42560.08</v>
      </c>
      <c r="U164" s="190">
        <f t="shared" si="123"/>
        <v>0.31491435166475246</v>
      </c>
      <c r="W164" s="178">
        <v>42897</v>
      </c>
      <c r="X164" s="191">
        <v>0.41626913300000001</v>
      </c>
      <c r="Y164" s="191">
        <v>0.31620995699999999</v>
      </c>
      <c r="Z164" s="191">
        <v>0.32368756999999998</v>
      </c>
      <c r="AA164" s="191">
        <v>0.34874635100000001</v>
      </c>
      <c r="AB164" s="191">
        <v>0.35930881999999997</v>
      </c>
      <c r="AC164" s="191">
        <v>0.41131142399999998</v>
      </c>
      <c r="AD164" s="191">
        <v>0.69915921000000003</v>
      </c>
      <c r="AE164" s="191">
        <v>0.69117071799999996</v>
      </c>
      <c r="AF164" s="191">
        <v>0.55774034100000003</v>
      </c>
      <c r="AG164" s="191">
        <v>0.58187855799999999</v>
      </c>
      <c r="AH164" s="191">
        <v>0.65253835199999999</v>
      </c>
      <c r="AI164" s="191">
        <v>0.536562812</v>
      </c>
      <c r="AJ164" s="191">
        <v>0.71055950700000003</v>
      </c>
      <c r="AK164" s="191">
        <v>0.79437987300000001</v>
      </c>
      <c r="AL164" s="191">
        <v>0.62334813600000005</v>
      </c>
      <c r="AM164" s="191">
        <v>1.160385537</v>
      </c>
      <c r="AN164" s="191">
        <v>0.97410472699999995</v>
      </c>
      <c r="AO164" s="191">
        <v>0.56712374700000001</v>
      </c>
      <c r="AP164" s="191">
        <v>0.49881062599999998</v>
      </c>
      <c r="AQ164" s="191">
        <v>0.42035583100000001</v>
      </c>
      <c r="AR164" s="191">
        <v>0.50038299100000005</v>
      </c>
      <c r="AS164" s="191">
        <v>0.41192631600000001</v>
      </c>
      <c r="AT164" s="191">
        <v>0.37372097799999998</v>
      </c>
      <c r="AU164" s="191">
        <v>0.31538396499999999</v>
      </c>
    </row>
    <row r="165" spans="1:47" x14ac:dyDescent="0.2">
      <c r="A165" s="178">
        <v>42742</v>
      </c>
      <c r="B165" s="179">
        <v>0.75</v>
      </c>
      <c r="C165" t="s">
        <v>349</v>
      </c>
      <c r="D165">
        <v>3.5</v>
      </c>
      <c r="E165">
        <v>14.02</v>
      </c>
      <c r="F165">
        <v>15.02</v>
      </c>
      <c r="G165">
        <v>1.28</v>
      </c>
      <c r="H165" s="184">
        <f t="shared" ref="H165:L165" si="155">H141</f>
        <v>0.75</v>
      </c>
      <c r="I165" s="185">
        <f t="shared" si="155"/>
        <v>240</v>
      </c>
      <c r="J165" s="185">
        <f t="shared" si="155"/>
        <v>365</v>
      </c>
      <c r="K165" s="185">
        <f t="shared" si="155"/>
        <v>2842</v>
      </c>
      <c r="L165" s="185">
        <f t="shared" si="155"/>
        <v>1380</v>
      </c>
      <c r="M165" s="147"/>
      <c r="N165" s="143">
        <f t="shared" si="121"/>
        <v>840</v>
      </c>
      <c r="O165" s="143">
        <f t="shared" si="117"/>
        <v>5117.3</v>
      </c>
      <c r="P165" s="143">
        <f t="shared" si="118"/>
        <v>42686.84</v>
      </c>
      <c r="Q165" s="143">
        <f t="shared" si="119"/>
        <v>1766.4</v>
      </c>
      <c r="R165" s="188">
        <f t="shared" si="122"/>
        <v>50410.54</v>
      </c>
      <c r="T165">
        <v>45022.58</v>
      </c>
      <c r="U165" s="190">
        <f t="shared" si="123"/>
        <v>1.1196723954957712</v>
      </c>
      <c r="W165" s="178">
        <v>42898</v>
      </c>
      <c r="X165" s="191">
        <v>0.39774034800000002</v>
      </c>
      <c r="Y165" s="191">
        <v>0.30049910899999999</v>
      </c>
      <c r="Z165" s="191">
        <v>0.306964823</v>
      </c>
      <c r="AA165" s="191">
        <v>0.31951821600000002</v>
      </c>
      <c r="AB165" s="191">
        <v>0.32496020799999997</v>
      </c>
      <c r="AC165" s="191">
        <v>0.475264772</v>
      </c>
      <c r="AD165" s="191">
        <v>0.69696211699999999</v>
      </c>
      <c r="AE165" s="191">
        <v>0.54691095099999998</v>
      </c>
      <c r="AF165" s="191">
        <v>0.50207999299999995</v>
      </c>
      <c r="AG165" s="191">
        <v>0.57709591400000004</v>
      </c>
      <c r="AH165" s="191">
        <v>0.46716470700000001</v>
      </c>
      <c r="AI165" s="191">
        <v>0.67488998</v>
      </c>
      <c r="AJ165" s="191">
        <v>0.50089156700000004</v>
      </c>
      <c r="AK165" s="191">
        <v>0.84804244799999995</v>
      </c>
      <c r="AL165" s="191">
        <v>0.65866558799999997</v>
      </c>
      <c r="AM165" s="191">
        <v>1.4028529059999999</v>
      </c>
      <c r="AN165" s="191">
        <v>1.106395654</v>
      </c>
      <c r="AO165" s="191">
        <v>0.52866720300000003</v>
      </c>
      <c r="AP165" s="191">
        <v>0.40268083300000002</v>
      </c>
      <c r="AQ165" s="191">
        <v>0.424336449</v>
      </c>
      <c r="AR165" s="191">
        <v>0.47221725199999998</v>
      </c>
      <c r="AS165" s="191">
        <v>0.37315630700000002</v>
      </c>
      <c r="AT165" s="191">
        <v>0.41161008799999999</v>
      </c>
      <c r="AU165" s="191">
        <v>0.47439304900000001</v>
      </c>
    </row>
    <row r="166" spans="1:47" x14ac:dyDescent="0.2">
      <c r="A166" s="178">
        <v>42742</v>
      </c>
      <c r="B166" s="179">
        <v>0.79166666666666663</v>
      </c>
      <c r="C166" t="s">
        <v>349</v>
      </c>
      <c r="D166">
        <v>8.11</v>
      </c>
      <c r="E166">
        <v>18.47</v>
      </c>
      <c r="F166">
        <v>20.46</v>
      </c>
      <c r="G166">
        <v>1.61</v>
      </c>
      <c r="H166" s="184">
        <f t="shared" ref="H166:L166" si="156">H142</f>
        <v>0.79166666666666663</v>
      </c>
      <c r="I166" s="185">
        <f t="shared" si="156"/>
        <v>320</v>
      </c>
      <c r="J166" s="185">
        <f t="shared" si="156"/>
        <v>214</v>
      </c>
      <c r="K166" s="185">
        <f t="shared" si="156"/>
        <v>2842</v>
      </c>
      <c r="L166" s="185">
        <f t="shared" si="156"/>
        <v>1426</v>
      </c>
      <c r="M166" s="147"/>
      <c r="N166" s="143">
        <f t="shared" si="121"/>
        <v>2595.1999999999998</v>
      </c>
      <c r="O166" s="143">
        <f t="shared" si="117"/>
        <v>3952.58</v>
      </c>
      <c r="P166" s="143">
        <f t="shared" si="118"/>
        <v>58147.32</v>
      </c>
      <c r="Q166" s="143">
        <f t="shared" si="119"/>
        <v>2295.86</v>
      </c>
      <c r="R166" s="188">
        <f t="shared" si="122"/>
        <v>66990.959999999992</v>
      </c>
      <c r="T166">
        <v>48892.78</v>
      </c>
      <c r="U166" s="190">
        <f t="shared" si="123"/>
        <v>1.3701605840371522</v>
      </c>
      <c r="W166" s="178">
        <v>42899</v>
      </c>
      <c r="X166" s="191">
        <v>0.38313475499999999</v>
      </c>
      <c r="Y166" s="191">
        <v>0.27260240299999999</v>
      </c>
      <c r="Z166" s="191">
        <v>0.29609406700000002</v>
      </c>
      <c r="AA166" s="191">
        <v>0.276940191</v>
      </c>
      <c r="AB166" s="191">
        <v>0.31204756099999997</v>
      </c>
      <c r="AC166" s="191">
        <v>0.35087197199999998</v>
      </c>
      <c r="AD166" s="191">
        <v>0.53716482499999996</v>
      </c>
      <c r="AE166" s="191">
        <v>0.57016488600000004</v>
      </c>
      <c r="AF166" s="191">
        <v>0.54080872599999996</v>
      </c>
      <c r="AG166" s="191">
        <v>0.50697150499999999</v>
      </c>
      <c r="AH166" s="191">
        <v>0.57303620200000005</v>
      </c>
      <c r="AI166" s="191">
        <v>0.72156844799999997</v>
      </c>
      <c r="AJ166" s="191">
        <v>0.687753006</v>
      </c>
      <c r="AK166" s="191">
        <v>1.0210699990000001</v>
      </c>
      <c r="AL166" s="191">
        <v>0.69944433900000003</v>
      </c>
      <c r="AM166" s="191">
        <v>1.131369252</v>
      </c>
      <c r="AN166" s="191">
        <v>0.93278907200000005</v>
      </c>
      <c r="AO166" s="191">
        <v>0.53733452199999998</v>
      </c>
      <c r="AP166" s="191">
        <v>0.59917531599999996</v>
      </c>
      <c r="AQ166" s="191">
        <v>0.44560958699999997</v>
      </c>
      <c r="AR166" s="191">
        <v>0.42327587</v>
      </c>
      <c r="AS166" s="191">
        <v>0.32804843500000003</v>
      </c>
      <c r="AT166" s="191">
        <v>0.50607918600000001</v>
      </c>
      <c r="AU166" s="191">
        <v>0.61336708500000003</v>
      </c>
    </row>
    <row r="167" spans="1:47" x14ac:dyDescent="0.2">
      <c r="A167" s="178">
        <v>42742</v>
      </c>
      <c r="B167" s="179">
        <v>0.83333333333333337</v>
      </c>
      <c r="C167" t="s">
        <v>349</v>
      </c>
      <c r="D167">
        <v>3.5</v>
      </c>
      <c r="E167">
        <v>6.33</v>
      </c>
      <c r="F167">
        <v>13.62</v>
      </c>
      <c r="G167">
        <v>1.53</v>
      </c>
      <c r="H167" s="184">
        <f t="shared" ref="H167:L167" si="157">H143</f>
        <v>0.83333333333333337</v>
      </c>
      <c r="I167" s="185">
        <f t="shared" si="157"/>
        <v>322</v>
      </c>
      <c r="J167" s="185">
        <f t="shared" si="157"/>
        <v>178</v>
      </c>
      <c r="K167" s="185">
        <f t="shared" si="157"/>
        <v>2842</v>
      </c>
      <c r="L167" s="185">
        <f t="shared" si="157"/>
        <v>1426</v>
      </c>
      <c r="M167" s="147"/>
      <c r="N167" s="143">
        <f t="shared" si="121"/>
        <v>1127</v>
      </c>
      <c r="O167" s="143">
        <f t="shared" si="117"/>
        <v>1126.74</v>
      </c>
      <c r="P167" s="143">
        <f t="shared" si="118"/>
        <v>38708.04</v>
      </c>
      <c r="Q167" s="143">
        <f t="shared" si="119"/>
        <v>2181.7800000000002</v>
      </c>
      <c r="R167" s="188">
        <f t="shared" si="122"/>
        <v>43143.56</v>
      </c>
      <c r="T167">
        <v>50367.59</v>
      </c>
      <c r="U167" s="190">
        <f t="shared" si="123"/>
        <v>0.85657384043985429</v>
      </c>
      <c r="W167" s="178">
        <v>42900</v>
      </c>
      <c r="X167" s="191">
        <v>0.388988426</v>
      </c>
      <c r="Y167" s="191">
        <v>0.27380326700000002</v>
      </c>
      <c r="Z167" s="191">
        <v>0.25028572900000001</v>
      </c>
      <c r="AA167" s="191">
        <v>0.26407417399999999</v>
      </c>
      <c r="AB167" s="191">
        <v>0.28656019700000002</v>
      </c>
      <c r="AC167" s="191">
        <v>0.48760994000000002</v>
      </c>
      <c r="AD167" s="191">
        <v>0.71572993900000004</v>
      </c>
      <c r="AE167" s="191">
        <v>0.690058269</v>
      </c>
      <c r="AF167" s="191">
        <v>0.84699188199999997</v>
      </c>
      <c r="AG167" s="191">
        <v>0.77130542800000002</v>
      </c>
      <c r="AH167" s="191">
        <v>0.69751748300000005</v>
      </c>
      <c r="AI167" s="191">
        <v>0.39298617600000002</v>
      </c>
      <c r="AJ167" s="191">
        <v>0.56660208999999995</v>
      </c>
      <c r="AK167" s="191">
        <v>0.88336944799999995</v>
      </c>
      <c r="AL167" s="191">
        <v>0.98093627500000002</v>
      </c>
      <c r="AM167" s="191">
        <v>1.522211234</v>
      </c>
      <c r="AN167" s="191">
        <v>1.6827002360000001</v>
      </c>
      <c r="AO167" s="191">
        <v>0.76187807900000004</v>
      </c>
      <c r="AP167" s="191">
        <v>0.573930473</v>
      </c>
      <c r="AQ167" s="191">
        <v>0.49149890899999998</v>
      </c>
      <c r="AR167" s="191">
        <v>0.54785392499999996</v>
      </c>
      <c r="AS167" s="191">
        <v>0.45756513399999998</v>
      </c>
      <c r="AT167" s="191">
        <v>0.43447531499999997</v>
      </c>
      <c r="AU167" s="191">
        <v>0.44945908899999998</v>
      </c>
    </row>
    <row r="168" spans="1:47" x14ac:dyDescent="0.2">
      <c r="A168" s="178">
        <v>42742</v>
      </c>
      <c r="B168" s="179">
        <v>0.875</v>
      </c>
      <c r="C168" t="s">
        <v>349</v>
      </c>
      <c r="D168">
        <v>2</v>
      </c>
      <c r="E168">
        <v>3.2</v>
      </c>
      <c r="F168">
        <v>7.6</v>
      </c>
      <c r="G168">
        <v>0.82</v>
      </c>
      <c r="H168" s="184">
        <f t="shared" ref="H168:L168" si="158">H144</f>
        <v>0.875</v>
      </c>
      <c r="I168" s="185">
        <f t="shared" si="158"/>
        <v>337</v>
      </c>
      <c r="J168" s="185">
        <f t="shared" si="158"/>
        <v>173</v>
      </c>
      <c r="K168" s="185">
        <f t="shared" si="158"/>
        <v>2842</v>
      </c>
      <c r="L168" s="185">
        <f t="shared" si="158"/>
        <v>1426</v>
      </c>
      <c r="M168" s="147"/>
      <c r="N168" s="143">
        <f t="shared" si="121"/>
        <v>674</v>
      </c>
      <c r="O168" s="143">
        <f t="shared" si="117"/>
        <v>553.6</v>
      </c>
      <c r="P168" s="143">
        <f t="shared" si="118"/>
        <v>21599.200000000001</v>
      </c>
      <c r="Q168" s="143">
        <f t="shared" si="119"/>
        <v>1169.32</v>
      </c>
      <c r="R168" s="188">
        <f t="shared" si="122"/>
        <v>23996.12</v>
      </c>
      <c r="T168">
        <v>51171.7</v>
      </c>
      <c r="U168" s="190">
        <f t="shared" si="123"/>
        <v>0.46893341436770714</v>
      </c>
      <c r="W168" s="178">
        <v>42901</v>
      </c>
      <c r="X168" s="191">
        <v>0.269003406</v>
      </c>
      <c r="Y168" s="191">
        <v>0.21922017199999999</v>
      </c>
      <c r="Z168" s="191">
        <v>0.23066134999999999</v>
      </c>
      <c r="AA168" s="191">
        <v>0.24700502199999999</v>
      </c>
      <c r="AB168" s="191">
        <v>0.25003335799999998</v>
      </c>
      <c r="AC168" s="191">
        <v>0.26974587700000002</v>
      </c>
      <c r="AD168" s="191">
        <v>0.40355824800000001</v>
      </c>
      <c r="AE168" s="191">
        <v>0.43533170999999998</v>
      </c>
      <c r="AF168" s="191">
        <v>0.38082617200000002</v>
      </c>
      <c r="AG168" s="191">
        <v>0.39963937500000002</v>
      </c>
      <c r="AH168" s="191">
        <v>0.50362141800000004</v>
      </c>
      <c r="AI168" s="191">
        <v>0.73542483999999997</v>
      </c>
      <c r="AJ168" s="191">
        <v>0.67245366699999998</v>
      </c>
      <c r="AK168" s="191">
        <v>1.2954430610000001</v>
      </c>
      <c r="AL168" s="191">
        <v>1.355922735</v>
      </c>
      <c r="AM168" s="191">
        <v>2.7087412720000001</v>
      </c>
      <c r="AN168" s="191">
        <v>2.5409378330000001</v>
      </c>
      <c r="AO168" s="191">
        <v>0.71954227699999995</v>
      </c>
      <c r="AP168" s="191">
        <v>0.80254356000000004</v>
      </c>
      <c r="AQ168" s="191">
        <v>0.49160636800000002</v>
      </c>
      <c r="AR168" s="191">
        <v>0.52500177400000003</v>
      </c>
      <c r="AS168" s="191">
        <v>0.430914407</v>
      </c>
      <c r="AT168" s="191">
        <v>0.38742504799999999</v>
      </c>
      <c r="AU168" s="191">
        <v>0.28498637199999999</v>
      </c>
    </row>
    <row r="169" spans="1:47" x14ac:dyDescent="0.2">
      <c r="A169" s="178">
        <v>42742</v>
      </c>
      <c r="B169" s="179">
        <v>0.91666666666666663</v>
      </c>
      <c r="C169" t="s">
        <v>349</v>
      </c>
      <c r="D169">
        <v>3.01</v>
      </c>
      <c r="E169">
        <v>3.83</v>
      </c>
      <c r="F169">
        <v>5.0999999999999996</v>
      </c>
      <c r="G169">
        <v>0.82</v>
      </c>
      <c r="H169" s="184">
        <f t="shared" ref="H169:L169" si="159">H145</f>
        <v>0.91666666666666663</v>
      </c>
      <c r="I169" s="185">
        <f t="shared" si="159"/>
        <v>394</v>
      </c>
      <c r="J169" s="185">
        <f t="shared" si="159"/>
        <v>194</v>
      </c>
      <c r="K169" s="185">
        <f t="shared" si="159"/>
        <v>2842</v>
      </c>
      <c r="L169" s="185">
        <f t="shared" si="159"/>
        <v>1426</v>
      </c>
      <c r="M169" s="147"/>
      <c r="N169" s="143">
        <f t="shared" si="121"/>
        <v>1185.9399999999998</v>
      </c>
      <c r="O169" s="143">
        <f t="shared" si="117"/>
        <v>743.02</v>
      </c>
      <c r="P169" s="143">
        <f t="shared" si="118"/>
        <v>14494.199999999999</v>
      </c>
      <c r="Q169" s="143">
        <f t="shared" si="119"/>
        <v>1169.32</v>
      </c>
      <c r="R169" s="188">
        <f t="shared" si="122"/>
        <v>17592.48</v>
      </c>
      <c r="T169">
        <v>51176.25</v>
      </c>
      <c r="U169" s="190">
        <f t="shared" si="123"/>
        <v>0.34376258518355679</v>
      </c>
      <c r="W169" s="178">
        <v>42902</v>
      </c>
      <c r="X169" s="191">
        <v>0.226006346</v>
      </c>
      <c r="Y169" s="191">
        <v>0.177169984</v>
      </c>
      <c r="Z169" s="191">
        <v>0.19525931599999999</v>
      </c>
      <c r="AA169" s="191">
        <v>0.215684769</v>
      </c>
      <c r="AB169" s="191">
        <v>0.21977496899999999</v>
      </c>
      <c r="AC169" s="191">
        <v>0.24525570199999999</v>
      </c>
      <c r="AD169" s="191">
        <v>0.37577906599999999</v>
      </c>
      <c r="AE169" s="191">
        <v>0.39465685099999998</v>
      </c>
      <c r="AF169" s="191">
        <v>0.34792136899999998</v>
      </c>
      <c r="AG169" s="191">
        <v>0.35277532900000003</v>
      </c>
      <c r="AH169" s="191">
        <v>0.49415818099999997</v>
      </c>
      <c r="AI169" s="191">
        <v>0.53800551200000002</v>
      </c>
      <c r="AJ169" s="191">
        <v>0.86472372399999997</v>
      </c>
      <c r="AK169" s="191">
        <v>1.218888701</v>
      </c>
      <c r="AL169" s="191">
        <v>1.53211776</v>
      </c>
      <c r="AM169" s="191">
        <v>2.8211604459999999</v>
      </c>
      <c r="AN169" s="191">
        <v>2.7161196699999999</v>
      </c>
      <c r="AO169" s="191">
        <v>0.73361567800000005</v>
      </c>
      <c r="AP169" s="191">
        <v>0.68407956999999997</v>
      </c>
      <c r="AQ169" s="191">
        <v>0.41113657599999998</v>
      </c>
      <c r="AR169" s="191">
        <v>0.38512594100000003</v>
      </c>
      <c r="AS169" s="191">
        <v>0.28609238599999998</v>
      </c>
      <c r="AT169" s="191">
        <v>0.33530095799999998</v>
      </c>
      <c r="AU169" s="191">
        <v>0.22089763300000001</v>
      </c>
    </row>
    <row r="170" spans="1:47" x14ac:dyDescent="0.2">
      <c r="A170" s="178">
        <v>42742</v>
      </c>
      <c r="B170" s="179">
        <v>0.95833333333333337</v>
      </c>
      <c r="C170" t="s">
        <v>349</v>
      </c>
      <c r="D170">
        <v>4.3099999999999996</v>
      </c>
      <c r="E170">
        <v>1.65</v>
      </c>
      <c r="F170">
        <v>2.65</v>
      </c>
      <c r="G170">
        <v>0.01</v>
      </c>
      <c r="H170" s="184">
        <f t="shared" ref="H170:L170" si="160">H146</f>
        <v>0.95833333333333337</v>
      </c>
      <c r="I170" s="185">
        <f t="shared" si="160"/>
        <v>389</v>
      </c>
      <c r="J170" s="185">
        <f t="shared" si="160"/>
        <v>265</v>
      </c>
      <c r="K170" s="185">
        <f t="shared" si="160"/>
        <v>2985</v>
      </c>
      <c r="L170" s="185">
        <f t="shared" si="160"/>
        <v>1111</v>
      </c>
      <c r="M170" s="147"/>
      <c r="N170" s="143">
        <f t="shared" si="121"/>
        <v>1676.59</v>
      </c>
      <c r="O170" s="143">
        <f t="shared" si="117"/>
        <v>437.25</v>
      </c>
      <c r="P170" s="143">
        <f t="shared" si="118"/>
        <v>7910.25</v>
      </c>
      <c r="Q170" s="143">
        <f t="shared" si="119"/>
        <v>11.11</v>
      </c>
      <c r="R170" s="188">
        <f t="shared" si="122"/>
        <v>10035.200000000001</v>
      </c>
      <c r="T170">
        <v>50491.27</v>
      </c>
      <c r="U170" s="190">
        <f t="shared" si="123"/>
        <v>0.1987511900572119</v>
      </c>
      <c r="W170" s="178">
        <v>42903</v>
      </c>
      <c r="X170" s="191">
        <v>0.20547225999999999</v>
      </c>
      <c r="Y170" s="191">
        <v>0.17259450400000001</v>
      </c>
      <c r="Z170" s="191">
        <v>0.19381595300000001</v>
      </c>
      <c r="AA170" s="191">
        <v>0.212141949</v>
      </c>
      <c r="AB170" s="191">
        <v>0.21715541099999999</v>
      </c>
      <c r="AC170" s="191">
        <v>0.240486636</v>
      </c>
      <c r="AD170" s="191">
        <v>0.385601896</v>
      </c>
      <c r="AE170" s="191">
        <v>0.421281656</v>
      </c>
      <c r="AF170" s="191">
        <v>0.328090355</v>
      </c>
      <c r="AG170" s="191">
        <v>0.35744187199999999</v>
      </c>
      <c r="AH170" s="191">
        <v>0.35742368600000002</v>
      </c>
      <c r="AI170" s="191">
        <v>0.48342348299999999</v>
      </c>
      <c r="AJ170" s="191">
        <v>0.70236560400000003</v>
      </c>
      <c r="AK170" s="191">
        <v>1.307393984</v>
      </c>
      <c r="AL170" s="191">
        <v>1.3348119060000001</v>
      </c>
      <c r="AM170" s="191">
        <v>2.3731994429999999</v>
      </c>
      <c r="AN170" s="191">
        <v>2.4376474479999999</v>
      </c>
      <c r="AO170" s="191">
        <v>1.030095862</v>
      </c>
      <c r="AP170" s="191">
        <v>0.77819454700000001</v>
      </c>
      <c r="AQ170" s="191">
        <v>0.60140329400000003</v>
      </c>
      <c r="AR170" s="191">
        <v>0.45010344099999999</v>
      </c>
      <c r="AS170" s="191">
        <v>0.30223550100000002</v>
      </c>
      <c r="AT170" s="191">
        <v>0.33224928100000001</v>
      </c>
      <c r="AU170" s="191">
        <v>0.24164332499999999</v>
      </c>
    </row>
    <row r="171" spans="1:47" x14ac:dyDescent="0.2">
      <c r="A171" s="178">
        <v>42742</v>
      </c>
      <c r="B171" s="180">
        <v>1</v>
      </c>
      <c r="C171" t="s">
        <v>349</v>
      </c>
      <c r="D171">
        <v>5.3</v>
      </c>
      <c r="E171">
        <v>1.1100000000000001</v>
      </c>
      <c r="F171">
        <v>2.11</v>
      </c>
      <c r="G171">
        <v>0.01</v>
      </c>
      <c r="H171" s="184">
        <f t="shared" ref="H171:L171" si="161">H147</f>
        <v>1</v>
      </c>
      <c r="I171" s="185">
        <f t="shared" si="161"/>
        <v>362</v>
      </c>
      <c r="J171" s="185">
        <f t="shared" si="161"/>
        <v>243</v>
      </c>
      <c r="K171" s="185">
        <f t="shared" si="161"/>
        <v>2985</v>
      </c>
      <c r="L171" s="185">
        <f t="shared" si="161"/>
        <v>1111</v>
      </c>
      <c r="M171" s="147"/>
      <c r="N171" s="143">
        <f t="shared" si="121"/>
        <v>1918.6</v>
      </c>
      <c r="O171" s="143">
        <f t="shared" si="117"/>
        <v>269.73</v>
      </c>
      <c r="P171" s="143">
        <f t="shared" si="118"/>
        <v>6298.3499999999995</v>
      </c>
      <c r="Q171" s="143">
        <f t="shared" si="119"/>
        <v>11.11</v>
      </c>
      <c r="R171" s="188">
        <f t="shared" si="122"/>
        <v>8497.7900000000009</v>
      </c>
      <c r="T171">
        <v>49681.95</v>
      </c>
      <c r="U171" s="190">
        <f t="shared" si="123"/>
        <v>0.1710438096733321</v>
      </c>
      <c r="W171" s="178">
        <v>42904</v>
      </c>
      <c r="X171" s="191">
        <v>0.21025865799999999</v>
      </c>
      <c r="Y171" s="191">
        <v>0.17186531799999999</v>
      </c>
      <c r="Z171" s="191">
        <v>0.19153637900000001</v>
      </c>
      <c r="AA171" s="191">
        <v>0.211457917</v>
      </c>
      <c r="AB171" s="191">
        <v>0.21643269000000001</v>
      </c>
      <c r="AC171" s="191">
        <v>0.241982486</v>
      </c>
      <c r="AD171" s="191">
        <v>0.43071952899999999</v>
      </c>
      <c r="AE171" s="191">
        <v>0.52040182099999999</v>
      </c>
      <c r="AF171" s="191">
        <v>0.55128286900000001</v>
      </c>
      <c r="AG171" s="191">
        <v>0.75849387999999995</v>
      </c>
      <c r="AH171" s="191">
        <v>0.60761560000000003</v>
      </c>
      <c r="AI171" s="191">
        <v>0.355703449</v>
      </c>
      <c r="AJ171" s="191">
        <v>0.547779668</v>
      </c>
      <c r="AK171" s="191">
        <v>0.96357343399999995</v>
      </c>
      <c r="AL171" s="191">
        <v>0.84992036900000001</v>
      </c>
      <c r="AM171" s="191">
        <v>2.4911721419999999</v>
      </c>
      <c r="AN171" s="191">
        <v>3.1080346350000001</v>
      </c>
      <c r="AO171" s="191">
        <v>1.124061263</v>
      </c>
      <c r="AP171" s="191">
        <v>0.74440198599999996</v>
      </c>
      <c r="AQ171" s="191">
        <v>0.48509419500000001</v>
      </c>
      <c r="AR171" s="191">
        <v>0.38300342100000001</v>
      </c>
      <c r="AS171" s="191">
        <v>0.35641901399999998</v>
      </c>
      <c r="AT171" s="191">
        <v>0.37091237599999999</v>
      </c>
      <c r="AU171" s="191">
        <v>0.31063354999999998</v>
      </c>
    </row>
    <row r="172" spans="1:47" x14ac:dyDescent="0.2">
      <c r="A172" s="178">
        <v>42743</v>
      </c>
      <c r="B172" s="179">
        <v>4.1666666666666664E-2</v>
      </c>
      <c r="C172" t="s">
        <v>349</v>
      </c>
      <c r="D172">
        <v>2.11</v>
      </c>
      <c r="E172">
        <v>1</v>
      </c>
      <c r="F172">
        <v>2.0099999999999998</v>
      </c>
      <c r="G172">
        <v>0.01</v>
      </c>
      <c r="H172" s="184">
        <f t="shared" ref="H172:L172" si="162">H148</f>
        <v>4.1666666666666664E-2</v>
      </c>
      <c r="I172" s="185">
        <f t="shared" si="162"/>
        <v>294</v>
      </c>
      <c r="J172" s="185">
        <f t="shared" si="162"/>
        <v>212</v>
      </c>
      <c r="K172" s="185">
        <f t="shared" si="162"/>
        <v>2985</v>
      </c>
      <c r="L172" s="185">
        <f t="shared" si="162"/>
        <v>1111</v>
      </c>
      <c r="M172" s="147"/>
      <c r="N172" s="143">
        <f t="shared" si="121"/>
        <v>620.33999999999992</v>
      </c>
      <c r="O172" s="143">
        <f t="shared" si="117"/>
        <v>212</v>
      </c>
      <c r="P172" s="143">
        <f t="shared" si="118"/>
        <v>5999.8499999999995</v>
      </c>
      <c r="Q172" s="143">
        <f t="shared" si="119"/>
        <v>11.11</v>
      </c>
      <c r="R172" s="188">
        <f t="shared" si="122"/>
        <v>6843.2999999999993</v>
      </c>
      <c r="T172">
        <v>48965.86</v>
      </c>
      <c r="U172" s="190">
        <f t="shared" si="123"/>
        <v>0.13975655691536917</v>
      </c>
      <c r="W172" s="178">
        <v>42905</v>
      </c>
      <c r="X172" s="191">
        <v>0.23783905999999999</v>
      </c>
      <c r="Y172" s="191">
        <v>0.17315787399999999</v>
      </c>
      <c r="Z172" s="191">
        <v>0.19350445799999999</v>
      </c>
      <c r="AA172" s="191">
        <v>0.21293140399999999</v>
      </c>
      <c r="AB172" s="191">
        <v>0.21742431200000001</v>
      </c>
      <c r="AC172" s="191">
        <v>0.26746388900000001</v>
      </c>
      <c r="AD172" s="191">
        <v>0.47947288700000001</v>
      </c>
      <c r="AE172" s="191">
        <v>0.54131112100000001</v>
      </c>
      <c r="AF172" s="191">
        <v>0.61388047199999995</v>
      </c>
      <c r="AG172" s="191">
        <v>0.56395050800000002</v>
      </c>
      <c r="AH172" s="191">
        <v>0.77373751999999996</v>
      </c>
      <c r="AI172" s="191">
        <v>1.175632912</v>
      </c>
      <c r="AJ172" s="191">
        <v>1.4742992479999999</v>
      </c>
      <c r="AK172" s="191">
        <v>1.8785615250000001</v>
      </c>
      <c r="AL172" s="191">
        <v>2.4472352650000002</v>
      </c>
      <c r="AM172" s="191">
        <v>4.0017297989999996</v>
      </c>
      <c r="AN172" s="191">
        <v>3.548668331</v>
      </c>
      <c r="AO172" s="191">
        <v>1.660617088</v>
      </c>
      <c r="AP172" s="191">
        <v>1.1139260980000001</v>
      </c>
      <c r="AQ172" s="191">
        <v>0.99375772399999995</v>
      </c>
      <c r="AR172" s="191">
        <v>0.76389385499999995</v>
      </c>
      <c r="AS172" s="191">
        <v>0.59101958899999996</v>
      </c>
      <c r="AT172" s="191">
        <v>0.50143850700000003</v>
      </c>
      <c r="AU172" s="191">
        <v>0.29781279900000002</v>
      </c>
    </row>
    <row r="173" spans="1:47" x14ac:dyDescent="0.2">
      <c r="A173" s="178">
        <v>42743</v>
      </c>
      <c r="B173" s="179">
        <v>8.3333333333333329E-2</v>
      </c>
      <c r="C173" t="s">
        <v>349</v>
      </c>
      <c r="D173">
        <v>2.13</v>
      </c>
      <c r="E173">
        <v>1</v>
      </c>
      <c r="F173">
        <v>2.0099999999999998</v>
      </c>
      <c r="G173">
        <v>0.01</v>
      </c>
      <c r="H173" s="184">
        <f t="shared" ref="H173:L173" si="163">H149</f>
        <v>8.3333333333333329E-2</v>
      </c>
      <c r="I173" s="185">
        <f t="shared" si="163"/>
        <v>236</v>
      </c>
      <c r="J173" s="185">
        <f t="shared" si="163"/>
        <v>179</v>
      </c>
      <c r="K173" s="185">
        <f t="shared" si="163"/>
        <v>2985</v>
      </c>
      <c r="L173" s="185">
        <f t="shared" si="163"/>
        <v>1111</v>
      </c>
      <c r="M173" s="147"/>
      <c r="N173" s="143">
        <f t="shared" si="121"/>
        <v>502.67999999999995</v>
      </c>
      <c r="O173" s="143">
        <f t="shared" si="117"/>
        <v>179</v>
      </c>
      <c r="P173" s="143">
        <f t="shared" si="118"/>
        <v>5999.8499999999995</v>
      </c>
      <c r="Q173" s="143">
        <f t="shared" si="119"/>
        <v>11.11</v>
      </c>
      <c r="R173" s="188">
        <f t="shared" si="122"/>
        <v>6692.6399999999994</v>
      </c>
      <c r="T173">
        <v>48721.25</v>
      </c>
      <c r="U173" s="190">
        <f t="shared" si="123"/>
        <v>0.13736593375580469</v>
      </c>
      <c r="W173" s="178">
        <v>42906</v>
      </c>
      <c r="X173" s="191">
        <v>0.18307262199999999</v>
      </c>
      <c r="Y173" s="191">
        <v>0.17488630199999999</v>
      </c>
      <c r="Z173" s="191">
        <v>0.19824438599999999</v>
      </c>
      <c r="AA173" s="191">
        <v>0.21669360900000001</v>
      </c>
      <c r="AB173" s="191">
        <v>0.22120057700000001</v>
      </c>
      <c r="AC173" s="191">
        <v>0.23456589799999999</v>
      </c>
      <c r="AD173" s="191">
        <v>0.308154449</v>
      </c>
      <c r="AE173" s="191">
        <v>0.395733426</v>
      </c>
      <c r="AF173" s="191">
        <v>0.34182790200000002</v>
      </c>
      <c r="AG173" s="191">
        <v>0.546711744</v>
      </c>
      <c r="AH173" s="191">
        <v>0.76221653</v>
      </c>
      <c r="AI173" s="191">
        <v>0.85293472199999998</v>
      </c>
      <c r="AJ173" s="191">
        <v>1.0309216539999999</v>
      </c>
      <c r="AK173" s="191">
        <v>1.7727894319999999</v>
      </c>
      <c r="AL173" s="191">
        <v>1.7577438860000001</v>
      </c>
      <c r="AM173" s="191">
        <v>3.1930673430000001</v>
      </c>
      <c r="AN173" s="191">
        <v>2.2110620980000002</v>
      </c>
      <c r="AO173" s="191">
        <v>1.1383090629999999</v>
      </c>
      <c r="AP173" s="191">
        <v>0.86840872800000002</v>
      </c>
      <c r="AQ173" s="191">
        <v>0.82684409599999997</v>
      </c>
      <c r="AR173" s="191">
        <v>0.66337291499999995</v>
      </c>
      <c r="AS173" s="191">
        <v>0.52524159699999995</v>
      </c>
      <c r="AT173" s="191">
        <v>0.40208350399999998</v>
      </c>
      <c r="AU173" s="191">
        <v>0.208548126</v>
      </c>
    </row>
    <row r="174" spans="1:47" x14ac:dyDescent="0.2">
      <c r="A174" s="178">
        <v>42743</v>
      </c>
      <c r="B174" s="179">
        <v>0.125</v>
      </c>
      <c r="C174" t="s">
        <v>349</v>
      </c>
      <c r="D174">
        <v>2.11</v>
      </c>
      <c r="E174">
        <v>1</v>
      </c>
      <c r="F174">
        <v>2.0099999999999998</v>
      </c>
      <c r="G174">
        <v>0.47</v>
      </c>
      <c r="H174" s="184">
        <f t="shared" ref="H174:L174" si="164">H150</f>
        <v>0.125</v>
      </c>
      <c r="I174" s="185">
        <f t="shared" si="164"/>
        <v>201</v>
      </c>
      <c r="J174" s="185">
        <f t="shared" si="164"/>
        <v>205</v>
      </c>
      <c r="K174" s="185">
        <f t="shared" si="164"/>
        <v>2985</v>
      </c>
      <c r="L174" s="185">
        <f t="shared" si="164"/>
        <v>1717</v>
      </c>
      <c r="M174" s="147"/>
      <c r="N174" s="143">
        <f t="shared" si="121"/>
        <v>424.10999999999996</v>
      </c>
      <c r="O174" s="143">
        <f t="shared" si="117"/>
        <v>205</v>
      </c>
      <c r="P174" s="143">
        <f t="shared" si="118"/>
        <v>5999.8499999999995</v>
      </c>
      <c r="Q174" s="143">
        <f t="shared" si="119"/>
        <v>806.99</v>
      </c>
      <c r="R174" s="188">
        <f t="shared" si="122"/>
        <v>7435.9499999999989</v>
      </c>
      <c r="T174">
        <v>48726.55</v>
      </c>
      <c r="U174" s="190">
        <f t="shared" si="123"/>
        <v>0.15260571495416766</v>
      </c>
      <c r="W174" s="178">
        <v>42907</v>
      </c>
      <c r="X174" s="191">
        <v>0.17619478</v>
      </c>
      <c r="Y174" s="191">
        <v>0.17300558699999999</v>
      </c>
      <c r="Z174" s="191">
        <v>0.197641713</v>
      </c>
      <c r="AA174" s="191">
        <v>0.21860090800000001</v>
      </c>
      <c r="AB174" s="191">
        <v>0.224357904</v>
      </c>
      <c r="AC174" s="191">
        <v>0.237154319</v>
      </c>
      <c r="AD174" s="191">
        <v>0.34686873099999999</v>
      </c>
      <c r="AE174" s="191">
        <v>0.37049610300000002</v>
      </c>
      <c r="AF174" s="191">
        <v>0.35483025499999998</v>
      </c>
      <c r="AG174" s="191">
        <v>0.33826139300000002</v>
      </c>
      <c r="AH174" s="191">
        <v>0.54439647599999996</v>
      </c>
      <c r="AI174" s="191">
        <v>0.64018974200000001</v>
      </c>
      <c r="AJ174" s="191">
        <v>0.67931198100000001</v>
      </c>
      <c r="AK174" s="191">
        <v>1.1402384990000001</v>
      </c>
      <c r="AL174" s="191">
        <v>1.2825465629999999</v>
      </c>
      <c r="AM174" s="191">
        <v>1.9348605169999999</v>
      </c>
      <c r="AN174" s="191">
        <v>1.884133286</v>
      </c>
      <c r="AO174" s="191">
        <v>0.76794741</v>
      </c>
      <c r="AP174" s="191">
        <v>0.58850689700000003</v>
      </c>
      <c r="AQ174" s="191">
        <v>0.51343141000000003</v>
      </c>
      <c r="AR174" s="191">
        <v>0.46439308600000001</v>
      </c>
      <c r="AS174" s="191">
        <v>0.315817715</v>
      </c>
      <c r="AT174" s="191">
        <v>0.32301714799999998</v>
      </c>
      <c r="AU174" s="191">
        <v>0.207977051</v>
      </c>
    </row>
    <row r="175" spans="1:47" x14ac:dyDescent="0.2">
      <c r="A175" s="178">
        <v>42743</v>
      </c>
      <c r="B175" s="179">
        <v>0.16666666666666666</v>
      </c>
      <c r="C175" t="s">
        <v>349</v>
      </c>
      <c r="D175">
        <v>2</v>
      </c>
      <c r="E175">
        <v>1</v>
      </c>
      <c r="F175">
        <v>2</v>
      </c>
      <c r="G175">
        <v>0.46</v>
      </c>
      <c r="H175" s="184">
        <f t="shared" ref="H175:L175" si="165">H151</f>
        <v>0.16666666666666666</v>
      </c>
      <c r="I175" s="185">
        <f t="shared" si="165"/>
        <v>185</v>
      </c>
      <c r="J175" s="185">
        <f t="shared" si="165"/>
        <v>205</v>
      </c>
      <c r="K175" s="185">
        <f t="shared" si="165"/>
        <v>2985</v>
      </c>
      <c r="L175" s="185">
        <f t="shared" si="165"/>
        <v>1717</v>
      </c>
      <c r="M175" s="147"/>
      <c r="N175" s="143">
        <f t="shared" si="121"/>
        <v>370</v>
      </c>
      <c r="O175" s="143">
        <f t="shared" si="117"/>
        <v>205</v>
      </c>
      <c r="P175" s="143">
        <f t="shared" si="118"/>
        <v>5970</v>
      </c>
      <c r="Q175" s="143">
        <f t="shared" si="119"/>
        <v>789.82</v>
      </c>
      <c r="R175" s="188">
        <f t="shared" si="122"/>
        <v>7334.82</v>
      </c>
      <c r="T175">
        <v>49004.51</v>
      </c>
      <c r="U175" s="190">
        <f t="shared" si="123"/>
        <v>0.14967642774103851</v>
      </c>
      <c r="W175" s="178">
        <v>42908</v>
      </c>
      <c r="X175" s="191">
        <v>0.188569502</v>
      </c>
      <c r="Y175" s="191">
        <v>0.18142438999999999</v>
      </c>
      <c r="Z175" s="191">
        <v>0.20600997400000001</v>
      </c>
      <c r="AA175" s="191">
        <v>0.21389688000000001</v>
      </c>
      <c r="AB175" s="191">
        <v>0.23252401</v>
      </c>
      <c r="AC175" s="191">
        <v>0.244741558</v>
      </c>
      <c r="AD175" s="191">
        <v>0.35235086700000001</v>
      </c>
      <c r="AE175" s="191">
        <v>0.37383133899999998</v>
      </c>
      <c r="AF175" s="191">
        <v>0.33148903400000002</v>
      </c>
      <c r="AG175" s="191">
        <v>0.36302457799999999</v>
      </c>
      <c r="AH175" s="191">
        <v>0.62310650999999995</v>
      </c>
      <c r="AI175" s="191">
        <v>0.70281807900000004</v>
      </c>
      <c r="AJ175" s="191">
        <v>0.89397336900000002</v>
      </c>
      <c r="AK175" s="191">
        <v>1.884720516</v>
      </c>
      <c r="AL175" s="191">
        <v>1.545460915</v>
      </c>
      <c r="AM175" s="191">
        <v>2.3130075520000002</v>
      </c>
      <c r="AN175" s="191">
        <v>2.0915464450000001</v>
      </c>
      <c r="AO175" s="191">
        <v>0.96928176300000002</v>
      </c>
      <c r="AP175" s="191">
        <v>0.73155514099999996</v>
      </c>
      <c r="AQ175" s="191">
        <v>0.56432660700000004</v>
      </c>
      <c r="AR175" s="191">
        <v>0.45345434899999998</v>
      </c>
      <c r="AS175" s="191">
        <v>0.38244724299999999</v>
      </c>
      <c r="AT175" s="191">
        <v>0.33026494899999997</v>
      </c>
      <c r="AU175" s="191">
        <v>0.19918433699999999</v>
      </c>
    </row>
    <row r="176" spans="1:47" x14ac:dyDescent="0.2">
      <c r="A176" s="178">
        <v>42743</v>
      </c>
      <c r="B176" s="179">
        <v>0.20833333333333334</v>
      </c>
      <c r="C176" t="s">
        <v>349</v>
      </c>
      <c r="D176">
        <v>2.31</v>
      </c>
      <c r="E176">
        <v>2</v>
      </c>
      <c r="F176">
        <v>2.61</v>
      </c>
      <c r="G176">
        <v>0.47</v>
      </c>
      <c r="H176" s="184">
        <f t="shared" ref="H176:L176" si="166">H152</f>
        <v>0.20833333333333334</v>
      </c>
      <c r="I176" s="185">
        <f t="shared" si="166"/>
        <v>207</v>
      </c>
      <c r="J176" s="185">
        <f t="shared" si="166"/>
        <v>283</v>
      </c>
      <c r="K176" s="185">
        <f t="shared" si="166"/>
        <v>2985</v>
      </c>
      <c r="L176" s="185">
        <f t="shared" si="166"/>
        <v>1717</v>
      </c>
      <c r="M176" s="147"/>
      <c r="N176" s="143">
        <f t="shared" si="121"/>
        <v>478.17</v>
      </c>
      <c r="O176" s="143">
        <f t="shared" si="117"/>
        <v>566</v>
      </c>
      <c r="P176" s="143">
        <f t="shared" si="118"/>
        <v>7790.8499999999995</v>
      </c>
      <c r="Q176" s="143">
        <f t="shared" si="119"/>
        <v>806.99</v>
      </c>
      <c r="R176" s="188">
        <f t="shared" si="122"/>
        <v>9642.01</v>
      </c>
      <c r="T176">
        <v>49732</v>
      </c>
      <c r="U176" s="190">
        <f t="shared" si="123"/>
        <v>0.19387939354942493</v>
      </c>
      <c r="W176" s="178">
        <v>42909</v>
      </c>
      <c r="X176" s="191">
        <v>0.199573845</v>
      </c>
      <c r="Y176" s="191">
        <v>0.170599793</v>
      </c>
      <c r="Z176" s="191">
        <v>0.18831536500000001</v>
      </c>
      <c r="AA176" s="191">
        <v>0.20447085300000001</v>
      </c>
      <c r="AB176" s="191">
        <v>0.208740589</v>
      </c>
      <c r="AC176" s="191">
        <v>0.221744792</v>
      </c>
      <c r="AD176" s="191">
        <v>0.292403203</v>
      </c>
      <c r="AE176" s="191">
        <v>0.32614311800000001</v>
      </c>
      <c r="AF176" s="191">
        <v>0.33050878700000003</v>
      </c>
      <c r="AG176" s="191">
        <v>0.56307674299999999</v>
      </c>
      <c r="AH176" s="191">
        <v>0.485397833</v>
      </c>
      <c r="AI176" s="191">
        <v>0.68179175000000003</v>
      </c>
      <c r="AJ176" s="191">
        <v>0.96092798199999996</v>
      </c>
      <c r="AK176" s="191">
        <v>1.85558888</v>
      </c>
      <c r="AL176" s="191">
        <v>2.3718550980000002</v>
      </c>
      <c r="AM176" s="191">
        <v>3.1158315289999998</v>
      </c>
      <c r="AN176" s="191">
        <v>2.1178309400000002</v>
      </c>
      <c r="AO176" s="191">
        <v>0.74564073500000005</v>
      </c>
      <c r="AP176" s="191">
        <v>0.51823062099999995</v>
      </c>
      <c r="AQ176" s="191">
        <v>0.49095324099999998</v>
      </c>
      <c r="AR176" s="191">
        <v>0.42800211999999999</v>
      </c>
      <c r="AS176" s="191">
        <v>0.31684445100000003</v>
      </c>
      <c r="AT176" s="191">
        <v>0.383325209</v>
      </c>
      <c r="AU176" s="191">
        <v>0.22877634299999999</v>
      </c>
    </row>
    <row r="177" spans="1:47" x14ac:dyDescent="0.2">
      <c r="A177" s="178">
        <v>42743</v>
      </c>
      <c r="B177" s="179">
        <v>0.25</v>
      </c>
      <c r="C177" t="s">
        <v>349</v>
      </c>
      <c r="D177">
        <v>3.5</v>
      </c>
      <c r="E177">
        <v>2.9</v>
      </c>
      <c r="F177">
        <v>3.58</v>
      </c>
      <c r="G177">
        <v>0.47</v>
      </c>
      <c r="H177" s="184">
        <f t="shared" ref="H177:L177" si="167">H153</f>
        <v>0.25</v>
      </c>
      <c r="I177" s="185">
        <f t="shared" si="167"/>
        <v>327</v>
      </c>
      <c r="J177" s="185">
        <f t="shared" si="167"/>
        <v>438</v>
      </c>
      <c r="K177" s="185">
        <f t="shared" si="167"/>
        <v>2985</v>
      </c>
      <c r="L177" s="185">
        <f t="shared" si="167"/>
        <v>1717</v>
      </c>
      <c r="M177" s="147"/>
      <c r="N177" s="143">
        <f t="shared" si="121"/>
        <v>1144.5</v>
      </c>
      <c r="O177" s="143">
        <f t="shared" si="117"/>
        <v>1270.2</v>
      </c>
      <c r="P177" s="143">
        <f t="shared" si="118"/>
        <v>10686.300000000001</v>
      </c>
      <c r="Q177" s="143">
        <f t="shared" si="119"/>
        <v>806.99</v>
      </c>
      <c r="R177" s="188">
        <f t="shared" si="122"/>
        <v>13907.99</v>
      </c>
      <c r="T177">
        <v>50835.3</v>
      </c>
      <c r="U177" s="190">
        <f t="shared" si="123"/>
        <v>0.27358921851548035</v>
      </c>
      <c r="W177" s="178">
        <v>42910</v>
      </c>
      <c r="X177" s="191">
        <v>0.22383163</v>
      </c>
      <c r="Y177" s="191">
        <v>0.16446524800000001</v>
      </c>
      <c r="Z177" s="191">
        <v>0.186313797</v>
      </c>
      <c r="AA177" s="191">
        <v>0.20869982100000001</v>
      </c>
      <c r="AB177" s="191">
        <v>0.218253063</v>
      </c>
      <c r="AC177" s="191">
        <v>0.240129067</v>
      </c>
      <c r="AD177" s="191">
        <v>0.32033941799999999</v>
      </c>
      <c r="AE177" s="191">
        <v>0.36389563200000002</v>
      </c>
      <c r="AF177" s="191">
        <v>0.38543248000000002</v>
      </c>
      <c r="AG177" s="191">
        <v>0.50862616500000002</v>
      </c>
      <c r="AH177" s="191">
        <v>0.60886933300000001</v>
      </c>
      <c r="AI177" s="191">
        <v>0.36418159</v>
      </c>
      <c r="AJ177" s="191">
        <v>0.46287823</v>
      </c>
      <c r="AK177" s="191">
        <v>0.66976107200000001</v>
      </c>
      <c r="AL177" s="191">
        <v>0.48113998299999999</v>
      </c>
      <c r="AM177" s="191">
        <v>0.94567451300000005</v>
      </c>
      <c r="AN177" s="191">
        <v>0.77004662400000001</v>
      </c>
      <c r="AO177" s="191">
        <v>0.40934834399999998</v>
      </c>
      <c r="AP177" s="191">
        <v>0.49093721499999998</v>
      </c>
      <c r="AQ177" s="191">
        <v>0.41503231000000002</v>
      </c>
      <c r="AR177" s="191">
        <v>0.53243244499999998</v>
      </c>
      <c r="AS177" s="191">
        <v>0.48731104200000003</v>
      </c>
      <c r="AT177" s="191">
        <v>0.46788247500000002</v>
      </c>
      <c r="AU177" s="191">
        <v>0.382655095</v>
      </c>
    </row>
    <row r="178" spans="1:47" x14ac:dyDescent="0.2">
      <c r="A178" s="178">
        <v>42743</v>
      </c>
      <c r="B178" s="179">
        <v>0.29166666666666669</v>
      </c>
      <c r="C178" t="s">
        <v>349</v>
      </c>
      <c r="D178">
        <v>7.87</v>
      </c>
      <c r="E178">
        <v>8</v>
      </c>
      <c r="F178">
        <v>7.55</v>
      </c>
      <c r="G178">
        <v>2</v>
      </c>
      <c r="H178" s="184">
        <f t="shared" ref="H178:L178" si="168">H154</f>
        <v>0.29166666666666669</v>
      </c>
      <c r="I178" s="185">
        <f t="shared" si="168"/>
        <v>249</v>
      </c>
      <c r="J178" s="185">
        <f t="shared" si="168"/>
        <v>556</v>
      </c>
      <c r="K178" s="185">
        <f t="shared" si="168"/>
        <v>2872</v>
      </c>
      <c r="L178" s="185">
        <f t="shared" si="168"/>
        <v>2219</v>
      </c>
      <c r="M178" s="147"/>
      <c r="N178" s="143">
        <f t="shared" si="121"/>
        <v>1959.63</v>
      </c>
      <c r="O178" s="143">
        <f t="shared" si="117"/>
        <v>4448</v>
      </c>
      <c r="P178" s="143">
        <f t="shared" si="118"/>
        <v>21683.599999999999</v>
      </c>
      <c r="Q178" s="143">
        <f t="shared" si="119"/>
        <v>4438</v>
      </c>
      <c r="R178" s="188">
        <f t="shared" si="122"/>
        <v>32529.23</v>
      </c>
      <c r="T178">
        <v>52316.19</v>
      </c>
      <c r="U178" s="190">
        <f t="shared" si="123"/>
        <v>0.62178132620131543</v>
      </c>
      <c r="W178" s="178">
        <v>42911</v>
      </c>
      <c r="X178" s="191">
        <v>0.51029482299999995</v>
      </c>
      <c r="Y178" s="191">
        <v>0.36717465199999999</v>
      </c>
      <c r="Z178" s="191">
        <v>0.27816592400000001</v>
      </c>
      <c r="AA178" s="191">
        <v>0.25927290600000003</v>
      </c>
      <c r="AB178" s="191">
        <v>0.26505710900000001</v>
      </c>
      <c r="AC178" s="191">
        <v>0.30444998299999998</v>
      </c>
      <c r="AD178" s="191">
        <v>0.48267638400000001</v>
      </c>
      <c r="AE178" s="191">
        <v>0.56800306599999995</v>
      </c>
      <c r="AF178" s="191">
        <v>0.66028219200000005</v>
      </c>
      <c r="AG178" s="191">
        <v>0.69873168600000002</v>
      </c>
      <c r="AH178" s="191">
        <v>0.80829320400000004</v>
      </c>
      <c r="AI178" s="191">
        <v>0.91330076500000001</v>
      </c>
      <c r="AJ178" s="191">
        <v>0.85290541799999997</v>
      </c>
      <c r="AK178" s="191">
        <v>0.87621353000000002</v>
      </c>
      <c r="AL178" s="191">
        <v>0.79597527800000001</v>
      </c>
      <c r="AM178" s="191">
        <v>1.1715096629999999</v>
      </c>
      <c r="AN178" s="191">
        <v>1.2163524859999999</v>
      </c>
      <c r="AO178" s="191">
        <v>0.54350945799999995</v>
      </c>
      <c r="AP178" s="191">
        <v>0.64706689500000003</v>
      </c>
      <c r="AQ178" s="191">
        <v>0.51845038300000001</v>
      </c>
      <c r="AR178" s="191">
        <v>0.89767960300000005</v>
      </c>
      <c r="AS178" s="191">
        <v>0.63671609299999998</v>
      </c>
      <c r="AT178" s="191">
        <v>0.50975763699999999</v>
      </c>
      <c r="AU178" s="191">
        <v>0.35160423299999999</v>
      </c>
    </row>
    <row r="179" spans="1:47" x14ac:dyDescent="0.2">
      <c r="A179" s="178">
        <v>42743</v>
      </c>
      <c r="B179" s="179">
        <v>0.33333333333333331</v>
      </c>
      <c r="C179" t="s">
        <v>349</v>
      </c>
      <c r="D179">
        <v>2.75</v>
      </c>
      <c r="E179">
        <v>7.35</v>
      </c>
      <c r="F179">
        <v>18.079999999999998</v>
      </c>
      <c r="G179">
        <v>4.22</v>
      </c>
      <c r="H179" s="184">
        <f t="shared" ref="H179:L179" si="169">H155</f>
        <v>0.33333333333333331</v>
      </c>
      <c r="I179" s="185">
        <f t="shared" si="169"/>
        <v>256</v>
      </c>
      <c r="J179" s="185">
        <f t="shared" si="169"/>
        <v>306</v>
      </c>
      <c r="K179" s="185">
        <f t="shared" si="169"/>
        <v>2872</v>
      </c>
      <c r="L179" s="185">
        <f t="shared" si="169"/>
        <v>2219</v>
      </c>
      <c r="M179" s="147"/>
      <c r="N179" s="143">
        <f t="shared" si="121"/>
        <v>704</v>
      </c>
      <c r="O179" s="143">
        <f t="shared" si="117"/>
        <v>2249.1</v>
      </c>
      <c r="P179" s="143">
        <f t="shared" si="118"/>
        <v>51925.759999999995</v>
      </c>
      <c r="Q179" s="143">
        <f t="shared" si="119"/>
        <v>9364.18</v>
      </c>
      <c r="R179" s="188">
        <f t="shared" si="122"/>
        <v>64243.039999999994</v>
      </c>
      <c r="T179">
        <v>53445.440000000002</v>
      </c>
      <c r="U179" s="190">
        <f t="shared" si="123"/>
        <v>1.2020303322416279</v>
      </c>
      <c r="W179" s="178">
        <v>42912</v>
      </c>
      <c r="X179" s="191">
        <v>0.30406250000000001</v>
      </c>
      <c r="Y179" s="191">
        <v>0.22593840700000001</v>
      </c>
      <c r="Z179" s="191">
        <v>0.236840723</v>
      </c>
      <c r="AA179" s="191">
        <v>0.25132882200000001</v>
      </c>
      <c r="AB179" s="191">
        <v>0.252780018</v>
      </c>
      <c r="AC179" s="191">
        <v>0.29623294900000002</v>
      </c>
      <c r="AD179" s="191">
        <v>0.53558873600000001</v>
      </c>
      <c r="AE179" s="191">
        <v>0.52244835599999995</v>
      </c>
      <c r="AF179" s="191">
        <v>0.59024005300000004</v>
      </c>
      <c r="AG179" s="191">
        <v>0.64355642199999996</v>
      </c>
      <c r="AH179" s="191">
        <v>0.68515329700000005</v>
      </c>
      <c r="AI179" s="191">
        <v>0.690957343</v>
      </c>
      <c r="AJ179" s="191">
        <v>0.59858563499999995</v>
      </c>
      <c r="AK179" s="191">
        <v>1.1360478009999999</v>
      </c>
      <c r="AL179" s="191">
        <v>0.73738618899999997</v>
      </c>
      <c r="AM179" s="191">
        <v>1.819722914</v>
      </c>
      <c r="AN179" s="191">
        <v>1.741087659</v>
      </c>
      <c r="AO179" s="191">
        <v>0.90699222099999999</v>
      </c>
      <c r="AP179" s="191">
        <v>0.62127448900000004</v>
      </c>
      <c r="AQ179" s="191">
        <v>0.48446327099999997</v>
      </c>
      <c r="AR179" s="191">
        <v>0.52728489899999997</v>
      </c>
      <c r="AS179" s="191">
        <v>0.396634655</v>
      </c>
      <c r="AT179" s="191">
        <v>0.41572451399999999</v>
      </c>
      <c r="AU179" s="191">
        <v>0.362655438</v>
      </c>
    </row>
    <row r="180" spans="1:47" x14ac:dyDescent="0.2">
      <c r="A180" s="178">
        <v>42743</v>
      </c>
      <c r="B180" s="179">
        <v>0.375</v>
      </c>
      <c r="C180" t="s">
        <v>349</v>
      </c>
      <c r="D180">
        <v>2.11</v>
      </c>
      <c r="E180">
        <v>5.24</v>
      </c>
      <c r="F180">
        <v>12.75</v>
      </c>
      <c r="G180">
        <v>2</v>
      </c>
      <c r="H180" s="184">
        <f t="shared" ref="H180:L180" si="170">H156</f>
        <v>0.375</v>
      </c>
      <c r="I180" s="185">
        <f t="shared" si="170"/>
        <v>156</v>
      </c>
      <c r="J180" s="185">
        <f t="shared" si="170"/>
        <v>343</v>
      </c>
      <c r="K180" s="185">
        <f t="shared" si="170"/>
        <v>2872</v>
      </c>
      <c r="L180" s="185">
        <f t="shared" si="170"/>
        <v>2219</v>
      </c>
      <c r="M180" s="147"/>
      <c r="N180" s="143">
        <f t="shared" si="121"/>
        <v>329.15999999999997</v>
      </c>
      <c r="O180" s="143">
        <f t="shared" si="117"/>
        <v>1797.3200000000002</v>
      </c>
      <c r="P180" s="143">
        <f t="shared" si="118"/>
        <v>36618</v>
      </c>
      <c r="Q180" s="143">
        <f t="shared" si="119"/>
        <v>4438</v>
      </c>
      <c r="R180" s="188">
        <f t="shared" si="122"/>
        <v>43182.48</v>
      </c>
      <c r="T180">
        <v>53039.42</v>
      </c>
      <c r="U180" s="190">
        <f t="shared" si="123"/>
        <v>0.81415822420380923</v>
      </c>
      <c r="W180" s="178">
        <v>42913</v>
      </c>
      <c r="X180" s="191">
        <v>0.27958281899999998</v>
      </c>
      <c r="Y180" s="191">
        <v>0.208985701</v>
      </c>
      <c r="Z180" s="191">
        <v>0.222191999</v>
      </c>
      <c r="AA180" s="191">
        <v>0.24077894799999999</v>
      </c>
      <c r="AB180" s="191">
        <v>0.24209575799999999</v>
      </c>
      <c r="AC180" s="191">
        <v>0.28855543700000003</v>
      </c>
      <c r="AD180" s="191">
        <v>0.44529131900000002</v>
      </c>
      <c r="AE180" s="191">
        <v>0.47499855000000002</v>
      </c>
      <c r="AF180" s="191">
        <v>0.42396852000000002</v>
      </c>
      <c r="AG180" s="191">
        <v>0.61320664300000005</v>
      </c>
      <c r="AH180" s="191">
        <v>0.62127047999999996</v>
      </c>
      <c r="AI180" s="191">
        <v>0.55680286499999998</v>
      </c>
      <c r="AJ180" s="191">
        <v>0.847741627</v>
      </c>
      <c r="AK180" s="191">
        <v>1.4463698220000001</v>
      </c>
      <c r="AL180" s="191">
        <v>1.0928563549999999</v>
      </c>
      <c r="AM180" s="191">
        <v>1.3118594770000001</v>
      </c>
      <c r="AN180" s="191">
        <v>1.4128222880000001</v>
      </c>
      <c r="AO180" s="191">
        <v>0.60036551199999999</v>
      </c>
      <c r="AP180" s="191">
        <v>0.54495530199999997</v>
      </c>
      <c r="AQ180" s="191">
        <v>0.440097183</v>
      </c>
      <c r="AR180" s="191">
        <v>0.43410586499999998</v>
      </c>
      <c r="AS180" s="191">
        <v>0.32371712499999999</v>
      </c>
      <c r="AT180" s="191">
        <v>0.36208141799999999</v>
      </c>
      <c r="AU180" s="191">
        <v>0.31288471899999998</v>
      </c>
    </row>
    <row r="181" spans="1:47" x14ac:dyDescent="0.2">
      <c r="A181" s="178">
        <v>42743</v>
      </c>
      <c r="B181" s="179">
        <v>0.41666666666666669</v>
      </c>
      <c r="C181" t="s">
        <v>349</v>
      </c>
      <c r="D181">
        <v>2.11</v>
      </c>
      <c r="E181">
        <v>4</v>
      </c>
      <c r="F181">
        <v>7.63</v>
      </c>
      <c r="G181">
        <v>2</v>
      </c>
      <c r="H181" s="184">
        <f t="shared" ref="H181:L181" si="171">H157</f>
        <v>0.41666666666666669</v>
      </c>
      <c r="I181" s="185">
        <f t="shared" si="171"/>
        <v>196</v>
      </c>
      <c r="J181" s="185">
        <f t="shared" si="171"/>
        <v>315</v>
      </c>
      <c r="K181" s="185">
        <f t="shared" si="171"/>
        <v>2872</v>
      </c>
      <c r="L181" s="185">
        <f t="shared" si="171"/>
        <v>2219</v>
      </c>
      <c r="M181" s="147"/>
      <c r="N181" s="143">
        <f t="shared" si="121"/>
        <v>413.56</v>
      </c>
      <c r="O181" s="143">
        <f t="shared" si="117"/>
        <v>1260</v>
      </c>
      <c r="P181" s="143">
        <f t="shared" si="118"/>
        <v>21913.360000000001</v>
      </c>
      <c r="Q181" s="143">
        <f t="shared" si="119"/>
        <v>4438</v>
      </c>
      <c r="R181" s="188">
        <f t="shared" si="122"/>
        <v>28024.920000000002</v>
      </c>
      <c r="T181">
        <v>51089.440000000002</v>
      </c>
      <c r="U181" s="190">
        <f t="shared" si="123"/>
        <v>0.54854623577788286</v>
      </c>
      <c r="W181" s="178">
        <v>42914</v>
      </c>
      <c r="X181" s="191">
        <v>0.34240541400000002</v>
      </c>
      <c r="Y181" s="191">
        <v>0.215169152</v>
      </c>
      <c r="Z181" s="191">
        <v>0.23061290200000001</v>
      </c>
      <c r="AA181" s="191">
        <v>0.25148692900000003</v>
      </c>
      <c r="AB181" s="191">
        <v>0.25203093700000001</v>
      </c>
      <c r="AC181" s="191">
        <v>0.27985069200000001</v>
      </c>
      <c r="AD181" s="191">
        <v>0.45742056599999997</v>
      </c>
      <c r="AE181" s="191">
        <v>0.47312133000000001</v>
      </c>
      <c r="AF181" s="191">
        <v>0.46811568100000001</v>
      </c>
      <c r="AG181" s="191">
        <v>0.50442511999999995</v>
      </c>
      <c r="AH181" s="191">
        <v>0.64896062799999998</v>
      </c>
      <c r="AI181" s="191">
        <v>0.70294319599999999</v>
      </c>
      <c r="AJ181" s="191">
        <v>0.91798575000000004</v>
      </c>
      <c r="AK181" s="191">
        <v>1.29475384</v>
      </c>
      <c r="AL181" s="191">
        <v>0.79068307299999996</v>
      </c>
      <c r="AM181" s="191">
        <v>1.002267179</v>
      </c>
      <c r="AN181" s="191">
        <v>0.84124282800000005</v>
      </c>
      <c r="AO181" s="191">
        <v>0.43978843000000001</v>
      </c>
      <c r="AP181" s="191">
        <v>0.47251242500000001</v>
      </c>
      <c r="AQ181" s="191">
        <v>0.48467896999999999</v>
      </c>
      <c r="AR181" s="191">
        <v>0.48007655300000002</v>
      </c>
      <c r="AS181" s="191">
        <v>0.39214194800000002</v>
      </c>
      <c r="AT181" s="191">
        <v>0.51791553899999998</v>
      </c>
      <c r="AU181" s="191">
        <v>0.42726313199999999</v>
      </c>
    </row>
    <row r="182" spans="1:47" x14ac:dyDescent="0.2">
      <c r="A182" s="178">
        <v>42743</v>
      </c>
      <c r="B182" s="179">
        <v>0.45833333333333331</v>
      </c>
      <c r="C182" t="s">
        <v>349</v>
      </c>
      <c r="D182">
        <v>3.5</v>
      </c>
      <c r="E182">
        <v>2.9</v>
      </c>
      <c r="F182">
        <v>4.01</v>
      </c>
      <c r="G182">
        <v>2</v>
      </c>
      <c r="H182" s="184">
        <f t="shared" ref="H182:L182" si="172">H158</f>
        <v>0.45833333333333331</v>
      </c>
      <c r="I182" s="185">
        <f t="shared" si="172"/>
        <v>226</v>
      </c>
      <c r="J182" s="185">
        <f t="shared" si="172"/>
        <v>326</v>
      </c>
      <c r="K182" s="185">
        <f t="shared" si="172"/>
        <v>2842</v>
      </c>
      <c r="L182" s="185">
        <f t="shared" si="172"/>
        <v>1635</v>
      </c>
      <c r="M182" s="147"/>
      <c r="N182" s="143">
        <f t="shared" si="121"/>
        <v>791</v>
      </c>
      <c r="O182" s="143">
        <f t="shared" si="117"/>
        <v>945.4</v>
      </c>
      <c r="P182" s="143">
        <f t="shared" si="118"/>
        <v>11396.42</v>
      </c>
      <c r="Q182" s="143">
        <f t="shared" si="119"/>
        <v>3270</v>
      </c>
      <c r="R182" s="188">
        <f t="shared" si="122"/>
        <v>16402.82</v>
      </c>
      <c r="T182">
        <v>48726.2</v>
      </c>
      <c r="U182" s="190">
        <f t="shared" si="123"/>
        <v>0.33663244825165928</v>
      </c>
      <c r="W182" s="178">
        <v>42915</v>
      </c>
      <c r="X182" s="191">
        <v>0.384805852</v>
      </c>
      <c r="Y182" s="191">
        <v>0.23402614299999999</v>
      </c>
      <c r="Z182" s="191">
        <v>0.226761619</v>
      </c>
      <c r="AA182" s="191">
        <v>0.24003229100000001</v>
      </c>
      <c r="AB182" s="191">
        <v>0.24801472399999999</v>
      </c>
      <c r="AC182" s="191">
        <v>0.31993441099999997</v>
      </c>
      <c r="AD182" s="191">
        <v>0.61254564</v>
      </c>
      <c r="AE182" s="191">
        <v>0.64327468200000004</v>
      </c>
      <c r="AF182" s="191">
        <v>0.40097618699999998</v>
      </c>
      <c r="AG182" s="191">
        <v>0.40155317299999999</v>
      </c>
      <c r="AH182" s="191">
        <v>0.57526170499999996</v>
      </c>
      <c r="AI182" s="191">
        <v>0.536510653</v>
      </c>
      <c r="AJ182" s="191">
        <v>0.71403673499999998</v>
      </c>
      <c r="AK182" s="191">
        <v>0.97529912100000005</v>
      </c>
      <c r="AL182" s="191">
        <v>0.85504026300000002</v>
      </c>
      <c r="AM182" s="191">
        <v>1.40232435</v>
      </c>
      <c r="AN182" s="191">
        <v>1.4129555229999999</v>
      </c>
      <c r="AO182" s="191">
        <v>0.66172753100000004</v>
      </c>
      <c r="AP182" s="191">
        <v>0.44015864999999998</v>
      </c>
      <c r="AQ182" s="191">
        <v>0.33565894899999998</v>
      </c>
      <c r="AR182" s="191">
        <v>0.394831508</v>
      </c>
      <c r="AS182" s="191">
        <v>0.41666789700000001</v>
      </c>
      <c r="AT182" s="191">
        <v>0.41530165499999999</v>
      </c>
      <c r="AU182" s="191">
        <v>0.309263964</v>
      </c>
    </row>
    <row r="183" spans="1:47" x14ac:dyDescent="0.2">
      <c r="A183" s="178">
        <v>42743</v>
      </c>
      <c r="B183" s="179">
        <v>0.5</v>
      </c>
      <c r="C183" t="s">
        <v>349</v>
      </c>
      <c r="D183">
        <v>3.5</v>
      </c>
      <c r="E183">
        <v>2.31</v>
      </c>
      <c r="F183">
        <v>3.97</v>
      </c>
      <c r="G183">
        <v>2</v>
      </c>
      <c r="H183" s="184">
        <f t="shared" ref="H183:L183" si="173">H159</f>
        <v>0.5</v>
      </c>
      <c r="I183" s="185">
        <f t="shared" si="173"/>
        <v>222</v>
      </c>
      <c r="J183" s="185">
        <f t="shared" si="173"/>
        <v>319</v>
      </c>
      <c r="K183" s="185">
        <f t="shared" si="173"/>
        <v>2842</v>
      </c>
      <c r="L183" s="185">
        <f t="shared" si="173"/>
        <v>1635</v>
      </c>
      <c r="M183" s="147"/>
      <c r="N183" s="143">
        <f t="shared" si="121"/>
        <v>777</v>
      </c>
      <c r="O183" s="143">
        <f t="shared" si="117"/>
        <v>736.89</v>
      </c>
      <c r="P183" s="143">
        <f t="shared" si="118"/>
        <v>11282.74</v>
      </c>
      <c r="Q183" s="143">
        <f t="shared" si="119"/>
        <v>3270</v>
      </c>
      <c r="R183" s="188">
        <f t="shared" si="122"/>
        <v>16066.63</v>
      </c>
      <c r="T183">
        <v>46218.68</v>
      </c>
      <c r="U183" s="190">
        <f t="shared" si="123"/>
        <v>0.34762200045522718</v>
      </c>
      <c r="W183" s="178">
        <v>42916</v>
      </c>
      <c r="X183" s="191">
        <v>0.29022398799999999</v>
      </c>
      <c r="Y183" s="191">
        <v>0.218085695</v>
      </c>
      <c r="Z183" s="191">
        <v>0.21877651100000001</v>
      </c>
      <c r="AA183" s="191">
        <v>0.232185273</v>
      </c>
      <c r="AB183" s="191">
        <v>0.23653929500000001</v>
      </c>
      <c r="AC183" s="191">
        <v>0.28474411500000002</v>
      </c>
      <c r="AD183" s="191">
        <v>0.55661701299999999</v>
      </c>
      <c r="AE183" s="191">
        <v>0.43383176000000001</v>
      </c>
      <c r="AF183" s="191">
        <v>0.44372268300000001</v>
      </c>
      <c r="AG183" s="191">
        <v>0.39339011600000001</v>
      </c>
      <c r="AH183" s="191">
        <v>0.41799282700000001</v>
      </c>
      <c r="AI183" s="191">
        <v>0.53323327700000001</v>
      </c>
      <c r="AJ183" s="191">
        <v>0.55771145300000002</v>
      </c>
      <c r="AK183" s="191">
        <v>1.3907619</v>
      </c>
      <c r="AL183" s="191">
        <v>1.3330193969999999</v>
      </c>
      <c r="AM183" s="191">
        <v>1.633717122</v>
      </c>
      <c r="AN183" s="191">
        <v>1.2871824510000001</v>
      </c>
      <c r="AO183" s="191">
        <v>0.76090150400000001</v>
      </c>
      <c r="AP183" s="191">
        <v>0.55437591600000002</v>
      </c>
      <c r="AQ183" s="191">
        <v>0.49208214700000003</v>
      </c>
      <c r="AR183" s="191">
        <v>0.38037866999999997</v>
      </c>
      <c r="AS183" s="191">
        <v>0.466259853</v>
      </c>
      <c r="AT183" s="191">
        <v>0.54702881199999998</v>
      </c>
      <c r="AU183" s="191">
        <v>0.33226586699999999</v>
      </c>
    </row>
    <row r="184" spans="1:47" x14ac:dyDescent="0.2">
      <c r="A184" s="178">
        <v>42743</v>
      </c>
      <c r="B184" s="179">
        <v>0.54166666666666663</v>
      </c>
      <c r="C184" t="s">
        <v>349</v>
      </c>
      <c r="D184">
        <v>3.46</v>
      </c>
      <c r="E184">
        <v>2.11</v>
      </c>
      <c r="F184">
        <v>3.69</v>
      </c>
      <c r="G184">
        <v>2</v>
      </c>
      <c r="H184" s="184">
        <f t="shared" ref="H184:L184" si="174">H160</f>
        <v>0.54166666666666663</v>
      </c>
      <c r="I184" s="185">
        <f t="shared" si="174"/>
        <v>195</v>
      </c>
      <c r="J184" s="185">
        <f t="shared" si="174"/>
        <v>299</v>
      </c>
      <c r="K184" s="185">
        <f t="shared" si="174"/>
        <v>2842</v>
      </c>
      <c r="L184" s="185">
        <f t="shared" si="174"/>
        <v>1635</v>
      </c>
      <c r="M184" s="147"/>
      <c r="N184" s="143">
        <f t="shared" si="121"/>
        <v>674.7</v>
      </c>
      <c r="O184" s="143">
        <f t="shared" si="117"/>
        <v>630.89</v>
      </c>
      <c r="P184" s="143">
        <f t="shared" si="118"/>
        <v>10486.98</v>
      </c>
      <c r="Q184" s="143">
        <f t="shared" si="119"/>
        <v>3270</v>
      </c>
      <c r="R184" s="188">
        <f t="shared" si="122"/>
        <v>15062.57</v>
      </c>
      <c r="T184">
        <v>43764.4</v>
      </c>
      <c r="U184" s="190">
        <f t="shared" si="123"/>
        <v>0.34417403186151302</v>
      </c>
      <c r="W184" s="178">
        <v>42917</v>
      </c>
      <c r="X184" s="191">
        <v>0.41058960300000003</v>
      </c>
      <c r="Y184" s="191">
        <v>0.25297901099999998</v>
      </c>
      <c r="Z184" s="191">
        <v>0.24022181000000001</v>
      </c>
      <c r="AA184" s="191">
        <v>0.233466854</v>
      </c>
      <c r="AB184" s="191">
        <v>0.22896536000000001</v>
      </c>
      <c r="AC184" s="191">
        <v>0.25211408899999999</v>
      </c>
      <c r="AD184" s="191">
        <v>0.33392058099999999</v>
      </c>
      <c r="AE184" s="191">
        <v>0.349902147</v>
      </c>
      <c r="AF184" s="191">
        <v>0.33074249500000003</v>
      </c>
      <c r="AG184" s="191">
        <v>0.48599871</v>
      </c>
      <c r="AH184" s="191">
        <v>0.696061767</v>
      </c>
      <c r="AI184" s="191">
        <v>0.58148187900000003</v>
      </c>
      <c r="AJ184" s="191">
        <v>0.756997531</v>
      </c>
      <c r="AK184" s="191">
        <v>0.86447344599999998</v>
      </c>
      <c r="AL184" s="191">
        <v>1.668179313</v>
      </c>
      <c r="AM184" s="191">
        <v>2.6736533090000001</v>
      </c>
      <c r="AN184" s="191">
        <v>3.1949262570000001</v>
      </c>
      <c r="AO184" s="191">
        <v>0.77735331299999999</v>
      </c>
      <c r="AP184" s="191">
        <v>0.55374347599999996</v>
      </c>
      <c r="AQ184" s="191">
        <v>0.43797770899999999</v>
      </c>
      <c r="AR184" s="191">
        <v>0.42298718099999999</v>
      </c>
      <c r="AS184" s="191">
        <v>0.41198826399999999</v>
      </c>
      <c r="AT184" s="191">
        <v>0.50605597999999996</v>
      </c>
      <c r="AU184" s="191">
        <v>0.399993404</v>
      </c>
    </row>
    <row r="185" spans="1:47" x14ac:dyDescent="0.2">
      <c r="A185" s="178">
        <v>42743</v>
      </c>
      <c r="B185" s="179">
        <v>0.58333333333333337</v>
      </c>
      <c r="C185" t="s">
        <v>349</v>
      </c>
      <c r="D185">
        <v>3.5</v>
      </c>
      <c r="E185">
        <v>2.31</v>
      </c>
      <c r="F185">
        <v>3</v>
      </c>
      <c r="G185">
        <v>2</v>
      </c>
      <c r="H185" s="184">
        <f t="shared" ref="H185:L185" si="175">H161</f>
        <v>0.58333333333333337</v>
      </c>
      <c r="I185" s="185">
        <f t="shared" si="175"/>
        <v>205</v>
      </c>
      <c r="J185" s="185">
        <f t="shared" si="175"/>
        <v>237</v>
      </c>
      <c r="K185" s="185">
        <f t="shared" si="175"/>
        <v>2842</v>
      </c>
      <c r="L185" s="185">
        <f t="shared" si="175"/>
        <v>1635</v>
      </c>
      <c r="M185" s="147"/>
      <c r="N185" s="143">
        <f t="shared" si="121"/>
        <v>717.5</v>
      </c>
      <c r="O185" s="143">
        <f t="shared" si="117"/>
        <v>547.47</v>
      </c>
      <c r="P185" s="143">
        <f t="shared" si="118"/>
        <v>8526</v>
      </c>
      <c r="Q185" s="143">
        <f t="shared" si="119"/>
        <v>3270</v>
      </c>
      <c r="R185" s="188">
        <f t="shared" si="122"/>
        <v>13060.97</v>
      </c>
      <c r="T185">
        <v>41553.58</v>
      </c>
      <c r="U185" s="190">
        <f t="shared" si="123"/>
        <v>0.31431635974565847</v>
      </c>
      <c r="W185" s="178">
        <v>42918</v>
      </c>
      <c r="X185" s="191">
        <v>0.28825519500000002</v>
      </c>
      <c r="Y185" s="191">
        <v>0.230901461</v>
      </c>
      <c r="Z185" s="191">
        <v>0.204127379</v>
      </c>
      <c r="AA185" s="191">
        <v>0.21315970100000001</v>
      </c>
      <c r="AB185" s="191">
        <v>0.21516740600000001</v>
      </c>
      <c r="AC185" s="191">
        <v>0.23782273300000001</v>
      </c>
      <c r="AD185" s="191">
        <v>0.30273900599999998</v>
      </c>
      <c r="AE185" s="191">
        <v>0.31592740899999999</v>
      </c>
      <c r="AF185" s="191">
        <v>0.33894220899999999</v>
      </c>
      <c r="AG185" s="191">
        <v>0.336181587</v>
      </c>
      <c r="AH185" s="191">
        <v>0.403914997</v>
      </c>
      <c r="AI185" s="191">
        <v>0.57072802600000005</v>
      </c>
      <c r="AJ185" s="191">
        <v>0.61507615400000004</v>
      </c>
      <c r="AK185" s="191">
        <v>0.68160406699999998</v>
      </c>
      <c r="AL185" s="191">
        <v>1.1275247420000001</v>
      </c>
      <c r="AM185" s="191">
        <v>2.2235501559999999</v>
      </c>
      <c r="AN185" s="191">
        <v>3.3034446709999998</v>
      </c>
      <c r="AO185" s="191">
        <v>1.0451204140000001</v>
      </c>
      <c r="AP185" s="191">
        <v>0.62736920699999998</v>
      </c>
      <c r="AQ185" s="191">
        <v>0.45381094900000002</v>
      </c>
      <c r="AR185" s="191">
        <v>0.52699911899999996</v>
      </c>
      <c r="AS185" s="191">
        <v>0.43113330300000002</v>
      </c>
      <c r="AT185" s="191">
        <v>0.50821306899999996</v>
      </c>
      <c r="AU185" s="191">
        <v>0.39947123200000001</v>
      </c>
    </row>
    <row r="186" spans="1:47" x14ac:dyDescent="0.2">
      <c r="A186" s="178">
        <v>42743</v>
      </c>
      <c r="B186" s="179">
        <v>0.625</v>
      </c>
      <c r="C186" t="s">
        <v>349</v>
      </c>
      <c r="D186">
        <v>3.46</v>
      </c>
      <c r="E186">
        <v>2.31</v>
      </c>
      <c r="F186">
        <v>3</v>
      </c>
      <c r="G186">
        <v>0.97</v>
      </c>
      <c r="H186" s="184">
        <f t="shared" ref="H186:L186" si="176">H162</f>
        <v>0.625</v>
      </c>
      <c r="I186" s="185">
        <f t="shared" si="176"/>
        <v>212</v>
      </c>
      <c r="J186" s="185">
        <f t="shared" si="176"/>
        <v>213</v>
      </c>
      <c r="K186" s="185">
        <f t="shared" si="176"/>
        <v>2842</v>
      </c>
      <c r="L186" s="185">
        <f t="shared" si="176"/>
        <v>1380</v>
      </c>
      <c r="M186" s="147"/>
      <c r="N186" s="143">
        <f t="shared" si="121"/>
        <v>733.52</v>
      </c>
      <c r="O186" s="143">
        <f t="shared" si="117"/>
        <v>492.03000000000003</v>
      </c>
      <c r="P186" s="143">
        <f t="shared" si="118"/>
        <v>8526</v>
      </c>
      <c r="Q186" s="143">
        <f t="shared" si="119"/>
        <v>1338.6</v>
      </c>
      <c r="R186" s="188">
        <f t="shared" si="122"/>
        <v>11090.15</v>
      </c>
      <c r="T186">
        <v>39946.22</v>
      </c>
      <c r="U186" s="190">
        <f t="shared" si="123"/>
        <v>0.27762701952775504</v>
      </c>
      <c r="W186" s="178">
        <v>42919</v>
      </c>
      <c r="X186" s="191">
        <v>0.27166896600000001</v>
      </c>
      <c r="Y186" s="191">
        <v>0.18072682800000001</v>
      </c>
      <c r="Z186" s="191">
        <v>0.189911781</v>
      </c>
      <c r="AA186" s="191">
        <v>0.20652889099999999</v>
      </c>
      <c r="AB186" s="191">
        <v>0.20743766999999999</v>
      </c>
      <c r="AC186" s="191">
        <v>0.25039854299999997</v>
      </c>
      <c r="AD186" s="191">
        <v>0.33498780099999997</v>
      </c>
      <c r="AE186" s="191">
        <v>0.371919426</v>
      </c>
      <c r="AF186" s="191">
        <v>0.42871137199999998</v>
      </c>
      <c r="AG186" s="191">
        <v>0.50668867699999998</v>
      </c>
      <c r="AH186" s="191">
        <v>0.45067960800000001</v>
      </c>
      <c r="AI186" s="191">
        <v>0.56962094299999999</v>
      </c>
      <c r="AJ186" s="191">
        <v>0.57111646299999996</v>
      </c>
      <c r="AK186" s="191">
        <v>0.79768175600000002</v>
      </c>
      <c r="AL186" s="191">
        <v>1.4662368320000001</v>
      </c>
      <c r="AM186" s="191">
        <v>1.9144135630000001</v>
      </c>
      <c r="AN186" s="191">
        <v>2.182083172</v>
      </c>
      <c r="AO186" s="191">
        <v>0.795552908</v>
      </c>
      <c r="AP186" s="191">
        <v>0.56459634599999997</v>
      </c>
      <c r="AQ186" s="191">
        <v>0.44524224899999998</v>
      </c>
      <c r="AR186" s="191">
        <v>0.53612013800000002</v>
      </c>
      <c r="AS186" s="191">
        <v>0.41294938799999997</v>
      </c>
      <c r="AT186" s="191">
        <v>0.43520259700000002</v>
      </c>
      <c r="AU186" s="191">
        <v>0.31367208800000002</v>
      </c>
    </row>
    <row r="187" spans="1:47" x14ac:dyDescent="0.2">
      <c r="A187" s="178">
        <v>42743</v>
      </c>
      <c r="B187" s="179">
        <v>0.66666666666666663</v>
      </c>
      <c r="C187" t="s">
        <v>349</v>
      </c>
      <c r="D187">
        <v>2.31</v>
      </c>
      <c r="E187">
        <v>2.11</v>
      </c>
      <c r="F187">
        <v>3</v>
      </c>
      <c r="G187">
        <v>0.97</v>
      </c>
      <c r="H187" s="184">
        <f t="shared" ref="H187:L187" si="177">H163</f>
        <v>0.66666666666666663</v>
      </c>
      <c r="I187" s="185">
        <f t="shared" si="177"/>
        <v>191</v>
      </c>
      <c r="J187" s="185">
        <f t="shared" si="177"/>
        <v>237</v>
      </c>
      <c r="K187" s="185">
        <f t="shared" si="177"/>
        <v>2842</v>
      </c>
      <c r="L187" s="185">
        <f t="shared" si="177"/>
        <v>1380</v>
      </c>
      <c r="M187" s="147"/>
      <c r="N187" s="143">
        <f t="shared" si="121"/>
        <v>441.21000000000004</v>
      </c>
      <c r="O187" s="143">
        <f t="shared" si="117"/>
        <v>500.07</v>
      </c>
      <c r="P187" s="143">
        <f t="shared" si="118"/>
        <v>8526</v>
      </c>
      <c r="Q187" s="143">
        <f t="shared" si="119"/>
        <v>1338.6</v>
      </c>
      <c r="R187" s="188">
        <f t="shared" si="122"/>
        <v>10805.880000000001</v>
      </c>
      <c r="T187">
        <v>38987.14</v>
      </c>
      <c r="U187" s="190">
        <f t="shared" si="123"/>
        <v>0.27716523961490896</v>
      </c>
      <c r="W187" s="178">
        <v>42920</v>
      </c>
      <c r="X187" s="191">
        <v>0.26673637100000003</v>
      </c>
      <c r="Y187" s="191">
        <v>0.19692716900000001</v>
      </c>
      <c r="Z187" s="191">
        <v>0.19182102400000001</v>
      </c>
      <c r="AA187" s="191">
        <v>0.21593034899999999</v>
      </c>
      <c r="AB187" s="191">
        <v>0.221383255</v>
      </c>
      <c r="AC187" s="191">
        <v>0.23460260799999999</v>
      </c>
      <c r="AD187" s="191">
        <v>0.28377369600000002</v>
      </c>
      <c r="AE187" s="191">
        <v>0.33911079599999999</v>
      </c>
      <c r="AF187" s="191">
        <v>0.37999336</v>
      </c>
      <c r="AG187" s="191">
        <v>0.45495553500000002</v>
      </c>
      <c r="AH187" s="191">
        <v>0.519034628</v>
      </c>
      <c r="AI187" s="191">
        <v>0.58992159600000005</v>
      </c>
      <c r="AJ187" s="191">
        <v>0.59635174400000002</v>
      </c>
      <c r="AK187" s="191">
        <v>0.81644693599999996</v>
      </c>
      <c r="AL187" s="191">
        <v>1.2174214109999999</v>
      </c>
      <c r="AM187" s="191">
        <v>2.0079749160000002</v>
      </c>
      <c r="AN187" s="191">
        <v>2.0052150929999999</v>
      </c>
      <c r="AO187" s="191">
        <v>0.91541002999999999</v>
      </c>
      <c r="AP187" s="191">
        <v>0.56749144500000004</v>
      </c>
      <c r="AQ187" s="191">
        <v>0.48367729799999998</v>
      </c>
      <c r="AR187" s="191">
        <v>0.48695761900000001</v>
      </c>
      <c r="AS187" s="191">
        <v>0.47913724200000002</v>
      </c>
      <c r="AT187" s="191">
        <v>0.46916133199999999</v>
      </c>
      <c r="AU187" s="191">
        <v>0.39853807200000002</v>
      </c>
    </row>
    <row r="188" spans="1:47" x14ac:dyDescent="0.2">
      <c r="A188" s="178">
        <v>42743</v>
      </c>
      <c r="B188" s="179">
        <v>0.70833333333333337</v>
      </c>
      <c r="C188" t="s">
        <v>349</v>
      </c>
      <c r="D188">
        <v>2.11</v>
      </c>
      <c r="E188">
        <v>2.31</v>
      </c>
      <c r="F188">
        <v>2.61</v>
      </c>
      <c r="G188">
        <v>0.97</v>
      </c>
      <c r="H188" s="184">
        <f t="shared" ref="H188:L188" si="178">H164</f>
        <v>0.70833333333333337</v>
      </c>
      <c r="I188" s="185">
        <f t="shared" si="178"/>
        <v>218</v>
      </c>
      <c r="J188" s="185">
        <f t="shared" si="178"/>
        <v>258</v>
      </c>
      <c r="K188" s="185">
        <f t="shared" si="178"/>
        <v>2842</v>
      </c>
      <c r="L188" s="185">
        <f t="shared" si="178"/>
        <v>1380</v>
      </c>
      <c r="M188" s="147"/>
      <c r="N188" s="143">
        <f t="shared" si="121"/>
        <v>459.97999999999996</v>
      </c>
      <c r="O188" s="143">
        <f t="shared" si="117"/>
        <v>595.98</v>
      </c>
      <c r="P188" s="143">
        <f t="shared" si="118"/>
        <v>7417.62</v>
      </c>
      <c r="Q188" s="143">
        <f t="shared" si="119"/>
        <v>1338.6</v>
      </c>
      <c r="R188" s="188">
        <f t="shared" si="122"/>
        <v>9812.18</v>
      </c>
      <c r="T188">
        <v>39207.26</v>
      </c>
      <c r="U188" s="190">
        <f t="shared" si="123"/>
        <v>0.25026436430395799</v>
      </c>
      <c r="W188" s="178">
        <v>42921</v>
      </c>
      <c r="X188" s="191">
        <v>0.25407328899999998</v>
      </c>
      <c r="Y188" s="191">
        <v>0.192569253</v>
      </c>
      <c r="Z188" s="191">
        <v>0.19391228099999999</v>
      </c>
      <c r="AA188" s="191">
        <v>0.21313441399999999</v>
      </c>
      <c r="AB188" s="191">
        <v>0.21389565299999999</v>
      </c>
      <c r="AC188" s="191">
        <v>0.26139929200000001</v>
      </c>
      <c r="AD188" s="191">
        <v>0.29653825</v>
      </c>
      <c r="AE188" s="191">
        <v>0.33336227899999998</v>
      </c>
      <c r="AF188" s="191">
        <v>0.358512993</v>
      </c>
      <c r="AG188" s="191">
        <v>0.35192278799999999</v>
      </c>
      <c r="AH188" s="191">
        <v>0.43222651000000001</v>
      </c>
      <c r="AI188" s="191">
        <v>0.52627765699999995</v>
      </c>
      <c r="AJ188" s="191">
        <v>0.65162023300000005</v>
      </c>
      <c r="AK188" s="191">
        <v>1.0589781519999999</v>
      </c>
      <c r="AL188" s="191">
        <v>1.602504342</v>
      </c>
      <c r="AM188" s="191">
        <v>2.5034220299999999</v>
      </c>
      <c r="AN188" s="191">
        <v>2.692746466</v>
      </c>
      <c r="AO188" s="191">
        <v>1.0955576069999999</v>
      </c>
      <c r="AP188" s="191">
        <v>0.65858395999999997</v>
      </c>
      <c r="AQ188" s="191">
        <v>0.50350578300000004</v>
      </c>
      <c r="AR188" s="191">
        <v>0.48344095999999998</v>
      </c>
      <c r="AS188" s="191">
        <v>0.42836428999999998</v>
      </c>
      <c r="AT188" s="191">
        <v>0.402512025</v>
      </c>
      <c r="AU188" s="191">
        <v>0.29416309000000002</v>
      </c>
    </row>
    <row r="189" spans="1:47" x14ac:dyDescent="0.2">
      <c r="A189" s="178">
        <v>42743</v>
      </c>
      <c r="B189" s="179">
        <v>0.75</v>
      </c>
      <c r="C189" t="s">
        <v>349</v>
      </c>
      <c r="D189">
        <v>3.5</v>
      </c>
      <c r="E189">
        <v>13.73</v>
      </c>
      <c r="F189">
        <v>14.8</v>
      </c>
      <c r="G189">
        <v>1.67</v>
      </c>
      <c r="H189" s="184">
        <f t="shared" ref="H189:L189" si="179">H165</f>
        <v>0.75</v>
      </c>
      <c r="I189" s="185">
        <f t="shared" si="179"/>
        <v>240</v>
      </c>
      <c r="J189" s="185">
        <f t="shared" si="179"/>
        <v>365</v>
      </c>
      <c r="K189" s="185">
        <f t="shared" si="179"/>
        <v>2842</v>
      </c>
      <c r="L189" s="185">
        <f t="shared" si="179"/>
        <v>1380</v>
      </c>
      <c r="M189" s="147"/>
      <c r="N189" s="143">
        <f t="shared" si="121"/>
        <v>840</v>
      </c>
      <c r="O189" s="143">
        <f t="shared" si="117"/>
        <v>5011.45</v>
      </c>
      <c r="P189" s="143">
        <f t="shared" si="118"/>
        <v>42061.599999999999</v>
      </c>
      <c r="Q189" s="143">
        <f t="shared" si="119"/>
        <v>2304.6</v>
      </c>
      <c r="R189" s="188">
        <f t="shared" si="122"/>
        <v>50217.649999999994</v>
      </c>
      <c r="T189">
        <v>41472.75</v>
      </c>
      <c r="U189" s="190">
        <f t="shared" si="123"/>
        <v>1.210858937495102</v>
      </c>
      <c r="W189" s="178">
        <v>42922</v>
      </c>
      <c r="X189" s="191">
        <v>0.21347687800000001</v>
      </c>
      <c r="Y189" s="191">
        <v>0.17632181299999999</v>
      </c>
      <c r="Z189" s="191">
        <v>0.18573434799999999</v>
      </c>
      <c r="AA189" s="191">
        <v>0.20258305099999999</v>
      </c>
      <c r="AB189" s="191">
        <v>0.20650775199999999</v>
      </c>
      <c r="AC189" s="191">
        <v>0.227120511</v>
      </c>
      <c r="AD189" s="191">
        <v>0.29032624099999998</v>
      </c>
      <c r="AE189" s="191">
        <v>0.29368392199999999</v>
      </c>
      <c r="AF189" s="191">
        <v>0.29011678000000002</v>
      </c>
      <c r="AG189" s="191">
        <v>0.358378751</v>
      </c>
      <c r="AH189" s="191">
        <v>0.57960800400000001</v>
      </c>
      <c r="AI189" s="191">
        <v>0.59530529899999995</v>
      </c>
      <c r="AJ189" s="191">
        <v>0.84045313099999996</v>
      </c>
      <c r="AK189" s="191">
        <v>1.1699327669999999</v>
      </c>
      <c r="AL189" s="191">
        <v>1.699897277</v>
      </c>
      <c r="AM189" s="191">
        <v>2.5451176090000001</v>
      </c>
      <c r="AN189" s="191">
        <v>2.9083824100000002</v>
      </c>
      <c r="AO189" s="191">
        <v>1.3481760629999999</v>
      </c>
      <c r="AP189" s="191">
        <v>0.73926667800000001</v>
      </c>
      <c r="AQ189" s="191">
        <v>0.463786592</v>
      </c>
      <c r="AR189" s="191">
        <v>0.46744664400000002</v>
      </c>
      <c r="AS189" s="191">
        <v>0.57495836600000005</v>
      </c>
      <c r="AT189" s="191">
        <v>0.34237653000000001</v>
      </c>
      <c r="AU189" s="191">
        <v>0.20235375</v>
      </c>
    </row>
    <row r="190" spans="1:47" x14ac:dyDescent="0.2">
      <c r="A190" s="178">
        <v>42743</v>
      </c>
      <c r="B190" s="179">
        <v>0.79166666666666663</v>
      </c>
      <c r="C190" t="s">
        <v>349</v>
      </c>
      <c r="D190">
        <v>8.5299999999999994</v>
      </c>
      <c r="E190">
        <v>10</v>
      </c>
      <c r="F190">
        <v>14.38</v>
      </c>
      <c r="G190">
        <v>2</v>
      </c>
      <c r="H190" s="184">
        <f t="shared" ref="H190:L190" si="180">H166</f>
        <v>0.79166666666666663</v>
      </c>
      <c r="I190" s="185">
        <f t="shared" si="180"/>
        <v>320</v>
      </c>
      <c r="J190" s="185">
        <f t="shared" si="180"/>
        <v>214</v>
      </c>
      <c r="K190" s="185">
        <f t="shared" si="180"/>
        <v>2842</v>
      </c>
      <c r="L190" s="185">
        <f t="shared" si="180"/>
        <v>1426</v>
      </c>
      <c r="M190" s="147"/>
      <c r="N190" s="143">
        <f t="shared" si="121"/>
        <v>2729.6</v>
      </c>
      <c r="O190" s="143">
        <f t="shared" si="117"/>
        <v>2140</v>
      </c>
      <c r="P190" s="143">
        <f t="shared" si="118"/>
        <v>40867.96</v>
      </c>
      <c r="Q190" s="143">
        <f t="shared" si="119"/>
        <v>2852</v>
      </c>
      <c r="R190" s="188">
        <f t="shared" si="122"/>
        <v>48589.56</v>
      </c>
      <c r="T190">
        <v>44545.67</v>
      </c>
      <c r="U190" s="190">
        <f t="shared" si="123"/>
        <v>1.090780764999157</v>
      </c>
      <c r="W190" s="178">
        <v>42923</v>
      </c>
      <c r="X190" s="191">
        <v>0.17713927900000001</v>
      </c>
      <c r="Y190" s="191">
        <v>0.172866036</v>
      </c>
      <c r="Z190" s="191">
        <v>0.19122887899999999</v>
      </c>
      <c r="AA190" s="191">
        <v>0.19304360400000001</v>
      </c>
      <c r="AB190" s="191">
        <v>0.20958328100000001</v>
      </c>
      <c r="AC190" s="191">
        <v>0.218510169</v>
      </c>
      <c r="AD190" s="191">
        <v>0.29554264099999999</v>
      </c>
      <c r="AE190" s="191">
        <v>0.33216377000000002</v>
      </c>
      <c r="AF190" s="191">
        <v>0.38366358299999997</v>
      </c>
      <c r="AG190" s="191">
        <v>0.51570226399999997</v>
      </c>
      <c r="AH190" s="191">
        <v>0.57557170099999999</v>
      </c>
      <c r="AI190" s="191">
        <v>0.68602412800000001</v>
      </c>
      <c r="AJ190" s="191">
        <v>0.83136746500000003</v>
      </c>
      <c r="AK190" s="191">
        <v>1.324266334</v>
      </c>
      <c r="AL190" s="191">
        <v>1.9576471179999999</v>
      </c>
      <c r="AM190" s="191">
        <v>3.2256132100000001</v>
      </c>
      <c r="AN190" s="191">
        <v>2.8549465509999998</v>
      </c>
      <c r="AO190" s="191">
        <v>1.062872856</v>
      </c>
      <c r="AP190" s="191">
        <v>0.82897692300000003</v>
      </c>
      <c r="AQ190" s="191">
        <v>0.53451520799999996</v>
      </c>
      <c r="AR190" s="191">
        <v>0.44116115900000002</v>
      </c>
      <c r="AS190" s="191">
        <v>0.535166849</v>
      </c>
      <c r="AT190" s="191">
        <v>0.41551879400000002</v>
      </c>
      <c r="AU190" s="191">
        <v>0.27469440099999998</v>
      </c>
    </row>
    <row r="191" spans="1:47" x14ac:dyDescent="0.2">
      <c r="A191" s="178">
        <v>42743</v>
      </c>
      <c r="B191" s="179">
        <v>0.83333333333333337</v>
      </c>
      <c r="C191" t="s">
        <v>349</v>
      </c>
      <c r="D191">
        <v>3.98</v>
      </c>
      <c r="E191">
        <v>3.2</v>
      </c>
      <c r="F191">
        <v>8.16</v>
      </c>
      <c r="G191">
        <v>2</v>
      </c>
      <c r="H191" s="184">
        <f t="shared" ref="H191:L191" si="181">H167</f>
        <v>0.83333333333333337</v>
      </c>
      <c r="I191" s="185">
        <f t="shared" si="181"/>
        <v>322</v>
      </c>
      <c r="J191" s="185">
        <f t="shared" si="181"/>
        <v>178</v>
      </c>
      <c r="K191" s="185">
        <f t="shared" si="181"/>
        <v>2842</v>
      </c>
      <c r="L191" s="185">
        <f t="shared" si="181"/>
        <v>1426</v>
      </c>
      <c r="M191" s="147"/>
      <c r="N191" s="143">
        <f t="shared" si="121"/>
        <v>1281.56</v>
      </c>
      <c r="O191" s="143">
        <f t="shared" si="117"/>
        <v>569.6</v>
      </c>
      <c r="P191" s="143">
        <f t="shared" si="118"/>
        <v>23190.720000000001</v>
      </c>
      <c r="Q191" s="143">
        <f t="shared" si="119"/>
        <v>2852</v>
      </c>
      <c r="R191" s="188">
        <f t="shared" si="122"/>
        <v>27893.88</v>
      </c>
      <c r="T191">
        <v>45398.06</v>
      </c>
      <c r="U191" s="190">
        <f t="shared" si="123"/>
        <v>0.6144288985035925</v>
      </c>
      <c r="W191" s="178">
        <v>42924</v>
      </c>
      <c r="X191" s="191">
        <v>0.31603785400000001</v>
      </c>
      <c r="Y191" s="191">
        <v>0.221627087</v>
      </c>
      <c r="Z191" s="191">
        <v>0.203088187</v>
      </c>
      <c r="AA191" s="191">
        <v>0.21599444700000001</v>
      </c>
      <c r="AB191" s="191">
        <v>0.218110053</v>
      </c>
      <c r="AC191" s="191">
        <v>0.229959301</v>
      </c>
      <c r="AD191" s="191">
        <v>0.29985561999999999</v>
      </c>
      <c r="AE191" s="191">
        <v>0.37822758699999998</v>
      </c>
      <c r="AF191" s="191">
        <v>0.419423826</v>
      </c>
      <c r="AG191" s="191">
        <v>0.53151254199999998</v>
      </c>
      <c r="AH191" s="191">
        <v>0.60599805200000001</v>
      </c>
      <c r="AI191" s="191">
        <v>0.84274533600000001</v>
      </c>
      <c r="AJ191" s="191">
        <v>1.0137435850000001</v>
      </c>
      <c r="AK191" s="191">
        <v>1.541548133</v>
      </c>
      <c r="AL191" s="191">
        <v>2.2263366470000001</v>
      </c>
      <c r="AM191" s="191">
        <v>3.1695078840000002</v>
      </c>
      <c r="AN191" s="191">
        <v>2.8371428760000001</v>
      </c>
      <c r="AO191" s="191">
        <v>1.0085189619999999</v>
      </c>
      <c r="AP191" s="191">
        <v>0.82100680500000001</v>
      </c>
      <c r="AQ191" s="191">
        <v>0.61888422899999995</v>
      </c>
      <c r="AR191" s="191">
        <v>0.50537478899999999</v>
      </c>
      <c r="AS191" s="191">
        <v>0.54916556000000005</v>
      </c>
      <c r="AT191" s="191">
        <v>0.53635402300000001</v>
      </c>
      <c r="AU191" s="191">
        <v>0.42421921200000001</v>
      </c>
    </row>
    <row r="192" spans="1:47" x14ac:dyDescent="0.2">
      <c r="A192" s="178">
        <v>42743</v>
      </c>
      <c r="B192" s="179">
        <v>0.875</v>
      </c>
      <c r="C192" t="s">
        <v>349</v>
      </c>
      <c r="D192">
        <v>3.5</v>
      </c>
      <c r="E192">
        <v>3.1</v>
      </c>
      <c r="F192">
        <v>5.23</v>
      </c>
      <c r="G192">
        <v>2</v>
      </c>
      <c r="H192" s="184">
        <f t="shared" ref="H192:L192" si="182">H168</f>
        <v>0.875</v>
      </c>
      <c r="I192" s="185">
        <f t="shared" si="182"/>
        <v>337</v>
      </c>
      <c r="J192" s="185">
        <f t="shared" si="182"/>
        <v>173</v>
      </c>
      <c r="K192" s="185">
        <f t="shared" si="182"/>
        <v>2842</v>
      </c>
      <c r="L192" s="185">
        <f t="shared" si="182"/>
        <v>1426</v>
      </c>
      <c r="M192" s="147"/>
      <c r="N192" s="143">
        <f t="shared" si="121"/>
        <v>1179.5</v>
      </c>
      <c r="O192" s="143">
        <f t="shared" si="117"/>
        <v>536.30000000000007</v>
      </c>
      <c r="P192" s="143">
        <f t="shared" si="118"/>
        <v>14863.660000000002</v>
      </c>
      <c r="Q192" s="143">
        <f t="shared" si="119"/>
        <v>2852</v>
      </c>
      <c r="R192" s="188">
        <f t="shared" si="122"/>
        <v>19431.460000000003</v>
      </c>
      <c r="T192">
        <v>45276.32</v>
      </c>
      <c r="U192" s="190">
        <f t="shared" si="123"/>
        <v>0.42917489760651933</v>
      </c>
      <c r="W192" s="178">
        <v>42925</v>
      </c>
      <c r="X192" s="191">
        <v>0.28488717400000002</v>
      </c>
      <c r="Y192" s="191">
        <v>0.18793944700000001</v>
      </c>
      <c r="Z192" s="191">
        <v>0.19166670999999999</v>
      </c>
      <c r="AA192" s="191">
        <v>0.208471253</v>
      </c>
      <c r="AB192" s="191">
        <v>0.21060201200000001</v>
      </c>
      <c r="AC192" s="191">
        <v>0.22441893399999999</v>
      </c>
      <c r="AD192" s="191">
        <v>0.315769407</v>
      </c>
      <c r="AE192" s="191">
        <v>0.33767109299999998</v>
      </c>
      <c r="AF192" s="191">
        <v>0.29656322099999999</v>
      </c>
      <c r="AG192" s="191">
        <v>0.462595543</v>
      </c>
      <c r="AH192" s="191">
        <v>0.51139136799999996</v>
      </c>
      <c r="AI192" s="191">
        <v>0.59400587800000004</v>
      </c>
      <c r="AJ192" s="191">
        <v>0.87639588999999996</v>
      </c>
      <c r="AK192" s="191">
        <v>0.98746383599999998</v>
      </c>
      <c r="AL192" s="191">
        <v>1.6667287930000001</v>
      </c>
      <c r="AM192" s="191">
        <v>2.8781260949999998</v>
      </c>
      <c r="AN192" s="191">
        <v>2.439719153</v>
      </c>
      <c r="AO192" s="191">
        <v>0.93654040800000005</v>
      </c>
      <c r="AP192" s="191">
        <v>0.72228384199999995</v>
      </c>
      <c r="AQ192" s="191">
        <v>0.53331061999999996</v>
      </c>
      <c r="AR192" s="191">
        <v>0.46064791700000002</v>
      </c>
      <c r="AS192" s="191">
        <v>0.54728086600000003</v>
      </c>
      <c r="AT192" s="191">
        <v>0.50619367199999998</v>
      </c>
      <c r="AU192" s="191">
        <v>0.33329071300000002</v>
      </c>
    </row>
    <row r="193" spans="1:47" x14ac:dyDescent="0.2">
      <c r="A193" s="178">
        <v>42743</v>
      </c>
      <c r="B193" s="179">
        <v>0.91666666666666663</v>
      </c>
      <c r="C193" t="s">
        <v>349</v>
      </c>
      <c r="D193">
        <v>5</v>
      </c>
      <c r="E193">
        <v>2.61</v>
      </c>
      <c r="F193">
        <v>4.1100000000000003</v>
      </c>
      <c r="G193">
        <v>1.59</v>
      </c>
      <c r="H193" s="184">
        <f t="shared" ref="H193:L193" si="183">H169</f>
        <v>0.91666666666666663</v>
      </c>
      <c r="I193" s="185">
        <f t="shared" si="183"/>
        <v>394</v>
      </c>
      <c r="J193" s="185">
        <f t="shared" si="183"/>
        <v>194</v>
      </c>
      <c r="K193" s="185">
        <f t="shared" si="183"/>
        <v>2842</v>
      </c>
      <c r="L193" s="185">
        <f t="shared" si="183"/>
        <v>1426</v>
      </c>
      <c r="M193" s="147"/>
      <c r="N193" s="143">
        <f t="shared" si="121"/>
        <v>1970</v>
      </c>
      <c r="O193" s="143">
        <f t="shared" si="117"/>
        <v>506.34</v>
      </c>
      <c r="P193" s="143">
        <f t="shared" si="118"/>
        <v>11680.62</v>
      </c>
      <c r="Q193" s="143">
        <f t="shared" si="119"/>
        <v>2267.34</v>
      </c>
      <c r="R193" s="188">
        <f t="shared" si="122"/>
        <v>16424.300000000003</v>
      </c>
      <c r="T193">
        <v>44163.8</v>
      </c>
      <c r="U193" s="190">
        <f t="shared" si="123"/>
        <v>0.37189508149208178</v>
      </c>
      <c r="W193" s="178">
        <v>42926</v>
      </c>
      <c r="X193" s="191">
        <v>0.23599740599999999</v>
      </c>
      <c r="Y193" s="191">
        <v>0.19696106699999999</v>
      </c>
      <c r="Z193" s="191">
        <v>0.209901383</v>
      </c>
      <c r="AA193" s="191">
        <v>0.22775318</v>
      </c>
      <c r="AB193" s="191">
        <v>0.22713725900000001</v>
      </c>
      <c r="AC193" s="191">
        <v>0.234562094</v>
      </c>
      <c r="AD193" s="191">
        <v>0.29392468500000002</v>
      </c>
      <c r="AE193" s="191">
        <v>0.31954122800000001</v>
      </c>
      <c r="AF193" s="191">
        <v>0.31519074499999999</v>
      </c>
      <c r="AG193" s="191">
        <v>0.45280181000000003</v>
      </c>
      <c r="AH193" s="191">
        <v>0.56009144700000002</v>
      </c>
      <c r="AI193" s="191">
        <v>0.55658072199999997</v>
      </c>
      <c r="AJ193" s="191">
        <v>0.82421038199999996</v>
      </c>
      <c r="AK193" s="191">
        <v>1.2463796030000001</v>
      </c>
      <c r="AL193" s="191">
        <v>1.779613567</v>
      </c>
      <c r="AM193" s="191">
        <v>2.7837134630000002</v>
      </c>
      <c r="AN193" s="191">
        <v>2.5463891150000002</v>
      </c>
      <c r="AO193" s="191">
        <v>0.79326844500000004</v>
      </c>
      <c r="AP193" s="191">
        <v>0.59906975600000001</v>
      </c>
      <c r="AQ193" s="191">
        <v>0.57558197700000002</v>
      </c>
      <c r="AR193" s="191">
        <v>0.49777797800000001</v>
      </c>
      <c r="AS193" s="191">
        <v>0.50011803099999996</v>
      </c>
      <c r="AT193" s="191">
        <v>0.31361928100000003</v>
      </c>
      <c r="AU193" s="191">
        <v>0.27414486199999999</v>
      </c>
    </row>
    <row r="194" spans="1:47" x14ac:dyDescent="0.2">
      <c r="A194" s="178">
        <v>42743</v>
      </c>
      <c r="B194" s="179">
        <v>0.95833333333333337</v>
      </c>
      <c r="C194" t="s">
        <v>349</v>
      </c>
      <c r="D194">
        <v>10</v>
      </c>
      <c r="E194">
        <v>3.2</v>
      </c>
      <c r="F194">
        <v>3.2</v>
      </c>
      <c r="G194">
        <v>0.01</v>
      </c>
      <c r="H194" s="184">
        <f t="shared" ref="H194:L194" si="184">H170</f>
        <v>0.95833333333333337</v>
      </c>
      <c r="I194" s="185">
        <f t="shared" si="184"/>
        <v>389</v>
      </c>
      <c r="J194" s="185">
        <f t="shared" si="184"/>
        <v>265</v>
      </c>
      <c r="K194" s="185">
        <f t="shared" si="184"/>
        <v>2985</v>
      </c>
      <c r="L194" s="185">
        <f t="shared" si="184"/>
        <v>1111</v>
      </c>
      <c r="M194" s="147"/>
      <c r="N194" s="143">
        <f t="shared" si="121"/>
        <v>3890</v>
      </c>
      <c r="O194" s="143">
        <f t="shared" si="117"/>
        <v>848</v>
      </c>
      <c r="P194" s="143">
        <f t="shared" si="118"/>
        <v>9552</v>
      </c>
      <c r="Q194" s="143">
        <f t="shared" si="119"/>
        <v>11.11</v>
      </c>
      <c r="R194" s="188">
        <f t="shared" si="122"/>
        <v>14301.11</v>
      </c>
      <c r="T194">
        <v>42004.03</v>
      </c>
      <c r="U194" s="190">
        <f t="shared" si="123"/>
        <v>0.34046995014525988</v>
      </c>
      <c r="W194" s="178">
        <v>42927</v>
      </c>
      <c r="X194" s="191">
        <v>0.219801625</v>
      </c>
      <c r="Y194" s="191">
        <v>0.180899792</v>
      </c>
      <c r="Z194" s="191">
        <v>0.19809595599999999</v>
      </c>
      <c r="AA194" s="191">
        <v>0.21356635299999999</v>
      </c>
      <c r="AB194" s="191">
        <v>0.211944728</v>
      </c>
      <c r="AC194" s="191">
        <v>0.231714844</v>
      </c>
      <c r="AD194" s="191">
        <v>0.252533171</v>
      </c>
      <c r="AE194" s="191">
        <v>0.30414076299999998</v>
      </c>
      <c r="AF194" s="191">
        <v>0.27031312499999999</v>
      </c>
      <c r="AG194" s="191">
        <v>0.36866684100000002</v>
      </c>
      <c r="AH194" s="191">
        <v>0.39141023000000003</v>
      </c>
      <c r="AI194" s="191">
        <v>0.51309060399999995</v>
      </c>
      <c r="AJ194" s="191">
        <v>0.58816543399999999</v>
      </c>
      <c r="AK194" s="191">
        <v>0.81220653399999998</v>
      </c>
      <c r="AL194" s="191">
        <v>1.0442791579999999</v>
      </c>
      <c r="AM194" s="191">
        <v>1.168469974</v>
      </c>
      <c r="AN194" s="191">
        <v>1.2191533050000001</v>
      </c>
      <c r="AO194" s="191">
        <v>0.68375318600000001</v>
      </c>
      <c r="AP194" s="191">
        <v>0.50760823600000005</v>
      </c>
      <c r="AQ194" s="191">
        <v>0.44351138200000001</v>
      </c>
      <c r="AR194" s="191">
        <v>0.42684364400000002</v>
      </c>
      <c r="AS194" s="191">
        <v>0.32885102799999999</v>
      </c>
      <c r="AT194" s="191">
        <v>0.274373537</v>
      </c>
      <c r="AU194" s="191">
        <v>0.24522880399999999</v>
      </c>
    </row>
    <row r="195" spans="1:47" x14ac:dyDescent="0.2">
      <c r="A195" s="178">
        <v>42743</v>
      </c>
      <c r="B195" s="180">
        <v>1</v>
      </c>
      <c r="C195" t="s">
        <v>349</v>
      </c>
      <c r="D195">
        <v>8.61</v>
      </c>
      <c r="E195">
        <v>2.6</v>
      </c>
      <c r="F195">
        <v>3</v>
      </c>
      <c r="G195">
        <v>0.01</v>
      </c>
      <c r="H195" s="184">
        <f t="shared" ref="H195:L195" si="185">H171</f>
        <v>1</v>
      </c>
      <c r="I195" s="185">
        <f t="shared" si="185"/>
        <v>362</v>
      </c>
      <c r="J195" s="185">
        <f t="shared" si="185"/>
        <v>243</v>
      </c>
      <c r="K195" s="185">
        <f t="shared" si="185"/>
        <v>2985</v>
      </c>
      <c r="L195" s="185">
        <f t="shared" si="185"/>
        <v>1111</v>
      </c>
      <c r="M195" s="147"/>
      <c r="N195" s="143">
        <f t="shared" si="121"/>
        <v>3116.8199999999997</v>
      </c>
      <c r="O195" s="143">
        <f t="shared" si="117"/>
        <v>631.80000000000007</v>
      </c>
      <c r="P195" s="143">
        <f t="shared" si="118"/>
        <v>8955</v>
      </c>
      <c r="Q195" s="143">
        <f t="shared" si="119"/>
        <v>11.11</v>
      </c>
      <c r="R195" s="188">
        <f t="shared" si="122"/>
        <v>12714.73</v>
      </c>
      <c r="T195">
        <v>39737.050000000003</v>
      </c>
      <c r="U195" s="190">
        <f t="shared" si="123"/>
        <v>0.31997166372440827</v>
      </c>
      <c r="W195" s="178">
        <v>42928</v>
      </c>
      <c r="X195" s="191">
        <v>0.199228985</v>
      </c>
      <c r="Y195" s="191">
        <v>0.17715192699999999</v>
      </c>
      <c r="Z195" s="191">
        <v>0.19406152900000001</v>
      </c>
      <c r="AA195" s="191">
        <v>0.20379797299999999</v>
      </c>
      <c r="AB195" s="191">
        <v>0.205675893</v>
      </c>
      <c r="AC195" s="191">
        <v>0.21735665100000001</v>
      </c>
      <c r="AD195" s="191">
        <v>0.29718060000000002</v>
      </c>
      <c r="AE195" s="191">
        <v>0.308337054</v>
      </c>
      <c r="AF195" s="191">
        <v>0.302209159</v>
      </c>
      <c r="AG195" s="191">
        <v>0.30767404399999998</v>
      </c>
      <c r="AH195" s="191">
        <v>0.33000728899999998</v>
      </c>
      <c r="AI195" s="191">
        <v>0.44519425899999998</v>
      </c>
      <c r="AJ195" s="191">
        <v>0.51737247600000003</v>
      </c>
      <c r="AK195" s="191">
        <v>0.815282964</v>
      </c>
      <c r="AL195" s="191">
        <v>1.1537492789999999</v>
      </c>
      <c r="AM195" s="191">
        <v>1.402524455</v>
      </c>
      <c r="AN195" s="191">
        <v>1.7084286740000001</v>
      </c>
      <c r="AO195" s="191">
        <v>0.76562568799999997</v>
      </c>
      <c r="AP195" s="191">
        <v>0.491348063</v>
      </c>
      <c r="AQ195" s="191">
        <v>0.41760809700000001</v>
      </c>
      <c r="AR195" s="191">
        <v>0.43397295299999999</v>
      </c>
      <c r="AS195" s="191">
        <v>0.33221658900000001</v>
      </c>
      <c r="AT195" s="191">
        <v>0.311072032</v>
      </c>
      <c r="AU195" s="191">
        <v>0.231366725</v>
      </c>
    </row>
    <row r="196" spans="1:47" x14ac:dyDescent="0.2">
      <c r="A196" s="178">
        <v>42744</v>
      </c>
      <c r="B196" s="179">
        <v>4.1666666666666664E-2</v>
      </c>
      <c r="C196" t="s">
        <v>349</v>
      </c>
      <c r="D196">
        <v>3.77</v>
      </c>
      <c r="E196">
        <v>1.61</v>
      </c>
      <c r="F196">
        <v>2.61</v>
      </c>
      <c r="G196">
        <v>0.01</v>
      </c>
      <c r="H196" s="184">
        <f t="shared" ref="H196:L196" si="186">H172</f>
        <v>4.1666666666666664E-2</v>
      </c>
      <c r="I196" s="185">
        <f t="shared" si="186"/>
        <v>294</v>
      </c>
      <c r="J196" s="185">
        <f t="shared" si="186"/>
        <v>212</v>
      </c>
      <c r="K196" s="185">
        <f t="shared" si="186"/>
        <v>2985</v>
      </c>
      <c r="L196" s="185">
        <f t="shared" si="186"/>
        <v>1111</v>
      </c>
      <c r="M196" s="147"/>
      <c r="N196" s="143">
        <f t="shared" si="121"/>
        <v>1108.3800000000001</v>
      </c>
      <c r="O196" s="143">
        <f t="shared" ref="O196:O259" si="187">E196*J196</f>
        <v>341.32</v>
      </c>
      <c r="P196" s="143">
        <f t="shared" ref="P196:P259" si="188">F196*K196</f>
        <v>7790.8499999999995</v>
      </c>
      <c r="Q196" s="143">
        <f t="shared" ref="Q196:Q259" si="189">G196*L196</f>
        <v>11.11</v>
      </c>
      <c r="R196" s="188">
        <f t="shared" si="122"/>
        <v>9251.66</v>
      </c>
      <c r="T196">
        <v>38281.24</v>
      </c>
      <c r="U196" s="190">
        <f t="shared" si="123"/>
        <v>0.24167607945824118</v>
      </c>
      <c r="W196" s="178">
        <v>42929</v>
      </c>
      <c r="X196" s="191">
        <v>0.20908939600000001</v>
      </c>
      <c r="Y196" s="191">
        <v>0.17902395900000001</v>
      </c>
      <c r="Z196" s="191">
        <v>0.17988372799999999</v>
      </c>
      <c r="AA196" s="191">
        <v>0.19428480400000001</v>
      </c>
      <c r="AB196" s="191">
        <v>0.20637208400000001</v>
      </c>
      <c r="AC196" s="191">
        <v>0.212531475</v>
      </c>
      <c r="AD196" s="191">
        <v>0.28704339400000001</v>
      </c>
      <c r="AE196" s="191">
        <v>0.344477963</v>
      </c>
      <c r="AF196" s="191">
        <v>0.32322827599999998</v>
      </c>
      <c r="AG196" s="191">
        <v>0.49822493000000001</v>
      </c>
      <c r="AH196" s="191">
        <v>0.55540704699999999</v>
      </c>
      <c r="AI196" s="191">
        <v>0.55674926300000005</v>
      </c>
      <c r="AJ196" s="191">
        <v>0.83268544099999997</v>
      </c>
      <c r="AK196" s="191">
        <v>1.1385408589999999</v>
      </c>
      <c r="AL196" s="191">
        <v>2.0384991609999998</v>
      </c>
      <c r="AM196" s="191">
        <v>2.3678504330000001</v>
      </c>
      <c r="AN196" s="191">
        <v>1.9412166689999999</v>
      </c>
      <c r="AO196" s="191">
        <v>0.77351585099999998</v>
      </c>
      <c r="AP196" s="191">
        <v>0.591548717</v>
      </c>
      <c r="AQ196" s="191">
        <v>0.43090677300000002</v>
      </c>
      <c r="AR196" s="191">
        <v>0.422135551</v>
      </c>
      <c r="AS196" s="191">
        <v>0.53799114100000001</v>
      </c>
      <c r="AT196" s="191">
        <v>0.36203085400000001</v>
      </c>
      <c r="AU196" s="191">
        <v>0.21947377800000001</v>
      </c>
    </row>
    <row r="197" spans="1:47" x14ac:dyDescent="0.2">
      <c r="A197" s="178">
        <v>42744</v>
      </c>
      <c r="B197" s="179">
        <v>8.3333333333333329E-2</v>
      </c>
      <c r="C197" t="s">
        <v>349</v>
      </c>
      <c r="D197">
        <v>3.5</v>
      </c>
      <c r="E197">
        <v>1.01</v>
      </c>
      <c r="F197">
        <v>2.61</v>
      </c>
      <c r="G197">
        <v>0.01</v>
      </c>
      <c r="H197" s="184">
        <f t="shared" ref="H197:L197" si="190">H173</f>
        <v>8.3333333333333329E-2</v>
      </c>
      <c r="I197" s="185">
        <f t="shared" si="190"/>
        <v>236</v>
      </c>
      <c r="J197" s="185">
        <f t="shared" si="190"/>
        <v>179</v>
      </c>
      <c r="K197" s="185">
        <f t="shared" si="190"/>
        <v>2985</v>
      </c>
      <c r="L197" s="185">
        <f t="shared" si="190"/>
        <v>1111</v>
      </c>
      <c r="M197" s="147"/>
      <c r="N197" s="143">
        <f t="shared" ref="N197:N260" si="191">D197*I197</f>
        <v>826</v>
      </c>
      <c r="O197" s="143">
        <f t="shared" si="187"/>
        <v>180.79</v>
      </c>
      <c r="P197" s="143">
        <f t="shared" si="188"/>
        <v>7790.8499999999995</v>
      </c>
      <c r="Q197" s="143">
        <f t="shared" si="189"/>
        <v>11.11</v>
      </c>
      <c r="R197" s="188">
        <f t="shared" ref="R197:R260" si="192">SUM(N197:Q197)</f>
        <v>8808.75</v>
      </c>
      <c r="T197">
        <v>37553.440000000002</v>
      </c>
      <c r="U197" s="190">
        <f t="shared" ref="U197:U260" si="193">R197/T197</f>
        <v>0.23456572819960034</v>
      </c>
      <c r="W197" s="178">
        <v>42930</v>
      </c>
      <c r="X197" s="191">
        <v>0.15344503600000001</v>
      </c>
      <c r="Y197" s="191">
        <v>0.15210628400000001</v>
      </c>
      <c r="Z197" s="191">
        <v>0.17280767999999999</v>
      </c>
      <c r="AA197" s="191">
        <v>0.18901475000000001</v>
      </c>
      <c r="AB197" s="191">
        <v>0.19240532799999999</v>
      </c>
      <c r="AC197" s="191">
        <v>0.19994083000000001</v>
      </c>
      <c r="AD197" s="191">
        <v>0.23438909999999999</v>
      </c>
      <c r="AE197" s="191">
        <v>0.25834310500000002</v>
      </c>
      <c r="AF197" s="191">
        <v>0.31822055100000002</v>
      </c>
      <c r="AG197" s="191">
        <v>0.483249496</v>
      </c>
      <c r="AH197" s="191">
        <v>0.53070854300000003</v>
      </c>
      <c r="AI197" s="191">
        <v>0.55518841299999999</v>
      </c>
      <c r="AJ197" s="191">
        <v>0.86496311400000003</v>
      </c>
      <c r="AK197" s="191">
        <v>1.4068497710000001</v>
      </c>
      <c r="AL197" s="191">
        <v>2.5120681509999998</v>
      </c>
      <c r="AM197" s="191">
        <v>3.3813266770000001</v>
      </c>
      <c r="AN197" s="191">
        <v>2.3179603210000002</v>
      </c>
      <c r="AO197" s="191">
        <v>1.013596613</v>
      </c>
      <c r="AP197" s="191">
        <v>0.75893731799999997</v>
      </c>
      <c r="AQ197" s="191">
        <v>0.53102722300000005</v>
      </c>
      <c r="AR197" s="191">
        <v>0.50760862299999998</v>
      </c>
      <c r="AS197" s="191">
        <v>0.43190404799999998</v>
      </c>
      <c r="AT197" s="191">
        <v>0.33560268999999998</v>
      </c>
      <c r="AU197" s="191">
        <v>0.25902366700000001</v>
      </c>
    </row>
    <row r="198" spans="1:47" x14ac:dyDescent="0.2">
      <c r="A198" s="178">
        <v>42744</v>
      </c>
      <c r="B198" s="179">
        <v>0.125</v>
      </c>
      <c r="C198" t="s">
        <v>349</v>
      </c>
      <c r="D198">
        <v>2.4</v>
      </c>
      <c r="E198">
        <v>1.1100000000000001</v>
      </c>
      <c r="F198">
        <v>2.61</v>
      </c>
      <c r="G198">
        <v>0.46</v>
      </c>
      <c r="H198" s="184">
        <f t="shared" ref="H198:L198" si="194">H174</f>
        <v>0.125</v>
      </c>
      <c r="I198" s="185">
        <f t="shared" si="194"/>
        <v>201</v>
      </c>
      <c r="J198" s="185">
        <f t="shared" si="194"/>
        <v>205</v>
      </c>
      <c r="K198" s="185">
        <f t="shared" si="194"/>
        <v>2985</v>
      </c>
      <c r="L198" s="185">
        <f t="shared" si="194"/>
        <v>1717</v>
      </c>
      <c r="M198" s="147"/>
      <c r="N198" s="143">
        <f t="shared" si="191"/>
        <v>482.4</v>
      </c>
      <c r="O198" s="143">
        <f t="shared" si="187"/>
        <v>227.55</v>
      </c>
      <c r="P198" s="143">
        <f t="shared" si="188"/>
        <v>7790.8499999999995</v>
      </c>
      <c r="Q198" s="143">
        <f t="shared" si="189"/>
        <v>789.82</v>
      </c>
      <c r="R198" s="188">
        <f t="shared" si="192"/>
        <v>9290.619999999999</v>
      </c>
      <c r="T198">
        <v>37387.279999999999</v>
      </c>
      <c r="U198" s="190">
        <f t="shared" si="193"/>
        <v>0.24849681495952633</v>
      </c>
      <c r="W198" s="178">
        <v>42931</v>
      </c>
      <c r="X198" s="191">
        <v>0.18940912900000001</v>
      </c>
      <c r="Y198" s="191">
        <v>0.14917571800000001</v>
      </c>
      <c r="Z198" s="191">
        <v>0.15746068699999999</v>
      </c>
      <c r="AA198" s="191">
        <v>0.175356874</v>
      </c>
      <c r="AB198" s="191">
        <v>0.17673983300000001</v>
      </c>
      <c r="AC198" s="191">
        <v>0.186393477</v>
      </c>
      <c r="AD198" s="191">
        <v>0.22391103800000001</v>
      </c>
      <c r="AE198" s="191">
        <v>0.23674906200000001</v>
      </c>
      <c r="AF198" s="191">
        <v>0.298010724</v>
      </c>
      <c r="AG198" s="191">
        <v>0.44326179300000002</v>
      </c>
      <c r="AH198" s="191">
        <v>0.57984517999999996</v>
      </c>
      <c r="AI198" s="191">
        <v>0.77574469400000001</v>
      </c>
      <c r="AJ198" s="191">
        <v>1.025533875</v>
      </c>
      <c r="AK198" s="191">
        <v>1.3923219330000001</v>
      </c>
      <c r="AL198" s="191">
        <v>2.3267803979999999</v>
      </c>
      <c r="AM198" s="191">
        <v>2.7805744830000001</v>
      </c>
      <c r="AN198" s="191">
        <v>2.4777403379999998</v>
      </c>
      <c r="AO198" s="191">
        <v>0.95869919299999995</v>
      </c>
      <c r="AP198" s="191">
        <v>0.77106288199999995</v>
      </c>
      <c r="AQ198" s="191">
        <v>0.65996958900000002</v>
      </c>
      <c r="AR198" s="191">
        <v>0.54920651799999998</v>
      </c>
      <c r="AS198" s="191">
        <v>0.39041254199999997</v>
      </c>
      <c r="AT198" s="191">
        <v>0.38546396199999999</v>
      </c>
      <c r="AU198" s="191">
        <v>0.28856235200000002</v>
      </c>
    </row>
    <row r="199" spans="1:47" x14ac:dyDescent="0.2">
      <c r="A199" s="178">
        <v>42744</v>
      </c>
      <c r="B199" s="179">
        <v>0.16666666666666666</v>
      </c>
      <c r="C199" t="s">
        <v>349</v>
      </c>
      <c r="D199">
        <v>3</v>
      </c>
      <c r="E199">
        <v>1.24</v>
      </c>
      <c r="F199">
        <v>2.61</v>
      </c>
      <c r="G199">
        <v>0.46</v>
      </c>
      <c r="H199" s="184">
        <f t="shared" ref="H199:L199" si="195">H175</f>
        <v>0.16666666666666666</v>
      </c>
      <c r="I199" s="185">
        <f t="shared" si="195"/>
        <v>185</v>
      </c>
      <c r="J199" s="185">
        <f t="shared" si="195"/>
        <v>205</v>
      </c>
      <c r="K199" s="185">
        <f t="shared" si="195"/>
        <v>2985</v>
      </c>
      <c r="L199" s="185">
        <f t="shared" si="195"/>
        <v>1717</v>
      </c>
      <c r="M199" s="147"/>
      <c r="N199" s="143">
        <f t="shared" si="191"/>
        <v>555</v>
      </c>
      <c r="O199" s="143">
        <f t="shared" si="187"/>
        <v>254.2</v>
      </c>
      <c r="P199" s="143">
        <f t="shared" si="188"/>
        <v>7790.8499999999995</v>
      </c>
      <c r="Q199" s="143">
        <f t="shared" si="189"/>
        <v>789.82</v>
      </c>
      <c r="R199" s="188">
        <f t="shared" si="192"/>
        <v>9389.869999999999</v>
      </c>
      <c r="T199">
        <v>37727.360000000001</v>
      </c>
      <c r="U199" s="190">
        <f t="shared" si="193"/>
        <v>0.24888754474206515</v>
      </c>
      <c r="W199" s="178">
        <v>42932</v>
      </c>
      <c r="X199" s="191">
        <v>0.20431353899999999</v>
      </c>
      <c r="Y199" s="191">
        <v>0.17773528699999999</v>
      </c>
      <c r="Z199" s="191">
        <v>0.18501817000000001</v>
      </c>
      <c r="AA199" s="191">
        <v>0.20709027299999999</v>
      </c>
      <c r="AB199" s="191">
        <v>0.21039566000000001</v>
      </c>
      <c r="AC199" s="191">
        <v>0.21867863800000001</v>
      </c>
      <c r="AD199" s="191">
        <v>0.29259776500000001</v>
      </c>
      <c r="AE199" s="191">
        <v>0.32459759300000002</v>
      </c>
      <c r="AF199" s="191">
        <v>0.31615406299999999</v>
      </c>
      <c r="AG199" s="191">
        <v>0.41376724599999998</v>
      </c>
      <c r="AH199" s="191">
        <v>0.56481311099999998</v>
      </c>
      <c r="AI199" s="191">
        <v>0.70411552600000005</v>
      </c>
      <c r="AJ199" s="191">
        <v>0.97216064700000004</v>
      </c>
      <c r="AK199" s="191">
        <v>1.2795031020000001</v>
      </c>
      <c r="AL199" s="191">
        <v>1.63377365</v>
      </c>
      <c r="AM199" s="191">
        <v>2.0173963760000002</v>
      </c>
      <c r="AN199" s="191">
        <v>2.0589118289999999</v>
      </c>
      <c r="AO199" s="191">
        <v>1.0783499649999999</v>
      </c>
      <c r="AP199" s="191">
        <v>0.67152922900000001</v>
      </c>
      <c r="AQ199" s="191">
        <v>0.55525466800000001</v>
      </c>
      <c r="AR199" s="191">
        <v>0.44919693599999999</v>
      </c>
      <c r="AS199" s="191">
        <v>0.41439980100000001</v>
      </c>
      <c r="AT199" s="191">
        <v>0.38394347699999998</v>
      </c>
      <c r="AU199" s="191">
        <v>0.27332325899999999</v>
      </c>
    </row>
    <row r="200" spans="1:47" x14ac:dyDescent="0.2">
      <c r="A200" s="178">
        <v>42744</v>
      </c>
      <c r="B200" s="179">
        <v>0.20833333333333334</v>
      </c>
      <c r="C200" t="s">
        <v>349</v>
      </c>
      <c r="D200">
        <v>3.5</v>
      </c>
      <c r="E200">
        <v>2.6</v>
      </c>
      <c r="F200">
        <v>2.6</v>
      </c>
      <c r="G200">
        <v>0.46</v>
      </c>
      <c r="H200" s="184">
        <f t="shared" ref="H200:L200" si="196">H176</f>
        <v>0.20833333333333334</v>
      </c>
      <c r="I200" s="185">
        <f t="shared" si="196"/>
        <v>207</v>
      </c>
      <c r="J200" s="185">
        <f t="shared" si="196"/>
        <v>283</v>
      </c>
      <c r="K200" s="185">
        <f t="shared" si="196"/>
        <v>2985</v>
      </c>
      <c r="L200" s="185">
        <f t="shared" si="196"/>
        <v>1717</v>
      </c>
      <c r="M200" s="147"/>
      <c r="N200" s="143">
        <f t="shared" si="191"/>
        <v>724.5</v>
      </c>
      <c r="O200" s="143">
        <f t="shared" si="187"/>
        <v>735.80000000000007</v>
      </c>
      <c r="P200" s="143">
        <f t="shared" si="188"/>
        <v>7761</v>
      </c>
      <c r="Q200" s="143">
        <f t="shared" si="189"/>
        <v>789.82</v>
      </c>
      <c r="R200" s="188">
        <f t="shared" si="192"/>
        <v>10011.119999999999</v>
      </c>
      <c r="T200">
        <v>38965.699999999997</v>
      </c>
      <c r="U200" s="190">
        <f t="shared" si="193"/>
        <v>0.25692134364325547</v>
      </c>
      <c r="W200" s="178">
        <v>42933</v>
      </c>
      <c r="X200" s="191">
        <v>0.152792123</v>
      </c>
      <c r="Y200" s="191">
        <v>0.149861726</v>
      </c>
      <c r="Z200" s="191">
        <v>0.17382458000000001</v>
      </c>
      <c r="AA200" s="191">
        <v>0.184927799</v>
      </c>
      <c r="AB200" s="191">
        <v>0.185402602</v>
      </c>
      <c r="AC200" s="191">
        <v>0.207576281</v>
      </c>
      <c r="AD200" s="191">
        <v>0.21566655700000001</v>
      </c>
      <c r="AE200" s="191">
        <v>0.21858393300000001</v>
      </c>
      <c r="AF200" s="191">
        <v>0.292726388</v>
      </c>
      <c r="AG200" s="191">
        <v>0.494574968</v>
      </c>
      <c r="AH200" s="191">
        <v>0.53304039000000003</v>
      </c>
      <c r="AI200" s="191">
        <v>0.66077430199999998</v>
      </c>
      <c r="AJ200" s="191">
        <v>0.89383547900000004</v>
      </c>
      <c r="AK200" s="191">
        <v>1.1847337229999999</v>
      </c>
      <c r="AL200" s="191">
        <v>1.7568043099999999</v>
      </c>
      <c r="AM200" s="191">
        <v>1.9279143299999999</v>
      </c>
      <c r="AN200" s="191">
        <v>1.5375174149999999</v>
      </c>
      <c r="AO200" s="191">
        <v>0.61797828300000002</v>
      </c>
      <c r="AP200" s="191">
        <v>0.57151723799999998</v>
      </c>
      <c r="AQ200" s="191">
        <v>0.44901171699999998</v>
      </c>
      <c r="AR200" s="191">
        <v>0.53969365400000002</v>
      </c>
      <c r="AS200" s="191">
        <v>0.35547901500000001</v>
      </c>
      <c r="AT200" s="191">
        <v>0.32564989100000002</v>
      </c>
      <c r="AU200" s="191">
        <v>0.21278222599999999</v>
      </c>
    </row>
    <row r="201" spans="1:47" x14ac:dyDescent="0.2">
      <c r="A201" s="178">
        <v>42744</v>
      </c>
      <c r="B201" s="179">
        <v>0.25</v>
      </c>
      <c r="C201" t="s">
        <v>349</v>
      </c>
      <c r="D201">
        <v>5</v>
      </c>
      <c r="E201">
        <v>5</v>
      </c>
      <c r="F201">
        <v>2.61</v>
      </c>
      <c r="G201">
        <v>0.47</v>
      </c>
      <c r="H201" s="184">
        <f t="shared" ref="H201:L201" si="197">H177</f>
        <v>0.25</v>
      </c>
      <c r="I201" s="185">
        <f t="shared" si="197"/>
        <v>327</v>
      </c>
      <c r="J201" s="185">
        <f t="shared" si="197"/>
        <v>438</v>
      </c>
      <c r="K201" s="185">
        <f t="shared" si="197"/>
        <v>2985</v>
      </c>
      <c r="L201" s="185">
        <f t="shared" si="197"/>
        <v>1717</v>
      </c>
      <c r="M201" s="147"/>
      <c r="N201" s="143">
        <f t="shared" si="191"/>
        <v>1635</v>
      </c>
      <c r="O201" s="143">
        <f t="shared" si="187"/>
        <v>2190</v>
      </c>
      <c r="P201" s="143">
        <f t="shared" si="188"/>
        <v>7790.8499999999995</v>
      </c>
      <c r="Q201" s="143">
        <f t="shared" si="189"/>
        <v>806.99</v>
      </c>
      <c r="R201" s="188">
        <f t="shared" si="192"/>
        <v>12422.839999999998</v>
      </c>
      <c r="T201">
        <v>41751.46</v>
      </c>
      <c r="U201" s="190">
        <f t="shared" si="193"/>
        <v>0.29754264880796982</v>
      </c>
      <c r="W201" s="178">
        <v>42934</v>
      </c>
      <c r="X201" s="191">
        <v>0.140495325</v>
      </c>
      <c r="Y201" s="191">
        <v>0.143288254</v>
      </c>
      <c r="Z201" s="191">
        <v>0.16410683600000001</v>
      </c>
      <c r="AA201" s="191">
        <v>0.17770317999999999</v>
      </c>
      <c r="AB201" s="191">
        <v>0.18071827600000001</v>
      </c>
      <c r="AC201" s="191">
        <v>0.184735063</v>
      </c>
      <c r="AD201" s="191">
        <v>0.23711748399999999</v>
      </c>
      <c r="AE201" s="191">
        <v>0.26333690999999998</v>
      </c>
      <c r="AF201" s="191">
        <v>0.403767347</v>
      </c>
      <c r="AG201" s="191">
        <v>0.51724889799999996</v>
      </c>
      <c r="AH201" s="191">
        <v>0.48402453699999998</v>
      </c>
      <c r="AI201" s="191">
        <v>0.56049516300000002</v>
      </c>
      <c r="AJ201" s="191">
        <v>0.75766660100000005</v>
      </c>
      <c r="AK201" s="191">
        <v>1.0179660580000001</v>
      </c>
      <c r="AL201" s="191">
        <v>1.699452819</v>
      </c>
      <c r="AM201" s="191">
        <v>2.0900023010000002</v>
      </c>
      <c r="AN201" s="191">
        <v>2.0098422600000001</v>
      </c>
      <c r="AO201" s="191">
        <v>0.68037141899999998</v>
      </c>
      <c r="AP201" s="191">
        <v>0.53285043799999998</v>
      </c>
      <c r="AQ201" s="191">
        <v>0.46791001799999998</v>
      </c>
      <c r="AR201" s="191">
        <v>0.51250998599999997</v>
      </c>
      <c r="AS201" s="191">
        <v>0.56175323600000004</v>
      </c>
      <c r="AT201" s="191">
        <v>0.31455454100000002</v>
      </c>
      <c r="AU201" s="191">
        <v>0.24286877400000001</v>
      </c>
    </row>
    <row r="202" spans="1:47" x14ac:dyDescent="0.2">
      <c r="A202" s="178">
        <v>42744</v>
      </c>
      <c r="B202" s="179">
        <v>0.29166666666666669</v>
      </c>
      <c r="C202" t="s">
        <v>349</v>
      </c>
      <c r="D202">
        <v>14.95</v>
      </c>
      <c r="E202">
        <v>41.8</v>
      </c>
      <c r="F202">
        <v>24.22</v>
      </c>
      <c r="G202">
        <v>4.22</v>
      </c>
      <c r="H202" s="184">
        <f t="shared" ref="H202:L202" si="198">H178</f>
        <v>0.29166666666666669</v>
      </c>
      <c r="I202" s="185">
        <f t="shared" si="198"/>
        <v>249</v>
      </c>
      <c r="J202" s="185">
        <f t="shared" si="198"/>
        <v>556</v>
      </c>
      <c r="K202" s="185">
        <f t="shared" si="198"/>
        <v>2872</v>
      </c>
      <c r="L202" s="185">
        <f t="shared" si="198"/>
        <v>2219</v>
      </c>
      <c r="M202" s="147"/>
      <c r="N202" s="143">
        <f t="shared" si="191"/>
        <v>3722.5499999999997</v>
      </c>
      <c r="O202" s="143">
        <f t="shared" si="187"/>
        <v>23240.799999999999</v>
      </c>
      <c r="P202" s="143">
        <f t="shared" si="188"/>
        <v>69559.839999999997</v>
      </c>
      <c r="Q202" s="143">
        <f t="shared" si="189"/>
        <v>9364.18</v>
      </c>
      <c r="R202" s="188">
        <f t="shared" si="192"/>
        <v>105887.37</v>
      </c>
      <c r="T202">
        <v>45626.89</v>
      </c>
      <c r="U202" s="190">
        <f t="shared" si="193"/>
        <v>2.3207229333404049</v>
      </c>
      <c r="W202" s="178">
        <v>42935</v>
      </c>
      <c r="X202" s="191">
        <v>9.8807055000000005E-2</v>
      </c>
      <c r="Y202" s="191">
        <v>9.6118923999999994E-2</v>
      </c>
      <c r="Z202" s="191">
        <v>0.114090383</v>
      </c>
      <c r="AA202" s="191">
        <v>0.128892275</v>
      </c>
      <c r="AB202" s="191">
        <v>0.130226974</v>
      </c>
      <c r="AC202" s="191">
        <v>0.13201615799999999</v>
      </c>
      <c r="AD202" s="191">
        <v>0.20018867700000001</v>
      </c>
      <c r="AE202" s="191">
        <v>0.28010899</v>
      </c>
      <c r="AF202" s="191">
        <v>0.30797618100000002</v>
      </c>
      <c r="AG202" s="191">
        <v>0.42540208000000002</v>
      </c>
      <c r="AH202" s="191">
        <v>0.62025887000000002</v>
      </c>
      <c r="AI202" s="191">
        <v>0.71082375099999995</v>
      </c>
      <c r="AJ202" s="191">
        <v>0.96030516799999999</v>
      </c>
      <c r="AK202" s="191">
        <v>1.3682907449999999</v>
      </c>
      <c r="AL202" s="191">
        <v>2.088151453</v>
      </c>
      <c r="AM202" s="191">
        <v>2.5063846430000001</v>
      </c>
      <c r="AN202" s="191">
        <v>2.062527432</v>
      </c>
      <c r="AO202" s="191">
        <v>1.0295728260000001</v>
      </c>
      <c r="AP202" s="191">
        <v>0.66763736799999995</v>
      </c>
      <c r="AQ202" s="191">
        <v>0.59174636800000002</v>
      </c>
      <c r="AR202" s="191">
        <v>0.57343876599999999</v>
      </c>
      <c r="AS202" s="191">
        <v>0.536105677</v>
      </c>
      <c r="AT202" s="191">
        <v>0.29449893599999999</v>
      </c>
      <c r="AU202" s="191">
        <v>0.16552278400000001</v>
      </c>
    </row>
    <row r="203" spans="1:47" x14ac:dyDescent="0.2">
      <c r="A203" s="178">
        <v>42744</v>
      </c>
      <c r="B203" s="179">
        <v>0.33333333333333331</v>
      </c>
      <c r="C203" t="s">
        <v>349</v>
      </c>
      <c r="D203">
        <v>3.55</v>
      </c>
      <c r="E203">
        <v>10.3</v>
      </c>
      <c r="F203">
        <v>17.78</v>
      </c>
      <c r="G203">
        <v>4.22</v>
      </c>
      <c r="H203" s="184">
        <f t="shared" ref="H203:L203" si="199">H179</f>
        <v>0.33333333333333331</v>
      </c>
      <c r="I203" s="185">
        <f t="shared" si="199"/>
        <v>256</v>
      </c>
      <c r="J203" s="185">
        <f t="shared" si="199"/>
        <v>306</v>
      </c>
      <c r="K203" s="185">
        <f t="shared" si="199"/>
        <v>2872</v>
      </c>
      <c r="L203" s="185">
        <f t="shared" si="199"/>
        <v>2219</v>
      </c>
      <c r="M203" s="147"/>
      <c r="N203" s="143">
        <f t="shared" si="191"/>
        <v>908.8</v>
      </c>
      <c r="O203" s="143">
        <f t="shared" si="187"/>
        <v>3151.8</v>
      </c>
      <c r="P203" s="143">
        <f t="shared" si="188"/>
        <v>51064.160000000003</v>
      </c>
      <c r="Q203" s="143">
        <f t="shared" si="189"/>
        <v>9364.18</v>
      </c>
      <c r="R203" s="188">
        <f t="shared" si="192"/>
        <v>64488.94</v>
      </c>
      <c r="T203">
        <v>46506.68</v>
      </c>
      <c r="U203" s="190">
        <f t="shared" si="193"/>
        <v>1.386659722861318</v>
      </c>
      <c r="W203" s="178">
        <v>42936</v>
      </c>
      <c r="X203" s="191">
        <v>0.12280621799999999</v>
      </c>
      <c r="Y203" s="191">
        <v>9.7518968999999997E-2</v>
      </c>
      <c r="Z203" s="191">
        <v>0.112081476</v>
      </c>
      <c r="AA203" s="191">
        <v>0.12742040299999999</v>
      </c>
      <c r="AB203" s="191">
        <v>0.12805509100000001</v>
      </c>
      <c r="AC203" s="191">
        <v>0.13313217799999999</v>
      </c>
      <c r="AD203" s="191">
        <v>0.188765299</v>
      </c>
      <c r="AE203" s="191">
        <v>0.24284915400000001</v>
      </c>
      <c r="AF203" s="191">
        <v>0.234528665</v>
      </c>
      <c r="AG203" s="191">
        <v>0.429244195</v>
      </c>
      <c r="AH203" s="191">
        <v>0.56375650399999999</v>
      </c>
      <c r="AI203" s="191">
        <v>0.64077620099999999</v>
      </c>
      <c r="AJ203" s="191">
        <v>0.91869387599999996</v>
      </c>
      <c r="AK203" s="191">
        <v>1.371344967</v>
      </c>
      <c r="AL203" s="191">
        <v>2.0873855400000001</v>
      </c>
      <c r="AM203" s="191">
        <v>2.8018418430000001</v>
      </c>
      <c r="AN203" s="191">
        <v>1.967851716</v>
      </c>
      <c r="AO203" s="191">
        <v>1.069908166</v>
      </c>
      <c r="AP203" s="191">
        <v>0.58736095700000002</v>
      </c>
      <c r="AQ203" s="191">
        <v>0.51960900300000001</v>
      </c>
      <c r="AR203" s="191">
        <v>0.50986709600000002</v>
      </c>
      <c r="AS203" s="191">
        <v>0.51481834100000001</v>
      </c>
      <c r="AT203" s="191">
        <v>0.272603606</v>
      </c>
      <c r="AU203" s="191">
        <v>0.168739114</v>
      </c>
    </row>
    <row r="204" spans="1:47" x14ac:dyDescent="0.2">
      <c r="A204" s="178">
        <v>42744</v>
      </c>
      <c r="B204" s="179">
        <v>0.375</v>
      </c>
      <c r="C204" t="s">
        <v>349</v>
      </c>
      <c r="D204">
        <v>3.5</v>
      </c>
      <c r="E204">
        <v>4.71</v>
      </c>
      <c r="F204">
        <v>4.71</v>
      </c>
      <c r="G204">
        <v>3.71</v>
      </c>
      <c r="H204" s="184">
        <f t="shared" ref="H204:L204" si="200">H180</f>
        <v>0.375</v>
      </c>
      <c r="I204" s="185">
        <f t="shared" si="200"/>
        <v>156</v>
      </c>
      <c r="J204" s="185">
        <f t="shared" si="200"/>
        <v>343</v>
      </c>
      <c r="K204" s="185">
        <f t="shared" si="200"/>
        <v>2872</v>
      </c>
      <c r="L204" s="185">
        <f t="shared" si="200"/>
        <v>2219</v>
      </c>
      <c r="M204" s="147"/>
      <c r="N204" s="143">
        <f t="shared" si="191"/>
        <v>546</v>
      </c>
      <c r="O204" s="143">
        <f t="shared" si="187"/>
        <v>1615.53</v>
      </c>
      <c r="P204" s="143">
        <f t="shared" si="188"/>
        <v>13527.12</v>
      </c>
      <c r="Q204" s="143">
        <f t="shared" si="189"/>
        <v>8232.49</v>
      </c>
      <c r="R204" s="188">
        <f t="shared" si="192"/>
        <v>23921.14</v>
      </c>
      <c r="T204">
        <v>44910.75</v>
      </c>
      <c r="U204" s="190">
        <f t="shared" si="193"/>
        <v>0.53263728617313222</v>
      </c>
      <c r="W204" s="178">
        <v>42937</v>
      </c>
      <c r="X204" s="191">
        <v>0.118132998</v>
      </c>
      <c r="Y204" s="191">
        <v>9.8001664000000002E-2</v>
      </c>
      <c r="Z204" s="191">
        <v>0.105478145</v>
      </c>
      <c r="AA204" s="191">
        <v>0.118528359</v>
      </c>
      <c r="AB204" s="191">
        <v>0.119518788</v>
      </c>
      <c r="AC204" s="191">
        <v>0.124089359</v>
      </c>
      <c r="AD204" s="191">
        <v>0.14858402300000001</v>
      </c>
      <c r="AE204" s="191">
        <v>0.154105243</v>
      </c>
      <c r="AF204" s="191">
        <v>0.200017205</v>
      </c>
      <c r="AG204" s="191">
        <v>0.37608648</v>
      </c>
      <c r="AH204" s="191">
        <v>0.47531053200000001</v>
      </c>
      <c r="AI204" s="191">
        <v>0.580590469</v>
      </c>
      <c r="AJ204" s="191">
        <v>0.68727186500000004</v>
      </c>
      <c r="AK204" s="191">
        <v>1.0437360529999999</v>
      </c>
      <c r="AL204" s="191">
        <v>1.676716299</v>
      </c>
      <c r="AM204" s="191">
        <v>2.1602714189999999</v>
      </c>
      <c r="AN204" s="191">
        <v>1.3574482299999999</v>
      </c>
      <c r="AO204" s="191">
        <v>0.58670003599999998</v>
      </c>
      <c r="AP204" s="191">
        <v>0.52196732400000001</v>
      </c>
      <c r="AQ204" s="191">
        <v>0.54755142199999995</v>
      </c>
      <c r="AR204" s="191">
        <v>0.55747918200000002</v>
      </c>
      <c r="AS204" s="191">
        <v>0.41607894499999998</v>
      </c>
      <c r="AT204" s="191">
        <v>0.30346936800000002</v>
      </c>
      <c r="AU204" s="191">
        <v>0.182036051</v>
      </c>
    </row>
    <row r="205" spans="1:47" x14ac:dyDescent="0.2">
      <c r="A205" s="178">
        <v>42744</v>
      </c>
      <c r="B205" s="179">
        <v>0.41666666666666669</v>
      </c>
      <c r="C205" t="s">
        <v>349</v>
      </c>
      <c r="D205">
        <v>3.46</v>
      </c>
      <c r="E205">
        <v>2.41</v>
      </c>
      <c r="F205">
        <v>2.61</v>
      </c>
      <c r="G205">
        <v>2</v>
      </c>
      <c r="H205" s="184">
        <f t="shared" ref="H205:L205" si="201">H181</f>
        <v>0.41666666666666669</v>
      </c>
      <c r="I205" s="185">
        <f t="shared" si="201"/>
        <v>196</v>
      </c>
      <c r="J205" s="185">
        <f t="shared" si="201"/>
        <v>315</v>
      </c>
      <c r="K205" s="185">
        <f t="shared" si="201"/>
        <v>2872</v>
      </c>
      <c r="L205" s="185">
        <f t="shared" si="201"/>
        <v>2219</v>
      </c>
      <c r="M205" s="147"/>
      <c r="N205" s="143">
        <f t="shared" si="191"/>
        <v>678.16</v>
      </c>
      <c r="O205" s="143">
        <f t="shared" si="187"/>
        <v>759.15000000000009</v>
      </c>
      <c r="P205" s="143">
        <f t="shared" si="188"/>
        <v>7495.92</v>
      </c>
      <c r="Q205" s="143">
        <f t="shared" si="189"/>
        <v>4438</v>
      </c>
      <c r="R205" s="188">
        <f t="shared" si="192"/>
        <v>13371.23</v>
      </c>
      <c r="T205">
        <v>43016.06</v>
      </c>
      <c r="U205" s="190">
        <f t="shared" si="193"/>
        <v>0.3108427410599669</v>
      </c>
      <c r="W205" s="178">
        <v>42938</v>
      </c>
      <c r="X205" s="191">
        <v>0.15615485700000001</v>
      </c>
      <c r="Y205" s="191">
        <v>0.13077048599999999</v>
      </c>
      <c r="Z205" s="191">
        <v>0.106691262</v>
      </c>
      <c r="AA205" s="191">
        <v>0.118674734</v>
      </c>
      <c r="AB205" s="191">
        <v>0.119277051</v>
      </c>
      <c r="AC205" s="191">
        <v>0.13678489399999999</v>
      </c>
      <c r="AD205" s="191">
        <v>0.16181362499999999</v>
      </c>
      <c r="AE205" s="191">
        <v>0.172152269</v>
      </c>
      <c r="AF205" s="191">
        <v>0.21940430599999999</v>
      </c>
      <c r="AG205" s="191">
        <v>0.25925487400000002</v>
      </c>
      <c r="AH205" s="191">
        <v>0.32897759399999998</v>
      </c>
      <c r="AI205" s="191">
        <v>0.54677968300000002</v>
      </c>
      <c r="AJ205" s="191">
        <v>0.76743560700000002</v>
      </c>
      <c r="AK205" s="191">
        <v>1.003653812</v>
      </c>
      <c r="AL205" s="191">
        <v>1.410193037</v>
      </c>
      <c r="AM205" s="191">
        <v>2.2525273729999999</v>
      </c>
      <c r="AN205" s="191">
        <v>2.2174834630000002</v>
      </c>
      <c r="AO205" s="191">
        <v>1.0730552630000001</v>
      </c>
      <c r="AP205" s="191">
        <v>0.63209427100000004</v>
      </c>
      <c r="AQ205" s="191">
        <v>0.60961560000000004</v>
      </c>
      <c r="AR205" s="191">
        <v>0.52387679300000001</v>
      </c>
      <c r="AS205" s="191">
        <v>0.46739491100000002</v>
      </c>
      <c r="AT205" s="191">
        <v>0.28100520099999998</v>
      </c>
      <c r="AU205" s="191">
        <v>0.16199849599999999</v>
      </c>
    </row>
    <row r="206" spans="1:47" x14ac:dyDescent="0.2">
      <c r="A206" s="178">
        <v>42744</v>
      </c>
      <c r="B206" s="179">
        <v>0.45833333333333331</v>
      </c>
      <c r="C206" t="s">
        <v>349</v>
      </c>
      <c r="D206">
        <v>25.01</v>
      </c>
      <c r="E206">
        <v>2.41</v>
      </c>
      <c r="F206">
        <v>2.61</v>
      </c>
      <c r="G206">
        <v>2</v>
      </c>
      <c r="H206" s="184">
        <f t="shared" ref="H206:L206" si="202">H182</f>
        <v>0.45833333333333331</v>
      </c>
      <c r="I206" s="185">
        <f t="shared" si="202"/>
        <v>226</v>
      </c>
      <c r="J206" s="185">
        <f t="shared" si="202"/>
        <v>326</v>
      </c>
      <c r="K206" s="185">
        <f t="shared" si="202"/>
        <v>2842</v>
      </c>
      <c r="L206" s="185">
        <f t="shared" si="202"/>
        <v>1635</v>
      </c>
      <c r="M206" s="147"/>
      <c r="N206" s="143">
        <f t="shared" si="191"/>
        <v>5652.26</v>
      </c>
      <c r="O206" s="143">
        <f t="shared" si="187"/>
        <v>785.66000000000008</v>
      </c>
      <c r="P206" s="143">
        <f t="shared" si="188"/>
        <v>7417.62</v>
      </c>
      <c r="Q206" s="143">
        <f t="shared" si="189"/>
        <v>3270</v>
      </c>
      <c r="R206" s="188">
        <f t="shared" si="192"/>
        <v>17125.54</v>
      </c>
      <c r="T206">
        <v>40901.14</v>
      </c>
      <c r="U206" s="190">
        <f t="shared" si="193"/>
        <v>0.41870568888788923</v>
      </c>
      <c r="W206" s="178">
        <v>42939</v>
      </c>
      <c r="X206" s="191">
        <v>0.131117862</v>
      </c>
      <c r="Y206" s="191">
        <v>0.100899</v>
      </c>
      <c r="Z206" s="191">
        <v>0.10710067700000001</v>
      </c>
      <c r="AA206" s="191">
        <v>0.11805858299999999</v>
      </c>
      <c r="AB206" s="191">
        <v>0.11946681000000001</v>
      </c>
      <c r="AC206" s="191">
        <v>0.12566233900000001</v>
      </c>
      <c r="AD206" s="191">
        <v>0.15617415200000001</v>
      </c>
      <c r="AE206" s="191">
        <v>0.16883532700000001</v>
      </c>
      <c r="AF206" s="191">
        <v>0.16496629700000001</v>
      </c>
      <c r="AG206" s="191">
        <v>0.30882557999999999</v>
      </c>
      <c r="AH206" s="191">
        <v>0.39287923800000002</v>
      </c>
      <c r="AI206" s="191">
        <v>0.56361700599999998</v>
      </c>
      <c r="AJ206" s="191">
        <v>0.73233157400000004</v>
      </c>
      <c r="AK206" s="191">
        <v>1.0744938500000001</v>
      </c>
      <c r="AL206" s="191">
        <v>1.6956073039999999</v>
      </c>
      <c r="AM206" s="191">
        <v>2.750754342</v>
      </c>
      <c r="AN206" s="191">
        <v>2.1414008180000002</v>
      </c>
      <c r="AO206" s="191">
        <v>1.050807488</v>
      </c>
      <c r="AP206" s="191">
        <v>0.64134612999999996</v>
      </c>
      <c r="AQ206" s="191">
        <v>0.71698326899999998</v>
      </c>
      <c r="AR206" s="191">
        <v>0.61000257999999996</v>
      </c>
      <c r="AS206" s="191">
        <v>0.60289437700000004</v>
      </c>
      <c r="AT206" s="191">
        <v>0.28359372300000002</v>
      </c>
      <c r="AU206" s="191">
        <v>0.176161384</v>
      </c>
    </row>
    <row r="207" spans="1:47" x14ac:dyDescent="0.2">
      <c r="A207" s="178">
        <v>42744</v>
      </c>
      <c r="B207" s="179">
        <v>0.5</v>
      </c>
      <c r="C207" t="s">
        <v>349</v>
      </c>
      <c r="D207">
        <v>29.87</v>
      </c>
      <c r="E207">
        <v>2</v>
      </c>
      <c r="F207">
        <v>3.48</v>
      </c>
      <c r="G207">
        <v>2</v>
      </c>
      <c r="H207" s="184">
        <f t="shared" ref="H207:L207" si="203">H183</f>
        <v>0.5</v>
      </c>
      <c r="I207" s="185">
        <f t="shared" si="203"/>
        <v>222</v>
      </c>
      <c r="J207" s="185">
        <f t="shared" si="203"/>
        <v>319</v>
      </c>
      <c r="K207" s="185">
        <f t="shared" si="203"/>
        <v>2842</v>
      </c>
      <c r="L207" s="185">
        <f t="shared" si="203"/>
        <v>1635</v>
      </c>
      <c r="M207" s="147"/>
      <c r="N207" s="143">
        <f t="shared" si="191"/>
        <v>6631.14</v>
      </c>
      <c r="O207" s="143">
        <f t="shared" si="187"/>
        <v>638</v>
      </c>
      <c r="P207" s="143">
        <f t="shared" si="188"/>
        <v>9890.16</v>
      </c>
      <c r="Q207" s="143">
        <f t="shared" si="189"/>
        <v>3270</v>
      </c>
      <c r="R207" s="188">
        <f t="shared" si="192"/>
        <v>20429.3</v>
      </c>
      <c r="T207">
        <v>39167.300000000003</v>
      </c>
      <c r="U207" s="190">
        <f t="shared" si="193"/>
        <v>0.52159071470333662</v>
      </c>
      <c r="W207" s="178">
        <v>42940</v>
      </c>
      <c r="X207" s="191">
        <v>0.113908543</v>
      </c>
      <c r="Y207" s="191">
        <v>9.5803421999999999E-2</v>
      </c>
      <c r="Z207" s="191">
        <v>0.11164906099999999</v>
      </c>
      <c r="AA207" s="191">
        <v>0.12275828</v>
      </c>
      <c r="AB207" s="191">
        <v>0.122680016</v>
      </c>
      <c r="AC207" s="191">
        <v>0.12628798099999999</v>
      </c>
      <c r="AD207" s="191">
        <v>0.14978862800000001</v>
      </c>
      <c r="AE207" s="191">
        <v>0.223120075</v>
      </c>
      <c r="AF207" s="191">
        <v>0.27667261999999998</v>
      </c>
      <c r="AG207" s="191">
        <v>0.42251806200000003</v>
      </c>
      <c r="AH207" s="191">
        <v>0.59814683599999996</v>
      </c>
      <c r="AI207" s="191">
        <v>0.63197033000000002</v>
      </c>
      <c r="AJ207" s="191">
        <v>0.93096475599999995</v>
      </c>
      <c r="AK207" s="191">
        <v>1.5257997480000001</v>
      </c>
      <c r="AL207" s="191">
        <v>2.2918764490000001</v>
      </c>
      <c r="AM207" s="191">
        <v>2.3502401580000001</v>
      </c>
      <c r="AN207" s="191">
        <v>1.6876708920000001</v>
      </c>
      <c r="AO207" s="191">
        <v>0.97404636200000005</v>
      </c>
      <c r="AP207" s="191">
        <v>0.63211512999999997</v>
      </c>
      <c r="AQ207" s="191">
        <v>0.55321572699999999</v>
      </c>
      <c r="AR207" s="191">
        <v>0.58886950000000005</v>
      </c>
      <c r="AS207" s="191">
        <v>0.50164193300000004</v>
      </c>
      <c r="AT207" s="191">
        <v>0.25298019500000002</v>
      </c>
      <c r="AU207" s="191">
        <v>0.140097362</v>
      </c>
    </row>
    <row r="208" spans="1:47" x14ac:dyDescent="0.2">
      <c r="A208" s="178">
        <v>42744</v>
      </c>
      <c r="B208" s="179">
        <v>0.54166666666666663</v>
      </c>
      <c r="C208" t="s">
        <v>349</v>
      </c>
      <c r="D208">
        <v>10</v>
      </c>
      <c r="E208">
        <v>2</v>
      </c>
      <c r="F208">
        <v>3.25</v>
      </c>
      <c r="G208">
        <v>2</v>
      </c>
      <c r="H208" s="184">
        <f t="shared" ref="H208:L208" si="204">H184</f>
        <v>0.54166666666666663</v>
      </c>
      <c r="I208" s="185">
        <f t="shared" si="204"/>
        <v>195</v>
      </c>
      <c r="J208" s="185">
        <f t="shared" si="204"/>
        <v>299</v>
      </c>
      <c r="K208" s="185">
        <f t="shared" si="204"/>
        <v>2842</v>
      </c>
      <c r="L208" s="185">
        <f t="shared" si="204"/>
        <v>1635</v>
      </c>
      <c r="M208" s="147"/>
      <c r="N208" s="143">
        <f t="shared" si="191"/>
        <v>1950</v>
      </c>
      <c r="O208" s="143">
        <f t="shared" si="187"/>
        <v>598</v>
      </c>
      <c r="P208" s="143">
        <f t="shared" si="188"/>
        <v>9236.5</v>
      </c>
      <c r="Q208" s="143">
        <f t="shared" si="189"/>
        <v>3270</v>
      </c>
      <c r="R208" s="188">
        <f t="shared" si="192"/>
        <v>15054.5</v>
      </c>
      <c r="T208">
        <v>37782.720000000001</v>
      </c>
      <c r="U208" s="190">
        <f t="shared" si="193"/>
        <v>0.39844934403875631</v>
      </c>
      <c r="W208" s="178">
        <v>42941</v>
      </c>
      <c r="X208" s="191">
        <v>0.134809651</v>
      </c>
      <c r="Y208" s="191">
        <v>9.3985226000000005E-2</v>
      </c>
      <c r="Z208" s="191">
        <v>0.108066728</v>
      </c>
      <c r="AA208" s="191">
        <v>0.11909974600000001</v>
      </c>
      <c r="AB208" s="191">
        <v>0.115896403</v>
      </c>
      <c r="AC208" s="191">
        <v>0.118763931</v>
      </c>
      <c r="AD208" s="191">
        <v>0.13891393499999999</v>
      </c>
      <c r="AE208" s="191">
        <v>0.200297576</v>
      </c>
      <c r="AF208" s="191">
        <v>0.294863176</v>
      </c>
      <c r="AG208" s="191">
        <v>0.38851854600000002</v>
      </c>
      <c r="AH208" s="191">
        <v>0.444669282</v>
      </c>
      <c r="AI208" s="191">
        <v>0.55996226400000004</v>
      </c>
      <c r="AJ208" s="191">
        <v>0.83210823899999997</v>
      </c>
      <c r="AK208" s="191">
        <v>1.1026531509999999</v>
      </c>
      <c r="AL208" s="191">
        <v>1.1979469069999999</v>
      </c>
      <c r="AM208" s="191">
        <v>1.7441110099999999</v>
      </c>
      <c r="AN208" s="191">
        <v>1.4804420970000001</v>
      </c>
      <c r="AO208" s="191">
        <v>0.79755487999999997</v>
      </c>
      <c r="AP208" s="191">
        <v>0.57512626499999997</v>
      </c>
      <c r="AQ208" s="191">
        <v>0.44983289700000001</v>
      </c>
      <c r="AR208" s="191">
        <v>0.45572886899999998</v>
      </c>
      <c r="AS208" s="191">
        <v>0.43010461700000002</v>
      </c>
      <c r="AT208" s="191">
        <v>0.27659323800000002</v>
      </c>
      <c r="AU208" s="191">
        <v>0.15764802999999999</v>
      </c>
    </row>
    <row r="209" spans="1:47" x14ac:dyDescent="0.2">
      <c r="A209" s="178">
        <v>42744</v>
      </c>
      <c r="B209" s="179">
        <v>0.58333333333333337</v>
      </c>
      <c r="C209" t="s">
        <v>349</v>
      </c>
      <c r="D209">
        <v>3.95</v>
      </c>
      <c r="E209">
        <v>2.11</v>
      </c>
      <c r="F209">
        <v>3.25</v>
      </c>
      <c r="G209">
        <v>2</v>
      </c>
      <c r="H209" s="184">
        <f t="shared" ref="H209:L209" si="205">H185</f>
        <v>0.58333333333333337</v>
      </c>
      <c r="I209" s="185">
        <f t="shared" si="205"/>
        <v>205</v>
      </c>
      <c r="J209" s="185">
        <f t="shared" si="205"/>
        <v>237</v>
      </c>
      <c r="K209" s="185">
        <f t="shared" si="205"/>
        <v>2842</v>
      </c>
      <c r="L209" s="185">
        <f t="shared" si="205"/>
        <v>1635</v>
      </c>
      <c r="M209" s="147"/>
      <c r="N209" s="143">
        <f t="shared" si="191"/>
        <v>809.75</v>
      </c>
      <c r="O209" s="143">
        <f t="shared" si="187"/>
        <v>500.07</v>
      </c>
      <c r="P209" s="143">
        <f t="shared" si="188"/>
        <v>9236.5</v>
      </c>
      <c r="Q209" s="143">
        <f t="shared" si="189"/>
        <v>3270</v>
      </c>
      <c r="R209" s="188">
        <f t="shared" si="192"/>
        <v>13816.32</v>
      </c>
      <c r="T209">
        <v>36738.120000000003</v>
      </c>
      <c r="U209" s="190">
        <f t="shared" si="193"/>
        <v>0.37607585799164461</v>
      </c>
      <c r="W209" s="178">
        <v>42942</v>
      </c>
      <c r="X209" s="191">
        <v>0.12525080199999999</v>
      </c>
      <c r="Y209" s="191">
        <v>0.101237218</v>
      </c>
      <c r="Z209" s="191">
        <v>0.116401939</v>
      </c>
      <c r="AA209" s="191">
        <v>0.12982168999999999</v>
      </c>
      <c r="AB209" s="191">
        <v>0.12878299700000001</v>
      </c>
      <c r="AC209" s="191">
        <v>0.14424858400000001</v>
      </c>
      <c r="AD209" s="191">
        <v>0.164130517</v>
      </c>
      <c r="AE209" s="191">
        <v>0.25434043699999997</v>
      </c>
      <c r="AF209" s="191">
        <v>0.22586935699999999</v>
      </c>
      <c r="AG209" s="191">
        <v>0.32524656600000001</v>
      </c>
      <c r="AH209" s="191">
        <v>0.323640233</v>
      </c>
      <c r="AI209" s="191">
        <v>0.49860916999999999</v>
      </c>
      <c r="AJ209" s="191">
        <v>0.47223147700000001</v>
      </c>
      <c r="AK209" s="191">
        <v>0.69815708899999995</v>
      </c>
      <c r="AL209" s="191">
        <v>1.0598159300000001</v>
      </c>
      <c r="AM209" s="191">
        <v>1.3274674390000001</v>
      </c>
      <c r="AN209" s="191">
        <v>1.082424681</v>
      </c>
      <c r="AO209" s="191">
        <v>0.53213913800000001</v>
      </c>
      <c r="AP209" s="191">
        <v>0.48066837800000001</v>
      </c>
      <c r="AQ209" s="191">
        <v>0.475895546</v>
      </c>
      <c r="AR209" s="191">
        <v>0.45477167800000001</v>
      </c>
      <c r="AS209" s="191">
        <v>0.359911961</v>
      </c>
      <c r="AT209" s="191">
        <v>0.21912741699999999</v>
      </c>
      <c r="AU209" s="191">
        <v>0.15407499999999999</v>
      </c>
    </row>
    <row r="210" spans="1:47" x14ac:dyDescent="0.2">
      <c r="A210" s="178">
        <v>42744</v>
      </c>
      <c r="B210" s="179">
        <v>0.625</v>
      </c>
      <c r="C210" t="s">
        <v>349</v>
      </c>
      <c r="D210">
        <v>3.5</v>
      </c>
      <c r="E210">
        <v>1.61</v>
      </c>
      <c r="F210">
        <v>3</v>
      </c>
      <c r="G210">
        <v>0.97</v>
      </c>
      <c r="H210" s="184">
        <f t="shared" ref="H210:L210" si="206">H186</f>
        <v>0.625</v>
      </c>
      <c r="I210" s="185">
        <f t="shared" si="206"/>
        <v>212</v>
      </c>
      <c r="J210" s="185">
        <f t="shared" si="206"/>
        <v>213</v>
      </c>
      <c r="K210" s="185">
        <f t="shared" si="206"/>
        <v>2842</v>
      </c>
      <c r="L210" s="185">
        <f t="shared" si="206"/>
        <v>1380</v>
      </c>
      <c r="M210" s="147"/>
      <c r="N210" s="143">
        <f t="shared" si="191"/>
        <v>742</v>
      </c>
      <c r="O210" s="143">
        <f t="shared" si="187"/>
        <v>342.93</v>
      </c>
      <c r="P210" s="143">
        <f t="shared" si="188"/>
        <v>8526</v>
      </c>
      <c r="Q210" s="143">
        <f t="shared" si="189"/>
        <v>1338.6</v>
      </c>
      <c r="R210" s="188">
        <f t="shared" si="192"/>
        <v>10949.53</v>
      </c>
      <c r="T210">
        <v>35856.449999999997</v>
      </c>
      <c r="U210" s="190">
        <f t="shared" si="193"/>
        <v>0.30537127908646844</v>
      </c>
      <c r="W210" s="178">
        <v>42943</v>
      </c>
      <c r="X210" s="191">
        <v>0.15947879700000001</v>
      </c>
      <c r="Y210" s="191">
        <v>0.108945271</v>
      </c>
      <c r="Z210" s="191">
        <v>0.11549854699999999</v>
      </c>
      <c r="AA210" s="191">
        <v>0.12661735499999999</v>
      </c>
      <c r="AB210" s="191">
        <v>0.12725014700000001</v>
      </c>
      <c r="AC210" s="191">
        <v>0.14145456000000001</v>
      </c>
      <c r="AD210" s="191">
        <v>0.18974880299999999</v>
      </c>
      <c r="AE210" s="191">
        <v>0.24059289</v>
      </c>
      <c r="AF210" s="191">
        <v>0.24836118900000001</v>
      </c>
      <c r="AG210" s="191">
        <v>0.426836559</v>
      </c>
      <c r="AH210" s="191">
        <v>0.60401368300000002</v>
      </c>
      <c r="AI210" s="191">
        <v>0.60395355500000003</v>
      </c>
      <c r="AJ210" s="191">
        <v>0.82277381299999997</v>
      </c>
      <c r="AK210" s="191">
        <v>1.2159439089999999</v>
      </c>
      <c r="AL210" s="191">
        <v>1.9284631919999999</v>
      </c>
      <c r="AM210" s="191">
        <v>2.8881917609999999</v>
      </c>
      <c r="AN210" s="191">
        <v>2.2649656939999998</v>
      </c>
      <c r="AO210" s="191">
        <v>0.99049559200000004</v>
      </c>
      <c r="AP210" s="191">
        <v>0.75013679099999997</v>
      </c>
      <c r="AQ210" s="191">
        <v>0.60347722199999998</v>
      </c>
      <c r="AR210" s="191">
        <v>0.53460623399999996</v>
      </c>
      <c r="AS210" s="191">
        <v>0.43837025200000002</v>
      </c>
      <c r="AT210" s="191">
        <v>0.24195726200000001</v>
      </c>
      <c r="AU210" s="191">
        <v>0.140792158</v>
      </c>
    </row>
    <row r="211" spans="1:47" x14ac:dyDescent="0.2">
      <c r="A211" s="178">
        <v>42744</v>
      </c>
      <c r="B211" s="179">
        <v>0.66666666666666663</v>
      </c>
      <c r="C211" t="s">
        <v>349</v>
      </c>
      <c r="D211">
        <v>2.99</v>
      </c>
      <c r="E211">
        <v>1.1100000000000001</v>
      </c>
      <c r="F211">
        <v>3</v>
      </c>
      <c r="G211">
        <v>0.97</v>
      </c>
      <c r="H211" s="184">
        <f t="shared" ref="H211:L211" si="207">H187</f>
        <v>0.66666666666666663</v>
      </c>
      <c r="I211" s="185">
        <f t="shared" si="207"/>
        <v>191</v>
      </c>
      <c r="J211" s="185">
        <f t="shared" si="207"/>
        <v>237</v>
      </c>
      <c r="K211" s="185">
        <f t="shared" si="207"/>
        <v>2842</v>
      </c>
      <c r="L211" s="185">
        <f t="shared" si="207"/>
        <v>1380</v>
      </c>
      <c r="M211" s="147"/>
      <c r="N211" s="143">
        <f t="shared" si="191"/>
        <v>571.09</v>
      </c>
      <c r="O211" s="143">
        <f t="shared" si="187"/>
        <v>263.07000000000005</v>
      </c>
      <c r="P211" s="143">
        <f t="shared" si="188"/>
        <v>8526</v>
      </c>
      <c r="Q211" s="143">
        <f t="shared" si="189"/>
        <v>1338.6</v>
      </c>
      <c r="R211" s="188">
        <f t="shared" si="192"/>
        <v>10698.76</v>
      </c>
      <c r="T211">
        <v>35294.65</v>
      </c>
      <c r="U211" s="190">
        <f t="shared" si="193"/>
        <v>0.30312696116833571</v>
      </c>
      <c r="W211" s="178">
        <v>42944</v>
      </c>
      <c r="X211" s="191">
        <v>0.106221147</v>
      </c>
      <c r="Y211" s="191">
        <v>9.025416E-2</v>
      </c>
      <c r="Z211" s="191">
        <v>0.101744531</v>
      </c>
      <c r="AA211" s="191">
        <v>0.112702364</v>
      </c>
      <c r="AB211" s="191">
        <v>0.110410515</v>
      </c>
      <c r="AC211" s="191">
        <v>0.116577867</v>
      </c>
      <c r="AD211" s="191">
        <v>0.15308860899999999</v>
      </c>
      <c r="AE211" s="191">
        <v>0.187320509</v>
      </c>
      <c r="AF211" s="191">
        <v>0.27591539999999998</v>
      </c>
      <c r="AG211" s="191">
        <v>0.63162046800000005</v>
      </c>
      <c r="AH211" s="191">
        <v>0.55027637900000004</v>
      </c>
      <c r="AI211" s="191">
        <v>1.012011344</v>
      </c>
      <c r="AJ211" s="191">
        <v>1.3880219220000001</v>
      </c>
      <c r="AK211" s="191">
        <v>2.948109782</v>
      </c>
      <c r="AL211" s="191">
        <v>7.9042748459999999</v>
      </c>
      <c r="AM211" s="191">
        <v>13.280005389999999</v>
      </c>
      <c r="AN211" s="191">
        <v>10.88974022</v>
      </c>
      <c r="AO211" s="191">
        <v>1.7544523270000001</v>
      </c>
      <c r="AP211" s="191">
        <v>1.030108569</v>
      </c>
      <c r="AQ211" s="191">
        <v>0.90271401100000004</v>
      </c>
      <c r="AR211" s="191">
        <v>0.59633694400000004</v>
      </c>
      <c r="AS211" s="191">
        <v>0.45909533000000002</v>
      </c>
      <c r="AT211" s="191">
        <v>0.47761841300000002</v>
      </c>
      <c r="AU211" s="191">
        <v>0.225525802</v>
      </c>
    </row>
    <row r="212" spans="1:47" x14ac:dyDescent="0.2">
      <c r="A212" s="178">
        <v>42744</v>
      </c>
      <c r="B212" s="179">
        <v>0.70833333333333337</v>
      </c>
      <c r="C212" t="s">
        <v>349</v>
      </c>
      <c r="D212">
        <v>2.29</v>
      </c>
      <c r="E212">
        <v>1.81</v>
      </c>
      <c r="F212">
        <v>3</v>
      </c>
      <c r="G212">
        <v>0.97</v>
      </c>
      <c r="H212" s="184">
        <f t="shared" ref="H212:L212" si="208">H188</f>
        <v>0.70833333333333337</v>
      </c>
      <c r="I212" s="185">
        <f t="shared" si="208"/>
        <v>218</v>
      </c>
      <c r="J212" s="185">
        <f t="shared" si="208"/>
        <v>258</v>
      </c>
      <c r="K212" s="185">
        <f t="shared" si="208"/>
        <v>2842</v>
      </c>
      <c r="L212" s="185">
        <f t="shared" si="208"/>
        <v>1380</v>
      </c>
      <c r="M212" s="147"/>
      <c r="N212" s="143">
        <f t="shared" si="191"/>
        <v>499.22</v>
      </c>
      <c r="O212" s="143">
        <f t="shared" si="187"/>
        <v>466.98</v>
      </c>
      <c r="P212" s="143">
        <f t="shared" si="188"/>
        <v>8526</v>
      </c>
      <c r="Q212" s="143">
        <f t="shared" si="189"/>
        <v>1338.6</v>
      </c>
      <c r="R212" s="188">
        <f t="shared" si="192"/>
        <v>10830.800000000001</v>
      </c>
      <c r="T212">
        <v>35291.050000000003</v>
      </c>
      <c r="U212" s="190">
        <f t="shared" si="193"/>
        <v>0.30689934133441765</v>
      </c>
      <c r="W212" s="178">
        <v>42945</v>
      </c>
      <c r="X212" s="191">
        <v>0.21973013899999999</v>
      </c>
      <c r="Y212" s="191">
        <v>9.8796141000000004E-2</v>
      </c>
      <c r="Z212" s="191">
        <v>9.6116195000000001E-2</v>
      </c>
      <c r="AA212" s="191">
        <v>0.10550741600000001</v>
      </c>
      <c r="AB212" s="191">
        <v>0.104687585</v>
      </c>
      <c r="AC212" s="191">
        <v>0.117482767</v>
      </c>
      <c r="AD212" s="191">
        <v>0.15495742400000001</v>
      </c>
      <c r="AE212" s="191">
        <v>0.17773507799999999</v>
      </c>
      <c r="AF212" s="191">
        <v>0.16909057499999999</v>
      </c>
      <c r="AG212" s="191">
        <v>0.34213773800000002</v>
      </c>
      <c r="AH212" s="191">
        <v>0.42967530900000001</v>
      </c>
      <c r="AI212" s="191">
        <v>0.66685843300000003</v>
      </c>
      <c r="AJ212" s="191">
        <v>1.277995872</v>
      </c>
      <c r="AK212" s="191">
        <v>1.825454978</v>
      </c>
      <c r="AL212" s="191">
        <v>3.3308857870000002</v>
      </c>
      <c r="AM212" s="191">
        <v>4.2241083210000001</v>
      </c>
      <c r="AN212" s="191">
        <v>3.5221454689999998</v>
      </c>
      <c r="AO212" s="191">
        <v>1.3418229530000001</v>
      </c>
      <c r="AP212" s="191">
        <v>0.76827412500000003</v>
      </c>
      <c r="AQ212" s="191">
        <v>0.52088216799999998</v>
      </c>
      <c r="AR212" s="191">
        <v>0.463419097</v>
      </c>
      <c r="AS212" s="191">
        <v>0.412678196</v>
      </c>
      <c r="AT212" s="191">
        <v>0.44608921699999998</v>
      </c>
      <c r="AU212" s="191">
        <v>0.24259403199999999</v>
      </c>
    </row>
    <row r="213" spans="1:47" x14ac:dyDescent="0.2">
      <c r="A213" s="178">
        <v>42744</v>
      </c>
      <c r="B213" s="179">
        <v>0.75</v>
      </c>
      <c r="C213" t="s">
        <v>349</v>
      </c>
      <c r="D213">
        <v>9.69</v>
      </c>
      <c r="E213">
        <v>12.81</v>
      </c>
      <c r="F213">
        <v>12.81</v>
      </c>
      <c r="G213">
        <v>1.5</v>
      </c>
      <c r="H213" s="184">
        <f t="shared" ref="H213:L213" si="209">H189</f>
        <v>0.75</v>
      </c>
      <c r="I213" s="185">
        <f t="shared" si="209"/>
        <v>240</v>
      </c>
      <c r="J213" s="185">
        <f t="shared" si="209"/>
        <v>365</v>
      </c>
      <c r="K213" s="185">
        <f t="shared" si="209"/>
        <v>2842</v>
      </c>
      <c r="L213" s="185">
        <f t="shared" si="209"/>
        <v>1380</v>
      </c>
      <c r="M213" s="147"/>
      <c r="N213" s="143">
        <f t="shared" si="191"/>
        <v>2325.6</v>
      </c>
      <c r="O213" s="143">
        <f t="shared" si="187"/>
        <v>4675.6500000000005</v>
      </c>
      <c r="P213" s="143">
        <f t="shared" si="188"/>
        <v>36406.020000000004</v>
      </c>
      <c r="Q213" s="143">
        <f t="shared" si="189"/>
        <v>2070</v>
      </c>
      <c r="R213" s="188">
        <f t="shared" si="192"/>
        <v>45477.270000000004</v>
      </c>
      <c r="T213">
        <v>36373.07</v>
      </c>
      <c r="U213" s="190">
        <f t="shared" si="193"/>
        <v>1.2503005657757238</v>
      </c>
      <c r="W213" s="178">
        <v>42946</v>
      </c>
      <c r="X213" s="191">
        <v>0.217984872</v>
      </c>
      <c r="Y213" s="191">
        <v>0.122312537</v>
      </c>
      <c r="Z213" s="191">
        <v>9.9199401000000006E-2</v>
      </c>
      <c r="AA213" s="191">
        <v>0.107773837</v>
      </c>
      <c r="AB213" s="191">
        <v>0.116860214</v>
      </c>
      <c r="AC213" s="191">
        <v>0.12721790299999999</v>
      </c>
      <c r="AD213" s="191">
        <v>0.15811404800000001</v>
      </c>
      <c r="AE213" s="191">
        <v>0.18733401199999999</v>
      </c>
      <c r="AF213" s="191">
        <v>0.203551064</v>
      </c>
      <c r="AG213" s="191">
        <v>0.36598649900000002</v>
      </c>
      <c r="AH213" s="191">
        <v>0.38959969500000002</v>
      </c>
      <c r="AI213" s="191">
        <v>0.572137852</v>
      </c>
      <c r="AJ213" s="191">
        <v>0.89935214100000005</v>
      </c>
      <c r="AK213" s="191">
        <v>1.183824889</v>
      </c>
      <c r="AL213" s="191">
        <v>2.137295591</v>
      </c>
      <c r="AM213" s="191">
        <v>2.5242229219999999</v>
      </c>
      <c r="AN213" s="191">
        <v>2.9389145590000001</v>
      </c>
      <c r="AO213" s="191">
        <v>1.0446139889999999</v>
      </c>
      <c r="AP213" s="191">
        <v>0.61876979600000004</v>
      </c>
      <c r="AQ213" s="191">
        <v>0.47697265100000003</v>
      </c>
      <c r="AR213" s="191">
        <v>0.433512175</v>
      </c>
      <c r="AS213" s="191">
        <v>0.41909690599999999</v>
      </c>
      <c r="AT213" s="191">
        <v>0.35315737800000002</v>
      </c>
      <c r="AU213" s="191">
        <v>0.258920859</v>
      </c>
    </row>
    <row r="214" spans="1:47" x14ac:dyDescent="0.2">
      <c r="A214" s="178">
        <v>42744</v>
      </c>
      <c r="B214" s="179">
        <v>0.79166666666666663</v>
      </c>
      <c r="C214" t="s">
        <v>349</v>
      </c>
      <c r="D214">
        <v>27.15</v>
      </c>
      <c r="E214">
        <v>6</v>
      </c>
      <c r="F214">
        <v>8</v>
      </c>
      <c r="G214">
        <v>1</v>
      </c>
      <c r="H214" s="184">
        <f t="shared" ref="H214:L214" si="210">H190</f>
        <v>0.79166666666666663</v>
      </c>
      <c r="I214" s="185">
        <f t="shared" si="210"/>
        <v>320</v>
      </c>
      <c r="J214" s="185">
        <f t="shared" si="210"/>
        <v>214</v>
      </c>
      <c r="K214" s="185">
        <f t="shared" si="210"/>
        <v>2842</v>
      </c>
      <c r="L214" s="185">
        <f t="shared" si="210"/>
        <v>1426</v>
      </c>
      <c r="M214" s="147"/>
      <c r="N214" s="143">
        <f t="shared" si="191"/>
        <v>8688</v>
      </c>
      <c r="O214" s="143">
        <f t="shared" si="187"/>
        <v>1284</v>
      </c>
      <c r="P214" s="143">
        <f t="shared" si="188"/>
        <v>22736</v>
      </c>
      <c r="Q214" s="143">
        <f t="shared" si="189"/>
        <v>1426</v>
      </c>
      <c r="R214" s="188">
        <f t="shared" si="192"/>
        <v>34134</v>
      </c>
      <c r="T214">
        <v>38552.129999999997</v>
      </c>
      <c r="U214" s="190">
        <f t="shared" si="193"/>
        <v>0.88539854996338729</v>
      </c>
      <c r="W214" s="178">
        <v>42947</v>
      </c>
      <c r="X214" s="191">
        <v>0.13988099100000001</v>
      </c>
      <c r="Y214" s="191">
        <v>0.104753218</v>
      </c>
      <c r="Z214" s="191">
        <v>0.110681934</v>
      </c>
      <c r="AA214" s="191">
        <v>0.122800636</v>
      </c>
      <c r="AB214" s="191">
        <v>0.120187506</v>
      </c>
      <c r="AC214" s="191">
        <v>0.135595414</v>
      </c>
      <c r="AD214" s="191">
        <v>0.20079042999999999</v>
      </c>
      <c r="AE214" s="191">
        <v>0.25762448199999999</v>
      </c>
      <c r="AF214" s="191">
        <v>0.41304572000000001</v>
      </c>
      <c r="AG214" s="191">
        <v>0.50070030399999998</v>
      </c>
      <c r="AH214" s="191">
        <v>0.53439619000000005</v>
      </c>
      <c r="AI214" s="191">
        <v>0.61178368900000002</v>
      </c>
      <c r="AJ214" s="191">
        <v>1.0767474050000001</v>
      </c>
      <c r="AK214" s="191">
        <v>1.583630367</v>
      </c>
      <c r="AL214" s="191">
        <v>2.782196839</v>
      </c>
      <c r="AM214" s="191">
        <v>3.0960460520000002</v>
      </c>
      <c r="AN214" s="191">
        <v>3.254336586</v>
      </c>
      <c r="AO214" s="191">
        <v>1.3821138610000001</v>
      </c>
      <c r="AP214" s="191">
        <v>0.80031063999999996</v>
      </c>
      <c r="AQ214" s="191">
        <v>0.51113035100000004</v>
      </c>
      <c r="AR214" s="191">
        <v>0.53133723399999999</v>
      </c>
      <c r="AS214" s="191">
        <v>0.49818676200000001</v>
      </c>
      <c r="AT214" s="191">
        <v>0.304747137</v>
      </c>
      <c r="AU214" s="191">
        <v>0.22389105400000001</v>
      </c>
    </row>
    <row r="215" spans="1:47" x14ac:dyDescent="0.2">
      <c r="A215" s="178">
        <v>42744</v>
      </c>
      <c r="B215" s="179">
        <v>0.83333333333333337</v>
      </c>
      <c r="C215" t="s">
        <v>349</v>
      </c>
      <c r="D215">
        <v>4.25</v>
      </c>
      <c r="E215">
        <v>2.11</v>
      </c>
      <c r="F215">
        <v>3</v>
      </c>
      <c r="G215">
        <v>1</v>
      </c>
      <c r="H215" s="184">
        <f t="shared" ref="H215:L215" si="211">H191</f>
        <v>0.83333333333333337</v>
      </c>
      <c r="I215" s="185">
        <f t="shared" si="211"/>
        <v>322</v>
      </c>
      <c r="J215" s="185">
        <f t="shared" si="211"/>
        <v>178</v>
      </c>
      <c r="K215" s="185">
        <f t="shared" si="211"/>
        <v>2842</v>
      </c>
      <c r="L215" s="185">
        <f t="shared" si="211"/>
        <v>1426</v>
      </c>
      <c r="M215" s="147"/>
      <c r="N215" s="143">
        <f t="shared" si="191"/>
        <v>1368.5</v>
      </c>
      <c r="O215" s="143">
        <f t="shared" si="187"/>
        <v>375.58</v>
      </c>
      <c r="P215" s="143">
        <f t="shared" si="188"/>
        <v>8526</v>
      </c>
      <c r="Q215" s="143">
        <f t="shared" si="189"/>
        <v>1426</v>
      </c>
      <c r="R215" s="188">
        <f t="shared" si="192"/>
        <v>11696.08</v>
      </c>
      <c r="T215">
        <v>38387.599999999999</v>
      </c>
      <c r="U215" s="190">
        <f t="shared" si="193"/>
        <v>0.30468380414508855</v>
      </c>
      <c r="W215" s="178">
        <v>42948</v>
      </c>
      <c r="X215" s="191">
        <v>0.15192062200000001</v>
      </c>
      <c r="Y215" s="191">
        <v>0.100345718</v>
      </c>
      <c r="Z215" s="191">
        <v>0.103641023</v>
      </c>
      <c r="AA215" s="191">
        <v>0.109003435</v>
      </c>
      <c r="AB215" s="191">
        <v>0.111759859</v>
      </c>
      <c r="AC215" s="191">
        <v>0.12807206199999999</v>
      </c>
      <c r="AD215" s="191">
        <v>0.25274394100000003</v>
      </c>
      <c r="AE215" s="191">
        <v>0.27932005399999998</v>
      </c>
      <c r="AF215" s="191">
        <v>0.39747518100000001</v>
      </c>
      <c r="AG215" s="191">
        <v>0.56247336800000003</v>
      </c>
      <c r="AH215" s="191">
        <v>0.44844521500000001</v>
      </c>
      <c r="AI215" s="191">
        <v>0.51190933100000002</v>
      </c>
      <c r="AJ215" s="191">
        <v>0.81609465000000003</v>
      </c>
      <c r="AK215" s="191">
        <v>1.2161136610000001</v>
      </c>
      <c r="AL215" s="191">
        <v>1.4201614600000001</v>
      </c>
      <c r="AM215" s="191">
        <v>1.606070989</v>
      </c>
      <c r="AN215" s="191">
        <v>1.27990951</v>
      </c>
      <c r="AO215" s="191">
        <v>0.88712097300000003</v>
      </c>
      <c r="AP215" s="191">
        <v>0.50382511299999999</v>
      </c>
      <c r="AQ215" s="191">
        <v>0.45555638900000001</v>
      </c>
      <c r="AR215" s="191">
        <v>0.419102423</v>
      </c>
      <c r="AS215" s="191">
        <v>0.345388582</v>
      </c>
      <c r="AT215" s="191">
        <v>0.34381036700000001</v>
      </c>
      <c r="AU215" s="191">
        <v>0.26029417999999999</v>
      </c>
    </row>
    <row r="216" spans="1:47" x14ac:dyDescent="0.2">
      <c r="A216" s="178">
        <v>42744</v>
      </c>
      <c r="B216" s="179">
        <v>0.875</v>
      </c>
      <c r="C216" t="s">
        <v>349</v>
      </c>
      <c r="D216">
        <v>3.5</v>
      </c>
      <c r="E216">
        <v>2.11</v>
      </c>
      <c r="F216">
        <v>3</v>
      </c>
      <c r="G216">
        <v>1</v>
      </c>
      <c r="H216" s="184">
        <f t="shared" ref="H216:L216" si="212">H192</f>
        <v>0.875</v>
      </c>
      <c r="I216" s="185">
        <f t="shared" si="212"/>
        <v>337</v>
      </c>
      <c r="J216" s="185">
        <f t="shared" si="212"/>
        <v>173</v>
      </c>
      <c r="K216" s="185">
        <f t="shared" si="212"/>
        <v>2842</v>
      </c>
      <c r="L216" s="185">
        <f t="shared" si="212"/>
        <v>1426</v>
      </c>
      <c r="M216" s="147"/>
      <c r="N216" s="143">
        <f t="shared" si="191"/>
        <v>1179.5</v>
      </c>
      <c r="O216" s="143">
        <f t="shared" si="187"/>
        <v>365.03</v>
      </c>
      <c r="P216" s="143">
        <f t="shared" si="188"/>
        <v>8526</v>
      </c>
      <c r="Q216" s="143">
        <f t="shared" si="189"/>
        <v>1426</v>
      </c>
      <c r="R216" s="188">
        <f t="shared" si="192"/>
        <v>11496.53</v>
      </c>
      <c r="T216">
        <v>37753.599999999999</v>
      </c>
      <c r="U216" s="190">
        <f t="shared" si="193"/>
        <v>0.30451480123749791</v>
      </c>
      <c r="W216" s="178">
        <v>42949</v>
      </c>
      <c r="X216" s="191">
        <v>0.19998202300000001</v>
      </c>
      <c r="Y216" s="191">
        <v>0.10334790100000001</v>
      </c>
      <c r="Z216" s="191">
        <v>0.104685739</v>
      </c>
      <c r="AA216" s="191">
        <v>0.113587222</v>
      </c>
      <c r="AB216" s="191">
        <v>0.111452827</v>
      </c>
      <c r="AC216" s="191">
        <v>0.13445926499999999</v>
      </c>
      <c r="AD216" s="191">
        <v>0.41465255299999998</v>
      </c>
      <c r="AE216" s="191">
        <v>0.515043947</v>
      </c>
      <c r="AF216" s="191">
        <v>0.52720811999999995</v>
      </c>
      <c r="AG216" s="191">
        <v>0.67334800100000003</v>
      </c>
      <c r="AH216" s="191">
        <v>0.53567050900000002</v>
      </c>
      <c r="AI216" s="191">
        <v>0.51957207100000002</v>
      </c>
      <c r="AJ216" s="191">
        <v>0.88478633299999998</v>
      </c>
      <c r="AK216" s="191">
        <v>1.2791417469999999</v>
      </c>
      <c r="AL216" s="191">
        <v>1.3492773309999999</v>
      </c>
      <c r="AM216" s="191">
        <v>1.7819554529999999</v>
      </c>
      <c r="AN216" s="191">
        <v>1.769739202</v>
      </c>
      <c r="AO216" s="191">
        <v>0.98882082800000004</v>
      </c>
      <c r="AP216" s="191">
        <v>0.60769408800000002</v>
      </c>
      <c r="AQ216" s="191">
        <v>0.49853135799999998</v>
      </c>
      <c r="AR216" s="191">
        <v>0.45815762900000001</v>
      </c>
      <c r="AS216" s="191">
        <v>0.51680569799999998</v>
      </c>
      <c r="AT216" s="191">
        <v>0.43560426299999999</v>
      </c>
      <c r="AU216" s="191">
        <v>0.26372726899999999</v>
      </c>
    </row>
    <row r="217" spans="1:47" x14ac:dyDescent="0.2">
      <c r="A217" s="178">
        <v>42744</v>
      </c>
      <c r="B217" s="179">
        <v>0.91666666666666663</v>
      </c>
      <c r="C217" t="s">
        <v>349</v>
      </c>
      <c r="D217">
        <v>5</v>
      </c>
      <c r="E217">
        <v>3.2</v>
      </c>
      <c r="F217">
        <v>11</v>
      </c>
      <c r="G217">
        <v>1</v>
      </c>
      <c r="H217" s="184">
        <f t="shared" ref="H217:L217" si="213">H193</f>
        <v>0.91666666666666663</v>
      </c>
      <c r="I217" s="185">
        <f t="shared" si="213"/>
        <v>394</v>
      </c>
      <c r="J217" s="185">
        <f t="shared" si="213"/>
        <v>194</v>
      </c>
      <c r="K217" s="185">
        <f t="shared" si="213"/>
        <v>2842</v>
      </c>
      <c r="L217" s="185">
        <f t="shared" si="213"/>
        <v>1426</v>
      </c>
      <c r="M217" s="147"/>
      <c r="N217" s="143">
        <f t="shared" si="191"/>
        <v>1970</v>
      </c>
      <c r="O217" s="143">
        <f t="shared" si="187"/>
        <v>620.80000000000007</v>
      </c>
      <c r="P217" s="143">
        <f t="shared" si="188"/>
        <v>31262</v>
      </c>
      <c r="Q217" s="143">
        <f t="shared" si="189"/>
        <v>1426</v>
      </c>
      <c r="R217" s="188">
        <f t="shared" si="192"/>
        <v>35278.800000000003</v>
      </c>
      <c r="T217">
        <v>36229.47</v>
      </c>
      <c r="U217" s="190">
        <f t="shared" si="193"/>
        <v>0.97375975966526707</v>
      </c>
      <c r="W217" s="178">
        <v>42950</v>
      </c>
      <c r="X217" s="191">
        <v>0.127594598</v>
      </c>
      <c r="Y217" s="191">
        <v>0.105208633</v>
      </c>
      <c r="Z217" s="191">
        <v>0.11163867</v>
      </c>
      <c r="AA217" s="191">
        <v>0.116167705</v>
      </c>
      <c r="AB217" s="191">
        <v>0.117548081</v>
      </c>
      <c r="AC217" s="191">
        <v>0.13266710700000001</v>
      </c>
      <c r="AD217" s="191">
        <v>0.28257147700000002</v>
      </c>
      <c r="AE217" s="191">
        <v>0.32063550899999999</v>
      </c>
      <c r="AF217" s="191">
        <v>0.42834312699999999</v>
      </c>
      <c r="AG217" s="191">
        <v>0.60717724900000003</v>
      </c>
      <c r="AH217" s="191">
        <v>0.483961945</v>
      </c>
      <c r="AI217" s="191">
        <v>0.55044925899999997</v>
      </c>
      <c r="AJ217" s="191">
        <v>0.885842252</v>
      </c>
      <c r="AK217" s="191">
        <v>1.128126687</v>
      </c>
      <c r="AL217" s="191">
        <v>1.279808472</v>
      </c>
      <c r="AM217" s="191">
        <v>1.5416065990000001</v>
      </c>
      <c r="AN217" s="191">
        <v>2.2095774860000001</v>
      </c>
      <c r="AO217" s="191">
        <v>0.91025246199999998</v>
      </c>
      <c r="AP217" s="191">
        <v>0.55067000799999999</v>
      </c>
      <c r="AQ217" s="191">
        <v>0.41467791599999998</v>
      </c>
      <c r="AR217" s="191">
        <v>0.42680362700000002</v>
      </c>
      <c r="AS217" s="191">
        <v>0.46230364299999999</v>
      </c>
      <c r="AT217" s="191">
        <v>0.33840270700000002</v>
      </c>
      <c r="AU217" s="191">
        <v>0.22275039599999999</v>
      </c>
    </row>
    <row r="218" spans="1:47" x14ac:dyDescent="0.2">
      <c r="A218" s="178">
        <v>42744</v>
      </c>
      <c r="B218" s="179">
        <v>0.95833333333333337</v>
      </c>
      <c r="C218" t="s">
        <v>349</v>
      </c>
      <c r="D218">
        <v>45</v>
      </c>
      <c r="E218">
        <v>3.2</v>
      </c>
      <c r="F218">
        <v>4.5</v>
      </c>
      <c r="G218">
        <v>0.01</v>
      </c>
      <c r="H218" s="184">
        <f t="shared" ref="H218:L218" si="214">H194</f>
        <v>0.95833333333333337</v>
      </c>
      <c r="I218" s="185">
        <f t="shared" si="214"/>
        <v>389</v>
      </c>
      <c r="J218" s="185">
        <f t="shared" si="214"/>
        <v>265</v>
      </c>
      <c r="K218" s="185">
        <f t="shared" si="214"/>
        <v>2985</v>
      </c>
      <c r="L218" s="185">
        <f t="shared" si="214"/>
        <v>1111</v>
      </c>
      <c r="M218" s="147"/>
      <c r="N218" s="143">
        <f t="shared" si="191"/>
        <v>17505</v>
      </c>
      <c r="O218" s="143">
        <f t="shared" si="187"/>
        <v>848</v>
      </c>
      <c r="P218" s="143">
        <f t="shared" si="188"/>
        <v>13432.5</v>
      </c>
      <c r="Q218" s="143">
        <f t="shared" si="189"/>
        <v>11.11</v>
      </c>
      <c r="R218" s="188">
        <f t="shared" si="192"/>
        <v>31796.61</v>
      </c>
      <c r="T218">
        <v>33780.94</v>
      </c>
      <c r="U218" s="190">
        <f t="shared" si="193"/>
        <v>0.94125888740810637</v>
      </c>
      <c r="W218" s="178">
        <v>42951</v>
      </c>
      <c r="X218" s="191">
        <v>0.112159336</v>
      </c>
      <c r="Y218" s="191">
        <v>9.9617005999999994E-2</v>
      </c>
      <c r="Z218" s="191">
        <v>0.10467457400000001</v>
      </c>
      <c r="AA218" s="191">
        <v>0.11528442799999999</v>
      </c>
      <c r="AB218" s="191">
        <v>0.11216786199999999</v>
      </c>
      <c r="AC218" s="191">
        <v>0.126808273</v>
      </c>
      <c r="AD218" s="191">
        <v>0.189335108</v>
      </c>
      <c r="AE218" s="191">
        <v>0.210838467</v>
      </c>
      <c r="AF218" s="191">
        <v>0.33058333000000001</v>
      </c>
      <c r="AG218" s="191">
        <v>0.509241214</v>
      </c>
      <c r="AH218" s="191">
        <v>0.44510213500000001</v>
      </c>
      <c r="AI218" s="191">
        <v>0.49128217699999999</v>
      </c>
      <c r="AJ218" s="191">
        <v>0.89486986300000004</v>
      </c>
      <c r="AK218" s="191">
        <v>1.2622768870000001</v>
      </c>
      <c r="AL218" s="191">
        <v>1.3816931139999999</v>
      </c>
      <c r="AM218" s="191">
        <v>2.019924176</v>
      </c>
      <c r="AN218" s="191">
        <v>1.200793445</v>
      </c>
      <c r="AO218" s="191">
        <v>0.69475501100000003</v>
      </c>
      <c r="AP218" s="191">
        <v>0.53922583899999998</v>
      </c>
      <c r="AQ218" s="191">
        <v>0.41624418400000002</v>
      </c>
      <c r="AR218" s="191">
        <v>0.34503696900000003</v>
      </c>
      <c r="AS218" s="191">
        <v>0.33500712599999999</v>
      </c>
      <c r="AT218" s="191">
        <v>0.29377023600000002</v>
      </c>
      <c r="AU218" s="191">
        <v>0.167614709</v>
      </c>
    </row>
    <row r="219" spans="1:47" x14ac:dyDescent="0.2">
      <c r="A219" s="178">
        <v>42744</v>
      </c>
      <c r="B219" s="180">
        <v>1</v>
      </c>
      <c r="C219" t="s">
        <v>349</v>
      </c>
      <c r="D219">
        <v>20.86</v>
      </c>
      <c r="E219">
        <v>3</v>
      </c>
      <c r="F219">
        <v>8.5</v>
      </c>
      <c r="G219">
        <v>0.01</v>
      </c>
      <c r="H219" s="184">
        <f t="shared" ref="H219:L219" si="215">H195</f>
        <v>1</v>
      </c>
      <c r="I219" s="185">
        <f t="shared" si="215"/>
        <v>362</v>
      </c>
      <c r="J219" s="185">
        <f t="shared" si="215"/>
        <v>243</v>
      </c>
      <c r="K219" s="185">
        <f t="shared" si="215"/>
        <v>2985</v>
      </c>
      <c r="L219" s="185">
        <f t="shared" si="215"/>
        <v>1111</v>
      </c>
      <c r="M219" s="147"/>
      <c r="N219" s="143">
        <f t="shared" si="191"/>
        <v>7551.32</v>
      </c>
      <c r="O219" s="143">
        <f t="shared" si="187"/>
        <v>729</v>
      </c>
      <c r="P219" s="143">
        <f t="shared" si="188"/>
        <v>25372.5</v>
      </c>
      <c r="Q219" s="143">
        <f t="shared" si="189"/>
        <v>11.11</v>
      </c>
      <c r="R219" s="188">
        <f t="shared" si="192"/>
        <v>33663.93</v>
      </c>
      <c r="T219">
        <v>31376.15</v>
      </c>
      <c r="U219" s="190">
        <f t="shared" si="193"/>
        <v>1.0729146182689717</v>
      </c>
      <c r="W219" s="178">
        <v>42952</v>
      </c>
      <c r="X219" s="191">
        <v>0.19627219900000001</v>
      </c>
      <c r="Y219" s="191">
        <v>0.115640243</v>
      </c>
      <c r="Z219" s="191">
        <v>0.11396666900000001</v>
      </c>
      <c r="AA219" s="191">
        <v>0.12411865599999999</v>
      </c>
      <c r="AB219" s="191">
        <v>0.12602652</v>
      </c>
      <c r="AC219" s="191">
        <v>0.150101342</v>
      </c>
      <c r="AD219" s="191">
        <v>0.27023115399999997</v>
      </c>
      <c r="AE219" s="191">
        <v>0.29879628899999999</v>
      </c>
      <c r="AF219" s="191">
        <v>0.35733445699999999</v>
      </c>
      <c r="AG219" s="191">
        <v>0.35477328299999999</v>
      </c>
      <c r="AH219" s="191">
        <v>0.343922265</v>
      </c>
      <c r="AI219" s="191">
        <v>0.37302084699999999</v>
      </c>
      <c r="AJ219" s="191">
        <v>0.58310900899999996</v>
      </c>
      <c r="AK219" s="191">
        <v>0.78710117199999996</v>
      </c>
      <c r="AL219" s="191">
        <v>1.0543387740000001</v>
      </c>
      <c r="AM219" s="191">
        <v>1.4466448940000001</v>
      </c>
      <c r="AN219" s="191">
        <v>1.0275586379999999</v>
      </c>
      <c r="AO219" s="191">
        <v>0.58076972800000004</v>
      </c>
      <c r="AP219" s="191">
        <v>0.48980818500000001</v>
      </c>
      <c r="AQ219" s="191">
        <v>0.29662520399999998</v>
      </c>
      <c r="AR219" s="191">
        <v>0.24751954400000001</v>
      </c>
      <c r="AS219" s="191">
        <v>0.23247816600000001</v>
      </c>
      <c r="AT219" s="191">
        <v>0.39122642000000002</v>
      </c>
      <c r="AU219" s="191">
        <v>0.30409607599999999</v>
      </c>
    </row>
    <row r="220" spans="1:47" x14ac:dyDescent="0.2">
      <c r="A220" s="178">
        <v>42745</v>
      </c>
      <c r="B220" s="179">
        <v>4.1666666666666664E-2</v>
      </c>
      <c r="C220" t="s">
        <v>349</v>
      </c>
      <c r="D220">
        <v>13.75</v>
      </c>
      <c r="E220">
        <v>2.87</v>
      </c>
      <c r="F220">
        <v>5</v>
      </c>
      <c r="G220">
        <v>0.01</v>
      </c>
      <c r="H220" s="184">
        <f t="shared" ref="H220:L220" si="216">H196</f>
        <v>4.1666666666666664E-2</v>
      </c>
      <c r="I220" s="185">
        <f t="shared" si="216"/>
        <v>294</v>
      </c>
      <c r="J220" s="185">
        <f t="shared" si="216"/>
        <v>212</v>
      </c>
      <c r="K220" s="185">
        <f t="shared" si="216"/>
        <v>2985</v>
      </c>
      <c r="L220" s="185">
        <f t="shared" si="216"/>
        <v>1111</v>
      </c>
      <c r="M220" s="147"/>
      <c r="N220" s="143">
        <f t="shared" si="191"/>
        <v>4042.5</v>
      </c>
      <c r="O220" s="143">
        <f t="shared" si="187"/>
        <v>608.44000000000005</v>
      </c>
      <c r="P220" s="143">
        <f t="shared" si="188"/>
        <v>14925</v>
      </c>
      <c r="Q220" s="143">
        <f t="shared" si="189"/>
        <v>11.11</v>
      </c>
      <c r="R220" s="188">
        <f t="shared" si="192"/>
        <v>19587.050000000003</v>
      </c>
      <c r="T220">
        <v>29829.52</v>
      </c>
      <c r="U220" s="190">
        <f t="shared" si="193"/>
        <v>0.65663309366024003</v>
      </c>
      <c r="W220" s="178">
        <v>42953</v>
      </c>
      <c r="X220" s="191">
        <v>0.18984005100000001</v>
      </c>
      <c r="Y220" s="191">
        <v>0.111559009</v>
      </c>
      <c r="Z220" s="191">
        <v>0.114126745</v>
      </c>
      <c r="AA220" s="191">
        <v>0.12254846899999999</v>
      </c>
      <c r="AB220" s="191">
        <v>0.119876732</v>
      </c>
      <c r="AC220" s="191">
        <v>0.14180343200000001</v>
      </c>
      <c r="AD220" s="191">
        <v>0.268181642</v>
      </c>
      <c r="AE220" s="191">
        <v>0.21739861099999999</v>
      </c>
      <c r="AF220" s="191">
        <v>0.24593317000000001</v>
      </c>
      <c r="AG220" s="191">
        <v>0.36564811600000002</v>
      </c>
      <c r="AH220" s="191">
        <v>0.28777627</v>
      </c>
      <c r="AI220" s="191">
        <v>0.37086308699999998</v>
      </c>
      <c r="AJ220" s="191">
        <v>0.50301083700000004</v>
      </c>
      <c r="AK220" s="191">
        <v>0.73311154300000003</v>
      </c>
      <c r="AL220" s="191">
        <v>1.162183974</v>
      </c>
      <c r="AM220" s="191">
        <v>1.72186817</v>
      </c>
      <c r="AN220" s="191">
        <v>1.856254249</v>
      </c>
      <c r="AO220" s="191">
        <v>0.69445131599999999</v>
      </c>
      <c r="AP220" s="191">
        <v>0.490977041</v>
      </c>
      <c r="AQ220" s="191">
        <v>0.38281936900000002</v>
      </c>
      <c r="AR220" s="191">
        <v>0.41624377499999998</v>
      </c>
      <c r="AS220" s="191">
        <v>0.38069985899999997</v>
      </c>
      <c r="AT220" s="191">
        <v>0.30768054</v>
      </c>
      <c r="AU220" s="191">
        <v>0.34066942300000003</v>
      </c>
    </row>
    <row r="221" spans="1:47" x14ac:dyDescent="0.2">
      <c r="A221" s="178">
        <v>42745</v>
      </c>
      <c r="B221" s="179">
        <v>8.3333333333333329E-2</v>
      </c>
      <c r="C221" t="s">
        <v>349</v>
      </c>
      <c r="D221">
        <v>10.1</v>
      </c>
      <c r="E221">
        <v>2.6</v>
      </c>
      <c r="F221">
        <v>5</v>
      </c>
      <c r="G221">
        <v>0.01</v>
      </c>
      <c r="H221" s="184">
        <f t="shared" ref="H221:L221" si="217">H197</f>
        <v>8.3333333333333329E-2</v>
      </c>
      <c r="I221" s="185">
        <f t="shared" si="217"/>
        <v>236</v>
      </c>
      <c r="J221" s="185">
        <f t="shared" si="217"/>
        <v>179</v>
      </c>
      <c r="K221" s="185">
        <f t="shared" si="217"/>
        <v>2985</v>
      </c>
      <c r="L221" s="185">
        <f t="shared" si="217"/>
        <v>1111</v>
      </c>
      <c r="M221" s="147"/>
      <c r="N221" s="143">
        <f t="shared" si="191"/>
        <v>2383.6</v>
      </c>
      <c r="O221" s="143">
        <f t="shared" si="187"/>
        <v>465.40000000000003</v>
      </c>
      <c r="P221" s="143">
        <f t="shared" si="188"/>
        <v>14925</v>
      </c>
      <c r="Q221" s="143">
        <f t="shared" si="189"/>
        <v>11.11</v>
      </c>
      <c r="R221" s="188">
        <f t="shared" si="192"/>
        <v>17785.11</v>
      </c>
      <c r="T221">
        <v>28864</v>
      </c>
      <c r="U221" s="190">
        <f t="shared" si="193"/>
        <v>0.61616927660753884</v>
      </c>
      <c r="W221" s="178">
        <v>42954</v>
      </c>
      <c r="X221" s="191">
        <v>0.31754111000000002</v>
      </c>
      <c r="Y221" s="191">
        <v>0.20106464499999999</v>
      </c>
      <c r="Z221" s="191">
        <v>0.16496681399999999</v>
      </c>
      <c r="AA221" s="191">
        <v>0.15596207100000001</v>
      </c>
      <c r="AB221" s="191">
        <v>0.15485271</v>
      </c>
      <c r="AC221" s="191">
        <v>0.22495989899999999</v>
      </c>
      <c r="AD221" s="191">
        <v>0.35775411499999998</v>
      </c>
      <c r="AE221" s="191">
        <v>0.42432788300000002</v>
      </c>
      <c r="AF221" s="191">
        <v>0.55272876500000001</v>
      </c>
      <c r="AG221" s="191">
        <v>0.64284694600000003</v>
      </c>
      <c r="AH221" s="191">
        <v>0.59179340899999999</v>
      </c>
      <c r="AI221" s="191">
        <v>0.59654034899999997</v>
      </c>
      <c r="AJ221" s="191">
        <v>0.67484877200000004</v>
      </c>
      <c r="AK221" s="191">
        <v>1.4195107570000001</v>
      </c>
      <c r="AL221" s="191">
        <v>1.1123685320000001</v>
      </c>
      <c r="AM221" s="191">
        <v>1.1264080169999999</v>
      </c>
      <c r="AN221" s="191">
        <v>0.84040722700000003</v>
      </c>
      <c r="AO221" s="191">
        <v>0.58906173699999997</v>
      </c>
      <c r="AP221" s="191">
        <v>0.57324659099999997</v>
      </c>
      <c r="AQ221" s="191">
        <v>0.48237089</v>
      </c>
      <c r="AR221" s="191">
        <v>0.36072511200000001</v>
      </c>
      <c r="AS221" s="191">
        <v>0.38725023600000003</v>
      </c>
      <c r="AT221" s="191">
        <v>0.33030030199999999</v>
      </c>
      <c r="AU221" s="191">
        <v>0.301651051</v>
      </c>
    </row>
    <row r="222" spans="1:47" x14ac:dyDescent="0.2">
      <c r="A222" s="178">
        <v>42745</v>
      </c>
      <c r="B222" s="179">
        <v>0.125</v>
      </c>
      <c r="C222" t="s">
        <v>349</v>
      </c>
      <c r="D222">
        <v>5.25</v>
      </c>
      <c r="E222">
        <v>2.6</v>
      </c>
      <c r="F222">
        <v>5</v>
      </c>
      <c r="G222">
        <v>0.01</v>
      </c>
      <c r="H222" s="184">
        <f t="shared" ref="H222:L222" si="218">H198</f>
        <v>0.125</v>
      </c>
      <c r="I222" s="185">
        <f t="shared" si="218"/>
        <v>201</v>
      </c>
      <c r="J222" s="185">
        <f t="shared" si="218"/>
        <v>205</v>
      </c>
      <c r="K222" s="185">
        <f t="shared" si="218"/>
        <v>2985</v>
      </c>
      <c r="L222" s="185">
        <f t="shared" si="218"/>
        <v>1717</v>
      </c>
      <c r="M222" s="147"/>
      <c r="N222" s="143">
        <f t="shared" si="191"/>
        <v>1055.25</v>
      </c>
      <c r="O222" s="143">
        <f t="shared" si="187"/>
        <v>533</v>
      </c>
      <c r="P222" s="143">
        <f t="shared" si="188"/>
        <v>14925</v>
      </c>
      <c r="Q222" s="143">
        <f t="shared" si="189"/>
        <v>17.170000000000002</v>
      </c>
      <c r="R222" s="188">
        <f t="shared" si="192"/>
        <v>16530.419999999998</v>
      </c>
      <c r="T222">
        <v>28435.09</v>
      </c>
      <c r="U222" s="190">
        <f t="shared" si="193"/>
        <v>0.58133876136843587</v>
      </c>
      <c r="W222" s="178">
        <v>42955</v>
      </c>
      <c r="X222" s="191">
        <v>0.115028069</v>
      </c>
      <c r="Y222" s="191">
        <v>0.10104597899999999</v>
      </c>
      <c r="Z222" s="191">
        <v>0.101654991</v>
      </c>
      <c r="AA222" s="191">
        <v>0.112665061</v>
      </c>
      <c r="AB222" s="191">
        <v>0.110404217</v>
      </c>
      <c r="AC222" s="191">
        <v>0.13372078900000001</v>
      </c>
      <c r="AD222" s="191">
        <v>0.26242248800000001</v>
      </c>
      <c r="AE222" s="191">
        <v>0.356226349</v>
      </c>
      <c r="AF222" s="191">
        <v>0.391185216</v>
      </c>
      <c r="AG222" s="191">
        <v>0.56856250500000005</v>
      </c>
      <c r="AH222" s="191">
        <v>0.42775412699999998</v>
      </c>
      <c r="AI222" s="191">
        <v>0.48233135100000002</v>
      </c>
      <c r="AJ222" s="191">
        <v>0.60701136300000003</v>
      </c>
      <c r="AK222" s="191">
        <v>1.059293831</v>
      </c>
      <c r="AL222" s="191">
        <v>0.96729423199999998</v>
      </c>
      <c r="AM222" s="191">
        <v>1.203690929</v>
      </c>
      <c r="AN222" s="191">
        <v>1.1447107519999999</v>
      </c>
      <c r="AO222" s="191">
        <v>0.77376286299999997</v>
      </c>
      <c r="AP222" s="191">
        <v>0.61077065900000005</v>
      </c>
      <c r="AQ222" s="191">
        <v>0.44100462899999998</v>
      </c>
      <c r="AR222" s="191">
        <v>0.34762100299999998</v>
      </c>
      <c r="AS222" s="191">
        <v>0.42135608800000002</v>
      </c>
      <c r="AT222" s="191">
        <v>0.35904779399999998</v>
      </c>
      <c r="AU222" s="191">
        <v>0.17138937300000001</v>
      </c>
    </row>
    <row r="223" spans="1:47" x14ac:dyDescent="0.2">
      <c r="A223" s="178">
        <v>42745</v>
      </c>
      <c r="B223" s="179">
        <v>0.16666666666666666</v>
      </c>
      <c r="C223" t="s">
        <v>349</v>
      </c>
      <c r="D223">
        <v>5.25</v>
      </c>
      <c r="E223">
        <v>2.87</v>
      </c>
      <c r="F223">
        <v>5</v>
      </c>
      <c r="G223">
        <v>0.01</v>
      </c>
      <c r="H223" s="184">
        <f t="shared" ref="H223:L223" si="219">H199</f>
        <v>0.16666666666666666</v>
      </c>
      <c r="I223" s="185">
        <f t="shared" si="219"/>
        <v>185</v>
      </c>
      <c r="J223" s="185">
        <f t="shared" si="219"/>
        <v>205</v>
      </c>
      <c r="K223" s="185">
        <f t="shared" si="219"/>
        <v>2985</v>
      </c>
      <c r="L223" s="185">
        <f t="shared" si="219"/>
        <v>1717</v>
      </c>
      <c r="M223" s="147"/>
      <c r="N223" s="143">
        <f t="shared" si="191"/>
        <v>971.25</v>
      </c>
      <c r="O223" s="143">
        <f t="shared" si="187"/>
        <v>588.35</v>
      </c>
      <c r="P223" s="143">
        <f t="shared" si="188"/>
        <v>14925</v>
      </c>
      <c r="Q223" s="143">
        <f t="shared" si="189"/>
        <v>17.170000000000002</v>
      </c>
      <c r="R223" s="188">
        <f t="shared" si="192"/>
        <v>16501.769999999997</v>
      </c>
      <c r="T223">
        <v>28426.33</v>
      </c>
      <c r="U223" s="190">
        <f t="shared" si="193"/>
        <v>0.58051004121882765</v>
      </c>
      <c r="W223" s="178">
        <v>42956</v>
      </c>
      <c r="X223" s="191">
        <v>0.112193209</v>
      </c>
      <c r="Y223" s="191">
        <v>0.101472669</v>
      </c>
      <c r="Z223" s="191">
        <v>0.100490736</v>
      </c>
      <c r="AA223" s="191">
        <v>0.111766088</v>
      </c>
      <c r="AB223" s="191">
        <v>0.11056361300000001</v>
      </c>
      <c r="AC223" s="191">
        <v>0.128459089</v>
      </c>
      <c r="AD223" s="191">
        <v>0.27268937900000001</v>
      </c>
      <c r="AE223" s="191">
        <v>0.34321297099999998</v>
      </c>
      <c r="AF223" s="191">
        <v>0.36190021100000003</v>
      </c>
      <c r="AG223" s="191">
        <v>0.49152352799999999</v>
      </c>
      <c r="AH223" s="191">
        <v>0.44803776099999998</v>
      </c>
      <c r="AI223" s="191">
        <v>0.53390523000000001</v>
      </c>
      <c r="AJ223" s="191">
        <v>0.60398530900000003</v>
      </c>
      <c r="AK223" s="191">
        <v>0.87973841699999999</v>
      </c>
      <c r="AL223" s="191">
        <v>1.15174767</v>
      </c>
      <c r="AM223" s="191">
        <v>1.3260004919999999</v>
      </c>
      <c r="AN223" s="191">
        <v>1.4275062519999999</v>
      </c>
      <c r="AO223" s="191">
        <v>0.92881544599999999</v>
      </c>
      <c r="AP223" s="191">
        <v>0.48825670100000002</v>
      </c>
      <c r="AQ223" s="191">
        <v>0.40086274100000002</v>
      </c>
      <c r="AR223" s="191">
        <v>0.411095235</v>
      </c>
      <c r="AS223" s="191">
        <v>0.35177506200000003</v>
      </c>
      <c r="AT223" s="191">
        <v>0.25999668500000001</v>
      </c>
      <c r="AU223" s="191">
        <v>0.14401529900000001</v>
      </c>
    </row>
    <row r="224" spans="1:47" x14ac:dyDescent="0.2">
      <c r="A224" s="178">
        <v>42745</v>
      </c>
      <c r="B224" s="179">
        <v>0.20833333333333334</v>
      </c>
      <c r="C224" t="s">
        <v>349</v>
      </c>
      <c r="D224">
        <v>12.95</v>
      </c>
      <c r="E224">
        <v>4</v>
      </c>
      <c r="F224">
        <v>5</v>
      </c>
      <c r="G224">
        <v>0.01</v>
      </c>
      <c r="H224" s="184">
        <f t="shared" ref="H224:L224" si="220">H200</f>
        <v>0.20833333333333334</v>
      </c>
      <c r="I224" s="185">
        <f t="shared" si="220"/>
        <v>207</v>
      </c>
      <c r="J224" s="185">
        <f t="shared" si="220"/>
        <v>283</v>
      </c>
      <c r="K224" s="185">
        <f t="shared" si="220"/>
        <v>2985</v>
      </c>
      <c r="L224" s="185">
        <f t="shared" si="220"/>
        <v>1717</v>
      </c>
      <c r="M224" s="147"/>
      <c r="N224" s="143">
        <f t="shared" si="191"/>
        <v>2680.6499999999996</v>
      </c>
      <c r="O224" s="143">
        <f t="shared" si="187"/>
        <v>1132</v>
      </c>
      <c r="P224" s="143">
        <f t="shared" si="188"/>
        <v>14925</v>
      </c>
      <c r="Q224" s="143">
        <f t="shared" si="189"/>
        <v>17.170000000000002</v>
      </c>
      <c r="R224" s="188">
        <f t="shared" si="192"/>
        <v>18754.82</v>
      </c>
      <c r="T224">
        <v>29110.3</v>
      </c>
      <c r="U224" s="190">
        <f t="shared" si="193"/>
        <v>0.64426749294923102</v>
      </c>
      <c r="W224" s="178">
        <v>42957</v>
      </c>
      <c r="X224" s="191">
        <v>0.103973017</v>
      </c>
      <c r="Y224" s="191">
        <v>9.1832915000000001E-2</v>
      </c>
      <c r="Z224" s="191">
        <v>9.3624918000000001E-2</v>
      </c>
      <c r="AA224" s="191">
        <v>0.10646517599999999</v>
      </c>
      <c r="AB224" s="191">
        <v>0.105981531</v>
      </c>
      <c r="AC224" s="191">
        <v>0.118369929</v>
      </c>
      <c r="AD224" s="191">
        <v>0.272671312</v>
      </c>
      <c r="AE224" s="191">
        <v>0.31633486599999999</v>
      </c>
      <c r="AF224" s="191">
        <v>0.37457295099999999</v>
      </c>
      <c r="AG224" s="191">
        <v>0.48766508600000003</v>
      </c>
      <c r="AH224" s="191">
        <v>0.491104812</v>
      </c>
      <c r="AI224" s="191">
        <v>0.55996252199999996</v>
      </c>
      <c r="AJ224" s="191">
        <v>0.63109586699999998</v>
      </c>
      <c r="AK224" s="191">
        <v>1.2519140550000001</v>
      </c>
      <c r="AL224" s="191">
        <v>1.3146768259999999</v>
      </c>
      <c r="AM224" s="191">
        <v>1.5556282859999999</v>
      </c>
      <c r="AN224" s="191">
        <v>1.446767414</v>
      </c>
      <c r="AO224" s="191">
        <v>0.77226348099999997</v>
      </c>
      <c r="AP224" s="191">
        <v>0.57070714300000003</v>
      </c>
      <c r="AQ224" s="191">
        <v>0.42381181800000001</v>
      </c>
      <c r="AR224" s="191">
        <v>0.46050449900000001</v>
      </c>
      <c r="AS224" s="191">
        <v>0.417718808</v>
      </c>
      <c r="AT224" s="191">
        <v>0.26665868199999998</v>
      </c>
      <c r="AU224" s="191">
        <v>0.11691864</v>
      </c>
    </row>
    <row r="225" spans="1:47" x14ac:dyDescent="0.2">
      <c r="A225" s="178">
        <v>42745</v>
      </c>
      <c r="B225" s="179">
        <v>0.25</v>
      </c>
      <c r="C225" t="s">
        <v>349</v>
      </c>
      <c r="D225">
        <v>31.21</v>
      </c>
      <c r="E225">
        <v>22</v>
      </c>
      <c r="F225">
        <v>21.13</v>
      </c>
      <c r="G225">
        <v>0.01</v>
      </c>
      <c r="H225" s="184">
        <f t="shared" ref="H225:L225" si="221">H201</f>
        <v>0.25</v>
      </c>
      <c r="I225" s="185">
        <f t="shared" si="221"/>
        <v>327</v>
      </c>
      <c r="J225" s="185">
        <f t="shared" si="221"/>
        <v>438</v>
      </c>
      <c r="K225" s="185">
        <f t="shared" si="221"/>
        <v>2985</v>
      </c>
      <c r="L225" s="185">
        <f t="shared" si="221"/>
        <v>1717</v>
      </c>
      <c r="M225" s="147"/>
      <c r="N225" s="143">
        <f t="shared" si="191"/>
        <v>10205.67</v>
      </c>
      <c r="O225" s="143">
        <f t="shared" si="187"/>
        <v>9636</v>
      </c>
      <c r="P225" s="143">
        <f t="shared" si="188"/>
        <v>63073.049999999996</v>
      </c>
      <c r="Q225" s="143">
        <f t="shared" si="189"/>
        <v>17.170000000000002</v>
      </c>
      <c r="R225" s="188">
        <f t="shared" si="192"/>
        <v>82931.89</v>
      </c>
      <c r="T225">
        <v>31287.88</v>
      </c>
      <c r="U225" s="190">
        <f t="shared" si="193"/>
        <v>2.6506075195890548</v>
      </c>
      <c r="W225" s="178">
        <v>42958</v>
      </c>
      <c r="X225" s="191">
        <v>0.108108417</v>
      </c>
      <c r="Y225" s="191">
        <v>9.0173026000000003E-2</v>
      </c>
      <c r="Z225" s="191">
        <v>9.5892314000000006E-2</v>
      </c>
      <c r="AA225" s="191">
        <v>0.102048082</v>
      </c>
      <c r="AB225" s="191">
        <v>0.107242251</v>
      </c>
      <c r="AC225" s="191">
        <v>0.117636423</v>
      </c>
      <c r="AD225" s="191">
        <v>0.30344282500000003</v>
      </c>
      <c r="AE225" s="191">
        <v>0.31435080900000001</v>
      </c>
      <c r="AF225" s="191">
        <v>0.39068779199999998</v>
      </c>
      <c r="AG225" s="191">
        <v>0.58248942199999998</v>
      </c>
      <c r="AH225" s="191">
        <v>0.628343608</v>
      </c>
      <c r="AI225" s="191">
        <v>0.56676588699999997</v>
      </c>
      <c r="AJ225" s="191">
        <v>0.95007936100000001</v>
      </c>
      <c r="AK225" s="191">
        <v>1.854205696</v>
      </c>
      <c r="AL225" s="191">
        <v>2.2721213260000002</v>
      </c>
      <c r="AM225" s="191">
        <v>3.7002167290000001</v>
      </c>
      <c r="AN225" s="191">
        <v>2.617564088</v>
      </c>
      <c r="AO225" s="191">
        <v>1.254760576</v>
      </c>
      <c r="AP225" s="191">
        <v>0.70671033699999997</v>
      </c>
      <c r="AQ225" s="191">
        <v>0.496354984</v>
      </c>
      <c r="AR225" s="191">
        <v>0.476751484</v>
      </c>
      <c r="AS225" s="191">
        <v>0.466026314</v>
      </c>
      <c r="AT225" s="191">
        <v>0.32857834699999999</v>
      </c>
      <c r="AU225" s="191">
        <v>0.17679816200000001</v>
      </c>
    </row>
    <row r="226" spans="1:47" x14ac:dyDescent="0.2">
      <c r="A226" s="178">
        <v>42745</v>
      </c>
      <c r="B226" s="179">
        <v>0.29166666666666669</v>
      </c>
      <c r="C226" t="s">
        <v>349</v>
      </c>
      <c r="D226">
        <v>57.08</v>
      </c>
      <c r="E226">
        <v>65.69</v>
      </c>
      <c r="F226">
        <v>23.89</v>
      </c>
      <c r="G226">
        <v>0.02</v>
      </c>
      <c r="H226" s="184">
        <f t="shared" ref="H226:L226" si="222">H202</f>
        <v>0.29166666666666669</v>
      </c>
      <c r="I226" s="185">
        <f t="shared" si="222"/>
        <v>249</v>
      </c>
      <c r="J226" s="185">
        <f t="shared" si="222"/>
        <v>556</v>
      </c>
      <c r="K226" s="185">
        <f t="shared" si="222"/>
        <v>2872</v>
      </c>
      <c r="L226" s="185">
        <f t="shared" si="222"/>
        <v>2219</v>
      </c>
      <c r="M226" s="147"/>
      <c r="N226" s="143">
        <f t="shared" si="191"/>
        <v>14212.92</v>
      </c>
      <c r="O226" s="143">
        <f t="shared" si="187"/>
        <v>36523.64</v>
      </c>
      <c r="P226" s="143">
        <f t="shared" si="188"/>
        <v>68612.08</v>
      </c>
      <c r="Q226" s="143">
        <f t="shared" si="189"/>
        <v>44.38</v>
      </c>
      <c r="R226" s="188">
        <f t="shared" si="192"/>
        <v>119393.02</v>
      </c>
      <c r="T226">
        <v>35096.769999999997</v>
      </c>
      <c r="U226" s="190">
        <f t="shared" si="193"/>
        <v>3.4018235866149511</v>
      </c>
      <c r="W226" s="178">
        <v>42959</v>
      </c>
      <c r="X226" s="191">
        <v>0.16873424200000001</v>
      </c>
      <c r="Y226" s="191">
        <v>0.113448993</v>
      </c>
      <c r="Z226" s="191">
        <v>0.108643119</v>
      </c>
      <c r="AA226" s="191">
        <v>0.122346353</v>
      </c>
      <c r="AB226" s="191">
        <v>0.12440314</v>
      </c>
      <c r="AC226" s="191">
        <v>0.16474755599999999</v>
      </c>
      <c r="AD226" s="191">
        <v>0.30523856599999999</v>
      </c>
      <c r="AE226" s="191">
        <v>0.30823583799999998</v>
      </c>
      <c r="AF226" s="191">
        <v>0.391000291</v>
      </c>
      <c r="AG226" s="191">
        <v>0.42035951500000002</v>
      </c>
      <c r="AH226" s="191">
        <v>0.460379818</v>
      </c>
      <c r="AI226" s="191">
        <v>0.60279209700000003</v>
      </c>
      <c r="AJ226" s="191">
        <v>0.66625594600000004</v>
      </c>
      <c r="AK226" s="191">
        <v>1.057302046</v>
      </c>
      <c r="AL226" s="191">
        <v>1.57878506</v>
      </c>
      <c r="AM226" s="191">
        <v>1.778054077</v>
      </c>
      <c r="AN226" s="191">
        <v>1.6154336</v>
      </c>
      <c r="AO226" s="191">
        <v>0.90016004800000005</v>
      </c>
      <c r="AP226" s="191">
        <v>0.49328596899999999</v>
      </c>
      <c r="AQ226" s="191">
        <v>0.52856766600000005</v>
      </c>
      <c r="AR226" s="191">
        <v>0.44121409099999997</v>
      </c>
      <c r="AS226" s="191">
        <v>0.49737441399999999</v>
      </c>
      <c r="AT226" s="191">
        <v>0.37221904300000003</v>
      </c>
      <c r="AU226" s="191">
        <v>0.22401939200000001</v>
      </c>
    </row>
    <row r="227" spans="1:47" x14ac:dyDescent="0.2">
      <c r="A227" s="178">
        <v>42745</v>
      </c>
      <c r="B227" s="179">
        <v>0.33333333333333331</v>
      </c>
      <c r="C227" t="s">
        <v>349</v>
      </c>
      <c r="D227">
        <v>3.98</v>
      </c>
      <c r="E227">
        <v>7.55</v>
      </c>
      <c r="F227">
        <v>11.15</v>
      </c>
      <c r="G227">
        <v>0.02</v>
      </c>
      <c r="H227" s="184">
        <f t="shared" ref="H227:L227" si="223">H203</f>
        <v>0.33333333333333331</v>
      </c>
      <c r="I227" s="185">
        <f t="shared" si="223"/>
        <v>256</v>
      </c>
      <c r="J227" s="185">
        <f t="shared" si="223"/>
        <v>306</v>
      </c>
      <c r="K227" s="185">
        <f t="shared" si="223"/>
        <v>2872</v>
      </c>
      <c r="L227" s="185">
        <f t="shared" si="223"/>
        <v>2219</v>
      </c>
      <c r="M227" s="147"/>
      <c r="N227" s="143">
        <f t="shared" si="191"/>
        <v>1018.88</v>
      </c>
      <c r="O227" s="143">
        <f t="shared" si="187"/>
        <v>2310.2999999999997</v>
      </c>
      <c r="P227" s="143">
        <f t="shared" si="188"/>
        <v>32022.799999999999</v>
      </c>
      <c r="Q227" s="143">
        <f t="shared" si="189"/>
        <v>44.38</v>
      </c>
      <c r="R227" s="188">
        <f t="shared" si="192"/>
        <v>35396.359999999993</v>
      </c>
      <c r="T227">
        <v>36248.879999999997</v>
      </c>
      <c r="U227" s="190">
        <f t="shared" si="193"/>
        <v>0.97648148025538983</v>
      </c>
      <c r="W227" s="178">
        <v>42960</v>
      </c>
      <c r="X227" s="191">
        <v>0.147424429</v>
      </c>
      <c r="Y227" s="191">
        <v>0.12576632500000001</v>
      </c>
      <c r="Z227" s="191">
        <v>0.10837387599999999</v>
      </c>
      <c r="AA227" s="191">
        <v>0.115185249</v>
      </c>
      <c r="AB227" s="191">
        <v>0.119410447</v>
      </c>
      <c r="AC227" s="191">
        <v>0.14501872900000001</v>
      </c>
      <c r="AD227" s="191">
        <v>0.27781808400000002</v>
      </c>
      <c r="AE227" s="191">
        <v>0.28759356800000002</v>
      </c>
      <c r="AF227" s="191">
        <v>0.34570517899999997</v>
      </c>
      <c r="AG227" s="191">
        <v>0.37735769299999999</v>
      </c>
      <c r="AH227" s="191">
        <v>0.49004108200000002</v>
      </c>
      <c r="AI227" s="191">
        <v>0.52238346199999997</v>
      </c>
      <c r="AJ227" s="191">
        <v>0.60718599299999998</v>
      </c>
      <c r="AK227" s="191">
        <v>0.79360667399999996</v>
      </c>
      <c r="AL227" s="191">
        <v>1.347595168</v>
      </c>
      <c r="AM227" s="191">
        <v>1.568397212</v>
      </c>
      <c r="AN227" s="191">
        <v>1.95818465</v>
      </c>
      <c r="AO227" s="191">
        <v>0.914933094</v>
      </c>
      <c r="AP227" s="191">
        <v>0.54421667500000004</v>
      </c>
      <c r="AQ227" s="191">
        <v>0.43054376300000002</v>
      </c>
      <c r="AR227" s="191">
        <v>0.472174857</v>
      </c>
      <c r="AS227" s="191">
        <v>0.44762042800000001</v>
      </c>
      <c r="AT227" s="191">
        <v>0.30425648799999999</v>
      </c>
      <c r="AU227" s="191">
        <v>0.200128942</v>
      </c>
    </row>
    <row r="228" spans="1:47" x14ac:dyDescent="0.2">
      <c r="A228" s="178">
        <v>42745</v>
      </c>
      <c r="B228" s="179">
        <v>0.375</v>
      </c>
      <c r="C228" t="s">
        <v>349</v>
      </c>
      <c r="D228">
        <v>4.3600000000000003</v>
      </c>
      <c r="E228">
        <v>8.15</v>
      </c>
      <c r="F228">
        <v>9.94</v>
      </c>
      <c r="G228">
        <v>0.02</v>
      </c>
      <c r="H228" s="184">
        <f t="shared" ref="H228:L228" si="224">H204</f>
        <v>0.375</v>
      </c>
      <c r="I228" s="185">
        <f t="shared" si="224"/>
        <v>156</v>
      </c>
      <c r="J228" s="185">
        <f t="shared" si="224"/>
        <v>343</v>
      </c>
      <c r="K228" s="185">
        <f t="shared" si="224"/>
        <v>2872</v>
      </c>
      <c r="L228" s="185">
        <f t="shared" si="224"/>
        <v>2219</v>
      </c>
      <c r="M228" s="147"/>
      <c r="N228" s="143">
        <f t="shared" si="191"/>
        <v>680.16000000000008</v>
      </c>
      <c r="O228" s="143">
        <f t="shared" si="187"/>
        <v>2795.4500000000003</v>
      </c>
      <c r="P228" s="143">
        <f t="shared" si="188"/>
        <v>28547.68</v>
      </c>
      <c r="Q228" s="143">
        <f t="shared" si="189"/>
        <v>44.38</v>
      </c>
      <c r="R228" s="188">
        <f t="shared" si="192"/>
        <v>32067.670000000002</v>
      </c>
      <c r="T228">
        <v>35656.339999999997</v>
      </c>
      <c r="U228" s="190">
        <f t="shared" si="193"/>
        <v>0.89935394378671518</v>
      </c>
      <c r="W228" s="178">
        <v>42961</v>
      </c>
      <c r="X228" s="191">
        <v>0.142690968</v>
      </c>
      <c r="Y228" s="191">
        <v>0.109254561</v>
      </c>
      <c r="Z228" s="191">
        <v>0.108669661</v>
      </c>
      <c r="AA228" s="191">
        <v>0.11578617300000001</v>
      </c>
      <c r="AB228" s="191">
        <v>0.12025322400000001</v>
      </c>
      <c r="AC228" s="191">
        <v>0.13167032000000001</v>
      </c>
      <c r="AD228" s="191">
        <v>0.27411189200000002</v>
      </c>
      <c r="AE228" s="191">
        <v>0.32354623900000001</v>
      </c>
      <c r="AF228" s="191">
        <v>0.38328771299999997</v>
      </c>
      <c r="AG228" s="191">
        <v>0.45893276300000002</v>
      </c>
      <c r="AH228" s="191">
        <v>0.49840434300000003</v>
      </c>
      <c r="AI228" s="191">
        <v>0.594189199</v>
      </c>
      <c r="AJ228" s="191">
        <v>0.74423107300000002</v>
      </c>
      <c r="AK228" s="191">
        <v>1.0539906800000001</v>
      </c>
      <c r="AL228" s="191">
        <v>1.5088630059999999</v>
      </c>
      <c r="AM228" s="191">
        <v>1.7724892059999999</v>
      </c>
      <c r="AN228" s="191">
        <v>1.538203991</v>
      </c>
      <c r="AO228" s="191">
        <v>0.90103379500000003</v>
      </c>
      <c r="AP228" s="191">
        <v>0.64200676700000003</v>
      </c>
      <c r="AQ228" s="191">
        <v>0.65004790300000004</v>
      </c>
      <c r="AR228" s="191">
        <v>0.6144617</v>
      </c>
      <c r="AS228" s="191">
        <v>0.46776100100000001</v>
      </c>
      <c r="AT228" s="191">
        <v>0.263291043</v>
      </c>
      <c r="AU228" s="191">
        <v>0.17175137700000001</v>
      </c>
    </row>
    <row r="229" spans="1:47" x14ac:dyDescent="0.2">
      <c r="A229" s="178">
        <v>42745</v>
      </c>
      <c r="B229" s="179">
        <v>0.41666666666666669</v>
      </c>
      <c r="C229" t="s">
        <v>349</v>
      </c>
      <c r="D229">
        <v>5.04</v>
      </c>
      <c r="E229">
        <v>13.18</v>
      </c>
      <c r="F229">
        <v>25.64</v>
      </c>
      <c r="G229">
        <v>0.3</v>
      </c>
      <c r="H229" s="184">
        <f t="shared" ref="H229:L229" si="225">H205</f>
        <v>0.41666666666666669</v>
      </c>
      <c r="I229" s="185">
        <f t="shared" si="225"/>
        <v>196</v>
      </c>
      <c r="J229" s="185">
        <f t="shared" si="225"/>
        <v>315</v>
      </c>
      <c r="K229" s="185">
        <f t="shared" si="225"/>
        <v>2872</v>
      </c>
      <c r="L229" s="185">
        <f t="shared" si="225"/>
        <v>2219</v>
      </c>
      <c r="M229" s="147"/>
      <c r="N229" s="143">
        <f t="shared" si="191"/>
        <v>987.84</v>
      </c>
      <c r="O229" s="143">
        <f t="shared" si="187"/>
        <v>4151.7</v>
      </c>
      <c r="P229" s="143">
        <f t="shared" si="188"/>
        <v>73638.080000000002</v>
      </c>
      <c r="Q229" s="143">
        <f t="shared" si="189"/>
        <v>665.69999999999993</v>
      </c>
      <c r="R229" s="188">
        <f t="shared" si="192"/>
        <v>79443.319999999992</v>
      </c>
      <c r="T229">
        <v>35461.07</v>
      </c>
      <c r="U229" s="190">
        <f t="shared" si="193"/>
        <v>2.2402967535948575</v>
      </c>
      <c r="W229" s="178">
        <v>42962</v>
      </c>
      <c r="X229" s="191">
        <v>0.134552487</v>
      </c>
      <c r="Y229" s="191">
        <v>0.10831966899999999</v>
      </c>
      <c r="Z229" s="191">
        <v>0.10617966400000001</v>
      </c>
      <c r="AA229" s="191">
        <v>0.11402161099999999</v>
      </c>
      <c r="AB229" s="191">
        <v>0.110973803</v>
      </c>
      <c r="AC229" s="191">
        <v>0.126799828</v>
      </c>
      <c r="AD229" s="191">
        <v>0.32867062600000002</v>
      </c>
      <c r="AE229" s="191">
        <v>0.340086999</v>
      </c>
      <c r="AF229" s="191">
        <v>0.32101310700000002</v>
      </c>
      <c r="AG229" s="191">
        <v>0.35794583299999999</v>
      </c>
      <c r="AH229" s="191">
        <v>0.428473628</v>
      </c>
      <c r="AI229" s="191">
        <v>0.51960387600000002</v>
      </c>
      <c r="AJ229" s="191">
        <v>0.58771386000000003</v>
      </c>
      <c r="AK229" s="191">
        <v>0.81916108399999998</v>
      </c>
      <c r="AL229" s="191">
        <v>1.0755865689999999</v>
      </c>
      <c r="AM229" s="191">
        <v>1.342905247</v>
      </c>
      <c r="AN229" s="191">
        <v>1.171998879</v>
      </c>
      <c r="AO229" s="191">
        <v>0.70822849099999996</v>
      </c>
      <c r="AP229" s="191">
        <v>0.54087245699999997</v>
      </c>
      <c r="AQ229" s="191">
        <v>0.467107361</v>
      </c>
      <c r="AR229" s="191">
        <v>0.41057006499999998</v>
      </c>
      <c r="AS229" s="191">
        <v>0.346926079</v>
      </c>
      <c r="AT229" s="191">
        <v>0.23836507900000001</v>
      </c>
      <c r="AU229" s="191">
        <v>0.13268614100000001</v>
      </c>
    </row>
    <row r="230" spans="1:47" x14ac:dyDescent="0.2">
      <c r="A230" s="178">
        <v>42745</v>
      </c>
      <c r="B230" s="179">
        <v>0.45833333333333331</v>
      </c>
      <c r="C230" t="s">
        <v>349</v>
      </c>
      <c r="D230">
        <v>7.32</v>
      </c>
      <c r="E230">
        <v>7.73</v>
      </c>
      <c r="F230">
        <v>21.89</v>
      </c>
      <c r="G230">
        <v>0.02</v>
      </c>
      <c r="H230" s="184">
        <f t="shared" ref="H230:L230" si="226">H206</f>
        <v>0.45833333333333331</v>
      </c>
      <c r="I230" s="185">
        <f t="shared" si="226"/>
        <v>226</v>
      </c>
      <c r="J230" s="185">
        <f t="shared" si="226"/>
        <v>326</v>
      </c>
      <c r="K230" s="185">
        <f t="shared" si="226"/>
        <v>2842</v>
      </c>
      <c r="L230" s="185">
        <f t="shared" si="226"/>
        <v>1635</v>
      </c>
      <c r="M230" s="147"/>
      <c r="N230" s="143">
        <f t="shared" si="191"/>
        <v>1654.3200000000002</v>
      </c>
      <c r="O230" s="143">
        <f t="shared" si="187"/>
        <v>2519.98</v>
      </c>
      <c r="P230" s="143">
        <f t="shared" si="188"/>
        <v>62211.380000000005</v>
      </c>
      <c r="Q230" s="143">
        <f t="shared" si="189"/>
        <v>32.700000000000003</v>
      </c>
      <c r="R230" s="188">
        <f t="shared" si="192"/>
        <v>66418.38</v>
      </c>
      <c r="T230">
        <v>35506.93</v>
      </c>
      <c r="U230" s="190">
        <f t="shared" si="193"/>
        <v>1.8705751243489652</v>
      </c>
      <c r="W230" s="178">
        <v>42963</v>
      </c>
      <c r="X230" s="191">
        <v>0.14368239299999999</v>
      </c>
      <c r="Y230" s="191">
        <v>0.103974175</v>
      </c>
      <c r="Z230" s="191">
        <v>0.103692752</v>
      </c>
      <c r="AA230" s="191">
        <v>0.110424551</v>
      </c>
      <c r="AB230" s="191">
        <v>0.106583461</v>
      </c>
      <c r="AC230" s="191">
        <v>0.125135089</v>
      </c>
      <c r="AD230" s="191">
        <v>0.325390974</v>
      </c>
      <c r="AE230" s="191">
        <v>0.356124159</v>
      </c>
      <c r="AF230" s="191">
        <v>0.34435259800000001</v>
      </c>
      <c r="AG230" s="191">
        <v>0.37909373600000001</v>
      </c>
      <c r="AH230" s="191">
        <v>0.40293575199999998</v>
      </c>
      <c r="AI230" s="191">
        <v>0.54113121099999995</v>
      </c>
      <c r="AJ230" s="191">
        <v>0.671533037</v>
      </c>
      <c r="AK230" s="191">
        <v>0.94453384500000004</v>
      </c>
      <c r="AL230" s="191">
        <v>1.22973873</v>
      </c>
      <c r="AM230" s="191">
        <v>1.6733585639999999</v>
      </c>
      <c r="AN230" s="191">
        <v>1.3417127680000001</v>
      </c>
      <c r="AO230" s="191">
        <v>0.74624005199999999</v>
      </c>
      <c r="AP230" s="191">
        <v>0.53899061999999998</v>
      </c>
      <c r="AQ230" s="191">
        <v>0.50694130999999998</v>
      </c>
      <c r="AR230" s="191">
        <v>0.42542073699999999</v>
      </c>
      <c r="AS230" s="191">
        <v>0.37913635099999998</v>
      </c>
      <c r="AT230" s="191">
        <v>0.22364252300000001</v>
      </c>
      <c r="AU230" s="191">
        <v>0.13811759100000001</v>
      </c>
    </row>
    <row r="231" spans="1:47" x14ac:dyDescent="0.2">
      <c r="A231" s="178">
        <v>42745</v>
      </c>
      <c r="B231" s="179">
        <v>0.5</v>
      </c>
      <c r="C231" t="s">
        <v>349</v>
      </c>
      <c r="D231">
        <v>3.98</v>
      </c>
      <c r="E231">
        <v>3.1</v>
      </c>
      <c r="F231">
        <v>20.79</v>
      </c>
      <c r="G231">
        <v>0.02</v>
      </c>
      <c r="H231" s="184">
        <f t="shared" ref="H231:L231" si="227">H207</f>
        <v>0.5</v>
      </c>
      <c r="I231" s="185">
        <f t="shared" si="227"/>
        <v>222</v>
      </c>
      <c r="J231" s="185">
        <f t="shared" si="227"/>
        <v>319</v>
      </c>
      <c r="K231" s="185">
        <f t="shared" si="227"/>
        <v>2842</v>
      </c>
      <c r="L231" s="185">
        <f t="shared" si="227"/>
        <v>1635</v>
      </c>
      <c r="M231" s="147"/>
      <c r="N231" s="143">
        <f t="shared" si="191"/>
        <v>883.56</v>
      </c>
      <c r="O231" s="143">
        <f t="shared" si="187"/>
        <v>988.9</v>
      </c>
      <c r="P231" s="143">
        <f t="shared" si="188"/>
        <v>59085.18</v>
      </c>
      <c r="Q231" s="143">
        <f t="shared" si="189"/>
        <v>32.700000000000003</v>
      </c>
      <c r="R231" s="188">
        <f t="shared" si="192"/>
        <v>60990.34</v>
      </c>
      <c r="T231">
        <v>35463.730000000003</v>
      </c>
      <c r="U231" s="190">
        <f t="shared" si="193"/>
        <v>1.7197948439151773</v>
      </c>
      <c r="W231" s="178">
        <v>42964</v>
      </c>
      <c r="X231" s="191">
        <v>0.13870791900000001</v>
      </c>
      <c r="Y231" s="191">
        <v>0.102829193</v>
      </c>
      <c r="Z231" s="191">
        <v>0.108869407</v>
      </c>
      <c r="AA231" s="191">
        <v>0.121024912</v>
      </c>
      <c r="AB231" s="191">
        <v>0.119350676</v>
      </c>
      <c r="AC231" s="191">
        <v>0.13355208399999999</v>
      </c>
      <c r="AD231" s="191">
        <v>0.34441930300000001</v>
      </c>
      <c r="AE231" s="191">
        <v>0.32678781400000001</v>
      </c>
      <c r="AF231" s="191">
        <v>0.33538445500000003</v>
      </c>
      <c r="AG231" s="191">
        <v>0.38960098300000001</v>
      </c>
      <c r="AH231" s="191">
        <v>0.45282779200000001</v>
      </c>
      <c r="AI231" s="191">
        <v>0.56551579600000002</v>
      </c>
      <c r="AJ231" s="191">
        <v>0.92758802200000001</v>
      </c>
      <c r="AK231" s="191">
        <v>1.043008065</v>
      </c>
      <c r="AL231" s="191">
        <v>1.412611005</v>
      </c>
      <c r="AM231" s="191">
        <v>2.1056893310000002</v>
      </c>
      <c r="AN231" s="191">
        <v>1.5365839219999999</v>
      </c>
      <c r="AO231" s="191">
        <v>0.91226802799999995</v>
      </c>
      <c r="AP231" s="191">
        <v>0.62841758400000003</v>
      </c>
      <c r="AQ231" s="191">
        <v>0.53328479699999998</v>
      </c>
      <c r="AR231" s="191">
        <v>0.45007152099999997</v>
      </c>
      <c r="AS231" s="191">
        <v>0.35856724499999998</v>
      </c>
      <c r="AT231" s="191">
        <v>0.28122006900000002</v>
      </c>
      <c r="AU231" s="191">
        <v>0.148621735</v>
      </c>
    </row>
    <row r="232" spans="1:47" x14ac:dyDescent="0.2">
      <c r="A232" s="178">
        <v>42745</v>
      </c>
      <c r="B232" s="179">
        <v>0.54166666666666663</v>
      </c>
      <c r="C232" t="s">
        <v>349</v>
      </c>
      <c r="D232">
        <v>3.5</v>
      </c>
      <c r="E232">
        <v>3.1</v>
      </c>
      <c r="F232">
        <v>21.26</v>
      </c>
      <c r="G232">
        <v>0.02</v>
      </c>
      <c r="H232" s="184">
        <f t="shared" ref="H232:L232" si="228">H208</f>
        <v>0.54166666666666663</v>
      </c>
      <c r="I232" s="185">
        <f t="shared" si="228"/>
        <v>195</v>
      </c>
      <c r="J232" s="185">
        <f t="shared" si="228"/>
        <v>299</v>
      </c>
      <c r="K232" s="185">
        <f t="shared" si="228"/>
        <v>2842</v>
      </c>
      <c r="L232" s="185">
        <f t="shared" si="228"/>
        <v>1635</v>
      </c>
      <c r="M232" s="147"/>
      <c r="N232" s="143">
        <f t="shared" si="191"/>
        <v>682.5</v>
      </c>
      <c r="O232" s="143">
        <f t="shared" si="187"/>
        <v>926.9</v>
      </c>
      <c r="P232" s="143">
        <f t="shared" si="188"/>
        <v>60420.920000000006</v>
      </c>
      <c r="Q232" s="143">
        <f t="shared" si="189"/>
        <v>32.700000000000003</v>
      </c>
      <c r="R232" s="188">
        <f t="shared" si="192"/>
        <v>62063.020000000004</v>
      </c>
      <c r="T232">
        <v>35511.550000000003</v>
      </c>
      <c r="U232" s="190">
        <f t="shared" si="193"/>
        <v>1.7476854713466463</v>
      </c>
      <c r="W232" s="178">
        <v>42965</v>
      </c>
      <c r="X232" s="191">
        <v>0.111952942</v>
      </c>
      <c r="Y232" s="191">
        <v>9.5441582999999997E-2</v>
      </c>
      <c r="Z232" s="191">
        <v>0.105145504</v>
      </c>
      <c r="AA232" s="191">
        <v>0.117507247</v>
      </c>
      <c r="AB232" s="191">
        <v>0.117776568</v>
      </c>
      <c r="AC232" s="191">
        <v>0.13149966499999999</v>
      </c>
      <c r="AD232" s="191">
        <v>0.26335965300000003</v>
      </c>
      <c r="AE232" s="191">
        <v>0.29366083500000001</v>
      </c>
      <c r="AF232" s="191">
        <v>0.32087388</v>
      </c>
      <c r="AG232" s="191">
        <v>0.51717241700000005</v>
      </c>
      <c r="AH232" s="191">
        <v>0.639347624</v>
      </c>
      <c r="AI232" s="191">
        <v>0.66250759699999995</v>
      </c>
      <c r="AJ232" s="191">
        <v>0.945586755</v>
      </c>
      <c r="AK232" s="191">
        <v>1.3928398609999999</v>
      </c>
      <c r="AL232" s="191">
        <v>2.1312856189999998</v>
      </c>
      <c r="AM232" s="191">
        <v>3.3692259679999998</v>
      </c>
      <c r="AN232" s="191">
        <v>2.6062389160000001</v>
      </c>
      <c r="AO232" s="191">
        <v>1.411691824</v>
      </c>
      <c r="AP232" s="191">
        <v>0.73356363099999999</v>
      </c>
      <c r="AQ232" s="191">
        <v>0.51509421300000002</v>
      </c>
      <c r="AR232" s="191">
        <v>0.44039152599999998</v>
      </c>
      <c r="AS232" s="191">
        <v>0.39317854499999999</v>
      </c>
      <c r="AT232" s="191">
        <v>0.28084706999999998</v>
      </c>
      <c r="AU232" s="191">
        <v>0.161206401</v>
      </c>
    </row>
    <row r="233" spans="1:47" x14ac:dyDescent="0.2">
      <c r="A233" s="178">
        <v>42745</v>
      </c>
      <c r="B233" s="179">
        <v>0.58333333333333337</v>
      </c>
      <c r="C233" t="s">
        <v>349</v>
      </c>
      <c r="D233">
        <v>3.01</v>
      </c>
      <c r="E233">
        <v>4.1500000000000004</v>
      </c>
      <c r="F233">
        <v>12.12</v>
      </c>
      <c r="G233">
        <v>0.02</v>
      </c>
      <c r="H233" s="184">
        <f t="shared" ref="H233:L233" si="229">H209</f>
        <v>0.58333333333333337</v>
      </c>
      <c r="I233" s="185">
        <f t="shared" si="229"/>
        <v>205</v>
      </c>
      <c r="J233" s="185">
        <f t="shared" si="229"/>
        <v>237</v>
      </c>
      <c r="K233" s="185">
        <f t="shared" si="229"/>
        <v>2842</v>
      </c>
      <c r="L233" s="185">
        <f t="shared" si="229"/>
        <v>1635</v>
      </c>
      <c r="M233" s="147"/>
      <c r="N233" s="143">
        <f t="shared" si="191"/>
        <v>617.04999999999995</v>
      </c>
      <c r="O233" s="143">
        <f t="shared" si="187"/>
        <v>983.55000000000007</v>
      </c>
      <c r="P233" s="143">
        <f t="shared" si="188"/>
        <v>34445.040000000001</v>
      </c>
      <c r="Q233" s="143">
        <f t="shared" si="189"/>
        <v>32.700000000000003</v>
      </c>
      <c r="R233" s="188">
        <f t="shared" si="192"/>
        <v>36078.339999999997</v>
      </c>
      <c r="T233">
        <v>35603.800000000003</v>
      </c>
      <c r="U233" s="190">
        <f t="shared" si="193"/>
        <v>1.0133283525915771</v>
      </c>
      <c r="W233" s="178">
        <v>42966</v>
      </c>
      <c r="X233" s="191">
        <v>0.107285963</v>
      </c>
      <c r="Y233" s="191">
        <v>9.2065284999999997E-2</v>
      </c>
      <c r="Z233" s="191">
        <v>9.8173152E-2</v>
      </c>
      <c r="AA233" s="191">
        <v>0.104532561</v>
      </c>
      <c r="AB233" s="191">
        <v>0.10583498199999999</v>
      </c>
      <c r="AC233" s="191">
        <v>0.117150325</v>
      </c>
      <c r="AD233" s="191">
        <v>0.26589562900000002</v>
      </c>
      <c r="AE233" s="191">
        <v>0.27431370399999999</v>
      </c>
      <c r="AF233" s="191">
        <v>0.31214013400000001</v>
      </c>
      <c r="AG233" s="191">
        <v>0.36130567299999999</v>
      </c>
      <c r="AH233" s="191">
        <v>0.43576544900000003</v>
      </c>
      <c r="AI233" s="191">
        <v>0.57033937700000004</v>
      </c>
      <c r="AJ233" s="191">
        <v>0.86111425100000005</v>
      </c>
      <c r="AK233" s="191">
        <v>1.1907612510000001</v>
      </c>
      <c r="AL233" s="191">
        <v>1.549004447</v>
      </c>
      <c r="AM233" s="191">
        <v>2.1208945620000001</v>
      </c>
      <c r="AN233" s="191">
        <v>2.110049192</v>
      </c>
      <c r="AO233" s="191">
        <v>0.887940854</v>
      </c>
      <c r="AP233" s="191">
        <v>0.56812728300000004</v>
      </c>
      <c r="AQ233" s="191">
        <v>0.44097804099999999</v>
      </c>
      <c r="AR233" s="191">
        <v>0.406877033</v>
      </c>
      <c r="AS233" s="191">
        <v>0.274122213</v>
      </c>
      <c r="AT233" s="191">
        <v>0.23905056</v>
      </c>
      <c r="AU233" s="191">
        <v>0.15878511000000001</v>
      </c>
    </row>
    <row r="234" spans="1:47" x14ac:dyDescent="0.2">
      <c r="A234" s="178">
        <v>42745</v>
      </c>
      <c r="B234" s="179">
        <v>0.625</v>
      </c>
      <c r="C234" t="s">
        <v>349</v>
      </c>
      <c r="D234">
        <v>3.42</v>
      </c>
      <c r="E234">
        <v>3.1</v>
      </c>
      <c r="F234">
        <v>9.1</v>
      </c>
      <c r="G234">
        <v>0.01</v>
      </c>
      <c r="H234" s="184">
        <f t="shared" ref="H234:L234" si="230">H210</f>
        <v>0.625</v>
      </c>
      <c r="I234" s="185">
        <f t="shared" si="230"/>
        <v>212</v>
      </c>
      <c r="J234" s="185">
        <f t="shared" si="230"/>
        <v>213</v>
      </c>
      <c r="K234" s="185">
        <f t="shared" si="230"/>
        <v>2842</v>
      </c>
      <c r="L234" s="185">
        <f t="shared" si="230"/>
        <v>1380</v>
      </c>
      <c r="M234" s="147"/>
      <c r="N234" s="143">
        <f t="shared" si="191"/>
        <v>725.04</v>
      </c>
      <c r="O234" s="143">
        <f t="shared" si="187"/>
        <v>660.30000000000007</v>
      </c>
      <c r="P234" s="143">
        <f t="shared" si="188"/>
        <v>25862.2</v>
      </c>
      <c r="Q234" s="143">
        <f t="shared" si="189"/>
        <v>13.8</v>
      </c>
      <c r="R234" s="188">
        <f t="shared" si="192"/>
        <v>27261.34</v>
      </c>
      <c r="T234">
        <v>35658.33</v>
      </c>
      <c r="U234" s="190">
        <f t="shared" si="193"/>
        <v>0.76451533204162947</v>
      </c>
      <c r="W234" s="178">
        <v>42967</v>
      </c>
      <c r="X234" s="191">
        <v>0.10575826200000001</v>
      </c>
      <c r="Y234" s="191">
        <v>9.7401829999999995E-2</v>
      </c>
      <c r="Z234" s="191">
        <v>0.101465556</v>
      </c>
      <c r="AA234" s="191">
        <v>0.11302978700000001</v>
      </c>
      <c r="AB234" s="191">
        <v>0.110962013</v>
      </c>
      <c r="AC234" s="191">
        <v>0.133924708</v>
      </c>
      <c r="AD234" s="191">
        <v>0.30491606199999999</v>
      </c>
      <c r="AE234" s="191">
        <v>0.32862366799999998</v>
      </c>
      <c r="AF234" s="191">
        <v>0.32169621900000001</v>
      </c>
      <c r="AG234" s="191">
        <v>0.30273199200000001</v>
      </c>
      <c r="AH234" s="191">
        <v>0.26448611500000002</v>
      </c>
      <c r="AI234" s="191">
        <v>0.51115460099999999</v>
      </c>
      <c r="AJ234" s="191">
        <v>0.54010250299999996</v>
      </c>
      <c r="AK234" s="191">
        <v>0.97281153600000003</v>
      </c>
      <c r="AL234" s="191">
        <v>1.111571208</v>
      </c>
      <c r="AM234" s="191">
        <v>1.7418616220000001</v>
      </c>
      <c r="AN234" s="191">
        <v>1.6784140249999999</v>
      </c>
      <c r="AO234" s="191">
        <v>0.65841757300000003</v>
      </c>
      <c r="AP234" s="191">
        <v>0.55310898799999997</v>
      </c>
      <c r="AQ234" s="191">
        <v>0.404617581</v>
      </c>
      <c r="AR234" s="191">
        <v>0.38320872</v>
      </c>
      <c r="AS234" s="191">
        <v>0.28084829300000003</v>
      </c>
      <c r="AT234" s="191">
        <v>0.22012063600000001</v>
      </c>
      <c r="AU234" s="191">
        <v>0.13068343099999999</v>
      </c>
    </row>
    <row r="235" spans="1:47" x14ac:dyDescent="0.2">
      <c r="A235" s="178">
        <v>42745</v>
      </c>
      <c r="B235" s="179">
        <v>0.66666666666666663</v>
      </c>
      <c r="C235" t="s">
        <v>349</v>
      </c>
      <c r="D235">
        <v>1</v>
      </c>
      <c r="E235">
        <v>2.91</v>
      </c>
      <c r="F235">
        <v>10.01</v>
      </c>
      <c r="G235">
        <v>0.01</v>
      </c>
      <c r="H235" s="184">
        <f t="shared" ref="H235:L235" si="231">H211</f>
        <v>0.66666666666666663</v>
      </c>
      <c r="I235" s="185">
        <f t="shared" si="231"/>
        <v>191</v>
      </c>
      <c r="J235" s="185">
        <f t="shared" si="231"/>
        <v>237</v>
      </c>
      <c r="K235" s="185">
        <f t="shared" si="231"/>
        <v>2842</v>
      </c>
      <c r="L235" s="185">
        <f t="shared" si="231"/>
        <v>1380</v>
      </c>
      <c r="M235" s="147"/>
      <c r="N235" s="143">
        <f t="shared" si="191"/>
        <v>191</v>
      </c>
      <c r="O235" s="143">
        <f t="shared" si="187"/>
        <v>689.67000000000007</v>
      </c>
      <c r="P235" s="143">
        <f t="shared" si="188"/>
        <v>28448.42</v>
      </c>
      <c r="Q235" s="143">
        <f t="shared" si="189"/>
        <v>13.8</v>
      </c>
      <c r="R235" s="188">
        <f t="shared" si="192"/>
        <v>29342.889999999996</v>
      </c>
      <c r="T235">
        <v>35621.96</v>
      </c>
      <c r="U235" s="190">
        <f t="shared" si="193"/>
        <v>0.82373036183298154</v>
      </c>
      <c r="W235" s="178">
        <v>42968</v>
      </c>
      <c r="X235" s="191">
        <v>0.12878561399999999</v>
      </c>
      <c r="Y235" s="191">
        <v>9.6927739999999998E-2</v>
      </c>
      <c r="Z235" s="191">
        <v>0.102935548</v>
      </c>
      <c r="AA235" s="191">
        <v>0.113684014</v>
      </c>
      <c r="AB235" s="191">
        <v>0.11129389000000001</v>
      </c>
      <c r="AC235" s="191">
        <v>0.119719677</v>
      </c>
      <c r="AD235" s="191">
        <v>0.34737341599999999</v>
      </c>
      <c r="AE235" s="191">
        <v>0.36830879999999999</v>
      </c>
      <c r="AF235" s="191">
        <v>0.36092963700000003</v>
      </c>
      <c r="AG235" s="191">
        <v>0.40452424999999997</v>
      </c>
      <c r="AH235" s="191">
        <v>0.433055723</v>
      </c>
      <c r="AI235" s="191">
        <v>0.50652004699999997</v>
      </c>
      <c r="AJ235" s="191">
        <v>0.64478959400000002</v>
      </c>
      <c r="AK235" s="191">
        <v>0.92143767799999998</v>
      </c>
      <c r="AL235" s="191">
        <v>1.1659274159999999</v>
      </c>
      <c r="AM235" s="191">
        <v>1.4097291890000001</v>
      </c>
      <c r="AN235" s="191">
        <v>1.1214473</v>
      </c>
      <c r="AO235" s="191">
        <v>0.64923026500000003</v>
      </c>
      <c r="AP235" s="191">
        <v>0.50794944200000003</v>
      </c>
      <c r="AQ235" s="191">
        <v>0.47559188299999999</v>
      </c>
      <c r="AR235" s="191">
        <v>0.42597911799999999</v>
      </c>
      <c r="AS235" s="191">
        <v>0.36275995100000002</v>
      </c>
      <c r="AT235" s="191">
        <v>0.22312309299999999</v>
      </c>
      <c r="AU235" s="191">
        <v>0.17170840300000001</v>
      </c>
    </row>
    <row r="236" spans="1:47" x14ac:dyDescent="0.2">
      <c r="A236" s="178">
        <v>42745</v>
      </c>
      <c r="B236" s="179">
        <v>0.70833333333333337</v>
      </c>
      <c r="C236" t="s">
        <v>349</v>
      </c>
      <c r="D236">
        <v>1</v>
      </c>
      <c r="E236">
        <v>7.63</v>
      </c>
      <c r="F236">
        <v>10.49</v>
      </c>
      <c r="G236">
        <v>0.01</v>
      </c>
      <c r="H236" s="184">
        <f t="shared" ref="H236:L236" si="232">H212</f>
        <v>0.70833333333333337</v>
      </c>
      <c r="I236" s="185">
        <f t="shared" si="232"/>
        <v>218</v>
      </c>
      <c r="J236" s="185">
        <f t="shared" si="232"/>
        <v>258</v>
      </c>
      <c r="K236" s="185">
        <f t="shared" si="232"/>
        <v>2842</v>
      </c>
      <c r="L236" s="185">
        <f t="shared" si="232"/>
        <v>1380</v>
      </c>
      <c r="M236" s="147"/>
      <c r="N236" s="143">
        <f t="shared" si="191"/>
        <v>218</v>
      </c>
      <c r="O236" s="143">
        <f t="shared" si="187"/>
        <v>1968.54</v>
      </c>
      <c r="P236" s="143">
        <f t="shared" si="188"/>
        <v>29812.58</v>
      </c>
      <c r="Q236" s="143">
        <f t="shared" si="189"/>
        <v>13.8</v>
      </c>
      <c r="R236" s="188">
        <f t="shared" si="192"/>
        <v>32012.920000000002</v>
      </c>
      <c r="T236">
        <v>35711.86</v>
      </c>
      <c r="U236" s="190">
        <f t="shared" si="193"/>
        <v>0.89642264502605018</v>
      </c>
      <c r="W236" s="178">
        <v>42969</v>
      </c>
      <c r="X236" s="191">
        <v>0.103707863</v>
      </c>
      <c r="Y236" s="191">
        <v>8.7872714000000005E-2</v>
      </c>
      <c r="Z236" s="191">
        <v>0.100038639</v>
      </c>
      <c r="AA236" s="191">
        <v>0.109107938</v>
      </c>
      <c r="AB236" s="191">
        <v>0.110271761</v>
      </c>
      <c r="AC236" s="191">
        <v>0.119120358</v>
      </c>
      <c r="AD236" s="191">
        <v>0.28286169999999999</v>
      </c>
      <c r="AE236" s="191">
        <v>0.34453124099999999</v>
      </c>
      <c r="AF236" s="191">
        <v>0.38323647799999999</v>
      </c>
      <c r="AG236" s="191">
        <v>0.49483886199999999</v>
      </c>
      <c r="AH236" s="191">
        <v>0.52948663600000001</v>
      </c>
      <c r="AI236" s="191">
        <v>0.57876940499999996</v>
      </c>
      <c r="AJ236" s="191">
        <v>0.81510931900000005</v>
      </c>
      <c r="AK236" s="191">
        <v>1.2745701279999999</v>
      </c>
      <c r="AL236" s="191">
        <v>1.3782908949999999</v>
      </c>
      <c r="AM236" s="191">
        <v>1.9778083099999999</v>
      </c>
      <c r="AN236" s="191">
        <v>1.4343139359999999</v>
      </c>
      <c r="AO236" s="191">
        <v>0.89660466400000005</v>
      </c>
      <c r="AP236" s="191">
        <v>0.610883018</v>
      </c>
      <c r="AQ236" s="191">
        <v>0.49241986700000001</v>
      </c>
      <c r="AR236" s="191">
        <v>0.42807714899999999</v>
      </c>
      <c r="AS236" s="191">
        <v>0.454220762</v>
      </c>
      <c r="AT236" s="191">
        <v>0.200147298</v>
      </c>
      <c r="AU236" s="191">
        <v>0.104310584</v>
      </c>
    </row>
    <row r="237" spans="1:47" x14ac:dyDescent="0.2">
      <c r="A237" s="178">
        <v>42745</v>
      </c>
      <c r="B237" s="179">
        <v>0.75</v>
      </c>
      <c r="C237" t="s">
        <v>349</v>
      </c>
      <c r="D237">
        <v>3.5</v>
      </c>
      <c r="E237">
        <v>36.89</v>
      </c>
      <c r="F237">
        <v>37.090000000000003</v>
      </c>
      <c r="G237">
        <v>0.01</v>
      </c>
      <c r="H237" s="184">
        <f t="shared" ref="H237:L237" si="233">H213</f>
        <v>0.75</v>
      </c>
      <c r="I237" s="185">
        <f t="shared" si="233"/>
        <v>240</v>
      </c>
      <c r="J237" s="185">
        <f t="shared" si="233"/>
        <v>365</v>
      </c>
      <c r="K237" s="185">
        <f t="shared" si="233"/>
        <v>2842</v>
      </c>
      <c r="L237" s="185">
        <f t="shared" si="233"/>
        <v>1380</v>
      </c>
      <c r="M237" s="147"/>
      <c r="N237" s="143">
        <f t="shared" si="191"/>
        <v>840</v>
      </c>
      <c r="O237" s="143">
        <f t="shared" si="187"/>
        <v>13464.85</v>
      </c>
      <c r="P237" s="143">
        <f t="shared" si="188"/>
        <v>105409.78000000001</v>
      </c>
      <c r="Q237" s="143">
        <f t="shared" si="189"/>
        <v>13.8</v>
      </c>
      <c r="R237" s="188">
        <f t="shared" si="192"/>
        <v>119728.43000000002</v>
      </c>
      <c r="T237">
        <v>36319.5</v>
      </c>
      <c r="U237" s="190">
        <f t="shared" si="193"/>
        <v>3.2965329919189421</v>
      </c>
      <c r="W237" s="178">
        <v>42970</v>
      </c>
      <c r="X237" s="191">
        <v>0.102524684</v>
      </c>
      <c r="Y237" s="191">
        <v>8.6637546999999995E-2</v>
      </c>
      <c r="Z237" s="191">
        <v>9.5011776000000006E-2</v>
      </c>
      <c r="AA237" s="191">
        <v>0.10514306700000001</v>
      </c>
      <c r="AB237" s="191">
        <v>0.102949742</v>
      </c>
      <c r="AC237" s="191">
        <v>0.11960369899999999</v>
      </c>
      <c r="AD237" s="191">
        <v>0.32897699499999999</v>
      </c>
      <c r="AE237" s="191">
        <v>0.33004808899999999</v>
      </c>
      <c r="AF237" s="191">
        <v>0.38675604800000002</v>
      </c>
      <c r="AG237" s="191">
        <v>0.47873935499999998</v>
      </c>
      <c r="AH237" s="191">
        <v>0.59230188100000003</v>
      </c>
      <c r="AI237" s="191">
        <v>0.66021095100000005</v>
      </c>
      <c r="AJ237" s="191">
        <v>0.70684555299999996</v>
      </c>
      <c r="AK237" s="191">
        <v>1.0157394909999999</v>
      </c>
      <c r="AL237" s="191">
        <v>1.259170321</v>
      </c>
      <c r="AM237" s="191">
        <v>1.6826352389999999</v>
      </c>
      <c r="AN237" s="191">
        <v>1.3891864620000001</v>
      </c>
      <c r="AO237" s="191">
        <v>0.77702817499999999</v>
      </c>
      <c r="AP237" s="191">
        <v>0.606606953</v>
      </c>
      <c r="AQ237" s="191">
        <v>0.49008059199999998</v>
      </c>
      <c r="AR237" s="191">
        <v>0.46213119800000002</v>
      </c>
      <c r="AS237" s="191">
        <v>0.38289359299999998</v>
      </c>
      <c r="AT237" s="191">
        <v>0.290085802</v>
      </c>
      <c r="AU237" s="191">
        <v>0.14851872199999999</v>
      </c>
    </row>
    <row r="238" spans="1:47" x14ac:dyDescent="0.2">
      <c r="A238" s="178">
        <v>42745</v>
      </c>
      <c r="B238" s="179">
        <v>0.79166666666666663</v>
      </c>
      <c r="C238" t="s">
        <v>349</v>
      </c>
      <c r="D238">
        <v>6.19</v>
      </c>
      <c r="E238">
        <v>19.3</v>
      </c>
      <c r="F238">
        <v>21.3</v>
      </c>
      <c r="G238">
        <v>0.01</v>
      </c>
      <c r="H238" s="184">
        <f t="shared" ref="H238:L238" si="234">H214</f>
        <v>0.79166666666666663</v>
      </c>
      <c r="I238" s="185">
        <f t="shared" si="234"/>
        <v>320</v>
      </c>
      <c r="J238" s="185">
        <f t="shared" si="234"/>
        <v>214</v>
      </c>
      <c r="K238" s="185">
        <f t="shared" si="234"/>
        <v>2842</v>
      </c>
      <c r="L238" s="185">
        <f t="shared" si="234"/>
        <v>1426</v>
      </c>
      <c r="M238" s="147"/>
      <c r="N238" s="143">
        <f t="shared" si="191"/>
        <v>1980.8000000000002</v>
      </c>
      <c r="O238" s="143">
        <f t="shared" si="187"/>
        <v>4130.2</v>
      </c>
      <c r="P238" s="143">
        <f t="shared" si="188"/>
        <v>60534.6</v>
      </c>
      <c r="Q238" s="143">
        <f t="shared" si="189"/>
        <v>14.26</v>
      </c>
      <c r="R238" s="188">
        <f t="shared" si="192"/>
        <v>66659.86</v>
      </c>
      <c r="T238">
        <v>38037.81</v>
      </c>
      <c r="U238" s="190">
        <f t="shared" si="193"/>
        <v>1.7524631412796901</v>
      </c>
      <c r="W238" s="178">
        <v>42971</v>
      </c>
      <c r="X238" s="191">
        <v>0.105945868</v>
      </c>
      <c r="Y238" s="191">
        <v>9.401263E-2</v>
      </c>
      <c r="Z238" s="191">
        <v>0.100402644</v>
      </c>
      <c r="AA238" s="191">
        <v>0.107493933</v>
      </c>
      <c r="AB238" s="191">
        <v>0.10006058800000001</v>
      </c>
      <c r="AC238" s="191">
        <v>0.11416448799999999</v>
      </c>
      <c r="AD238" s="191">
        <v>0.28236167899999998</v>
      </c>
      <c r="AE238" s="191">
        <v>0.29616452100000001</v>
      </c>
      <c r="AF238" s="191">
        <v>0.32107787900000001</v>
      </c>
      <c r="AG238" s="191">
        <v>0.37206734400000002</v>
      </c>
      <c r="AH238" s="191">
        <v>0.45347804400000002</v>
      </c>
      <c r="AI238" s="191">
        <v>0.48128768</v>
      </c>
      <c r="AJ238" s="191">
        <v>0.676143991</v>
      </c>
      <c r="AK238" s="191">
        <v>1.0329992690000001</v>
      </c>
      <c r="AL238" s="191">
        <v>1.0412894210000001</v>
      </c>
      <c r="AM238" s="191">
        <v>1.14727533</v>
      </c>
      <c r="AN238" s="191">
        <v>0.98085487900000001</v>
      </c>
      <c r="AO238" s="191">
        <v>0.48424710900000001</v>
      </c>
      <c r="AP238" s="191">
        <v>0.43708535900000001</v>
      </c>
      <c r="AQ238" s="191">
        <v>0.36618963300000001</v>
      </c>
      <c r="AR238" s="191">
        <v>0.368157283</v>
      </c>
      <c r="AS238" s="191">
        <v>0.25600756200000002</v>
      </c>
      <c r="AT238" s="191">
        <v>0.353755131</v>
      </c>
      <c r="AU238" s="191">
        <v>0.237117567</v>
      </c>
    </row>
    <row r="239" spans="1:47" x14ac:dyDescent="0.2">
      <c r="A239" s="178">
        <v>42745</v>
      </c>
      <c r="B239" s="179">
        <v>0.83333333333333337</v>
      </c>
      <c r="C239" t="s">
        <v>349</v>
      </c>
      <c r="D239">
        <v>3.01</v>
      </c>
      <c r="E239">
        <v>3.16</v>
      </c>
      <c r="F239">
        <v>6.96</v>
      </c>
      <c r="G239">
        <v>0.01</v>
      </c>
      <c r="H239" s="184">
        <f t="shared" ref="H239:L239" si="235">H215</f>
        <v>0.83333333333333337</v>
      </c>
      <c r="I239" s="185">
        <f t="shared" si="235"/>
        <v>322</v>
      </c>
      <c r="J239" s="185">
        <f t="shared" si="235"/>
        <v>178</v>
      </c>
      <c r="K239" s="185">
        <f t="shared" si="235"/>
        <v>2842</v>
      </c>
      <c r="L239" s="185">
        <f t="shared" si="235"/>
        <v>1426</v>
      </c>
      <c r="M239" s="147"/>
      <c r="N239" s="143">
        <f t="shared" si="191"/>
        <v>969.21999999999991</v>
      </c>
      <c r="O239" s="143">
        <f t="shared" si="187"/>
        <v>562.48</v>
      </c>
      <c r="P239" s="143">
        <f t="shared" si="188"/>
        <v>19780.32</v>
      </c>
      <c r="Q239" s="143">
        <f t="shared" si="189"/>
        <v>14.26</v>
      </c>
      <c r="R239" s="188">
        <f t="shared" si="192"/>
        <v>21326.28</v>
      </c>
      <c r="T239">
        <v>37779.15</v>
      </c>
      <c r="U239" s="190">
        <f t="shared" si="193"/>
        <v>0.56449867188647707</v>
      </c>
      <c r="W239" s="178">
        <v>42972</v>
      </c>
      <c r="X239" s="191">
        <v>0.22820491800000001</v>
      </c>
      <c r="Y239" s="191">
        <v>0.183782899</v>
      </c>
      <c r="Z239" s="191">
        <v>0.189673808</v>
      </c>
      <c r="AA239" s="191">
        <v>0.164456241</v>
      </c>
      <c r="AB239" s="191">
        <v>0.16518764899999999</v>
      </c>
      <c r="AC239" s="191">
        <v>0.226547845</v>
      </c>
      <c r="AD239" s="191">
        <v>0.46945150699999999</v>
      </c>
      <c r="AE239" s="191">
        <v>0.52605676800000001</v>
      </c>
      <c r="AF239" s="191">
        <v>0.64601171000000002</v>
      </c>
      <c r="AG239" s="191">
        <v>0.60798013299999998</v>
      </c>
      <c r="AH239" s="191">
        <v>0.59498706899999998</v>
      </c>
      <c r="AI239" s="191">
        <v>0.696197077</v>
      </c>
      <c r="AJ239" s="191">
        <v>0.97128077700000004</v>
      </c>
      <c r="AK239" s="191">
        <v>1.286089705</v>
      </c>
      <c r="AL239" s="191">
        <v>1.2045407809999999</v>
      </c>
      <c r="AM239" s="191">
        <v>1.0558062029999999</v>
      </c>
      <c r="AN239" s="191">
        <v>0.80543688300000005</v>
      </c>
      <c r="AO239" s="191">
        <v>0.64743363099999995</v>
      </c>
      <c r="AP239" s="191">
        <v>0.52843282300000005</v>
      </c>
      <c r="AQ239" s="191">
        <v>0.558529045</v>
      </c>
      <c r="AR239" s="191">
        <v>0.59212467599999996</v>
      </c>
      <c r="AS239" s="191">
        <v>0.53257770599999998</v>
      </c>
      <c r="AT239" s="191">
        <v>0.59198287800000005</v>
      </c>
      <c r="AU239" s="191">
        <v>0.428555362</v>
      </c>
    </row>
    <row r="240" spans="1:47" x14ac:dyDescent="0.2">
      <c r="A240" s="178">
        <v>42745</v>
      </c>
      <c r="B240" s="179">
        <v>0.875</v>
      </c>
      <c r="C240" t="s">
        <v>349</v>
      </c>
      <c r="D240">
        <v>3.37</v>
      </c>
      <c r="E240">
        <v>3.2</v>
      </c>
      <c r="F240">
        <v>15</v>
      </c>
      <c r="G240">
        <v>0.01</v>
      </c>
      <c r="H240" s="184">
        <f t="shared" ref="H240:L240" si="236">H216</f>
        <v>0.875</v>
      </c>
      <c r="I240" s="185">
        <f t="shared" si="236"/>
        <v>337</v>
      </c>
      <c r="J240" s="185">
        <f t="shared" si="236"/>
        <v>173</v>
      </c>
      <c r="K240" s="185">
        <f t="shared" si="236"/>
        <v>2842</v>
      </c>
      <c r="L240" s="185">
        <f t="shared" si="236"/>
        <v>1426</v>
      </c>
      <c r="M240" s="147"/>
      <c r="N240" s="143">
        <f t="shared" si="191"/>
        <v>1135.69</v>
      </c>
      <c r="O240" s="143">
        <f t="shared" si="187"/>
        <v>553.6</v>
      </c>
      <c r="P240" s="143">
        <f t="shared" si="188"/>
        <v>42630</v>
      </c>
      <c r="Q240" s="143">
        <f t="shared" si="189"/>
        <v>14.26</v>
      </c>
      <c r="R240" s="188">
        <f t="shared" si="192"/>
        <v>44333.55</v>
      </c>
      <c r="T240">
        <v>36925.910000000003</v>
      </c>
      <c r="U240" s="190">
        <f t="shared" si="193"/>
        <v>1.200608190834024</v>
      </c>
      <c r="W240" s="178">
        <v>42973</v>
      </c>
      <c r="X240" s="191">
        <v>0.46248169500000003</v>
      </c>
      <c r="Y240" s="191">
        <v>0.31436185300000002</v>
      </c>
      <c r="Z240" s="191">
        <v>0.29560848299999998</v>
      </c>
      <c r="AA240" s="191">
        <v>0.31180993800000001</v>
      </c>
      <c r="AB240" s="191">
        <v>0.31759073500000001</v>
      </c>
      <c r="AC240" s="191">
        <v>0.44801434000000001</v>
      </c>
      <c r="AD240" s="191">
        <v>0.67907477800000005</v>
      </c>
      <c r="AE240" s="191">
        <v>0.58746621099999996</v>
      </c>
      <c r="AF240" s="191">
        <v>0.66310650900000001</v>
      </c>
      <c r="AG240" s="191">
        <v>0.72615421899999999</v>
      </c>
      <c r="AH240" s="191">
        <v>0.36076144300000001</v>
      </c>
      <c r="AI240" s="191">
        <v>0.44431384699999998</v>
      </c>
      <c r="AJ240" s="191">
        <v>0.54360766800000004</v>
      </c>
      <c r="AK240" s="191">
        <v>0.91829883400000001</v>
      </c>
      <c r="AL240" s="191">
        <v>0.90717758999999998</v>
      </c>
      <c r="AM240" s="191">
        <v>0.73999987300000003</v>
      </c>
      <c r="AN240" s="191">
        <v>0.59697505299999998</v>
      </c>
      <c r="AO240" s="191">
        <v>0.42215101399999999</v>
      </c>
      <c r="AP240" s="191">
        <v>0.67077278100000004</v>
      </c>
      <c r="AQ240" s="191">
        <v>0.62259591400000003</v>
      </c>
      <c r="AR240" s="191">
        <v>0.64729242099999995</v>
      </c>
      <c r="AS240" s="191">
        <v>0.68107815400000005</v>
      </c>
      <c r="AT240" s="191">
        <v>0.75712389000000002</v>
      </c>
      <c r="AU240" s="191">
        <v>0.60975490600000004</v>
      </c>
    </row>
    <row r="241" spans="1:47" x14ac:dyDescent="0.2">
      <c r="A241" s="178">
        <v>42745</v>
      </c>
      <c r="B241" s="179">
        <v>0.91666666666666663</v>
      </c>
      <c r="C241" t="s">
        <v>349</v>
      </c>
      <c r="D241">
        <v>5</v>
      </c>
      <c r="E241">
        <v>5.77</v>
      </c>
      <c r="F241">
        <v>28.1</v>
      </c>
      <c r="G241">
        <v>0.01</v>
      </c>
      <c r="H241" s="184">
        <f t="shared" ref="H241:L241" si="237">H217</f>
        <v>0.91666666666666663</v>
      </c>
      <c r="I241" s="185">
        <f t="shared" si="237"/>
        <v>394</v>
      </c>
      <c r="J241" s="185">
        <f t="shared" si="237"/>
        <v>194</v>
      </c>
      <c r="K241" s="185">
        <f t="shared" si="237"/>
        <v>2842</v>
      </c>
      <c r="L241" s="185">
        <f t="shared" si="237"/>
        <v>1426</v>
      </c>
      <c r="M241" s="147"/>
      <c r="N241" s="143">
        <f t="shared" si="191"/>
        <v>1970</v>
      </c>
      <c r="O241" s="143">
        <f t="shared" si="187"/>
        <v>1119.3799999999999</v>
      </c>
      <c r="P241" s="143">
        <f t="shared" si="188"/>
        <v>79860.2</v>
      </c>
      <c r="Q241" s="143">
        <f t="shared" si="189"/>
        <v>14.26</v>
      </c>
      <c r="R241" s="188">
        <f t="shared" si="192"/>
        <v>82963.839999999997</v>
      </c>
      <c r="T241">
        <v>35450.160000000003</v>
      </c>
      <c r="U241" s="190">
        <f t="shared" si="193"/>
        <v>2.3402952201061993</v>
      </c>
      <c r="W241" s="178">
        <v>42974</v>
      </c>
      <c r="X241" s="191">
        <v>0.487327703</v>
      </c>
      <c r="Y241" s="191">
        <v>0.30845216199999997</v>
      </c>
      <c r="Z241" s="191">
        <v>0.31380174999999999</v>
      </c>
      <c r="AA241" s="191">
        <v>0.33211813400000001</v>
      </c>
      <c r="AB241" s="191">
        <v>0.34417199300000001</v>
      </c>
      <c r="AC241" s="191">
        <v>0.411743419</v>
      </c>
      <c r="AD241" s="191">
        <v>0.91403106499999998</v>
      </c>
      <c r="AE241" s="191">
        <v>0.82437509600000003</v>
      </c>
      <c r="AF241" s="191">
        <v>1.0723213899999999</v>
      </c>
      <c r="AG241" s="191">
        <v>0.84997372599999998</v>
      </c>
      <c r="AH241" s="191">
        <v>0.52595815300000004</v>
      </c>
      <c r="AI241" s="191">
        <v>0.52997801099999997</v>
      </c>
      <c r="AJ241" s="191">
        <v>0.44951022200000001</v>
      </c>
      <c r="AK241" s="191">
        <v>0.51550922700000001</v>
      </c>
      <c r="AL241" s="191">
        <v>0.56550660200000002</v>
      </c>
      <c r="AM241" s="191">
        <v>0.77264765000000002</v>
      </c>
      <c r="AN241" s="191">
        <v>0.54248859999999999</v>
      </c>
      <c r="AO241" s="191">
        <v>0.450151052</v>
      </c>
      <c r="AP241" s="191">
        <v>0.58467848499999997</v>
      </c>
      <c r="AQ241" s="191">
        <v>0.85428253799999998</v>
      </c>
      <c r="AR241" s="191">
        <v>0.88085881899999996</v>
      </c>
      <c r="AS241" s="191">
        <v>0.53648854800000001</v>
      </c>
      <c r="AT241" s="191">
        <v>0.87494254699999996</v>
      </c>
      <c r="AU241" s="191">
        <v>0.59682151100000003</v>
      </c>
    </row>
    <row r="242" spans="1:47" x14ac:dyDescent="0.2">
      <c r="A242" s="178">
        <v>42745</v>
      </c>
      <c r="B242" s="179">
        <v>0.95833333333333337</v>
      </c>
      <c r="C242" t="s">
        <v>349</v>
      </c>
      <c r="D242">
        <v>20.54</v>
      </c>
      <c r="E242">
        <v>22</v>
      </c>
      <c r="F242">
        <v>25</v>
      </c>
      <c r="G242">
        <v>0.01</v>
      </c>
      <c r="H242" s="184">
        <f t="shared" ref="H242:L242" si="238">H218</f>
        <v>0.95833333333333337</v>
      </c>
      <c r="I242" s="185">
        <f t="shared" si="238"/>
        <v>389</v>
      </c>
      <c r="J242" s="185">
        <f t="shared" si="238"/>
        <v>265</v>
      </c>
      <c r="K242" s="185">
        <f t="shared" si="238"/>
        <v>2985</v>
      </c>
      <c r="L242" s="185">
        <f t="shared" si="238"/>
        <v>1111</v>
      </c>
      <c r="M242" s="147"/>
      <c r="N242" s="143">
        <f t="shared" si="191"/>
        <v>7990.0599999999995</v>
      </c>
      <c r="O242" s="143">
        <f t="shared" si="187"/>
        <v>5830</v>
      </c>
      <c r="P242" s="143">
        <f t="shared" si="188"/>
        <v>74625</v>
      </c>
      <c r="Q242" s="143">
        <f t="shared" si="189"/>
        <v>11.11</v>
      </c>
      <c r="R242" s="188">
        <f t="shared" si="192"/>
        <v>88456.17</v>
      </c>
      <c r="T242">
        <v>33186.17</v>
      </c>
      <c r="U242" s="190">
        <f t="shared" si="193"/>
        <v>2.6654528076002744</v>
      </c>
      <c r="W242" s="178">
        <v>42975</v>
      </c>
      <c r="X242" s="191">
        <v>0.75057432400000001</v>
      </c>
      <c r="Y242" s="191">
        <v>0.74568333600000003</v>
      </c>
      <c r="Z242" s="191">
        <v>0.81278171899999996</v>
      </c>
      <c r="AA242" s="191">
        <v>0.80800603199999999</v>
      </c>
      <c r="AB242" s="191">
        <v>0.81431434199999997</v>
      </c>
      <c r="AC242" s="191">
        <v>0.86030845199999995</v>
      </c>
      <c r="AD242" s="191">
        <v>1.0720254339999999</v>
      </c>
      <c r="AE242" s="191">
        <v>0.79868826599999998</v>
      </c>
      <c r="AF242" s="191">
        <v>1.053469346</v>
      </c>
      <c r="AG242" s="191">
        <v>0.88644052399999995</v>
      </c>
      <c r="AH242" s="191">
        <v>0.65408456699999995</v>
      </c>
      <c r="AI242" s="191">
        <v>0.71561109700000003</v>
      </c>
      <c r="AJ242" s="191">
        <v>0.715916055</v>
      </c>
      <c r="AK242" s="191">
        <v>0.91934858600000002</v>
      </c>
      <c r="AL242" s="191">
        <v>0.92211859699999998</v>
      </c>
      <c r="AM242" s="191">
        <v>1.345985572</v>
      </c>
      <c r="AN242" s="191">
        <v>0.88741749000000003</v>
      </c>
      <c r="AO242" s="191">
        <v>0.61350144399999995</v>
      </c>
      <c r="AP242" s="191">
        <v>0.65618804200000003</v>
      </c>
      <c r="AQ242" s="191">
        <v>0.72968959799999999</v>
      </c>
      <c r="AR242" s="191">
        <v>0.70462395700000002</v>
      </c>
      <c r="AS242" s="191">
        <v>0.44881752899999999</v>
      </c>
      <c r="AT242" s="191">
        <v>1.044723777</v>
      </c>
      <c r="AU242" s="191">
        <v>0.97918819800000001</v>
      </c>
    </row>
    <row r="243" spans="1:47" x14ac:dyDescent="0.2">
      <c r="A243" s="178">
        <v>42745</v>
      </c>
      <c r="B243" s="180">
        <v>1</v>
      </c>
      <c r="C243" t="s">
        <v>349</v>
      </c>
      <c r="D243">
        <v>10.6</v>
      </c>
      <c r="E243">
        <v>3.9</v>
      </c>
      <c r="F243">
        <v>25</v>
      </c>
      <c r="G243">
        <v>0.01</v>
      </c>
      <c r="H243" s="184">
        <f t="shared" ref="H243:L243" si="239">H219</f>
        <v>1</v>
      </c>
      <c r="I243" s="185">
        <f t="shared" si="239"/>
        <v>362</v>
      </c>
      <c r="J243" s="185">
        <f t="shared" si="239"/>
        <v>243</v>
      </c>
      <c r="K243" s="185">
        <f t="shared" si="239"/>
        <v>2985</v>
      </c>
      <c r="L243" s="185">
        <f t="shared" si="239"/>
        <v>1111</v>
      </c>
      <c r="M243" s="147"/>
      <c r="N243" s="143">
        <f t="shared" si="191"/>
        <v>3837.2</v>
      </c>
      <c r="O243" s="143">
        <f t="shared" si="187"/>
        <v>947.69999999999993</v>
      </c>
      <c r="P243" s="143">
        <f t="shared" si="188"/>
        <v>74625</v>
      </c>
      <c r="Q243" s="143">
        <f t="shared" si="189"/>
        <v>11.11</v>
      </c>
      <c r="R243" s="188">
        <f t="shared" si="192"/>
        <v>79421.009999999995</v>
      </c>
      <c r="T243">
        <v>30630.05</v>
      </c>
      <c r="U243" s="190">
        <f t="shared" si="193"/>
        <v>2.5929115362201496</v>
      </c>
      <c r="W243" s="178">
        <v>42976</v>
      </c>
      <c r="X243" s="191">
        <v>0.48039573299999999</v>
      </c>
      <c r="Y243" s="191">
        <v>0.34883250700000001</v>
      </c>
      <c r="Z243" s="191">
        <v>0.36259053699999999</v>
      </c>
      <c r="AA243" s="191">
        <v>0.38910275700000002</v>
      </c>
      <c r="AB243" s="191">
        <v>0.38919533899999997</v>
      </c>
      <c r="AC243" s="191">
        <v>0.40814337699999997</v>
      </c>
      <c r="AD243" s="191">
        <v>0.92358206899999995</v>
      </c>
      <c r="AE243" s="191">
        <v>0.60447115200000001</v>
      </c>
      <c r="AF243" s="191">
        <v>0.72988589800000003</v>
      </c>
      <c r="AG243" s="191">
        <v>0.87213906900000004</v>
      </c>
      <c r="AH243" s="191">
        <v>0.495069388</v>
      </c>
      <c r="AI243" s="191">
        <v>0.554692505</v>
      </c>
      <c r="AJ243" s="191">
        <v>0.66810998700000002</v>
      </c>
      <c r="AK243" s="191">
        <v>0.68995840100000005</v>
      </c>
      <c r="AL243" s="191">
        <v>0.767696712</v>
      </c>
      <c r="AM243" s="191">
        <v>1.125857925</v>
      </c>
      <c r="AN243" s="191">
        <v>1.231432378</v>
      </c>
      <c r="AO243" s="191">
        <v>0.635334391</v>
      </c>
      <c r="AP243" s="191">
        <v>0.55634516999999994</v>
      </c>
      <c r="AQ243" s="191">
        <v>0.541944231</v>
      </c>
      <c r="AR243" s="191">
        <v>0.917537139</v>
      </c>
      <c r="AS243" s="191">
        <v>0.59636953800000003</v>
      </c>
      <c r="AT243" s="191">
        <v>0.66356595500000004</v>
      </c>
      <c r="AU243" s="191">
        <v>0.77283638799999999</v>
      </c>
    </row>
    <row r="244" spans="1:47" x14ac:dyDescent="0.2">
      <c r="A244" s="178">
        <v>42746</v>
      </c>
      <c r="B244" s="179">
        <v>4.1666666666666664E-2</v>
      </c>
      <c r="C244" t="s">
        <v>349</v>
      </c>
      <c r="D244">
        <v>15</v>
      </c>
      <c r="E244">
        <v>4</v>
      </c>
      <c r="F244">
        <v>14</v>
      </c>
      <c r="G244">
        <v>0.01</v>
      </c>
      <c r="H244" s="184">
        <f t="shared" ref="H244:L244" si="240">H220</f>
        <v>4.1666666666666664E-2</v>
      </c>
      <c r="I244" s="185">
        <f t="shared" si="240"/>
        <v>294</v>
      </c>
      <c r="J244" s="185">
        <f t="shared" si="240"/>
        <v>212</v>
      </c>
      <c r="K244" s="185">
        <f t="shared" si="240"/>
        <v>2985</v>
      </c>
      <c r="L244" s="185">
        <f t="shared" si="240"/>
        <v>1111</v>
      </c>
      <c r="M244" s="147"/>
      <c r="N244" s="143">
        <f t="shared" si="191"/>
        <v>4410</v>
      </c>
      <c r="O244" s="143">
        <f t="shared" si="187"/>
        <v>848</v>
      </c>
      <c r="P244" s="143">
        <f t="shared" si="188"/>
        <v>41790</v>
      </c>
      <c r="Q244" s="143">
        <f t="shared" si="189"/>
        <v>11.11</v>
      </c>
      <c r="R244" s="188">
        <f t="shared" si="192"/>
        <v>47059.11</v>
      </c>
      <c r="T244">
        <v>28979.07</v>
      </c>
      <c r="U244" s="190">
        <f t="shared" si="193"/>
        <v>1.6238999388179125</v>
      </c>
      <c r="W244" s="178">
        <v>42977</v>
      </c>
      <c r="X244" s="191">
        <v>0.46091535900000002</v>
      </c>
      <c r="Y244" s="191">
        <v>0.35966009799999998</v>
      </c>
      <c r="Z244" s="191">
        <v>0.35783985400000001</v>
      </c>
      <c r="AA244" s="191">
        <v>0.37231782299999999</v>
      </c>
      <c r="AB244" s="191">
        <v>0.374511337</v>
      </c>
      <c r="AC244" s="191">
        <v>0.399286841</v>
      </c>
      <c r="AD244" s="191">
        <v>0.50453713</v>
      </c>
      <c r="AE244" s="191">
        <v>0.47008613300000002</v>
      </c>
      <c r="AF244" s="191">
        <v>0.62861847199999998</v>
      </c>
      <c r="AG244" s="191">
        <v>0.691017196</v>
      </c>
      <c r="AH244" s="191">
        <v>0.48691296299999998</v>
      </c>
      <c r="AI244" s="191">
        <v>0.47403883400000002</v>
      </c>
      <c r="AJ244" s="191">
        <v>0.46338620800000002</v>
      </c>
      <c r="AK244" s="191">
        <v>0.69610387900000004</v>
      </c>
      <c r="AL244" s="191">
        <v>1.143332461</v>
      </c>
      <c r="AM244" s="191">
        <v>1.461205007</v>
      </c>
      <c r="AN244" s="191">
        <v>2.1803187639999999</v>
      </c>
      <c r="AO244" s="191">
        <v>1.7382584190000001</v>
      </c>
      <c r="AP244" s="191">
        <v>0.72984899199999997</v>
      </c>
      <c r="AQ244" s="191">
        <v>0.74225622400000002</v>
      </c>
      <c r="AR244" s="191">
        <v>0.68490663900000004</v>
      </c>
      <c r="AS244" s="191">
        <v>0.53991158299999997</v>
      </c>
      <c r="AT244" s="191">
        <v>0.55435576499999994</v>
      </c>
      <c r="AU244" s="191">
        <v>0.64087799199999995</v>
      </c>
    </row>
    <row r="245" spans="1:47" x14ac:dyDescent="0.2">
      <c r="A245" s="178">
        <v>42746</v>
      </c>
      <c r="B245" s="179">
        <v>8.3333333333333329E-2</v>
      </c>
      <c r="C245" t="s">
        <v>349</v>
      </c>
      <c r="D245">
        <v>5</v>
      </c>
      <c r="E245">
        <v>4</v>
      </c>
      <c r="F245">
        <v>14</v>
      </c>
      <c r="G245">
        <v>0.01</v>
      </c>
      <c r="H245" s="184">
        <f t="shared" ref="H245:L245" si="241">H221</f>
        <v>8.3333333333333329E-2</v>
      </c>
      <c r="I245" s="185">
        <f t="shared" si="241"/>
        <v>236</v>
      </c>
      <c r="J245" s="185">
        <f t="shared" si="241"/>
        <v>179</v>
      </c>
      <c r="K245" s="185">
        <f t="shared" si="241"/>
        <v>2985</v>
      </c>
      <c r="L245" s="185">
        <f t="shared" si="241"/>
        <v>1111</v>
      </c>
      <c r="M245" s="147"/>
      <c r="N245" s="143">
        <f t="shared" si="191"/>
        <v>1180</v>
      </c>
      <c r="O245" s="143">
        <f t="shared" si="187"/>
        <v>716</v>
      </c>
      <c r="P245" s="143">
        <f t="shared" si="188"/>
        <v>41790</v>
      </c>
      <c r="Q245" s="143">
        <f t="shared" si="189"/>
        <v>11.11</v>
      </c>
      <c r="R245" s="188">
        <f t="shared" si="192"/>
        <v>43697.11</v>
      </c>
      <c r="T245">
        <v>28106.37</v>
      </c>
      <c r="U245" s="190">
        <f t="shared" si="193"/>
        <v>1.5547048587206389</v>
      </c>
      <c r="W245" s="178">
        <v>42978</v>
      </c>
      <c r="X245" s="191">
        <v>0.35691467700000001</v>
      </c>
      <c r="Y245" s="191">
        <v>0.32492666799999997</v>
      </c>
      <c r="Z245" s="191">
        <v>0.32723103399999998</v>
      </c>
      <c r="AA245" s="191">
        <v>0.30716218699999998</v>
      </c>
      <c r="AB245" s="191">
        <v>0.308144949</v>
      </c>
      <c r="AC245" s="191">
        <v>0.35272857400000002</v>
      </c>
      <c r="AD245" s="191">
        <v>0.45496399799999998</v>
      </c>
      <c r="AE245" s="191">
        <v>0.40201678800000001</v>
      </c>
      <c r="AF245" s="191">
        <v>0.43594741599999998</v>
      </c>
      <c r="AG245" s="191">
        <v>0.59174503899999997</v>
      </c>
      <c r="AH245" s="191">
        <v>0.55367065100000001</v>
      </c>
      <c r="AI245" s="191">
        <v>0.62434119099999996</v>
      </c>
      <c r="AJ245" s="191">
        <v>0.74278893599999996</v>
      </c>
      <c r="AK245" s="191">
        <v>1.1953687989999999</v>
      </c>
      <c r="AL245" s="191">
        <v>1.4138111250000001</v>
      </c>
      <c r="AM245" s="191">
        <v>2.248256832</v>
      </c>
      <c r="AN245" s="191">
        <v>2.758660822</v>
      </c>
      <c r="AO245" s="191">
        <v>1.7831492040000001</v>
      </c>
      <c r="AP245" s="191">
        <v>0.82132529899999995</v>
      </c>
      <c r="AQ245" s="191">
        <v>0.72412280299999998</v>
      </c>
      <c r="AR245" s="191">
        <v>0.662201551</v>
      </c>
      <c r="AS245" s="191">
        <v>0.58971223299999997</v>
      </c>
      <c r="AT245" s="191">
        <v>0.440903767</v>
      </c>
      <c r="AU245" s="191">
        <v>0.52736810499999998</v>
      </c>
    </row>
    <row r="246" spans="1:47" x14ac:dyDescent="0.2">
      <c r="A246" s="178">
        <v>42746</v>
      </c>
      <c r="B246" s="179">
        <v>0.125</v>
      </c>
      <c r="C246" t="s">
        <v>349</v>
      </c>
      <c r="D246">
        <v>5</v>
      </c>
      <c r="E246">
        <v>4</v>
      </c>
      <c r="F246">
        <v>14</v>
      </c>
      <c r="G246">
        <v>0.01</v>
      </c>
      <c r="H246" s="184">
        <f t="shared" ref="H246:L246" si="242">H222</f>
        <v>0.125</v>
      </c>
      <c r="I246" s="185">
        <f t="shared" si="242"/>
        <v>201</v>
      </c>
      <c r="J246" s="185">
        <f t="shared" si="242"/>
        <v>205</v>
      </c>
      <c r="K246" s="185">
        <f t="shared" si="242"/>
        <v>2985</v>
      </c>
      <c r="L246" s="185">
        <f t="shared" si="242"/>
        <v>1717</v>
      </c>
      <c r="M246" s="147"/>
      <c r="N246" s="143">
        <f t="shared" si="191"/>
        <v>1005</v>
      </c>
      <c r="O246" s="143">
        <f t="shared" si="187"/>
        <v>820</v>
      </c>
      <c r="P246" s="143">
        <f t="shared" si="188"/>
        <v>41790</v>
      </c>
      <c r="Q246" s="143">
        <f t="shared" si="189"/>
        <v>17.170000000000002</v>
      </c>
      <c r="R246" s="188">
        <f t="shared" si="192"/>
        <v>43632.17</v>
      </c>
      <c r="T246">
        <v>27633.7</v>
      </c>
      <c r="U246" s="190">
        <f t="shared" si="193"/>
        <v>1.5789478064826641</v>
      </c>
      <c r="W246" s="178">
        <v>42979</v>
      </c>
      <c r="X246" s="191">
        <v>0.35087552599999999</v>
      </c>
      <c r="Y246" s="191">
        <v>0.29890996800000003</v>
      </c>
      <c r="Z246" s="191">
        <v>0.32468966500000002</v>
      </c>
      <c r="AA246" s="191">
        <v>0.35208498500000002</v>
      </c>
      <c r="AB246" s="191">
        <v>0.36573139500000001</v>
      </c>
      <c r="AC246" s="191">
        <v>0.45119468400000001</v>
      </c>
      <c r="AD246" s="191">
        <v>0.49932040500000002</v>
      </c>
      <c r="AE246" s="191">
        <v>0.41692059999999997</v>
      </c>
      <c r="AF246" s="191">
        <v>0.45681044900000001</v>
      </c>
      <c r="AG246" s="191">
        <v>0.41450021999999997</v>
      </c>
      <c r="AH246" s="191">
        <v>0.66672975099999998</v>
      </c>
      <c r="AI246" s="191">
        <v>0.77694693999999997</v>
      </c>
      <c r="AJ246" s="191">
        <v>0.97262283699999996</v>
      </c>
      <c r="AK246" s="191">
        <v>1.61157916</v>
      </c>
      <c r="AL246" s="191">
        <v>1.5415195930000001</v>
      </c>
      <c r="AM246" s="191">
        <v>2.0536368880000002</v>
      </c>
      <c r="AN246" s="191">
        <v>2.2647555760000002</v>
      </c>
      <c r="AO246" s="191">
        <v>1.046758901</v>
      </c>
      <c r="AP246" s="191">
        <v>0.67221387099999996</v>
      </c>
      <c r="AQ246" s="191">
        <v>0.53481875199999995</v>
      </c>
      <c r="AR246" s="191">
        <v>0.63236920600000002</v>
      </c>
      <c r="AS246" s="191">
        <v>0.52101116400000003</v>
      </c>
      <c r="AT246" s="191">
        <v>0.452371199</v>
      </c>
      <c r="AU246" s="191">
        <v>0.54004249599999998</v>
      </c>
    </row>
    <row r="247" spans="1:47" x14ac:dyDescent="0.2">
      <c r="A247" s="178">
        <v>42746</v>
      </c>
      <c r="B247" s="179">
        <v>0.16666666666666666</v>
      </c>
      <c r="C247" t="s">
        <v>349</v>
      </c>
      <c r="D247">
        <v>5</v>
      </c>
      <c r="E247">
        <v>4.0999999999999996</v>
      </c>
      <c r="F247">
        <v>14</v>
      </c>
      <c r="G247">
        <v>0.01</v>
      </c>
      <c r="H247" s="184">
        <f t="shared" ref="H247:L247" si="243">H223</f>
        <v>0.16666666666666666</v>
      </c>
      <c r="I247" s="185">
        <f t="shared" si="243"/>
        <v>185</v>
      </c>
      <c r="J247" s="185">
        <f t="shared" si="243"/>
        <v>205</v>
      </c>
      <c r="K247" s="185">
        <f t="shared" si="243"/>
        <v>2985</v>
      </c>
      <c r="L247" s="185">
        <f t="shared" si="243"/>
        <v>1717</v>
      </c>
      <c r="M247" s="147"/>
      <c r="N247" s="143">
        <f t="shared" si="191"/>
        <v>925</v>
      </c>
      <c r="O247" s="143">
        <f t="shared" si="187"/>
        <v>840.49999999999989</v>
      </c>
      <c r="P247" s="143">
        <f t="shared" si="188"/>
        <v>41790</v>
      </c>
      <c r="Q247" s="143">
        <f t="shared" si="189"/>
        <v>17.170000000000002</v>
      </c>
      <c r="R247" s="188">
        <f t="shared" si="192"/>
        <v>43572.67</v>
      </c>
      <c r="T247">
        <v>27485.34</v>
      </c>
      <c r="U247" s="190">
        <f t="shared" si="193"/>
        <v>1.5853058394038422</v>
      </c>
      <c r="W247" s="178">
        <v>42980</v>
      </c>
      <c r="X247" s="191">
        <v>0.33707306300000001</v>
      </c>
      <c r="Y247" s="191">
        <v>0.29303552700000002</v>
      </c>
      <c r="Z247" s="191">
        <v>0.33236534099999998</v>
      </c>
      <c r="AA247" s="191">
        <v>0.35049325799999997</v>
      </c>
      <c r="AB247" s="191">
        <v>0.35934313800000001</v>
      </c>
      <c r="AC247" s="191">
        <v>0.41838183200000001</v>
      </c>
      <c r="AD247" s="191">
        <v>0.50212147799999995</v>
      </c>
      <c r="AE247" s="191">
        <v>0.45587644300000002</v>
      </c>
      <c r="AF247" s="191">
        <v>0.51689475399999996</v>
      </c>
      <c r="AG247" s="191">
        <v>0.50362527899999998</v>
      </c>
      <c r="AH247" s="191">
        <v>0.54031715899999999</v>
      </c>
      <c r="AI247" s="191">
        <v>0.47704654600000002</v>
      </c>
      <c r="AJ247" s="191">
        <v>0.58361585299999996</v>
      </c>
      <c r="AK247" s="191">
        <v>0.95075715199999999</v>
      </c>
      <c r="AL247" s="191">
        <v>1.017632211</v>
      </c>
      <c r="AM247" s="191">
        <v>1.3698129880000001</v>
      </c>
      <c r="AN247" s="191">
        <v>1.5698908840000001</v>
      </c>
      <c r="AO247" s="191">
        <v>0.746707699</v>
      </c>
      <c r="AP247" s="191">
        <v>0.71851128500000006</v>
      </c>
      <c r="AQ247" s="191">
        <v>0.56761180700000002</v>
      </c>
      <c r="AR247" s="191">
        <v>0.51534223700000004</v>
      </c>
      <c r="AS247" s="191">
        <v>0.41464694800000002</v>
      </c>
      <c r="AT247" s="191">
        <v>0.369158818</v>
      </c>
      <c r="AU247" s="191">
        <v>0.34531564599999998</v>
      </c>
    </row>
    <row r="248" spans="1:47" x14ac:dyDescent="0.2">
      <c r="A248" s="178">
        <v>42746</v>
      </c>
      <c r="B248" s="179">
        <v>0.20833333333333334</v>
      </c>
      <c r="C248" t="s">
        <v>349</v>
      </c>
      <c r="D248">
        <v>15</v>
      </c>
      <c r="E248">
        <v>7</v>
      </c>
      <c r="F248">
        <v>14</v>
      </c>
      <c r="G248">
        <v>0.01</v>
      </c>
      <c r="H248" s="184">
        <f t="shared" ref="H248:L248" si="244">H224</f>
        <v>0.20833333333333334</v>
      </c>
      <c r="I248" s="185">
        <f t="shared" si="244"/>
        <v>207</v>
      </c>
      <c r="J248" s="185">
        <f t="shared" si="244"/>
        <v>283</v>
      </c>
      <c r="K248" s="185">
        <f t="shared" si="244"/>
        <v>2985</v>
      </c>
      <c r="L248" s="185">
        <f t="shared" si="244"/>
        <v>1717</v>
      </c>
      <c r="M248" s="147"/>
      <c r="N248" s="143">
        <f t="shared" si="191"/>
        <v>3105</v>
      </c>
      <c r="O248" s="143">
        <f t="shared" si="187"/>
        <v>1981</v>
      </c>
      <c r="P248" s="143">
        <f t="shared" si="188"/>
        <v>41790</v>
      </c>
      <c r="Q248" s="143">
        <f t="shared" si="189"/>
        <v>17.170000000000002</v>
      </c>
      <c r="R248" s="188">
        <f t="shared" si="192"/>
        <v>46893.17</v>
      </c>
      <c r="T248">
        <v>28056.27</v>
      </c>
      <c r="U248" s="190">
        <f t="shared" si="193"/>
        <v>1.6713971600643991</v>
      </c>
      <c r="W248" s="178">
        <v>42981</v>
      </c>
      <c r="X248" s="191">
        <v>0.30084261899999998</v>
      </c>
      <c r="Y248" s="191">
        <v>0.28745933899999998</v>
      </c>
      <c r="Z248" s="191">
        <v>0.303457965</v>
      </c>
      <c r="AA248" s="191">
        <v>0.33148086399999999</v>
      </c>
      <c r="AB248" s="191">
        <v>0.35170036199999999</v>
      </c>
      <c r="AC248" s="191">
        <v>0.39547325300000002</v>
      </c>
      <c r="AD248" s="191">
        <v>0.46610855299999998</v>
      </c>
      <c r="AE248" s="191">
        <v>0.45969451700000002</v>
      </c>
      <c r="AF248" s="191">
        <v>0.50565323299999998</v>
      </c>
      <c r="AG248" s="191">
        <v>0.49448902900000002</v>
      </c>
      <c r="AH248" s="191">
        <v>0.48682842900000001</v>
      </c>
      <c r="AI248" s="191">
        <v>0.67552741100000002</v>
      </c>
      <c r="AJ248" s="191">
        <v>0.90953017000000003</v>
      </c>
      <c r="AK248" s="191">
        <v>1.5267810260000001</v>
      </c>
      <c r="AL248" s="191">
        <v>1.198816761</v>
      </c>
      <c r="AM248" s="191">
        <v>1.833735978</v>
      </c>
      <c r="AN248" s="191">
        <v>1.776318734</v>
      </c>
      <c r="AO248" s="191">
        <v>0.84696653799999999</v>
      </c>
      <c r="AP248" s="191">
        <v>0.72252428300000004</v>
      </c>
      <c r="AQ248" s="191">
        <v>0.68692152399999995</v>
      </c>
      <c r="AR248" s="191">
        <v>0.67069361000000005</v>
      </c>
      <c r="AS248" s="191">
        <v>0.52972683200000004</v>
      </c>
      <c r="AT248" s="191">
        <v>0.481640389</v>
      </c>
      <c r="AU248" s="191">
        <v>0.54324877199999999</v>
      </c>
    </row>
    <row r="249" spans="1:47" x14ac:dyDescent="0.2">
      <c r="A249" s="178">
        <v>42746</v>
      </c>
      <c r="B249" s="179">
        <v>0.25</v>
      </c>
      <c r="C249" t="s">
        <v>349</v>
      </c>
      <c r="D249">
        <v>17.53</v>
      </c>
      <c r="E249">
        <v>50</v>
      </c>
      <c r="F249">
        <v>50</v>
      </c>
      <c r="G249">
        <v>0.01</v>
      </c>
      <c r="H249" s="184">
        <f t="shared" ref="H249:L249" si="245">H225</f>
        <v>0.25</v>
      </c>
      <c r="I249" s="185">
        <f t="shared" si="245"/>
        <v>327</v>
      </c>
      <c r="J249" s="185">
        <f t="shared" si="245"/>
        <v>438</v>
      </c>
      <c r="K249" s="185">
        <f t="shared" si="245"/>
        <v>2985</v>
      </c>
      <c r="L249" s="185">
        <f t="shared" si="245"/>
        <v>1717</v>
      </c>
      <c r="M249" s="147"/>
      <c r="N249" s="143">
        <f t="shared" si="191"/>
        <v>5732.31</v>
      </c>
      <c r="O249" s="143">
        <f t="shared" si="187"/>
        <v>21900</v>
      </c>
      <c r="P249" s="143">
        <f t="shared" si="188"/>
        <v>149250</v>
      </c>
      <c r="Q249" s="143">
        <f t="shared" si="189"/>
        <v>17.170000000000002</v>
      </c>
      <c r="R249" s="188">
        <f t="shared" si="192"/>
        <v>176899.48</v>
      </c>
      <c r="T249">
        <v>30180.38</v>
      </c>
      <c r="U249" s="190">
        <f t="shared" si="193"/>
        <v>5.8614066489553807</v>
      </c>
      <c r="W249" s="178">
        <v>42982</v>
      </c>
      <c r="X249" s="191">
        <v>0.28962322200000001</v>
      </c>
      <c r="Y249" s="191">
        <v>0.27688487499999997</v>
      </c>
      <c r="Z249" s="191">
        <v>0.28017787</v>
      </c>
      <c r="AA249" s="191">
        <v>0.30541197599999997</v>
      </c>
      <c r="AB249" s="191">
        <v>0.31888139999999998</v>
      </c>
      <c r="AC249" s="191">
        <v>0.37697890499999998</v>
      </c>
      <c r="AD249" s="191">
        <v>0.42626647400000001</v>
      </c>
      <c r="AE249" s="191">
        <v>0.41812049899999998</v>
      </c>
      <c r="AF249" s="191">
        <v>0.46531936000000002</v>
      </c>
      <c r="AG249" s="191">
        <v>0.44413168200000003</v>
      </c>
      <c r="AH249" s="191">
        <v>0.58371951600000005</v>
      </c>
      <c r="AI249" s="191">
        <v>0.60317442300000002</v>
      </c>
      <c r="AJ249" s="191">
        <v>0.80584221599999994</v>
      </c>
      <c r="AK249" s="191">
        <v>1.2142325810000001</v>
      </c>
      <c r="AL249" s="191">
        <v>1.09659467</v>
      </c>
      <c r="AM249" s="191">
        <v>1.752846997</v>
      </c>
      <c r="AN249" s="191">
        <v>1.7915205869999999</v>
      </c>
      <c r="AO249" s="191">
        <v>0.94685859000000006</v>
      </c>
      <c r="AP249" s="191">
        <v>0.95839579399999997</v>
      </c>
      <c r="AQ249" s="191">
        <v>0.72396158899999996</v>
      </c>
      <c r="AR249" s="191">
        <v>0.71305184600000004</v>
      </c>
      <c r="AS249" s="191">
        <v>0.52385282600000005</v>
      </c>
      <c r="AT249" s="191">
        <v>0.38049913699999999</v>
      </c>
      <c r="AU249" s="191">
        <v>0.40729088499999999</v>
      </c>
    </row>
    <row r="250" spans="1:47" x14ac:dyDescent="0.2">
      <c r="A250" s="178">
        <v>42746</v>
      </c>
      <c r="B250" s="179">
        <v>0.29166666666666669</v>
      </c>
      <c r="C250" t="s">
        <v>349</v>
      </c>
      <c r="D250">
        <v>5.25</v>
      </c>
      <c r="E250">
        <v>32.5</v>
      </c>
      <c r="F250">
        <v>32.5</v>
      </c>
      <c r="G250">
        <v>0.02</v>
      </c>
      <c r="H250" s="184">
        <f t="shared" ref="H250:L250" si="246">H226</f>
        <v>0.29166666666666669</v>
      </c>
      <c r="I250" s="185">
        <f t="shared" si="246"/>
        <v>249</v>
      </c>
      <c r="J250" s="185">
        <f t="shared" si="246"/>
        <v>556</v>
      </c>
      <c r="K250" s="185">
        <f t="shared" si="246"/>
        <v>2872</v>
      </c>
      <c r="L250" s="185">
        <f t="shared" si="246"/>
        <v>2219</v>
      </c>
      <c r="M250" s="147"/>
      <c r="N250" s="143">
        <f t="shared" si="191"/>
        <v>1307.25</v>
      </c>
      <c r="O250" s="143">
        <f t="shared" si="187"/>
        <v>18070</v>
      </c>
      <c r="P250" s="143">
        <f t="shared" si="188"/>
        <v>93340</v>
      </c>
      <c r="Q250" s="143">
        <f t="shared" si="189"/>
        <v>44.38</v>
      </c>
      <c r="R250" s="188">
        <f t="shared" si="192"/>
        <v>112761.63</v>
      </c>
      <c r="T250">
        <v>33929.14</v>
      </c>
      <c r="U250" s="190">
        <f t="shared" si="193"/>
        <v>3.3234449797430763</v>
      </c>
      <c r="W250" s="178">
        <v>42983</v>
      </c>
      <c r="X250" s="191">
        <v>0.27611270100000002</v>
      </c>
      <c r="Y250" s="191">
        <v>0.26000870700000001</v>
      </c>
      <c r="Z250" s="191">
        <v>0.27392936400000001</v>
      </c>
      <c r="AA250" s="191">
        <v>0.29564458399999999</v>
      </c>
      <c r="AB250" s="191">
        <v>0.30216639899999997</v>
      </c>
      <c r="AC250" s="191">
        <v>0.36835078399999999</v>
      </c>
      <c r="AD250" s="191">
        <v>0.42171389199999998</v>
      </c>
      <c r="AE250" s="191">
        <v>0.37481467400000001</v>
      </c>
      <c r="AF250" s="191">
        <v>0.39718278000000001</v>
      </c>
      <c r="AG250" s="191">
        <v>0.42440644999999999</v>
      </c>
      <c r="AH250" s="191">
        <v>0.401421794</v>
      </c>
      <c r="AI250" s="191">
        <v>0.660431188</v>
      </c>
      <c r="AJ250" s="191">
        <v>0.83413693600000005</v>
      </c>
      <c r="AK250" s="191">
        <v>1.35407933</v>
      </c>
      <c r="AL250" s="191">
        <v>1.2618631339999999</v>
      </c>
      <c r="AM250" s="191">
        <v>1.9267123859999999</v>
      </c>
      <c r="AN250" s="191">
        <v>1.4955311710000001</v>
      </c>
      <c r="AO250" s="191">
        <v>0.82595354300000001</v>
      </c>
      <c r="AP250" s="191">
        <v>0.70840026599999995</v>
      </c>
      <c r="AQ250" s="191">
        <v>0.555608192</v>
      </c>
      <c r="AR250" s="191">
        <v>0.467842182</v>
      </c>
      <c r="AS250" s="191">
        <v>0.32269895500000001</v>
      </c>
      <c r="AT250" s="191">
        <v>0.40975803300000002</v>
      </c>
      <c r="AU250" s="191">
        <v>0.35081604700000002</v>
      </c>
    </row>
    <row r="251" spans="1:47" x14ac:dyDescent="0.2">
      <c r="A251" s="178">
        <v>42746</v>
      </c>
      <c r="B251" s="179">
        <v>0.33333333333333331</v>
      </c>
      <c r="C251" t="s">
        <v>349</v>
      </c>
      <c r="D251">
        <v>2.11</v>
      </c>
      <c r="E251">
        <v>5</v>
      </c>
      <c r="F251">
        <v>23.11</v>
      </c>
      <c r="G251">
        <v>0.02</v>
      </c>
      <c r="H251" s="184">
        <f t="shared" ref="H251:L251" si="247">H227</f>
        <v>0.33333333333333331</v>
      </c>
      <c r="I251" s="185">
        <f t="shared" si="247"/>
        <v>256</v>
      </c>
      <c r="J251" s="185">
        <f t="shared" si="247"/>
        <v>306</v>
      </c>
      <c r="K251" s="185">
        <f t="shared" si="247"/>
        <v>2872</v>
      </c>
      <c r="L251" s="185">
        <f t="shared" si="247"/>
        <v>2219</v>
      </c>
      <c r="M251" s="147"/>
      <c r="N251" s="143">
        <f t="shared" si="191"/>
        <v>540.16</v>
      </c>
      <c r="O251" s="143">
        <f t="shared" si="187"/>
        <v>1530</v>
      </c>
      <c r="P251" s="143">
        <f t="shared" si="188"/>
        <v>66371.92</v>
      </c>
      <c r="Q251" s="143">
        <f t="shared" si="189"/>
        <v>44.38</v>
      </c>
      <c r="R251" s="188">
        <f t="shared" si="192"/>
        <v>68486.460000000006</v>
      </c>
      <c r="T251">
        <v>35190.65</v>
      </c>
      <c r="U251" s="190">
        <f t="shared" si="193"/>
        <v>1.9461550156078391</v>
      </c>
      <c r="W251" s="178">
        <v>42984</v>
      </c>
      <c r="X251" s="191">
        <v>0.27764301000000002</v>
      </c>
      <c r="Y251" s="191">
        <v>0.25150297700000002</v>
      </c>
      <c r="Z251" s="191">
        <v>0.27014634900000001</v>
      </c>
      <c r="AA251" s="191">
        <v>0.29293049300000001</v>
      </c>
      <c r="AB251" s="191">
        <v>0.29783600900000001</v>
      </c>
      <c r="AC251" s="191">
        <v>0.333626651</v>
      </c>
      <c r="AD251" s="191">
        <v>0.39847380100000002</v>
      </c>
      <c r="AE251" s="191">
        <v>0.349834902</v>
      </c>
      <c r="AF251" s="191">
        <v>0.39835713900000003</v>
      </c>
      <c r="AG251" s="191">
        <v>0.34728242500000001</v>
      </c>
      <c r="AH251" s="191">
        <v>0.370338051</v>
      </c>
      <c r="AI251" s="191">
        <v>0.345627974</v>
      </c>
      <c r="AJ251" s="191">
        <v>0.42040202999999998</v>
      </c>
      <c r="AK251" s="191">
        <v>0.80244280300000004</v>
      </c>
      <c r="AL251" s="191">
        <v>0.62953469699999998</v>
      </c>
      <c r="AM251" s="191">
        <v>1.251107199</v>
      </c>
      <c r="AN251" s="191">
        <v>1.2232463819999999</v>
      </c>
      <c r="AO251" s="191">
        <v>0.65388253900000004</v>
      </c>
      <c r="AP251" s="191">
        <v>0.35934765099999999</v>
      </c>
      <c r="AQ251" s="191">
        <v>0.37835732999999999</v>
      </c>
      <c r="AR251" s="191">
        <v>0.41236998200000002</v>
      </c>
      <c r="AS251" s="191">
        <v>0.422271387</v>
      </c>
      <c r="AT251" s="191">
        <v>0.49171077699999999</v>
      </c>
      <c r="AU251" s="191">
        <v>0.45741668200000002</v>
      </c>
    </row>
    <row r="252" spans="1:47" x14ac:dyDescent="0.2">
      <c r="A252" s="178">
        <v>42746</v>
      </c>
      <c r="B252" s="179">
        <v>0.375</v>
      </c>
      <c r="C252" t="s">
        <v>349</v>
      </c>
      <c r="D252">
        <v>2.11</v>
      </c>
      <c r="E252">
        <v>5</v>
      </c>
      <c r="F252">
        <v>23.7</v>
      </c>
      <c r="G252">
        <v>0.02</v>
      </c>
      <c r="H252" s="184">
        <f t="shared" ref="H252:L252" si="248">H228</f>
        <v>0.375</v>
      </c>
      <c r="I252" s="185">
        <f t="shared" si="248"/>
        <v>156</v>
      </c>
      <c r="J252" s="185">
        <f t="shared" si="248"/>
        <v>343</v>
      </c>
      <c r="K252" s="185">
        <f t="shared" si="248"/>
        <v>2872</v>
      </c>
      <c r="L252" s="185">
        <f t="shared" si="248"/>
        <v>2219</v>
      </c>
      <c r="M252" s="147"/>
      <c r="N252" s="143">
        <f t="shared" si="191"/>
        <v>329.15999999999997</v>
      </c>
      <c r="O252" s="143">
        <f t="shared" si="187"/>
        <v>1715</v>
      </c>
      <c r="P252" s="143">
        <f t="shared" si="188"/>
        <v>68066.399999999994</v>
      </c>
      <c r="Q252" s="143">
        <f t="shared" si="189"/>
        <v>44.38</v>
      </c>
      <c r="R252" s="188">
        <f t="shared" si="192"/>
        <v>70154.94</v>
      </c>
      <c r="T252">
        <v>34871.300000000003</v>
      </c>
      <c r="U252" s="190">
        <f t="shared" si="193"/>
        <v>2.0118246236876742</v>
      </c>
      <c r="W252" s="178">
        <v>42985</v>
      </c>
      <c r="X252" s="191">
        <v>0.64141776100000003</v>
      </c>
      <c r="Y252" s="191">
        <v>0.58743767099999999</v>
      </c>
      <c r="Z252" s="191">
        <v>0.46543816100000002</v>
      </c>
      <c r="AA252" s="191">
        <v>0.463119842</v>
      </c>
      <c r="AB252" s="191">
        <v>0.64079171999999995</v>
      </c>
      <c r="AC252" s="191">
        <v>0.88578374900000001</v>
      </c>
      <c r="AD252" s="191">
        <v>2.0212877979999999</v>
      </c>
      <c r="AE252" s="191">
        <v>1.475337924</v>
      </c>
      <c r="AF252" s="191">
        <v>1.63952035</v>
      </c>
      <c r="AG252" s="191">
        <v>0.87411067399999998</v>
      </c>
      <c r="AH252" s="191">
        <v>0.861975775</v>
      </c>
      <c r="AI252" s="191">
        <v>0.63336496099999995</v>
      </c>
      <c r="AJ252" s="191">
        <v>0.70910401499999998</v>
      </c>
      <c r="AK252" s="191">
        <v>0.47293731300000003</v>
      </c>
      <c r="AL252" s="191">
        <v>0.49342297200000002</v>
      </c>
      <c r="AM252" s="191">
        <v>1.0367020849999999</v>
      </c>
      <c r="AN252" s="191">
        <v>1.312905751</v>
      </c>
      <c r="AO252" s="191">
        <v>0.51079643299999999</v>
      </c>
      <c r="AP252" s="191">
        <v>0.48493624699999999</v>
      </c>
      <c r="AQ252" s="191">
        <v>0.75654702600000001</v>
      </c>
      <c r="AR252" s="191">
        <v>0.64776466799999999</v>
      </c>
      <c r="AS252" s="191">
        <v>0.72550152499999998</v>
      </c>
      <c r="AT252" s="191">
        <v>1.1818797990000001</v>
      </c>
      <c r="AU252" s="191">
        <v>0.879477603</v>
      </c>
    </row>
    <row r="253" spans="1:47" x14ac:dyDescent="0.2">
      <c r="A253" s="178">
        <v>42746</v>
      </c>
      <c r="B253" s="179">
        <v>0.41666666666666669</v>
      </c>
      <c r="C253" t="s">
        <v>349</v>
      </c>
      <c r="D253">
        <v>2</v>
      </c>
      <c r="E253">
        <v>5</v>
      </c>
      <c r="F253">
        <v>24.13</v>
      </c>
      <c r="G253">
        <v>0.02</v>
      </c>
      <c r="H253" s="184">
        <f t="shared" ref="H253:L253" si="249">H229</f>
        <v>0.41666666666666669</v>
      </c>
      <c r="I253" s="185">
        <f t="shared" si="249"/>
        <v>196</v>
      </c>
      <c r="J253" s="185">
        <f t="shared" si="249"/>
        <v>315</v>
      </c>
      <c r="K253" s="185">
        <f t="shared" si="249"/>
        <v>2872</v>
      </c>
      <c r="L253" s="185">
        <f t="shared" si="249"/>
        <v>2219</v>
      </c>
      <c r="M253" s="147"/>
      <c r="N253" s="143">
        <f t="shared" si="191"/>
        <v>392</v>
      </c>
      <c r="O253" s="143">
        <f t="shared" si="187"/>
        <v>1575</v>
      </c>
      <c r="P253" s="143">
        <f t="shared" si="188"/>
        <v>69301.36</v>
      </c>
      <c r="Q253" s="143">
        <f t="shared" si="189"/>
        <v>44.38</v>
      </c>
      <c r="R253" s="188">
        <f t="shared" si="192"/>
        <v>71312.740000000005</v>
      </c>
      <c r="T253">
        <v>35316.980000000003</v>
      </c>
      <c r="U253" s="190">
        <f t="shared" si="193"/>
        <v>2.0192196501512871</v>
      </c>
      <c r="W253" s="178">
        <v>42986</v>
      </c>
      <c r="X253" s="191">
        <v>1.893483963</v>
      </c>
      <c r="Y253" s="191">
        <v>1.8259217569999999</v>
      </c>
      <c r="Z253" s="191">
        <v>1.9061281859999999</v>
      </c>
      <c r="AA253" s="191">
        <v>1.9541944550000001</v>
      </c>
      <c r="AB253" s="191">
        <v>2.009239435</v>
      </c>
      <c r="AC253" s="191">
        <v>2.9008739029999999</v>
      </c>
      <c r="AD253" s="191">
        <v>2.812946009</v>
      </c>
      <c r="AE253" s="191">
        <v>1.0783465320000001</v>
      </c>
      <c r="AF253" s="191">
        <v>1.1506806220000001</v>
      </c>
      <c r="AG253" s="191">
        <v>1.0501360710000001</v>
      </c>
      <c r="AH253" s="191">
        <v>0.91021440099999995</v>
      </c>
      <c r="AI253" s="191">
        <v>0.57261448500000001</v>
      </c>
      <c r="AJ253" s="191">
        <v>0.51805428200000003</v>
      </c>
      <c r="AK253" s="191">
        <v>0.48614906299999999</v>
      </c>
      <c r="AL253" s="191">
        <v>0.53266950000000002</v>
      </c>
      <c r="AM253" s="191">
        <v>1.0379795629999999</v>
      </c>
      <c r="AN253" s="191">
        <v>1.3019450349999999</v>
      </c>
      <c r="AO253" s="191">
        <v>0.72453604100000002</v>
      </c>
      <c r="AP253" s="191">
        <v>0.50000826399999998</v>
      </c>
      <c r="AQ253" s="191">
        <v>0.58513900100000005</v>
      </c>
      <c r="AR253" s="191">
        <v>0.67544753300000004</v>
      </c>
      <c r="AS253" s="191">
        <v>0.59673759500000001</v>
      </c>
      <c r="AT253" s="191">
        <v>0.86061199399999999</v>
      </c>
      <c r="AU253" s="191">
        <v>1.4671464569999999</v>
      </c>
    </row>
    <row r="254" spans="1:47" x14ac:dyDescent="0.2">
      <c r="A254" s="178">
        <v>42746</v>
      </c>
      <c r="B254" s="179">
        <v>0.45833333333333331</v>
      </c>
      <c r="C254" t="s">
        <v>349</v>
      </c>
      <c r="D254">
        <v>2.99</v>
      </c>
      <c r="E254">
        <v>4</v>
      </c>
      <c r="F254">
        <v>20.49</v>
      </c>
      <c r="G254">
        <v>0.02</v>
      </c>
      <c r="H254" s="184">
        <f t="shared" ref="H254:L254" si="250">H230</f>
        <v>0.45833333333333331</v>
      </c>
      <c r="I254" s="185">
        <f t="shared" si="250"/>
        <v>226</v>
      </c>
      <c r="J254" s="185">
        <f t="shared" si="250"/>
        <v>326</v>
      </c>
      <c r="K254" s="185">
        <f t="shared" si="250"/>
        <v>2842</v>
      </c>
      <c r="L254" s="185">
        <f t="shared" si="250"/>
        <v>1635</v>
      </c>
      <c r="M254" s="147"/>
      <c r="N254" s="143">
        <f t="shared" si="191"/>
        <v>675.74</v>
      </c>
      <c r="O254" s="143">
        <f t="shared" si="187"/>
        <v>1304</v>
      </c>
      <c r="P254" s="143">
        <f t="shared" si="188"/>
        <v>58232.579999999994</v>
      </c>
      <c r="Q254" s="143">
        <f t="shared" si="189"/>
        <v>32.700000000000003</v>
      </c>
      <c r="R254" s="188">
        <f t="shared" si="192"/>
        <v>60245.01999999999</v>
      </c>
      <c r="T254">
        <v>35792.54</v>
      </c>
      <c r="U254" s="190">
        <f t="shared" si="193"/>
        <v>1.6831725270126119</v>
      </c>
      <c r="W254" s="178">
        <v>42987</v>
      </c>
      <c r="X254" s="191">
        <v>0.95134893399999998</v>
      </c>
      <c r="Y254" s="191">
        <v>0.94581381099999995</v>
      </c>
      <c r="Z254" s="191">
        <v>1.0029456139999999</v>
      </c>
      <c r="AA254" s="191">
        <v>1.011932756</v>
      </c>
      <c r="AB254" s="191">
        <v>1.042926807</v>
      </c>
      <c r="AC254" s="191">
        <v>1.254106086</v>
      </c>
      <c r="AD254" s="191">
        <v>2.003400262</v>
      </c>
      <c r="AE254" s="191">
        <v>1.0788294890000001</v>
      </c>
      <c r="AF254" s="191">
        <v>1.672503968</v>
      </c>
      <c r="AG254" s="191">
        <v>1.4247432250000001</v>
      </c>
      <c r="AH254" s="191">
        <v>1.0436848219999999</v>
      </c>
      <c r="AI254" s="191">
        <v>0.611243125</v>
      </c>
      <c r="AJ254" s="191">
        <v>0.70704900400000004</v>
      </c>
      <c r="AK254" s="191">
        <v>0.72720543299999996</v>
      </c>
      <c r="AL254" s="191">
        <v>0.70663118400000002</v>
      </c>
      <c r="AM254" s="191">
        <v>1.1234014779999999</v>
      </c>
      <c r="AN254" s="191">
        <v>1.213696699</v>
      </c>
      <c r="AO254" s="191">
        <v>0.71585764200000002</v>
      </c>
      <c r="AP254" s="191">
        <v>0.72710916800000003</v>
      </c>
      <c r="AQ254" s="191">
        <v>0.54860460600000005</v>
      </c>
      <c r="AR254" s="191">
        <v>0.69416396999999996</v>
      </c>
      <c r="AS254" s="191">
        <v>0.67420438999999999</v>
      </c>
      <c r="AT254" s="191">
        <v>0.81814029700000002</v>
      </c>
      <c r="AU254" s="191">
        <v>1.3565944210000001</v>
      </c>
    </row>
    <row r="255" spans="1:47" x14ac:dyDescent="0.2">
      <c r="A255" s="178">
        <v>42746</v>
      </c>
      <c r="B255" s="179">
        <v>0.5</v>
      </c>
      <c r="C255" t="s">
        <v>349</v>
      </c>
      <c r="D255">
        <v>3.01</v>
      </c>
      <c r="E255">
        <v>3.3</v>
      </c>
      <c r="F255">
        <v>21.32</v>
      </c>
      <c r="G255">
        <v>0.02</v>
      </c>
      <c r="H255" s="184">
        <f t="shared" ref="H255:L255" si="251">H231</f>
        <v>0.5</v>
      </c>
      <c r="I255" s="185">
        <f t="shared" si="251"/>
        <v>222</v>
      </c>
      <c r="J255" s="185">
        <f t="shared" si="251"/>
        <v>319</v>
      </c>
      <c r="K255" s="185">
        <f t="shared" si="251"/>
        <v>2842</v>
      </c>
      <c r="L255" s="185">
        <f t="shared" si="251"/>
        <v>1635</v>
      </c>
      <c r="M255" s="147"/>
      <c r="N255" s="143">
        <f t="shared" si="191"/>
        <v>668.21999999999991</v>
      </c>
      <c r="O255" s="143">
        <f t="shared" si="187"/>
        <v>1052.7</v>
      </c>
      <c r="P255" s="143">
        <f t="shared" si="188"/>
        <v>60591.44</v>
      </c>
      <c r="Q255" s="143">
        <f t="shared" si="189"/>
        <v>32.700000000000003</v>
      </c>
      <c r="R255" s="188">
        <f t="shared" si="192"/>
        <v>62345.06</v>
      </c>
      <c r="T255">
        <v>36111.120000000003</v>
      </c>
      <c r="U255" s="190">
        <f t="shared" si="193"/>
        <v>1.7264781596361451</v>
      </c>
      <c r="W255" s="178">
        <v>42988</v>
      </c>
      <c r="X255" s="191">
        <v>0.81724135600000003</v>
      </c>
      <c r="Y255" s="191">
        <v>0.55623383000000004</v>
      </c>
      <c r="Z255" s="191">
        <v>0.59021003400000005</v>
      </c>
      <c r="AA255" s="191">
        <v>0.63517053800000001</v>
      </c>
      <c r="AB255" s="191">
        <v>0.65239303000000004</v>
      </c>
      <c r="AC255" s="191">
        <v>1.0512228880000001</v>
      </c>
      <c r="AD255" s="191">
        <v>1.9245269389999999</v>
      </c>
      <c r="AE255" s="191">
        <v>1.189097896</v>
      </c>
      <c r="AF255" s="191">
        <v>1.3125339869999999</v>
      </c>
      <c r="AG255" s="191">
        <v>1.1340155780000001</v>
      </c>
      <c r="AH255" s="191">
        <v>1.0292282690000001</v>
      </c>
      <c r="AI255" s="191">
        <v>0.65790010300000001</v>
      </c>
      <c r="AJ255" s="191">
        <v>0.68986986800000005</v>
      </c>
      <c r="AK255" s="191">
        <v>0.74810798700000003</v>
      </c>
      <c r="AL255" s="191">
        <v>0.79161891900000003</v>
      </c>
      <c r="AM255" s="191">
        <v>1.0051625769999999</v>
      </c>
      <c r="AN255" s="191">
        <v>1.172893121</v>
      </c>
      <c r="AO255" s="191">
        <v>1.0125973479999999</v>
      </c>
      <c r="AP255" s="191">
        <v>0.91964156799999996</v>
      </c>
      <c r="AQ255" s="191">
        <v>0.59375923799999997</v>
      </c>
      <c r="AR255" s="191">
        <v>0.64516657799999999</v>
      </c>
      <c r="AS255" s="191">
        <v>0.66050160599999996</v>
      </c>
      <c r="AT255" s="191">
        <v>0.58599095800000001</v>
      </c>
      <c r="AU255" s="191">
        <v>0.98019454399999995</v>
      </c>
    </row>
    <row r="256" spans="1:47" x14ac:dyDescent="0.2">
      <c r="A256" s="178">
        <v>42746</v>
      </c>
      <c r="B256" s="179">
        <v>0.54166666666666663</v>
      </c>
      <c r="C256" t="s">
        <v>349</v>
      </c>
      <c r="D256">
        <v>2</v>
      </c>
      <c r="E256">
        <v>3.23</v>
      </c>
      <c r="F256">
        <v>20.46</v>
      </c>
      <c r="G256">
        <v>0.02</v>
      </c>
      <c r="H256" s="184">
        <f t="shared" ref="H256:L256" si="252">H232</f>
        <v>0.54166666666666663</v>
      </c>
      <c r="I256" s="185">
        <f t="shared" si="252"/>
        <v>195</v>
      </c>
      <c r="J256" s="185">
        <f t="shared" si="252"/>
        <v>299</v>
      </c>
      <c r="K256" s="185">
        <f t="shared" si="252"/>
        <v>2842</v>
      </c>
      <c r="L256" s="185">
        <f t="shared" si="252"/>
        <v>1635</v>
      </c>
      <c r="M256" s="147"/>
      <c r="N256" s="143">
        <f t="shared" si="191"/>
        <v>390</v>
      </c>
      <c r="O256" s="143">
        <f t="shared" si="187"/>
        <v>965.77</v>
      </c>
      <c r="P256" s="143">
        <f t="shared" si="188"/>
        <v>58147.32</v>
      </c>
      <c r="Q256" s="143">
        <f t="shared" si="189"/>
        <v>32.700000000000003</v>
      </c>
      <c r="R256" s="188">
        <f t="shared" si="192"/>
        <v>59535.789999999994</v>
      </c>
      <c r="T256">
        <v>36277.75</v>
      </c>
      <c r="U256" s="190">
        <f t="shared" si="193"/>
        <v>1.6411103224428194</v>
      </c>
      <c r="W256" s="178">
        <v>42989</v>
      </c>
      <c r="X256" s="191">
        <v>0.71748944699999995</v>
      </c>
      <c r="Y256" s="191">
        <v>0.708571909</v>
      </c>
      <c r="Z256" s="191">
        <v>0.75162696900000003</v>
      </c>
      <c r="AA256" s="191">
        <v>0.62666887599999999</v>
      </c>
      <c r="AB256" s="191">
        <v>0.64663302499999997</v>
      </c>
      <c r="AC256" s="191">
        <v>0.98913485599999995</v>
      </c>
      <c r="AD256" s="191">
        <v>1.2203785519999999</v>
      </c>
      <c r="AE256" s="191">
        <v>0.811568077</v>
      </c>
      <c r="AF256" s="191">
        <v>0.91788026</v>
      </c>
      <c r="AG256" s="191">
        <v>0.69123463299999999</v>
      </c>
      <c r="AH256" s="191">
        <v>0.69430527200000003</v>
      </c>
      <c r="AI256" s="191">
        <v>0.67952958900000004</v>
      </c>
      <c r="AJ256" s="191">
        <v>0.63000664399999995</v>
      </c>
      <c r="AK256" s="191">
        <v>0.85488684299999995</v>
      </c>
      <c r="AL256" s="191">
        <v>0.67910643699999995</v>
      </c>
      <c r="AM256" s="191">
        <v>0.973489088</v>
      </c>
      <c r="AN256" s="191">
        <v>1.3987489049999999</v>
      </c>
      <c r="AO256" s="191">
        <v>1.0480146669999999</v>
      </c>
      <c r="AP256" s="191">
        <v>0.62023478700000001</v>
      </c>
      <c r="AQ256" s="191">
        <v>0.59535855100000001</v>
      </c>
      <c r="AR256" s="191">
        <v>0.45127827500000001</v>
      </c>
      <c r="AS256" s="191">
        <v>0.37618201899999998</v>
      </c>
      <c r="AT256" s="191">
        <v>0.54824205599999998</v>
      </c>
      <c r="AU256" s="191">
        <v>0.777739022</v>
      </c>
    </row>
    <row r="257" spans="1:47" x14ac:dyDescent="0.2">
      <c r="A257" s="178">
        <v>42746</v>
      </c>
      <c r="B257" s="179">
        <v>0.58333333333333337</v>
      </c>
      <c r="C257" t="s">
        <v>349</v>
      </c>
      <c r="D257">
        <v>2</v>
      </c>
      <c r="E257">
        <v>3.3</v>
      </c>
      <c r="F257">
        <v>31.69</v>
      </c>
      <c r="G257">
        <v>0.02</v>
      </c>
      <c r="H257" s="184">
        <f t="shared" ref="H257:L257" si="253">H233</f>
        <v>0.58333333333333337</v>
      </c>
      <c r="I257" s="185">
        <f t="shared" si="253"/>
        <v>205</v>
      </c>
      <c r="J257" s="185">
        <f t="shared" si="253"/>
        <v>237</v>
      </c>
      <c r="K257" s="185">
        <f t="shared" si="253"/>
        <v>2842</v>
      </c>
      <c r="L257" s="185">
        <f t="shared" si="253"/>
        <v>1635</v>
      </c>
      <c r="M257" s="147"/>
      <c r="N257" s="143">
        <f t="shared" si="191"/>
        <v>410</v>
      </c>
      <c r="O257" s="143">
        <f t="shared" si="187"/>
        <v>782.09999999999991</v>
      </c>
      <c r="P257" s="143">
        <f t="shared" si="188"/>
        <v>90062.98000000001</v>
      </c>
      <c r="Q257" s="143">
        <f t="shared" si="189"/>
        <v>32.700000000000003</v>
      </c>
      <c r="R257" s="188">
        <f t="shared" si="192"/>
        <v>91287.780000000013</v>
      </c>
      <c r="T257">
        <v>36746.019999999997</v>
      </c>
      <c r="U257" s="190">
        <f t="shared" si="193"/>
        <v>2.4842902714361998</v>
      </c>
      <c r="W257" s="178">
        <v>42990</v>
      </c>
      <c r="X257" s="191">
        <v>0.33410109199999999</v>
      </c>
      <c r="Y257" s="191">
        <v>0.274773659</v>
      </c>
      <c r="Z257" s="191">
        <v>0.30245536000000001</v>
      </c>
      <c r="AA257" s="191">
        <v>0.32548208000000001</v>
      </c>
      <c r="AB257" s="191">
        <v>0.33126760599999999</v>
      </c>
      <c r="AC257" s="191">
        <v>0.44404254500000001</v>
      </c>
      <c r="AD257" s="191">
        <v>0.53742041200000001</v>
      </c>
      <c r="AE257" s="191">
        <v>0.37779997799999998</v>
      </c>
      <c r="AF257" s="191">
        <v>0.49579625399999999</v>
      </c>
      <c r="AG257" s="191">
        <v>0.62906910199999999</v>
      </c>
      <c r="AH257" s="191">
        <v>0.52273529500000004</v>
      </c>
      <c r="AI257" s="191">
        <v>0.48665802400000002</v>
      </c>
      <c r="AJ257" s="191">
        <v>0.491952047</v>
      </c>
      <c r="AK257" s="191">
        <v>0.44335901999999999</v>
      </c>
      <c r="AL257" s="191">
        <v>0.87076493200000005</v>
      </c>
      <c r="AM257" s="191">
        <v>1.1782992720000001</v>
      </c>
      <c r="AN257" s="191">
        <v>1.4196502449999999</v>
      </c>
      <c r="AO257" s="191">
        <v>0.91006848600000001</v>
      </c>
      <c r="AP257" s="191">
        <v>0.46260567000000002</v>
      </c>
      <c r="AQ257" s="191">
        <v>0.432168671</v>
      </c>
      <c r="AR257" s="191">
        <v>0.422047638</v>
      </c>
      <c r="AS257" s="191">
        <v>0.339073507</v>
      </c>
      <c r="AT257" s="191">
        <v>0.35992027500000001</v>
      </c>
      <c r="AU257" s="191">
        <v>0.293663862</v>
      </c>
    </row>
    <row r="258" spans="1:47" x14ac:dyDescent="0.2">
      <c r="A258" s="178">
        <v>42746</v>
      </c>
      <c r="B258" s="179">
        <v>0.625</v>
      </c>
      <c r="C258" t="s">
        <v>349</v>
      </c>
      <c r="D258">
        <v>2</v>
      </c>
      <c r="E258">
        <v>3.1</v>
      </c>
      <c r="F258">
        <v>20.18</v>
      </c>
      <c r="G258">
        <v>0.01</v>
      </c>
      <c r="H258" s="184">
        <f t="shared" ref="H258:L258" si="254">H234</f>
        <v>0.625</v>
      </c>
      <c r="I258" s="185">
        <f t="shared" si="254"/>
        <v>212</v>
      </c>
      <c r="J258" s="185">
        <f t="shared" si="254"/>
        <v>213</v>
      </c>
      <c r="K258" s="185">
        <f t="shared" si="254"/>
        <v>2842</v>
      </c>
      <c r="L258" s="185">
        <f t="shared" si="254"/>
        <v>1380</v>
      </c>
      <c r="M258" s="147"/>
      <c r="N258" s="143">
        <f t="shared" si="191"/>
        <v>424</v>
      </c>
      <c r="O258" s="143">
        <f t="shared" si="187"/>
        <v>660.30000000000007</v>
      </c>
      <c r="P258" s="143">
        <f t="shared" si="188"/>
        <v>57351.56</v>
      </c>
      <c r="Q258" s="143">
        <f t="shared" si="189"/>
        <v>13.8</v>
      </c>
      <c r="R258" s="188">
        <f t="shared" si="192"/>
        <v>58449.66</v>
      </c>
      <c r="T258">
        <v>36978.699999999997</v>
      </c>
      <c r="U258" s="190">
        <f t="shared" si="193"/>
        <v>1.5806304710549588</v>
      </c>
      <c r="W258" s="178">
        <v>42991</v>
      </c>
      <c r="X258" s="191">
        <v>0.26558183099999999</v>
      </c>
      <c r="Y258" s="191">
        <v>0.17452779800000001</v>
      </c>
      <c r="Z258" s="191">
        <v>0.21124743600000001</v>
      </c>
      <c r="AA258" s="191">
        <v>0.21671332700000001</v>
      </c>
      <c r="AB258" s="191">
        <v>0.31330722900000002</v>
      </c>
      <c r="AC258" s="191">
        <v>0.34112799700000002</v>
      </c>
      <c r="AD258" s="191">
        <v>0.41594534599999999</v>
      </c>
      <c r="AE258" s="191">
        <v>0.29900728799999998</v>
      </c>
      <c r="AF258" s="191">
        <v>0.30647516299999999</v>
      </c>
      <c r="AG258" s="191">
        <v>0.33429729699999999</v>
      </c>
      <c r="AH258" s="191">
        <v>0.396073542</v>
      </c>
      <c r="AI258" s="191">
        <v>0.40843376199999998</v>
      </c>
      <c r="AJ258" s="191">
        <v>0.31558313399999999</v>
      </c>
      <c r="AK258" s="191">
        <v>0.75244140900000001</v>
      </c>
      <c r="AL258" s="191">
        <v>0.91838772599999996</v>
      </c>
      <c r="AM258" s="191">
        <v>1.5780450669999999</v>
      </c>
      <c r="AN258" s="191">
        <v>1.465685143</v>
      </c>
      <c r="AO258" s="191">
        <v>0.72349252100000006</v>
      </c>
      <c r="AP258" s="191">
        <v>0.40689729400000002</v>
      </c>
      <c r="AQ258" s="191">
        <v>0.32283133200000003</v>
      </c>
      <c r="AR258" s="191">
        <v>0.29151770100000002</v>
      </c>
      <c r="AS258" s="191">
        <v>0.21150234000000001</v>
      </c>
      <c r="AT258" s="191">
        <v>0.43825169899999999</v>
      </c>
      <c r="AU258" s="191">
        <v>0.414066722</v>
      </c>
    </row>
    <row r="259" spans="1:47" x14ac:dyDescent="0.2">
      <c r="A259" s="178">
        <v>42746</v>
      </c>
      <c r="B259" s="179">
        <v>0.66666666666666663</v>
      </c>
      <c r="C259" t="s">
        <v>349</v>
      </c>
      <c r="D259">
        <v>0.75</v>
      </c>
      <c r="E259">
        <v>2.75</v>
      </c>
      <c r="F259">
        <v>9.17</v>
      </c>
      <c r="G259">
        <v>0.01</v>
      </c>
      <c r="H259" s="184">
        <f t="shared" ref="H259:L259" si="255">H235</f>
        <v>0.66666666666666663</v>
      </c>
      <c r="I259" s="185">
        <f t="shared" si="255"/>
        <v>191</v>
      </c>
      <c r="J259" s="185">
        <f t="shared" si="255"/>
        <v>237</v>
      </c>
      <c r="K259" s="185">
        <f t="shared" si="255"/>
        <v>2842</v>
      </c>
      <c r="L259" s="185">
        <f t="shared" si="255"/>
        <v>1380</v>
      </c>
      <c r="M259" s="147"/>
      <c r="N259" s="143">
        <f t="shared" si="191"/>
        <v>143.25</v>
      </c>
      <c r="O259" s="143">
        <f t="shared" si="187"/>
        <v>651.75</v>
      </c>
      <c r="P259" s="143">
        <f t="shared" si="188"/>
        <v>26061.14</v>
      </c>
      <c r="Q259" s="143">
        <f t="shared" si="189"/>
        <v>13.8</v>
      </c>
      <c r="R259" s="188">
        <f t="shared" si="192"/>
        <v>26869.94</v>
      </c>
      <c r="T259">
        <v>36954.75</v>
      </c>
      <c r="U259" s="190">
        <f t="shared" si="193"/>
        <v>0.72710382291856934</v>
      </c>
      <c r="W259" s="178">
        <v>42992</v>
      </c>
      <c r="X259" s="191">
        <v>0.562776944</v>
      </c>
      <c r="Y259" s="191">
        <v>0.45336104999999999</v>
      </c>
      <c r="Z259" s="191">
        <v>0.48175797799999998</v>
      </c>
      <c r="AA259" s="191">
        <v>0.50270723100000003</v>
      </c>
      <c r="AB259" s="191">
        <v>0.54605581599999997</v>
      </c>
      <c r="AC259" s="191">
        <v>0.85370416599999999</v>
      </c>
      <c r="AD259" s="191">
        <v>1.600767187</v>
      </c>
      <c r="AE259" s="191">
        <v>0.76952529400000003</v>
      </c>
      <c r="AF259" s="191">
        <v>0.91564766200000003</v>
      </c>
      <c r="AG259" s="191">
        <v>0.58239296100000004</v>
      </c>
      <c r="AH259" s="191">
        <v>0.43728022999999999</v>
      </c>
      <c r="AI259" s="191">
        <v>0.46046430799999999</v>
      </c>
      <c r="AJ259" s="191">
        <v>0.391744074</v>
      </c>
      <c r="AK259" s="191">
        <v>0.65069442399999999</v>
      </c>
      <c r="AL259" s="191">
        <v>0.86570913800000004</v>
      </c>
      <c r="AM259" s="191">
        <v>1.2510602099999999</v>
      </c>
      <c r="AN259" s="191">
        <v>1.204249991</v>
      </c>
      <c r="AO259" s="191">
        <v>0.572210734</v>
      </c>
      <c r="AP259" s="191">
        <v>0.39039486299999998</v>
      </c>
      <c r="AQ259" s="191">
        <v>0.39382520100000001</v>
      </c>
      <c r="AR259" s="191">
        <v>0.52573065900000004</v>
      </c>
      <c r="AS259" s="191">
        <v>0.72879729500000001</v>
      </c>
      <c r="AT259" s="191">
        <v>0.69561583299999996</v>
      </c>
      <c r="AU259" s="191">
        <v>0.89570235399999998</v>
      </c>
    </row>
    <row r="260" spans="1:47" x14ac:dyDescent="0.2">
      <c r="A260" s="178">
        <v>42746</v>
      </c>
      <c r="B260" s="179">
        <v>0.70833333333333337</v>
      </c>
      <c r="C260" t="s">
        <v>349</v>
      </c>
      <c r="D260">
        <v>0.5</v>
      </c>
      <c r="E260">
        <v>3</v>
      </c>
      <c r="F260">
        <v>5.75</v>
      </c>
      <c r="G260">
        <v>0.01</v>
      </c>
      <c r="H260" s="184">
        <f t="shared" ref="H260:L260" si="256">H236</f>
        <v>0.70833333333333337</v>
      </c>
      <c r="I260" s="185">
        <f t="shared" si="256"/>
        <v>218</v>
      </c>
      <c r="J260" s="185">
        <f t="shared" si="256"/>
        <v>258</v>
      </c>
      <c r="K260" s="185">
        <f t="shared" si="256"/>
        <v>2842</v>
      </c>
      <c r="L260" s="185">
        <f t="shared" si="256"/>
        <v>1380</v>
      </c>
      <c r="M260" s="147"/>
      <c r="N260" s="143">
        <f t="shared" si="191"/>
        <v>109</v>
      </c>
      <c r="O260" s="143">
        <f t="shared" ref="O260:O323" si="257">E260*J260</f>
        <v>774</v>
      </c>
      <c r="P260" s="143">
        <f t="shared" ref="P260:P323" si="258">F260*K260</f>
        <v>16341.5</v>
      </c>
      <c r="Q260" s="143">
        <f t="shared" ref="Q260:Q323" si="259">G260*L260</f>
        <v>13.8</v>
      </c>
      <c r="R260" s="188">
        <f t="shared" si="192"/>
        <v>17238.3</v>
      </c>
      <c r="T260">
        <v>37026.78</v>
      </c>
      <c r="U260" s="190">
        <f t="shared" si="193"/>
        <v>0.46556303302636631</v>
      </c>
      <c r="W260" s="178">
        <v>42993</v>
      </c>
      <c r="X260" s="191">
        <v>0.60428726499999996</v>
      </c>
      <c r="Y260" s="191">
        <v>0.50337331500000004</v>
      </c>
      <c r="Z260" s="191">
        <v>0.64186036800000001</v>
      </c>
      <c r="AA260" s="191">
        <v>0.45094120599999998</v>
      </c>
      <c r="AB260" s="191">
        <v>0.46122981099999999</v>
      </c>
      <c r="AC260" s="191">
        <v>0.77985479700000004</v>
      </c>
      <c r="AD260" s="191">
        <v>1.0927573340000001</v>
      </c>
      <c r="AE260" s="191">
        <v>0.83065872399999996</v>
      </c>
      <c r="AF260" s="191">
        <v>0.92281895599999997</v>
      </c>
      <c r="AG260" s="191">
        <v>0.48704481100000002</v>
      </c>
      <c r="AH260" s="191">
        <v>0.47837671599999998</v>
      </c>
      <c r="AI260" s="191">
        <v>0.58032669699999995</v>
      </c>
      <c r="AJ260" s="191">
        <v>0.52734489900000003</v>
      </c>
      <c r="AK260" s="191">
        <v>0.54973729000000005</v>
      </c>
      <c r="AL260" s="191">
        <v>0.52630280799999996</v>
      </c>
      <c r="AM260" s="191">
        <v>0.81851722500000001</v>
      </c>
      <c r="AN260" s="191">
        <v>1.038481687</v>
      </c>
      <c r="AO260" s="191">
        <v>0.52997483499999998</v>
      </c>
      <c r="AP260" s="191">
        <v>0.35130567400000001</v>
      </c>
      <c r="AQ260" s="191">
        <v>0.30942220399999998</v>
      </c>
      <c r="AR260" s="191">
        <v>0.37835111199999999</v>
      </c>
      <c r="AS260" s="191">
        <v>0.296769159</v>
      </c>
      <c r="AT260" s="191">
        <v>0.54997105099999999</v>
      </c>
      <c r="AU260" s="191">
        <v>0.54447146000000002</v>
      </c>
    </row>
    <row r="261" spans="1:47" x14ac:dyDescent="0.2">
      <c r="A261" s="178">
        <v>42746</v>
      </c>
      <c r="B261" s="179">
        <v>0.75</v>
      </c>
      <c r="C261" t="s">
        <v>349</v>
      </c>
      <c r="D261">
        <v>2</v>
      </c>
      <c r="E261">
        <v>22.04</v>
      </c>
      <c r="F261">
        <v>24.04</v>
      </c>
      <c r="G261">
        <v>0.01</v>
      </c>
      <c r="H261" s="184">
        <f t="shared" ref="H261:L261" si="260">H237</f>
        <v>0.75</v>
      </c>
      <c r="I261" s="185">
        <f t="shared" si="260"/>
        <v>240</v>
      </c>
      <c r="J261" s="185">
        <f t="shared" si="260"/>
        <v>365</v>
      </c>
      <c r="K261" s="185">
        <f t="shared" si="260"/>
        <v>2842</v>
      </c>
      <c r="L261" s="185">
        <f t="shared" si="260"/>
        <v>1380</v>
      </c>
      <c r="M261" s="147"/>
      <c r="N261" s="143">
        <f t="shared" ref="N261:N324" si="261">D261*I261</f>
        <v>480</v>
      </c>
      <c r="O261" s="143">
        <f t="shared" si="257"/>
        <v>8044.5999999999995</v>
      </c>
      <c r="P261" s="143">
        <f t="shared" si="258"/>
        <v>68321.679999999993</v>
      </c>
      <c r="Q261" s="143">
        <f t="shared" si="259"/>
        <v>13.8</v>
      </c>
      <c r="R261" s="188">
        <f t="shared" ref="R261:R324" si="262">SUM(N261:Q261)</f>
        <v>76860.08</v>
      </c>
      <c r="T261">
        <v>37427.71</v>
      </c>
      <c r="U261" s="190">
        <f t="shared" ref="U261:U324" si="263">R261/T261</f>
        <v>2.0535608510379078</v>
      </c>
      <c r="W261" s="178">
        <v>42994</v>
      </c>
      <c r="X261" s="191">
        <v>0.26327612700000003</v>
      </c>
      <c r="Y261" s="191">
        <v>0.24285553500000001</v>
      </c>
      <c r="Z261" s="191">
        <v>0.26380680499999998</v>
      </c>
      <c r="AA261" s="191">
        <v>0.28139256400000001</v>
      </c>
      <c r="AB261" s="191">
        <v>0.290066714</v>
      </c>
      <c r="AC261" s="191">
        <v>0.36831697800000002</v>
      </c>
      <c r="AD261" s="191">
        <v>0.564887256</v>
      </c>
      <c r="AE261" s="191">
        <v>0.32390862599999998</v>
      </c>
      <c r="AF261" s="191">
        <v>0.42343611599999997</v>
      </c>
      <c r="AG261" s="191">
        <v>0.35531117800000001</v>
      </c>
      <c r="AH261" s="191">
        <v>0.41530752999999998</v>
      </c>
      <c r="AI261" s="191">
        <v>0.50140776899999995</v>
      </c>
      <c r="AJ261" s="191">
        <v>0.52454761100000002</v>
      </c>
      <c r="AK261" s="191">
        <v>0.53207028899999997</v>
      </c>
      <c r="AL261" s="191">
        <v>0.63406958599999996</v>
      </c>
      <c r="AM261" s="191">
        <v>1.102868749</v>
      </c>
      <c r="AN261" s="191">
        <v>1.292698685</v>
      </c>
      <c r="AO261" s="191">
        <v>0.53858534800000002</v>
      </c>
      <c r="AP261" s="191">
        <v>0.32521802799999999</v>
      </c>
      <c r="AQ261" s="191">
        <v>0.30564452600000003</v>
      </c>
      <c r="AR261" s="191">
        <v>0.421914701</v>
      </c>
      <c r="AS261" s="191">
        <v>0.27125568900000002</v>
      </c>
      <c r="AT261" s="191">
        <v>0.33011865099999999</v>
      </c>
      <c r="AU261" s="191">
        <v>0.36433721099999999</v>
      </c>
    </row>
    <row r="262" spans="1:47" x14ac:dyDescent="0.2">
      <c r="A262" s="178">
        <v>42746</v>
      </c>
      <c r="B262" s="179">
        <v>0.79166666666666663</v>
      </c>
      <c r="C262" t="s">
        <v>349</v>
      </c>
      <c r="D262">
        <v>2</v>
      </c>
      <c r="E262">
        <v>10.5</v>
      </c>
      <c r="F262">
        <v>12.5</v>
      </c>
      <c r="G262">
        <v>0.01</v>
      </c>
      <c r="H262" s="184">
        <f t="shared" ref="H262:L262" si="264">H238</f>
        <v>0.79166666666666663</v>
      </c>
      <c r="I262" s="185">
        <f t="shared" si="264"/>
        <v>320</v>
      </c>
      <c r="J262" s="185">
        <f t="shared" si="264"/>
        <v>214</v>
      </c>
      <c r="K262" s="185">
        <f t="shared" si="264"/>
        <v>2842</v>
      </c>
      <c r="L262" s="185">
        <f t="shared" si="264"/>
        <v>1426</v>
      </c>
      <c r="M262" s="147"/>
      <c r="N262" s="143">
        <f t="shared" si="261"/>
        <v>640</v>
      </c>
      <c r="O262" s="143">
        <f t="shared" si="257"/>
        <v>2247</v>
      </c>
      <c r="P262" s="143">
        <f t="shared" si="258"/>
        <v>35525</v>
      </c>
      <c r="Q262" s="143">
        <f t="shared" si="259"/>
        <v>14.26</v>
      </c>
      <c r="R262" s="188">
        <f t="shared" si="262"/>
        <v>38426.26</v>
      </c>
      <c r="T262">
        <v>38961.17</v>
      </c>
      <c r="U262" s="190">
        <f t="shared" si="263"/>
        <v>0.98627068950958108</v>
      </c>
      <c r="W262" s="178">
        <v>42995</v>
      </c>
      <c r="X262" s="191">
        <v>0.23226308800000001</v>
      </c>
      <c r="Y262" s="191">
        <v>0.22779798100000001</v>
      </c>
      <c r="Z262" s="191">
        <v>0.24960611299999999</v>
      </c>
      <c r="AA262" s="191">
        <v>0.27693546800000002</v>
      </c>
      <c r="AB262" s="191">
        <v>0.28672873300000001</v>
      </c>
      <c r="AC262" s="191">
        <v>0.34335111200000001</v>
      </c>
      <c r="AD262" s="191">
        <v>0.611029983</v>
      </c>
      <c r="AE262" s="191">
        <v>0.44574494799999997</v>
      </c>
      <c r="AF262" s="191">
        <v>0.469617546</v>
      </c>
      <c r="AG262" s="191">
        <v>0.43286920299999998</v>
      </c>
      <c r="AH262" s="191">
        <v>0.428260064</v>
      </c>
      <c r="AI262" s="191">
        <v>0.52013417200000001</v>
      </c>
      <c r="AJ262" s="191">
        <v>0.62492918500000005</v>
      </c>
      <c r="AK262" s="191">
        <v>0.96051794000000001</v>
      </c>
      <c r="AL262" s="191">
        <v>1.2514692599999999</v>
      </c>
      <c r="AM262" s="191">
        <v>1.7474970030000001</v>
      </c>
      <c r="AN262" s="191">
        <v>1.725708292</v>
      </c>
      <c r="AO262" s="191">
        <v>0.72270950899999997</v>
      </c>
      <c r="AP262" s="191">
        <v>0.42567954800000002</v>
      </c>
      <c r="AQ262" s="191">
        <v>0.30207520900000001</v>
      </c>
      <c r="AR262" s="191">
        <v>0.262161753</v>
      </c>
      <c r="AS262" s="191">
        <v>0.34323957300000002</v>
      </c>
      <c r="AT262" s="191">
        <v>0.34679904</v>
      </c>
      <c r="AU262" s="191">
        <v>0.35586971000000001</v>
      </c>
    </row>
    <row r="263" spans="1:47" x14ac:dyDescent="0.2">
      <c r="A263" s="178">
        <v>42746</v>
      </c>
      <c r="B263" s="179">
        <v>0.83333333333333337</v>
      </c>
      <c r="C263" t="s">
        <v>349</v>
      </c>
      <c r="D263">
        <v>2</v>
      </c>
      <c r="E263">
        <v>3.2</v>
      </c>
      <c r="F263">
        <v>15</v>
      </c>
      <c r="G263">
        <v>0.01</v>
      </c>
      <c r="H263" s="184">
        <f t="shared" ref="H263:L263" si="265">H239</f>
        <v>0.83333333333333337</v>
      </c>
      <c r="I263" s="185">
        <f t="shared" si="265"/>
        <v>322</v>
      </c>
      <c r="J263" s="185">
        <f t="shared" si="265"/>
        <v>178</v>
      </c>
      <c r="K263" s="185">
        <f t="shared" si="265"/>
        <v>2842</v>
      </c>
      <c r="L263" s="185">
        <f t="shared" si="265"/>
        <v>1426</v>
      </c>
      <c r="M263" s="147"/>
      <c r="N263" s="143">
        <f t="shared" si="261"/>
        <v>644</v>
      </c>
      <c r="O263" s="143">
        <f t="shared" si="257"/>
        <v>569.6</v>
      </c>
      <c r="P263" s="143">
        <f t="shared" si="258"/>
        <v>42630</v>
      </c>
      <c r="Q263" s="143">
        <f t="shared" si="259"/>
        <v>14.26</v>
      </c>
      <c r="R263" s="188">
        <f t="shared" si="262"/>
        <v>43857.86</v>
      </c>
      <c r="T263">
        <v>38953.42</v>
      </c>
      <c r="U263" s="190">
        <f t="shared" si="263"/>
        <v>1.1259052478575695</v>
      </c>
      <c r="W263" s="178">
        <v>42996</v>
      </c>
      <c r="X263" s="191">
        <v>0.202163905</v>
      </c>
      <c r="Y263" s="191">
        <v>0.19595027700000001</v>
      </c>
      <c r="Z263" s="191">
        <v>0.21376265799999999</v>
      </c>
      <c r="AA263" s="191">
        <v>0.236818626</v>
      </c>
      <c r="AB263" s="191">
        <v>0.24265993199999999</v>
      </c>
      <c r="AC263" s="191">
        <v>0.30765311200000001</v>
      </c>
      <c r="AD263" s="191">
        <v>0.41529776499999999</v>
      </c>
      <c r="AE263" s="191">
        <v>0.34034257200000001</v>
      </c>
      <c r="AF263" s="191">
        <v>0.41593875200000002</v>
      </c>
      <c r="AG263" s="191">
        <v>0.39169436600000002</v>
      </c>
      <c r="AH263" s="191">
        <v>0.36366135599999999</v>
      </c>
      <c r="AI263" s="191">
        <v>0.48217406800000001</v>
      </c>
      <c r="AJ263" s="191">
        <v>0.448180105</v>
      </c>
      <c r="AK263" s="191">
        <v>0.95713434500000005</v>
      </c>
      <c r="AL263" s="191">
        <v>0.78996509299999995</v>
      </c>
      <c r="AM263" s="191">
        <v>1.3833557110000001</v>
      </c>
      <c r="AN263" s="191">
        <v>1.22224983</v>
      </c>
      <c r="AO263" s="191">
        <v>0.57559548000000005</v>
      </c>
      <c r="AP263" s="191">
        <v>0.36389574099999999</v>
      </c>
      <c r="AQ263" s="191">
        <v>0.33769400700000002</v>
      </c>
      <c r="AR263" s="191">
        <v>0.41184256699999999</v>
      </c>
      <c r="AS263" s="191">
        <v>0.21509262000000001</v>
      </c>
      <c r="AT263" s="191">
        <v>0.317627406</v>
      </c>
      <c r="AU263" s="191">
        <v>0.35348761200000001</v>
      </c>
    </row>
    <row r="264" spans="1:47" x14ac:dyDescent="0.2">
      <c r="A264" s="178">
        <v>42746</v>
      </c>
      <c r="B264" s="179">
        <v>0.875</v>
      </c>
      <c r="C264" t="s">
        <v>349</v>
      </c>
      <c r="D264">
        <v>2</v>
      </c>
      <c r="E264">
        <v>3.1</v>
      </c>
      <c r="F264">
        <v>16.45</v>
      </c>
      <c r="G264">
        <v>0.01</v>
      </c>
      <c r="H264" s="184">
        <f t="shared" ref="H264:L264" si="266">H240</f>
        <v>0.875</v>
      </c>
      <c r="I264" s="185">
        <f t="shared" si="266"/>
        <v>337</v>
      </c>
      <c r="J264" s="185">
        <f t="shared" si="266"/>
        <v>173</v>
      </c>
      <c r="K264" s="185">
        <f t="shared" si="266"/>
        <v>2842</v>
      </c>
      <c r="L264" s="185">
        <f t="shared" si="266"/>
        <v>1426</v>
      </c>
      <c r="M264" s="147"/>
      <c r="N264" s="143">
        <f t="shared" si="261"/>
        <v>674</v>
      </c>
      <c r="O264" s="143">
        <f t="shared" si="257"/>
        <v>536.30000000000007</v>
      </c>
      <c r="P264" s="143">
        <f t="shared" si="258"/>
        <v>46750.9</v>
      </c>
      <c r="Q264" s="143">
        <f t="shared" si="259"/>
        <v>14.26</v>
      </c>
      <c r="R264" s="188">
        <f t="shared" si="262"/>
        <v>47975.460000000006</v>
      </c>
      <c r="T264">
        <v>38174.14</v>
      </c>
      <c r="U264" s="190">
        <f t="shared" si="263"/>
        <v>1.2567528698747374</v>
      </c>
      <c r="W264" s="178">
        <v>42997</v>
      </c>
      <c r="X264" s="191">
        <v>0.242364617</v>
      </c>
      <c r="Y264" s="191">
        <v>0.19300041100000001</v>
      </c>
      <c r="Z264" s="191">
        <v>0.16824863900000001</v>
      </c>
      <c r="AA264" s="191">
        <v>0.18585981500000001</v>
      </c>
      <c r="AB264" s="191">
        <v>0.227976858</v>
      </c>
      <c r="AC264" s="191">
        <v>0.26050407199999998</v>
      </c>
      <c r="AD264" s="191">
        <v>0.469074875</v>
      </c>
      <c r="AE264" s="191">
        <v>0.43812106099999998</v>
      </c>
      <c r="AF264" s="191">
        <v>0.640126851</v>
      </c>
      <c r="AG264" s="191">
        <v>0.54197664800000001</v>
      </c>
      <c r="AH264" s="191">
        <v>0.57159071100000003</v>
      </c>
      <c r="AI264" s="191">
        <v>0.52898187500000005</v>
      </c>
      <c r="AJ264" s="191">
        <v>0.57851369200000002</v>
      </c>
      <c r="AK264" s="191">
        <v>0.772516914</v>
      </c>
      <c r="AL264" s="191">
        <v>0.57172638399999998</v>
      </c>
      <c r="AM264" s="191">
        <v>1.037822075</v>
      </c>
      <c r="AN264" s="191">
        <v>0.79702163100000001</v>
      </c>
      <c r="AO264" s="191">
        <v>0.49929369499999998</v>
      </c>
      <c r="AP264" s="191">
        <v>0.54806450900000003</v>
      </c>
      <c r="AQ264" s="191">
        <v>0.50934583</v>
      </c>
      <c r="AR264" s="191">
        <v>0.47294751200000001</v>
      </c>
      <c r="AS264" s="191">
        <v>0.33837382999999999</v>
      </c>
      <c r="AT264" s="191">
        <v>0.33545489499999998</v>
      </c>
      <c r="AU264" s="191">
        <v>0.41530773900000001</v>
      </c>
    </row>
    <row r="265" spans="1:47" x14ac:dyDescent="0.2">
      <c r="A265" s="178">
        <v>42746</v>
      </c>
      <c r="B265" s="179">
        <v>0.91666666666666663</v>
      </c>
      <c r="C265" t="s">
        <v>349</v>
      </c>
      <c r="D265">
        <v>3.5</v>
      </c>
      <c r="E265">
        <v>3.2</v>
      </c>
      <c r="F265">
        <v>16.149999999999999</v>
      </c>
      <c r="G265">
        <v>0.01</v>
      </c>
      <c r="H265" s="184">
        <f t="shared" ref="H265:L265" si="267">H241</f>
        <v>0.91666666666666663</v>
      </c>
      <c r="I265" s="185">
        <f t="shared" si="267"/>
        <v>394</v>
      </c>
      <c r="J265" s="185">
        <f t="shared" si="267"/>
        <v>194</v>
      </c>
      <c r="K265" s="185">
        <f t="shared" si="267"/>
        <v>2842</v>
      </c>
      <c r="L265" s="185">
        <f t="shared" si="267"/>
        <v>1426</v>
      </c>
      <c r="M265" s="147"/>
      <c r="N265" s="143">
        <f t="shared" si="261"/>
        <v>1379</v>
      </c>
      <c r="O265" s="143">
        <f t="shared" si="257"/>
        <v>620.80000000000007</v>
      </c>
      <c r="P265" s="143">
        <f t="shared" si="258"/>
        <v>45898.299999999996</v>
      </c>
      <c r="Q265" s="143">
        <f t="shared" si="259"/>
        <v>14.26</v>
      </c>
      <c r="R265" s="188">
        <f t="shared" si="262"/>
        <v>47912.36</v>
      </c>
      <c r="T265">
        <v>36546.980000000003</v>
      </c>
      <c r="U265" s="190">
        <f t="shared" si="263"/>
        <v>1.3109800043669817</v>
      </c>
      <c r="W265" s="178">
        <v>42998</v>
      </c>
      <c r="X265" s="191">
        <v>0.24522459799999999</v>
      </c>
      <c r="Y265" s="191">
        <v>0.23196945899999999</v>
      </c>
      <c r="Z265" s="191">
        <v>0.244982746</v>
      </c>
      <c r="AA265" s="191">
        <v>0.263713488</v>
      </c>
      <c r="AB265" s="191">
        <v>0.26935859699999998</v>
      </c>
      <c r="AC265" s="191">
        <v>0.33644950299999998</v>
      </c>
      <c r="AD265" s="191">
        <v>0.65085612699999995</v>
      </c>
      <c r="AE265" s="191">
        <v>0.53823376300000003</v>
      </c>
      <c r="AF265" s="191">
        <v>0.83235711099999998</v>
      </c>
      <c r="AG265" s="191">
        <v>0.476502859</v>
      </c>
      <c r="AH265" s="191">
        <v>0.49185832800000001</v>
      </c>
      <c r="AI265" s="191">
        <v>0.49263189200000002</v>
      </c>
      <c r="AJ265" s="191">
        <v>0.50502892799999999</v>
      </c>
      <c r="AK265" s="191">
        <v>0.63132319000000003</v>
      </c>
      <c r="AL265" s="191">
        <v>0.70173648899999996</v>
      </c>
      <c r="AM265" s="191">
        <v>1.2960181150000001</v>
      </c>
      <c r="AN265" s="191">
        <v>1.026047291</v>
      </c>
      <c r="AO265" s="191">
        <v>0.63636173600000001</v>
      </c>
      <c r="AP265" s="191">
        <v>0.491537206</v>
      </c>
      <c r="AQ265" s="191">
        <v>0.49478809800000001</v>
      </c>
      <c r="AR265" s="191">
        <v>0.411159889</v>
      </c>
      <c r="AS265" s="191">
        <v>0.32880088899999999</v>
      </c>
      <c r="AT265" s="191">
        <v>0.32279634400000001</v>
      </c>
      <c r="AU265" s="191">
        <v>0.35722931200000002</v>
      </c>
    </row>
    <row r="266" spans="1:47" x14ac:dyDescent="0.2">
      <c r="A266" s="178">
        <v>42746</v>
      </c>
      <c r="B266" s="179">
        <v>0.95833333333333337</v>
      </c>
      <c r="C266" t="s">
        <v>349</v>
      </c>
      <c r="D266">
        <v>8.24</v>
      </c>
      <c r="E266">
        <v>3.2</v>
      </c>
      <c r="F266">
        <v>65.010000000000005</v>
      </c>
      <c r="G266">
        <v>0.01</v>
      </c>
      <c r="H266" s="184">
        <f t="shared" ref="H266:L266" si="268">H242</f>
        <v>0.95833333333333337</v>
      </c>
      <c r="I266" s="185">
        <f t="shared" si="268"/>
        <v>389</v>
      </c>
      <c r="J266" s="185">
        <f t="shared" si="268"/>
        <v>265</v>
      </c>
      <c r="K266" s="185">
        <f t="shared" si="268"/>
        <v>2985</v>
      </c>
      <c r="L266" s="185">
        <f t="shared" si="268"/>
        <v>1111</v>
      </c>
      <c r="M266" s="147"/>
      <c r="N266" s="143">
        <f t="shared" si="261"/>
        <v>3205.36</v>
      </c>
      <c r="O266" s="143">
        <f t="shared" si="257"/>
        <v>848</v>
      </c>
      <c r="P266" s="143">
        <f t="shared" si="258"/>
        <v>194054.85</v>
      </c>
      <c r="Q266" s="143">
        <f t="shared" si="259"/>
        <v>11.11</v>
      </c>
      <c r="R266" s="188">
        <f t="shared" si="262"/>
        <v>198119.31999999998</v>
      </c>
      <c r="T266">
        <v>34058.160000000003</v>
      </c>
      <c r="U266" s="190">
        <f t="shared" si="263"/>
        <v>5.817088180923454</v>
      </c>
      <c r="W266" s="178">
        <v>42999</v>
      </c>
      <c r="X266" s="191">
        <v>0.19595879599999999</v>
      </c>
      <c r="Y266" s="191">
        <v>0.17849124199999999</v>
      </c>
      <c r="Z266" s="191">
        <v>0.191443795</v>
      </c>
      <c r="AA266" s="191">
        <v>0.20668489900000001</v>
      </c>
      <c r="AB266" s="191">
        <v>0.21148083300000001</v>
      </c>
      <c r="AC266" s="191">
        <v>0.25224074099999999</v>
      </c>
      <c r="AD266" s="191">
        <v>0.61639976299999999</v>
      </c>
      <c r="AE266" s="191">
        <v>0.38645543100000002</v>
      </c>
      <c r="AF266" s="191">
        <v>0.50846335600000003</v>
      </c>
      <c r="AG266" s="191">
        <v>0.44454302800000001</v>
      </c>
      <c r="AH266" s="191">
        <v>0.46793700799999999</v>
      </c>
      <c r="AI266" s="191">
        <v>0.67584428500000004</v>
      </c>
      <c r="AJ266" s="191">
        <v>0.62274217099999996</v>
      </c>
      <c r="AK266" s="191">
        <v>0.82028210400000001</v>
      </c>
      <c r="AL266" s="191">
        <v>0.79455814400000002</v>
      </c>
      <c r="AM266" s="191">
        <v>1.086024646</v>
      </c>
      <c r="AN266" s="191">
        <v>0.92627906699999996</v>
      </c>
      <c r="AO266" s="191">
        <v>0.53809085400000001</v>
      </c>
      <c r="AP266" s="191">
        <v>0.56942480100000004</v>
      </c>
      <c r="AQ266" s="191">
        <v>0.50702278099999998</v>
      </c>
      <c r="AR266" s="191">
        <v>0.40158903000000001</v>
      </c>
      <c r="AS266" s="191">
        <v>0.31214862100000001</v>
      </c>
      <c r="AT266" s="191">
        <v>0.34915389699999999</v>
      </c>
      <c r="AU266" s="191">
        <v>0.35490991300000002</v>
      </c>
    </row>
    <row r="267" spans="1:47" x14ac:dyDescent="0.2">
      <c r="A267" s="178">
        <v>42746</v>
      </c>
      <c r="B267" s="180">
        <v>1</v>
      </c>
      <c r="C267" t="s">
        <v>349</v>
      </c>
      <c r="D267">
        <v>11.56</v>
      </c>
      <c r="E267">
        <v>3</v>
      </c>
      <c r="F267">
        <v>40</v>
      </c>
      <c r="G267">
        <v>0.01</v>
      </c>
      <c r="H267" s="184">
        <f t="shared" ref="H267:L267" si="269">H243</f>
        <v>1</v>
      </c>
      <c r="I267" s="185">
        <f t="shared" si="269"/>
        <v>362</v>
      </c>
      <c r="J267" s="185">
        <f t="shared" si="269"/>
        <v>243</v>
      </c>
      <c r="K267" s="185">
        <f t="shared" si="269"/>
        <v>2985</v>
      </c>
      <c r="L267" s="185">
        <f t="shared" si="269"/>
        <v>1111</v>
      </c>
      <c r="M267" s="147"/>
      <c r="N267" s="143">
        <f t="shared" si="261"/>
        <v>4184.72</v>
      </c>
      <c r="O267" s="143">
        <f t="shared" si="257"/>
        <v>729</v>
      </c>
      <c r="P267" s="143">
        <f t="shared" si="258"/>
        <v>119400</v>
      </c>
      <c r="Q267" s="143">
        <f t="shared" si="259"/>
        <v>11.11</v>
      </c>
      <c r="R267" s="188">
        <f t="shared" si="262"/>
        <v>124324.83</v>
      </c>
      <c r="T267">
        <v>31401.43</v>
      </c>
      <c r="U267" s="190">
        <f t="shared" si="263"/>
        <v>3.9592091825117519</v>
      </c>
      <c r="W267" s="178">
        <v>43000</v>
      </c>
      <c r="X267" s="191">
        <v>0.25736111900000003</v>
      </c>
      <c r="Y267" s="191">
        <v>0.216912824</v>
      </c>
      <c r="Z267" s="191">
        <v>0.21974053199999999</v>
      </c>
      <c r="AA267" s="191">
        <v>0.241532844</v>
      </c>
      <c r="AB267" s="191">
        <v>0.244341434</v>
      </c>
      <c r="AC267" s="191">
        <v>0.30932259400000001</v>
      </c>
      <c r="AD267" s="191">
        <v>0.65515380000000001</v>
      </c>
      <c r="AE267" s="191">
        <v>0.48411695700000001</v>
      </c>
      <c r="AF267" s="191">
        <v>0.72471995700000003</v>
      </c>
      <c r="AG267" s="191">
        <v>0.46338978199999997</v>
      </c>
      <c r="AH267" s="191">
        <v>0.480067982</v>
      </c>
      <c r="AI267" s="191">
        <v>0.71728999299999996</v>
      </c>
      <c r="AJ267" s="191">
        <v>0.65243259600000003</v>
      </c>
      <c r="AK267" s="191">
        <v>0.81514885800000003</v>
      </c>
      <c r="AL267" s="191">
        <v>0.64276905600000001</v>
      </c>
      <c r="AM267" s="191">
        <v>0.96846085900000001</v>
      </c>
      <c r="AN267" s="191">
        <v>0.77774009799999999</v>
      </c>
      <c r="AO267" s="191">
        <v>0.43547387500000001</v>
      </c>
      <c r="AP267" s="191">
        <v>0.390295962</v>
      </c>
      <c r="AQ267" s="191">
        <v>0.41248352700000002</v>
      </c>
      <c r="AR267" s="191">
        <v>0.45480122499999998</v>
      </c>
      <c r="AS267" s="191">
        <v>0.45678606999999999</v>
      </c>
      <c r="AT267" s="191">
        <v>0.41956472900000003</v>
      </c>
      <c r="AU267" s="191">
        <v>0.36988276599999997</v>
      </c>
    </row>
    <row r="268" spans="1:47" x14ac:dyDescent="0.2">
      <c r="A268" s="178">
        <v>42747</v>
      </c>
      <c r="B268" s="179">
        <v>4.1666666666666664E-2</v>
      </c>
      <c r="C268" t="s">
        <v>349</v>
      </c>
      <c r="D268">
        <v>13.53</v>
      </c>
      <c r="E268">
        <v>4.5199999999999996</v>
      </c>
      <c r="F268">
        <v>10</v>
      </c>
      <c r="G268">
        <v>0.01</v>
      </c>
      <c r="H268" s="184">
        <f t="shared" ref="H268:L268" si="270">H244</f>
        <v>4.1666666666666664E-2</v>
      </c>
      <c r="I268" s="185">
        <f t="shared" si="270"/>
        <v>294</v>
      </c>
      <c r="J268" s="185">
        <f t="shared" si="270"/>
        <v>212</v>
      </c>
      <c r="K268" s="185">
        <f t="shared" si="270"/>
        <v>2985</v>
      </c>
      <c r="L268" s="185">
        <f t="shared" si="270"/>
        <v>1111</v>
      </c>
      <c r="M268" s="147"/>
      <c r="N268" s="143">
        <f t="shared" si="261"/>
        <v>3977.8199999999997</v>
      </c>
      <c r="O268" s="143">
        <f t="shared" si="257"/>
        <v>958.2399999999999</v>
      </c>
      <c r="P268" s="143">
        <f t="shared" si="258"/>
        <v>29850</v>
      </c>
      <c r="Q268" s="143">
        <f t="shared" si="259"/>
        <v>11.11</v>
      </c>
      <c r="R268" s="188">
        <f t="shared" si="262"/>
        <v>34797.17</v>
      </c>
      <c r="T268">
        <v>29479.43</v>
      </c>
      <c r="U268" s="190">
        <f t="shared" si="263"/>
        <v>1.1803881554019191</v>
      </c>
      <c r="W268" s="178">
        <v>43001</v>
      </c>
      <c r="X268" s="191">
        <v>0.330986899</v>
      </c>
      <c r="Y268" s="191">
        <v>0.47943886200000002</v>
      </c>
      <c r="Z268" s="191">
        <v>0.51525782200000003</v>
      </c>
      <c r="AA268" s="191">
        <v>0.39200079399999999</v>
      </c>
      <c r="AB268" s="191">
        <v>0.42928656999999998</v>
      </c>
      <c r="AC268" s="191">
        <v>0.60424895899999997</v>
      </c>
      <c r="AD268" s="191">
        <v>0.93607742699999996</v>
      </c>
      <c r="AE268" s="191">
        <v>0.79486409700000005</v>
      </c>
      <c r="AF268" s="191">
        <v>0.82790307699999999</v>
      </c>
      <c r="AG268" s="191">
        <v>0.60212460800000001</v>
      </c>
      <c r="AH268" s="191">
        <v>0.672436484</v>
      </c>
      <c r="AI268" s="191">
        <v>0.72420631300000005</v>
      </c>
      <c r="AJ268" s="191">
        <v>0.77581244000000005</v>
      </c>
      <c r="AK268" s="191">
        <v>0.79829759199999994</v>
      </c>
      <c r="AL268" s="191">
        <v>0.80393511799999995</v>
      </c>
      <c r="AM268" s="191">
        <v>0.98867683200000001</v>
      </c>
      <c r="AN268" s="191">
        <v>1.0441387900000001</v>
      </c>
      <c r="AO268" s="191">
        <v>0.64983548199999996</v>
      </c>
      <c r="AP268" s="191">
        <v>0.47724897999999999</v>
      </c>
      <c r="AQ268" s="191">
        <v>0.351036821</v>
      </c>
      <c r="AR268" s="191">
        <v>0.41401395899999999</v>
      </c>
      <c r="AS268" s="191">
        <v>0.45481945400000001</v>
      </c>
      <c r="AT268" s="191">
        <v>0.55419369200000002</v>
      </c>
      <c r="AU268" s="191">
        <v>0.68478176199999996</v>
      </c>
    </row>
    <row r="269" spans="1:47" x14ac:dyDescent="0.2">
      <c r="A269" s="178">
        <v>42747</v>
      </c>
      <c r="B269" s="179">
        <v>8.3333333333333329E-2</v>
      </c>
      <c r="C269" t="s">
        <v>349</v>
      </c>
      <c r="D269">
        <v>8.61</v>
      </c>
      <c r="E269">
        <v>4.4000000000000004</v>
      </c>
      <c r="F269">
        <v>10.01</v>
      </c>
      <c r="G269">
        <v>0.01</v>
      </c>
      <c r="H269" s="184">
        <f t="shared" ref="H269:L269" si="271">H245</f>
        <v>8.3333333333333329E-2</v>
      </c>
      <c r="I269" s="185">
        <f t="shared" si="271"/>
        <v>236</v>
      </c>
      <c r="J269" s="185">
        <f t="shared" si="271"/>
        <v>179</v>
      </c>
      <c r="K269" s="185">
        <f t="shared" si="271"/>
        <v>2985</v>
      </c>
      <c r="L269" s="185">
        <f t="shared" si="271"/>
        <v>1111</v>
      </c>
      <c r="M269" s="147"/>
      <c r="N269" s="143">
        <f t="shared" si="261"/>
        <v>2031.9599999999998</v>
      </c>
      <c r="O269" s="143">
        <f t="shared" si="257"/>
        <v>787.6</v>
      </c>
      <c r="P269" s="143">
        <f t="shared" si="258"/>
        <v>29879.85</v>
      </c>
      <c r="Q269" s="143">
        <f t="shared" si="259"/>
        <v>11.11</v>
      </c>
      <c r="R269" s="188">
        <f t="shared" si="262"/>
        <v>32710.52</v>
      </c>
      <c r="T269">
        <v>28408.89</v>
      </c>
      <c r="U269" s="190">
        <f t="shared" si="263"/>
        <v>1.151418446831256</v>
      </c>
      <c r="W269" s="178">
        <v>43002</v>
      </c>
      <c r="X269" s="191">
        <v>0.35596512299999999</v>
      </c>
      <c r="Y269" s="191">
        <v>0.32361846500000002</v>
      </c>
      <c r="Z269" s="191">
        <v>0.34376234300000003</v>
      </c>
      <c r="AA269" s="191">
        <v>0.37208021600000002</v>
      </c>
      <c r="AB269" s="191">
        <v>0.38542701200000001</v>
      </c>
      <c r="AC269" s="191">
        <v>0.46598316400000001</v>
      </c>
      <c r="AD269" s="191">
        <v>1.250743285</v>
      </c>
      <c r="AE269" s="191">
        <v>0.46613534499999998</v>
      </c>
      <c r="AF269" s="191">
        <v>0.59612364900000003</v>
      </c>
      <c r="AG269" s="191">
        <v>0.58705947400000003</v>
      </c>
      <c r="AH269" s="191">
        <v>0.67257770100000003</v>
      </c>
      <c r="AI269" s="191">
        <v>0.64453822599999999</v>
      </c>
      <c r="AJ269" s="191">
        <v>0.63524955100000002</v>
      </c>
      <c r="AK269" s="191">
        <v>0.59918017899999998</v>
      </c>
      <c r="AL269" s="191">
        <v>0.81336397500000002</v>
      </c>
      <c r="AM269" s="191">
        <v>1.330076153</v>
      </c>
      <c r="AN269" s="191">
        <v>1.0460980820000001</v>
      </c>
      <c r="AO269" s="191">
        <v>0.57327767699999999</v>
      </c>
      <c r="AP269" s="191">
        <v>0.470134424</v>
      </c>
      <c r="AQ269" s="191">
        <v>0.37011581300000002</v>
      </c>
      <c r="AR269" s="191">
        <v>0.34712210799999998</v>
      </c>
      <c r="AS269" s="191">
        <v>0.42154887800000002</v>
      </c>
      <c r="AT269" s="191">
        <v>0.38289024999999999</v>
      </c>
      <c r="AU269" s="191">
        <v>0.43366236800000002</v>
      </c>
    </row>
    <row r="270" spans="1:47" x14ac:dyDescent="0.2">
      <c r="A270" s="178">
        <v>42747</v>
      </c>
      <c r="B270" s="179">
        <v>0.125</v>
      </c>
      <c r="C270" t="s">
        <v>349</v>
      </c>
      <c r="D270">
        <v>5</v>
      </c>
      <c r="E270">
        <v>4.7</v>
      </c>
      <c r="F270">
        <v>10.01</v>
      </c>
      <c r="G270">
        <v>0.3</v>
      </c>
      <c r="H270" s="184">
        <f t="shared" ref="H270:L270" si="272">H246</f>
        <v>0.125</v>
      </c>
      <c r="I270" s="185">
        <f t="shared" si="272"/>
        <v>201</v>
      </c>
      <c r="J270" s="185">
        <f t="shared" si="272"/>
        <v>205</v>
      </c>
      <c r="K270" s="185">
        <f t="shared" si="272"/>
        <v>2985</v>
      </c>
      <c r="L270" s="185">
        <f t="shared" si="272"/>
        <v>1717</v>
      </c>
      <c r="M270" s="147"/>
      <c r="N270" s="143">
        <f t="shared" si="261"/>
        <v>1005</v>
      </c>
      <c r="O270" s="143">
        <f t="shared" si="257"/>
        <v>963.5</v>
      </c>
      <c r="P270" s="143">
        <f t="shared" si="258"/>
        <v>29879.85</v>
      </c>
      <c r="Q270" s="143">
        <f t="shared" si="259"/>
        <v>515.1</v>
      </c>
      <c r="R270" s="188">
        <f t="shared" si="262"/>
        <v>32363.449999999997</v>
      </c>
      <c r="T270">
        <v>27706.61</v>
      </c>
      <c r="U270" s="190">
        <f t="shared" si="263"/>
        <v>1.1680768596374655</v>
      </c>
      <c r="W270" s="178">
        <v>43003</v>
      </c>
      <c r="X270" s="191">
        <v>0.34461655299999999</v>
      </c>
      <c r="Y270" s="191">
        <v>0.46131060499999998</v>
      </c>
      <c r="Z270" s="191">
        <v>0.52738644099999998</v>
      </c>
      <c r="AA270" s="191">
        <v>0.39649923799999998</v>
      </c>
      <c r="AB270" s="191">
        <v>0.403632561</v>
      </c>
      <c r="AC270" s="191">
        <v>0.458870369</v>
      </c>
      <c r="AD270" s="191">
        <v>1.0188790379999999</v>
      </c>
      <c r="AE270" s="191">
        <v>0.52890072799999999</v>
      </c>
      <c r="AF270" s="191">
        <v>0.694287247</v>
      </c>
      <c r="AG270" s="191">
        <v>0.65942648500000001</v>
      </c>
      <c r="AH270" s="191">
        <v>0.59383780100000005</v>
      </c>
      <c r="AI270" s="191">
        <v>0.50400129299999996</v>
      </c>
      <c r="AJ270" s="191">
        <v>0.69412951899999997</v>
      </c>
      <c r="AK270" s="191">
        <v>0.72106305199999998</v>
      </c>
      <c r="AL270" s="191">
        <v>0.83599726299999999</v>
      </c>
      <c r="AM270" s="191">
        <v>1.151567945</v>
      </c>
      <c r="AN270" s="191">
        <v>1.126197602</v>
      </c>
      <c r="AO270" s="191">
        <v>0.66959786700000001</v>
      </c>
      <c r="AP270" s="191">
        <v>0.68552017099999996</v>
      </c>
      <c r="AQ270" s="191">
        <v>0.61645103599999995</v>
      </c>
      <c r="AR270" s="191">
        <v>0.65924600300000002</v>
      </c>
      <c r="AS270" s="191">
        <v>0.34187500700000001</v>
      </c>
      <c r="AT270" s="191">
        <v>0.438434237</v>
      </c>
      <c r="AU270" s="191">
        <v>0.51084696100000004</v>
      </c>
    </row>
    <row r="271" spans="1:47" x14ac:dyDescent="0.2">
      <c r="A271" s="178">
        <v>42747</v>
      </c>
      <c r="B271" s="179">
        <v>0.16666666666666666</v>
      </c>
      <c r="C271" t="s">
        <v>349</v>
      </c>
      <c r="D271">
        <v>5</v>
      </c>
      <c r="E271">
        <v>4.58</v>
      </c>
      <c r="F271">
        <v>10.01</v>
      </c>
      <c r="G271">
        <v>0.3</v>
      </c>
      <c r="H271" s="184">
        <f t="shared" ref="H271:L271" si="273">H247</f>
        <v>0.16666666666666666</v>
      </c>
      <c r="I271" s="185">
        <f t="shared" si="273"/>
        <v>185</v>
      </c>
      <c r="J271" s="185">
        <f t="shared" si="273"/>
        <v>205</v>
      </c>
      <c r="K271" s="185">
        <f t="shared" si="273"/>
        <v>2985</v>
      </c>
      <c r="L271" s="185">
        <f t="shared" si="273"/>
        <v>1717</v>
      </c>
      <c r="M271" s="147"/>
      <c r="N271" s="143">
        <f t="shared" si="261"/>
        <v>925</v>
      </c>
      <c r="O271" s="143">
        <f t="shared" si="257"/>
        <v>938.9</v>
      </c>
      <c r="P271" s="143">
        <f t="shared" si="258"/>
        <v>29879.85</v>
      </c>
      <c r="Q271" s="143">
        <f t="shared" si="259"/>
        <v>515.1</v>
      </c>
      <c r="R271" s="188">
        <f t="shared" si="262"/>
        <v>32258.85</v>
      </c>
      <c r="T271">
        <v>27547.77</v>
      </c>
      <c r="U271" s="190">
        <f t="shared" si="263"/>
        <v>1.1710149315171428</v>
      </c>
      <c r="W271" s="178">
        <v>43004</v>
      </c>
      <c r="X271" s="191">
        <v>0.19272375999999999</v>
      </c>
      <c r="Y271" s="191">
        <v>0.19224529800000001</v>
      </c>
      <c r="Z271" s="191">
        <v>0.23300512100000001</v>
      </c>
      <c r="AA271" s="191">
        <v>0.27161756500000001</v>
      </c>
      <c r="AB271" s="191">
        <v>0.28457357500000002</v>
      </c>
      <c r="AC271" s="191">
        <v>0.36935394500000002</v>
      </c>
      <c r="AD271" s="191">
        <v>0.86351585600000003</v>
      </c>
      <c r="AE271" s="191">
        <v>0.65495937800000004</v>
      </c>
      <c r="AF271" s="191">
        <v>0.911052588</v>
      </c>
      <c r="AG271" s="191">
        <v>0.88418902600000004</v>
      </c>
      <c r="AH271" s="191">
        <v>0.87228565000000002</v>
      </c>
      <c r="AI271" s="191">
        <v>0.82774224799999996</v>
      </c>
      <c r="AJ271" s="191">
        <v>0.60588028400000005</v>
      </c>
      <c r="AK271" s="191">
        <v>1.1105623979999999</v>
      </c>
      <c r="AL271" s="191">
        <v>1.022542233</v>
      </c>
      <c r="AM271" s="191">
        <v>1.3005363889999999</v>
      </c>
      <c r="AN271" s="191">
        <v>1.0201846210000001</v>
      </c>
      <c r="AO271" s="191">
        <v>0.57512220599999997</v>
      </c>
      <c r="AP271" s="191">
        <v>0.61372505600000005</v>
      </c>
      <c r="AQ271" s="191">
        <v>0.48822493700000003</v>
      </c>
      <c r="AR271" s="191">
        <v>0.53778320800000001</v>
      </c>
      <c r="AS271" s="191">
        <v>0.42743885199999998</v>
      </c>
      <c r="AT271" s="191">
        <v>0.42866942699999999</v>
      </c>
      <c r="AU271" s="191">
        <v>0.51764039699999997</v>
      </c>
    </row>
    <row r="272" spans="1:47" x14ac:dyDescent="0.2">
      <c r="A272" s="178">
        <v>42747</v>
      </c>
      <c r="B272" s="179">
        <v>0.20833333333333334</v>
      </c>
      <c r="C272" t="s">
        <v>349</v>
      </c>
      <c r="D272">
        <v>7.01</v>
      </c>
      <c r="E272">
        <v>12</v>
      </c>
      <c r="F272">
        <v>10.01</v>
      </c>
      <c r="G272">
        <v>0.3</v>
      </c>
      <c r="H272" s="184">
        <f t="shared" ref="H272:L272" si="274">H248</f>
        <v>0.20833333333333334</v>
      </c>
      <c r="I272" s="185">
        <f t="shared" si="274"/>
        <v>207</v>
      </c>
      <c r="J272" s="185">
        <f t="shared" si="274"/>
        <v>283</v>
      </c>
      <c r="K272" s="185">
        <f t="shared" si="274"/>
        <v>2985</v>
      </c>
      <c r="L272" s="185">
        <f t="shared" si="274"/>
        <v>1717</v>
      </c>
      <c r="M272" s="147"/>
      <c r="N272" s="143">
        <f t="shared" si="261"/>
        <v>1451.07</v>
      </c>
      <c r="O272" s="143">
        <f t="shared" si="257"/>
        <v>3396</v>
      </c>
      <c r="P272" s="143">
        <f t="shared" si="258"/>
        <v>29879.85</v>
      </c>
      <c r="Q272" s="143">
        <f t="shared" si="259"/>
        <v>515.1</v>
      </c>
      <c r="R272" s="188">
        <f t="shared" si="262"/>
        <v>35242.019999999997</v>
      </c>
      <c r="T272">
        <v>27948.560000000001</v>
      </c>
      <c r="U272" s="190">
        <f t="shared" si="263"/>
        <v>1.2609601353343427</v>
      </c>
      <c r="W272" s="178">
        <v>43005</v>
      </c>
      <c r="X272" s="191">
        <v>0.27958253300000002</v>
      </c>
      <c r="Y272" s="191">
        <v>0.196265356</v>
      </c>
      <c r="Z272" s="191">
        <v>0.213656235</v>
      </c>
      <c r="AA272" s="191">
        <v>0.23165134100000001</v>
      </c>
      <c r="AB272" s="191">
        <v>0.24035788799999999</v>
      </c>
      <c r="AC272" s="191">
        <v>0.39169082900000002</v>
      </c>
      <c r="AD272" s="191">
        <v>0.88475522100000004</v>
      </c>
      <c r="AE272" s="191">
        <v>0.70007173300000003</v>
      </c>
      <c r="AF272" s="191">
        <v>0.68648894900000001</v>
      </c>
      <c r="AG272" s="191">
        <v>0.68378489499999995</v>
      </c>
      <c r="AH272" s="191">
        <v>0.59312966300000003</v>
      </c>
      <c r="AI272" s="191">
        <v>0.52067502499999996</v>
      </c>
      <c r="AJ272" s="191">
        <v>0.67596161499999996</v>
      </c>
      <c r="AK272" s="191">
        <v>1.0428825719999999</v>
      </c>
      <c r="AL272" s="191">
        <v>1.0587362570000001</v>
      </c>
      <c r="AM272" s="191">
        <v>1.047982787</v>
      </c>
      <c r="AN272" s="191">
        <v>0.78726882099999995</v>
      </c>
      <c r="AO272" s="191">
        <v>0.52498170899999996</v>
      </c>
      <c r="AP272" s="191">
        <v>0.448682152</v>
      </c>
      <c r="AQ272" s="191">
        <v>0.43179604500000002</v>
      </c>
      <c r="AR272" s="191">
        <v>0.450053965</v>
      </c>
      <c r="AS272" s="191">
        <v>0.419169448</v>
      </c>
      <c r="AT272" s="191">
        <v>0.52471694999999996</v>
      </c>
      <c r="AU272" s="191">
        <v>0.57752771400000003</v>
      </c>
    </row>
    <row r="273" spans="1:47" x14ac:dyDescent="0.2">
      <c r="A273" s="178">
        <v>42747</v>
      </c>
      <c r="B273" s="179">
        <v>0.25</v>
      </c>
      <c r="C273" t="s">
        <v>349</v>
      </c>
      <c r="D273">
        <v>15</v>
      </c>
      <c r="E273">
        <v>22</v>
      </c>
      <c r="F273">
        <v>20</v>
      </c>
      <c r="G273">
        <v>0.3</v>
      </c>
      <c r="H273" s="184">
        <f t="shared" ref="H273:L273" si="275">H249</f>
        <v>0.25</v>
      </c>
      <c r="I273" s="185">
        <f t="shared" si="275"/>
        <v>327</v>
      </c>
      <c r="J273" s="185">
        <f t="shared" si="275"/>
        <v>438</v>
      </c>
      <c r="K273" s="185">
        <f t="shared" si="275"/>
        <v>2985</v>
      </c>
      <c r="L273" s="185">
        <f t="shared" si="275"/>
        <v>1717</v>
      </c>
      <c r="M273" s="147"/>
      <c r="N273" s="143">
        <f t="shared" si="261"/>
        <v>4905</v>
      </c>
      <c r="O273" s="143">
        <f t="shared" si="257"/>
        <v>9636</v>
      </c>
      <c r="P273" s="143">
        <f t="shared" si="258"/>
        <v>59700</v>
      </c>
      <c r="Q273" s="143">
        <f t="shared" si="259"/>
        <v>515.1</v>
      </c>
      <c r="R273" s="188">
        <f t="shared" si="262"/>
        <v>74756.100000000006</v>
      </c>
      <c r="T273">
        <v>29756.06</v>
      </c>
      <c r="U273" s="190">
        <f t="shared" si="263"/>
        <v>2.5122983351962591</v>
      </c>
      <c r="W273" s="178">
        <v>43006</v>
      </c>
      <c r="X273" s="191">
        <v>0.29789310400000002</v>
      </c>
      <c r="Y273" s="191">
        <v>0.237601173</v>
      </c>
      <c r="Z273" s="191">
        <v>0.231827582</v>
      </c>
      <c r="AA273" s="191">
        <v>0.245662352</v>
      </c>
      <c r="AB273" s="191">
        <v>0.26007628300000002</v>
      </c>
      <c r="AC273" s="191">
        <v>0.38878970200000001</v>
      </c>
      <c r="AD273" s="191">
        <v>1.1902465019999999</v>
      </c>
      <c r="AE273" s="191">
        <v>1.0053981430000001</v>
      </c>
      <c r="AF273" s="191">
        <v>0.83110010599999995</v>
      </c>
      <c r="AG273" s="191">
        <v>0.78114486699999996</v>
      </c>
      <c r="AH273" s="191">
        <v>0.55170101900000001</v>
      </c>
      <c r="AI273" s="191">
        <v>0.55516753100000005</v>
      </c>
      <c r="AJ273" s="191">
        <v>0.54958762999999999</v>
      </c>
      <c r="AK273" s="191">
        <v>0.92047779799999996</v>
      </c>
      <c r="AL273" s="191">
        <v>0.836084461</v>
      </c>
      <c r="AM273" s="191">
        <v>0.91237569200000002</v>
      </c>
      <c r="AN273" s="191">
        <v>0.61142210699999999</v>
      </c>
      <c r="AO273" s="191">
        <v>0.43103300300000003</v>
      </c>
      <c r="AP273" s="191">
        <v>0.59751188200000005</v>
      </c>
      <c r="AQ273" s="191">
        <v>0.50472635700000001</v>
      </c>
      <c r="AR273" s="191">
        <v>0.46559742700000001</v>
      </c>
      <c r="AS273" s="191">
        <v>0.451287257</v>
      </c>
      <c r="AT273" s="191">
        <v>0.70865398700000004</v>
      </c>
      <c r="AU273" s="191">
        <v>0.79669595599999998</v>
      </c>
    </row>
    <row r="274" spans="1:47" x14ac:dyDescent="0.2">
      <c r="A274" s="178">
        <v>42747</v>
      </c>
      <c r="B274" s="179">
        <v>0.29166666666666669</v>
      </c>
      <c r="C274" t="s">
        <v>349</v>
      </c>
      <c r="D274">
        <v>8.61</v>
      </c>
      <c r="E274">
        <v>25</v>
      </c>
      <c r="F274">
        <v>25</v>
      </c>
      <c r="G274">
        <v>1.48</v>
      </c>
      <c r="H274" s="184">
        <f t="shared" ref="H274:L274" si="276">H250</f>
        <v>0.29166666666666669</v>
      </c>
      <c r="I274" s="185">
        <f t="shared" si="276"/>
        <v>249</v>
      </c>
      <c r="J274" s="185">
        <f t="shared" si="276"/>
        <v>556</v>
      </c>
      <c r="K274" s="185">
        <f t="shared" si="276"/>
        <v>2872</v>
      </c>
      <c r="L274" s="185">
        <f t="shared" si="276"/>
        <v>2219</v>
      </c>
      <c r="M274" s="147"/>
      <c r="N274" s="143">
        <f t="shared" si="261"/>
        <v>2143.89</v>
      </c>
      <c r="O274" s="143">
        <f t="shared" si="257"/>
        <v>13900</v>
      </c>
      <c r="P274" s="143">
        <f t="shared" si="258"/>
        <v>71800</v>
      </c>
      <c r="Q274" s="143">
        <f t="shared" si="259"/>
        <v>3284.12</v>
      </c>
      <c r="R274" s="188">
        <f t="shared" si="262"/>
        <v>91128.01</v>
      </c>
      <c r="T274">
        <v>33300.980000000003</v>
      </c>
      <c r="U274" s="190">
        <f t="shared" si="263"/>
        <v>2.736496343350856</v>
      </c>
      <c r="W274" s="178">
        <v>43007</v>
      </c>
      <c r="X274" s="191">
        <v>0.36543373600000001</v>
      </c>
      <c r="Y274" s="191">
        <v>0.252904558</v>
      </c>
      <c r="Z274" s="191">
        <v>0.24975919799999999</v>
      </c>
      <c r="AA274" s="191">
        <v>0.27058134099999998</v>
      </c>
      <c r="AB274" s="191">
        <v>0.273862787</v>
      </c>
      <c r="AC274" s="191">
        <v>0.45948244799999999</v>
      </c>
      <c r="AD274" s="191">
        <v>0.95454528400000005</v>
      </c>
      <c r="AE274" s="191">
        <v>0.68754009999999999</v>
      </c>
      <c r="AF274" s="191">
        <v>0.56066746999999995</v>
      </c>
      <c r="AG274" s="191">
        <v>0.62748367699999996</v>
      </c>
      <c r="AH274" s="191">
        <v>0.75567476600000005</v>
      </c>
      <c r="AI274" s="191">
        <v>0.63655409399999996</v>
      </c>
      <c r="AJ274" s="191">
        <v>0.738724186</v>
      </c>
      <c r="AK274" s="191">
        <v>0.87187843399999998</v>
      </c>
      <c r="AL274" s="191">
        <v>0.94445328699999997</v>
      </c>
      <c r="AM274" s="191">
        <v>1.1751211509999999</v>
      </c>
      <c r="AN274" s="191">
        <v>0.79958303900000005</v>
      </c>
      <c r="AO274" s="191">
        <v>0.48695160700000001</v>
      </c>
      <c r="AP274" s="191">
        <v>0.43793121400000001</v>
      </c>
      <c r="AQ274" s="191">
        <v>0.61375177700000005</v>
      </c>
      <c r="AR274" s="191">
        <v>0.53377170799999996</v>
      </c>
      <c r="AS274" s="191">
        <v>0.49036907299999999</v>
      </c>
      <c r="AT274" s="191">
        <v>0.62039347</v>
      </c>
      <c r="AU274" s="191">
        <v>0.60317558100000002</v>
      </c>
    </row>
    <row r="275" spans="1:47" x14ac:dyDescent="0.2">
      <c r="A275" s="178">
        <v>42747</v>
      </c>
      <c r="B275" s="179">
        <v>0.33333333333333331</v>
      </c>
      <c r="C275" t="s">
        <v>349</v>
      </c>
      <c r="D275">
        <v>3.01</v>
      </c>
      <c r="E275">
        <v>5.5</v>
      </c>
      <c r="F275">
        <v>8.09</v>
      </c>
      <c r="G275">
        <v>1.48</v>
      </c>
      <c r="H275" s="184">
        <f t="shared" ref="H275:L275" si="277">H251</f>
        <v>0.33333333333333331</v>
      </c>
      <c r="I275" s="185">
        <f t="shared" si="277"/>
        <v>256</v>
      </c>
      <c r="J275" s="185">
        <f t="shared" si="277"/>
        <v>306</v>
      </c>
      <c r="K275" s="185">
        <f t="shared" si="277"/>
        <v>2872</v>
      </c>
      <c r="L275" s="185">
        <f t="shared" si="277"/>
        <v>2219</v>
      </c>
      <c r="M275" s="147"/>
      <c r="N275" s="143">
        <f t="shared" si="261"/>
        <v>770.56</v>
      </c>
      <c r="O275" s="143">
        <f t="shared" si="257"/>
        <v>1683</v>
      </c>
      <c r="P275" s="143">
        <f t="shared" si="258"/>
        <v>23234.48</v>
      </c>
      <c r="Q275" s="143">
        <f t="shared" si="259"/>
        <v>3284.12</v>
      </c>
      <c r="R275" s="188">
        <f t="shared" si="262"/>
        <v>28972.16</v>
      </c>
      <c r="T275">
        <v>34760.699999999997</v>
      </c>
      <c r="U275" s="190">
        <f t="shared" si="263"/>
        <v>0.83347458480410352</v>
      </c>
      <c r="W275" s="178">
        <v>43008</v>
      </c>
      <c r="X275" s="191">
        <v>0.28814516099999998</v>
      </c>
      <c r="Y275" s="191">
        <v>0.224167592</v>
      </c>
      <c r="Z275" s="191">
        <v>0.237392087</v>
      </c>
      <c r="AA275" s="191">
        <v>0.22705985100000001</v>
      </c>
      <c r="AB275" s="191">
        <v>0.26795396399999999</v>
      </c>
      <c r="AC275" s="191">
        <v>0.31880404099999998</v>
      </c>
      <c r="AD275" s="191">
        <v>0.69462142299999996</v>
      </c>
      <c r="AE275" s="191">
        <v>0.38173209400000002</v>
      </c>
      <c r="AF275" s="191">
        <v>0.51907584699999998</v>
      </c>
      <c r="AG275" s="191">
        <v>0.74800640600000001</v>
      </c>
      <c r="AH275" s="191">
        <v>0.68011301400000002</v>
      </c>
      <c r="AI275" s="191">
        <v>0.706624378</v>
      </c>
      <c r="AJ275" s="191">
        <v>0.62763154499999996</v>
      </c>
      <c r="AK275" s="191">
        <v>0.72015482200000003</v>
      </c>
      <c r="AL275" s="191">
        <v>0.76388266199999999</v>
      </c>
      <c r="AM275" s="191">
        <v>1.3626874019999999</v>
      </c>
      <c r="AN275" s="191">
        <v>1.289062205</v>
      </c>
      <c r="AO275" s="191">
        <v>0.63100387300000005</v>
      </c>
      <c r="AP275" s="191">
        <v>0.55768623299999998</v>
      </c>
      <c r="AQ275" s="191">
        <v>0.56418802999999995</v>
      </c>
      <c r="AR275" s="191">
        <v>0.48656315999999999</v>
      </c>
      <c r="AS275" s="191">
        <v>0.52042771799999998</v>
      </c>
      <c r="AT275" s="191">
        <v>0.64859043000000005</v>
      </c>
      <c r="AU275" s="191">
        <v>0.58178196500000001</v>
      </c>
    </row>
    <row r="276" spans="1:47" x14ac:dyDescent="0.2">
      <c r="A276" s="178">
        <v>42747</v>
      </c>
      <c r="B276" s="179">
        <v>0.375</v>
      </c>
      <c r="C276" t="s">
        <v>349</v>
      </c>
      <c r="D276">
        <v>3.01</v>
      </c>
      <c r="E276">
        <v>5</v>
      </c>
      <c r="F276">
        <v>10.01</v>
      </c>
      <c r="G276">
        <v>2</v>
      </c>
      <c r="H276" s="184">
        <f t="shared" ref="H276:L276" si="278">H252</f>
        <v>0.375</v>
      </c>
      <c r="I276" s="185">
        <f t="shared" si="278"/>
        <v>156</v>
      </c>
      <c r="J276" s="185">
        <f t="shared" si="278"/>
        <v>343</v>
      </c>
      <c r="K276" s="185">
        <f t="shared" si="278"/>
        <v>2872</v>
      </c>
      <c r="L276" s="185">
        <f t="shared" si="278"/>
        <v>2219</v>
      </c>
      <c r="M276" s="147"/>
      <c r="N276" s="143">
        <f t="shared" si="261"/>
        <v>469.55999999999995</v>
      </c>
      <c r="O276" s="143">
        <f t="shared" si="257"/>
        <v>1715</v>
      </c>
      <c r="P276" s="143">
        <f t="shared" si="258"/>
        <v>28748.720000000001</v>
      </c>
      <c r="Q276" s="143">
        <f t="shared" si="259"/>
        <v>4438</v>
      </c>
      <c r="R276" s="188">
        <f t="shared" si="262"/>
        <v>35371.279999999999</v>
      </c>
      <c r="T276">
        <v>34794.18</v>
      </c>
      <c r="U276" s="190">
        <f t="shared" si="263"/>
        <v>1.0165861072167817</v>
      </c>
      <c r="W276" s="178">
        <v>43009</v>
      </c>
      <c r="X276" s="191">
        <v>0.37943152699999999</v>
      </c>
      <c r="Y276" s="191">
        <v>0.279144267</v>
      </c>
      <c r="Z276" s="191">
        <v>0.32627885099999998</v>
      </c>
      <c r="AA276" s="191">
        <v>0.36695940199999999</v>
      </c>
      <c r="AB276" s="191">
        <v>0.37749750900000001</v>
      </c>
      <c r="AC276" s="191">
        <v>0.57007155099999995</v>
      </c>
      <c r="AD276" s="191">
        <v>1.9196458949999999</v>
      </c>
      <c r="AE276" s="191">
        <v>1.470895209</v>
      </c>
      <c r="AF276" s="191">
        <v>0.934002204</v>
      </c>
      <c r="AG276" s="191">
        <v>1.1486955599999999</v>
      </c>
      <c r="AH276" s="191">
        <v>0.75883260100000005</v>
      </c>
      <c r="AI276" s="191">
        <v>0.76078157800000001</v>
      </c>
      <c r="AJ276" s="191">
        <v>0.69068866600000001</v>
      </c>
      <c r="AK276" s="191">
        <v>0.83565029099999999</v>
      </c>
      <c r="AL276" s="191">
        <v>0.97539640999999999</v>
      </c>
      <c r="AM276" s="191">
        <v>1.6894820450000001</v>
      </c>
      <c r="AN276" s="191">
        <v>1.194511699</v>
      </c>
      <c r="AO276" s="191">
        <v>0.72068073700000002</v>
      </c>
      <c r="AP276" s="191">
        <v>0.55606712800000002</v>
      </c>
      <c r="AQ276" s="191">
        <v>0.52740457900000004</v>
      </c>
      <c r="AR276" s="191">
        <v>0.495866527</v>
      </c>
      <c r="AS276" s="191">
        <v>0.46197368999999999</v>
      </c>
      <c r="AT276" s="191">
        <v>0.63224111199999999</v>
      </c>
      <c r="AU276" s="191">
        <v>0.550230263</v>
      </c>
    </row>
    <row r="277" spans="1:47" x14ac:dyDescent="0.2">
      <c r="A277" s="178">
        <v>42747</v>
      </c>
      <c r="B277" s="179">
        <v>0.41666666666666669</v>
      </c>
      <c r="C277" t="s">
        <v>349</v>
      </c>
      <c r="D277">
        <v>2.11</v>
      </c>
      <c r="E277">
        <v>4.79</v>
      </c>
      <c r="F277">
        <v>6.86</v>
      </c>
      <c r="G277">
        <v>2</v>
      </c>
      <c r="H277" s="184">
        <f t="shared" ref="H277:L277" si="279">H253</f>
        <v>0.41666666666666669</v>
      </c>
      <c r="I277" s="185">
        <f t="shared" si="279"/>
        <v>196</v>
      </c>
      <c r="J277" s="185">
        <f t="shared" si="279"/>
        <v>315</v>
      </c>
      <c r="K277" s="185">
        <f t="shared" si="279"/>
        <v>2872</v>
      </c>
      <c r="L277" s="185">
        <f t="shared" si="279"/>
        <v>2219</v>
      </c>
      <c r="M277" s="147"/>
      <c r="N277" s="143">
        <f t="shared" si="261"/>
        <v>413.56</v>
      </c>
      <c r="O277" s="143">
        <f t="shared" si="257"/>
        <v>1508.85</v>
      </c>
      <c r="P277" s="143">
        <f t="shared" si="258"/>
        <v>19701.920000000002</v>
      </c>
      <c r="Q277" s="143">
        <f t="shared" si="259"/>
        <v>4438</v>
      </c>
      <c r="R277" s="188">
        <f t="shared" si="262"/>
        <v>26062.33</v>
      </c>
      <c r="T277">
        <v>35768.120000000003</v>
      </c>
      <c r="U277" s="190">
        <f t="shared" si="263"/>
        <v>0.72864690679856814</v>
      </c>
      <c r="W277" s="178">
        <v>43010</v>
      </c>
      <c r="X277" s="191">
        <v>0.36400995000000003</v>
      </c>
      <c r="Y277" s="191">
        <v>0.53494764800000005</v>
      </c>
      <c r="Z277" s="191">
        <v>0.42618432899999997</v>
      </c>
      <c r="AA277" s="191">
        <v>0.38682161100000001</v>
      </c>
      <c r="AB277" s="191">
        <v>0.42482781200000003</v>
      </c>
      <c r="AC277" s="191">
        <v>0.72303872499999999</v>
      </c>
      <c r="AD277" s="191">
        <v>1.246895037</v>
      </c>
      <c r="AE277" s="191">
        <v>1.037081761</v>
      </c>
      <c r="AF277" s="191">
        <v>1.159316706</v>
      </c>
      <c r="AG277" s="191">
        <v>1.0618563750000001</v>
      </c>
      <c r="AH277" s="191">
        <v>0.79612151799999997</v>
      </c>
      <c r="AI277" s="191">
        <v>0.75613050500000001</v>
      </c>
      <c r="AJ277" s="191">
        <v>0.75416575600000002</v>
      </c>
      <c r="AK277" s="191">
        <v>0.96880210499999997</v>
      </c>
      <c r="AL277" s="191">
        <v>1.091782815</v>
      </c>
      <c r="AM277" s="191">
        <v>1.409976474</v>
      </c>
      <c r="AN277" s="191">
        <v>1.4846402460000001</v>
      </c>
      <c r="AO277" s="191">
        <v>0.80800231199999994</v>
      </c>
      <c r="AP277" s="191">
        <v>0.54290173399999997</v>
      </c>
      <c r="AQ277" s="191">
        <v>0.772940403</v>
      </c>
      <c r="AR277" s="191">
        <v>0.68229262700000004</v>
      </c>
      <c r="AS277" s="191">
        <v>0.53618867299999995</v>
      </c>
      <c r="AT277" s="191">
        <v>0.64766531800000005</v>
      </c>
      <c r="AU277" s="191">
        <v>0.725646927</v>
      </c>
    </row>
    <row r="278" spans="1:47" x14ac:dyDescent="0.2">
      <c r="A278" s="178">
        <v>42747</v>
      </c>
      <c r="B278" s="179">
        <v>0.45833333333333331</v>
      </c>
      <c r="C278" t="s">
        <v>349</v>
      </c>
      <c r="D278">
        <v>3.5</v>
      </c>
      <c r="E278">
        <v>4.5</v>
      </c>
      <c r="F278">
        <v>6.09</v>
      </c>
      <c r="G278">
        <v>0.97</v>
      </c>
      <c r="H278" s="184">
        <f t="shared" ref="H278:L278" si="280">H254</f>
        <v>0.45833333333333331</v>
      </c>
      <c r="I278" s="185">
        <f t="shared" si="280"/>
        <v>226</v>
      </c>
      <c r="J278" s="185">
        <f t="shared" si="280"/>
        <v>326</v>
      </c>
      <c r="K278" s="185">
        <f t="shared" si="280"/>
        <v>2842</v>
      </c>
      <c r="L278" s="185">
        <f t="shared" si="280"/>
        <v>1635</v>
      </c>
      <c r="M278" s="147"/>
      <c r="N278" s="143">
        <f t="shared" si="261"/>
        <v>791</v>
      </c>
      <c r="O278" s="143">
        <f t="shared" si="257"/>
        <v>1467</v>
      </c>
      <c r="P278" s="143">
        <f t="shared" si="258"/>
        <v>17307.78</v>
      </c>
      <c r="Q278" s="143">
        <f t="shared" si="259"/>
        <v>1585.95</v>
      </c>
      <c r="R278" s="188">
        <f t="shared" si="262"/>
        <v>21151.73</v>
      </c>
      <c r="T278">
        <v>36861.69</v>
      </c>
      <c r="U278" s="190">
        <f t="shared" si="263"/>
        <v>0.5738133547322436</v>
      </c>
      <c r="W278" s="178">
        <v>43011</v>
      </c>
      <c r="X278" s="191">
        <v>0.48239542600000002</v>
      </c>
      <c r="Y278" s="191">
        <v>0.43278316999999999</v>
      </c>
      <c r="Z278" s="191">
        <v>0.42242154399999998</v>
      </c>
      <c r="AA278" s="191">
        <v>0.43150084999999999</v>
      </c>
      <c r="AB278" s="191">
        <v>0.50797895999999998</v>
      </c>
      <c r="AC278" s="191">
        <v>0.67385604099999996</v>
      </c>
      <c r="AD278" s="191">
        <v>1.691672632</v>
      </c>
      <c r="AE278" s="191">
        <v>1.1281771890000001</v>
      </c>
      <c r="AF278" s="191">
        <v>0.89567765300000002</v>
      </c>
      <c r="AG278" s="191">
        <v>0.65242395399999997</v>
      </c>
      <c r="AH278" s="191">
        <v>0.74789402999999999</v>
      </c>
      <c r="AI278" s="191">
        <v>1.1192416080000001</v>
      </c>
      <c r="AJ278" s="191">
        <v>0.57474537400000003</v>
      </c>
      <c r="AK278" s="191">
        <v>1.0821610290000001</v>
      </c>
      <c r="AL278" s="191">
        <v>1.415126745</v>
      </c>
      <c r="AM278" s="191">
        <v>1.2264516519999999</v>
      </c>
      <c r="AN278" s="191">
        <v>0.91593175900000001</v>
      </c>
      <c r="AO278" s="191">
        <v>0.51861486000000001</v>
      </c>
      <c r="AP278" s="191">
        <v>0.47025593300000001</v>
      </c>
      <c r="AQ278" s="191">
        <v>0.49617854300000003</v>
      </c>
      <c r="AR278" s="191">
        <v>0.58672373499999997</v>
      </c>
      <c r="AS278" s="191">
        <v>0.52754311799999998</v>
      </c>
      <c r="AT278" s="191">
        <v>0.65611989199999998</v>
      </c>
      <c r="AU278" s="191">
        <v>0.77350159399999996</v>
      </c>
    </row>
    <row r="279" spans="1:47" x14ac:dyDescent="0.2">
      <c r="A279" s="178">
        <v>42747</v>
      </c>
      <c r="B279" s="179">
        <v>0.5</v>
      </c>
      <c r="C279" t="s">
        <v>349</v>
      </c>
      <c r="D279">
        <v>3.5</v>
      </c>
      <c r="E279">
        <v>5.9</v>
      </c>
      <c r="F279">
        <v>8.5</v>
      </c>
      <c r="G279">
        <v>0.97</v>
      </c>
      <c r="H279" s="184">
        <f t="shared" ref="H279:L279" si="281">H255</f>
        <v>0.5</v>
      </c>
      <c r="I279" s="185">
        <f t="shared" si="281"/>
        <v>222</v>
      </c>
      <c r="J279" s="185">
        <f t="shared" si="281"/>
        <v>319</v>
      </c>
      <c r="K279" s="185">
        <f t="shared" si="281"/>
        <v>2842</v>
      </c>
      <c r="L279" s="185">
        <f t="shared" si="281"/>
        <v>1635</v>
      </c>
      <c r="M279" s="147"/>
      <c r="N279" s="143">
        <f t="shared" si="261"/>
        <v>777</v>
      </c>
      <c r="O279" s="143">
        <f t="shared" si="257"/>
        <v>1882.1000000000001</v>
      </c>
      <c r="P279" s="143">
        <f t="shared" si="258"/>
        <v>24157</v>
      </c>
      <c r="Q279" s="143">
        <f t="shared" si="259"/>
        <v>1585.95</v>
      </c>
      <c r="R279" s="188">
        <f t="shared" si="262"/>
        <v>28402.05</v>
      </c>
      <c r="T279">
        <v>37598.99</v>
      </c>
      <c r="U279" s="190">
        <f t="shared" si="263"/>
        <v>0.75539396138034565</v>
      </c>
      <c r="W279" s="178">
        <v>43012</v>
      </c>
      <c r="X279" s="191">
        <v>0.27128717400000002</v>
      </c>
      <c r="Y279" s="191">
        <v>0.261680835</v>
      </c>
      <c r="Z279" s="191">
        <v>0.34119949100000002</v>
      </c>
      <c r="AA279" s="191">
        <v>0.38727782199999999</v>
      </c>
      <c r="AB279" s="191">
        <v>0.415832013</v>
      </c>
      <c r="AC279" s="191">
        <v>0.85514200200000001</v>
      </c>
      <c r="AD279" s="191">
        <v>0.89603472100000003</v>
      </c>
      <c r="AE279" s="191">
        <v>0.75177437899999999</v>
      </c>
      <c r="AF279" s="191">
        <v>0.677912509</v>
      </c>
      <c r="AG279" s="191">
        <v>0.76452392300000005</v>
      </c>
      <c r="AH279" s="191">
        <v>0.71761394199999995</v>
      </c>
      <c r="AI279" s="191">
        <v>0.72201634299999995</v>
      </c>
      <c r="AJ279" s="191">
        <v>1.047553953</v>
      </c>
      <c r="AK279" s="191">
        <v>1.9277472309999999</v>
      </c>
      <c r="AL279" s="191">
        <v>2.3077278990000001</v>
      </c>
      <c r="AM279" s="191">
        <v>2.9151692809999998</v>
      </c>
      <c r="AN279" s="191">
        <v>2.382849105</v>
      </c>
      <c r="AO279" s="191">
        <v>0.81752796699999997</v>
      </c>
      <c r="AP279" s="191">
        <v>0.56690132400000004</v>
      </c>
      <c r="AQ279" s="191">
        <v>0.58533695500000005</v>
      </c>
      <c r="AR279" s="191">
        <v>0.46631266999999998</v>
      </c>
      <c r="AS279" s="191">
        <v>0.49729333399999998</v>
      </c>
      <c r="AT279" s="191">
        <v>0.48903653200000002</v>
      </c>
      <c r="AU279" s="191">
        <v>0.64630384799999996</v>
      </c>
    </row>
    <row r="280" spans="1:47" x14ac:dyDescent="0.2">
      <c r="A280" s="178">
        <v>42747</v>
      </c>
      <c r="B280" s="179">
        <v>0.54166666666666663</v>
      </c>
      <c r="C280" t="s">
        <v>349</v>
      </c>
      <c r="D280">
        <v>3.46</v>
      </c>
      <c r="E280">
        <v>4.5</v>
      </c>
      <c r="F280">
        <v>7.46</v>
      </c>
      <c r="G280">
        <v>0.97</v>
      </c>
      <c r="H280" s="184">
        <f t="shared" ref="H280:L280" si="282">H256</f>
        <v>0.54166666666666663</v>
      </c>
      <c r="I280" s="185">
        <f t="shared" si="282"/>
        <v>195</v>
      </c>
      <c r="J280" s="185">
        <f t="shared" si="282"/>
        <v>299</v>
      </c>
      <c r="K280" s="185">
        <f t="shared" si="282"/>
        <v>2842</v>
      </c>
      <c r="L280" s="185">
        <f t="shared" si="282"/>
        <v>1635</v>
      </c>
      <c r="M280" s="147"/>
      <c r="N280" s="143">
        <f t="shared" si="261"/>
        <v>674.7</v>
      </c>
      <c r="O280" s="143">
        <f t="shared" si="257"/>
        <v>1345.5</v>
      </c>
      <c r="P280" s="143">
        <f t="shared" si="258"/>
        <v>21201.32</v>
      </c>
      <c r="Q280" s="143">
        <f t="shared" si="259"/>
        <v>1585.95</v>
      </c>
      <c r="R280" s="188">
        <f t="shared" si="262"/>
        <v>24807.47</v>
      </c>
      <c r="T280">
        <v>38001.480000000003</v>
      </c>
      <c r="U280" s="190">
        <f t="shared" si="263"/>
        <v>0.65280273294619051</v>
      </c>
      <c r="W280" s="178">
        <v>43013</v>
      </c>
      <c r="X280" s="191">
        <v>0.26778089999999999</v>
      </c>
      <c r="Y280" s="191">
        <v>0.26766783300000002</v>
      </c>
      <c r="Z280" s="191">
        <v>0.30698404000000001</v>
      </c>
      <c r="AA280" s="191">
        <v>0.347736983</v>
      </c>
      <c r="AB280" s="191">
        <v>0.36559908400000002</v>
      </c>
      <c r="AC280" s="191">
        <v>0.39303651099999998</v>
      </c>
      <c r="AD280" s="191">
        <v>0.94604443500000002</v>
      </c>
      <c r="AE280" s="191">
        <v>0.85616651300000002</v>
      </c>
      <c r="AF280" s="191">
        <v>0.89625587200000001</v>
      </c>
      <c r="AG280" s="191">
        <v>0.79932035000000001</v>
      </c>
      <c r="AH280" s="191">
        <v>0.72974919800000004</v>
      </c>
      <c r="AI280" s="191">
        <v>0.58982835700000003</v>
      </c>
      <c r="AJ280" s="191">
        <v>0.56735814100000004</v>
      </c>
      <c r="AK280" s="191">
        <v>1.6939067969999999</v>
      </c>
      <c r="AL280" s="191">
        <v>1.9457924609999999</v>
      </c>
      <c r="AM280" s="191">
        <v>2.8890628299999999</v>
      </c>
      <c r="AN280" s="191">
        <v>1.9729920320000001</v>
      </c>
      <c r="AO280" s="191">
        <v>0.84859383399999999</v>
      </c>
      <c r="AP280" s="191">
        <v>0.53620459899999995</v>
      </c>
      <c r="AQ280" s="191">
        <v>0.50223999399999997</v>
      </c>
      <c r="AR280" s="191">
        <v>0.52427465799999995</v>
      </c>
      <c r="AS280" s="191">
        <v>0.50614150199999997</v>
      </c>
      <c r="AT280" s="191">
        <v>0.56715179699999996</v>
      </c>
      <c r="AU280" s="191">
        <v>0.72760485500000005</v>
      </c>
    </row>
    <row r="281" spans="1:47" x14ac:dyDescent="0.2">
      <c r="A281" s="178">
        <v>42747</v>
      </c>
      <c r="B281" s="179">
        <v>0.58333333333333337</v>
      </c>
      <c r="C281" t="s">
        <v>349</v>
      </c>
      <c r="D281">
        <v>2.61</v>
      </c>
      <c r="E281">
        <v>6.11</v>
      </c>
      <c r="F281">
        <v>9.25</v>
      </c>
      <c r="G281">
        <v>1.48</v>
      </c>
      <c r="H281" s="184">
        <f t="shared" ref="H281:L281" si="283">H257</f>
        <v>0.58333333333333337</v>
      </c>
      <c r="I281" s="185">
        <f t="shared" si="283"/>
        <v>205</v>
      </c>
      <c r="J281" s="185">
        <f t="shared" si="283"/>
        <v>237</v>
      </c>
      <c r="K281" s="185">
        <f t="shared" si="283"/>
        <v>2842</v>
      </c>
      <c r="L281" s="185">
        <f t="shared" si="283"/>
        <v>1635</v>
      </c>
      <c r="M281" s="147"/>
      <c r="N281" s="143">
        <f t="shared" si="261"/>
        <v>535.04999999999995</v>
      </c>
      <c r="O281" s="143">
        <f t="shared" si="257"/>
        <v>1448.0700000000002</v>
      </c>
      <c r="P281" s="143">
        <f t="shared" si="258"/>
        <v>26288.5</v>
      </c>
      <c r="Q281" s="143">
        <f t="shared" si="259"/>
        <v>2419.8000000000002</v>
      </c>
      <c r="R281" s="188">
        <f t="shared" si="262"/>
        <v>30691.42</v>
      </c>
      <c r="T281">
        <v>38387.46</v>
      </c>
      <c r="U281" s="190">
        <f t="shared" si="263"/>
        <v>0.7995168213786481</v>
      </c>
      <c r="W281" s="178">
        <v>43014</v>
      </c>
      <c r="X281" s="191">
        <v>0.27136076100000001</v>
      </c>
      <c r="Y281" s="191">
        <v>0.276845481</v>
      </c>
      <c r="Z281" s="191">
        <v>0.367677533</v>
      </c>
      <c r="AA281" s="191">
        <v>0.43346976199999998</v>
      </c>
      <c r="AB281" s="191">
        <v>0.39922988100000001</v>
      </c>
      <c r="AC281" s="191">
        <v>0.32965384199999997</v>
      </c>
      <c r="AD281" s="191">
        <v>0.74377944799999995</v>
      </c>
      <c r="AE281" s="191">
        <v>0.52320827199999997</v>
      </c>
      <c r="AF281" s="191">
        <v>0.55773590299999998</v>
      </c>
      <c r="AG281" s="191">
        <v>0.84828195900000003</v>
      </c>
      <c r="AH281" s="191">
        <v>0.70967237999999999</v>
      </c>
      <c r="AI281" s="191">
        <v>0.58596840100000003</v>
      </c>
      <c r="AJ281" s="191">
        <v>0.61242128200000001</v>
      </c>
      <c r="AK281" s="191">
        <v>1.142237486</v>
      </c>
      <c r="AL281" s="191">
        <v>1.9688468539999999</v>
      </c>
      <c r="AM281" s="191">
        <v>2.8494843479999998</v>
      </c>
      <c r="AN281" s="191">
        <v>1.542663076</v>
      </c>
      <c r="AO281" s="191">
        <v>0.73913755599999997</v>
      </c>
      <c r="AP281" s="191">
        <v>0.58978516400000003</v>
      </c>
      <c r="AQ281" s="191">
        <v>0.58451262100000001</v>
      </c>
      <c r="AR281" s="191">
        <v>0.54102022100000002</v>
      </c>
      <c r="AS281" s="191">
        <v>0.58507179799999998</v>
      </c>
      <c r="AT281" s="191">
        <v>0.60916023100000005</v>
      </c>
      <c r="AU281" s="191">
        <v>0.52120382200000004</v>
      </c>
    </row>
    <row r="282" spans="1:47" x14ac:dyDescent="0.2">
      <c r="A282" s="178">
        <v>42747</v>
      </c>
      <c r="B282" s="179">
        <v>0.625</v>
      </c>
      <c r="C282" t="s">
        <v>349</v>
      </c>
      <c r="D282">
        <v>2.11</v>
      </c>
      <c r="E282">
        <v>4.5</v>
      </c>
      <c r="F282">
        <v>7.61</v>
      </c>
      <c r="G282">
        <v>0.51</v>
      </c>
      <c r="H282" s="184">
        <f t="shared" ref="H282:L282" si="284">H258</f>
        <v>0.625</v>
      </c>
      <c r="I282" s="185">
        <f t="shared" si="284"/>
        <v>212</v>
      </c>
      <c r="J282" s="185">
        <f t="shared" si="284"/>
        <v>213</v>
      </c>
      <c r="K282" s="185">
        <f t="shared" si="284"/>
        <v>2842</v>
      </c>
      <c r="L282" s="185">
        <f t="shared" si="284"/>
        <v>1380</v>
      </c>
      <c r="M282" s="147"/>
      <c r="N282" s="143">
        <f t="shared" si="261"/>
        <v>447.32</v>
      </c>
      <c r="O282" s="143">
        <f t="shared" si="257"/>
        <v>958.5</v>
      </c>
      <c r="P282" s="143">
        <f t="shared" si="258"/>
        <v>21627.620000000003</v>
      </c>
      <c r="Q282" s="143">
        <f t="shared" si="259"/>
        <v>703.80000000000007</v>
      </c>
      <c r="R282" s="188">
        <f t="shared" si="262"/>
        <v>23737.24</v>
      </c>
      <c r="T282">
        <v>38414.639999999999</v>
      </c>
      <c r="U282" s="190">
        <f t="shared" si="263"/>
        <v>0.61792170901510468</v>
      </c>
      <c r="W282" s="178">
        <v>43015</v>
      </c>
      <c r="X282" s="191">
        <v>0.27021962900000002</v>
      </c>
      <c r="Y282" s="191">
        <v>0.26918806200000001</v>
      </c>
      <c r="Z282" s="191">
        <v>0.90273277699999999</v>
      </c>
      <c r="AA282" s="191">
        <v>0.68963819299999995</v>
      </c>
      <c r="AB282" s="191">
        <v>0.47879220900000002</v>
      </c>
      <c r="AC282" s="191">
        <v>0.50519876200000002</v>
      </c>
      <c r="AD282" s="191">
        <v>1.3710151310000001</v>
      </c>
      <c r="AE282" s="191">
        <v>1.004402826</v>
      </c>
      <c r="AF282" s="191">
        <v>0.80668116599999995</v>
      </c>
      <c r="AG282" s="191">
        <v>1.127460151</v>
      </c>
      <c r="AH282" s="191">
        <v>0.98352214599999999</v>
      </c>
      <c r="AI282" s="191">
        <v>0.68624185800000004</v>
      </c>
      <c r="AJ282" s="191">
        <v>0.86986858899999997</v>
      </c>
      <c r="AK282" s="191">
        <v>1.1135370440000001</v>
      </c>
      <c r="AL282" s="191">
        <v>1.718691626</v>
      </c>
      <c r="AM282" s="191">
        <v>3.2793418769999998</v>
      </c>
      <c r="AN282" s="191">
        <v>3.369023146</v>
      </c>
      <c r="AO282" s="191">
        <v>1.4634541240000001</v>
      </c>
      <c r="AP282" s="191">
        <v>0.70687027599999996</v>
      </c>
      <c r="AQ282" s="191">
        <v>0.67869562299999997</v>
      </c>
      <c r="AR282" s="191">
        <v>0.57079207700000001</v>
      </c>
      <c r="AS282" s="191">
        <v>0.60995781500000001</v>
      </c>
      <c r="AT282" s="191">
        <v>0.39786757900000003</v>
      </c>
      <c r="AU282" s="191">
        <v>0.46213804200000003</v>
      </c>
    </row>
    <row r="283" spans="1:47" x14ac:dyDescent="0.2">
      <c r="A283" s="178">
        <v>42747</v>
      </c>
      <c r="B283" s="179">
        <v>0.66666666666666663</v>
      </c>
      <c r="C283" t="s">
        <v>349</v>
      </c>
      <c r="D283">
        <v>1</v>
      </c>
      <c r="E283">
        <v>3.3</v>
      </c>
      <c r="F283">
        <v>8.3000000000000007</v>
      </c>
      <c r="G283">
        <v>0.5</v>
      </c>
      <c r="H283" s="184">
        <f t="shared" ref="H283:L283" si="285">H259</f>
        <v>0.66666666666666663</v>
      </c>
      <c r="I283" s="185">
        <f t="shared" si="285"/>
        <v>191</v>
      </c>
      <c r="J283" s="185">
        <f t="shared" si="285"/>
        <v>237</v>
      </c>
      <c r="K283" s="185">
        <f t="shared" si="285"/>
        <v>2842</v>
      </c>
      <c r="L283" s="185">
        <f t="shared" si="285"/>
        <v>1380</v>
      </c>
      <c r="M283" s="147"/>
      <c r="N283" s="143">
        <f t="shared" si="261"/>
        <v>191</v>
      </c>
      <c r="O283" s="143">
        <f t="shared" si="257"/>
        <v>782.09999999999991</v>
      </c>
      <c r="P283" s="143">
        <f t="shared" si="258"/>
        <v>23588.600000000002</v>
      </c>
      <c r="Q283" s="143">
        <f t="shared" si="259"/>
        <v>690</v>
      </c>
      <c r="R283" s="188">
        <f t="shared" si="262"/>
        <v>25251.7</v>
      </c>
      <c r="T283">
        <v>38202.980000000003</v>
      </c>
      <c r="U283" s="190">
        <f t="shared" si="263"/>
        <v>0.66098770305353138</v>
      </c>
      <c r="W283" s="178">
        <v>43016</v>
      </c>
      <c r="X283" s="191">
        <v>0.27333665600000001</v>
      </c>
      <c r="Y283" s="191">
        <v>0.252333056</v>
      </c>
      <c r="Z283" s="191">
        <v>0.41243977399999998</v>
      </c>
      <c r="AA283" s="191">
        <v>0.413127619</v>
      </c>
      <c r="AB283" s="191">
        <v>0.39043159300000002</v>
      </c>
      <c r="AC283" s="191">
        <v>0.41222614200000002</v>
      </c>
      <c r="AD283" s="191">
        <v>1.064093757</v>
      </c>
      <c r="AE283" s="191">
        <v>1.285638716</v>
      </c>
      <c r="AF283" s="191">
        <v>1.115836077</v>
      </c>
      <c r="AG283" s="191">
        <v>1.2640950929999999</v>
      </c>
      <c r="AH283" s="191">
        <v>0.58701415800000001</v>
      </c>
      <c r="AI283" s="191">
        <v>0.66535078599999997</v>
      </c>
      <c r="AJ283" s="191">
        <v>0.88276385400000001</v>
      </c>
      <c r="AK283" s="191">
        <v>0.83732620899999999</v>
      </c>
      <c r="AL283" s="191">
        <v>1.610614352</v>
      </c>
      <c r="AM283" s="191">
        <v>2.9588148059999999</v>
      </c>
      <c r="AN283" s="191">
        <v>3.1580071379999999</v>
      </c>
      <c r="AO283" s="191">
        <v>1.892848479</v>
      </c>
      <c r="AP283" s="191">
        <v>0.86222960299999996</v>
      </c>
      <c r="AQ283" s="191">
        <v>0.65081807000000003</v>
      </c>
      <c r="AR283" s="191">
        <v>0.51617602699999998</v>
      </c>
      <c r="AS283" s="191">
        <v>0.47321426999999999</v>
      </c>
      <c r="AT283" s="191">
        <v>0.50029752699999996</v>
      </c>
      <c r="AU283" s="191">
        <v>0.53668488599999997</v>
      </c>
    </row>
    <row r="284" spans="1:47" x14ac:dyDescent="0.2">
      <c r="A284" s="178">
        <v>42747</v>
      </c>
      <c r="B284" s="179">
        <v>0.70833333333333337</v>
      </c>
      <c r="C284" t="s">
        <v>349</v>
      </c>
      <c r="D284">
        <v>1</v>
      </c>
      <c r="E284">
        <v>5.0999999999999996</v>
      </c>
      <c r="F284">
        <v>8.3800000000000008</v>
      </c>
      <c r="G284">
        <v>0.5</v>
      </c>
      <c r="H284" s="184">
        <f t="shared" ref="H284:L284" si="286">H260</f>
        <v>0.70833333333333337</v>
      </c>
      <c r="I284" s="185">
        <f t="shared" si="286"/>
        <v>218</v>
      </c>
      <c r="J284" s="185">
        <f t="shared" si="286"/>
        <v>258</v>
      </c>
      <c r="K284" s="185">
        <f t="shared" si="286"/>
        <v>2842</v>
      </c>
      <c r="L284" s="185">
        <f t="shared" si="286"/>
        <v>1380</v>
      </c>
      <c r="M284" s="147"/>
      <c r="N284" s="143">
        <f t="shared" si="261"/>
        <v>218</v>
      </c>
      <c r="O284" s="143">
        <f t="shared" si="257"/>
        <v>1315.8</v>
      </c>
      <c r="P284" s="143">
        <f t="shared" si="258"/>
        <v>23815.960000000003</v>
      </c>
      <c r="Q284" s="143">
        <f t="shared" si="259"/>
        <v>690</v>
      </c>
      <c r="R284" s="188">
        <f t="shared" si="262"/>
        <v>26039.760000000002</v>
      </c>
      <c r="T284">
        <v>37949.07</v>
      </c>
      <c r="U284" s="190">
        <f t="shared" si="263"/>
        <v>0.68617649918693668</v>
      </c>
      <c r="W284" s="178">
        <v>43017</v>
      </c>
      <c r="X284" s="191">
        <v>0.26412908200000002</v>
      </c>
      <c r="Y284" s="191">
        <v>0.26668054800000002</v>
      </c>
      <c r="Z284" s="191">
        <v>0.37648281099999997</v>
      </c>
      <c r="AA284" s="191">
        <v>0.439734548</v>
      </c>
      <c r="AB284" s="191">
        <v>0.45233425199999999</v>
      </c>
      <c r="AC284" s="191">
        <v>0.46762209599999999</v>
      </c>
      <c r="AD284" s="191">
        <v>1.020720482</v>
      </c>
      <c r="AE284" s="191">
        <v>0.66702024000000004</v>
      </c>
      <c r="AF284" s="191">
        <v>0.55933185100000005</v>
      </c>
      <c r="AG284" s="191">
        <v>0.80222128400000003</v>
      </c>
      <c r="AH284" s="191">
        <v>0.84137233300000003</v>
      </c>
      <c r="AI284" s="191">
        <v>1.0492009900000001</v>
      </c>
      <c r="AJ284" s="191">
        <v>1.3205649340000001</v>
      </c>
      <c r="AK284" s="191">
        <v>2.4909387399999998</v>
      </c>
      <c r="AL284" s="191">
        <v>3.472670269</v>
      </c>
      <c r="AM284" s="191">
        <v>3.8622115209999999</v>
      </c>
      <c r="AN284" s="191">
        <v>3.4229109559999999</v>
      </c>
      <c r="AO284" s="191">
        <v>1.825363428</v>
      </c>
      <c r="AP284" s="191">
        <v>0.88305113099999999</v>
      </c>
      <c r="AQ284" s="191">
        <v>0.795234459</v>
      </c>
      <c r="AR284" s="191">
        <v>0.66769296700000003</v>
      </c>
      <c r="AS284" s="191">
        <v>0.499541764</v>
      </c>
      <c r="AT284" s="191">
        <v>0.64821308200000005</v>
      </c>
      <c r="AU284" s="191">
        <v>0.70297644599999998</v>
      </c>
    </row>
    <row r="285" spans="1:47" x14ac:dyDescent="0.2">
      <c r="A285" s="178">
        <v>42747</v>
      </c>
      <c r="B285" s="179">
        <v>0.75</v>
      </c>
      <c r="C285" t="s">
        <v>349</v>
      </c>
      <c r="D285">
        <v>3.78</v>
      </c>
      <c r="E285">
        <v>27.26</v>
      </c>
      <c r="F285">
        <v>29.25</v>
      </c>
      <c r="G285">
        <v>0.5</v>
      </c>
      <c r="H285" s="184">
        <f t="shared" ref="H285:L285" si="287">H261</f>
        <v>0.75</v>
      </c>
      <c r="I285" s="185">
        <f t="shared" si="287"/>
        <v>240</v>
      </c>
      <c r="J285" s="185">
        <f t="shared" si="287"/>
        <v>365</v>
      </c>
      <c r="K285" s="185">
        <f t="shared" si="287"/>
        <v>2842</v>
      </c>
      <c r="L285" s="185">
        <f t="shared" si="287"/>
        <v>1380</v>
      </c>
      <c r="M285" s="147"/>
      <c r="N285" s="143">
        <f t="shared" si="261"/>
        <v>907.19999999999993</v>
      </c>
      <c r="O285" s="143">
        <f t="shared" si="257"/>
        <v>9949.9000000000015</v>
      </c>
      <c r="P285" s="143">
        <f t="shared" si="258"/>
        <v>83128.5</v>
      </c>
      <c r="Q285" s="143">
        <f t="shared" si="259"/>
        <v>690</v>
      </c>
      <c r="R285" s="188">
        <f t="shared" si="262"/>
        <v>94675.6</v>
      </c>
      <c r="T285">
        <v>38088.5</v>
      </c>
      <c r="U285" s="190">
        <f t="shared" si="263"/>
        <v>2.4856741536159208</v>
      </c>
      <c r="W285" s="178">
        <v>43018</v>
      </c>
      <c r="X285" s="191">
        <v>0.59819442499999997</v>
      </c>
      <c r="Y285" s="191">
        <v>0.62903641099999996</v>
      </c>
      <c r="Z285" s="191">
        <v>0.76157566399999999</v>
      </c>
      <c r="AA285" s="191">
        <v>0.81528966999999997</v>
      </c>
      <c r="AB285" s="191">
        <v>0.79475273300000004</v>
      </c>
      <c r="AC285" s="191">
        <v>0.89052892299999997</v>
      </c>
      <c r="AD285" s="191">
        <v>1.4564552319999999</v>
      </c>
      <c r="AE285" s="191">
        <v>1.2079546050000001</v>
      </c>
      <c r="AF285" s="191">
        <v>0.77192973899999995</v>
      </c>
      <c r="AG285" s="191">
        <v>1.177775982</v>
      </c>
      <c r="AH285" s="191">
        <v>1.0071289940000001</v>
      </c>
      <c r="AI285" s="191">
        <v>0.71595252300000001</v>
      </c>
      <c r="AJ285" s="191">
        <v>0.79483843799999998</v>
      </c>
      <c r="AK285" s="191">
        <v>1.245263081</v>
      </c>
      <c r="AL285" s="191">
        <v>1.128320287</v>
      </c>
      <c r="AM285" s="191">
        <v>0.92823772299999996</v>
      </c>
      <c r="AN285" s="191">
        <v>0.88760208100000004</v>
      </c>
      <c r="AO285" s="191">
        <v>0.99251483299999999</v>
      </c>
      <c r="AP285" s="191">
        <v>0.99264046800000005</v>
      </c>
      <c r="AQ285" s="191">
        <v>1.1767424470000001</v>
      </c>
      <c r="AR285" s="191">
        <v>0.84870837399999999</v>
      </c>
      <c r="AS285" s="191">
        <v>0.49113870700000001</v>
      </c>
      <c r="AT285" s="191">
        <v>0.76570178</v>
      </c>
      <c r="AU285" s="191">
        <v>0.88186655199999997</v>
      </c>
    </row>
    <row r="286" spans="1:47" x14ac:dyDescent="0.2">
      <c r="A286" s="178">
        <v>42747</v>
      </c>
      <c r="B286" s="179">
        <v>0.79166666666666663</v>
      </c>
      <c r="C286" t="s">
        <v>349</v>
      </c>
      <c r="D286">
        <v>3.5</v>
      </c>
      <c r="E286">
        <v>12.88</v>
      </c>
      <c r="F286">
        <v>14.88</v>
      </c>
      <c r="G286">
        <v>0.5</v>
      </c>
      <c r="H286" s="184">
        <f t="shared" ref="H286:L286" si="288">H262</f>
        <v>0.79166666666666663</v>
      </c>
      <c r="I286" s="185">
        <f t="shared" si="288"/>
        <v>320</v>
      </c>
      <c r="J286" s="185">
        <f t="shared" si="288"/>
        <v>214</v>
      </c>
      <c r="K286" s="185">
        <f t="shared" si="288"/>
        <v>2842</v>
      </c>
      <c r="L286" s="185">
        <f t="shared" si="288"/>
        <v>1426</v>
      </c>
      <c r="M286" s="147"/>
      <c r="N286" s="143">
        <f t="shared" si="261"/>
        <v>1120</v>
      </c>
      <c r="O286" s="143">
        <f t="shared" si="257"/>
        <v>2756.32</v>
      </c>
      <c r="P286" s="143">
        <f t="shared" si="258"/>
        <v>42288.959999999999</v>
      </c>
      <c r="Q286" s="143">
        <f t="shared" si="259"/>
        <v>713</v>
      </c>
      <c r="R286" s="188">
        <f t="shared" si="262"/>
        <v>46878.28</v>
      </c>
      <c r="T286">
        <v>39525.230000000003</v>
      </c>
      <c r="U286" s="190">
        <f t="shared" si="263"/>
        <v>1.1860343380671028</v>
      </c>
      <c r="W286" s="178">
        <v>43019</v>
      </c>
      <c r="X286" s="191">
        <v>0.62876216900000004</v>
      </c>
      <c r="Y286" s="191">
        <v>0.55480951499999998</v>
      </c>
      <c r="Z286" s="191">
        <v>0.60014348399999995</v>
      </c>
      <c r="AA286" s="191">
        <v>0.64578746799999998</v>
      </c>
      <c r="AB286" s="191">
        <v>0.61719674300000005</v>
      </c>
      <c r="AC286" s="191">
        <v>1.1485558119999999</v>
      </c>
      <c r="AD286" s="191">
        <v>1.3089695160000001</v>
      </c>
      <c r="AE286" s="191">
        <v>1.1329040530000001</v>
      </c>
      <c r="AF286" s="191">
        <v>0.98446944199999997</v>
      </c>
      <c r="AG286" s="191">
        <v>0.78729798600000001</v>
      </c>
      <c r="AH286" s="191">
        <v>0.56198205700000003</v>
      </c>
      <c r="AI286" s="191">
        <v>0.65156037300000003</v>
      </c>
      <c r="AJ286" s="191">
        <v>0.70526237400000003</v>
      </c>
      <c r="AK286" s="191">
        <v>1.282752004</v>
      </c>
      <c r="AL286" s="191">
        <v>1.0723444390000001</v>
      </c>
      <c r="AM286" s="191">
        <v>1.4700814019999999</v>
      </c>
      <c r="AN286" s="191">
        <v>1.114909546</v>
      </c>
      <c r="AO286" s="191">
        <v>0.73650117900000001</v>
      </c>
      <c r="AP286" s="191">
        <v>0.75177672500000003</v>
      </c>
      <c r="AQ286" s="191">
        <v>0.60867934899999998</v>
      </c>
      <c r="AR286" s="191">
        <v>0.48445197499999998</v>
      </c>
      <c r="AS286" s="191">
        <v>0.62597798299999996</v>
      </c>
      <c r="AT286" s="191">
        <v>1.2546692260000001</v>
      </c>
      <c r="AU286" s="191">
        <v>1.086008976</v>
      </c>
    </row>
    <row r="287" spans="1:47" x14ac:dyDescent="0.2">
      <c r="A287" s="178">
        <v>42747</v>
      </c>
      <c r="B287" s="179">
        <v>0.83333333333333337</v>
      </c>
      <c r="C287" t="s">
        <v>349</v>
      </c>
      <c r="D287">
        <v>3.5</v>
      </c>
      <c r="E287">
        <v>8.26</v>
      </c>
      <c r="F287">
        <v>13.31</v>
      </c>
      <c r="G287">
        <v>0.5</v>
      </c>
      <c r="H287" s="184">
        <f t="shared" ref="H287:L287" si="289">H263</f>
        <v>0.83333333333333337</v>
      </c>
      <c r="I287" s="185">
        <f t="shared" si="289"/>
        <v>322</v>
      </c>
      <c r="J287" s="185">
        <f t="shared" si="289"/>
        <v>178</v>
      </c>
      <c r="K287" s="185">
        <f t="shared" si="289"/>
        <v>2842</v>
      </c>
      <c r="L287" s="185">
        <f t="shared" si="289"/>
        <v>1426</v>
      </c>
      <c r="M287" s="147"/>
      <c r="N287" s="143">
        <f t="shared" si="261"/>
        <v>1127</v>
      </c>
      <c r="O287" s="143">
        <f t="shared" si="257"/>
        <v>1470.28</v>
      </c>
      <c r="P287" s="143">
        <f t="shared" si="258"/>
        <v>37827.020000000004</v>
      </c>
      <c r="Q287" s="143">
        <f t="shared" si="259"/>
        <v>713</v>
      </c>
      <c r="R287" s="188">
        <f t="shared" si="262"/>
        <v>41137.300000000003</v>
      </c>
      <c r="T287">
        <v>39207.53</v>
      </c>
      <c r="U287" s="190">
        <f t="shared" si="263"/>
        <v>1.049219371891063</v>
      </c>
      <c r="W287" s="178">
        <v>43020</v>
      </c>
      <c r="X287" s="191">
        <v>0.79323723000000002</v>
      </c>
      <c r="Y287" s="191">
        <v>0.79333172699999999</v>
      </c>
      <c r="Z287" s="191">
        <v>0.93928616399999998</v>
      </c>
      <c r="AA287" s="191">
        <v>1.022544999</v>
      </c>
      <c r="AB287" s="191">
        <v>0.97114110600000003</v>
      </c>
      <c r="AC287" s="191">
        <v>1.216916144</v>
      </c>
      <c r="AD287" s="191">
        <v>1.7808037370000001</v>
      </c>
      <c r="AE287" s="191">
        <v>1.53022386</v>
      </c>
      <c r="AF287" s="191">
        <v>0.95583828999999998</v>
      </c>
      <c r="AG287" s="191">
        <v>1.2790704799999999</v>
      </c>
      <c r="AH287" s="191">
        <v>0.76255765200000003</v>
      </c>
      <c r="AI287" s="191">
        <v>0.95122796200000004</v>
      </c>
      <c r="AJ287" s="191">
        <v>0.93713677900000003</v>
      </c>
      <c r="AK287" s="191">
        <v>1.162406984</v>
      </c>
      <c r="AL287" s="191">
        <v>1.5717552509999999</v>
      </c>
      <c r="AM287" s="191">
        <v>2.617513067</v>
      </c>
      <c r="AN287" s="191">
        <v>2.9992473579999999</v>
      </c>
      <c r="AO287" s="191">
        <v>1.6045293899999999</v>
      </c>
      <c r="AP287" s="191">
        <v>0.72628757300000002</v>
      </c>
      <c r="AQ287" s="191">
        <v>0.56664226900000003</v>
      </c>
      <c r="AR287" s="191">
        <v>0.64283899700000002</v>
      </c>
      <c r="AS287" s="191">
        <v>0.68142683199999998</v>
      </c>
      <c r="AT287" s="191">
        <v>0.74331184299999997</v>
      </c>
      <c r="AU287" s="191">
        <v>0.79136796099999995</v>
      </c>
    </row>
    <row r="288" spans="1:47" x14ac:dyDescent="0.2">
      <c r="A288" s="178">
        <v>42747</v>
      </c>
      <c r="B288" s="179">
        <v>0.875</v>
      </c>
      <c r="C288" t="s">
        <v>349</v>
      </c>
      <c r="D288">
        <v>3.5</v>
      </c>
      <c r="E288">
        <v>5.3</v>
      </c>
      <c r="F288">
        <v>20.55</v>
      </c>
      <c r="G288">
        <v>0.5</v>
      </c>
      <c r="H288" s="184">
        <f t="shared" ref="H288:L288" si="290">H264</f>
        <v>0.875</v>
      </c>
      <c r="I288" s="185">
        <f t="shared" si="290"/>
        <v>337</v>
      </c>
      <c r="J288" s="185">
        <f t="shared" si="290"/>
        <v>173</v>
      </c>
      <c r="K288" s="185">
        <f t="shared" si="290"/>
        <v>2842</v>
      </c>
      <c r="L288" s="185">
        <f t="shared" si="290"/>
        <v>1426</v>
      </c>
      <c r="M288" s="147"/>
      <c r="N288" s="143">
        <f t="shared" si="261"/>
        <v>1179.5</v>
      </c>
      <c r="O288" s="143">
        <f t="shared" si="257"/>
        <v>916.9</v>
      </c>
      <c r="P288" s="143">
        <f t="shared" si="258"/>
        <v>58403.1</v>
      </c>
      <c r="Q288" s="143">
        <f t="shared" si="259"/>
        <v>713</v>
      </c>
      <c r="R288" s="188">
        <f t="shared" si="262"/>
        <v>61212.5</v>
      </c>
      <c r="T288">
        <v>38474.5</v>
      </c>
      <c r="U288" s="190">
        <f t="shared" si="263"/>
        <v>1.5909888367620113</v>
      </c>
      <c r="W288" s="178">
        <v>43021</v>
      </c>
      <c r="X288" s="191">
        <v>0.34199619199999998</v>
      </c>
      <c r="Y288" s="191">
        <v>0.34529273100000002</v>
      </c>
      <c r="Z288" s="191">
        <v>0.56290328599999995</v>
      </c>
      <c r="AA288" s="191">
        <v>0.651203694</v>
      </c>
      <c r="AB288" s="191">
        <v>0.51696688400000002</v>
      </c>
      <c r="AC288" s="191">
        <v>0.60650132899999998</v>
      </c>
      <c r="AD288" s="191">
        <v>1.5879049190000001</v>
      </c>
      <c r="AE288" s="191">
        <v>1.301463853</v>
      </c>
      <c r="AF288" s="191">
        <v>0.92802645299999997</v>
      </c>
      <c r="AG288" s="191">
        <v>0.79459499499999997</v>
      </c>
      <c r="AH288" s="191">
        <v>0.72829065000000004</v>
      </c>
      <c r="AI288" s="191">
        <v>0.74722159700000002</v>
      </c>
      <c r="AJ288" s="191">
        <v>0.70036562300000005</v>
      </c>
      <c r="AK288" s="191">
        <v>1.243760091</v>
      </c>
      <c r="AL288" s="191">
        <v>2.1148446440000002</v>
      </c>
      <c r="AM288" s="191">
        <v>3.492318413</v>
      </c>
      <c r="AN288" s="191">
        <v>3.2974991519999999</v>
      </c>
      <c r="AO288" s="191">
        <v>0.95405480499999995</v>
      </c>
      <c r="AP288" s="191">
        <v>0.56103198099999996</v>
      </c>
      <c r="AQ288" s="191">
        <v>0.637125359</v>
      </c>
      <c r="AR288" s="191">
        <v>0.45932056999999998</v>
      </c>
      <c r="AS288" s="191">
        <v>0.39355984199999999</v>
      </c>
      <c r="AT288" s="191">
        <v>0.54731637600000005</v>
      </c>
      <c r="AU288" s="191">
        <v>0.564142531</v>
      </c>
    </row>
    <row r="289" spans="1:47" x14ac:dyDescent="0.2">
      <c r="A289" s="178">
        <v>42747</v>
      </c>
      <c r="B289" s="179">
        <v>0.91666666666666663</v>
      </c>
      <c r="C289" t="s">
        <v>349</v>
      </c>
      <c r="D289">
        <v>5</v>
      </c>
      <c r="E289">
        <v>10</v>
      </c>
      <c r="F289">
        <v>26</v>
      </c>
      <c r="G289">
        <v>0.5</v>
      </c>
      <c r="H289" s="184">
        <f t="shared" ref="H289:L289" si="291">H265</f>
        <v>0.91666666666666663</v>
      </c>
      <c r="I289" s="185">
        <f t="shared" si="291"/>
        <v>394</v>
      </c>
      <c r="J289" s="185">
        <f t="shared" si="291"/>
        <v>194</v>
      </c>
      <c r="K289" s="185">
        <f t="shared" si="291"/>
        <v>2842</v>
      </c>
      <c r="L289" s="185">
        <f t="shared" si="291"/>
        <v>1426</v>
      </c>
      <c r="M289" s="147"/>
      <c r="N289" s="143">
        <f t="shared" si="261"/>
        <v>1970</v>
      </c>
      <c r="O289" s="143">
        <f t="shared" si="257"/>
        <v>1940</v>
      </c>
      <c r="P289" s="143">
        <f t="shared" si="258"/>
        <v>73892</v>
      </c>
      <c r="Q289" s="143">
        <f t="shared" si="259"/>
        <v>713</v>
      </c>
      <c r="R289" s="188">
        <f t="shared" si="262"/>
        <v>78515</v>
      </c>
      <c r="T289">
        <v>36929.050000000003</v>
      </c>
      <c r="U289" s="190">
        <f t="shared" si="263"/>
        <v>2.1261039750548685</v>
      </c>
      <c r="W289" s="178">
        <v>43022</v>
      </c>
      <c r="X289" s="191">
        <v>0.62903029700000002</v>
      </c>
      <c r="Y289" s="191">
        <v>0.39956737599999997</v>
      </c>
      <c r="Z289" s="191">
        <v>0.84393562099999997</v>
      </c>
      <c r="AA289" s="191">
        <v>1.0426035979999999</v>
      </c>
      <c r="AB289" s="191">
        <v>0.82820803899999995</v>
      </c>
      <c r="AC289" s="191">
        <v>1.0531623130000001</v>
      </c>
      <c r="AD289" s="191">
        <v>2.0408924079999999</v>
      </c>
      <c r="AE289" s="191">
        <v>1.258995884</v>
      </c>
      <c r="AF289" s="191">
        <v>0.91024706799999999</v>
      </c>
      <c r="AG289" s="191">
        <v>1.054859019</v>
      </c>
      <c r="AH289" s="191">
        <v>0.90556322199999995</v>
      </c>
      <c r="AI289" s="191">
        <v>0.925537261</v>
      </c>
      <c r="AJ289" s="191">
        <v>0.72674915500000004</v>
      </c>
      <c r="AK289" s="191">
        <v>0.94904667099999995</v>
      </c>
      <c r="AL289" s="191">
        <v>1.5459885920000001</v>
      </c>
      <c r="AM289" s="191">
        <v>2.811540071</v>
      </c>
      <c r="AN289" s="191">
        <v>1.844016254</v>
      </c>
      <c r="AO289" s="191">
        <v>1.262288681</v>
      </c>
      <c r="AP289" s="191">
        <v>0.62786578699999995</v>
      </c>
      <c r="AQ289" s="191">
        <v>0.52905596200000005</v>
      </c>
      <c r="AR289" s="191">
        <v>0.37913177399999998</v>
      </c>
      <c r="AS289" s="191">
        <v>0.51677676400000006</v>
      </c>
      <c r="AT289" s="191">
        <v>0.635935366</v>
      </c>
      <c r="AU289" s="191">
        <v>0.66633774099999998</v>
      </c>
    </row>
    <row r="290" spans="1:47" x14ac:dyDescent="0.2">
      <c r="A290" s="178">
        <v>42747</v>
      </c>
      <c r="B290" s="179">
        <v>0.95833333333333337</v>
      </c>
      <c r="C290" t="s">
        <v>349</v>
      </c>
      <c r="D290">
        <v>15</v>
      </c>
      <c r="E290">
        <v>18.059999999999999</v>
      </c>
      <c r="F290">
        <v>25</v>
      </c>
      <c r="G290">
        <v>0.01</v>
      </c>
      <c r="H290" s="184">
        <f t="shared" ref="H290:L290" si="292">H266</f>
        <v>0.95833333333333337</v>
      </c>
      <c r="I290" s="185">
        <f t="shared" si="292"/>
        <v>389</v>
      </c>
      <c r="J290" s="185">
        <f t="shared" si="292"/>
        <v>265</v>
      </c>
      <c r="K290" s="185">
        <f t="shared" si="292"/>
        <v>2985</v>
      </c>
      <c r="L290" s="185">
        <f t="shared" si="292"/>
        <v>1111</v>
      </c>
      <c r="M290" s="147"/>
      <c r="N290" s="143">
        <f t="shared" si="261"/>
        <v>5835</v>
      </c>
      <c r="O290" s="143">
        <f t="shared" si="257"/>
        <v>4785.8999999999996</v>
      </c>
      <c r="P290" s="143">
        <f t="shared" si="258"/>
        <v>74625</v>
      </c>
      <c r="Q290" s="143">
        <f t="shared" si="259"/>
        <v>11.11</v>
      </c>
      <c r="R290" s="188">
        <f t="shared" si="262"/>
        <v>85257.01</v>
      </c>
      <c r="T290">
        <v>34562.99</v>
      </c>
      <c r="U290" s="190">
        <f t="shared" si="263"/>
        <v>2.4667139619575735</v>
      </c>
      <c r="W290" s="178">
        <v>43023</v>
      </c>
      <c r="X290" s="191">
        <v>0.59216254199999996</v>
      </c>
      <c r="Y290" s="191">
        <v>0.40730918500000002</v>
      </c>
      <c r="Z290" s="191">
        <v>0.61687451100000001</v>
      </c>
      <c r="AA290" s="191">
        <v>0.70898819400000002</v>
      </c>
      <c r="AB290" s="191">
        <v>0.64233243100000004</v>
      </c>
      <c r="AC290" s="191">
        <v>1.361747145</v>
      </c>
      <c r="AD290" s="191">
        <v>13.26651889</v>
      </c>
      <c r="AE290" s="191">
        <v>1.3895373790000001</v>
      </c>
      <c r="AF290" s="191">
        <v>1.2924352370000001</v>
      </c>
      <c r="AG290" s="191">
        <v>1.711321219</v>
      </c>
      <c r="AH290" s="191">
        <v>1.108569715</v>
      </c>
      <c r="AI290" s="191">
        <v>1.1797259849999999</v>
      </c>
      <c r="AJ290" s="191">
        <v>1.276637928</v>
      </c>
      <c r="AK290" s="191">
        <v>1.5766600099999999</v>
      </c>
      <c r="AL290" s="191">
        <v>1.511383095</v>
      </c>
      <c r="AM290" s="191">
        <v>1.6750425870000001</v>
      </c>
      <c r="AN290" s="191">
        <v>1.1520700669999999</v>
      </c>
      <c r="AO290" s="191">
        <v>0.85062403900000005</v>
      </c>
      <c r="AP290" s="191">
        <v>1.0750474699999999</v>
      </c>
      <c r="AQ290" s="191">
        <v>1.1209882179999999</v>
      </c>
      <c r="AR290" s="191">
        <v>0.60862581199999999</v>
      </c>
      <c r="AS290" s="191">
        <v>0.82400737999999996</v>
      </c>
      <c r="AT290" s="191">
        <v>0.97713919500000002</v>
      </c>
      <c r="AU290" s="191">
        <v>0.87519720000000001</v>
      </c>
    </row>
    <row r="291" spans="1:47" x14ac:dyDescent="0.2">
      <c r="A291" s="178">
        <v>42747</v>
      </c>
      <c r="B291" s="180">
        <v>1</v>
      </c>
      <c r="C291" t="s">
        <v>349</v>
      </c>
      <c r="D291">
        <v>6.38</v>
      </c>
      <c r="E291">
        <v>4.33</v>
      </c>
      <c r="F291">
        <v>20.75</v>
      </c>
      <c r="G291">
        <v>0.01</v>
      </c>
      <c r="H291" s="184">
        <f t="shared" ref="H291:L291" si="293">H267</f>
        <v>1</v>
      </c>
      <c r="I291" s="185">
        <f t="shared" si="293"/>
        <v>362</v>
      </c>
      <c r="J291" s="185">
        <f t="shared" si="293"/>
        <v>243</v>
      </c>
      <c r="K291" s="185">
        <f t="shared" si="293"/>
        <v>2985</v>
      </c>
      <c r="L291" s="185">
        <f t="shared" si="293"/>
        <v>1111</v>
      </c>
      <c r="M291" s="147"/>
      <c r="N291" s="143">
        <f t="shared" si="261"/>
        <v>2309.56</v>
      </c>
      <c r="O291" s="143">
        <f t="shared" si="257"/>
        <v>1052.19</v>
      </c>
      <c r="P291" s="143">
        <f t="shared" si="258"/>
        <v>61938.75</v>
      </c>
      <c r="Q291" s="143">
        <f t="shared" si="259"/>
        <v>11.11</v>
      </c>
      <c r="R291" s="188">
        <f t="shared" si="262"/>
        <v>65311.61</v>
      </c>
      <c r="T291">
        <v>32111.97</v>
      </c>
      <c r="U291" s="190">
        <f t="shared" si="263"/>
        <v>2.0338711701586667</v>
      </c>
      <c r="W291" s="178">
        <v>43024</v>
      </c>
      <c r="X291" s="191">
        <v>0.677877006</v>
      </c>
      <c r="Y291" s="191">
        <v>0.692644496</v>
      </c>
      <c r="Z291" s="191">
        <v>1.366395636</v>
      </c>
      <c r="AA291" s="191">
        <v>1.7255240489999999</v>
      </c>
      <c r="AB291" s="191">
        <v>1.056335904</v>
      </c>
      <c r="AC291" s="191">
        <v>1.3170754309999999</v>
      </c>
      <c r="AD291" s="191">
        <v>1.5322348830000001</v>
      </c>
      <c r="AE291" s="191">
        <v>1.3099139710000001</v>
      </c>
      <c r="AF291" s="191">
        <v>1.1792309649999999</v>
      </c>
      <c r="AG291" s="191">
        <v>2.3783353890000001</v>
      </c>
      <c r="AH291" s="191">
        <v>2.0601331049999998</v>
      </c>
      <c r="AI291" s="191">
        <v>2.1914969580000001</v>
      </c>
      <c r="AJ291" s="191">
        <v>1.499890615</v>
      </c>
      <c r="AK291" s="191">
        <v>1.639818759</v>
      </c>
      <c r="AL291" s="191">
        <v>1.5706737989999999</v>
      </c>
      <c r="AM291" s="191">
        <v>1.721918998</v>
      </c>
      <c r="AN291" s="191">
        <v>1.4666444270000001</v>
      </c>
      <c r="AO291" s="191">
        <v>1.2903693409999999</v>
      </c>
      <c r="AP291" s="191">
        <v>1.2235363480000001</v>
      </c>
      <c r="AQ291" s="191">
        <v>1.3770042</v>
      </c>
      <c r="AR291" s="191">
        <v>0.92117751199999998</v>
      </c>
      <c r="AS291" s="191">
        <v>0.84027572500000003</v>
      </c>
      <c r="AT291" s="191">
        <v>0.89418971300000005</v>
      </c>
      <c r="AU291" s="191">
        <v>0.91954370900000004</v>
      </c>
    </row>
    <row r="292" spans="1:47" x14ac:dyDescent="0.2">
      <c r="A292" s="178">
        <v>42748</v>
      </c>
      <c r="B292" s="179">
        <v>4.1666666666666664E-2</v>
      </c>
      <c r="C292" t="s">
        <v>349</v>
      </c>
      <c r="D292">
        <v>5</v>
      </c>
      <c r="E292">
        <v>4</v>
      </c>
      <c r="F292">
        <v>6.39</v>
      </c>
      <c r="G292">
        <v>0.01</v>
      </c>
      <c r="H292" s="184">
        <f t="shared" ref="H292:L292" si="294">H268</f>
        <v>4.1666666666666664E-2</v>
      </c>
      <c r="I292" s="185">
        <f t="shared" si="294"/>
        <v>294</v>
      </c>
      <c r="J292" s="185">
        <f t="shared" si="294"/>
        <v>212</v>
      </c>
      <c r="K292" s="185">
        <f t="shared" si="294"/>
        <v>2985</v>
      </c>
      <c r="L292" s="185">
        <f t="shared" si="294"/>
        <v>1111</v>
      </c>
      <c r="M292" s="147"/>
      <c r="N292" s="143">
        <f t="shared" si="261"/>
        <v>1470</v>
      </c>
      <c r="O292" s="143">
        <f t="shared" si="257"/>
        <v>848</v>
      </c>
      <c r="P292" s="143">
        <f t="shared" si="258"/>
        <v>19074.149999999998</v>
      </c>
      <c r="Q292" s="143">
        <f t="shared" si="259"/>
        <v>11.11</v>
      </c>
      <c r="R292" s="188">
        <f t="shared" si="262"/>
        <v>21403.26</v>
      </c>
      <c r="T292">
        <v>30309.599999999999</v>
      </c>
      <c r="U292" s="190">
        <f t="shared" si="263"/>
        <v>0.70615448570749861</v>
      </c>
      <c r="W292" s="178">
        <v>43025</v>
      </c>
      <c r="X292" s="191">
        <v>0.892754092</v>
      </c>
      <c r="Y292" s="191">
        <v>0.76049842499999998</v>
      </c>
      <c r="Z292" s="191">
        <v>0.93737728200000003</v>
      </c>
      <c r="AA292" s="191">
        <v>1.06074468</v>
      </c>
      <c r="AB292" s="191">
        <v>1.018910336</v>
      </c>
      <c r="AC292" s="191">
        <v>1.3268715579999999</v>
      </c>
      <c r="AD292" s="191">
        <v>1.47617391</v>
      </c>
      <c r="AE292" s="191">
        <v>1.081757614</v>
      </c>
      <c r="AF292" s="191">
        <v>0.97791571700000002</v>
      </c>
      <c r="AG292" s="191">
        <v>1.2921709109999999</v>
      </c>
      <c r="AH292" s="191">
        <v>1.194802084</v>
      </c>
      <c r="AI292" s="191">
        <v>1.3452645000000001</v>
      </c>
      <c r="AJ292" s="191">
        <v>1.3605884189999999</v>
      </c>
      <c r="AK292" s="191">
        <v>1.159576545</v>
      </c>
      <c r="AL292" s="191">
        <v>1.1679784989999999</v>
      </c>
      <c r="AM292" s="191">
        <v>1.344182448</v>
      </c>
      <c r="AN292" s="191">
        <v>1.081063366</v>
      </c>
      <c r="AO292" s="191">
        <v>0.71091395099999999</v>
      </c>
      <c r="AP292" s="191">
        <v>0.98990948999999995</v>
      </c>
      <c r="AQ292" s="191">
        <v>1.0620025420000001</v>
      </c>
      <c r="AR292" s="191">
        <v>0.65735171000000003</v>
      </c>
      <c r="AS292" s="191">
        <v>1.1173259659999999</v>
      </c>
      <c r="AT292" s="191">
        <v>1.340450465</v>
      </c>
      <c r="AU292" s="191">
        <v>1.701108512</v>
      </c>
    </row>
    <row r="293" spans="1:47" x14ac:dyDescent="0.2">
      <c r="A293" s="178">
        <v>42748</v>
      </c>
      <c r="B293" s="179">
        <v>8.3333333333333329E-2</v>
      </c>
      <c r="C293" t="s">
        <v>349</v>
      </c>
      <c r="D293">
        <v>5</v>
      </c>
      <c r="E293">
        <v>2.61</v>
      </c>
      <c r="F293">
        <v>6</v>
      </c>
      <c r="G293">
        <v>0.01</v>
      </c>
      <c r="H293" s="184">
        <f t="shared" ref="H293:L293" si="295">H269</f>
        <v>8.3333333333333329E-2</v>
      </c>
      <c r="I293" s="185">
        <f t="shared" si="295"/>
        <v>236</v>
      </c>
      <c r="J293" s="185">
        <f t="shared" si="295"/>
        <v>179</v>
      </c>
      <c r="K293" s="185">
        <f t="shared" si="295"/>
        <v>2985</v>
      </c>
      <c r="L293" s="185">
        <f t="shared" si="295"/>
        <v>1111</v>
      </c>
      <c r="M293" s="147"/>
      <c r="N293" s="143">
        <f t="shared" si="261"/>
        <v>1180</v>
      </c>
      <c r="O293" s="143">
        <f t="shared" si="257"/>
        <v>467.19</v>
      </c>
      <c r="P293" s="143">
        <f t="shared" si="258"/>
        <v>17910</v>
      </c>
      <c r="Q293" s="143">
        <f t="shared" si="259"/>
        <v>11.11</v>
      </c>
      <c r="R293" s="188">
        <f t="shared" si="262"/>
        <v>19568.3</v>
      </c>
      <c r="T293">
        <v>29266.14</v>
      </c>
      <c r="U293" s="190">
        <f t="shared" si="263"/>
        <v>0.66863276127292492</v>
      </c>
      <c r="W293" s="178">
        <v>43026</v>
      </c>
      <c r="X293" s="191">
        <v>1.7484319850000001</v>
      </c>
      <c r="Y293" s="191">
        <v>1.6513941110000001</v>
      </c>
      <c r="Z293" s="191">
        <v>1.811002096</v>
      </c>
      <c r="AA293" s="191">
        <v>1.744520509</v>
      </c>
      <c r="AB293" s="191">
        <v>1.7878017749999999</v>
      </c>
      <c r="AC293" s="191">
        <v>2.0748417629999998</v>
      </c>
      <c r="AD293" s="191">
        <v>1.7701427320000001</v>
      </c>
      <c r="AE293" s="191">
        <v>1.5532756430000001</v>
      </c>
      <c r="AF293" s="191">
        <v>1.2006039070000001</v>
      </c>
      <c r="AG293" s="191">
        <v>1.3536227519999999</v>
      </c>
      <c r="AH293" s="191">
        <v>1.116317088</v>
      </c>
      <c r="AI293" s="191">
        <v>1.0684579030000001</v>
      </c>
      <c r="AJ293" s="191">
        <v>1.0865466050000001</v>
      </c>
      <c r="AK293" s="191">
        <v>1.515694694</v>
      </c>
      <c r="AL293" s="191">
        <v>1.2927313</v>
      </c>
      <c r="AM293" s="191">
        <v>1.5439256830000001</v>
      </c>
      <c r="AN293" s="191">
        <v>1.430922566</v>
      </c>
      <c r="AO293" s="191">
        <v>0.9266413</v>
      </c>
      <c r="AP293" s="191">
        <v>0.90700698700000004</v>
      </c>
      <c r="AQ293" s="191">
        <v>1.034913811</v>
      </c>
      <c r="AR293" s="191">
        <v>0.83310614900000002</v>
      </c>
      <c r="AS293" s="191">
        <v>0.85233509100000004</v>
      </c>
      <c r="AT293" s="191">
        <v>2.190442021</v>
      </c>
      <c r="AU293" s="191">
        <v>1.807225563</v>
      </c>
    </row>
    <row r="294" spans="1:47" x14ac:dyDescent="0.2">
      <c r="A294" s="178">
        <v>42748</v>
      </c>
      <c r="B294" s="179">
        <v>0.125</v>
      </c>
      <c r="C294" t="s">
        <v>349</v>
      </c>
      <c r="D294">
        <v>3.5</v>
      </c>
      <c r="E294">
        <v>2.73</v>
      </c>
      <c r="F294">
        <v>6</v>
      </c>
      <c r="G294">
        <v>0.3</v>
      </c>
      <c r="H294" s="184">
        <f t="shared" ref="H294:L294" si="296">H270</f>
        <v>0.125</v>
      </c>
      <c r="I294" s="185">
        <f t="shared" si="296"/>
        <v>201</v>
      </c>
      <c r="J294" s="185">
        <f t="shared" si="296"/>
        <v>205</v>
      </c>
      <c r="K294" s="185">
        <f t="shared" si="296"/>
        <v>2985</v>
      </c>
      <c r="L294" s="185">
        <f t="shared" si="296"/>
        <v>1717</v>
      </c>
      <c r="M294" s="147"/>
      <c r="N294" s="143">
        <f t="shared" si="261"/>
        <v>703.5</v>
      </c>
      <c r="O294" s="143">
        <f t="shared" si="257"/>
        <v>559.65</v>
      </c>
      <c r="P294" s="143">
        <f t="shared" si="258"/>
        <v>17910</v>
      </c>
      <c r="Q294" s="143">
        <f t="shared" si="259"/>
        <v>515.1</v>
      </c>
      <c r="R294" s="188">
        <f t="shared" si="262"/>
        <v>19688.25</v>
      </c>
      <c r="T294">
        <v>28714.68</v>
      </c>
      <c r="U294" s="190">
        <f t="shared" si="263"/>
        <v>0.68565103285148921</v>
      </c>
      <c r="W294" s="178">
        <v>43027</v>
      </c>
      <c r="X294" s="191">
        <v>1.512333468</v>
      </c>
      <c r="Y294" s="191">
        <v>1.3756748219999999</v>
      </c>
      <c r="Z294" s="191">
        <v>1.542761378</v>
      </c>
      <c r="AA294" s="191">
        <v>1.4934337339999999</v>
      </c>
      <c r="AB294" s="191">
        <v>1.515419163</v>
      </c>
      <c r="AC294" s="191">
        <v>1.8061083840000001</v>
      </c>
      <c r="AD294" s="191">
        <v>1.3241348509999999</v>
      </c>
      <c r="AE294" s="191">
        <v>1.2515984469999999</v>
      </c>
      <c r="AF294" s="191">
        <v>1.0087935029999999</v>
      </c>
      <c r="AG294" s="191">
        <v>1.3838325309999999</v>
      </c>
      <c r="AH294" s="191">
        <v>1.092782009</v>
      </c>
      <c r="AI294" s="191">
        <v>0.77642612099999997</v>
      </c>
      <c r="AJ294" s="191">
        <v>0.96814933199999997</v>
      </c>
      <c r="AK294" s="191">
        <v>1.2644910090000001</v>
      </c>
      <c r="AL294" s="191">
        <v>1.2715860919999999</v>
      </c>
      <c r="AM294" s="191">
        <v>1.420497297</v>
      </c>
      <c r="AN294" s="191">
        <v>1.3128503380000001</v>
      </c>
      <c r="AO294" s="191">
        <v>0.90215511299999995</v>
      </c>
      <c r="AP294" s="191">
        <v>0.75196126399999996</v>
      </c>
      <c r="AQ294" s="191">
        <v>0.900396537</v>
      </c>
      <c r="AR294" s="191">
        <v>0.629096561</v>
      </c>
      <c r="AS294" s="191">
        <v>0.57541634100000005</v>
      </c>
      <c r="AT294" s="191">
        <v>1.0144907540000001</v>
      </c>
      <c r="AU294" s="191">
        <v>0.96130119400000003</v>
      </c>
    </row>
    <row r="295" spans="1:47" x14ac:dyDescent="0.2">
      <c r="A295" s="178">
        <v>42748</v>
      </c>
      <c r="B295" s="179">
        <v>0.16666666666666666</v>
      </c>
      <c r="C295" t="s">
        <v>349</v>
      </c>
      <c r="D295">
        <v>3.5</v>
      </c>
      <c r="E295">
        <v>4</v>
      </c>
      <c r="F295">
        <v>6</v>
      </c>
      <c r="G295">
        <v>0.3</v>
      </c>
      <c r="H295" s="184">
        <f t="shared" ref="H295:L295" si="297">H271</f>
        <v>0.16666666666666666</v>
      </c>
      <c r="I295" s="185">
        <f t="shared" si="297"/>
        <v>185</v>
      </c>
      <c r="J295" s="185">
        <f t="shared" si="297"/>
        <v>205</v>
      </c>
      <c r="K295" s="185">
        <f t="shared" si="297"/>
        <v>2985</v>
      </c>
      <c r="L295" s="185">
        <f t="shared" si="297"/>
        <v>1717</v>
      </c>
      <c r="M295" s="147"/>
      <c r="N295" s="143">
        <f t="shared" si="261"/>
        <v>647.5</v>
      </c>
      <c r="O295" s="143">
        <f t="shared" si="257"/>
        <v>820</v>
      </c>
      <c r="P295" s="143">
        <f t="shared" si="258"/>
        <v>17910</v>
      </c>
      <c r="Q295" s="143">
        <f t="shared" si="259"/>
        <v>515.1</v>
      </c>
      <c r="R295" s="188">
        <f t="shared" si="262"/>
        <v>19892.599999999999</v>
      </c>
      <c r="T295">
        <v>28616.93</v>
      </c>
      <c r="U295" s="190">
        <f t="shared" si="263"/>
        <v>0.69513396440498676</v>
      </c>
      <c r="W295" s="178">
        <v>43028</v>
      </c>
      <c r="X295" s="191">
        <v>0.81444834799999999</v>
      </c>
      <c r="Y295" s="191">
        <v>0.77745483699999995</v>
      </c>
      <c r="Z295" s="191">
        <v>0.82094251600000001</v>
      </c>
      <c r="AA295" s="191">
        <v>0.85557551499999995</v>
      </c>
      <c r="AB295" s="191">
        <v>0.86635187400000002</v>
      </c>
      <c r="AC295" s="191">
        <v>1.0278999499999999</v>
      </c>
      <c r="AD295" s="191">
        <v>2.1833975099999998</v>
      </c>
      <c r="AE295" s="191">
        <v>0.92627782199999997</v>
      </c>
      <c r="AF295" s="191">
        <v>0.80597178899999999</v>
      </c>
      <c r="AG295" s="191">
        <v>1.0212083080000001</v>
      </c>
      <c r="AH295" s="191">
        <v>0.81948051700000002</v>
      </c>
      <c r="AI295" s="191">
        <v>0.91218471300000004</v>
      </c>
      <c r="AJ295" s="191">
        <v>0.85496281399999996</v>
      </c>
      <c r="AK295" s="191">
        <v>0.92587096700000004</v>
      </c>
      <c r="AL295" s="191">
        <v>0.89999483700000005</v>
      </c>
      <c r="AM295" s="191">
        <v>1.081648352</v>
      </c>
      <c r="AN295" s="191">
        <v>1.01178999</v>
      </c>
      <c r="AO295" s="191">
        <v>0.58640354900000002</v>
      </c>
      <c r="AP295" s="191">
        <v>0.769100487</v>
      </c>
      <c r="AQ295" s="191">
        <v>1.060759196</v>
      </c>
      <c r="AR295" s="191">
        <v>0.63735467000000001</v>
      </c>
      <c r="AS295" s="191">
        <v>0.61716507499999995</v>
      </c>
      <c r="AT295" s="191">
        <v>0.94538073899999997</v>
      </c>
      <c r="AU295" s="191">
        <v>0.92997301099999996</v>
      </c>
    </row>
    <row r="296" spans="1:47" x14ac:dyDescent="0.2">
      <c r="A296" s="178">
        <v>42748</v>
      </c>
      <c r="B296" s="179">
        <v>0.20833333333333334</v>
      </c>
      <c r="C296" t="s">
        <v>349</v>
      </c>
      <c r="D296">
        <v>4.87</v>
      </c>
      <c r="E296">
        <v>5.8</v>
      </c>
      <c r="F296">
        <v>6</v>
      </c>
      <c r="G296">
        <v>0.3</v>
      </c>
      <c r="H296" s="184">
        <f t="shared" ref="H296:L296" si="298">H272</f>
        <v>0.20833333333333334</v>
      </c>
      <c r="I296" s="185">
        <f t="shared" si="298"/>
        <v>207</v>
      </c>
      <c r="J296" s="185">
        <f t="shared" si="298"/>
        <v>283</v>
      </c>
      <c r="K296" s="185">
        <f t="shared" si="298"/>
        <v>2985</v>
      </c>
      <c r="L296" s="185">
        <f t="shared" si="298"/>
        <v>1717</v>
      </c>
      <c r="M296" s="147"/>
      <c r="N296" s="143">
        <f t="shared" si="261"/>
        <v>1008.09</v>
      </c>
      <c r="O296" s="143">
        <f t="shared" si="257"/>
        <v>1641.3999999999999</v>
      </c>
      <c r="P296" s="143">
        <f t="shared" si="258"/>
        <v>17910</v>
      </c>
      <c r="Q296" s="143">
        <f t="shared" si="259"/>
        <v>515.1</v>
      </c>
      <c r="R296" s="188">
        <f t="shared" si="262"/>
        <v>21074.589999999997</v>
      </c>
      <c r="T296">
        <v>29212.21</v>
      </c>
      <c r="U296" s="190">
        <f t="shared" si="263"/>
        <v>0.72143086743522644</v>
      </c>
      <c r="W296" s="178">
        <v>43029</v>
      </c>
      <c r="X296" s="191">
        <v>1.1527760499999999</v>
      </c>
      <c r="Y296" s="191">
        <v>1.12767083</v>
      </c>
      <c r="Z296" s="191">
        <v>1.273310645</v>
      </c>
      <c r="AA296" s="191">
        <v>0.96576445899999996</v>
      </c>
      <c r="AB296" s="191">
        <v>0.98921854600000003</v>
      </c>
      <c r="AC296" s="191">
        <v>1.7374680709999999</v>
      </c>
      <c r="AD296" s="191">
        <v>2.0124892050000001</v>
      </c>
      <c r="AE296" s="191">
        <v>1.1325430430000001</v>
      </c>
      <c r="AF296" s="191">
        <v>1.1077212320000001</v>
      </c>
      <c r="AG296" s="191">
        <v>1.731526618</v>
      </c>
      <c r="AH296" s="191">
        <v>1.072683982</v>
      </c>
      <c r="AI296" s="191">
        <v>1.1146659189999999</v>
      </c>
      <c r="AJ296" s="191">
        <v>1.088902561</v>
      </c>
      <c r="AK296" s="191">
        <v>1.5825577310000001</v>
      </c>
      <c r="AL296" s="191">
        <v>1.158876544</v>
      </c>
      <c r="AM296" s="191">
        <v>1.8045481130000001</v>
      </c>
      <c r="AN296" s="191">
        <v>1.635845555</v>
      </c>
      <c r="AO296" s="191">
        <v>0.87026577599999999</v>
      </c>
      <c r="AP296" s="191">
        <v>0.86544337500000001</v>
      </c>
      <c r="AQ296" s="191">
        <v>0.857198346</v>
      </c>
      <c r="AR296" s="191">
        <v>0.61889851900000004</v>
      </c>
      <c r="AS296" s="191">
        <v>0.56205209199999995</v>
      </c>
      <c r="AT296" s="191">
        <v>0.81872110300000001</v>
      </c>
      <c r="AU296" s="191">
        <v>0.82416809700000004</v>
      </c>
    </row>
    <row r="297" spans="1:47" x14ac:dyDescent="0.2">
      <c r="A297" s="178">
        <v>42748</v>
      </c>
      <c r="B297" s="179">
        <v>0.25</v>
      </c>
      <c r="C297" t="s">
        <v>349</v>
      </c>
      <c r="D297">
        <v>8.6300000000000008</v>
      </c>
      <c r="E297">
        <v>16.8</v>
      </c>
      <c r="F297">
        <v>17</v>
      </c>
      <c r="G297">
        <v>0.3</v>
      </c>
      <c r="H297" s="184">
        <f t="shared" ref="H297:L297" si="299">H273</f>
        <v>0.25</v>
      </c>
      <c r="I297" s="185">
        <f t="shared" si="299"/>
        <v>327</v>
      </c>
      <c r="J297" s="185">
        <f t="shared" si="299"/>
        <v>438</v>
      </c>
      <c r="K297" s="185">
        <f t="shared" si="299"/>
        <v>2985</v>
      </c>
      <c r="L297" s="185">
        <f t="shared" si="299"/>
        <v>1717</v>
      </c>
      <c r="M297" s="147"/>
      <c r="N297" s="143">
        <f t="shared" si="261"/>
        <v>2822.01</v>
      </c>
      <c r="O297" s="143">
        <f t="shared" si="257"/>
        <v>7358.4000000000005</v>
      </c>
      <c r="P297" s="143">
        <f t="shared" si="258"/>
        <v>50745</v>
      </c>
      <c r="Q297" s="143">
        <f t="shared" si="259"/>
        <v>515.1</v>
      </c>
      <c r="R297" s="188">
        <f t="shared" si="262"/>
        <v>61440.51</v>
      </c>
      <c r="T297">
        <v>31251.599999999999</v>
      </c>
      <c r="U297" s="190">
        <f t="shared" si="263"/>
        <v>1.9659956610221558</v>
      </c>
      <c r="W297" s="178">
        <v>43030</v>
      </c>
      <c r="X297" s="191">
        <v>0.70673046900000003</v>
      </c>
      <c r="Y297" s="191">
        <v>0.68339090499999999</v>
      </c>
      <c r="Z297" s="191">
        <v>0.85496339899999996</v>
      </c>
      <c r="AA297" s="191">
        <v>0.93746887099999998</v>
      </c>
      <c r="AB297" s="191">
        <v>0.97081892299999994</v>
      </c>
      <c r="AC297" s="191">
        <v>1.2793786030000001</v>
      </c>
      <c r="AD297" s="191">
        <v>2.0559621020000001</v>
      </c>
      <c r="AE297" s="191">
        <v>1.2843786319999999</v>
      </c>
      <c r="AF297" s="191">
        <v>1.2916077619999999</v>
      </c>
      <c r="AG297" s="191">
        <v>1.461353385</v>
      </c>
      <c r="AH297" s="191">
        <v>1.1771966620000001</v>
      </c>
      <c r="AI297" s="191">
        <v>1.37610923</v>
      </c>
      <c r="AJ297" s="191">
        <v>1.3089499449999999</v>
      </c>
      <c r="AK297" s="191">
        <v>1.3609281980000001</v>
      </c>
      <c r="AL297" s="191">
        <v>1.337825153</v>
      </c>
      <c r="AM297" s="191">
        <v>1.33855049</v>
      </c>
      <c r="AN297" s="191">
        <v>1.013679005</v>
      </c>
      <c r="AO297" s="191">
        <v>0.96088994599999999</v>
      </c>
      <c r="AP297" s="191">
        <v>1.2841376369999999</v>
      </c>
      <c r="AQ297" s="191">
        <v>1.056098998</v>
      </c>
      <c r="AR297" s="191">
        <v>0.83929766900000002</v>
      </c>
      <c r="AS297" s="191">
        <v>0.96500457699999997</v>
      </c>
      <c r="AT297" s="191">
        <v>2.317372642</v>
      </c>
      <c r="AU297" s="191">
        <v>1.6724784210000001</v>
      </c>
    </row>
    <row r="298" spans="1:47" x14ac:dyDescent="0.2">
      <c r="A298" s="178">
        <v>42748</v>
      </c>
      <c r="B298" s="179">
        <v>0.29166666666666669</v>
      </c>
      <c r="C298" t="s">
        <v>349</v>
      </c>
      <c r="D298">
        <v>6.89</v>
      </c>
      <c r="E298">
        <v>23.09</v>
      </c>
      <c r="F298">
        <v>23.09</v>
      </c>
      <c r="G298">
        <v>1</v>
      </c>
      <c r="H298" s="184">
        <f t="shared" ref="H298:L298" si="300">H274</f>
        <v>0.29166666666666669</v>
      </c>
      <c r="I298" s="185">
        <f t="shared" si="300"/>
        <v>249</v>
      </c>
      <c r="J298" s="185">
        <f t="shared" si="300"/>
        <v>556</v>
      </c>
      <c r="K298" s="185">
        <f t="shared" si="300"/>
        <v>2872</v>
      </c>
      <c r="L298" s="185">
        <f t="shared" si="300"/>
        <v>2219</v>
      </c>
      <c r="M298" s="147"/>
      <c r="N298" s="143">
        <f t="shared" si="261"/>
        <v>1715.61</v>
      </c>
      <c r="O298" s="143">
        <f t="shared" si="257"/>
        <v>12838.039999999999</v>
      </c>
      <c r="P298" s="143">
        <f t="shared" si="258"/>
        <v>66314.48</v>
      </c>
      <c r="Q298" s="143">
        <f t="shared" si="259"/>
        <v>2219</v>
      </c>
      <c r="R298" s="188">
        <f t="shared" si="262"/>
        <v>83087.12999999999</v>
      </c>
      <c r="T298">
        <v>34944.82</v>
      </c>
      <c r="U298" s="190">
        <f t="shared" si="263"/>
        <v>2.3776665611670054</v>
      </c>
      <c r="W298" s="178">
        <v>43031</v>
      </c>
      <c r="X298" s="191">
        <v>1.53310529</v>
      </c>
      <c r="Y298" s="191">
        <v>1.6246820959999999</v>
      </c>
      <c r="Z298" s="191">
        <v>3.3380920770000002</v>
      </c>
      <c r="AA298" s="191">
        <v>3.3390205659999999</v>
      </c>
      <c r="AB298" s="191">
        <v>2.4699847030000002</v>
      </c>
      <c r="AC298" s="191">
        <v>2.3881562029999999</v>
      </c>
      <c r="AD298" s="191">
        <v>2.4145910650000002</v>
      </c>
      <c r="AE298" s="191">
        <v>1.3690052699999999</v>
      </c>
      <c r="AF298" s="191">
        <v>1.1071069200000001</v>
      </c>
      <c r="AG298" s="191">
        <v>1.5667584990000001</v>
      </c>
      <c r="AH298" s="191">
        <v>1.1192985209999999</v>
      </c>
      <c r="AI298" s="191">
        <v>1.065379342</v>
      </c>
      <c r="AJ298" s="191">
        <v>1.076647524</v>
      </c>
      <c r="AK298" s="191">
        <v>1.2004768770000001</v>
      </c>
      <c r="AL298" s="191">
        <v>0.98622448699999998</v>
      </c>
      <c r="AM298" s="191">
        <v>1.5234664680000001</v>
      </c>
      <c r="AN298" s="191">
        <v>1.5365117159999999</v>
      </c>
      <c r="AO298" s="191">
        <v>1.017295673</v>
      </c>
      <c r="AP298" s="191">
        <v>1.1375658070000001</v>
      </c>
      <c r="AQ298" s="191">
        <v>0.91605799200000004</v>
      </c>
      <c r="AR298" s="191">
        <v>0.67133551899999999</v>
      </c>
      <c r="AS298" s="191">
        <v>0.77965794399999999</v>
      </c>
      <c r="AT298" s="191">
        <v>1.8802011810000001</v>
      </c>
      <c r="AU298" s="191">
        <v>1.8080653339999999</v>
      </c>
    </row>
    <row r="299" spans="1:47" x14ac:dyDescent="0.2">
      <c r="A299" s="178">
        <v>42748</v>
      </c>
      <c r="B299" s="179">
        <v>0.33333333333333331</v>
      </c>
      <c r="C299" t="s">
        <v>349</v>
      </c>
      <c r="D299">
        <v>3.01</v>
      </c>
      <c r="E299">
        <v>3.5</v>
      </c>
      <c r="F299">
        <v>6.88</v>
      </c>
      <c r="G299">
        <v>1</v>
      </c>
      <c r="H299" s="184">
        <f t="shared" ref="H299:L299" si="301">H275</f>
        <v>0.33333333333333331</v>
      </c>
      <c r="I299" s="185">
        <f t="shared" si="301"/>
        <v>256</v>
      </c>
      <c r="J299" s="185">
        <f t="shared" si="301"/>
        <v>306</v>
      </c>
      <c r="K299" s="185">
        <f t="shared" si="301"/>
        <v>2872</v>
      </c>
      <c r="L299" s="185">
        <f t="shared" si="301"/>
        <v>2219</v>
      </c>
      <c r="M299" s="147"/>
      <c r="N299" s="143">
        <f t="shared" si="261"/>
        <v>770.56</v>
      </c>
      <c r="O299" s="143">
        <f t="shared" si="257"/>
        <v>1071</v>
      </c>
      <c r="P299" s="143">
        <f t="shared" si="258"/>
        <v>19759.36</v>
      </c>
      <c r="Q299" s="143">
        <f t="shared" si="259"/>
        <v>2219</v>
      </c>
      <c r="R299" s="188">
        <f t="shared" si="262"/>
        <v>23819.920000000002</v>
      </c>
      <c r="T299">
        <v>36677.949999999997</v>
      </c>
      <c r="U299" s="190">
        <f t="shared" si="263"/>
        <v>0.64943433316202248</v>
      </c>
      <c r="W299" s="178">
        <v>43032</v>
      </c>
      <c r="X299" s="191">
        <v>2.3400006260000001</v>
      </c>
      <c r="Y299" s="191">
        <v>1.9369700969999999</v>
      </c>
      <c r="Z299" s="191">
        <v>2.5381779010000001</v>
      </c>
      <c r="AA299" s="191">
        <v>2.6249775180000001</v>
      </c>
      <c r="AB299" s="191">
        <v>2.2571715569999999</v>
      </c>
      <c r="AC299" s="191">
        <v>3.1560414969999999</v>
      </c>
      <c r="AD299" s="191">
        <v>3.5366683490000002</v>
      </c>
      <c r="AE299" s="191">
        <v>2.2457090700000002</v>
      </c>
      <c r="AF299" s="191">
        <v>1.605439871</v>
      </c>
      <c r="AG299" s="191">
        <v>2.451525116</v>
      </c>
      <c r="AH299" s="191">
        <v>1.184290917</v>
      </c>
      <c r="AI299" s="191">
        <v>1.7488322409999999</v>
      </c>
      <c r="AJ299" s="191">
        <v>1.628882478</v>
      </c>
      <c r="AK299" s="191">
        <v>1.4776368980000001</v>
      </c>
      <c r="AL299" s="191">
        <v>1.160190582</v>
      </c>
      <c r="AM299" s="191">
        <v>0.94536561100000005</v>
      </c>
      <c r="AN299" s="191">
        <v>0.96528546599999998</v>
      </c>
      <c r="AO299" s="191">
        <v>1.104759015</v>
      </c>
      <c r="AP299" s="191">
        <v>1.8844637849999999</v>
      </c>
      <c r="AQ299" s="191">
        <v>1.3827881</v>
      </c>
      <c r="AR299" s="191">
        <v>1.1289009329999999</v>
      </c>
      <c r="AS299" s="191">
        <v>1.068855149</v>
      </c>
      <c r="AT299" s="191">
        <v>2.3698549290000002</v>
      </c>
      <c r="AU299" s="191">
        <v>1.970210386</v>
      </c>
    </row>
    <row r="300" spans="1:47" x14ac:dyDescent="0.2">
      <c r="A300" s="178">
        <v>42748</v>
      </c>
      <c r="B300" s="179">
        <v>0.375</v>
      </c>
      <c r="C300" t="s">
        <v>349</v>
      </c>
      <c r="D300">
        <v>2.61</v>
      </c>
      <c r="E300">
        <v>4</v>
      </c>
      <c r="F300">
        <v>5.82</v>
      </c>
      <c r="G300">
        <v>0.97</v>
      </c>
      <c r="H300" s="184">
        <f t="shared" ref="H300:L300" si="302">H276</f>
        <v>0.375</v>
      </c>
      <c r="I300" s="185">
        <f t="shared" si="302"/>
        <v>156</v>
      </c>
      <c r="J300" s="185">
        <f t="shared" si="302"/>
        <v>343</v>
      </c>
      <c r="K300" s="185">
        <f t="shared" si="302"/>
        <v>2872</v>
      </c>
      <c r="L300" s="185">
        <f t="shared" si="302"/>
        <v>2219</v>
      </c>
      <c r="M300" s="147"/>
      <c r="N300" s="143">
        <f t="shared" si="261"/>
        <v>407.15999999999997</v>
      </c>
      <c r="O300" s="143">
        <f t="shared" si="257"/>
        <v>1372</v>
      </c>
      <c r="P300" s="143">
        <f t="shared" si="258"/>
        <v>16715.04</v>
      </c>
      <c r="Q300" s="143">
        <f t="shared" si="259"/>
        <v>2152.4299999999998</v>
      </c>
      <c r="R300" s="188">
        <f t="shared" si="262"/>
        <v>20646.63</v>
      </c>
      <c r="T300">
        <v>36773.910000000003</v>
      </c>
      <c r="U300" s="190">
        <f t="shared" si="263"/>
        <v>0.56144777642627608</v>
      </c>
      <c r="W300" s="178">
        <v>43033</v>
      </c>
      <c r="X300" s="191">
        <v>1.4463259980000001</v>
      </c>
      <c r="Y300" s="191">
        <v>0.93955212600000004</v>
      </c>
      <c r="Z300" s="191">
        <v>1.3050422589999999</v>
      </c>
      <c r="AA300" s="191">
        <v>1.4705584140000001</v>
      </c>
      <c r="AB300" s="191">
        <v>1.249505922</v>
      </c>
      <c r="AC300" s="191">
        <v>1.923194979</v>
      </c>
      <c r="AD300" s="191">
        <v>2.3766973259999999</v>
      </c>
      <c r="AE300" s="191">
        <v>2.0141517389999999</v>
      </c>
      <c r="AF300" s="191">
        <v>1.7643763349999999</v>
      </c>
      <c r="AG300" s="191">
        <v>2.4096500769999998</v>
      </c>
      <c r="AH300" s="191">
        <v>1.5990870639999999</v>
      </c>
      <c r="AI300" s="191">
        <v>1.58528085</v>
      </c>
      <c r="AJ300" s="191">
        <v>1.543539306</v>
      </c>
      <c r="AK300" s="191">
        <v>1.6174759439999999</v>
      </c>
      <c r="AL300" s="191">
        <v>1.1992794520000001</v>
      </c>
      <c r="AM300" s="191">
        <v>1.21193441</v>
      </c>
      <c r="AN300" s="191">
        <v>1.1942139009999999</v>
      </c>
      <c r="AO300" s="191">
        <v>1.096678185</v>
      </c>
      <c r="AP300" s="191">
        <v>1.829356832</v>
      </c>
      <c r="AQ300" s="191">
        <v>1.2027088109999999</v>
      </c>
      <c r="AR300" s="191">
        <v>1.147211837</v>
      </c>
      <c r="AS300" s="191">
        <v>1.71912033</v>
      </c>
      <c r="AT300" s="191">
        <v>3.8255640309999999</v>
      </c>
      <c r="AU300" s="191">
        <v>3.3141868790000002</v>
      </c>
    </row>
    <row r="301" spans="1:47" x14ac:dyDescent="0.2">
      <c r="A301" s="178">
        <v>42748</v>
      </c>
      <c r="B301" s="179">
        <v>0.41666666666666669</v>
      </c>
      <c r="C301" t="s">
        <v>349</v>
      </c>
      <c r="D301">
        <v>2.11</v>
      </c>
      <c r="E301">
        <v>3.5</v>
      </c>
      <c r="F301">
        <v>6.22</v>
      </c>
      <c r="G301">
        <v>0.97</v>
      </c>
      <c r="H301" s="184">
        <f t="shared" ref="H301:L301" si="303">H277</f>
        <v>0.41666666666666669</v>
      </c>
      <c r="I301" s="185">
        <f t="shared" si="303"/>
        <v>196</v>
      </c>
      <c r="J301" s="185">
        <f t="shared" si="303"/>
        <v>315</v>
      </c>
      <c r="K301" s="185">
        <f t="shared" si="303"/>
        <v>2872</v>
      </c>
      <c r="L301" s="185">
        <f t="shared" si="303"/>
        <v>2219</v>
      </c>
      <c r="M301" s="147"/>
      <c r="N301" s="143">
        <f t="shared" si="261"/>
        <v>413.56</v>
      </c>
      <c r="O301" s="143">
        <f t="shared" si="257"/>
        <v>1102.5</v>
      </c>
      <c r="P301" s="143">
        <f t="shared" si="258"/>
        <v>17863.84</v>
      </c>
      <c r="Q301" s="143">
        <f t="shared" si="259"/>
        <v>2152.4299999999998</v>
      </c>
      <c r="R301" s="188">
        <f t="shared" si="262"/>
        <v>21532.33</v>
      </c>
      <c r="T301">
        <v>37638.29</v>
      </c>
      <c r="U301" s="190">
        <f t="shared" si="263"/>
        <v>0.57208576691449053</v>
      </c>
      <c r="W301" s="178">
        <v>43034</v>
      </c>
      <c r="X301" s="191">
        <v>3.423131369</v>
      </c>
      <c r="Y301" s="191">
        <v>2.2902359209999998</v>
      </c>
      <c r="Z301" s="191">
        <v>2.3752512929999998</v>
      </c>
      <c r="AA301" s="191">
        <v>2.436645226</v>
      </c>
      <c r="AB301" s="191">
        <v>2.493926611</v>
      </c>
      <c r="AC301" s="191">
        <v>4.1086209690000004</v>
      </c>
      <c r="AD301" s="191">
        <v>5.4553690929999998</v>
      </c>
      <c r="AE301" s="191">
        <v>1.473989435</v>
      </c>
      <c r="AF301" s="191">
        <v>1.3628248279999999</v>
      </c>
      <c r="AG301" s="191">
        <v>2.2321856809999998</v>
      </c>
      <c r="AH301" s="191">
        <v>1.3243689729999999</v>
      </c>
      <c r="AI301" s="191">
        <v>1.2928994170000001</v>
      </c>
      <c r="AJ301" s="191">
        <v>1.266580952</v>
      </c>
      <c r="AK301" s="191">
        <v>1.2081061369999999</v>
      </c>
      <c r="AL301" s="191">
        <v>0.85379084599999999</v>
      </c>
      <c r="AM301" s="191">
        <v>0.94225582299999999</v>
      </c>
      <c r="AN301" s="191">
        <v>0.98618080100000005</v>
      </c>
      <c r="AO301" s="191">
        <v>0.86935917100000004</v>
      </c>
      <c r="AP301" s="191">
        <v>1.362577036</v>
      </c>
      <c r="AQ301" s="191">
        <v>0.99472405200000003</v>
      </c>
      <c r="AR301" s="191">
        <v>0.93795115399999995</v>
      </c>
      <c r="AS301" s="191">
        <v>1.094859236</v>
      </c>
      <c r="AT301" s="191">
        <v>3.3737371230000002</v>
      </c>
      <c r="AU301" s="191">
        <v>3.2897221110000001</v>
      </c>
    </row>
    <row r="302" spans="1:47" x14ac:dyDescent="0.2">
      <c r="A302" s="178">
        <v>42748</v>
      </c>
      <c r="B302" s="179">
        <v>0.45833333333333331</v>
      </c>
      <c r="C302" t="s">
        <v>349</v>
      </c>
      <c r="D302">
        <v>3.5</v>
      </c>
      <c r="E302">
        <v>3.5</v>
      </c>
      <c r="F302">
        <v>5.69</v>
      </c>
      <c r="G302">
        <v>0.82</v>
      </c>
      <c r="H302" s="184">
        <f t="shared" ref="H302:L302" si="304">H278</f>
        <v>0.45833333333333331</v>
      </c>
      <c r="I302" s="185">
        <f t="shared" si="304"/>
        <v>226</v>
      </c>
      <c r="J302" s="185">
        <f t="shared" si="304"/>
        <v>326</v>
      </c>
      <c r="K302" s="185">
        <f t="shared" si="304"/>
        <v>2842</v>
      </c>
      <c r="L302" s="185">
        <f t="shared" si="304"/>
        <v>1635</v>
      </c>
      <c r="M302" s="147"/>
      <c r="N302" s="143">
        <f t="shared" si="261"/>
        <v>791</v>
      </c>
      <c r="O302" s="143">
        <f t="shared" si="257"/>
        <v>1141</v>
      </c>
      <c r="P302" s="143">
        <f t="shared" si="258"/>
        <v>16170.980000000001</v>
      </c>
      <c r="Q302" s="143">
        <f t="shared" si="259"/>
        <v>1340.6999999999998</v>
      </c>
      <c r="R302" s="188">
        <f t="shared" si="262"/>
        <v>19443.680000000004</v>
      </c>
      <c r="T302">
        <v>38581</v>
      </c>
      <c r="U302" s="190">
        <f t="shared" si="263"/>
        <v>0.50397034809880525</v>
      </c>
      <c r="W302" s="178">
        <v>43035</v>
      </c>
      <c r="X302" s="191">
        <v>4.7144920079999997</v>
      </c>
      <c r="Y302" s="191">
        <v>3.1931091130000002</v>
      </c>
      <c r="Z302" s="191">
        <v>3.3070639179999999</v>
      </c>
      <c r="AA302" s="191">
        <v>3.373850113</v>
      </c>
      <c r="AB302" s="191">
        <v>3.5528760610000001</v>
      </c>
      <c r="AC302" s="191">
        <v>2.955224523</v>
      </c>
      <c r="AD302" s="191">
        <v>3.3355102269999999</v>
      </c>
      <c r="AE302" s="191">
        <v>2.2289475830000001</v>
      </c>
      <c r="AF302" s="191">
        <v>2.0759833369999998</v>
      </c>
      <c r="AG302" s="191">
        <v>2.3615296030000001</v>
      </c>
      <c r="AH302" s="191">
        <v>1.2328475640000001</v>
      </c>
      <c r="AI302" s="191">
        <v>1.277294318</v>
      </c>
      <c r="AJ302" s="191">
        <v>1.2976044170000001</v>
      </c>
      <c r="AK302" s="191">
        <v>1.140337691</v>
      </c>
      <c r="AL302" s="191">
        <v>1.1246311609999999</v>
      </c>
      <c r="AM302" s="191">
        <v>0.78801178500000002</v>
      </c>
      <c r="AN302" s="191">
        <v>0.78337716499999999</v>
      </c>
      <c r="AO302" s="191">
        <v>0.66940817900000005</v>
      </c>
      <c r="AP302" s="191">
        <v>1.6794780439999999</v>
      </c>
      <c r="AQ302" s="191">
        <v>1.551677285</v>
      </c>
      <c r="AR302" s="191">
        <v>0.84127931099999997</v>
      </c>
      <c r="AS302" s="191">
        <v>0.97207907500000001</v>
      </c>
      <c r="AT302" s="191">
        <v>2.3962571459999999</v>
      </c>
      <c r="AU302" s="191">
        <v>1.6524610850000001</v>
      </c>
    </row>
    <row r="303" spans="1:47" x14ac:dyDescent="0.2">
      <c r="A303" s="178">
        <v>42748</v>
      </c>
      <c r="B303" s="179">
        <v>0.5</v>
      </c>
      <c r="C303" t="s">
        <v>349</v>
      </c>
      <c r="D303">
        <v>3.5</v>
      </c>
      <c r="E303">
        <v>3.3</v>
      </c>
      <c r="F303">
        <v>6.05</v>
      </c>
      <c r="G303">
        <v>0.82</v>
      </c>
      <c r="H303" s="184">
        <f t="shared" ref="H303:L303" si="305">H279</f>
        <v>0.5</v>
      </c>
      <c r="I303" s="185">
        <f t="shared" si="305"/>
        <v>222</v>
      </c>
      <c r="J303" s="185">
        <f t="shared" si="305"/>
        <v>319</v>
      </c>
      <c r="K303" s="185">
        <f t="shared" si="305"/>
        <v>2842</v>
      </c>
      <c r="L303" s="185">
        <f t="shared" si="305"/>
        <v>1635</v>
      </c>
      <c r="M303" s="147"/>
      <c r="N303" s="143">
        <f t="shared" si="261"/>
        <v>777</v>
      </c>
      <c r="O303" s="143">
        <f t="shared" si="257"/>
        <v>1052.7</v>
      </c>
      <c r="P303" s="143">
        <f t="shared" si="258"/>
        <v>17194.099999999999</v>
      </c>
      <c r="Q303" s="143">
        <f t="shared" si="259"/>
        <v>1340.6999999999998</v>
      </c>
      <c r="R303" s="188">
        <f t="shared" si="262"/>
        <v>20364.5</v>
      </c>
      <c r="T303">
        <v>39238.47</v>
      </c>
      <c r="U303" s="190">
        <f t="shared" si="263"/>
        <v>0.51899322272249659</v>
      </c>
      <c r="W303" s="178">
        <v>43036</v>
      </c>
      <c r="X303" s="191">
        <v>0.72054127700000004</v>
      </c>
      <c r="Y303" s="191">
        <v>0.40247438000000002</v>
      </c>
      <c r="Z303" s="191">
        <v>0.46558132800000002</v>
      </c>
      <c r="AA303" s="191">
        <v>0.43324364799999998</v>
      </c>
      <c r="AB303" s="191">
        <v>0.563816082</v>
      </c>
      <c r="AC303" s="191">
        <v>1.228003578</v>
      </c>
      <c r="AD303" s="191">
        <v>1.541252853</v>
      </c>
      <c r="AE303" s="191">
        <v>1.4444606390000001</v>
      </c>
      <c r="AF303" s="191">
        <v>2.103954206</v>
      </c>
      <c r="AG303" s="191">
        <v>2.1741800819999999</v>
      </c>
      <c r="AH303" s="191">
        <v>1.210348623</v>
      </c>
      <c r="AI303" s="191">
        <v>0.69980602400000003</v>
      </c>
      <c r="AJ303" s="191">
        <v>0.54578298700000005</v>
      </c>
      <c r="AK303" s="191">
        <v>0.43733324000000001</v>
      </c>
      <c r="AL303" s="191">
        <v>0.27777977700000001</v>
      </c>
      <c r="AM303" s="191">
        <v>0.251884153</v>
      </c>
      <c r="AN303" s="191">
        <v>0.25381145399999999</v>
      </c>
      <c r="AO303" s="191">
        <v>0.82945106999999996</v>
      </c>
      <c r="AP303" s="191">
        <v>2.0099146459999999</v>
      </c>
      <c r="AQ303" s="191">
        <v>1.2376575620000001</v>
      </c>
      <c r="AR303" s="191">
        <v>0.98675917199999996</v>
      </c>
      <c r="AS303" s="191">
        <v>0.80259830600000004</v>
      </c>
      <c r="AT303" s="191">
        <v>1.081921814</v>
      </c>
      <c r="AU303" s="191">
        <v>1.6436656839999999</v>
      </c>
    </row>
    <row r="304" spans="1:47" x14ac:dyDescent="0.2">
      <c r="A304" s="178">
        <v>42748</v>
      </c>
      <c r="B304" s="179">
        <v>0.54166666666666663</v>
      </c>
      <c r="C304" t="s">
        <v>349</v>
      </c>
      <c r="D304">
        <v>2.61</v>
      </c>
      <c r="E304">
        <v>3.1</v>
      </c>
      <c r="F304">
        <v>6.98</v>
      </c>
      <c r="G304">
        <v>0.82</v>
      </c>
      <c r="H304" s="184">
        <f t="shared" ref="H304:L304" si="306">H280</f>
        <v>0.54166666666666663</v>
      </c>
      <c r="I304" s="185">
        <f t="shared" si="306"/>
        <v>195</v>
      </c>
      <c r="J304" s="185">
        <f t="shared" si="306"/>
        <v>299</v>
      </c>
      <c r="K304" s="185">
        <f t="shared" si="306"/>
        <v>2842</v>
      </c>
      <c r="L304" s="185">
        <f t="shared" si="306"/>
        <v>1635</v>
      </c>
      <c r="M304" s="147"/>
      <c r="N304" s="143">
        <f t="shared" si="261"/>
        <v>508.95</v>
      </c>
      <c r="O304" s="143">
        <f t="shared" si="257"/>
        <v>926.9</v>
      </c>
      <c r="P304" s="143">
        <f t="shared" si="258"/>
        <v>19837.16</v>
      </c>
      <c r="Q304" s="143">
        <f t="shared" si="259"/>
        <v>1340.6999999999998</v>
      </c>
      <c r="R304" s="188">
        <f t="shared" si="262"/>
        <v>22613.71</v>
      </c>
      <c r="T304">
        <v>39578.800000000003</v>
      </c>
      <c r="U304" s="190">
        <f t="shared" si="263"/>
        <v>0.57135916197560299</v>
      </c>
      <c r="W304" s="178">
        <v>43037</v>
      </c>
      <c r="X304" s="191">
        <v>1.329223391</v>
      </c>
      <c r="Y304" s="191">
        <v>0.85954751299999999</v>
      </c>
      <c r="Z304" s="191">
        <v>0.83479936899999996</v>
      </c>
      <c r="AA304" s="191">
        <v>0.84877585899999997</v>
      </c>
      <c r="AB304" s="191">
        <v>0.87408149999999996</v>
      </c>
      <c r="AC304" s="191">
        <v>2.1954233209999998</v>
      </c>
      <c r="AD304" s="191">
        <v>3.2867837259999999</v>
      </c>
      <c r="AE304" s="191">
        <v>1.9649946089999999</v>
      </c>
      <c r="AF304" s="191">
        <v>1.9868298040000001</v>
      </c>
      <c r="AG304" s="191">
        <v>2.9233002199999998</v>
      </c>
      <c r="AH304" s="191">
        <v>1.5474346750000001</v>
      </c>
      <c r="AI304" s="191">
        <v>1.026790801</v>
      </c>
      <c r="AJ304" s="191">
        <v>1.0695138630000001</v>
      </c>
      <c r="AK304" s="191">
        <v>1.027770413</v>
      </c>
      <c r="AL304" s="191">
        <v>0.83966742400000005</v>
      </c>
      <c r="AM304" s="191">
        <v>0.59200529000000002</v>
      </c>
      <c r="AN304" s="191">
        <v>0.43489300600000003</v>
      </c>
      <c r="AO304" s="191">
        <v>1.1648723240000001</v>
      </c>
      <c r="AP304" s="191">
        <v>1.96320549</v>
      </c>
      <c r="AQ304" s="191">
        <v>1.5227882610000001</v>
      </c>
      <c r="AR304" s="191">
        <v>1.0497399919999999</v>
      </c>
      <c r="AS304" s="191">
        <v>1.960550233</v>
      </c>
      <c r="AT304" s="191">
        <v>6.628304762</v>
      </c>
      <c r="AU304" s="191">
        <v>5.1533070040000002</v>
      </c>
    </row>
    <row r="305" spans="1:47" x14ac:dyDescent="0.2">
      <c r="A305" s="178">
        <v>42748</v>
      </c>
      <c r="B305" s="179">
        <v>0.58333333333333337</v>
      </c>
      <c r="C305" t="s">
        <v>349</v>
      </c>
      <c r="D305">
        <v>2.11</v>
      </c>
      <c r="E305">
        <v>3.3</v>
      </c>
      <c r="F305">
        <v>7.9</v>
      </c>
      <c r="G305">
        <v>0.82</v>
      </c>
      <c r="H305" s="184">
        <f t="shared" ref="H305:L305" si="307">H281</f>
        <v>0.58333333333333337</v>
      </c>
      <c r="I305" s="185">
        <f t="shared" si="307"/>
        <v>205</v>
      </c>
      <c r="J305" s="185">
        <f t="shared" si="307"/>
        <v>237</v>
      </c>
      <c r="K305" s="185">
        <f t="shared" si="307"/>
        <v>2842</v>
      </c>
      <c r="L305" s="185">
        <f t="shared" si="307"/>
        <v>1635</v>
      </c>
      <c r="M305" s="147"/>
      <c r="N305" s="143">
        <f t="shared" si="261"/>
        <v>432.54999999999995</v>
      </c>
      <c r="O305" s="143">
        <f t="shared" si="257"/>
        <v>782.09999999999991</v>
      </c>
      <c r="P305" s="143">
        <f t="shared" si="258"/>
        <v>22451.8</v>
      </c>
      <c r="Q305" s="143">
        <f t="shared" si="259"/>
        <v>1340.6999999999998</v>
      </c>
      <c r="R305" s="188">
        <f t="shared" si="262"/>
        <v>25007.15</v>
      </c>
      <c r="T305">
        <v>39984.980000000003</v>
      </c>
      <c r="U305" s="190">
        <f t="shared" si="263"/>
        <v>0.62541359280409792</v>
      </c>
      <c r="W305" s="178">
        <v>43038</v>
      </c>
      <c r="X305" s="191">
        <v>5.0871883789999996</v>
      </c>
      <c r="Y305" s="191">
        <v>5.5065224869999998</v>
      </c>
      <c r="Z305" s="191">
        <v>5.1072361119999998</v>
      </c>
      <c r="AA305" s="191">
        <v>5.2069899919999996</v>
      </c>
      <c r="AB305" s="191">
        <v>5.2943710079999997</v>
      </c>
      <c r="AC305" s="191">
        <v>3.9327560539999999</v>
      </c>
      <c r="AD305" s="191">
        <v>3.2827418119999998</v>
      </c>
      <c r="AE305" s="191">
        <v>1.873137404</v>
      </c>
      <c r="AF305" s="191">
        <v>1.681010143</v>
      </c>
      <c r="AG305" s="191">
        <v>2.7431771330000001</v>
      </c>
      <c r="AH305" s="191">
        <v>1.719980683</v>
      </c>
      <c r="AI305" s="191">
        <v>1.567108408</v>
      </c>
      <c r="AJ305" s="191">
        <v>1.553293992</v>
      </c>
      <c r="AK305" s="191">
        <v>1.5348412060000001</v>
      </c>
      <c r="AL305" s="191">
        <v>1.1457928310000001</v>
      </c>
      <c r="AM305" s="191">
        <v>1.120427836</v>
      </c>
      <c r="AN305" s="191">
        <v>1.110350331</v>
      </c>
      <c r="AO305" s="191">
        <v>1.007628215</v>
      </c>
      <c r="AP305" s="191">
        <v>1.6745739989999999</v>
      </c>
      <c r="AQ305" s="191">
        <v>1.121174127</v>
      </c>
      <c r="AR305" s="191">
        <v>1.103475561</v>
      </c>
      <c r="AS305" s="191">
        <v>1.187442841</v>
      </c>
      <c r="AT305" s="191">
        <v>4.0584104669999999</v>
      </c>
      <c r="AU305" s="191">
        <v>4.1574443929999996</v>
      </c>
    </row>
    <row r="306" spans="1:47" x14ac:dyDescent="0.2">
      <c r="A306" s="178">
        <v>42748</v>
      </c>
      <c r="B306" s="179">
        <v>0.625</v>
      </c>
      <c r="C306" t="s">
        <v>349</v>
      </c>
      <c r="D306">
        <v>2</v>
      </c>
      <c r="E306">
        <v>3.3</v>
      </c>
      <c r="F306">
        <v>8.17</v>
      </c>
      <c r="G306">
        <v>0.5</v>
      </c>
      <c r="H306" s="184">
        <f t="shared" ref="H306:L306" si="308">H282</f>
        <v>0.625</v>
      </c>
      <c r="I306" s="185">
        <f t="shared" si="308"/>
        <v>212</v>
      </c>
      <c r="J306" s="185">
        <f t="shared" si="308"/>
        <v>213</v>
      </c>
      <c r="K306" s="185">
        <f t="shared" si="308"/>
        <v>2842</v>
      </c>
      <c r="L306" s="185">
        <f t="shared" si="308"/>
        <v>1380</v>
      </c>
      <c r="M306" s="147"/>
      <c r="N306" s="143">
        <f t="shared" si="261"/>
        <v>424</v>
      </c>
      <c r="O306" s="143">
        <f t="shared" si="257"/>
        <v>702.9</v>
      </c>
      <c r="P306" s="143">
        <f t="shared" si="258"/>
        <v>23219.14</v>
      </c>
      <c r="Q306" s="143">
        <f t="shared" si="259"/>
        <v>690</v>
      </c>
      <c r="R306" s="188">
        <f t="shared" si="262"/>
        <v>25036.04</v>
      </c>
      <c r="T306">
        <v>40002.480000000003</v>
      </c>
      <c r="U306" s="190">
        <f t="shared" si="263"/>
        <v>0.62586219654381425</v>
      </c>
      <c r="W306" s="178">
        <v>43039</v>
      </c>
      <c r="X306" s="191">
        <v>2.0607828700000002</v>
      </c>
      <c r="Y306" s="191">
        <v>2.0760264820000001</v>
      </c>
      <c r="Z306" s="191">
        <v>2.1969681369999998</v>
      </c>
      <c r="AA306" s="191">
        <v>2.313210883</v>
      </c>
      <c r="AB306" s="191">
        <v>2.3375466039999999</v>
      </c>
      <c r="AC306" s="191">
        <v>2.402013578</v>
      </c>
      <c r="AD306" s="191">
        <v>2.045182123</v>
      </c>
      <c r="AE306" s="191">
        <v>1.797174397</v>
      </c>
      <c r="AF306" s="191">
        <v>1.8562049279999999</v>
      </c>
      <c r="AG306" s="191">
        <v>2.4864460400000001</v>
      </c>
      <c r="AH306" s="191">
        <v>1.5278583530000001</v>
      </c>
      <c r="AI306" s="191">
        <v>1.348048865</v>
      </c>
      <c r="AJ306" s="191">
        <v>1.3146048770000001</v>
      </c>
      <c r="AK306" s="191">
        <v>1.303677685</v>
      </c>
      <c r="AL306" s="191">
        <v>0.82064260600000005</v>
      </c>
      <c r="AM306" s="191">
        <v>0.81166627899999999</v>
      </c>
      <c r="AN306" s="191">
        <v>0.94910616999999997</v>
      </c>
      <c r="AO306" s="191">
        <v>1.3095993239999999</v>
      </c>
      <c r="AP306" s="191">
        <v>2.022484951</v>
      </c>
      <c r="AQ306" s="191">
        <v>1.4386120099999999</v>
      </c>
      <c r="AR306" s="191">
        <v>0.86039838199999996</v>
      </c>
      <c r="AS306" s="191">
        <v>0.91444672599999999</v>
      </c>
      <c r="AT306" s="191">
        <v>2.3469926270000001</v>
      </c>
      <c r="AU306" s="191">
        <v>2.9372820110000002</v>
      </c>
    </row>
    <row r="307" spans="1:47" x14ac:dyDescent="0.2">
      <c r="A307" s="178">
        <v>42748</v>
      </c>
      <c r="B307" s="179">
        <v>0.66666666666666663</v>
      </c>
      <c r="C307" t="s">
        <v>349</v>
      </c>
      <c r="D307">
        <v>1</v>
      </c>
      <c r="E307">
        <v>3.1</v>
      </c>
      <c r="F307">
        <v>7.61</v>
      </c>
      <c r="G307">
        <v>0.5</v>
      </c>
      <c r="H307" s="184">
        <f t="shared" ref="H307:L307" si="309">H283</f>
        <v>0.66666666666666663</v>
      </c>
      <c r="I307" s="185">
        <f t="shared" si="309"/>
        <v>191</v>
      </c>
      <c r="J307" s="185">
        <f t="shared" si="309"/>
        <v>237</v>
      </c>
      <c r="K307" s="185">
        <f t="shared" si="309"/>
        <v>2842</v>
      </c>
      <c r="L307" s="185">
        <f t="shared" si="309"/>
        <v>1380</v>
      </c>
      <c r="M307" s="147"/>
      <c r="N307" s="143">
        <f t="shared" si="261"/>
        <v>191</v>
      </c>
      <c r="O307" s="143">
        <f t="shared" si="257"/>
        <v>734.7</v>
      </c>
      <c r="P307" s="143">
        <f t="shared" si="258"/>
        <v>21627.620000000003</v>
      </c>
      <c r="Q307" s="143">
        <f t="shared" si="259"/>
        <v>690</v>
      </c>
      <c r="R307" s="188">
        <f t="shared" si="262"/>
        <v>23243.320000000003</v>
      </c>
      <c r="T307">
        <v>39842.03</v>
      </c>
      <c r="U307" s="190">
        <f t="shared" si="263"/>
        <v>0.58338694087625564</v>
      </c>
      <c r="W307" s="178">
        <v>43040</v>
      </c>
      <c r="X307" s="191">
        <v>2.969817484</v>
      </c>
      <c r="Y307" s="191">
        <v>3.0010491789999998</v>
      </c>
      <c r="Z307" s="191">
        <v>3.1658747040000002</v>
      </c>
      <c r="AA307" s="191">
        <v>3.264851181</v>
      </c>
      <c r="AB307" s="191">
        <v>3.2576719770000002</v>
      </c>
      <c r="AC307" s="191">
        <v>3.3883641870000001</v>
      </c>
      <c r="AD307" s="191">
        <v>3.5317181180000001</v>
      </c>
      <c r="AE307" s="191">
        <v>1.7231785399999999</v>
      </c>
      <c r="AF307" s="191">
        <v>2.2713099840000002</v>
      </c>
      <c r="AG307" s="191">
        <v>2.225743</v>
      </c>
      <c r="AH307" s="191">
        <v>1.9917184299999999</v>
      </c>
      <c r="AI307" s="191">
        <v>2.1236790810000001</v>
      </c>
      <c r="AJ307" s="191">
        <v>2.1045308650000001</v>
      </c>
      <c r="AK307" s="191">
        <v>2.1464772289999998</v>
      </c>
      <c r="AL307" s="191">
        <v>1.72831454</v>
      </c>
      <c r="AM307" s="191">
        <v>1.679024675</v>
      </c>
      <c r="AN307" s="191">
        <v>1.3241118009999999</v>
      </c>
      <c r="AO307" s="191">
        <v>1.864472012</v>
      </c>
      <c r="AP307" s="191">
        <v>1.8578228510000001</v>
      </c>
      <c r="AQ307" s="191">
        <v>1.3543787970000001</v>
      </c>
      <c r="AR307" s="191">
        <v>1.199244924</v>
      </c>
      <c r="AS307" s="191">
        <v>1.637120321</v>
      </c>
      <c r="AT307" s="191">
        <v>3.3585951829999998</v>
      </c>
      <c r="AU307" s="191">
        <v>3.4273774370000001</v>
      </c>
    </row>
    <row r="308" spans="1:47" x14ac:dyDescent="0.2">
      <c r="A308" s="178">
        <v>42748</v>
      </c>
      <c r="B308" s="179">
        <v>0.70833333333333337</v>
      </c>
      <c r="C308" t="s">
        <v>349</v>
      </c>
      <c r="D308">
        <v>0.72</v>
      </c>
      <c r="E308">
        <v>3.2</v>
      </c>
      <c r="F308">
        <v>7.44</v>
      </c>
      <c r="G308">
        <v>0.5</v>
      </c>
      <c r="H308" s="184">
        <f t="shared" ref="H308:L308" si="310">H284</f>
        <v>0.70833333333333337</v>
      </c>
      <c r="I308" s="185">
        <f t="shared" si="310"/>
        <v>218</v>
      </c>
      <c r="J308" s="185">
        <f t="shared" si="310"/>
        <v>258</v>
      </c>
      <c r="K308" s="185">
        <f t="shared" si="310"/>
        <v>2842</v>
      </c>
      <c r="L308" s="185">
        <f t="shared" si="310"/>
        <v>1380</v>
      </c>
      <c r="M308" s="147"/>
      <c r="N308" s="143">
        <f t="shared" si="261"/>
        <v>156.96</v>
      </c>
      <c r="O308" s="143">
        <f t="shared" si="257"/>
        <v>825.6</v>
      </c>
      <c r="P308" s="143">
        <f t="shared" si="258"/>
        <v>21144.48</v>
      </c>
      <c r="Q308" s="143">
        <f t="shared" si="259"/>
        <v>690</v>
      </c>
      <c r="R308" s="188">
        <f t="shared" si="262"/>
        <v>22817.040000000001</v>
      </c>
      <c r="T308">
        <v>39880.230000000003</v>
      </c>
      <c r="U308" s="190">
        <f t="shared" si="263"/>
        <v>0.57213912758276464</v>
      </c>
      <c r="W308" s="178">
        <v>43041</v>
      </c>
      <c r="X308" s="191">
        <v>2.5097328719999998</v>
      </c>
      <c r="Y308" s="191">
        <v>2.476022747</v>
      </c>
      <c r="Z308" s="191">
        <v>2.722990469</v>
      </c>
      <c r="AA308" s="191">
        <v>2.7518575159999998</v>
      </c>
      <c r="AB308" s="191">
        <v>2.8983350639999998</v>
      </c>
      <c r="AC308" s="191">
        <v>3.0696432069999999</v>
      </c>
      <c r="AD308" s="191">
        <v>2.6817609340000002</v>
      </c>
      <c r="AE308" s="191">
        <v>1.641408309</v>
      </c>
      <c r="AF308" s="191">
        <v>1.687859193</v>
      </c>
      <c r="AG308" s="191">
        <v>1.8391312529999999</v>
      </c>
      <c r="AH308" s="191">
        <v>1.2063517539999999</v>
      </c>
      <c r="AI308" s="191">
        <v>1.007537964</v>
      </c>
      <c r="AJ308" s="191">
        <v>1.1484933960000001</v>
      </c>
      <c r="AK308" s="191">
        <v>1.09203294</v>
      </c>
      <c r="AL308" s="191">
        <v>1.2233941479999999</v>
      </c>
      <c r="AM308" s="191">
        <v>1.6622275689999999</v>
      </c>
      <c r="AN308" s="191">
        <v>2.3578233800000001</v>
      </c>
      <c r="AO308" s="191">
        <v>1.3620777289999999</v>
      </c>
      <c r="AP308" s="191">
        <v>1.177784994</v>
      </c>
      <c r="AQ308" s="191">
        <v>1.0180682409999999</v>
      </c>
      <c r="AR308" s="191">
        <v>0.80913312299999995</v>
      </c>
      <c r="AS308" s="191">
        <v>0.72673355399999995</v>
      </c>
      <c r="AT308" s="191">
        <v>1.6042290130000001</v>
      </c>
      <c r="AU308" s="191">
        <v>2.4752475060000001</v>
      </c>
    </row>
    <row r="309" spans="1:47" x14ac:dyDescent="0.2">
      <c r="A309" s="178">
        <v>42748</v>
      </c>
      <c r="B309" s="179">
        <v>0.75</v>
      </c>
      <c r="C309" t="s">
        <v>349</v>
      </c>
      <c r="D309">
        <v>3.68</v>
      </c>
      <c r="E309">
        <v>20.53</v>
      </c>
      <c r="F309">
        <v>23.88</v>
      </c>
      <c r="G309">
        <v>0.5</v>
      </c>
      <c r="H309" s="184">
        <f t="shared" ref="H309:L309" si="311">H285</f>
        <v>0.75</v>
      </c>
      <c r="I309" s="185">
        <f t="shared" si="311"/>
        <v>240</v>
      </c>
      <c r="J309" s="185">
        <f t="shared" si="311"/>
        <v>365</v>
      </c>
      <c r="K309" s="185">
        <f t="shared" si="311"/>
        <v>2842</v>
      </c>
      <c r="L309" s="185">
        <f t="shared" si="311"/>
        <v>1380</v>
      </c>
      <c r="M309" s="147"/>
      <c r="N309" s="143">
        <f t="shared" si="261"/>
        <v>883.2</v>
      </c>
      <c r="O309" s="143">
        <f t="shared" si="257"/>
        <v>7493.4500000000007</v>
      </c>
      <c r="P309" s="143">
        <f t="shared" si="258"/>
        <v>67866.959999999992</v>
      </c>
      <c r="Q309" s="143">
        <f t="shared" si="259"/>
        <v>690</v>
      </c>
      <c r="R309" s="188">
        <f t="shared" si="262"/>
        <v>76933.609999999986</v>
      </c>
      <c r="T309">
        <v>40309.33</v>
      </c>
      <c r="U309" s="190">
        <f t="shared" si="263"/>
        <v>1.9085807181612788</v>
      </c>
      <c r="W309" s="178">
        <v>43042</v>
      </c>
      <c r="X309" s="191">
        <v>1.0783899779999999</v>
      </c>
      <c r="Y309" s="191">
        <v>1.0567569400000001</v>
      </c>
      <c r="Z309" s="191">
        <v>1.24949471</v>
      </c>
      <c r="AA309" s="191">
        <v>1.271784384</v>
      </c>
      <c r="AB309" s="191">
        <v>1.167945172</v>
      </c>
      <c r="AC309" s="191">
        <v>1.415051963</v>
      </c>
      <c r="AD309" s="191">
        <v>2.5367681449999999</v>
      </c>
      <c r="AE309" s="191">
        <v>1.759111552</v>
      </c>
      <c r="AF309" s="191">
        <v>1.5292825059999999</v>
      </c>
      <c r="AG309" s="191">
        <v>1.454885451</v>
      </c>
      <c r="AH309" s="191">
        <v>1.0755332289999999</v>
      </c>
      <c r="AI309" s="191">
        <v>1.098734111</v>
      </c>
      <c r="AJ309" s="191">
        <v>1.436841101</v>
      </c>
      <c r="AK309" s="191">
        <v>2.0470402999999999</v>
      </c>
      <c r="AL309" s="191">
        <v>2.3417353890000001</v>
      </c>
      <c r="AM309" s="191">
        <v>2.8877322489999999</v>
      </c>
      <c r="AN309" s="191">
        <v>2.9391332650000002</v>
      </c>
      <c r="AO309" s="191">
        <v>1.571933907</v>
      </c>
      <c r="AP309" s="191">
        <v>0.95728286900000004</v>
      </c>
      <c r="AQ309" s="191">
        <v>0.92321569299999995</v>
      </c>
      <c r="AR309" s="191">
        <v>0.68306513400000002</v>
      </c>
      <c r="AS309" s="191">
        <v>0.77719755800000001</v>
      </c>
      <c r="AT309" s="191">
        <v>1.113966311</v>
      </c>
      <c r="AU309" s="191">
        <v>1.2842957820000001</v>
      </c>
    </row>
    <row r="310" spans="1:47" x14ac:dyDescent="0.2">
      <c r="A310" s="178">
        <v>42748</v>
      </c>
      <c r="B310" s="179">
        <v>0.79166666666666663</v>
      </c>
      <c r="C310" t="s">
        <v>349</v>
      </c>
      <c r="D310">
        <v>3.5</v>
      </c>
      <c r="E310">
        <v>8.9499999999999993</v>
      </c>
      <c r="F310">
        <v>25</v>
      </c>
      <c r="G310">
        <v>0.5</v>
      </c>
      <c r="H310" s="184">
        <f t="shared" ref="H310:L310" si="312">H286</f>
        <v>0.79166666666666663</v>
      </c>
      <c r="I310" s="185">
        <f t="shared" si="312"/>
        <v>320</v>
      </c>
      <c r="J310" s="185">
        <f t="shared" si="312"/>
        <v>214</v>
      </c>
      <c r="K310" s="185">
        <f t="shared" si="312"/>
        <v>2842</v>
      </c>
      <c r="L310" s="185">
        <f t="shared" si="312"/>
        <v>1426</v>
      </c>
      <c r="M310" s="147"/>
      <c r="N310" s="143">
        <f t="shared" si="261"/>
        <v>1120</v>
      </c>
      <c r="O310" s="143">
        <f t="shared" si="257"/>
        <v>1915.3</v>
      </c>
      <c r="P310" s="143">
        <f t="shared" si="258"/>
        <v>71050</v>
      </c>
      <c r="Q310" s="143">
        <f t="shared" si="259"/>
        <v>713</v>
      </c>
      <c r="R310" s="188">
        <f t="shared" si="262"/>
        <v>74798.3</v>
      </c>
      <c r="T310">
        <v>41378.199999999997</v>
      </c>
      <c r="U310" s="190">
        <f t="shared" si="263"/>
        <v>1.8076740892547285</v>
      </c>
      <c r="W310" s="178">
        <v>43043</v>
      </c>
      <c r="X310" s="191">
        <v>0.93599890900000005</v>
      </c>
      <c r="Y310" s="191">
        <v>0.90291318300000001</v>
      </c>
      <c r="Z310" s="191">
        <v>1.1825857909999999</v>
      </c>
      <c r="AA310" s="191">
        <v>1.2980562229999999</v>
      </c>
      <c r="AB310" s="191">
        <v>1.3316245</v>
      </c>
      <c r="AC310" s="191">
        <v>1.6866326270000001</v>
      </c>
      <c r="AD310" s="191">
        <v>2.423519695</v>
      </c>
      <c r="AE310" s="191">
        <v>1.8221941509999999</v>
      </c>
      <c r="AF310" s="191">
        <v>1.622269864</v>
      </c>
      <c r="AG310" s="191">
        <v>1.576872219</v>
      </c>
      <c r="AH310" s="191">
        <v>1.0998331750000001</v>
      </c>
      <c r="AI310" s="191">
        <v>0.94260440400000001</v>
      </c>
      <c r="AJ310" s="191">
        <v>0.88788235100000001</v>
      </c>
      <c r="AK310" s="191">
        <v>1.0733928589999999</v>
      </c>
      <c r="AL310" s="191">
        <v>1.117123887</v>
      </c>
      <c r="AM310" s="191">
        <v>1.808192367</v>
      </c>
      <c r="AN310" s="191">
        <v>2.100709363</v>
      </c>
      <c r="AO310" s="191">
        <v>0.93832271300000003</v>
      </c>
      <c r="AP310" s="191">
        <v>0.75709901700000004</v>
      </c>
      <c r="AQ310" s="191">
        <v>0.91190317600000004</v>
      </c>
      <c r="AR310" s="191">
        <v>0.61535415000000004</v>
      </c>
      <c r="AS310" s="191">
        <v>0.72909005599999999</v>
      </c>
      <c r="AT310" s="191">
        <v>1.1729057089999999</v>
      </c>
      <c r="AU310" s="191">
        <v>1.2661571810000001</v>
      </c>
    </row>
    <row r="311" spans="1:47" x14ac:dyDescent="0.2">
      <c r="A311" s="178">
        <v>42748</v>
      </c>
      <c r="B311" s="179">
        <v>0.83333333333333337</v>
      </c>
      <c r="C311" t="s">
        <v>349</v>
      </c>
      <c r="D311">
        <v>3.01</v>
      </c>
      <c r="E311">
        <v>3.2</v>
      </c>
      <c r="F311">
        <v>8.51</v>
      </c>
      <c r="G311">
        <v>0.5</v>
      </c>
      <c r="H311" s="184">
        <f t="shared" ref="H311:L311" si="313">H287</f>
        <v>0.83333333333333337</v>
      </c>
      <c r="I311" s="185">
        <f t="shared" si="313"/>
        <v>322</v>
      </c>
      <c r="J311" s="185">
        <f t="shared" si="313"/>
        <v>178</v>
      </c>
      <c r="K311" s="185">
        <f t="shared" si="313"/>
        <v>2842</v>
      </c>
      <c r="L311" s="185">
        <f t="shared" si="313"/>
        <v>1426</v>
      </c>
      <c r="M311" s="147"/>
      <c r="N311" s="143">
        <f t="shared" si="261"/>
        <v>969.21999999999991</v>
      </c>
      <c r="O311" s="143">
        <f t="shared" si="257"/>
        <v>569.6</v>
      </c>
      <c r="P311" s="143">
        <f t="shared" si="258"/>
        <v>24185.42</v>
      </c>
      <c r="Q311" s="143">
        <f t="shared" si="259"/>
        <v>713</v>
      </c>
      <c r="R311" s="188">
        <f t="shared" si="262"/>
        <v>26437.239999999998</v>
      </c>
      <c r="T311">
        <v>40785.9</v>
      </c>
      <c r="U311" s="190">
        <f t="shared" si="263"/>
        <v>0.64819557739316769</v>
      </c>
      <c r="W311" s="178">
        <v>43044</v>
      </c>
      <c r="X311" s="191">
        <v>0.93921988899999997</v>
      </c>
      <c r="Y311" s="191">
        <v>0.91628650649999999</v>
      </c>
      <c r="Z311" s="191">
        <v>1.0394598079999999</v>
      </c>
      <c r="AA311" s="191">
        <v>1.0571960629999999</v>
      </c>
      <c r="AB311" s="191">
        <v>1.094700655</v>
      </c>
      <c r="AC311" s="191">
        <v>1.7763324229999999</v>
      </c>
      <c r="AD311" s="191">
        <v>2.4143272480000002</v>
      </c>
      <c r="AE311" s="191">
        <v>1.3880316509999999</v>
      </c>
      <c r="AF311" s="191">
        <v>1.3134622250000001</v>
      </c>
      <c r="AG311" s="191">
        <v>1.0790549730000001</v>
      </c>
      <c r="AH311" s="191">
        <v>0.63358486999999997</v>
      </c>
      <c r="AI311" s="191">
        <v>0.76651122800000004</v>
      </c>
      <c r="AJ311" s="191">
        <v>0.68893048899999998</v>
      </c>
      <c r="AK311" s="191">
        <v>0.85352489300000001</v>
      </c>
      <c r="AL311" s="191">
        <v>1.6311455450000001</v>
      </c>
      <c r="AM311" s="191">
        <v>2.3653830710000001</v>
      </c>
      <c r="AN311" s="191">
        <v>1.974505094</v>
      </c>
      <c r="AO311" s="191">
        <v>1.3789556160000001</v>
      </c>
      <c r="AP311" s="191">
        <v>1.014137187</v>
      </c>
      <c r="AQ311" s="191">
        <v>0.78883708600000002</v>
      </c>
      <c r="AR311" s="191">
        <v>0.64961621000000003</v>
      </c>
      <c r="AS311" s="191">
        <v>0.61203998199999998</v>
      </c>
      <c r="AT311" s="191">
        <v>0.69579190400000002</v>
      </c>
      <c r="AU311" s="191">
        <v>0.82640520799999995</v>
      </c>
    </row>
    <row r="312" spans="1:47" x14ac:dyDescent="0.2">
      <c r="A312" s="178">
        <v>42748</v>
      </c>
      <c r="B312" s="179">
        <v>0.875</v>
      </c>
      <c r="C312" t="s">
        <v>349</v>
      </c>
      <c r="D312">
        <v>3.01</v>
      </c>
      <c r="E312">
        <v>3.1</v>
      </c>
      <c r="F312">
        <v>10.76</v>
      </c>
      <c r="G312">
        <v>0.5</v>
      </c>
      <c r="H312" s="184">
        <f t="shared" ref="H312:L312" si="314">H288</f>
        <v>0.875</v>
      </c>
      <c r="I312" s="185">
        <f t="shared" si="314"/>
        <v>337</v>
      </c>
      <c r="J312" s="185">
        <f t="shared" si="314"/>
        <v>173</v>
      </c>
      <c r="K312" s="185">
        <f t="shared" si="314"/>
        <v>2842</v>
      </c>
      <c r="L312" s="185">
        <f t="shared" si="314"/>
        <v>1426</v>
      </c>
      <c r="M312" s="147"/>
      <c r="N312" s="143">
        <f t="shared" si="261"/>
        <v>1014.3699999999999</v>
      </c>
      <c r="O312" s="143">
        <f t="shared" si="257"/>
        <v>536.30000000000007</v>
      </c>
      <c r="P312" s="143">
        <f t="shared" si="258"/>
        <v>30579.919999999998</v>
      </c>
      <c r="Q312" s="143">
        <f t="shared" si="259"/>
        <v>713</v>
      </c>
      <c r="R312" s="188">
        <f t="shared" si="262"/>
        <v>32843.589999999997</v>
      </c>
      <c r="T312">
        <v>40022.18</v>
      </c>
      <c r="U312" s="190">
        <f t="shared" si="263"/>
        <v>0.82063470805438377</v>
      </c>
      <c r="W312" s="178">
        <v>43045</v>
      </c>
      <c r="X312" s="191">
        <v>0.891983992</v>
      </c>
      <c r="Y312" s="191">
        <v>0.57473028999999998</v>
      </c>
      <c r="Z312" s="191">
        <v>0.91838745300000002</v>
      </c>
      <c r="AA312" s="191">
        <v>0.87087672500000002</v>
      </c>
      <c r="AB312" s="191">
        <v>0.92114844100000004</v>
      </c>
      <c r="AC312" s="191">
        <v>1.6549159879999999</v>
      </c>
      <c r="AD312" s="191">
        <v>1.744405126</v>
      </c>
      <c r="AE312" s="191">
        <v>1.1346683879999999</v>
      </c>
      <c r="AF312" s="191">
        <v>1.313064673</v>
      </c>
      <c r="AG312" s="191">
        <v>1.298146427</v>
      </c>
      <c r="AH312" s="191">
        <v>1.2630045080000001</v>
      </c>
      <c r="AI312" s="191">
        <v>1.87570986</v>
      </c>
      <c r="AJ312" s="191">
        <v>2.060074545</v>
      </c>
      <c r="AK312" s="191">
        <v>3.4307890269999999</v>
      </c>
      <c r="AL312" s="191">
        <v>3.7414220419999999</v>
      </c>
      <c r="AM312" s="191">
        <v>4.9741740869999997</v>
      </c>
      <c r="AN312" s="191">
        <v>4.2307304329999997</v>
      </c>
      <c r="AO312" s="191">
        <v>2.6657880920000001</v>
      </c>
      <c r="AP312" s="191">
        <v>2.4918741789999999</v>
      </c>
      <c r="AQ312" s="191">
        <v>1.4333733790000001</v>
      </c>
      <c r="AR312" s="191">
        <v>1.0871608180000001</v>
      </c>
      <c r="AS312" s="191">
        <v>1.087888757</v>
      </c>
      <c r="AT312" s="191">
        <v>0.90859278600000004</v>
      </c>
      <c r="AU312" s="191">
        <v>1.302062429</v>
      </c>
    </row>
    <row r="313" spans="1:47" x14ac:dyDescent="0.2">
      <c r="A313" s="178">
        <v>42748</v>
      </c>
      <c r="B313" s="179">
        <v>0.91666666666666663</v>
      </c>
      <c r="C313" t="s">
        <v>349</v>
      </c>
      <c r="D313">
        <v>3.98</v>
      </c>
      <c r="E313">
        <v>3.2</v>
      </c>
      <c r="F313">
        <v>16</v>
      </c>
      <c r="G313">
        <v>0.5</v>
      </c>
      <c r="H313" s="184">
        <f t="shared" ref="H313:L313" si="315">H289</f>
        <v>0.91666666666666663</v>
      </c>
      <c r="I313" s="185">
        <f t="shared" si="315"/>
        <v>394</v>
      </c>
      <c r="J313" s="185">
        <f t="shared" si="315"/>
        <v>194</v>
      </c>
      <c r="K313" s="185">
        <f t="shared" si="315"/>
        <v>2842</v>
      </c>
      <c r="L313" s="185">
        <f t="shared" si="315"/>
        <v>1426</v>
      </c>
      <c r="M313" s="147"/>
      <c r="N313" s="143">
        <f t="shared" si="261"/>
        <v>1568.12</v>
      </c>
      <c r="O313" s="143">
        <f t="shared" si="257"/>
        <v>620.80000000000007</v>
      </c>
      <c r="P313" s="143">
        <f t="shared" si="258"/>
        <v>45472</v>
      </c>
      <c r="Q313" s="143">
        <f t="shared" si="259"/>
        <v>713</v>
      </c>
      <c r="R313" s="188">
        <f t="shared" si="262"/>
        <v>48373.919999999998</v>
      </c>
      <c r="T313">
        <v>38736.050000000003</v>
      </c>
      <c r="U313" s="190">
        <f t="shared" si="263"/>
        <v>1.2488087969733619</v>
      </c>
      <c r="W313" s="178">
        <v>43046</v>
      </c>
      <c r="X313" s="191">
        <v>0.59640493999999999</v>
      </c>
      <c r="Y313" s="191">
        <v>0.55495593099999996</v>
      </c>
      <c r="Z313" s="191">
        <v>0.80264119700000003</v>
      </c>
      <c r="AA313" s="191">
        <v>0.82936671399999995</v>
      </c>
      <c r="AB313" s="191">
        <v>0.804794554</v>
      </c>
      <c r="AC313" s="191">
        <v>1.4744356199999999</v>
      </c>
      <c r="AD313" s="191">
        <v>1.5122617110000001</v>
      </c>
      <c r="AE313" s="191">
        <v>0.99972083</v>
      </c>
      <c r="AF313" s="191">
        <v>1.129005485</v>
      </c>
      <c r="AG313" s="191">
        <v>1.0475580739999999</v>
      </c>
      <c r="AH313" s="191">
        <v>0.83997833499999996</v>
      </c>
      <c r="AI313" s="191">
        <v>0.88821189499999997</v>
      </c>
      <c r="AJ313" s="191">
        <v>1.1682342400000001</v>
      </c>
      <c r="AK313" s="191">
        <v>1.4856229729999999</v>
      </c>
      <c r="AL313" s="191">
        <v>1.634844078</v>
      </c>
      <c r="AM313" s="191">
        <v>1.4038564200000001</v>
      </c>
      <c r="AN313" s="191">
        <v>0.76635639799999999</v>
      </c>
      <c r="AO313" s="191">
        <v>0.82220330699999999</v>
      </c>
      <c r="AP313" s="191">
        <v>0.83953548600000005</v>
      </c>
      <c r="AQ313" s="191">
        <v>0.76329369499999999</v>
      </c>
      <c r="AR313" s="191">
        <v>0.64602855299999995</v>
      </c>
      <c r="AS313" s="191">
        <v>0.728796161</v>
      </c>
      <c r="AT313" s="191">
        <v>0.98869471399999997</v>
      </c>
      <c r="AU313" s="191">
        <v>1.1921712790000001</v>
      </c>
    </row>
    <row r="314" spans="1:47" x14ac:dyDescent="0.2">
      <c r="A314" s="178">
        <v>42748</v>
      </c>
      <c r="B314" s="179">
        <v>0.95833333333333337</v>
      </c>
      <c r="C314" t="s">
        <v>349</v>
      </c>
      <c r="D314">
        <v>8.61</v>
      </c>
      <c r="E314">
        <v>6.45</v>
      </c>
      <c r="F314">
        <v>20.87</v>
      </c>
      <c r="G314">
        <v>0.01</v>
      </c>
      <c r="H314" s="184">
        <f t="shared" ref="H314:L314" si="316">H290</f>
        <v>0.95833333333333337</v>
      </c>
      <c r="I314" s="185">
        <f t="shared" si="316"/>
        <v>389</v>
      </c>
      <c r="J314" s="185">
        <f t="shared" si="316"/>
        <v>265</v>
      </c>
      <c r="K314" s="185">
        <f t="shared" si="316"/>
        <v>2985</v>
      </c>
      <c r="L314" s="185">
        <f t="shared" si="316"/>
        <v>1111</v>
      </c>
      <c r="M314" s="147"/>
      <c r="N314" s="143">
        <f t="shared" si="261"/>
        <v>3349.29</v>
      </c>
      <c r="O314" s="143">
        <f t="shared" si="257"/>
        <v>1709.25</v>
      </c>
      <c r="P314" s="143">
        <f t="shared" si="258"/>
        <v>62296.950000000004</v>
      </c>
      <c r="Q314" s="143">
        <f t="shared" si="259"/>
        <v>11.11</v>
      </c>
      <c r="R314" s="188">
        <f t="shared" si="262"/>
        <v>67366.600000000006</v>
      </c>
      <c r="T314">
        <v>37149.01</v>
      </c>
      <c r="U314" s="190">
        <f t="shared" si="263"/>
        <v>1.8134157545517364</v>
      </c>
      <c r="W314" s="178">
        <v>43047</v>
      </c>
      <c r="X314" s="191">
        <v>0.80306868200000003</v>
      </c>
      <c r="Y314" s="191">
        <v>0.701531405</v>
      </c>
      <c r="Z314" s="191">
        <v>0.78592576700000005</v>
      </c>
      <c r="AA314" s="191">
        <v>0.78624128400000004</v>
      </c>
      <c r="AB314" s="191">
        <v>0.82583437400000004</v>
      </c>
      <c r="AC314" s="191">
        <v>1.238408314</v>
      </c>
      <c r="AD314" s="191">
        <v>1.851990212</v>
      </c>
      <c r="AE314" s="191">
        <v>1.1003764490000001</v>
      </c>
      <c r="AF314" s="191">
        <v>1.174724289</v>
      </c>
      <c r="AG314" s="191">
        <v>1.1958105649999999</v>
      </c>
      <c r="AH314" s="191">
        <v>0.93280837500000002</v>
      </c>
      <c r="AI314" s="191">
        <v>1.033452611</v>
      </c>
      <c r="AJ314" s="191">
        <v>0.85735523800000002</v>
      </c>
      <c r="AK314" s="191">
        <v>0.81102188399999997</v>
      </c>
      <c r="AL314" s="191">
        <v>0.60616158200000003</v>
      </c>
      <c r="AM314" s="191">
        <v>0.67813190700000003</v>
      </c>
      <c r="AN314" s="191">
        <v>0.846208603</v>
      </c>
      <c r="AO314" s="191">
        <v>2.02147955</v>
      </c>
      <c r="AP314" s="191">
        <v>1.832888383</v>
      </c>
      <c r="AQ314" s="191">
        <v>1.02244381</v>
      </c>
      <c r="AR314" s="191">
        <v>0.73470384099999997</v>
      </c>
      <c r="AS314" s="191">
        <v>0.71551334799999999</v>
      </c>
      <c r="AT314" s="191">
        <v>0.75829119899999997</v>
      </c>
      <c r="AU314" s="191">
        <v>0.82232477299999995</v>
      </c>
    </row>
    <row r="315" spans="1:47" x14ac:dyDescent="0.2">
      <c r="A315" s="178">
        <v>42748</v>
      </c>
      <c r="B315" s="180">
        <v>1</v>
      </c>
      <c r="C315" t="s">
        <v>349</v>
      </c>
      <c r="D315">
        <v>5</v>
      </c>
      <c r="E315">
        <v>3</v>
      </c>
      <c r="F315">
        <v>20.75</v>
      </c>
      <c r="G315">
        <v>0.01</v>
      </c>
      <c r="H315" s="184">
        <f t="shared" ref="H315:L315" si="317">H291</f>
        <v>1</v>
      </c>
      <c r="I315" s="185">
        <f t="shared" si="317"/>
        <v>362</v>
      </c>
      <c r="J315" s="185">
        <f t="shared" si="317"/>
        <v>243</v>
      </c>
      <c r="K315" s="185">
        <f t="shared" si="317"/>
        <v>2985</v>
      </c>
      <c r="L315" s="185">
        <f t="shared" si="317"/>
        <v>1111</v>
      </c>
      <c r="M315" s="147"/>
      <c r="N315" s="143">
        <f t="shared" si="261"/>
        <v>1810</v>
      </c>
      <c r="O315" s="143">
        <f t="shared" si="257"/>
        <v>729</v>
      </c>
      <c r="P315" s="143">
        <f t="shared" si="258"/>
        <v>61938.75</v>
      </c>
      <c r="Q315" s="143">
        <f t="shared" si="259"/>
        <v>11.11</v>
      </c>
      <c r="R315" s="188">
        <f t="shared" si="262"/>
        <v>64488.86</v>
      </c>
      <c r="T315">
        <v>35042.35</v>
      </c>
      <c r="U315" s="190">
        <f t="shared" si="263"/>
        <v>1.8403120795266301</v>
      </c>
      <c r="W315" s="178">
        <v>43048</v>
      </c>
      <c r="X315" s="191">
        <v>0.46288319700000002</v>
      </c>
      <c r="Y315" s="191">
        <v>0.45170273900000002</v>
      </c>
      <c r="Z315" s="191">
        <v>0.41393433800000001</v>
      </c>
      <c r="AA315" s="191">
        <v>0.399017448</v>
      </c>
      <c r="AB315" s="191">
        <v>0.43734096</v>
      </c>
      <c r="AC315" s="191">
        <v>1.0518350240000001</v>
      </c>
      <c r="AD315" s="191">
        <v>3.3070948659999999</v>
      </c>
      <c r="AE315" s="191">
        <v>1.7020244819999999</v>
      </c>
      <c r="AF315" s="191">
        <v>1.5169577759999999</v>
      </c>
      <c r="AG315" s="191">
        <v>1.257239518</v>
      </c>
      <c r="AH315" s="191">
        <v>0.77207239400000005</v>
      </c>
      <c r="AI315" s="191">
        <v>0.62240719</v>
      </c>
      <c r="AJ315" s="191">
        <v>0.59646529199999998</v>
      </c>
      <c r="AK315" s="191">
        <v>0.61551904499999999</v>
      </c>
      <c r="AL315" s="191">
        <v>0.50992067799999996</v>
      </c>
      <c r="AM315" s="191">
        <v>0.45503413700000001</v>
      </c>
      <c r="AN315" s="191">
        <v>0.54173952299999995</v>
      </c>
      <c r="AO315" s="191">
        <v>1.593808648</v>
      </c>
      <c r="AP315" s="191">
        <v>1.381680475</v>
      </c>
      <c r="AQ315" s="191">
        <v>0.810638725</v>
      </c>
      <c r="AR315" s="191">
        <v>0.59632788699999995</v>
      </c>
      <c r="AS315" s="191">
        <v>0.74606944900000005</v>
      </c>
      <c r="AT315" s="191">
        <v>0.985708327</v>
      </c>
      <c r="AU315" s="191">
        <v>1.0612351390000001</v>
      </c>
    </row>
    <row r="316" spans="1:47" x14ac:dyDescent="0.2">
      <c r="A316" s="178">
        <v>42749</v>
      </c>
      <c r="B316" s="179">
        <v>4.1666666666666664E-2</v>
      </c>
      <c r="C316" t="s">
        <v>349</v>
      </c>
      <c r="D316">
        <v>3.44</v>
      </c>
      <c r="E316">
        <v>4.55</v>
      </c>
      <c r="F316">
        <v>9</v>
      </c>
      <c r="G316">
        <v>0.01</v>
      </c>
      <c r="H316" s="184">
        <f t="shared" ref="H316:L316" si="318">H292</f>
        <v>4.1666666666666664E-2</v>
      </c>
      <c r="I316" s="185">
        <f t="shared" si="318"/>
        <v>294</v>
      </c>
      <c r="J316" s="185">
        <f t="shared" si="318"/>
        <v>212</v>
      </c>
      <c r="K316" s="185">
        <f t="shared" si="318"/>
        <v>2985</v>
      </c>
      <c r="L316" s="185">
        <f t="shared" si="318"/>
        <v>1111</v>
      </c>
      <c r="M316" s="147"/>
      <c r="N316" s="143">
        <f t="shared" si="261"/>
        <v>1011.36</v>
      </c>
      <c r="O316" s="143">
        <f t="shared" si="257"/>
        <v>964.59999999999991</v>
      </c>
      <c r="P316" s="143">
        <f t="shared" si="258"/>
        <v>26865</v>
      </c>
      <c r="Q316" s="143">
        <f t="shared" si="259"/>
        <v>11.11</v>
      </c>
      <c r="R316" s="188">
        <f t="shared" si="262"/>
        <v>28852.07</v>
      </c>
      <c r="T316">
        <v>33224.81</v>
      </c>
      <c r="U316" s="190">
        <f t="shared" si="263"/>
        <v>0.86838931509314876</v>
      </c>
      <c r="W316" s="178">
        <v>43049</v>
      </c>
      <c r="X316" s="191">
        <v>0.56103383900000003</v>
      </c>
      <c r="Y316" s="191">
        <v>0.55160686800000003</v>
      </c>
      <c r="Z316" s="191">
        <v>0.60286767799999996</v>
      </c>
      <c r="AA316" s="191">
        <v>0.55549431100000002</v>
      </c>
      <c r="AB316" s="191">
        <v>0.61152904699999999</v>
      </c>
      <c r="AC316" s="191">
        <v>1.074945729</v>
      </c>
      <c r="AD316" s="191">
        <v>4.0175488130000003</v>
      </c>
      <c r="AE316" s="191">
        <v>2.2529638410000001</v>
      </c>
      <c r="AF316" s="191">
        <v>1.5496786979999999</v>
      </c>
      <c r="AG316" s="191">
        <v>1.30376862</v>
      </c>
      <c r="AH316" s="191">
        <v>0.77508431700000002</v>
      </c>
      <c r="AI316" s="191">
        <v>0.751814545</v>
      </c>
      <c r="AJ316" s="191">
        <v>0.77785960600000004</v>
      </c>
      <c r="AK316" s="191">
        <v>0.70554004599999998</v>
      </c>
      <c r="AL316" s="191">
        <v>0.575511832</v>
      </c>
      <c r="AM316" s="191">
        <v>0.56931661499999997</v>
      </c>
      <c r="AN316" s="191">
        <v>0.81884977999999997</v>
      </c>
      <c r="AO316" s="191">
        <v>1.877597237</v>
      </c>
      <c r="AP316" s="191">
        <v>0.99836140299999998</v>
      </c>
      <c r="AQ316" s="191">
        <v>1.0692259129999999</v>
      </c>
      <c r="AR316" s="191">
        <v>0.79896055700000002</v>
      </c>
      <c r="AS316" s="191">
        <v>1.4472495080000001</v>
      </c>
      <c r="AT316" s="191">
        <v>1.345126536</v>
      </c>
      <c r="AU316" s="191">
        <v>1.2772068190000001</v>
      </c>
    </row>
    <row r="317" spans="1:47" x14ac:dyDescent="0.2">
      <c r="A317" s="178">
        <v>42749</v>
      </c>
      <c r="B317" s="179">
        <v>8.3333333333333329E-2</v>
      </c>
      <c r="C317" t="s">
        <v>349</v>
      </c>
      <c r="D317">
        <v>2.99</v>
      </c>
      <c r="E317">
        <v>2.61</v>
      </c>
      <c r="F317">
        <v>6.35</v>
      </c>
      <c r="G317">
        <v>0.01</v>
      </c>
      <c r="H317" s="184">
        <f t="shared" ref="H317:L317" si="319">H293</f>
        <v>8.3333333333333329E-2</v>
      </c>
      <c r="I317" s="185">
        <f t="shared" si="319"/>
        <v>236</v>
      </c>
      <c r="J317" s="185">
        <f t="shared" si="319"/>
        <v>179</v>
      </c>
      <c r="K317" s="185">
        <f t="shared" si="319"/>
        <v>2985</v>
      </c>
      <c r="L317" s="185">
        <f t="shared" si="319"/>
        <v>1111</v>
      </c>
      <c r="M317" s="147"/>
      <c r="N317" s="143">
        <f t="shared" si="261"/>
        <v>705.6400000000001</v>
      </c>
      <c r="O317" s="143">
        <f t="shared" si="257"/>
        <v>467.19</v>
      </c>
      <c r="P317" s="143">
        <f t="shared" si="258"/>
        <v>18954.75</v>
      </c>
      <c r="Q317" s="143">
        <f t="shared" si="259"/>
        <v>11.11</v>
      </c>
      <c r="R317" s="188">
        <f t="shared" si="262"/>
        <v>20138.690000000002</v>
      </c>
      <c r="T317">
        <v>32360.62</v>
      </c>
      <c r="U317" s="190">
        <f t="shared" si="263"/>
        <v>0.62232089496431164</v>
      </c>
      <c r="W317" s="178">
        <v>43050</v>
      </c>
      <c r="X317" s="191">
        <v>1.2742926059999999</v>
      </c>
      <c r="Y317" s="191">
        <v>1.7208887589999999</v>
      </c>
      <c r="Z317" s="191">
        <v>1.794388659</v>
      </c>
      <c r="AA317" s="191">
        <v>1.670046326</v>
      </c>
      <c r="AB317" s="191">
        <v>1.142873155</v>
      </c>
      <c r="AC317" s="191">
        <v>2.2490958010000002</v>
      </c>
      <c r="AD317" s="191">
        <v>3.5343519410000002</v>
      </c>
      <c r="AE317" s="191">
        <v>1.3604361629999999</v>
      </c>
      <c r="AF317" s="191">
        <v>2.0855642589999999</v>
      </c>
      <c r="AG317" s="191">
        <v>2.425204232</v>
      </c>
      <c r="AH317" s="191">
        <v>1.0415699439999999</v>
      </c>
      <c r="AI317" s="191">
        <v>0.97289453999999997</v>
      </c>
      <c r="AJ317" s="191">
        <v>1.0123675839999999</v>
      </c>
      <c r="AK317" s="191">
        <v>0.97907146300000003</v>
      </c>
      <c r="AL317" s="191">
        <v>0.81992735000000005</v>
      </c>
      <c r="AM317" s="191">
        <v>0.81959869600000002</v>
      </c>
      <c r="AN317" s="191">
        <v>0.96610923100000001</v>
      </c>
      <c r="AO317" s="191">
        <v>2.0615292300000001</v>
      </c>
      <c r="AP317" s="191">
        <v>1.215057082</v>
      </c>
      <c r="AQ317" s="191">
        <v>0.89660162600000004</v>
      </c>
      <c r="AR317" s="191">
        <v>0.69887996200000002</v>
      </c>
      <c r="AS317" s="191">
        <v>1.0777452789999999</v>
      </c>
      <c r="AT317" s="191">
        <v>1.511033772</v>
      </c>
      <c r="AU317" s="191">
        <v>1.2950642130000001</v>
      </c>
    </row>
    <row r="318" spans="1:47" x14ac:dyDescent="0.2">
      <c r="A318" s="178">
        <v>42749</v>
      </c>
      <c r="B318" s="179">
        <v>0.125</v>
      </c>
      <c r="C318" t="s">
        <v>349</v>
      </c>
      <c r="D318">
        <v>2.61</v>
      </c>
      <c r="E318">
        <v>2.79</v>
      </c>
      <c r="F318">
        <v>5.71</v>
      </c>
      <c r="G318">
        <v>0.47</v>
      </c>
      <c r="H318" s="184">
        <f t="shared" ref="H318:L318" si="320">H294</f>
        <v>0.125</v>
      </c>
      <c r="I318" s="185">
        <f t="shared" si="320"/>
        <v>201</v>
      </c>
      <c r="J318" s="185">
        <f t="shared" si="320"/>
        <v>205</v>
      </c>
      <c r="K318" s="185">
        <f t="shared" si="320"/>
        <v>2985</v>
      </c>
      <c r="L318" s="185">
        <f t="shared" si="320"/>
        <v>1717</v>
      </c>
      <c r="M318" s="147"/>
      <c r="N318" s="143">
        <f t="shared" si="261"/>
        <v>524.61</v>
      </c>
      <c r="O318" s="143">
        <f t="shared" si="257"/>
        <v>571.95000000000005</v>
      </c>
      <c r="P318" s="143">
        <f t="shared" si="258"/>
        <v>17044.349999999999</v>
      </c>
      <c r="Q318" s="143">
        <f t="shared" si="259"/>
        <v>806.99</v>
      </c>
      <c r="R318" s="188">
        <f t="shared" si="262"/>
        <v>18947.900000000001</v>
      </c>
      <c r="T318">
        <v>31658.48</v>
      </c>
      <c r="U318" s="190">
        <f t="shared" si="263"/>
        <v>0.59850946728964882</v>
      </c>
      <c r="W318" s="178">
        <v>43051</v>
      </c>
      <c r="X318" s="191">
        <v>0.96900343799999999</v>
      </c>
      <c r="Y318" s="191">
        <v>0.93596040700000005</v>
      </c>
      <c r="Z318" s="191">
        <v>1.135698147</v>
      </c>
      <c r="AA318" s="191">
        <v>1.0196874</v>
      </c>
      <c r="AB318" s="191">
        <v>1.2033920920000001</v>
      </c>
      <c r="AC318" s="191">
        <v>1.700256011</v>
      </c>
      <c r="AD318" s="191">
        <v>2.838518788</v>
      </c>
      <c r="AE318" s="191">
        <v>1.562322057</v>
      </c>
      <c r="AF318" s="191">
        <v>1.8355311409999999</v>
      </c>
      <c r="AG318" s="191">
        <v>1.996508205</v>
      </c>
      <c r="AH318" s="191">
        <v>1.1405451900000001</v>
      </c>
      <c r="AI318" s="191">
        <v>1.113549036</v>
      </c>
      <c r="AJ318" s="191">
        <v>0.99139619800000001</v>
      </c>
      <c r="AK318" s="191">
        <v>0.973630675</v>
      </c>
      <c r="AL318" s="191">
        <v>0.96661546700000001</v>
      </c>
      <c r="AM318" s="191">
        <v>0.96647150599999998</v>
      </c>
      <c r="AN318" s="191">
        <v>0.985487165</v>
      </c>
      <c r="AO318" s="191">
        <v>2.699442168</v>
      </c>
      <c r="AP318" s="191">
        <v>2.1085236520000001</v>
      </c>
      <c r="AQ318" s="191">
        <v>1.131005249</v>
      </c>
      <c r="AR318" s="191">
        <v>0.77982626300000002</v>
      </c>
      <c r="AS318" s="191">
        <v>1.0259481589999999</v>
      </c>
      <c r="AT318" s="191">
        <v>1.195023935</v>
      </c>
      <c r="AU318" s="191">
        <v>1.075320166</v>
      </c>
    </row>
    <row r="319" spans="1:47" x14ac:dyDescent="0.2">
      <c r="A319" s="178">
        <v>42749</v>
      </c>
      <c r="B319" s="179">
        <v>0.16666666666666666</v>
      </c>
      <c r="C319" t="s">
        <v>349</v>
      </c>
      <c r="D319">
        <v>2.61</v>
      </c>
      <c r="E319">
        <v>3.97</v>
      </c>
      <c r="F319">
        <v>4.8</v>
      </c>
      <c r="G319">
        <v>0.47</v>
      </c>
      <c r="H319" s="184">
        <f t="shared" ref="H319:L319" si="321">H295</f>
        <v>0.16666666666666666</v>
      </c>
      <c r="I319" s="185">
        <f t="shared" si="321"/>
        <v>185</v>
      </c>
      <c r="J319" s="185">
        <f t="shared" si="321"/>
        <v>205</v>
      </c>
      <c r="K319" s="185">
        <f t="shared" si="321"/>
        <v>2985</v>
      </c>
      <c r="L319" s="185">
        <f t="shared" si="321"/>
        <v>1717</v>
      </c>
      <c r="M319" s="147"/>
      <c r="N319" s="143">
        <f t="shared" si="261"/>
        <v>482.84999999999997</v>
      </c>
      <c r="O319" s="143">
        <f t="shared" si="257"/>
        <v>813.85</v>
      </c>
      <c r="P319" s="143">
        <f t="shared" si="258"/>
        <v>14328</v>
      </c>
      <c r="Q319" s="143">
        <f t="shared" si="259"/>
        <v>806.99</v>
      </c>
      <c r="R319" s="188">
        <f t="shared" si="262"/>
        <v>16431.690000000002</v>
      </c>
      <c r="T319">
        <v>31420.1</v>
      </c>
      <c r="U319" s="190">
        <f t="shared" si="263"/>
        <v>0.52296746350266243</v>
      </c>
      <c r="W319" s="178">
        <v>43052</v>
      </c>
      <c r="X319" s="191">
        <v>0.74228894899999998</v>
      </c>
      <c r="Y319" s="191">
        <v>0.73035703100000005</v>
      </c>
      <c r="Z319" s="191">
        <v>0.69600807499999995</v>
      </c>
      <c r="AA319" s="191">
        <v>0.68058233099999998</v>
      </c>
      <c r="AB319" s="191">
        <v>0.80536805300000003</v>
      </c>
      <c r="AC319" s="191">
        <v>1.0480932940000001</v>
      </c>
      <c r="AD319" s="191">
        <v>2.3013060570000001</v>
      </c>
      <c r="AE319" s="191">
        <v>1.558483032</v>
      </c>
      <c r="AF319" s="191">
        <v>1.4811321630000001</v>
      </c>
      <c r="AG319" s="191">
        <v>1.4525949760000001</v>
      </c>
      <c r="AH319" s="191">
        <v>1.079785862</v>
      </c>
      <c r="AI319" s="191">
        <v>0.96005929999999995</v>
      </c>
      <c r="AJ319" s="191">
        <v>0.99552443400000001</v>
      </c>
      <c r="AK319" s="191">
        <v>1.1935013720000001</v>
      </c>
      <c r="AL319" s="191">
        <v>1.019760703</v>
      </c>
      <c r="AM319" s="191">
        <v>1.2033939469999999</v>
      </c>
      <c r="AN319" s="191">
        <v>1.0294856189999999</v>
      </c>
      <c r="AO319" s="191">
        <v>2.496514624</v>
      </c>
      <c r="AP319" s="191">
        <v>1.229919078</v>
      </c>
      <c r="AQ319" s="191">
        <v>0.88771430799999995</v>
      </c>
      <c r="AR319" s="191">
        <v>0.77800983400000001</v>
      </c>
      <c r="AS319" s="191">
        <v>0.98965915900000001</v>
      </c>
      <c r="AT319" s="191">
        <v>1.112975351</v>
      </c>
      <c r="AU319" s="191">
        <v>0.96543374100000001</v>
      </c>
    </row>
    <row r="320" spans="1:47" x14ac:dyDescent="0.2">
      <c r="A320" s="178">
        <v>42749</v>
      </c>
      <c r="B320" s="179">
        <v>0.20833333333333334</v>
      </c>
      <c r="C320" t="s">
        <v>349</v>
      </c>
      <c r="D320">
        <v>3.5</v>
      </c>
      <c r="E320">
        <v>4.4800000000000004</v>
      </c>
      <c r="F320">
        <v>5.32</v>
      </c>
      <c r="G320">
        <v>0.47</v>
      </c>
      <c r="H320" s="184">
        <f t="shared" ref="H320:L320" si="322">H296</f>
        <v>0.20833333333333334</v>
      </c>
      <c r="I320" s="185">
        <f t="shared" si="322"/>
        <v>207</v>
      </c>
      <c r="J320" s="185">
        <f t="shared" si="322"/>
        <v>283</v>
      </c>
      <c r="K320" s="185">
        <f t="shared" si="322"/>
        <v>2985</v>
      </c>
      <c r="L320" s="185">
        <f t="shared" si="322"/>
        <v>1717</v>
      </c>
      <c r="M320" s="147"/>
      <c r="N320" s="143">
        <f t="shared" si="261"/>
        <v>724.5</v>
      </c>
      <c r="O320" s="143">
        <f t="shared" si="257"/>
        <v>1267.8400000000001</v>
      </c>
      <c r="P320" s="143">
        <f t="shared" si="258"/>
        <v>15880.2</v>
      </c>
      <c r="Q320" s="143">
        <f t="shared" si="259"/>
        <v>806.99</v>
      </c>
      <c r="R320" s="188">
        <f t="shared" si="262"/>
        <v>18679.530000000002</v>
      </c>
      <c r="T320">
        <v>31590.3</v>
      </c>
      <c r="U320" s="190">
        <f t="shared" si="263"/>
        <v>0.59130587553774427</v>
      </c>
      <c r="W320" s="178">
        <v>43053</v>
      </c>
      <c r="X320" s="191">
        <v>1.6333216370000001</v>
      </c>
      <c r="Y320" s="191">
        <v>1.4835855710000001</v>
      </c>
      <c r="Z320" s="191">
        <v>1.569917655</v>
      </c>
      <c r="AA320" s="191">
        <v>1.5862942369999999</v>
      </c>
      <c r="AB320" s="191">
        <v>1.2294264660000001</v>
      </c>
      <c r="AC320" s="191">
        <v>1.6315119360000001</v>
      </c>
      <c r="AD320" s="191">
        <v>2.4709648099999999</v>
      </c>
      <c r="AE320" s="191">
        <v>1.3168248950000001</v>
      </c>
      <c r="AF320" s="191">
        <v>1.4196598279999999</v>
      </c>
      <c r="AG320" s="191">
        <v>1.432421202</v>
      </c>
      <c r="AH320" s="191">
        <v>0.96497048600000002</v>
      </c>
      <c r="AI320" s="191">
        <v>0.82552137699999995</v>
      </c>
      <c r="AJ320" s="191">
        <v>0.85842598800000003</v>
      </c>
      <c r="AK320" s="191">
        <v>0.86874378799999996</v>
      </c>
      <c r="AL320" s="191">
        <v>0.72625097000000005</v>
      </c>
      <c r="AM320" s="191">
        <v>0.62830324900000001</v>
      </c>
      <c r="AN320" s="191">
        <v>0.63091738600000002</v>
      </c>
      <c r="AO320" s="191">
        <v>1.4269227739999999</v>
      </c>
      <c r="AP320" s="191">
        <v>0.70440024800000001</v>
      </c>
      <c r="AQ320" s="191">
        <v>0.98587296099999999</v>
      </c>
      <c r="AR320" s="191">
        <v>0.67361162500000005</v>
      </c>
      <c r="AS320" s="191">
        <v>0.81189310000000003</v>
      </c>
      <c r="AT320" s="191">
        <v>0.99250080500000004</v>
      </c>
      <c r="AU320" s="191">
        <v>2.0695213560000001</v>
      </c>
    </row>
    <row r="321" spans="1:47" x14ac:dyDescent="0.2">
      <c r="A321" s="178">
        <v>42749</v>
      </c>
      <c r="B321" s="179">
        <v>0.25</v>
      </c>
      <c r="C321" t="s">
        <v>349</v>
      </c>
      <c r="D321">
        <v>12.77</v>
      </c>
      <c r="E321">
        <v>15</v>
      </c>
      <c r="F321">
        <v>15</v>
      </c>
      <c r="G321">
        <v>0.48</v>
      </c>
      <c r="H321" s="184">
        <f t="shared" ref="H321:L321" si="323">H297</f>
        <v>0.25</v>
      </c>
      <c r="I321" s="185">
        <f t="shared" si="323"/>
        <v>327</v>
      </c>
      <c r="J321" s="185">
        <f t="shared" si="323"/>
        <v>438</v>
      </c>
      <c r="K321" s="185">
        <f t="shared" si="323"/>
        <v>2985</v>
      </c>
      <c r="L321" s="185">
        <f t="shared" si="323"/>
        <v>1717</v>
      </c>
      <c r="M321" s="147"/>
      <c r="N321" s="143">
        <f t="shared" si="261"/>
        <v>4175.79</v>
      </c>
      <c r="O321" s="143">
        <f t="shared" si="257"/>
        <v>6570</v>
      </c>
      <c r="P321" s="143">
        <f t="shared" si="258"/>
        <v>44775</v>
      </c>
      <c r="Q321" s="143">
        <f t="shared" si="259"/>
        <v>824.16</v>
      </c>
      <c r="R321" s="188">
        <f t="shared" si="262"/>
        <v>56344.950000000004</v>
      </c>
      <c r="T321">
        <v>32248.03</v>
      </c>
      <c r="U321" s="190">
        <f t="shared" si="263"/>
        <v>1.7472369630020812</v>
      </c>
      <c r="W321" s="178">
        <v>43054</v>
      </c>
      <c r="X321" s="191">
        <v>0.90366469400000005</v>
      </c>
      <c r="Y321" s="191">
        <v>0.91908385800000003</v>
      </c>
      <c r="Z321" s="191">
        <v>1.0125403930000001</v>
      </c>
      <c r="AA321" s="191">
        <v>1.0919324749999999</v>
      </c>
      <c r="AB321" s="191">
        <v>1.155490811</v>
      </c>
      <c r="AC321" s="191">
        <v>1.0807658680000001</v>
      </c>
      <c r="AD321" s="191">
        <v>1.7482719419999999</v>
      </c>
      <c r="AE321" s="191">
        <v>1.598246606</v>
      </c>
      <c r="AF321" s="191">
        <v>1.5476901190000001</v>
      </c>
      <c r="AG321" s="191">
        <v>1.494823555</v>
      </c>
      <c r="AH321" s="191">
        <v>0.659103883</v>
      </c>
      <c r="AI321" s="191">
        <v>0.63982345600000001</v>
      </c>
      <c r="AJ321" s="191">
        <v>0.68944595900000005</v>
      </c>
      <c r="AK321" s="191">
        <v>0.65801929100000001</v>
      </c>
      <c r="AL321" s="191">
        <v>0.62880700599999995</v>
      </c>
      <c r="AM321" s="191">
        <v>0.56076108199999997</v>
      </c>
      <c r="AN321" s="191">
        <v>0.628663941</v>
      </c>
      <c r="AO321" s="191">
        <v>2.0714741120000002</v>
      </c>
      <c r="AP321" s="191">
        <v>1.7431569920000001</v>
      </c>
      <c r="AQ321" s="191">
        <v>0.723781703</v>
      </c>
      <c r="AR321" s="191">
        <v>0.59375944599999997</v>
      </c>
      <c r="AS321" s="191">
        <v>0.59442488999999998</v>
      </c>
      <c r="AT321" s="191">
        <v>0.64813066100000005</v>
      </c>
      <c r="AU321" s="191">
        <v>0.61069499900000002</v>
      </c>
    </row>
    <row r="322" spans="1:47" x14ac:dyDescent="0.2">
      <c r="A322" s="178">
        <v>42749</v>
      </c>
      <c r="B322" s="179">
        <v>0.29166666666666669</v>
      </c>
      <c r="C322" t="s">
        <v>349</v>
      </c>
      <c r="D322">
        <v>15</v>
      </c>
      <c r="E322">
        <v>32</v>
      </c>
      <c r="F322">
        <v>22</v>
      </c>
      <c r="G322">
        <v>0.82</v>
      </c>
      <c r="H322" s="184">
        <f t="shared" ref="H322:L322" si="324">H298</f>
        <v>0.29166666666666669</v>
      </c>
      <c r="I322" s="185">
        <f t="shared" si="324"/>
        <v>249</v>
      </c>
      <c r="J322" s="185">
        <f t="shared" si="324"/>
        <v>556</v>
      </c>
      <c r="K322" s="185">
        <f t="shared" si="324"/>
        <v>2872</v>
      </c>
      <c r="L322" s="185">
        <f t="shared" si="324"/>
        <v>2219</v>
      </c>
      <c r="M322" s="147"/>
      <c r="N322" s="143">
        <f t="shared" si="261"/>
        <v>3735</v>
      </c>
      <c r="O322" s="143">
        <f t="shared" si="257"/>
        <v>17792</v>
      </c>
      <c r="P322" s="143">
        <f t="shared" si="258"/>
        <v>63184</v>
      </c>
      <c r="Q322" s="143">
        <f t="shared" si="259"/>
        <v>1819.58</v>
      </c>
      <c r="R322" s="188">
        <f t="shared" si="262"/>
        <v>86530.58</v>
      </c>
      <c r="T322">
        <v>33642.06</v>
      </c>
      <c r="U322" s="190">
        <f t="shared" si="263"/>
        <v>2.5720951689640885</v>
      </c>
      <c r="W322" s="178">
        <v>43055</v>
      </c>
      <c r="X322" s="191">
        <v>0.46036481600000001</v>
      </c>
      <c r="Y322" s="191">
        <v>0.38545620899999999</v>
      </c>
      <c r="Z322" s="191">
        <v>0.45748896700000002</v>
      </c>
      <c r="AA322" s="191">
        <v>0.46008409300000003</v>
      </c>
      <c r="AB322" s="191">
        <v>0.56258310700000003</v>
      </c>
      <c r="AC322" s="191">
        <v>0.83508454700000001</v>
      </c>
      <c r="AD322" s="191">
        <v>1.295230688</v>
      </c>
      <c r="AE322" s="191">
        <v>0.84050921599999995</v>
      </c>
      <c r="AF322" s="191">
        <v>1.0941271020000001</v>
      </c>
      <c r="AG322" s="191">
        <v>1.171512957</v>
      </c>
      <c r="AH322" s="191">
        <v>0.74294397599999995</v>
      </c>
      <c r="AI322" s="191">
        <v>0.60095227500000004</v>
      </c>
      <c r="AJ322" s="191">
        <v>0.58099278799999998</v>
      </c>
      <c r="AK322" s="191">
        <v>0.79291884599999995</v>
      </c>
      <c r="AL322" s="191">
        <v>0.64859350500000001</v>
      </c>
      <c r="AM322" s="191">
        <v>0.54957251399999996</v>
      </c>
      <c r="AN322" s="191">
        <v>0.52184959799999997</v>
      </c>
      <c r="AO322" s="191">
        <v>1.476417887</v>
      </c>
      <c r="AP322" s="191">
        <v>0.82541054000000003</v>
      </c>
      <c r="AQ322" s="191">
        <v>0.61265676499999999</v>
      </c>
      <c r="AR322" s="191">
        <v>0.54061904299999997</v>
      </c>
      <c r="AS322" s="191">
        <v>0.59450785500000003</v>
      </c>
      <c r="AT322" s="191">
        <v>0.75847190200000003</v>
      </c>
      <c r="AU322" s="191">
        <v>1.4972466339999999</v>
      </c>
    </row>
    <row r="323" spans="1:47" x14ac:dyDescent="0.2">
      <c r="A323" s="178">
        <v>42749</v>
      </c>
      <c r="B323" s="179">
        <v>0.33333333333333331</v>
      </c>
      <c r="C323" t="s">
        <v>349</v>
      </c>
      <c r="D323">
        <v>3.5</v>
      </c>
      <c r="E323">
        <v>5</v>
      </c>
      <c r="F323">
        <v>10.47</v>
      </c>
      <c r="G323">
        <v>0.82</v>
      </c>
      <c r="H323" s="184">
        <f t="shared" ref="H323:L323" si="325">H299</f>
        <v>0.33333333333333331</v>
      </c>
      <c r="I323" s="185">
        <f t="shared" si="325"/>
        <v>256</v>
      </c>
      <c r="J323" s="185">
        <f t="shared" si="325"/>
        <v>306</v>
      </c>
      <c r="K323" s="185">
        <f t="shared" si="325"/>
        <v>2872</v>
      </c>
      <c r="L323" s="185">
        <f t="shared" si="325"/>
        <v>2219</v>
      </c>
      <c r="M323" s="147"/>
      <c r="N323" s="143">
        <f t="shared" si="261"/>
        <v>896</v>
      </c>
      <c r="O323" s="143">
        <f t="shared" si="257"/>
        <v>1530</v>
      </c>
      <c r="P323" s="143">
        <f t="shared" si="258"/>
        <v>30069.84</v>
      </c>
      <c r="Q323" s="143">
        <f t="shared" si="259"/>
        <v>1819.58</v>
      </c>
      <c r="R323" s="188">
        <f t="shared" si="262"/>
        <v>34315.42</v>
      </c>
      <c r="T323">
        <v>35163.14</v>
      </c>
      <c r="U323" s="190">
        <f t="shared" si="263"/>
        <v>0.97589180033409983</v>
      </c>
      <c r="W323" s="178">
        <v>43056</v>
      </c>
      <c r="X323" s="191">
        <v>0.970796298</v>
      </c>
      <c r="Y323" s="191">
        <v>0.95930599500000002</v>
      </c>
      <c r="Z323" s="191">
        <v>1.024944504</v>
      </c>
      <c r="AA323" s="191">
        <v>1.0320542930000001</v>
      </c>
      <c r="AB323" s="191">
        <v>1.088126224</v>
      </c>
      <c r="AC323" s="191">
        <v>1.0779348559999999</v>
      </c>
      <c r="AD323" s="191">
        <v>1.7342636950000001</v>
      </c>
      <c r="AE323" s="191">
        <v>1.2187965380000001</v>
      </c>
      <c r="AF323" s="191">
        <v>1.151989363</v>
      </c>
      <c r="AG323" s="191">
        <v>1.1846514619999999</v>
      </c>
      <c r="AH323" s="191">
        <v>0.76181116900000001</v>
      </c>
      <c r="AI323" s="191">
        <v>0.62431669400000001</v>
      </c>
      <c r="AJ323" s="191">
        <v>0.71834693599999999</v>
      </c>
      <c r="AK323" s="191">
        <v>0.89416503599999997</v>
      </c>
      <c r="AL323" s="191">
        <v>0.89997480699999999</v>
      </c>
      <c r="AM323" s="191">
        <v>0.84156098400000001</v>
      </c>
      <c r="AN323" s="191">
        <v>0.59268003499999999</v>
      </c>
      <c r="AO323" s="191">
        <v>1.1344759959999999</v>
      </c>
      <c r="AP323" s="191">
        <v>0.61311243599999998</v>
      </c>
      <c r="AQ323" s="191">
        <v>0.62105853700000002</v>
      </c>
      <c r="AR323" s="191">
        <v>0.51366580900000003</v>
      </c>
      <c r="AS323" s="191">
        <v>0.57059952000000003</v>
      </c>
      <c r="AT323" s="191">
        <v>0.79033353299999998</v>
      </c>
      <c r="AU323" s="191">
        <v>0.78418113599999995</v>
      </c>
    </row>
    <row r="324" spans="1:47" x14ac:dyDescent="0.2">
      <c r="A324" s="178">
        <v>42749</v>
      </c>
      <c r="B324" s="179">
        <v>0.375</v>
      </c>
      <c r="C324" t="s">
        <v>349</v>
      </c>
      <c r="D324">
        <v>3.01</v>
      </c>
      <c r="E324">
        <v>5</v>
      </c>
      <c r="F324">
        <v>6.62</v>
      </c>
      <c r="G324">
        <v>0.82</v>
      </c>
      <c r="H324" s="184">
        <f t="shared" ref="H324:L324" si="326">H300</f>
        <v>0.375</v>
      </c>
      <c r="I324" s="185">
        <f t="shared" si="326"/>
        <v>156</v>
      </c>
      <c r="J324" s="185">
        <f t="shared" si="326"/>
        <v>343</v>
      </c>
      <c r="K324" s="185">
        <f t="shared" si="326"/>
        <v>2872</v>
      </c>
      <c r="L324" s="185">
        <f t="shared" si="326"/>
        <v>2219</v>
      </c>
      <c r="M324" s="147"/>
      <c r="N324" s="143">
        <f t="shared" si="261"/>
        <v>469.55999999999995</v>
      </c>
      <c r="O324" s="143">
        <f t="shared" ref="O324:O387" si="327">E324*J324</f>
        <v>1715</v>
      </c>
      <c r="P324" s="143">
        <f t="shared" ref="P324:P387" si="328">F324*K324</f>
        <v>19012.64</v>
      </c>
      <c r="Q324" s="143">
        <f t="shared" ref="Q324:Q387" si="329">G324*L324</f>
        <v>1819.58</v>
      </c>
      <c r="R324" s="188">
        <f t="shared" si="262"/>
        <v>23016.78</v>
      </c>
      <c r="T324">
        <v>36750.93</v>
      </c>
      <c r="U324" s="190">
        <f t="shared" si="263"/>
        <v>0.62629108977650361</v>
      </c>
      <c r="W324" s="178">
        <v>43057</v>
      </c>
      <c r="X324" s="191">
        <v>0.92854325000000004</v>
      </c>
      <c r="Y324" s="191">
        <v>1.366795628</v>
      </c>
      <c r="Z324" s="191">
        <v>1.828534063</v>
      </c>
      <c r="AA324" s="191">
        <v>1.010329976</v>
      </c>
      <c r="AB324" s="191">
        <v>1.0888092389999999</v>
      </c>
      <c r="AC324" s="191">
        <v>1.240534338</v>
      </c>
      <c r="AD324" s="191">
        <v>1.6699548360000001</v>
      </c>
      <c r="AE324" s="191">
        <v>1.2099622910000001</v>
      </c>
      <c r="AF324" s="191">
        <v>1.1401528320000001</v>
      </c>
      <c r="AG324" s="191">
        <v>1.4255871229999999</v>
      </c>
      <c r="AH324" s="191">
        <v>1.0010409650000001</v>
      </c>
      <c r="AI324" s="191">
        <v>1.142821997</v>
      </c>
      <c r="AJ324" s="191">
        <v>0.91226758600000002</v>
      </c>
      <c r="AK324" s="191">
        <v>0.89446821200000004</v>
      </c>
      <c r="AL324" s="191">
        <v>0.74496518899999997</v>
      </c>
      <c r="AM324" s="191">
        <v>0.57619346100000002</v>
      </c>
      <c r="AN324" s="191">
        <v>0.59527870699999996</v>
      </c>
      <c r="AO324" s="191">
        <v>1.847494599</v>
      </c>
      <c r="AP324" s="191">
        <v>0.82581660700000004</v>
      </c>
      <c r="AQ324" s="191">
        <v>0.60214596399999998</v>
      </c>
      <c r="AR324" s="191">
        <v>0.59592278700000001</v>
      </c>
      <c r="AS324" s="191">
        <v>0.56119076300000004</v>
      </c>
      <c r="AT324" s="191">
        <v>0.58374415400000002</v>
      </c>
      <c r="AU324" s="191">
        <v>0.72411870700000003</v>
      </c>
    </row>
    <row r="325" spans="1:47" x14ac:dyDescent="0.2">
      <c r="A325" s="178">
        <v>42749</v>
      </c>
      <c r="B325" s="179">
        <v>0.41666666666666669</v>
      </c>
      <c r="C325" t="s">
        <v>349</v>
      </c>
      <c r="D325">
        <v>2</v>
      </c>
      <c r="E325">
        <v>6.01</v>
      </c>
      <c r="F325">
        <v>13.81</v>
      </c>
      <c r="G325">
        <v>0.82</v>
      </c>
      <c r="H325" s="184">
        <f t="shared" ref="H325:L325" si="330">H301</f>
        <v>0.41666666666666669</v>
      </c>
      <c r="I325" s="185">
        <f t="shared" si="330"/>
        <v>196</v>
      </c>
      <c r="J325" s="185">
        <f t="shared" si="330"/>
        <v>315</v>
      </c>
      <c r="K325" s="185">
        <f t="shared" si="330"/>
        <v>2872</v>
      </c>
      <c r="L325" s="185">
        <f t="shared" si="330"/>
        <v>2219</v>
      </c>
      <c r="M325" s="147"/>
      <c r="N325" s="143">
        <f t="shared" ref="N325:N388" si="331">D325*I325</f>
        <v>392</v>
      </c>
      <c r="O325" s="143">
        <f t="shared" si="327"/>
        <v>1893.1499999999999</v>
      </c>
      <c r="P325" s="143">
        <f t="shared" si="328"/>
        <v>39662.32</v>
      </c>
      <c r="Q325" s="143">
        <f t="shared" si="329"/>
        <v>1819.58</v>
      </c>
      <c r="R325" s="188">
        <f t="shared" ref="R325:R388" si="332">SUM(N325:Q325)</f>
        <v>43767.05</v>
      </c>
      <c r="T325">
        <v>38382.800000000003</v>
      </c>
      <c r="U325" s="190">
        <f t="shared" ref="U325:U388" si="333">R325/T325</f>
        <v>1.1402776764592473</v>
      </c>
      <c r="W325" s="178">
        <v>43058</v>
      </c>
      <c r="X325" s="191">
        <v>0.73435535200000002</v>
      </c>
      <c r="Y325" s="191">
        <v>0.67274345400000002</v>
      </c>
      <c r="Z325" s="191">
        <v>0.74644868600000003</v>
      </c>
      <c r="AA325" s="191">
        <v>0.733859814</v>
      </c>
      <c r="AB325" s="191">
        <v>0.82105862699999999</v>
      </c>
      <c r="AC325" s="191">
        <v>1.1206248190000001</v>
      </c>
      <c r="AD325" s="191">
        <v>1.2705187259999999</v>
      </c>
      <c r="AE325" s="191">
        <v>0.86064804900000003</v>
      </c>
      <c r="AF325" s="191">
        <v>1.0828434140000001</v>
      </c>
      <c r="AG325" s="191">
        <v>1.0968344919999999</v>
      </c>
      <c r="AH325" s="191">
        <v>0.60594273899999995</v>
      </c>
      <c r="AI325" s="191">
        <v>0.74023958499999998</v>
      </c>
      <c r="AJ325" s="191">
        <v>0.86163369700000003</v>
      </c>
      <c r="AK325" s="191">
        <v>0.81579335600000003</v>
      </c>
      <c r="AL325" s="191">
        <v>0.63704018799999995</v>
      </c>
      <c r="AM325" s="191">
        <v>0.65242754999999997</v>
      </c>
      <c r="AN325" s="191">
        <v>0.75905370599999999</v>
      </c>
      <c r="AO325" s="191">
        <v>2.059773909</v>
      </c>
      <c r="AP325" s="191">
        <v>1.341520391</v>
      </c>
      <c r="AQ325" s="191">
        <v>0.93374904000000003</v>
      </c>
      <c r="AR325" s="191">
        <v>0.59787246100000002</v>
      </c>
      <c r="AS325" s="191">
        <v>0.87523059199999997</v>
      </c>
      <c r="AT325" s="191">
        <v>0.76363884199999998</v>
      </c>
      <c r="AU325" s="191">
        <v>0.68937207</v>
      </c>
    </row>
    <row r="326" spans="1:47" x14ac:dyDescent="0.2">
      <c r="A326" s="178">
        <v>42749</v>
      </c>
      <c r="B326" s="179">
        <v>0.45833333333333331</v>
      </c>
      <c r="C326" t="s">
        <v>349</v>
      </c>
      <c r="D326">
        <v>3.46</v>
      </c>
      <c r="E326">
        <v>8.14</v>
      </c>
      <c r="F326">
        <v>11.78</v>
      </c>
      <c r="G326">
        <v>0.71</v>
      </c>
      <c r="H326" s="184">
        <f t="shared" ref="H326:L326" si="334">H302</f>
        <v>0.45833333333333331</v>
      </c>
      <c r="I326" s="185">
        <f t="shared" si="334"/>
        <v>226</v>
      </c>
      <c r="J326" s="185">
        <f t="shared" si="334"/>
        <v>326</v>
      </c>
      <c r="K326" s="185">
        <f t="shared" si="334"/>
        <v>2842</v>
      </c>
      <c r="L326" s="185">
        <f t="shared" si="334"/>
        <v>1635</v>
      </c>
      <c r="M326" s="147"/>
      <c r="N326" s="143">
        <f t="shared" si="331"/>
        <v>781.96</v>
      </c>
      <c r="O326" s="143">
        <f t="shared" si="327"/>
        <v>2653.6400000000003</v>
      </c>
      <c r="P326" s="143">
        <f t="shared" si="328"/>
        <v>33478.759999999995</v>
      </c>
      <c r="Q326" s="143">
        <f t="shared" si="329"/>
        <v>1160.8499999999999</v>
      </c>
      <c r="R326" s="188">
        <f t="shared" si="332"/>
        <v>38075.209999999992</v>
      </c>
      <c r="T326">
        <v>39389.300000000003</v>
      </c>
      <c r="U326" s="190">
        <f t="shared" si="333"/>
        <v>0.96663840179947313</v>
      </c>
      <c r="W326" s="178">
        <v>43059</v>
      </c>
      <c r="X326" s="191">
        <v>1.485172685</v>
      </c>
      <c r="Y326" s="191">
        <v>1.8295999599999999</v>
      </c>
      <c r="Z326" s="191">
        <v>1.8957293390000001</v>
      </c>
      <c r="AA326" s="191">
        <v>1.5090531300000001</v>
      </c>
      <c r="AB326" s="191">
        <v>1.5909551179999999</v>
      </c>
      <c r="AC326" s="191">
        <v>1.7449696910000001</v>
      </c>
      <c r="AD326" s="191">
        <v>2.5279529780000001</v>
      </c>
      <c r="AE326" s="191">
        <v>1.449470467</v>
      </c>
      <c r="AF326" s="191">
        <v>1.9290927389999999</v>
      </c>
      <c r="AG326" s="191">
        <v>1.893493525</v>
      </c>
      <c r="AH326" s="191">
        <v>1.6559913020000001</v>
      </c>
      <c r="AI326" s="191">
        <v>1.643099708</v>
      </c>
      <c r="AJ326" s="191">
        <v>1.6660312909999999</v>
      </c>
      <c r="AK326" s="191">
        <v>1.697482419</v>
      </c>
      <c r="AL326" s="191">
        <v>1.577719071</v>
      </c>
      <c r="AM326" s="191">
        <v>1.561440092</v>
      </c>
      <c r="AN326" s="191">
        <v>1.6800416789999999</v>
      </c>
      <c r="AO326" s="191">
        <v>2.499237634</v>
      </c>
      <c r="AP326" s="191">
        <v>1.676874827</v>
      </c>
      <c r="AQ326" s="191">
        <v>1.583647531</v>
      </c>
      <c r="AR326" s="191">
        <v>1.2053075259999999</v>
      </c>
      <c r="AS326" s="191">
        <v>1.6816301549999999</v>
      </c>
      <c r="AT326" s="191">
        <v>1.958721731</v>
      </c>
      <c r="AU326" s="191">
        <v>2.025779354</v>
      </c>
    </row>
    <row r="327" spans="1:47" x14ac:dyDescent="0.2">
      <c r="A327" s="178">
        <v>42749</v>
      </c>
      <c r="B327" s="179">
        <v>0.5</v>
      </c>
      <c r="C327" t="s">
        <v>349</v>
      </c>
      <c r="D327">
        <v>3.46</v>
      </c>
      <c r="E327">
        <v>9.14</v>
      </c>
      <c r="F327">
        <v>13.06</v>
      </c>
      <c r="G327">
        <v>0.61</v>
      </c>
      <c r="H327" s="184">
        <f t="shared" ref="H327:L327" si="335">H303</f>
        <v>0.5</v>
      </c>
      <c r="I327" s="185">
        <f t="shared" si="335"/>
        <v>222</v>
      </c>
      <c r="J327" s="185">
        <f t="shared" si="335"/>
        <v>319</v>
      </c>
      <c r="K327" s="185">
        <f t="shared" si="335"/>
        <v>2842</v>
      </c>
      <c r="L327" s="185">
        <f t="shared" si="335"/>
        <v>1635</v>
      </c>
      <c r="M327" s="147"/>
      <c r="N327" s="143">
        <f t="shared" si="331"/>
        <v>768.12</v>
      </c>
      <c r="O327" s="143">
        <f t="shared" si="327"/>
        <v>2915.6600000000003</v>
      </c>
      <c r="P327" s="143">
        <f t="shared" si="328"/>
        <v>37116.520000000004</v>
      </c>
      <c r="Q327" s="143">
        <f t="shared" si="329"/>
        <v>997.35</v>
      </c>
      <c r="R327" s="188">
        <f t="shared" si="332"/>
        <v>41797.65</v>
      </c>
      <c r="T327">
        <v>39706.93</v>
      </c>
      <c r="U327" s="190">
        <f t="shared" si="333"/>
        <v>1.0526537810906056</v>
      </c>
      <c r="W327" s="178">
        <v>43060</v>
      </c>
      <c r="X327" s="191">
        <v>0.93922832899999997</v>
      </c>
      <c r="Y327" s="191">
        <v>0.91100145099999996</v>
      </c>
      <c r="Z327" s="191">
        <v>0.96696378500000002</v>
      </c>
      <c r="AA327" s="191">
        <v>0.94295061499999999</v>
      </c>
      <c r="AB327" s="191">
        <v>0.87010934299999998</v>
      </c>
      <c r="AC327" s="191">
        <v>1.109059754</v>
      </c>
      <c r="AD327" s="191">
        <v>1.126052882</v>
      </c>
      <c r="AE327" s="191">
        <v>0.83772228699999995</v>
      </c>
      <c r="AF327" s="191">
        <v>1.1266671070000001</v>
      </c>
      <c r="AG327" s="191">
        <v>0.984556341</v>
      </c>
      <c r="AH327" s="191">
        <v>0.68725336800000003</v>
      </c>
      <c r="AI327" s="191">
        <v>0.56288816900000005</v>
      </c>
      <c r="AJ327" s="191">
        <v>0.62511346899999998</v>
      </c>
      <c r="AK327" s="191">
        <v>0.65515784799999999</v>
      </c>
      <c r="AL327" s="191">
        <v>0.60664901199999999</v>
      </c>
      <c r="AM327" s="191">
        <v>0.60774738800000006</v>
      </c>
      <c r="AN327" s="191">
        <v>0.62244882499999998</v>
      </c>
      <c r="AO327" s="191">
        <v>2.2222444449999998</v>
      </c>
      <c r="AP327" s="191">
        <v>1.2577427510000001</v>
      </c>
      <c r="AQ327" s="191">
        <v>0.96853156699999998</v>
      </c>
      <c r="AR327" s="191">
        <v>0.51139403500000002</v>
      </c>
      <c r="AS327" s="191">
        <v>0.43690007400000003</v>
      </c>
      <c r="AT327" s="191">
        <v>0.73414404600000005</v>
      </c>
      <c r="AU327" s="191">
        <v>0.74994699799999998</v>
      </c>
    </row>
    <row r="328" spans="1:47" x14ac:dyDescent="0.2">
      <c r="A328" s="178">
        <v>42749</v>
      </c>
      <c r="B328" s="179">
        <v>0.54166666666666663</v>
      </c>
      <c r="C328" t="s">
        <v>349</v>
      </c>
      <c r="D328">
        <v>2.44</v>
      </c>
      <c r="E328">
        <v>5</v>
      </c>
      <c r="F328">
        <v>10.41</v>
      </c>
      <c r="G328">
        <v>0.61</v>
      </c>
      <c r="H328" s="184">
        <f t="shared" ref="H328:L328" si="336">H304</f>
        <v>0.54166666666666663</v>
      </c>
      <c r="I328" s="185">
        <f t="shared" si="336"/>
        <v>195</v>
      </c>
      <c r="J328" s="185">
        <f t="shared" si="336"/>
        <v>299</v>
      </c>
      <c r="K328" s="185">
        <f t="shared" si="336"/>
        <v>2842</v>
      </c>
      <c r="L328" s="185">
        <f t="shared" si="336"/>
        <v>1635</v>
      </c>
      <c r="M328" s="147"/>
      <c r="N328" s="143">
        <f t="shared" si="331"/>
        <v>475.8</v>
      </c>
      <c r="O328" s="143">
        <f t="shared" si="327"/>
        <v>1495</v>
      </c>
      <c r="P328" s="143">
        <f t="shared" si="328"/>
        <v>29585.22</v>
      </c>
      <c r="Q328" s="143">
        <f t="shared" si="329"/>
        <v>997.35</v>
      </c>
      <c r="R328" s="188">
        <f t="shared" si="332"/>
        <v>32553.37</v>
      </c>
      <c r="T328">
        <v>39546.199999999997</v>
      </c>
      <c r="U328" s="190">
        <f t="shared" si="333"/>
        <v>0.82317314937971287</v>
      </c>
      <c r="W328" s="178">
        <v>43061</v>
      </c>
      <c r="X328" s="191">
        <v>1.0314614280000001</v>
      </c>
      <c r="Y328" s="191">
        <v>1.0026977640000001</v>
      </c>
      <c r="Z328" s="191">
        <v>1.0695058369999999</v>
      </c>
      <c r="AA328" s="191">
        <v>1.017414405</v>
      </c>
      <c r="AB328" s="191">
        <v>1.1002482360000001</v>
      </c>
      <c r="AC328" s="191">
        <v>1.4661616280000001</v>
      </c>
      <c r="AD328" s="191">
        <v>1.4068661099999999</v>
      </c>
      <c r="AE328" s="191">
        <v>1.0876481600000001</v>
      </c>
      <c r="AF328" s="191">
        <v>1.1084027219999999</v>
      </c>
      <c r="AG328" s="191">
        <v>1.0451683839999999</v>
      </c>
      <c r="AH328" s="191">
        <v>0.78690956199999995</v>
      </c>
      <c r="AI328" s="191">
        <v>0.69518871000000004</v>
      </c>
      <c r="AJ328" s="191">
        <v>0.67131231999999996</v>
      </c>
      <c r="AK328" s="191">
        <v>0.63891393500000004</v>
      </c>
      <c r="AL328" s="191">
        <v>0.62838995399999997</v>
      </c>
      <c r="AM328" s="191">
        <v>0.626779313</v>
      </c>
      <c r="AN328" s="191">
        <v>0.42235035999999998</v>
      </c>
      <c r="AO328" s="191">
        <v>1.7109165239999999</v>
      </c>
      <c r="AP328" s="191">
        <v>1.139308658</v>
      </c>
      <c r="AQ328" s="191">
        <v>0.87216239900000003</v>
      </c>
      <c r="AR328" s="191">
        <v>0.72095607799999994</v>
      </c>
      <c r="AS328" s="191">
        <v>0.58716349599999995</v>
      </c>
      <c r="AT328" s="191">
        <v>0.69615802000000004</v>
      </c>
      <c r="AU328" s="191">
        <v>0.89882939100000003</v>
      </c>
    </row>
    <row r="329" spans="1:47" x14ac:dyDescent="0.2">
      <c r="A329" s="178">
        <v>42749</v>
      </c>
      <c r="B329" s="179">
        <v>0.58333333333333337</v>
      </c>
      <c r="C329" t="s">
        <v>349</v>
      </c>
      <c r="D329">
        <v>3.01</v>
      </c>
      <c r="E329">
        <v>3.3</v>
      </c>
      <c r="F329">
        <v>6.75</v>
      </c>
      <c r="G329">
        <v>0.61</v>
      </c>
      <c r="H329" s="184">
        <f t="shared" ref="H329:L329" si="337">H305</f>
        <v>0.58333333333333337</v>
      </c>
      <c r="I329" s="185">
        <f t="shared" si="337"/>
        <v>205</v>
      </c>
      <c r="J329" s="185">
        <f t="shared" si="337"/>
        <v>237</v>
      </c>
      <c r="K329" s="185">
        <f t="shared" si="337"/>
        <v>2842</v>
      </c>
      <c r="L329" s="185">
        <f t="shared" si="337"/>
        <v>1635</v>
      </c>
      <c r="M329" s="147"/>
      <c r="N329" s="143">
        <f t="shared" si="331"/>
        <v>617.04999999999995</v>
      </c>
      <c r="O329" s="143">
        <f t="shared" si="327"/>
        <v>782.09999999999991</v>
      </c>
      <c r="P329" s="143">
        <f t="shared" si="328"/>
        <v>19183.5</v>
      </c>
      <c r="Q329" s="143">
        <f t="shared" si="329"/>
        <v>997.35</v>
      </c>
      <c r="R329" s="188">
        <f t="shared" si="332"/>
        <v>21580</v>
      </c>
      <c r="T329">
        <v>39218.629999999997</v>
      </c>
      <c r="U329" s="190">
        <f t="shared" si="333"/>
        <v>0.55024869558166623</v>
      </c>
      <c r="W329" s="178">
        <v>43062</v>
      </c>
      <c r="X329" s="191">
        <v>0.82963100899999997</v>
      </c>
      <c r="Y329" s="191">
        <v>0.623363475</v>
      </c>
      <c r="Z329" s="191">
        <v>0.67917775499999999</v>
      </c>
      <c r="AA329" s="191">
        <v>0.58895530299999999</v>
      </c>
      <c r="AB329" s="191">
        <v>0.88043707199999999</v>
      </c>
      <c r="AC329" s="191">
        <v>1.140707063</v>
      </c>
      <c r="AD329" s="191">
        <v>1.0890236280000001</v>
      </c>
      <c r="AE329" s="191">
        <v>1.0111738539999999</v>
      </c>
      <c r="AF329" s="191">
        <v>1.171623061</v>
      </c>
      <c r="AG329" s="191">
        <v>1.3999943420000001</v>
      </c>
      <c r="AH329" s="191">
        <v>1.198338254</v>
      </c>
      <c r="AI329" s="191">
        <v>1.144536199</v>
      </c>
      <c r="AJ329" s="191">
        <v>1.2016822030000001</v>
      </c>
      <c r="AK329" s="191">
        <v>1.0149433859999999</v>
      </c>
      <c r="AL329" s="191">
        <v>0.73284666700000001</v>
      </c>
      <c r="AM329" s="191">
        <v>0.70804659000000003</v>
      </c>
      <c r="AN329" s="191">
        <v>0.72657723799999996</v>
      </c>
      <c r="AO329" s="191">
        <v>1.7048048069999999</v>
      </c>
      <c r="AP329" s="191">
        <v>1.3692256190000001</v>
      </c>
      <c r="AQ329" s="191">
        <v>1.06864045</v>
      </c>
      <c r="AR329" s="191">
        <v>0.536876205</v>
      </c>
      <c r="AS329" s="191">
        <v>0.61311659799999996</v>
      </c>
      <c r="AT329" s="191">
        <v>0.73597695500000004</v>
      </c>
      <c r="AU329" s="191">
        <v>0.92285983299999996</v>
      </c>
    </row>
    <row r="330" spans="1:47" x14ac:dyDescent="0.2">
      <c r="A330" s="178">
        <v>42749</v>
      </c>
      <c r="B330" s="179">
        <v>0.625</v>
      </c>
      <c r="C330" t="s">
        <v>349</v>
      </c>
      <c r="D330">
        <v>2.11</v>
      </c>
      <c r="E330">
        <v>3.3</v>
      </c>
      <c r="F330">
        <v>6.75</v>
      </c>
      <c r="G330">
        <v>0.5</v>
      </c>
      <c r="H330" s="184">
        <f t="shared" ref="H330:L330" si="338">H306</f>
        <v>0.625</v>
      </c>
      <c r="I330" s="185">
        <f t="shared" si="338"/>
        <v>212</v>
      </c>
      <c r="J330" s="185">
        <f t="shared" si="338"/>
        <v>213</v>
      </c>
      <c r="K330" s="185">
        <f t="shared" si="338"/>
        <v>2842</v>
      </c>
      <c r="L330" s="185">
        <f t="shared" si="338"/>
        <v>1380</v>
      </c>
      <c r="M330" s="147"/>
      <c r="N330" s="143">
        <f t="shared" si="331"/>
        <v>447.32</v>
      </c>
      <c r="O330" s="143">
        <f t="shared" si="327"/>
        <v>702.9</v>
      </c>
      <c r="P330" s="143">
        <f t="shared" si="328"/>
        <v>19183.5</v>
      </c>
      <c r="Q330" s="143">
        <f t="shared" si="329"/>
        <v>690</v>
      </c>
      <c r="R330" s="188">
        <f t="shared" si="332"/>
        <v>21023.72</v>
      </c>
      <c r="T330">
        <v>38890.839999999997</v>
      </c>
      <c r="U330" s="190">
        <f t="shared" si="333"/>
        <v>0.54058282104474997</v>
      </c>
      <c r="W330" s="178">
        <v>43063</v>
      </c>
      <c r="X330" s="191">
        <v>0.84551780799999998</v>
      </c>
      <c r="Y330" s="191">
        <v>0.631749063</v>
      </c>
      <c r="Z330" s="191">
        <v>0.66520245099999997</v>
      </c>
      <c r="AA330" s="191">
        <v>0.65729976999999995</v>
      </c>
      <c r="AB330" s="191">
        <v>0.70986013599999997</v>
      </c>
      <c r="AC330" s="191">
        <v>1.1706629079999999</v>
      </c>
      <c r="AD330" s="191">
        <v>1.3299288929999999</v>
      </c>
      <c r="AE330" s="191">
        <v>0.55698800699999995</v>
      </c>
      <c r="AF330" s="191">
        <v>0.71724432999999999</v>
      </c>
      <c r="AG330" s="191">
        <v>0.73343413999999996</v>
      </c>
      <c r="AH330" s="191">
        <v>0.98381088900000002</v>
      </c>
      <c r="AI330" s="191">
        <v>1.0444800649999999</v>
      </c>
      <c r="AJ330" s="191">
        <v>0.91124050000000001</v>
      </c>
      <c r="AK330" s="191">
        <v>0.86150485600000004</v>
      </c>
      <c r="AL330" s="191">
        <v>0.76138287199999999</v>
      </c>
      <c r="AM330" s="191">
        <v>0.72840456399999998</v>
      </c>
      <c r="AN330" s="191">
        <v>0.58146773399999996</v>
      </c>
      <c r="AO330" s="191">
        <v>1.6494564439999999</v>
      </c>
      <c r="AP330" s="191">
        <v>0.83840451299999996</v>
      </c>
      <c r="AQ330" s="191">
        <v>0.84349089300000002</v>
      </c>
      <c r="AR330" s="191">
        <v>1.2120548360000001</v>
      </c>
      <c r="AS330" s="191">
        <v>1.197594732</v>
      </c>
      <c r="AT330" s="191">
        <v>0.97033786099999997</v>
      </c>
      <c r="AU330" s="191">
        <v>0.96458085699999996</v>
      </c>
    </row>
    <row r="331" spans="1:47" x14ac:dyDescent="0.2">
      <c r="A331" s="178">
        <v>42749</v>
      </c>
      <c r="B331" s="179">
        <v>0.66666666666666663</v>
      </c>
      <c r="C331" t="s">
        <v>349</v>
      </c>
      <c r="D331">
        <v>1</v>
      </c>
      <c r="E331">
        <v>3.3</v>
      </c>
      <c r="F331">
        <v>6.75</v>
      </c>
      <c r="G331">
        <v>0.5</v>
      </c>
      <c r="H331" s="184">
        <f t="shared" ref="H331:L331" si="339">H307</f>
        <v>0.66666666666666663</v>
      </c>
      <c r="I331" s="185">
        <f t="shared" si="339"/>
        <v>191</v>
      </c>
      <c r="J331" s="185">
        <f t="shared" si="339"/>
        <v>237</v>
      </c>
      <c r="K331" s="185">
        <f t="shared" si="339"/>
        <v>2842</v>
      </c>
      <c r="L331" s="185">
        <f t="shared" si="339"/>
        <v>1380</v>
      </c>
      <c r="M331" s="147"/>
      <c r="N331" s="143">
        <f t="shared" si="331"/>
        <v>191</v>
      </c>
      <c r="O331" s="143">
        <f t="shared" si="327"/>
        <v>782.09999999999991</v>
      </c>
      <c r="P331" s="143">
        <f t="shared" si="328"/>
        <v>19183.5</v>
      </c>
      <c r="Q331" s="143">
        <f t="shared" si="329"/>
        <v>690</v>
      </c>
      <c r="R331" s="188">
        <f t="shared" si="332"/>
        <v>20846.599999999999</v>
      </c>
      <c r="T331">
        <v>38554.11</v>
      </c>
      <c r="U331" s="190">
        <f t="shared" si="333"/>
        <v>0.5407101862810475</v>
      </c>
      <c r="W331" s="178">
        <v>43064</v>
      </c>
      <c r="X331" s="191">
        <v>0.95612722000000006</v>
      </c>
      <c r="Y331" s="191">
        <v>0.94659809399999995</v>
      </c>
      <c r="Z331" s="191">
        <v>1.005907009</v>
      </c>
      <c r="AA331" s="191">
        <v>0.99494548900000002</v>
      </c>
      <c r="AB331" s="191">
        <v>1.059777897</v>
      </c>
      <c r="AC331" s="191">
        <v>1.3602732550000001</v>
      </c>
      <c r="AD331" s="191">
        <v>1.630582226</v>
      </c>
      <c r="AE331" s="191">
        <v>1.3038231360000001</v>
      </c>
      <c r="AF331" s="191">
        <v>1.066439924</v>
      </c>
      <c r="AG331" s="191">
        <v>1.0830483399999999</v>
      </c>
      <c r="AH331" s="191">
        <v>0.90941295600000005</v>
      </c>
      <c r="AI331" s="191">
        <v>0.88237716399999999</v>
      </c>
      <c r="AJ331" s="191">
        <v>0.92598342899999997</v>
      </c>
      <c r="AK331" s="191">
        <v>0.85607809800000001</v>
      </c>
      <c r="AL331" s="191">
        <v>1.00211702</v>
      </c>
      <c r="AM331" s="191">
        <v>0.97502921399999998</v>
      </c>
      <c r="AN331" s="191">
        <v>0.78972619099999997</v>
      </c>
      <c r="AO331" s="191">
        <v>1.6782778439999999</v>
      </c>
      <c r="AP331" s="191">
        <v>1.2381675299999999</v>
      </c>
      <c r="AQ331" s="191">
        <v>0.77129673899999995</v>
      </c>
      <c r="AR331" s="191">
        <v>0.49645738699999997</v>
      </c>
      <c r="AS331" s="191">
        <v>0.70059978199999995</v>
      </c>
      <c r="AT331" s="191">
        <v>0.947329211</v>
      </c>
      <c r="AU331" s="191">
        <v>0.77661894499999995</v>
      </c>
    </row>
    <row r="332" spans="1:47" x14ac:dyDescent="0.2">
      <c r="A332" s="178">
        <v>42749</v>
      </c>
      <c r="B332" s="179">
        <v>0.70833333333333337</v>
      </c>
      <c r="C332" t="s">
        <v>349</v>
      </c>
      <c r="D332">
        <v>0.5</v>
      </c>
      <c r="E332">
        <v>3.5</v>
      </c>
      <c r="F332">
        <v>5.85</v>
      </c>
      <c r="G332">
        <v>0.5</v>
      </c>
      <c r="H332" s="184">
        <f t="shared" ref="H332:L332" si="340">H308</f>
        <v>0.70833333333333337</v>
      </c>
      <c r="I332" s="185">
        <f t="shared" si="340"/>
        <v>218</v>
      </c>
      <c r="J332" s="185">
        <f t="shared" si="340"/>
        <v>258</v>
      </c>
      <c r="K332" s="185">
        <f t="shared" si="340"/>
        <v>2842</v>
      </c>
      <c r="L332" s="185">
        <f t="shared" si="340"/>
        <v>1380</v>
      </c>
      <c r="M332" s="147"/>
      <c r="N332" s="143">
        <f t="shared" si="331"/>
        <v>109</v>
      </c>
      <c r="O332" s="143">
        <f t="shared" si="327"/>
        <v>903</v>
      </c>
      <c r="P332" s="143">
        <f t="shared" si="328"/>
        <v>16625.7</v>
      </c>
      <c r="Q332" s="143">
        <f t="shared" si="329"/>
        <v>690</v>
      </c>
      <c r="R332" s="188">
        <f t="shared" si="332"/>
        <v>18327.7</v>
      </c>
      <c r="T332">
        <v>38160.03</v>
      </c>
      <c r="U332" s="190">
        <f t="shared" si="333"/>
        <v>0.48028526183024495</v>
      </c>
      <c r="W332" s="178">
        <v>43065</v>
      </c>
      <c r="X332" s="191">
        <v>0.82395757199999997</v>
      </c>
      <c r="Y332" s="191">
        <v>0.63828991499999999</v>
      </c>
      <c r="Z332" s="191">
        <v>0.69458452900000001</v>
      </c>
      <c r="AA332" s="191">
        <v>0.695027485</v>
      </c>
      <c r="AB332" s="191">
        <v>0.75351907799999995</v>
      </c>
      <c r="AC332" s="191">
        <v>1.2839971459999999</v>
      </c>
      <c r="AD332" s="191">
        <v>1.0796177419999999</v>
      </c>
      <c r="AE332" s="191">
        <v>0.66122589600000004</v>
      </c>
      <c r="AF332" s="191">
        <v>0.90162261700000002</v>
      </c>
      <c r="AG332" s="191">
        <v>1.1383457749999999</v>
      </c>
      <c r="AH332" s="191">
        <v>0.936675551</v>
      </c>
      <c r="AI332" s="191">
        <v>0.88220379999999998</v>
      </c>
      <c r="AJ332" s="191">
        <v>0.87020259899999997</v>
      </c>
      <c r="AK332" s="191">
        <v>0.76418091799999999</v>
      </c>
      <c r="AL332" s="191">
        <v>0.849450186</v>
      </c>
      <c r="AM332" s="191">
        <v>0.84205514699999995</v>
      </c>
      <c r="AN332" s="191">
        <v>0.91728691900000003</v>
      </c>
      <c r="AO332" s="191">
        <v>2.2355025359999998</v>
      </c>
      <c r="AP332" s="191">
        <v>1.3329751320000001</v>
      </c>
      <c r="AQ332" s="191">
        <v>0.77250616900000002</v>
      </c>
      <c r="AR332" s="191">
        <v>1.197663036</v>
      </c>
      <c r="AS332" s="191">
        <v>1.2122405409999999</v>
      </c>
      <c r="AT332" s="191">
        <v>0.85064499299999996</v>
      </c>
      <c r="AU332" s="191">
        <v>0.93690943100000001</v>
      </c>
    </row>
    <row r="333" spans="1:47" x14ac:dyDescent="0.2">
      <c r="A333" s="178">
        <v>42749</v>
      </c>
      <c r="B333" s="179">
        <v>0.75</v>
      </c>
      <c r="C333" t="s">
        <v>349</v>
      </c>
      <c r="D333">
        <v>2.72</v>
      </c>
      <c r="E333">
        <v>24.53</v>
      </c>
      <c r="F333">
        <v>24.73</v>
      </c>
      <c r="G333">
        <v>0.5</v>
      </c>
      <c r="H333" s="184">
        <f t="shared" ref="H333:L333" si="341">H309</f>
        <v>0.75</v>
      </c>
      <c r="I333" s="185">
        <f t="shared" si="341"/>
        <v>240</v>
      </c>
      <c r="J333" s="185">
        <f t="shared" si="341"/>
        <v>365</v>
      </c>
      <c r="K333" s="185">
        <f t="shared" si="341"/>
        <v>2842</v>
      </c>
      <c r="L333" s="185">
        <f t="shared" si="341"/>
        <v>1380</v>
      </c>
      <c r="M333" s="147"/>
      <c r="N333" s="143">
        <f t="shared" si="331"/>
        <v>652.80000000000007</v>
      </c>
      <c r="O333" s="143">
        <f t="shared" si="327"/>
        <v>8953.4500000000007</v>
      </c>
      <c r="P333" s="143">
        <f t="shared" si="328"/>
        <v>70282.66</v>
      </c>
      <c r="Q333" s="143">
        <f t="shared" si="329"/>
        <v>690</v>
      </c>
      <c r="R333" s="188">
        <f t="shared" si="332"/>
        <v>80578.91</v>
      </c>
      <c r="T333">
        <v>38629.949999999997</v>
      </c>
      <c r="U333" s="190">
        <f t="shared" si="333"/>
        <v>2.0859180506316992</v>
      </c>
      <c r="W333" s="178">
        <v>43066</v>
      </c>
      <c r="X333" s="191">
        <v>1.5678743669999999</v>
      </c>
      <c r="Y333" s="191">
        <v>1.5869911720000001</v>
      </c>
      <c r="Z333" s="191">
        <v>1.652394403</v>
      </c>
      <c r="AA333" s="191">
        <v>1.661570003</v>
      </c>
      <c r="AB333" s="191">
        <v>1.6973112050000001</v>
      </c>
      <c r="AC333" s="191">
        <v>1.2725875579999999</v>
      </c>
      <c r="AD333" s="191">
        <v>1.594881743</v>
      </c>
      <c r="AE333" s="191">
        <v>0.96108173600000002</v>
      </c>
      <c r="AF333" s="191">
        <v>1.1966259050000001</v>
      </c>
      <c r="AG333" s="191">
        <v>1.1751350300000001</v>
      </c>
      <c r="AH333" s="191">
        <v>0.99012703000000002</v>
      </c>
      <c r="AI333" s="191">
        <v>0.988822376</v>
      </c>
      <c r="AJ333" s="191">
        <v>0.99130536599999997</v>
      </c>
      <c r="AK333" s="191">
        <v>1.03408118</v>
      </c>
      <c r="AL333" s="191">
        <v>0.88014930400000002</v>
      </c>
      <c r="AM333" s="191">
        <v>0.89366455700000003</v>
      </c>
      <c r="AN333" s="191">
        <v>0.91995583000000003</v>
      </c>
      <c r="AO333" s="191">
        <v>1.6665320340000001</v>
      </c>
      <c r="AP333" s="191">
        <v>0.89589950699999998</v>
      </c>
      <c r="AQ333" s="191">
        <v>1.0853732190000001</v>
      </c>
      <c r="AR333" s="191">
        <v>0.69105299200000003</v>
      </c>
      <c r="AS333" s="191">
        <v>1.1773474150000001</v>
      </c>
      <c r="AT333" s="191">
        <v>1.2236334440000001</v>
      </c>
      <c r="AU333" s="191">
        <v>1.4544567740000001</v>
      </c>
    </row>
    <row r="334" spans="1:47" x14ac:dyDescent="0.2">
      <c r="A334" s="178">
        <v>42749</v>
      </c>
      <c r="B334" s="179">
        <v>0.79166666666666663</v>
      </c>
      <c r="C334" t="s">
        <v>349</v>
      </c>
      <c r="D334">
        <v>3.5</v>
      </c>
      <c r="E334">
        <v>11.15</v>
      </c>
      <c r="F334">
        <v>18.21</v>
      </c>
      <c r="G334">
        <v>0.5</v>
      </c>
      <c r="H334" s="184">
        <f t="shared" ref="H334:L334" si="342">H310</f>
        <v>0.79166666666666663</v>
      </c>
      <c r="I334" s="185">
        <f t="shared" si="342"/>
        <v>320</v>
      </c>
      <c r="J334" s="185">
        <f t="shared" si="342"/>
        <v>214</v>
      </c>
      <c r="K334" s="185">
        <f t="shared" si="342"/>
        <v>2842</v>
      </c>
      <c r="L334" s="185">
        <f t="shared" si="342"/>
        <v>1426</v>
      </c>
      <c r="M334" s="147"/>
      <c r="N334" s="143">
        <f t="shared" si="331"/>
        <v>1120</v>
      </c>
      <c r="O334" s="143">
        <f t="shared" si="327"/>
        <v>2386.1</v>
      </c>
      <c r="P334" s="143">
        <f t="shared" si="328"/>
        <v>51752.82</v>
      </c>
      <c r="Q334" s="143">
        <f t="shared" si="329"/>
        <v>713</v>
      </c>
      <c r="R334" s="188">
        <f t="shared" si="332"/>
        <v>55971.92</v>
      </c>
      <c r="T334">
        <v>39765.07</v>
      </c>
      <c r="U334" s="190">
        <f t="shared" si="333"/>
        <v>1.4075649810248039</v>
      </c>
      <c r="W334" s="178">
        <v>43067</v>
      </c>
      <c r="X334" s="191">
        <v>0.94002232100000005</v>
      </c>
      <c r="Y334" s="191">
        <v>0.91719815400000004</v>
      </c>
      <c r="Z334" s="191">
        <v>0.97464892999999997</v>
      </c>
      <c r="AA334" s="191">
        <v>0.97907393899999995</v>
      </c>
      <c r="AB334" s="191">
        <v>1.0337234870000001</v>
      </c>
      <c r="AC334" s="191">
        <v>1.369596754</v>
      </c>
      <c r="AD334" s="191">
        <v>1.059326529</v>
      </c>
      <c r="AE334" s="191">
        <v>1.1576860659999999</v>
      </c>
      <c r="AF334" s="191">
        <v>1.1403118459999999</v>
      </c>
      <c r="AG334" s="191">
        <v>1.586171242</v>
      </c>
      <c r="AH334" s="191">
        <v>1.257489273</v>
      </c>
      <c r="AI334" s="191">
        <v>1.4006780000000001</v>
      </c>
      <c r="AJ334" s="191">
        <v>0.76435762299999999</v>
      </c>
      <c r="AK334" s="191">
        <v>0.79972580599999998</v>
      </c>
      <c r="AL334" s="191">
        <v>0.93853386999999999</v>
      </c>
      <c r="AM334" s="191">
        <v>0.71452324700000003</v>
      </c>
      <c r="AN334" s="191">
        <v>0.75192768399999999</v>
      </c>
      <c r="AO334" s="191">
        <v>1.8281456739999999</v>
      </c>
      <c r="AP334" s="191">
        <v>0.67963901299999996</v>
      </c>
      <c r="AQ334" s="191">
        <v>0.63137764799999996</v>
      </c>
      <c r="AR334" s="191">
        <v>0.52577080600000003</v>
      </c>
      <c r="AS334" s="191">
        <v>0.55084233299999996</v>
      </c>
      <c r="AT334" s="191">
        <v>0.80082128100000005</v>
      </c>
      <c r="AU334" s="191">
        <v>0.82063417900000002</v>
      </c>
    </row>
    <row r="335" spans="1:47" x14ac:dyDescent="0.2">
      <c r="A335" s="178">
        <v>42749</v>
      </c>
      <c r="B335" s="179">
        <v>0.83333333333333337</v>
      </c>
      <c r="C335" t="s">
        <v>349</v>
      </c>
      <c r="D335">
        <v>3.01</v>
      </c>
      <c r="E335">
        <v>3.56</v>
      </c>
      <c r="F335">
        <v>13.65</v>
      </c>
      <c r="G335">
        <v>0.5</v>
      </c>
      <c r="H335" s="184">
        <f t="shared" ref="H335:L335" si="343">H311</f>
        <v>0.83333333333333337</v>
      </c>
      <c r="I335" s="185">
        <f t="shared" si="343"/>
        <v>322</v>
      </c>
      <c r="J335" s="185">
        <f t="shared" si="343"/>
        <v>178</v>
      </c>
      <c r="K335" s="185">
        <f t="shared" si="343"/>
        <v>2842</v>
      </c>
      <c r="L335" s="185">
        <f t="shared" si="343"/>
        <v>1426</v>
      </c>
      <c r="M335" s="147"/>
      <c r="N335" s="143">
        <f t="shared" si="331"/>
        <v>969.21999999999991</v>
      </c>
      <c r="O335" s="143">
        <f t="shared" si="327"/>
        <v>633.68000000000006</v>
      </c>
      <c r="P335" s="143">
        <f t="shared" si="328"/>
        <v>38793.300000000003</v>
      </c>
      <c r="Q335" s="143">
        <f t="shared" si="329"/>
        <v>713</v>
      </c>
      <c r="R335" s="188">
        <f t="shared" si="332"/>
        <v>41109.200000000004</v>
      </c>
      <c r="T335">
        <v>39268.230000000003</v>
      </c>
      <c r="U335" s="190">
        <f t="shared" si="333"/>
        <v>1.0468819195568531</v>
      </c>
      <c r="W335" s="178">
        <v>43068</v>
      </c>
      <c r="X335" s="191">
        <v>0.80211004600000002</v>
      </c>
      <c r="Y335" s="191">
        <v>0.80241191899999997</v>
      </c>
      <c r="Z335" s="191">
        <v>0.89250538899999998</v>
      </c>
      <c r="AA335" s="191">
        <v>0.74974802900000004</v>
      </c>
      <c r="AB335" s="191">
        <v>0.92861473900000002</v>
      </c>
      <c r="AC335" s="191">
        <v>1.014109624</v>
      </c>
      <c r="AD335" s="191">
        <v>1.315843852</v>
      </c>
      <c r="AE335" s="191">
        <v>0.69989833000000001</v>
      </c>
      <c r="AF335" s="191">
        <v>0.89201301200000005</v>
      </c>
      <c r="AG335" s="191">
        <v>0.97049111300000002</v>
      </c>
      <c r="AH335" s="191">
        <v>0.77885188400000005</v>
      </c>
      <c r="AI335" s="191">
        <v>0.72553270199999997</v>
      </c>
      <c r="AJ335" s="191">
        <v>0.69960826700000001</v>
      </c>
      <c r="AK335" s="191">
        <v>0.63204811500000002</v>
      </c>
      <c r="AL335" s="191">
        <v>0.46637969600000001</v>
      </c>
      <c r="AM335" s="191">
        <v>0.44966502699999999</v>
      </c>
      <c r="AN335" s="191">
        <v>0.485948414</v>
      </c>
      <c r="AO335" s="191">
        <v>2.225292601</v>
      </c>
      <c r="AP335" s="191">
        <v>0.69095358799999995</v>
      </c>
      <c r="AQ335" s="191">
        <v>0.47923955200000001</v>
      </c>
      <c r="AR335" s="191">
        <v>0.52152516999999998</v>
      </c>
      <c r="AS335" s="191">
        <v>0.46680696900000002</v>
      </c>
      <c r="AT335" s="191">
        <v>0.61070334199999998</v>
      </c>
      <c r="AU335" s="191">
        <v>0.72034043199999997</v>
      </c>
    </row>
    <row r="336" spans="1:47" x14ac:dyDescent="0.2">
      <c r="A336" s="178">
        <v>42749</v>
      </c>
      <c r="B336" s="179">
        <v>0.875</v>
      </c>
      <c r="C336" t="s">
        <v>349</v>
      </c>
      <c r="D336">
        <v>3.01</v>
      </c>
      <c r="E336">
        <v>3.2</v>
      </c>
      <c r="F336">
        <v>16.329999999999998</v>
      </c>
      <c r="G336">
        <v>0.5</v>
      </c>
      <c r="H336" s="184">
        <f t="shared" ref="H336:L336" si="344">H312</f>
        <v>0.875</v>
      </c>
      <c r="I336" s="185">
        <f t="shared" si="344"/>
        <v>337</v>
      </c>
      <c r="J336" s="185">
        <f t="shared" si="344"/>
        <v>173</v>
      </c>
      <c r="K336" s="185">
        <f t="shared" si="344"/>
        <v>2842</v>
      </c>
      <c r="L336" s="185">
        <f t="shared" si="344"/>
        <v>1426</v>
      </c>
      <c r="M336" s="147"/>
      <c r="N336" s="143">
        <f t="shared" si="331"/>
        <v>1014.3699999999999</v>
      </c>
      <c r="O336" s="143">
        <f t="shared" si="327"/>
        <v>553.6</v>
      </c>
      <c r="P336" s="143">
        <f t="shared" si="328"/>
        <v>46409.859999999993</v>
      </c>
      <c r="Q336" s="143">
        <f t="shared" si="329"/>
        <v>713</v>
      </c>
      <c r="R336" s="188">
        <f t="shared" si="332"/>
        <v>48690.829999999994</v>
      </c>
      <c r="T336">
        <v>38398.449999999997</v>
      </c>
      <c r="U336" s="190">
        <f t="shared" si="333"/>
        <v>1.2680415485520899</v>
      </c>
      <c r="W336" s="178">
        <v>43069</v>
      </c>
      <c r="X336" s="191">
        <v>0.48425741700000002</v>
      </c>
      <c r="Y336" s="191">
        <v>0.48045006000000001</v>
      </c>
      <c r="Z336" s="191">
        <v>0.51243910199999998</v>
      </c>
      <c r="AA336" s="191">
        <v>0.51009848599999996</v>
      </c>
      <c r="AB336" s="191">
        <v>0.45979374200000001</v>
      </c>
      <c r="AC336" s="191">
        <v>0.90174687399999998</v>
      </c>
      <c r="AD336" s="191">
        <v>1.463698894</v>
      </c>
      <c r="AE336" s="191">
        <v>0.67835881399999998</v>
      </c>
      <c r="AF336" s="191">
        <v>0.58298596199999997</v>
      </c>
      <c r="AG336" s="191">
        <v>0.64300122100000001</v>
      </c>
      <c r="AH336" s="191">
        <v>0.46433429399999998</v>
      </c>
      <c r="AI336" s="191">
        <v>0.48276514799999998</v>
      </c>
      <c r="AJ336" s="191">
        <v>0.47418555600000001</v>
      </c>
      <c r="AK336" s="191">
        <v>0.52840944000000001</v>
      </c>
      <c r="AL336" s="191">
        <v>0.53325733200000003</v>
      </c>
      <c r="AM336" s="191">
        <v>0.36701535499999999</v>
      </c>
      <c r="AN336" s="191">
        <v>0.519063422</v>
      </c>
      <c r="AO336" s="191">
        <v>2.0717048679999999</v>
      </c>
      <c r="AP336" s="191">
        <v>0.88136674100000001</v>
      </c>
      <c r="AQ336" s="191">
        <v>0.54972367</v>
      </c>
      <c r="AR336" s="191">
        <v>0.50190169299999998</v>
      </c>
      <c r="AS336" s="191">
        <v>0.48629822099999997</v>
      </c>
      <c r="AT336" s="191">
        <v>0.66880478499999996</v>
      </c>
      <c r="AU336" s="191">
        <v>0.62584894199999996</v>
      </c>
    </row>
    <row r="337" spans="1:47" x14ac:dyDescent="0.2">
      <c r="A337" s="178">
        <v>42749</v>
      </c>
      <c r="B337" s="179">
        <v>0.91666666666666663</v>
      </c>
      <c r="C337" t="s">
        <v>349</v>
      </c>
      <c r="D337">
        <v>3.98</v>
      </c>
      <c r="E337">
        <v>5.58</v>
      </c>
      <c r="F337">
        <v>19.600000000000001</v>
      </c>
      <c r="G337">
        <v>0.5</v>
      </c>
      <c r="H337" s="184">
        <f t="shared" ref="H337:L337" si="345">H313</f>
        <v>0.91666666666666663</v>
      </c>
      <c r="I337" s="185">
        <f t="shared" si="345"/>
        <v>394</v>
      </c>
      <c r="J337" s="185">
        <f t="shared" si="345"/>
        <v>194</v>
      </c>
      <c r="K337" s="185">
        <f t="shared" si="345"/>
        <v>2842</v>
      </c>
      <c r="L337" s="185">
        <f t="shared" si="345"/>
        <v>1426</v>
      </c>
      <c r="M337" s="147"/>
      <c r="N337" s="143">
        <f t="shared" si="331"/>
        <v>1568.12</v>
      </c>
      <c r="O337" s="143">
        <f t="shared" si="327"/>
        <v>1082.52</v>
      </c>
      <c r="P337" s="143">
        <f t="shared" si="328"/>
        <v>55703.200000000004</v>
      </c>
      <c r="Q337" s="143">
        <f t="shared" si="329"/>
        <v>713</v>
      </c>
      <c r="R337" s="188">
        <f t="shared" si="332"/>
        <v>59066.840000000004</v>
      </c>
      <c r="T337">
        <v>37248.57</v>
      </c>
      <c r="U337" s="190">
        <f t="shared" si="333"/>
        <v>1.5857478555552604</v>
      </c>
      <c r="W337" s="178">
        <v>43070</v>
      </c>
      <c r="X337" s="191">
        <v>0.49272231700000002</v>
      </c>
      <c r="Y337" s="191">
        <v>0.48266669000000001</v>
      </c>
      <c r="Z337" s="191">
        <v>0.523359185</v>
      </c>
      <c r="AA337" s="191">
        <v>0.51822617400000004</v>
      </c>
      <c r="AB337" s="191">
        <v>0.53478047900000003</v>
      </c>
      <c r="AC337" s="191">
        <v>0.88516346000000001</v>
      </c>
      <c r="AD337" s="191">
        <v>1.525551015</v>
      </c>
      <c r="AE337" s="191">
        <v>0.81993560300000001</v>
      </c>
      <c r="AF337" s="191">
        <v>0.77354700099999996</v>
      </c>
      <c r="AG337" s="191">
        <v>0.96493181400000005</v>
      </c>
      <c r="AH337" s="191">
        <v>0.72864264300000003</v>
      </c>
      <c r="AI337" s="191">
        <v>0.61680076900000003</v>
      </c>
      <c r="AJ337" s="191">
        <v>0.58582181700000002</v>
      </c>
      <c r="AK337" s="191">
        <v>0.58415214299999996</v>
      </c>
      <c r="AL337" s="191">
        <v>0.55902557600000002</v>
      </c>
      <c r="AM337" s="191">
        <v>0.55870216399999995</v>
      </c>
      <c r="AN337" s="191">
        <v>0.73107205600000003</v>
      </c>
      <c r="AO337" s="191">
        <v>2.6346228979999999</v>
      </c>
      <c r="AP337" s="191">
        <v>0.83209349799999999</v>
      </c>
      <c r="AQ337" s="191">
        <v>0.70825750600000004</v>
      </c>
      <c r="AR337" s="191">
        <v>0.68128422799999999</v>
      </c>
      <c r="AS337" s="191">
        <v>0.75387682099999997</v>
      </c>
      <c r="AT337" s="191">
        <v>1.1562940260000001</v>
      </c>
      <c r="AU337" s="191">
        <v>1.172134113</v>
      </c>
    </row>
    <row r="338" spans="1:47" x14ac:dyDescent="0.2">
      <c r="A338" s="178">
        <v>42749</v>
      </c>
      <c r="B338" s="179">
        <v>0.95833333333333337</v>
      </c>
      <c r="C338" t="s">
        <v>349</v>
      </c>
      <c r="D338">
        <v>8.9600000000000009</v>
      </c>
      <c r="E338">
        <v>10</v>
      </c>
      <c r="F338">
        <v>20</v>
      </c>
      <c r="G338">
        <v>0.01</v>
      </c>
      <c r="H338" s="184">
        <f t="shared" ref="H338:L338" si="346">H314</f>
        <v>0.95833333333333337</v>
      </c>
      <c r="I338" s="185">
        <f t="shared" si="346"/>
        <v>389</v>
      </c>
      <c r="J338" s="185">
        <f t="shared" si="346"/>
        <v>265</v>
      </c>
      <c r="K338" s="185">
        <f t="shared" si="346"/>
        <v>2985</v>
      </c>
      <c r="L338" s="185">
        <f t="shared" si="346"/>
        <v>1111</v>
      </c>
      <c r="M338" s="147"/>
      <c r="N338" s="143">
        <f t="shared" si="331"/>
        <v>3485.4400000000005</v>
      </c>
      <c r="O338" s="143">
        <f t="shared" si="327"/>
        <v>2650</v>
      </c>
      <c r="P338" s="143">
        <f t="shared" si="328"/>
        <v>59700</v>
      </c>
      <c r="Q338" s="143">
        <f t="shared" si="329"/>
        <v>11.11</v>
      </c>
      <c r="R338" s="188">
        <f t="shared" si="332"/>
        <v>65846.55</v>
      </c>
      <c r="T338">
        <v>35708.949999999997</v>
      </c>
      <c r="U338" s="190">
        <f t="shared" si="333"/>
        <v>1.8439788904462329</v>
      </c>
      <c r="W338" s="178">
        <v>43071</v>
      </c>
      <c r="X338" s="191">
        <v>1.9972430969999999</v>
      </c>
      <c r="Y338" s="191">
        <v>2.1138220470000002</v>
      </c>
      <c r="Z338" s="191">
        <v>3.1758366709999999</v>
      </c>
      <c r="AA338" s="191">
        <v>2.1572252700000001</v>
      </c>
      <c r="AB338" s="191">
        <v>2.1364903790000001</v>
      </c>
      <c r="AC338" s="191">
        <v>2.1766812610000001</v>
      </c>
      <c r="AD338" s="191">
        <v>2.3889893149999999</v>
      </c>
      <c r="AE338" s="191">
        <v>1.4367834310000001</v>
      </c>
      <c r="AF338" s="191">
        <v>1.1796745660000001</v>
      </c>
      <c r="AG338" s="191">
        <v>1.2172243229999999</v>
      </c>
      <c r="AH338" s="191">
        <v>0.92620861799999998</v>
      </c>
      <c r="AI338" s="191">
        <v>0.76556943300000002</v>
      </c>
      <c r="AJ338" s="191">
        <v>0.72165570700000004</v>
      </c>
      <c r="AK338" s="191">
        <v>0.703901043</v>
      </c>
      <c r="AL338" s="191">
        <v>0.72904120800000005</v>
      </c>
      <c r="AM338" s="191">
        <v>0.64966707300000004</v>
      </c>
      <c r="AN338" s="191">
        <v>0.76828388199999997</v>
      </c>
      <c r="AO338" s="191">
        <v>2.4936629020000001</v>
      </c>
      <c r="AP338" s="191">
        <v>0.98084989899999997</v>
      </c>
      <c r="AQ338" s="191">
        <v>0.775420624</v>
      </c>
      <c r="AR338" s="191">
        <v>0.69665297100000001</v>
      </c>
      <c r="AS338" s="191">
        <v>0.848014516</v>
      </c>
      <c r="AT338" s="191">
        <v>1.689031339</v>
      </c>
      <c r="AU338" s="191">
        <v>1.599549192</v>
      </c>
    </row>
    <row r="339" spans="1:47" x14ac:dyDescent="0.2">
      <c r="A339" s="178">
        <v>42749</v>
      </c>
      <c r="B339" s="180">
        <v>1</v>
      </c>
      <c r="C339" t="s">
        <v>349</v>
      </c>
      <c r="D339">
        <v>5</v>
      </c>
      <c r="E339">
        <v>5.19</v>
      </c>
      <c r="F339">
        <v>20.75</v>
      </c>
      <c r="G339">
        <v>0.01</v>
      </c>
      <c r="H339" s="184">
        <f t="shared" ref="H339:L339" si="347">H315</f>
        <v>1</v>
      </c>
      <c r="I339" s="185">
        <f t="shared" si="347"/>
        <v>362</v>
      </c>
      <c r="J339" s="185">
        <f t="shared" si="347"/>
        <v>243</v>
      </c>
      <c r="K339" s="185">
        <f t="shared" si="347"/>
        <v>2985</v>
      </c>
      <c r="L339" s="185">
        <f t="shared" si="347"/>
        <v>1111</v>
      </c>
      <c r="M339" s="147"/>
      <c r="N339" s="143">
        <f t="shared" si="331"/>
        <v>1810</v>
      </c>
      <c r="O339" s="143">
        <f t="shared" si="327"/>
        <v>1261.17</v>
      </c>
      <c r="P339" s="143">
        <f t="shared" si="328"/>
        <v>61938.75</v>
      </c>
      <c r="Q339" s="143">
        <f t="shared" si="329"/>
        <v>11.11</v>
      </c>
      <c r="R339" s="188">
        <f t="shared" si="332"/>
        <v>65021.03</v>
      </c>
      <c r="T339">
        <v>33855.57</v>
      </c>
      <c r="U339" s="190">
        <f t="shared" si="333"/>
        <v>1.9205415829655208</v>
      </c>
      <c r="W339" s="178">
        <v>43072</v>
      </c>
      <c r="X339" s="191">
        <v>0.97014730999999998</v>
      </c>
      <c r="Y339" s="191">
        <v>0.97420604399999999</v>
      </c>
      <c r="Z339" s="191">
        <v>1.041562254</v>
      </c>
      <c r="AA339" s="191">
        <v>1.71224463</v>
      </c>
      <c r="AB339" s="191">
        <v>1.8005297099999999</v>
      </c>
      <c r="AC339" s="191">
        <v>2.0667513799999999</v>
      </c>
      <c r="AD339" s="191">
        <v>2.7036150499999998</v>
      </c>
      <c r="AE339" s="191">
        <v>1.808991539</v>
      </c>
      <c r="AF339" s="191">
        <v>1.4690749160000001</v>
      </c>
      <c r="AG339" s="191">
        <v>1.706701338</v>
      </c>
      <c r="AH339" s="191">
        <v>1.4018884359999999</v>
      </c>
      <c r="AI339" s="191">
        <v>1.2254944910000001</v>
      </c>
      <c r="AJ339" s="191">
        <v>1.196785301</v>
      </c>
      <c r="AK339" s="191">
        <v>1.1338810669999999</v>
      </c>
      <c r="AL339" s="191">
        <v>1.0810703559999999</v>
      </c>
      <c r="AM339" s="191">
        <v>1.0475916059999999</v>
      </c>
      <c r="AN339" s="191">
        <v>1.208500186</v>
      </c>
      <c r="AO339" s="191">
        <v>2.1301458719999999</v>
      </c>
      <c r="AP339" s="191">
        <v>1.4053735679999999</v>
      </c>
      <c r="AQ339" s="191">
        <v>1.0752161179999999</v>
      </c>
      <c r="AR339" s="191">
        <v>1.0165048240000001</v>
      </c>
      <c r="AS339" s="191">
        <v>0.90137378400000001</v>
      </c>
      <c r="AT339" s="191">
        <v>1.3519051959999999</v>
      </c>
      <c r="AU339" s="191">
        <v>1.4167191450000001</v>
      </c>
    </row>
    <row r="340" spans="1:47" x14ac:dyDescent="0.2">
      <c r="A340" s="178">
        <v>42750</v>
      </c>
      <c r="B340" s="179">
        <v>4.1666666666666664E-2</v>
      </c>
      <c r="C340" t="s">
        <v>349</v>
      </c>
      <c r="D340">
        <v>4.53</v>
      </c>
      <c r="E340">
        <v>11.8</v>
      </c>
      <c r="F340">
        <v>12</v>
      </c>
      <c r="G340">
        <v>0.01</v>
      </c>
      <c r="H340" s="184">
        <f t="shared" ref="H340:L340" si="348">H316</f>
        <v>4.1666666666666664E-2</v>
      </c>
      <c r="I340" s="185">
        <f t="shared" si="348"/>
        <v>294</v>
      </c>
      <c r="J340" s="185">
        <f t="shared" si="348"/>
        <v>212</v>
      </c>
      <c r="K340" s="185">
        <f t="shared" si="348"/>
        <v>2985</v>
      </c>
      <c r="L340" s="185">
        <f t="shared" si="348"/>
        <v>1111</v>
      </c>
      <c r="M340" s="147"/>
      <c r="N340" s="143">
        <f t="shared" si="331"/>
        <v>1331.8200000000002</v>
      </c>
      <c r="O340" s="143">
        <f t="shared" si="327"/>
        <v>2501.6000000000004</v>
      </c>
      <c r="P340" s="143">
        <f t="shared" si="328"/>
        <v>35820</v>
      </c>
      <c r="Q340" s="143">
        <f t="shared" si="329"/>
        <v>11.11</v>
      </c>
      <c r="R340" s="188">
        <f t="shared" si="332"/>
        <v>39664.53</v>
      </c>
      <c r="T340">
        <v>32351.21</v>
      </c>
      <c r="U340" s="190">
        <f t="shared" si="333"/>
        <v>1.2260601690014068</v>
      </c>
      <c r="W340" s="178">
        <v>43073</v>
      </c>
      <c r="X340" s="191">
        <v>1.965633698</v>
      </c>
      <c r="Y340" s="191">
        <v>2.025956173</v>
      </c>
      <c r="Z340" s="191">
        <v>2.122741564</v>
      </c>
      <c r="AA340" s="191">
        <v>2.0086105070000002</v>
      </c>
      <c r="AB340" s="191">
        <v>2.0772894220000002</v>
      </c>
      <c r="AC340" s="191">
        <v>2.1296392540000002</v>
      </c>
      <c r="AD340" s="191">
        <v>3.2073669470000001</v>
      </c>
      <c r="AE340" s="191">
        <v>1.551746431</v>
      </c>
      <c r="AF340" s="191">
        <v>1.4778284909999999</v>
      </c>
      <c r="AG340" s="191">
        <v>1.470275067</v>
      </c>
      <c r="AH340" s="191">
        <v>1.1060290340000001</v>
      </c>
      <c r="AI340" s="191">
        <v>0.91576138600000001</v>
      </c>
      <c r="AJ340" s="191">
        <v>0.59647373199999998</v>
      </c>
      <c r="AK340" s="191">
        <v>0.55256487200000004</v>
      </c>
      <c r="AL340" s="191">
        <v>0.59437963900000002</v>
      </c>
      <c r="AM340" s="191">
        <v>0.544884814</v>
      </c>
      <c r="AN340" s="191">
        <v>0.58898490199999998</v>
      </c>
      <c r="AO340" s="191">
        <v>1.5787295640000001</v>
      </c>
      <c r="AP340" s="191">
        <v>0.59687593800000005</v>
      </c>
      <c r="AQ340" s="191">
        <v>0.52634130499999998</v>
      </c>
      <c r="AR340" s="191">
        <v>0.52865446299999996</v>
      </c>
      <c r="AS340" s="191">
        <v>0.52622732999999999</v>
      </c>
      <c r="AT340" s="191">
        <v>0.81865512200000001</v>
      </c>
      <c r="AU340" s="191">
        <v>1.0400594240000001</v>
      </c>
    </row>
    <row r="341" spans="1:47" x14ac:dyDescent="0.2">
      <c r="A341" s="178">
        <v>42750</v>
      </c>
      <c r="B341" s="179">
        <v>8.3333333333333329E-2</v>
      </c>
      <c r="C341" t="s">
        <v>349</v>
      </c>
      <c r="D341">
        <v>3.64</v>
      </c>
      <c r="E341">
        <v>8.61</v>
      </c>
      <c r="F341">
        <v>9</v>
      </c>
      <c r="G341">
        <v>0.01</v>
      </c>
      <c r="H341" s="184">
        <f t="shared" ref="H341:L341" si="349">H317</f>
        <v>8.3333333333333329E-2</v>
      </c>
      <c r="I341" s="185">
        <f t="shared" si="349"/>
        <v>236</v>
      </c>
      <c r="J341" s="185">
        <f t="shared" si="349"/>
        <v>179</v>
      </c>
      <c r="K341" s="185">
        <f t="shared" si="349"/>
        <v>2985</v>
      </c>
      <c r="L341" s="185">
        <f t="shared" si="349"/>
        <v>1111</v>
      </c>
      <c r="M341" s="147"/>
      <c r="N341" s="143">
        <f t="shared" si="331"/>
        <v>859.04000000000008</v>
      </c>
      <c r="O341" s="143">
        <f t="shared" si="327"/>
        <v>1541.1899999999998</v>
      </c>
      <c r="P341" s="143">
        <f t="shared" si="328"/>
        <v>26865</v>
      </c>
      <c r="Q341" s="143">
        <f t="shared" si="329"/>
        <v>11.11</v>
      </c>
      <c r="R341" s="188">
        <f t="shared" si="332"/>
        <v>29276.34</v>
      </c>
      <c r="T341">
        <v>31160.43</v>
      </c>
      <c r="U341" s="190">
        <f t="shared" si="333"/>
        <v>0.93953581513477191</v>
      </c>
      <c r="W341" s="178">
        <v>43074</v>
      </c>
      <c r="X341" s="191">
        <v>0.78953147000000001</v>
      </c>
      <c r="Y341" s="191">
        <v>0.77215277599999999</v>
      </c>
      <c r="Z341" s="191">
        <v>0.84985908799999998</v>
      </c>
      <c r="AA341" s="191">
        <v>0.85026276700000003</v>
      </c>
      <c r="AB341" s="191">
        <v>0.92593884400000004</v>
      </c>
      <c r="AC341" s="191">
        <v>2.0554604369999998</v>
      </c>
      <c r="AD341" s="191">
        <v>1.250566842</v>
      </c>
      <c r="AE341" s="191">
        <v>0.94122499599999998</v>
      </c>
      <c r="AF341" s="191">
        <v>1.0533004420000001</v>
      </c>
      <c r="AG341" s="191">
        <v>0.87785852799999997</v>
      </c>
      <c r="AH341" s="191">
        <v>0.91821375000000005</v>
      </c>
      <c r="AI341" s="191">
        <v>0.73800030599999999</v>
      </c>
      <c r="AJ341" s="191">
        <v>1.0956922840000001</v>
      </c>
      <c r="AK341" s="191">
        <v>0.58777584400000005</v>
      </c>
      <c r="AL341" s="191">
        <v>0.57091281000000005</v>
      </c>
      <c r="AM341" s="191">
        <v>0.52644269700000001</v>
      </c>
      <c r="AN341" s="191">
        <v>0.56124197499999995</v>
      </c>
      <c r="AO341" s="191">
        <v>1.4374071500000001</v>
      </c>
      <c r="AP341" s="191">
        <v>0.75077605199999997</v>
      </c>
      <c r="AQ341" s="191">
        <v>0.63917642399999997</v>
      </c>
      <c r="AR341" s="191">
        <v>0.57633296999999994</v>
      </c>
      <c r="AS341" s="191">
        <v>0.49828013500000001</v>
      </c>
      <c r="AT341" s="191">
        <v>0.57519917499999995</v>
      </c>
      <c r="AU341" s="191">
        <v>0.59850186900000002</v>
      </c>
    </row>
    <row r="342" spans="1:47" x14ac:dyDescent="0.2">
      <c r="A342" s="178">
        <v>42750</v>
      </c>
      <c r="B342" s="179">
        <v>0.125</v>
      </c>
      <c r="C342" t="s">
        <v>349</v>
      </c>
      <c r="D342">
        <v>3.5</v>
      </c>
      <c r="E342">
        <v>8.61</v>
      </c>
      <c r="F342">
        <v>9</v>
      </c>
      <c r="G342">
        <v>0.47</v>
      </c>
      <c r="H342" s="184">
        <f t="shared" ref="H342:L342" si="350">H318</f>
        <v>0.125</v>
      </c>
      <c r="I342" s="185">
        <f t="shared" si="350"/>
        <v>201</v>
      </c>
      <c r="J342" s="185">
        <f t="shared" si="350"/>
        <v>205</v>
      </c>
      <c r="K342" s="185">
        <f t="shared" si="350"/>
        <v>2985</v>
      </c>
      <c r="L342" s="185">
        <f t="shared" si="350"/>
        <v>1717</v>
      </c>
      <c r="M342" s="147"/>
      <c r="N342" s="143">
        <f t="shared" si="331"/>
        <v>703.5</v>
      </c>
      <c r="O342" s="143">
        <f t="shared" si="327"/>
        <v>1765.05</v>
      </c>
      <c r="P342" s="143">
        <f t="shared" si="328"/>
        <v>26865</v>
      </c>
      <c r="Q342" s="143">
        <f t="shared" si="329"/>
        <v>806.99</v>
      </c>
      <c r="R342" s="188">
        <f t="shared" si="332"/>
        <v>30140.54</v>
      </c>
      <c r="T342">
        <v>30478.21</v>
      </c>
      <c r="U342" s="190">
        <f t="shared" si="333"/>
        <v>0.98892093728601527</v>
      </c>
      <c r="W342" s="178">
        <v>43075</v>
      </c>
      <c r="X342" s="191">
        <v>0.44731727500000001</v>
      </c>
      <c r="Y342" s="191">
        <v>0.338371376</v>
      </c>
      <c r="Z342" s="191">
        <v>0.38373826700000002</v>
      </c>
      <c r="AA342" s="191">
        <v>0.38029786100000001</v>
      </c>
      <c r="AB342" s="191">
        <v>0.51997323399999995</v>
      </c>
      <c r="AC342" s="191">
        <v>0.86623433999999999</v>
      </c>
      <c r="AD342" s="191">
        <v>1.9050275759999999</v>
      </c>
      <c r="AE342" s="191">
        <v>1.238330902</v>
      </c>
      <c r="AF342" s="191">
        <v>1.206855936</v>
      </c>
      <c r="AG342" s="191">
        <v>1.2087343209999999</v>
      </c>
      <c r="AH342" s="191">
        <v>0.92730784499999996</v>
      </c>
      <c r="AI342" s="191">
        <v>0.77880896799999999</v>
      </c>
      <c r="AJ342" s="191">
        <v>0.71817194100000004</v>
      </c>
      <c r="AK342" s="191">
        <v>0.65708475099999997</v>
      </c>
      <c r="AL342" s="191">
        <v>0.51711918099999998</v>
      </c>
      <c r="AM342" s="191">
        <v>0.48020690700000002</v>
      </c>
      <c r="AN342" s="191">
        <v>0.50962639899999995</v>
      </c>
      <c r="AO342" s="191">
        <v>1.5038325299999999</v>
      </c>
      <c r="AP342" s="191">
        <v>1.1852396789999999</v>
      </c>
      <c r="AQ342" s="191">
        <v>0.75868025100000003</v>
      </c>
      <c r="AR342" s="191">
        <v>0.61913677499999997</v>
      </c>
      <c r="AS342" s="191">
        <v>0.54121764100000003</v>
      </c>
      <c r="AT342" s="191">
        <v>0.48434636599999997</v>
      </c>
      <c r="AU342" s="191">
        <v>0.61596424100000002</v>
      </c>
    </row>
    <row r="343" spans="1:47" x14ac:dyDescent="0.2">
      <c r="A343" s="178">
        <v>42750</v>
      </c>
      <c r="B343" s="179">
        <v>0.16666666666666666</v>
      </c>
      <c r="C343" t="s">
        <v>349</v>
      </c>
      <c r="D343">
        <v>3.5</v>
      </c>
      <c r="E343">
        <v>11.8</v>
      </c>
      <c r="F343">
        <v>12</v>
      </c>
      <c r="G343">
        <v>0.47</v>
      </c>
      <c r="H343" s="184">
        <f t="shared" ref="H343:L343" si="351">H319</f>
        <v>0.16666666666666666</v>
      </c>
      <c r="I343" s="185">
        <f t="shared" si="351"/>
        <v>185</v>
      </c>
      <c r="J343" s="185">
        <f t="shared" si="351"/>
        <v>205</v>
      </c>
      <c r="K343" s="185">
        <f t="shared" si="351"/>
        <v>2985</v>
      </c>
      <c r="L343" s="185">
        <f t="shared" si="351"/>
        <v>1717</v>
      </c>
      <c r="M343" s="147"/>
      <c r="N343" s="143">
        <f t="shared" si="331"/>
        <v>647.5</v>
      </c>
      <c r="O343" s="143">
        <f t="shared" si="327"/>
        <v>2419</v>
      </c>
      <c r="P343" s="143">
        <f t="shared" si="328"/>
        <v>35820</v>
      </c>
      <c r="Q343" s="143">
        <f t="shared" si="329"/>
        <v>806.99</v>
      </c>
      <c r="R343" s="188">
        <f t="shared" si="332"/>
        <v>39693.49</v>
      </c>
      <c r="T343">
        <v>30091.3</v>
      </c>
      <c r="U343" s="190">
        <f t="shared" si="333"/>
        <v>1.3191018666524876</v>
      </c>
      <c r="W343" s="178">
        <v>43076</v>
      </c>
      <c r="X343" s="191">
        <v>0.238011789</v>
      </c>
      <c r="Y343" s="191">
        <v>0.20681507099999999</v>
      </c>
      <c r="Z343" s="191">
        <v>0.239787215</v>
      </c>
      <c r="AA343" s="191">
        <v>0.233489907</v>
      </c>
      <c r="AB343" s="191">
        <v>0.25366599200000001</v>
      </c>
      <c r="AC343" s="191">
        <v>0.43831080100000003</v>
      </c>
      <c r="AD343" s="191">
        <v>2.0100200460000002</v>
      </c>
      <c r="AE343" s="191">
        <v>1.373866351</v>
      </c>
      <c r="AF343" s="191">
        <v>0.85720147000000002</v>
      </c>
      <c r="AG343" s="191">
        <v>0.67266270299999997</v>
      </c>
      <c r="AH343" s="191">
        <v>0.476806428</v>
      </c>
      <c r="AI343" s="191">
        <v>0.40126915000000002</v>
      </c>
      <c r="AJ343" s="191">
        <v>0.32579822000000003</v>
      </c>
      <c r="AK343" s="191">
        <v>0.36791175700000001</v>
      </c>
      <c r="AL343" s="191">
        <v>0.43416073199999999</v>
      </c>
      <c r="AM343" s="191">
        <v>0.32032501800000002</v>
      </c>
      <c r="AN343" s="191">
        <v>0.32541952600000001</v>
      </c>
      <c r="AO343" s="191">
        <v>1.2439713990000001</v>
      </c>
      <c r="AP343" s="191">
        <v>1.282780483</v>
      </c>
      <c r="AQ343" s="191">
        <v>0.97086164699999999</v>
      </c>
      <c r="AR343" s="191">
        <v>0.63696268099999998</v>
      </c>
      <c r="AS343" s="191">
        <v>0.39782140500000002</v>
      </c>
      <c r="AT343" s="191">
        <v>0.35079185400000001</v>
      </c>
      <c r="AU343" s="191">
        <v>0.45714100699999999</v>
      </c>
    </row>
    <row r="344" spans="1:47" x14ac:dyDescent="0.2">
      <c r="A344" s="178">
        <v>42750</v>
      </c>
      <c r="B344" s="179">
        <v>0.20833333333333334</v>
      </c>
      <c r="C344" t="s">
        <v>349</v>
      </c>
      <c r="D344">
        <v>8.99</v>
      </c>
      <c r="E344">
        <v>12.1</v>
      </c>
      <c r="F344">
        <v>12</v>
      </c>
      <c r="G344">
        <v>0.47</v>
      </c>
      <c r="H344" s="184">
        <f t="shared" ref="H344:L344" si="352">H320</f>
        <v>0.20833333333333334</v>
      </c>
      <c r="I344" s="185">
        <f t="shared" si="352"/>
        <v>207</v>
      </c>
      <c r="J344" s="185">
        <f t="shared" si="352"/>
        <v>283</v>
      </c>
      <c r="K344" s="185">
        <f t="shared" si="352"/>
        <v>2985</v>
      </c>
      <c r="L344" s="185">
        <f t="shared" si="352"/>
        <v>1717</v>
      </c>
      <c r="M344" s="147"/>
      <c r="N344" s="143">
        <f t="shared" si="331"/>
        <v>1860.93</v>
      </c>
      <c r="O344" s="143">
        <f t="shared" si="327"/>
        <v>3424.2999999999997</v>
      </c>
      <c r="P344" s="143">
        <f t="shared" si="328"/>
        <v>35820</v>
      </c>
      <c r="Q344" s="143">
        <f t="shared" si="329"/>
        <v>806.99</v>
      </c>
      <c r="R344" s="188">
        <f t="shared" si="332"/>
        <v>41912.219999999994</v>
      </c>
      <c r="T344">
        <v>30128.639999999999</v>
      </c>
      <c r="U344" s="190">
        <f t="shared" si="333"/>
        <v>1.3911089249299005</v>
      </c>
      <c r="W344" s="178">
        <v>43077</v>
      </c>
      <c r="X344" s="191">
        <v>0.1979571</v>
      </c>
      <c r="Y344" s="191">
        <v>0.143265272</v>
      </c>
      <c r="Z344" s="191">
        <v>0.168211423</v>
      </c>
      <c r="AA344" s="191">
        <v>0.18465896100000001</v>
      </c>
      <c r="AB344" s="191">
        <v>0.205878168</v>
      </c>
      <c r="AC344" s="191">
        <v>0.46212207700000002</v>
      </c>
      <c r="AD344" s="191">
        <v>2.8857398669999998</v>
      </c>
      <c r="AE344" s="191">
        <v>2.2426382280000001</v>
      </c>
      <c r="AF344" s="191">
        <v>0.88426080200000001</v>
      </c>
      <c r="AG344" s="191">
        <v>0.70384689899999997</v>
      </c>
      <c r="AH344" s="191">
        <v>0.39795165599999999</v>
      </c>
      <c r="AI344" s="191">
        <v>0.34669981</v>
      </c>
      <c r="AJ344" s="191">
        <v>0.30737428999999999</v>
      </c>
      <c r="AK344" s="191">
        <v>0.290142662</v>
      </c>
      <c r="AL344" s="191">
        <v>0.26503437499999999</v>
      </c>
      <c r="AM344" s="191">
        <v>0.31919420799999998</v>
      </c>
      <c r="AN344" s="191">
        <v>0.398377288</v>
      </c>
      <c r="AO344" s="191">
        <v>0.81842631099999996</v>
      </c>
      <c r="AP344" s="191">
        <v>1.2661659510000001</v>
      </c>
      <c r="AQ344" s="191">
        <v>0.79386601199999995</v>
      </c>
      <c r="AR344" s="191">
        <v>0.58558395200000002</v>
      </c>
      <c r="AS344" s="191">
        <v>0.37945064499999998</v>
      </c>
      <c r="AT344" s="191">
        <v>0.33053782599999998</v>
      </c>
      <c r="AU344" s="191">
        <v>0.39637976899999999</v>
      </c>
    </row>
    <row r="345" spans="1:47" x14ac:dyDescent="0.2">
      <c r="A345" s="178">
        <v>42750</v>
      </c>
      <c r="B345" s="179">
        <v>0.25</v>
      </c>
      <c r="C345" t="s">
        <v>349</v>
      </c>
      <c r="D345">
        <v>13</v>
      </c>
      <c r="E345">
        <v>75.010000000000005</v>
      </c>
      <c r="F345">
        <v>21</v>
      </c>
      <c r="G345">
        <v>0.47</v>
      </c>
      <c r="H345" s="184">
        <f t="shared" ref="H345:L345" si="353">H321</f>
        <v>0.25</v>
      </c>
      <c r="I345" s="185">
        <f t="shared" si="353"/>
        <v>327</v>
      </c>
      <c r="J345" s="185">
        <f t="shared" si="353"/>
        <v>438</v>
      </c>
      <c r="K345" s="185">
        <f t="shared" si="353"/>
        <v>2985</v>
      </c>
      <c r="L345" s="185">
        <f t="shared" si="353"/>
        <v>1717</v>
      </c>
      <c r="M345" s="147"/>
      <c r="N345" s="143">
        <f t="shared" si="331"/>
        <v>4251</v>
      </c>
      <c r="O345" s="143">
        <f t="shared" si="327"/>
        <v>32854.380000000005</v>
      </c>
      <c r="P345" s="143">
        <f t="shared" si="328"/>
        <v>62685</v>
      </c>
      <c r="Q345" s="143">
        <f t="shared" si="329"/>
        <v>806.99</v>
      </c>
      <c r="R345" s="188">
        <f t="shared" si="332"/>
        <v>100597.37000000001</v>
      </c>
      <c r="T345">
        <v>30552.69</v>
      </c>
      <c r="U345" s="190">
        <f t="shared" si="333"/>
        <v>3.292586348370635</v>
      </c>
      <c r="W345" s="178">
        <v>43078</v>
      </c>
      <c r="X345" s="191">
        <v>0.34564116299999997</v>
      </c>
      <c r="Y345" s="191">
        <v>0.204233833</v>
      </c>
      <c r="Z345" s="191">
        <v>0.27337694000000001</v>
      </c>
      <c r="AA345" s="191">
        <v>0.26599372100000002</v>
      </c>
      <c r="AB345" s="191">
        <v>0.27269655999999998</v>
      </c>
      <c r="AC345" s="191">
        <v>0.36376111999999999</v>
      </c>
      <c r="AD345" s="191">
        <v>0.96420784000000004</v>
      </c>
      <c r="AE345" s="191">
        <v>0.94233591299999997</v>
      </c>
      <c r="AF345" s="191">
        <v>1.1389601949999999</v>
      </c>
      <c r="AG345" s="191">
        <v>0.72442987599999997</v>
      </c>
      <c r="AH345" s="191">
        <v>0.36755073300000002</v>
      </c>
      <c r="AI345" s="191">
        <v>0.36020209600000003</v>
      </c>
      <c r="AJ345" s="191">
        <v>0.36546115600000001</v>
      </c>
      <c r="AK345" s="191">
        <v>0.303130925</v>
      </c>
      <c r="AL345" s="191">
        <v>0.30569137899999999</v>
      </c>
      <c r="AM345" s="191">
        <v>0.31188581100000001</v>
      </c>
      <c r="AN345" s="191">
        <v>0.33394849700000001</v>
      </c>
      <c r="AO345" s="191">
        <v>1.0241916879999999</v>
      </c>
      <c r="AP345" s="191">
        <v>0.88945409799999997</v>
      </c>
      <c r="AQ345" s="191">
        <v>0.69140141399999999</v>
      </c>
      <c r="AR345" s="191">
        <v>0.58636139399999998</v>
      </c>
      <c r="AS345" s="191">
        <v>0.48068128999999998</v>
      </c>
      <c r="AT345" s="191">
        <v>0.39800444899999998</v>
      </c>
      <c r="AU345" s="191">
        <v>0.474956975</v>
      </c>
    </row>
    <row r="346" spans="1:47" x14ac:dyDescent="0.2">
      <c r="A346" s="178">
        <v>42750</v>
      </c>
      <c r="B346" s="179">
        <v>0.29166666666666669</v>
      </c>
      <c r="C346" t="s">
        <v>349</v>
      </c>
      <c r="D346">
        <v>15</v>
      </c>
      <c r="E346">
        <v>70.010000000000005</v>
      </c>
      <c r="F346">
        <v>25</v>
      </c>
      <c r="G346">
        <v>0.82</v>
      </c>
      <c r="H346" s="184">
        <f t="shared" ref="H346:L346" si="354">H322</f>
        <v>0.29166666666666669</v>
      </c>
      <c r="I346" s="185">
        <f t="shared" si="354"/>
        <v>249</v>
      </c>
      <c r="J346" s="185">
        <f t="shared" si="354"/>
        <v>556</v>
      </c>
      <c r="K346" s="185">
        <f t="shared" si="354"/>
        <v>2872</v>
      </c>
      <c r="L346" s="185">
        <f t="shared" si="354"/>
        <v>2219</v>
      </c>
      <c r="M346" s="147"/>
      <c r="N346" s="143">
        <f t="shared" si="331"/>
        <v>3735</v>
      </c>
      <c r="O346" s="143">
        <f t="shared" si="327"/>
        <v>38925.560000000005</v>
      </c>
      <c r="P346" s="143">
        <f t="shared" si="328"/>
        <v>71800</v>
      </c>
      <c r="Q346" s="143">
        <f t="shared" si="329"/>
        <v>1819.58</v>
      </c>
      <c r="R346" s="188">
        <f t="shared" si="332"/>
        <v>116280.14</v>
      </c>
      <c r="T346">
        <v>31451.38</v>
      </c>
      <c r="U346" s="190">
        <f t="shared" si="333"/>
        <v>3.6971395213818914</v>
      </c>
      <c r="W346" s="178">
        <v>43079</v>
      </c>
      <c r="X346" s="191">
        <v>0.56331824699999999</v>
      </c>
      <c r="Y346" s="191">
        <v>0.38495705899999999</v>
      </c>
      <c r="Z346" s="191">
        <v>0.40975705699999998</v>
      </c>
      <c r="AA346" s="191">
        <v>0.412644752</v>
      </c>
      <c r="AB346" s="191">
        <v>0.45070876900000001</v>
      </c>
      <c r="AC346" s="191">
        <v>0.75694004100000001</v>
      </c>
      <c r="AD346" s="191">
        <v>1.2624168549999999</v>
      </c>
      <c r="AE346" s="191">
        <v>0.88448465700000001</v>
      </c>
      <c r="AF346" s="191">
        <v>0.99564396200000005</v>
      </c>
      <c r="AG346" s="191">
        <v>0.89734175500000002</v>
      </c>
      <c r="AH346" s="191">
        <v>0.66150801199999998</v>
      </c>
      <c r="AI346" s="191">
        <v>0.518267437</v>
      </c>
      <c r="AJ346" s="191">
        <v>0.59116310699999997</v>
      </c>
      <c r="AK346" s="191">
        <v>0.628963622</v>
      </c>
      <c r="AL346" s="191">
        <v>0.62235652900000005</v>
      </c>
      <c r="AM346" s="191">
        <v>0.63602358800000003</v>
      </c>
      <c r="AN346" s="191">
        <v>0.65354311899999995</v>
      </c>
      <c r="AO346" s="191">
        <v>1.76250068</v>
      </c>
      <c r="AP346" s="191">
        <v>1.0562959649999999</v>
      </c>
      <c r="AQ346" s="191">
        <v>0.91167976299999998</v>
      </c>
      <c r="AR346" s="191">
        <v>0.61748063600000003</v>
      </c>
      <c r="AS346" s="191">
        <v>0.49266221500000001</v>
      </c>
      <c r="AT346" s="191">
        <v>0.489133121</v>
      </c>
      <c r="AU346" s="191">
        <v>0.47645977699999997</v>
      </c>
    </row>
    <row r="347" spans="1:47" x14ac:dyDescent="0.2">
      <c r="A347" s="178">
        <v>42750</v>
      </c>
      <c r="B347" s="179">
        <v>0.33333333333333331</v>
      </c>
      <c r="C347" t="s">
        <v>349</v>
      </c>
      <c r="D347">
        <v>5.09</v>
      </c>
      <c r="E347">
        <v>5</v>
      </c>
      <c r="F347">
        <v>25</v>
      </c>
      <c r="G347">
        <v>0.82</v>
      </c>
      <c r="H347" s="184">
        <f t="shared" ref="H347:L347" si="355">H323</f>
        <v>0.33333333333333331</v>
      </c>
      <c r="I347" s="185">
        <f t="shared" si="355"/>
        <v>256</v>
      </c>
      <c r="J347" s="185">
        <f t="shared" si="355"/>
        <v>306</v>
      </c>
      <c r="K347" s="185">
        <f t="shared" si="355"/>
        <v>2872</v>
      </c>
      <c r="L347" s="185">
        <f t="shared" si="355"/>
        <v>2219</v>
      </c>
      <c r="M347" s="147"/>
      <c r="N347" s="143">
        <f t="shared" si="331"/>
        <v>1303.04</v>
      </c>
      <c r="O347" s="143">
        <f t="shared" si="327"/>
        <v>1530</v>
      </c>
      <c r="P347" s="143">
        <f t="shared" si="328"/>
        <v>71800</v>
      </c>
      <c r="Q347" s="143">
        <f t="shared" si="329"/>
        <v>1819.58</v>
      </c>
      <c r="R347" s="188">
        <f t="shared" si="332"/>
        <v>76452.62</v>
      </c>
      <c r="T347">
        <v>32496.62</v>
      </c>
      <c r="U347" s="190">
        <f t="shared" si="333"/>
        <v>2.3526329815223859</v>
      </c>
      <c r="W347" s="178">
        <v>43080</v>
      </c>
      <c r="X347" s="191">
        <v>0.60451503900000003</v>
      </c>
      <c r="Y347" s="191">
        <v>0.59617271500000002</v>
      </c>
      <c r="Z347" s="191">
        <v>0.52403565200000002</v>
      </c>
      <c r="AA347" s="191">
        <v>0.34531942799999998</v>
      </c>
      <c r="AB347" s="191">
        <v>0.592085097</v>
      </c>
      <c r="AC347" s="191">
        <v>1.0875438989999999</v>
      </c>
      <c r="AD347" s="191">
        <v>1.700468587</v>
      </c>
      <c r="AE347" s="191">
        <v>1.089427599</v>
      </c>
      <c r="AF347" s="191">
        <v>0.85191826100000001</v>
      </c>
      <c r="AG347" s="191">
        <v>0.76018485499999999</v>
      </c>
      <c r="AH347" s="191">
        <v>0.529630669</v>
      </c>
      <c r="AI347" s="191">
        <v>0.37663774900000002</v>
      </c>
      <c r="AJ347" s="191">
        <v>0.65771547500000005</v>
      </c>
      <c r="AK347" s="191">
        <v>0.60572220200000004</v>
      </c>
      <c r="AL347" s="191">
        <v>0.38834548800000002</v>
      </c>
      <c r="AM347" s="191">
        <v>0.38946863100000001</v>
      </c>
      <c r="AN347" s="191">
        <v>0.49713709</v>
      </c>
      <c r="AO347" s="191">
        <v>1.830979946</v>
      </c>
      <c r="AP347" s="191">
        <v>0.98101233600000004</v>
      </c>
      <c r="AQ347" s="191">
        <v>0.79757713200000002</v>
      </c>
      <c r="AR347" s="191">
        <v>0.57921133499999999</v>
      </c>
      <c r="AS347" s="191">
        <v>0.537392851</v>
      </c>
      <c r="AT347" s="191">
        <v>0.52523766199999999</v>
      </c>
      <c r="AU347" s="191">
        <v>0.59631139600000005</v>
      </c>
    </row>
    <row r="348" spans="1:47" x14ac:dyDescent="0.2">
      <c r="A348" s="178">
        <v>42750</v>
      </c>
      <c r="B348" s="179">
        <v>0.375</v>
      </c>
      <c r="C348" t="s">
        <v>349</v>
      </c>
      <c r="D348">
        <v>3.5</v>
      </c>
      <c r="E348">
        <v>5.6</v>
      </c>
      <c r="F348">
        <v>25</v>
      </c>
      <c r="G348">
        <v>0.93</v>
      </c>
      <c r="H348" s="184">
        <f t="shared" ref="H348:L348" si="356">H324</f>
        <v>0.375</v>
      </c>
      <c r="I348" s="185">
        <f t="shared" si="356"/>
        <v>156</v>
      </c>
      <c r="J348" s="185">
        <f t="shared" si="356"/>
        <v>343</v>
      </c>
      <c r="K348" s="185">
        <f t="shared" si="356"/>
        <v>2872</v>
      </c>
      <c r="L348" s="185">
        <f t="shared" si="356"/>
        <v>2219</v>
      </c>
      <c r="M348" s="147"/>
      <c r="N348" s="143">
        <f t="shared" si="331"/>
        <v>546</v>
      </c>
      <c r="O348" s="143">
        <f t="shared" si="327"/>
        <v>1920.8</v>
      </c>
      <c r="P348" s="143">
        <f t="shared" si="328"/>
        <v>71800</v>
      </c>
      <c r="Q348" s="143">
        <f t="shared" si="329"/>
        <v>2063.67</v>
      </c>
      <c r="R348" s="188">
        <f t="shared" si="332"/>
        <v>76330.47</v>
      </c>
      <c r="T348">
        <v>33669.35</v>
      </c>
      <c r="U348" s="190">
        <f t="shared" si="333"/>
        <v>2.2670609916734361</v>
      </c>
      <c r="W348" s="178">
        <v>43081</v>
      </c>
      <c r="X348" s="191">
        <v>0.51920750999999998</v>
      </c>
      <c r="Y348" s="191">
        <v>0.44225054600000002</v>
      </c>
      <c r="Z348" s="191">
        <v>0.49126562400000001</v>
      </c>
      <c r="AA348" s="191">
        <v>0.45035466099999999</v>
      </c>
      <c r="AB348" s="191">
        <v>0.51327511100000001</v>
      </c>
      <c r="AC348" s="191">
        <v>0.95861049899999995</v>
      </c>
      <c r="AD348" s="191">
        <v>1.72907151</v>
      </c>
      <c r="AE348" s="191">
        <v>0.92228368900000002</v>
      </c>
      <c r="AF348" s="191">
        <v>0.830823333</v>
      </c>
      <c r="AG348" s="191">
        <v>0.68350659499999999</v>
      </c>
      <c r="AH348" s="191">
        <v>0.59345411000000003</v>
      </c>
      <c r="AI348" s="191">
        <v>0.55245482300000004</v>
      </c>
      <c r="AJ348" s="191">
        <v>0.59940109799999997</v>
      </c>
      <c r="AK348" s="191">
        <v>0.57107983500000004</v>
      </c>
      <c r="AL348" s="191">
        <v>0.36262837799999997</v>
      </c>
      <c r="AM348" s="191">
        <v>0.36603289700000002</v>
      </c>
      <c r="AN348" s="191">
        <v>0.58620331599999997</v>
      </c>
      <c r="AO348" s="191">
        <v>1.4370721870000001</v>
      </c>
      <c r="AP348" s="191">
        <v>0.98044372999999996</v>
      </c>
      <c r="AQ348" s="191">
        <v>0.75693310199999997</v>
      </c>
      <c r="AR348" s="191">
        <v>0.37218547000000002</v>
      </c>
      <c r="AS348" s="191">
        <v>0.342529003</v>
      </c>
      <c r="AT348" s="191">
        <v>0.40811808399999999</v>
      </c>
      <c r="AU348" s="191">
        <v>0.46661726399999998</v>
      </c>
    </row>
    <row r="349" spans="1:47" x14ac:dyDescent="0.2">
      <c r="A349" s="178">
        <v>42750</v>
      </c>
      <c r="B349" s="179">
        <v>0.41666666666666669</v>
      </c>
      <c r="C349" t="s">
        <v>349</v>
      </c>
      <c r="D349">
        <v>3.46</v>
      </c>
      <c r="E349">
        <v>6.06</v>
      </c>
      <c r="F349">
        <v>23.5</v>
      </c>
      <c r="G349">
        <v>0.93</v>
      </c>
      <c r="H349" s="184">
        <f t="shared" ref="H349:L349" si="357">H325</f>
        <v>0.41666666666666669</v>
      </c>
      <c r="I349" s="185">
        <f t="shared" si="357"/>
        <v>196</v>
      </c>
      <c r="J349" s="185">
        <f t="shared" si="357"/>
        <v>315</v>
      </c>
      <c r="K349" s="185">
        <f t="shared" si="357"/>
        <v>2872</v>
      </c>
      <c r="L349" s="185">
        <f t="shared" si="357"/>
        <v>2219</v>
      </c>
      <c r="M349" s="147"/>
      <c r="N349" s="143">
        <f t="shared" si="331"/>
        <v>678.16</v>
      </c>
      <c r="O349" s="143">
        <f t="shared" si="327"/>
        <v>1908.8999999999999</v>
      </c>
      <c r="P349" s="143">
        <f t="shared" si="328"/>
        <v>67492</v>
      </c>
      <c r="Q349" s="143">
        <f t="shared" si="329"/>
        <v>2063.67</v>
      </c>
      <c r="R349" s="188">
        <f t="shared" si="332"/>
        <v>72142.73</v>
      </c>
      <c r="T349">
        <v>35038.370000000003</v>
      </c>
      <c r="U349" s="190">
        <f t="shared" si="333"/>
        <v>2.0589636447129243</v>
      </c>
      <c r="W349" s="178">
        <v>43082</v>
      </c>
      <c r="X349" s="191">
        <v>0.49495245700000001</v>
      </c>
      <c r="Y349" s="191">
        <v>0.38022923800000002</v>
      </c>
      <c r="Z349" s="191">
        <v>0.407684714</v>
      </c>
      <c r="AA349" s="191">
        <v>0.39547962800000003</v>
      </c>
      <c r="AB349" s="191">
        <v>0.43037355300000002</v>
      </c>
      <c r="AC349" s="191">
        <v>0.604408944</v>
      </c>
      <c r="AD349" s="191">
        <v>1.604843461</v>
      </c>
      <c r="AE349" s="191">
        <v>0.900457591</v>
      </c>
      <c r="AF349" s="191">
        <v>0.67974252400000001</v>
      </c>
      <c r="AG349" s="191">
        <v>0.656980597</v>
      </c>
      <c r="AH349" s="191">
        <v>0.50241306299999999</v>
      </c>
      <c r="AI349" s="191">
        <v>0.48671065099999999</v>
      </c>
      <c r="AJ349" s="191">
        <v>0.45878197399999998</v>
      </c>
      <c r="AK349" s="191">
        <v>0.52221801300000004</v>
      </c>
      <c r="AL349" s="191">
        <v>0.52896313299999997</v>
      </c>
      <c r="AM349" s="191">
        <v>0.53910159800000002</v>
      </c>
      <c r="AN349" s="191">
        <v>0.483038945</v>
      </c>
      <c r="AO349" s="191">
        <v>1.5934464150000001</v>
      </c>
      <c r="AP349" s="191">
        <v>1.0369836429999999</v>
      </c>
      <c r="AQ349" s="191">
        <v>0.64302232100000001</v>
      </c>
      <c r="AR349" s="191">
        <v>0.44439063099999998</v>
      </c>
      <c r="AS349" s="191">
        <v>0.434983022</v>
      </c>
      <c r="AT349" s="191">
        <v>0.57545598099999995</v>
      </c>
      <c r="AU349" s="191">
        <v>0.57291746399999999</v>
      </c>
    </row>
    <row r="350" spans="1:47" x14ac:dyDescent="0.2">
      <c r="A350" s="178">
        <v>42750</v>
      </c>
      <c r="B350" s="179">
        <v>0.45833333333333331</v>
      </c>
      <c r="C350" t="s">
        <v>349</v>
      </c>
      <c r="D350">
        <v>6.16</v>
      </c>
      <c r="E350">
        <v>3.1</v>
      </c>
      <c r="F350">
        <v>12.75</v>
      </c>
      <c r="G350">
        <v>0.74</v>
      </c>
      <c r="H350" s="184">
        <f t="shared" ref="H350:L350" si="358">H326</f>
        <v>0.45833333333333331</v>
      </c>
      <c r="I350" s="185">
        <f t="shared" si="358"/>
        <v>226</v>
      </c>
      <c r="J350" s="185">
        <f t="shared" si="358"/>
        <v>326</v>
      </c>
      <c r="K350" s="185">
        <f t="shared" si="358"/>
        <v>2842</v>
      </c>
      <c r="L350" s="185">
        <f t="shared" si="358"/>
        <v>1635</v>
      </c>
      <c r="M350" s="147"/>
      <c r="N350" s="143">
        <f t="shared" si="331"/>
        <v>1392.16</v>
      </c>
      <c r="O350" s="143">
        <f t="shared" si="327"/>
        <v>1010.6</v>
      </c>
      <c r="P350" s="143">
        <f t="shared" si="328"/>
        <v>36235.5</v>
      </c>
      <c r="Q350" s="143">
        <f t="shared" si="329"/>
        <v>1209.9000000000001</v>
      </c>
      <c r="R350" s="188">
        <f t="shared" si="332"/>
        <v>39848.160000000003</v>
      </c>
      <c r="T350">
        <v>35728.129999999997</v>
      </c>
      <c r="U350" s="190">
        <f t="shared" si="333"/>
        <v>1.1153161388519357</v>
      </c>
      <c r="W350" s="178">
        <v>43083</v>
      </c>
      <c r="X350" s="191">
        <v>0.48896183599999998</v>
      </c>
      <c r="Y350" s="191">
        <v>0.34995858099999999</v>
      </c>
      <c r="Z350" s="191">
        <v>0.38121961700000001</v>
      </c>
      <c r="AA350" s="191">
        <v>0.37024969699999999</v>
      </c>
      <c r="AB350" s="191">
        <v>0.47441947400000001</v>
      </c>
      <c r="AC350" s="191">
        <v>0.68517893600000002</v>
      </c>
      <c r="AD350" s="191">
        <v>1.73099275</v>
      </c>
      <c r="AE350" s="191">
        <v>1.089531552</v>
      </c>
      <c r="AF350" s="191">
        <v>0.84042257099999995</v>
      </c>
      <c r="AG350" s="191">
        <v>0.68363944700000001</v>
      </c>
      <c r="AH350" s="191">
        <v>0.49177328100000001</v>
      </c>
      <c r="AI350" s="191">
        <v>0.43832427800000001</v>
      </c>
      <c r="AJ350" s="191">
        <v>0.530367221</v>
      </c>
      <c r="AK350" s="191">
        <v>0.41606000599999998</v>
      </c>
      <c r="AL350" s="191">
        <v>0.41908537800000001</v>
      </c>
      <c r="AM350" s="191">
        <v>0.42271733099999997</v>
      </c>
      <c r="AN350" s="191">
        <v>0.465092544</v>
      </c>
      <c r="AO350" s="191">
        <v>1.17455658</v>
      </c>
      <c r="AP350" s="191">
        <v>0.840289497</v>
      </c>
      <c r="AQ350" s="191">
        <v>0.79843555899999996</v>
      </c>
      <c r="AR350" s="191">
        <v>0.47165183300000002</v>
      </c>
      <c r="AS350" s="191">
        <v>0.39649910799999999</v>
      </c>
      <c r="AT350" s="191">
        <v>0.37689602900000002</v>
      </c>
      <c r="AU350" s="191">
        <v>0.39460487999999999</v>
      </c>
    </row>
    <row r="351" spans="1:47" x14ac:dyDescent="0.2">
      <c r="A351" s="178">
        <v>42750</v>
      </c>
      <c r="B351" s="179">
        <v>0.5</v>
      </c>
      <c r="C351" t="s">
        <v>349</v>
      </c>
      <c r="D351">
        <v>8.11</v>
      </c>
      <c r="E351">
        <v>3.1</v>
      </c>
      <c r="F351">
        <v>12.75</v>
      </c>
      <c r="G351">
        <v>0.65</v>
      </c>
      <c r="H351" s="184">
        <f t="shared" ref="H351:L351" si="359">H327</f>
        <v>0.5</v>
      </c>
      <c r="I351" s="185">
        <f t="shared" si="359"/>
        <v>222</v>
      </c>
      <c r="J351" s="185">
        <f t="shared" si="359"/>
        <v>319</v>
      </c>
      <c r="K351" s="185">
        <f t="shared" si="359"/>
        <v>2842</v>
      </c>
      <c r="L351" s="185">
        <f t="shared" si="359"/>
        <v>1635</v>
      </c>
      <c r="M351" s="147"/>
      <c r="N351" s="143">
        <f t="shared" si="331"/>
        <v>1800.4199999999998</v>
      </c>
      <c r="O351" s="143">
        <f t="shared" si="327"/>
        <v>988.9</v>
      </c>
      <c r="P351" s="143">
        <f t="shared" si="328"/>
        <v>36235.5</v>
      </c>
      <c r="Q351" s="143">
        <f t="shared" si="329"/>
        <v>1062.75</v>
      </c>
      <c r="R351" s="188">
        <f t="shared" si="332"/>
        <v>40087.57</v>
      </c>
      <c r="T351">
        <v>36074.04</v>
      </c>
      <c r="U351" s="190">
        <f t="shared" si="333"/>
        <v>1.1112581235703014</v>
      </c>
      <c r="W351" s="178">
        <v>43084</v>
      </c>
      <c r="X351" s="191">
        <v>0.33409663099999998</v>
      </c>
      <c r="Y351" s="191">
        <v>0.30402148699999998</v>
      </c>
      <c r="Z351" s="191">
        <v>0.31837467899999999</v>
      </c>
      <c r="AA351" s="191">
        <v>0.31724240300000001</v>
      </c>
      <c r="AB351" s="191">
        <v>0.355324527</v>
      </c>
      <c r="AC351" s="191">
        <v>0.52547096500000001</v>
      </c>
      <c r="AD351" s="191">
        <v>1.0566708440000001</v>
      </c>
      <c r="AE351" s="191">
        <v>0.80464524400000004</v>
      </c>
      <c r="AF351" s="191">
        <v>1.130843002</v>
      </c>
      <c r="AG351" s="191">
        <v>0.90310455000000001</v>
      </c>
      <c r="AH351" s="191">
        <v>0.55213831300000005</v>
      </c>
      <c r="AI351" s="191">
        <v>0.48964210600000002</v>
      </c>
      <c r="AJ351" s="191">
        <v>0.34839563600000001</v>
      </c>
      <c r="AK351" s="191">
        <v>0.34492037599999997</v>
      </c>
      <c r="AL351" s="191">
        <v>0.34663667999999997</v>
      </c>
      <c r="AM351" s="191">
        <v>0.34576928600000001</v>
      </c>
      <c r="AN351" s="191">
        <v>0.43131384099999998</v>
      </c>
      <c r="AO351" s="191">
        <v>1.3589939049999999</v>
      </c>
      <c r="AP351" s="191">
        <v>0.97105515200000003</v>
      </c>
      <c r="AQ351" s="191">
        <v>0.69264718599999997</v>
      </c>
      <c r="AR351" s="191">
        <v>0.53157156900000002</v>
      </c>
      <c r="AS351" s="191">
        <v>0.47331883800000002</v>
      </c>
      <c r="AT351" s="191">
        <v>0.431248097</v>
      </c>
      <c r="AU351" s="191">
        <v>0.53405689300000003</v>
      </c>
    </row>
    <row r="352" spans="1:47" x14ac:dyDescent="0.2">
      <c r="A352" s="178">
        <v>42750</v>
      </c>
      <c r="B352" s="179">
        <v>0.54166666666666663</v>
      </c>
      <c r="C352" t="s">
        <v>349</v>
      </c>
      <c r="D352">
        <v>3.5</v>
      </c>
      <c r="E352">
        <v>3.1</v>
      </c>
      <c r="F352">
        <v>9.8699999999999992</v>
      </c>
      <c r="G352">
        <v>0.65</v>
      </c>
      <c r="H352" s="184">
        <f t="shared" ref="H352:L352" si="360">H328</f>
        <v>0.54166666666666663</v>
      </c>
      <c r="I352" s="185">
        <f t="shared" si="360"/>
        <v>195</v>
      </c>
      <c r="J352" s="185">
        <f t="shared" si="360"/>
        <v>299</v>
      </c>
      <c r="K352" s="185">
        <f t="shared" si="360"/>
        <v>2842</v>
      </c>
      <c r="L352" s="185">
        <f t="shared" si="360"/>
        <v>1635</v>
      </c>
      <c r="M352" s="147"/>
      <c r="N352" s="143">
        <f t="shared" si="331"/>
        <v>682.5</v>
      </c>
      <c r="O352" s="143">
        <f t="shared" si="327"/>
        <v>926.9</v>
      </c>
      <c r="P352" s="143">
        <f t="shared" si="328"/>
        <v>28050.539999999997</v>
      </c>
      <c r="Q352" s="143">
        <f t="shared" si="329"/>
        <v>1062.75</v>
      </c>
      <c r="R352" s="188">
        <f t="shared" si="332"/>
        <v>30722.69</v>
      </c>
      <c r="T352">
        <v>36312.019999999997</v>
      </c>
      <c r="U352" s="190">
        <f t="shared" si="333"/>
        <v>0.84607493606800177</v>
      </c>
      <c r="W352" s="178">
        <v>43085</v>
      </c>
      <c r="X352" s="191">
        <v>0.41144429199999999</v>
      </c>
      <c r="Y352" s="191">
        <v>0.29587898699999998</v>
      </c>
      <c r="Z352" s="191">
        <v>0.37502998599999998</v>
      </c>
      <c r="AA352" s="191">
        <v>0.32641504300000002</v>
      </c>
      <c r="AB352" s="191">
        <v>0.447046842</v>
      </c>
      <c r="AC352" s="191">
        <v>0.60727965299999997</v>
      </c>
      <c r="AD352" s="191">
        <v>0.97197267200000004</v>
      </c>
      <c r="AE352" s="191">
        <v>0.58517182999999995</v>
      </c>
      <c r="AF352" s="191">
        <v>0.65021169199999995</v>
      </c>
      <c r="AG352" s="191">
        <v>0.56796927699999999</v>
      </c>
      <c r="AH352" s="191">
        <v>0.62275495800000003</v>
      </c>
      <c r="AI352" s="191">
        <v>0.46835946699999997</v>
      </c>
      <c r="AJ352" s="191">
        <v>0.51225666199999997</v>
      </c>
      <c r="AK352" s="191">
        <v>0.48808747400000002</v>
      </c>
      <c r="AL352" s="191">
        <v>0.51327715500000004</v>
      </c>
      <c r="AM352" s="191">
        <v>0.54052266299999996</v>
      </c>
      <c r="AN352" s="191">
        <v>0.52936176099999999</v>
      </c>
      <c r="AO352" s="191">
        <v>0.92819018099999995</v>
      </c>
      <c r="AP352" s="191">
        <v>0.69282487299999995</v>
      </c>
      <c r="AQ352" s="191">
        <v>0.575258453</v>
      </c>
      <c r="AR352" s="191">
        <v>0.36435040699999999</v>
      </c>
      <c r="AS352" s="191">
        <v>0.50149866300000001</v>
      </c>
      <c r="AT352" s="191">
        <v>0.81543874299999997</v>
      </c>
      <c r="AU352" s="191">
        <v>0.58310049200000003</v>
      </c>
    </row>
    <row r="353" spans="1:47" x14ac:dyDescent="0.2">
      <c r="A353" s="178">
        <v>42750</v>
      </c>
      <c r="B353" s="179">
        <v>0.58333333333333337</v>
      </c>
      <c r="C353" t="s">
        <v>349</v>
      </c>
      <c r="D353">
        <v>3.5</v>
      </c>
      <c r="E353">
        <v>3.1</v>
      </c>
      <c r="F353">
        <v>9.75</v>
      </c>
      <c r="G353">
        <v>0.65</v>
      </c>
      <c r="H353" s="184">
        <f t="shared" ref="H353:L353" si="361">H329</f>
        <v>0.58333333333333337</v>
      </c>
      <c r="I353" s="185">
        <f t="shared" si="361"/>
        <v>205</v>
      </c>
      <c r="J353" s="185">
        <f t="shared" si="361"/>
        <v>237</v>
      </c>
      <c r="K353" s="185">
        <f t="shared" si="361"/>
        <v>2842</v>
      </c>
      <c r="L353" s="185">
        <f t="shared" si="361"/>
        <v>1635</v>
      </c>
      <c r="M353" s="147"/>
      <c r="N353" s="143">
        <f t="shared" si="331"/>
        <v>717.5</v>
      </c>
      <c r="O353" s="143">
        <f t="shared" si="327"/>
        <v>734.7</v>
      </c>
      <c r="P353" s="143">
        <f t="shared" si="328"/>
        <v>27709.5</v>
      </c>
      <c r="Q353" s="143">
        <f t="shared" si="329"/>
        <v>1062.75</v>
      </c>
      <c r="R353" s="188">
        <f t="shared" si="332"/>
        <v>30224.45</v>
      </c>
      <c r="T353">
        <v>36246.370000000003</v>
      </c>
      <c r="U353" s="190">
        <f t="shared" si="333"/>
        <v>0.83386143219307196</v>
      </c>
      <c r="W353" s="178">
        <v>43086</v>
      </c>
      <c r="X353" s="191">
        <v>0.57867867500000003</v>
      </c>
      <c r="Y353" s="191">
        <v>0.53509665100000003</v>
      </c>
      <c r="Z353" s="191">
        <v>0.42648051999999997</v>
      </c>
      <c r="AA353" s="191">
        <v>0.46480832599999999</v>
      </c>
      <c r="AB353" s="191">
        <v>0.59671861199999998</v>
      </c>
      <c r="AC353" s="191">
        <v>0.71229706299999995</v>
      </c>
      <c r="AD353" s="191">
        <v>0.81744178199999995</v>
      </c>
      <c r="AE353" s="191">
        <v>0.61993996500000004</v>
      </c>
      <c r="AF353" s="191">
        <v>0.73761686000000004</v>
      </c>
      <c r="AG353" s="191">
        <v>0.77377462699999999</v>
      </c>
      <c r="AH353" s="191">
        <v>0.62894261200000001</v>
      </c>
      <c r="AI353" s="191">
        <v>0.51859643600000005</v>
      </c>
      <c r="AJ353" s="191">
        <v>0.50264624700000005</v>
      </c>
      <c r="AK353" s="191">
        <v>0.46672184799999999</v>
      </c>
      <c r="AL353" s="191">
        <v>0.48162846100000001</v>
      </c>
      <c r="AM353" s="191">
        <v>0.465958863</v>
      </c>
      <c r="AN353" s="191">
        <v>0.482497444</v>
      </c>
      <c r="AO353" s="191">
        <v>1.731045044</v>
      </c>
      <c r="AP353" s="191">
        <v>0.97375178799999995</v>
      </c>
      <c r="AQ353" s="191">
        <v>0.52062892999999999</v>
      </c>
      <c r="AR353" s="191">
        <v>0.34757804599999997</v>
      </c>
      <c r="AS353" s="191">
        <v>0.30611238299999999</v>
      </c>
      <c r="AT353" s="191">
        <v>0.38320029500000002</v>
      </c>
      <c r="AU353" s="191">
        <v>0.43442170600000002</v>
      </c>
    </row>
    <row r="354" spans="1:47" x14ac:dyDescent="0.2">
      <c r="A354" s="178">
        <v>42750</v>
      </c>
      <c r="B354" s="179">
        <v>0.625</v>
      </c>
      <c r="C354" t="s">
        <v>349</v>
      </c>
      <c r="D354">
        <v>3.5</v>
      </c>
      <c r="E354">
        <v>3.1</v>
      </c>
      <c r="F354">
        <v>9.85</v>
      </c>
      <c r="G354">
        <v>0.5</v>
      </c>
      <c r="H354" s="184">
        <f t="shared" ref="H354:L354" si="362">H330</f>
        <v>0.625</v>
      </c>
      <c r="I354" s="185">
        <f t="shared" si="362"/>
        <v>212</v>
      </c>
      <c r="J354" s="185">
        <f t="shared" si="362"/>
        <v>213</v>
      </c>
      <c r="K354" s="185">
        <f t="shared" si="362"/>
        <v>2842</v>
      </c>
      <c r="L354" s="185">
        <f t="shared" si="362"/>
        <v>1380</v>
      </c>
      <c r="M354" s="147"/>
      <c r="N354" s="143">
        <f t="shared" si="331"/>
        <v>742</v>
      </c>
      <c r="O354" s="143">
        <f t="shared" si="327"/>
        <v>660.30000000000007</v>
      </c>
      <c r="P354" s="143">
        <f t="shared" si="328"/>
        <v>27993.7</v>
      </c>
      <c r="Q354" s="143">
        <f t="shared" si="329"/>
        <v>690</v>
      </c>
      <c r="R354" s="188">
        <f t="shared" si="332"/>
        <v>30086</v>
      </c>
      <c r="T354">
        <v>35915.599999999999</v>
      </c>
      <c r="U354" s="190">
        <f t="shared" si="333"/>
        <v>0.83768613081780618</v>
      </c>
      <c r="W354" s="178">
        <v>43087</v>
      </c>
      <c r="X354" s="191">
        <v>0.49317414900000001</v>
      </c>
      <c r="Y354" s="191">
        <v>0.37902839100000002</v>
      </c>
      <c r="Z354" s="191">
        <v>0.38957710400000001</v>
      </c>
      <c r="AA354" s="191">
        <v>0.38223916000000002</v>
      </c>
      <c r="AB354" s="191">
        <v>0.46971091999999998</v>
      </c>
      <c r="AC354" s="191">
        <v>0.72968575400000002</v>
      </c>
      <c r="AD354" s="191">
        <v>1.360880275</v>
      </c>
      <c r="AE354" s="191">
        <v>0.64504595099999995</v>
      </c>
      <c r="AF354" s="191">
        <v>0.63274656600000001</v>
      </c>
      <c r="AG354" s="191">
        <v>0.54573475800000004</v>
      </c>
      <c r="AH354" s="191">
        <v>0.50416066599999998</v>
      </c>
      <c r="AI354" s="191">
        <v>0.37725151499999998</v>
      </c>
      <c r="AJ354" s="191">
        <v>0.36067880400000002</v>
      </c>
      <c r="AK354" s="191">
        <v>0.26863674199999998</v>
      </c>
      <c r="AL354" s="191">
        <v>0.241059045</v>
      </c>
      <c r="AM354" s="191">
        <v>0.23306668699999999</v>
      </c>
      <c r="AN354" s="191">
        <v>0.33657484500000001</v>
      </c>
      <c r="AO354" s="191">
        <v>1.5759832279999999</v>
      </c>
      <c r="AP354" s="191">
        <v>1.007679897</v>
      </c>
      <c r="AQ354" s="191">
        <v>0.54210311600000005</v>
      </c>
      <c r="AR354" s="191">
        <v>0.56975265100000005</v>
      </c>
      <c r="AS354" s="191">
        <v>0.49903283199999998</v>
      </c>
      <c r="AT354" s="191">
        <v>0.46749290399999999</v>
      </c>
      <c r="AU354" s="191">
        <v>0.39751530600000001</v>
      </c>
    </row>
    <row r="355" spans="1:47" x14ac:dyDescent="0.2">
      <c r="A355" s="178">
        <v>42750</v>
      </c>
      <c r="B355" s="179">
        <v>0.66666666666666663</v>
      </c>
      <c r="C355" t="s">
        <v>349</v>
      </c>
      <c r="D355">
        <v>2.11</v>
      </c>
      <c r="E355">
        <v>3.1</v>
      </c>
      <c r="F355">
        <v>10.35</v>
      </c>
      <c r="G355">
        <v>0.5</v>
      </c>
      <c r="H355" s="184">
        <f t="shared" ref="H355:L355" si="363">H331</f>
        <v>0.66666666666666663</v>
      </c>
      <c r="I355" s="185">
        <f t="shared" si="363"/>
        <v>191</v>
      </c>
      <c r="J355" s="185">
        <f t="shared" si="363"/>
        <v>237</v>
      </c>
      <c r="K355" s="185">
        <f t="shared" si="363"/>
        <v>2842</v>
      </c>
      <c r="L355" s="185">
        <f t="shared" si="363"/>
        <v>1380</v>
      </c>
      <c r="M355" s="147"/>
      <c r="N355" s="143">
        <f t="shared" si="331"/>
        <v>403.01</v>
      </c>
      <c r="O355" s="143">
        <f t="shared" si="327"/>
        <v>734.7</v>
      </c>
      <c r="P355" s="143">
        <f t="shared" si="328"/>
        <v>29414.7</v>
      </c>
      <c r="Q355" s="143">
        <f t="shared" si="329"/>
        <v>690</v>
      </c>
      <c r="R355" s="188">
        <f t="shared" si="332"/>
        <v>31242.41</v>
      </c>
      <c r="T355">
        <v>35561.54</v>
      </c>
      <c r="U355" s="190">
        <f t="shared" si="333"/>
        <v>0.8785449111596404</v>
      </c>
      <c r="W355" s="178">
        <v>43088</v>
      </c>
      <c r="X355" s="191">
        <v>0.31322502600000002</v>
      </c>
      <c r="Y355" s="191">
        <v>0.23649694399999999</v>
      </c>
      <c r="Z355" s="191">
        <v>0.27833189800000002</v>
      </c>
      <c r="AA355" s="191">
        <v>0.282084689</v>
      </c>
      <c r="AB355" s="191">
        <v>0.31502149299999999</v>
      </c>
      <c r="AC355" s="191">
        <v>0.500657562</v>
      </c>
      <c r="AD355" s="191">
        <v>0.82014179300000001</v>
      </c>
      <c r="AE355" s="191">
        <v>0.62680025500000003</v>
      </c>
      <c r="AF355" s="191">
        <v>0.62671985299999999</v>
      </c>
      <c r="AG355" s="191">
        <v>0.65920168999999995</v>
      </c>
      <c r="AH355" s="191">
        <v>0.58619325499999997</v>
      </c>
      <c r="AI355" s="191">
        <v>0.51836365900000003</v>
      </c>
      <c r="AJ355" s="191">
        <v>0.45357193200000001</v>
      </c>
      <c r="AK355" s="191">
        <v>0.42226315199999997</v>
      </c>
      <c r="AL355" s="191">
        <v>0.40678697400000002</v>
      </c>
      <c r="AM355" s="191">
        <v>0.341410773</v>
      </c>
      <c r="AN355" s="191">
        <v>0.34151659099999998</v>
      </c>
      <c r="AO355" s="191">
        <v>1.514706866</v>
      </c>
      <c r="AP355" s="191">
        <v>0.845589323</v>
      </c>
      <c r="AQ355" s="191">
        <v>0.56224474700000004</v>
      </c>
      <c r="AR355" s="191">
        <v>0.47902559900000002</v>
      </c>
      <c r="AS355" s="191">
        <v>0.50670195699999998</v>
      </c>
      <c r="AT355" s="191">
        <v>0.41652872699999999</v>
      </c>
      <c r="AU355" s="191">
        <v>0.522009206</v>
      </c>
    </row>
    <row r="356" spans="1:47" x14ac:dyDescent="0.2">
      <c r="A356" s="178">
        <v>42750</v>
      </c>
      <c r="B356" s="179">
        <v>0.70833333333333337</v>
      </c>
      <c r="C356" t="s">
        <v>349</v>
      </c>
      <c r="D356">
        <v>1</v>
      </c>
      <c r="E356">
        <v>3</v>
      </c>
      <c r="F356">
        <v>8.0500000000000007</v>
      </c>
      <c r="G356">
        <v>0.5</v>
      </c>
      <c r="H356" s="184">
        <f t="shared" ref="H356:L356" si="364">H332</f>
        <v>0.70833333333333337</v>
      </c>
      <c r="I356" s="185">
        <f t="shared" si="364"/>
        <v>218</v>
      </c>
      <c r="J356" s="185">
        <f t="shared" si="364"/>
        <v>258</v>
      </c>
      <c r="K356" s="185">
        <f t="shared" si="364"/>
        <v>2842</v>
      </c>
      <c r="L356" s="185">
        <f t="shared" si="364"/>
        <v>1380</v>
      </c>
      <c r="M356" s="147"/>
      <c r="N356" s="143">
        <f t="shared" si="331"/>
        <v>218</v>
      </c>
      <c r="O356" s="143">
        <f t="shared" si="327"/>
        <v>774</v>
      </c>
      <c r="P356" s="143">
        <f t="shared" si="328"/>
        <v>22878.100000000002</v>
      </c>
      <c r="Q356" s="143">
        <f t="shared" si="329"/>
        <v>690</v>
      </c>
      <c r="R356" s="188">
        <f t="shared" si="332"/>
        <v>24560.100000000002</v>
      </c>
      <c r="T356">
        <v>35024.1</v>
      </c>
      <c r="U356" s="190">
        <f t="shared" si="333"/>
        <v>0.70123429295827744</v>
      </c>
      <c r="W356" s="178">
        <v>43089</v>
      </c>
      <c r="X356" s="191">
        <v>0.37732183200000002</v>
      </c>
      <c r="Y356" s="191">
        <v>0.35163145299999998</v>
      </c>
      <c r="Z356" s="191">
        <v>0.408469415</v>
      </c>
      <c r="AA356" s="191">
        <v>0.408090065</v>
      </c>
      <c r="AB356" s="191">
        <v>0.45367048100000001</v>
      </c>
      <c r="AC356" s="191">
        <v>0.76400558600000001</v>
      </c>
      <c r="AD356" s="191">
        <v>1.417307952</v>
      </c>
      <c r="AE356" s="191">
        <v>0.99591440200000003</v>
      </c>
      <c r="AF356" s="191">
        <v>0.86266706199999998</v>
      </c>
      <c r="AG356" s="191">
        <v>0.95115973099999995</v>
      </c>
      <c r="AH356" s="191">
        <v>0.71603029600000001</v>
      </c>
      <c r="AI356" s="191">
        <v>0.63453767500000002</v>
      </c>
      <c r="AJ356" s="191">
        <v>0.52251605899999998</v>
      </c>
      <c r="AK356" s="191">
        <v>0.483775073</v>
      </c>
      <c r="AL356" s="191">
        <v>0.47255296699999999</v>
      </c>
      <c r="AM356" s="191">
        <v>0.477993167</v>
      </c>
      <c r="AN356" s="191">
        <v>0.49854979300000002</v>
      </c>
      <c r="AO356" s="191">
        <v>1.1772427249999999</v>
      </c>
      <c r="AP356" s="191">
        <v>0.85447830999999996</v>
      </c>
      <c r="AQ356" s="191">
        <v>0.54064595900000001</v>
      </c>
      <c r="AR356" s="191">
        <v>0.46832961099999998</v>
      </c>
      <c r="AS356" s="191">
        <v>0.51489465800000001</v>
      </c>
      <c r="AT356" s="191">
        <v>0.57589422099999998</v>
      </c>
      <c r="AU356" s="191">
        <v>0.90677580899999999</v>
      </c>
    </row>
    <row r="357" spans="1:47" x14ac:dyDescent="0.2">
      <c r="A357" s="178">
        <v>42750</v>
      </c>
      <c r="B357" s="179">
        <v>0.75</v>
      </c>
      <c r="C357" t="s">
        <v>349</v>
      </c>
      <c r="D357">
        <v>2.76</v>
      </c>
      <c r="E357">
        <v>21.07</v>
      </c>
      <c r="F357">
        <v>22.88</v>
      </c>
      <c r="G357">
        <v>0.5</v>
      </c>
      <c r="H357" s="184">
        <f t="shared" ref="H357:L357" si="365">H333</f>
        <v>0.75</v>
      </c>
      <c r="I357" s="185">
        <f t="shared" si="365"/>
        <v>240</v>
      </c>
      <c r="J357" s="185">
        <f t="shared" si="365"/>
        <v>365</v>
      </c>
      <c r="K357" s="185">
        <f t="shared" si="365"/>
        <v>2842</v>
      </c>
      <c r="L357" s="185">
        <f t="shared" si="365"/>
        <v>1380</v>
      </c>
      <c r="M357" s="147"/>
      <c r="N357" s="143">
        <f t="shared" si="331"/>
        <v>662.4</v>
      </c>
      <c r="O357" s="143">
        <f t="shared" si="327"/>
        <v>7690.55</v>
      </c>
      <c r="P357" s="143">
        <f t="shared" si="328"/>
        <v>65024.959999999999</v>
      </c>
      <c r="Q357" s="143">
        <f t="shared" si="329"/>
        <v>690</v>
      </c>
      <c r="R357" s="188">
        <f t="shared" si="332"/>
        <v>74067.91</v>
      </c>
      <c r="T357">
        <v>35722.33</v>
      </c>
      <c r="U357" s="190">
        <f t="shared" si="333"/>
        <v>2.0734344596223147</v>
      </c>
      <c r="W357" s="178">
        <v>43090</v>
      </c>
      <c r="X357" s="191">
        <v>0.54499958999999998</v>
      </c>
      <c r="Y357" s="191">
        <v>0.50417290400000003</v>
      </c>
      <c r="Z357" s="191">
        <v>0.57879206599999999</v>
      </c>
      <c r="AA357" s="191">
        <v>0.55353424200000001</v>
      </c>
      <c r="AB357" s="191">
        <v>0.59552586900000004</v>
      </c>
      <c r="AC357" s="191">
        <v>0.62478944400000003</v>
      </c>
      <c r="AD357" s="191">
        <v>1.3027054469999999</v>
      </c>
      <c r="AE357" s="191">
        <v>0.76134349199999996</v>
      </c>
      <c r="AF357" s="191">
        <v>0.84580369799999999</v>
      </c>
      <c r="AG357" s="191">
        <v>0.74538312699999998</v>
      </c>
      <c r="AH357" s="191">
        <v>0.55237321900000003</v>
      </c>
      <c r="AI357" s="191">
        <v>0.47179377700000003</v>
      </c>
      <c r="AJ357" s="191">
        <v>0.42731845499999999</v>
      </c>
      <c r="AK357" s="191">
        <v>0.45347027099999998</v>
      </c>
      <c r="AL357" s="191">
        <v>0.42521579100000001</v>
      </c>
      <c r="AM357" s="191">
        <v>0.41925916499999999</v>
      </c>
      <c r="AN357" s="191">
        <v>0.54154672999999998</v>
      </c>
      <c r="AO357" s="191">
        <v>2.13959403</v>
      </c>
      <c r="AP357" s="191">
        <v>0.71975634700000002</v>
      </c>
      <c r="AQ357" s="191">
        <v>0.53842904599999997</v>
      </c>
      <c r="AR357" s="191">
        <v>0.34822502500000002</v>
      </c>
      <c r="AS357" s="191">
        <v>0.32790868299999998</v>
      </c>
      <c r="AT357" s="191">
        <v>0.46167871999999999</v>
      </c>
      <c r="AU357" s="191">
        <v>0.64724023799999997</v>
      </c>
    </row>
    <row r="358" spans="1:47" x14ac:dyDescent="0.2">
      <c r="A358" s="178">
        <v>42750</v>
      </c>
      <c r="B358" s="179">
        <v>0.79166666666666663</v>
      </c>
      <c r="C358" t="s">
        <v>349</v>
      </c>
      <c r="D358">
        <v>4.9800000000000004</v>
      </c>
      <c r="E358">
        <v>26.61</v>
      </c>
      <c r="F358">
        <v>34.5</v>
      </c>
      <c r="G358">
        <v>0.5</v>
      </c>
      <c r="H358" s="184">
        <f t="shared" ref="H358:L358" si="366">H334</f>
        <v>0.79166666666666663</v>
      </c>
      <c r="I358" s="185">
        <f t="shared" si="366"/>
        <v>320</v>
      </c>
      <c r="J358" s="185">
        <f t="shared" si="366"/>
        <v>214</v>
      </c>
      <c r="K358" s="185">
        <f t="shared" si="366"/>
        <v>2842</v>
      </c>
      <c r="L358" s="185">
        <f t="shared" si="366"/>
        <v>1426</v>
      </c>
      <c r="M358" s="147"/>
      <c r="N358" s="143">
        <f t="shared" si="331"/>
        <v>1593.6000000000001</v>
      </c>
      <c r="O358" s="143">
        <f t="shared" si="327"/>
        <v>5694.54</v>
      </c>
      <c r="P358" s="143">
        <f t="shared" si="328"/>
        <v>98049</v>
      </c>
      <c r="Q358" s="143">
        <f t="shared" si="329"/>
        <v>713</v>
      </c>
      <c r="R358" s="188">
        <f t="shared" si="332"/>
        <v>106050.14</v>
      </c>
      <c r="T358">
        <v>36388.879999999997</v>
      </c>
      <c r="U358" s="190">
        <f t="shared" si="333"/>
        <v>2.914355704270096</v>
      </c>
      <c r="W358" s="178">
        <v>43091</v>
      </c>
      <c r="X358" s="191">
        <v>0.63818179200000003</v>
      </c>
      <c r="Y358" s="191">
        <v>0.61594813199999998</v>
      </c>
      <c r="Z358" s="191">
        <v>0.69425587200000005</v>
      </c>
      <c r="AA358" s="191">
        <v>0.68736260999999998</v>
      </c>
      <c r="AB358" s="191">
        <v>0.73439098800000002</v>
      </c>
      <c r="AC358" s="191">
        <v>0.63465499199999997</v>
      </c>
      <c r="AD358" s="191">
        <v>1.0821332699999999</v>
      </c>
      <c r="AE358" s="191">
        <v>0.59531577599999996</v>
      </c>
      <c r="AF358" s="191">
        <v>0.63517901700000001</v>
      </c>
      <c r="AG358" s="191">
        <v>0.62050744099999999</v>
      </c>
      <c r="AH358" s="191">
        <v>0.52747415799999997</v>
      </c>
      <c r="AI358" s="191">
        <v>0.49479862600000002</v>
      </c>
      <c r="AJ358" s="191">
        <v>0.49118350799999999</v>
      </c>
      <c r="AK358" s="191">
        <v>0.45480283799999999</v>
      </c>
      <c r="AL358" s="191">
        <v>0.24069737399999999</v>
      </c>
      <c r="AM358" s="191">
        <v>0.30727368999999999</v>
      </c>
      <c r="AN358" s="191">
        <v>0.31565133099999998</v>
      </c>
      <c r="AO358" s="191">
        <v>1.7267807470000001</v>
      </c>
      <c r="AP358" s="191">
        <v>0.60159900499999996</v>
      </c>
      <c r="AQ358" s="191">
        <v>0.420564045</v>
      </c>
      <c r="AR358" s="191">
        <v>0.39100615700000002</v>
      </c>
      <c r="AS358" s="191">
        <v>0.32408452500000001</v>
      </c>
      <c r="AT358" s="191">
        <v>0.32512594099999997</v>
      </c>
      <c r="AU358" s="191">
        <v>0.27859034799999999</v>
      </c>
    </row>
    <row r="359" spans="1:47" x14ac:dyDescent="0.2">
      <c r="A359" s="178">
        <v>42750</v>
      </c>
      <c r="B359" s="179">
        <v>0.83333333333333337</v>
      </c>
      <c r="C359" t="s">
        <v>349</v>
      </c>
      <c r="D359">
        <v>3.5</v>
      </c>
      <c r="E359">
        <v>3.1</v>
      </c>
      <c r="F359">
        <v>15.39</v>
      </c>
      <c r="G359">
        <v>0.5</v>
      </c>
      <c r="H359" s="184">
        <f t="shared" ref="H359:L359" si="367">H335</f>
        <v>0.83333333333333337</v>
      </c>
      <c r="I359" s="185">
        <f t="shared" si="367"/>
        <v>322</v>
      </c>
      <c r="J359" s="185">
        <f t="shared" si="367"/>
        <v>178</v>
      </c>
      <c r="K359" s="185">
        <f t="shared" si="367"/>
        <v>2842</v>
      </c>
      <c r="L359" s="185">
        <f t="shared" si="367"/>
        <v>1426</v>
      </c>
      <c r="M359" s="147"/>
      <c r="N359" s="143">
        <f t="shared" si="331"/>
        <v>1127</v>
      </c>
      <c r="O359" s="143">
        <f t="shared" si="327"/>
        <v>551.80000000000007</v>
      </c>
      <c r="P359" s="143">
        <f t="shared" si="328"/>
        <v>43738.380000000005</v>
      </c>
      <c r="Q359" s="143">
        <f t="shared" si="329"/>
        <v>713</v>
      </c>
      <c r="R359" s="188">
        <f t="shared" si="332"/>
        <v>46130.180000000008</v>
      </c>
      <c r="T359">
        <v>36548.79</v>
      </c>
      <c r="U359" s="190">
        <f t="shared" si="333"/>
        <v>1.2621534119186983</v>
      </c>
      <c r="W359" s="178">
        <v>43092</v>
      </c>
      <c r="X359" s="191">
        <v>0.205752777</v>
      </c>
      <c r="Y359" s="191">
        <v>0.18229015100000001</v>
      </c>
      <c r="Z359" s="191">
        <v>0.22566792299999999</v>
      </c>
      <c r="AA359" s="191">
        <v>0.217314061</v>
      </c>
      <c r="AB359" s="191">
        <v>0.24485293799999999</v>
      </c>
      <c r="AC359" s="191">
        <v>0.29610983699999999</v>
      </c>
      <c r="AD359" s="191">
        <v>0.46085855399999998</v>
      </c>
      <c r="AE359" s="191">
        <v>0.60176546399999997</v>
      </c>
      <c r="AF359" s="191">
        <v>0.76841110499999998</v>
      </c>
      <c r="AG359" s="191">
        <v>0.90890849699999998</v>
      </c>
      <c r="AH359" s="191">
        <v>0.45693025300000001</v>
      </c>
      <c r="AI359" s="191">
        <v>0.305024089</v>
      </c>
      <c r="AJ359" s="191">
        <v>0.37635328600000001</v>
      </c>
      <c r="AK359" s="191">
        <v>0.39654965599999997</v>
      </c>
      <c r="AL359" s="191">
        <v>0.38972965500000001</v>
      </c>
      <c r="AM359" s="191">
        <v>0.398962818</v>
      </c>
      <c r="AN359" s="191">
        <v>0.48118440699999998</v>
      </c>
      <c r="AO359" s="191">
        <v>1.018874684</v>
      </c>
      <c r="AP359" s="191">
        <v>0.64172585500000001</v>
      </c>
      <c r="AQ359" s="191">
        <v>0.51259262299999997</v>
      </c>
      <c r="AR359" s="191">
        <v>0.40910832200000002</v>
      </c>
      <c r="AS359" s="191">
        <v>0.41621393099999998</v>
      </c>
      <c r="AT359" s="191">
        <v>0.55299988200000005</v>
      </c>
      <c r="AU359" s="191">
        <v>0.54156137999999998</v>
      </c>
    </row>
    <row r="360" spans="1:47" x14ac:dyDescent="0.2">
      <c r="A360" s="178">
        <v>42750</v>
      </c>
      <c r="B360" s="179">
        <v>0.875</v>
      </c>
      <c r="C360" t="s">
        <v>349</v>
      </c>
      <c r="D360">
        <v>3.49</v>
      </c>
      <c r="E360">
        <v>3.28</v>
      </c>
      <c r="F360">
        <v>20.010000000000002</v>
      </c>
      <c r="G360">
        <v>0.5</v>
      </c>
      <c r="H360" s="184">
        <f t="shared" ref="H360:L360" si="368">H336</f>
        <v>0.875</v>
      </c>
      <c r="I360" s="185">
        <f t="shared" si="368"/>
        <v>337</v>
      </c>
      <c r="J360" s="185">
        <f t="shared" si="368"/>
        <v>173</v>
      </c>
      <c r="K360" s="185">
        <f t="shared" si="368"/>
        <v>2842</v>
      </c>
      <c r="L360" s="185">
        <f t="shared" si="368"/>
        <v>1426</v>
      </c>
      <c r="M360" s="147"/>
      <c r="N360" s="143">
        <f t="shared" si="331"/>
        <v>1176.1300000000001</v>
      </c>
      <c r="O360" s="143">
        <f t="shared" si="327"/>
        <v>567.43999999999994</v>
      </c>
      <c r="P360" s="143">
        <f t="shared" si="328"/>
        <v>56868.420000000006</v>
      </c>
      <c r="Q360" s="143">
        <f t="shared" si="329"/>
        <v>713</v>
      </c>
      <c r="R360" s="188">
        <f t="shared" si="332"/>
        <v>59324.990000000005</v>
      </c>
      <c r="T360">
        <v>35887.64</v>
      </c>
      <c r="U360" s="190">
        <f t="shared" si="333"/>
        <v>1.6530758222050825</v>
      </c>
      <c r="W360" s="178">
        <v>43093</v>
      </c>
      <c r="X360" s="191">
        <v>0.38151164100000001</v>
      </c>
      <c r="Y360" s="191">
        <v>0.30370308600000001</v>
      </c>
      <c r="Z360" s="191">
        <v>0.32589347400000002</v>
      </c>
      <c r="AA360" s="191">
        <v>0.33501926100000001</v>
      </c>
      <c r="AB360" s="191">
        <v>0.356904836</v>
      </c>
      <c r="AC360" s="191">
        <v>0.50022193000000004</v>
      </c>
      <c r="AD360" s="191">
        <v>0.72873765499999998</v>
      </c>
      <c r="AE360" s="191">
        <v>0.67433246000000002</v>
      </c>
      <c r="AF360" s="191">
        <v>0.79354809199999998</v>
      </c>
      <c r="AG360" s="191">
        <v>0.70939579200000003</v>
      </c>
      <c r="AH360" s="191">
        <v>0.37918163500000002</v>
      </c>
      <c r="AI360" s="191">
        <v>0.37893591100000001</v>
      </c>
      <c r="AJ360" s="191">
        <v>0.38935372099999999</v>
      </c>
      <c r="AK360" s="191">
        <v>0.37128308100000001</v>
      </c>
      <c r="AL360" s="191">
        <v>0.38162370899999998</v>
      </c>
      <c r="AM360" s="191">
        <v>0.39072720700000002</v>
      </c>
      <c r="AN360" s="191">
        <v>0.45663005200000001</v>
      </c>
      <c r="AO360" s="191">
        <v>1.0336117600000001</v>
      </c>
      <c r="AP360" s="191">
        <v>0.88529023799999995</v>
      </c>
      <c r="AQ360" s="191">
        <v>0.83676169899999997</v>
      </c>
      <c r="AR360" s="191">
        <v>0.49062820699999998</v>
      </c>
      <c r="AS360" s="191">
        <v>0.36007676500000002</v>
      </c>
      <c r="AT360" s="191">
        <v>0.37661578899999998</v>
      </c>
      <c r="AU360" s="191">
        <v>0.27684583499999998</v>
      </c>
    </row>
    <row r="361" spans="1:47" x14ac:dyDescent="0.2">
      <c r="A361" s="178">
        <v>42750</v>
      </c>
      <c r="B361" s="179">
        <v>0.91666666666666663</v>
      </c>
      <c r="C361" t="s">
        <v>349</v>
      </c>
      <c r="D361">
        <v>8</v>
      </c>
      <c r="E361">
        <v>9.24</v>
      </c>
      <c r="F361">
        <v>10</v>
      </c>
      <c r="G361">
        <v>0.5</v>
      </c>
      <c r="H361" s="184">
        <f t="shared" ref="H361:L361" si="369">H337</f>
        <v>0.91666666666666663</v>
      </c>
      <c r="I361" s="185">
        <f t="shared" si="369"/>
        <v>394</v>
      </c>
      <c r="J361" s="185">
        <f t="shared" si="369"/>
        <v>194</v>
      </c>
      <c r="K361" s="185">
        <f t="shared" si="369"/>
        <v>2842</v>
      </c>
      <c r="L361" s="185">
        <f t="shared" si="369"/>
        <v>1426</v>
      </c>
      <c r="M361" s="147"/>
      <c r="N361" s="143">
        <f t="shared" si="331"/>
        <v>3152</v>
      </c>
      <c r="O361" s="143">
        <f t="shared" si="327"/>
        <v>1792.56</v>
      </c>
      <c r="P361" s="143">
        <f t="shared" si="328"/>
        <v>28420</v>
      </c>
      <c r="Q361" s="143">
        <f t="shared" si="329"/>
        <v>713</v>
      </c>
      <c r="R361" s="188">
        <f t="shared" si="332"/>
        <v>34077.56</v>
      </c>
      <c r="T361">
        <v>34587.370000000003</v>
      </c>
      <c r="U361" s="190">
        <f t="shared" si="333"/>
        <v>0.98526022649308098</v>
      </c>
      <c r="W361" s="178">
        <v>43094</v>
      </c>
      <c r="X361" s="191">
        <v>0.35811309200000002</v>
      </c>
      <c r="Y361" s="191">
        <v>0.27127941900000002</v>
      </c>
      <c r="Z361" s="191">
        <v>0.31660626200000003</v>
      </c>
      <c r="AA361" s="191">
        <v>0.31309511000000001</v>
      </c>
      <c r="AB361" s="191">
        <v>0.345651386</v>
      </c>
      <c r="AC361" s="191">
        <v>0.41881929200000001</v>
      </c>
      <c r="AD361" s="191">
        <v>0.85308559100000003</v>
      </c>
      <c r="AE361" s="191">
        <v>0.64100816400000005</v>
      </c>
      <c r="AF361" s="191">
        <v>0.56966265800000004</v>
      </c>
      <c r="AG361" s="191">
        <v>0.56955454000000005</v>
      </c>
      <c r="AH361" s="191">
        <v>0.44138676399999999</v>
      </c>
      <c r="AI361" s="191">
        <v>0.364710637</v>
      </c>
      <c r="AJ361" s="191">
        <v>0.38574608900000001</v>
      </c>
      <c r="AK361" s="191">
        <v>0.39750886400000002</v>
      </c>
      <c r="AL361" s="191">
        <v>0.39946241100000002</v>
      </c>
      <c r="AM361" s="191">
        <v>0.39998958299999998</v>
      </c>
      <c r="AN361" s="191">
        <v>0.47557321499999999</v>
      </c>
      <c r="AO361" s="191">
        <v>0.89376062899999997</v>
      </c>
      <c r="AP361" s="191">
        <v>0.74757407300000001</v>
      </c>
      <c r="AQ361" s="191">
        <v>0.50701418600000003</v>
      </c>
      <c r="AR361" s="191">
        <v>0.47999090799999999</v>
      </c>
      <c r="AS361" s="191">
        <v>0.46585347399999999</v>
      </c>
      <c r="AT361" s="191">
        <v>0.48088088600000001</v>
      </c>
      <c r="AU361" s="191">
        <v>0.43149514500000002</v>
      </c>
    </row>
    <row r="362" spans="1:47" x14ac:dyDescent="0.2">
      <c r="A362" s="178">
        <v>42750</v>
      </c>
      <c r="B362" s="179">
        <v>0.95833333333333337</v>
      </c>
      <c r="C362" t="s">
        <v>349</v>
      </c>
      <c r="D362">
        <v>8</v>
      </c>
      <c r="E362">
        <v>20.75</v>
      </c>
      <c r="F362">
        <v>20.75</v>
      </c>
      <c r="G362">
        <v>0.01</v>
      </c>
      <c r="H362" s="184">
        <f t="shared" ref="H362:L362" si="370">H338</f>
        <v>0.95833333333333337</v>
      </c>
      <c r="I362" s="185">
        <f t="shared" si="370"/>
        <v>389</v>
      </c>
      <c r="J362" s="185">
        <f t="shared" si="370"/>
        <v>265</v>
      </c>
      <c r="K362" s="185">
        <f t="shared" si="370"/>
        <v>2985</v>
      </c>
      <c r="L362" s="185">
        <f t="shared" si="370"/>
        <v>1111</v>
      </c>
      <c r="M362" s="147"/>
      <c r="N362" s="143">
        <f t="shared" si="331"/>
        <v>3112</v>
      </c>
      <c r="O362" s="143">
        <f t="shared" si="327"/>
        <v>5498.75</v>
      </c>
      <c r="P362" s="143">
        <f t="shared" si="328"/>
        <v>61938.75</v>
      </c>
      <c r="Q362" s="143">
        <f t="shared" si="329"/>
        <v>11.11</v>
      </c>
      <c r="R362" s="188">
        <f t="shared" si="332"/>
        <v>70560.61</v>
      </c>
      <c r="T362">
        <v>32835.300000000003</v>
      </c>
      <c r="U362" s="190">
        <f t="shared" si="333"/>
        <v>2.1489253943164823</v>
      </c>
      <c r="W362" s="178">
        <v>43095</v>
      </c>
      <c r="X362" s="191">
        <v>0.36215629700000002</v>
      </c>
      <c r="Y362" s="191">
        <v>0.30018151900000001</v>
      </c>
      <c r="Z362" s="191">
        <v>0.35475693699999999</v>
      </c>
      <c r="AA362" s="191">
        <v>0.34691290299999999</v>
      </c>
      <c r="AB362" s="191">
        <v>0.38154416499999999</v>
      </c>
      <c r="AC362" s="191">
        <v>0.50914153500000003</v>
      </c>
      <c r="AD362" s="191">
        <v>0.86542956500000001</v>
      </c>
      <c r="AE362" s="191">
        <v>0.78732609200000003</v>
      </c>
      <c r="AF362" s="191">
        <v>0.72128711700000003</v>
      </c>
      <c r="AG362" s="191">
        <v>0.78052663300000003</v>
      </c>
      <c r="AH362" s="191">
        <v>0.50001958499999999</v>
      </c>
      <c r="AI362" s="191">
        <v>0.33191333200000001</v>
      </c>
      <c r="AJ362" s="191">
        <v>0.24590900800000001</v>
      </c>
      <c r="AK362" s="191">
        <v>0.21792128099999999</v>
      </c>
      <c r="AL362" s="191">
        <v>0.19187341299999999</v>
      </c>
      <c r="AM362" s="191">
        <v>0.177257305</v>
      </c>
      <c r="AN362" s="191">
        <v>0.25750678799999999</v>
      </c>
      <c r="AO362" s="191">
        <v>1.3683016020000001</v>
      </c>
      <c r="AP362" s="191">
        <v>0.86089752100000005</v>
      </c>
      <c r="AQ362" s="191">
        <v>0.42660420500000001</v>
      </c>
      <c r="AR362" s="191">
        <v>0.39271934600000002</v>
      </c>
      <c r="AS362" s="191">
        <v>0.31854856300000001</v>
      </c>
      <c r="AT362" s="191">
        <v>0.36708827900000002</v>
      </c>
      <c r="AU362" s="191">
        <v>0.305411616</v>
      </c>
    </row>
    <row r="363" spans="1:47" x14ac:dyDescent="0.2">
      <c r="A363" s="178">
        <v>42750</v>
      </c>
      <c r="B363" s="180">
        <v>1</v>
      </c>
      <c r="C363" t="s">
        <v>349</v>
      </c>
      <c r="D363">
        <v>8</v>
      </c>
      <c r="E363">
        <v>22</v>
      </c>
      <c r="F363">
        <v>40</v>
      </c>
      <c r="G363">
        <v>0.01</v>
      </c>
      <c r="H363" s="184">
        <f t="shared" ref="H363:L363" si="371">H339</f>
        <v>1</v>
      </c>
      <c r="I363" s="185">
        <f t="shared" si="371"/>
        <v>362</v>
      </c>
      <c r="J363" s="185">
        <f t="shared" si="371"/>
        <v>243</v>
      </c>
      <c r="K363" s="185">
        <f t="shared" si="371"/>
        <v>2985</v>
      </c>
      <c r="L363" s="185">
        <f t="shared" si="371"/>
        <v>1111</v>
      </c>
      <c r="M363" s="147"/>
      <c r="N363" s="143">
        <f t="shared" si="331"/>
        <v>2896</v>
      </c>
      <c r="O363" s="143">
        <f t="shared" si="327"/>
        <v>5346</v>
      </c>
      <c r="P363" s="143">
        <f t="shared" si="328"/>
        <v>119400</v>
      </c>
      <c r="Q363" s="143">
        <f t="shared" si="329"/>
        <v>11.11</v>
      </c>
      <c r="R363" s="188">
        <f t="shared" si="332"/>
        <v>127653.11</v>
      </c>
      <c r="T363">
        <v>30912.87</v>
      </c>
      <c r="U363" s="190">
        <f t="shared" si="333"/>
        <v>4.1294486729960695</v>
      </c>
      <c r="W363" s="178">
        <v>43096</v>
      </c>
      <c r="X363" s="191">
        <v>0.21726572799999999</v>
      </c>
      <c r="Y363" s="191">
        <v>0.20084020699999999</v>
      </c>
      <c r="Z363" s="191">
        <v>0.23620780299999999</v>
      </c>
      <c r="AA363" s="191">
        <v>0.22469646300000001</v>
      </c>
      <c r="AB363" s="191">
        <v>0.28289974000000001</v>
      </c>
      <c r="AC363" s="191">
        <v>0.456288007</v>
      </c>
      <c r="AD363" s="191">
        <v>1.247476405</v>
      </c>
      <c r="AE363" s="191">
        <v>0.91148384500000001</v>
      </c>
      <c r="AF363" s="191">
        <v>0.47807079099999999</v>
      </c>
      <c r="AG363" s="191">
        <v>0.40023244000000002</v>
      </c>
      <c r="AH363" s="191">
        <v>0.32501578800000003</v>
      </c>
      <c r="AI363" s="191">
        <v>0.30586213000000001</v>
      </c>
      <c r="AJ363" s="191">
        <v>0.23884925900000001</v>
      </c>
      <c r="AK363" s="191">
        <v>0.18172855399999999</v>
      </c>
      <c r="AL363" s="191">
        <v>0.15566400699999999</v>
      </c>
      <c r="AM363" s="191">
        <v>0.16512312700000001</v>
      </c>
      <c r="AN363" s="191">
        <v>0.197832172</v>
      </c>
      <c r="AO363" s="191">
        <v>1.032226549</v>
      </c>
      <c r="AP363" s="191">
        <v>0.84271908299999998</v>
      </c>
      <c r="AQ363" s="191">
        <v>0.56453295199999998</v>
      </c>
      <c r="AR363" s="191">
        <v>0.38664496300000001</v>
      </c>
      <c r="AS363" s="191">
        <v>0.41696375299999999</v>
      </c>
      <c r="AT363" s="191">
        <v>0.26465915499999998</v>
      </c>
      <c r="AU363" s="191">
        <v>0.22801122600000001</v>
      </c>
    </row>
    <row r="364" spans="1:47" x14ac:dyDescent="0.2">
      <c r="A364" s="178">
        <v>42751</v>
      </c>
      <c r="B364" s="179">
        <v>4.1666666666666664E-2</v>
      </c>
      <c r="C364" t="s">
        <v>349</v>
      </c>
      <c r="D364">
        <v>5.79</v>
      </c>
      <c r="E364">
        <v>6.12</v>
      </c>
      <c r="F364">
        <v>22</v>
      </c>
      <c r="G364">
        <v>0.01</v>
      </c>
      <c r="H364" s="184">
        <f t="shared" ref="H364:L364" si="372">H340</f>
        <v>4.1666666666666664E-2</v>
      </c>
      <c r="I364" s="185">
        <f t="shared" si="372"/>
        <v>294</v>
      </c>
      <c r="J364" s="185">
        <f t="shared" si="372"/>
        <v>212</v>
      </c>
      <c r="K364" s="185">
        <f t="shared" si="372"/>
        <v>2985</v>
      </c>
      <c r="L364" s="185">
        <f t="shared" si="372"/>
        <v>1111</v>
      </c>
      <c r="M364" s="147"/>
      <c r="N364" s="143">
        <f t="shared" si="331"/>
        <v>1702.26</v>
      </c>
      <c r="O364" s="143">
        <f t="shared" si="327"/>
        <v>1297.44</v>
      </c>
      <c r="P364" s="143">
        <f t="shared" si="328"/>
        <v>65670</v>
      </c>
      <c r="Q364" s="143">
        <f t="shared" si="329"/>
        <v>11.11</v>
      </c>
      <c r="R364" s="188">
        <f t="shared" si="332"/>
        <v>68680.81</v>
      </c>
      <c r="T364">
        <v>29276.79</v>
      </c>
      <c r="U364" s="190">
        <f t="shared" si="333"/>
        <v>2.3459132643981802</v>
      </c>
      <c r="W364" s="178">
        <v>43097</v>
      </c>
      <c r="X364" s="191">
        <v>0.137427463</v>
      </c>
      <c r="Y364" s="191">
        <v>0.12338711300000001</v>
      </c>
      <c r="Z364" s="191">
        <v>0.15324406400000001</v>
      </c>
      <c r="AA364" s="191">
        <v>0.15036988600000001</v>
      </c>
      <c r="AB364" s="191">
        <v>0.16055459499999999</v>
      </c>
      <c r="AC364" s="191">
        <v>0.25823162500000002</v>
      </c>
      <c r="AD364" s="191">
        <v>1.5849070329999999</v>
      </c>
      <c r="AE364" s="191">
        <v>1.0775296679999999</v>
      </c>
      <c r="AF364" s="191">
        <v>0.64745891200000005</v>
      </c>
      <c r="AG364" s="191">
        <v>0.44880273599999998</v>
      </c>
      <c r="AH364" s="191">
        <v>0.29772853500000002</v>
      </c>
      <c r="AI364" s="191">
        <v>0.28311152099999998</v>
      </c>
      <c r="AJ364" s="191">
        <v>0.18723730499999999</v>
      </c>
      <c r="AK364" s="191">
        <v>0.21332158700000001</v>
      </c>
      <c r="AL364" s="191">
        <v>0.179951429</v>
      </c>
      <c r="AM364" s="191">
        <v>0.19756767</v>
      </c>
      <c r="AN364" s="191">
        <v>0.30027040799999999</v>
      </c>
      <c r="AO364" s="191">
        <v>1.4470524929999999</v>
      </c>
      <c r="AP364" s="191">
        <v>1.2335214059999999</v>
      </c>
      <c r="AQ364" s="191">
        <v>0.44614430100000002</v>
      </c>
      <c r="AR364" s="191">
        <v>0.352929202</v>
      </c>
      <c r="AS364" s="191">
        <v>0.33659981700000002</v>
      </c>
      <c r="AT364" s="191">
        <v>0.236375365</v>
      </c>
      <c r="AU364" s="191">
        <v>0.24604452499999999</v>
      </c>
    </row>
    <row r="365" spans="1:47" x14ac:dyDescent="0.2">
      <c r="A365" s="178">
        <v>42751</v>
      </c>
      <c r="B365" s="179">
        <v>8.3333333333333329E-2</v>
      </c>
      <c r="C365" t="s">
        <v>349</v>
      </c>
      <c r="D365">
        <v>3.5</v>
      </c>
      <c r="E365">
        <v>5</v>
      </c>
      <c r="F365">
        <v>40</v>
      </c>
      <c r="G365">
        <v>0.01</v>
      </c>
      <c r="H365" s="184">
        <f t="shared" ref="H365:L365" si="373">H341</f>
        <v>8.3333333333333329E-2</v>
      </c>
      <c r="I365" s="185">
        <f t="shared" si="373"/>
        <v>236</v>
      </c>
      <c r="J365" s="185">
        <f t="shared" si="373"/>
        <v>179</v>
      </c>
      <c r="K365" s="185">
        <f t="shared" si="373"/>
        <v>2985</v>
      </c>
      <c r="L365" s="185">
        <f t="shared" si="373"/>
        <v>1111</v>
      </c>
      <c r="M365" s="147"/>
      <c r="N365" s="143">
        <f t="shared" si="331"/>
        <v>826</v>
      </c>
      <c r="O365" s="143">
        <f t="shared" si="327"/>
        <v>895</v>
      </c>
      <c r="P365" s="143">
        <f t="shared" si="328"/>
        <v>119400</v>
      </c>
      <c r="Q365" s="143">
        <f t="shared" si="329"/>
        <v>11.11</v>
      </c>
      <c r="R365" s="188">
        <f t="shared" si="332"/>
        <v>121132.11</v>
      </c>
      <c r="T365">
        <v>28313.759999999998</v>
      </c>
      <c r="U365" s="190">
        <f t="shared" si="333"/>
        <v>4.2782064268398123</v>
      </c>
      <c r="W365" s="178">
        <v>43098</v>
      </c>
      <c r="X365" s="191">
        <v>0.180556673</v>
      </c>
      <c r="Y365" s="191">
        <v>0.14507816600000001</v>
      </c>
      <c r="Z365" s="191">
        <v>0.18398753400000001</v>
      </c>
      <c r="AA365" s="191">
        <v>0.176848383</v>
      </c>
      <c r="AB365" s="191">
        <v>0.211857395</v>
      </c>
      <c r="AC365" s="191">
        <v>0.276312891</v>
      </c>
      <c r="AD365" s="191">
        <v>1.5584576459999999</v>
      </c>
      <c r="AE365" s="191">
        <v>0.586685656</v>
      </c>
      <c r="AF365" s="191">
        <v>0.52764621499999997</v>
      </c>
      <c r="AG365" s="191">
        <v>0.473793136</v>
      </c>
      <c r="AH365" s="191">
        <v>0.32498863300000003</v>
      </c>
      <c r="AI365" s="191">
        <v>0.314336844</v>
      </c>
      <c r="AJ365" s="191">
        <v>0.31827333200000002</v>
      </c>
      <c r="AK365" s="191">
        <v>0.22467308599999999</v>
      </c>
      <c r="AL365" s="191">
        <v>0.226174656</v>
      </c>
      <c r="AM365" s="191">
        <v>0.24429293999999999</v>
      </c>
      <c r="AN365" s="191">
        <v>0.371595061</v>
      </c>
      <c r="AO365" s="191">
        <v>1.1962226380000001</v>
      </c>
      <c r="AP365" s="191">
        <v>0.73740959399999995</v>
      </c>
      <c r="AQ365" s="191">
        <v>0.37579295400000001</v>
      </c>
      <c r="AR365" s="191">
        <v>0.21987654500000001</v>
      </c>
      <c r="AS365" s="191">
        <v>0.24135875700000001</v>
      </c>
      <c r="AT365" s="191">
        <v>0.22432901399999999</v>
      </c>
      <c r="AU365" s="191">
        <v>0.22802475899999999</v>
      </c>
    </row>
    <row r="366" spans="1:47" x14ac:dyDescent="0.2">
      <c r="A366" s="178">
        <v>42751</v>
      </c>
      <c r="B366" s="179">
        <v>0.125</v>
      </c>
      <c r="C366" t="s">
        <v>349</v>
      </c>
      <c r="D366">
        <v>3.5</v>
      </c>
      <c r="E366">
        <v>5</v>
      </c>
      <c r="F366">
        <v>22</v>
      </c>
      <c r="G366">
        <v>0.47</v>
      </c>
      <c r="H366" s="184">
        <f t="shared" ref="H366:L366" si="374">H342</f>
        <v>0.125</v>
      </c>
      <c r="I366" s="185">
        <f t="shared" si="374"/>
        <v>201</v>
      </c>
      <c r="J366" s="185">
        <f t="shared" si="374"/>
        <v>205</v>
      </c>
      <c r="K366" s="185">
        <f t="shared" si="374"/>
        <v>2985</v>
      </c>
      <c r="L366" s="185">
        <f t="shared" si="374"/>
        <v>1717</v>
      </c>
      <c r="M366" s="147"/>
      <c r="N366" s="143">
        <f t="shared" si="331"/>
        <v>703.5</v>
      </c>
      <c r="O366" s="143">
        <f t="shared" si="327"/>
        <v>1025</v>
      </c>
      <c r="P366" s="143">
        <f t="shared" si="328"/>
        <v>65670</v>
      </c>
      <c r="Q366" s="143">
        <f t="shared" si="329"/>
        <v>806.99</v>
      </c>
      <c r="R366" s="188">
        <f t="shared" si="332"/>
        <v>68205.490000000005</v>
      </c>
      <c r="T366">
        <v>27805.19</v>
      </c>
      <c r="U366" s="190">
        <f t="shared" si="333"/>
        <v>2.4529769442323541</v>
      </c>
      <c r="W366" s="178">
        <v>43099</v>
      </c>
      <c r="X366" s="191">
        <v>0.21710908700000001</v>
      </c>
      <c r="Y366" s="191">
        <v>0.200797736</v>
      </c>
      <c r="Z366" s="191">
        <v>0.24000539500000001</v>
      </c>
      <c r="AA366" s="191">
        <v>0.236043739</v>
      </c>
      <c r="AB366" s="191">
        <v>0.26393816799999997</v>
      </c>
      <c r="AC366" s="191">
        <v>0.349000107</v>
      </c>
      <c r="AD366" s="191">
        <v>0.95524882</v>
      </c>
      <c r="AE366" s="191">
        <v>0.45526012700000001</v>
      </c>
      <c r="AF366" s="191">
        <v>0.72833130000000001</v>
      </c>
      <c r="AG366" s="191">
        <v>0.821786668</v>
      </c>
      <c r="AH366" s="191">
        <v>0.39736875199999999</v>
      </c>
      <c r="AI366" s="191">
        <v>0.28224739599999998</v>
      </c>
      <c r="AJ366" s="191">
        <v>0.25695864200000001</v>
      </c>
      <c r="AK366" s="191">
        <v>0.219137362</v>
      </c>
      <c r="AL366" s="191">
        <v>0.20878683100000001</v>
      </c>
      <c r="AM366" s="191">
        <v>0.19268386100000001</v>
      </c>
      <c r="AN366" s="191">
        <v>0.26227578600000001</v>
      </c>
      <c r="AO366" s="191">
        <v>0.96263953499999999</v>
      </c>
      <c r="AP366" s="191">
        <v>0.49076083300000001</v>
      </c>
      <c r="AQ366" s="191">
        <v>0.39587544200000002</v>
      </c>
      <c r="AR366" s="191">
        <v>0.23817271400000001</v>
      </c>
      <c r="AS366" s="191">
        <v>0.23865967199999999</v>
      </c>
      <c r="AT366" s="191">
        <v>0.24711145400000001</v>
      </c>
      <c r="AU366" s="191">
        <v>0.20313663800000001</v>
      </c>
    </row>
    <row r="367" spans="1:47" x14ac:dyDescent="0.2">
      <c r="A367" s="178">
        <v>42751</v>
      </c>
      <c r="B367" s="179">
        <v>0.16666666666666666</v>
      </c>
      <c r="C367" t="s">
        <v>349</v>
      </c>
      <c r="D367">
        <v>3.5</v>
      </c>
      <c r="E367">
        <v>5</v>
      </c>
      <c r="F367">
        <v>22</v>
      </c>
      <c r="G367">
        <v>0.47</v>
      </c>
      <c r="H367" s="184">
        <f t="shared" ref="H367:L367" si="375">H343</f>
        <v>0.16666666666666666</v>
      </c>
      <c r="I367" s="185">
        <f t="shared" si="375"/>
        <v>185</v>
      </c>
      <c r="J367" s="185">
        <f t="shared" si="375"/>
        <v>205</v>
      </c>
      <c r="K367" s="185">
        <f t="shared" si="375"/>
        <v>2985</v>
      </c>
      <c r="L367" s="185">
        <f t="shared" si="375"/>
        <v>1717</v>
      </c>
      <c r="M367" s="147"/>
      <c r="N367" s="143">
        <f t="shared" si="331"/>
        <v>647.5</v>
      </c>
      <c r="O367" s="143">
        <f t="shared" si="327"/>
        <v>1025</v>
      </c>
      <c r="P367" s="143">
        <f t="shared" si="328"/>
        <v>65670</v>
      </c>
      <c r="Q367" s="143">
        <f t="shared" si="329"/>
        <v>806.99</v>
      </c>
      <c r="R367" s="188">
        <f t="shared" si="332"/>
        <v>68149.490000000005</v>
      </c>
      <c r="T367">
        <v>27792.97</v>
      </c>
      <c r="U367" s="190">
        <f t="shared" si="333"/>
        <v>2.4520405699714711</v>
      </c>
      <c r="W367" s="178">
        <v>43100</v>
      </c>
      <c r="X367" s="191">
        <v>0.21148540199999999</v>
      </c>
      <c r="Y367" s="191">
        <v>0.20290285499999999</v>
      </c>
      <c r="Z367" s="191">
        <v>0.221533854</v>
      </c>
      <c r="AA367" s="191">
        <v>0.221824245</v>
      </c>
      <c r="AB367" s="191">
        <v>0.240725463</v>
      </c>
      <c r="AC367" s="191">
        <v>0.28688616900000002</v>
      </c>
      <c r="AD367" s="191">
        <v>0.74439223499999996</v>
      </c>
      <c r="AE367" s="191">
        <v>0.53371301000000004</v>
      </c>
      <c r="AF367" s="191">
        <v>0.70261651400000003</v>
      </c>
      <c r="AG367" s="191">
        <v>0.43906985999999998</v>
      </c>
      <c r="AH367" s="191">
        <v>0.31241939099999999</v>
      </c>
      <c r="AI367" s="191">
        <v>0.28989148999999997</v>
      </c>
      <c r="AJ367" s="191">
        <v>0.17194795800000001</v>
      </c>
      <c r="AK367" s="191">
        <v>0.15994918599999999</v>
      </c>
      <c r="AL367" s="191">
        <v>0.15915226399999999</v>
      </c>
      <c r="AM367" s="191">
        <v>0.19880413</v>
      </c>
      <c r="AN367" s="191">
        <v>0.18256693800000001</v>
      </c>
      <c r="AO367" s="191">
        <v>0.60031382200000005</v>
      </c>
      <c r="AP367" s="191">
        <v>0.73852970399999995</v>
      </c>
      <c r="AQ367" s="191">
        <v>0.26153633900000001</v>
      </c>
      <c r="AR367" s="191">
        <v>0.248172373</v>
      </c>
      <c r="AS367" s="191">
        <v>0.19477588700000001</v>
      </c>
      <c r="AT367" s="191">
        <v>0.15599775900000001</v>
      </c>
      <c r="AU367" s="191">
        <v>0.16090660800000001</v>
      </c>
    </row>
    <row r="368" spans="1:47" x14ac:dyDescent="0.2">
      <c r="A368" s="178">
        <v>42751</v>
      </c>
      <c r="B368" s="179">
        <v>0.20833333333333334</v>
      </c>
      <c r="C368" t="s">
        <v>349</v>
      </c>
      <c r="D368">
        <v>6.18</v>
      </c>
      <c r="E368">
        <v>12</v>
      </c>
      <c r="F368">
        <v>22</v>
      </c>
      <c r="G368">
        <v>0.48</v>
      </c>
      <c r="H368" s="184">
        <f t="shared" ref="H368:L368" si="376">H344</f>
        <v>0.20833333333333334</v>
      </c>
      <c r="I368" s="185">
        <f t="shared" si="376"/>
        <v>207</v>
      </c>
      <c r="J368" s="185">
        <f t="shared" si="376"/>
        <v>283</v>
      </c>
      <c r="K368" s="185">
        <f t="shared" si="376"/>
        <v>2985</v>
      </c>
      <c r="L368" s="185">
        <f t="shared" si="376"/>
        <v>1717</v>
      </c>
      <c r="M368" s="147"/>
      <c r="N368" s="143">
        <f t="shared" si="331"/>
        <v>1279.26</v>
      </c>
      <c r="O368" s="143">
        <f t="shared" si="327"/>
        <v>3396</v>
      </c>
      <c r="P368" s="143">
        <f t="shared" si="328"/>
        <v>65670</v>
      </c>
      <c r="Q368" s="143">
        <f t="shared" si="329"/>
        <v>824.16</v>
      </c>
      <c r="R368" s="188">
        <f t="shared" si="332"/>
        <v>71169.42</v>
      </c>
      <c r="T368">
        <v>28492.42</v>
      </c>
      <c r="U368" s="190">
        <f t="shared" si="333"/>
        <v>2.4978369685691844</v>
      </c>
    </row>
    <row r="369" spans="1:47" x14ac:dyDescent="0.2">
      <c r="A369" s="178">
        <v>42751</v>
      </c>
      <c r="B369" s="179">
        <v>0.25</v>
      </c>
      <c r="C369" t="s">
        <v>349</v>
      </c>
      <c r="D369">
        <v>15</v>
      </c>
      <c r="E369">
        <v>22</v>
      </c>
      <c r="F369">
        <v>12</v>
      </c>
      <c r="G369">
        <v>0.5</v>
      </c>
      <c r="H369" s="184">
        <f t="shared" ref="H369:L369" si="377">H345</f>
        <v>0.25</v>
      </c>
      <c r="I369" s="185">
        <f t="shared" si="377"/>
        <v>327</v>
      </c>
      <c r="J369" s="185">
        <f t="shared" si="377"/>
        <v>438</v>
      </c>
      <c r="K369" s="185">
        <f t="shared" si="377"/>
        <v>2985</v>
      </c>
      <c r="L369" s="185">
        <f t="shared" si="377"/>
        <v>1717</v>
      </c>
      <c r="M369" s="147"/>
      <c r="N369" s="143">
        <f t="shared" si="331"/>
        <v>4905</v>
      </c>
      <c r="O369" s="143">
        <f t="shared" si="327"/>
        <v>9636</v>
      </c>
      <c r="P369" s="143">
        <f t="shared" si="328"/>
        <v>35820</v>
      </c>
      <c r="Q369" s="143">
        <f t="shared" si="329"/>
        <v>858.5</v>
      </c>
      <c r="R369" s="188">
        <f t="shared" si="332"/>
        <v>51219.5</v>
      </c>
      <c r="T369">
        <v>30207.95</v>
      </c>
      <c r="U369" s="190">
        <f t="shared" si="333"/>
        <v>1.6955635850827349</v>
      </c>
      <c r="W369" s="187" t="s">
        <v>405</v>
      </c>
      <c r="X369" s="144">
        <f>AVERAGE(X3:X367)</f>
        <v>0.74648410768219187</v>
      </c>
      <c r="Y369" s="144">
        <f t="shared" ref="Y369:AU369" si="378">AVERAGE(Y3:Y367)</f>
        <v>0.67957963412465761</v>
      </c>
      <c r="Z369" s="144">
        <f t="shared" si="378"/>
        <v>0.71547253156318669</v>
      </c>
      <c r="AA369" s="144">
        <f t="shared" si="378"/>
        <v>0.71520959235068549</v>
      </c>
      <c r="AB369" s="144">
        <f t="shared" si="378"/>
        <v>0.73376912374520598</v>
      </c>
      <c r="AC369" s="144">
        <f t="shared" si="378"/>
        <v>1.0346228508904112</v>
      </c>
      <c r="AD369" s="144">
        <f t="shared" si="378"/>
        <v>1.6141215386849304</v>
      </c>
      <c r="AE369" s="144">
        <f t="shared" si="378"/>
        <v>0.98423950313972497</v>
      </c>
      <c r="AF369" s="144">
        <f t="shared" si="378"/>
        <v>0.95350736573972639</v>
      </c>
      <c r="AG369" s="144">
        <f t="shared" si="378"/>
        <v>0.97720712501369833</v>
      </c>
      <c r="AH369" s="144">
        <f t="shared" si="378"/>
        <v>0.80542050915890373</v>
      </c>
      <c r="AI369" s="144">
        <f t="shared" si="378"/>
        <v>0.78628511218356167</v>
      </c>
      <c r="AJ369" s="144">
        <f t="shared" si="378"/>
        <v>0.80670593853424677</v>
      </c>
      <c r="AK369" s="144">
        <f t="shared" si="378"/>
        <v>0.9770149498328764</v>
      </c>
      <c r="AL369" s="144">
        <f t="shared" si="378"/>
        <v>1.0616908603287678</v>
      </c>
      <c r="AM369" s="144">
        <f t="shared" si="378"/>
        <v>1.3883502825534244</v>
      </c>
      <c r="AN369" s="144">
        <f t="shared" si="378"/>
        <v>1.3741634246465764</v>
      </c>
      <c r="AO369" s="144">
        <f t="shared" si="378"/>
        <v>1.1603834009671239</v>
      </c>
      <c r="AP369" s="144">
        <f t="shared" si="378"/>
        <v>0.98446844732602767</v>
      </c>
      <c r="AQ369" s="144">
        <f t="shared" si="378"/>
        <v>0.74714582059178059</v>
      </c>
      <c r="AR369" s="144">
        <f t="shared" si="378"/>
        <v>0.70516600350684921</v>
      </c>
      <c r="AS369" s="144">
        <f t="shared" si="378"/>
        <v>0.67956853904931558</v>
      </c>
      <c r="AT369" s="144">
        <f t="shared" si="378"/>
        <v>0.91012404821643944</v>
      </c>
      <c r="AU369" s="144">
        <f t="shared" si="378"/>
        <v>0.89483882806575343</v>
      </c>
    </row>
    <row r="370" spans="1:47" x14ac:dyDescent="0.2">
      <c r="A370" s="178">
        <v>42751</v>
      </c>
      <c r="B370" s="179">
        <v>0.29166666666666669</v>
      </c>
      <c r="C370" t="s">
        <v>349</v>
      </c>
      <c r="D370">
        <v>3.5</v>
      </c>
      <c r="E370">
        <v>32</v>
      </c>
      <c r="F370">
        <v>22</v>
      </c>
      <c r="G370">
        <v>2</v>
      </c>
      <c r="H370" s="184">
        <f t="shared" ref="H370:L370" si="379">H346</f>
        <v>0.29166666666666669</v>
      </c>
      <c r="I370" s="185">
        <f t="shared" si="379"/>
        <v>249</v>
      </c>
      <c r="J370" s="185">
        <f t="shared" si="379"/>
        <v>556</v>
      </c>
      <c r="K370" s="185">
        <f t="shared" si="379"/>
        <v>2872</v>
      </c>
      <c r="L370" s="185">
        <f t="shared" si="379"/>
        <v>2219</v>
      </c>
      <c r="M370" s="147"/>
      <c r="N370" s="143">
        <f t="shared" si="331"/>
        <v>871.5</v>
      </c>
      <c r="O370" s="143">
        <f t="shared" si="327"/>
        <v>17792</v>
      </c>
      <c r="P370" s="143">
        <f t="shared" si="328"/>
        <v>63184</v>
      </c>
      <c r="Q370" s="143">
        <f t="shared" si="329"/>
        <v>4438</v>
      </c>
      <c r="R370" s="188">
        <f t="shared" si="332"/>
        <v>86285.5</v>
      </c>
      <c r="T370">
        <v>32719.39</v>
      </c>
      <c r="U370" s="190">
        <f t="shared" si="333"/>
        <v>2.6371365725339011</v>
      </c>
      <c r="W370" s="187" t="s">
        <v>418</v>
      </c>
      <c r="X370" s="144">
        <f>MAX(X3:X367)</f>
        <v>5.0871883789999996</v>
      </c>
      <c r="Y370" s="144">
        <f t="shared" ref="Y370:AU370" si="380">MAX(Y3:Y367)</f>
        <v>5.5065224869999998</v>
      </c>
      <c r="Z370" s="144">
        <f t="shared" si="380"/>
        <v>5.1072361119999998</v>
      </c>
      <c r="AA370" s="144">
        <f t="shared" si="380"/>
        <v>5.2069899919999996</v>
      </c>
      <c r="AB370" s="144">
        <f t="shared" si="380"/>
        <v>5.2943710079999997</v>
      </c>
      <c r="AC370" s="144">
        <f t="shared" si="380"/>
        <v>5.8614066490000001</v>
      </c>
      <c r="AD370" s="144">
        <f t="shared" si="380"/>
        <v>13.26651889</v>
      </c>
      <c r="AE370" s="144">
        <f t="shared" si="380"/>
        <v>4.5756819369999997</v>
      </c>
      <c r="AF370" s="144">
        <f t="shared" si="380"/>
        <v>4.3960328049999999</v>
      </c>
      <c r="AG370" s="144">
        <f t="shared" si="380"/>
        <v>3.295767208</v>
      </c>
      <c r="AH370" s="144">
        <f t="shared" si="380"/>
        <v>4.3759296120000002</v>
      </c>
      <c r="AI370" s="144">
        <f t="shared" si="380"/>
        <v>5.4538836829999999</v>
      </c>
      <c r="AJ370" s="144">
        <f t="shared" si="380"/>
        <v>2.1045308650000001</v>
      </c>
      <c r="AK370" s="144">
        <f t="shared" si="380"/>
        <v>3.4307890269999999</v>
      </c>
      <c r="AL370" s="144">
        <f t="shared" si="380"/>
        <v>7.9042748459999999</v>
      </c>
      <c r="AM370" s="144">
        <f t="shared" si="380"/>
        <v>13.280005389999999</v>
      </c>
      <c r="AN370" s="144">
        <f t="shared" si="380"/>
        <v>10.88974022</v>
      </c>
      <c r="AO370" s="144">
        <f t="shared" si="380"/>
        <v>4.2661153059999997</v>
      </c>
      <c r="AP370" s="144">
        <f t="shared" si="380"/>
        <v>3.8728281619999998</v>
      </c>
      <c r="AQ370" s="144">
        <f t="shared" si="380"/>
        <v>2.6200574169999999</v>
      </c>
      <c r="AR370" s="144">
        <f t="shared" si="380"/>
        <v>3.0942373299999999</v>
      </c>
      <c r="AS370" s="144">
        <f t="shared" si="380"/>
        <v>3.5164585380000002</v>
      </c>
      <c r="AT370" s="144">
        <f t="shared" si="380"/>
        <v>6.628304762</v>
      </c>
      <c r="AU370" s="144">
        <f t="shared" si="380"/>
        <v>5.1533070040000002</v>
      </c>
    </row>
    <row r="371" spans="1:47" x14ac:dyDescent="0.2">
      <c r="A371" s="178">
        <v>42751</v>
      </c>
      <c r="B371" s="179">
        <v>0.33333333333333331</v>
      </c>
      <c r="C371" t="s">
        <v>349</v>
      </c>
      <c r="D371">
        <v>2.5299999999999998</v>
      </c>
      <c r="E371">
        <v>5</v>
      </c>
      <c r="F371">
        <v>10.98</v>
      </c>
      <c r="G371">
        <v>2</v>
      </c>
      <c r="H371" s="184">
        <f t="shared" ref="H371:L371" si="381">H347</f>
        <v>0.33333333333333331</v>
      </c>
      <c r="I371" s="185">
        <f t="shared" si="381"/>
        <v>256</v>
      </c>
      <c r="J371" s="185">
        <f t="shared" si="381"/>
        <v>306</v>
      </c>
      <c r="K371" s="185">
        <f t="shared" si="381"/>
        <v>2872</v>
      </c>
      <c r="L371" s="185">
        <f t="shared" si="381"/>
        <v>2219</v>
      </c>
      <c r="M371" s="147"/>
      <c r="N371" s="143">
        <f t="shared" si="331"/>
        <v>647.67999999999995</v>
      </c>
      <c r="O371" s="143">
        <f t="shared" si="327"/>
        <v>1530</v>
      </c>
      <c r="P371" s="143">
        <f t="shared" si="328"/>
        <v>31534.560000000001</v>
      </c>
      <c r="Q371" s="143">
        <f t="shared" si="329"/>
        <v>4438</v>
      </c>
      <c r="R371" s="188">
        <f t="shared" si="332"/>
        <v>38150.239999999998</v>
      </c>
      <c r="T371">
        <v>34347.93</v>
      </c>
      <c r="U371" s="190">
        <f t="shared" si="333"/>
        <v>1.1106998296549457</v>
      </c>
      <c r="W371" s="187" t="s">
        <v>419</v>
      </c>
      <c r="X371" s="144">
        <f>MIN(X3:X367)</f>
        <v>9.8807055000000005E-2</v>
      </c>
      <c r="Y371" s="144">
        <f t="shared" ref="Y371:AU371" si="382">MIN(Y3:Y367)</f>
        <v>8.6637546999999995E-2</v>
      </c>
      <c r="Z371" s="144">
        <f t="shared" si="382"/>
        <v>9.3624918000000001E-2</v>
      </c>
      <c r="AA371" s="144">
        <f t="shared" si="382"/>
        <v>0.102048082</v>
      </c>
      <c r="AB371" s="144">
        <f t="shared" si="382"/>
        <v>0.10006058800000001</v>
      </c>
      <c r="AC371" s="144">
        <f t="shared" si="382"/>
        <v>0.11416448799999999</v>
      </c>
      <c r="AD371" s="144">
        <f t="shared" si="382"/>
        <v>0.13891393499999999</v>
      </c>
      <c r="AE371" s="144">
        <f t="shared" si="382"/>
        <v>0.154105243</v>
      </c>
      <c r="AF371" s="144">
        <f t="shared" si="382"/>
        <v>0.16496629700000001</v>
      </c>
      <c r="AG371" s="144">
        <f t="shared" si="382"/>
        <v>0.25925487400000002</v>
      </c>
      <c r="AH371" s="144">
        <f t="shared" si="382"/>
        <v>0.26140086899999998</v>
      </c>
      <c r="AI371" s="144">
        <f t="shared" si="382"/>
        <v>0.266992059</v>
      </c>
      <c r="AJ371" s="144">
        <f t="shared" si="382"/>
        <v>0.17194795800000001</v>
      </c>
      <c r="AK371" s="144">
        <f t="shared" si="382"/>
        <v>0.15994918599999999</v>
      </c>
      <c r="AL371" s="144">
        <f t="shared" si="382"/>
        <v>0.15566400699999999</v>
      </c>
      <c r="AM371" s="144">
        <f t="shared" si="382"/>
        <v>0.142548119</v>
      </c>
      <c r="AN371" s="144">
        <f t="shared" si="382"/>
        <v>0.18256693800000001</v>
      </c>
      <c r="AO371" s="144">
        <f t="shared" si="382"/>
        <v>0.40934834399999998</v>
      </c>
      <c r="AP371" s="144">
        <f t="shared" si="382"/>
        <v>0.32521802799999999</v>
      </c>
      <c r="AQ371" s="144">
        <f t="shared" si="382"/>
        <v>0.26153633900000001</v>
      </c>
      <c r="AR371" s="144">
        <f t="shared" si="382"/>
        <v>0.21987654500000001</v>
      </c>
      <c r="AS371" s="144">
        <f t="shared" si="382"/>
        <v>0.19477588700000001</v>
      </c>
      <c r="AT371" s="144">
        <f t="shared" si="382"/>
        <v>0.15599775900000001</v>
      </c>
      <c r="AU371" s="144">
        <f t="shared" si="382"/>
        <v>0.104310584</v>
      </c>
    </row>
    <row r="372" spans="1:47" x14ac:dyDescent="0.2">
      <c r="A372" s="178">
        <v>42751</v>
      </c>
      <c r="B372" s="179">
        <v>0.375</v>
      </c>
      <c r="C372" t="s">
        <v>349</v>
      </c>
      <c r="D372">
        <v>2</v>
      </c>
      <c r="E372">
        <v>3.58</v>
      </c>
      <c r="F372">
        <v>10.44</v>
      </c>
      <c r="G372">
        <v>2</v>
      </c>
      <c r="H372" s="184">
        <f t="shared" ref="H372:L372" si="383">H348</f>
        <v>0.375</v>
      </c>
      <c r="I372" s="185">
        <f t="shared" si="383"/>
        <v>156</v>
      </c>
      <c r="J372" s="185">
        <f t="shared" si="383"/>
        <v>343</v>
      </c>
      <c r="K372" s="185">
        <f t="shared" si="383"/>
        <v>2872</v>
      </c>
      <c r="L372" s="185">
        <f t="shared" si="383"/>
        <v>2219</v>
      </c>
      <c r="M372" s="147"/>
      <c r="N372" s="143">
        <f t="shared" si="331"/>
        <v>312</v>
      </c>
      <c r="O372" s="143">
        <f t="shared" si="327"/>
        <v>1227.94</v>
      </c>
      <c r="P372" s="143">
        <f t="shared" si="328"/>
        <v>29983.68</v>
      </c>
      <c r="Q372" s="143">
        <f t="shared" si="329"/>
        <v>4438</v>
      </c>
      <c r="R372" s="188">
        <f t="shared" si="332"/>
        <v>35961.619999999995</v>
      </c>
      <c r="T372">
        <v>35179.78</v>
      </c>
      <c r="U372" s="190">
        <f t="shared" si="333"/>
        <v>1.0222241298837</v>
      </c>
    </row>
    <row r="373" spans="1:47" x14ac:dyDescent="0.2">
      <c r="A373" s="178">
        <v>42751</v>
      </c>
      <c r="B373" s="179">
        <v>0.41666666666666669</v>
      </c>
      <c r="C373" t="s">
        <v>349</v>
      </c>
      <c r="D373">
        <v>2</v>
      </c>
      <c r="E373">
        <v>3.5</v>
      </c>
      <c r="F373">
        <v>10.16</v>
      </c>
      <c r="G373">
        <v>2</v>
      </c>
      <c r="H373" s="184">
        <f t="shared" ref="H373:L373" si="384">H349</f>
        <v>0.41666666666666669</v>
      </c>
      <c r="I373" s="185">
        <f t="shared" si="384"/>
        <v>196</v>
      </c>
      <c r="J373" s="185">
        <f t="shared" si="384"/>
        <v>315</v>
      </c>
      <c r="K373" s="185">
        <f t="shared" si="384"/>
        <v>2872</v>
      </c>
      <c r="L373" s="185">
        <f t="shared" si="384"/>
        <v>2219</v>
      </c>
      <c r="M373" s="147"/>
      <c r="N373" s="143">
        <f t="shared" si="331"/>
        <v>392</v>
      </c>
      <c r="O373" s="143">
        <f t="shared" si="327"/>
        <v>1102.5</v>
      </c>
      <c r="P373" s="143">
        <f t="shared" si="328"/>
        <v>29179.52</v>
      </c>
      <c r="Q373" s="143">
        <f t="shared" si="329"/>
        <v>4438</v>
      </c>
      <c r="R373" s="188">
        <f t="shared" si="332"/>
        <v>35112.020000000004</v>
      </c>
      <c r="T373">
        <v>36167.29</v>
      </c>
      <c r="U373" s="190">
        <f t="shared" si="333"/>
        <v>0.97082253052412837</v>
      </c>
    </row>
    <row r="374" spans="1:47" x14ac:dyDescent="0.2">
      <c r="A374" s="178">
        <v>42751</v>
      </c>
      <c r="B374" s="179">
        <v>0.45833333333333331</v>
      </c>
      <c r="C374" t="s">
        <v>349</v>
      </c>
      <c r="D374">
        <v>3.5</v>
      </c>
      <c r="E374">
        <v>3.1</v>
      </c>
      <c r="F374">
        <v>10</v>
      </c>
      <c r="G374">
        <v>1.82</v>
      </c>
      <c r="H374" s="184">
        <f t="shared" ref="H374:L374" si="385">H350</f>
        <v>0.45833333333333331</v>
      </c>
      <c r="I374" s="185">
        <f t="shared" si="385"/>
        <v>226</v>
      </c>
      <c r="J374" s="185">
        <f t="shared" si="385"/>
        <v>326</v>
      </c>
      <c r="K374" s="185">
        <f t="shared" si="385"/>
        <v>2842</v>
      </c>
      <c r="L374" s="185">
        <f t="shared" si="385"/>
        <v>1635</v>
      </c>
      <c r="M374" s="147"/>
      <c r="N374" s="143">
        <f t="shared" si="331"/>
        <v>791</v>
      </c>
      <c r="O374" s="143">
        <f t="shared" si="327"/>
        <v>1010.6</v>
      </c>
      <c r="P374" s="143">
        <f t="shared" si="328"/>
        <v>28420</v>
      </c>
      <c r="Q374" s="143">
        <f t="shared" si="329"/>
        <v>2975.7000000000003</v>
      </c>
      <c r="R374" s="188">
        <f t="shared" si="332"/>
        <v>33197.299999999996</v>
      </c>
      <c r="T374">
        <v>36984.46</v>
      </c>
      <c r="U374" s="190">
        <f t="shared" si="333"/>
        <v>0.89760131687741274</v>
      </c>
    </row>
    <row r="375" spans="1:47" x14ac:dyDescent="0.2">
      <c r="A375" s="178">
        <v>42751</v>
      </c>
      <c r="B375" s="179">
        <v>0.5</v>
      </c>
      <c r="C375" t="s">
        <v>349</v>
      </c>
      <c r="D375">
        <v>3.5</v>
      </c>
      <c r="E375">
        <v>3</v>
      </c>
      <c r="F375">
        <v>9.31</v>
      </c>
      <c r="G375">
        <v>1.93</v>
      </c>
      <c r="H375" s="184">
        <f t="shared" ref="H375:L375" si="386">H351</f>
        <v>0.5</v>
      </c>
      <c r="I375" s="185">
        <f t="shared" si="386"/>
        <v>222</v>
      </c>
      <c r="J375" s="185">
        <f t="shared" si="386"/>
        <v>319</v>
      </c>
      <c r="K375" s="185">
        <f t="shared" si="386"/>
        <v>2842</v>
      </c>
      <c r="L375" s="185">
        <f t="shared" si="386"/>
        <v>1635</v>
      </c>
      <c r="M375" s="147"/>
      <c r="N375" s="143">
        <f t="shared" si="331"/>
        <v>777</v>
      </c>
      <c r="O375" s="143">
        <f t="shared" si="327"/>
        <v>957</v>
      </c>
      <c r="P375" s="143">
        <f t="shared" si="328"/>
        <v>26459.02</v>
      </c>
      <c r="Q375" s="143">
        <f t="shared" si="329"/>
        <v>3155.5499999999997</v>
      </c>
      <c r="R375" s="188">
        <f t="shared" si="332"/>
        <v>31348.57</v>
      </c>
      <c r="T375">
        <v>37461.72</v>
      </c>
      <c r="U375" s="190">
        <f t="shared" si="333"/>
        <v>0.83681608852983791</v>
      </c>
    </row>
    <row r="376" spans="1:47" x14ac:dyDescent="0.2">
      <c r="A376" s="178">
        <v>42751</v>
      </c>
      <c r="B376" s="179">
        <v>0.54166666666666663</v>
      </c>
      <c r="C376" t="s">
        <v>349</v>
      </c>
      <c r="D376">
        <v>2</v>
      </c>
      <c r="E376">
        <v>3</v>
      </c>
      <c r="F376">
        <v>7</v>
      </c>
      <c r="G376">
        <v>1.93</v>
      </c>
      <c r="H376" s="184">
        <f t="shared" ref="H376:L376" si="387">H352</f>
        <v>0.54166666666666663</v>
      </c>
      <c r="I376" s="185">
        <f t="shared" si="387"/>
        <v>195</v>
      </c>
      <c r="J376" s="185">
        <f t="shared" si="387"/>
        <v>299</v>
      </c>
      <c r="K376" s="185">
        <f t="shared" si="387"/>
        <v>2842</v>
      </c>
      <c r="L376" s="185">
        <f t="shared" si="387"/>
        <v>1635</v>
      </c>
      <c r="M376" s="147"/>
      <c r="N376" s="143">
        <f t="shared" si="331"/>
        <v>390</v>
      </c>
      <c r="O376" s="143">
        <f t="shared" si="327"/>
        <v>897</v>
      </c>
      <c r="P376" s="143">
        <f t="shared" si="328"/>
        <v>19894</v>
      </c>
      <c r="Q376" s="143">
        <f t="shared" si="329"/>
        <v>3155.5499999999997</v>
      </c>
      <c r="R376" s="188">
        <f t="shared" si="332"/>
        <v>24336.55</v>
      </c>
      <c r="T376">
        <v>37494.92</v>
      </c>
      <c r="U376" s="190">
        <f t="shared" si="333"/>
        <v>0.64906259301260016</v>
      </c>
    </row>
    <row r="377" spans="1:47" x14ac:dyDescent="0.2">
      <c r="A377" s="178">
        <v>42751</v>
      </c>
      <c r="B377" s="179">
        <v>0.58333333333333337</v>
      </c>
      <c r="C377" t="s">
        <v>349</v>
      </c>
      <c r="D377">
        <v>2</v>
      </c>
      <c r="E377">
        <v>3</v>
      </c>
      <c r="F377">
        <v>6.33</v>
      </c>
      <c r="G377">
        <v>1.93</v>
      </c>
      <c r="H377" s="184">
        <f t="shared" ref="H377:L377" si="388">H353</f>
        <v>0.58333333333333337</v>
      </c>
      <c r="I377" s="185">
        <f t="shared" si="388"/>
        <v>205</v>
      </c>
      <c r="J377" s="185">
        <f t="shared" si="388"/>
        <v>237</v>
      </c>
      <c r="K377" s="185">
        <f t="shared" si="388"/>
        <v>2842</v>
      </c>
      <c r="L377" s="185">
        <f t="shared" si="388"/>
        <v>1635</v>
      </c>
      <c r="M377" s="147"/>
      <c r="N377" s="143">
        <f t="shared" si="331"/>
        <v>410</v>
      </c>
      <c r="O377" s="143">
        <f t="shared" si="327"/>
        <v>711</v>
      </c>
      <c r="P377" s="143">
        <f t="shared" si="328"/>
        <v>17989.86</v>
      </c>
      <c r="Q377" s="143">
        <f t="shared" si="329"/>
        <v>3155.5499999999997</v>
      </c>
      <c r="R377" s="188">
        <f t="shared" si="332"/>
        <v>22266.41</v>
      </c>
      <c r="T377">
        <v>37354.69</v>
      </c>
      <c r="U377" s="190">
        <f t="shared" si="333"/>
        <v>0.59608070633165466</v>
      </c>
    </row>
    <row r="378" spans="1:47" x14ac:dyDescent="0.2">
      <c r="A378" s="178">
        <v>42751</v>
      </c>
      <c r="B378" s="179">
        <v>0.625</v>
      </c>
      <c r="C378" t="s">
        <v>349</v>
      </c>
      <c r="D378">
        <v>2</v>
      </c>
      <c r="E378">
        <v>3</v>
      </c>
      <c r="F378">
        <v>6.15</v>
      </c>
      <c r="G378">
        <v>0.97</v>
      </c>
      <c r="H378" s="184">
        <f t="shared" ref="H378:L378" si="389">H354</f>
        <v>0.625</v>
      </c>
      <c r="I378" s="185">
        <f t="shared" si="389"/>
        <v>212</v>
      </c>
      <c r="J378" s="185">
        <f t="shared" si="389"/>
        <v>213</v>
      </c>
      <c r="K378" s="185">
        <f t="shared" si="389"/>
        <v>2842</v>
      </c>
      <c r="L378" s="185">
        <f t="shared" si="389"/>
        <v>1380</v>
      </c>
      <c r="M378" s="147"/>
      <c r="N378" s="143">
        <f t="shared" si="331"/>
        <v>424</v>
      </c>
      <c r="O378" s="143">
        <f t="shared" si="327"/>
        <v>639</v>
      </c>
      <c r="P378" s="143">
        <f t="shared" si="328"/>
        <v>17478.3</v>
      </c>
      <c r="Q378" s="143">
        <f t="shared" si="329"/>
        <v>1338.6</v>
      </c>
      <c r="R378" s="188">
        <f t="shared" si="332"/>
        <v>19879.899999999998</v>
      </c>
      <c r="T378">
        <v>37094.82</v>
      </c>
      <c r="U378" s="190">
        <f t="shared" si="333"/>
        <v>0.53592118791788179</v>
      </c>
    </row>
    <row r="379" spans="1:47" x14ac:dyDescent="0.2">
      <c r="A379" s="178">
        <v>42751</v>
      </c>
      <c r="B379" s="179">
        <v>0.66666666666666663</v>
      </c>
      <c r="C379" t="s">
        <v>349</v>
      </c>
      <c r="D379">
        <v>0.51</v>
      </c>
      <c r="E379">
        <v>3</v>
      </c>
      <c r="F379">
        <v>5.98</v>
      </c>
      <c r="G379">
        <v>0.97</v>
      </c>
      <c r="H379" s="184">
        <f t="shared" ref="H379:L379" si="390">H355</f>
        <v>0.66666666666666663</v>
      </c>
      <c r="I379" s="185">
        <f t="shared" si="390"/>
        <v>191</v>
      </c>
      <c r="J379" s="185">
        <f t="shared" si="390"/>
        <v>237</v>
      </c>
      <c r="K379" s="185">
        <f t="shared" si="390"/>
        <v>2842</v>
      </c>
      <c r="L379" s="185">
        <f t="shared" si="390"/>
        <v>1380</v>
      </c>
      <c r="M379" s="147"/>
      <c r="N379" s="143">
        <f t="shared" si="331"/>
        <v>97.41</v>
      </c>
      <c r="O379" s="143">
        <f t="shared" si="327"/>
        <v>711</v>
      </c>
      <c r="P379" s="143">
        <f t="shared" si="328"/>
        <v>16995.16</v>
      </c>
      <c r="Q379" s="143">
        <f t="shared" si="329"/>
        <v>1338.6</v>
      </c>
      <c r="R379" s="188">
        <f t="shared" si="332"/>
        <v>19142.169999999998</v>
      </c>
      <c r="T379">
        <v>36885.99</v>
      </c>
      <c r="U379" s="190">
        <f t="shared" si="333"/>
        <v>0.51895502872499832</v>
      </c>
    </row>
    <row r="380" spans="1:47" x14ac:dyDescent="0.2">
      <c r="A380" s="178">
        <v>42751</v>
      </c>
      <c r="B380" s="179">
        <v>0.70833333333333337</v>
      </c>
      <c r="C380" t="s">
        <v>349</v>
      </c>
      <c r="D380">
        <v>0.51</v>
      </c>
      <c r="E380">
        <v>3</v>
      </c>
      <c r="F380">
        <v>6.7</v>
      </c>
      <c r="G380">
        <v>0.97</v>
      </c>
      <c r="H380" s="184">
        <f t="shared" ref="H380:L380" si="391">H356</f>
        <v>0.70833333333333337</v>
      </c>
      <c r="I380" s="185">
        <f t="shared" si="391"/>
        <v>218</v>
      </c>
      <c r="J380" s="185">
        <f t="shared" si="391"/>
        <v>258</v>
      </c>
      <c r="K380" s="185">
        <f t="shared" si="391"/>
        <v>2842</v>
      </c>
      <c r="L380" s="185">
        <f t="shared" si="391"/>
        <v>1380</v>
      </c>
      <c r="M380" s="147"/>
      <c r="N380" s="143">
        <f t="shared" si="331"/>
        <v>111.18</v>
      </c>
      <c r="O380" s="143">
        <f t="shared" si="327"/>
        <v>774</v>
      </c>
      <c r="P380" s="143">
        <f t="shared" si="328"/>
        <v>19041.400000000001</v>
      </c>
      <c r="Q380" s="143">
        <f t="shared" si="329"/>
        <v>1338.6</v>
      </c>
      <c r="R380" s="188">
        <f t="shared" si="332"/>
        <v>21265.18</v>
      </c>
      <c r="T380">
        <v>36732.480000000003</v>
      </c>
      <c r="U380" s="190">
        <f t="shared" si="333"/>
        <v>0.57892034515502355</v>
      </c>
    </row>
    <row r="381" spans="1:47" x14ac:dyDescent="0.2">
      <c r="A381" s="178">
        <v>42751</v>
      </c>
      <c r="B381" s="179">
        <v>0.75</v>
      </c>
      <c r="C381" t="s">
        <v>349</v>
      </c>
      <c r="D381">
        <v>2.72</v>
      </c>
      <c r="E381">
        <v>16.420000000000002</v>
      </c>
      <c r="F381">
        <v>25</v>
      </c>
      <c r="G381">
        <v>0.97</v>
      </c>
      <c r="H381" s="184">
        <f t="shared" ref="H381:L381" si="392">H357</f>
        <v>0.75</v>
      </c>
      <c r="I381" s="185">
        <f t="shared" si="392"/>
        <v>240</v>
      </c>
      <c r="J381" s="185">
        <f t="shared" si="392"/>
        <v>365</v>
      </c>
      <c r="K381" s="185">
        <f t="shared" si="392"/>
        <v>2842</v>
      </c>
      <c r="L381" s="185">
        <f t="shared" si="392"/>
        <v>1380</v>
      </c>
      <c r="M381" s="147"/>
      <c r="N381" s="143">
        <f t="shared" si="331"/>
        <v>652.80000000000007</v>
      </c>
      <c r="O381" s="143">
        <f t="shared" si="327"/>
        <v>5993.3</v>
      </c>
      <c r="P381" s="143">
        <f t="shared" si="328"/>
        <v>71050</v>
      </c>
      <c r="Q381" s="143">
        <f t="shared" si="329"/>
        <v>1338.6</v>
      </c>
      <c r="R381" s="188">
        <f t="shared" si="332"/>
        <v>79034.700000000012</v>
      </c>
      <c r="T381">
        <v>37341.85</v>
      </c>
      <c r="U381" s="190">
        <f t="shared" si="333"/>
        <v>2.1165180621742099</v>
      </c>
    </row>
    <row r="382" spans="1:47" x14ac:dyDescent="0.2">
      <c r="A382" s="178">
        <v>42751</v>
      </c>
      <c r="B382" s="179">
        <v>0.79166666666666663</v>
      </c>
      <c r="C382" t="s">
        <v>349</v>
      </c>
      <c r="D382">
        <v>3.5</v>
      </c>
      <c r="E382">
        <v>16.25</v>
      </c>
      <c r="F382">
        <v>25.12</v>
      </c>
      <c r="G382">
        <v>0.97</v>
      </c>
      <c r="H382" s="184">
        <f t="shared" ref="H382:L382" si="393">H358</f>
        <v>0.79166666666666663</v>
      </c>
      <c r="I382" s="185">
        <f t="shared" si="393"/>
        <v>320</v>
      </c>
      <c r="J382" s="185">
        <f t="shared" si="393"/>
        <v>214</v>
      </c>
      <c r="K382" s="185">
        <f t="shared" si="393"/>
        <v>2842</v>
      </c>
      <c r="L382" s="185">
        <f t="shared" si="393"/>
        <v>1426</v>
      </c>
      <c r="M382" s="147"/>
      <c r="N382" s="143">
        <f t="shared" si="331"/>
        <v>1120</v>
      </c>
      <c r="O382" s="143">
        <f t="shared" si="327"/>
        <v>3477.5</v>
      </c>
      <c r="P382" s="143">
        <f t="shared" si="328"/>
        <v>71391.040000000008</v>
      </c>
      <c r="Q382" s="143">
        <f t="shared" si="329"/>
        <v>1383.22</v>
      </c>
      <c r="R382" s="188">
        <f t="shared" si="332"/>
        <v>77371.760000000009</v>
      </c>
      <c r="T382">
        <v>39165.620000000003</v>
      </c>
      <c r="U382" s="190">
        <f t="shared" si="333"/>
        <v>1.9755019836274774</v>
      </c>
    </row>
    <row r="383" spans="1:47" x14ac:dyDescent="0.2">
      <c r="A383" s="178">
        <v>42751</v>
      </c>
      <c r="B383" s="179">
        <v>0.83333333333333337</v>
      </c>
      <c r="C383" t="s">
        <v>349</v>
      </c>
      <c r="D383">
        <v>3.01</v>
      </c>
      <c r="E383">
        <v>5</v>
      </c>
      <c r="F383">
        <v>15.52</v>
      </c>
      <c r="G383">
        <v>0.97</v>
      </c>
      <c r="H383" s="184">
        <f t="shared" ref="H383:L383" si="394">H359</f>
        <v>0.83333333333333337</v>
      </c>
      <c r="I383" s="185">
        <f t="shared" si="394"/>
        <v>322</v>
      </c>
      <c r="J383" s="185">
        <f t="shared" si="394"/>
        <v>178</v>
      </c>
      <c r="K383" s="185">
        <f t="shared" si="394"/>
        <v>2842</v>
      </c>
      <c r="L383" s="185">
        <f t="shared" si="394"/>
        <v>1426</v>
      </c>
      <c r="M383" s="147"/>
      <c r="N383" s="143">
        <f t="shared" si="331"/>
        <v>969.21999999999991</v>
      </c>
      <c r="O383" s="143">
        <f t="shared" si="327"/>
        <v>890</v>
      </c>
      <c r="P383" s="143">
        <f t="shared" si="328"/>
        <v>44107.839999999997</v>
      </c>
      <c r="Q383" s="143">
        <f t="shared" si="329"/>
        <v>1383.22</v>
      </c>
      <c r="R383" s="188">
        <f t="shared" si="332"/>
        <v>47350.28</v>
      </c>
      <c r="T383">
        <v>39014.870000000003</v>
      </c>
      <c r="U383" s="190">
        <f t="shared" si="333"/>
        <v>1.2136470017713759</v>
      </c>
    </row>
    <row r="384" spans="1:47" x14ac:dyDescent="0.2">
      <c r="A384" s="178">
        <v>42751</v>
      </c>
      <c r="B384" s="179">
        <v>0.875</v>
      </c>
      <c r="C384" t="s">
        <v>349</v>
      </c>
      <c r="D384">
        <v>3.01</v>
      </c>
      <c r="E384">
        <v>3.5</v>
      </c>
      <c r="F384">
        <v>8.31</v>
      </c>
      <c r="G384">
        <v>0.97</v>
      </c>
      <c r="H384" s="184">
        <f t="shared" ref="H384:L384" si="395">H360</f>
        <v>0.875</v>
      </c>
      <c r="I384" s="185">
        <f t="shared" si="395"/>
        <v>337</v>
      </c>
      <c r="J384" s="185">
        <f t="shared" si="395"/>
        <v>173</v>
      </c>
      <c r="K384" s="185">
        <f t="shared" si="395"/>
        <v>2842</v>
      </c>
      <c r="L384" s="185">
        <f t="shared" si="395"/>
        <v>1426</v>
      </c>
      <c r="M384" s="147"/>
      <c r="N384" s="143">
        <f t="shared" si="331"/>
        <v>1014.3699999999999</v>
      </c>
      <c r="O384" s="143">
        <f t="shared" si="327"/>
        <v>605.5</v>
      </c>
      <c r="P384" s="143">
        <f t="shared" si="328"/>
        <v>23617.02</v>
      </c>
      <c r="Q384" s="143">
        <f t="shared" si="329"/>
        <v>1383.22</v>
      </c>
      <c r="R384" s="188">
        <f t="shared" si="332"/>
        <v>26620.11</v>
      </c>
      <c r="T384">
        <v>38286.800000000003</v>
      </c>
      <c r="U384" s="190">
        <f t="shared" si="333"/>
        <v>0.69528166365431421</v>
      </c>
    </row>
    <row r="385" spans="1:21" x14ac:dyDescent="0.2">
      <c r="A385" s="178">
        <v>42751</v>
      </c>
      <c r="B385" s="179">
        <v>0.91666666666666663</v>
      </c>
      <c r="C385" t="s">
        <v>349</v>
      </c>
      <c r="D385">
        <v>3.5</v>
      </c>
      <c r="E385">
        <v>4</v>
      </c>
      <c r="F385">
        <v>11.61</v>
      </c>
      <c r="G385">
        <v>0.97</v>
      </c>
      <c r="H385" s="184">
        <f t="shared" ref="H385:L385" si="396">H361</f>
        <v>0.91666666666666663</v>
      </c>
      <c r="I385" s="185">
        <f t="shared" si="396"/>
        <v>394</v>
      </c>
      <c r="J385" s="185">
        <f t="shared" si="396"/>
        <v>194</v>
      </c>
      <c r="K385" s="185">
        <f t="shared" si="396"/>
        <v>2842</v>
      </c>
      <c r="L385" s="185">
        <f t="shared" si="396"/>
        <v>1426</v>
      </c>
      <c r="M385" s="147"/>
      <c r="N385" s="143">
        <f t="shared" si="331"/>
        <v>1379</v>
      </c>
      <c r="O385" s="143">
        <f t="shared" si="327"/>
        <v>776</v>
      </c>
      <c r="P385" s="143">
        <f t="shared" si="328"/>
        <v>32995.619999999995</v>
      </c>
      <c r="Q385" s="143">
        <f t="shared" si="329"/>
        <v>1383.22</v>
      </c>
      <c r="R385" s="188">
        <f t="shared" si="332"/>
        <v>36533.839999999997</v>
      </c>
      <c r="T385">
        <v>36767.910000000003</v>
      </c>
      <c r="U385" s="190">
        <f t="shared" si="333"/>
        <v>0.99363385082263289</v>
      </c>
    </row>
    <row r="386" spans="1:21" x14ac:dyDescent="0.2">
      <c r="A386" s="178">
        <v>42751</v>
      </c>
      <c r="B386" s="179">
        <v>0.95833333333333337</v>
      </c>
      <c r="C386" t="s">
        <v>349</v>
      </c>
      <c r="D386">
        <v>6</v>
      </c>
      <c r="E386">
        <v>3.5</v>
      </c>
      <c r="F386">
        <v>10.34</v>
      </c>
      <c r="G386">
        <v>0.01</v>
      </c>
      <c r="H386" s="184">
        <f t="shared" ref="H386:L386" si="397">H362</f>
        <v>0.95833333333333337</v>
      </c>
      <c r="I386" s="185">
        <f t="shared" si="397"/>
        <v>389</v>
      </c>
      <c r="J386" s="185">
        <f t="shared" si="397"/>
        <v>265</v>
      </c>
      <c r="K386" s="185">
        <f t="shared" si="397"/>
        <v>2985</v>
      </c>
      <c r="L386" s="185">
        <f t="shared" si="397"/>
        <v>1111</v>
      </c>
      <c r="M386" s="147"/>
      <c r="N386" s="143">
        <f t="shared" si="331"/>
        <v>2334</v>
      </c>
      <c r="O386" s="143">
        <f t="shared" si="327"/>
        <v>927.5</v>
      </c>
      <c r="P386" s="143">
        <f t="shared" si="328"/>
        <v>30864.899999999998</v>
      </c>
      <c r="Q386" s="143">
        <f t="shared" si="329"/>
        <v>11.11</v>
      </c>
      <c r="R386" s="188">
        <f t="shared" si="332"/>
        <v>34137.509999999995</v>
      </c>
      <c r="T386">
        <v>34385.360000000001</v>
      </c>
      <c r="U386" s="190">
        <f t="shared" si="333"/>
        <v>0.99279199054481304</v>
      </c>
    </row>
    <row r="387" spans="1:21" x14ac:dyDescent="0.2">
      <c r="A387" s="178">
        <v>42751</v>
      </c>
      <c r="B387" s="180">
        <v>1</v>
      </c>
      <c r="C387" t="s">
        <v>349</v>
      </c>
      <c r="D387">
        <v>4.45</v>
      </c>
      <c r="E387">
        <v>4.88</v>
      </c>
      <c r="F387">
        <v>20.010000000000002</v>
      </c>
      <c r="G387">
        <v>0.01</v>
      </c>
      <c r="H387" s="184">
        <f t="shared" ref="H387:L387" si="398">H363</f>
        <v>1</v>
      </c>
      <c r="I387" s="185">
        <f t="shared" si="398"/>
        <v>362</v>
      </c>
      <c r="J387" s="185">
        <f t="shared" si="398"/>
        <v>243</v>
      </c>
      <c r="K387" s="185">
        <f t="shared" si="398"/>
        <v>2985</v>
      </c>
      <c r="L387" s="185">
        <f t="shared" si="398"/>
        <v>1111</v>
      </c>
      <c r="M387" s="147"/>
      <c r="N387" s="143">
        <f t="shared" si="331"/>
        <v>1610.9</v>
      </c>
      <c r="O387" s="143">
        <f t="shared" si="327"/>
        <v>1185.8399999999999</v>
      </c>
      <c r="P387" s="143">
        <f t="shared" si="328"/>
        <v>59729.850000000006</v>
      </c>
      <c r="Q387" s="143">
        <f t="shared" si="329"/>
        <v>11.11</v>
      </c>
      <c r="R387" s="188">
        <f t="shared" si="332"/>
        <v>62537.700000000004</v>
      </c>
      <c r="T387">
        <v>31824.27</v>
      </c>
      <c r="U387" s="190">
        <f t="shared" si="333"/>
        <v>1.9650945646200213</v>
      </c>
    </row>
    <row r="388" spans="1:21" x14ac:dyDescent="0.2">
      <c r="A388" s="178">
        <v>42752</v>
      </c>
      <c r="B388" s="179">
        <v>4.1666666666666664E-2</v>
      </c>
      <c r="C388" t="s">
        <v>349</v>
      </c>
      <c r="D388">
        <v>3.5</v>
      </c>
      <c r="E388">
        <v>3</v>
      </c>
      <c r="F388">
        <v>7</v>
      </c>
      <c r="G388">
        <v>0.01</v>
      </c>
      <c r="H388" s="184">
        <f t="shared" ref="H388:L388" si="399">H364</f>
        <v>4.1666666666666664E-2</v>
      </c>
      <c r="I388" s="185">
        <f t="shared" si="399"/>
        <v>294</v>
      </c>
      <c r="J388" s="185">
        <f t="shared" si="399"/>
        <v>212</v>
      </c>
      <c r="K388" s="185">
        <f t="shared" si="399"/>
        <v>2985</v>
      </c>
      <c r="L388" s="185">
        <f t="shared" si="399"/>
        <v>1111</v>
      </c>
      <c r="M388" s="147"/>
      <c r="N388" s="143">
        <f t="shared" si="331"/>
        <v>1029</v>
      </c>
      <c r="O388" s="143">
        <f t="shared" ref="O388:O451" si="400">E388*J388</f>
        <v>636</v>
      </c>
      <c r="P388" s="143">
        <f t="shared" ref="P388:P451" si="401">F388*K388</f>
        <v>20895</v>
      </c>
      <c r="Q388" s="143">
        <f t="shared" ref="Q388:Q451" si="402">G388*L388</f>
        <v>11.11</v>
      </c>
      <c r="R388" s="188">
        <f t="shared" si="332"/>
        <v>22571.11</v>
      </c>
      <c r="T388">
        <v>30131.53</v>
      </c>
      <c r="U388" s="190">
        <f t="shared" si="333"/>
        <v>0.74908609021845229</v>
      </c>
    </row>
    <row r="389" spans="1:21" x14ac:dyDescent="0.2">
      <c r="A389" s="178">
        <v>42752</v>
      </c>
      <c r="B389" s="179">
        <v>8.3333333333333329E-2</v>
      </c>
      <c r="C389" t="s">
        <v>349</v>
      </c>
      <c r="D389">
        <v>2.99</v>
      </c>
      <c r="E389">
        <v>3</v>
      </c>
      <c r="F389">
        <v>4.72</v>
      </c>
      <c r="G389">
        <v>0.01</v>
      </c>
      <c r="H389" s="184">
        <f t="shared" ref="H389:L389" si="403">H365</f>
        <v>8.3333333333333329E-2</v>
      </c>
      <c r="I389" s="185">
        <f t="shared" si="403"/>
        <v>236</v>
      </c>
      <c r="J389" s="185">
        <f t="shared" si="403"/>
        <v>179</v>
      </c>
      <c r="K389" s="185">
        <f t="shared" si="403"/>
        <v>2985</v>
      </c>
      <c r="L389" s="185">
        <f t="shared" si="403"/>
        <v>1111</v>
      </c>
      <c r="M389" s="147"/>
      <c r="N389" s="143">
        <f t="shared" ref="N389:N452" si="404">D389*I389</f>
        <v>705.6400000000001</v>
      </c>
      <c r="O389" s="143">
        <f t="shared" si="400"/>
        <v>537</v>
      </c>
      <c r="P389" s="143">
        <f t="shared" si="401"/>
        <v>14089.199999999999</v>
      </c>
      <c r="Q389" s="143">
        <f t="shared" si="402"/>
        <v>11.11</v>
      </c>
      <c r="R389" s="188">
        <f t="shared" ref="R389:R452" si="405">SUM(N389:Q389)</f>
        <v>15342.949999999999</v>
      </c>
      <c r="T389">
        <v>29304.61</v>
      </c>
      <c r="U389" s="190">
        <f t="shared" ref="U389:U452" si="406">R389/T389</f>
        <v>0.52356779359971006</v>
      </c>
    </row>
    <row r="390" spans="1:21" x14ac:dyDescent="0.2">
      <c r="A390" s="178">
        <v>42752</v>
      </c>
      <c r="B390" s="179">
        <v>0.125</v>
      </c>
      <c r="C390" t="s">
        <v>349</v>
      </c>
      <c r="D390">
        <v>1</v>
      </c>
      <c r="E390">
        <v>3</v>
      </c>
      <c r="F390">
        <v>5.85</v>
      </c>
      <c r="G390">
        <v>0.47</v>
      </c>
      <c r="H390" s="184">
        <f t="shared" ref="H390:L390" si="407">H366</f>
        <v>0.125</v>
      </c>
      <c r="I390" s="185">
        <f t="shared" si="407"/>
        <v>201</v>
      </c>
      <c r="J390" s="185">
        <f t="shared" si="407"/>
        <v>205</v>
      </c>
      <c r="K390" s="185">
        <f t="shared" si="407"/>
        <v>2985</v>
      </c>
      <c r="L390" s="185">
        <f t="shared" si="407"/>
        <v>1717</v>
      </c>
      <c r="M390" s="147"/>
      <c r="N390" s="143">
        <f t="shared" si="404"/>
        <v>201</v>
      </c>
      <c r="O390" s="143">
        <f t="shared" si="400"/>
        <v>615</v>
      </c>
      <c r="P390" s="143">
        <f t="shared" si="401"/>
        <v>17462.25</v>
      </c>
      <c r="Q390" s="143">
        <f t="shared" si="402"/>
        <v>806.99</v>
      </c>
      <c r="R390" s="188">
        <f t="shared" si="405"/>
        <v>19085.240000000002</v>
      </c>
      <c r="T390">
        <v>28905.31</v>
      </c>
      <c r="U390" s="190">
        <f t="shared" si="406"/>
        <v>0.66026761172947124</v>
      </c>
    </row>
    <row r="391" spans="1:21" x14ac:dyDescent="0.2">
      <c r="A391" s="178">
        <v>42752</v>
      </c>
      <c r="B391" s="179">
        <v>0.16666666666666666</v>
      </c>
      <c r="C391" t="s">
        <v>349</v>
      </c>
      <c r="D391">
        <v>1</v>
      </c>
      <c r="E391">
        <v>3</v>
      </c>
      <c r="F391">
        <v>5.28</v>
      </c>
      <c r="G391">
        <v>0.47</v>
      </c>
      <c r="H391" s="184">
        <f t="shared" ref="H391:L391" si="408">H367</f>
        <v>0.16666666666666666</v>
      </c>
      <c r="I391" s="185">
        <f t="shared" si="408"/>
        <v>185</v>
      </c>
      <c r="J391" s="185">
        <f t="shared" si="408"/>
        <v>205</v>
      </c>
      <c r="K391" s="185">
        <f t="shared" si="408"/>
        <v>2985</v>
      </c>
      <c r="L391" s="185">
        <f t="shared" si="408"/>
        <v>1717</v>
      </c>
      <c r="M391" s="147"/>
      <c r="N391" s="143">
        <f t="shared" si="404"/>
        <v>185</v>
      </c>
      <c r="O391" s="143">
        <f t="shared" si="400"/>
        <v>615</v>
      </c>
      <c r="P391" s="143">
        <f t="shared" si="401"/>
        <v>15760.800000000001</v>
      </c>
      <c r="Q391" s="143">
        <f t="shared" si="402"/>
        <v>806.99</v>
      </c>
      <c r="R391" s="188">
        <f t="shared" si="405"/>
        <v>17367.790000000005</v>
      </c>
      <c r="T391">
        <v>28987.89</v>
      </c>
      <c r="U391" s="190">
        <f t="shared" si="406"/>
        <v>0.59913950273717764</v>
      </c>
    </row>
    <row r="392" spans="1:21" x14ac:dyDescent="0.2">
      <c r="A392" s="178">
        <v>42752</v>
      </c>
      <c r="B392" s="179">
        <v>0.20833333333333334</v>
      </c>
      <c r="C392" t="s">
        <v>349</v>
      </c>
      <c r="D392">
        <v>2.99</v>
      </c>
      <c r="E392">
        <v>3</v>
      </c>
      <c r="F392">
        <v>6.01</v>
      </c>
      <c r="G392">
        <v>0.47</v>
      </c>
      <c r="H392" s="184">
        <f t="shared" ref="H392:L392" si="409">H368</f>
        <v>0.20833333333333334</v>
      </c>
      <c r="I392" s="185">
        <f t="shared" si="409"/>
        <v>207</v>
      </c>
      <c r="J392" s="185">
        <f t="shared" si="409"/>
        <v>283</v>
      </c>
      <c r="K392" s="185">
        <f t="shared" si="409"/>
        <v>2985</v>
      </c>
      <c r="L392" s="185">
        <f t="shared" si="409"/>
        <v>1717</v>
      </c>
      <c r="M392" s="147"/>
      <c r="N392" s="143">
        <f t="shared" si="404"/>
        <v>618.93000000000006</v>
      </c>
      <c r="O392" s="143">
        <f t="shared" si="400"/>
        <v>849</v>
      </c>
      <c r="P392" s="143">
        <f t="shared" si="401"/>
        <v>17939.849999999999</v>
      </c>
      <c r="Q392" s="143">
        <f t="shared" si="402"/>
        <v>806.99</v>
      </c>
      <c r="R392" s="188">
        <f t="shared" si="405"/>
        <v>20214.77</v>
      </c>
      <c r="T392">
        <v>29922.95</v>
      </c>
      <c r="U392" s="190">
        <f t="shared" si="406"/>
        <v>0.67556073181287268</v>
      </c>
    </row>
    <row r="393" spans="1:21" x14ac:dyDescent="0.2">
      <c r="A393" s="178">
        <v>42752</v>
      </c>
      <c r="B393" s="179">
        <v>0.25</v>
      </c>
      <c r="C393" t="s">
        <v>349</v>
      </c>
      <c r="D393">
        <v>13</v>
      </c>
      <c r="E393">
        <v>11.02</v>
      </c>
      <c r="F393">
        <v>11.22</v>
      </c>
      <c r="G393">
        <v>0.48</v>
      </c>
      <c r="H393" s="184">
        <f t="shared" ref="H393:L393" si="410">H369</f>
        <v>0.25</v>
      </c>
      <c r="I393" s="185">
        <f t="shared" si="410"/>
        <v>327</v>
      </c>
      <c r="J393" s="185">
        <f t="shared" si="410"/>
        <v>438</v>
      </c>
      <c r="K393" s="185">
        <f t="shared" si="410"/>
        <v>2985</v>
      </c>
      <c r="L393" s="185">
        <f t="shared" si="410"/>
        <v>1717</v>
      </c>
      <c r="M393" s="147"/>
      <c r="N393" s="143">
        <f t="shared" si="404"/>
        <v>4251</v>
      </c>
      <c r="O393" s="143">
        <f t="shared" si="400"/>
        <v>4826.76</v>
      </c>
      <c r="P393" s="143">
        <f t="shared" si="401"/>
        <v>33491.700000000004</v>
      </c>
      <c r="Q393" s="143">
        <f t="shared" si="402"/>
        <v>824.16</v>
      </c>
      <c r="R393" s="188">
        <f t="shared" si="405"/>
        <v>43393.62000000001</v>
      </c>
      <c r="T393">
        <v>32292.77</v>
      </c>
      <c r="U393" s="190">
        <f t="shared" si="406"/>
        <v>1.3437565126807025</v>
      </c>
    </row>
    <row r="394" spans="1:21" x14ac:dyDescent="0.2">
      <c r="A394" s="178">
        <v>42752</v>
      </c>
      <c r="B394" s="179">
        <v>0.29166666666666669</v>
      </c>
      <c r="C394" t="s">
        <v>349</v>
      </c>
      <c r="D394">
        <v>5.2</v>
      </c>
      <c r="E394">
        <v>25</v>
      </c>
      <c r="F394">
        <v>20.010000000000002</v>
      </c>
      <c r="G394">
        <v>3.89</v>
      </c>
      <c r="H394" s="184">
        <f t="shared" ref="H394:L394" si="411">H370</f>
        <v>0.29166666666666669</v>
      </c>
      <c r="I394" s="185">
        <f t="shared" si="411"/>
        <v>249</v>
      </c>
      <c r="J394" s="185">
        <f t="shared" si="411"/>
        <v>556</v>
      </c>
      <c r="K394" s="185">
        <f t="shared" si="411"/>
        <v>2872</v>
      </c>
      <c r="L394" s="185">
        <f t="shared" si="411"/>
        <v>2219</v>
      </c>
      <c r="M394" s="147"/>
      <c r="N394" s="143">
        <f t="shared" si="404"/>
        <v>1294.8</v>
      </c>
      <c r="O394" s="143">
        <f t="shared" si="400"/>
        <v>13900</v>
      </c>
      <c r="P394" s="143">
        <f t="shared" si="401"/>
        <v>57468.72</v>
      </c>
      <c r="Q394" s="143">
        <f t="shared" si="402"/>
        <v>8631.91</v>
      </c>
      <c r="R394" s="188">
        <f t="shared" si="405"/>
        <v>81295.430000000008</v>
      </c>
      <c r="T394">
        <v>36419.370000000003</v>
      </c>
      <c r="U394" s="190">
        <f t="shared" si="406"/>
        <v>2.2322030831395492</v>
      </c>
    </row>
    <row r="395" spans="1:21" x14ac:dyDescent="0.2">
      <c r="A395" s="178">
        <v>42752</v>
      </c>
      <c r="B395" s="179">
        <v>0.33333333333333331</v>
      </c>
      <c r="C395" t="s">
        <v>349</v>
      </c>
      <c r="D395">
        <v>2</v>
      </c>
      <c r="E395">
        <v>3</v>
      </c>
      <c r="F395">
        <v>6.22</v>
      </c>
      <c r="G395">
        <v>4.42</v>
      </c>
      <c r="H395" s="184">
        <f t="shared" ref="H395:L395" si="412">H371</f>
        <v>0.33333333333333331</v>
      </c>
      <c r="I395" s="185">
        <f t="shared" si="412"/>
        <v>256</v>
      </c>
      <c r="J395" s="185">
        <f t="shared" si="412"/>
        <v>306</v>
      </c>
      <c r="K395" s="185">
        <f t="shared" si="412"/>
        <v>2872</v>
      </c>
      <c r="L395" s="185">
        <f t="shared" si="412"/>
        <v>2219</v>
      </c>
      <c r="M395" s="147"/>
      <c r="N395" s="143">
        <f t="shared" si="404"/>
        <v>512</v>
      </c>
      <c r="O395" s="143">
        <f t="shared" si="400"/>
        <v>918</v>
      </c>
      <c r="P395" s="143">
        <f t="shared" si="401"/>
        <v>17863.84</v>
      </c>
      <c r="Q395" s="143">
        <f t="shared" si="402"/>
        <v>9807.98</v>
      </c>
      <c r="R395" s="188">
        <f t="shared" si="405"/>
        <v>29101.82</v>
      </c>
      <c r="T395">
        <v>38275.35</v>
      </c>
      <c r="U395" s="190">
        <f t="shared" si="406"/>
        <v>0.76032799177538546</v>
      </c>
    </row>
    <row r="396" spans="1:21" x14ac:dyDescent="0.2">
      <c r="A396" s="178">
        <v>42752</v>
      </c>
      <c r="B396" s="179">
        <v>0.375</v>
      </c>
      <c r="C396" t="s">
        <v>349</v>
      </c>
      <c r="D396">
        <v>2</v>
      </c>
      <c r="E396">
        <v>3.93</v>
      </c>
      <c r="F396">
        <v>5.73</v>
      </c>
      <c r="G396">
        <v>3.93</v>
      </c>
      <c r="H396" s="184">
        <f t="shared" ref="H396:L396" si="413">H372</f>
        <v>0.375</v>
      </c>
      <c r="I396" s="185">
        <f t="shared" si="413"/>
        <v>156</v>
      </c>
      <c r="J396" s="185">
        <f t="shared" si="413"/>
        <v>343</v>
      </c>
      <c r="K396" s="185">
        <f t="shared" si="413"/>
        <v>2872</v>
      </c>
      <c r="L396" s="185">
        <f t="shared" si="413"/>
        <v>2219</v>
      </c>
      <c r="M396" s="147"/>
      <c r="N396" s="143">
        <f t="shared" si="404"/>
        <v>312</v>
      </c>
      <c r="O396" s="143">
        <f t="shared" si="400"/>
        <v>1347.99</v>
      </c>
      <c r="P396" s="143">
        <f t="shared" si="401"/>
        <v>16456.560000000001</v>
      </c>
      <c r="Q396" s="143">
        <f t="shared" si="402"/>
        <v>8720.67</v>
      </c>
      <c r="R396" s="188">
        <f t="shared" si="405"/>
        <v>26837.22</v>
      </c>
      <c r="T396">
        <v>38025.46</v>
      </c>
      <c r="U396" s="190">
        <f t="shared" si="406"/>
        <v>0.70576976583583739</v>
      </c>
    </row>
    <row r="397" spans="1:21" x14ac:dyDescent="0.2">
      <c r="A397" s="178">
        <v>42752</v>
      </c>
      <c r="B397" s="179">
        <v>0.41666666666666669</v>
      </c>
      <c r="C397" t="s">
        <v>349</v>
      </c>
      <c r="D397">
        <v>2</v>
      </c>
      <c r="E397">
        <v>3</v>
      </c>
      <c r="F397">
        <v>5.41</v>
      </c>
      <c r="G397">
        <v>3</v>
      </c>
      <c r="H397" s="184">
        <f t="shared" ref="H397:L397" si="414">H373</f>
        <v>0.41666666666666669</v>
      </c>
      <c r="I397" s="185">
        <f t="shared" si="414"/>
        <v>196</v>
      </c>
      <c r="J397" s="185">
        <f t="shared" si="414"/>
        <v>315</v>
      </c>
      <c r="K397" s="185">
        <f t="shared" si="414"/>
        <v>2872</v>
      </c>
      <c r="L397" s="185">
        <f t="shared" si="414"/>
        <v>2219</v>
      </c>
      <c r="M397" s="147"/>
      <c r="N397" s="143">
        <f t="shared" si="404"/>
        <v>392</v>
      </c>
      <c r="O397" s="143">
        <f t="shared" si="400"/>
        <v>945</v>
      </c>
      <c r="P397" s="143">
        <f t="shared" si="401"/>
        <v>15537.52</v>
      </c>
      <c r="Q397" s="143">
        <f t="shared" si="402"/>
        <v>6657</v>
      </c>
      <c r="R397" s="188">
        <f t="shared" si="405"/>
        <v>23531.52</v>
      </c>
      <c r="T397">
        <v>38155.31</v>
      </c>
      <c r="U397" s="190">
        <f t="shared" si="406"/>
        <v>0.61672988635133619</v>
      </c>
    </row>
    <row r="398" spans="1:21" x14ac:dyDescent="0.2">
      <c r="A398" s="178">
        <v>42752</v>
      </c>
      <c r="B398" s="179">
        <v>0.45833333333333331</v>
      </c>
      <c r="C398" t="s">
        <v>349</v>
      </c>
      <c r="D398">
        <v>3.5</v>
      </c>
      <c r="E398">
        <v>3</v>
      </c>
      <c r="F398">
        <v>5</v>
      </c>
      <c r="G398">
        <v>2.4</v>
      </c>
      <c r="H398" s="184">
        <f t="shared" ref="H398:L398" si="415">H374</f>
        <v>0.45833333333333331</v>
      </c>
      <c r="I398" s="185">
        <f t="shared" si="415"/>
        <v>226</v>
      </c>
      <c r="J398" s="185">
        <f t="shared" si="415"/>
        <v>326</v>
      </c>
      <c r="K398" s="185">
        <f t="shared" si="415"/>
        <v>2842</v>
      </c>
      <c r="L398" s="185">
        <f t="shared" si="415"/>
        <v>1635</v>
      </c>
      <c r="M398" s="147"/>
      <c r="N398" s="143">
        <f t="shared" si="404"/>
        <v>791</v>
      </c>
      <c r="O398" s="143">
        <f t="shared" si="400"/>
        <v>978</v>
      </c>
      <c r="P398" s="143">
        <f t="shared" si="401"/>
        <v>14210</v>
      </c>
      <c r="Q398" s="143">
        <f t="shared" si="402"/>
        <v>3924</v>
      </c>
      <c r="R398" s="188">
        <f t="shared" si="405"/>
        <v>19903</v>
      </c>
      <c r="T398">
        <v>38310.550000000003</v>
      </c>
      <c r="U398" s="190">
        <f t="shared" si="406"/>
        <v>0.51951746973092261</v>
      </c>
    </row>
    <row r="399" spans="1:21" x14ac:dyDescent="0.2">
      <c r="A399" s="178">
        <v>42752</v>
      </c>
      <c r="B399" s="179">
        <v>0.5</v>
      </c>
      <c r="C399" t="s">
        <v>349</v>
      </c>
      <c r="D399">
        <v>3.5</v>
      </c>
      <c r="E399">
        <v>3</v>
      </c>
      <c r="F399">
        <v>4.8</v>
      </c>
      <c r="G399">
        <v>2.06</v>
      </c>
      <c r="H399" s="184">
        <f t="shared" ref="H399:L399" si="416">H375</f>
        <v>0.5</v>
      </c>
      <c r="I399" s="185">
        <f t="shared" si="416"/>
        <v>222</v>
      </c>
      <c r="J399" s="185">
        <f t="shared" si="416"/>
        <v>319</v>
      </c>
      <c r="K399" s="185">
        <f t="shared" si="416"/>
        <v>2842</v>
      </c>
      <c r="L399" s="185">
        <f t="shared" si="416"/>
        <v>1635</v>
      </c>
      <c r="M399" s="147"/>
      <c r="N399" s="143">
        <f t="shared" si="404"/>
        <v>777</v>
      </c>
      <c r="O399" s="143">
        <f t="shared" si="400"/>
        <v>957</v>
      </c>
      <c r="P399" s="143">
        <f t="shared" si="401"/>
        <v>13641.6</v>
      </c>
      <c r="Q399" s="143">
        <f t="shared" si="402"/>
        <v>3368.1</v>
      </c>
      <c r="R399" s="188">
        <f t="shared" si="405"/>
        <v>18743.7</v>
      </c>
      <c r="T399">
        <v>38431.26</v>
      </c>
      <c r="U399" s="190">
        <f t="shared" si="406"/>
        <v>0.4877201528131006</v>
      </c>
    </row>
    <row r="400" spans="1:21" x14ac:dyDescent="0.2">
      <c r="A400" s="178">
        <v>42752</v>
      </c>
      <c r="B400" s="179">
        <v>0.54166666666666663</v>
      </c>
      <c r="C400" t="s">
        <v>349</v>
      </c>
      <c r="D400">
        <v>2</v>
      </c>
      <c r="E400">
        <v>3</v>
      </c>
      <c r="F400">
        <v>4.88</v>
      </c>
      <c r="G400">
        <v>2.3199999999999998</v>
      </c>
      <c r="H400" s="184">
        <f t="shared" ref="H400:L400" si="417">H376</f>
        <v>0.54166666666666663</v>
      </c>
      <c r="I400" s="185">
        <f t="shared" si="417"/>
        <v>195</v>
      </c>
      <c r="J400" s="185">
        <f t="shared" si="417"/>
        <v>299</v>
      </c>
      <c r="K400" s="185">
        <f t="shared" si="417"/>
        <v>2842</v>
      </c>
      <c r="L400" s="185">
        <f t="shared" si="417"/>
        <v>1635</v>
      </c>
      <c r="M400" s="147"/>
      <c r="N400" s="143">
        <f t="shared" si="404"/>
        <v>390</v>
      </c>
      <c r="O400" s="143">
        <f t="shared" si="400"/>
        <v>897</v>
      </c>
      <c r="P400" s="143">
        <f t="shared" si="401"/>
        <v>13868.96</v>
      </c>
      <c r="Q400" s="143">
        <f t="shared" si="402"/>
        <v>3793.2</v>
      </c>
      <c r="R400" s="188">
        <f t="shared" si="405"/>
        <v>18949.16</v>
      </c>
      <c r="T400">
        <v>38289.99</v>
      </c>
      <c r="U400" s="190">
        <f t="shared" si="406"/>
        <v>0.4948854779016657</v>
      </c>
    </row>
    <row r="401" spans="1:21" x14ac:dyDescent="0.2">
      <c r="A401" s="178">
        <v>42752</v>
      </c>
      <c r="B401" s="179">
        <v>0.58333333333333337</v>
      </c>
      <c r="C401" t="s">
        <v>349</v>
      </c>
      <c r="D401">
        <v>2</v>
      </c>
      <c r="E401">
        <v>3</v>
      </c>
      <c r="F401">
        <v>4.45</v>
      </c>
      <c r="G401">
        <v>2</v>
      </c>
      <c r="H401" s="184">
        <f t="shared" ref="H401:L401" si="418">H377</f>
        <v>0.58333333333333337</v>
      </c>
      <c r="I401" s="185">
        <f t="shared" si="418"/>
        <v>205</v>
      </c>
      <c r="J401" s="185">
        <f t="shared" si="418"/>
        <v>237</v>
      </c>
      <c r="K401" s="185">
        <f t="shared" si="418"/>
        <v>2842</v>
      </c>
      <c r="L401" s="185">
        <f t="shared" si="418"/>
        <v>1635</v>
      </c>
      <c r="M401" s="147"/>
      <c r="N401" s="143">
        <f t="shared" si="404"/>
        <v>410</v>
      </c>
      <c r="O401" s="143">
        <f t="shared" si="400"/>
        <v>711</v>
      </c>
      <c r="P401" s="143">
        <f t="shared" si="401"/>
        <v>12646.9</v>
      </c>
      <c r="Q401" s="143">
        <f t="shared" si="402"/>
        <v>3270</v>
      </c>
      <c r="R401" s="188">
        <f t="shared" si="405"/>
        <v>17037.900000000001</v>
      </c>
      <c r="T401">
        <v>38243.85</v>
      </c>
      <c r="U401" s="190">
        <f t="shared" si="406"/>
        <v>0.44550692464278574</v>
      </c>
    </row>
    <row r="402" spans="1:21" x14ac:dyDescent="0.2">
      <c r="A402" s="178">
        <v>42752</v>
      </c>
      <c r="B402" s="179">
        <v>0.625</v>
      </c>
      <c r="C402" t="s">
        <v>349</v>
      </c>
      <c r="D402">
        <v>2</v>
      </c>
      <c r="E402">
        <v>3</v>
      </c>
      <c r="F402">
        <v>4.68</v>
      </c>
      <c r="G402">
        <v>1</v>
      </c>
      <c r="H402" s="184">
        <f t="shared" ref="H402:L402" si="419">H378</f>
        <v>0.625</v>
      </c>
      <c r="I402" s="185">
        <f t="shared" si="419"/>
        <v>212</v>
      </c>
      <c r="J402" s="185">
        <f t="shared" si="419"/>
        <v>213</v>
      </c>
      <c r="K402" s="185">
        <f t="shared" si="419"/>
        <v>2842</v>
      </c>
      <c r="L402" s="185">
        <f t="shared" si="419"/>
        <v>1380</v>
      </c>
      <c r="M402" s="147"/>
      <c r="N402" s="143">
        <f t="shared" si="404"/>
        <v>424</v>
      </c>
      <c r="O402" s="143">
        <f t="shared" si="400"/>
        <v>639</v>
      </c>
      <c r="P402" s="143">
        <f t="shared" si="401"/>
        <v>13300.56</v>
      </c>
      <c r="Q402" s="143">
        <f t="shared" si="402"/>
        <v>1380</v>
      </c>
      <c r="R402" s="188">
        <f t="shared" si="405"/>
        <v>15743.56</v>
      </c>
      <c r="T402">
        <v>38066.699999999997</v>
      </c>
      <c r="U402" s="190">
        <f t="shared" si="406"/>
        <v>0.41357827182287932</v>
      </c>
    </row>
    <row r="403" spans="1:21" x14ac:dyDescent="0.2">
      <c r="A403" s="178">
        <v>42752</v>
      </c>
      <c r="B403" s="179">
        <v>0.66666666666666663</v>
      </c>
      <c r="C403" t="s">
        <v>349</v>
      </c>
      <c r="D403">
        <v>1.34</v>
      </c>
      <c r="E403">
        <v>2.39</v>
      </c>
      <c r="F403">
        <v>4.68</v>
      </c>
      <c r="G403">
        <v>1.22</v>
      </c>
      <c r="H403" s="184">
        <f t="shared" ref="H403:L403" si="420">H379</f>
        <v>0.66666666666666663</v>
      </c>
      <c r="I403" s="185">
        <f t="shared" si="420"/>
        <v>191</v>
      </c>
      <c r="J403" s="185">
        <f t="shared" si="420"/>
        <v>237</v>
      </c>
      <c r="K403" s="185">
        <f t="shared" si="420"/>
        <v>2842</v>
      </c>
      <c r="L403" s="185">
        <f t="shared" si="420"/>
        <v>1380</v>
      </c>
      <c r="M403" s="147"/>
      <c r="N403" s="143">
        <f t="shared" si="404"/>
        <v>255.94000000000003</v>
      </c>
      <c r="O403" s="143">
        <f t="shared" si="400"/>
        <v>566.43000000000006</v>
      </c>
      <c r="P403" s="143">
        <f t="shared" si="401"/>
        <v>13300.56</v>
      </c>
      <c r="Q403" s="143">
        <f t="shared" si="402"/>
        <v>1683.6</v>
      </c>
      <c r="R403" s="188">
        <f t="shared" si="405"/>
        <v>15806.53</v>
      </c>
      <c r="T403">
        <v>38013.040000000001</v>
      </c>
      <c r="U403" s="190">
        <f t="shared" si="406"/>
        <v>0.41581862434575084</v>
      </c>
    </row>
    <row r="404" spans="1:21" x14ac:dyDescent="0.2">
      <c r="A404" s="178">
        <v>42752</v>
      </c>
      <c r="B404" s="179">
        <v>0.70833333333333337</v>
      </c>
      <c r="C404" t="s">
        <v>349</v>
      </c>
      <c r="D404">
        <v>1</v>
      </c>
      <c r="E404">
        <v>3</v>
      </c>
      <c r="F404">
        <v>5.37</v>
      </c>
      <c r="G404">
        <v>1.22</v>
      </c>
      <c r="H404" s="184">
        <f t="shared" ref="H404:L404" si="421">H380</f>
        <v>0.70833333333333337</v>
      </c>
      <c r="I404" s="185">
        <f t="shared" si="421"/>
        <v>218</v>
      </c>
      <c r="J404" s="185">
        <f t="shared" si="421"/>
        <v>258</v>
      </c>
      <c r="K404" s="185">
        <f t="shared" si="421"/>
        <v>2842</v>
      </c>
      <c r="L404" s="185">
        <f t="shared" si="421"/>
        <v>1380</v>
      </c>
      <c r="M404" s="147"/>
      <c r="N404" s="143">
        <f t="shared" si="404"/>
        <v>218</v>
      </c>
      <c r="O404" s="143">
        <f t="shared" si="400"/>
        <v>774</v>
      </c>
      <c r="P404" s="143">
        <f t="shared" si="401"/>
        <v>15261.54</v>
      </c>
      <c r="Q404" s="143">
        <f t="shared" si="402"/>
        <v>1683.6</v>
      </c>
      <c r="R404" s="188">
        <f t="shared" si="405"/>
        <v>17937.14</v>
      </c>
      <c r="T404">
        <v>38472.269999999997</v>
      </c>
      <c r="U404" s="190">
        <f t="shared" si="406"/>
        <v>0.4662355509565721</v>
      </c>
    </row>
    <row r="405" spans="1:21" x14ac:dyDescent="0.2">
      <c r="A405" s="178">
        <v>42752</v>
      </c>
      <c r="B405" s="179">
        <v>0.75</v>
      </c>
      <c r="C405" t="s">
        <v>349</v>
      </c>
      <c r="D405">
        <v>2.54</v>
      </c>
      <c r="E405">
        <v>22.22</v>
      </c>
      <c r="F405">
        <v>25</v>
      </c>
      <c r="G405">
        <v>1.93</v>
      </c>
      <c r="H405" s="184">
        <f t="shared" ref="H405:L405" si="422">H381</f>
        <v>0.75</v>
      </c>
      <c r="I405" s="185">
        <f t="shared" si="422"/>
        <v>240</v>
      </c>
      <c r="J405" s="185">
        <f t="shared" si="422"/>
        <v>365</v>
      </c>
      <c r="K405" s="185">
        <f t="shared" si="422"/>
        <v>2842</v>
      </c>
      <c r="L405" s="185">
        <f t="shared" si="422"/>
        <v>1380</v>
      </c>
      <c r="M405" s="147"/>
      <c r="N405" s="143">
        <f t="shared" si="404"/>
        <v>609.6</v>
      </c>
      <c r="O405" s="143">
        <f t="shared" si="400"/>
        <v>8110.2999999999993</v>
      </c>
      <c r="P405" s="143">
        <f t="shared" si="401"/>
        <v>71050</v>
      </c>
      <c r="Q405" s="143">
        <f t="shared" si="402"/>
        <v>2663.4</v>
      </c>
      <c r="R405" s="188">
        <f t="shared" si="405"/>
        <v>82433.299999999988</v>
      </c>
      <c r="T405">
        <v>39980.800000000003</v>
      </c>
      <c r="U405" s="190">
        <f t="shared" si="406"/>
        <v>2.0618221746438286</v>
      </c>
    </row>
    <row r="406" spans="1:21" x14ac:dyDescent="0.2">
      <c r="A406" s="178">
        <v>42752</v>
      </c>
      <c r="B406" s="179">
        <v>0.79166666666666663</v>
      </c>
      <c r="C406" t="s">
        <v>349</v>
      </c>
      <c r="D406">
        <v>3.5</v>
      </c>
      <c r="E406">
        <v>21.41</v>
      </c>
      <c r="F406">
        <v>26.34</v>
      </c>
      <c r="G406">
        <v>3.93</v>
      </c>
      <c r="H406" s="184">
        <f t="shared" ref="H406:L406" si="423">H382</f>
        <v>0.79166666666666663</v>
      </c>
      <c r="I406" s="185">
        <f t="shared" si="423"/>
        <v>320</v>
      </c>
      <c r="J406" s="185">
        <f t="shared" si="423"/>
        <v>214</v>
      </c>
      <c r="K406" s="185">
        <f t="shared" si="423"/>
        <v>2842</v>
      </c>
      <c r="L406" s="185">
        <f t="shared" si="423"/>
        <v>1426</v>
      </c>
      <c r="M406" s="147"/>
      <c r="N406" s="143">
        <f t="shared" si="404"/>
        <v>1120</v>
      </c>
      <c r="O406" s="143">
        <f t="shared" si="400"/>
        <v>4581.74</v>
      </c>
      <c r="P406" s="143">
        <f t="shared" si="401"/>
        <v>74858.28</v>
      </c>
      <c r="Q406" s="143">
        <f t="shared" si="402"/>
        <v>5604.18</v>
      </c>
      <c r="R406" s="188">
        <f t="shared" si="405"/>
        <v>86164.200000000012</v>
      </c>
      <c r="T406">
        <v>41506.080000000002</v>
      </c>
      <c r="U406" s="190">
        <f t="shared" si="406"/>
        <v>2.0759416451758397</v>
      </c>
    </row>
    <row r="407" spans="1:21" x14ac:dyDescent="0.2">
      <c r="A407" s="178">
        <v>42752</v>
      </c>
      <c r="B407" s="179">
        <v>0.83333333333333337</v>
      </c>
      <c r="C407" t="s">
        <v>349</v>
      </c>
      <c r="D407">
        <v>2</v>
      </c>
      <c r="E407">
        <v>8.07</v>
      </c>
      <c r="F407">
        <v>13.63</v>
      </c>
      <c r="G407">
        <v>1.22</v>
      </c>
      <c r="H407" s="184">
        <f t="shared" ref="H407:L407" si="424">H383</f>
        <v>0.83333333333333337</v>
      </c>
      <c r="I407" s="185">
        <f t="shared" si="424"/>
        <v>322</v>
      </c>
      <c r="J407" s="185">
        <f t="shared" si="424"/>
        <v>178</v>
      </c>
      <c r="K407" s="185">
        <f t="shared" si="424"/>
        <v>2842</v>
      </c>
      <c r="L407" s="185">
        <f t="shared" si="424"/>
        <v>1426</v>
      </c>
      <c r="M407" s="147"/>
      <c r="N407" s="143">
        <f t="shared" si="404"/>
        <v>644</v>
      </c>
      <c r="O407" s="143">
        <f t="shared" si="400"/>
        <v>1436.46</v>
      </c>
      <c r="P407" s="143">
        <f t="shared" si="401"/>
        <v>38736.46</v>
      </c>
      <c r="Q407" s="143">
        <f t="shared" si="402"/>
        <v>1739.72</v>
      </c>
      <c r="R407" s="188">
        <f t="shared" si="405"/>
        <v>42556.639999999999</v>
      </c>
      <c r="T407">
        <v>41201.9</v>
      </c>
      <c r="U407" s="190">
        <f t="shared" si="406"/>
        <v>1.0328805225001758</v>
      </c>
    </row>
    <row r="408" spans="1:21" x14ac:dyDescent="0.2">
      <c r="A408" s="178">
        <v>42752</v>
      </c>
      <c r="B408" s="179">
        <v>0.875</v>
      </c>
      <c r="C408" t="s">
        <v>349</v>
      </c>
      <c r="D408">
        <v>3.37</v>
      </c>
      <c r="E408">
        <v>6.22</v>
      </c>
      <c r="F408">
        <v>10.63</v>
      </c>
      <c r="G408">
        <v>0.93</v>
      </c>
      <c r="H408" s="184">
        <f t="shared" ref="H408:L408" si="425">H384</f>
        <v>0.875</v>
      </c>
      <c r="I408" s="185">
        <f t="shared" si="425"/>
        <v>337</v>
      </c>
      <c r="J408" s="185">
        <f t="shared" si="425"/>
        <v>173</v>
      </c>
      <c r="K408" s="185">
        <f t="shared" si="425"/>
        <v>2842</v>
      </c>
      <c r="L408" s="185">
        <f t="shared" si="425"/>
        <v>1426</v>
      </c>
      <c r="M408" s="147"/>
      <c r="N408" s="143">
        <f t="shared" si="404"/>
        <v>1135.69</v>
      </c>
      <c r="O408" s="143">
        <f t="shared" si="400"/>
        <v>1076.06</v>
      </c>
      <c r="P408" s="143">
        <f t="shared" si="401"/>
        <v>30210.460000000003</v>
      </c>
      <c r="Q408" s="143">
        <f t="shared" si="402"/>
        <v>1326.18</v>
      </c>
      <c r="R408" s="188">
        <f t="shared" si="405"/>
        <v>33748.39</v>
      </c>
      <c r="T408">
        <v>40480.74</v>
      </c>
      <c r="U408" s="190">
        <f t="shared" si="406"/>
        <v>0.83369004617998588</v>
      </c>
    </row>
    <row r="409" spans="1:21" x14ac:dyDescent="0.2">
      <c r="A409" s="178">
        <v>42752</v>
      </c>
      <c r="B409" s="179">
        <v>0.91666666666666663</v>
      </c>
      <c r="C409" t="s">
        <v>349</v>
      </c>
      <c r="D409">
        <v>3.5</v>
      </c>
      <c r="E409">
        <v>3</v>
      </c>
      <c r="F409">
        <v>6.26</v>
      </c>
      <c r="G409">
        <v>0.93</v>
      </c>
      <c r="H409" s="184">
        <f t="shared" ref="H409:L409" si="426">H385</f>
        <v>0.91666666666666663</v>
      </c>
      <c r="I409" s="185">
        <f t="shared" si="426"/>
        <v>394</v>
      </c>
      <c r="J409" s="185">
        <f t="shared" si="426"/>
        <v>194</v>
      </c>
      <c r="K409" s="185">
        <f t="shared" si="426"/>
        <v>2842</v>
      </c>
      <c r="L409" s="185">
        <f t="shared" si="426"/>
        <v>1426</v>
      </c>
      <c r="M409" s="147"/>
      <c r="N409" s="143">
        <f t="shared" si="404"/>
        <v>1379</v>
      </c>
      <c r="O409" s="143">
        <f t="shared" si="400"/>
        <v>582</v>
      </c>
      <c r="P409" s="143">
        <f t="shared" si="401"/>
        <v>17790.919999999998</v>
      </c>
      <c r="Q409" s="143">
        <f t="shared" si="402"/>
        <v>1326.18</v>
      </c>
      <c r="R409" s="188">
        <f t="shared" si="405"/>
        <v>21078.1</v>
      </c>
      <c r="T409">
        <v>38803.5</v>
      </c>
      <c r="U409" s="190">
        <f t="shared" si="406"/>
        <v>0.54320099990980186</v>
      </c>
    </row>
    <row r="410" spans="1:21" x14ac:dyDescent="0.2">
      <c r="A410" s="178">
        <v>42752</v>
      </c>
      <c r="B410" s="179">
        <v>0.95833333333333337</v>
      </c>
      <c r="C410" t="s">
        <v>349</v>
      </c>
      <c r="D410">
        <v>6</v>
      </c>
      <c r="E410">
        <v>8.19</v>
      </c>
      <c r="F410">
        <v>15</v>
      </c>
      <c r="G410">
        <v>0.01</v>
      </c>
      <c r="H410" s="184">
        <f t="shared" ref="H410:L410" si="427">H386</f>
        <v>0.95833333333333337</v>
      </c>
      <c r="I410" s="185">
        <f t="shared" si="427"/>
        <v>389</v>
      </c>
      <c r="J410" s="185">
        <f t="shared" si="427"/>
        <v>265</v>
      </c>
      <c r="K410" s="185">
        <f t="shared" si="427"/>
        <v>2985</v>
      </c>
      <c r="L410" s="185">
        <f t="shared" si="427"/>
        <v>1111</v>
      </c>
      <c r="M410" s="147"/>
      <c r="N410" s="143">
        <f t="shared" si="404"/>
        <v>2334</v>
      </c>
      <c r="O410" s="143">
        <f t="shared" si="400"/>
        <v>2170.35</v>
      </c>
      <c r="P410" s="143">
        <f t="shared" si="401"/>
        <v>44775</v>
      </c>
      <c r="Q410" s="143">
        <f t="shared" si="402"/>
        <v>11.11</v>
      </c>
      <c r="R410" s="188">
        <f t="shared" si="405"/>
        <v>49290.46</v>
      </c>
      <c r="T410">
        <v>36158.379999999997</v>
      </c>
      <c r="U410" s="190">
        <f t="shared" si="406"/>
        <v>1.363182200087504</v>
      </c>
    </row>
    <row r="411" spans="1:21" x14ac:dyDescent="0.2">
      <c r="A411" s="178">
        <v>42752</v>
      </c>
      <c r="B411" s="180">
        <v>1</v>
      </c>
      <c r="C411" t="s">
        <v>349</v>
      </c>
      <c r="D411">
        <v>3.5</v>
      </c>
      <c r="E411">
        <v>2</v>
      </c>
      <c r="F411">
        <v>17.71</v>
      </c>
      <c r="G411">
        <v>0.01</v>
      </c>
      <c r="H411" s="184">
        <f t="shared" ref="H411:L411" si="428">H387</f>
        <v>1</v>
      </c>
      <c r="I411" s="185">
        <f t="shared" si="428"/>
        <v>362</v>
      </c>
      <c r="J411" s="185">
        <f t="shared" si="428"/>
        <v>243</v>
      </c>
      <c r="K411" s="185">
        <f t="shared" si="428"/>
        <v>2985</v>
      </c>
      <c r="L411" s="185">
        <f t="shared" si="428"/>
        <v>1111</v>
      </c>
      <c r="M411" s="147"/>
      <c r="N411" s="143">
        <f t="shared" si="404"/>
        <v>1267</v>
      </c>
      <c r="O411" s="143">
        <f t="shared" si="400"/>
        <v>486</v>
      </c>
      <c r="P411" s="143">
        <f t="shared" si="401"/>
        <v>52864.350000000006</v>
      </c>
      <c r="Q411" s="143">
        <f t="shared" si="402"/>
        <v>11.11</v>
      </c>
      <c r="R411" s="188">
        <f t="shared" si="405"/>
        <v>54628.460000000006</v>
      </c>
      <c r="T411">
        <v>33675.46</v>
      </c>
      <c r="U411" s="190">
        <f t="shared" si="406"/>
        <v>1.6222038243872543</v>
      </c>
    </row>
    <row r="412" spans="1:21" x14ac:dyDescent="0.2">
      <c r="A412" s="178">
        <v>42753</v>
      </c>
      <c r="B412" s="179">
        <v>4.1666666666666664E-2</v>
      </c>
      <c r="C412" t="s">
        <v>349</v>
      </c>
      <c r="D412">
        <v>2.84</v>
      </c>
      <c r="E412">
        <v>2.95</v>
      </c>
      <c r="F412">
        <v>4</v>
      </c>
      <c r="G412">
        <v>0.01</v>
      </c>
      <c r="H412" s="184">
        <f t="shared" ref="H412:L412" si="429">H388</f>
        <v>4.1666666666666664E-2</v>
      </c>
      <c r="I412" s="185">
        <f t="shared" si="429"/>
        <v>294</v>
      </c>
      <c r="J412" s="185">
        <f t="shared" si="429"/>
        <v>212</v>
      </c>
      <c r="K412" s="185">
        <f t="shared" si="429"/>
        <v>2985</v>
      </c>
      <c r="L412" s="185">
        <f t="shared" si="429"/>
        <v>1111</v>
      </c>
      <c r="M412" s="147"/>
      <c r="N412" s="143">
        <f t="shared" si="404"/>
        <v>834.95999999999992</v>
      </c>
      <c r="O412" s="143">
        <f t="shared" si="400"/>
        <v>625.40000000000009</v>
      </c>
      <c r="P412" s="143">
        <f t="shared" si="401"/>
        <v>11940</v>
      </c>
      <c r="Q412" s="143">
        <f t="shared" si="402"/>
        <v>11.11</v>
      </c>
      <c r="R412" s="188">
        <f t="shared" si="405"/>
        <v>13411.470000000001</v>
      </c>
      <c r="T412">
        <v>31943.33</v>
      </c>
      <c r="U412" s="190">
        <f t="shared" si="406"/>
        <v>0.41985196909652189</v>
      </c>
    </row>
    <row r="413" spans="1:21" x14ac:dyDescent="0.2">
      <c r="A413" s="178">
        <v>42753</v>
      </c>
      <c r="B413" s="179">
        <v>8.3333333333333329E-2</v>
      </c>
      <c r="C413" t="s">
        <v>349</v>
      </c>
      <c r="D413">
        <v>2.61</v>
      </c>
      <c r="E413">
        <v>2.95</v>
      </c>
      <c r="F413">
        <v>4</v>
      </c>
      <c r="G413">
        <v>0.01</v>
      </c>
      <c r="H413" s="184">
        <f t="shared" ref="H413:L413" si="430">H389</f>
        <v>8.3333333333333329E-2</v>
      </c>
      <c r="I413" s="185">
        <f t="shared" si="430"/>
        <v>236</v>
      </c>
      <c r="J413" s="185">
        <f t="shared" si="430"/>
        <v>179</v>
      </c>
      <c r="K413" s="185">
        <f t="shared" si="430"/>
        <v>2985</v>
      </c>
      <c r="L413" s="185">
        <f t="shared" si="430"/>
        <v>1111</v>
      </c>
      <c r="M413" s="147"/>
      <c r="N413" s="143">
        <f t="shared" si="404"/>
        <v>615.95999999999992</v>
      </c>
      <c r="O413" s="143">
        <f t="shared" si="400"/>
        <v>528.05000000000007</v>
      </c>
      <c r="P413" s="143">
        <f t="shared" si="401"/>
        <v>11940</v>
      </c>
      <c r="Q413" s="143">
        <f t="shared" si="402"/>
        <v>11.11</v>
      </c>
      <c r="R413" s="188">
        <f t="shared" si="405"/>
        <v>13095.12</v>
      </c>
      <c r="T413">
        <v>31127.03</v>
      </c>
      <c r="U413" s="190">
        <f t="shared" si="406"/>
        <v>0.42069930860734228</v>
      </c>
    </row>
    <row r="414" spans="1:21" x14ac:dyDescent="0.2">
      <c r="A414" s="178">
        <v>42753</v>
      </c>
      <c r="B414" s="179">
        <v>0.125</v>
      </c>
      <c r="C414" t="s">
        <v>349</v>
      </c>
      <c r="D414">
        <v>2</v>
      </c>
      <c r="E414">
        <v>2.95</v>
      </c>
      <c r="F414">
        <v>3.51</v>
      </c>
      <c r="G414">
        <v>0.3</v>
      </c>
      <c r="H414" s="184">
        <f t="shared" ref="H414:L414" si="431">H390</f>
        <v>0.125</v>
      </c>
      <c r="I414" s="185">
        <f t="shared" si="431"/>
        <v>201</v>
      </c>
      <c r="J414" s="185">
        <f t="shared" si="431"/>
        <v>205</v>
      </c>
      <c r="K414" s="185">
        <f t="shared" si="431"/>
        <v>2985</v>
      </c>
      <c r="L414" s="185">
        <f t="shared" si="431"/>
        <v>1717</v>
      </c>
      <c r="M414" s="147"/>
      <c r="N414" s="143">
        <f t="shared" si="404"/>
        <v>402</v>
      </c>
      <c r="O414" s="143">
        <f t="shared" si="400"/>
        <v>604.75</v>
      </c>
      <c r="P414" s="143">
        <f t="shared" si="401"/>
        <v>10477.349999999999</v>
      </c>
      <c r="Q414" s="143">
        <f t="shared" si="402"/>
        <v>515.1</v>
      </c>
      <c r="R414" s="188">
        <f t="shared" si="405"/>
        <v>11999.199999999999</v>
      </c>
      <c r="T414">
        <v>30717.8</v>
      </c>
      <c r="U414" s="190">
        <f t="shared" si="406"/>
        <v>0.39062693291837303</v>
      </c>
    </row>
    <row r="415" spans="1:21" x14ac:dyDescent="0.2">
      <c r="A415" s="178">
        <v>42753</v>
      </c>
      <c r="B415" s="179">
        <v>0.16666666666666666</v>
      </c>
      <c r="C415" t="s">
        <v>349</v>
      </c>
      <c r="D415">
        <v>2</v>
      </c>
      <c r="E415">
        <v>2.95</v>
      </c>
      <c r="F415">
        <v>4</v>
      </c>
      <c r="G415">
        <v>0.3</v>
      </c>
      <c r="H415" s="184">
        <f t="shared" ref="H415:L415" si="432">H391</f>
        <v>0.16666666666666666</v>
      </c>
      <c r="I415" s="185">
        <f t="shared" si="432"/>
        <v>185</v>
      </c>
      <c r="J415" s="185">
        <f t="shared" si="432"/>
        <v>205</v>
      </c>
      <c r="K415" s="185">
        <f t="shared" si="432"/>
        <v>2985</v>
      </c>
      <c r="L415" s="185">
        <f t="shared" si="432"/>
        <v>1717</v>
      </c>
      <c r="M415" s="147"/>
      <c r="N415" s="143">
        <f t="shared" si="404"/>
        <v>370</v>
      </c>
      <c r="O415" s="143">
        <f t="shared" si="400"/>
        <v>604.75</v>
      </c>
      <c r="P415" s="143">
        <f t="shared" si="401"/>
        <v>11940</v>
      </c>
      <c r="Q415" s="143">
        <f t="shared" si="402"/>
        <v>515.1</v>
      </c>
      <c r="R415" s="188">
        <f t="shared" si="405"/>
        <v>13429.85</v>
      </c>
      <c r="T415">
        <v>30700.23</v>
      </c>
      <c r="U415" s="190">
        <f t="shared" si="406"/>
        <v>0.43745112007304182</v>
      </c>
    </row>
    <row r="416" spans="1:21" x14ac:dyDescent="0.2">
      <c r="A416" s="178">
        <v>42753</v>
      </c>
      <c r="B416" s="179">
        <v>0.20833333333333334</v>
      </c>
      <c r="C416" t="s">
        <v>349</v>
      </c>
      <c r="D416">
        <v>2.99</v>
      </c>
      <c r="E416">
        <v>4.75</v>
      </c>
      <c r="F416">
        <v>4.75</v>
      </c>
      <c r="G416">
        <v>0.46</v>
      </c>
      <c r="H416" s="184">
        <f t="shared" ref="H416:L416" si="433">H392</f>
        <v>0.20833333333333334</v>
      </c>
      <c r="I416" s="185">
        <f t="shared" si="433"/>
        <v>207</v>
      </c>
      <c r="J416" s="185">
        <f t="shared" si="433"/>
        <v>283</v>
      </c>
      <c r="K416" s="185">
        <f t="shared" si="433"/>
        <v>2985</v>
      </c>
      <c r="L416" s="185">
        <f t="shared" si="433"/>
        <v>1717</v>
      </c>
      <c r="M416" s="147"/>
      <c r="N416" s="143">
        <f t="shared" si="404"/>
        <v>618.93000000000006</v>
      </c>
      <c r="O416" s="143">
        <f t="shared" si="400"/>
        <v>1344.25</v>
      </c>
      <c r="P416" s="143">
        <f t="shared" si="401"/>
        <v>14178.75</v>
      </c>
      <c r="Q416" s="143">
        <f t="shared" si="402"/>
        <v>789.82</v>
      </c>
      <c r="R416" s="188">
        <f t="shared" si="405"/>
        <v>16931.75</v>
      </c>
      <c r="T416">
        <v>31433.01</v>
      </c>
      <c r="U416" s="190">
        <f t="shared" si="406"/>
        <v>0.53866142631583802</v>
      </c>
    </row>
    <row r="417" spans="1:21" x14ac:dyDescent="0.2">
      <c r="A417" s="178">
        <v>42753</v>
      </c>
      <c r="B417" s="179">
        <v>0.25</v>
      </c>
      <c r="C417" t="s">
        <v>349</v>
      </c>
      <c r="D417">
        <v>5</v>
      </c>
      <c r="E417">
        <v>10</v>
      </c>
      <c r="F417">
        <v>9.75</v>
      </c>
      <c r="G417">
        <v>0.46</v>
      </c>
      <c r="H417" s="184">
        <f t="shared" ref="H417:L417" si="434">H393</f>
        <v>0.25</v>
      </c>
      <c r="I417" s="185">
        <f t="shared" si="434"/>
        <v>327</v>
      </c>
      <c r="J417" s="185">
        <f t="shared" si="434"/>
        <v>438</v>
      </c>
      <c r="K417" s="185">
        <f t="shared" si="434"/>
        <v>2985</v>
      </c>
      <c r="L417" s="185">
        <f t="shared" si="434"/>
        <v>1717</v>
      </c>
      <c r="M417" s="147"/>
      <c r="N417" s="143">
        <f t="shared" si="404"/>
        <v>1635</v>
      </c>
      <c r="O417" s="143">
        <f t="shared" si="400"/>
        <v>4380</v>
      </c>
      <c r="P417" s="143">
        <f t="shared" si="401"/>
        <v>29103.75</v>
      </c>
      <c r="Q417" s="143">
        <f t="shared" si="402"/>
        <v>789.82</v>
      </c>
      <c r="R417" s="188">
        <f t="shared" si="405"/>
        <v>35908.57</v>
      </c>
      <c r="T417">
        <v>33838.49</v>
      </c>
      <c r="U417" s="190">
        <f t="shared" si="406"/>
        <v>1.0611753065813516</v>
      </c>
    </row>
    <row r="418" spans="1:21" x14ac:dyDescent="0.2">
      <c r="A418" s="178">
        <v>42753</v>
      </c>
      <c r="B418" s="179">
        <v>0.29166666666666669</v>
      </c>
      <c r="C418" t="s">
        <v>349</v>
      </c>
      <c r="D418">
        <v>3.5</v>
      </c>
      <c r="E418">
        <v>37.229999999999997</v>
      </c>
      <c r="F418">
        <v>37.229999999999997</v>
      </c>
      <c r="G418">
        <v>8.9600000000000009</v>
      </c>
      <c r="H418" s="184">
        <f t="shared" ref="H418:L418" si="435">H394</f>
        <v>0.29166666666666669</v>
      </c>
      <c r="I418" s="185">
        <f t="shared" si="435"/>
        <v>249</v>
      </c>
      <c r="J418" s="185">
        <f t="shared" si="435"/>
        <v>556</v>
      </c>
      <c r="K418" s="185">
        <f t="shared" si="435"/>
        <v>2872</v>
      </c>
      <c r="L418" s="185">
        <f t="shared" si="435"/>
        <v>2219</v>
      </c>
      <c r="M418" s="147"/>
      <c r="N418" s="143">
        <f t="shared" si="404"/>
        <v>871.5</v>
      </c>
      <c r="O418" s="143">
        <f t="shared" si="400"/>
        <v>20699.879999999997</v>
      </c>
      <c r="P418" s="143">
        <f t="shared" si="401"/>
        <v>106924.56</v>
      </c>
      <c r="Q418" s="143">
        <f t="shared" si="402"/>
        <v>19882.240000000002</v>
      </c>
      <c r="R418" s="188">
        <f t="shared" si="405"/>
        <v>148378.18</v>
      </c>
      <c r="T418">
        <v>37619.74</v>
      </c>
      <c r="U418" s="190">
        <f t="shared" si="406"/>
        <v>3.9441575087972431</v>
      </c>
    </row>
    <row r="419" spans="1:21" x14ac:dyDescent="0.2">
      <c r="A419" s="178">
        <v>42753</v>
      </c>
      <c r="B419" s="179">
        <v>0.33333333333333331</v>
      </c>
      <c r="C419" t="s">
        <v>349</v>
      </c>
      <c r="D419">
        <v>2.11</v>
      </c>
      <c r="E419">
        <v>5.99</v>
      </c>
      <c r="F419">
        <v>9.24</v>
      </c>
      <c r="G419">
        <v>5.79</v>
      </c>
      <c r="H419" s="184">
        <f t="shared" ref="H419:L419" si="436">H395</f>
        <v>0.33333333333333331</v>
      </c>
      <c r="I419" s="185">
        <f t="shared" si="436"/>
        <v>256</v>
      </c>
      <c r="J419" s="185">
        <f t="shared" si="436"/>
        <v>306</v>
      </c>
      <c r="K419" s="185">
        <f t="shared" si="436"/>
        <v>2872</v>
      </c>
      <c r="L419" s="185">
        <f t="shared" si="436"/>
        <v>2219</v>
      </c>
      <c r="M419" s="147"/>
      <c r="N419" s="143">
        <f t="shared" si="404"/>
        <v>540.16</v>
      </c>
      <c r="O419" s="143">
        <f t="shared" si="400"/>
        <v>1832.94</v>
      </c>
      <c r="P419" s="143">
        <f t="shared" si="401"/>
        <v>26537.279999999999</v>
      </c>
      <c r="Q419" s="143">
        <f t="shared" si="402"/>
        <v>12848.01</v>
      </c>
      <c r="R419" s="188">
        <f t="shared" si="405"/>
        <v>41758.39</v>
      </c>
      <c r="T419">
        <v>39092.17</v>
      </c>
      <c r="U419" s="190">
        <f t="shared" si="406"/>
        <v>1.0682034279498938</v>
      </c>
    </row>
    <row r="420" spans="1:21" x14ac:dyDescent="0.2">
      <c r="A420" s="178">
        <v>42753</v>
      </c>
      <c r="B420" s="179">
        <v>0.375</v>
      </c>
      <c r="C420" t="s">
        <v>349</v>
      </c>
      <c r="D420">
        <v>2.11</v>
      </c>
      <c r="E420">
        <v>5.81</v>
      </c>
      <c r="F420">
        <v>12.24</v>
      </c>
      <c r="G420">
        <v>5.21</v>
      </c>
      <c r="H420" s="184">
        <f t="shared" ref="H420:L420" si="437">H396</f>
        <v>0.375</v>
      </c>
      <c r="I420" s="185">
        <f t="shared" si="437"/>
        <v>156</v>
      </c>
      <c r="J420" s="185">
        <f t="shared" si="437"/>
        <v>343</v>
      </c>
      <c r="K420" s="185">
        <f t="shared" si="437"/>
        <v>2872</v>
      </c>
      <c r="L420" s="185">
        <f t="shared" si="437"/>
        <v>2219</v>
      </c>
      <c r="M420" s="147"/>
      <c r="N420" s="143">
        <f t="shared" si="404"/>
        <v>329.15999999999997</v>
      </c>
      <c r="O420" s="143">
        <f t="shared" si="400"/>
        <v>1992.83</v>
      </c>
      <c r="P420" s="143">
        <f t="shared" si="401"/>
        <v>35153.279999999999</v>
      </c>
      <c r="Q420" s="143">
        <f t="shared" si="402"/>
        <v>11560.99</v>
      </c>
      <c r="R420" s="188">
        <f t="shared" si="405"/>
        <v>49036.259999999995</v>
      </c>
      <c r="T420">
        <v>38856.21</v>
      </c>
      <c r="U420" s="190">
        <f t="shared" si="406"/>
        <v>1.2619928706376664</v>
      </c>
    </row>
    <row r="421" spans="1:21" x14ac:dyDescent="0.2">
      <c r="A421" s="178">
        <v>42753</v>
      </c>
      <c r="B421" s="179">
        <v>0.41666666666666669</v>
      </c>
      <c r="C421" t="s">
        <v>349</v>
      </c>
      <c r="D421">
        <v>2</v>
      </c>
      <c r="E421">
        <v>5.19</v>
      </c>
      <c r="F421">
        <v>9.26</v>
      </c>
      <c r="G421">
        <v>4.41</v>
      </c>
      <c r="H421" s="184">
        <f t="shared" ref="H421:L421" si="438">H397</f>
        <v>0.41666666666666669</v>
      </c>
      <c r="I421" s="185">
        <f t="shared" si="438"/>
        <v>196</v>
      </c>
      <c r="J421" s="185">
        <f t="shared" si="438"/>
        <v>315</v>
      </c>
      <c r="K421" s="185">
        <f t="shared" si="438"/>
        <v>2872</v>
      </c>
      <c r="L421" s="185">
        <f t="shared" si="438"/>
        <v>2219</v>
      </c>
      <c r="M421" s="147"/>
      <c r="N421" s="143">
        <f t="shared" si="404"/>
        <v>392</v>
      </c>
      <c r="O421" s="143">
        <f t="shared" si="400"/>
        <v>1634.8500000000001</v>
      </c>
      <c r="P421" s="143">
        <f t="shared" si="401"/>
        <v>26594.720000000001</v>
      </c>
      <c r="Q421" s="143">
        <f t="shared" si="402"/>
        <v>9785.7900000000009</v>
      </c>
      <c r="R421" s="188">
        <f t="shared" si="405"/>
        <v>38407.360000000001</v>
      </c>
      <c r="T421">
        <v>38889.33</v>
      </c>
      <c r="U421" s="190">
        <f t="shared" si="406"/>
        <v>0.98760662629055318</v>
      </c>
    </row>
    <row r="422" spans="1:21" x14ac:dyDescent="0.2">
      <c r="A422" s="178">
        <v>42753</v>
      </c>
      <c r="B422" s="179">
        <v>0.45833333333333331</v>
      </c>
      <c r="C422" t="s">
        <v>349</v>
      </c>
      <c r="D422">
        <v>3.25</v>
      </c>
      <c r="E422">
        <v>6.68</v>
      </c>
      <c r="F422">
        <v>7.67</v>
      </c>
      <c r="G422">
        <v>6.09</v>
      </c>
      <c r="H422" s="184">
        <f t="shared" ref="H422:L422" si="439">H398</f>
        <v>0.45833333333333331</v>
      </c>
      <c r="I422" s="185">
        <f t="shared" si="439"/>
        <v>226</v>
      </c>
      <c r="J422" s="185">
        <f t="shared" si="439"/>
        <v>326</v>
      </c>
      <c r="K422" s="185">
        <f t="shared" si="439"/>
        <v>2842</v>
      </c>
      <c r="L422" s="185">
        <f t="shared" si="439"/>
        <v>1635</v>
      </c>
      <c r="M422" s="147"/>
      <c r="N422" s="143">
        <f t="shared" si="404"/>
        <v>734.5</v>
      </c>
      <c r="O422" s="143">
        <f t="shared" si="400"/>
        <v>2177.6799999999998</v>
      </c>
      <c r="P422" s="143">
        <f t="shared" si="401"/>
        <v>21798.14</v>
      </c>
      <c r="Q422" s="143">
        <f t="shared" si="402"/>
        <v>9957.15</v>
      </c>
      <c r="R422" s="188">
        <f t="shared" si="405"/>
        <v>34667.47</v>
      </c>
      <c r="T422">
        <v>39132.17</v>
      </c>
      <c r="U422" s="190">
        <f t="shared" si="406"/>
        <v>0.88590717049425072</v>
      </c>
    </row>
    <row r="423" spans="1:21" x14ac:dyDescent="0.2">
      <c r="A423" s="178">
        <v>42753</v>
      </c>
      <c r="B423" s="179">
        <v>0.5</v>
      </c>
      <c r="C423" t="s">
        <v>349</v>
      </c>
      <c r="D423">
        <v>3.46</v>
      </c>
      <c r="E423">
        <v>3.91</v>
      </c>
      <c r="F423">
        <v>6.5</v>
      </c>
      <c r="G423">
        <v>2.91</v>
      </c>
      <c r="H423" s="184">
        <f t="shared" ref="H423:L423" si="440">H399</f>
        <v>0.5</v>
      </c>
      <c r="I423" s="185">
        <f t="shared" si="440"/>
        <v>222</v>
      </c>
      <c r="J423" s="185">
        <f t="shared" si="440"/>
        <v>319</v>
      </c>
      <c r="K423" s="185">
        <f t="shared" si="440"/>
        <v>2842</v>
      </c>
      <c r="L423" s="185">
        <f t="shared" si="440"/>
        <v>1635</v>
      </c>
      <c r="M423" s="147"/>
      <c r="N423" s="143">
        <f t="shared" si="404"/>
        <v>768.12</v>
      </c>
      <c r="O423" s="143">
        <f t="shared" si="400"/>
        <v>1247.29</v>
      </c>
      <c r="P423" s="143">
        <f t="shared" si="401"/>
        <v>18473</v>
      </c>
      <c r="Q423" s="143">
        <f t="shared" si="402"/>
        <v>4757.8500000000004</v>
      </c>
      <c r="R423" s="188">
        <f t="shared" si="405"/>
        <v>25246.260000000002</v>
      </c>
      <c r="T423">
        <v>39085.32</v>
      </c>
      <c r="U423" s="190">
        <f t="shared" si="406"/>
        <v>0.64592691066620411</v>
      </c>
    </row>
    <row r="424" spans="1:21" x14ac:dyDescent="0.2">
      <c r="A424" s="178">
        <v>42753</v>
      </c>
      <c r="B424" s="179">
        <v>0.54166666666666663</v>
      </c>
      <c r="C424" t="s">
        <v>349</v>
      </c>
      <c r="D424">
        <v>2.11</v>
      </c>
      <c r="E424">
        <v>3.65</v>
      </c>
      <c r="F424">
        <v>6.5</v>
      </c>
      <c r="G424">
        <v>2.65</v>
      </c>
      <c r="H424" s="184">
        <f t="shared" ref="H424:L424" si="441">H400</f>
        <v>0.54166666666666663</v>
      </c>
      <c r="I424" s="185">
        <f t="shared" si="441"/>
        <v>195</v>
      </c>
      <c r="J424" s="185">
        <f t="shared" si="441"/>
        <v>299</v>
      </c>
      <c r="K424" s="185">
        <f t="shared" si="441"/>
        <v>2842</v>
      </c>
      <c r="L424" s="185">
        <f t="shared" si="441"/>
        <v>1635</v>
      </c>
      <c r="M424" s="147"/>
      <c r="N424" s="143">
        <f t="shared" si="404"/>
        <v>411.45</v>
      </c>
      <c r="O424" s="143">
        <f t="shared" si="400"/>
        <v>1091.3499999999999</v>
      </c>
      <c r="P424" s="143">
        <f t="shared" si="401"/>
        <v>18473</v>
      </c>
      <c r="Q424" s="143">
        <f t="shared" si="402"/>
        <v>4332.75</v>
      </c>
      <c r="R424" s="188">
        <f t="shared" si="405"/>
        <v>24308.55</v>
      </c>
      <c r="T424">
        <v>38742.31</v>
      </c>
      <c r="U424" s="190">
        <f t="shared" si="406"/>
        <v>0.62744193621908451</v>
      </c>
    </row>
    <row r="425" spans="1:21" x14ac:dyDescent="0.2">
      <c r="A425" s="178">
        <v>42753</v>
      </c>
      <c r="B425" s="179">
        <v>0.58333333333333337</v>
      </c>
      <c r="C425" t="s">
        <v>349</v>
      </c>
      <c r="D425">
        <v>2.11</v>
      </c>
      <c r="E425">
        <v>3</v>
      </c>
      <c r="F425">
        <v>6.39</v>
      </c>
      <c r="G425">
        <v>2</v>
      </c>
      <c r="H425" s="184">
        <f t="shared" ref="H425:L425" si="442">H401</f>
        <v>0.58333333333333337</v>
      </c>
      <c r="I425" s="185">
        <f t="shared" si="442"/>
        <v>205</v>
      </c>
      <c r="J425" s="185">
        <f t="shared" si="442"/>
        <v>237</v>
      </c>
      <c r="K425" s="185">
        <f t="shared" si="442"/>
        <v>2842</v>
      </c>
      <c r="L425" s="185">
        <f t="shared" si="442"/>
        <v>1635</v>
      </c>
      <c r="M425" s="147"/>
      <c r="N425" s="143">
        <f t="shared" si="404"/>
        <v>432.54999999999995</v>
      </c>
      <c r="O425" s="143">
        <f t="shared" si="400"/>
        <v>711</v>
      </c>
      <c r="P425" s="143">
        <f t="shared" si="401"/>
        <v>18160.379999999997</v>
      </c>
      <c r="Q425" s="143">
        <f t="shared" si="402"/>
        <v>3270</v>
      </c>
      <c r="R425" s="188">
        <f t="shared" si="405"/>
        <v>22573.929999999997</v>
      </c>
      <c r="T425">
        <v>38267.07</v>
      </c>
      <c r="U425" s="190">
        <f t="shared" si="406"/>
        <v>0.58990484507959451</v>
      </c>
    </row>
    <row r="426" spans="1:21" x14ac:dyDescent="0.2">
      <c r="A426" s="178">
        <v>42753</v>
      </c>
      <c r="B426" s="179">
        <v>0.625</v>
      </c>
      <c r="C426" t="s">
        <v>349</v>
      </c>
      <c r="D426">
        <v>2.11</v>
      </c>
      <c r="E426">
        <v>2.95</v>
      </c>
      <c r="F426">
        <v>5.34</v>
      </c>
      <c r="G426">
        <v>0.97</v>
      </c>
      <c r="H426" s="184">
        <f t="shared" ref="H426:L426" si="443">H402</f>
        <v>0.625</v>
      </c>
      <c r="I426" s="185">
        <f t="shared" si="443"/>
        <v>212</v>
      </c>
      <c r="J426" s="185">
        <f t="shared" si="443"/>
        <v>213</v>
      </c>
      <c r="K426" s="185">
        <f t="shared" si="443"/>
        <v>2842</v>
      </c>
      <c r="L426" s="185">
        <f t="shared" si="443"/>
        <v>1380</v>
      </c>
      <c r="M426" s="147"/>
      <c r="N426" s="143">
        <f t="shared" si="404"/>
        <v>447.32</v>
      </c>
      <c r="O426" s="143">
        <f t="shared" si="400"/>
        <v>628.35</v>
      </c>
      <c r="P426" s="143">
        <f t="shared" si="401"/>
        <v>15176.279999999999</v>
      </c>
      <c r="Q426" s="143">
        <f t="shared" si="402"/>
        <v>1338.6</v>
      </c>
      <c r="R426" s="188">
        <f t="shared" si="405"/>
        <v>17590.55</v>
      </c>
      <c r="T426">
        <v>37674.81</v>
      </c>
      <c r="U426" s="190">
        <f t="shared" si="406"/>
        <v>0.46690480987163574</v>
      </c>
    </row>
    <row r="427" spans="1:21" x14ac:dyDescent="0.2">
      <c r="A427" s="178">
        <v>42753</v>
      </c>
      <c r="B427" s="179">
        <v>0.66666666666666663</v>
      </c>
      <c r="C427" t="s">
        <v>349</v>
      </c>
      <c r="D427">
        <v>1.05</v>
      </c>
      <c r="E427">
        <v>2.95</v>
      </c>
      <c r="F427">
        <v>4.78</v>
      </c>
      <c r="G427">
        <v>0.97</v>
      </c>
      <c r="H427" s="184">
        <f t="shared" ref="H427:L427" si="444">H403</f>
        <v>0.66666666666666663</v>
      </c>
      <c r="I427" s="185">
        <f t="shared" si="444"/>
        <v>191</v>
      </c>
      <c r="J427" s="185">
        <f t="shared" si="444"/>
        <v>237</v>
      </c>
      <c r="K427" s="185">
        <f t="shared" si="444"/>
        <v>2842</v>
      </c>
      <c r="L427" s="185">
        <f t="shared" si="444"/>
        <v>1380</v>
      </c>
      <c r="M427" s="147"/>
      <c r="N427" s="143">
        <f t="shared" si="404"/>
        <v>200.55</v>
      </c>
      <c r="O427" s="143">
        <f t="shared" si="400"/>
        <v>699.15000000000009</v>
      </c>
      <c r="P427" s="143">
        <f t="shared" si="401"/>
        <v>13584.76</v>
      </c>
      <c r="Q427" s="143">
        <f t="shared" si="402"/>
        <v>1338.6</v>
      </c>
      <c r="R427" s="188">
        <f t="shared" si="405"/>
        <v>15823.060000000001</v>
      </c>
      <c r="T427">
        <v>37310.94</v>
      </c>
      <c r="U427" s="190">
        <f t="shared" si="406"/>
        <v>0.4240863403602268</v>
      </c>
    </row>
    <row r="428" spans="1:21" x14ac:dyDescent="0.2">
      <c r="A428" s="178">
        <v>42753</v>
      </c>
      <c r="B428" s="179">
        <v>0.70833333333333337</v>
      </c>
      <c r="C428" t="s">
        <v>349</v>
      </c>
      <c r="D428">
        <v>1.01</v>
      </c>
      <c r="E428">
        <v>2.95</v>
      </c>
      <c r="F428">
        <v>4.6100000000000003</v>
      </c>
      <c r="G428">
        <v>0.97</v>
      </c>
      <c r="H428" s="184">
        <f t="shared" ref="H428:L428" si="445">H404</f>
        <v>0.70833333333333337</v>
      </c>
      <c r="I428" s="185">
        <f t="shared" si="445"/>
        <v>218</v>
      </c>
      <c r="J428" s="185">
        <f t="shared" si="445"/>
        <v>258</v>
      </c>
      <c r="K428" s="185">
        <f t="shared" si="445"/>
        <v>2842</v>
      </c>
      <c r="L428" s="185">
        <f t="shared" si="445"/>
        <v>1380</v>
      </c>
      <c r="M428" s="147"/>
      <c r="N428" s="143">
        <f t="shared" si="404"/>
        <v>220.18</v>
      </c>
      <c r="O428" s="143">
        <f t="shared" si="400"/>
        <v>761.1</v>
      </c>
      <c r="P428" s="143">
        <f t="shared" si="401"/>
        <v>13101.62</v>
      </c>
      <c r="Q428" s="143">
        <f t="shared" si="402"/>
        <v>1338.6</v>
      </c>
      <c r="R428" s="188">
        <f t="shared" si="405"/>
        <v>15421.500000000002</v>
      </c>
      <c r="T428">
        <v>37410.22</v>
      </c>
      <c r="U428" s="190">
        <f t="shared" si="406"/>
        <v>0.41222692622497276</v>
      </c>
    </row>
    <row r="429" spans="1:21" x14ac:dyDescent="0.2">
      <c r="A429" s="178">
        <v>42753</v>
      </c>
      <c r="B429" s="179">
        <v>0.75</v>
      </c>
      <c r="C429" t="s">
        <v>349</v>
      </c>
      <c r="D429">
        <v>2.61</v>
      </c>
      <c r="E429">
        <v>23.86</v>
      </c>
      <c r="F429">
        <v>25</v>
      </c>
      <c r="G429">
        <v>0.97</v>
      </c>
      <c r="H429" s="184">
        <f t="shared" ref="H429:L429" si="446">H405</f>
        <v>0.75</v>
      </c>
      <c r="I429" s="185">
        <f t="shared" si="446"/>
        <v>240</v>
      </c>
      <c r="J429" s="185">
        <f t="shared" si="446"/>
        <v>365</v>
      </c>
      <c r="K429" s="185">
        <f t="shared" si="446"/>
        <v>2842</v>
      </c>
      <c r="L429" s="185">
        <f t="shared" si="446"/>
        <v>1380</v>
      </c>
      <c r="M429" s="147"/>
      <c r="N429" s="143">
        <f t="shared" si="404"/>
        <v>626.4</v>
      </c>
      <c r="O429" s="143">
        <f t="shared" si="400"/>
        <v>8708.9</v>
      </c>
      <c r="P429" s="143">
        <f t="shared" si="401"/>
        <v>71050</v>
      </c>
      <c r="Q429" s="143">
        <f t="shared" si="402"/>
        <v>1338.6</v>
      </c>
      <c r="R429" s="188">
        <f t="shared" si="405"/>
        <v>81723.900000000009</v>
      </c>
      <c r="T429">
        <v>38406.22</v>
      </c>
      <c r="U429" s="190">
        <f t="shared" si="406"/>
        <v>2.1278818899646987</v>
      </c>
    </row>
    <row r="430" spans="1:21" x14ac:dyDescent="0.2">
      <c r="A430" s="178">
        <v>42753</v>
      </c>
      <c r="B430" s="179">
        <v>0.79166666666666663</v>
      </c>
      <c r="C430" t="s">
        <v>349</v>
      </c>
      <c r="D430">
        <v>3.5</v>
      </c>
      <c r="E430">
        <v>7.64</v>
      </c>
      <c r="F430">
        <v>25</v>
      </c>
      <c r="G430">
        <v>0.97</v>
      </c>
      <c r="H430" s="184">
        <f t="shared" ref="H430:L430" si="447">H406</f>
        <v>0.79166666666666663</v>
      </c>
      <c r="I430" s="185">
        <f t="shared" si="447"/>
        <v>320</v>
      </c>
      <c r="J430" s="185">
        <f t="shared" si="447"/>
        <v>214</v>
      </c>
      <c r="K430" s="185">
        <f t="shared" si="447"/>
        <v>2842</v>
      </c>
      <c r="L430" s="185">
        <f t="shared" si="447"/>
        <v>1426</v>
      </c>
      <c r="M430" s="147"/>
      <c r="N430" s="143">
        <f t="shared" si="404"/>
        <v>1120</v>
      </c>
      <c r="O430" s="143">
        <f t="shared" si="400"/>
        <v>1634.96</v>
      </c>
      <c r="P430" s="143">
        <f t="shared" si="401"/>
        <v>71050</v>
      </c>
      <c r="Q430" s="143">
        <f t="shared" si="402"/>
        <v>1383.22</v>
      </c>
      <c r="R430" s="188">
        <f t="shared" si="405"/>
        <v>75188.180000000008</v>
      </c>
      <c r="T430">
        <v>39983.42</v>
      </c>
      <c r="U430" s="190">
        <f t="shared" si="406"/>
        <v>1.8804839606016697</v>
      </c>
    </row>
    <row r="431" spans="1:21" x14ac:dyDescent="0.2">
      <c r="A431" s="178">
        <v>42753</v>
      </c>
      <c r="B431" s="179">
        <v>0.83333333333333337</v>
      </c>
      <c r="C431" t="s">
        <v>349</v>
      </c>
      <c r="D431">
        <v>2.61</v>
      </c>
      <c r="E431">
        <v>5</v>
      </c>
      <c r="F431">
        <v>22.73</v>
      </c>
      <c r="G431">
        <v>0.97</v>
      </c>
      <c r="H431" s="184">
        <f t="shared" ref="H431:L431" si="448">H407</f>
        <v>0.83333333333333337</v>
      </c>
      <c r="I431" s="185">
        <f t="shared" si="448"/>
        <v>322</v>
      </c>
      <c r="J431" s="185">
        <f t="shared" si="448"/>
        <v>178</v>
      </c>
      <c r="K431" s="185">
        <f t="shared" si="448"/>
        <v>2842</v>
      </c>
      <c r="L431" s="185">
        <f t="shared" si="448"/>
        <v>1426</v>
      </c>
      <c r="M431" s="147"/>
      <c r="N431" s="143">
        <f t="shared" si="404"/>
        <v>840.42</v>
      </c>
      <c r="O431" s="143">
        <f t="shared" si="400"/>
        <v>890</v>
      </c>
      <c r="P431" s="143">
        <f t="shared" si="401"/>
        <v>64598.66</v>
      </c>
      <c r="Q431" s="143">
        <f t="shared" si="402"/>
        <v>1383.22</v>
      </c>
      <c r="R431" s="188">
        <f t="shared" si="405"/>
        <v>67712.3</v>
      </c>
      <c r="T431">
        <v>39606.83</v>
      </c>
      <c r="U431" s="190">
        <f t="shared" si="406"/>
        <v>1.7096117008101885</v>
      </c>
    </row>
    <row r="432" spans="1:21" x14ac:dyDescent="0.2">
      <c r="A432" s="178">
        <v>42753</v>
      </c>
      <c r="B432" s="179">
        <v>0.875</v>
      </c>
      <c r="C432" t="s">
        <v>349</v>
      </c>
      <c r="D432">
        <v>3.24</v>
      </c>
      <c r="E432">
        <v>5</v>
      </c>
      <c r="F432">
        <v>15</v>
      </c>
      <c r="G432">
        <v>0.91</v>
      </c>
      <c r="H432" s="184">
        <f t="shared" ref="H432:L432" si="449">H408</f>
        <v>0.875</v>
      </c>
      <c r="I432" s="185">
        <f t="shared" si="449"/>
        <v>337</v>
      </c>
      <c r="J432" s="185">
        <f t="shared" si="449"/>
        <v>173</v>
      </c>
      <c r="K432" s="185">
        <f t="shared" si="449"/>
        <v>2842</v>
      </c>
      <c r="L432" s="185">
        <f t="shared" si="449"/>
        <v>1426</v>
      </c>
      <c r="M432" s="147"/>
      <c r="N432" s="143">
        <f t="shared" si="404"/>
        <v>1091.8800000000001</v>
      </c>
      <c r="O432" s="143">
        <f t="shared" si="400"/>
        <v>865</v>
      </c>
      <c r="P432" s="143">
        <f t="shared" si="401"/>
        <v>42630</v>
      </c>
      <c r="Q432" s="143">
        <f t="shared" si="402"/>
        <v>1297.6600000000001</v>
      </c>
      <c r="R432" s="188">
        <f t="shared" si="405"/>
        <v>45884.54</v>
      </c>
      <c r="T432">
        <v>38851.699999999997</v>
      </c>
      <c r="U432" s="190">
        <f t="shared" si="406"/>
        <v>1.1810175616510989</v>
      </c>
    </row>
    <row r="433" spans="1:21" x14ac:dyDescent="0.2">
      <c r="A433" s="178">
        <v>42753</v>
      </c>
      <c r="B433" s="179">
        <v>0.91666666666666663</v>
      </c>
      <c r="C433" t="s">
        <v>349</v>
      </c>
      <c r="D433">
        <v>4.8</v>
      </c>
      <c r="E433">
        <v>8.09</v>
      </c>
      <c r="F433">
        <v>21.78</v>
      </c>
      <c r="G433">
        <v>0.91</v>
      </c>
      <c r="H433" s="184">
        <f t="shared" ref="H433:L433" si="450">H409</f>
        <v>0.91666666666666663</v>
      </c>
      <c r="I433" s="185">
        <f t="shared" si="450"/>
        <v>394</v>
      </c>
      <c r="J433" s="185">
        <f t="shared" si="450"/>
        <v>194</v>
      </c>
      <c r="K433" s="185">
        <f t="shared" si="450"/>
        <v>2842</v>
      </c>
      <c r="L433" s="185">
        <f t="shared" si="450"/>
        <v>1426</v>
      </c>
      <c r="M433" s="147"/>
      <c r="N433" s="143">
        <f t="shared" si="404"/>
        <v>1891.1999999999998</v>
      </c>
      <c r="O433" s="143">
        <f t="shared" si="400"/>
        <v>1569.46</v>
      </c>
      <c r="P433" s="143">
        <f t="shared" si="401"/>
        <v>61898.76</v>
      </c>
      <c r="Q433" s="143">
        <f t="shared" si="402"/>
        <v>1297.6600000000001</v>
      </c>
      <c r="R433" s="188">
        <f t="shared" si="405"/>
        <v>66657.08</v>
      </c>
      <c r="T433">
        <v>37242.449999999997</v>
      </c>
      <c r="U433" s="190">
        <f t="shared" si="406"/>
        <v>1.789814579867866</v>
      </c>
    </row>
    <row r="434" spans="1:21" x14ac:dyDescent="0.2">
      <c r="A434" s="178">
        <v>42753</v>
      </c>
      <c r="B434" s="179">
        <v>0.95833333333333337</v>
      </c>
      <c r="C434" t="s">
        <v>349</v>
      </c>
      <c r="D434">
        <v>10.029999999999999</v>
      </c>
      <c r="E434">
        <v>19.7</v>
      </c>
      <c r="F434">
        <v>25</v>
      </c>
      <c r="G434">
        <v>0.01</v>
      </c>
      <c r="H434" s="184">
        <f t="shared" ref="H434:L434" si="451">H410</f>
        <v>0.95833333333333337</v>
      </c>
      <c r="I434" s="185">
        <f t="shared" si="451"/>
        <v>389</v>
      </c>
      <c r="J434" s="185">
        <f t="shared" si="451"/>
        <v>265</v>
      </c>
      <c r="K434" s="185">
        <f t="shared" si="451"/>
        <v>2985</v>
      </c>
      <c r="L434" s="185">
        <f t="shared" si="451"/>
        <v>1111</v>
      </c>
      <c r="M434" s="147"/>
      <c r="N434" s="143">
        <f t="shared" si="404"/>
        <v>3901.6699999999996</v>
      </c>
      <c r="O434" s="143">
        <f t="shared" si="400"/>
        <v>5220.5</v>
      </c>
      <c r="P434" s="143">
        <f t="shared" si="401"/>
        <v>74625</v>
      </c>
      <c r="Q434" s="143">
        <f t="shared" si="402"/>
        <v>11.11</v>
      </c>
      <c r="R434" s="188">
        <f t="shared" si="405"/>
        <v>83758.28</v>
      </c>
      <c r="T434">
        <v>34757.25</v>
      </c>
      <c r="U434" s="190">
        <f t="shared" si="406"/>
        <v>2.4098074502441937</v>
      </c>
    </row>
    <row r="435" spans="1:21" x14ac:dyDescent="0.2">
      <c r="A435" s="178">
        <v>42753</v>
      </c>
      <c r="B435" s="180">
        <v>1</v>
      </c>
      <c r="C435" t="s">
        <v>349</v>
      </c>
      <c r="D435">
        <v>6</v>
      </c>
      <c r="E435">
        <v>6.7</v>
      </c>
      <c r="F435">
        <v>30.83</v>
      </c>
      <c r="G435">
        <v>0.01</v>
      </c>
      <c r="H435" s="184">
        <f t="shared" ref="H435:L435" si="452">H411</f>
        <v>1</v>
      </c>
      <c r="I435" s="185">
        <f t="shared" si="452"/>
        <v>362</v>
      </c>
      <c r="J435" s="185">
        <f t="shared" si="452"/>
        <v>243</v>
      </c>
      <c r="K435" s="185">
        <f t="shared" si="452"/>
        <v>2985</v>
      </c>
      <c r="L435" s="185">
        <f t="shared" si="452"/>
        <v>1111</v>
      </c>
      <c r="M435" s="147"/>
      <c r="N435" s="143">
        <f t="shared" si="404"/>
        <v>2172</v>
      </c>
      <c r="O435" s="143">
        <f t="shared" si="400"/>
        <v>1628.1000000000001</v>
      </c>
      <c r="P435" s="143">
        <f t="shared" si="401"/>
        <v>92027.549999999988</v>
      </c>
      <c r="Q435" s="143">
        <f t="shared" si="402"/>
        <v>11.11</v>
      </c>
      <c r="R435" s="188">
        <f t="shared" si="405"/>
        <v>95838.76</v>
      </c>
      <c r="T435">
        <v>32178.15</v>
      </c>
      <c r="U435" s="190">
        <f t="shared" si="406"/>
        <v>2.9783800498164124</v>
      </c>
    </row>
    <row r="436" spans="1:21" x14ac:dyDescent="0.2">
      <c r="A436" s="178">
        <v>42754</v>
      </c>
      <c r="B436" s="179">
        <v>4.1666666666666664E-2</v>
      </c>
      <c r="C436" t="s">
        <v>349</v>
      </c>
      <c r="D436">
        <v>3.5</v>
      </c>
      <c r="E436">
        <v>5</v>
      </c>
      <c r="F436">
        <v>10.75</v>
      </c>
      <c r="G436">
        <v>0.01</v>
      </c>
      <c r="H436" s="184">
        <f t="shared" ref="H436:L436" si="453">H412</f>
        <v>4.1666666666666664E-2</v>
      </c>
      <c r="I436" s="185">
        <f t="shared" si="453"/>
        <v>294</v>
      </c>
      <c r="J436" s="185">
        <f t="shared" si="453"/>
        <v>212</v>
      </c>
      <c r="K436" s="185">
        <f t="shared" si="453"/>
        <v>2985</v>
      </c>
      <c r="L436" s="185">
        <f t="shared" si="453"/>
        <v>1111</v>
      </c>
      <c r="M436" s="147"/>
      <c r="N436" s="143">
        <f t="shared" si="404"/>
        <v>1029</v>
      </c>
      <c r="O436" s="143">
        <f t="shared" si="400"/>
        <v>1060</v>
      </c>
      <c r="P436" s="143">
        <f t="shared" si="401"/>
        <v>32088.75</v>
      </c>
      <c r="Q436" s="143">
        <f t="shared" si="402"/>
        <v>11.11</v>
      </c>
      <c r="R436" s="188">
        <f t="shared" si="405"/>
        <v>34188.86</v>
      </c>
      <c r="T436">
        <v>30509.02</v>
      </c>
      <c r="U436" s="190">
        <f t="shared" si="406"/>
        <v>1.1206148214528031</v>
      </c>
    </row>
    <row r="437" spans="1:21" x14ac:dyDescent="0.2">
      <c r="A437" s="178">
        <v>42754</v>
      </c>
      <c r="B437" s="179">
        <v>8.3333333333333329E-2</v>
      </c>
      <c r="C437" t="s">
        <v>349</v>
      </c>
      <c r="D437">
        <v>2.5</v>
      </c>
      <c r="E437">
        <v>4.6100000000000003</v>
      </c>
      <c r="F437">
        <v>10.75</v>
      </c>
      <c r="G437">
        <v>0.01</v>
      </c>
      <c r="H437" s="184">
        <f t="shared" ref="H437:L437" si="454">H413</f>
        <v>8.3333333333333329E-2</v>
      </c>
      <c r="I437" s="185">
        <f t="shared" si="454"/>
        <v>236</v>
      </c>
      <c r="J437" s="185">
        <f t="shared" si="454"/>
        <v>179</v>
      </c>
      <c r="K437" s="185">
        <f t="shared" si="454"/>
        <v>2985</v>
      </c>
      <c r="L437" s="185">
        <f t="shared" si="454"/>
        <v>1111</v>
      </c>
      <c r="M437" s="147"/>
      <c r="N437" s="143">
        <f t="shared" si="404"/>
        <v>590</v>
      </c>
      <c r="O437" s="143">
        <f t="shared" si="400"/>
        <v>825.19</v>
      </c>
      <c r="P437" s="143">
        <f t="shared" si="401"/>
        <v>32088.75</v>
      </c>
      <c r="Q437" s="143">
        <f t="shared" si="402"/>
        <v>11.11</v>
      </c>
      <c r="R437" s="188">
        <f t="shared" si="405"/>
        <v>33515.050000000003</v>
      </c>
      <c r="T437">
        <v>29730.6</v>
      </c>
      <c r="U437" s="190">
        <f t="shared" si="406"/>
        <v>1.1272914101969016</v>
      </c>
    </row>
    <row r="438" spans="1:21" x14ac:dyDescent="0.2">
      <c r="A438" s="178">
        <v>42754</v>
      </c>
      <c r="B438" s="179">
        <v>0.125</v>
      </c>
      <c r="C438" t="s">
        <v>349</v>
      </c>
      <c r="D438">
        <v>1.5</v>
      </c>
      <c r="E438">
        <v>4.6100000000000003</v>
      </c>
      <c r="F438">
        <v>10.75</v>
      </c>
      <c r="G438">
        <v>0.25</v>
      </c>
      <c r="H438" s="184">
        <f t="shared" ref="H438:L438" si="455">H414</f>
        <v>0.125</v>
      </c>
      <c r="I438" s="185">
        <f t="shared" si="455"/>
        <v>201</v>
      </c>
      <c r="J438" s="185">
        <f t="shared" si="455"/>
        <v>205</v>
      </c>
      <c r="K438" s="185">
        <f t="shared" si="455"/>
        <v>2985</v>
      </c>
      <c r="L438" s="185">
        <f t="shared" si="455"/>
        <v>1717</v>
      </c>
      <c r="M438" s="147"/>
      <c r="N438" s="143">
        <f t="shared" si="404"/>
        <v>301.5</v>
      </c>
      <c r="O438" s="143">
        <f t="shared" si="400"/>
        <v>945.05000000000007</v>
      </c>
      <c r="P438" s="143">
        <f t="shared" si="401"/>
        <v>32088.75</v>
      </c>
      <c r="Q438" s="143">
        <f t="shared" si="402"/>
        <v>429.25</v>
      </c>
      <c r="R438" s="188">
        <f t="shared" si="405"/>
        <v>33764.550000000003</v>
      </c>
      <c r="T438">
        <v>29321.77</v>
      </c>
      <c r="U438" s="190">
        <f t="shared" si="406"/>
        <v>1.1515181382297182</v>
      </c>
    </row>
    <row r="439" spans="1:21" x14ac:dyDescent="0.2">
      <c r="A439" s="178">
        <v>42754</v>
      </c>
      <c r="B439" s="179">
        <v>0.16666666666666666</v>
      </c>
      <c r="C439" t="s">
        <v>349</v>
      </c>
      <c r="D439">
        <v>1.5</v>
      </c>
      <c r="E439">
        <v>5</v>
      </c>
      <c r="F439">
        <v>10.75</v>
      </c>
      <c r="G439">
        <v>0.25</v>
      </c>
      <c r="H439" s="184">
        <f t="shared" ref="H439:L439" si="456">H415</f>
        <v>0.16666666666666666</v>
      </c>
      <c r="I439" s="185">
        <f t="shared" si="456"/>
        <v>185</v>
      </c>
      <c r="J439" s="185">
        <f t="shared" si="456"/>
        <v>205</v>
      </c>
      <c r="K439" s="185">
        <f t="shared" si="456"/>
        <v>2985</v>
      </c>
      <c r="L439" s="185">
        <f t="shared" si="456"/>
        <v>1717</v>
      </c>
      <c r="M439" s="147"/>
      <c r="N439" s="143">
        <f t="shared" si="404"/>
        <v>277.5</v>
      </c>
      <c r="O439" s="143">
        <f t="shared" si="400"/>
        <v>1025</v>
      </c>
      <c r="P439" s="143">
        <f t="shared" si="401"/>
        <v>32088.75</v>
      </c>
      <c r="Q439" s="143">
        <f t="shared" si="402"/>
        <v>429.25</v>
      </c>
      <c r="R439" s="188">
        <f t="shared" si="405"/>
        <v>33820.5</v>
      </c>
      <c r="T439">
        <v>29421.26</v>
      </c>
      <c r="U439" s="190">
        <f t="shared" si="406"/>
        <v>1.1495258870626208</v>
      </c>
    </row>
    <row r="440" spans="1:21" x14ac:dyDescent="0.2">
      <c r="A440" s="178">
        <v>42754</v>
      </c>
      <c r="B440" s="179">
        <v>0.20833333333333334</v>
      </c>
      <c r="C440" t="s">
        <v>349</v>
      </c>
      <c r="D440">
        <v>3.5</v>
      </c>
      <c r="E440">
        <v>5</v>
      </c>
      <c r="F440">
        <v>10.75</v>
      </c>
      <c r="G440">
        <v>0.25</v>
      </c>
      <c r="H440" s="184">
        <f t="shared" ref="H440:L440" si="457">H416</f>
        <v>0.20833333333333334</v>
      </c>
      <c r="I440" s="185">
        <f t="shared" si="457"/>
        <v>207</v>
      </c>
      <c r="J440" s="185">
        <f t="shared" si="457"/>
        <v>283</v>
      </c>
      <c r="K440" s="185">
        <f t="shared" si="457"/>
        <v>2985</v>
      </c>
      <c r="L440" s="185">
        <f t="shared" si="457"/>
        <v>1717</v>
      </c>
      <c r="M440" s="147"/>
      <c r="N440" s="143">
        <f t="shared" si="404"/>
        <v>724.5</v>
      </c>
      <c r="O440" s="143">
        <f t="shared" si="400"/>
        <v>1415</v>
      </c>
      <c r="P440" s="143">
        <f t="shared" si="401"/>
        <v>32088.75</v>
      </c>
      <c r="Q440" s="143">
        <f t="shared" si="402"/>
        <v>429.25</v>
      </c>
      <c r="R440" s="188">
        <f t="shared" si="405"/>
        <v>34657.5</v>
      </c>
      <c r="T440">
        <v>30100.74</v>
      </c>
      <c r="U440" s="190">
        <f t="shared" si="406"/>
        <v>1.1513836536909059</v>
      </c>
    </row>
    <row r="441" spans="1:21" x14ac:dyDescent="0.2">
      <c r="A441" s="178">
        <v>42754</v>
      </c>
      <c r="B441" s="179">
        <v>0.25</v>
      </c>
      <c r="C441" t="s">
        <v>349</v>
      </c>
      <c r="D441">
        <v>7.94</v>
      </c>
      <c r="E441">
        <v>14.21</v>
      </c>
      <c r="F441">
        <v>15</v>
      </c>
      <c r="G441">
        <v>0.25</v>
      </c>
      <c r="H441" s="184">
        <f t="shared" ref="H441:L441" si="458">H417</f>
        <v>0.25</v>
      </c>
      <c r="I441" s="185">
        <f t="shared" si="458"/>
        <v>327</v>
      </c>
      <c r="J441" s="185">
        <f t="shared" si="458"/>
        <v>438</v>
      </c>
      <c r="K441" s="185">
        <f t="shared" si="458"/>
        <v>2985</v>
      </c>
      <c r="L441" s="185">
        <f t="shared" si="458"/>
        <v>1717</v>
      </c>
      <c r="M441" s="147"/>
      <c r="N441" s="143">
        <f t="shared" si="404"/>
        <v>2596.38</v>
      </c>
      <c r="O441" s="143">
        <f t="shared" si="400"/>
        <v>6223.9800000000005</v>
      </c>
      <c r="P441" s="143">
        <f t="shared" si="401"/>
        <v>44775</v>
      </c>
      <c r="Q441" s="143">
        <f t="shared" si="402"/>
        <v>429.25</v>
      </c>
      <c r="R441" s="188">
        <f t="shared" si="405"/>
        <v>54024.61</v>
      </c>
      <c r="T441">
        <v>32550.1</v>
      </c>
      <c r="U441" s="190">
        <f t="shared" si="406"/>
        <v>1.6597371436646893</v>
      </c>
    </row>
    <row r="442" spans="1:21" x14ac:dyDescent="0.2">
      <c r="A442" s="178">
        <v>42754</v>
      </c>
      <c r="B442" s="179">
        <v>0.29166666666666669</v>
      </c>
      <c r="C442" t="s">
        <v>349</v>
      </c>
      <c r="D442">
        <v>3.46</v>
      </c>
      <c r="E442">
        <v>32</v>
      </c>
      <c r="F442">
        <v>32</v>
      </c>
      <c r="G442">
        <v>0.71</v>
      </c>
      <c r="H442" s="184">
        <f t="shared" ref="H442:L442" si="459">H418</f>
        <v>0.29166666666666669</v>
      </c>
      <c r="I442" s="185">
        <f t="shared" si="459"/>
        <v>249</v>
      </c>
      <c r="J442" s="185">
        <f t="shared" si="459"/>
        <v>556</v>
      </c>
      <c r="K442" s="185">
        <f t="shared" si="459"/>
        <v>2872</v>
      </c>
      <c r="L442" s="185">
        <f t="shared" si="459"/>
        <v>2219</v>
      </c>
      <c r="M442" s="147"/>
      <c r="N442" s="143">
        <f t="shared" si="404"/>
        <v>861.54</v>
      </c>
      <c r="O442" s="143">
        <f t="shared" si="400"/>
        <v>17792</v>
      </c>
      <c r="P442" s="143">
        <f t="shared" si="401"/>
        <v>91904</v>
      </c>
      <c r="Q442" s="143">
        <f t="shared" si="402"/>
        <v>1575.49</v>
      </c>
      <c r="R442" s="188">
        <f t="shared" si="405"/>
        <v>112133.03000000001</v>
      </c>
      <c r="T442">
        <v>36451.35</v>
      </c>
      <c r="U442" s="190">
        <f t="shared" si="406"/>
        <v>3.0762380542833125</v>
      </c>
    </row>
    <row r="443" spans="1:21" x14ac:dyDescent="0.2">
      <c r="A443" s="178">
        <v>42754</v>
      </c>
      <c r="B443" s="179">
        <v>0.33333333333333331</v>
      </c>
      <c r="C443" t="s">
        <v>349</v>
      </c>
      <c r="D443">
        <v>2.5</v>
      </c>
      <c r="E443">
        <v>5</v>
      </c>
      <c r="F443">
        <v>22</v>
      </c>
      <c r="G443">
        <v>0.71</v>
      </c>
      <c r="H443" s="184">
        <f t="shared" ref="H443:L443" si="460">H419</f>
        <v>0.33333333333333331</v>
      </c>
      <c r="I443" s="185">
        <f t="shared" si="460"/>
        <v>256</v>
      </c>
      <c r="J443" s="185">
        <f t="shared" si="460"/>
        <v>306</v>
      </c>
      <c r="K443" s="185">
        <f t="shared" si="460"/>
        <v>2872</v>
      </c>
      <c r="L443" s="185">
        <f t="shared" si="460"/>
        <v>2219</v>
      </c>
      <c r="M443" s="147"/>
      <c r="N443" s="143">
        <f t="shared" si="404"/>
        <v>640</v>
      </c>
      <c r="O443" s="143">
        <f t="shared" si="400"/>
        <v>1530</v>
      </c>
      <c r="P443" s="143">
        <f t="shared" si="401"/>
        <v>63184</v>
      </c>
      <c r="Q443" s="143">
        <f t="shared" si="402"/>
        <v>1575.49</v>
      </c>
      <c r="R443" s="188">
        <f t="shared" si="405"/>
        <v>66929.490000000005</v>
      </c>
      <c r="T443">
        <v>38112.589999999997</v>
      </c>
      <c r="U443" s="190">
        <f t="shared" si="406"/>
        <v>1.7560992312514057</v>
      </c>
    </row>
    <row r="444" spans="1:21" x14ac:dyDescent="0.2">
      <c r="A444" s="178">
        <v>42754</v>
      </c>
      <c r="B444" s="179">
        <v>0.375</v>
      </c>
      <c r="C444" t="s">
        <v>349</v>
      </c>
      <c r="D444">
        <v>2</v>
      </c>
      <c r="E444">
        <v>4.6100000000000003</v>
      </c>
      <c r="F444">
        <v>23.82</v>
      </c>
      <c r="G444">
        <v>0.7</v>
      </c>
      <c r="H444" s="184">
        <f t="shared" ref="H444:L444" si="461">H420</f>
        <v>0.375</v>
      </c>
      <c r="I444" s="185">
        <f t="shared" si="461"/>
        <v>156</v>
      </c>
      <c r="J444" s="185">
        <f t="shared" si="461"/>
        <v>343</v>
      </c>
      <c r="K444" s="185">
        <f t="shared" si="461"/>
        <v>2872</v>
      </c>
      <c r="L444" s="185">
        <f t="shared" si="461"/>
        <v>2219</v>
      </c>
      <c r="M444" s="147"/>
      <c r="N444" s="143">
        <f t="shared" si="404"/>
        <v>312</v>
      </c>
      <c r="O444" s="143">
        <f t="shared" si="400"/>
        <v>1581.23</v>
      </c>
      <c r="P444" s="143">
        <f t="shared" si="401"/>
        <v>68411.039999999994</v>
      </c>
      <c r="Q444" s="143">
        <f t="shared" si="402"/>
        <v>1553.3</v>
      </c>
      <c r="R444" s="188">
        <f t="shared" si="405"/>
        <v>71857.569999999992</v>
      </c>
      <c r="T444">
        <v>37757.879999999997</v>
      </c>
      <c r="U444" s="190">
        <f t="shared" si="406"/>
        <v>1.9031145286758684</v>
      </c>
    </row>
    <row r="445" spans="1:21" x14ac:dyDescent="0.2">
      <c r="A445" s="178">
        <v>42754</v>
      </c>
      <c r="B445" s="179">
        <v>0.41666666666666669</v>
      </c>
      <c r="C445" t="s">
        <v>349</v>
      </c>
      <c r="D445">
        <v>2</v>
      </c>
      <c r="E445">
        <v>3.75</v>
      </c>
      <c r="F445">
        <v>15.17</v>
      </c>
      <c r="G445">
        <v>0.7</v>
      </c>
      <c r="H445" s="184">
        <f t="shared" ref="H445:L445" si="462">H421</f>
        <v>0.41666666666666669</v>
      </c>
      <c r="I445" s="185">
        <f t="shared" si="462"/>
        <v>196</v>
      </c>
      <c r="J445" s="185">
        <f t="shared" si="462"/>
        <v>315</v>
      </c>
      <c r="K445" s="185">
        <f t="shared" si="462"/>
        <v>2872</v>
      </c>
      <c r="L445" s="185">
        <f t="shared" si="462"/>
        <v>2219</v>
      </c>
      <c r="M445" s="147"/>
      <c r="N445" s="143">
        <f t="shared" si="404"/>
        <v>392</v>
      </c>
      <c r="O445" s="143">
        <f t="shared" si="400"/>
        <v>1181.25</v>
      </c>
      <c r="P445" s="143">
        <f t="shared" si="401"/>
        <v>43568.24</v>
      </c>
      <c r="Q445" s="143">
        <f t="shared" si="402"/>
        <v>1553.3</v>
      </c>
      <c r="R445" s="188">
        <f t="shared" si="405"/>
        <v>46694.79</v>
      </c>
      <c r="T445">
        <v>37744.120000000003</v>
      </c>
      <c r="U445" s="190">
        <f t="shared" si="406"/>
        <v>1.2371407784841717</v>
      </c>
    </row>
    <row r="446" spans="1:21" x14ac:dyDescent="0.2">
      <c r="A446" s="178">
        <v>42754</v>
      </c>
      <c r="B446" s="179">
        <v>0.45833333333333331</v>
      </c>
      <c r="C446" t="s">
        <v>349</v>
      </c>
      <c r="D446">
        <v>3.01</v>
      </c>
      <c r="E446">
        <v>3.1</v>
      </c>
      <c r="F446">
        <v>17.170000000000002</v>
      </c>
      <c r="G446">
        <v>0.65</v>
      </c>
      <c r="H446" s="184">
        <f t="shared" ref="H446:L446" si="463">H422</f>
        <v>0.45833333333333331</v>
      </c>
      <c r="I446" s="185">
        <f t="shared" si="463"/>
        <v>226</v>
      </c>
      <c r="J446" s="185">
        <f t="shared" si="463"/>
        <v>326</v>
      </c>
      <c r="K446" s="185">
        <f t="shared" si="463"/>
        <v>2842</v>
      </c>
      <c r="L446" s="185">
        <f t="shared" si="463"/>
        <v>1635</v>
      </c>
      <c r="M446" s="147"/>
      <c r="N446" s="143">
        <f t="shared" si="404"/>
        <v>680.26</v>
      </c>
      <c r="O446" s="143">
        <f t="shared" si="400"/>
        <v>1010.6</v>
      </c>
      <c r="P446" s="143">
        <f t="shared" si="401"/>
        <v>48797.140000000007</v>
      </c>
      <c r="Q446" s="143">
        <f t="shared" si="402"/>
        <v>1062.75</v>
      </c>
      <c r="R446" s="188">
        <f t="shared" si="405"/>
        <v>51550.750000000007</v>
      </c>
      <c r="T446">
        <v>37604.17</v>
      </c>
      <c r="U446" s="190">
        <f t="shared" si="406"/>
        <v>1.3708785488417909</v>
      </c>
    </row>
    <row r="447" spans="1:21" x14ac:dyDescent="0.2">
      <c r="A447" s="178">
        <v>42754</v>
      </c>
      <c r="B447" s="179">
        <v>0.5</v>
      </c>
      <c r="C447" t="s">
        <v>349</v>
      </c>
      <c r="D447">
        <v>3.01</v>
      </c>
      <c r="E447">
        <v>3</v>
      </c>
      <c r="F447">
        <v>16.989999999999998</v>
      </c>
      <c r="G447">
        <v>0.65</v>
      </c>
      <c r="H447" s="184">
        <f t="shared" ref="H447:L447" si="464">H423</f>
        <v>0.5</v>
      </c>
      <c r="I447" s="185">
        <f t="shared" si="464"/>
        <v>222</v>
      </c>
      <c r="J447" s="185">
        <f t="shared" si="464"/>
        <v>319</v>
      </c>
      <c r="K447" s="185">
        <f t="shared" si="464"/>
        <v>2842</v>
      </c>
      <c r="L447" s="185">
        <f t="shared" si="464"/>
        <v>1635</v>
      </c>
      <c r="M447" s="147"/>
      <c r="N447" s="143">
        <f t="shared" si="404"/>
        <v>668.21999999999991</v>
      </c>
      <c r="O447" s="143">
        <f t="shared" si="400"/>
        <v>957</v>
      </c>
      <c r="P447" s="143">
        <f t="shared" si="401"/>
        <v>48285.579999999994</v>
      </c>
      <c r="Q447" s="143">
        <f t="shared" si="402"/>
        <v>1062.75</v>
      </c>
      <c r="R447" s="188">
        <f t="shared" si="405"/>
        <v>50973.549999999996</v>
      </c>
      <c r="T447">
        <v>36892.47</v>
      </c>
      <c r="U447" s="190">
        <f t="shared" si="406"/>
        <v>1.381678971345643</v>
      </c>
    </row>
    <row r="448" spans="1:21" x14ac:dyDescent="0.2">
      <c r="A448" s="178">
        <v>42754</v>
      </c>
      <c r="B448" s="179">
        <v>0.54166666666666663</v>
      </c>
      <c r="C448" t="s">
        <v>349</v>
      </c>
      <c r="D448">
        <v>2.5</v>
      </c>
      <c r="E448">
        <v>3</v>
      </c>
      <c r="F448">
        <v>20.41</v>
      </c>
      <c r="G448">
        <v>0.65</v>
      </c>
      <c r="H448" s="184">
        <f t="shared" ref="H448:L448" si="465">H424</f>
        <v>0.54166666666666663</v>
      </c>
      <c r="I448" s="185">
        <f t="shared" si="465"/>
        <v>195</v>
      </c>
      <c r="J448" s="185">
        <f t="shared" si="465"/>
        <v>299</v>
      </c>
      <c r="K448" s="185">
        <f t="shared" si="465"/>
        <v>2842</v>
      </c>
      <c r="L448" s="185">
        <f t="shared" si="465"/>
        <v>1635</v>
      </c>
      <c r="M448" s="147"/>
      <c r="N448" s="143">
        <f t="shared" si="404"/>
        <v>487.5</v>
      </c>
      <c r="O448" s="143">
        <f t="shared" si="400"/>
        <v>897</v>
      </c>
      <c r="P448" s="143">
        <f t="shared" si="401"/>
        <v>58005.22</v>
      </c>
      <c r="Q448" s="143">
        <f t="shared" si="402"/>
        <v>1062.75</v>
      </c>
      <c r="R448" s="188">
        <f t="shared" si="405"/>
        <v>60452.47</v>
      </c>
      <c r="T448">
        <v>36001.25</v>
      </c>
      <c r="U448" s="190">
        <f t="shared" si="406"/>
        <v>1.67917697302177</v>
      </c>
    </row>
    <row r="449" spans="1:21" x14ac:dyDescent="0.2">
      <c r="A449" s="178">
        <v>42754</v>
      </c>
      <c r="B449" s="179">
        <v>0.58333333333333337</v>
      </c>
      <c r="C449" t="s">
        <v>349</v>
      </c>
      <c r="D449">
        <v>2.5</v>
      </c>
      <c r="E449">
        <v>3</v>
      </c>
      <c r="F449">
        <v>20.38</v>
      </c>
      <c r="G449">
        <v>0.65</v>
      </c>
      <c r="H449" s="184">
        <f t="shared" ref="H449:L449" si="466">H425</f>
        <v>0.58333333333333337</v>
      </c>
      <c r="I449" s="185">
        <f t="shared" si="466"/>
        <v>205</v>
      </c>
      <c r="J449" s="185">
        <f t="shared" si="466"/>
        <v>237</v>
      </c>
      <c r="K449" s="185">
        <f t="shared" si="466"/>
        <v>2842</v>
      </c>
      <c r="L449" s="185">
        <f t="shared" si="466"/>
        <v>1635</v>
      </c>
      <c r="M449" s="147"/>
      <c r="N449" s="143">
        <f t="shared" si="404"/>
        <v>512.5</v>
      </c>
      <c r="O449" s="143">
        <f t="shared" si="400"/>
        <v>711</v>
      </c>
      <c r="P449" s="143">
        <f t="shared" si="401"/>
        <v>57919.96</v>
      </c>
      <c r="Q449" s="143">
        <f t="shared" si="402"/>
        <v>1062.75</v>
      </c>
      <c r="R449" s="188">
        <f t="shared" si="405"/>
        <v>60206.21</v>
      </c>
      <c r="T449">
        <v>35515.56</v>
      </c>
      <c r="U449" s="190">
        <f t="shared" si="406"/>
        <v>1.695206551719866</v>
      </c>
    </row>
    <row r="450" spans="1:21" x14ac:dyDescent="0.2">
      <c r="A450" s="178">
        <v>42754</v>
      </c>
      <c r="B450" s="179">
        <v>0.625</v>
      </c>
      <c r="C450" t="s">
        <v>349</v>
      </c>
      <c r="D450">
        <v>2.5</v>
      </c>
      <c r="E450">
        <v>3</v>
      </c>
      <c r="F450">
        <v>23.47</v>
      </c>
      <c r="G450">
        <v>0.5</v>
      </c>
      <c r="H450" s="184">
        <f t="shared" ref="H450:L450" si="467">H426</f>
        <v>0.625</v>
      </c>
      <c r="I450" s="185">
        <f t="shared" si="467"/>
        <v>212</v>
      </c>
      <c r="J450" s="185">
        <f t="shared" si="467"/>
        <v>213</v>
      </c>
      <c r="K450" s="185">
        <f t="shared" si="467"/>
        <v>2842</v>
      </c>
      <c r="L450" s="185">
        <f t="shared" si="467"/>
        <v>1380</v>
      </c>
      <c r="M450" s="147"/>
      <c r="N450" s="143">
        <f t="shared" si="404"/>
        <v>530</v>
      </c>
      <c r="O450" s="143">
        <f t="shared" si="400"/>
        <v>639</v>
      </c>
      <c r="P450" s="143">
        <f t="shared" si="401"/>
        <v>66701.739999999991</v>
      </c>
      <c r="Q450" s="143">
        <f t="shared" si="402"/>
        <v>690</v>
      </c>
      <c r="R450" s="188">
        <f t="shared" si="405"/>
        <v>68560.739999999991</v>
      </c>
      <c r="T450">
        <v>34993.440000000002</v>
      </c>
      <c r="U450" s="190">
        <f t="shared" si="406"/>
        <v>1.9592455043002341</v>
      </c>
    </row>
    <row r="451" spans="1:21" x14ac:dyDescent="0.2">
      <c r="A451" s="178">
        <v>42754</v>
      </c>
      <c r="B451" s="179">
        <v>0.66666666666666663</v>
      </c>
      <c r="C451" t="s">
        <v>349</v>
      </c>
      <c r="D451">
        <v>1.5</v>
      </c>
      <c r="E451">
        <v>3</v>
      </c>
      <c r="F451">
        <v>23.1</v>
      </c>
      <c r="G451">
        <v>0.5</v>
      </c>
      <c r="H451" s="184">
        <f t="shared" ref="H451:L451" si="468">H427</f>
        <v>0.66666666666666663</v>
      </c>
      <c r="I451" s="185">
        <f t="shared" si="468"/>
        <v>191</v>
      </c>
      <c r="J451" s="185">
        <f t="shared" si="468"/>
        <v>237</v>
      </c>
      <c r="K451" s="185">
        <f t="shared" si="468"/>
        <v>2842</v>
      </c>
      <c r="L451" s="185">
        <f t="shared" si="468"/>
        <v>1380</v>
      </c>
      <c r="M451" s="147"/>
      <c r="N451" s="143">
        <f t="shared" si="404"/>
        <v>286.5</v>
      </c>
      <c r="O451" s="143">
        <f t="shared" si="400"/>
        <v>711</v>
      </c>
      <c r="P451" s="143">
        <f t="shared" si="401"/>
        <v>65650.2</v>
      </c>
      <c r="Q451" s="143">
        <f t="shared" si="402"/>
        <v>690</v>
      </c>
      <c r="R451" s="188">
        <f t="shared" si="405"/>
        <v>67337.7</v>
      </c>
      <c r="T451">
        <v>34695.68</v>
      </c>
      <c r="U451" s="190">
        <f t="shared" si="406"/>
        <v>1.9408093457168154</v>
      </c>
    </row>
    <row r="452" spans="1:21" x14ac:dyDescent="0.2">
      <c r="A452" s="178">
        <v>42754</v>
      </c>
      <c r="B452" s="179">
        <v>0.70833333333333337</v>
      </c>
      <c r="C452" t="s">
        <v>349</v>
      </c>
      <c r="D452">
        <v>1</v>
      </c>
      <c r="E452">
        <v>3</v>
      </c>
      <c r="F452">
        <v>22.68</v>
      </c>
      <c r="G452">
        <v>0.5</v>
      </c>
      <c r="H452" s="184">
        <f t="shared" ref="H452:L452" si="469">H428</f>
        <v>0.70833333333333337</v>
      </c>
      <c r="I452" s="185">
        <f t="shared" si="469"/>
        <v>218</v>
      </c>
      <c r="J452" s="185">
        <f t="shared" si="469"/>
        <v>258</v>
      </c>
      <c r="K452" s="185">
        <f t="shared" si="469"/>
        <v>2842</v>
      </c>
      <c r="L452" s="185">
        <f t="shared" si="469"/>
        <v>1380</v>
      </c>
      <c r="M452" s="147"/>
      <c r="N452" s="143">
        <f t="shared" si="404"/>
        <v>218</v>
      </c>
      <c r="O452" s="143">
        <f t="shared" ref="O452:O515" si="470">E452*J452</f>
        <v>774</v>
      </c>
      <c r="P452" s="143">
        <f t="shared" ref="P452:P515" si="471">F452*K452</f>
        <v>64456.56</v>
      </c>
      <c r="Q452" s="143">
        <f t="shared" ref="Q452:Q515" si="472">G452*L452</f>
        <v>690</v>
      </c>
      <c r="R452" s="188">
        <f t="shared" si="405"/>
        <v>66138.559999999998</v>
      </c>
      <c r="T452">
        <v>34705.410000000003</v>
      </c>
      <c r="U452" s="190">
        <f t="shared" si="406"/>
        <v>1.9057132591143569</v>
      </c>
    </row>
    <row r="453" spans="1:21" x14ac:dyDescent="0.2">
      <c r="A453" s="178">
        <v>42754</v>
      </c>
      <c r="B453" s="179">
        <v>0.75</v>
      </c>
      <c r="C453" t="s">
        <v>349</v>
      </c>
      <c r="D453">
        <v>2.16</v>
      </c>
      <c r="E453">
        <v>24.81</v>
      </c>
      <c r="F453">
        <v>25.01</v>
      </c>
      <c r="G453">
        <v>0.5</v>
      </c>
      <c r="H453" s="184">
        <f t="shared" ref="H453:L453" si="473">H429</f>
        <v>0.75</v>
      </c>
      <c r="I453" s="185">
        <f t="shared" si="473"/>
        <v>240</v>
      </c>
      <c r="J453" s="185">
        <f t="shared" si="473"/>
        <v>365</v>
      </c>
      <c r="K453" s="185">
        <f t="shared" si="473"/>
        <v>2842</v>
      </c>
      <c r="L453" s="185">
        <f t="shared" si="473"/>
        <v>1380</v>
      </c>
      <c r="M453" s="147"/>
      <c r="N453" s="143">
        <f t="shared" ref="N453:N516" si="474">D453*I453</f>
        <v>518.40000000000009</v>
      </c>
      <c r="O453" s="143">
        <f t="shared" si="470"/>
        <v>9055.65</v>
      </c>
      <c r="P453" s="143">
        <f t="shared" si="471"/>
        <v>71078.42</v>
      </c>
      <c r="Q453" s="143">
        <f t="shared" si="472"/>
        <v>690</v>
      </c>
      <c r="R453" s="188">
        <f t="shared" ref="R453:R516" si="475">SUM(N453:Q453)</f>
        <v>81342.47</v>
      </c>
      <c r="T453">
        <v>35264.370000000003</v>
      </c>
      <c r="U453" s="190">
        <f t="shared" ref="U453:U516" si="476">R453/T453</f>
        <v>2.306647474490541</v>
      </c>
    </row>
    <row r="454" spans="1:21" x14ac:dyDescent="0.2">
      <c r="A454" s="178">
        <v>42754</v>
      </c>
      <c r="B454" s="179">
        <v>0.79166666666666663</v>
      </c>
      <c r="C454" t="s">
        <v>349</v>
      </c>
      <c r="D454">
        <v>2.5</v>
      </c>
      <c r="E454">
        <v>13.04</v>
      </c>
      <c r="F454">
        <v>21.84</v>
      </c>
      <c r="G454">
        <v>0.5</v>
      </c>
      <c r="H454" s="184">
        <f t="shared" ref="H454:L454" si="477">H430</f>
        <v>0.79166666666666663</v>
      </c>
      <c r="I454" s="185">
        <f t="shared" si="477"/>
        <v>320</v>
      </c>
      <c r="J454" s="185">
        <f t="shared" si="477"/>
        <v>214</v>
      </c>
      <c r="K454" s="185">
        <f t="shared" si="477"/>
        <v>2842</v>
      </c>
      <c r="L454" s="185">
        <f t="shared" si="477"/>
        <v>1426</v>
      </c>
      <c r="M454" s="147"/>
      <c r="N454" s="143">
        <f t="shared" si="474"/>
        <v>800</v>
      </c>
      <c r="O454" s="143">
        <f t="shared" si="470"/>
        <v>2790.56</v>
      </c>
      <c r="P454" s="143">
        <f t="shared" si="471"/>
        <v>62069.279999999999</v>
      </c>
      <c r="Q454" s="143">
        <f t="shared" si="472"/>
        <v>713</v>
      </c>
      <c r="R454" s="188">
        <f t="shared" si="475"/>
        <v>66372.84</v>
      </c>
      <c r="T454">
        <v>37170.550000000003</v>
      </c>
      <c r="U454" s="190">
        <f t="shared" si="476"/>
        <v>1.7856297525863887</v>
      </c>
    </row>
    <row r="455" spans="1:21" x14ac:dyDescent="0.2">
      <c r="A455" s="178">
        <v>42754</v>
      </c>
      <c r="B455" s="179">
        <v>0.83333333333333337</v>
      </c>
      <c r="C455" t="s">
        <v>349</v>
      </c>
      <c r="D455">
        <v>2.5</v>
      </c>
      <c r="E455">
        <v>5</v>
      </c>
      <c r="F455">
        <v>20.81</v>
      </c>
      <c r="G455">
        <v>0.5</v>
      </c>
      <c r="H455" s="184">
        <f t="shared" ref="H455:L455" si="478">H431</f>
        <v>0.83333333333333337</v>
      </c>
      <c r="I455" s="185">
        <f t="shared" si="478"/>
        <v>322</v>
      </c>
      <c r="J455" s="185">
        <f t="shared" si="478"/>
        <v>178</v>
      </c>
      <c r="K455" s="185">
        <f t="shared" si="478"/>
        <v>2842</v>
      </c>
      <c r="L455" s="185">
        <f t="shared" si="478"/>
        <v>1426</v>
      </c>
      <c r="M455" s="147"/>
      <c r="N455" s="143">
        <f t="shared" si="474"/>
        <v>805</v>
      </c>
      <c r="O455" s="143">
        <f t="shared" si="470"/>
        <v>890</v>
      </c>
      <c r="P455" s="143">
        <f t="shared" si="471"/>
        <v>59142.02</v>
      </c>
      <c r="Q455" s="143">
        <f t="shared" si="472"/>
        <v>713</v>
      </c>
      <c r="R455" s="188">
        <f t="shared" si="475"/>
        <v>61550.02</v>
      </c>
      <c r="T455">
        <v>37372.28</v>
      </c>
      <c r="U455" s="190">
        <f t="shared" si="476"/>
        <v>1.6469431353933985</v>
      </c>
    </row>
    <row r="456" spans="1:21" x14ac:dyDescent="0.2">
      <c r="A456" s="178">
        <v>42754</v>
      </c>
      <c r="B456" s="179">
        <v>0.875</v>
      </c>
      <c r="C456" t="s">
        <v>349</v>
      </c>
      <c r="D456">
        <v>2.5</v>
      </c>
      <c r="E456">
        <v>5</v>
      </c>
      <c r="F456">
        <v>16.09</v>
      </c>
      <c r="G456">
        <v>0.5</v>
      </c>
      <c r="H456" s="184">
        <f t="shared" ref="H456:L456" si="479">H432</f>
        <v>0.875</v>
      </c>
      <c r="I456" s="185">
        <f t="shared" si="479"/>
        <v>337</v>
      </c>
      <c r="J456" s="185">
        <f t="shared" si="479"/>
        <v>173</v>
      </c>
      <c r="K456" s="185">
        <f t="shared" si="479"/>
        <v>2842</v>
      </c>
      <c r="L456" s="185">
        <f t="shared" si="479"/>
        <v>1426</v>
      </c>
      <c r="M456" s="147"/>
      <c r="N456" s="143">
        <f t="shared" si="474"/>
        <v>842.5</v>
      </c>
      <c r="O456" s="143">
        <f t="shared" si="470"/>
        <v>865</v>
      </c>
      <c r="P456" s="143">
        <f t="shared" si="471"/>
        <v>45727.78</v>
      </c>
      <c r="Q456" s="143">
        <f t="shared" si="472"/>
        <v>713</v>
      </c>
      <c r="R456" s="188">
        <f t="shared" si="475"/>
        <v>48148.28</v>
      </c>
      <c r="T456">
        <v>36900.660000000003</v>
      </c>
      <c r="U456" s="190">
        <f t="shared" si="476"/>
        <v>1.3048080982833368</v>
      </c>
    </row>
    <row r="457" spans="1:21" x14ac:dyDescent="0.2">
      <c r="A457" s="178">
        <v>42754</v>
      </c>
      <c r="B457" s="179">
        <v>0.91666666666666663</v>
      </c>
      <c r="C457" t="s">
        <v>349</v>
      </c>
      <c r="D457">
        <v>2.5</v>
      </c>
      <c r="E457">
        <v>5.8</v>
      </c>
      <c r="F457">
        <v>26</v>
      </c>
      <c r="G457">
        <v>0.5</v>
      </c>
      <c r="H457" s="184">
        <f t="shared" ref="H457:L457" si="480">H433</f>
        <v>0.91666666666666663</v>
      </c>
      <c r="I457" s="185">
        <f t="shared" si="480"/>
        <v>394</v>
      </c>
      <c r="J457" s="185">
        <f t="shared" si="480"/>
        <v>194</v>
      </c>
      <c r="K457" s="185">
        <f t="shared" si="480"/>
        <v>2842</v>
      </c>
      <c r="L457" s="185">
        <f t="shared" si="480"/>
        <v>1426</v>
      </c>
      <c r="M457" s="147"/>
      <c r="N457" s="143">
        <f t="shared" si="474"/>
        <v>985</v>
      </c>
      <c r="O457" s="143">
        <f t="shared" si="470"/>
        <v>1125.2</v>
      </c>
      <c r="P457" s="143">
        <f t="shared" si="471"/>
        <v>73892</v>
      </c>
      <c r="Q457" s="143">
        <f t="shared" si="472"/>
        <v>713</v>
      </c>
      <c r="R457" s="188">
        <f t="shared" si="475"/>
        <v>76715.199999999997</v>
      </c>
      <c r="T457">
        <v>35513.019999999997</v>
      </c>
      <c r="U457" s="190">
        <f t="shared" si="476"/>
        <v>2.1601992733932516</v>
      </c>
    </row>
    <row r="458" spans="1:21" x14ac:dyDescent="0.2">
      <c r="A458" s="178">
        <v>42754</v>
      </c>
      <c r="B458" s="179">
        <v>0.95833333333333337</v>
      </c>
      <c r="C458" t="s">
        <v>349</v>
      </c>
      <c r="D458">
        <v>7.33</v>
      </c>
      <c r="E458">
        <v>8</v>
      </c>
      <c r="F458">
        <v>40</v>
      </c>
      <c r="G458">
        <v>0.01</v>
      </c>
      <c r="H458" s="184">
        <f t="shared" ref="H458:L458" si="481">H434</f>
        <v>0.95833333333333337</v>
      </c>
      <c r="I458" s="185">
        <f t="shared" si="481"/>
        <v>389</v>
      </c>
      <c r="J458" s="185">
        <f t="shared" si="481"/>
        <v>265</v>
      </c>
      <c r="K458" s="185">
        <f t="shared" si="481"/>
        <v>2985</v>
      </c>
      <c r="L458" s="185">
        <f t="shared" si="481"/>
        <v>1111</v>
      </c>
      <c r="M458" s="147"/>
      <c r="N458" s="143">
        <f t="shared" si="474"/>
        <v>2851.37</v>
      </c>
      <c r="O458" s="143">
        <f t="shared" si="470"/>
        <v>2120</v>
      </c>
      <c r="P458" s="143">
        <f t="shared" si="471"/>
        <v>119400</v>
      </c>
      <c r="Q458" s="143">
        <f t="shared" si="472"/>
        <v>11.11</v>
      </c>
      <c r="R458" s="188">
        <f t="shared" si="475"/>
        <v>124382.48</v>
      </c>
      <c r="T458">
        <v>33300.230000000003</v>
      </c>
      <c r="U458" s="190">
        <f t="shared" si="476"/>
        <v>3.735183811042746</v>
      </c>
    </row>
    <row r="459" spans="1:21" x14ac:dyDescent="0.2">
      <c r="A459" s="178">
        <v>42754</v>
      </c>
      <c r="B459" s="180">
        <v>1</v>
      </c>
      <c r="C459" t="s">
        <v>349</v>
      </c>
      <c r="D459">
        <v>9.2200000000000006</v>
      </c>
      <c r="E459">
        <v>2.61</v>
      </c>
      <c r="F459">
        <v>17.48</v>
      </c>
      <c r="G459">
        <v>0.01</v>
      </c>
      <c r="H459" s="184">
        <f t="shared" ref="H459:L459" si="482">H435</f>
        <v>1</v>
      </c>
      <c r="I459" s="185">
        <f t="shared" si="482"/>
        <v>362</v>
      </c>
      <c r="J459" s="185">
        <f t="shared" si="482"/>
        <v>243</v>
      </c>
      <c r="K459" s="185">
        <f t="shared" si="482"/>
        <v>2985</v>
      </c>
      <c r="L459" s="185">
        <f t="shared" si="482"/>
        <v>1111</v>
      </c>
      <c r="M459" s="147"/>
      <c r="N459" s="143">
        <f t="shared" si="474"/>
        <v>3337.6400000000003</v>
      </c>
      <c r="O459" s="143">
        <f t="shared" si="470"/>
        <v>634.23</v>
      </c>
      <c r="P459" s="143">
        <f t="shared" si="471"/>
        <v>52177.8</v>
      </c>
      <c r="Q459" s="143">
        <f t="shared" si="472"/>
        <v>11.11</v>
      </c>
      <c r="R459" s="188">
        <f t="shared" si="475"/>
        <v>56160.780000000006</v>
      </c>
      <c r="T459">
        <v>31038.93</v>
      </c>
      <c r="U459" s="190">
        <f t="shared" si="476"/>
        <v>1.8093658512068556</v>
      </c>
    </row>
    <row r="460" spans="1:21" x14ac:dyDescent="0.2">
      <c r="A460" s="178">
        <v>42755</v>
      </c>
      <c r="B460" s="179">
        <v>4.1666666666666664E-2</v>
      </c>
      <c r="C460" t="s">
        <v>349</v>
      </c>
      <c r="D460">
        <v>11.5</v>
      </c>
      <c r="E460">
        <v>4.6100000000000003</v>
      </c>
      <c r="F460">
        <v>12.5</v>
      </c>
      <c r="G460">
        <v>0.01</v>
      </c>
      <c r="H460" s="184">
        <f t="shared" ref="H460:L460" si="483">H436</f>
        <v>4.1666666666666664E-2</v>
      </c>
      <c r="I460" s="185">
        <f t="shared" si="483"/>
        <v>294</v>
      </c>
      <c r="J460" s="185">
        <f t="shared" si="483"/>
        <v>212</v>
      </c>
      <c r="K460" s="185">
        <f t="shared" si="483"/>
        <v>2985</v>
      </c>
      <c r="L460" s="185">
        <f t="shared" si="483"/>
        <v>1111</v>
      </c>
      <c r="M460" s="147"/>
      <c r="N460" s="143">
        <f t="shared" si="474"/>
        <v>3381</v>
      </c>
      <c r="O460" s="143">
        <f t="shared" si="470"/>
        <v>977.32</v>
      </c>
      <c r="P460" s="143">
        <f t="shared" si="471"/>
        <v>37312.5</v>
      </c>
      <c r="Q460" s="143">
        <f t="shared" si="472"/>
        <v>11.11</v>
      </c>
      <c r="R460" s="188">
        <f t="shared" si="475"/>
        <v>41681.93</v>
      </c>
      <c r="T460">
        <v>29574.28</v>
      </c>
      <c r="U460" s="190">
        <f t="shared" si="476"/>
        <v>1.409397963365465</v>
      </c>
    </row>
    <row r="461" spans="1:21" x14ac:dyDescent="0.2">
      <c r="A461" s="178">
        <v>42755</v>
      </c>
      <c r="B461" s="179">
        <v>8.3333333333333329E-2</v>
      </c>
      <c r="C461" t="s">
        <v>349</v>
      </c>
      <c r="D461">
        <v>12</v>
      </c>
      <c r="E461">
        <v>3</v>
      </c>
      <c r="F461">
        <v>12.5</v>
      </c>
      <c r="G461">
        <v>0.01</v>
      </c>
      <c r="H461" s="184">
        <f t="shared" ref="H461:L461" si="484">H437</f>
        <v>8.3333333333333329E-2</v>
      </c>
      <c r="I461" s="185">
        <f t="shared" si="484"/>
        <v>236</v>
      </c>
      <c r="J461" s="185">
        <f t="shared" si="484"/>
        <v>179</v>
      </c>
      <c r="K461" s="185">
        <f t="shared" si="484"/>
        <v>2985</v>
      </c>
      <c r="L461" s="185">
        <f t="shared" si="484"/>
        <v>1111</v>
      </c>
      <c r="M461" s="147"/>
      <c r="N461" s="143">
        <f t="shared" si="474"/>
        <v>2832</v>
      </c>
      <c r="O461" s="143">
        <f t="shared" si="470"/>
        <v>537</v>
      </c>
      <c r="P461" s="143">
        <f t="shared" si="471"/>
        <v>37312.5</v>
      </c>
      <c r="Q461" s="143">
        <f t="shared" si="472"/>
        <v>11.11</v>
      </c>
      <c r="R461" s="188">
        <f t="shared" si="475"/>
        <v>40692.61</v>
      </c>
      <c r="T461">
        <v>28904.080000000002</v>
      </c>
      <c r="U461" s="190">
        <f t="shared" si="476"/>
        <v>1.4078500336284703</v>
      </c>
    </row>
    <row r="462" spans="1:21" x14ac:dyDescent="0.2">
      <c r="A462" s="178">
        <v>42755</v>
      </c>
      <c r="B462" s="179">
        <v>0.125</v>
      </c>
      <c r="C462" t="s">
        <v>349</v>
      </c>
      <c r="D462">
        <v>12</v>
      </c>
      <c r="E462">
        <v>3</v>
      </c>
      <c r="F462">
        <v>12.5</v>
      </c>
      <c r="G462">
        <v>0.25</v>
      </c>
      <c r="H462" s="184">
        <f t="shared" ref="H462:L462" si="485">H438</f>
        <v>0.125</v>
      </c>
      <c r="I462" s="185">
        <f t="shared" si="485"/>
        <v>201</v>
      </c>
      <c r="J462" s="185">
        <f t="shared" si="485"/>
        <v>205</v>
      </c>
      <c r="K462" s="185">
        <f t="shared" si="485"/>
        <v>2985</v>
      </c>
      <c r="L462" s="185">
        <f t="shared" si="485"/>
        <v>1717</v>
      </c>
      <c r="M462" s="147"/>
      <c r="N462" s="143">
        <f t="shared" si="474"/>
        <v>2412</v>
      </c>
      <c r="O462" s="143">
        <f t="shared" si="470"/>
        <v>615</v>
      </c>
      <c r="P462" s="143">
        <f t="shared" si="471"/>
        <v>37312.5</v>
      </c>
      <c r="Q462" s="143">
        <f t="shared" si="472"/>
        <v>429.25</v>
      </c>
      <c r="R462" s="188">
        <f t="shared" si="475"/>
        <v>40768.75</v>
      </c>
      <c r="T462">
        <v>28631.18</v>
      </c>
      <c r="U462" s="190">
        <f t="shared" si="476"/>
        <v>1.4239283885610023</v>
      </c>
    </row>
    <row r="463" spans="1:21" x14ac:dyDescent="0.2">
      <c r="A463" s="178">
        <v>42755</v>
      </c>
      <c r="B463" s="179">
        <v>0.16666666666666666</v>
      </c>
      <c r="C463" t="s">
        <v>349</v>
      </c>
      <c r="D463">
        <v>12</v>
      </c>
      <c r="E463">
        <v>4.3499999999999996</v>
      </c>
      <c r="F463">
        <v>12.5</v>
      </c>
      <c r="G463">
        <v>0.25</v>
      </c>
      <c r="H463" s="184">
        <f t="shared" ref="H463:L463" si="486">H439</f>
        <v>0.16666666666666666</v>
      </c>
      <c r="I463" s="185">
        <f t="shared" si="486"/>
        <v>185</v>
      </c>
      <c r="J463" s="185">
        <f t="shared" si="486"/>
        <v>205</v>
      </c>
      <c r="K463" s="185">
        <f t="shared" si="486"/>
        <v>2985</v>
      </c>
      <c r="L463" s="185">
        <f t="shared" si="486"/>
        <v>1717</v>
      </c>
      <c r="M463" s="147"/>
      <c r="N463" s="143">
        <f t="shared" si="474"/>
        <v>2220</v>
      </c>
      <c r="O463" s="143">
        <f t="shared" si="470"/>
        <v>891.74999999999989</v>
      </c>
      <c r="P463" s="143">
        <f t="shared" si="471"/>
        <v>37312.5</v>
      </c>
      <c r="Q463" s="143">
        <f t="shared" si="472"/>
        <v>429.25</v>
      </c>
      <c r="R463" s="188">
        <f t="shared" si="475"/>
        <v>40853.5</v>
      </c>
      <c r="T463">
        <v>28650</v>
      </c>
      <c r="U463" s="190">
        <f t="shared" si="476"/>
        <v>1.4259511343804538</v>
      </c>
    </row>
    <row r="464" spans="1:21" x14ac:dyDescent="0.2">
      <c r="A464" s="178">
        <v>42755</v>
      </c>
      <c r="B464" s="179">
        <v>0.20833333333333334</v>
      </c>
      <c r="C464" t="s">
        <v>349</v>
      </c>
      <c r="D464">
        <v>9.36</v>
      </c>
      <c r="E464">
        <v>8</v>
      </c>
      <c r="F464">
        <v>12.5</v>
      </c>
      <c r="G464">
        <v>0.25</v>
      </c>
      <c r="H464" s="184">
        <f t="shared" ref="H464:L464" si="487">H440</f>
        <v>0.20833333333333334</v>
      </c>
      <c r="I464" s="185">
        <f t="shared" si="487"/>
        <v>207</v>
      </c>
      <c r="J464" s="185">
        <f t="shared" si="487"/>
        <v>283</v>
      </c>
      <c r="K464" s="185">
        <f t="shared" si="487"/>
        <v>2985</v>
      </c>
      <c r="L464" s="185">
        <f t="shared" si="487"/>
        <v>1717</v>
      </c>
      <c r="M464" s="147"/>
      <c r="N464" s="143">
        <f t="shared" si="474"/>
        <v>1937.52</v>
      </c>
      <c r="O464" s="143">
        <f t="shared" si="470"/>
        <v>2264</v>
      </c>
      <c r="P464" s="143">
        <f t="shared" si="471"/>
        <v>37312.5</v>
      </c>
      <c r="Q464" s="143">
        <f t="shared" si="472"/>
        <v>429.25</v>
      </c>
      <c r="R464" s="188">
        <f t="shared" si="475"/>
        <v>41943.270000000004</v>
      </c>
      <c r="T464">
        <v>29563.75</v>
      </c>
      <c r="U464" s="190">
        <f t="shared" si="476"/>
        <v>1.4187398418671517</v>
      </c>
    </row>
    <row r="465" spans="1:21" x14ac:dyDescent="0.2">
      <c r="A465" s="178">
        <v>42755</v>
      </c>
      <c r="B465" s="179">
        <v>0.25</v>
      </c>
      <c r="C465" t="s">
        <v>349</v>
      </c>
      <c r="D465">
        <v>10</v>
      </c>
      <c r="E465">
        <v>15.5</v>
      </c>
      <c r="F465">
        <v>15.5</v>
      </c>
      <c r="G465">
        <v>0.25</v>
      </c>
      <c r="H465" s="184">
        <f t="shared" ref="H465:L465" si="488">H441</f>
        <v>0.25</v>
      </c>
      <c r="I465" s="185">
        <f t="shared" si="488"/>
        <v>327</v>
      </c>
      <c r="J465" s="185">
        <f t="shared" si="488"/>
        <v>438</v>
      </c>
      <c r="K465" s="185">
        <f t="shared" si="488"/>
        <v>2985</v>
      </c>
      <c r="L465" s="185">
        <f t="shared" si="488"/>
        <v>1717</v>
      </c>
      <c r="M465" s="147"/>
      <c r="N465" s="143">
        <f t="shared" si="474"/>
        <v>3270</v>
      </c>
      <c r="O465" s="143">
        <f t="shared" si="470"/>
        <v>6789</v>
      </c>
      <c r="P465" s="143">
        <f t="shared" si="471"/>
        <v>46267.5</v>
      </c>
      <c r="Q465" s="143">
        <f t="shared" si="472"/>
        <v>429.25</v>
      </c>
      <c r="R465" s="188">
        <f t="shared" si="475"/>
        <v>56755.75</v>
      </c>
      <c r="T465">
        <v>31889.08</v>
      </c>
      <c r="U465" s="190">
        <f t="shared" si="476"/>
        <v>1.7797863720119864</v>
      </c>
    </row>
    <row r="466" spans="1:21" x14ac:dyDescent="0.2">
      <c r="A466" s="178">
        <v>42755</v>
      </c>
      <c r="B466" s="179">
        <v>0.29166666666666669</v>
      </c>
      <c r="C466" t="s">
        <v>349</v>
      </c>
      <c r="D466">
        <v>15.36</v>
      </c>
      <c r="E466">
        <v>32</v>
      </c>
      <c r="F466">
        <v>32</v>
      </c>
      <c r="G466">
        <v>0.66</v>
      </c>
      <c r="H466" s="184">
        <f t="shared" ref="H466:L466" si="489">H442</f>
        <v>0.29166666666666669</v>
      </c>
      <c r="I466" s="185">
        <f t="shared" si="489"/>
        <v>249</v>
      </c>
      <c r="J466" s="185">
        <f t="shared" si="489"/>
        <v>556</v>
      </c>
      <c r="K466" s="185">
        <f t="shared" si="489"/>
        <v>2872</v>
      </c>
      <c r="L466" s="185">
        <f t="shared" si="489"/>
        <v>2219</v>
      </c>
      <c r="M466" s="147"/>
      <c r="N466" s="143">
        <f t="shared" si="474"/>
        <v>3824.64</v>
      </c>
      <c r="O466" s="143">
        <f t="shared" si="470"/>
        <v>17792</v>
      </c>
      <c r="P466" s="143">
        <f t="shared" si="471"/>
        <v>91904</v>
      </c>
      <c r="Q466" s="143">
        <f t="shared" si="472"/>
        <v>1464.54</v>
      </c>
      <c r="R466" s="188">
        <f t="shared" si="475"/>
        <v>114985.18</v>
      </c>
      <c r="T466">
        <v>35659.75</v>
      </c>
      <c r="U466" s="190">
        <f t="shared" si="476"/>
        <v>3.2245088650369111</v>
      </c>
    </row>
    <row r="467" spans="1:21" x14ac:dyDescent="0.2">
      <c r="A467" s="178">
        <v>42755</v>
      </c>
      <c r="B467" s="179">
        <v>0.33333333333333331</v>
      </c>
      <c r="C467" t="s">
        <v>349</v>
      </c>
      <c r="D467">
        <v>3.5</v>
      </c>
      <c r="E467">
        <v>5</v>
      </c>
      <c r="F467">
        <v>19</v>
      </c>
      <c r="G467">
        <v>0.66</v>
      </c>
      <c r="H467" s="184">
        <f t="shared" ref="H467:L467" si="490">H443</f>
        <v>0.33333333333333331</v>
      </c>
      <c r="I467" s="185">
        <f t="shared" si="490"/>
        <v>256</v>
      </c>
      <c r="J467" s="185">
        <f t="shared" si="490"/>
        <v>306</v>
      </c>
      <c r="K467" s="185">
        <f t="shared" si="490"/>
        <v>2872</v>
      </c>
      <c r="L467" s="185">
        <f t="shared" si="490"/>
        <v>2219</v>
      </c>
      <c r="M467" s="147"/>
      <c r="N467" s="143">
        <f t="shared" si="474"/>
        <v>896</v>
      </c>
      <c r="O467" s="143">
        <f t="shared" si="470"/>
        <v>1530</v>
      </c>
      <c r="P467" s="143">
        <f t="shared" si="471"/>
        <v>54568</v>
      </c>
      <c r="Q467" s="143">
        <f t="shared" si="472"/>
        <v>1464.54</v>
      </c>
      <c r="R467" s="188">
        <f t="shared" si="475"/>
        <v>58458.54</v>
      </c>
      <c r="T467">
        <v>37224.54</v>
      </c>
      <c r="U467" s="190">
        <f t="shared" si="476"/>
        <v>1.5704301517224928</v>
      </c>
    </row>
    <row r="468" spans="1:21" x14ac:dyDescent="0.2">
      <c r="A468" s="178">
        <v>42755</v>
      </c>
      <c r="B468" s="179">
        <v>0.375</v>
      </c>
      <c r="C468" t="s">
        <v>349</v>
      </c>
      <c r="D468">
        <v>3.11</v>
      </c>
      <c r="E468">
        <v>5.81</v>
      </c>
      <c r="F468">
        <v>19</v>
      </c>
      <c r="G468">
        <v>0.66</v>
      </c>
      <c r="H468" s="184">
        <f t="shared" ref="H468:L468" si="491">H444</f>
        <v>0.375</v>
      </c>
      <c r="I468" s="185">
        <f t="shared" si="491"/>
        <v>156</v>
      </c>
      <c r="J468" s="185">
        <f t="shared" si="491"/>
        <v>343</v>
      </c>
      <c r="K468" s="185">
        <f t="shared" si="491"/>
        <v>2872</v>
      </c>
      <c r="L468" s="185">
        <f t="shared" si="491"/>
        <v>2219</v>
      </c>
      <c r="M468" s="147"/>
      <c r="N468" s="143">
        <f t="shared" si="474"/>
        <v>485.15999999999997</v>
      </c>
      <c r="O468" s="143">
        <f t="shared" si="470"/>
        <v>1992.83</v>
      </c>
      <c r="P468" s="143">
        <f t="shared" si="471"/>
        <v>54568</v>
      </c>
      <c r="Q468" s="143">
        <f t="shared" si="472"/>
        <v>1464.54</v>
      </c>
      <c r="R468" s="188">
        <f t="shared" si="475"/>
        <v>58510.53</v>
      </c>
      <c r="T468">
        <v>36751.85</v>
      </c>
      <c r="U468" s="190">
        <f t="shared" si="476"/>
        <v>1.5920431216387747</v>
      </c>
    </row>
    <row r="469" spans="1:21" x14ac:dyDescent="0.2">
      <c r="A469" s="178">
        <v>42755</v>
      </c>
      <c r="B469" s="179">
        <v>0.41666666666666669</v>
      </c>
      <c r="C469" t="s">
        <v>349</v>
      </c>
      <c r="D469">
        <v>3.01</v>
      </c>
      <c r="E469">
        <v>5.89</v>
      </c>
      <c r="F469">
        <v>19</v>
      </c>
      <c r="G469">
        <v>0.66</v>
      </c>
      <c r="H469" s="184">
        <f t="shared" ref="H469:L469" si="492">H445</f>
        <v>0.41666666666666669</v>
      </c>
      <c r="I469" s="185">
        <f t="shared" si="492"/>
        <v>196</v>
      </c>
      <c r="J469" s="185">
        <f t="shared" si="492"/>
        <v>315</v>
      </c>
      <c r="K469" s="185">
        <f t="shared" si="492"/>
        <v>2872</v>
      </c>
      <c r="L469" s="185">
        <f t="shared" si="492"/>
        <v>2219</v>
      </c>
      <c r="M469" s="147"/>
      <c r="N469" s="143">
        <f t="shared" si="474"/>
        <v>589.95999999999992</v>
      </c>
      <c r="O469" s="143">
        <f t="shared" si="470"/>
        <v>1855.35</v>
      </c>
      <c r="P469" s="143">
        <f t="shared" si="471"/>
        <v>54568</v>
      </c>
      <c r="Q469" s="143">
        <f t="shared" si="472"/>
        <v>1464.54</v>
      </c>
      <c r="R469" s="188">
        <f t="shared" si="475"/>
        <v>58477.85</v>
      </c>
      <c r="T469">
        <v>36573.54</v>
      </c>
      <c r="U469" s="190">
        <f t="shared" si="476"/>
        <v>1.5989113987872106</v>
      </c>
    </row>
    <row r="470" spans="1:21" x14ac:dyDescent="0.2">
      <c r="A470" s="178">
        <v>42755</v>
      </c>
      <c r="B470" s="179">
        <v>0.45833333333333331</v>
      </c>
      <c r="C470" t="s">
        <v>349</v>
      </c>
      <c r="D470">
        <v>3.5</v>
      </c>
      <c r="E470">
        <v>3.1</v>
      </c>
      <c r="F470">
        <v>19</v>
      </c>
      <c r="G470">
        <v>0.6</v>
      </c>
      <c r="H470" s="184">
        <f t="shared" ref="H470:L470" si="493">H446</f>
        <v>0.45833333333333331</v>
      </c>
      <c r="I470" s="185">
        <f t="shared" si="493"/>
        <v>226</v>
      </c>
      <c r="J470" s="185">
        <f t="shared" si="493"/>
        <v>326</v>
      </c>
      <c r="K470" s="185">
        <f t="shared" si="493"/>
        <v>2842</v>
      </c>
      <c r="L470" s="185">
        <f t="shared" si="493"/>
        <v>1635</v>
      </c>
      <c r="M470" s="147"/>
      <c r="N470" s="143">
        <f t="shared" si="474"/>
        <v>791</v>
      </c>
      <c r="O470" s="143">
        <f t="shared" si="470"/>
        <v>1010.6</v>
      </c>
      <c r="P470" s="143">
        <f t="shared" si="471"/>
        <v>53998</v>
      </c>
      <c r="Q470" s="143">
        <f t="shared" si="472"/>
        <v>981</v>
      </c>
      <c r="R470" s="188">
        <f t="shared" si="475"/>
        <v>56780.6</v>
      </c>
      <c r="T470">
        <v>36259.57</v>
      </c>
      <c r="U470" s="190">
        <f t="shared" si="476"/>
        <v>1.5659479690465166</v>
      </c>
    </row>
    <row r="471" spans="1:21" x14ac:dyDescent="0.2">
      <c r="A471" s="178">
        <v>42755</v>
      </c>
      <c r="B471" s="179">
        <v>0.5</v>
      </c>
      <c r="C471" t="s">
        <v>349</v>
      </c>
      <c r="D471">
        <v>3.5</v>
      </c>
      <c r="E471">
        <v>3</v>
      </c>
      <c r="F471">
        <v>19</v>
      </c>
      <c r="G471">
        <v>0.6</v>
      </c>
      <c r="H471" s="184">
        <f t="shared" ref="H471:L471" si="494">H447</f>
        <v>0.5</v>
      </c>
      <c r="I471" s="185">
        <f t="shared" si="494"/>
        <v>222</v>
      </c>
      <c r="J471" s="185">
        <f t="shared" si="494"/>
        <v>319</v>
      </c>
      <c r="K471" s="185">
        <f t="shared" si="494"/>
        <v>2842</v>
      </c>
      <c r="L471" s="185">
        <f t="shared" si="494"/>
        <v>1635</v>
      </c>
      <c r="M471" s="147"/>
      <c r="N471" s="143">
        <f t="shared" si="474"/>
        <v>777</v>
      </c>
      <c r="O471" s="143">
        <f t="shared" si="470"/>
        <v>957</v>
      </c>
      <c r="P471" s="143">
        <f t="shared" si="471"/>
        <v>53998</v>
      </c>
      <c r="Q471" s="143">
        <f t="shared" si="472"/>
        <v>981</v>
      </c>
      <c r="R471" s="188">
        <f t="shared" si="475"/>
        <v>56713</v>
      </c>
      <c r="T471">
        <v>35962.21</v>
      </c>
      <c r="U471" s="190">
        <f t="shared" si="476"/>
        <v>1.5770165404184004</v>
      </c>
    </row>
    <row r="472" spans="1:21" x14ac:dyDescent="0.2">
      <c r="A472" s="178">
        <v>42755</v>
      </c>
      <c r="B472" s="179">
        <v>0.54166666666666663</v>
      </c>
      <c r="C472" t="s">
        <v>349</v>
      </c>
      <c r="D472">
        <v>3.46</v>
      </c>
      <c r="E472">
        <v>3</v>
      </c>
      <c r="F472">
        <v>15.01</v>
      </c>
      <c r="G472">
        <v>0.6</v>
      </c>
      <c r="H472" s="184">
        <f t="shared" ref="H472:L472" si="495">H448</f>
        <v>0.54166666666666663</v>
      </c>
      <c r="I472" s="185">
        <f t="shared" si="495"/>
        <v>195</v>
      </c>
      <c r="J472" s="185">
        <f t="shared" si="495"/>
        <v>299</v>
      </c>
      <c r="K472" s="185">
        <f t="shared" si="495"/>
        <v>2842</v>
      </c>
      <c r="L472" s="185">
        <f t="shared" si="495"/>
        <v>1635</v>
      </c>
      <c r="M472" s="147"/>
      <c r="N472" s="143">
        <f t="shared" si="474"/>
        <v>674.7</v>
      </c>
      <c r="O472" s="143">
        <f t="shared" si="470"/>
        <v>897</v>
      </c>
      <c r="P472" s="143">
        <f t="shared" si="471"/>
        <v>42658.42</v>
      </c>
      <c r="Q472" s="143">
        <f t="shared" si="472"/>
        <v>981</v>
      </c>
      <c r="R472" s="188">
        <f t="shared" si="475"/>
        <v>45211.119999999995</v>
      </c>
      <c r="T472">
        <v>35997.449999999997</v>
      </c>
      <c r="U472" s="190">
        <f t="shared" si="476"/>
        <v>1.255953407810831</v>
      </c>
    </row>
    <row r="473" spans="1:21" x14ac:dyDescent="0.2">
      <c r="A473" s="178">
        <v>42755</v>
      </c>
      <c r="B473" s="179">
        <v>0.58333333333333337</v>
      </c>
      <c r="C473" t="s">
        <v>349</v>
      </c>
      <c r="D473">
        <v>3.46</v>
      </c>
      <c r="E473">
        <v>4.0999999999999996</v>
      </c>
      <c r="F473">
        <v>19.29</v>
      </c>
      <c r="G473">
        <v>0.65</v>
      </c>
      <c r="H473" s="184">
        <f t="shared" ref="H473:L473" si="496">H449</f>
        <v>0.58333333333333337</v>
      </c>
      <c r="I473" s="185">
        <f t="shared" si="496"/>
        <v>205</v>
      </c>
      <c r="J473" s="185">
        <f t="shared" si="496"/>
        <v>237</v>
      </c>
      <c r="K473" s="185">
        <f t="shared" si="496"/>
        <v>2842</v>
      </c>
      <c r="L473" s="185">
        <f t="shared" si="496"/>
        <v>1635</v>
      </c>
      <c r="M473" s="147"/>
      <c r="N473" s="143">
        <f t="shared" si="474"/>
        <v>709.3</v>
      </c>
      <c r="O473" s="143">
        <f t="shared" si="470"/>
        <v>971.69999999999993</v>
      </c>
      <c r="P473" s="143">
        <f t="shared" si="471"/>
        <v>54822.18</v>
      </c>
      <c r="Q473" s="143">
        <f t="shared" si="472"/>
        <v>1062.75</v>
      </c>
      <c r="R473" s="188">
        <f t="shared" si="475"/>
        <v>57565.93</v>
      </c>
      <c r="T473">
        <v>36106.120000000003</v>
      </c>
      <c r="U473" s="190">
        <f t="shared" si="476"/>
        <v>1.5943538103789605</v>
      </c>
    </row>
    <row r="474" spans="1:21" x14ac:dyDescent="0.2">
      <c r="A474" s="178">
        <v>42755</v>
      </c>
      <c r="B474" s="179">
        <v>0.625</v>
      </c>
      <c r="C474" t="s">
        <v>349</v>
      </c>
      <c r="D474">
        <v>3.5</v>
      </c>
      <c r="E474">
        <v>5</v>
      </c>
      <c r="F474">
        <v>19</v>
      </c>
      <c r="G474">
        <v>0.5</v>
      </c>
      <c r="H474" s="184">
        <f t="shared" ref="H474:L474" si="497">H450</f>
        <v>0.625</v>
      </c>
      <c r="I474" s="185">
        <f t="shared" si="497"/>
        <v>212</v>
      </c>
      <c r="J474" s="185">
        <f t="shared" si="497"/>
        <v>213</v>
      </c>
      <c r="K474" s="185">
        <f t="shared" si="497"/>
        <v>2842</v>
      </c>
      <c r="L474" s="185">
        <f t="shared" si="497"/>
        <v>1380</v>
      </c>
      <c r="M474" s="147"/>
      <c r="N474" s="143">
        <f t="shared" si="474"/>
        <v>742</v>
      </c>
      <c r="O474" s="143">
        <f t="shared" si="470"/>
        <v>1065</v>
      </c>
      <c r="P474" s="143">
        <f t="shared" si="471"/>
        <v>53998</v>
      </c>
      <c r="Q474" s="143">
        <f t="shared" si="472"/>
        <v>690</v>
      </c>
      <c r="R474" s="188">
        <f t="shared" si="475"/>
        <v>56495</v>
      </c>
      <c r="T474">
        <v>35961.660000000003</v>
      </c>
      <c r="U474" s="190">
        <f t="shared" si="476"/>
        <v>1.5709786478154788</v>
      </c>
    </row>
    <row r="475" spans="1:21" x14ac:dyDescent="0.2">
      <c r="A475" s="178">
        <v>42755</v>
      </c>
      <c r="B475" s="179">
        <v>0.66666666666666663</v>
      </c>
      <c r="C475" t="s">
        <v>349</v>
      </c>
      <c r="D475">
        <v>2</v>
      </c>
      <c r="E475">
        <v>3.41</v>
      </c>
      <c r="F475">
        <v>19</v>
      </c>
      <c r="G475">
        <v>0.5</v>
      </c>
      <c r="H475" s="184">
        <f t="shared" ref="H475:L475" si="498">H451</f>
        <v>0.66666666666666663</v>
      </c>
      <c r="I475" s="185">
        <f t="shared" si="498"/>
        <v>191</v>
      </c>
      <c r="J475" s="185">
        <f t="shared" si="498"/>
        <v>237</v>
      </c>
      <c r="K475" s="185">
        <f t="shared" si="498"/>
        <v>2842</v>
      </c>
      <c r="L475" s="185">
        <f t="shared" si="498"/>
        <v>1380</v>
      </c>
      <c r="M475" s="147"/>
      <c r="N475" s="143">
        <f t="shared" si="474"/>
        <v>382</v>
      </c>
      <c r="O475" s="143">
        <f t="shared" si="470"/>
        <v>808.17000000000007</v>
      </c>
      <c r="P475" s="143">
        <f t="shared" si="471"/>
        <v>53998</v>
      </c>
      <c r="Q475" s="143">
        <f t="shared" si="472"/>
        <v>690</v>
      </c>
      <c r="R475" s="188">
        <f t="shared" si="475"/>
        <v>55878.17</v>
      </c>
      <c r="T475">
        <v>35634.839999999997</v>
      </c>
      <c r="U475" s="190">
        <f t="shared" si="476"/>
        <v>1.5680769157375198</v>
      </c>
    </row>
    <row r="476" spans="1:21" x14ac:dyDescent="0.2">
      <c r="A476" s="178">
        <v>42755</v>
      </c>
      <c r="B476" s="179">
        <v>0.70833333333333337</v>
      </c>
      <c r="C476" t="s">
        <v>349</v>
      </c>
      <c r="D476">
        <v>0.71</v>
      </c>
      <c r="E476">
        <v>4.7</v>
      </c>
      <c r="F476">
        <v>15.01</v>
      </c>
      <c r="G476">
        <v>0.5</v>
      </c>
      <c r="H476" s="184">
        <f t="shared" ref="H476:L476" si="499">H452</f>
        <v>0.70833333333333337</v>
      </c>
      <c r="I476" s="185">
        <f t="shared" si="499"/>
        <v>218</v>
      </c>
      <c r="J476" s="185">
        <f t="shared" si="499"/>
        <v>258</v>
      </c>
      <c r="K476" s="185">
        <f t="shared" si="499"/>
        <v>2842</v>
      </c>
      <c r="L476" s="185">
        <f t="shared" si="499"/>
        <v>1380</v>
      </c>
      <c r="M476" s="147"/>
      <c r="N476" s="143">
        <f t="shared" si="474"/>
        <v>154.78</v>
      </c>
      <c r="O476" s="143">
        <f t="shared" si="470"/>
        <v>1212.6000000000001</v>
      </c>
      <c r="P476" s="143">
        <f t="shared" si="471"/>
        <v>42658.42</v>
      </c>
      <c r="Q476" s="143">
        <f t="shared" si="472"/>
        <v>690</v>
      </c>
      <c r="R476" s="188">
        <f t="shared" si="475"/>
        <v>44715.799999999996</v>
      </c>
      <c r="T476">
        <v>35433.11</v>
      </c>
      <c r="U476" s="190">
        <f t="shared" si="476"/>
        <v>1.2619778506600181</v>
      </c>
    </row>
    <row r="477" spans="1:21" x14ac:dyDescent="0.2">
      <c r="A477" s="178">
        <v>42755</v>
      </c>
      <c r="B477" s="179">
        <v>0.75</v>
      </c>
      <c r="C477" t="s">
        <v>349</v>
      </c>
      <c r="D477">
        <v>3.5</v>
      </c>
      <c r="E477">
        <v>28.8</v>
      </c>
      <c r="F477">
        <v>29</v>
      </c>
      <c r="G477">
        <v>0.5</v>
      </c>
      <c r="H477" s="184">
        <f t="shared" ref="H477:L477" si="500">H453</f>
        <v>0.75</v>
      </c>
      <c r="I477" s="185">
        <f t="shared" si="500"/>
        <v>240</v>
      </c>
      <c r="J477" s="185">
        <f t="shared" si="500"/>
        <v>365</v>
      </c>
      <c r="K477" s="185">
        <f t="shared" si="500"/>
        <v>2842</v>
      </c>
      <c r="L477" s="185">
        <f t="shared" si="500"/>
        <v>1380</v>
      </c>
      <c r="M477" s="147"/>
      <c r="N477" s="143">
        <f t="shared" si="474"/>
        <v>840</v>
      </c>
      <c r="O477" s="143">
        <f t="shared" si="470"/>
        <v>10512</v>
      </c>
      <c r="P477" s="143">
        <f t="shared" si="471"/>
        <v>82418</v>
      </c>
      <c r="Q477" s="143">
        <f t="shared" si="472"/>
        <v>690</v>
      </c>
      <c r="R477" s="188">
        <f t="shared" si="475"/>
        <v>94460</v>
      </c>
      <c r="T477">
        <v>35528.089999999997</v>
      </c>
      <c r="U477" s="190">
        <f t="shared" si="476"/>
        <v>2.6587412945643858</v>
      </c>
    </row>
    <row r="478" spans="1:21" x14ac:dyDescent="0.2">
      <c r="A478" s="178">
        <v>42755</v>
      </c>
      <c r="B478" s="179">
        <v>0.79166666666666663</v>
      </c>
      <c r="C478" t="s">
        <v>349</v>
      </c>
      <c r="D478">
        <v>5.85</v>
      </c>
      <c r="E478">
        <v>17.18</v>
      </c>
      <c r="F478">
        <v>24</v>
      </c>
      <c r="G478">
        <v>0.5</v>
      </c>
      <c r="H478" s="184">
        <f t="shared" ref="H478:L478" si="501">H454</f>
        <v>0.79166666666666663</v>
      </c>
      <c r="I478" s="185">
        <f t="shared" si="501"/>
        <v>320</v>
      </c>
      <c r="J478" s="185">
        <f t="shared" si="501"/>
        <v>214</v>
      </c>
      <c r="K478" s="185">
        <f t="shared" si="501"/>
        <v>2842</v>
      </c>
      <c r="L478" s="185">
        <f t="shared" si="501"/>
        <v>1426</v>
      </c>
      <c r="M478" s="147"/>
      <c r="N478" s="143">
        <f t="shared" si="474"/>
        <v>1872</v>
      </c>
      <c r="O478" s="143">
        <f t="shared" si="470"/>
        <v>3676.52</v>
      </c>
      <c r="P478" s="143">
        <f t="shared" si="471"/>
        <v>68208</v>
      </c>
      <c r="Q478" s="143">
        <f t="shared" si="472"/>
        <v>713</v>
      </c>
      <c r="R478" s="188">
        <f t="shared" si="475"/>
        <v>74469.52</v>
      </c>
      <c r="T478">
        <v>36305.18</v>
      </c>
      <c r="U478" s="190">
        <f t="shared" si="476"/>
        <v>2.0512092213838358</v>
      </c>
    </row>
    <row r="479" spans="1:21" x14ac:dyDescent="0.2">
      <c r="A479" s="178">
        <v>42755</v>
      </c>
      <c r="B479" s="179">
        <v>0.83333333333333337</v>
      </c>
      <c r="C479" t="s">
        <v>349</v>
      </c>
      <c r="D479">
        <v>3.5</v>
      </c>
      <c r="E479">
        <v>5</v>
      </c>
      <c r="F479">
        <v>19</v>
      </c>
      <c r="G479">
        <v>0.5</v>
      </c>
      <c r="H479" s="184">
        <f t="shared" ref="H479:L479" si="502">H455</f>
        <v>0.83333333333333337</v>
      </c>
      <c r="I479" s="185">
        <f t="shared" si="502"/>
        <v>322</v>
      </c>
      <c r="J479" s="185">
        <f t="shared" si="502"/>
        <v>178</v>
      </c>
      <c r="K479" s="185">
        <f t="shared" si="502"/>
        <v>2842</v>
      </c>
      <c r="L479" s="185">
        <f t="shared" si="502"/>
        <v>1426</v>
      </c>
      <c r="M479" s="147"/>
      <c r="N479" s="143">
        <f t="shared" si="474"/>
        <v>1127</v>
      </c>
      <c r="O479" s="143">
        <f t="shared" si="470"/>
        <v>890</v>
      </c>
      <c r="P479" s="143">
        <f t="shared" si="471"/>
        <v>53998</v>
      </c>
      <c r="Q479" s="143">
        <f t="shared" si="472"/>
        <v>713</v>
      </c>
      <c r="R479" s="188">
        <f t="shared" si="475"/>
        <v>56728</v>
      </c>
      <c r="T479">
        <v>35819.79</v>
      </c>
      <c r="U479" s="190">
        <f t="shared" si="476"/>
        <v>1.5837055437790115</v>
      </c>
    </row>
    <row r="480" spans="1:21" x14ac:dyDescent="0.2">
      <c r="A480" s="178">
        <v>42755</v>
      </c>
      <c r="B480" s="179">
        <v>0.875</v>
      </c>
      <c r="C480" t="s">
        <v>349</v>
      </c>
      <c r="D480">
        <v>3.5</v>
      </c>
      <c r="E480">
        <v>5</v>
      </c>
      <c r="F480">
        <v>17</v>
      </c>
      <c r="G480">
        <v>0.5</v>
      </c>
      <c r="H480" s="184">
        <f t="shared" ref="H480:L480" si="503">H456</f>
        <v>0.875</v>
      </c>
      <c r="I480" s="185">
        <f t="shared" si="503"/>
        <v>337</v>
      </c>
      <c r="J480" s="185">
        <f t="shared" si="503"/>
        <v>173</v>
      </c>
      <c r="K480" s="185">
        <f t="shared" si="503"/>
        <v>2842</v>
      </c>
      <c r="L480" s="185">
        <f t="shared" si="503"/>
        <v>1426</v>
      </c>
      <c r="M480" s="147"/>
      <c r="N480" s="143">
        <f t="shared" si="474"/>
        <v>1179.5</v>
      </c>
      <c r="O480" s="143">
        <f t="shared" si="470"/>
        <v>865</v>
      </c>
      <c r="P480" s="143">
        <f t="shared" si="471"/>
        <v>48314</v>
      </c>
      <c r="Q480" s="143">
        <f t="shared" si="472"/>
        <v>713</v>
      </c>
      <c r="R480" s="188">
        <f t="shared" si="475"/>
        <v>51071.5</v>
      </c>
      <c r="T480">
        <v>35013.85</v>
      </c>
      <c r="U480" s="190">
        <f t="shared" si="476"/>
        <v>1.4586085220562721</v>
      </c>
    </row>
    <row r="481" spans="1:21" x14ac:dyDescent="0.2">
      <c r="A481" s="178">
        <v>42755</v>
      </c>
      <c r="B481" s="179">
        <v>0.91666666666666663</v>
      </c>
      <c r="C481" t="s">
        <v>349</v>
      </c>
      <c r="D481">
        <v>4.8</v>
      </c>
      <c r="E481">
        <v>4.6100000000000003</v>
      </c>
      <c r="F481">
        <v>17.39</v>
      </c>
      <c r="G481">
        <v>0.5</v>
      </c>
      <c r="H481" s="184">
        <f t="shared" ref="H481:L481" si="504">H457</f>
        <v>0.91666666666666663</v>
      </c>
      <c r="I481" s="185">
        <f t="shared" si="504"/>
        <v>394</v>
      </c>
      <c r="J481" s="185">
        <f t="shared" si="504"/>
        <v>194</v>
      </c>
      <c r="K481" s="185">
        <f t="shared" si="504"/>
        <v>2842</v>
      </c>
      <c r="L481" s="185">
        <f t="shared" si="504"/>
        <v>1426</v>
      </c>
      <c r="M481" s="147"/>
      <c r="N481" s="143">
        <f t="shared" si="474"/>
        <v>1891.1999999999998</v>
      </c>
      <c r="O481" s="143">
        <f t="shared" si="470"/>
        <v>894.34</v>
      </c>
      <c r="P481" s="143">
        <f t="shared" si="471"/>
        <v>49422.380000000005</v>
      </c>
      <c r="Q481" s="143">
        <f t="shared" si="472"/>
        <v>713</v>
      </c>
      <c r="R481" s="188">
        <f t="shared" si="475"/>
        <v>52920.920000000006</v>
      </c>
      <c r="T481">
        <v>33978.54</v>
      </c>
      <c r="U481" s="190">
        <f t="shared" si="476"/>
        <v>1.5574806922251516</v>
      </c>
    </row>
    <row r="482" spans="1:21" x14ac:dyDescent="0.2">
      <c r="A482" s="178">
        <v>42755</v>
      </c>
      <c r="B482" s="179">
        <v>0.95833333333333337</v>
      </c>
      <c r="C482" t="s">
        <v>349</v>
      </c>
      <c r="D482">
        <v>37.5</v>
      </c>
      <c r="E482">
        <v>22</v>
      </c>
      <c r="F482">
        <v>28</v>
      </c>
      <c r="G482">
        <v>0.01</v>
      </c>
      <c r="H482" s="184">
        <f t="shared" ref="H482:L482" si="505">H458</f>
        <v>0.95833333333333337</v>
      </c>
      <c r="I482" s="185">
        <f t="shared" si="505"/>
        <v>389</v>
      </c>
      <c r="J482" s="185">
        <f t="shared" si="505"/>
        <v>265</v>
      </c>
      <c r="K482" s="185">
        <f t="shared" si="505"/>
        <v>2985</v>
      </c>
      <c r="L482" s="185">
        <f t="shared" si="505"/>
        <v>1111</v>
      </c>
      <c r="M482" s="147"/>
      <c r="N482" s="143">
        <f t="shared" si="474"/>
        <v>14587.5</v>
      </c>
      <c r="O482" s="143">
        <f t="shared" si="470"/>
        <v>5830</v>
      </c>
      <c r="P482" s="143">
        <f t="shared" si="471"/>
        <v>83580</v>
      </c>
      <c r="Q482" s="143">
        <f t="shared" si="472"/>
        <v>11.11</v>
      </c>
      <c r="R482" s="188">
        <f t="shared" si="475"/>
        <v>104008.61</v>
      </c>
      <c r="T482">
        <v>32404.79</v>
      </c>
      <c r="U482" s="190">
        <f t="shared" si="476"/>
        <v>3.2096677682527797</v>
      </c>
    </row>
    <row r="483" spans="1:21" x14ac:dyDescent="0.2">
      <c r="A483" s="178">
        <v>42755</v>
      </c>
      <c r="B483" s="180">
        <v>1</v>
      </c>
      <c r="C483" t="s">
        <v>349</v>
      </c>
      <c r="D483">
        <v>25</v>
      </c>
      <c r="E483">
        <v>5.0999999999999996</v>
      </c>
      <c r="F483">
        <v>26</v>
      </c>
      <c r="G483">
        <v>0.01</v>
      </c>
      <c r="H483" s="184">
        <f t="shared" ref="H483:L483" si="506">H459</f>
        <v>1</v>
      </c>
      <c r="I483" s="185">
        <f t="shared" si="506"/>
        <v>362</v>
      </c>
      <c r="J483" s="185">
        <f t="shared" si="506"/>
        <v>243</v>
      </c>
      <c r="K483" s="185">
        <f t="shared" si="506"/>
        <v>2985</v>
      </c>
      <c r="L483" s="185">
        <f t="shared" si="506"/>
        <v>1111</v>
      </c>
      <c r="M483" s="147"/>
      <c r="N483" s="143">
        <f t="shared" si="474"/>
        <v>9050</v>
      </c>
      <c r="O483" s="143">
        <f t="shared" si="470"/>
        <v>1239.3</v>
      </c>
      <c r="P483" s="143">
        <f t="shared" si="471"/>
        <v>77610</v>
      </c>
      <c r="Q483" s="143">
        <f t="shared" si="472"/>
        <v>11.11</v>
      </c>
      <c r="R483" s="188">
        <f t="shared" si="475"/>
        <v>87910.41</v>
      </c>
      <c r="T483">
        <v>30592.99</v>
      </c>
      <c r="U483" s="190">
        <f t="shared" si="476"/>
        <v>2.8735475022219141</v>
      </c>
    </row>
    <row r="484" spans="1:21" x14ac:dyDescent="0.2">
      <c r="A484" s="178">
        <v>42756</v>
      </c>
      <c r="B484" s="179">
        <v>4.1666666666666664E-2</v>
      </c>
      <c r="C484" t="s">
        <v>349</v>
      </c>
      <c r="D484">
        <v>12</v>
      </c>
      <c r="E484">
        <v>8</v>
      </c>
      <c r="F484">
        <v>35</v>
      </c>
      <c r="G484">
        <v>0.01</v>
      </c>
      <c r="H484" s="184">
        <f t="shared" ref="H484:L484" si="507">H460</f>
        <v>4.1666666666666664E-2</v>
      </c>
      <c r="I484" s="185">
        <f t="shared" si="507"/>
        <v>294</v>
      </c>
      <c r="J484" s="185">
        <f t="shared" si="507"/>
        <v>212</v>
      </c>
      <c r="K484" s="185">
        <f t="shared" si="507"/>
        <v>2985</v>
      </c>
      <c r="L484" s="185">
        <f t="shared" si="507"/>
        <v>1111</v>
      </c>
      <c r="M484" s="147"/>
      <c r="N484" s="143">
        <f t="shared" si="474"/>
        <v>3528</v>
      </c>
      <c r="O484" s="143">
        <f t="shared" si="470"/>
        <v>1696</v>
      </c>
      <c r="P484" s="143">
        <f t="shared" si="471"/>
        <v>104475</v>
      </c>
      <c r="Q484" s="143">
        <f t="shared" si="472"/>
        <v>11.11</v>
      </c>
      <c r="R484" s="188">
        <f t="shared" si="475"/>
        <v>109710.11</v>
      </c>
      <c r="T484">
        <v>29059.66</v>
      </c>
      <c r="U484" s="190">
        <f t="shared" si="476"/>
        <v>3.7753404547747635</v>
      </c>
    </row>
    <row r="485" spans="1:21" x14ac:dyDescent="0.2">
      <c r="A485" s="178">
        <v>42756</v>
      </c>
      <c r="B485" s="179">
        <v>8.3333333333333329E-2</v>
      </c>
      <c r="C485" t="s">
        <v>349</v>
      </c>
      <c r="D485">
        <v>12</v>
      </c>
      <c r="E485">
        <v>5</v>
      </c>
      <c r="F485">
        <v>35</v>
      </c>
      <c r="G485">
        <v>0.01</v>
      </c>
      <c r="H485" s="184">
        <f t="shared" ref="H485:L485" si="508">H461</f>
        <v>8.3333333333333329E-2</v>
      </c>
      <c r="I485" s="185">
        <f t="shared" si="508"/>
        <v>236</v>
      </c>
      <c r="J485" s="185">
        <f t="shared" si="508"/>
        <v>179</v>
      </c>
      <c r="K485" s="185">
        <f t="shared" si="508"/>
        <v>2985</v>
      </c>
      <c r="L485" s="185">
        <f t="shared" si="508"/>
        <v>1111</v>
      </c>
      <c r="M485" s="147"/>
      <c r="N485" s="143">
        <f t="shared" si="474"/>
        <v>2832</v>
      </c>
      <c r="O485" s="143">
        <f t="shared" si="470"/>
        <v>895</v>
      </c>
      <c r="P485" s="143">
        <f t="shared" si="471"/>
        <v>104475</v>
      </c>
      <c r="Q485" s="143">
        <f t="shared" si="472"/>
        <v>11.11</v>
      </c>
      <c r="R485" s="188">
        <f t="shared" si="475"/>
        <v>108213.11</v>
      </c>
      <c r="T485">
        <v>28210.15</v>
      </c>
      <c r="U485" s="190">
        <f t="shared" si="476"/>
        <v>3.8359636513807973</v>
      </c>
    </row>
    <row r="486" spans="1:21" x14ac:dyDescent="0.2">
      <c r="A486" s="178">
        <v>42756</v>
      </c>
      <c r="B486" s="179">
        <v>0.125</v>
      </c>
      <c r="C486" t="s">
        <v>349</v>
      </c>
      <c r="D486">
        <v>11.36</v>
      </c>
      <c r="E486">
        <v>6</v>
      </c>
      <c r="F486">
        <v>24</v>
      </c>
      <c r="G486">
        <v>0.25</v>
      </c>
      <c r="H486" s="184">
        <f t="shared" ref="H486:L486" si="509">H462</f>
        <v>0.125</v>
      </c>
      <c r="I486" s="185">
        <f t="shared" si="509"/>
        <v>201</v>
      </c>
      <c r="J486" s="185">
        <f t="shared" si="509"/>
        <v>205</v>
      </c>
      <c r="K486" s="185">
        <f t="shared" si="509"/>
        <v>2985</v>
      </c>
      <c r="L486" s="185">
        <f t="shared" si="509"/>
        <v>1717</v>
      </c>
      <c r="M486" s="147"/>
      <c r="N486" s="143">
        <f t="shared" si="474"/>
        <v>2283.3599999999997</v>
      </c>
      <c r="O486" s="143">
        <f t="shared" si="470"/>
        <v>1230</v>
      </c>
      <c r="P486" s="143">
        <f t="shared" si="471"/>
        <v>71640</v>
      </c>
      <c r="Q486" s="143">
        <f t="shared" si="472"/>
        <v>429.25</v>
      </c>
      <c r="R486" s="188">
        <f t="shared" si="475"/>
        <v>75582.61</v>
      </c>
      <c r="T486">
        <v>27782.880000000001</v>
      </c>
      <c r="U486" s="190">
        <f t="shared" si="476"/>
        <v>2.7204742632873193</v>
      </c>
    </row>
    <row r="487" spans="1:21" x14ac:dyDescent="0.2">
      <c r="A487" s="178">
        <v>42756</v>
      </c>
      <c r="B487" s="179">
        <v>0.16666666666666666</v>
      </c>
      <c r="C487" t="s">
        <v>349</v>
      </c>
      <c r="D487">
        <v>11.7</v>
      </c>
      <c r="E487">
        <v>8</v>
      </c>
      <c r="F487">
        <v>24</v>
      </c>
      <c r="G487">
        <v>0.25</v>
      </c>
      <c r="H487" s="184">
        <f t="shared" ref="H487:L487" si="510">H463</f>
        <v>0.16666666666666666</v>
      </c>
      <c r="I487" s="185">
        <f t="shared" si="510"/>
        <v>185</v>
      </c>
      <c r="J487" s="185">
        <f t="shared" si="510"/>
        <v>205</v>
      </c>
      <c r="K487" s="185">
        <f t="shared" si="510"/>
        <v>2985</v>
      </c>
      <c r="L487" s="185">
        <f t="shared" si="510"/>
        <v>1717</v>
      </c>
      <c r="M487" s="147"/>
      <c r="N487" s="143">
        <f t="shared" si="474"/>
        <v>2164.5</v>
      </c>
      <c r="O487" s="143">
        <f t="shared" si="470"/>
        <v>1640</v>
      </c>
      <c r="P487" s="143">
        <f t="shared" si="471"/>
        <v>71640</v>
      </c>
      <c r="Q487" s="143">
        <f t="shared" si="472"/>
        <v>429.25</v>
      </c>
      <c r="R487" s="188">
        <f t="shared" si="475"/>
        <v>75873.75</v>
      </c>
      <c r="T487">
        <v>27632.14</v>
      </c>
      <c r="U487" s="190">
        <f t="shared" si="476"/>
        <v>2.7458513889984633</v>
      </c>
    </row>
    <row r="488" spans="1:21" x14ac:dyDescent="0.2">
      <c r="A488" s="178">
        <v>42756</v>
      </c>
      <c r="B488" s="179">
        <v>0.20833333333333334</v>
      </c>
      <c r="C488" t="s">
        <v>349</v>
      </c>
      <c r="D488">
        <v>12</v>
      </c>
      <c r="E488">
        <v>9.26</v>
      </c>
      <c r="F488">
        <v>24</v>
      </c>
      <c r="G488">
        <v>0.25</v>
      </c>
      <c r="H488" s="184">
        <f t="shared" ref="H488:L488" si="511">H464</f>
        <v>0.20833333333333334</v>
      </c>
      <c r="I488" s="185">
        <f t="shared" si="511"/>
        <v>207</v>
      </c>
      <c r="J488" s="185">
        <f t="shared" si="511"/>
        <v>283</v>
      </c>
      <c r="K488" s="185">
        <f t="shared" si="511"/>
        <v>2985</v>
      </c>
      <c r="L488" s="185">
        <f t="shared" si="511"/>
        <v>1717</v>
      </c>
      <c r="M488" s="147"/>
      <c r="N488" s="143">
        <f t="shared" si="474"/>
        <v>2484</v>
      </c>
      <c r="O488" s="143">
        <f t="shared" si="470"/>
        <v>2620.58</v>
      </c>
      <c r="P488" s="143">
        <f t="shared" si="471"/>
        <v>71640</v>
      </c>
      <c r="Q488" s="143">
        <f t="shared" si="472"/>
        <v>429.25</v>
      </c>
      <c r="R488" s="188">
        <f t="shared" si="475"/>
        <v>77173.83</v>
      </c>
      <c r="T488">
        <v>27914.29</v>
      </c>
      <c r="U488" s="190">
        <f t="shared" si="476"/>
        <v>2.7646710699072052</v>
      </c>
    </row>
    <row r="489" spans="1:21" x14ac:dyDescent="0.2">
      <c r="A489" s="178">
        <v>42756</v>
      </c>
      <c r="B489" s="179">
        <v>0.25</v>
      </c>
      <c r="C489" t="s">
        <v>349</v>
      </c>
      <c r="D489">
        <v>45</v>
      </c>
      <c r="E489">
        <v>33.090000000000003</v>
      </c>
      <c r="F489">
        <v>36</v>
      </c>
      <c r="G489">
        <v>0.25</v>
      </c>
      <c r="H489" s="184">
        <f t="shared" ref="H489:L489" si="512">H465</f>
        <v>0.25</v>
      </c>
      <c r="I489" s="185">
        <f t="shared" si="512"/>
        <v>327</v>
      </c>
      <c r="J489" s="185">
        <f t="shared" si="512"/>
        <v>438</v>
      </c>
      <c r="K489" s="185">
        <f t="shared" si="512"/>
        <v>2985</v>
      </c>
      <c r="L489" s="185">
        <f t="shared" si="512"/>
        <v>1717</v>
      </c>
      <c r="M489" s="147"/>
      <c r="N489" s="143">
        <f t="shared" si="474"/>
        <v>14715</v>
      </c>
      <c r="O489" s="143">
        <f t="shared" si="470"/>
        <v>14493.420000000002</v>
      </c>
      <c r="P489" s="143">
        <f t="shared" si="471"/>
        <v>107460</v>
      </c>
      <c r="Q489" s="143">
        <f t="shared" si="472"/>
        <v>429.25</v>
      </c>
      <c r="R489" s="188">
        <f t="shared" si="475"/>
        <v>137097.67000000001</v>
      </c>
      <c r="T489">
        <v>28798.71</v>
      </c>
      <c r="U489" s="190">
        <f t="shared" si="476"/>
        <v>4.7605489968127053</v>
      </c>
    </row>
    <row r="490" spans="1:21" x14ac:dyDescent="0.2">
      <c r="A490" s="178">
        <v>42756</v>
      </c>
      <c r="B490" s="179">
        <v>0.29166666666666669</v>
      </c>
      <c r="C490" t="s">
        <v>349</v>
      </c>
      <c r="D490">
        <v>44.34</v>
      </c>
      <c r="E490">
        <v>38</v>
      </c>
      <c r="F490">
        <v>38</v>
      </c>
      <c r="G490">
        <v>0.5</v>
      </c>
      <c r="H490" s="184">
        <f t="shared" ref="H490:L490" si="513">H466</f>
        <v>0.29166666666666669</v>
      </c>
      <c r="I490" s="185">
        <f t="shared" si="513"/>
        <v>249</v>
      </c>
      <c r="J490" s="185">
        <f t="shared" si="513"/>
        <v>556</v>
      </c>
      <c r="K490" s="185">
        <f t="shared" si="513"/>
        <v>2872</v>
      </c>
      <c r="L490" s="185">
        <f t="shared" si="513"/>
        <v>2219</v>
      </c>
      <c r="M490" s="147"/>
      <c r="N490" s="143">
        <f t="shared" si="474"/>
        <v>11040.660000000002</v>
      </c>
      <c r="O490" s="143">
        <f t="shared" si="470"/>
        <v>21128</v>
      </c>
      <c r="P490" s="143">
        <f t="shared" si="471"/>
        <v>109136</v>
      </c>
      <c r="Q490" s="143">
        <f t="shared" si="472"/>
        <v>1109.5</v>
      </c>
      <c r="R490" s="188">
        <f t="shared" si="475"/>
        <v>142414.16</v>
      </c>
      <c r="T490">
        <v>30131.15</v>
      </c>
      <c r="U490" s="190">
        <f t="shared" si="476"/>
        <v>4.7264760886989041</v>
      </c>
    </row>
    <row r="491" spans="1:21" x14ac:dyDescent="0.2">
      <c r="A491" s="178">
        <v>42756</v>
      </c>
      <c r="B491" s="179">
        <v>0.33333333333333331</v>
      </c>
      <c r="C491" t="s">
        <v>349</v>
      </c>
      <c r="D491">
        <v>12.84</v>
      </c>
      <c r="E491">
        <v>5</v>
      </c>
      <c r="F491">
        <v>25.01</v>
      </c>
      <c r="G491">
        <v>0.51</v>
      </c>
      <c r="H491" s="184">
        <f t="shared" ref="H491:L491" si="514">H467</f>
        <v>0.33333333333333331</v>
      </c>
      <c r="I491" s="185">
        <f t="shared" si="514"/>
        <v>256</v>
      </c>
      <c r="J491" s="185">
        <f t="shared" si="514"/>
        <v>306</v>
      </c>
      <c r="K491" s="185">
        <f t="shared" si="514"/>
        <v>2872</v>
      </c>
      <c r="L491" s="185">
        <f t="shared" si="514"/>
        <v>2219</v>
      </c>
      <c r="M491" s="147"/>
      <c r="N491" s="143">
        <f t="shared" si="474"/>
        <v>3287.04</v>
      </c>
      <c r="O491" s="143">
        <f t="shared" si="470"/>
        <v>1530</v>
      </c>
      <c r="P491" s="143">
        <f t="shared" si="471"/>
        <v>71828.72</v>
      </c>
      <c r="Q491" s="143">
        <f t="shared" si="472"/>
        <v>1131.69</v>
      </c>
      <c r="R491" s="188">
        <f t="shared" si="475"/>
        <v>77777.45</v>
      </c>
      <c r="T491">
        <v>31489.07</v>
      </c>
      <c r="U491" s="190">
        <f t="shared" si="476"/>
        <v>2.4699824415265361</v>
      </c>
    </row>
    <row r="492" spans="1:21" x14ac:dyDescent="0.2">
      <c r="A492" s="178">
        <v>42756</v>
      </c>
      <c r="B492" s="179">
        <v>0.375</v>
      </c>
      <c r="C492" t="s">
        <v>349</v>
      </c>
      <c r="D492">
        <v>5.07</v>
      </c>
      <c r="E492">
        <v>4</v>
      </c>
      <c r="F492">
        <v>22</v>
      </c>
      <c r="G492">
        <v>0.51</v>
      </c>
      <c r="H492" s="184">
        <f t="shared" ref="H492:L492" si="515">H468</f>
        <v>0.375</v>
      </c>
      <c r="I492" s="185">
        <f t="shared" si="515"/>
        <v>156</v>
      </c>
      <c r="J492" s="185">
        <f t="shared" si="515"/>
        <v>343</v>
      </c>
      <c r="K492" s="185">
        <f t="shared" si="515"/>
        <v>2872</v>
      </c>
      <c r="L492" s="185">
        <f t="shared" si="515"/>
        <v>2219</v>
      </c>
      <c r="M492" s="147"/>
      <c r="N492" s="143">
        <f t="shared" si="474"/>
        <v>790.92000000000007</v>
      </c>
      <c r="O492" s="143">
        <f t="shared" si="470"/>
        <v>1372</v>
      </c>
      <c r="P492" s="143">
        <f t="shared" si="471"/>
        <v>63184</v>
      </c>
      <c r="Q492" s="143">
        <f t="shared" si="472"/>
        <v>1131.69</v>
      </c>
      <c r="R492" s="188">
        <f t="shared" si="475"/>
        <v>66478.61</v>
      </c>
      <c r="T492">
        <v>32723.69</v>
      </c>
      <c r="U492" s="190">
        <f t="shared" si="476"/>
        <v>2.0315132553816517</v>
      </c>
    </row>
    <row r="493" spans="1:21" x14ac:dyDescent="0.2">
      <c r="A493" s="178">
        <v>42756</v>
      </c>
      <c r="B493" s="179">
        <v>0.41666666666666669</v>
      </c>
      <c r="C493" t="s">
        <v>349</v>
      </c>
      <c r="D493">
        <v>3.64</v>
      </c>
      <c r="E493">
        <v>3.1</v>
      </c>
      <c r="F493">
        <v>22</v>
      </c>
      <c r="G493">
        <v>0.6</v>
      </c>
      <c r="H493" s="184">
        <f t="shared" ref="H493:L493" si="516">H469</f>
        <v>0.41666666666666669</v>
      </c>
      <c r="I493" s="185">
        <f t="shared" si="516"/>
        <v>196</v>
      </c>
      <c r="J493" s="185">
        <f t="shared" si="516"/>
        <v>315</v>
      </c>
      <c r="K493" s="185">
        <f t="shared" si="516"/>
        <v>2872</v>
      </c>
      <c r="L493" s="185">
        <f t="shared" si="516"/>
        <v>2219</v>
      </c>
      <c r="M493" s="147"/>
      <c r="N493" s="143">
        <f t="shared" si="474"/>
        <v>713.44</v>
      </c>
      <c r="O493" s="143">
        <f t="shared" si="470"/>
        <v>976.5</v>
      </c>
      <c r="P493" s="143">
        <f t="shared" si="471"/>
        <v>63184</v>
      </c>
      <c r="Q493" s="143">
        <f t="shared" si="472"/>
        <v>1331.3999999999999</v>
      </c>
      <c r="R493" s="188">
        <f t="shared" si="475"/>
        <v>66205.34</v>
      </c>
      <c r="T493">
        <v>33819.160000000003</v>
      </c>
      <c r="U493" s="190">
        <f t="shared" si="476"/>
        <v>1.9576281610779211</v>
      </c>
    </row>
    <row r="494" spans="1:21" x14ac:dyDescent="0.2">
      <c r="A494" s="178">
        <v>42756</v>
      </c>
      <c r="B494" s="179">
        <v>0.45833333333333331</v>
      </c>
      <c r="C494" t="s">
        <v>349</v>
      </c>
      <c r="D494">
        <v>12.59</v>
      </c>
      <c r="E494">
        <v>3.1</v>
      </c>
      <c r="F494">
        <v>22</v>
      </c>
      <c r="G494">
        <v>0.5</v>
      </c>
      <c r="H494" s="184">
        <f t="shared" ref="H494:L494" si="517">H470</f>
        <v>0.45833333333333331</v>
      </c>
      <c r="I494" s="185">
        <f t="shared" si="517"/>
        <v>226</v>
      </c>
      <c r="J494" s="185">
        <f t="shared" si="517"/>
        <v>326</v>
      </c>
      <c r="K494" s="185">
        <f t="shared" si="517"/>
        <v>2842</v>
      </c>
      <c r="L494" s="185">
        <f t="shared" si="517"/>
        <v>1635</v>
      </c>
      <c r="M494" s="147"/>
      <c r="N494" s="143">
        <f t="shared" si="474"/>
        <v>2845.34</v>
      </c>
      <c r="O494" s="143">
        <f t="shared" si="470"/>
        <v>1010.6</v>
      </c>
      <c r="P494" s="143">
        <f t="shared" si="471"/>
        <v>62524</v>
      </c>
      <c r="Q494" s="143">
        <f t="shared" si="472"/>
        <v>817.5</v>
      </c>
      <c r="R494" s="188">
        <f t="shared" si="475"/>
        <v>67197.440000000002</v>
      </c>
      <c r="T494">
        <v>34701.21</v>
      </c>
      <c r="U494" s="190">
        <f t="shared" si="476"/>
        <v>1.9364581235063563</v>
      </c>
    </row>
    <row r="495" spans="1:21" x14ac:dyDescent="0.2">
      <c r="A495" s="178">
        <v>42756</v>
      </c>
      <c r="B495" s="179">
        <v>0.5</v>
      </c>
      <c r="C495" t="s">
        <v>349</v>
      </c>
      <c r="D495">
        <v>12.58</v>
      </c>
      <c r="E495">
        <v>3</v>
      </c>
      <c r="F495">
        <v>25.01</v>
      </c>
      <c r="G495">
        <v>0.5</v>
      </c>
      <c r="H495" s="184">
        <f t="shared" ref="H495:L495" si="518">H471</f>
        <v>0.5</v>
      </c>
      <c r="I495" s="185">
        <f t="shared" si="518"/>
        <v>222</v>
      </c>
      <c r="J495" s="185">
        <f t="shared" si="518"/>
        <v>319</v>
      </c>
      <c r="K495" s="185">
        <f t="shared" si="518"/>
        <v>2842</v>
      </c>
      <c r="L495" s="185">
        <f t="shared" si="518"/>
        <v>1635</v>
      </c>
      <c r="M495" s="147"/>
      <c r="N495" s="143">
        <f t="shared" si="474"/>
        <v>2792.76</v>
      </c>
      <c r="O495" s="143">
        <f t="shared" si="470"/>
        <v>957</v>
      </c>
      <c r="P495" s="143">
        <f t="shared" si="471"/>
        <v>71078.42</v>
      </c>
      <c r="Q495" s="143">
        <f t="shared" si="472"/>
        <v>817.5</v>
      </c>
      <c r="R495" s="188">
        <f t="shared" si="475"/>
        <v>75645.679999999993</v>
      </c>
      <c r="T495">
        <v>34955.440000000002</v>
      </c>
      <c r="U495" s="190">
        <f t="shared" si="476"/>
        <v>2.1640603007714962</v>
      </c>
    </row>
    <row r="496" spans="1:21" x14ac:dyDescent="0.2">
      <c r="A496" s="178">
        <v>42756</v>
      </c>
      <c r="B496" s="179">
        <v>0.54166666666666663</v>
      </c>
      <c r="C496" t="s">
        <v>349</v>
      </c>
      <c r="D496">
        <v>10</v>
      </c>
      <c r="E496">
        <v>3</v>
      </c>
      <c r="F496">
        <v>23</v>
      </c>
      <c r="G496">
        <v>0.5</v>
      </c>
      <c r="H496" s="184">
        <f t="shared" ref="H496:L496" si="519">H472</f>
        <v>0.54166666666666663</v>
      </c>
      <c r="I496" s="185">
        <f t="shared" si="519"/>
        <v>195</v>
      </c>
      <c r="J496" s="185">
        <f t="shared" si="519"/>
        <v>299</v>
      </c>
      <c r="K496" s="185">
        <f t="shared" si="519"/>
        <v>2842</v>
      </c>
      <c r="L496" s="185">
        <f t="shared" si="519"/>
        <v>1635</v>
      </c>
      <c r="M496" s="147"/>
      <c r="N496" s="143">
        <f t="shared" si="474"/>
        <v>1950</v>
      </c>
      <c r="O496" s="143">
        <f t="shared" si="470"/>
        <v>897</v>
      </c>
      <c r="P496" s="143">
        <f t="shared" si="471"/>
        <v>65366</v>
      </c>
      <c r="Q496" s="143">
        <f t="shared" si="472"/>
        <v>817.5</v>
      </c>
      <c r="R496" s="188">
        <f t="shared" si="475"/>
        <v>69030.5</v>
      </c>
      <c r="T496">
        <v>34849.129999999997</v>
      </c>
      <c r="U496" s="190">
        <f t="shared" si="476"/>
        <v>1.9808385460411781</v>
      </c>
    </row>
    <row r="497" spans="1:21" x14ac:dyDescent="0.2">
      <c r="A497" s="178">
        <v>42756</v>
      </c>
      <c r="B497" s="179">
        <v>0.58333333333333337</v>
      </c>
      <c r="C497" t="s">
        <v>349</v>
      </c>
      <c r="D497">
        <v>4.8899999999999997</v>
      </c>
      <c r="E497">
        <v>3</v>
      </c>
      <c r="F497">
        <v>23</v>
      </c>
      <c r="G497">
        <v>0.5</v>
      </c>
      <c r="H497" s="184">
        <f t="shared" ref="H497:L497" si="520">H473</f>
        <v>0.58333333333333337</v>
      </c>
      <c r="I497" s="185">
        <f t="shared" si="520"/>
        <v>205</v>
      </c>
      <c r="J497" s="185">
        <f t="shared" si="520"/>
        <v>237</v>
      </c>
      <c r="K497" s="185">
        <f t="shared" si="520"/>
        <v>2842</v>
      </c>
      <c r="L497" s="185">
        <f t="shared" si="520"/>
        <v>1635</v>
      </c>
      <c r="M497" s="147"/>
      <c r="N497" s="143">
        <f t="shared" si="474"/>
        <v>1002.4499999999999</v>
      </c>
      <c r="O497" s="143">
        <f t="shared" si="470"/>
        <v>711</v>
      </c>
      <c r="P497" s="143">
        <f t="shared" si="471"/>
        <v>65366</v>
      </c>
      <c r="Q497" s="143">
        <f t="shared" si="472"/>
        <v>817.5</v>
      </c>
      <c r="R497" s="188">
        <f t="shared" si="475"/>
        <v>67896.95</v>
      </c>
      <c r="T497">
        <v>34894.639999999999</v>
      </c>
      <c r="U497" s="190">
        <f t="shared" si="476"/>
        <v>1.9457701813229769</v>
      </c>
    </row>
    <row r="498" spans="1:21" x14ac:dyDescent="0.2">
      <c r="A498" s="178">
        <v>42756</v>
      </c>
      <c r="B498" s="179">
        <v>0.625</v>
      </c>
      <c r="C498" t="s">
        <v>349</v>
      </c>
      <c r="D498">
        <v>5.04</v>
      </c>
      <c r="E498">
        <v>3</v>
      </c>
      <c r="F498">
        <v>23</v>
      </c>
      <c r="G498">
        <v>0.5</v>
      </c>
      <c r="H498" s="184">
        <f t="shared" ref="H498:L498" si="521">H474</f>
        <v>0.625</v>
      </c>
      <c r="I498" s="185">
        <f t="shared" si="521"/>
        <v>212</v>
      </c>
      <c r="J498" s="185">
        <f t="shared" si="521"/>
        <v>213</v>
      </c>
      <c r="K498" s="185">
        <f t="shared" si="521"/>
        <v>2842</v>
      </c>
      <c r="L498" s="185">
        <f t="shared" si="521"/>
        <v>1380</v>
      </c>
      <c r="M498" s="147"/>
      <c r="N498" s="143">
        <f t="shared" si="474"/>
        <v>1068.48</v>
      </c>
      <c r="O498" s="143">
        <f t="shared" si="470"/>
        <v>639</v>
      </c>
      <c r="P498" s="143">
        <f t="shared" si="471"/>
        <v>65366</v>
      </c>
      <c r="Q498" s="143">
        <f t="shared" si="472"/>
        <v>690</v>
      </c>
      <c r="R498" s="188">
        <f t="shared" si="475"/>
        <v>67763.48</v>
      </c>
      <c r="T498">
        <v>34999.99</v>
      </c>
      <c r="U498" s="190">
        <f t="shared" si="476"/>
        <v>1.9360999817428519</v>
      </c>
    </row>
    <row r="499" spans="1:21" x14ac:dyDescent="0.2">
      <c r="A499" s="178">
        <v>42756</v>
      </c>
      <c r="B499" s="179">
        <v>0.66666666666666663</v>
      </c>
      <c r="C499" t="s">
        <v>349</v>
      </c>
      <c r="D499">
        <v>3.46</v>
      </c>
      <c r="E499">
        <v>3</v>
      </c>
      <c r="F499">
        <v>20.010000000000002</v>
      </c>
      <c r="G499">
        <v>0.5</v>
      </c>
      <c r="H499" s="184">
        <f t="shared" ref="H499:L499" si="522">H475</f>
        <v>0.66666666666666663</v>
      </c>
      <c r="I499" s="185">
        <f t="shared" si="522"/>
        <v>191</v>
      </c>
      <c r="J499" s="185">
        <f t="shared" si="522"/>
        <v>237</v>
      </c>
      <c r="K499" s="185">
        <f t="shared" si="522"/>
        <v>2842</v>
      </c>
      <c r="L499" s="185">
        <f t="shared" si="522"/>
        <v>1380</v>
      </c>
      <c r="M499" s="147"/>
      <c r="N499" s="143">
        <f t="shared" si="474"/>
        <v>660.86</v>
      </c>
      <c r="O499" s="143">
        <f t="shared" si="470"/>
        <v>711</v>
      </c>
      <c r="P499" s="143">
        <f t="shared" si="471"/>
        <v>56868.420000000006</v>
      </c>
      <c r="Q499" s="143">
        <f t="shared" si="472"/>
        <v>690</v>
      </c>
      <c r="R499" s="188">
        <f t="shared" si="475"/>
        <v>58930.280000000006</v>
      </c>
      <c r="T499">
        <v>35057.660000000003</v>
      </c>
      <c r="U499" s="190">
        <f t="shared" si="476"/>
        <v>1.6809530356561162</v>
      </c>
    </row>
    <row r="500" spans="1:21" x14ac:dyDescent="0.2">
      <c r="A500" s="178">
        <v>42756</v>
      </c>
      <c r="B500" s="179">
        <v>0.70833333333333337</v>
      </c>
      <c r="C500" t="s">
        <v>349</v>
      </c>
      <c r="D500">
        <v>3.01</v>
      </c>
      <c r="E500">
        <v>3</v>
      </c>
      <c r="F500">
        <v>19.690000000000001</v>
      </c>
      <c r="G500">
        <v>0.5</v>
      </c>
      <c r="H500" s="184">
        <f t="shared" ref="H500:L500" si="523">H476</f>
        <v>0.70833333333333337</v>
      </c>
      <c r="I500" s="185">
        <f t="shared" si="523"/>
        <v>218</v>
      </c>
      <c r="J500" s="185">
        <f t="shared" si="523"/>
        <v>258</v>
      </c>
      <c r="K500" s="185">
        <f t="shared" si="523"/>
        <v>2842</v>
      </c>
      <c r="L500" s="185">
        <f t="shared" si="523"/>
        <v>1380</v>
      </c>
      <c r="M500" s="147"/>
      <c r="N500" s="143">
        <f t="shared" si="474"/>
        <v>656.18</v>
      </c>
      <c r="O500" s="143">
        <f t="shared" si="470"/>
        <v>774</v>
      </c>
      <c r="P500" s="143">
        <f t="shared" si="471"/>
        <v>55958.98</v>
      </c>
      <c r="Q500" s="143">
        <f t="shared" si="472"/>
        <v>690</v>
      </c>
      <c r="R500" s="188">
        <f t="shared" si="475"/>
        <v>58079.16</v>
      </c>
      <c r="T500">
        <v>34958.92</v>
      </c>
      <c r="U500" s="190">
        <f t="shared" si="476"/>
        <v>1.661354526970513</v>
      </c>
    </row>
    <row r="501" spans="1:21" x14ac:dyDescent="0.2">
      <c r="A501" s="178">
        <v>42756</v>
      </c>
      <c r="B501" s="179">
        <v>0.75</v>
      </c>
      <c r="C501" t="s">
        <v>349</v>
      </c>
      <c r="D501">
        <v>16.329999999999998</v>
      </c>
      <c r="E501">
        <v>27</v>
      </c>
      <c r="F501">
        <v>27.55</v>
      </c>
      <c r="G501">
        <v>0.5</v>
      </c>
      <c r="H501" s="184">
        <f t="shared" ref="H501:L501" si="524">H477</f>
        <v>0.75</v>
      </c>
      <c r="I501" s="185">
        <f t="shared" si="524"/>
        <v>240</v>
      </c>
      <c r="J501" s="185">
        <f t="shared" si="524"/>
        <v>365</v>
      </c>
      <c r="K501" s="185">
        <f t="shared" si="524"/>
        <v>2842</v>
      </c>
      <c r="L501" s="185">
        <f t="shared" si="524"/>
        <v>1380</v>
      </c>
      <c r="M501" s="147"/>
      <c r="N501" s="143">
        <f t="shared" si="474"/>
        <v>3919.2</v>
      </c>
      <c r="O501" s="143">
        <f t="shared" si="470"/>
        <v>9855</v>
      </c>
      <c r="P501" s="143">
        <f t="shared" si="471"/>
        <v>78297.100000000006</v>
      </c>
      <c r="Q501" s="143">
        <f t="shared" si="472"/>
        <v>690</v>
      </c>
      <c r="R501" s="188">
        <f t="shared" si="475"/>
        <v>92761.3</v>
      </c>
      <c r="T501">
        <v>35170.449999999997</v>
      </c>
      <c r="U501" s="190">
        <f t="shared" si="476"/>
        <v>2.6374783376385578</v>
      </c>
    </row>
    <row r="502" spans="1:21" x14ac:dyDescent="0.2">
      <c r="A502" s="178">
        <v>42756</v>
      </c>
      <c r="B502" s="179">
        <v>0.79166666666666663</v>
      </c>
      <c r="C502" t="s">
        <v>349</v>
      </c>
      <c r="D502">
        <v>19.8</v>
      </c>
      <c r="E502">
        <v>17.07</v>
      </c>
      <c r="F502">
        <v>23</v>
      </c>
      <c r="G502">
        <v>0.5</v>
      </c>
      <c r="H502" s="184">
        <f t="shared" ref="H502:L502" si="525">H478</f>
        <v>0.79166666666666663</v>
      </c>
      <c r="I502" s="185">
        <f t="shared" si="525"/>
        <v>320</v>
      </c>
      <c r="J502" s="185">
        <f t="shared" si="525"/>
        <v>214</v>
      </c>
      <c r="K502" s="185">
        <f t="shared" si="525"/>
        <v>2842</v>
      </c>
      <c r="L502" s="185">
        <f t="shared" si="525"/>
        <v>1426</v>
      </c>
      <c r="M502" s="147"/>
      <c r="N502" s="143">
        <f t="shared" si="474"/>
        <v>6336</v>
      </c>
      <c r="O502" s="143">
        <f t="shared" si="470"/>
        <v>3652.98</v>
      </c>
      <c r="P502" s="143">
        <f t="shared" si="471"/>
        <v>65366</v>
      </c>
      <c r="Q502" s="143">
        <f t="shared" si="472"/>
        <v>713</v>
      </c>
      <c r="R502" s="188">
        <f t="shared" si="475"/>
        <v>76067.98</v>
      </c>
      <c r="T502">
        <v>36030.94</v>
      </c>
      <c r="U502" s="190">
        <f t="shared" si="476"/>
        <v>2.1111849982265238</v>
      </c>
    </row>
    <row r="503" spans="1:21" x14ac:dyDescent="0.2">
      <c r="A503" s="178">
        <v>42756</v>
      </c>
      <c r="B503" s="179">
        <v>0.83333333333333337</v>
      </c>
      <c r="C503" t="s">
        <v>349</v>
      </c>
      <c r="D503">
        <v>10</v>
      </c>
      <c r="E503">
        <v>5</v>
      </c>
      <c r="F503">
        <v>31</v>
      </c>
      <c r="G503">
        <v>0.5</v>
      </c>
      <c r="H503" s="184">
        <f t="shared" ref="H503:L503" si="526">H479</f>
        <v>0.83333333333333337</v>
      </c>
      <c r="I503" s="185">
        <f t="shared" si="526"/>
        <v>322</v>
      </c>
      <c r="J503" s="185">
        <f t="shared" si="526"/>
        <v>178</v>
      </c>
      <c r="K503" s="185">
        <f t="shared" si="526"/>
        <v>2842</v>
      </c>
      <c r="L503" s="185">
        <f t="shared" si="526"/>
        <v>1426</v>
      </c>
      <c r="M503" s="147"/>
      <c r="N503" s="143">
        <f t="shared" si="474"/>
        <v>3220</v>
      </c>
      <c r="O503" s="143">
        <f t="shared" si="470"/>
        <v>890</v>
      </c>
      <c r="P503" s="143">
        <f t="shared" si="471"/>
        <v>88102</v>
      </c>
      <c r="Q503" s="143">
        <f t="shared" si="472"/>
        <v>713</v>
      </c>
      <c r="R503" s="188">
        <f t="shared" si="475"/>
        <v>92925</v>
      </c>
      <c r="T503">
        <v>35466.78</v>
      </c>
      <c r="U503" s="190">
        <f t="shared" si="476"/>
        <v>2.6200574171097575</v>
      </c>
    </row>
    <row r="504" spans="1:21" x14ac:dyDescent="0.2">
      <c r="A504" s="178">
        <v>42756</v>
      </c>
      <c r="B504" s="179">
        <v>0.875</v>
      </c>
      <c r="C504" t="s">
        <v>349</v>
      </c>
      <c r="D504">
        <v>14.76</v>
      </c>
      <c r="E504">
        <v>5</v>
      </c>
      <c r="F504">
        <v>26</v>
      </c>
      <c r="G504">
        <v>0.5</v>
      </c>
      <c r="H504" s="184">
        <f t="shared" ref="H504:L504" si="527">H480</f>
        <v>0.875</v>
      </c>
      <c r="I504" s="185">
        <f t="shared" si="527"/>
        <v>337</v>
      </c>
      <c r="J504" s="185">
        <f t="shared" si="527"/>
        <v>173</v>
      </c>
      <c r="K504" s="185">
        <f t="shared" si="527"/>
        <v>2842</v>
      </c>
      <c r="L504" s="185">
        <f t="shared" si="527"/>
        <v>1426</v>
      </c>
      <c r="M504" s="147"/>
      <c r="N504" s="143">
        <f t="shared" si="474"/>
        <v>4974.12</v>
      </c>
      <c r="O504" s="143">
        <f t="shared" si="470"/>
        <v>865</v>
      </c>
      <c r="P504" s="143">
        <f t="shared" si="471"/>
        <v>73892</v>
      </c>
      <c r="Q504" s="143">
        <f t="shared" si="472"/>
        <v>713</v>
      </c>
      <c r="R504" s="188">
        <f t="shared" si="475"/>
        <v>80444.12</v>
      </c>
      <c r="T504">
        <v>34679.06</v>
      </c>
      <c r="U504" s="190">
        <f t="shared" si="476"/>
        <v>2.3196741780198193</v>
      </c>
    </row>
    <row r="505" spans="1:21" x14ac:dyDescent="0.2">
      <c r="A505" s="178">
        <v>42756</v>
      </c>
      <c r="B505" s="179">
        <v>0.91666666666666663</v>
      </c>
      <c r="C505" t="s">
        <v>349</v>
      </c>
      <c r="D505">
        <v>12.26</v>
      </c>
      <c r="E505">
        <v>4.6100000000000003</v>
      </c>
      <c r="F505">
        <v>31</v>
      </c>
      <c r="G505">
        <v>0.5</v>
      </c>
      <c r="H505" s="184">
        <f t="shared" ref="H505:L505" si="528">H481</f>
        <v>0.91666666666666663</v>
      </c>
      <c r="I505" s="185">
        <f t="shared" si="528"/>
        <v>394</v>
      </c>
      <c r="J505" s="185">
        <f t="shared" si="528"/>
        <v>194</v>
      </c>
      <c r="K505" s="185">
        <f t="shared" si="528"/>
        <v>2842</v>
      </c>
      <c r="L505" s="185">
        <f t="shared" si="528"/>
        <v>1426</v>
      </c>
      <c r="M505" s="147"/>
      <c r="N505" s="143">
        <f t="shared" si="474"/>
        <v>4830.4399999999996</v>
      </c>
      <c r="O505" s="143">
        <f t="shared" si="470"/>
        <v>894.34</v>
      </c>
      <c r="P505" s="143">
        <f t="shared" si="471"/>
        <v>88102</v>
      </c>
      <c r="Q505" s="143">
        <f t="shared" si="472"/>
        <v>713</v>
      </c>
      <c r="R505" s="188">
        <f t="shared" si="475"/>
        <v>94539.78</v>
      </c>
      <c r="T505">
        <v>33667.32</v>
      </c>
      <c r="U505" s="190">
        <f t="shared" si="476"/>
        <v>2.8080577842251775</v>
      </c>
    </row>
    <row r="506" spans="1:21" x14ac:dyDescent="0.2">
      <c r="A506" s="178">
        <v>42756</v>
      </c>
      <c r="B506" s="179">
        <v>0.95833333333333337</v>
      </c>
      <c r="C506" t="s">
        <v>349</v>
      </c>
      <c r="D506">
        <v>45</v>
      </c>
      <c r="E506">
        <v>22</v>
      </c>
      <c r="F506">
        <v>31</v>
      </c>
      <c r="G506">
        <v>0.01</v>
      </c>
      <c r="H506" s="184">
        <f t="shared" ref="H506:L506" si="529">H482</f>
        <v>0.95833333333333337</v>
      </c>
      <c r="I506" s="185">
        <f t="shared" si="529"/>
        <v>389</v>
      </c>
      <c r="J506" s="185">
        <f t="shared" si="529"/>
        <v>265</v>
      </c>
      <c r="K506" s="185">
        <f t="shared" si="529"/>
        <v>2985</v>
      </c>
      <c r="L506" s="185">
        <f t="shared" si="529"/>
        <v>1111</v>
      </c>
      <c r="M506" s="147"/>
      <c r="N506" s="143">
        <f t="shared" si="474"/>
        <v>17505</v>
      </c>
      <c r="O506" s="143">
        <f t="shared" si="470"/>
        <v>5830</v>
      </c>
      <c r="P506" s="143">
        <f t="shared" si="471"/>
        <v>92535</v>
      </c>
      <c r="Q506" s="143">
        <f t="shared" si="472"/>
        <v>11.11</v>
      </c>
      <c r="R506" s="188">
        <f t="shared" si="475"/>
        <v>115881.11</v>
      </c>
      <c r="T506">
        <v>32259.99</v>
      </c>
      <c r="U506" s="190">
        <f t="shared" si="476"/>
        <v>3.5920999975511458</v>
      </c>
    </row>
    <row r="507" spans="1:21" x14ac:dyDescent="0.2">
      <c r="A507" s="178">
        <v>42756</v>
      </c>
      <c r="B507" s="180">
        <v>1</v>
      </c>
      <c r="C507" t="s">
        <v>349</v>
      </c>
      <c r="D507">
        <v>25.38</v>
      </c>
      <c r="E507">
        <v>5.81</v>
      </c>
      <c r="F507">
        <v>31</v>
      </c>
      <c r="G507">
        <v>0.01</v>
      </c>
      <c r="H507" s="184">
        <f t="shared" ref="H507:L507" si="530">H483</f>
        <v>1</v>
      </c>
      <c r="I507" s="185">
        <f t="shared" si="530"/>
        <v>362</v>
      </c>
      <c r="J507" s="185">
        <f t="shared" si="530"/>
        <v>243</v>
      </c>
      <c r="K507" s="185">
        <f t="shared" si="530"/>
        <v>2985</v>
      </c>
      <c r="L507" s="185">
        <f t="shared" si="530"/>
        <v>1111</v>
      </c>
      <c r="M507" s="147"/>
      <c r="N507" s="143">
        <f t="shared" si="474"/>
        <v>9187.56</v>
      </c>
      <c r="O507" s="143">
        <f t="shared" si="470"/>
        <v>1411.83</v>
      </c>
      <c r="P507" s="143">
        <f t="shared" si="471"/>
        <v>92535</v>
      </c>
      <c r="Q507" s="143">
        <f t="shared" si="472"/>
        <v>11.11</v>
      </c>
      <c r="R507" s="188">
        <f t="shared" si="475"/>
        <v>103145.5</v>
      </c>
      <c r="T507">
        <v>30456</v>
      </c>
      <c r="U507" s="190">
        <f t="shared" si="476"/>
        <v>3.3867054110848436</v>
      </c>
    </row>
    <row r="508" spans="1:21" x14ac:dyDescent="0.2">
      <c r="A508" s="178">
        <v>42757</v>
      </c>
      <c r="B508" s="179">
        <v>4.1666666666666664E-2</v>
      </c>
      <c r="C508" t="s">
        <v>349</v>
      </c>
      <c r="D508">
        <v>20.5</v>
      </c>
      <c r="E508">
        <v>8</v>
      </c>
      <c r="F508">
        <v>40</v>
      </c>
      <c r="G508">
        <v>0.01</v>
      </c>
      <c r="H508" s="184">
        <f t="shared" ref="H508:L508" si="531">H484</f>
        <v>4.1666666666666664E-2</v>
      </c>
      <c r="I508" s="185">
        <f t="shared" si="531"/>
        <v>294</v>
      </c>
      <c r="J508" s="185">
        <f t="shared" si="531"/>
        <v>212</v>
      </c>
      <c r="K508" s="185">
        <f t="shared" si="531"/>
        <v>2985</v>
      </c>
      <c r="L508" s="185">
        <f t="shared" si="531"/>
        <v>1111</v>
      </c>
      <c r="M508" s="147"/>
      <c r="N508" s="143">
        <f t="shared" si="474"/>
        <v>6027</v>
      </c>
      <c r="O508" s="143">
        <f t="shared" si="470"/>
        <v>1696</v>
      </c>
      <c r="P508" s="143">
        <f t="shared" si="471"/>
        <v>119400</v>
      </c>
      <c r="Q508" s="143">
        <f t="shared" si="472"/>
        <v>11.11</v>
      </c>
      <c r="R508" s="188">
        <f t="shared" si="475"/>
        <v>127134.11</v>
      </c>
      <c r="T508">
        <v>28941.02</v>
      </c>
      <c r="U508" s="190">
        <f t="shared" si="476"/>
        <v>4.3928690142918247</v>
      </c>
    </row>
    <row r="509" spans="1:21" x14ac:dyDescent="0.2">
      <c r="A509" s="178">
        <v>42757</v>
      </c>
      <c r="B509" s="179">
        <v>8.3333333333333329E-2</v>
      </c>
      <c r="C509" t="s">
        <v>349</v>
      </c>
      <c r="D509">
        <v>21.6</v>
      </c>
      <c r="E509">
        <v>7.01</v>
      </c>
      <c r="F509">
        <v>40</v>
      </c>
      <c r="G509">
        <v>0.01</v>
      </c>
      <c r="H509" s="184">
        <f t="shared" ref="H509:L509" si="532">H485</f>
        <v>8.3333333333333329E-2</v>
      </c>
      <c r="I509" s="185">
        <f t="shared" si="532"/>
        <v>236</v>
      </c>
      <c r="J509" s="185">
        <f t="shared" si="532"/>
        <v>179</v>
      </c>
      <c r="K509" s="185">
        <f t="shared" si="532"/>
        <v>2985</v>
      </c>
      <c r="L509" s="185">
        <f t="shared" si="532"/>
        <v>1111</v>
      </c>
      <c r="M509" s="147"/>
      <c r="N509" s="143">
        <f t="shared" si="474"/>
        <v>5097.6000000000004</v>
      </c>
      <c r="O509" s="143">
        <f t="shared" si="470"/>
        <v>1254.79</v>
      </c>
      <c r="P509" s="143">
        <f t="shared" si="471"/>
        <v>119400</v>
      </c>
      <c r="Q509" s="143">
        <f t="shared" si="472"/>
        <v>11.11</v>
      </c>
      <c r="R509" s="188">
        <f t="shared" si="475"/>
        <v>125763.5</v>
      </c>
      <c r="T509">
        <v>27917.65</v>
      </c>
      <c r="U509" s="190">
        <f t="shared" si="476"/>
        <v>4.5048025174038644</v>
      </c>
    </row>
    <row r="510" spans="1:21" x14ac:dyDescent="0.2">
      <c r="A510" s="178">
        <v>42757</v>
      </c>
      <c r="B510" s="179">
        <v>0.125</v>
      </c>
      <c r="C510" t="s">
        <v>349</v>
      </c>
      <c r="D510">
        <v>13.43</v>
      </c>
      <c r="E510">
        <v>8</v>
      </c>
      <c r="F510">
        <v>32</v>
      </c>
      <c r="G510">
        <v>0.25</v>
      </c>
      <c r="H510" s="184">
        <f t="shared" ref="H510:L510" si="533">H486</f>
        <v>0.125</v>
      </c>
      <c r="I510" s="185">
        <f t="shared" si="533"/>
        <v>201</v>
      </c>
      <c r="J510" s="185">
        <f t="shared" si="533"/>
        <v>205</v>
      </c>
      <c r="K510" s="185">
        <f t="shared" si="533"/>
        <v>2985</v>
      </c>
      <c r="L510" s="185">
        <f t="shared" si="533"/>
        <v>1717</v>
      </c>
      <c r="M510" s="147"/>
      <c r="N510" s="143">
        <f t="shared" si="474"/>
        <v>2699.43</v>
      </c>
      <c r="O510" s="143">
        <f t="shared" si="470"/>
        <v>1640</v>
      </c>
      <c r="P510" s="143">
        <f t="shared" si="471"/>
        <v>95520</v>
      </c>
      <c r="Q510" s="143">
        <f t="shared" si="472"/>
        <v>429.25</v>
      </c>
      <c r="R510" s="188">
        <f t="shared" si="475"/>
        <v>100288.68</v>
      </c>
      <c r="T510">
        <v>27351.53</v>
      </c>
      <c r="U510" s="190">
        <f t="shared" si="476"/>
        <v>3.6666570389298148</v>
      </c>
    </row>
    <row r="511" spans="1:21" x14ac:dyDescent="0.2">
      <c r="A511" s="178">
        <v>42757</v>
      </c>
      <c r="B511" s="179">
        <v>0.16666666666666666</v>
      </c>
      <c r="C511" t="s">
        <v>349</v>
      </c>
      <c r="D511">
        <v>12.92</v>
      </c>
      <c r="E511">
        <v>8</v>
      </c>
      <c r="F511">
        <v>32</v>
      </c>
      <c r="G511">
        <v>0.25</v>
      </c>
      <c r="H511" s="184">
        <f t="shared" ref="H511:L511" si="534">H487</f>
        <v>0.16666666666666666</v>
      </c>
      <c r="I511" s="185">
        <f t="shared" si="534"/>
        <v>185</v>
      </c>
      <c r="J511" s="185">
        <f t="shared" si="534"/>
        <v>205</v>
      </c>
      <c r="K511" s="185">
        <f t="shared" si="534"/>
        <v>2985</v>
      </c>
      <c r="L511" s="185">
        <f t="shared" si="534"/>
        <v>1717</v>
      </c>
      <c r="M511" s="147"/>
      <c r="N511" s="143">
        <f t="shared" si="474"/>
        <v>2390.1999999999998</v>
      </c>
      <c r="O511" s="143">
        <f t="shared" si="470"/>
        <v>1640</v>
      </c>
      <c r="P511" s="143">
        <f t="shared" si="471"/>
        <v>95520</v>
      </c>
      <c r="Q511" s="143">
        <f t="shared" si="472"/>
        <v>429.25</v>
      </c>
      <c r="R511" s="188">
        <f t="shared" si="475"/>
        <v>99979.45</v>
      </c>
      <c r="T511">
        <v>27187.35</v>
      </c>
      <c r="U511" s="190">
        <f t="shared" si="476"/>
        <v>3.6774253467145566</v>
      </c>
    </row>
    <row r="512" spans="1:21" x14ac:dyDescent="0.2">
      <c r="A512" s="178">
        <v>42757</v>
      </c>
      <c r="B512" s="179">
        <v>0.20833333333333334</v>
      </c>
      <c r="C512" t="s">
        <v>349</v>
      </c>
      <c r="D512">
        <v>28.59</v>
      </c>
      <c r="E512">
        <v>12</v>
      </c>
      <c r="F512">
        <v>32</v>
      </c>
      <c r="G512">
        <v>0.25</v>
      </c>
      <c r="H512" s="184">
        <f t="shared" ref="H512:L512" si="535">H488</f>
        <v>0.20833333333333334</v>
      </c>
      <c r="I512" s="185">
        <f t="shared" si="535"/>
        <v>207</v>
      </c>
      <c r="J512" s="185">
        <f t="shared" si="535"/>
        <v>283</v>
      </c>
      <c r="K512" s="185">
        <f t="shared" si="535"/>
        <v>2985</v>
      </c>
      <c r="L512" s="185">
        <f t="shared" si="535"/>
        <v>1717</v>
      </c>
      <c r="M512" s="147"/>
      <c r="N512" s="143">
        <f t="shared" si="474"/>
        <v>5918.13</v>
      </c>
      <c r="O512" s="143">
        <f t="shared" si="470"/>
        <v>3396</v>
      </c>
      <c r="P512" s="143">
        <f t="shared" si="471"/>
        <v>95520</v>
      </c>
      <c r="Q512" s="143">
        <f t="shared" si="472"/>
        <v>429.25</v>
      </c>
      <c r="R512" s="188">
        <f t="shared" si="475"/>
        <v>105263.38</v>
      </c>
      <c r="T512">
        <v>27362.85</v>
      </c>
      <c r="U512" s="190">
        <f t="shared" si="476"/>
        <v>3.8469450367925861</v>
      </c>
    </row>
    <row r="513" spans="1:21" x14ac:dyDescent="0.2">
      <c r="A513" s="178">
        <v>42757</v>
      </c>
      <c r="B513" s="179">
        <v>0.25</v>
      </c>
      <c r="C513" t="s">
        <v>349</v>
      </c>
      <c r="D513">
        <v>80.83</v>
      </c>
      <c r="E513">
        <v>36</v>
      </c>
      <c r="F513">
        <v>34</v>
      </c>
      <c r="G513">
        <v>0.25</v>
      </c>
      <c r="H513" s="184">
        <f t="shared" ref="H513:L513" si="536">H489</f>
        <v>0.25</v>
      </c>
      <c r="I513" s="185">
        <f t="shared" si="536"/>
        <v>327</v>
      </c>
      <c r="J513" s="185">
        <f t="shared" si="536"/>
        <v>438</v>
      </c>
      <c r="K513" s="185">
        <f t="shared" si="536"/>
        <v>2985</v>
      </c>
      <c r="L513" s="185">
        <f t="shared" si="536"/>
        <v>1717</v>
      </c>
      <c r="M513" s="147"/>
      <c r="N513" s="143">
        <f t="shared" si="474"/>
        <v>26431.41</v>
      </c>
      <c r="O513" s="143">
        <f t="shared" si="470"/>
        <v>15768</v>
      </c>
      <c r="P513" s="143">
        <f t="shared" si="471"/>
        <v>101490</v>
      </c>
      <c r="Q513" s="143">
        <f t="shared" si="472"/>
        <v>429.25</v>
      </c>
      <c r="R513" s="188">
        <f t="shared" si="475"/>
        <v>144118.66</v>
      </c>
      <c r="T513">
        <v>28003.63</v>
      </c>
      <c r="U513" s="190">
        <f t="shared" si="476"/>
        <v>5.1464278023956176</v>
      </c>
    </row>
    <row r="514" spans="1:21" x14ac:dyDescent="0.2">
      <c r="A514" s="178">
        <v>42757</v>
      </c>
      <c r="B514" s="179">
        <v>0.29166666666666669</v>
      </c>
      <c r="C514" t="s">
        <v>349</v>
      </c>
      <c r="D514">
        <v>55.34</v>
      </c>
      <c r="E514">
        <v>50</v>
      </c>
      <c r="F514">
        <v>38</v>
      </c>
      <c r="G514">
        <v>0.5</v>
      </c>
      <c r="H514" s="184">
        <f t="shared" ref="H514:L514" si="537">H490</f>
        <v>0.29166666666666669</v>
      </c>
      <c r="I514" s="185">
        <f t="shared" si="537"/>
        <v>249</v>
      </c>
      <c r="J514" s="185">
        <f t="shared" si="537"/>
        <v>556</v>
      </c>
      <c r="K514" s="185">
        <f t="shared" si="537"/>
        <v>2872</v>
      </c>
      <c r="L514" s="185">
        <f t="shared" si="537"/>
        <v>2219</v>
      </c>
      <c r="M514" s="147"/>
      <c r="N514" s="143">
        <f t="shared" si="474"/>
        <v>13779.660000000002</v>
      </c>
      <c r="O514" s="143">
        <f t="shared" si="470"/>
        <v>27800</v>
      </c>
      <c r="P514" s="143">
        <f t="shared" si="471"/>
        <v>109136</v>
      </c>
      <c r="Q514" s="143">
        <f t="shared" si="472"/>
        <v>1109.5</v>
      </c>
      <c r="R514" s="188">
        <f t="shared" si="475"/>
        <v>151825.16</v>
      </c>
      <c r="T514">
        <v>29183.279999999999</v>
      </c>
      <c r="U514" s="190">
        <f t="shared" si="476"/>
        <v>5.2024707298151549</v>
      </c>
    </row>
    <row r="515" spans="1:21" x14ac:dyDescent="0.2">
      <c r="A515" s="178">
        <v>42757</v>
      </c>
      <c r="B515" s="179">
        <v>0.33333333333333331</v>
      </c>
      <c r="C515" t="s">
        <v>349</v>
      </c>
      <c r="D515">
        <v>40</v>
      </c>
      <c r="E515">
        <v>5</v>
      </c>
      <c r="F515">
        <v>30</v>
      </c>
      <c r="G515">
        <v>0.5</v>
      </c>
      <c r="H515" s="184">
        <f t="shared" ref="H515:L515" si="538">H491</f>
        <v>0.33333333333333331</v>
      </c>
      <c r="I515" s="185">
        <f t="shared" si="538"/>
        <v>256</v>
      </c>
      <c r="J515" s="185">
        <f t="shared" si="538"/>
        <v>306</v>
      </c>
      <c r="K515" s="185">
        <f t="shared" si="538"/>
        <v>2872</v>
      </c>
      <c r="L515" s="185">
        <f t="shared" si="538"/>
        <v>2219</v>
      </c>
      <c r="M515" s="147"/>
      <c r="N515" s="143">
        <f t="shared" si="474"/>
        <v>10240</v>
      </c>
      <c r="O515" s="143">
        <f t="shared" si="470"/>
        <v>1530</v>
      </c>
      <c r="P515" s="143">
        <f t="shared" si="471"/>
        <v>86160</v>
      </c>
      <c r="Q515" s="143">
        <f t="shared" si="472"/>
        <v>1109.5</v>
      </c>
      <c r="R515" s="188">
        <f t="shared" si="475"/>
        <v>99039.5</v>
      </c>
      <c r="T515">
        <v>30333.85</v>
      </c>
      <c r="U515" s="190">
        <f t="shared" si="476"/>
        <v>3.264982849193228</v>
      </c>
    </row>
    <row r="516" spans="1:21" x14ac:dyDescent="0.2">
      <c r="A516" s="178">
        <v>42757</v>
      </c>
      <c r="B516" s="179">
        <v>0.375</v>
      </c>
      <c r="C516" t="s">
        <v>349</v>
      </c>
      <c r="D516">
        <v>25.62</v>
      </c>
      <c r="E516">
        <v>5.81</v>
      </c>
      <c r="F516">
        <v>30</v>
      </c>
      <c r="G516">
        <v>0.57999999999999996</v>
      </c>
      <c r="H516" s="184">
        <f t="shared" ref="H516:L516" si="539">H492</f>
        <v>0.375</v>
      </c>
      <c r="I516" s="185">
        <f t="shared" si="539"/>
        <v>156</v>
      </c>
      <c r="J516" s="185">
        <f t="shared" si="539"/>
        <v>343</v>
      </c>
      <c r="K516" s="185">
        <f t="shared" si="539"/>
        <v>2872</v>
      </c>
      <c r="L516" s="185">
        <f t="shared" si="539"/>
        <v>2219</v>
      </c>
      <c r="M516" s="147"/>
      <c r="N516" s="143">
        <f t="shared" si="474"/>
        <v>3996.7200000000003</v>
      </c>
      <c r="O516" s="143">
        <f t="shared" ref="O516:O579" si="540">E516*J516</f>
        <v>1992.83</v>
      </c>
      <c r="P516" s="143">
        <f t="shared" ref="P516:P579" si="541">F516*K516</f>
        <v>86160</v>
      </c>
      <c r="Q516" s="143">
        <f t="shared" ref="Q516:Q579" si="542">G516*L516</f>
        <v>1287.02</v>
      </c>
      <c r="R516" s="188">
        <f t="shared" si="475"/>
        <v>93436.57</v>
      </c>
      <c r="T516">
        <v>31750.080000000002</v>
      </c>
      <c r="U516" s="190">
        <f t="shared" si="476"/>
        <v>2.9428766793658472</v>
      </c>
    </row>
    <row r="517" spans="1:21" x14ac:dyDescent="0.2">
      <c r="A517" s="178">
        <v>42757</v>
      </c>
      <c r="B517" s="179">
        <v>0.41666666666666669</v>
      </c>
      <c r="C517" t="s">
        <v>349</v>
      </c>
      <c r="D517">
        <v>14.37</v>
      </c>
      <c r="E517">
        <v>5.81</v>
      </c>
      <c r="F517">
        <v>30</v>
      </c>
      <c r="G517">
        <v>0.61</v>
      </c>
      <c r="H517" s="184">
        <f t="shared" ref="H517:L517" si="543">H493</f>
        <v>0.41666666666666669</v>
      </c>
      <c r="I517" s="185">
        <f t="shared" si="543"/>
        <v>196</v>
      </c>
      <c r="J517" s="185">
        <f t="shared" si="543"/>
        <v>315</v>
      </c>
      <c r="K517" s="185">
        <f t="shared" si="543"/>
        <v>2872</v>
      </c>
      <c r="L517" s="185">
        <f t="shared" si="543"/>
        <v>2219</v>
      </c>
      <c r="M517" s="147"/>
      <c r="N517" s="143">
        <f t="shared" ref="N517:N580" si="544">D517*I517</f>
        <v>2816.52</v>
      </c>
      <c r="O517" s="143">
        <f t="shared" si="540"/>
        <v>1830.1499999999999</v>
      </c>
      <c r="P517" s="143">
        <f t="shared" si="541"/>
        <v>86160</v>
      </c>
      <c r="Q517" s="143">
        <f t="shared" si="542"/>
        <v>1353.59</v>
      </c>
      <c r="R517" s="188">
        <f t="shared" ref="R517:R580" si="545">SUM(N517:Q517)</f>
        <v>92160.26</v>
      </c>
      <c r="T517">
        <v>32857.35</v>
      </c>
      <c r="U517" s="190">
        <f t="shared" ref="U517:U580" si="546">R517/T517</f>
        <v>2.8048597954491155</v>
      </c>
    </row>
    <row r="518" spans="1:21" x14ac:dyDescent="0.2">
      <c r="A518" s="178">
        <v>42757</v>
      </c>
      <c r="B518" s="179">
        <v>0.45833333333333331</v>
      </c>
      <c r="C518" t="s">
        <v>349</v>
      </c>
      <c r="D518">
        <v>40</v>
      </c>
      <c r="E518">
        <v>3.74</v>
      </c>
      <c r="F518">
        <v>30</v>
      </c>
      <c r="G518">
        <v>0.5</v>
      </c>
      <c r="H518" s="184">
        <f t="shared" ref="H518:L518" si="547">H494</f>
        <v>0.45833333333333331</v>
      </c>
      <c r="I518" s="185">
        <f t="shared" si="547"/>
        <v>226</v>
      </c>
      <c r="J518" s="185">
        <f t="shared" si="547"/>
        <v>326</v>
      </c>
      <c r="K518" s="185">
        <f t="shared" si="547"/>
        <v>2842</v>
      </c>
      <c r="L518" s="185">
        <f t="shared" si="547"/>
        <v>1635</v>
      </c>
      <c r="M518" s="147"/>
      <c r="N518" s="143">
        <f t="shared" si="544"/>
        <v>9040</v>
      </c>
      <c r="O518" s="143">
        <f t="shared" si="540"/>
        <v>1219.24</v>
      </c>
      <c r="P518" s="143">
        <f t="shared" si="541"/>
        <v>85260</v>
      </c>
      <c r="Q518" s="143">
        <f t="shared" si="542"/>
        <v>817.5</v>
      </c>
      <c r="R518" s="188">
        <f t="shared" si="545"/>
        <v>96336.74</v>
      </c>
      <c r="T518">
        <v>33256.75</v>
      </c>
      <c r="U518" s="190">
        <f t="shared" si="546"/>
        <v>2.8967575003570705</v>
      </c>
    </row>
    <row r="519" spans="1:21" x14ac:dyDescent="0.2">
      <c r="A519" s="178">
        <v>42757</v>
      </c>
      <c r="B519" s="179">
        <v>0.5</v>
      </c>
      <c r="C519" t="s">
        <v>349</v>
      </c>
      <c r="D519">
        <v>40</v>
      </c>
      <c r="E519">
        <v>3</v>
      </c>
      <c r="F519">
        <v>20.47</v>
      </c>
      <c r="G519">
        <v>0.5</v>
      </c>
      <c r="H519" s="184">
        <f t="shared" ref="H519:L519" si="548">H495</f>
        <v>0.5</v>
      </c>
      <c r="I519" s="185">
        <f t="shared" si="548"/>
        <v>222</v>
      </c>
      <c r="J519" s="185">
        <f t="shared" si="548"/>
        <v>319</v>
      </c>
      <c r="K519" s="185">
        <f t="shared" si="548"/>
        <v>2842</v>
      </c>
      <c r="L519" s="185">
        <f t="shared" si="548"/>
        <v>1635</v>
      </c>
      <c r="M519" s="147"/>
      <c r="N519" s="143">
        <f t="shared" si="544"/>
        <v>8880</v>
      </c>
      <c r="O519" s="143">
        <f t="shared" si="540"/>
        <v>957</v>
      </c>
      <c r="P519" s="143">
        <f t="shared" si="541"/>
        <v>58175.74</v>
      </c>
      <c r="Q519" s="143">
        <f t="shared" si="542"/>
        <v>817.5</v>
      </c>
      <c r="R519" s="188">
        <f t="shared" si="545"/>
        <v>68830.239999999991</v>
      </c>
      <c r="T519">
        <v>33452.06</v>
      </c>
      <c r="U519" s="190">
        <f t="shared" si="546"/>
        <v>2.0575785168387237</v>
      </c>
    </row>
    <row r="520" spans="1:21" x14ac:dyDescent="0.2">
      <c r="A520" s="178">
        <v>42757</v>
      </c>
      <c r="B520" s="179">
        <v>0.54166666666666663</v>
      </c>
      <c r="C520" t="s">
        <v>349</v>
      </c>
      <c r="D520">
        <v>26.98</v>
      </c>
      <c r="E520">
        <v>3</v>
      </c>
      <c r="F520">
        <v>15.01</v>
      </c>
      <c r="G520">
        <v>0.5</v>
      </c>
      <c r="H520" s="184">
        <f t="shared" ref="H520:L520" si="549">H496</f>
        <v>0.54166666666666663</v>
      </c>
      <c r="I520" s="185">
        <f t="shared" si="549"/>
        <v>195</v>
      </c>
      <c r="J520" s="185">
        <f t="shared" si="549"/>
        <v>299</v>
      </c>
      <c r="K520" s="185">
        <f t="shared" si="549"/>
        <v>2842</v>
      </c>
      <c r="L520" s="185">
        <f t="shared" si="549"/>
        <v>1635</v>
      </c>
      <c r="M520" s="147"/>
      <c r="N520" s="143">
        <f t="shared" si="544"/>
        <v>5261.1</v>
      </c>
      <c r="O520" s="143">
        <f t="shared" si="540"/>
        <v>897</v>
      </c>
      <c r="P520" s="143">
        <f t="shared" si="541"/>
        <v>42658.42</v>
      </c>
      <c r="Q520" s="143">
        <f t="shared" si="542"/>
        <v>817.5</v>
      </c>
      <c r="R520" s="188">
        <f t="shared" si="545"/>
        <v>49634.02</v>
      </c>
      <c r="T520">
        <v>33527.089999999997</v>
      </c>
      <c r="U520" s="190">
        <f t="shared" si="546"/>
        <v>1.4804153894656531</v>
      </c>
    </row>
    <row r="521" spans="1:21" x14ac:dyDescent="0.2">
      <c r="A521" s="178">
        <v>42757</v>
      </c>
      <c r="B521" s="179">
        <v>0.58333333333333337</v>
      </c>
      <c r="C521" t="s">
        <v>349</v>
      </c>
      <c r="D521">
        <v>23.58</v>
      </c>
      <c r="E521">
        <v>3</v>
      </c>
      <c r="F521">
        <v>15.8</v>
      </c>
      <c r="G521">
        <v>0.5</v>
      </c>
      <c r="H521" s="184">
        <f t="shared" ref="H521:L521" si="550">H497</f>
        <v>0.58333333333333337</v>
      </c>
      <c r="I521" s="185">
        <f t="shared" si="550"/>
        <v>205</v>
      </c>
      <c r="J521" s="185">
        <f t="shared" si="550"/>
        <v>237</v>
      </c>
      <c r="K521" s="185">
        <f t="shared" si="550"/>
        <v>2842</v>
      </c>
      <c r="L521" s="185">
        <f t="shared" si="550"/>
        <v>1635</v>
      </c>
      <c r="M521" s="147"/>
      <c r="N521" s="143">
        <f t="shared" si="544"/>
        <v>4833.8999999999996</v>
      </c>
      <c r="O521" s="143">
        <f t="shared" si="540"/>
        <v>711</v>
      </c>
      <c r="P521" s="143">
        <f t="shared" si="541"/>
        <v>44903.6</v>
      </c>
      <c r="Q521" s="143">
        <f t="shared" si="542"/>
        <v>817.5</v>
      </c>
      <c r="R521" s="188">
        <f t="shared" si="545"/>
        <v>51266</v>
      </c>
      <c r="T521">
        <v>33181.160000000003</v>
      </c>
      <c r="U521" s="190">
        <f t="shared" si="546"/>
        <v>1.5450333864156647</v>
      </c>
    </row>
    <row r="522" spans="1:21" x14ac:dyDescent="0.2">
      <c r="A522" s="178">
        <v>42757</v>
      </c>
      <c r="B522" s="179">
        <v>0.625</v>
      </c>
      <c r="C522" t="s">
        <v>349</v>
      </c>
      <c r="D522">
        <v>10.48</v>
      </c>
      <c r="E522">
        <v>3</v>
      </c>
      <c r="F522">
        <v>21.66</v>
      </c>
      <c r="G522">
        <v>0.5</v>
      </c>
      <c r="H522" s="184">
        <f t="shared" ref="H522:L522" si="551">H498</f>
        <v>0.625</v>
      </c>
      <c r="I522" s="185">
        <f t="shared" si="551"/>
        <v>212</v>
      </c>
      <c r="J522" s="185">
        <f t="shared" si="551"/>
        <v>213</v>
      </c>
      <c r="K522" s="185">
        <f t="shared" si="551"/>
        <v>2842</v>
      </c>
      <c r="L522" s="185">
        <f t="shared" si="551"/>
        <v>1380</v>
      </c>
      <c r="M522" s="147"/>
      <c r="N522" s="143">
        <f t="shared" si="544"/>
        <v>2221.7600000000002</v>
      </c>
      <c r="O522" s="143">
        <f t="shared" si="540"/>
        <v>639</v>
      </c>
      <c r="P522" s="143">
        <f t="shared" si="541"/>
        <v>61557.72</v>
      </c>
      <c r="Q522" s="143">
        <f t="shared" si="542"/>
        <v>690</v>
      </c>
      <c r="R522" s="188">
        <f t="shared" si="545"/>
        <v>65108.480000000003</v>
      </c>
      <c r="T522">
        <v>32599.33</v>
      </c>
      <c r="U522" s="190">
        <f t="shared" si="546"/>
        <v>1.997233685477585</v>
      </c>
    </row>
    <row r="523" spans="1:21" x14ac:dyDescent="0.2">
      <c r="A523" s="178">
        <v>42757</v>
      </c>
      <c r="B523" s="179">
        <v>0.66666666666666663</v>
      </c>
      <c r="C523" t="s">
        <v>349</v>
      </c>
      <c r="D523">
        <v>3.79</v>
      </c>
      <c r="E523">
        <v>3</v>
      </c>
      <c r="F523">
        <v>15.01</v>
      </c>
      <c r="G523">
        <v>0.5</v>
      </c>
      <c r="H523" s="184">
        <f t="shared" ref="H523:L523" si="552">H499</f>
        <v>0.66666666666666663</v>
      </c>
      <c r="I523" s="185">
        <f t="shared" si="552"/>
        <v>191</v>
      </c>
      <c r="J523" s="185">
        <f t="shared" si="552"/>
        <v>237</v>
      </c>
      <c r="K523" s="185">
        <f t="shared" si="552"/>
        <v>2842</v>
      </c>
      <c r="L523" s="185">
        <f t="shared" si="552"/>
        <v>1380</v>
      </c>
      <c r="M523" s="147"/>
      <c r="N523" s="143">
        <f t="shared" si="544"/>
        <v>723.89</v>
      </c>
      <c r="O523" s="143">
        <f t="shared" si="540"/>
        <v>711</v>
      </c>
      <c r="P523" s="143">
        <f t="shared" si="541"/>
        <v>42658.42</v>
      </c>
      <c r="Q523" s="143">
        <f t="shared" si="542"/>
        <v>690</v>
      </c>
      <c r="R523" s="188">
        <f t="shared" si="545"/>
        <v>44783.31</v>
      </c>
      <c r="T523">
        <v>32256.63</v>
      </c>
      <c r="U523" s="190">
        <f t="shared" si="546"/>
        <v>1.3883443496732299</v>
      </c>
    </row>
    <row r="524" spans="1:21" x14ac:dyDescent="0.2">
      <c r="A524" s="178">
        <v>42757</v>
      </c>
      <c r="B524" s="179">
        <v>0.70833333333333337</v>
      </c>
      <c r="C524" t="s">
        <v>349</v>
      </c>
      <c r="D524">
        <v>3.46</v>
      </c>
      <c r="E524">
        <v>3</v>
      </c>
      <c r="F524">
        <v>15.01</v>
      </c>
      <c r="G524">
        <v>0.5</v>
      </c>
      <c r="H524" s="184">
        <f t="shared" ref="H524:L524" si="553">H500</f>
        <v>0.70833333333333337</v>
      </c>
      <c r="I524" s="185">
        <f t="shared" si="553"/>
        <v>218</v>
      </c>
      <c r="J524" s="185">
        <f t="shared" si="553"/>
        <v>258</v>
      </c>
      <c r="K524" s="185">
        <f t="shared" si="553"/>
        <v>2842</v>
      </c>
      <c r="L524" s="185">
        <f t="shared" si="553"/>
        <v>1380</v>
      </c>
      <c r="M524" s="147"/>
      <c r="N524" s="143">
        <f t="shared" si="544"/>
        <v>754.28</v>
      </c>
      <c r="O524" s="143">
        <f t="shared" si="540"/>
        <v>774</v>
      </c>
      <c r="P524" s="143">
        <f t="shared" si="541"/>
        <v>42658.42</v>
      </c>
      <c r="Q524" s="143">
        <f t="shared" si="542"/>
        <v>690</v>
      </c>
      <c r="R524" s="188">
        <f t="shared" si="545"/>
        <v>44876.7</v>
      </c>
      <c r="T524">
        <v>32241.14</v>
      </c>
      <c r="U524" s="190">
        <f t="shared" si="546"/>
        <v>1.3919079784399682</v>
      </c>
    </row>
    <row r="525" spans="1:21" x14ac:dyDescent="0.2">
      <c r="A525" s="178">
        <v>42757</v>
      </c>
      <c r="B525" s="179">
        <v>0.75</v>
      </c>
      <c r="C525" t="s">
        <v>349</v>
      </c>
      <c r="D525">
        <v>7.4</v>
      </c>
      <c r="E525">
        <v>23.63</v>
      </c>
      <c r="F525">
        <v>24.18</v>
      </c>
      <c r="G525">
        <v>0.5</v>
      </c>
      <c r="H525" s="184">
        <f t="shared" ref="H525:L525" si="554">H501</f>
        <v>0.75</v>
      </c>
      <c r="I525" s="185">
        <f t="shared" si="554"/>
        <v>240</v>
      </c>
      <c r="J525" s="185">
        <f t="shared" si="554"/>
        <v>365</v>
      </c>
      <c r="K525" s="185">
        <f t="shared" si="554"/>
        <v>2842</v>
      </c>
      <c r="L525" s="185">
        <f t="shared" si="554"/>
        <v>1380</v>
      </c>
      <c r="M525" s="147"/>
      <c r="N525" s="143">
        <f t="shared" si="544"/>
        <v>1776</v>
      </c>
      <c r="O525" s="143">
        <f t="shared" si="540"/>
        <v>8624.9499999999989</v>
      </c>
      <c r="P525" s="143">
        <f t="shared" si="541"/>
        <v>68719.56</v>
      </c>
      <c r="Q525" s="143">
        <f t="shared" si="542"/>
        <v>690</v>
      </c>
      <c r="R525" s="188">
        <f t="shared" si="545"/>
        <v>79810.509999999995</v>
      </c>
      <c r="T525">
        <v>33064.080000000002</v>
      </c>
      <c r="U525" s="190">
        <f t="shared" si="546"/>
        <v>2.4138131168325261</v>
      </c>
    </row>
    <row r="526" spans="1:21" x14ac:dyDescent="0.2">
      <c r="A526" s="178">
        <v>42757</v>
      </c>
      <c r="B526" s="179">
        <v>0.79166666666666663</v>
      </c>
      <c r="C526" t="s">
        <v>349</v>
      </c>
      <c r="D526">
        <v>13.93</v>
      </c>
      <c r="E526">
        <v>19.77</v>
      </c>
      <c r="F526">
        <v>27.6</v>
      </c>
      <c r="G526">
        <v>0.5</v>
      </c>
      <c r="H526" s="184">
        <f t="shared" ref="H526:L526" si="555">H502</f>
        <v>0.79166666666666663</v>
      </c>
      <c r="I526" s="185">
        <f t="shared" si="555"/>
        <v>320</v>
      </c>
      <c r="J526" s="185">
        <f t="shared" si="555"/>
        <v>214</v>
      </c>
      <c r="K526" s="185">
        <f t="shared" si="555"/>
        <v>2842</v>
      </c>
      <c r="L526" s="185">
        <f t="shared" si="555"/>
        <v>1426</v>
      </c>
      <c r="M526" s="147"/>
      <c r="N526" s="143">
        <f t="shared" si="544"/>
        <v>4457.6000000000004</v>
      </c>
      <c r="O526" s="143">
        <f t="shared" si="540"/>
        <v>4230.78</v>
      </c>
      <c r="P526" s="143">
        <f t="shared" si="541"/>
        <v>78439.199999999997</v>
      </c>
      <c r="Q526" s="143">
        <f t="shared" si="542"/>
        <v>713</v>
      </c>
      <c r="R526" s="188">
        <f t="shared" si="545"/>
        <v>87840.58</v>
      </c>
      <c r="T526">
        <v>35426.839999999997</v>
      </c>
      <c r="U526" s="190">
        <f t="shared" si="546"/>
        <v>2.479492384869777</v>
      </c>
    </row>
    <row r="527" spans="1:21" x14ac:dyDescent="0.2">
      <c r="A527" s="178">
        <v>42757</v>
      </c>
      <c r="B527" s="179">
        <v>0.83333333333333337</v>
      </c>
      <c r="C527" t="s">
        <v>349</v>
      </c>
      <c r="D527">
        <v>4.28</v>
      </c>
      <c r="E527">
        <v>6.59</v>
      </c>
      <c r="F527">
        <v>11.71</v>
      </c>
      <c r="G527">
        <v>0.5</v>
      </c>
      <c r="H527" s="184">
        <f t="shared" ref="H527:L527" si="556">H503</f>
        <v>0.83333333333333337</v>
      </c>
      <c r="I527" s="185">
        <f t="shared" si="556"/>
        <v>322</v>
      </c>
      <c r="J527" s="185">
        <f t="shared" si="556"/>
        <v>178</v>
      </c>
      <c r="K527" s="185">
        <f t="shared" si="556"/>
        <v>2842</v>
      </c>
      <c r="L527" s="185">
        <f t="shared" si="556"/>
        <v>1426</v>
      </c>
      <c r="M527" s="147"/>
      <c r="N527" s="143">
        <f t="shared" si="544"/>
        <v>1378.16</v>
      </c>
      <c r="O527" s="143">
        <f t="shared" si="540"/>
        <v>1173.02</v>
      </c>
      <c r="P527" s="143">
        <f t="shared" si="541"/>
        <v>33279.82</v>
      </c>
      <c r="Q527" s="143">
        <f t="shared" si="542"/>
        <v>713</v>
      </c>
      <c r="R527" s="188">
        <f t="shared" si="545"/>
        <v>36544</v>
      </c>
      <c r="T527">
        <v>35906.85</v>
      </c>
      <c r="U527" s="190">
        <f t="shared" si="546"/>
        <v>1.017744525069729</v>
      </c>
    </row>
    <row r="528" spans="1:21" x14ac:dyDescent="0.2">
      <c r="A528" s="178">
        <v>42757</v>
      </c>
      <c r="B528" s="179">
        <v>0.875</v>
      </c>
      <c r="C528" t="s">
        <v>349</v>
      </c>
      <c r="D528">
        <v>10</v>
      </c>
      <c r="E528">
        <v>5</v>
      </c>
      <c r="F528">
        <v>11.01</v>
      </c>
      <c r="G528">
        <v>0.5</v>
      </c>
      <c r="H528" s="184">
        <f t="shared" ref="H528:L528" si="557">H504</f>
        <v>0.875</v>
      </c>
      <c r="I528" s="185">
        <f t="shared" si="557"/>
        <v>337</v>
      </c>
      <c r="J528" s="185">
        <f t="shared" si="557"/>
        <v>173</v>
      </c>
      <c r="K528" s="185">
        <f t="shared" si="557"/>
        <v>2842</v>
      </c>
      <c r="L528" s="185">
        <f t="shared" si="557"/>
        <v>1426</v>
      </c>
      <c r="M528" s="147"/>
      <c r="N528" s="143">
        <f t="shared" si="544"/>
        <v>3370</v>
      </c>
      <c r="O528" s="143">
        <f t="shared" si="540"/>
        <v>865</v>
      </c>
      <c r="P528" s="143">
        <f t="shared" si="541"/>
        <v>31290.42</v>
      </c>
      <c r="Q528" s="143">
        <f t="shared" si="542"/>
        <v>713</v>
      </c>
      <c r="R528" s="188">
        <f t="shared" si="545"/>
        <v>36238.42</v>
      </c>
      <c r="T528">
        <v>35475.129999999997</v>
      </c>
      <c r="U528" s="190">
        <f t="shared" si="546"/>
        <v>1.0215162002225222</v>
      </c>
    </row>
    <row r="529" spans="1:21" x14ac:dyDescent="0.2">
      <c r="A529" s="178">
        <v>42757</v>
      </c>
      <c r="B529" s="179">
        <v>0.91666666666666663</v>
      </c>
      <c r="C529" t="s">
        <v>349</v>
      </c>
      <c r="D529">
        <v>40</v>
      </c>
      <c r="E529">
        <v>5.53</v>
      </c>
      <c r="F529">
        <v>11.01</v>
      </c>
      <c r="G529">
        <v>0.5</v>
      </c>
      <c r="H529" s="184">
        <f t="shared" ref="H529:L529" si="558">H505</f>
        <v>0.91666666666666663</v>
      </c>
      <c r="I529" s="185">
        <f t="shared" si="558"/>
        <v>394</v>
      </c>
      <c r="J529" s="185">
        <f t="shared" si="558"/>
        <v>194</v>
      </c>
      <c r="K529" s="185">
        <f t="shared" si="558"/>
        <v>2842</v>
      </c>
      <c r="L529" s="185">
        <f t="shared" si="558"/>
        <v>1426</v>
      </c>
      <c r="M529" s="147"/>
      <c r="N529" s="143">
        <f t="shared" si="544"/>
        <v>15760</v>
      </c>
      <c r="O529" s="143">
        <f t="shared" si="540"/>
        <v>1072.82</v>
      </c>
      <c r="P529" s="143">
        <f t="shared" si="541"/>
        <v>31290.42</v>
      </c>
      <c r="Q529" s="143">
        <f t="shared" si="542"/>
        <v>713</v>
      </c>
      <c r="R529" s="188">
        <f t="shared" si="545"/>
        <v>48836.24</v>
      </c>
      <c r="T529">
        <v>34348.11</v>
      </c>
      <c r="U529" s="190">
        <f t="shared" si="546"/>
        <v>1.4218028299082539</v>
      </c>
    </row>
    <row r="530" spans="1:21" x14ac:dyDescent="0.2">
      <c r="A530" s="178">
        <v>42757</v>
      </c>
      <c r="B530" s="179">
        <v>0.95833333333333337</v>
      </c>
      <c r="C530" t="s">
        <v>349</v>
      </c>
      <c r="D530">
        <v>22</v>
      </c>
      <c r="E530">
        <v>5</v>
      </c>
      <c r="F530">
        <v>11.01</v>
      </c>
      <c r="G530">
        <v>0.01</v>
      </c>
      <c r="H530" s="184">
        <f t="shared" ref="H530:L530" si="559">H506</f>
        <v>0.95833333333333337</v>
      </c>
      <c r="I530" s="185">
        <f t="shared" si="559"/>
        <v>389</v>
      </c>
      <c r="J530" s="185">
        <f t="shared" si="559"/>
        <v>265</v>
      </c>
      <c r="K530" s="185">
        <f t="shared" si="559"/>
        <v>2985</v>
      </c>
      <c r="L530" s="185">
        <f t="shared" si="559"/>
        <v>1111</v>
      </c>
      <c r="M530" s="147"/>
      <c r="N530" s="143">
        <f t="shared" si="544"/>
        <v>8558</v>
      </c>
      <c r="O530" s="143">
        <f t="shared" si="540"/>
        <v>1325</v>
      </c>
      <c r="P530" s="143">
        <f t="shared" si="541"/>
        <v>32864.85</v>
      </c>
      <c r="Q530" s="143">
        <f t="shared" si="542"/>
        <v>11.11</v>
      </c>
      <c r="R530" s="188">
        <f t="shared" si="545"/>
        <v>42758.96</v>
      </c>
      <c r="T530">
        <v>32361.37</v>
      </c>
      <c r="U530" s="190">
        <f t="shared" si="546"/>
        <v>1.3212963480841509</v>
      </c>
    </row>
    <row r="531" spans="1:21" x14ac:dyDescent="0.2">
      <c r="A531" s="178">
        <v>42757</v>
      </c>
      <c r="B531" s="180">
        <v>1</v>
      </c>
      <c r="C531" t="s">
        <v>349</v>
      </c>
      <c r="D531">
        <v>6</v>
      </c>
      <c r="E531">
        <v>5.79</v>
      </c>
      <c r="F531">
        <v>15</v>
      </c>
      <c r="G531">
        <v>0.01</v>
      </c>
      <c r="H531" s="184">
        <f t="shared" ref="H531:L531" si="560">H507</f>
        <v>1</v>
      </c>
      <c r="I531" s="185">
        <f t="shared" si="560"/>
        <v>362</v>
      </c>
      <c r="J531" s="185">
        <f t="shared" si="560"/>
        <v>243</v>
      </c>
      <c r="K531" s="185">
        <f t="shared" si="560"/>
        <v>2985</v>
      </c>
      <c r="L531" s="185">
        <f t="shared" si="560"/>
        <v>1111</v>
      </c>
      <c r="M531" s="147"/>
      <c r="N531" s="143">
        <f t="shared" si="544"/>
        <v>2172</v>
      </c>
      <c r="O531" s="143">
        <f t="shared" si="540"/>
        <v>1406.97</v>
      </c>
      <c r="P531" s="143">
        <f t="shared" si="541"/>
        <v>44775</v>
      </c>
      <c r="Q531" s="143">
        <f t="shared" si="542"/>
        <v>11.11</v>
      </c>
      <c r="R531" s="188">
        <f t="shared" si="545"/>
        <v>48365.08</v>
      </c>
      <c r="T531">
        <v>30348.04</v>
      </c>
      <c r="U531" s="190">
        <f t="shared" si="546"/>
        <v>1.5936805144582649</v>
      </c>
    </row>
    <row r="532" spans="1:21" x14ac:dyDescent="0.2">
      <c r="A532" s="178">
        <v>42758</v>
      </c>
      <c r="B532" s="179">
        <v>4.1666666666666664E-2</v>
      </c>
      <c r="C532" t="s">
        <v>349</v>
      </c>
      <c r="D532">
        <v>4.24</v>
      </c>
      <c r="E532">
        <v>7.01</v>
      </c>
      <c r="F532">
        <v>8.81</v>
      </c>
      <c r="G532">
        <v>0.01</v>
      </c>
      <c r="H532" s="184">
        <f t="shared" ref="H532:L532" si="561">H508</f>
        <v>4.1666666666666664E-2</v>
      </c>
      <c r="I532" s="185">
        <f t="shared" si="561"/>
        <v>294</v>
      </c>
      <c r="J532" s="185">
        <f t="shared" si="561"/>
        <v>212</v>
      </c>
      <c r="K532" s="185">
        <f t="shared" si="561"/>
        <v>2985</v>
      </c>
      <c r="L532" s="185">
        <f t="shared" si="561"/>
        <v>1111</v>
      </c>
      <c r="M532" s="147"/>
      <c r="N532" s="143">
        <f t="shared" si="544"/>
        <v>1246.5600000000002</v>
      </c>
      <c r="O532" s="143">
        <f t="shared" si="540"/>
        <v>1486.12</v>
      </c>
      <c r="P532" s="143">
        <f t="shared" si="541"/>
        <v>26297.850000000002</v>
      </c>
      <c r="Q532" s="143">
        <f t="shared" si="542"/>
        <v>11.11</v>
      </c>
      <c r="R532" s="188">
        <f t="shared" si="545"/>
        <v>29041.640000000003</v>
      </c>
      <c r="T532">
        <v>29078.5</v>
      </c>
      <c r="U532" s="190">
        <f t="shared" si="546"/>
        <v>0.99873239678800496</v>
      </c>
    </row>
    <row r="533" spans="1:21" x14ac:dyDescent="0.2">
      <c r="A533" s="178">
        <v>42758</v>
      </c>
      <c r="B533" s="179">
        <v>8.3333333333333329E-2</v>
      </c>
      <c r="C533" t="s">
        <v>349</v>
      </c>
      <c r="D533">
        <v>3.5</v>
      </c>
      <c r="E533">
        <v>2.61</v>
      </c>
      <c r="F533">
        <v>6.8</v>
      </c>
      <c r="G533">
        <v>0.01</v>
      </c>
      <c r="H533" s="184">
        <f t="shared" ref="H533:L533" si="562">H509</f>
        <v>8.3333333333333329E-2</v>
      </c>
      <c r="I533" s="185">
        <f t="shared" si="562"/>
        <v>236</v>
      </c>
      <c r="J533" s="185">
        <f t="shared" si="562"/>
        <v>179</v>
      </c>
      <c r="K533" s="185">
        <f t="shared" si="562"/>
        <v>2985</v>
      </c>
      <c r="L533" s="185">
        <f t="shared" si="562"/>
        <v>1111</v>
      </c>
      <c r="M533" s="147"/>
      <c r="N533" s="143">
        <f t="shared" si="544"/>
        <v>826</v>
      </c>
      <c r="O533" s="143">
        <f t="shared" si="540"/>
        <v>467.19</v>
      </c>
      <c r="P533" s="143">
        <f t="shared" si="541"/>
        <v>20298</v>
      </c>
      <c r="Q533" s="143">
        <f t="shared" si="542"/>
        <v>11.11</v>
      </c>
      <c r="R533" s="188">
        <f t="shared" si="545"/>
        <v>21602.3</v>
      </c>
      <c r="T533">
        <v>28555.22</v>
      </c>
      <c r="U533" s="190">
        <f t="shared" si="546"/>
        <v>0.75650966793461927</v>
      </c>
    </row>
    <row r="534" spans="1:21" x14ac:dyDescent="0.2">
      <c r="A534" s="178">
        <v>42758</v>
      </c>
      <c r="B534" s="179">
        <v>0.125</v>
      </c>
      <c r="C534" t="s">
        <v>349</v>
      </c>
      <c r="D534">
        <v>3.46</v>
      </c>
      <c r="E534">
        <v>2.61</v>
      </c>
      <c r="F534">
        <v>6.92</v>
      </c>
      <c r="G534">
        <v>0.4</v>
      </c>
      <c r="H534" s="184">
        <f t="shared" ref="H534:L534" si="563">H510</f>
        <v>0.125</v>
      </c>
      <c r="I534" s="185">
        <f t="shared" si="563"/>
        <v>201</v>
      </c>
      <c r="J534" s="185">
        <f t="shared" si="563"/>
        <v>205</v>
      </c>
      <c r="K534" s="185">
        <f t="shared" si="563"/>
        <v>2985</v>
      </c>
      <c r="L534" s="185">
        <f t="shared" si="563"/>
        <v>1717</v>
      </c>
      <c r="M534" s="147"/>
      <c r="N534" s="143">
        <f t="shared" si="544"/>
        <v>695.46</v>
      </c>
      <c r="O534" s="143">
        <f t="shared" si="540"/>
        <v>535.04999999999995</v>
      </c>
      <c r="P534" s="143">
        <f t="shared" si="541"/>
        <v>20656.2</v>
      </c>
      <c r="Q534" s="143">
        <f t="shared" si="542"/>
        <v>686.80000000000007</v>
      </c>
      <c r="R534" s="188">
        <f t="shared" si="545"/>
        <v>22573.51</v>
      </c>
      <c r="T534">
        <v>28562.799999999999</v>
      </c>
      <c r="U534" s="190">
        <f t="shared" si="546"/>
        <v>0.79031152408027217</v>
      </c>
    </row>
    <row r="535" spans="1:21" x14ac:dyDescent="0.2">
      <c r="A535" s="178">
        <v>42758</v>
      </c>
      <c r="B535" s="179">
        <v>0.16666666666666666</v>
      </c>
      <c r="C535" t="s">
        <v>349</v>
      </c>
      <c r="D535">
        <v>3.46</v>
      </c>
      <c r="E535">
        <v>3</v>
      </c>
      <c r="F535">
        <v>6.51</v>
      </c>
      <c r="G535">
        <v>0.3</v>
      </c>
      <c r="H535" s="184">
        <f t="shared" ref="H535:L535" si="564">H511</f>
        <v>0.16666666666666666</v>
      </c>
      <c r="I535" s="185">
        <f t="shared" si="564"/>
        <v>185</v>
      </c>
      <c r="J535" s="185">
        <f t="shared" si="564"/>
        <v>205</v>
      </c>
      <c r="K535" s="185">
        <f t="shared" si="564"/>
        <v>2985</v>
      </c>
      <c r="L535" s="185">
        <f t="shared" si="564"/>
        <v>1717</v>
      </c>
      <c r="M535" s="147"/>
      <c r="N535" s="143">
        <f t="shared" si="544"/>
        <v>640.1</v>
      </c>
      <c r="O535" s="143">
        <f t="shared" si="540"/>
        <v>615</v>
      </c>
      <c r="P535" s="143">
        <f t="shared" si="541"/>
        <v>19432.349999999999</v>
      </c>
      <c r="Q535" s="143">
        <f t="shared" si="542"/>
        <v>515.1</v>
      </c>
      <c r="R535" s="188">
        <f t="shared" si="545"/>
        <v>21202.549999999996</v>
      </c>
      <c r="T535">
        <v>29052.73</v>
      </c>
      <c r="U535" s="190">
        <f t="shared" si="546"/>
        <v>0.72979544435238941</v>
      </c>
    </row>
    <row r="536" spans="1:21" x14ac:dyDescent="0.2">
      <c r="A536" s="178">
        <v>42758</v>
      </c>
      <c r="B536" s="179">
        <v>0.20833333333333334</v>
      </c>
      <c r="C536" t="s">
        <v>349</v>
      </c>
      <c r="D536">
        <v>4.2300000000000004</v>
      </c>
      <c r="E536">
        <v>6.81</v>
      </c>
      <c r="F536">
        <v>7.31</v>
      </c>
      <c r="G536">
        <v>0.47</v>
      </c>
      <c r="H536" s="184">
        <f t="shared" ref="H536:L536" si="565">H512</f>
        <v>0.20833333333333334</v>
      </c>
      <c r="I536" s="185">
        <f t="shared" si="565"/>
        <v>207</v>
      </c>
      <c r="J536" s="185">
        <f t="shared" si="565"/>
        <v>283</v>
      </c>
      <c r="K536" s="185">
        <f t="shared" si="565"/>
        <v>2985</v>
      </c>
      <c r="L536" s="185">
        <f t="shared" si="565"/>
        <v>1717</v>
      </c>
      <c r="M536" s="147"/>
      <c r="N536" s="143">
        <f t="shared" si="544"/>
        <v>875.61000000000013</v>
      </c>
      <c r="O536" s="143">
        <f t="shared" si="540"/>
        <v>1927.2299999999998</v>
      </c>
      <c r="P536" s="143">
        <f t="shared" si="541"/>
        <v>21820.35</v>
      </c>
      <c r="Q536" s="143">
        <f t="shared" si="542"/>
        <v>806.99</v>
      </c>
      <c r="R536" s="188">
        <f t="shared" si="545"/>
        <v>25430.18</v>
      </c>
      <c r="T536">
        <v>30379.62</v>
      </c>
      <c r="U536" s="190">
        <f t="shared" si="546"/>
        <v>0.8370802531433903</v>
      </c>
    </row>
    <row r="537" spans="1:21" x14ac:dyDescent="0.2">
      <c r="A537" s="178">
        <v>42758</v>
      </c>
      <c r="B537" s="179">
        <v>0.25</v>
      </c>
      <c r="C537" t="s">
        <v>349</v>
      </c>
      <c r="D537">
        <v>8</v>
      </c>
      <c r="E537">
        <v>10.81</v>
      </c>
      <c r="F537">
        <v>11.01</v>
      </c>
      <c r="G537">
        <v>0.5</v>
      </c>
      <c r="H537" s="184">
        <f t="shared" ref="H537:L537" si="566">H513</f>
        <v>0.25</v>
      </c>
      <c r="I537" s="185">
        <f t="shared" si="566"/>
        <v>327</v>
      </c>
      <c r="J537" s="185">
        <f t="shared" si="566"/>
        <v>438</v>
      </c>
      <c r="K537" s="185">
        <f t="shared" si="566"/>
        <v>2985</v>
      </c>
      <c r="L537" s="185">
        <f t="shared" si="566"/>
        <v>1717</v>
      </c>
      <c r="M537" s="147"/>
      <c r="N537" s="143">
        <f t="shared" si="544"/>
        <v>2616</v>
      </c>
      <c r="O537" s="143">
        <f t="shared" si="540"/>
        <v>4734.7800000000007</v>
      </c>
      <c r="P537" s="143">
        <f t="shared" si="541"/>
        <v>32864.85</v>
      </c>
      <c r="Q537" s="143">
        <f t="shared" si="542"/>
        <v>858.5</v>
      </c>
      <c r="R537" s="188">
        <f t="shared" si="545"/>
        <v>41074.129999999997</v>
      </c>
      <c r="T537">
        <v>33411.85</v>
      </c>
      <c r="U537" s="190">
        <f t="shared" si="546"/>
        <v>1.2293282173839521</v>
      </c>
    </row>
    <row r="538" spans="1:21" x14ac:dyDescent="0.2">
      <c r="A538" s="178">
        <v>42758</v>
      </c>
      <c r="B538" s="179">
        <v>0.29166666666666669</v>
      </c>
      <c r="C538" t="s">
        <v>349</v>
      </c>
      <c r="D538">
        <v>24.31</v>
      </c>
      <c r="E538">
        <v>33.020000000000003</v>
      </c>
      <c r="F538">
        <v>33.22</v>
      </c>
      <c r="G538">
        <v>3.6</v>
      </c>
      <c r="H538" s="184">
        <f t="shared" ref="H538:L538" si="567">H514</f>
        <v>0.29166666666666669</v>
      </c>
      <c r="I538" s="185">
        <f t="shared" si="567"/>
        <v>249</v>
      </c>
      <c r="J538" s="185">
        <f t="shared" si="567"/>
        <v>556</v>
      </c>
      <c r="K538" s="185">
        <f t="shared" si="567"/>
        <v>2872</v>
      </c>
      <c r="L538" s="185">
        <f t="shared" si="567"/>
        <v>2219</v>
      </c>
      <c r="M538" s="147"/>
      <c r="N538" s="143">
        <f t="shared" si="544"/>
        <v>6053.19</v>
      </c>
      <c r="O538" s="143">
        <f t="shared" si="540"/>
        <v>18359.120000000003</v>
      </c>
      <c r="P538" s="143">
        <f t="shared" si="541"/>
        <v>95407.84</v>
      </c>
      <c r="Q538" s="143">
        <f t="shared" si="542"/>
        <v>7988.4000000000005</v>
      </c>
      <c r="R538" s="188">
        <f t="shared" si="545"/>
        <v>127808.54999999999</v>
      </c>
      <c r="T538">
        <v>38105.11</v>
      </c>
      <c r="U538" s="190">
        <f t="shared" si="546"/>
        <v>3.3541052630473969</v>
      </c>
    </row>
    <row r="539" spans="1:21" x14ac:dyDescent="0.2">
      <c r="A539" s="178">
        <v>42758</v>
      </c>
      <c r="B539" s="179">
        <v>0.33333333333333331</v>
      </c>
      <c r="C539" t="s">
        <v>349</v>
      </c>
      <c r="D539">
        <v>7.91</v>
      </c>
      <c r="E539">
        <v>15</v>
      </c>
      <c r="F539">
        <v>26.05</v>
      </c>
      <c r="G539">
        <v>3.6</v>
      </c>
      <c r="H539" s="184">
        <f t="shared" ref="H539:L539" si="568">H515</f>
        <v>0.33333333333333331</v>
      </c>
      <c r="I539" s="185">
        <f t="shared" si="568"/>
        <v>256</v>
      </c>
      <c r="J539" s="185">
        <f t="shared" si="568"/>
        <v>306</v>
      </c>
      <c r="K539" s="185">
        <f t="shared" si="568"/>
        <v>2872</v>
      </c>
      <c r="L539" s="185">
        <f t="shared" si="568"/>
        <v>2219</v>
      </c>
      <c r="M539" s="147"/>
      <c r="N539" s="143">
        <f t="shared" si="544"/>
        <v>2024.96</v>
      </c>
      <c r="O539" s="143">
        <f t="shared" si="540"/>
        <v>4590</v>
      </c>
      <c r="P539" s="143">
        <f t="shared" si="541"/>
        <v>74815.600000000006</v>
      </c>
      <c r="Q539" s="143">
        <f t="shared" si="542"/>
        <v>7988.4000000000005</v>
      </c>
      <c r="R539" s="188">
        <f t="shared" si="545"/>
        <v>89418.96</v>
      </c>
      <c r="T539">
        <v>39795.879999999997</v>
      </c>
      <c r="U539" s="190">
        <f t="shared" si="546"/>
        <v>2.2469401355115157</v>
      </c>
    </row>
    <row r="540" spans="1:21" x14ac:dyDescent="0.2">
      <c r="A540" s="178">
        <v>42758</v>
      </c>
      <c r="B540" s="179">
        <v>0.375</v>
      </c>
      <c r="C540" t="s">
        <v>349</v>
      </c>
      <c r="D540">
        <v>3.5</v>
      </c>
      <c r="E540">
        <v>5.81</v>
      </c>
      <c r="F540">
        <v>12</v>
      </c>
      <c r="G540">
        <v>2.6</v>
      </c>
      <c r="H540" s="184">
        <f t="shared" ref="H540:L540" si="569">H516</f>
        <v>0.375</v>
      </c>
      <c r="I540" s="185">
        <f t="shared" si="569"/>
        <v>156</v>
      </c>
      <c r="J540" s="185">
        <f t="shared" si="569"/>
        <v>343</v>
      </c>
      <c r="K540" s="185">
        <f t="shared" si="569"/>
        <v>2872</v>
      </c>
      <c r="L540" s="185">
        <f t="shared" si="569"/>
        <v>2219</v>
      </c>
      <c r="M540" s="147"/>
      <c r="N540" s="143">
        <f t="shared" si="544"/>
        <v>546</v>
      </c>
      <c r="O540" s="143">
        <f t="shared" si="540"/>
        <v>1992.83</v>
      </c>
      <c r="P540" s="143">
        <f t="shared" si="541"/>
        <v>34464</v>
      </c>
      <c r="Q540" s="143">
        <f t="shared" si="542"/>
        <v>5769.4000000000005</v>
      </c>
      <c r="R540" s="188">
        <f t="shared" si="545"/>
        <v>42772.23</v>
      </c>
      <c r="T540">
        <v>38693.730000000003</v>
      </c>
      <c r="U540" s="190">
        <f t="shared" si="546"/>
        <v>1.1054046740906085</v>
      </c>
    </row>
    <row r="541" spans="1:21" x14ac:dyDescent="0.2">
      <c r="A541" s="178">
        <v>42758</v>
      </c>
      <c r="B541" s="179">
        <v>0.41666666666666669</v>
      </c>
      <c r="C541" t="s">
        <v>349</v>
      </c>
      <c r="D541">
        <v>3.5</v>
      </c>
      <c r="E541">
        <v>3.83</v>
      </c>
      <c r="F541">
        <v>10</v>
      </c>
      <c r="G541">
        <v>1.22</v>
      </c>
      <c r="H541" s="184">
        <f t="shared" ref="H541:L541" si="570">H517</f>
        <v>0.41666666666666669</v>
      </c>
      <c r="I541" s="185">
        <f t="shared" si="570"/>
        <v>196</v>
      </c>
      <c r="J541" s="185">
        <f t="shared" si="570"/>
        <v>315</v>
      </c>
      <c r="K541" s="185">
        <f t="shared" si="570"/>
        <v>2872</v>
      </c>
      <c r="L541" s="185">
        <f t="shared" si="570"/>
        <v>2219</v>
      </c>
      <c r="M541" s="147"/>
      <c r="N541" s="143">
        <f t="shared" si="544"/>
        <v>686</v>
      </c>
      <c r="O541" s="143">
        <f t="shared" si="540"/>
        <v>1206.45</v>
      </c>
      <c r="P541" s="143">
        <f t="shared" si="541"/>
        <v>28720</v>
      </c>
      <c r="Q541" s="143">
        <f t="shared" si="542"/>
        <v>2707.18</v>
      </c>
      <c r="R541" s="188">
        <f t="shared" si="545"/>
        <v>33319.629999999997</v>
      </c>
      <c r="T541">
        <v>37426.58</v>
      </c>
      <c r="U541" s="190">
        <f t="shared" si="546"/>
        <v>0.89026648975140121</v>
      </c>
    </row>
    <row r="542" spans="1:21" x14ac:dyDescent="0.2">
      <c r="A542" s="178">
        <v>42758</v>
      </c>
      <c r="B542" s="179">
        <v>0.45833333333333331</v>
      </c>
      <c r="C542" t="s">
        <v>349</v>
      </c>
      <c r="D542">
        <v>8.6</v>
      </c>
      <c r="E542">
        <v>3</v>
      </c>
      <c r="F542">
        <v>15.01</v>
      </c>
      <c r="G542">
        <v>0.97</v>
      </c>
      <c r="H542" s="184">
        <f t="shared" ref="H542:L542" si="571">H518</f>
        <v>0.45833333333333331</v>
      </c>
      <c r="I542" s="185">
        <f t="shared" si="571"/>
        <v>226</v>
      </c>
      <c r="J542" s="185">
        <f t="shared" si="571"/>
        <v>326</v>
      </c>
      <c r="K542" s="185">
        <f t="shared" si="571"/>
        <v>2842</v>
      </c>
      <c r="L542" s="185">
        <f t="shared" si="571"/>
        <v>1635</v>
      </c>
      <c r="M542" s="147"/>
      <c r="N542" s="143">
        <f t="shared" si="544"/>
        <v>1943.6</v>
      </c>
      <c r="O542" s="143">
        <f t="shared" si="540"/>
        <v>978</v>
      </c>
      <c r="P542" s="143">
        <f t="shared" si="541"/>
        <v>42658.42</v>
      </c>
      <c r="Q542" s="143">
        <f t="shared" si="542"/>
        <v>1585.95</v>
      </c>
      <c r="R542" s="188">
        <f t="shared" si="545"/>
        <v>47165.969999999994</v>
      </c>
      <c r="T542">
        <v>36444.769999999997</v>
      </c>
      <c r="U542" s="190">
        <f t="shared" si="546"/>
        <v>1.2941766404342789</v>
      </c>
    </row>
    <row r="543" spans="1:21" x14ac:dyDescent="0.2">
      <c r="A543" s="178">
        <v>42758</v>
      </c>
      <c r="B543" s="179">
        <v>0.5</v>
      </c>
      <c r="C543" t="s">
        <v>349</v>
      </c>
      <c r="D543">
        <v>9.32</v>
      </c>
      <c r="E543">
        <v>3</v>
      </c>
      <c r="F543">
        <v>16</v>
      </c>
      <c r="G543">
        <v>0.97</v>
      </c>
      <c r="H543" s="184">
        <f t="shared" ref="H543:L543" si="572">H519</f>
        <v>0.5</v>
      </c>
      <c r="I543" s="185">
        <f t="shared" si="572"/>
        <v>222</v>
      </c>
      <c r="J543" s="185">
        <f t="shared" si="572"/>
        <v>319</v>
      </c>
      <c r="K543" s="185">
        <f t="shared" si="572"/>
        <v>2842</v>
      </c>
      <c r="L543" s="185">
        <f t="shared" si="572"/>
        <v>1635</v>
      </c>
      <c r="M543" s="147"/>
      <c r="N543" s="143">
        <f t="shared" si="544"/>
        <v>2069.04</v>
      </c>
      <c r="O543" s="143">
        <f t="shared" si="540"/>
        <v>957</v>
      </c>
      <c r="P543" s="143">
        <f t="shared" si="541"/>
        <v>45472</v>
      </c>
      <c r="Q543" s="143">
        <f t="shared" si="542"/>
        <v>1585.95</v>
      </c>
      <c r="R543" s="188">
        <f t="shared" si="545"/>
        <v>50083.99</v>
      </c>
      <c r="T543">
        <v>35575.58</v>
      </c>
      <c r="U543" s="190">
        <f t="shared" si="546"/>
        <v>1.4078193524884204</v>
      </c>
    </row>
    <row r="544" spans="1:21" x14ac:dyDescent="0.2">
      <c r="A544" s="178">
        <v>42758</v>
      </c>
      <c r="B544" s="179">
        <v>0.54166666666666663</v>
      </c>
      <c r="C544" t="s">
        <v>349</v>
      </c>
      <c r="D544">
        <v>4.8600000000000003</v>
      </c>
      <c r="E544">
        <v>3</v>
      </c>
      <c r="F544">
        <v>16</v>
      </c>
      <c r="G544">
        <v>0.97</v>
      </c>
      <c r="H544" s="184">
        <f t="shared" ref="H544:L544" si="573">H520</f>
        <v>0.54166666666666663</v>
      </c>
      <c r="I544" s="185">
        <f t="shared" si="573"/>
        <v>195</v>
      </c>
      <c r="J544" s="185">
        <f t="shared" si="573"/>
        <v>299</v>
      </c>
      <c r="K544" s="185">
        <f t="shared" si="573"/>
        <v>2842</v>
      </c>
      <c r="L544" s="185">
        <f t="shared" si="573"/>
        <v>1635</v>
      </c>
      <c r="M544" s="147"/>
      <c r="N544" s="143">
        <f t="shared" si="544"/>
        <v>947.7</v>
      </c>
      <c r="O544" s="143">
        <f t="shared" si="540"/>
        <v>897</v>
      </c>
      <c r="P544" s="143">
        <f t="shared" si="541"/>
        <v>45472</v>
      </c>
      <c r="Q544" s="143">
        <f t="shared" si="542"/>
        <v>1585.95</v>
      </c>
      <c r="R544" s="188">
        <f t="shared" si="545"/>
        <v>48902.649999999994</v>
      </c>
      <c r="T544">
        <v>34956.559999999998</v>
      </c>
      <c r="U544" s="190">
        <f t="shared" si="546"/>
        <v>1.3989548742782469</v>
      </c>
    </row>
    <row r="545" spans="1:21" x14ac:dyDescent="0.2">
      <c r="A545" s="178">
        <v>42758</v>
      </c>
      <c r="B545" s="179">
        <v>0.58333333333333337</v>
      </c>
      <c r="C545" t="s">
        <v>349</v>
      </c>
      <c r="D545">
        <v>5.41</v>
      </c>
      <c r="E545">
        <v>3</v>
      </c>
      <c r="F545">
        <v>20.54</v>
      </c>
      <c r="G545">
        <v>0.97</v>
      </c>
      <c r="H545" s="184">
        <f t="shared" ref="H545:L545" si="574">H521</f>
        <v>0.58333333333333337</v>
      </c>
      <c r="I545" s="185">
        <f t="shared" si="574"/>
        <v>205</v>
      </c>
      <c r="J545" s="185">
        <f t="shared" si="574"/>
        <v>237</v>
      </c>
      <c r="K545" s="185">
        <f t="shared" si="574"/>
        <v>2842</v>
      </c>
      <c r="L545" s="185">
        <f t="shared" si="574"/>
        <v>1635</v>
      </c>
      <c r="M545" s="147"/>
      <c r="N545" s="143">
        <f t="shared" si="544"/>
        <v>1109.05</v>
      </c>
      <c r="O545" s="143">
        <f t="shared" si="540"/>
        <v>711</v>
      </c>
      <c r="P545" s="143">
        <f t="shared" si="541"/>
        <v>58374.68</v>
      </c>
      <c r="Q545" s="143">
        <f t="shared" si="542"/>
        <v>1585.95</v>
      </c>
      <c r="R545" s="188">
        <f t="shared" si="545"/>
        <v>61780.68</v>
      </c>
      <c r="T545">
        <v>34752.160000000003</v>
      </c>
      <c r="U545" s="190">
        <f t="shared" si="546"/>
        <v>1.7777507930442307</v>
      </c>
    </row>
    <row r="546" spans="1:21" x14ac:dyDescent="0.2">
      <c r="A546" s="178">
        <v>42758</v>
      </c>
      <c r="B546" s="179">
        <v>0.625</v>
      </c>
      <c r="C546" t="s">
        <v>349</v>
      </c>
      <c r="D546">
        <v>5.05</v>
      </c>
      <c r="E546">
        <v>3</v>
      </c>
      <c r="F546">
        <v>16</v>
      </c>
      <c r="G546">
        <v>0.5</v>
      </c>
      <c r="H546" s="184">
        <f t="shared" ref="H546:L546" si="575">H522</f>
        <v>0.625</v>
      </c>
      <c r="I546" s="185">
        <f t="shared" si="575"/>
        <v>212</v>
      </c>
      <c r="J546" s="185">
        <f t="shared" si="575"/>
        <v>213</v>
      </c>
      <c r="K546" s="185">
        <f t="shared" si="575"/>
        <v>2842</v>
      </c>
      <c r="L546" s="185">
        <f t="shared" si="575"/>
        <v>1380</v>
      </c>
      <c r="M546" s="147"/>
      <c r="N546" s="143">
        <f t="shared" si="544"/>
        <v>1070.5999999999999</v>
      </c>
      <c r="O546" s="143">
        <f t="shared" si="540"/>
        <v>639</v>
      </c>
      <c r="P546" s="143">
        <f t="shared" si="541"/>
        <v>45472</v>
      </c>
      <c r="Q546" s="143">
        <f t="shared" si="542"/>
        <v>690</v>
      </c>
      <c r="R546" s="188">
        <f t="shared" si="545"/>
        <v>47871.6</v>
      </c>
      <c r="T546">
        <v>34536.67</v>
      </c>
      <c r="U546" s="190">
        <f t="shared" si="546"/>
        <v>1.3861093151134722</v>
      </c>
    </row>
    <row r="547" spans="1:21" x14ac:dyDescent="0.2">
      <c r="A547" s="178">
        <v>42758</v>
      </c>
      <c r="B547" s="179">
        <v>0.66666666666666663</v>
      </c>
      <c r="C547" t="s">
        <v>349</v>
      </c>
      <c r="D547">
        <v>3.5</v>
      </c>
      <c r="E547">
        <v>3</v>
      </c>
      <c r="F547">
        <v>15.01</v>
      </c>
      <c r="G547">
        <v>0.5</v>
      </c>
      <c r="H547" s="184">
        <f t="shared" ref="H547:L547" si="576">H523</f>
        <v>0.66666666666666663</v>
      </c>
      <c r="I547" s="185">
        <f t="shared" si="576"/>
        <v>191</v>
      </c>
      <c r="J547" s="185">
        <f t="shared" si="576"/>
        <v>237</v>
      </c>
      <c r="K547" s="185">
        <f t="shared" si="576"/>
        <v>2842</v>
      </c>
      <c r="L547" s="185">
        <f t="shared" si="576"/>
        <v>1380</v>
      </c>
      <c r="M547" s="147"/>
      <c r="N547" s="143">
        <f t="shared" si="544"/>
        <v>668.5</v>
      </c>
      <c r="O547" s="143">
        <f t="shared" si="540"/>
        <v>711</v>
      </c>
      <c r="P547" s="143">
        <f t="shared" si="541"/>
        <v>42658.42</v>
      </c>
      <c r="Q547" s="143">
        <f t="shared" si="542"/>
        <v>690</v>
      </c>
      <c r="R547" s="188">
        <f t="shared" si="545"/>
        <v>44727.92</v>
      </c>
      <c r="T547">
        <v>34462.080000000002</v>
      </c>
      <c r="U547" s="190">
        <f t="shared" si="546"/>
        <v>1.2978879974743254</v>
      </c>
    </row>
    <row r="548" spans="1:21" x14ac:dyDescent="0.2">
      <c r="A548" s="178">
        <v>42758</v>
      </c>
      <c r="B548" s="179">
        <v>0.70833333333333337</v>
      </c>
      <c r="C548" t="s">
        <v>349</v>
      </c>
      <c r="D548">
        <v>3.5</v>
      </c>
      <c r="E548">
        <v>3</v>
      </c>
      <c r="F548">
        <v>15.06</v>
      </c>
      <c r="G548">
        <v>0.5</v>
      </c>
      <c r="H548" s="184">
        <f t="shared" ref="H548:L548" si="577">H524</f>
        <v>0.70833333333333337</v>
      </c>
      <c r="I548" s="185">
        <f t="shared" si="577"/>
        <v>218</v>
      </c>
      <c r="J548" s="185">
        <f t="shared" si="577"/>
        <v>258</v>
      </c>
      <c r="K548" s="185">
        <f t="shared" si="577"/>
        <v>2842</v>
      </c>
      <c r="L548" s="185">
        <f t="shared" si="577"/>
        <v>1380</v>
      </c>
      <c r="M548" s="147"/>
      <c r="N548" s="143">
        <f t="shared" si="544"/>
        <v>763</v>
      </c>
      <c r="O548" s="143">
        <f t="shared" si="540"/>
        <v>774</v>
      </c>
      <c r="P548" s="143">
        <f t="shared" si="541"/>
        <v>42800.520000000004</v>
      </c>
      <c r="Q548" s="143">
        <f t="shared" si="542"/>
        <v>690</v>
      </c>
      <c r="R548" s="188">
        <f t="shared" si="545"/>
        <v>45027.520000000004</v>
      </c>
      <c r="T548">
        <v>34597.379999999997</v>
      </c>
      <c r="U548" s="190">
        <f t="shared" si="546"/>
        <v>1.3014719611716266</v>
      </c>
    </row>
    <row r="549" spans="1:21" x14ac:dyDescent="0.2">
      <c r="A549" s="178">
        <v>42758</v>
      </c>
      <c r="B549" s="179">
        <v>0.75</v>
      </c>
      <c r="C549" t="s">
        <v>349</v>
      </c>
      <c r="D549">
        <v>7.29</v>
      </c>
      <c r="E549">
        <v>24.33</v>
      </c>
      <c r="F549">
        <v>26.68</v>
      </c>
      <c r="G549">
        <v>0.5</v>
      </c>
      <c r="H549" s="184">
        <f t="shared" ref="H549:L549" si="578">H525</f>
        <v>0.75</v>
      </c>
      <c r="I549" s="185">
        <f t="shared" si="578"/>
        <v>240</v>
      </c>
      <c r="J549" s="185">
        <f t="shared" si="578"/>
        <v>365</v>
      </c>
      <c r="K549" s="185">
        <f t="shared" si="578"/>
        <v>2842</v>
      </c>
      <c r="L549" s="185">
        <f t="shared" si="578"/>
        <v>1380</v>
      </c>
      <c r="M549" s="147"/>
      <c r="N549" s="143">
        <f t="shared" si="544"/>
        <v>1749.6</v>
      </c>
      <c r="O549" s="143">
        <f t="shared" si="540"/>
        <v>8880.4499999999989</v>
      </c>
      <c r="P549" s="143">
        <f t="shared" si="541"/>
        <v>75824.56</v>
      </c>
      <c r="Q549" s="143">
        <f t="shared" si="542"/>
        <v>690</v>
      </c>
      <c r="R549" s="188">
        <f t="shared" si="545"/>
        <v>87144.61</v>
      </c>
      <c r="T549">
        <v>34888.39</v>
      </c>
      <c r="U549" s="190">
        <f t="shared" si="546"/>
        <v>2.4978111629685404</v>
      </c>
    </row>
    <row r="550" spans="1:21" x14ac:dyDescent="0.2">
      <c r="A550" s="178">
        <v>42758</v>
      </c>
      <c r="B550" s="179">
        <v>0.79166666666666663</v>
      </c>
      <c r="C550" t="s">
        <v>349</v>
      </c>
      <c r="D550">
        <v>9.94</v>
      </c>
      <c r="E550">
        <v>8.5</v>
      </c>
      <c r="F550">
        <v>21.13</v>
      </c>
      <c r="G550">
        <v>0.5</v>
      </c>
      <c r="H550" s="184">
        <f t="shared" ref="H550:L550" si="579">H526</f>
        <v>0.79166666666666663</v>
      </c>
      <c r="I550" s="185">
        <f t="shared" si="579"/>
        <v>320</v>
      </c>
      <c r="J550" s="185">
        <f t="shared" si="579"/>
        <v>214</v>
      </c>
      <c r="K550" s="185">
        <f t="shared" si="579"/>
        <v>2842</v>
      </c>
      <c r="L550" s="185">
        <f t="shared" si="579"/>
        <v>1426</v>
      </c>
      <c r="M550" s="147"/>
      <c r="N550" s="143">
        <f t="shared" si="544"/>
        <v>3180.7999999999997</v>
      </c>
      <c r="O550" s="143">
        <f t="shared" si="540"/>
        <v>1819</v>
      </c>
      <c r="P550" s="143">
        <f t="shared" si="541"/>
        <v>60051.46</v>
      </c>
      <c r="Q550" s="143">
        <f t="shared" si="542"/>
        <v>713</v>
      </c>
      <c r="R550" s="188">
        <f t="shared" si="545"/>
        <v>65764.259999999995</v>
      </c>
      <c r="T550">
        <v>36780.080000000002</v>
      </c>
      <c r="U550" s="190">
        <f t="shared" si="546"/>
        <v>1.788040156519507</v>
      </c>
    </row>
    <row r="551" spans="1:21" x14ac:dyDescent="0.2">
      <c r="A551" s="178">
        <v>42758</v>
      </c>
      <c r="B551" s="179">
        <v>0.83333333333333337</v>
      </c>
      <c r="C551" t="s">
        <v>349</v>
      </c>
      <c r="D551">
        <v>5.35</v>
      </c>
      <c r="E551">
        <v>5</v>
      </c>
      <c r="F551">
        <v>20</v>
      </c>
      <c r="G551">
        <v>0.5</v>
      </c>
      <c r="H551" s="184">
        <f t="shared" ref="H551:L551" si="580">H527</f>
        <v>0.83333333333333337</v>
      </c>
      <c r="I551" s="185">
        <f t="shared" si="580"/>
        <v>322</v>
      </c>
      <c r="J551" s="185">
        <f t="shared" si="580"/>
        <v>178</v>
      </c>
      <c r="K551" s="185">
        <f t="shared" si="580"/>
        <v>2842</v>
      </c>
      <c r="L551" s="185">
        <f t="shared" si="580"/>
        <v>1426</v>
      </c>
      <c r="M551" s="147"/>
      <c r="N551" s="143">
        <f t="shared" si="544"/>
        <v>1722.6999999999998</v>
      </c>
      <c r="O551" s="143">
        <f t="shared" si="540"/>
        <v>890</v>
      </c>
      <c r="P551" s="143">
        <f t="shared" si="541"/>
        <v>56840</v>
      </c>
      <c r="Q551" s="143">
        <f t="shared" si="542"/>
        <v>713</v>
      </c>
      <c r="R551" s="188">
        <f t="shared" si="545"/>
        <v>60165.7</v>
      </c>
      <c r="T551">
        <v>37105.17</v>
      </c>
      <c r="U551" s="190">
        <f t="shared" si="546"/>
        <v>1.6214910213320677</v>
      </c>
    </row>
    <row r="552" spans="1:21" x14ac:dyDescent="0.2">
      <c r="A552" s="178">
        <v>42758</v>
      </c>
      <c r="B552" s="179">
        <v>0.875</v>
      </c>
      <c r="C552" t="s">
        <v>349</v>
      </c>
      <c r="D552">
        <v>3.98</v>
      </c>
      <c r="E552">
        <v>5</v>
      </c>
      <c r="F552">
        <v>16.350000000000001</v>
      </c>
      <c r="G552">
        <v>0.5</v>
      </c>
      <c r="H552" s="184">
        <f t="shared" ref="H552:L552" si="581">H528</f>
        <v>0.875</v>
      </c>
      <c r="I552" s="185">
        <f t="shared" si="581"/>
        <v>337</v>
      </c>
      <c r="J552" s="185">
        <f t="shared" si="581"/>
        <v>173</v>
      </c>
      <c r="K552" s="185">
        <f t="shared" si="581"/>
        <v>2842</v>
      </c>
      <c r="L552" s="185">
        <f t="shared" si="581"/>
        <v>1426</v>
      </c>
      <c r="M552" s="147"/>
      <c r="N552" s="143">
        <f t="shared" si="544"/>
        <v>1341.26</v>
      </c>
      <c r="O552" s="143">
        <f t="shared" si="540"/>
        <v>865</v>
      </c>
      <c r="P552" s="143">
        <f t="shared" si="541"/>
        <v>46466.700000000004</v>
      </c>
      <c r="Q552" s="143">
        <f t="shared" si="542"/>
        <v>713</v>
      </c>
      <c r="R552" s="188">
        <f t="shared" si="545"/>
        <v>49385.960000000006</v>
      </c>
      <c r="T552">
        <v>36551.32</v>
      </c>
      <c r="U552" s="190">
        <f t="shared" si="546"/>
        <v>1.351140259777212</v>
      </c>
    </row>
    <row r="553" spans="1:21" x14ac:dyDescent="0.2">
      <c r="A553" s="178">
        <v>42758</v>
      </c>
      <c r="B553" s="179">
        <v>0.91666666666666663</v>
      </c>
      <c r="C553" t="s">
        <v>349</v>
      </c>
      <c r="D553">
        <v>8</v>
      </c>
      <c r="E553">
        <v>5.81</v>
      </c>
      <c r="F553">
        <v>21</v>
      </c>
      <c r="G553">
        <v>0.5</v>
      </c>
      <c r="H553" s="184">
        <f t="shared" ref="H553:L553" si="582">H529</f>
        <v>0.91666666666666663</v>
      </c>
      <c r="I553" s="185">
        <f t="shared" si="582"/>
        <v>394</v>
      </c>
      <c r="J553" s="185">
        <f t="shared" si="582"/>
        <v>194</v>
      </c>
      <c r="K553" s="185">
        <f t="shared" si="582"/>
        <v>2842</v>
      </c>
      <c r="L553" s="185">
        <f t="shared" si="582"/>
        <v>1426</v>
      </c>
      <c r="M553" s="147"/>
      <c r="N553" s="143">
        <f t="shared" si="544"/>
        <v>3152</v>
      </c>
      <c r="O553" s="143">
        <f t="shared" si="540"/>
        <v>1127.1399999999999</v>
      </c>
      <c r="P553" s="143">
        <f t="shared" si="541"/>
        <v>59682</v>
      </c>
      <c r="Q553" s="143">
        <f t="shared" si="542"/>
        <v>713</v>
      </c>
      <c r="R553" s="188">
        <f t="shared" si="545"/>
        <v>64674.14</v>
      </c>
      <c r="T553">
        <v>35111.870000000003</v>
      </c>
      <c r="U553" s="190">
        <f t="shared" si="546"/>
        <v>1.8419451883365938</v>
      </c>
    </row>
    <row r="554" spans="1:21" x14ac:dyDescent="0.2">
      <c r="A554" s="178">
        <v>42758</v>
      </c>
      <c r="B554" s="179">
        <v>0.95833333333333337</v>
      </c>
      <c r="C554" t="s">
        <v>349</v>
      </c>
      <c r="D554">
        <v>25</v>
      </c>
      <c r="E554">
        <v>7.01</v>
      </c>
      <c r="F554">
        <v>25</v>
      </c>
      <c r="G554">
        <v>0.01</v>
      </c>
      <c r="H554" s="184">
        <f t="shared" ref="H554:L554" si="583">H530</f>
        <v>0.95833333333333337</v>
      </c>
      <c r="I554" s="185">
        <f t="shared" si="583"/>
        <v>389</v>
      </c>
      <c r="J554" s="185">
        <f t="shared" si="583"/>
        <v>265</v>
      </c>
      <c r="K554" s="185">
        <f t="shared" si="583"/>
        <v>2985</v>
      </c>
      <c r="L554" s="185">
        <f t="shared" si="583"/>
        <v>1111</v>
      </c>
      <c r="M554" s="147"/>
      <c r="N554" s="143">
        <f t="shared" si="544"/>
        <v>9725</v>
      </c>
      <c r="O554" s="143">
        <f t="shared" si="540"/>
        <v>1857.6499999999999</v>
      </c>
      <c r="P554" s="143">
        <f t="shared" si="541"/>
        <v>74625</v>
      </c>
      <c r="Q554" s="143">
        <f t="shared" si="542"/>
        <v>11.11</v>
      </c>
      <c r="R554" s="188">
        <f t="shared" si="545"/>
        <v>86218.76</v>
      </c>
      <c r="T554">
        <v>32841.79</v>
      </c>
      <c r="U554" s="190">
        <f t="shared" si="546"/>
        <v>2.6252759060940343</v>
      </c>
    </row>
    <row r="555" spans="1:21" x14ac:dyDescent="0.2">
      <c r="A555" s="178">
        <v>42758</v>
      </c>
      <c r="B555" s="180">
        <v>1</v>
      </c>
      <c r="C555" t="s">
        <v>349</v>
      </c>
      <c r="D555">
        <v>25</v>
      </c>
      <c r="E555">
        <v>4</v>
      </c>
      <c r="F555">
        <v>25</v>
      </c>
      <c r="G555">
        <v>0.01</v>
      </c>
      <c r="H555" s="184">
        <f t="shared" ref="H555:L555" si="584">H531</f>
        <v>1</v>
      </c>
      <c r="I555" s="185">
        <f t="shared" si="584"/>
        <v>362</v>
      </c>
      <c r="J555" s="185">
        <f t="shared" si="584"/>
        <v>243</v>
      </c>
      <c r="K555" s="185">
        <f t="shared" si="584"/>
        <v>2985</v>
      </c>
      <c r="L555" s="185">
        <f t="shared" si="584"/>
        <v>1111</v>
      </c>
      <c r="M555" s="147"/>
      <c r="N555" s="143">
        <f t="shared" si="544"/>
        <v>9050</v>
      </c>
      <c r="O555" s="143">
        <f t="shared" si="540"/>
        <v>972</v>
      </c>
      <c r="P555" s="143">
        <f t="shared" si="541"/>
        <v>74625</v>
      </c>
      <c r="Q555" s="143">
        <f t="shared" si="542"/>
        <v>11.11</v>
      </c>
      <c r="R555" s="188">
        <f t="shared" si="545"/>
        <v>84658.11</v>
      </c>
      <c r="T555">
        <v>30508.62</v>
      </c>
      <c r="U555" s="190">
        <f t="shared" si="546"/>
        <v>2.7748914896838994</v>
      </c>
    </row>
    <row r="556" spans="1:21" x14ac:dyDescent="0.2">
      <c r="A556" s="178">
        <v>42759</v>
      </c>
      <c r="B556" s="179">
        <v>4.1666666666666664E-2</v>
      </c>
      <c r="C556" t="s">
        <v>349</v>
      </c>
      <c r="D556">
        <v>25</v>
      </c>
      <c r="E556">
        <v>12</v>
      </c>
      <c r="F556">
        <v>31</v>
      </c>
      <c r="G556">
        <v>0.01</v>
      </c>
      <c r="H556" s="184">
        <f t="shared" ref="H556:L556" si="585">H532</f>
        <v>4.1666666666666664E-2</v>
      </c>
      <c r="I556" s="185">
        <f t="shared" si="585"/>
        <v>294</v>
      </c>
      <c r="J556" s="185">
        <f t="shared" si="585"/>
        <v>212</v>
      </c>
      <c r="K556" s="185">
        <f t="shared" si="585"/>
        <v>2985</v>
      </c>
      <c r="L556" s="185">
        <f t="shared" si="585"/>
        <v>1111</v>
      </c>
      <c r="M556" s="147"/>
      <c r="N556" s="143">
        <f t="shared" si="544"/>
        <v>7350</v>
      </c>
      <c r="O556" s="143">
        <f t="shared" si="540"/>
        <v>2544</v>
      </c>
      <c r="P556" s="143">
        <f t="shared" si="541"/>
        <v>92535</v>
      </c>
      <c r="Q556" s="143">
        <f t="shared" si="542"/>
        <v>11.11</v>
      </c>
      <c r="R556" s="188">
        <f t="shared" si="545"/>
        <v>102440.11</v>
      </c>
      <c r="T556">
        <v>29057.73</v>
      </c>
      <c r="U556" s="190">
        <f t="shared" si="546"/>
        <v>3.5253996096735705</v>
      </c>
    </row>
    <row r="557" spans="1:21" x14ac:dyDescent="0.2">
      <c r="A557" s="178">
        <v>42759</v>
      </c>
      <c r="B557" s="179">
        <v>8.3333333333333329E-2</v>
      </c>
      <c r="C557" t="s">
        <v>349</v>
      </c>
      <c r="D557">
        <v>16.68</v>
      </c>
      <c r="E557">
        <v>3.41</v>
      </c>
      <c r="F557">
        <v>31</v>
      </c>
      <c r="G557">
        <v>0.01</v>
      </c>
      <c r="H557" s="184">
        <f t="shared" ref="H557:L557" si="586">H533</f>
        <v>8.3333333333333329E-2</v>
      </c>
      <c r="I557" s="185">
        <f t="shared" si="586"/>
        <v>236</v>
      </c>
      <c r="J557" s="185">
        <f t="shared" si="586"/>
        <v>179</v>
      </c>
      <c r="K557" s="185">
        <f t="shared" si="586"/>
        <v>2985</v>
      </c>
      <c r="L557" s="185">
        <f t="shared" si="586"/>
        <v>1111</v>
      </c>
      <c r="M557" s="147"/>
      <c r="N557" s="143">
        <f t="shared" si="544"/>
        <v>3936.48</v>
      </c>
      <c r="O557" s="143">
        <f t="shared" si="540"/>
        <v>610.39</v>
      </c>
      <c r="P557" s="143">
        <f t="shared" si="541"/>
        <v>92535</v>
      </c>
      <c r="Q557" s="143">
        <f t="shared" si="542"/>
        <v>11.11</v>
      </c>
      <c r="R557" s="188">
        <f t="shared" si="545"/>
        <v>97092.98</v>
      </c>
      <c r="T557">
        <v>28425.31</v>
      </c>
      <c r="U557" s="190">
        <f t="shared" si="546"/>
        <v>3.4157228188540421</v>
      </c>
    </row>
    <row r="558" spans="1:21" x14ac:dyDescent="0.2">
      <c r="A558" s="178">
        <v>42759</v>
      </c>
      <c r="B558" s="179">
        <v>0.125</v>
      </c>
      <c r="C558" t="s">
        <v>349</v>
      </c>
      <c r="D558">
        <v>15.55</v>
      </c>
      <c r="E558">
        <v>4.6100000000000003</v>
      </c>
      <c r="F558">
        <v>31</v>
      </c>
      <c r="G558">
        <v>0.25</v>
      </c>
      <c r="H558" s="184">
        <f t="shared" ref="H558:L558" si="587">H534</f>
        <v>0.125</v>
      </c>
      <c r="I558" s="185">
        <f t="shared" si="587"/>
        <v>201</v>
      </c>
      <c r="J558" s="185">
        <f t="shared" si="587"/>
        <v>205</v>
      </c>
      <c r="K558" s="185">
        <f t="shared" si="587"/>
        <v>2985</v>
      </c>
      <c r="L558" s="185">
        <f t="shared" si="587"/>
        <v>1717</v>
      </c>
      <c r="M558" s="147"/>
      <c r="N558" s="143">
        <f t="shared" si="544"/>
        <v>3125.55</v>
      </c>
      <c r="O558" s="143">
        <f t="shared" si="540"/>
        <v>945.05000000000007</v>
      </c>
      <c r="P558" s="143">
        <f t="shared" si="541"/>
        <v>92535</v>
      </c>
      <c r="Q558" s="143">
        <f t="shared" si="542"/>
        <v>429.25</v>
      </c>
      <c r="R558" s="188">
        <f t="shared" si="545"/>
        <v>97034.85</v>
      </c>
      <c r="T558">
        <v>28190.22</v>
      </c>
      <c r="U558" s="190">
        <f t="shared" si="546"/>
        <v>3.4421458931501778</v>
      </c>
    </row>
    <row r="559" spans="1:21" x14ac:dyDescent="0.2">
      <c r="A559" s="178">
        <v>42759</v>
      </c>
      <c r="B559" s="179">
        <v>0.16666666666666666</v>
      </c>
      <c r="C559" t="s">
        <v>349</v>
      </c>
      <c r="D559">
        <v>15.52</v>
      </c>
      <c r="E559">
        <v>12</v>
      </c>
      <c r="F559">
        <v>31</v>
      </c>
      <c r="G559">
        <v>0.25</v>
      </c>
      <c r="H559" s="184">
        <f t="shared" ref="H559:L559" si="588">H535</f>
        <v>0.16666666666666666</v>
      </c>
      <c r="I559" s="185">
        <f t="shared" si="588"/>
        <v>185</v>
      </c>
      <c r="J559" s="185">
        <f t="shared" si="588"/>
        <v>205</v>
      </c>
      <c r="K559" s="185">
        <f t="shared" si="588"/>
        <v>2985</v>
      </c>
      <c r="L559" s="185">
        <f t="shared" si="588"/>
        <v>1717</v>
      </c>
      <c r="M559" s="147"/>
      <c r="N559" s="143">
        <f t="shared" si="544"/>
        <v>2871.2</v>
      </c>
      <c r="O559" s="143">
        <f t="shared" si="540"/>
        <v>2460</v>
      </c>
      <c r="P559" s="143">
        <f t="shared" si="541"/>
        <v>92535</v>
      </c>
      <c r="Q559" s="143">
        <f t="shared" si="542"/>
        <v>429.25</v>
      </c>
      <c r="R559" s="188">
        <f t="shared" si="545"/>
        <v>98295.45</v>
      </c>
      <c r="T559">
        <v>28353.78</v>
      </c>
      <c r="U559" s="190">
        <f t="shared" si="546"/>
        <v>3.4667494069573794</v>
      </c>
    </row>
    <row r="560" spans="1:21" x14ac:dyDescent="0.2">
      <c r="A560" s="178">
        <v>42759</v>
      </c>
      <c r="B560" s="179">
        <v>0.20833333333333334</v>
      </c>
      <c r="C560" t="s">
        <v>349</v>
      </c>
      <c r="D560">
        <v>25</v>
      </c>
      <c r="E560">
        <v>12</v>
      </c>
      <c r="F560">
        <v>31</v>
      </c>
      <c r="G560">
        <v>0.25</v>
      </c>
      <c r="H560" s="184">
        <f t="shared" ref="H560:L560" si="589">H536</f>
        <v>0.20833333333333334</v>
      </c>
      <c r="I560" s="185">
        <f t="shared" si="589"/>
        <v>207</v>
      </c>
      <c r="J560" s="185">
        <f t="shared" si="589"/>
        <v>283</v>
      </c>
      <c r="K560" s="185">
        <f t="shared" si="589"/>
        <v>2985</v>
      </c>
      <c r="L560" s="185">
        <f t="shared" si="589"/>
        <v>1717</v>
      </c>
      <c r="M560" s="147"/>
      <c r="N560" s="143">
        <f t="shared" si="544"/>
        <v>5175</v>
      </c>
      <c r="O560" s="143">
        <f t="shared" si="540"/>
        <v>3396</v>
      </c>
      <c r="P560" s="143">
        <f t="shared" si="541"/>
        <v>92535</v>
      </c>
      <c r="Q560" s="143">
        <f t="shared" si="542"/>
        <v>429.25</v>
      </c>
      <c r="R560" s="188">
        <f t="shared" si="545"/>
        <v>101535.25</v>
      </c>
      <c r="T560">
        <v>29279.18</v>
      </c>
      <c r="U560" s="190">
        <f t="shared" si="546"/>
        <v>3.467831066307185</v>
      </c>
    </row>
    <row r="561" spans="1:21" x14ac:dyDescent="0.2">
      <c r="A561" s="178">
        <v>42759</v>
      </c>
      <c r="B561" s="179">
        <v>0.25</v>
      </c>
      <c r="C561" t="s">
        <v>349</v>
      </c>
      <c r="D561">
        <v>49.17</v>
      </c>
      <c r="E561">
        <v>35</v>
      </c>
      <c r="F561">
        <v>28</v>
      </c>
      <c r="G561">
        <v>0.25</v>
      </c>
      <c r="H561" s="184">
        <f t="shared" ref="H561:L561" si="590">H537</f>
        <v>0.25</v>
      </c>
      <c r="I561" s="185">
        <f t="shared" si="590"/>
        <v>327</v>
      </c>
      <c r="J561" s="185">
        <f t="shared" si="590"/>
        <v>438</v>
      </c>
      <c r="K561" s="185">
        <f t="shared" si="590"/>
        <v>2985</v>
      </c>
      <c r="L561" s="185">
        <f t="shared" si="590"/>
        <v>1717</v>
      </c>
      <c r="M561" s="147"/>
      <c r="N561" s="143">
        <f t="shared" si="544"/>
        <v>16078.59</v>
      </c>
      <c r="O561" s="143">
        <f t="shared" si="540"/>
        <v>15330</v>
      </c>
      <c r="P561" s="143">
        <f t="shared" si="541"/>
        <v>83580</v>
      </c>
      <c r="Q561" s="143">
        <f t="shared" si="542"/>
        <v>429.25</v>
      </c>
      <c r="R561" s="188">
        <f t="shared" si="545"/>
        <v>115417.84</v>
      </c>
      <c r="T561">
        <v>31868.6</v>
      </c>
      <c r="U561" s="190">
        <f t="shared" si="546"/>
        <v>3.6216790194737141</v>
      </c>
    </row>
    <row r="562" spans="1:21" x14ac:dyDescent="0.2">
      <c r="A562" s="178">
        <v>42759</v>
      </c>
      <c r="B562" s="179">
        <v>0.29166666666666669</v>
      </c>
      <c r="C562" t="s">
        <v>349</v>
      </c>
      <c r="D562">
        <v>46</v>
      </c>
      <c r="E562">
        <v>39</v>
      </c>
      <c r="F562">
        <v>39</v>
      </c>
      <c r="G562">
        <v>0.5</v>
      </c>
      <c r="H562" s="184">
        <f t="shared" ref="H562:L562" si="591">H538</f>
        <v>0.29166666666666669</v>
      </c>
      <c r="I562" s="185">
        <f t="shared" si="591"/>
        <v>249</v>
      </c>
      <c r="J562" s="185">
        <f t="shared" si="591"/>
        <v>556</v>
      </c>
      <c r="K562" s="185">
        <f t="shared" si="591"/>
        <v>2872</v>
      </c>
      <c r="L562" s="185">
        <f t="shared" si="591"/>
        <v>2219</v>
      </c>
      <c r="M562" s="147"/>
      <c r="N562" s="143">
        <f t="shared" si="544"/>
        <v>11454</v>
      </c>
      <c r="O562" s="143">
        <f t="shared" si="540"/>
        <v>21684</v>
      </c>
      <c r="P562" s="143">
        <f t="shared" si="541"/>
        <v>112008</v>
      </c>
      <c r="Q562" s="143">
        <f t="shared" si="542"/>
        <v>1109.5</v>
      </c>
      <c r="R562" s="188">
        <f t="shared" si="545"/>
        <v>146255.5</v>
      </c>
      <c r="T562">
        <v>35949.56</v>
      </c>
      <c r="U562" s="190">
        <f t="shared" si="546"/>
        <v>4.0683529923592952</v>
      </c>
    </row>
    <row r="563" spans="1:21" x14ac:dyDescent="0.2">
      <c r="A563" s="178">
        <v>42759</v>
      </c>
      <c r="B563" s="179">
        <v>0.33333333333333331</v>
      </c>
      <c r="C563" t="s">
        <v>349</v>
      </c>
      <c r="D563">
        <v>5.49</v>
      </c>
      <c r="E563">
        <v>3.85</v>
      </c>
      <c r="F563">
        <v>57.73</v>
      </c>
      <c r="G563">
        <v>0.5</v>
      </c>
      <c r="H563" s="184">
        <f t="shared" ref="H563:L563" si="592">H539</f>
        <v>0.33333333333333331</v>
      </c>
      <c r="I563" s="185">
        <f t="shared" si="592"/>
        <v>256</v>
      </c>
      <c r="J563" s="185">
        <f t="shared" si="592"/>
        <v>306</v>
      </c>
      <c r="K563" s="185">
        <f t="shared" si="592"/>
        <v>2872</v>
      </c>
      <c r="L563" s="185">
        <f t="shared" si="592"/>
        <v>2219</v>
      </c>
      <c r="M563" s="147"/>
      <c r="N563" s="143">
        <f t="shared" si="544"/>
        <v>1405.44</v>
      </c>
      <c r="O563" s="143">
        <f t="shared" si="540"/>
        <v>1178.1000000000001</v>
      </c>
      <c r="P563" s="143">
        <f t="shared" si="541"/>
        <v>165800.56</v>
      </c>
      <c r="Q563" s="143">
        <f t="shared" si="542"/>
        <v>1109.5</v>
      </c>
      <c r="R563" s="188">
        <f t="shared" si="545"/>
        <v>169493.6</v>
      </c>
      <c r="T563">
        <v>37042.26</v>
      </c>
      <c r="U563" s="190">
        <f t="shared" si="546"/>
        <v>4.5756819373331972</v>
      </c>
    </row>
    <row r="564" spans="1:21" x14ac:dyDescent="0.2">
      <c r="A564" s="178">
        <v>42759</v>
      </c>
      <c r="B564" s="179">
        <v>0.375</v>
      </c>
      <c r="C564" t="s">
        <v>349</v>
      </c>
      <c r="D564">
        <v>3.5</v>
      </c>
      <c r="E564">
        <v>3</v>
      </c>
      <c r="F564">
        <v>25</v>
      </c>
      <c r="G564">
        <v>0.5</v>
      </c>
      <c r="H564" s="184">
        <f t="shared" ref="H564:L564" si="593">H540</f>
        <v>0.375</v>
      </c>
      <c r="I564" s="185">
        <f t="shared" si="593"/>
        <v>156</v>
      </c>
      <c r="J564" s="185">
        <f t="shared" si="593"/>
        <v>343</v>
      </c>
      <c r="K564" s="185">
        <f t="shared" si="593"/>
        <v>2872</v>
      </c>
      <c r="L564" s="185">
        <f t="shared" si="593"/>
        <v>2219</v>
      </c>
      <c r="M564" s="147"/>
      <c r="N564" s="143">
        <f t="shared" si="544"/>
        <v>546</v>
      </c>
      <c r="O564" s="143">
        <f t="shared" si="540"/>
        <v>1029</v>
      </c>
      <c r="P564" s="143">
        <f t="shared" si="541"/>
        <v>71800</v>
      </c>
      <c r="Q564" s="143">
        <f t="shared" si="542"/>
        <v>1109.5</v>
      </c>
      <c r="R564" s="188">
        <f t="shared" si="545"/>
        <v>74484.5</v>
      </c>
      <c r="T564">
        <v>36068.58</v>
      </c>
      <c r="U564" s="190">
        <f t="shared" si="546"/>
        <v>2.0650799116571821</v>
      </c>
    </row>
    <row r="565" spans="1:21" x14ac:dyDescent="0.2">
      <c r="A565" s="178">
        <v>42759</v>
      </c>
      <c r="B565" s="179">
        <v>0.41666666666666669</v>
      </c>
      <c r="C565" t="s">
        <v>349</v>
      </c>
      <c r="D565">
        <v>3.5</v>
      </c>
      <c r="E565">
        <v>3</v>
      </c>
      <c r="F565">
        <v>25</v>
      </c>
      <c r="G565">
        <v>0.5</v>
      </c>
      <c r="H565" s="184">
        <f t="shared" ref="H565:L565" si="594">H541</f>
        <v>0.41666666666666669</v>
      </c>
      <c r="I565" s="185">
        <f t="shared" si="594"/>
        <v>196</v>
      </c>
      <c r="J565" s="185">
        <f t="shared" si="594"/>
        <v>315</v>
      </c>
      <c r="K565" s="185">
        <f t="shared" si="594"/>
        <v>2872</v>
      </c>
      <c r="L565" s="185">
        <f t="shared" si="594"/>
        <v>2219</v>
      </c>
      <c r="M565" s="147"/>
      <c r="N565" s="143">
        <f t="shared" si="544"/>
        <v>686</v>
      </c>
      <c r="O565" s="143">
        <f t="shared" si="540"/>
        <v>945</v>
      </c>
      <c r="P565" s="143">
        <f t="shared" si="541"/>
        <v>71800</v>
      </c>
      <c r="Q565" s="143">
        <f t="shared" si="542"/>
        <v>1109.5</v>
      </c>
      <c r="R565" s="188">
        <f t="shared" si="545"/>
        <v>74540.5</v>
      </c>
      <c r="T565">
        <v>35631.35</v>
      </c>
      <c r="U565" s="190">
        <f t="shared" si="546"/>
        <v>2.0919920238778493</v>
      </c>
    </row>
    <row r="566" spans="1:21" x14ac:dyDescent="0.2">
      <c r="A566" s="178">
        <v>42759</v>
      </c>
      <c r="B566" s="179">
        <v>0.45833333333333331</v>
      </c>
      <c r="C566" t="s">
        <v>349</v>
      </c>
      <c r="D566">
        <v>10</v>
      </c>
      <c r="E566">
        <v>3</v>
      </c>
      <c r="F566">
        <v>28.31</v>
      </c>
      <c r="G566">
        <v>0.5</v>
      </c>
      <c r="H566" s="184">
        <f t="shared" ref="H566:L566" si="595">H542</f>
        <v>0.45833333333333331</v>
      </c>
      <c r="I566" s="185">
        <f t="shared" si="595"/>
        <v>226</v>
      </c>
      <c r="J566" s="185">
        <f t="shared" si="595"/>
        <v>326</v>
      </c>
      <c r="K566" s="185">
        <f t="shared" si="595"/>
        <v>2842</v>
      </c>
      <c r="L566" s="185">
        <f t="shared" si="595"/>
        <v>1635</v>
      </c>
      <c r="M566" s="147"/>
      <c r="N566" s="143">
        <f t="shared" si="544"/>
        <v>2260</v>
      </c>
      <c r="O566" s="143">
        <f t="shared" si="540"/>
        <v>978</v>
      </c>
      <c r="P566" s="143">
        <f t="shared" si="541"/>
        <v>80457.01999999999</v>
      </c>
      <c r="Q566" s="143">
        <f t="shared" si="542"/>
        <v>817.5</v>
      </c>
      <c r="R566" s="188">
        <f t="shared" si="545"/>
        <v>84512.51999999999</v>
      </c>
      <c r="T566">
        <v>35504.06</v>
      </c>
      <c r="U566" s="190">
        <f t="shared" si="546"/>
        <v>2.3803621332320866</v>
      </c>
    </row>
    <row r="567" spans="1:21" x14ac:dyDescent="0.2">
      <c r="A567" s="178">
        <v>42759</v>
      </c>
      <c r="B567" s="179">
        <v>0.5</v>
      </c>
      <c r="C567" t="s">
        <v>349</v>
      </c>
      <c r="D567">
        <v>8.15</v>
      </c>
      <c r="E567">
        <v>3</v>
      </c>
      <c r="F567">
        <v>25</v>
      </c>
      <c r="G567">
        <v>0.5</v>
      </c>
      <c r="H567" s="184">
        <f t="shared" ref="H567:L567" si="596">H543</f>
        <v>0.5</v>
      </c>
      <c r="I567" s="185">
        <f t="shared" si="596"/>
        <v>222</v>
      </c>
      <c r="J567" s="185">
        <f t="shared" si="596"/>
        <v>319</v>
      </c>
      <c r="K567" s="185">
        <f t="shared" si="596"/>
        <v>2842</v>
      </c>
      <c r="L567" s="185">
        <f t="shared" si="596"/>
        <v>1635</v>
      </c>
      <c r="M567" s="147"/>
      <c r="N567" s="143">
        <f t="shared" si="544"/>
        <v>1809.3000000000002</v>
      </c>
      <c r="O567" s="143">
        <f t="shared" si="540"/>
        <v>957</v>
      </c>
      <c r="P567" s="143">
        <f t="shared" si="541"/>
        <v>71050</v>
      </c>
      <c r="Q567" s="143">
        <f t="shared" si="542"/>
        <v>817.5</v>
      </c>
      <c r="R567" s="188">
        <f t="shared" si="545"/>
        <v>74633.8</v>
      </c>
      <c r="T567">
        <v>35542.720000000001</v>
      </c>
      <c r="U567" s="190">
        <f t="shared" si="546"/>
        <v>2.099833664953048</v>
      </c>
    </row>
    <row r="568" spans="1:21" x14ac:dyDescent="0.2">
      <c r="A568" s="178">
        <v>42759</v>
      </c>
      <c r="B568" s="179">
        <v>0.54166666666666663</v>
      </c>
      <c r="C568" t="s">
        <v>349</v>
      </c>
      <c r="D568">
        <v>6.17</v>
      </c>
      <c r="E568">
        <v>2.61</v>
      </c>
      <c r="F568">
        <v>25</v>
      </c>
      <c r="G568">
        <v>0.5</v>
      </c>
      <c r="H568" s="184">
        <f t="shared" ref="H568:L568" si="597">H544</f>
        <v>0.54166666666666663</v>
      </c>
      <c r="I568" s="185">
        <f t="shared" si="597"/>
        <v>195</v>
      </c>
      <c r="J568" s="185">
        <f t="shared" si="597"/>
        <v>299</v>
      </c>
      <c r="K568" s="185">
        <f t="shared" si="597"/>
        <v>2842</v>
      </c>
      <c r="L568" s="185">
        <f t="shared" si="597"/>
        <v>1635</v>
      </c>
      <c r="M568" s="147"/>
      <c r="N568" s="143">
        <f t="shared" si="544"/>
        <v>1203.1500000000001</v>
      </c>
      <c r="O568" s="143">
        <f t="shared" si="540"/>
        <v>780.39</v>
      </c>
      <c r="P568" s="143">
        <f t="shared" si="541"/>
        <v>71050</v>
      </c>
      <c r="Q568" s="143">
        <f t="shared" si="542"/>
        <v>817.5</v>
      </c>
      <c r="R568" s="188">
        <f t="shared" si="545"/>
        <v>73851.039999999994</v>
      </c>
      <c r="T568">
        <v>35730.99</v>
      </c>
      <c r="U568" s="190">
        <f t="shared" si="546"/>
        <v>2.066862407114944</v>
      </c>
    </row>
    <row r="569" spans="1:21" x14ac:dyDescent="0.2">
      <c r="A569" s="178">
        <v>42759</v>
      </c>
      <c r="B569" s="179">
        <v>0.58333333333333337</v>
      </c>
      <c r="C569" t="s">
        <v>349</v>
      </c>
      <c r="D569">
        <v>5.76</v>
      </c>
      <c r="E569">
        <v>3</v>
      </c>
      <c r="F569">
        <v>25</v>
      </c>
      <c r="G569">
        <v>0.5</v>
      </c>
      <c r="H569" s="184">
        <f t="shared" ref="H569:L569" si="598">H545</f>
        <v>0.58333333333333337</v>
      </c>
      <c r="I569" s="185">
        <f t="shared" si="598"/>
        <v>205</v>
      </c>
      <c r="J569" s="185">
        <f t="shared" si="598"/>
        <v>237</v>
      </c>
      <c r="K569" s="185">
        <f t="shared" si="598"/>
        <v>2842</v>
      </c>
      <c r="L569" s="185">
        <f t="shared" si="598"/>
        <v>1635</v>
      </c>
      <c r="M569" s="147"/>
      <c r="N569" s="143">
        <f t="shared" si="544"/>
        <v>1180.8</v>
      </c>
      <c r="O569" s="143">
        <f t="shared" si="540"/>
        <v>711</v>
      </c>
      <c r="P569" s="143">
        <f t="shared" si="541"/>
        <v>71050</v>
      </c>
      <c r="Q569" s="143">
        <f t="shared" si="542"/>
        <v>817.5</v>
      </c>
      <c r="R569" s="188">
        <f t="shared" si="545"/>
        <v>73759.3</v>
      </c>
      <c r="T569">
        <v>36202.089999999997</v>
      </c>
      <c r="U569" s="190">
        <f t="shared" si="546"/>
        <v>2.0374320930089951</v>
      </c>
    </row>
    <row r="570" spans="1:21" x14ac:dyDescent="0.2">
      <c r="A570" s="178">
        <v>42759</v>
      </c>
      <c r="B570" s="179">
        <v>0.625</v>
      </c>
      <c r="C570" t="s">
        <v>349</v>
      </c>
      <c r="D570">
        <v>3.5</v>
      </c>
      <c r="E570">
        <v>2.11</v>
      </c>
      <c r="F570">
        <v>10</v>
      </c>
      <c r="G570">
        <v>0.5</v>
      </c>
      <c r="H570" s="184">
        <f t="shared" ref="H570:L570" si="599">H546</f>
        <v>0.625</v>
      </c>
      <c r="I570" s="185">
        <f t="shared" si="599"/>
        <v>212</v>
      </c>
      <c r="J570" s="185">
        <f t="shared" si="599"/>
        <v>213</v>
      </c>
      <c r="K570" s="185">
        <f t="shared" si="599"/>
        <v>2842</v>
      </c>
      <c r="L570" s="185">
        <f t="shared" si="599"/>
        <v>1380</v>
      </c>
      <c r="M570" s="147"/>
      <c r="N570" s="143">
        <f t="shared" si="544"/>
        <v>742</v>
      </c>
      <c r="O570" s="143">
        <f t="shared" si="540"/>
        <v>449.42999999999995</v>
      </c>
      <c r="P570" s="143">
        <f t="shared" si="541"/>
        <v>28420</v>
      </c>
      <c r="Q570" s="143">
        <f t="shared" si="542"/>
        <v>690</v>
      </c>
      <c r="R570" s="188">
        <f t="shared" si="545"/>
        <v>30301.43</v>
      </c>
      <c r="T570">
        <v>36581.29</v>
      </c>
      <c r="U570" s="190">
        <f t="shared" si="546"/>
        <v>0.82833136830330478</v>
      </c>
    </row>
    <row r="571" spans="1:21" x14ac:dyDescent="0.2">
      <c r="A571" s="178">
        <v>42759</v>
      </c>
      <c r="B571" s="179">
        <v>0.66666666666666663</v>
      </c>
      <c r="C571" t="s">
        <v>349</v>
      </c>
      <c r="D571">
        <v>2.35</v>
      </c>
      <c r="E571">
        <v>1.61</v>
      </c>
      <c r="F571">
        <v>11.68</v>
      </c>
      <c r="G571">
        <v>0.5</v>
      </c>
      <c r="H571" s="184">
        <f t="shared" ref="H571:L571" si="600">H547</f>
        <v>0.66666666666666663</v>
      </c>
      <c r="I571" s="185">
        <f t="shared" si="600"/>
        <v>191</v>
      </c>
      <c r="J571" s="185">
        <f t="shared" si="600"/>
        <v>237</v>
      </c>
      <c r="K571" s="185">
        <f t="shared" si="600"/>
        <v>2842</v>
      </c>
      <c r="L571" s="185">
        <f t="shared" si="600"/>
        <v>1380</v>
      </c>
      <c r="M571" s="147"/>
      <c r="N571" s="143">
        <f t="shared" si="544"/>
        <v>448.85</v>
      </c>
      <c r="O571" s="143">
        <f t="shared" si="540"/>
        <v>381.57000000000005</v>
      </c>
      <c r="P571" s="143">
        <f t="shared" si="541"/>
        <v>33194.559999999998</v>
      </c>
      <c r="Q571" s="143">
        <f t="shared" si="542"/>
        <v>690</v>
      </c>
      <c r="R571" s="188">
        <f t="shared" si="545"/>
        <v>34714.979999999996</v>
      </c>
      <c r="T571">
        <v>36758.29</v>
      </c>
      <c r="U571" s="190">
        <f t="shared" si="546"/>
        <v>0.94441226727358629</v>
      </c>
    </row>
    <row r="572" spans="1:21" x14ac:dyDescent="0.2">
      <c r="A572" s="178">
        <v>42759</v>
      </c>
      <c r="B572" s="179">
        <v>0.70833333333333337</v>
      </c>
      <c r="C572" t="s">
        <v>349</v>
      </c>
      <c r="D572">
        <v>2.35</v>
      </c>
      <c r="E572">
        <v>3</v>
      </c>
      <c r="F572">
        <v>20</v>
      </c>
      <c r="G572">
        <v>0.5</v>
      </c>
      <c r="H572" s="184">
        <f t="shared" ref="H572:L572" si="601">H548</f>
        <v>0.70833333333333337</v>
      </c>
      <c r="I572" s="185">
        <f t="shared" si="601"/>
        <v>218</v>
      </c>
      <c r="J572" s="185">
        <f t="shared" si="601"/>
        <v>258</v>
      </c>
      <c r="K572" s="185">
        <f t="shared" si="601"/>
        <v>2842</v>
      </c>
      <c r="L572" s="185">
        <f t="shared" si="601"/>
        <v>1380</v>
      </c>
      <c r="M572" s="147"/>
      <c r="N572" s="143">
        <f t="shared" si="544"/>
        <v>512.30000000000007</v>
      </c>
      <c r="O572" s="143">
        <f t="shared" si="540"/>
        <v>774</v>
      </c>
      <c r="P572" s="143">
        <f t="shared" si="541"/>
        <v>56840</v>
      </c>
      <c r="Q572" s="143">
        <f t="shared" si="542"/>
        <v>690</v>
      </c>
      <c r="R572" s="188">
        <f t="shared" si="545"/>
        <v>58816.3</v>
      </c>
      <c r="T572">
        <v>36733.74</v>
      </c>
      <c r="U572" s="190">
        <f t="shared" si="546"/>
        <v>1.6011519654682591</v>
      </c>
    </row>
    <row r="573" spans="1:21" x14ac:dyDescent="0.2">
      <c r="A573" s="178">
        <v>42759</v>
      </c>
      <c r="B573" s="179">
        <v>0.75</v>
      </c>
      <c r="C573" t="s">
        <v>349</v>
      </c>
      <c r="D573">
        <v>2.35</v>
      </c>
      <c r="E573">
        <v>22.11</v>
      </c>
      <c r="F573">
        <v>23.24</v>
      </c>
      <c r="G573">
        <v>0.5</v>
      </c>
      <c r="H573" s="184">
        <f t="shared" ref="H573:L573" si="602">H549</f>
        <v>0.75</v>
      </c>
      <c r="I573" s="185">
        <f t="shared" si="602"/>
        <v>240</v>
      </c>
      <c r="J573" s="185">
        <f t="shared" si="602"/>
        <v>365</v>
      </c>
      <c r="K573" s="185">
        <f t="shared" si="602"/>
        <v>2842</v>
      </c>
      <c r="L573" s="185">
        <f t="shared" si="602"/>
        <v>1380</v>
      </c>
      <c r="M573" s="147"/>
      <c r="N573" s="143">
        <f t="shared" si="544"/>
        <v>564</v>
      </c>
      <c r="O573" s="143">
        <f t="shared" si="540"/>
        <v>8070.15</v>
      </c>
      <c r="P573" s="143">
        <f t="shared" si="541"/>
        <v>66048.08</v>
      </c>
      <c r="Q573" s="143">
        <f t="shared" si="542"/>
        <v>690</v>
      </c>
      <c r="R573" s="188">
        <f t="shared" si="545"/>
        <v>75372.23</v>
      </c>
      <c r="T573">
        <v>36818.589999999997</v>
      </c>
      <c r="U573" s="190">
        <f t="shared" si="546"/>
        <v>2.0471242923751292</v>
      </c>
    </row>
    <row r="574" spans="1:21" x14ac:dyDescent="0.2">
      <c r="A574" s="178">
        <v>42759</v>
      </c>
      <c r="B574" s="179">
        <v>0.79166666666666663</v>
      </c>
      <c r="C574" t="s">
        <v>349</v>
      </c>
      <c r="D574">
        <v>2.35</v>
      </c>
      <c r="E574">
        <v>6.16</v>
      </c>
      <c r="F574">
        <v>15.51</v>
      </c>
      <c r="G574">
        <v>0.5</v>
      </c>
      <c r="H574" s="184">
        <f t="shared" ref="H574:L574" si="603">H550</f>
        <v>0.79166666666666663</v>
      </c>
      <c r="I574" s="185">
        <f t="shared" si="603"/>
        <v>320</v>
      </c>
      <c r="J574" s="185">
        <f t="shared" si="603"/>
        <v>214</v>
      </c>
      <c r="K574" s="185">
        <f t="shared" si="603"/>
        <v>2842</v>
      </c>
      <c r="L574" s="185">
        <f t="shared" si="603"/>
        <v>1426</v>
      </c>
      <c r="M574" s="147"/>
      <c r="N574" s="143">
        <f t="shared" si="544"/>
        <v>752</v>
      </c>
      <c r="O574" s="143">
        <f t="shared" si="540"/>
        <v>1318.24</v>
      </c>
      <c r="P574" s="143">
        <f t="shared" si="541"/>
        <v>44079.42</v>
      </c>
      <c r="Q574" s="143">
        <f t="shared" si="542"/>
        <v>713</v>
      </c>
      <c r="R574" s="188">
        <f t="shared" si="545"/>
        <v>46862.659999999996</v>
      </c>
      <c r="T574">
        <v>38380.9</v>
      </c>
      <c r="U574" s="190">
        <f t="shared" si="546"/>
        <v>1.2209890857171144</v>
      </c>
    </row>
    <row r="575" spans="1:21" x14ac:dyDescent="0.2">
      <c r="A575" s="178">
        <v>42759</v>
      </c>
      <c r="B575" s="179">
        <v>0.83333333333333337</v>
      </c>
      <c r="C575" t="s">
        <v>349</v>
      </c>
      <c r="D575">
        <v>3.5</v>
      </c>
      <c r="E575">
        <v>3.1</v>
      </c>
      <c r="F575">
        <v>23</v>
      </c>
      <c r="G575">
        <v>0.5</v>
      </c>
      <c r="H575" s="184">
        <f t="shared" ref="H575:L575" si="604">H551</f>
        <v>0.83333333333333337</v>
      </c>
      <c r="I575" s="185">
        <f t="shared" si="604"/>
        <v>322</v>
      </c>
      <c r="J575" s="185">
        <f t="shared" si="604"/>
        <v>178</v>
      </c>
      <c r="K575" s="185">
        <f t="shared" si="604"/>
        <v>2842</v>
      </c>
      <c r="L575" s="185">
        <f t="shared" si="604"/>
        <v>1426</v>
      </c>
      <c r="M575" s="147"/>
      <c r="N575" s="143">
        <f t="shared" si="544"/>
        <v>1127</v>
      </c>
      <c r="O575" s="143">
        <f t="shared" si="540"/>
        <v>551.80000000000007</v>
      </c>
      <c r="P575" s="143">
        <f t="shared" si="541"/>
        <v>65366</v>
      </c>
      <c r="Q575" s="143">
        <f t="shared" si="542"/>
        <v>713</v>
      </c>
      <c r="R575" s="188">
        <f t="shared" si="545"/>
        <v>67757.8</v>
      </c>
      <c r="T575">
        <v>38343.26</v>
      </c>
      <c r="U575" s="190">
        <f t="shared" si="546"/>
        <v>1.76713717091348</v>
      </c>
    </row>
    <row r="576" spans="1:21" x14ac:dyDescent="0.2">
      <c r="A576" s="178">
        <v>42759</v>
      </c>
      <c r="B576" s="179">
        <v>0.875</v>
      </c>
      <c r="C576" t="s">
        <v>349</v>
      </c>
      <c r="D576">
        <v>3.5</v>
      </c>
      <c r="E576">
        <v>3.1</v>
      </c>
      <c r="F576">
        <v>25</v>
      </c>
      <c r="G576">
        <v>0.5</v>
      </c>
      <c r="H576" s="184">
        <f t="shared" ref="H576:L576" si="605">H552</f>
        <v>0.875</v>
      </c>
      <c r="I576" s="185">
        <f t="shared" si="605"/>
        <v>337</v>
      </c>
      <c r="J576" s="185">
        <f t="shared" si="605"/>
        <v>173</v>
      </c>
      <c r="K576" s="185">
        <f t="shared" si="605"/>
        <v>2842</v>
      </c>
      <c r="L576" s="185">
        <f t="shared" si="605"/>
        <v>1426</v>
      </c>
      <c r="M576" s="147"/>
      <c r="N576" s="143">
        <f t="shared" si="544"/>
        <v>1179.5</v>
      </c>
      <c r="O576" s="143">
        <f t="shared" si="540"/>
        <v>536.30000000000007</v>
      </c>
      <c r="P576" s="143">
        <f t="shared" si="541"/>
        <v>71050</v>
      </c>
      <c r="Q576" s="143">
        <f t="shared" si="542"/>
        <v>713</v>
      </c>
      <c r="R576" s="188">
        <f t="shared" si="545"/>
        <v>73478.8</v>
      </c>
      <c r="T576">
        <v>37521.54</v>
      </c>
      <c r="U576" s="190">
        <f t="shared" si="546"/>
        <v>1.9583098135097867</v>
      </c>
    </row>
    <row r="577" spans="1:21" x14ac:dyDescent="0.2">
      <c r="A577" s="178">
        <v>42759</v>
      </c>
      <c r="B577" s="179">
        <v>0.91666666666666663</v>
      </c>
      <c r="C577" t="s">
        <v>349</v>
      </c>
      <c r="D577">
        <v>8</v>
      </c>
      <c r="E577">
        <v>8.09</v>
      </c>
      <c r="F577">
        <v>21</v>
      </c>
      <c r="G577">
        <v>0.5</v>
      </c>
      <c r="H577" s="184">
        <f t="shared" ref="H577:L577" si="606">H553</f>
        <v>0.91666666666666663</v>
      </c>
      <c r="I577" s="185">
        <f t="shared" si="606"/>
        <v>394</v>
      </c>
      <c r="J577" s="185">
        <f t="shared" si="606"/>
        <v>194</v>
      </c>
      <c r="K577" s="185">
        <f t="shared" si="606"/>
        <v>2842</v>
      </c>
      <c r="L577" s="185">
        <f t="shared" si="606"/>
        <v>1426</v>
      </c>
      <c r="M577" s="147"/>
      <c r="N577" s="143">
        <f t="shared" si="544"/>
        <v>3152</v>
      </c>
      <c r="O577" s="143">
        <f t="shared" si="540"/>
        <v>1569.46</v>
      </c>
      <c r="P577" s="143">
        <f t="shared" si="541"/>
        <v>59682</v>
      </c>
      <c r="Q577" s="143">
        <f t="shared" si="542"/>
        <v>713</v>
      </c>
      <c r="R577" s="188">
        <f t="shared" si="545"/>
        <v>65116.46</v>
      </c>
      <c r="T577">
        <v>35804.980000000003</v>
      </c>
      <c r="U577" s="190">
        <f t="shared" si="546"/>
        <v>1.8186425463720408</v>
      </c>
    </row>
    <row r="578" spans="1:21" x14ac:dyDescent="0.2">
      <c r="A578" s="178">
        <v>42759</v>
      </c>
      <c r="B578" s="179">
        <v>0.95833333333333337</v>
      </c>
      <c r="C578" t="s">
        <v>349</v>
      </c>
      <c r="D578">
        <v>22.02</v>
      </c>
      <c r="E578">
        <v>22.02</v>
      </c>
      <c r="F578">
        <v>25</v>
      </c>
      <c r="G578">
        <v>0.01</v>
      </c>
      <c r="H578" s="184">
        <f t="shared" ref="H578:L578" si="607">H554</f>
        <v>0.95833333333333337</v>
      </c>
      <c r="I578" s="185">
        <f t="shared" si="607"/>
        <v>389</v>
      </c>
      <c r="J578" s="185">
        <f t="shared" si="607"/>
        <v>265</v>
      </c>
      <c r="K578" s="185">
        <f t="shared" si="607"/>
        <v>2985</v>
      </c>
      <c r="L578" s="185">
        <f t="shared" si="607"/>
        <v>1111</v>
      </c>
      <c r="M578" s="147"/>
      <c r="N578" s="143">
        <f t="shared" si="544"/>
        <v>8565.7800000000007</v>
      </c>
      <c r="O578" s="143">
        <f t="shared" si="540"/>
        <v>5835.3</v>
      </c>
      <c r="P578" s="143">
        <f t="shared" si="541"/>
        <v>74625</v>
      </c>
      <c r="Q578" s="143">
        <f t="shared" si="542"/>
        <v>11.11</v>
      </c>
      <c r="R578" s="188">
        <f t="shared" si="545"/>
        <v>89037.19</v>
      </c>
      <c r="T578">
        <v>33294.19</v>
      </c>
      <c r="U578" s="190">
        <f t="shared" si="546"/>
        <v>2.6742560789134679</v>
      </c>
    </row>
    <row r="579" spans="1:21" x14ac:dyDescent="0.2">
      <c r="A579" s="178">
        <v>42759</v>
      </c>
      <c r="B579" s="180">
        <v>1</v>
      </c>
      <c r="C579" t="s">
        <v>349</v>
      </c>
      <c r="D579">
        <v>9.42</v>
      </c>
      <c r="E579">
        <v>6.7</v>
      </c>
      <c r="F579">
        <v>25</v>
      </c>
      <c r="G579">
        <v>0.01</v>
      </c>
      <c r="H579" s="184">
        <f t="shared" ref="H579:L579" si="608">H555</f>
        <v>1</v>
      </c>
      <c r="I579" s="185">
        <f t="shared" si="608"/>
        <v>362</v>
      </c>
      <c r="J579" s="185">
        <f t="shared" si="608"/>
        <v>243</v>
      </c>
      <c r="K579" s="185">
        <f t="shared" si="608"/>
        <v>2985</v>
      </c>
      <c r="L579" s="185">
        <f t="shared" si="608"/>
        <v>1111</v>
      </c>
      <c r="M579" s="147"/>
      <c r="N579" s="143">
        <f t="shared" si="544"/>
        <v>3410.04</v>
      </c>
      <c r="O579" s="143">
        <f t="shared" si="540"/>
        <v>1628.1000000000001</v>
      </c>
      <c r="P579" s="143">
        <f t="shared" si="541"/>
        <v>74625</v>
      </c>
      <c r="Q579" s="143">
        <f t="shared" si="542"/>
        <v>11.11</v>
      </c>
      <c r="R579" s="188">
        <f t="shared" si="545"/>
        <v>79674.25</v>
      </c>
      <c r="T579">
        <v>30676.49</v>
      </c>
      <c r="U579" s="190">
        <f t="shared" si="546"/>
        <v>2.5972414053889477</v>
      </c>
    </row>
    <row r="580" spans="1:21" x14ac:dyDescent="0.2">
      <c r="A580" s="178">
        <v>42760</v>
      </c>
      <c r="B580" s="179">
        <v>4.1666666666666664E-2</v>
      </c>
      <c r="C580" t="s">
        <v>349</v>
      </c>
      <c r="D580">
        <v>12</v>
      </c>
      <c r="E580">
        <v>6</v>
      </c>
      <c r="F580">
        <v>19</v>
      </c>
      <c r="G580">
        <v>0.01</v>
      </c>
      <c r="H580" s="184">
        <f t="shared" ref="H580:L580" si="609">H556</f>
        <v>4.1666666666666664E-2</v>
      </c>
      <c r="I580" s="185">
        <f t="shared" si="609"/>
        <v>294</v>
      </c>
      <c r="J580" s="185">
        <f t="shared" si="609"/>
        <v>212</v>
      </c>
      <c r="K580" s="185">
        <f t="shared" si="609"/>
        <v>2985</v>
      </c>
      <c r="L580" s="185">
        <f t="shared" si="609"/>
        <v>1111</v>
      </c>
      <c r="M580" s="147"/>
      <c r="N580" s="143">
        <f t="shared" si="544"/>
        <v>3528</v>
      </c>
      <c r="O580" s="143">
        <f t="shared" ref="O580:O643" si="610">E580*J580</f>
        <v>1272</v>
      </c>
      <c r="P580" s="143">
        <f t="shared" ref="P580:P643" si="611">F580*K580</f>
        <v>56715</v>
      </c>
      <c r="Q580" s="143">
        <f t="shared" ref="Q580:Q643" si="612">G580*L580</f>
        <v>11.11</v>
      </c>
      <c r="R580" s="188">
        <f t="shared" si="545"/>
        <v>61526.11</v>
      </c>
      <c r="T580">
        <v>28851.07</v>
      </c>
      <c r="U580" s="190">
        <f t="shared" si="546"/>
        <v>2.1325417046924082</v>
      </c>
    </row>
    <row r="581" spans="1:21" x14ac:dyDescent="0.2">
      <c r="A581" s="178">
        <v>42760</v>
      </c>
      <c r="B581" s="179">
        <v>8.3333333333333329E-2</v>
      </c>
      <c r="C581" t="s">
        <v>349</v>
      </c>
      <c r="D581">
        <v>12</v>
      </c>
      <c r="E581">
        <v>2.95</v>
      </c>
      <c r="F581">
        <v>19</v>
      </c>
      <c r="G581">
        <v>0.01</v>
      </c>
      <c r="H581" s="184">
        <f t="shared" ref="H581:L581" si="613">H557</f>
        <v>8.3333333333333329E-2</v>
      </c>
      <c r="I581" s="185">
        <f t="shared" si="613"/>
        <v>236</v>
      </c>
      <c r="J581" s="185">
        <f t="shared" si="613"/>
        <v>179</v>
      </c>
      <c r="K581" s="185">
        <f t="shared" si="613"/>
        <v>2985</v>
      </c>
      <c r="L581" s="185">
        <f t="shared" si="613"/>
        <v>1111</v>
      </c>
      <c r="M581" s="147"/>
      <c r="N581" s="143">
        <f t="shared" ref="N581:N644" si="614">D581*I581</f>
        <v>2832</v>
      </c>
      <c r="O581" s="143">
        <f t="shared" si="610"/>
        <v>528.05000000000007</v>
      </c>
      <c r="P581" s="143">
        <f t="shared" si="611"/>
        <v>56715</v>
      </c>
      <c r="Q581" s="143">
        <f t="shared" si="612"/>
        <v>11.11</v>
      </c>
      <c r="R581" s="188">
        <f t="shared" ref="R581:R644" si="615">SUM(N581:Q581)</f>
        <v>60086.16</v>
      </c>
      <c r="T581">
        <v>27782.79</v>
      </c>
      <c r="U581" s="190">
        <f t="shared" ref="U581:U644" si="616">R581/T581</f>
        <v>2.162711520333271</v>
      </c>
    </row>
    <row r="582" spans="1:21" x14ac:dyDescent="0.2">
      <c r="A582" s="178">
        <v>42760</v>
      </c>
      <c r="B582" s="179">
        <v>0.125</v>
      </c>
      <c r="C582" t="s">
        <v>349</v>
      </c>
      <c r="D582">
        <v>10</v>
      </c>
      <c r="E582">
        <v>2.95</v>
      </c>
      <c r="F582">
        <v>19</v>
      </c>
      <c r="G582">
        <v>0.45</v>
      </c>
      <c r="H582" s="184">
        <f t="shared" ref="H582:L582" si="617">H558</f>
        <v>0.125</v>
      </c>
      <c r="I582" s="185">
        <f t="shared" si="617"/>
        <v>201</v>
      </c>
      <c r="J582" s="185">
        <f t="shared" si="617"/>
        <v>205</v>
      </c>
      <c r="K582" s="185">
        <f t="shared" si="617"/>
        <v>2985</v>
      </c>
      <c r="L582" s="185">
        <f t="shared" si="617"/>
        <v>1717</v>
      </c>
      <c r="M582" s="147"/>
      <c r="N582" s="143">
        <f t="shared" si="614"/>
        <v>2010</v>
      </c>
      <c r="O582" s="143">
        <f t="shared" si="610"/>
        <v>604.75</v>
      </c>
      <c r="P582" s="143">
        <f t="shared" si="611"/>
        <v>56715</v>
      </c>
      <c r="Q582" s="143">
        <f t="shared" si="612"/>
        <v>772.65</v>
      </c>
      <c r="R582" s="188">
        <f t="shared" si="615"/>
        <v>60102.400000000001</v>
      </c>
      <c r="T582">
        <v>27248.07</v>
      </c>
      <c r="U582" s="190">
        <f t="shared" si="616"/>
        <v>2.2057488842329018</v>
      </c>
    </row>
    <row r="583" spans="1:21" x14ac:dyDescent="0.2">
      <c r="A583" s="178">
        <v>42760</v>
      </c>
      <c r="B583" s="179">
        <v>0.16666666666666666</v>
      </c>
      <c r="C583" t="s">
        <v>349</v>
      </c>
      <c r="D583">
        <v>9.3699999999999992</v>
      </c>
      <c r="E583">
        <v>5</v>
      </c>
      <c r="F583">
        <v>19</v>
      </c>
      <c r="G583">
        <v>0.45</v>
      </c>
      <c r="H583" s="184">
        <f t="shared" ref="H583:L583" si="618">H559</f>
        <v>0.16666666666666666</v>
      </c>
      <c r="I583" s="185">
        <f t="shared" si="618"/>
        <v>185</v>
      </c>
      <c r="J583" s="185">
        <f t="shared" si="618"/>
        <v>205</v>
      </c>
      <c r="K583" s="185">
        <f t="shared" si="618"/>
        <v>2985</v>
      </c>
      <c r="L583" s="185">
        <f t="shared" si="618"/>
        <v>1717</v>
      </c>
      <c r="M583" s="147"/>
      <c r="N583" s="143">
        <f t="shared" si="614"/>
        <v>1733.4499999999998</v>
      </c>
      <c r="O583" s="143">
        <f t="shared" si="610"/>
        <v>1025</v>
      </c>
      <c r="P583" s="143">
        <f t="shared" si="611"/>
        <v>56715</v>
      </c>
      <c r="Q583" s="143">
        <f t="shared" si="612"/>
        <v>772.65</v>
      </c>
      <c r="R583" s="188">
        <f t="shared" si="615"/>
        <v>60246.1</v>
      </c>
      <c r="T583">
        <v>27055.58</v>
      </c>
      <c r="U583" s="190">
        <f t="shared" si="616"/>
        <v>2.2267532242886676</v>
      </c>
    </row>
    <row r="584" spans="1:21" x14ac:dyDescent="0.2">
      <c r="A584" s="178">
        <v>42760</v>
      </c>
      <c r="B584" s="179">
        <v>0.20833333333333334</v>
      </c>
      <c r="C584" t="s">
        <v>349</v>
      </c>
      <c r="D584">
        <v>12</v>
      </c>
      <c r="E584">
        <v>12</v>
      </c>
      <c r="F584">
        <v>20.010000000000002</v>
      </c>
      <c r="G584">
        <v>0.45</v>
      </c>
      <c r="H584" s="184">
        <f t="shared" ref="H584:L584" si="619">H560</f>
        <v>0.20833333333333334</v>
      </c>
      <c r="I584" s="185">
        <f t="shared" si="619"/>
        <v>207</v>
      </c>
      <c r="J584" s="185">
        <f t="shared" si="619"/>
        <v>283</v>
      </c>
      <c r="K584" s="185">
        <f t="shared" si="619"/>
        <v>2985</v>
      </c>
      <c r="L584" s="185">
        <f t="shared" si="619"/>
        <v>1717</v>
      </c>
      <c r="M584" s="147"/>
      <c r="N584" s="143">
        <f t="shared" si="614"/>
        <v>2484</v>
      </c>
      <c r="O584" s="143">
        <f t="shared" si="610"/>
        <v>3396</v>
      </c>
      <c r="P584" s="143">
        <f t="shared" si="611"/>
        <v>59729.850000000006</v>
      </c>
      <c r="Q584" s="143">
        <f t="shared" si="612"/>
        <v>772.65</v>
      </c>
      <c r="R584" s="188">
        <f t="shared" si="615"/>
        <v>66382.5</v>
      </c>
      <c r="T584">
        <v>27757.02</v>
      </c>
      <c r="U584" s="190">
        <f t="shared" si="616"/>
        <v>2.3915571628366443</v>
      </c>
    </row>
    <row r="585" spans="1:21" x14ac:dyDescent="0.2">
      <c r="A585" s="178">
        <v>42760</v>
      </c>
      <c r="B585" s="179">
        <v>0.25</v>
      </c>
      <c r="C585" t="s">
        <v>349</v>
      </c>
      <c r="D585">
        <v>22</v>
      </c>
      <c r="E585">
        <v>19.87</v>
      </c>
      <c r="F585">
        <v>15.76</v>
      </c>
      <c r="G585">
        <v>0.45</v>
      </c>
      <c r="H585" s="184">
        <f t="shared" ref="H585:L585" si="620">H561</f>
        <v>0.25</v>
      </c>
      <c r="I585" s="185">
        <f t="shared" si="620"/>
        <v>327</v>
      </c>
      <c r="J585" s="185">
        <f t="shared" si="620"/>
        <v>438</v>
      </c>
      <c r="K585" s="185">
        <f t="shared" si="620"/>
        <v>2985</v>
      </c>
      <c r="L585" s="185">
        <f t="shared" si="620"/>
        <v>1717</v>
      </c>
      <c r="M585" s="147"/>
      <c r="N585" s="143">
        <f t="shared" si="614"/>
        <v>7194</v>
      </c>
      <c r="O585" s="143">
        <f t="shared" si="610"/>
        <v>8703.0600000000013</v>
      </c>
      <c r="P585" s="143">
        <f t="shared" si="611"/>
        <v>47043.6</v>
      </c>
      <c r="Q585" s="143">
        <f t="shared" si="612"/>
        <v>772.65</v>
      </c>
      <c r="R585" s="188">
        <f t="shared" si="615"/>
        <v>63713.310000000005</v>
      </c>
      <c r="T585">
        <v>30033.55</v>
      </c>
      <c r="U585" s="190">
        <f t="shared" si="616"/>
        <v>2.1214045625641993</v>
      </c>
    </row>
    <row r="586" spans="1:21" x14ac:dyDescent="0.2">
      <c r="A586" s="178">
        <v>42760</v>
      </c>
      <c r="B586" s="179">
        <v>0.29166666666666669</v>
      </c>
      <c r="C586" t="s">
        <v>349</v>
      </c>
      <c r="D586">
        <v>10</v>
      </c>
      <c r="E586">
        <v>26.34</v>
      </c>
      <c r="F586">
        <v>25.63</v>
      </c>
      <c r="G586">
        <v>2.2000000000000002</v>
      </c>
      <c r="H586" s="184">
        <f t="shared" ref="H586:L586" si="621">H562</f>
        <v>0.29166666666666669</v>
      </c>
      <c r="I586" s="185">
        <f t="shared" si="621"/>
        <v>249</v>
      </c>
      <c r="J586" s="185">
        <f t="shared" si="621"/>
        <v>556</v>
      </c>
      <c r="K586" s="185">
        <f t="shared" si="621"/>
        <v>2872</v>
      </c>
      <c r="L586" s="185">
        <f t="shared" si="621"/>
        <v>2219</v>
      </c>
      <c r="M586" s="147"/>
      <c r="N586" s="143">
        <f t="shared" si="614"/>
        <v>2490</v>
      </c>
      <c r="O586" s="143">
        <f t="shared" si="610"/>
        <v>14645.039999999999</v>
      </c>
      <c r="P586" s="143">
        <f t="shared" si="611"/>
        <v>73609.36</v>
      </c>
      <c r="Q586" s="143">
        <f t="shared" si="612"/>
        <v>4881.8</v>
      </c>
      <c r="R586" s="188">
        <f t="shared" si="615"/>
        <v>95626.2</v>
      </c>
      <c r="T586">
        <v>34127.32</v>
      </c>
      <c r="U586" s="190">
        <f t="shared" si="616"/>
        <v>2.8020424692006287</v>
      </c>
    </row>
    <row r="587" spans="1:21" x14ac:dyDescent="0.2">
      <c r="A587" s="178">
        <v>42760</v>
      </c>
      <c r="B587" s="179">
        <v>0.33333333333333331</v>
      </c>
      <c r="C587" t="s">
        <v>349</v>
      </c>
      <c r="D587">
        <v>3.5</v>
      </c>
      <c r="E587">
        <v>6.05</v>
      </c>
      <c r="F587">
        <v>18.600000000000001</v>
      </c>
      <c r="G587">
        <v>2.2000000000000002</v>
      </c>
      <c r="H587" s="184">
        <f t="shared" ref="H587:L587" si="622">H563</f>
        <v>0.33333333333333331</v>
      </c>
      <c r="I587" s="185">
        <f t="shared" si="622"/>
        <v>256</v>
      </c>
      <c r="J587" s="185">
        <f t="shared" si="622"/>
        <v>306</v>
      </c>
      <c r="K587" s="185">
        <f t="shared" si="622"/>
        <v>2872</v>
      </c>
      <c r="L587" s="185">
        <f t="shared" si="622"/>
        <v>2219</v>
      </c>
      <c r="M587" s="147"/>
      <c r="N587" s="143">
        <f t="shared" si="614"/>
        <v>896</v>
      </c>
      <c r="O587" s="143">
        <f t="shared" si="610"/>
        <v>1851.3</v>
      </c>
      <c r="P587" s="143">
        <f t="shared" si="611"/>
        <v>53419.200000000004</v>
      </c>
      <c r="Q587" s="143">
        <f t="shared" si="612"/>
        <v>4881.8</v>
      </c>
      <c r="R587" s="188">
        <f t="shared" si="615"/>
        <v>61048.30000000001</v>
      </c>
      <c r="T587">
        <v>35841.199999999997</v>
      </c>
      <c r="U587" s="190">
        <f t="shared" si="616"/>
        <v>1.7032995547024099</v>
      </c>
    </row>
    <row r="588" spans="1:21" x14ac:dyDescent="0.2">
      <c r="A588" s="178">
        <v>42760</v>
      </c>
      <c r="B588" s="179">
        <v>0.375</v>
      </c>
      <c r="C588" t="s">
        <v>349</v>
      </c>
      <c r="D588">
        <v>3.5</v>
      </c>
      <c r="E588">
        <v>10.15</v>
      </c>
      <c r="F588">
        <v>13.47</v>
      </c>
      <c r="G588">
        <v>2.2000000000000002</v>
      </c>
      <c r="H588" s="184">
        <f t="shared" ref="H588:L588" si="623">H564</f>
        <v>0.375</v>
      </c>
      <c r="I588" s="185">
        <f t="shared" si="623"/>
        <v>156</v>
      </c>
      <c r="J588" s="185">
        <f t="shared" si="623"/>
        <v>343</v>
      </c>
      <c r="K588" s="185">
        <f t="shared" si="623"/>
        <v>2872</v>
      </c>
      <c r="L588" s="185">
        <f t="shared" si="623"/>
        <v>2219</v>
      </c>
      <c r="M588" s="147"/>
      <c r="N588" s="143">
        <f t="shared" si="614"/>
        <v>546</v>
      </c>
      <c r="O588" s="143">
        <f t="shared" si="610"/>
        <v>3481.4500000000003</v>
      </c>
      <c r="P588" s="143">
        <f t="shared" si="611"/>
        <v>38685.840000000004</v>
      </c>
      <c r="Q588" s="143">
        <f t="shared" si="612"/>
        <v>4881.8</v>
      </c>
      <c r="R588" s="188">
        <f t="shared" si="615"/>
        <v>47595.090000000004</v>
      </c>
      <c r="T588">
        <v>35784.120000000003</v>
      </c>
      <c r="U588" s="190">
        <f t="shared" si="616"/>
        <v>1.3300617704165982</v>
      </c>
    </row>
    <row r="589" spans="1:21" x14ac:dyDescent="0.2">
      <c r="A589" s="178">
        <v>42760</v>
      </c>
      <c r="B589" s="179">
        <v>0.41666666666666669</v>
      </c>
      <c r="C589" t="s">
        <v>349</v>
      </c>
      <c r="D589">
        <v>3.98</v>
      </c>
      <c r="E589">
        <v>3.91</v>
      </c>
      <c r="F589">
        <v>9.1999999999999993</v>
      </c>
      <c r="G589">
        <v>1.1499999999999999</v>
      </c>
      <c r="H589" s="184">
        <f t="shared" ref="H589:L589" si="624">H565</f>
        <v>0.41666666666666669</v>
      </c>
      <c r="I589" s="185">
        <f t="shared" si="624"/>
        <v>196</v>
      </c>
      <c r="J589" s="185">
        <f t="shared" si="624"/>
        <v>315</v>
      </c>
      <c r="K589" s="185">
        <f t="shared" si="624"/>
        <v>2872</v>
      </c>
      <c r="L589" s="185">
        <f t="shared" si="624"/>
        <v>2219</v>
      </c>
      <c r="M589" s="147"/>
      <c r="N589" s="143">
        <f t="shared" si="614"/>
        <v>780.08</v>
      </c>
      <c r="O589" s="143">
        <f t="shared" si="610"/>
        <v>1231.6500000000001</v>
      </c>
      <c r="P589" s="143">
        <f t="shared" si="611"/>
        <v>26422.399999999998</v>
      </c>
      <c r="Q589" s="143">
        <f t="shared" si="612"/>
        <v>2551.85</v>
      </c>
      <c r="R589" s="188">
        <f t="shared" si="615"/>
        <v>30985.979999999996</v>
      </c>
      <c r="T589">
        <v>36004</v>
      </c>
      <c r="U589" s="190">
        <f t="shared" si="616"/>
        <v>0.86062604155093869</v>
      </c>
    </row>
    <row r="590" spans="1:21" x14ac:dyDescent="0.2">
      <c r="A590" s="178">
        <v>42760</v>
      </c>
      <c r="B590" s="179">
        <v>0.45833333333333331</v>
      </c>
      <c r="C590" t="s">
        <v>349</v>
      </c>
      <c r="D590">
        <v>3.98</v>
      </c>
      <c r="E590">
        <v>3</v>
      </c>
      <c r="F590">
        <v>7.63</v>
      </c>
      <c r="G590">
        <v>0.97</v>
      </c>
      <c r="H590" s="184">
        <f t="shared" ref="H590:L590" si="625">H566</f>
        <v>0.45833333333333331</v>
      </c>
      <c r="I590" s="185">
        <f t="shared" si="625"/>
        <v>226</v>
      </c>
      <c r="J590" s="185">
        <f t="shared" si="625"/>
        <v>326</v>
      </c>
      <c r="K590" s="185">
        <f t="shared" si="625"/>
        <v>2842</v>
      </c>
      <c r="L590" s="185">
        <f t="shared" si="625"/>
        <v>1635</v>
      </c>
      <c r="M590" s="147"/>
      <c r="N590" s="143">
        <f t="shared" si="614"/>
        <v>899.48</v>
      </c>
      <c r="O590" s="143">
        <f t="shared" si="610"/>
        <v>978</v>
      </c>
      <c r="P590" s="143">
        <f t="shared" si="611"/>
        <v>21684.46</v>
      </c>
      <c r="Q590" s="143">
        <f t="shared" si="612"/>
        <v>1585.95</v>
      </c>
      <c r="R590" s="188">
        <f t="shared" si="615"/>
        <v>25147.89</v>
      </c>
      <c r="T590">
        <v>36090.589999999997</v>
      </c>
      <c r="U590" s="190">
        <f t="shared" si="616"/>
        <v>0.69679908253093126</v>
      </c>
    </row>
    <row r="591" spans="1:21" x14ac:dyDescent="0.2">
      <c r="A591" s="178">
        <v>42760</v>
      </c>
      <c r="B591" s="179">
        <v>0.5</v>
      </c>
      <c r="C591" t="s">
        <v>349</v>
      </c>
      <c r="D591">
        <v>15</v>
      </c>
      <c r="E591">
        <v>3</v>
      </c>
      <c r="F591">
        <v>5.31</v>
      </c>
      <c r="G591">
        <v>0.97</v>
      </c>
      <c r="H591" s="184">
        <f t="shared" ref="H591:L591" si="626">H567</f>
        <v>0.5</v>
      </c>
      <c r="I591" s="185">
        <f t="shared" si="626"/>
        <v>222</v>
      </c>
      <c r="J591" s="185">
        <f t="shared" si="626"/>
        <v>319</v>
      </c>
      <c r="K591" s="185">
        <f t="shared" si="626"/>
        <v>2842</v>
      </c>
      <c r="L591" s="185">
        <f t="shared" si="626"/>
        <v>1635</v>
      </c>
      <c r="M591" s="147"/>
      <c r="N591" s="143">
        <f t="shared" si="614"/>
        <v>3330</v>
      </c>
      <c r="O591" s="143">
        <f t="shared" si="610"/>
        <v>957</v>
      </c>
      <c r="P591" s="143">
        <f t="shared" si="611"/>
        <v>15091.019999999999</v>
      </c>
      <c r="Q591" s="143">
        <f t="shared" si="612"/>
        <v>1585.95</v>
      </c>
      <c r="R591" s="188">
        <f t="shared" si="615"/>
        <v>20963.969999999998</v>
      </c>
      <c r="T591">
        <v>36089.68</v>
      </c>
      <c r="U591" s="190">
        <f t="shared" si="616"/>
        <v>0.58088544980171608</v>
      </c>
    </row>
    <row r="592" spans="1:21" x14ac:dyDescent="0.2">
      <c r="A592" s="178">
        <v>42760</v>
      </c>
      <c r="B592" s="179">
        <v>0.54166666666666663</v>
      </c>
      <c r="C592" t="s">
        <v>349</v>
      </c>
      <c r="D592">
        <v>3.98</v>
      </c>
      <c r="E592">
        <v>2.61</v>
      </c>
      <c r="F592">
        <v>7</v>
      </c>
      <c r="G592">
        <v>0.97</v>
      </c>
      <c r="H592" s="184">
        <f t="shared" ref="H592:L592" si="627">H568</f>
        <v>0.54166666666666663</v>
      </c>
      <c r="I592" s="185">
        <f t="shared" si="627"/>
        <v>195</v>
      </c>
      <c r="J592" s="185">
        <f t="shared" si="627"/>
        <v>299</v>
      </c>
      <c r="K592" s="185">
        <f t="shared" si="627"/>
        <v>2842</v>
      </c>
      <c r="L592" s="185">
        <f t="shared" si="627"/>
        <v>1635</v>
      </c>
      <c r="M592" s="147"/>
      <c r="N592" s="143">
        <f t="shared" si="614"/>
        <v>776.1</v>
      </c>
      <c r="O592" s="143">
        <f t="shared" si="610"/>
        <v>780.39</v>
      </c>
      <c r="P592" s="143">
        <f t="shared" si="611"/>
        <v>19894</v>
      </c>
      <c r="Q592" s="143">
        <f t="shared" si="612"/>
        <v>1585.95</v>
      </c>
      <c r="R592" s="188">
        <f t="shared" si="615"/>
        <v>23036.440000000002</v>
      </c>
      <c r="T592">
        <v>35971.360000000001</v>
      </c>
      <c r="U592" s="190">
        <f t="shared" si="616"/>
        <v>0.64041059331646066</v>
      </c>
    </row>
    <row r="593" spans="1:21" x14ac:dyDescent="0.2">
      <c r="A593" s="178">
        <v>42760</v>
      </c>
      <c r="B593" s="179">
        <v>0.58333333333333337</v>
      </c>
      <c r="C593" t="s">
        <v>349</v>
      </c>
      <c r="D593">
        <v>3.5</v>
      </c>
      <c r="E593">
        <v>2.2400000000000002</v>
      </c>
      <c r="F593">
        <v>5</v>
      </c>
      <c r="G593">
        <v>0.97</v>
      </c>
      <c r="H593" s="184">
        <f t="shared" ref="H593:L593" si="628">H569</f>
        <v>0.58333333333333337</v>
      </c>
      <c r="I593" s="185">
        <f t="shared" si="628"/>
        <v>205</v>
      </c>
      <c r="J593" s="185">
        <f t="shared" si="628"/>
        <v>237</v>
      </c>
      <c r="K593" s="185">
        <f t="shared" si="628"/>
        <v>2842</v>
      </c>
      <c r="L593" s="185">
        <f t="shared" si="628"/>
        <v>1635</v>
      </c>
      <c r="M593" s="147"/>
      <c r="N593" s="143">
        <f t="shared" si="614"/>
        <v>717.5</v>
      </c>
      <c r="O593" s="143">
        <f t="shared" si="610"/>
        <v>530.88</v>
      </c>
      <c r="P593" s="143">
        <f t="shared" si="611"/>
        <v>14210</v>
      </c>
      <c r="Q593" s="143">
        <f t="shared" si="612"/>
        <v>1585.95</v>
      </c>
      <c r="R593" s="188">
        <f t="shared" si="615"/>
        <v>17044.330000000002</v>
      </c>
      <c r="T593">
        <v>36005.360000000001</v>
      </c>
      <c r="U593" s="190">
        <f t="shared" si="616"/>
        <v>0.47338312962292284</v>
      </c>
    </row>
    <row r="594" spans="1:21" x14ac:dyDescent="0.2">
      <c r="A594" s="178">
        <v>42760</v>
      </c>
      <c r="B594" s="179">
        <v>0.625</v>
      </c>
      <c r="C594" t="s">
        <v>349</v>
      </c>
      <c r="D594">
        <v>3.5</v>
      </c>
      <c r="E594">
        <v>1.61</v>
      </c>
      <c r="F594">
        <v>7</v>
      </c>
      <c r="G594">
        <v>0.5</v>
      </c>
      <c r="H594" s="184">
        <f t="shared" ref="H594:L594" si="629">H570</f>
        <v>0.625</v>
      </c>
      <c r="I594" s="185">
        <f t="shared" si="629"/>
        <v>212</v>
      </c>
      <c r="J594" s="185">
        <f t="shared" si="629"/>
        <v>213</v>
      </c>
      <c r="K594" s="185">
        <f t="shared" si="629"/>
        <v>2842</v>
      </c>
      <c r="L594" s="185">
        <f t="shared" si="629"/>
        <v>1380</v>
      </c>
      <c r="M594" s="147"/>
      <c r="N594" s="143">
        <f t="shared" si="614"/>
        <v>742</v>
      </c>
      <c r="O594" s="143">
        <f t="shared" si="610"/>
        <v>342.93</v>
      </c>
      <c r="P594" s="143">
        <f t="shared" si="611"/>
        <v>19894</v>
      </c>
      <c r="Q594" s="143">
        <f t="shared" si="612"/>
        <v>690</v>
      </c>
      <c r="R594" s="188">
        <f t="shared" si="615"/>
        <v>21668.93</v>
      </c>
      <c r="T594">
        <v>35856.06</v>
      </c>
      <c r="U594" s="190">
        <f t="shared" si="616"/>
        <v>0.60433103916046549</v>
      </c>
    </row>
    <row r="595" spans="1:21" x14ac:dyDescent="0.2">
      <c r="A595" s="178">
        <v>42760</v>
      </c>
      <c r="B595" s="179">
        <v>0.66666666666666663</v>
      </c>
      <c r="C595" t="s">
        <v>349</v>
      </c>
      <c r="D595">
        <v>3.19</v>
      </c>
      <c r="E595">
        <v>1</v>
      </c>
      <c r="F595">
        <v>4</v>
      </c>
      <c r="G595">
        <v>0.5</v>
      </c>
      <c r="H595" s="184">
        <f t="shared" ref="H595:L595" si="630">H571</f>
        <v>0.66666666666666663</v>
      </c>
      <c r="I595" s="185">
        <f t="shared" si="630"/>
        <v>191</v>
      </c>
      <c r="J595" s="185">
        <f t="shared" si="630"/>
        <v>237</v>
      </c>
      <c r="K595" s="185">
        <f t="shared" si="630"/>
        <v>2842</v>
      </c>
      <c r="L595" s="185">
        <f t="shared" si="630"/>
        <v>1380</v>
      </c>
      <c r="M595" s="147"/>
      <c r="N595" s="143">
        <f t="shared" si="614"/>
        <v>609.29</v>
      </c>
      <c r="O595" s="143">
        <f t="shared" si="610"/>
        <v>237</v>
      </c>
      <c r="P595" s="143">
        <f t="shared" si="611"/>
        <v>11368</v>
      </c>
      <c r="Q595" s="143">
        <f t="shared" si="612"/>
        <v>690</v>
      </c>
      <c r="R595" s="188">
        <f t="shared" si="615"/>
        <v>12904.29</v>
      </c>
      <c r="T595">
        <v>35699.85</v>
      </c>
      <c r="U595" s="190">
        <f t="shared" si="616"/>
        <v>0.36146622464800277</v>
      </c>
    </row>
    <row r="596" spans="1:21" x14ac:dyDescent="0.2">
      <c r="A596" s="178">
        <v>42760</v>
      </c>
      <c r="B596" s="179">
        <v>0.70833333333333337</v>
      </c>
      <c r="C596" t="s">
        <v>349</v>
      </c>
      <c r="D596">
        <v>2.73</v>
      </c>
      <c r="E596">
        <v>1.61</v>
      </c>
      <c r="F596">
        <v>4</v>
      </c>
      <c r="G596">
        <v>0.5</v>
      </c>
      <c r="H596" s="184">
        <f t="shared" ref="H596:L596" si="631">H572</f>
        <v>0.70833333333333337</v>
      </c>
      <c r="I596" s="185">
        <f t="shared" si="631"/>
        <v>218</v>
      </c>
      <c r="J596" s="185">
        <f t="shared" si="631"/>
        <v>258</v>
      </c>
      <c r="K596" s="185">
        <f t="shared" si="631"/>
        <v>2842</v>
      </c>
      <c r="L596" s="185">
        <f t="shared" si="631"/>
        <v>1380</v>
      </c>
      <c r="M596" s="147"/>
      <c r="N596" s="143">
        <f t="shared" si="614"/>
        <v>595.14</v>
      </c>
      <c r="O596" s="143">
        <f t="shared" si="610"/>
        <v>415.38000000000005</v>
      </c>
      <c r="P596" s="143">
        <f t="shared" si="611"/>
        <v>11368</v>
      </c>
      <c r="Q596" s="143">
        <f t="shared" si="612"/>
        <v>690</v>
      </c>
      <c r="R596" s="188">
        <f t="shared" si="615"/>
        <v>13068.52</v>
      </c>
      <c r="T596">
        <v>35886.839999999997</v>
      </c>
      <c r="U596" s="190">
        <f t="shared" si="616"/>
        <v>0.36415911793849781</v>
      </c>
    </row>
    <row r="597" spans="1:21" x14ac:dyDescent="0.2">
      <c r="A597" s="178">
        <v>42760</v>
      </c>
      <c r="B597" s="179">
        <v>0.75</v>
      </c>
      <c r="C597" t="s">
        <v>349</v>
      </c>
      <c r="D597">
        <v>4.4000000000000004</v>
      </c>
      <c r="E597">
        <v>19.05</v>
      </c>
      <c r="F597">
        <v>20.010000000000002</v>
      </c>
      <c r="G597">
        <v>0.5</v>
      </c>
      <c r="H597" s="184">
        <f t="shared" ref="H597:L597" si="632">H573</f>
        <v>0.75</v>
      </c>
      <c r="I597" s="185">
        <f t="shared" si="632"/>
        <v>240</v>
      </c>
      <c r="J597" s="185">
        <f t="shared" si="632"/>
        <v>365</v>
      </c>
      <c r="K597" s="185">
        <f t="shared" si="632"/>
        <v>2842</v>
      </c>
      <c r="L597" s="185">
        <f t="shared" si="632"/>
        <v>1380</v>
      </c>
      <c r="M597" s="147"/>
      <c r="N597" s="143">
        <f t="shared" si="614"/>
        <v>1056</v>
      </c>
      <c r="O597" s="143">
        <f t="shared" si="610"/>
        <v>6953.25</v>
      </c>
      <c r="P597" s="143">
        <f t="shared" si="611"/>
        <v>56868.420000000006</v>
      </c>
      <c r="Q597" s="143">
        <f t="shared" si="612"/>
        <v>690</v>
      </c>
      <c r="R597" s="188">
        <f t="shared" si="615"/>
        <v>65567.670000000013</v>
      </c>
      <c r="T597">
        <v>36784.35</v>
      </c>
      <c r="U597" s="190">
        <f t="shared" si="616"/>
        <v>1.7824882049023569</v>
      </c>
    </row>
    <row r="598" spans="1:21" x14ac:dyDescent="0.2">
      <c r="A598" s="178">
        <v>42760</v>
      </c>
      <c r="B598" s="179">
        <v>0.79166666666666663</v>
      </c>
      <c r="C598" t="s">
        <v>349</v>
      </c>
      <c r="D598">
        <v>8.5500000000000007</v>
      </c>
      <c r="E598">
        <v>13.49</v>
      </c>
      <c r="F598">
        <v>23</v>
      </c>
      <c r="G598">
        <v>0.5</v>
      </c>
      <c r="H598" s="184">
        <f t="shared" ref="H598:L598" si="633">H574</f>
        <v>0.79166666666666663</v>
      </c>
      <c r="I598" s="185">
        <f t="shared" si="633"/>
        <v>320</v>
      </c>
      <c r="J598" s="185">
        <f t="shared" si="633"/>
        <v>214</v>
      </c>
      <c r="K598" s="185">
        <f t="shared" si="633"/>
        <v>2842</v>
      </c>
      <c r="L598" s="185">
        <f t="shared" si="633"/>
        <v>1426</v>
      </c>
      <c r="M598" s="147"/>
      <c r="N598" s="143">
        <f t="shared" si="614"/>
        <v>2736</v>
      </c>
      <c r="O598" s="143">
        <f t="shared" si="610"/>
        <v>2886.86</v>
      </c>
      <c r="P598" s="143">
        <f t="shared" si="611"/>
        <v>65366</v>
      </c>
      <c r="Q598" s="143">
        <f t="shared" si="612"/>
        <v>713</v>
      </c>
      <c r="R598" s="188">
        <f t="shared" si="615"/>
        <v>71701.86</v>
      </c>
      <c r="T598">
        <v>38897.03</v>
      </c>
      <c r="U598" s="190">
        <f t="shared" si="616"/>
        <v>1.8433762166417333</v>
      </c>
    </row>
    <row r="599" spans="1:21" x14ac:dyDescent="0.2">
      <c r="A599" s="178">
        <v>42760</v>
      </c>
      <c r="B599" s="179">
        <v>0.83333333333333337</v>
      </c>
      <c r="C599" t="s">
        <v>349</v>
      </c>
      <c r="D599">
        <v>3.5</v>
      </c>
      <c r="E599">
        <v>5</v>
      </c>
      <c r="F599">
        <v>8.9499999999999993</v>
      </c>
      <c r="G599">
        <v>0.5</v>
      </c>
      <c r="H599" s="184">
        <f t="shared" ref="H599:L599" si="634">H575</f>
        <v>0.83333333333333337</v>
      </c>
      <c r="I599" s="185">
        <f t="shared" si="634"/>
        <v>322</v>
      </c>
      <c r="J599" s="185">
        <f t="shared" si="634"/>
        <v>178</v>
      </c>
      <c r="K599" s="185">
        <f t="shared" si="634"/>
        <v>2842</v>
      </c>
      <c r="L599" s="185">
        <f t="shared" si="634"/>
        <v>1426</v>
      </c>
      <c r="M599" s="147"/>
      <c r="N599" s="143">
        <f t="shared" si="614"/>
        <v>1127</v>
      </c>
      <c r="O599" s="143">
        <f t="shared" si="610"/>
        <v>890</v>
      </c>
      <c r="P599" s="143">
        <f t="shared" si="611"/>
        <v>25435.899999999998</v>
      </c>
      <c r="Q599" s="143">
        <f t="shared" si="612"/>
        <v>713</v>
      </c>
      <c r="R599" s="188">
        <f t="shared" si="615"/>
        <v>28165.899999999998</v>
      </c>
      <c r="T599">
        <v>38921.81</v>
      </c>
      <c r="U599" s="190">
        <f t="shared" si="616"/>
        <v>0.72365339638624204</v>
      </c>
    </row>
    <row r="600" spans="1:21" x14ac:dyDescent="0.2">
      <c r="A600" s="178">
        <v>42760</v>
      </c>
      <c r="B600" s="179">
        <v>0.875</v>
      </c>
      <c r="C600" t="s">
        <v>349</v>
      </c>
      <c r="D600">
        <v>2.68</v>
      </c>
      <c r="E600">
        <v>5</v>
      </c>
      <c r="F600">
        <v>5.34</v>
      </c>
      <c r="G600">
        <v>0.5</v>
      </c>
      <c r="H600" s="184">
        <f t="shared" ref="H600:L600" si="635">H576</f>
        <v>0.875</v>
      </c>
      <c r="I600" s="185">
        <f t="shared" si="635"/>
        <v>337</v>
      </c>
      <c r="J600" s="185">
        <f t="shared" si="635"/>
        <v>173</v>
      </c>
      <c r="K600" s="185">
        <f t="shared" si="635"/>
        <v>2842</v>
      </c>
      <c r="L600" s="185">
        <f t="shared" si="635"/>
        <v>1426</v>
      </c>
      <c r="M600" s="147"/>
      <c r="N600" s="143">
        <f t="shared" si="614"/>
        <v>903.16000000000008</v>
      </c>
      <c r="O600" s="143">
        <f t="shared" si="610"/>
        <v>865</v>
      </c>
      <c r="P600" s="143">
        <f t="shared" si="611"/>
        <v>15176.279999999999</v>
      </c>
      <c r="Q600" s="143">
        <f t="shared" si="612"/>
        <v>713</v>
      </c>
      <c r="R600" s="188">
        <f t="shared" si="615"/>
        <v>17657.439999999999</v>
      </c>
      <c r="T600">
        <v>38409.440000000002</v>
      </c>
      <c r="U600" s="190">
        <f t="shared" si="616"/>
        <v>0.4597161531123598</v>
      </c>
    </row>
    <row r="601" spans="1:21" x14ac:dyDescent="0.2">
      <c r="A601" s="178">
        <v>42760</v>
      </c>
      <c r="B601" s="179">
        <v>0.91666666666666663</v>
      </c>
      <c r="C601" t="s">
        <v>349</v>
      </c>
      <c r="D601">
        <v>3.27</v>
      </c>
      <c r="E601">
        <v>3.75</v>
      </c>
      <c r="F601">
        <v>5.09</v>
      </c>
      <c r="G601">
        <v>0.5</v>
      </c>
      <c r="H601" s="184">
        <f t="shared" ref="H601:L601" si="636">H577</f>
        <v>0.91666666666666663</v>
      </c>
      <c r="I601" s="185">
        <f t="shared" si="636"/>
        <v>394</v>
      </c>
      <c r="J601" s="185">
        <f t="shared" si="636"/>
        <v>194</v>
      </c>
      <c r="K601" s="185">
        <f t="shared" si="636"/>
        <v>2842</v>
      </c>
      <c r="L601" s="185">
        <f t="shared" si="636"/>
        <v>1426</v>
      </c>
      <c r="M601" s="147"/>
      <c r="N601" s="143">
        <f t="shared" si="614"/>
        <v>1288.3800000000001</v>
      </c>
      <c r="O601" s="143">
        <f t="shared" si="610"/>
        <v>727.5</v>
      </c>
      <c r="P601" s="143">
        <f t="shared" si="611"/>
        <v>14465.779999999999</v>
      </c>
      <c r="Q601" s="143">
        <f t="shared" si="612"/>
        <v>713</v>
      </c>
      <c r="R601" s="188">
        <f t="shared" si="615"/>
        <v>17194.66</v>
      </c>
      <c r="T601">
        <v>37131.4</v>
      </c>
      <c r="U601" s="190">
        <f t="shared" si="616"/>
        <v>0.46307599497998997</v>
      </c>
    </row>
    <row r="602" spans="1:21" x14ac:dyDescent="0.2">
      <c r="A602" s="178">
        <v>42760</v>
      </c>
      <c r="B602" s="179">
        <v>0.95833333333333337</v>
      </c>
      <c r="C602" t="s">
        <v>349</v>
      </c>
      <c r="D602">
        <v>3.95</v>
      </c>
      <c r="E602">
        <v>2.99</v>
      </c>
      <c r="F602">
        <v>4.66</v>
      </c>
      <c r="G602">
        <v>0.25</v>
      </c>
      <c r="H602" s="184">
        <f t="shared" ref="H602:L602" si="637">H578</f>
        <v>0.95833333333333337</v>
      </c>
      <c r="I602" s="185">
        <f t="shared" si="637"/>
        <v>389</v>
      </c>
      <c r="J602" s="185">
        <f t="shared" si="637"/>
        <v>265</v>
      </c>
      <c r="K602" s="185">
        <f t="shared" si="637"/>
        <v>2985</v>
      </c>
      <c r="L602" s="185">
        <f t="shared" si="637"/>
        <v>1111</v>
      </c>
      <c r="M602" s="147"/>
      <c r="N602" s="143">
        <f t="shared" si="614"/>
        <v>1536.5500000000002</v>
      </c>
      <c r="O602" s="143">
        <f t="shared" si="610"/>
        <v>792.35</v>
      </c>
      <c r="P602" s="143">
        <f t="shared" si="611"/>
        <v>13910.1</v>
      </c>
      <c r="Q602" s="143">
        <f t="shared" si="612"/>
        <v>277.75</v>
      </c>
      <c r="R602" s="188">
        <f t="shared" si="615"/>
        <v>16516.75</v>
      </c>
      <c r="T602">
        <v>34931.5</v>
      </c>
      <c r="U602" s="190">
        <f t="shared" si="616"/>
        <v>0.47283254369265565</v>
      </c>
    </row>
    <row r="603" spans="1:21" x14ac:dyDescent="0.2">
      <c r="A603" s="178">
        <v>42760</v>
      </c>
      <c r="B603" s="180">
        <v>1</v>
      </c>
      <c r="C603" t="s">
        <v>349</v>
      </c>
      <c r="D603">
        <v>3.95</v>
      </c>
      <c r="E603">
        <v>1.01</v>
      </c>
      <c r="F603">
        <v>4</v>
      </c>
      <c r="G603">
        <v>0.25</v>
      </c>
      <c r="H603" s="184">
        <f t="shared" ref="H603:L603" si="638">H579</f>
        <v>1</v>
      </c>
      <c r="I603" s="185">
        <f t="shared" si="638"/>
        <v>362</v>
      </c>
      <c r="J603" s="185">
        <f t="shared" si="638"/>
        <v>243</v>
      </c>
      <c r="K603" s="185">
        <f t="shared" si="638"/>
        <v>2985</v>
      </c>
      <c r="L603" s="185">
        <f t="shared" si="638"/>
        <v>1111</v>
      </c>
      <c r="M603" s="147"/>
      <c r="N603" s="143">
        <f t="shared" si="614"/>
        <v>1429.9</v>
      </c>
      <c r="O603" s="143">
        <f t="shared" si="610"/>
        <v>245.43</v>
      </c>
      <c r="P603" s="143">
        <f t="shared" si="611"/>
        <v>11940</v>
      </c>
      <c r="Q603" s="143">
        <f t="shared" si="612"/>
        <v>277.75</v>
      </c>
      <c r="R603" s="188">
        <f t="shared" si="615"/>
        <v>13893.08</v>
      </c>
      <c r="T603">
        <v>32866.230000000003</v>
      </c>
      <c r="U603" s="190">
        <f t="shared" si="616"/>
        <v>0.42271596103355935</v>
      </c>
    </row>
    <row r="604" spans="1:21" x14ac:dyDescent="0.2">
      <c r="A604" s="178">
        <v>42761</v>
      </c>
      <c r="B604" s="179">
        <v>4.1666666666666664E-2</v>
      </c>
      <c r="C604" t="s">
        <v>349</v>
      </c>
      <c r="D604">
        <v>3.5</v>
      </c>
      <c r="E604">
        <v>2.21</v>
      </c>
      <c r="F604">
        <v>4</v>
      </c>
      <c r="G604">
        <v>0.01</v>
      </c>
      <c r="H604" s="184">
        <f t="shared" ref="H604:L604" si="639">H580</f>
        <v>4.1666666666666664E-2</v>
      </c>
      <c r="I604" s="185">
        <f t="shared" si="639"/>
        <v>294</v>
      </c>
      <c r="J604" s="185">
        <f t="shared" si="639"/>
        <v>212</v>
      </c>
      <c r="K604" s="185">
        <f t="shared" si="639"/>
        <v>2985</v>
      </c>
      <c r="L604" s="185">
        <f t="shared" si="639"/>
        <v>1111</v>
      </c>
      <c r="M604" s="147"/>
      <c r="N604" s="143">
        <f t="shared" si="614"/>
        <v>1029</v>
      </c>
      <c r="O604" s="143">
        <f t="shared" si="610"/>
        <v>468.52</v>
      </c>
      <c r="P604" s="143">
        <f t="shared" si="611"/>
        <v>11940</v>
      </c>
      <c r="Q604" s="143">
        <f t="shared" si="612"/>
        <v>11.11</v>
      </c>
      <c r="R604" s="188">
        <f t="shared" si="615"/>
        <v>13448.630000000001</v>
      </c>
      <c r="T604">
        <v>31722.91</v>
      </c>
      <c r="U604" s="190">
        <f t="shared" si="616"/>
        <v>0.42394061578840025</v>
      </c>
    </row>
    <row r="605" spans="1:21" x14ac:dyDescent="0.2">
      <c r="A605" s="178">
        <v>42761</v>
      </c>
      <c r="B605" s="179">
        <v>8.3333333333333329E-2</v>
      </c>
      <c r="C605" t="s">
        <v>349</v>
      </c>
      <c r="D605">
        <v>3.4</v>
      </c>
      <c r="E605">
        <v>1.61</v>
      </c>
      <c r="F605">
        <v>4</v>
      </c>
      <c r="G605">
        <v>0.01</v>
      </c>
      <c r="H605" s="184">
        <f t="shared" ref="H605:L605" si="640">H581</f>
        <v>8.3333333333333329E-2</v>
      </c>
      <c r="I605" s="185">
        <f t="shared" si="640"/>
        <v>236</v>
      </c>
      <c r="J605" s="185">
        <f t="shared" si="640"/>
        <v>179</v>
      </c>
      <c r="K605" s="185">
        <f t="shared" si="640"/>
        <v>2985</v>
      </c>
      <c r="L605" s="185">
        <f t="shared" si="640"/>
        <v>1111</v>
      </c>
      <c r="M605" s="147"/>
      <c r="N605" s="143">
        <f t="shared" si="614"/>
        <v>802.4</v>
      </c>
      <c r="O605" s="143">
        <f t="shared" si="610"/>
        <v>288.19</v>
      </c>
      <c r="P605" s="143">
        <f t="shared" si="611"/>
        <v>11940</v>
      </c>
      <c r="Q605" s="143">
        <f t="shared" si="612"/>
        <v>11.11</v>
      </c>
      <c r="R605" s="188">
        <f t="shared" si="615"/>
        <v>13041.7</v>
      </c>
      <c r="T605">
        <v>31336.18</v>
      </c>
      <c r="U605" s="190">
        <f t="shared" si="616"/>
        <v>0.41618665708455849</v>
      </c>
    </row>
    <row r="606" spans="1:21" x14ac:dyDescent="0.2">
      <c r="A606" s="178">
        <v>42761</v>
      </c>
      <c r="B606" s="179">
        <v>0.125</v>
      </c>
      <c r="C606" t="s">
        <v>349</v>
      </c>
      <c r="D606">
        <v>1</v>
      </c>
      <c r="E606">
        <v>1.61</v>
      </c>
      <c r="F606">
        <v>4</v>
      </c>
      <c r="G606">
        <v>0.45</v>
      </c>
      <c r="H606" s="184">
        <f t="shared" ref="H606:L606" si="641">H582</f>
        <v>0.125</v>
      </c>
      <c r="I606" s="185">
        <f t="shared" si="641"/>
        <v>201</v>
      </c>
      <c r="J606" s="185">
        <f t="shared" si="641"/>
        <v>205</v>
      </c>
      <c r="K606" s="185">
        <f t="shared" si="641"/>
        <v>2985</v>
      </c>
      <c r="L606" s="185">
        <f t="shared" si="641"/>
        <v>1717</v>
      </c>
      <c r="M606" s="147"/>
      <c r="N606" s="143">
        <f t="shared" si="614"/>
        <v>201</v>
      </c>
      <c r="O606" s="143">
        <f t="shared" si="610"/>
        <v>330.05</v>
      </c>
      <c r="P606" s="143">
        <f t="shared" si="611"/>
        <v>11940</v>
      </c>
      <c r="Q606" s="143">
        <f t="shared" si="612"/>
        <v>772.65</v>
      </c>
      <c r="R606" s="188">
        <f t="shared" si="615"/>
        <v>13243.699999999999</v>
      </c>
      <c r="T606">
        <v>31337.06</v>
      </c>
      <c r="U606" s="190">
        <f t="shared" si="616"/>
        <v>0.422621011671165</v>
      </c>
    </row>
    <row r="607" spans="1:21" x14ac:dyDescent="0.2">
      <c r="A607" s="178">
        <v>42761</v>
      </c>
      <c r="B607" s="179">
        <v>0.16666666666666666</v>
      </c>
      <c r="C607" t="s">
        <v>349</v>
      </c>
      <c r="D607">
        <v>1</v>
      </c>
      <c r="E607">
        <v>2.21</v>
      </c>
      <c r="F607">
        <v>4</v>
      </c>
      <c r="G607">
        <v>0.45</v>
      </c>
      <c r="H607" s="184">
        <f t="shared" ref="H607:L607" si="642">H583</f>
        <v>0.16666666666666666</v>
      </c>
      <c r="I607" s="185">
        <f t="shared" si="642"/>
        <v>185</v>
      </c>
      <c r="J607" s="185">
        <f t="shared" si="642"/>
        <v>205</v>
      </c>
      <c r="K607" s="185">
        <f t="shared" si="642"/>
        <v>2985</v>
      </c>
      <c r="L607" s="185">
        <f t="shared" si="642"/>
        <v>1717</v>
      </c>
      <c r="M607" s="147"/>
      <c r="N607" s="143">
        <f t="shared" si="614"/>
        <v>185</v>
      </c>
      <c r="O607" s="143">
        <f t="shared" si="610"/>
        <v>453.05</v>
      </c>
      <c r="P607" s="143">
        <f t="shared" si="611"/>
        <v>11940</v>
      </c>
      <c r="Q607" s="143">
        <f t="shared" si="612"/>
        <v>772.65</v>
      </c>
      <c r="R607" s="188">
        <f t="shared" si="615"/>
        <v>13350.699999999999</v>
      </c>
      <c r="T607">
        <v>31846.05</v>
      </c>
      <c r="U607" s="190">
        <f t="shared" si="616"/>
        <v>0.4192262462691605</v>
      </c>
    </row>
    <row r="608" spans="1:21" x14ac:dyDescent="0.2">
      <c r="A608" s="178">
        <v>42761</v>
      </c>
      <c r="B608" s="179">
        <v>0.20833333333333334</v>
      </c>
      <c r="C608" t="s">
        <v>349</v>
      </c>
      <c r="D608">
        <v>3.44</v>
      </c>
      <c r="E608">
        <v>3.78</v>
      </c>
      <c r="F608">
        <v>4</v>
      </c>
      <c r="G608">
        <v>0.45</v>
      </c>
      <c r="H608" s="184">
        <f t="shared" ref="H608:L608" si="643">H584</f>
        <v>0.20833333333333334</v>
      </c>
      <c r="I608" s="185">
        <f t="shared" si="643"/>
        <v>207</v>
      </c>
      <c r="J608" s="185">
        <f t="shared" si="643"/>
        <v>283</v>
      </c>
      <c r="K608" s="185">
        <f t="shared" si="643"/>
        <v>2985</v>
      </c>
      <c r="L608" s="185">
        <f t="shared" si="643"/>
        <v>1717</v>
      </c>
      <c r="M608" s="147"/>
      <c r="N608" s="143">
        <f t="shared" si="614"/>
        <v>712.08</v>
      </c>
      <c r="O608" s="143">
        <f t="shared" si="610"/>
        <v>1069.74</v>
      </c>
      <c r="P608" s="143">
        <f t="shared" si="611"/>
        <v>11940</v>
      </c>
      <c r="Q608" s="143">
        <f t="shared" si="612"/>
        <v>772.65</v>
      </c>
      <c r="R608" s="188">
        <f t="shared" si="615"/>
        <v>14494.47</v>
      </c>
      <c r="T608">
        <v>33322.879999999997</v>
      </c>
      <c r="U608" s="190">
        <f t="shared" si="616"/>
        <v>0.43497050675091709</v>
      </c>
    </row>
    <row r="609" spans="1:21" x14ac:dyDescent="0.2">
      <c r="A609" s="178">
        <v>42761</v>
      </c>
      <c r="B609" s="179">
        <v>0.25</v>
      </c>
      <c r="C609" t="s">
        <v>349</v>
      </c>
      <c r="D609">
        <v>7.15</v>
      </c>
      <c r="E609">
        <v>6.71</v>
      </c>
      <c r="F609">
        <v>6.71</v>
      </c>
      <c r="G609">
        <v>0.47</v>
      </c>
      <c r="H609" s="184">
        <f t="shared" ref="H609:L609" si="644">H585</f>
        <v>0.25</v>
      </c>
      <c r="I609" s="185">
        <f t="shared" si="644"/>
        <v>327</v>
      </c>
      <c r="J609" s="185">
        <f t="shared" si="644"/>
        <v>438</v>
      </c>
      <c r="K609" s="185">
        <f t="shared" si="644"/>
        <v>2985</v>
      </c>
      <c r="L609" s="185">
        <f t="shared" si="644"/>
        <v>1717</v>
      </c>
      <c r="M609" s="147"/>
      <c r="N609" s="143">
        <f t="shared" si="614"/>
        <v>2338.0500000000002</v>
      </c>
      <c r="O609" s="143">
        <f t="shared" si="610"/>
        <v>2938.98</v>
      </c>
      <c r="P609" s="143">
        <f t="shared" si="611"/>
        <v>20029.349999999999</v>
      </c>
      <c r="Q609" s="143">
        <f t="shared" si="612"/>
        <v>806.99</v>
      </c>
      <c r="R609" s="188">
        <f t="shared" si="615"/>
        <v>26113.37</v>
      </c>
      <c r="T609">
        <v>36519.919999999998</v>
      </c>
      <c r="U609" s="190">
        <f t="shared" si="616"/>
        <v>0.71504455650505261</v>
      </c>
    </row>
    <row r="610" spans="1:21" x14ac:dyDescent="0.2">
      <c r="A610" s="178">
        <v>42761</v>
      </c>
      <c r="B610" s="179">
        <v>0.29166666666666669</v>
      </c>
      <c r="C610" t="s">
        <v>349</v>
      </c>
      <c r="D610">
        <v>3.5</v>
      </c>
      <c r="E610">
        <v>25.28</v>
      </c>
      <c r="F610">
        <v>25.28</v>
      </c>
      <c r="G610">
        <v>1.25</v>
      </c>
      <c r="H610" s="184">
        <f t="shared" ref="H610:L610" si="645">H586</f>
        <v>0.29166666666666669</v>
      </c>
      <c r="I610" s="185">
        <f t="shared" si="645"/>
        <v>249</v>
      </c>
      <c r="J610" s="185">
        <f t="shared" si="645"/>
        <v>556</v>
      </c>
      <c r="K610" s="185">
        <f t="shared" si="645"/>
        <v>2872</v>
      </c>
      <c r="L610" s="185">
        <f t="shared" si="645"/>
        <v>2219</v>
      </c>
      <c r="M610" s="147"/>
      <c r="N610" s="143">
        <f t="shared" si="614"/>
        <v>871.5</v>
      </c>
      <c r="O610" s="143">
        <f t="shared" si="610"/>
        <v>14055.68</v>
      </c>
      <c r="P610" s="143">
        <f t="shared" si="611"/>
        <v>72604.160000000003</v>
      </c>
      <c r="Q610" s="143">
        <f t="shared" si="612"/>
        <v>2773.75</v>
      </c>
      <c r="R610" s="188">
        <f t="shared" si="615"/>
        <v>90305.09</v>
      </c>
      <c r="T610">
        <v>41297</v>
      </c>
      <c r="U610" s="190">
        <f t="shared" si="616"/>
        <v>2.1867227643654501</v>
      </c>
    </row>
    <row r="611" spans="1:21" x14ac:dyDescent="0.2">
      <c r="A611" s="178">
        <v>42761</v>
      </c>
      <c r="B611" s="179">
        <v>0.33333333333333331</v>
      </c>
      <c r="C611" t="s">
        <v>349</v>
      </c>
      <c r="D611">
        <v>3.5</v>
      </c>
      <c r="E611">
        <v>12.08</v>
      </c>
      <c r="F611">
        <v>16.43</v>
      </c>
      <c r="G611">
        <v>1.61</v>
      </c>
      <c r="H611" s="184">
        <f t="shared" ref="H611:L611" si="646">H587</f>
        <v>0.33333333333333331</v>
      </c>
      <c r="I611" s="185">
        <f t="shared" si="646"/>
        <v>256</v>
      </c>
      <c r="J611" s="185">
        <f t="shared" si="646"/>
        <v>306</v>
      </c>
      <c r="K611" s="185">
        <f t="shared" si="646"/>
        <v>2872</v>
      </c>
      <c r="L611" s="185">
        <f t="shared" si="646"/>
        <v>2219</v>
      </c>
      <c r="M611" s="147"/>
      <c r="N611" s="143">
        <f t="shared" si="614"/>
        <v>896</v>
      </c>
      <c r="O611" s="143">
        <f t="shared" si="610"/>
        <v>3696.48</v>
      </c>
      <c r="P611" s="143">
        <f t="shared" si="611"/>
        <v>47186.96</v>
      </c>
      <c r="Q611" s="143">
        <f t="shared" si="612"/>
        <v>3572.59</v>
      </c>
      <c r="R611" s="188">
        <f t="shared" si="615"/>
        <v>55352.03</v>
      </c>
      <c r="T611">
        <v>42998.92</v>
      </c>
      <c r="U611" s="190">
        <f t="shared" si="616"/>
        <v>1.2872888435337446</v>
      </c>
    </row>
    <row r="612" spans="1:21" x14ac:dyDescent="0.2">
      <c r="A612" s="178">
        <v>42761</v>
      </c>
      <c r="B612" s="179">
        <v>0.375</v>
      </c>
      <c r="C612" t="s">
        <v>349</v>
      </c>
      <c r="D612">
        <v>1.51</v>
      </c>
      <c r="E612">
        <v>9.8699999999999992</v>
      </c>
      <c r="F612">
        <v>10.24</v>
      </c>
      <c r="G612">
        <v>1.85</v>
      </c>
      <c r="H612" s="184">
        <f t="shared" ref="H612:L612" si="647">H588</f>
        <v>0.375</v>
      </c>
      <c r="I612" s="185">
        <f t="shared" si="647"/>
        <v>156</v>
      </c>
      <c r="J612" s="185">
        <f t="shared" si="647"/>
        <v>343</v>
      </c>
      <c r="K612" s="185">
        <f t="shared" si="647"/>
        <v>2872</v>
      </c>
      <c r="L612" s="185">
        <f t="shared" si="647"/>
        <v>2219</v>
      </c>
      <c r="M612" s="147"/>
      <c r="N612" s="143">
        <f t="shared" si="614"/>
        <v>235.56</v>
      </c>
      <c r="O612" s="143">
        <f t="shared" si="610"/>
        <v>3385.41</v>
      </c>
      <c r="P612" s="143">
        <f t="shared" si="611"/>
        <v>29409.279999999999</v>
      </c>
      <c r="Q612" s="143">
        <f t="shared" si="612"/>
        <v>4105.1500000000005</v>
      </c>
      <c r="R612" s="188">
        <f t="shared" si="615"/>
        <v>37135.4</v>
      </c>
      <c r="T612">
        <v>41853.440000000002</v>
      </c>
      <c r="U612" s="190">
        <f t="shared" si="616"/>
        <v>0.88727234846167957</v>
      </c>
    </row>
    <row r="613" spans="1:21" x14ac:dyDescent="0.2">
      <c r="A613" s="178">
        <v>42761</v>
      </c>
      <c r="B613" s="179">
        <v>0.41666666666666669</v>
      </c>
      <c r="C613" t="s">
        <v>349</v>
      </c>
      <c r="D613">
        <v>2</v>
      </c>
      <c r="E613">
        <v>3.98</v>
      </c>
      <c r="F613">
        <v>5.45</v>
      </c>
      <c r="G613">
        <v>0.97</v>
      </c>
      <c r="H613" s="184">
        <f t="shared" ref="H613:L613" si="648">H589</f>
        <v>0.41666666666666669</v>
      </c>
      <c r="I613" s="185">
        <f t="shared" si="648"/>
        <v>196</v>
      </c>
      <c r="J613" s="185">
        <f t="shared" si="648"/>
        <v>315</v>
      </c>
      <c r="K613" s="185">
        <f t="shared" si="648"/>
        <v>2872</v>
      </c>
      <c r="L613" s="185">
        <f t="shared" si="648"/>
        <v>2219</v>
      </c>
      <c r="M613" s="147"/>
      <c r="N613" s="143">
        <f t="shared" si="614"/>
        <v>392</v>
      </c>
      <c r="O613" s="143">
        <f t="shared" si="610"/>
        <v>1253.7</v>
      </c>
      <c r="P613" s="143">
        <f t="shared" si="611"/>
        <v>15652.4</v>
      </c>
      <c r="Q613" s="143">
        <f t="shared" si="612"/>
        <v>2152.4299999999998</v>
      </c>
      <c r="R613" s="188">
        <f t="shared" si="615"/>
        <v>19450.53</v>
      </c>
      <c r="T613">
        <v>40857</v>
      </c>
      <c r="U613" s="190">
        <f t="shared" si="616"/>
        <v>0.47606358763492179</v>
      </c>
    </row>
    <row r="614" spans="1:21" x14ac:dyDescent="0.2">
      <c r="A614" s="178">
        <v>42761</v>
      </c>
      <c r="B614" s="179">
        <v>0.45833333333333331</v>
      </c>
      <c r="C614" t="s">
        <v>349</v>
      </c>
      <c r="D614">
        <v>15</v>
      </c>
      <c r="E614">
        <v>3</v>
      </c>
      <c r="F614">
        <v>6</v>
      </c>
      <c r="G614">
        <v>0.8</v>
      </c>
      <c r="H614" s="184">
        <f t="shared" ref="H614:L614" si="649">H590</f>
        <v>0.45833333333333331</v>
      </c>
      <c r="I614" s="185">
        <f t="shared" si="649"/>
        <v>226</v>
      </c>
      <c r="J614" s="185">
        <f t="shared" si="649"/>
        <v>326</v>
      </c>
      <c r="K614" s="185">
        <f t="shared" si="649"/>
        <v>2842</v>
      </c>
      <c r="L614" s="185">
        <f t="shared" si="649"/>
        <v>1635</v>
      </c>
      <c r="M614" s="147"/>
      <c r="N614" s="143">
        <f t="shared" si="614"/>
        <v>3390</v>
      </c>
      <c r="O614" s="143">
        <f t="shared" si="610"/>
        <v>978</v>
      </c>
      <c r="P614" s="143">
        <f t="shared" si="611"/>
        <v>17052</v>
      </c>
      <c r="Q614" s="143">
        <f t="shared" si="612"/>
        <v>1308</v>
      </c>
      <c r="R614" s="188">
        <f t="shared" si="615"/>
        <v>22728</v>
      </c>
      <c r="T614">
        <v>39844.01</v>
      </c>
      <c r="U614" s="190">
        <f t="shared" si="616"/>
        <v>0.57042451299455044</v>
      </c>
    </row>
    <row r="615" spans="1:21" x14ac:dyDescent="0.2">
      <c r="A615" s="178">
        <v>42761</v>
      </c>
      <c r="B615" s="179">
        <v>0.5</v>
      </c>
      <c r="C615" t="s">
        <v>349</v>
      </c>
      <c r="D615">
        <v>15.45</v>
      </c>
      <c r="E615">
        <v>2.61</v>
      </c>
      <c r="F615">
        <v>5.24</v>
      </c>
      <c r="G615">
        <v>0.8</v>
      </c>
      <c r="H615" s="184">
        <f t="shared" ref="H615:L615" si="650">H591</f>
        <v>0.5</v>
      </c>
      <c r="I615" s="185">
        <f t="shared" si="650"/>
        <v>222</v>
      </c>
      <c r="J615" s="185">
        <f t="shared" si="650"/>
        <v>319</v>
      </c>
      <c r="K615" s="185">
        <f t="shared" si="650"/>
        <v>2842</v>
      </c>
      <c r="L615" s="185">
        <f t="shared" si="650"/>
        <v>1635</v>
      </c>
      <c r="M615" s="147"/>
      <c r="N615" s="143">
        <f t="shared" si="614"/>
        <v>3429.8999999999996</v>
      </c>
      <c r="O615" s="143">
        <f t="shared" si="610"/>
        <v>832.58999999999992</v>
      </c>
      <c r="P615" s="143">
        <f t="shared" si="611"/>
        <v>14892.08</v>
      </c>
      <c r="Q615" s="143">
        <f t="shared" si="612"/>
        <v>1308</v>
      </c>
      <c r="R615" s="188">
        <f t="shared" si="615"/>
        <v>20462.57</v>
      </c>
      <c r="T615">
        <v>38561.4</v>
      </c>
      <c r="U615" s="190">
        <f t="shared" si="616"/>
        <v>0.53064904282520864</v>
      </c>
    </row>
    <row r="616" spans="1:21" x14ac:dyDescent="0.2">
      <c r="A616" s="178">
        <v>42761</v>
      </c>
      <c r="B616" s="179">
        <v>0.54166666666666663</v>
      </c>
      <c r="C616" t="s">
        <v>349</v>
      </c>
      <c r="D616">
        <v>3.01</v>
      </c>
      <c r="E616">
        <v>3</v>
      </c>
      <c r="F616">
        <v>5</v>
      </c>
      <c r="G616">
        <v>0.8</v>
      </c>
      <c r="H616" s="184">
        <f t="shared" ref="H616:L616" si="651">H592</f>
        <v>0.54166666666666663</v>
      </c>
      <c r="I616" s="185">
        <f t="shared" si="651"/>
        <v>195</v>
      </c>
      <c r="J616" s="185">
        <f t="shared" si="651"/>
        <v>299</v>
      </c>
      <c r="K616" s="185">
        <f t="shared" si="651"/>
        <v>2842</v>
      </c>
      <c r="L616" s="185">
        <f t="shared" si="651"/>
        <v>1635</v>
      </c>
      <c r="M616" s="147"/>
      <c r="N616" s="143">
        <f t="shared" si="614"/>
        <v>586.94999999999993</v>
      </c>
      <c r="O616" s="143">
        <f t="shared" si="610"/>
        <v>897</v>
      </c>
      <c r="P616" s="143">
        <f t="shared" si="611"/>
        <v>14210</v>
      </c>
      <c r="Q616" s="143">
        <f t="shared" si="612"/>
        <v>1308</v>
      </c>
      <c r="R616" s="188">
        <f t="shared" si="615"/>
        <v>17001.95</v>
      </c>
      <c r="T616">
        <v>37221.050000000003</v>
      </c>
      <c r="U616" s="190">
        <f t="shared" si="616"/>
        <v>0.45678319123184324</v>
      </c>
    </row>
    <row r="617" spans="1:21" x14ac:dyDescent="0.2">
      <c r="A617" s="178">
        <v>42761</v>
      </c>
      <c r="B617" s="179">
        <v>0.58333333333333337</v>
      </c>
      <c r="C617" t="s">
        <v>349</v>
      </c>
      <c r="D617">
        <v>3.01</v>
      </c>
      <c r="E617">
        <v>3</v>
      </c>
      <c r="F617">
        <v>5</v>
      </c>
      <c r="G617">
        <v>0.8</v>
      </c>
      <c r="H617" s="184">
        <f t="shared" ref="H617:L617" si="652">H593</f>
        <v>0.58333333333333337</v>
      </c>
      <c r="I617" s="185">
        <f t="shared" si="652"/>
        <v>205</v>
      </c>
      <c r="J617" s="185">
        <f t="shared" si="652"/>
        <v>237</v>
      </c>
      <c r="K617" s="185">
        <f t="shared" si="652"/>
        <v>2842</v>
      </c>
      <c r="L617" s="185">
        <f t="shared" si="652"/>
        <v>1635</v>
      </c>
      <c r="M617" s="147"/>
      <c r="N617" s="143">
        <f t="shared" si="614"/>
        <v>617.04999999999995</v>
      </c>
      <c r="O617" s="143">
        <f t="shared" si="610"/>
        <v>711</v>
      </c>
      <c r="P617" s="143">
        <f t="shared" si="611"/>
        <v>14210</v>
      </c>
      <c r="Q617" s="143">
        <f t="shared" si="612"/>
        <v>1308</v>
      </c>
      <c r="R617" s="188">
        <f t="shared" si="615"/>
        <v>16846.05</v>
      </c>
      <c r="T617">
        <v>36235.43</v>
      </c>
      <c r="U617" s="190">
        <f t="shared" si="616"/>
        <v>0.46490548063042164</v>
      </c>
    </row>
    <row r="618" spans="1:21" x14ac:dyDescent="0.2">
      <c r="A618" s="178">
        <v>42761</v>
      </c>
      <c r="B618" s="179">
        <v>0.625</v>
      </c>
      <c r="C618" t="s">
        <v>349</v>
      </c>
      <c r="D618">
        <v>2.7</v>
      </c>
      <c r="E618">
        <v>2.21</v>
      </c>
      <c r="F618">
        <v>4</v>
      </c>
      <c r="G618">
        <v>0.5</v>
      </c>
      <c r="H618" s="184">
        <f t="shared" ref="H618:L618" si="653">H594</f>
        <v>0.625</v>
      </c>
      <c r="I618" s="185">
        <f t="shared" si="653"/>
        <v>212</v>
      </c>
      <c r="J618" s="185">
        <f t="shared" si="653"/>
        <v>213</v>
      </c>
      <c r="K618" s="185">
        <f t="shared" si="653"/>
        <v>2842</v>
      </c>
      <c r="L618" s="185">
        <f t="shared" si="653"/>
        <v>1380</v>
      </c>
      <c r="M618" s="147"/>
      <c r="N618" s="143">
        <f t="shared" si="614"/>
        <v>572.40000000000009</v>
      </c>
      <c r="O618" s="143">
        <f t="shared" si="610"/>
        <v>470.73</v>
      </c>
      <c r="P618" s="143">
        <f t="shared" si="611"/>
        <v>11368</v>
      </c>
      <c r="Q618" s="143">
        <f t="shared" si="612"/>
        <v>690</v>
      </c>
      <c r="R618" s="188">
        <f t="shared" si="615"/>
        <v>13101.130000000001</v>
      </c>
      <c r="T618">
        <v>35329.370000000003</v>
      </c>
      <c r="U618" s="190">
        <f t="shared" si="616"/>
        <v>0.37082829385296145</v>
      </c>
    </row>
    <row r="619" spans="1:21" x14ac:dyDescent="0.2">
      <c r="A619" s="178">
        <v>42761</v>
      </c>
      <c r="B619" s="179">
        <v>0.66666666666666663</v>
      </c>
      <c r="C619" t="s">
        <v>349</v>
      </c>
      <c r="D619">
        <v>1</v>
      </c>
      <c r="E619">
        <v>1.66</v>
      </c>
      <c r="F619">
        <v>4</v>
      </c>
      <c r="G619">
        <v>0.5</v>
      </c>
      <c r="H619" s="184">
        <f t="shared" ref="H619:L619" si="654">H595</f>
        <v>0.66666666666666663</v>
      </c>
      <c r="I619" s="185">
        <f t="shared" si="654"/>
        <v>191</v>
      </c>
      <c r="J619" s="185">
        <f t="shared" si="654"/>
        <v>237</v>
      </c>
      <c r="K619" s="185">
        <f t="shared" si="654"/>
        <v>2842</v>
      </c>
      <c r="L619" s="185">
        <f t="shared" si="654"/>
        <v>1380</v>
      </c>
      <c r="M619" s="147"/>
      <c r="N619" s="143">
        <f t="shared" si="614"/>
        <v>191</v>
      </c>
      <c r="O619" s="143">
        <f t="shared" si="610"/>
        <v>393.41999999999996</v>
      </c>
      <c r="P619" s="143">
        <f t="shared" si="611"/>
        <v>11368</v>
      </c>
      <c r="Q619" s="143">
        <f t="shared" si="612"/>
        <v>690</v>
      </c>
      <c r="R619" s="188">
        <f t="shared" si="615"/>
        <v>12642.42</v>
      </c>
      <c r="T619">
        <v>34774.75</v>
      </c>
      <c r="U619" s="190">
        <f t="shared" si="616"/>
        <v>0.36355171496560001</v>
      </c>
    </row>
    <row r="620" spans="1:21" x14ac:dyDescent="0.2">
      <c r="A620" s="178">
        <v>42761</v>
      </c>
      <c r="B620" s="179">
        <v>0.70833333333333337</v>
      </c>
      <c r="C620" t="s">
        <v>349</v>
      </c>
      <c r="D620">
        <v>1</v>
      </c>
      <c r="E620">
        <v>2.61</v>
      </c>
      <c r="F620">
        <v>4.5199999999999996</v>
      </c>
      <c r="G620">
        <v>0.5</v>
      </c>
      <c r="H620" s="184">
        <f t="shared" ref="H620:L620" si="655">H596</f>
        <v>0.70833333333333337</v>
      </c>
      <c r="I620" s="185">
        <f t="shared" si="655"/>
        <v>218</v>
      </c>
      <c r="J620" s="185">
        <f t="shared" si="655"/>
        <v>258</v>
      </c>
      <c r="K620" s="185">
        <f t="shared" si="655"/>
        <v>2842</v>
      </c>
      <c r="L620" s="185">
        <f t="shared" si="655"/>
        <v>1380</v>
      </c>
      <c r="M620" s="147"/>
      <c r="N620" s="143">
        <f t="shared" si="614"/>
        <v>218</v>
      </c>
      <c r="O620" s="143">
        <f t="shared" si="610"/>
        <v>673.38</v>
      </c>
      <c r="P620" s="143">
        <f t="shared" si="611"/>
        <v>12845.839999999998</v>
      </c>
      <c r="Q620" s="143">
        <f t="shared" si="612"/>
        <v>690</v>
      </c>
      <c r="R620" s="188">
        <f t="shared" si="615"/>
        <v>14427.219999999998</v>
      </c>
      <c r="T620">
        <v>34874.730000000003</v>
      </c>
      <c r="U620" s="190">
        <f t="shared" si="616"/>
        <v>0.41368693033609139</v>
      </c>
    </row>
    <row r="621" spans="1:21" x14ac:dyDescent="0.2">
      <c r="A621" s="178">
        <v>42761</v>
      </c>
      <c r="B621" s="179">
        <v>0.75</v>
      </c>
      <c r="C621" t="s">
        <v>349</v>
      </c>
      <c r="D621">
        <v>2.23</v>
      </c>
      <c r="E621">
        <v>18.55</v>
      </c>
      <c r="F621">
        <v>19.559999999999999</v>
      </c>
      <c r="G621">
        <v>0.5</v>
      </c>
      <c r="H621" s="184">
        <f t="shared" ref="H621:L621" si="656">H597</f>
        <v>0.75</v>
      </c>
      <c r="I621" s="185">
        <f t="shared" si="656"/>
        <v>240</v>
      </c>
      <c r="J621" s="185">
        <f t="shared" si="656"/>
        <v>365</v>
      </c>
      <c r="K621" s="185">
        <f t="shared" si="656"/>
        <v>2842</v>
      </c>
      <c r="L621" s="185">
        <f t="shared" si="656"/>
        <v>1380</v>
      </c>
      <c r="M621" s="147"/>
      <c r="N621" s="143">
        <f t="shared" si="614"/>
        <v>535.20000000000005</v>
      </c>
      <c r="O621" s="143">
        <f t="shared" si="610"/>
        <v>6770.75</v>
      </c>
      <c r="P621" s="143">
        <f t="shared" si="611"/>
        <v>55589.52</v>
      </c>
      <c r="Q621" s="143">
        <f t="shared" si="612"/>
        <v>690</v>
      </c>
      <c r="R621" s="188">
        <f t="shared" si="615"/>
        <v>63585.469999999994</v>
      </c>
      <c r="T621">
        <v>35956.06</v>
      </c>
      <c r="U621" s="190">
        <f t="shared" si="616"/>
        <v>1.7684215122569047</v>
      </c>
    </row>
    <row r="622" spans="1:21" x14ac:dyDescent="0.2">
      <c r="A622" s="178">
        <v>42761</v>
      </c>
      <c r="B622" s="179">
        <v>0.79166666666666663</v>
      </c>
      <c r="C622" t="s">
        <v>349</v>
      </c>
      <c r="D622">
        <v>2</v>
      </c>
      <c r="E622">
        <v>10.73</v>
      </c>
      <c r="F622">
        <v>18.09</v>
      </c>
      <c r="G622">
        <v>0.5</v>
      </c>
      <c r="H622" s="184">
        <f t="shared" ref="H622:L622" si="657">H598</f>
        <v>0.79166666666666663</v>
      </c>
      <c r="I622" s="185">
        <f t="shared" si="657"/>
        <v>320</v>
      </c>
      <c r="J622" s="185">
        <f t="shared" si="657"/>
        <v>214</v>
      </c>
      <c r="K622" s="185">
        <f t="shared" si="657"/>
        <v>2842</v>
      </c>
      <c r="L622" s="185">
        <f t="shared" si="657"/>
        <v>1426</v>
      </c>
      <c r="M622" s="147"/>
      <c r="N622" s="143">
        <f t="shared" si="614"/>
        <v>640</v>
      </c>
      <c r="O622" s="143">
        <f t="shared" si="610"/>
        <v>2296.2200000000003</v>
      </c>
      <c r="P622" s="143">
        <f t="shared" si="611"/>
        <v>51411.78</v>
      </c>
      <c r="Q622" s="143">
        <f t="shared" si="612"/>
        <v>713</v>
      </c>
      <c r="R622" s="188">
        <f t="shared" si="615"/>
        <v>55061</v>
      </c>
      <c r="T622">
        <v>39058.480000000003</v>
      </c>
      <c r="U622" s="190">
        <f t="shared" si="616"/>
        <v>1.4097066757334129</v>
      </c>
    </row>
    <row r="623" spans="1:21" x14ac:dyDescent="0.2">
      <c r="A623" s="178">
        <v>42761</v>
      </c>
      <c r="B623" s="179">
        <v>0.83333333333333337</v>
      </c>
      <c r="C623" t="s">
        <v>349</v>
      </c>
      <c r="D623">
        <v>2</v>
      </c>
      <c r="E623">
        <v>5.76</v>
      </c>
      <c r="F623">
        <v>9.4600000000000009</v>
      </c>
      <c r="G623">
        <v>0.5</v>
      </c>
      <c r="H623" s="184">
        <f t="shared" ref="H623:L623" si="658">H599</f>
        <v>0.83333333333333337</v>
      </c>
      <c r="I623" s="185">
        <f t="shared" si="658"/>
        <v>322</v>
      </c>
      <c r="J623" s="185">
        <f t="shared" si="658"/>
        <v>178</v>
      </c>
      <c r="K623" s="185">
        <f t="shared" si="658"/>
        <v>2842</v>
      </c>
      <c r="L623" s="185">
        <f t="shared" si="658"/>
        <v>1426</v>
      </c>
      <c r="M623" s="147"/>
      <c r="N623" s="143">
        <f t="shared" si="614"/>
        <v>644</v>
      </c>
      <c r="O623" s="143">
        <f t="shared" si="610"/>
        <v>1025.28</v>
      </c>
      <c r="P623" s="143">
        <f t="shared" si="611"/>
        <v>26885.320000000003</v>
      </c>
      <c r="Q623" s="143">
        <f t="shared" si="612"/>
        <v>713</v>
      </c>
      <c r="R623" s="188">
        <f t="shared" si="615"/>
        <v>29267.600000000002</v>
      </c>
      <c r="T623">
        <v>40078.68</v>
      </c>
      <c r="U623" s="190">
        <f t="shared" si="616"/>
        <v>0.73025359118613686</v>
      </c>
    </row>
    <row r="624" spans="1:21" x14ac:dyDescent="0.2">
      <c r="A624" s="178">
        <v>42761</v>
      </c>
      <c r="B624" s="179">
        <v>0.875</v>
      </c>
      <c r="C624" t="s">
        <v>349</v>
      </c>
      <c r="D624">
        <v>2.5499999999999998</v>
      </c>
      <c r="E624">
        <v>5.26</v>
      </c>
      <c r="F624">
        <v>7.64</v>
      </c>
      <c r="G624">
        <v>0.5</v>
      </c>
      <c r="H624" s="184">
        <f t="shared" ref="H624:L624" si="659">H600</f>
        <v>0.875</v>
      </c>
      <c r="I624" s="185">
        <f t="shared" si="659"/>
        <v>337</v>
      </c>
      <c r="J624" s="185">
        <f t="shared" si="659"/>
        <v>173</v>
      </c>
      <c r="K624" s="185">
        <f t="shared" si="659"/>
        <v>2842</v>
      </c>
      <c r="L624" s="185">
        <f t="shared" si="659"/>
        <v>1426</v>
      </c>
      <c r="M624" s="147"/>
      <c r="N624" s="143">
        <f t="shared" si="614"/>
        <v>859.34999999999991</v>
      </c>
      <c r="O624" s="143">
        <f t="shared" si="610"/>
        <v>909.98</v>
      </c>
      <c r="P624" s="143">
        <f t="shared" si="611"/>
        <v>21712.879999999997</v>
      </c>
      <c r="Q624" s="143">
        <f t="shared" si="612"/>
        <v>713</v>
      </c>
      <c r="R624" s="188">
        <f t="shared" si="615"/>
        <v>24195.21</v>
      </c>
      <c r="T624">
        <v>40267.68</v>
      </c>
      <c r="U624" s="190">
        <f t="shared" si="616"/>
        <v>0.60085929956729567</v>
      </c>
    </row>
    <row r="625" spans="1:21" x14ac:dyDescent="0.2">
      <c r="A625" s="178">
        <v>42761</v>
      </c>
      <c r="B625" s="179">
        <v>0.91666666666666663</v>
      </c>
      <c r="C625" t="s">
        <v>349</v>
      </c>
      <c r="D625">
        <v>3.5</v>
      </c>
      <c r="E625">
        <v>4</v>
      </c>
      <c r="F625">
        <v>5</v>
      </c>
      <c r="G625">
        <v>0.5</v>
      </c>
      <c r="H625" s="184">
        <f t="shared" ref="H625:L625" si="660">H601</f>
        <v>0.91666666666666663</v>
      </c>
      <c r="I625" s="185">
        <f t="shared" si="660"/>
        <v>394</v>
      </c>
      <c r="J625" s="185">
        <f t="shared" si="660"/>
        <v>194</v>
      </c>
      <c r="K625" s="185">
        <f t="shared" si="660"/>
        <v>2842</v>
      </c>
      <c r="L625" s="185">
        <f t="shared" si="660"/>
        <v>1426</v>
      </c>
      <c r="M625" s="147"/>
      <c r="N625" s="143">
        <f t="shared" si="614"/>
        <v>1379</v>
      </c>
      <c r="O625" s="143">
        <f t="shared" si="610"/>
        <v>776</v>
      </c>
      <c r="P625" s="143">
        <f t="shared" si="611"/>
        <v>14210</v>
      </c>
      <c r="Q625" s="143">
        <f t="shared" si="612"/>
        <v>713</v>
      </c>
      <c r="R625" s="188">
        <f t="shared" si="615"/>
        <v>17078</v>
      </c>
      <c r="T625">
        <v>39500.89</v>
      </c>
      <c r="U625" s="190">
        <f t="shared" si="616"/>
        <v>0.4323446889424517</v>
      </c>
    </row>
    <row r="626" spans="1:21" x14ac:dyDescent="0.2">
      <c r="A626" s="178">
        <v>42761</v>
      </c>
      <c r="B626" s="179">
        <v>0.95833333333333337</v>
      </c>
      <c r="C626" t="s">
        <v>349</v>
      </c>
      <c r="D626">
        <v>8</v>
      </c>
      <c r="E626">
        <v>3.96</v>
      </c>
      <c r="F626">
        <v>6</v>
      </c>
      <c r="G626">
        <v>0.01</v>
      </c>
      <c r="H626" s="184">
        <f t="shared" ref="H626:L626" si="661">H602</f>
        <v>0.95833333333333337</v>
      </c>
      <c r="I626" s="185">
        <f t="shared" si="661"/>
        <v>389</v>
      </c>
      <c r="J626" s="185">
        <f t="shared" si="661"/>
        <v>265</v>
      </c>
      <c r="K626" s="185">
        <f t="shared" si="661"/>
        <v>2985</v>
      </c>
      <c r="L626" s="185">
        <f t="shared" si="661"/>
        <v>1111</v>
      </c>
      <c r="M626" s="147"/>
      <c r="N626" s="143">
        <f t="shared" si="614"/>
        <v>3112</v>
      </c>
      <c r="O626" s="143">
        <f t="shared" si="610"/>
        <v>1049.4000000000001</v>
      </c>
      <c r="P626" s="143">
        <f t="shared" si="611"/>
        <v>17910</v>
      </c>
      <c r="Q626" s="143">
        <f t="shared" si="612"/>
        <v>11.11</v>
      </c>
      <c r="R626" s="188">
        <f t="shared" si="615"/>
        <v>22082.510000000002</v>
      </c>
      <c r="T626">
        <v>37673.699999999997</v>
      </c>
      <c r="U626" s="190">
        <f t="shared" si="616"/>
        <v>0.58615187783520073</v>
      </c>
    </row>
    <row r="627" spans="1:21" x14ac:dyDescent="0.2">
      <c r="A627" s="178">
        <v>42761</v>
      </c>
      <c r="B627" s="180">
        <v>1</v>
      </c>
      <c r="C627" t="s">
        <v>349</v>
      </c>
      <c r="D627">
        <v>5</v>
      </c>
      <c r="E627">
        <v>2.21</v>
      </c>
      <c r="F627">
        <v>4</v>
      </c>
      <c r="G627">
        <v>0.25</v>
      </c>
      <c r="H627" s="184">
        <f t="shared" ref="H627:L627" si="662">H603</f>
        <v>1</v>
      </c>
      <c r="I627" s="185">
        <f t="shared" si="662"/>
        <v>362</v>
      </c>
      <c r="J627" s="185">
        <f t="shared" si="662"/>
        <v>243</v>
      </c>
      <c r="K627" s="185">
        <f t="shared" si="662"/>
        <v>2985</v>
      </c>
      <c r="L627" s="185">
        <f t="shared" si="662"/>
        <v>1111</v>
      </c>
      <c r="M627" s="147"/>
      <c r="N627" s="143">
        <f t="shared" si="614"/>
        <v>1810</v>
      </c>
      <c r="O627" s="143">
        <f t="shared" si="610"/>
        <v>537.03</v>
      </c>
      <c r="P627" s="143">
        <f t="shared" si="611"/>
        <v>11940</v>
      </c>
      <c r="Q627" s="143">
        <f t="shared" si="612"/>
        <v>277.75</v>
      </c>
      <c r="R627" s="188">
        <f t="shared" si="615"/>
        <v>14564.779999999999</v>
      </c>
      <c r="T627">
        <v>35798.339999999997</v>
      </c>
      <c r="U627" s="190">
        <f t="shared" si="616"/>
        <v>0.40685629557124714</v>
      </c>
    </row>
    <row r="628" spans="1:21" x14ac:dyDescent="0.2">
      <c r="A628" s="178">
        <v>42762</v>
      </c>
      <c r="B628" s="179">
        <v>4.1666666666666664E-2</v>
      </c>
      <c r="C628" t="s">
        <v>349</v>
      </c>
      <c r="D628">
        <v>3</v>
      </c>
      <c r="E628">
        <v>1</v>
      </c>
      <c r="F628">
        <v>2</v>
      </c>
      <c r="G628">
        <v>0.01</v>
      </c>
      <c r="H628" s="184">
        <f t="shared" ref="H628:L628" si="663">H604</f>
        <v>4.1666666666666664E-2</v>
      </c>
      <c r="I628" s="185">
        <f t="shared" si="663"/>
        <v>294</v>
      </c>
      <c r="J628" s="185">
        <f t="shared" si="663"/>
        <v>212</v>
      </c>
      <c r="K628" s="185">
        <f t="shared" si="663"/>
        <v>2985</v>
      </c>
      <c r="L628" s="185">
        <f t="shared" si="663"/>
        <v>1111</v>
      </c>
      <c r="M628" s="147"/>
      <c r="N628" s="143">
        <f t="shared" si="614"/>
        <v>882</v>
      </c>
      <c r="O628" s="143">
        <f t="shared" si="610"/>
        <v>212</v>
      </c>
      <c r="P628" s="143">
        <f t="shared" si="611"/>
        <v>5970</v>
      </c>
      <c r="Q628" s="143">
        <f t="shared" si="612"/>
        <v>11.11</v>
      </c>
      <c r="R628" s="188">
        <f t="shared" si="615"/>
        <v>7075.11</v>
      </c>
      <c r="T628">
        <v>34793.25</v>
      </c>
      <c r="U628" s="190">
        <f t="shared" si="616"/>
        <v>0.20334720096570455</v>
      </c>
    </row>
    <row r="629" spans="1:21" x14ac:dyDescent="0.2">
      <c r="A629" s="178">
        <v>42762</v>
      </c>
      <c r="B629" s="179">
        <v>8.3333333333333329E-2</v>
      </c>
      <c r="C629" t="s">
        <v>349</v>
      </c>
      <c r="D629">
        <v>2</v>
      </c>
      <c r="E629">
        <v>0.94</v>
      </c>
      <c r="F629">
        <v>2</v>
      </c>
      <c r="G629">
        <v>0.01</v>
      </c>
      <c r="H629" s="184">
        <f t="shared" ref="H629:L629" si="664">H605</f>
        <v>8.3333333333333329E-2</v>
      </c>
      <c r="I629" s="185">
        <f t="shared" si="664"/>
        <v>236</v>
      </c>
      <c r="J629" s="185">
        <f t="shared" si="664"/>
        <v>179</v>
      </c>
      <c r="K629" s="185">
        <f t="shared" si="664"/>
        <v>2985</v>
      </c>
      <c r="L629" s="185">
        <f t="shared" si="664"/>
        <v>1111</v>
      </c>
      <c r="M629" s="147"/>
      <c r="N629" s="143">
        <f t="shared" si="614"/>
        <v>472</v>
      </c>
      <c r="O629" s="143">
        <f t="shared" si="610"/>
        <v>168.26</v>
      </c>
      <c r="P629" s="143">
        <f t="shared" si="611"/>
        <v>5970</v>
      </c>
      <c r="Q629" s="143">
        <f t="shared" si="612"/>
        <v>11.11</v>
      </c>
      <c r="R629" s="188">
        <f t="shared" si="615"/>
        <v>6621.37</v>
      </c>
      <c r="T629">
        <v>34489.75</v>
      </c>
      <c r="U629" s="190">
        <f t="shared" si="616"/>
        <v>0.19198080589160546</v>
      </c>
    </row>
    <row r="630" spans="1:21" x14ac:dyDescent="0.2">
      <c r="A630" s="178">
        <v>42762</v>
      </c>
      <c r="B630" s="179">
        <v>0.125</v>
      </c>
      <c r="C630" t="s">
        <v>349</v>
      </c>
      <c r="D630">
        <v>1</v>
      </c>
      <c r="E630">
        <v>0.94</v>
      </c>
      <c r="F630">
        <v>2</v>
      </c>
      <c r="G630">
        <v>0.25</v>
      </c>
      <c r="H630" s="184">
        <f t="shared" ref="H630:L630" si="665">H606</f>
        <v>0.125</v>
      </c>
      <c r="I630" s="185">
        <f t="shared" si="665"/>
        <v>201</v>
      </c>
      <c r="J630" s="185">
        <f t="shared" si="665"/>
        <v>205</v>
      </c>
      <c r="K630" s="185">
        <f t="shared" si="665"/>
        <v>2985</v>
      </c>
      <c r="L630" s="185">
        <f t="shared" si="665"/>
        <v>1717</v>
      </c>
      <c r="M630" s="147"/>
      <c r="N630" s="143">
        <f t="shared" si="614"/>
        <v>201</v>
      </c>
      <c r="O630" s="143">
        <f t="shared" si="610"/>
        <v>192.7</v>
      </c>
      <c r="P630" s="143">
        <f t="shared" si="611"/>
        <v>5970</v>
      </c>
      <c r="Q630" s="143">
        <f t="shared" si="612"/>
        <v>429.25</v>
      </c>
      <c r="R630" s="188">
        <f t="shared" si="615"/>
        <v>6792.95</v>
      </c>
      <c r="T630">
        <v>34631.56</v>
      </c>
      <c r="U630" s="190">
        <f t="shared" si="616"/>
        <v>0.19614911947368238</v>
      </c>
    </row>
    <row r="631" spans="1:21" x14ac:dyDescent="0.2">
      <c r="A631" s="178">
        <v>42762</v>
      </c>
      <c r="B631" s="179">
        <v>0.16666666666666666</v>
      </c>
      <c r="C631" t="s">
        <v>349</v>
      </c>
      <c r="D631">
        <v>1</v>
      </c>
      <c r="E631">
        <v>1</v>
      </c>
      <c r="F631">
        <v>2</v>
      </c>
      <c r="G631">
        <v>0.25</v>
      </c>
      <c r="H631" s="184">
        <f t="shared" ref="H631:L631" si="666">H607</f>
        <v>0.16666666666666666</v>
      </c>
      <c r="I631" s="185">
        <f t="shared" si="666"/>
        <v>185</v>
      </c>
      <c r="J631" s="185">
        <f t="shared" si="666"/>
        <v>205</v>
      </c>
      <c r="K631" s="185">
        <f t="shared" si="666"/>
        <v>2985</v>
      </c>
      <c r="L631" s="185">
        <f t="shared" si="666"/>
        <v>1717</v>
      </c>
      <c r="M631" s="147"/>
      <c r="N631" s="143">
        <f t="shared" si="614"/>
        <v>185</v>
      </c>
      <c r="O631" s="143">
        <f t="shared" si="610"/>
        <v>205</v>
      </c>
      <c r="P631" s="143">
        <f t="shared" si="611"/>
        <v>5970</v>
      </c>
      <c r="Q631" s="143">
        <f t="shared" si="612"/>
        <v>429.25</v>
      </c>
      <c r="R631" s="188">
        <f t="shared" si="615"/>
        <v>6789.25</v>
      </c>
      <c r="T631">
        <v>35141.85</v>
      </c>
      <c r="U631" s="190">
        <f t="shared" si="616"/>
        <v>0.19319557735292822</v>
      </c>
    </row>
    <row r="632" spans="1:21" x14ac:dyDescent="0.2">
      <c r="A632" s="178">
        <v>42762</v>
      </c>
      <c r="B632" s="179">
        <v>0.20833333333333334</v>
      </c>
      <c r="C632" t="s">
        <v>349</v>
      </c>
      <c r="D632">
        <v>3</v>
      </c>
      <c r="E632">
        <v>2</v>
      </c>
      <c r="F632">
        <v>2</v>
      </c>
      <c r="G632">
        <v>0.25</v>
      </c>
      <c r="H632" s="184">
        <f t="shared" ref="H632:L632" si="667">H608</f>
        <v>0.20833333333333334</v>
      </c>
      <c r="I632" s="185">
        <f t="shared" si="667"/>
        <v>207</v>
      </c>
      <c r="J632" s="185">
        <f t="shared" si="667"/>
        <v>283</v>
      </c>
      <c r="K632" s="185">
        <f t="shared" si="667"/>
        <v>2985</v>
      </c>
      <c r="L632" s="185">
        <f t="shared" si="667"/>
        <v>1717</v>
      </c>
      <c r="M632" s="147"/>
      <c r="N632" s="143">
        <f t="shared" si="614"/>
        <v>621</v>
      </c>
      <c r="O632" s="143">
        <f t="shared" si="610"/>
        <v>566</v>
      </c>
      <c r="P632" s="143">
        <f t="shared" si="611"/>
        <v>5970</v>
      </c>
      <c r="Q632" s="143">
        <f t="shared" si="612"/>
        <v>429.25</v>
      </c>
      <c r="R632" s="188">
        <f t="shared" si="615"/>
        <v>7586.25</v>
      </c>
      <c r="T632">
        <v>36491.79</v>
      </c>
      <c r="U632" s="190">
        <f t="shared" si="616"/>
        <v>0.20788922659041936</v>
      </c>
    </row>
    <row r="633" spans="1:21" x14ac:dyDescent="0.2">
      <c r="A633" s="178">
        <v>42762</v>
      </c>
      <c r="B633" s="179">
        <v>0.25</v>
      </c>
      <c r="C633" t="s">
        <v>349</v>
      </c>
      <c r="D633">
        <v>4.2699999999999996</v>
      </c>
      <c r="E633">
        <v>4.47</v>
      </c>
      <c r="F633">
        <v>4.47</v>
      </c>
      <c r="G633">
        <v>0.25</v>
      </c>
      <c r="H633" s="184">
        <f t="shared" ref="H633:L633" si="668">H609</f>
        <v>0.25</v>
      </c>
      <c r="I633" s="185">
        <f t="shared" si="668"/>
        <v>327</v>
      </c>
      <c r="J633" s="185">
        <f t="shared" si="668"/>
        <v>438</v>
      </c>
      <c r="K633" s="185">
        <f t="shared" si="668"/>
        <v>2985</v>
      </c>
      <c r="L633" s="185">
        <f t="shared" si="668"/>
        <v>1717</v>
      </c>
      <c r="M633" s="147"/>
      <c r="N633" s="143">
        <f t="shared" si="614"/>
        <v>1396.29</v>
      </c>
      <c r="O633" s="143">
        <f t="shared" si="610"/>
        <v>1957.86</v>
      </c>
      <c r="P633" s="143">
        <f t="shared" si="611"/>
        <v>13342.949999999999</v>
      </c>
      <c r="Q633" s="143">
        <f t="shared" si="612"/>
        <v>429.25</v>
      </c>
      <c r="R633" s="188">
        <f t="shared" si="615"/>
        <v>17126.349999999999</v>
      </c>
      <c r="T633">
        <v>39451.68</v>
      </c>
      <c r="U633" s="190">
        <f t="shared" si="616"/>
        <v>0.43410952334602732</v>
      </c>
    </row>
    <row r="634" spans="1:21" x14ac:dyDescent="0.2">
      <c r="A634" s="178">
        <v>42762</v>
      </c>
      <c r="B634" s="179">
        <v>0.29166666666666669</v>
      </c>
      <c r="C634" t="s">
        <v>349</v>
      </c>
      <c r="D634">
        <v>3.5</v>
      </c>
      <c r="E634">
        <v>25</v>
      </c>
      <c r="F634">
        <v>27</v>
      </c>
      <c r="G634">
        <v>1.61</v>
      </c>
      <c r="H634" s="184">
        <f t="shared" ref="H634:L634" si="669">H610</f>
        <v>0.29166666666666669</v>
      </c>
      <c r="I634" s="185">
        <f t="shared" si="669"/>
        <v>249</v>
      </c>
      <c r="J634" s="185">
        <f t="shared" si="669"/>
        <v>556</v>
      </c>
      <c r="K634" s="185">
        <f t="shared" si="669"/>
        <v>2872</v>
      </c>
      <c r="L634" s="185">
        <f t="shared" si="669"/>
        <v>2219</v>
      </c>
      <c r="M634" s="147"/>
      <c r="N634" s="143">
        <f t="shared" si="614"/>
        <v>871.5</v>
      </c>
      <c r="O634" s="143">
        <f t="shared" si="610"/>
        <v>13900</v>
      </c>
      <c r="P634" s="143">
        <f t="shared" si="611"/>
        <v>77544</v>
      </c>
      <c r="Q634" s="143">
        <f t="shared" si="612"/>
        <v>3572.59</v>
      </c>
      <c r="R634" s="188">
        <f t="shared" si="615"/>
        <v>95888.09</v>
      </c>
      <c r="T634">
        <v>44060.09</v>
      </c>
      <c r="U634" s="190">
        <f t="shared" si="616"/>
        <v>2.1763026357867177</v>
      </c>
    </row>
    <row r="635" spans="1:21" x14ac:dyDescent="0.2">
      <c r="A635" s="178">
        <v>42762</v>
      </c>
      <c r="B635" s="179">
        <v>0.33333333333333331</v>
      </c>
      <c r="C635" t="s">
        <v>349</v>
      </c>
      <c r="D635">
        <v>2.91</v>
      </c>
      <c r="E635">
        <v>9.0500000000000007</v>
      </c>
      <c r="F635">
        <v>23.27</v>
      </c>
      <c r="G635">
        <v>1.61</v>
      </c>
      <c r="H635" s="184">
        <f t="shared" ref="H635:L635" si="670">H611</f>
        <v>0.33333333333333331</v>
      </c>
      <c r="I635" s="185">
        <f t="shared" si="670"/>
        <v>256</v>
      </c>
      <c r="J635" s="185">
        <f t="shared" si="670"/>
        <v>306</v>
      </c>
      <c r="K635" s="185">
        <f t="shared" si="670"/>
        <v>2872</v>
      </c>
      <c r="L635" s="185">
        <f t="shared" si="670"/>
        <v>2219</v>
      </c>
      <c r="M635" s="147"/>
      <c r="N635" s="143">
        <f t="shared" si="614"/>
        <v>744.96</v>
      </c>
      <c r="O635" s="143">
        <f t="shared" si="610"/>
        <v>2769.3</v>
      </c>
      <c r="P635" s="143">
        <f t="shared" si="611"/>
        <v>66831.44</v>
      </c>
      <c r="Q635" s="143">
        <f t="shared" si="612"/>
        <v>3572.59</v>
      </c>
      <c r="R635" s="188">
        <f t="shared" si="615"/>
        <v>73918.289999999994</v>
      </c>
      <c r="T635">
        <v>45475.9</v>
      </c>
      <c r="U635" s="190">
        <f t="shared" si="616"/>
        <v>1.625438748875778</v>
      </c>
    </row>
    <row r="636" spans="1:21" x14ac:dyDescent="0.2">
      <c r="A636" s="178">
        <v>42762</v>
      </c>
      <c r="B636" s="179">
        <v>0.375</v>
      </c>
      <c r="C636" t="s">
        <v>349</v>
      </c>
      <c r="D636">
        <v>2.34</v>
      </c>
      <c r="E636">
        <v>4.1100000000000003</v>
      </c>
      <c r="F636">
        <v>6.59</v>
      </c>
      <c r="G636">
        <v>1.61</v>
      </c>
      <c r="H636" s="184">
        <f t="shared" ref="H636:L636" si="671">H612</f>
        <v>0.375</v>
      </c>
      <c r="I636" s="185">
        <f t="shared" si="671"/>
        <v>156</v>
      </c>
      <c r="J636" s="185">
        <f t="shared" si="671"/>
        <v>343</v>
      </c>
      <c r="K636" s="185">
        <f t="shared" si="671"/>
        <v>2872</v>
      </c>
      <c r="L636" s="185">
        <f t="shared" si="671"/>
        <v>2219</v>
      </c>
      <c r="M636" s="147"/>
      <c r="N636" s="143">
        <f t="shared" si="614"/>
        <v>365.03999999999996</v>
      </c>
      <c r="O636" s="143">
        <f t="shared" si="610"/>
        <v>1409.73</v>
      </c>
      <c r="P636" s="143">
        <f t="shared" si="611"/>
        <v>18926.48</v>
      </c>
      <c r="Q636" s="143">
        <f t="shared" si="612"/>
        <v>3572.59</v>
      </c>
      <c r="R636" s="188">
        <f t="shared" si="615"/>
        <v>24273.84</v>
      </c>
      <c r="T636">
        <v>44163.33</v>
      </c>
      <c r="U636" s="190">
        <f t="shared" si="616"/>
        <v>0.54963790094632803</v>
      </c>
    </row>
    <row r="637" spans="1:21" x14ac:dyDescent="0.2">
      <c r="A637" s="178">
        <v>42762</v>
      </c>
      <c r="B637" s="179">
        <v>0.41666666666666669</v>
      </c>
      <c r="C637" t="s">
        <v>349</v>
      </c>
      <c r="D637">
        <v>2</v>
      </c>
      <c r="E637">
        <v>3</v>
      </c>
      <c r="F637">
        <v>4</v>
      </c>
      <c r="G637">
        <v>0.82</v>
      </c>
      <c r="H637" s="184">
        <f t="shared" ref="H637:L637" si="672">H613</f>
        <v>0.41666666666666669</v>
      </c>
      <c r="I637" s="185">
        <f t="shared" si="672"/>
        <v>196</v>
      </c>
      <c r="J637" s="185">
        <f t="shared" si="672"/>
        <v>315</v>
      </c>
      <c r="K637" s="185">
        <f t="shared" si="672"/>
        <v>2872</v>
      </c>
      <c r="L637" s="185">
        <f t="shared" si="672"/>
        <v>2219</v>
      </c>
      <c r="M637" s="147"/>
      <c r="N637" s="143">
        <f t="shared" si="614"/>
        <v>392</v>
      </c>
      <c r="O637" s="143">
        <f t="shared" si="610"/>
        <v>945</v>
      </c>
      <c r="P637" s="143">
        <f t="shared" si="611"/>
        <v>11488</v>
      </c>
      <c r="Q637" s="143">
        <f t="shared" si="612"/>
        <v>1819.58</v>
      </c>
      <c r="R637" s="188">
        <f t="shared" si="615"/>
        <v>14644.58</v>
      </c>
      <c r="T637">
        <v>42824.84</v>
      </c>
      <c r="U637" s="190">
        <f t="shared" si="616"/>
        <v>0.34196461679716728</v>
      </c>
    </row>
    <row r="638" spans="1:21" x14ac:dyDescent="0.2">
      <c r="A638" s="178">
        <v>42762</v>
      </c>
      <c r="B638" s="179">
        <v>0.45833333333333331</v>
      </c>
      <c r="C638" t="s">
        <v>349</v>
      </c>
      <c r="D638">
        <v>3.46</v>
      </c>
      <c r="E638">
        <v>1.61</v>
      </c>
      <c r="F638">
        <v>3</v>
      </c>
      <c r="G638">
        <v>0.61</v>
      </c>
      <c r="H638" s="184">
        <f t="shared" ref="H638:L638" si="673">H614</f>
        <v>0.45833333333333331</v>
      </c>
      <c r="I638" s="185">
        <f t="shared" si="673"/>
        <v>226</v>
      </c>
      <c r="J638" s="185">
        <f t="shared" si="673"/>
        <v>326</v>
      </c>
      <c r="K638" s="185">
        <f t="shared" si="673"/>
        <v>2842</v>
      </c>
      <c r="L638" s="185">
        <f t="shared" si="673"/>
        <v>1635</v>
      </c>
      <c r="M638" s="147"/>
      <c r="N638" s="143">
        <f t="shared" si="614"/>
        <v>781.96</v>
      </c>
      <c r="O638" s="143">
        <f t="shared" si="610"/>
        <v>524.86</v>
      </c>
      <c r="P638" s="143">
        <f t="shared" si="611"/>
        <v>8526</v>
      </c>
      <c r="Q638" s="143">
        <f t="shared" si="612"/>
        <v>997.35</v>
      </c>
      <c r="R638" s="188">
        <f t="shared" si="615"/>
        <v>10830.17</v>
      </c>
      <c r="T638">
        <v>41431.269999999997</v>
      </c>
      <c r="U638" s="190">
        <f t="shared" si="616"/>
        <v>0.26140086943991825</v>
      </c>
    </row>
    <row r="639" spans="1:21" x14ac:dyDescent="0.2">
      <c r="A639" s="178">
        <v>42762</v>
      </c>
      <c r="B639" s="179">
        <v>0.5</v>
      </c>
      <c r="C639" t="s">
        <v>349</v>
      </c>
      <c r="D639">
        <v>3.46</v>
      </c>
      <c r="E639">
        <v>1</v>
      </c>
      <c r="F639">
        <v>3</v>
      </c>
      <c r="G639">
        <v>0.61</v>
      </c>
      <c r="H639" s="184">
        <f t="shared" ref="H639:L639" si="674">H615</f>
        <v>0.5</v>
      </c>
      <c r="I639" s="185">
        <f t="shared" si="674"/>
        <v>222</v>
      </c>
      <c r="J639" s="185">
        <f t="shared" si="674"/>
        <v>319</v>
      </c>
      <c r="K639" s="185">
        <f t="shared" si="674"/>
        <v>2842</v>
      </c>
      <c r="L639" s="185">
        <f t="shared" si="674"/>
        <v>1635</v>
      </c>
      <c r="M639" s="147"/>
      <c r="N639" s="143">
        <f t="shared" si="614"/>
        <v>768.12</v>
      </c>
      <c r="O639" s="143">
        <f t="shared" si="610"/>
        <v>319</v>
      </c>
      <c r="P639" s="143">
        <f t="shared" si="611"/>
        <v>8526</v>
      </c>
      <c r="Q639" s="143">
        <f t="shared" si="612"/>
        <v>997.35</v>
      </c>
      <c r="R639" s="188">
        <f t="shared" si="615"/>
        <v>10610.47</v>
      </c>
      <c r="T639">
        <v>39740.769999999997</v>
      </c>
      <c r="U639" s="190">
        <f t="shared" si="616"/>
        <v>0.26699205878497068</v>
      </c>
    </row>
    <row r="640" spans="1:21" x14ac:dyDescent="0.2">
      <c r="A640" s="178">
        <v>42762</v>
      </c>
      <c r="B640" s="179">
        <v>0.54166666666666663</v>
      </c>
      <c r="C640" t="s">
        <v>349</v>
      </c>
      <c r="D640">
        <v>2.63</v>
      </c>
      <c r="E640">
        <v>1</v>
      </c>
      <c r="F640">
        <v>4</v>
      </c>
      <c r="G640">
        <v>0.61</v>
      </c>
      <c r="H640" s="184">
        <f t="shared" ref="H640:L640" si="675">H616</f>
        <v>0.54166666666666663</v>
      </c>
      <c r="I640" s="185">
        <f t="shared" si="675"/>
        <v>195</v>
      </c>
      <c r="J640" s="185">
        <f t="shared" si="675"/>
        <v>299</v>
      </c>
      <c r="K640" s="185">
        <f t="shared" si="675"/>
        <v>2842</v>
      </c>
      <c r="L640" s="185">
        <f t="shared" si="675"/>
        <v>1635</v>
      </c>
      <c r="M640" s="147"/>
      <c r="N640" s="143">
        <f t="shared" si="614"/>
        <v>512.85</v>
      </c>
      <c r="O640" s="143">
        <f t="shared" si="610"/>
        <v>299</v>
      </c>
      <c r="P640" s="143">
        <f t="shared" si="611"/>
        <v>11368</v>
      </c>
      <c r="Q640" s="143">
        <f t="shared" si="612"/>
        <v>997.35</v>
      </c>
      <c r="R640" s="188">
        <f t="shared" si="615"/>
        <v>13177.2</v>
      </c>
      <c r="T640">
        <v>38276.410000000003</v>
      </c>
      <c r="U640" s="190">
        <f t="shared" si="616"/>
        <v>0.34426426093774204</v>
      </c>
    </row>
    <row r="641" spans="1:21" x14ac:dyDescent="0.2">
      <c r="A641" s="178">
        <v>42762</v>
      </c>
      <c r="B641" s="179">
        <v>0.58333333333333337</v>
      </c>
      <c r="C641" t="s">
        <v>349</v>
      </c>
      <c r="D641">
        <v>2</v>
      </c>
      <c r="E641">
        <v>1</v>
      </c>
      <c r="F641">
        <v>4</v>
      </c>
      <c r="G641">
        <v>0.61</v>
      </c>
      <c r="H641" s="184">
        <f t="shared" ref="H641:L641" si="676">H617</f>
        <v>0.58333333333333337</v>
      </c>
      <c r="I641" s="185">
        <f t="shared" si="676"/>
        <v>205</v>
      </c>
      <c r="J641" s="185">
        <f t="shared" si="676"/>
        <v>237</v>
      </c>
      <c r="K641" s="185">
        <f t="shared" si="676"/>
        <v>2842</v>
      </c>
      <c r="L641" s="185">
        <f t="shared" si="676"/>
        <v>1635</v>
      </c>
      <c r="M641" s="147"/>
      <c r="N641" s="143">
        <f t="shared" si="614"/>
        <v>410</v>
      </c>
      <c r="O641" s="143">
        <f t="shared" si="610"/>
        <v>237</v>
      </c>
      <c r="P641" s="143">
        <f t="shared" si="611"/>
        <v>11368</v>
      </c>
      <c r="Q641" s="143">
        <f t="shared" si="612"/>
        <v>997.35</v>
      </c>
      <c r="R641" s="188">
        <f t="shared" si="615"/>
        <v>13012.35</v>
      </c>
      <c r="T641">
        <v>37391.120000000003</v>
      </c>
      <c r="U641" s="190">
        <f t="shared" si="616"/>
        <v>0.34800642505493279</v>
      </c>
    </row>
    <row r="642" spans="1:21" x14ac:dyDescent="0.2">
      <c r="A642" s="178">
        <v>42762</v>
      </c>
      <c r="B642" s="179">
        <v>0.625</v>
      </c>
      <c r="C642" t="s">
        <v>349</v>
      </c>
      <c r="D642">
        <v>2</v>
      </c>
      <c r="E642">
        <v>1</v>
      </c>
      <c r="F642">
        <v>2.61</v>
      </c>
      <c r="G642">
        <v>0.5</v>
      </c>
      <c r="H642" s="184">
        <f t="shared" ref="H642:L642" si="677">H618</f>
        <v>0.625</v>
      </c>
      <c r="I642" s="185">
        <f t="shared" si="677"/>
        <v>212</v>
      </c>
      <c r="J642" s="185">
        <f t="shared" si="677"/>
        <v>213</v>
      </c>
      <c r="K642" s="185">
        <f t="shared" si="677"/>
        <v>2842</v>
      </c>
      <c r="L642" s="185">
        <f t="shared" si="677"/>
        <v>1380</v>
      </c>
      <c r="M642" s="147"/>
      <c r="N642" s="143">
        <f t="shared" si="614"/>
        <v>424</v>
      </c>
      <c r="O642" s="143">
        <f t="shared" si="610"/>
        <v>213</v>
      </c>
      <c r="P642" s="143">
        <f t="shared" si="611"/>
        <v>7417.62</v>
      </c>
      <c r="Q642" s="143">
        <f t="shared" si="612"/>
        <v>690</v>
      </c>
      <c r="R642" s="188">
        <f t="shared" si="615"/>
        <v>8744.619999999999</v>
      </c>
      <c r="T642">
        <v>36791.54</v>
      </c>
      <c r="U642" s="190">
        <f t="shared" si="616"/>
        <v>0.23768018408579794</v>
      </c>
    </row>
    <row r="643" spans="1:21" x14ac:dyDescent="0.2">
      <c r="A643" s="178">
        <v>42762</v>
      </c>
      <c r="B643" s="179">
        <v>0.66666666666666663</v>
      </c>
      <c r="C643" t="s">
        <v>349</v>
      </c>
      <c r="D643">
        <v>1.1200000000000001</v>
      </c>
      <c r="E643">
        <v>1</v>
      </c>
      <c r="F643">
        <v>2.61</v>
      </c>
      <c r="G643">
        <v>0.5</v>
      </c>
      <c r="H643" s="184">
        <f t="shared" ref="H643:L643" si="678">H619</f>
        <v>0.66666666666666663</v>
      </c>
      <c r="I643" s="185">
        <f t="shared" si="678"/>
        <v>191</v>
      </c>
      <c r="J643" s="185">
        <f t="shared" si="678"/>
        <v>237</v>
      </c>
      <c r="K643" s="185">
        <f t="shared" si="678"/>
        <v>2842</v>
      </c>
      <c r="L643" s="185">
        <f t="shared" si="678"/>
        <v>1380</v>
      </c>
      <c r="M643" s="147"/>
      <c r="N643" s="143">
        <f t="shared" si="614"/>
        <v>213.92000000000002</v>
      </c>
      <c r="O643" s="143">
        <f t="shared" si="610"/>
        <v>237</v>
      </c>
      <c r="P643" s="143">
        <f t="shared" si="611"/>
        <v>7417.62</v>
      </c>
      <c r="Q643" s="143">
        <f t="shared" si="612"/>
        <v>690</v>
      </c>
      <c r="R643" s="188">
        <f t="shared" si="615"/>
        <v>8558.5400000000009</v>
      </c>
      <c r="T643">
        <v>36566.06</v>
      </c>
      <c r="U643" s="190">
        <f t="shared" si="616"/>
        <v>0.23405693695191665</v>
      </c>
    </row>
    <row r="644" spans="1:21" x14ac:dyDescent="0.2">
      <c r="A644" s="178">
        <v>42762</v>
      </c>
      <c r="B644" s="179">
        <v>0.70833333333333337</v>
      </c>
      <c r="C644" t="s">
        <v>349</v>
      </c>
      <c r="D644">
        <v>1</v>
      </c>
      <c r="E644">
        <v>1</v>
      </c>
      <c r="F644">
        <v>3</v>
      </c>
      <c r="G644">
        <v>0.5</v>
      </c>
      <c r="H644" s="184">
        <f t="shared" ref="H644:L644" si="679">H620</f>
        <v>0.70833333333333337</v>
      </c>
      <c r="I644" s="185">
        <f t="shared" si="679"/>
        <v>218</v>
      </c>
      <c r="J644" s="185">
        <f t="shared" si="679"/>
        <v>258</v>
      </c>
      <c r="K644" s="185">
        <f t="shared" si="679"/>
        <v>2842</v>
      </c>
      <c r="L644" s="185">
        <f t="shared" si="679"/>
        <v>1380</v>
      </c>
      <c r="M644" s="147"/>
      <c r="N644" s="143">
        <f t="shared" si="614"/>
        <v>218</v>
      </c>
      <c r="O644" s="143">
        <f t="shared" ref="O644:O707" si="680">E644*J644</f>
        <v>258</v>
      </c>
      <c r="P644" s="143">
        <f t="shared" ref="P644:P707" si="681">F644*K644</f>
        <v>8526</v>
      </c>
      <c r="Q644" s="143">
        <f t="shared" ref="Q644:Q707" si="682">G644*L644</f>
        <v>690</v>
      </c>
      <c r="R644" s="188">
        <f t="shared" si="615"/>
        <v>9692</v>
      </c>
      <c r="T644">
        <v>37096.550000000003</v>
      </c>
      <c r="U644" s="190">
        <f t="shared" si="616"/>
        <v>0.26126418764009052</v>
      </c>
    </row>
    <row r="645" spans="1:21" x14ac:dyDescent="0.2">
      <c r="A645" s="178">
        <v>42762</v>
      </c>
      <c r="B645" s="179">
        <v>0.75</v>
      </c>
      <c r="C645" t="s">
        <v>349</v>
      </c>
      <c r="D645">
        <v>2</v>
      </c>
      <c r="E645">
        <v>6</v>
      </c>
      <c r="F645">
        <v>6.2</v>
      </c>
      <c r="G645">
        <v>0.5</v>
      </c>
      <c r="H645" s="184">
        <f t="shared" ref="H645:L645" si="683">H621</f>
        <v>0.75</v>
      </c>
      <c r="I645" s="185">
        <f t="shared" si="683"/>
        <v>240</v>
      </c>
      <c r="J645" s="185">
        <f t="shared" si="683"/>
        <v>365</v>
      </c>
      <c r="K645" s="185">
        <f t="shared" si="683"/>
        <v>2842</v>
      </c>
      <c r="L645" s="185">
        <f t="shared" si="683"/>
        <v>1380</v>
      </c>
      <c r="M645" s="147"/>
      <c r="N645" s="143">
        <f t="shared" ref="N645:N708" si="684">D645*I645</f>
        <v>480</v>
      </c>
      <c r="O645" s="143">
        <f t="shared" si="680"/>
        <v>2190</v>
      </c>
      <c r="P645" s="143">
        <f t="shared" si="681"/>
        <v>17620.400000000001</v>
      </c>
      <c r="Q645" s="143">
        <f t="shared" si="682"/>
        <v>690</v>
      </c>
      <c r="R645" s="188">
        <f t="shared" ref="R645:R708" si="685">SUM(N645:Q645)</f>
        <v>20980.400000000001</v>
      </c>
      <c r="T645">
        <v>38366.65</v>
      </c>
      <c r="U645" s="190">
        <f t="shared" ref="U645:U708" si="686">R645/T645</f>
        <v>0.54683950774956902</v>
      </c>
    </row>
    <row r="646" spans="1:21" x14ac:dyDescent="0.2">
      <c r="A646" s="178">
        <v>42762</v>
      </c>
      <c r="B646" s="179">
        <v>0.79166666666666663</v>
      </c>
      <c r="C646" t="s">
        <v>349</v>
      </c>
      <c r="D646">
        <v>3.5</v>
      </c>
      <c r="E646">
        <v>6</v>
      </c>
      <c r="F646">
        <v>8</v>
      </c>
      <c r="G646">
        <v>0.5</v>
      </c>
      <c r="H646" s="184">
        <f t="shared" ref="H646:L646" si="687">H622</f>
        <v>0.79166666666666663</v>
      </c>
      <c r="I646" s="185">
        <f t="shared" si="687"/>
        <v>320</v>
      </c>
      <c r="J646" s="185">
        <f t="shared" si="687"/>
        <v>214</v>
      </c>
      <c r="K646" s="185">
        <f t="shared" si="687"/>
        <v>2842</v>
      </c>
      <c r="L646" s="185">
        <f t="shared" si="687"/>
        <v>1426</v>
      </c>
      <c r="M646" s="147"/>
      <c r="N646" s="143">
        <f t="shared" si="684"/>
        <v>1120</v>
      </c>
      <c r="O646" s="143">
        <f t="shared" si="680"/>
        <v>1284</v>
      </c>
      <c r="P646" s="143">
        <f t="shared" si="681"/>
        <v>22736</v>
      </c>
      <c r="Q646" s="143">
        <f t="shared" si="682"/>
        <v>713</v>
      </c>
      <c r="R646" s="188">
        <f t="shared" si="685"/>
        <v>25853</v>
      </c>
      <c r="T646">
        <v>40542.14</v>
      </c>
      <c r="U646" s="190">
        <f t="shared" si="686"/>
        <v>0.63768217464593635</v>
      </c>
    </row>
    <row r="647" spans="1:21" x14ac:dyDescent="0.2">
      <c r="A647" s="178">
        <v>42762</v>
      </c>
      <c r="B647" s="179">
        <v>0.83333333333333337</v>
      </c>
      <c r="C647" t="s">
        <v>349</v>
      </c>
      <c r="D647">
        <v>2.31</v>
      </c>
      <c r="E647">
        <v>3.64</v>
      </c>
      <c r="F647">
        <v>7.34</v>
      </c>
      <c r="G647">
        <v>0.5</v>
      </c>
      <c r="H647" s="184">
        <f t="shared" ref="H647:L647" si="688">H623</f>
        <v>0.83333333333333337</v>
      </c>
      <c r="I647" s="185">
        <f t="shared" si="688"/>
        <v>322</v>
      </c>
      <c r="J647" s="185">
        <f t="shared" si="688"/>
        <v>178</v>
      </c>
      <c r="K647" s="185">
        <f t="shared" si="688"/>
        <v>2842</v>
      </c>
      <c r="L647" s="185">
        <f t="shared" si="688"/>
        <v>1426</v>
      </c>
      <c r="M647" s="147"/>
      <c r="N647" s="143">
        <f t="shared" si="684"/>
        <v>743.82</v>
      </c>
      <c r="O647" s="143">
        <f t="shared" si="680"/>
        <v>647.92000000000007</v>
      </c>
      <c r="P647" s="143">
        <f t="shared" si="681"/>
        <v>20860.28</v>
      </c>
      <c r="Q647" s="143">
        <f t="shared" si="682"/>
        <v>713</v>
      </c>
      <c r="R647" s="188">
        <f t="shared" si="685"/>
        <v>22965.02</v>
      </c>
      <c r="T647">
        <v>40754.39</v>
      </c>
      <c r="U647" s="190">
        <f t="shared" si="686"/>
        <v>0.5634980673247717</v>
      </c>
    </row>
    <row r="648" spans="1:21" x14ac:dyDescent="0.2">
      <c r="A648" s="178">
        <v>42762</v>
      </c>
      <c r="B648" s="179">
        <v>0.875</v>
      </c>
      <c r="C648" t="s">
        <v>349</v>
      </c>
      <c r="D648">
        <v>2.0099999999999998</v>
      </c>
      <c r="E648">
        <v>2.5099999999999998</v>
      </c>
      <c r="F648">
        <v>4</v>
      </c>
      <c r="G648">
        <v>0.5</v>
      </c>
      <c r="H648" s="184">
        <f t="shared" ref="H648:L648" si="689">H624</f>
        <v>0.875</v>
      </c>
      <c r="I648" s="185">
        <f t="shared" si="689"/>
        <v>337</v>
      </c>
      <c r="J648" s="185">
        <f t="shared" si="689"/>
        <v>173</v>
      </c>
      <c r="K648" s="185">
        <f t="shared" si="689"/>
        <v>2842</v>
      </c>
      <c r="L648" s="185">
        <f t="shared" si="689"/>
        <v>1426</v>
      </c>
      <c r="M648" s="147"/>
      <c r="N648" s="143">
        <f t="shared" si="684"/>
        <v>677.36999999999989</v>
      </c>
      <c r="O648" s="143">
        <f t="shared" si="680"/>
        <v>434.22999999999996</v>
      </c>
      <c r="P648" s="143">
        <f t="shared" si="681"/>
        <v>11368</v>
      </c>
      <c r="Q648" s="143">
        <f t="shared" si="682"/>
        <v>713</v>
      </c>
      <c r="R648" s="188">
        <f t="shared" si="685"/>
        <v>13192.6</v>
      </c>
      <c r="T648">
        <v>40406.550000000003</v>
      </c>
      <c r="U648" s="190">
        <f t="shared" si="686"/>
        <v>0.32649657048176595</v>
      </c>
    </row>
    <row r="649" spans="1:21" x14ac:dyDescent="0.2">
      <c r="A649" s="178">
        <v>42762</v>
      </c>
      <c r="B649" s="179">
        <v>0.91666666666666663</v>
      </c>
      <c r="C649" t="s">
        <v>349</v>
      </c>
      <c r="D649">
        <v>3.5</v>
      </c>
      <c r="E649">
        <v>2.5099999999999998</v>
      </c>
      <c r="F649">
        <v>4</v>
      </c>
      <c r="G649">
        <v>0.5</v>
      </c>
      <c r="H649" s="184">
        <f t="shared" ref="H649:L649" si="690">H625</f>
        <v>0.91666666666666663</v>
      </c>
      <c r="I649" s="185">
        <f t="shared" si="690"/>
        <v>394</v>
      </c>
      <c r="J649" s="185">
        <f t="shared" si="690"/>
        <v>194</v>
      </c>
      <c r="K649" s="185">
        <f t="shared" si="690"/>
        <v>2842</v>
      </c>
      <c r="L649" s="185">
        <f t="shared" si="690"/>
        <v>1426</v>
      </c>
      <c r="M649" s="147"/>
      <c r="N649" s="143">
        <f t="shared" si="684"/>
        <v>1379</v>
      </c>
      <c r="O649" s="143">
        <f t="shared" si="680"/>
        <v>486.93999999999994</v>
      </c>
      <c r="P649" s="143">
        <f t="shared" si="681"/>
        <v>11368</v>
      </c>
      <c r="Q649" s="143">
        <f t="shared" si="682"/>
        <v>713</v>
      </c>
      <c r="R649" s="188">
        <f t="shared" si="685"/>
        <v>13946.94</v>
      </c>
      <c r="T649">
        <v>39595.81</v>
      </c>
      <c r="U649" s="190">
        <f t="shared" si="686"/>
        <v>0.35223272361393798</v>
      </c>
    </row>
    <row r="650" spans="1:21" x14ac:dyDescent="0.2">
      <c r="A650" s="178">
        <v>42762</v>
      </c>
      <c r="B650" s="179">
        <v>0.95833333333333337</v>
      </c>
      <c r="C650" t="s">
        <v>349</v>
      </c>
      <c r="D650">
        <v>10</v>
      </c>
      <c r="E650">
        <v>2.5099999999999998</v>
      </c>
      <c r="F650">
        <v>5.39</v>
      </c>
      <c r="G650">
        <v>0.01</v>
      </c>
      <c r="H650" s="184">
        <f t="shared" ref="H650:L650" si="691">H626</f>
        <v>0.95833333333333337</v>
      </c>
      <c r="I650" s="185">
        <f t="shared" si="691"/>
        <v>389</v>
      </c>
      <c r="J650" s="185">
        <f t="shared" si="691"/>
        <v>265</v>
      </c>
      <c r="K650" s="185">
        <f t="shared" si="691"/>
        <v>2985</v>
      </c>
      <c r="L650" s="185">
        <f t="shared" si="691"/>
        <v>1111</v>
      </c>
      <c r="M650" s="147"/>
      <c r="N650" s="143">
        <f t="shared" si="684"/>
        <v>3890</v>
      </c>
      <c r="O650" s="143">
        <f t="shared" si="680"/>
        <v>665.15</v>
      </c>
      <c r="P650" s="143">
        <f t="shared" si="681"/>
        <v>16089.15</v>
      </c>
      <c r="Q650" s="143">
        <f t="shared" si="682"/>
        <v>11.11</v>
      </c>
      <c r="R650" s="188">
        <f t="shared" si="685"/>
        <v>20655.41</v>
      </c>
      <c r="T650">
        <v>37991.39</v>
      </c>
      <c r="U650" s="190">
        <f t="shared" si="686"/>
        <v>0.54368660899219534</v>
      </c>
    </row>
    <row r="651" spans="1:21" x14ac:dyDescent="0.2">
      <c r="A651" s="178">
        <v>42762</v>
      </c>
      <c r="B651" s="180">
        <v>1</v>
      </c>
      <c r="C651" t="s">
        <v>349</v>
      </c>
      <c r="D651">
        <v>8</v>
      </c>
      <c r="E651">
        <v>1.61</v>
      </c>
      <c r="F651">
        <v>2.61</v>
      </c>
      <c r="G651">
        <v>0.01</v>
      </c>
      <c r="H651" s="184">
        <f t="shared" ref="H651:L651" si="692">H627</f>
        <v>1</v>
      </c>
      <c r="I651" s="185">
        <f t="shared" si="692"/>
        <v>362</v>
      </c>
      <c r="J651" s="185">
        <f t="shared" si="692"/>
        <v>243</v>
      </c>
      <c r="K651" s="185">
        <f t="shared" si="692"/>
        <v>2985</v>
      </c>
      <c r="L651" s="185">
        <f t="shared" si="692"/>
        <v>1111</v>
      </c>
      <c r="M651" s="147"/>
      <c r="N651" s="143">
        <f t="shared" si="684"/>
        <v>2896</v>
      </c>
      <c r="O651" s="143">
        <f t="shared" si="680"/>
        <v>391.23</v>
      </c>
      <c r="P651" s="143">
        <f t="shared" si="681"/>
        <v>7790.8499999999995</v>
      </c>
      <c r="Q651" s="143">
        <f t="shared" si="682"/>
        <v>11.11</v>
      </c>
      <c r="R651" s="188">
        <f t="shared" si="685"/>
        <v>11089.19</v>
      </c>
      <c r="T651">
        <v>36316.300000000003</v>
      </c>
      <c r="U651" s="190">
        <f t="shared" si="686"/>
        <v>0.30535021464191009</v>
      </c>
    </row>
    <row r="652" spans="1:21" x14ac:dyDescent="0.2">
      <c r="A652" s="178">
        <v>42763</v>
      </c>
      <c r="B652" s="179">
        <v>4.1666666666666664E-2</v>
      </c>
      <c r="C652" t="s">
        <v>349</v>
      </c>
      <c r="D652">
        <v>3.5</v>
      </c>
      <c r="E652">
        <v>2.61</v>
      </c>
      <c r="F652">
        <v>4</v>
      </c>
      <c r="G652">
        <v>0.01</v>
      </c>
      <c r="H652" s="184">
        <f t="shared" ref="H652:L652" si="693">H628</f>
        <v>4.1666666666666664E-2</v>
      </c>
      <c r="I652" s="185">
        <f t="shared" si="693"/>
        <v>294</v>
      </c>
      <c r="J652" s="185">
        <f t="shared" si="693"/>
        <v>212</v>
      </c>
      <c r="K652" s="185">
        <f t="shared" si="693"/>
        <v>2985</v>
      </c>
      <c r="L652" s="185">
        <f t="shared" si="693"/>
        <v>1111</v>
      </c>
      <c r="M652" s="147"/>
      <c r="N652" s="143">
        <f t="shared" si="684"/>
        <v>1029</v>
      </c>
      <c r="O652" s="143">
        <f t="shared" si="680"/>
        <v>553.31999999999994</v>
      </c>
      <c r="P652" s="143">
        <f t="shared" si="681"/>
        <v>11940</v>
      </c>
      <c r="Q652" s="143">
        <f t="shared" si="682"/>
        <v>11.11</v>
      </c>
      <c r="R652" s="188">
        <f t="shared" si="685"/>
        <v>13533.43</v>
      </c>
      <c r="T652">
        <v>35236.39</v>
      </c>
      <c r="U652" s="190">
        <f t="shared" si="686"/>
        <v>0.3840753834317307</v>
      </c>
    </row>
    <row r="653" spans="1:21" x14ac:dyDescent="0.2">
      <c r="A653" s="178">
        <v>42763</v>
      </c>
      <c r="B653" s="179">
        <v>8.3333333333333329E-2</v>
      </c>
      <c r="C653" t="s">
        <v>349</v>
      </c>
      <c r="D653">
        <v>2</v>
      </c>
      <c r="E653">
        <v>1.61</v>
      </c>
      <c r="F653">
        <v>2.91</v>
      </c>
      <c r="G653">
        <v>0.01</v>
      </c>
      <c r="H653" s="184">
        <f t="shared" ref="H653:L653" si="694">H629</f>
        <v>8.3333333333333329E-2</v>
      </c>
      <c r="I653" s="185">
        <f t="shared" si="694"/>
        <v>236</v>
      </c>
      <c r="J653" s="185">
        <f t="shared" si="694"/>
        <v>179</v>
      </c>
      <c r="K653" s="185">
        <f t="shared" si="694"/>
        <v>2985</v>
      </c>
      <c r="L653" s="185">
        <f t="shared" si="694"/>
        <v>1111</v>
      </c>
      <c r="M653" s="147"/>
      <c r="N653" s="143">
        <f t="shared" si="684"/>
        <v>472</v>
      </c>
      <c r="O653" s="143">
        <f t="shared" si="680"/>
        <v>288.19</v>
      </c>
      <c r="P653" s="143">
        <f t="shared" si="681"/>
        <v>8686.35</v>
      </c>
      <c r="Q653" s="143">
        <f t="shared" si="682"/>
        <v>11.11</v>
      </c>
      <c r="R653" s="188">
        <f t="shared" si="685"/>
        <v>9457.6500000000015</v>
      </c>
      <c r="T653">
        <v>34701.449999999997</v>
      </c>
      <c r="U653" s="190">
        <f t="shared" si="686"/>
        <v>0.27254336634348136</v>
      </c>
    </row>
    <row r="654" spans="1:21" x14ac:dyDescent="0.2">
      <c r="A654" s="178">
        <v>42763</v>
      </c>
      <c r="B654" s="179">
        <v>0.125</v>
      </c>
      <c r="C654" t="s">
        <v>349</v>
      </c>
      <c r="D654">
        <v>1</v>
      </c>
      <c r="E654">
        <v>1.61</v>
      </c>
      <c r="F654">
        <v>2.2400000000000002</v>
      </c>
      <c r="G654">
        <v>0.25</v>
      </c>
      <c r="H654" s="184">
        <f t="shared" ref="H654:L654" si="695">H630</f>
        <v>0.125</v>
      </c>
      <c r="I654" s="185">
        <f t="shared" si="695"/>
        <v>201</v>
      </c>
      <c r="J654" s="185">
        <f t="shared" si="695"/>
        <v>205</v>
      </c>
      <c r="K654" s="185">
        <f t="shared" si="695"/>
        <v>2985</v>
      </c>
      <c r="L654" s="185">
        <f t="shared" si="695"/>
        <v>1717</v>
      </c>
      <c r="M654" s="147"/>
      <c r="N654" s="143">
        <f t="shared" si="684"/>
        <v>201</v>
      </c>
      <c r="O654" s="143">
        <f t="shared" si="680"/>
        <v>330.05</v>
      </c>
      <c r="P654" s="143">
        <f t="shared" si="681"/>
        <v>6686.4000000000005</v>
      </c>
      <c r="Q654" s="143">
        <f t="shared" si="682"/>
        <v>429.25</v>
      </c>
      <c r="R654" s="188">
        <f t="shared" si="685"/>
        <v>7646.7000000000007</v>
      </c>
      <c r="T654">
        <v>34542.25</v>
      </c>
      <c r="U654" s="190">
        <f t="shared" si="686"/>
        <v>0.22137237730605275</v>
      </c>
    </row>
    <row r="655" spans="1:21" x14ac:dyDescent="0.2">
      <c r="A655" s="178">
        <v>42763</v>
      </c>
      <c r="B655" s="179">
        <v>0.16666666666666666</v>
      </c>
      <c r="C655" t="s">
        <v>349</v>
      </c>
      <c r="D655">
        <v>1.69</v>
      </c>
      <c r="E655">
        <v>2.0099999999999998</v>
      </c>
      <c r="F655">
        <v>2.2400000000000002</v>
      </c>
      <c r="G655">
        <v>0.25</v>
      </c>
      <c r="H655" s="184">
        <f t="shared" ref="H655:L655" si="696">H631</f>
        <v>0.16666666666666666</v>
      </c>
      <c r="I655" s="185">
        <f t="shared" si="696"/>
        <v>185</v>
      </c>
      <c r="J655" s="185">
        <f t="shared" si="696"/>
        <v>205</v>
      </c>
      <c r="K655" s="185">
        <f t="shared" si="696"/>
        <v>2985</v>
      </c>
      <c r="L655" s="185">
        <f t="shared" si="696"/>
        <v>1717</v>
      </c>
      <c r="M655" s="147"/>
      <c r="N655" s="143">
        <f t="shared" si="684"/>
        <v>312.64999999999998</v>
      </c>
      <c r="O655" s="143">
        <f t="shared" si="680"/>
        <v>412.04999999999995</v>
      </c>
      <c r="P655" s="143">
        <f t="shared" si="681"/>
        <v>6686.4000000000005</v>
      </c>
      <c r="Q655" s="143">
        <f t="shared" si="682"/>
        <v>429.25</v>
      </c>
      <c r="R655" s="188">
        <f t="shared" si="685"/>
        <v>7840.35</v>
      </c>
      <c r="T655">
        <v>34709.18</v>
      </c>
      <c r="U655" s="190">
        <f t="shared" si="686"/>
        <v>0.22588692674387584</v>
      </c>
    </row>
    <row r="656" spans="1:21" x14ac:dyDescent="0.2">
      <c r="A656" s="178">
        <v>42763</v>
      </c>
      <c r="B656" s="179">
        <v>0.20833333333333334</v>
      </c>
      <c r="C656" t="s">
        <v>349</v>
      </c>
      <c r="D656">
        <v>3.5</v>
      </c>
      <c r="E656">
        <v>3.7</v>
      </c>
      <c r="F656">
        <v>3.7</v>
      </c>
      <c r="G656">
        <v>0.25</v>
      </c>
      <c r="H656" s="184">
        <f t="shared" ref="H656:L656" si="697">H632</f>
        <v>0.20833333333333334</v>
      </c>
      <c r="I656" s="185">
        <f t="shared" si="697"/>
        <v>207</v>
      </c>
      <c r="J656" s="185">
        <f t="shared" si="697"/>
        <v>283</v>
      </c>
      <c r="K656" s="185">
        <f t="shared" si="697"/>
        <v>2985</v>
      </c>
      <c r="L656" s="185">
        <f t="shared" si="697"/>
        <v>1717</v>
      </c>
      <c r="M656" s="147"/>
      <c r="N656" s="143">
        <f t="shared" si="684"/>
        <v>724.5</v>
      </c>
      <c r="O656" s="143">
        <f t="shared" si="680"/>
        <v>1047.1000000000001</v>
      </c>
      <c r="P656" s="143">
        <f t="shared" si="681"/>
        <v>11044.5</v>
      </c>
      <c r="Q656" s="143">
        <f t="shared" si="682"/>
        <v>429.25</v>
      </c>
      <c r="R656" s="188">
        <f t="shared" si="685"/>
        <v>13245.35</v>
      </c>
      <c r="T656">
        <v>35226.51</v>
      </c>
      <c r="U656" s="190">
        <f t="shared" si="686"/>
        <v>0.37600517337652806</v>
      </c>
    </row>
    <row r="657" spans="1:21" x14ac:dyDescent="0.2">
      <c r="A657" s="178">
        <v>42763</v>
      </c>
      <c r="B657" s="179">
        <v>0.25</v>
      </c>
      <c r="C657" t="s">
        <v>349</v>
      </c>
      <c r="D657">
        <v>8</v>
      </c>
      <c r="E657">
        <v>10.02</v>
      </c>
      <c r="F657">
        <v>5</v>
      </c>
      <c r="G657">
        <v>0.25</v>
      </c>
      <c r="H657" s="184">
        <f t="shared" ref="H657:L657" si="698">H633</f>
        <v>0.25</v>
      </c>
      <c r="I657" s="185">
        <f t="shared" si="698"/>
        <v>327</v>
      </c>
      <c r="J657" s="185">
        <f t="shared" si="698"/>
        <v>438</v>
      </c>
      <c r="K657" s="185">
        <f t="shared" si="698"/>
        <v>2985</v>
      </c>
      <c r="L657" s="185">
        <f t="shared" si="698"/>
        <v>1717</v>
      </c>
      <c r="M657" s="147"/>
      <c r="N657" s="143">
        <f t="shared" si="684"/>
        <v>2616</v>
      </c>
      <c r="O657" s="143">
        <f t="shared" si="680"/>
        <v>4388.76</v>
      </c>
      <c r="P657" s="143">
        <f t="shared" si="681"/>
        <v>14925</v>
      </c>
      <c r="Q657" s="143">
        <f t="shared" si="682"/>
        <v>429.25</v>
      </c>
      <c r="R657" s="188">
        <f t="shared" si="685"/>
        <v>22359.010000000002</v>
      </c>
      <c r="T657">
        <v>36390.019999999997</v>
      </c>
      <c r="U657" s="190">
        <f t="shared" si="686"/>
        <v>0.61442697750647024</v>
      </c>
    </row>
    <row r="658" spans="1:21" x14ac:dyDescent="0.2">
      <c r="A658" s="178">
        <v>42763</v>
      </c>
      <c r="B658" s="179">
        <v>0.29166666666666669</v>
      </c>
      <c r="C658" t="s">
        <v>349</v>
      </c>
      <c r="D658">
        <v>5.21</v>
      </c>
      <c r="E658">
        <v>15.67</v>
      </c>
      <c r="F658">
        <v>7.07</v>
      </c>
      <c r="G658">
        <v>1.61</v>
      </c>
      <c r="H658" s="184">
        <f t="shared" ref="H658:L658" si="699">H634</f>
        <v>0.29166666666666669</v>
      </c>
      <c r="I658" s="185">
        <f t="shared" si="699"/>
        <v>249</v>
      </c>
      <c r="J658" s="185">
        <f t="shared" si="699"/>
        <v>556</v>
      </c>
      <c r="K658" s="185">
        <f t="shared" si="699"/>
        <v>2872</v>
      </c>
      <c r="L658" s="185">
        <f t="shared" si="699"/>
        <v>2219</v>
      </c>
      <c r="M658" s="147"/>
      <c r="N658" s="143">
        <f t="shared" si="684"/>
        <v>1297.29</v>
      </c>
      <c r="O658" s="143">
        <f t="shared" si="680"/>
        <v>8712.52</v>
      </c>
      <c r="P658" s="143">
        <f t="shared" si="681"/>
        <v>20305.04</v>
      </c>
      <c r="Q658" s="143">
        <f t="shared" si="682"/>
        <v>3572.59</v>
      </c>
      <c r="R658" s="188">
        <f t="shared" si="685"/>
        <v>33887.440000000002</v>
      </c>
      <c r="T658">
        <v>38241.06</v>
      </c>
      <c r="U658" s="190">
        <f t="shared" si="686"/>
        <v>0.88615326039602471</v>
      </c>
    </row>
    <row r="659" spans="1:21" x14ac:dyDescent="0.2">
      <c r="A659" s="178">
        <v>42763</v>
      </c>
      <c r="B659" s="179">
        <v>0.33333333333333331</v>
      </c>
      <c r="C659" t="s">
        <v>349</v>
      </c>
      <c r="D659">
        <v>2</v>
      </c>
      <c r="E659">
        <v>7.9</v>
      </c>
      <c r="F659">
        <v>11.24</v>
      </c>
      <c r="G659">
        <v>1.61</v>
      </c>
      <c r="H659" s="184">
        <f t="shared" ref="H659:L659" si="700">H635</f>
        <v>0.33333333333333331</v>
      </c>
      <c r="I659" s="185">
        <f t="shared" si="700"/>
        <v>256</v>
      </c>
      <c r="J659" s="185">
        <f t="shared" si="700"/>
        <v>306</v>
      </c>
      <c r="K659" s="185">
        <f t="shared" si="700"/>
        <v>2872</v>
      </c>
      <c r="L659" s="185">
        <f t="shared" si="700"/>
        <v>2219</v>
      </c>
      <c r="M659" s="147"/>
      <c r="N659" s="143">
        <f t="shared" si="684"/>
        <v>512</v>
      </c>
      <c r="O659" s="143">
        <f t="shared" si="680"/>
        <v>2417.4</v>
      </c>
      <c r="P659" s="143">
        <f t="shared" si="681"/>
        <v>32281.279999999999</v>
      </c>
      <c r="Q659" s="143">
        <f t="shared" si="682"/>
        <v>3572.59</v>
      </c>
      <c r="R659" s="188">
        <f t="shared" si="685"/>
        <v>38783.270000000004</v>
      </c>
      <c r="T659">
        <v>40020.230000000003</v>
      </c>
      <c r="U659" s="190">
        <f t="shared" si="686"/>
        <v>0.96909163190716296</v>
      </c>
    </row>
    <row r="660" spans="1:21" x14ac:dyDescent="0.2">
      <c r="A660" s="178">
        <v>42763</v>
      </c>
      <c r="B660" s="179">
        <v>0.375</v>
      </c>
      <c r="C660" t="s">
        <v>349</v>
      </c>
      <c r="D660">
        <v>2</v>
      </c>
      <c r="E660">
        <v>7.83</v>
      </c>
      <c r="F660">
        <v>11.69</v>
      </c>
      <c r="G660">
        <v>1.61</v>
      </c>
      <c r="H660" s="184">
        <f t="shared" ref="H660:L660" si="701">H636</f>
        <v>0.375</v>
      </c>
      <c r="I660" s="185">
        <f t="shared" si="701"/>
        <v>156</v>
      </c>
      <c r="J660" s="185">
        <f t="shared" si="701"/>
        <v>343</v>
      </c>
      <c r="K660" s="185">
        <f t="shared" si="701"/>
        <v>2872</v>
      </c>
      <c r="L660" s="185">
        <f t="shared" si="701"/>
        <v>2219</v>
      </c>
      <c r="M660" s="147"/>
      <c r="N660" s="143">
        <f t="shared" si="684"/>
        <v>312</v>
      </c>
      <c r="O660" s="143">
        <f t="shared" si="680"/>
        <v>2685.69</v>
      </c>
      <c r="P660" s="143">
        <f t="shared" si="681"/>
        <v>33573.68</v>
      </c>
      <c r="Q660" s="143">
        <f t="shared" si="682"/>
        <v>3572.59</v>
      </c>
      <c r="R660" s="188">
        <f t="shared" si="685"/>
        <v>40143.960000000006</v>
      </c>
      <c r="T660">
        <v>41046.339999999997</v>
      </c>
      <c r="U660" s="190">
        <f t="shared" si="686"/>
        <v>0.97801557946457618</v>
      </c>
    </row>
    <row r="661" spans="1:21" x14ac:dyDescent="0.2">
      <c r="A661" s="178">
        <v>42763</v>
      </c>
      <c r="B661" s="179">
        <v>0.41666666666666669</v>
      </c>
      <c r="C661" t="s">
        <v>349</v>
      </c>
      <c r="D661">
        <v>2</v>
      </c>
      <c r="E661">
        <v>7.98</v>
      </c>
      <c r="F661">
        <v>10.73</v>
      </c>
      <c r="G661">
        <v>1.06</v>
      </c>
      <c r="H661" s="184">
        <f t="shared" ref="H661:L661" si="702">H637</f>
        <v>0.41666666666666669</v>
      </c>
      <c r="I661" s="185">
        <f t="shared" si="702"/>
        <v>196</v>
      </c>
      <c r="J661" s="185">
        <f t="shared" si="702"/>
        <v>315</v>
      </c>
      <c r="K661" s="185">
        <f t="shared" si="702"/>
        <v>2872</v>
      </c>
      <c r="L661" s="185">
        <f t="shared" si="702"/>
        <v>2219</v>
      </c>
      <c r="M661" s="147"/>
      <c r="N661" s="143">
        <f t="shared" si="684"/>
        <v>392</v>
      </c>
      <c r="O661" s="143">
        <f t="shared" si="680"/>
        <v>2513.7000000000003</v>
      </c>
      <c r="P661" s="143">
        <f t="shared" si="681"/>
        <v>30816.560000000001</v>
      </c>
      <c r="Q661" s="143">
        <f t="shared" si="682"/>
        <v>2352.1400000000003</v>
      </c>
      <c r="R661" s="188">
        <f t="shared" si="685"/>
        <v>36074.400000000001</v>
      </c>
      <c r="T661">
        <v>41226.699999999997</v>
      </c>
      <c r="U661" s="190">
        <f t="shared" si="686"/>
        <v>0.87502516572997602</v>
      </c>
    </row>
    <row r="662" spans="1:21" x14ac:dyDescent="0.2">
      <c r="A662" s="178">
        <v>42763</v>
      </c>
      <c r="B662" s="179">
        <v>0.45833333333333331</v>
      </c>
      <c r="C662" t="s">
        <v>349</v>
      </c>
      <c r="D662">
        <v>3.46</v>
      </c>
      <c r="E662">
        <v>5.8</v>
      </c>
      <c r="F662">
        <v>9.7799999999999994</v>
      </c>
      <c r="G662">
        <v>0.66</v>
      </c>
      <c r="H662" s="184">
        <f t="shared" ref="H662:L662" si="703">H638</f>
        <v>0.45833333333333331</v>
      </c>
      <c r="I662" s="185">
        <f t="shared" si="703"/>
        <v>226</v>
      </c>
      <c r="J662" s="185">
        <f t="shared" si="703"/>
        <v>326</v>
      </c>
      <c r="K662" s="185">
        <f t="shared" si="703"/>
        <v>2842</v>
      </c>
      <c r="L662" s="185">
        <f t="shared" si="703"/>
        <v>1635</v>
      </c>
      <c r="M662" s="147"/>
      <c r="N662" s="143">
        <f t="shared" si="684"/>
        <v>781.96</v>
      </c>
      <c r="O662" s="143">
        <f t="shared" si="680"/>
        <v>1890.8</v>
      </c>
      <c r="P662" s="143">
        <f t="shared" si="681"/>
        <v>27794.76</v>
      </c>
      <c r="Q662" s="143">
        <f t="shared" si="682"/>
        <v>1079.1000000000001</v>
      </c>
      <c r="R662" s="188">
        <f t="shared" si="685"/>
        <v>31546.619999999995</v>
      </c>
      <c r="T662">
        <v>40340.559999999998</v>
      </c>
      <c r="U662" s="190">
        <f t="shared" si="686"/>
        <v>0.78200748824508126</v>
      </c>
    </row>
    <row r="663" spans="1:21" x14ac:dyDescent="0.2">
      <c r="A663" s="178">
        <v>42763</v>
      </c>
      <c r="B663" s="179">
        <v>0.5</v>
      </c>
      <c r="C663" t="s">
        <v>349</v>
      </c>
      <c r="D663">
        <v>3.46</v>
      </c>
      <c r="E663">
        <v>1.69</v>
      </c>
      <c r="F663">
        <v>4</v>
      </c>
      <c r="G663">
        <v>0.6</v>
      </c>
      <c r="H663" s="184">
        <f t="shared" ref="H663:L663" si="704">H639</f>
        <v>0.5</v>
      </c>
      <c r="I663" s="185">
        <f t="shared" si="704"/>
        <v>222</v>
      </c>
      <c r="J663" s="185">
        <f t="shared" si="704"/>
        <v>319</v>
      </c>
      <c r="K663" s="185">
        <f t="shared" si="704"/>
        <v>2842</v>
      </c>
      <c r="L663" s="185">
        <f t="shared" si="704"/>
        <v>1635</v>
      </c>
      <c r="M663" s="147"/>
      <c r="N663" s="143">
        <f t="shared" si="684"/>
        <v>768.12</v>
      </c>
      <c r="O663" s="143">
        <f t="shared" si="680"/>
        <v>539.11</v>
      </c>
      <c r="P663" s="143">
        <f t="shared" si="681"/>
        <v>11368</v>
      </c>
      <c r="Q663" s="143">
        <f t="shared" si="682"/>
        <v>981</v>
      </c>
      <c r="R663" s="188">
        <f t="shared" si="685"/>
        <v>13656.23</v>
      </c>
      <c r="T663">
        <v>38792.980000000003</v>
      </c>
      <c r="U663" s="190">
        <f t="shared" si="686"/>
        <v>0.3520283824547637</v>
      </c>
    </row>
    <row r="664" spans="1:21" x14ac:dyDescent="0.2">
      <c r="A664" s="178">
        <v>42763</v>
      </c>
      <c r="B664" s="179">
        <v>0.54166666666666663</v>
      </c>
      <c r="C664" t="s">
        <v>349</v>
      </c>
      <c r="D664">
        <v>2</v>
      </c>
      <c r="E664">
        <v>1.01</v>
      </c>
      <c r="F664">
        <v>2.5099999999999998</v>
      </c>
      <c r="G664">
        <v>0.61</v>
      </c>
      <c r="H664" s="184">
        <f t="shared" ref="H664:L664" si="705">H640</f>
        <v>0.54166666666666663</v>
      </c>
      <c r="I664" s="185">
        <f t="shared" si="705"/>
        <v>195</v>
      </c>
      <c r="J664" s="185">
        <f t="shared" si="705"/>
        <v>299</v>
      </c>
      <c r="K664" s="185">
        <f t="shared" si="705"/>
        <v>2842</v>
      </c>
      <c r="L664" s="185">
        <f t="shared" si="705"/>
        <v>1635</v>
      </c>
      <c r="M664" s="147"/>
      <c r="N664" s="143">
        <f t="shared" si="684"/>
        <v>390</v>
      </c>
      <c r="O664" s="143">
        <f t="shared" si="680"/>
        <v>301.99</v>
      </c>
      <c r="P664" s="143">
        <f t="shared" si="681"/>
        <v>7133.4199999999992</v>
      </c>
      <c r="Q664" s="143">
        <f t="shared" si="682"/>
        <v>997.35</v>
      </c>
      <c r="R664" s="188">
        <f t="shared" si="685"/>
        <v>8822.7599999999984</v>
      </c>
      <c r="T664">
        <v>37009.68</v>
      </c>
      <c r="U664" s="190">
        <f t="shared" si="686"/>
        <v>0.23839060483635627</v>
      </c>
    </row>
    <row r="665" spans="1:21" x14ac:dyDescent="0.2">
      <c r="A665" s="178">
        <v>42763</v>
      </c>
      <c r="B665" s="179">
        <v>0.58333333333333337</v>
      </c>
      <c r="C665" t="s">
        <v>349</v>
      </c>
      <c r="D665">
        <v>2.99</v>
      </c>
      <c r="E665">
        <v>1.01</v>
      </c>
      <c r="F665">
        <v>1.88</v>
      </c>
      <c r="G665">
        <v>0.6</v>
      </c>
      <c r="H665" s="184">
        <f t="shared" ref="H665:L665" si="706">H641</f>
        <v>0.58333333333333337</v>
      </c>
      <c r="I665" s="185">
        <f t="shared" si="706"/>
        <v>205</v>
      </c>
      <c r="J665" s="185">
        <f t="shared" si="706"/>
        <v>237</v>
      </c>
      <c r="K665" s="185">
        <f t="shared" si="706"/>
        <v>2842</v>
      </c>
      <c r="L665" s="185">
        <f t="shared" si="706"/>
        <v>1635</v>
      </c>
      <c r="M665" s="147"/>
      <c r="N665" s="143">
        <f t="shared" si="684"/>
        <v>612.95000000000005</v>
      </c>
      <c r="O665" s="143">
        <f t="shared" si="680"/>
        <v>239.37</v>
      </c>
      <c r="P665" s="143">
        <f t="shared" si="681"/>
        <v>5342.96</v>
      </c>
      <c r="Q665" s="143">
        <f t="shared" si="682"/>
        <v>981</v>
      </c>
      <c r="R665" s="188">
        <f t="shared" si="685"/>
        <v>7176.28</v>
      </c>
      <c r="T665">
        <v>35451.300000000003</v>
      </c>
      <c r="U665" s="190">
        <f t="shared" si="686"/>
        <v>0.20242642723962165</v>
      </c>
    </row>
    <row r="666" spans="1:21" x14ac:dyDescent="0.2">
      <c r="A666" s="178">
        <v>42763</v>
      </c>
      <c r="B666" s="179">
        <v>0.625</v>
      </c>
      <c r="C666" t="s">
        <v>349</v>
      </c>
      <c r="D666">
        <v>2</v>
      </c>
      <c r="E666">
        <v>1.01</v>
      </c>
      <c r="F666">
        <v>1.51</v>
      </c>
      <c r="G666">
        <v>0.5</v>
      </c>
      <c r="H666" s="184">
        <f t="shared" ref="H666:L666" si="707">H642</f>
        <v>0.625</v>
      </c>
      <c r="I666" s="185">
        <f t="shared" si="707"/>
        <v>212</v>
      </c>
      <c r="J666" s="185">
        <f t="shared" si="707"/>
        <v>213</v>
      </c>
      <c r="K666" s="185">
        <f t="shared" si="707"/>
        <v>2842</v>
      </c>
      <c r="L666" s="185">
        <f t="shared" si="707"/>
        <v>1380</v>
      </c>
      <c r="M666" s="147"/>
      <c r="N666" s="143">
        <f t="shared" si="684"/>
        <v>424</v>
      </c>
      <c r="O666" s="143">
        <f t="shared" si="680"/>
        <v>215.13</v>
      </c>
      <c r="P666" s="143">
        <f t="shared" si="681"/>
        <v>4291.42</v>
      </c>
      <c r="Q666" s="143">
        <f t="shared" si="682"/>
        <v>690</v>
      </c>
      <c r="R666" s="188">
        <f t="shared" si="685"/>
        <v>5620.55</v>
      </c>
      <c r="T666">
        <v>34289.85</v>
      </c>
      <c r="U666" s="190">
        <f t="shared" si="686"/>
        <v>0.16391293633538789</v>
      </c>
    </row>
    <row r="667" spans="1:21" x14ac:dyDescent="0.2">
      <c r="A667" s="178">
        <v>42763</v>
      </c>
      <c r="B667" s="179">
        <v>0.66666666666666663</v>
      </c>
      <c r="C667" t="s">
        <v>349</v>
      </c>
      <c r="D667">
        <v>1</v>
      </c>
      <c r="E667">
        <v>1</v>
      </c>
      <c r="F667">
        <v>1.29</v>
      </c>
      <c r="G667">
        <v>0.5</v>
      </c>
      <c r="H667" s="184">
        <f t="shared" ref="H667:L667" si="708">H643</f>
        <v>0.66666666666666663</v>
      </c>
      <c r="I667" s="185">
        <f t="shared" si="708"/>
        <v>191</v>
      </c>
      <c r="J667" s="185">
        <f t="shared" si="708"/>
        <v>237</v>
      </c>
      <c r="K667" s="185">
        <f t="shared" si="708"/>
        <v>2842</v>
      </c>
      <c r="L667" s="185">
        <f t="shared" si="708"/>
        <v>1380</v>
      </c>
      <c r="M667" s="147"/>
      <c r="N667" s="143">
        <f t="shared" si="684"/>
        <v>191</v>
      </c>
      <c r="O667" s="143">
        <f t="shared" si="680"/>
        <v>237</v>
      </c>
      <c r="P667" s="143">
        <f t="shared" si="681"/>
        <v>3666.1800000000003</v>
      </c>
      <c r="Q667" s="143">
        <f t="shared" si="682"/>
        <v>690</v>
      </c>
      <c r="R667" s="188">
        <f t="shared" si="685"/>
        <v>4784.18</v>
      </c>
      <c r="T667">
        <v>33561.86</v>
      </c>
      <c r="U667" s="190">
        <f t="shared" si="686"/>
        <v>0.14254811860844424</v>
      </c>
    </row>
    <row r="668" spans="1:21" x14ac:dyDescent="0.2">
      <c r="A668" s="178">
        <v>42763</v>
      </c>
      <c r="B668" s="179">
        <v>0.70833333333333337</v>
      </c>
      <c r="C668" t="s">
        <v>349</v>
      </c>
      <c r="D668">
        <v>0.61</v>
      </c>
      <c r="E668">
        <v>1.01</v>
      </c>
      <c r="F668">
        <v>2.11</v>
      </c>
      <c r="G668">
        <v>0.5</v>
      </c>
      <c r="H668" s="184">
        <f t="shared" ref="H668:L668" si="709">H644</f>
        <v>0.70833333333333337</v>
      </c>
      <c r="I668" s="185">
        <f t="shared" si="709"/>
        <v>218</v>
      </c>
      <c r="J668" s="185">
        <f t="shared" si="709"/>
        <v>258</v>
      </c>
      <c r="K668" s="185">
        <f t="shared" si="709"/>
        <v>2842</v>
      </c>
      <c r="L668" s="185">
        <f t="shared" si="709"/>
        <v>1380</v>
      </c>
      <c r="M668" s="147"/>
      <c r="N668" s="143">
        <f t="shared" si="684"/>
        <v>132.97999999999999</v>
      </c>
      <c r="O668" s="143">
        <f t="shared" si="680"/>
        <v>260.58</v>
      </c>
      <c r="P668" s="143">
        <f t="shared" si="681"/>
        <v>5996.62</v>
      </c>
      <c r="Q668" s="143">
        <f t="shared" si="682"/>
        <v>690</v>
      </c>
      <c r="R668" s="188">
        <f t="shared" si="685"/>
        <v>7080.18</v>
      </c>
      <c r="T668">
        <v>33412.230000000003</v>
      </c>
      <c r="U668" s="190">
        <f t="shared" si="686"/>
        <v>0.21190384478976709</v>
      </c>
    </row>
    <row r="669" spans="1:21" x14ac:dyDescent="0.2">
      <c r="A669" s="178">
        <v>42763</v>
      </c>
      <c r="B669" s="179">
        <v>0.75</v>
      </c>
      <c r="C669" t="s">
        <v>349</v>
      </c>
      <c r="D669">
        <v>2</v>
      </c>
      <c r="E669">
        <v>8.7799999999999994</v>
      </c>
      <c r="F669">
        <v>9.2799999999999994</v>
      </c>
      <c r="G669">
        <v>0.5</v>
      </c>
      <c r="H669" s="184">
        <f t="shared" ref="H669:L669" si="710">H645</f>
        <v>0.75</v>
      </c>
      <c r="I669" s="185">
        <f t="shared" si="710"/>
        <v>240</v>
      </c>
      <c r="J669" s="185">
        <f t="shared" si="710"/>
        <v>365</v>
      </c>
      <c r="K669" s="185">
        <f t="shared" si="710"/>
        <v>2842</v>
      </c>
      <c r="L669" s="185">
        <f t="shared" si="710"/>
        <v>1380</v>
      </c>
      <c r="M669" s="147"/>
      <c r="N669" s="143">
        <f t="shared" si="684"/>
        <v>480</v>
      </c>
      <c r="O669" s="143">
        <f t="shared" si="680"/>
        <v>3204.7</v>
      </c>
      <c r="P669" s="143">
        <f t="shared" si="681"/>
        <v>26373.759999999998</v>
      </c>
      <c r="Q669" s="143">
        <f t="shared" si="682"/>
        <v>690</v>
      </c>
      <c r="R669" s="188">
        <f t="shared" si="685"/>
        <v>30748.46</v>
      </c>
      <c r="T669">
        <v>34256.800000000003</v>
      </c>
      <c r="U669" s="190">
        <f t="shared" si="686"/>
        <v>0.89758704841082637</v>
      </c>
    </row>
    <row r="670" spans="1:21" x14ac:dyDescent="0.2">
      <c r="A670" s="178">
        <v>42763</v>
      </c>
      <c r="B670" s="179">
        <v>0.79166666666666663</v>
      </c>
      <c r="C670" t="s">
        <v>349</v>
      </c>
      <c r="D670">
        <v>3.77</v>
      </c>
      <c r="E670">
        <v>11.35</v>
      </c>
      <c r="F670">
        <v>15.01</v>
      </c>
      <c r="G670">
        <v>0.5</v>
      </c>
      <c r="H670" s="184">
        <f t="shared" ref="H670:L670" si="711">H646</f>
        <v>0.79166666666666663</v>
      </c>
      <c r="I670" s="185">
        <f t="shared" si="711"/>
        <v>320</v>
      </c>
      <c r="J670" s="185">
        <f t="shared" si="711"/>
        <v>214</v>
      </c>
      <c r="K670" s="185">
        <f t="shared" si="711"/>
        <v>2842</v>
      </c>
      <c r="L670" s="185">
        <f t="shared" si="711"/>
        <v>1426</v>
      </c>
      <c r="M670" s="147"/>
      <c r="N670" s="143">
        <f t="shared" si="684"/>
        <v>1206.4000000000001</v>
      </c>
      <c r="O670" s="143">
        <f t="shared" si="680"/>
        <v>2428.9</v>
      </c>
      <c r="P670" s="143">
        <f t="shared" si="681"/>
        <v>42658.42</v>
      </c>
      <c r="Q670" s="143">
        <f t="shared" si="682"/>
        <v>713</v>
      </c>
      <c r="R670" s="188">
        <f t="shared" si="685"/>
        <v>47006.720000000001</v>
      </c>
      <c r="T670">
        <v>36951.39</v>
      </c>
      <c r="U670" s="190">
        <f t="shared" si="686"/>
        <v>1.2721231867055611</v>
      </c>
    </row>
    <row r="671" spans="1:21" x14ac:dyDescent="0.2">
      <c r="A671" s="178">
        <v>42763</v>
      </c>
      <c r="B671" s="179">
        <v>0.83333333333333337</v>
      </c>
      <c r="C671" t="s">
        <v>349</v>
      </c>
      <c r="D671">
        <v>2</v>
      </c>
      <c r="E671">
        <v>4.0999999999999996</v>
      </c>
      <c r="F671">
        <v>6.4</v>
      </c>
      <c r="G671">
        <v>0.5</v>
      </c>
      <c r="H671" s="184">
        <f t="shared" ref="H671:L671" si="712">H647</f>
        <v>0.83333333333333337</v>
      </c>
      <c r="I671" s="185">
        <f t="shared" si="712"/>
        <v>322</v>
      </c>
      <c r="J671" s="185">
        <f t="shared" si="712"/>
        <v>178</v>
      </c>
      <c r="K671" s="185">
        <f t="shared" si="712"/>
        <v>2842</v>
      </c>
      <c r="L671" s="185">
        <f t="shared" si="712"/>
        <v>1426</v>
      </c>
      <c r="M671" s="147"/>
      <c r="N671" s="143">
        <f t="shared" si="684"/>
        <v>644</v>
      </c>
      <c r="O671" s="143">
        <f t="shared" si="680"/>
        <v>729.8</v>
      </c>
      <c r="P671" s="143">
        <f t="shared" si="681"/>
        <v>18188.8</v>
      </c>
      <c r="Q671" s="143">
        <f t="shared" si="682"/>
        <v>713</v>
      </c>
      <c r="R671" s="188">
        <f t="shared" si="685"/>
        <v>20275.599999999999</v>
      </c>
      <c r="T671">
        <v>37921.480000000003</v>
      </c>
      <c r="U671" s="190">
        <f t="shared" si="686"/>
        <v>0.53467322477920154</v>
      </c>
    </row>
    <row r="672" spans="1:21" x14ac:dyDescent="0.2">
      <c r="A672" s="178">
        <v>42763</v>
      </c>
      <c r="B672" s="179">
        <v>0.875</v>
      </c>
      <c r="C672" t="s">
        <v>349</v>
      </c>
      <c r="D672">
        <v>2</v>
      </c>
      <c r="E672">
        <v>2.2400000000000002</v>
      </c>
      <c r="F672">
        <v>6.61</v>
      </c>
      <c r="G672">
        <v>0.5</v>
      </c>
      <c r="H672" s="184">
        <f t="shared" ref="H672:L672" si="713">H648</f>
        <v>0.875</v>
      </c>
      <c r="I672" s="185">
        <f t="shared" si="713"/>
        <v>337</v>
      </c>
      <c r="J672" s="185">
        <f t="shared" si="713"/>
        <v>173</v>
      </c>
      <c r="K672" s="185">
        <f t="shared" si="713"/>
        <v>2842</v>
      </c>
      <c r="L672" s="185">
        <f t="shared" si="713"/>
        <v>1426</v>
      </c>
      <c r="M672" s="147"/>
      <c r="N672" s="143">
        <f t="shared" si="684"/>
        <v>674</v>
      </c>
      <c r="O672" s="143">
        <f t="shared" si="680"/>
        <v>387.52000000000004</v>
      </c>
      <c r="P672" s="143">
        <f t="shared" si="681"/>
        <v>18785.620000000003</v>
      </c>
      <c r="Q672" s="143">
        <f t="shared" si="682"/>
        <v>713</v>
      </c>
      <c r="R672" s="188">
        <f t="shared" si="685"/>
        <v>20560.140000000003</v>
      </c>
      <c r="T672">
        <v>38172.14</v>
      </c>
      <c r="U672" s="190">
        <f t="shared" si="686"/>
        <v>0.53861638357189312</v>
      </c>
    </row>
    <row r="673" spans="1:21" x14ac:dyDescent="0.2">
      <c r="A673" s="178">
        <v>42763</v>
      </c>
      <c r="B673" s="179">
        <v>0.91666666666666663</v>
      </c>
      <c r="C673" t="s">
        <v>349</v>
      </c>
      <c r="D673">
        <v>3.5</v>
      </c>
      <c r="E673">
        <v>2.83</v>
      </c>
      <c r="F673">
        <v>5.39</v>
      </c>
      <c r="G673">
        <v>0.5</v>
      </c>
      <c r="H673" s="184">
        <f t="shared" ref="H673:L673" si="714">H649</f>
        <v>0.91666666666666663</v>
      </c>
      <c r="I673" s="185">
        <f t="shared" si="714"/>
        <v>394</v>
      </c>
      <c r="J673" s="185">
        <f t="shared" si="714"/>
        <v>194</v>
      </c>
      <c r="K673" s="185">
        <f t="shared" si="714"/>
        <v>2842</v>
      </c>
      <c r="L673" s="185">
        <f t="shared" si="714"/>
        <v>1426</v>
      </c>
      <c r="M673" s="147"/>
      <c r="N673" s="143">
        <f t="shared" si="684"/>
        <v>1379</v>
      </c>
      <c r="O673" s="143">
        <f t="shared" si="680"/>
        <v>549.02</v>
      </c>
      <c r="P673" s="143">
        <f t="shared" si="681"/>
        <v>15318.38</v>
      </c>
      <c r="Q673" s="143">
        <f t="shared" si="682"/>
        <v>713</v>
      </c>
      <c r="R673" s="188">
        <f t="shared" si="685"/>
        <v>17959.399999999998</v>
      </c>
      <c r="T673">
        <v>38040.21</v>
      </c>
      <c r="U673" s="190">
        <f t="shared" si="686"/>
        <v>0.47211621597251957</v>
      </c>
    </row>
    <row r="674" spans="1:21" x14ac:dyDescent="0.2">
      <c r="A674" s="178">
        <v>42763</v>
      </c>
      <c r="B674" s="179">
        <v>0.95833333333333337</v>
      </c>
      <c r="C674" t="s">
        <v>349</v>
      </c>
      <c r="D674">
        <v>8</v>
      </c>
      <c r="E674">
        <v>4</v>
      </c>
      <c r="F674">
        <v>5.8</v>
      </c>
      <c r="G674">
        <v>0.01</v>
      </c>
      <c r="H674" s="184">
        <f t="shared" ref="H674:L674" si="715">H650</f>
        <v>0.95833333333333337</v>
      </c>
      <c r="I674" s="185">
        <f t="shared" si="715"/>
        <v>389</v>
      </c>
      <c r="J674" s="185">
        <f t="shared" si="715"/>
        <v>265</v>
      </c>
      <c r="K674" s="185">
        <f t="shared" si="715"/>
        <v>2985</v>
      </c>
      <c r="L674" s="185">
        <f t="shared" si="715"/>
        <v>1111</v>
      </c>
      <c r="M674" s="147"/>
      <c r="N674" s="143">
        <f t="shared" si="684"/>
        <v>3112</v>
      </c>
      <c r="O674" s="143">
        <f t="shared" si="680"/>
        <v>1060</v>
      </c>
      <c r="P674" s="143">
        <f t="shared" si="681"/>
        <v>17313</v>
      </c>
      <c r="Q674" s="143">
        <f t="shared" si="682"/>
        <v>11.11</v>
      </c>
      <c r="R674" s="188">
        <f t="shared" si="685"/>
        <v>21496.11</v>
      </c>
      <c r="T674">
        <v>37324.61</v>
      </c>
      <c r="U674" s="190">
        <f t="shared" si="686"/>
        <v>0.57592323134789625</v>
      </c>
    </row>
    <row r="675" spans="1:21" x14ac:dyDescent="0.2">
      <c r="A675" s="178">
        <v>42763</v>
      </c>
      <c r="B675" s="180">
        <v>1</v>
      </c>
      <c r="C675" t="s">
        <v>349</v>
      </c>
      <c r="D675">
        <v>4.32</v>
      </c>
      <c r="E675">
        <v>2.2400000000000002</v>
      </c>
      <c r="F675">
        <v>4</v>
      </c>
      <c r="G675">
        <v>0.01</v>
      </c>
      <c r="H675" s="184">
        <f t="shared" ref="H675:L675" si="716">H651</f>
        <v>1</v>
      </c>
      <c r="I675" s="185">
        <f t="shared" si="716"/>
        <v>362</v>
      </c>
      <c r="J675" s="185">
        <f t="shared" si="716"/>
        <v>243</v>
      </c>
      <c r="K675" s="185">
        <f t="shared" si="716"/>
        <v>2985</v>
      </c>
      <c r="L675" s="185">
        <f t="shared" si="716"/>
        <v>1111</v>
      </c>
      <c r="M675" s="147"/>
      <c r="N675" s="143">
        <f t="shared" si="684"/>
        <v>1563.8400000000001</v>
      </c>
      <c r="O675" s="143">
        <f t="shared" si="680"/>
        <v>544.32000000000005</v>
      </c>
      <c r="P675" s="143">
        <f t="shared" si="681"/>
        <v>11940</v>
      </c>
      <c r="Q675" s="143">
        <f t="shared" si="682"/>
        <v>11.11</v>
      </c>
      <c r="R675" s="188">
        <f t="shared" si="685"/>
        <v>14059.27</v>
      </c>
      <c r="T675">
        <v>36384.31</v>
      </c>
      <c r="U675" s="190">
        <f t="shared" si="686"/>
        <v>0.38641024111766864</v>
      </c>
    </row>
    <row r="676" spans="1:21" x14ac:dyDescent="0.2">
      <c r="A676" s="178">
        <v>42764</v>
      </c>
      <c r="B676" s="179">
        <v>4.1666666666666664E-2</v>
      </c>
      <c r="C676" t="s">
        <v>349</v>
      </c>
      <c r="D676">
        <v>2.5299999999999998</v>
      </c>
      <c r="E676">
        <v>2.2400000000000002</v>
      </c>
      <c r="F676">
        <v>5</v>
      </c>
      <c r="G676">
        <v>0.01</v>
      </c>
      <c r="H676" s="184">
        <f t="shared" ref="H676:L676" si="717">H652</f>
        <v>4.1666666666666664E-2</v>
      </c>
      <c r="I676" s="185">
        <f t="shared" si="717"/>
        <v>294</v>
      </c>
      <c r="J676" s="185">
        <f t="shared" si="717"/>
        <v>212</v>
      </c>
      <c r="K676" s="185">
        <f t="shared" si="717"/>
        <v>2985</v>
      </c>
      <c r="L676" s="185">
        <f t="shared" si="717"/>
        <v>1111</v>
      </c>
      <c r="M676" s="147"/>
      <c r="N676" s="143">
        <f t="shared" si="684"/>
        <v>743.81999999999994</v>
      </c>
      <c r="O676" s="143">
        <f t="shared" si="680"/>
        <v>474.88000000000005</v>
      </c>
      <c r="P676" s="143">
        <f t="shared" si="681"/>
        <v>14925</v>
      </c>
      <c r="Q676" s="143">
        <f t="shared" si="682"/>
        <v>11.11</v>
      </c>
      <c r="R676" s="188">
        <f t="shared" si="685"/>
        <v>16154.810000000001</v>
      </c>
      <c r="T676">
        <v>35584.79</v>
      </c>
      <c r="U676" s="190">
        <f t="shared" si="686"/>
        <v>0.45398075975718843</v>
      </c>
    </row>
    <row r="677" spans="1:21" x14ac:dyDescent="0.2">
      <c r="A677" s="178">
        <v>42764</v>
      </c>
      <c r="B677" s="179">
        <v>8.3333333333333329E-2</v>
      </c>
      <c r="C677" t="s">
        <v>349</v>
      </c>
      <c r="D677">
        <v>1</v>
      </c>
      <c r="E677">
        <v>1.61</v>
      </c>
      <c r="F677">
        <v>5</v>
      </c>
      <c r="G677">
        <v>0.01</v>
      </c>
      <c r="H677" s="184">
        <f t="shared" ref="H677:L677" si="718">H653</f>
        <v>8.3333333333333329E-2</v>
      </c>
      <c r="I677" s="185">
        <f t="shared" si="718"/>
        <v>236</v>
      </c>
      <c r="J677" s="185">
        <f t="shared" si="718"/>
        <v>179</v>
      </c>
      <c r="K677" s="185">
        <f t="shared" si="718"/>
        <v>2985</v>
      </c>
      <c r="L677" s="185">
        <f t="shared" si="718"/>
        <v>1111</v>
      </c>
      <c r="M677" s="147"/>
      <c r="N677" s="143">
        <f t="shared" si="684"/>
        <v>236</v>
      </c>
      <c r="O677" s="143">
        <f t="shared" si="680"/>
        <v>288.19</v>
      </c>
      <c r="P677" s="143">
        <f t="shared" si="681"/>
        <v>14925</v>
      </c>
      <c r="Q677" s="143">
        <f t="shared" si="682"/>
        <v>11.11</v>
      </c>
      <c r="R677" s="188">
        <f t="shared" si="685"/>
        <v>15460.300000000001</v>
      </c>
      <c r="T677">
        <v>35225.199999999997</v>
      </c>
      <c r="U677" s="190">
        <f t="shared" si="686"/>
        <v>0.43889885650045996</v>
      </c>
    </row>
    <row r="678" spans="1:21" x14ac:dyDescent="0.2">
      <c r="A678" s="178">
        <v>42764</v>
      </c>
      <c r="B678" s="179">
        <v>0.125</v>
      </c>
      <c r="C678" t="s">
        <v>349</v>
      </c>
      <c r="D678">
        <v>1</v>
      </c>
      <c r="E678">
        <v>1.61</v>
      </c>
      <c r="F678">
        <v>4</v>
      </c>
      <c r="G678">
        <v>0.25</v>
      </c>
      <c r="H678" s="184">
        <f t="shared" ref="H678:L678" si="719">H654</f>
        <v>0.125</v>
      </c>
      <c r="I678" s="185">
        <f t="shared" si="719"/>
        <v>201</v>
      </c>
      <c r="J678" s="185">
        <f t="shared" si="719"/>
        <v>205</v>
      </c>
      <c r="K678" s="185">
        <f t="shared" si="719"/>
        <v>2985</v>
      </c>
      <c r="L678" s="185">
        <f t="shared" si="719"/>
        <v>1717</v>
      </c>
      <c r="M678" s="147"/>
      <c r="N678" s="143">
        <f t="shared" si="684"/>
        <v>201</v>
      </c>
      <c r="O678" s="143">
        <f t="shared" si="680"/>
        <v>330.05</v>
      </c>
      <c r="P678" s="143">
        <f t="shared" si="681"/>
        <v>11940</v>
      </c>
      <c r="Q678" s="143">
        <f t="shared" si="682"/>
        <v>429.25</v>
      </c>
      <c r="R678" s="188">
        <f t="shared" si="685"/>
        <v>12900.3</v>
      </c>
      <c r="T678">
        <v>35198.769999999997</v>
      </c>
      <c r="U678" s="190">
        <f t="shared" si="686"/>
        <v>0.3664986020818341</v>
      </c>
    </row>
    <row r="679" spans="1:21" x14ac:dyDescent="0.2">
      <c r="A679" s="178">
        <v>42764</v>
      </c>
      <c r="B679" s="179">
        <v>0.16666666666666666</v>
      </c>
      <c r="C679" t="s">
        <v>349</v>
      </c>
      <c r="D679">
        <v>1</v>
      </c>
      <c r="E679">
        <v>2.0099999999999998</v>
      </c>
      <c r="F679">
        <v>4</v>
      </c>
      <c r="G679">
        <v>0.25</v>
      </c>
      <c r="H679" s="184">
        <f t="shared" ref="H679:L679" si="720">H655</f>
        <v>0.16666666666666666</v>
      </c>
      <c r="I679" s="185">
        <f t="shared" si="720"/>
        <v>185</v>
      </c>
      <c r="J679" s="185">
        <f t="shared" si="720"/>
        <v>205</v>
      </c>
      <c r="K679" s="185">
        <f t="shared" si="720"/>
        <v>2985</v>
      </c>
      <c r="L679" s="185">
        <f t="shared" si="720"/>
        <v>1717</v>
      </c>
      <c r="M679" s="147"/>
      <c r="N679" s="143">
        <f t="shared" si="684"/>
        <v>185</v>
      </c>
      <c r="O679" s="143">
        <f t="shared" si="680"/>
        <v>412.04999999999995</v>
      </c>
      <c r="P679" s="143">
        <f t="shared" si="681"/>
        <v>11940</v>
      </c>
      <c r="Q679" s="143">
        <f t="shared" si="682"/>
        <v>429.25</v>
      </c>
      <c r="R679" s="188">
        <f t="shared" si="685"/>
        <v>12966.3</v>
      </c>
      <c r="T679">
        <v>35416.78</v>
      </c>
      <c r="U679" s="190">
        <f t="shared" si="686"/>
        <v>0.3661061225780548</v>
      </c>
    </row>
    <row r="680" spans="1:21" x14ac:dyDescent="0.2">
      <c r="A680" s="178">
        <v>42764</v>
      </c>
      <c r="B680" s="179">
        <v>0.20833333333333334</v>
      </c>
      <c r="C680" t="s">
        <v>349</v>
      </c>
      <c r="D680">
        <v>3.04</v>
      </c>
      <c r="E680">
        <v>3.8</v>
      </c>
      <c r="F680">
        <v>4</v>
      </c>
      <c r="G680">
        <v>0.25</v>
      </c>
      <c r="H680" s="184">
        <f t="shared" ref="H680:L680" si="721">H656</f>
        <v>0.20833333333333334</v>
      </c>
      <c r="I680" s="185">
        <f t="shared" si="721"/>
        <v>207</v>
      </c>
      <c r="J680" s="185">
        <f t="shared" si="721"/>
        <v>283</v>
      </c>
      <c r="K680" s="185">
        <f t="shared" si="721"/>
        <v>2985</v>
      </c>
      <c r="L680" s="185">
        <f t="shared" si="721"/>
        <v>1717</v>
      </c>
      <c r="M680" s="147"/>
      <c r="N680" s="143">
        <f t="shared" si="684"/>
        <v>629.28</v>
      </c>
      <c r="O680" s="143">
        <f t="shared" si="680"/>
        <v>1075.3999999999999</v>
      </c>
      <c r="P680" s="143">
        <f t="shared" si="681"/>
        <v>11940</v>
      </c>
      <c r="Q680" s="143">
        <f t="shared" si="682"/>
        <v>429.25</v>
      </c>
      <c r="R680" s="188">
        <f t="shared" si="685"/>
        <v>14073.93</v>
      </c>
      <c r="T680">
        <v>35835.480000000003</v>
      </c>
      <c r="U680" s="190">
        <f t="shared" si="686"/>
        <v>0.39273730950443525</v>
      </c>
    </row>
    <row r="681" spans="1:21" x14ac:dyDescent="0.2">
      <c r="A681" s="178">
        <v>42764</v>
      </c>
      <c r="B681" s="179">
        <v>0.25</v>
      </c>
      <c r="C681" t="s">
        <v>349</v>
      </c>
      <c r="D681">
        <v>8</v>
      </c>
      <c r="E681">
        <v>7.03</v>
      </c>
      <c r="F681">
        <v>7.03</v>
      </c>
      <c r="G681">
        <v>0.25</v>
      </c>
      <c r="H681" s="184">
        <f t="shared" ref="H681:L681" si="722">H657</f>
        <v>0.25</v>
      </c>
      <c r="I681" s="185">
        <f t="shared" si="722"/>
        <v>327</v>
      </c>
      <c r="J681" s="185">
        <f t="shared" si="722"/>
        <v>438</v>
      </c>
      <c r="K681" s="185">
        <f t="shared" si="722"/>
        <v>2985</v>
      </c>
      <c r="L681" s="185">
        <f t="shared" si="722"/>
        <v>1717</v>
      </c>
      <c r="M681" s="147"/>
      <c r="N681" s="143">
        <f t="shared" si="684"/>
        <v>2616</v>
      </c>
      <c r="O681" s="143">
        <f t="shared" si="680"/>
        <v>3079.1400000000003</v>
      </c>
      <c r="P681" s="143">
        <f t="shared" si="681"/>
        <v>20984.55</v>
      </c>
      <c r="Q681" s="143">
        <f t="shared" si="682"/>
        <v>429.25</v>
      </c>
      <c r="R681" s="188">
        <f t="shared" si="685"/>
        <v>27108.94</v>
      </c>
      <c r="T681">
        <v>36838.879999999997</v>
      </c>
      <c r="U681" s="190">
        <f t="shared" si="686"/>
        <v>0.73587850662126542</v>
      </c>
    </row>
    <row r="682" spans="1:21" x14ac:dyDescent="0.2">
      <c r="A682" s="178">
        <v>42764</v>
      </c>
      <c r="B682" s="179">
        <v>0.29166666666666669</v>
      </c>
      <c r="C682" t="s">
        <v>349</v>
      </c>
      <c r="D682">
        <v>3.98</v>
      </c>
      <c r="E682">
        <v>16</v>
      </c>
      <c r="F682">
        <v>8</v>
      </c>
      <c r="G682">
        <v>2.2000000000000002</v>
      </c>
      <c r="H682" s="184">
        <f t="shared" ref="H682:L682" si="723">H658</f>
        <v>0.29166666666666669</v>
      </c>
      <c r="I682" s="185">
        <f t="shared" si="723"/>
        <v>249</v>
      </c>
      <c r="J682" s="185">
        <f t="shared" si="723"/>
        <v>556</v>
      </c>
      <c r="K682" s="185">
        <f t="shared" si="723"/>
        <v>2872</v>
      </c>
      <c r="L682" s="185">
        <f t="shared" si="723"/>
        <v>2219</v>
      </c>
      <c r="M682" s="147"/>
      <c r="N682" s="143">
        <f t="shared" si="684"/>
        <v>991.02</v>
      </c>
      <c r="O682" s="143">
        <f t="shared" si="680"/>
        <v>8896</v>
      </c>
      <c r="P682" s="143">
        <f t="shared" si="681"/>
        <v>22976</v>
      </c>
      <c r="Q682" s="143">
        <f t="shared" si="682"/>
        <v>4881.8</v>
      </c>
      <c r="R682" s="188">
        <f t="shared" si="685"/>
        <v>37744.820000000007</v>
      </c>
      <c r="T682">
        <v>38405.9</v>
      </c>
      <c r="U682" s="190">
        <f t="shared" si="686"/>
        <v>0.9827870197027021</v>
      </c>
    </row>
    <row r="683" spans="1:21" x14ac:dyDescent="0.2">
      <c r="A683" s="178">
        <v>42764</v>
      </c>
      <c r="B683" s="179">
        <v>0.33333333333333331</v>
      </c>
      <c r="C683" t="s">
        <v>349</v>
      </c>
      <c r="D683">
        <v>3.01</v>
      </c>
      <c r="E683">
        <v>5</v>
      </c>
      <c r="F683">
        <v>10</v>
      </c>
      <c r="G683">
        <v>2.2000000000000002</v>
      </c>
      <c r="H683" s="184">
        <f t="shared" ref="H683:L683" si="724">H659</f>
        <v>0.33333333333333331</v>
      </c>
      <c r="I683" s="185">
        <f t="shared" si="724"/>
        <v>256</v>
      </c>
      <c r="J683" s="185">
        <f t="shared" si="724"/>
        <v>306</v>
      </c>
      <c r="K683" s="185">
        <f t="shared" si="724"/>
        <v>2872</v>
      </c>
      <c r="L683" s="185">
        <f t="shared" si="724"/>
        <v>2219</v>
      </c>
      <c r="M683" s="147"/>
      <c r="N683" s="143">
        <f t="shared" si="684"/>
        <v>770.56</v>
      </c>
      <c r="O683" s="143">
        <f t="shared" si="680"/>
        <v>1530</v>
      </c>
      <c r="P683" s="143">
        <f t="shared" si="681"/>
        <v>28720</v>
      </c>
      <c r="Q683" s="143">
        <f t="shared" si="682"/>
        <v>4881.8</v>
      </c>
      <c r="R683" s="188">
        <f t="shared" si="685"/>
        <v>35902.36</v>
      </c>
      <c r="T683">
        <v>39689.07</v>
      </c>
      <c r="U683" s="190">
        <f t="shared" si="686"/>
        <v>0.90459060895102861</v>
      </c>
    </row>
    <row r="684" spans="1:21" x14ac:dyDescent="0.2">
      <c r="A684" s="178">
        <v>42764</v>
      </c>
      <c r="B684" s="179">
        <v>0.375</v>
      </c>
      <c r="C684" t="s">
        <v>349</v>
      </c>
      <c r="D684">
        <v>3.01</v>
      </c>
      <c r="E684">
        <v>7.19</v>
      </c>
      <c r="F684">
        <v>10.210000000000001</v>
      </c>
      <c r="G684">
        <v>2.2000000000000002</v>
      </c>
      <c r="H684" s="184">
        <f t="shared" ref="H684:L684" si="725">H660</f>
        <v>0.375</v>
      </c>
      <c r="I684" s="185">
        <f t="shared" si="725"/>
        <v>156</v>
      </c>
      <c r="J684" s="185">
        <f t="shared" si="725"/>
        <v>343</v>
      </c>
      <c r="K684" s="185">
        <f t="shared" si="725"/>
        <v>2872</v>
      </c>
      <c r="L684" s="185">
        <f t="shared" si="725"/>
        <v>2219</v>
      </c>
      <c r="M684" s="147"/>
      <c r="N684" s="143">
        <f t="shared" si="684"/>
        <v>469.55999999999995</v>
      </c>
      <c r="O684" s="143">
        <f t="shared" si="680"/>
        <v>2466.17</v>
      </c>
      <c r="P684" s="143">
        <f t="shared" si="681"/>
        <v>29323.120000000003</v>
      </c>
      <c r="Q684" s="143">
        <f t="shared" si="682"/>
        <v>4881.8</v>
      </c>
      <c r="R684" s="188">
        <f t="shared" si="685"/>
        <v>37140.65</v>
      </c>
      <c r="T684">
        <v>39950.31</v>
      </c>
      <c r="U684" s="190">
        <f t="shared" si="686"/>
        <v>0.92967113396616952</v>
      </c>
    </row>
    <row r="685" spans="1:21" x14ac:dyDescent="0.2">
      <c r="A685" s="178">
        <v>42764</v>
      </c>
      <c r="B685" s="179">
        <v>0.41666666666666669</v>
      </c>
      <c r="C685" t="s">
        <v>349</v>
      </c>
      <c r="D685">
        <v>2</v>
      </c>
      <c r="E685">
        <v>3.97</v>
      </c>
      <c r="F685">
        <v>7.19</v>
      </c>
      <c r="G685">
        <v>1.3</v>
      </c>
      <c r="H685" s="184">
        <f t="shared" ref="H685:L685" si="726">H661</f>
        <v>0.41666666666666669</v>
      </c>
      <c r="I685" s="185">
        <f t="shared" si="726"/>
        <v>196</v>
      </c>
      <c r="J685" s="185">
        <f t="shared" si="726"/>
        <v>315</v>
      </c>
      <c r="K685" s="185">
        <f t="shared" si="726"/>
        <v>2872</v>
      </c>
      <c r="L685" s="185">
        <f t="shared" si="726"/>
        <v>2219</v>
      </c>
      <c r="M685" s="147"/>
      <c r="N685" s="143">
        <f t="shared" si="684"/>
        <v>392</v>
      </c>
      <c r="O685" s="143">
        <f t="shared" si="680"/>
        <v>1250.55</v>
      </c>
      <c r="P685" s="143">
        <f t="shared" si="681"/>
        <v>20649.68</v>
      </c>
      <c r="Q685" s="143">
        <f t="shared" si="682"/>
        <v>2884.7000000000003</v>
      </c>
      <c r="R685" s="188">
        <f t="shared" si="685"/>
        <v>25176.93</v>
      </c>
      <c r="T685">
        <v>38990.14</v>
      </c>
      <c r="U685" s="190">
        <f t="shared" si="686"/>
        <v>0.64572556035961914</v>
      </c>
    </row>
    <row r="686" spans="1:21" x14ac:dyDescent="0.2">
      <c r="A686" s="178">
        <v>42764</v>
      </c>
      <c r="B686" s="179">
        <v>0.45833333333333331</v>
      </c>
      <c r="C686" t="s">
        <v>349</v>
      </c>
      <c r="D686">
        <v>3.5</v>
      </c>
      <c r="E686">
        <v>3</v>
      </c>
      <c r="F686">
        <v>4</v>
      </c>
      <c r="G686">
        <v>0.76</v>
      </c>
      <c r="H686" s="184">
        <f t="shared" ref="H686:L686" si="727">H662</f>
        <v>0.45833333333333331</v>
      </c>
      <c r="I686" s="185">
        <f t="shared" si="727"/>
        <v>226</v>
      </c>
      <c r="J686" s="185">
        <f t="shared" si="727"/>
        <v>326</v>
      </c>
      <c r="K686" s="185">
        <f t="shared" si="727"/>
        <v>2842</v>
      </c>
      <c r="L686" s="185">
        <f t="shared" si="727"/>
        <v>1635</v>
      </c>
      <c r="M686" s="147"/>
      <c r="N686" s="143">
        <f t="shared" si="684"/>
        <v>791</v>
      </c>
      <c r="O686" s="143">
        <f t="shared" si="680"/>
        <v>978</v>
      </c>
      <c r="P686" s="143">
        <f t="shared" si="681"/>
        <v>11368</v>
      </c>
      <c r="Q686" s="143">
        <f t="shared" si="682"/>
        <v>1242.5999999999999</v>
      </c>
      <c r="R686" s="188">
        <f t="shared" si="685"/>
        <v>14379.6</v>
      </c>
      <c r="T686">
        <v>37263.99</v>
      </c>
      <c r="U686" s="190">
        <f t="shared" si="686"/>
        <v>0.38588460333957803</v>
      </c>
    </row>
    <row r="687" spans="1:21" x14ac:dyDescent="0.2">
      <c r="A687" s="178">
        <v>42764</v>
      </c>
      <c r="B687" s="179">
        <v>0.5</v>
      </c>
      <c r="C687" t="s">
        <v>349</v>
      </c>
      <c r="D687">
        <v>3.95</v>
      </c>
      <c r="E687">
        <v>1.01</v>
      </c>
      <c r="F687">
        <v>3.57</v>
      </c>
      <c r="G687">
        <v>0.61</v>
      </c>
      <c r="H687" s="184">
        <f t="shared" ref="H687:L687" si="728">H663</f>
        <v>0.5</v>
      </c>
      <c r="I687" s="185">
        <f t="shared" si="728"/>
        <v>222</v>
      </c>
      <c r="J687" s="185">
        <f t="shared" si="728"/>
        <v>319</v>
      </c>
      <c r="K687" s="185">
        <f t="shared" si="728"/>
        <v>2842</v>
      </c>
      <c r="L687" s="185">
        <f t="shared" si="728"/>
        <v>1635</v>
      </c>
      <c r="M687" s="147"/>
      <c r="N687" s="143">
        <f t="shared" si="684"/>
        <v>876.90000000000009</v>
      </c>
      <c r="O687" s="143">
        <f t="shared" si="680"/>
        <v>322.19</v>
      </c>
      <c r="P687" s="143">
        <f t="shared" si="681"/>
        <v>10145.939999999999</v>
      </c>
      <c r="Q687" s="143">
        <f t="shared" si="682"/>
        <v>997.35</v>
      </c>
      <c r="R687" s="188">
        <f t="shared" si="685"/>
        <v>12342.38</v>
      </c>
      <c r="T687">
        <v>35466.58</v>
      </c>
      <c r="U687" s="190">
        <f t="shared" si="686"/>
        <v>0.34800028646686537</v>
      </c>
    </row>
    <row r="688" spans="1:21" x14ac:dyDescent="0.2">
      <c r="A688" s="178">
        <v>42764</v>
      </c>
      <c r="B688" s="179">
        <v>0.54166666666666663</v>
      </c>
      <c r="C688" t="s">
        <v>349</v>
      </c>
      <c r="D688">
        <v>2.99</v>
      </c>
      <c r="E688">
        <v>1.01</v>
      </c>
      <c r="F688">
        <v>2.2400000000000002</v>
      </c>
      <c r="G688">
        <v>0.6</v>
      </c>
      <c r="H688" s="184">
        <f t="shared" ref="H688:L688" si="729">H664</f>
        <v>0.54166666666666663</v>
      </c>
      <c r="I688" s="185">
        <f t="shared" si="729"/>
        <v>195</v>
      </c>
      <c r="J688" s="185">
        <f t="shared" si="729"/>
        <v>299</v>
      </c>
      <c r="K688" s="185">
        <f t="shared" si="729"/>
        <v>2842</v>
      </c>
      <c r="L688" s="185">
        <f t="shared" si="729"/>
        <v>1635</v>
      </c>
      <c r="M688" s="147"/>
      <c r="N688" s="143">
        <f t="shared" si="684"/>
        <v>583.05000000000007</v>
      </c>
      <c r="O688" s="143">
        <f t="shared" si="680"/>
        <v>301.99</v>
      </c>
      <c r="P688" s="143">
        <f t="shared" si="681"/>
        <v>6366.0800000000008</v>
      </c>
      <c r="Q688" s="143">
        <f t="shared" si="682"/>
        <v>981</v>
      </c>
      <c r="R688" s="188">
        <f t="shared" si="685"/>
        <v>8232.1200000000008</v>
      </c>
      <c r="T688">
        <v>34147.11</v>
      </c>
      <c r="U688" s="190">
        <f t="shared" si="686"/>
        <v>0.24107808830674105</v>
      </c>
    </row>
    <row r="689" spans="1:21" x14ac:dyDescent="0.2">
      <c r="A689" s="178">
        <v>42764</v>
      </c>
      <c r="B689" s="179">
        <v>0.58333333333333337</v>
      </c>
      <c r="C689" t="s">
        <v>349</v>
      </c>
      <c r="D689">
        <v>2.99</v>
      </c>
      <c r="E689">
        <v>1.01</v>
      </c>
      <c r="F689">
        <v>2.0099999999999998</v>
      </c>
      <c r="G689">
        <v>0.61</v>
      </c>
      <c r="H689" s="184">
        <f t="shared" ref="H689:L689" si="730">H665</f>
        <v>0.58333333333333337</v>
      </c>
      <c r="I689" s="185">
        <f t="shared" si="730"/>
        <v>205</v>
      </c>
      <c r="J689" s="185">
        <f t="shared" si="730"/>
        <v>237</v>
      </c>
      <c r="K689" s="185">
        <f t="shared" si="730"/>
        <v>2842</v>
      </c>
      <c r="L689" s="185">
        <f t="shared" si="730"/>
        <v>1635</v>
      </c>
      <c r="M689" s="147"/>
      <c r="N689" s="143">
        <f t="shared" si="684"/>
        <v>612.95000000000005</v>
      </c>
      <c r="O689" s="143">
        <f t="shared" si="680"/>
        <v>239.37</v>
      </c>
      <c r="P689" s="143">
        <f t="shared" si="681"/>
        <v>5712.4199999999992</v>
      </c>
      <c r="Q689" s="143">
        <f t="shared" si="682"/>
        <v>997.35</v>
      </c>
      <c r="R689" s="188">
        <f t="shared" si="685"/>
        <v>7562.0899999999992</v>
      </c>
      <c r="T689">
        <v>33078.9</v>
      </c>
      <c r="U689" s="190">
        <f t="shared" si="686"/>
        <v>0.22860766228623078</v>
      </c>
    </row>
    <row r="690" spans="1:21" x14ac:dyDescent="0.2">
      <c r="A690" s="178">
        <v>42764</v>
      </c>
      <c r="B690" s="179">
        <v>0.625</v>
      </c>
      <c r="C690" t="s">
        <v>349</v>
      </c>
      <c r="D690">
        <v>15</v>
      </c>
      <c r="E690">
        <v>1.2</v>
      </c>
      <c r="F690">
        <v>4</v>
      </c>
      <c r="G690">
        <v>0.5</v>
      </c>
      <c r="H690" s="184">
        <f t="shared" ref="H690:L690" si="731">H666</f>
        <v>0.625</v>
      </c>
      <c r="I690" s="185">
        <f t="shared" si="731"/>
        <v>212</v>
      </c>
      <c r="J690" s="185">
        <f t="shared" si="731"/>
        <v>213</v>
      </c>
      <c r="K690" s="185">
        <f t="shared" si="731"/>
        <v>2842</v>
      </c>
      <c r="L690" s="185">
        <f t="shared" si="731"/>
        <v>1380</v>
      </c>
      <c r="M690" s="147"/>
      <c r="N690" s="143">
        <f t="shared" si="684"/>
        <v>3180</v>
      </c>
      <c r="O690" s="143">
        <f t="shared" si="680"/>
        <v>255.6</v>
      </c>
      <c r="P690" s="143">
        <f t="shared" si="681"/>
        <v>11368</v>
      </c>
      <c r="Q690" s="143">
        <f t="shared" si="682"/>
        <v>690</v>
      </c>
      <c r="R690" s="188">
        <f t="shared" si="685"/>
        <v>15493.6</v>
      </c>
      <c r="T690">
        <v>32229.37</v>
      </c>
      <c r="U690" s="190">
        <f t="shared" si="686"/>
        <v>0.48072922306579374</v>
      </c>
    </row>
    <row r="691" spans="1:21" x14ac:dyDescent="0.2">
      <c r="A691" s="178">
        <v>42764</v>
      </c>
      <c r="B691" s="179">
        <v>0.66666666666666663</v>
      </c>
      <c r="C691" t="s">
        <v>349</v>
      </c>
      <c r="D691">
        <v>1.21</v>
      </c>
      <c r="E691">
        <v>1.01</v>
      </c>
      <c r="F691">
        <v>2.0099999999999998</v>
      </c>
      <c r="G691">
        <v>0.5</v>
      </c>
      <c r="H691" s="184">
        <f t="shared" ref="H691:L691" si="732">H667</f>
        <v>0.66666666666666663</v>
      </c>
      <c r="I691" s="185">
        <f t="shared" si="732"/>
        <v>191</v>
      </c>
      <c r="J691" s="185">
        <f t="shared" si="732"/>
        <v>237</v>
      </c>
      <c r="K691" s="185">
        <f t="shared" si="732"/>
        <v>2842</v>
      </c>
      <c r="L691" s="185">
        <f t="shared" si="732"/>
        <v>1380</v>
      </c>
      <c r="M691" s="147"/>
      <c r="N691" s="143">
        <f t="shared" si="684"/>
        <v>231.10999999999999</v>
      </c>
      <c r="O691" s="143">
        <f t="shared" si="680"/>
        <v>239.37</v>
      </c>
      <c r="P691" s="143">
        <f t="shared" si="681"/>
        <v>5712.4199999999992</v>
      </c>
      <c r="Q691" s="143">
        <f t="shared" si="682"/>
        <v>690</v>
      </c>
      <c r="R691" s="188">
        <f t="shared" si="685"/>
        <v>6872.9</v>
      </c>
      <c r="T691">
        <v>31778.62</v>
      </c>
      <c r="U691" s="190">
        <f t="shared" si="686"/>
        <v>0.21627433790391148</v>
      </c>
    </row>
    <row r="692" spans="1:21" x14ac:dyDescent="0.2">
      <c r="A692" s="178">
        <v>42764</v>
      </c>
      <c r="B692" s="179">
        <v>0.70833333333333337</v>
      </c>
      <c r="C692" t="s">
        <v>349</v>
      </c>
      <c r="D692">
        <v>1</v>
      </c>
      <c r="E692">
        <v>1.01</v>
      </c>
      <c r="F692">
        <v>3.11</v>
      </c>
      <c r="G692">
        <v>0.5</v>
      </c>
      <c r="H692" s="184">
        <f t="shared" ref="H692:L692" si="733">H668</f>
        <v>0.70833333333333337</v>
      </c>
      <c r="I692" s="185">
        <f t="shared" si="733"/>
        <v>218</v>
      </c>
      <c r="J692" s="185">
        <f t="shared" si="733"/>
        <v>258</v>
      </c>
      <c r="K692" s="185">
        <f t="shared" si="733"/>
        <v>2842</v>
      </c>
      <c r="L692" s="185">
        <f t="shared" si="733"/>
        <v>1380</v>
      </c>
      <c r="M692" s="147"/>
      <c r="N692" s="143">
        <f t="shared" si="684"/>
        <v>218</v>
      </c>
      <c r="O692" s="143">
        <f t="shared" si="680"/>
        <v>260.58</v>
      </c>
      <c r="P692" s="143">
        <f t="shared" si="681"/>
        <v>8838.619999999999</v>
      </c>
      <c r="Q692" s="143">
        <f t="shared" si="682"/>
        <v>690</v>
      </c>
      <c r="R692" s="188">
        <f t="shared" si="685"/>
        <v>10007.199999999999</v>
      </c>
      <c r="T692">
        <v>31795.09</v>
      </c>
      <c r="U692" s="190">
        <f t="shared" si="686"/>
        <v>0.31474042061211333</v>
      </c>
    </row>
    <row r="693" spans="1:21" x14ac:dyDescent="0.2">
      <c r="A693" s="178">
        <v>42764</v>
      </c>
      <c r="B693" s="179">
        <v>0.75</v>
      </c>
      <c r="C693" t="s">
        <v>349</v>
      </c>
      <c r="D693">
        <v>2</v>
      </c>
      <c r="E693">
        <v>8.82</v>
      </c>
      <c r="F693">
        <v>9.82</v>
      </c>
      <c r="G693">
        <v>0.5</v>
      </c>
      <c r="H693" s="184">
        <f t="shared" ref="H693:L693" si="734">H669</f>
        <v>0.75</v>
      </c>
      <c r="I693" s="185">
        <f t="shared" si="734"/>
        <v>240</v>
      </c>
      <c r="J693" s="185">
        <f t="shared" si="734"/>
        <v>365</v>
      </c>
      <c r="K693" s="185">
        <f t="shared" si="734"/>
        <v>2842</v>
      </c>
      <c r="L693" s="185">
        <f t="shared" si="734"/>
        <v>1380</v>
      </c>
      <c r="M693" s="147"/>
      <c r="N693" s="143">
        <f t="shared" si="684"/>
        <v>480</v>
      </c>
      <c r="O693" s="143">
        <f t="shared" si="680"/>
        <v>3219.3</v>
      </c>
      <c r="P693" s="143">
        <f t="shared" si="681"/>
        <v>27908.440000000002</v>
      </c>
      <c r="Q693" s="143">
        <f t="shared" si="682"/>
        <v>690</v>
      </c>
      <c r="R693" s="188">
        <f t="shared" si="685"/>
        <v>32297.74</v>
      </c>
      <c r="T693">
        <v>32655.78</v>
      </c>
      <c r="U693" s="190">
        <f t="shared" si="686"/>
        <v>0.98903593789522104</v>
      </c>
    </row>
    <row r="694" spans="1:21" x14ac:dyDescent="0.2">
      <c r="A694" s="178">
        <v>42764</v>
      </c>
      <c r="B694" s="179">
        <v>0.79166666666666663</v>
      </c>
      <c r="C694" t="s">
        <v>349</v>
      </c>
      <c r="D694">
        <v>3.56</v>
      </c>
      <c r="E694">
        <v>14.09</v>
      </c>
      <c r="F694">
        <v>17.16</v>
      </c>
      <c r="G694">
        <v>0.5</v>
      </c>
      <c r="H694" s="184">
        <f t="shared" ref="H694:L694" si="735">H670</f>
        <v>0.79166666666666663</v>
      </c>
      <c r="I694" s="185">
        <f t="shared" si="735"/>
        <v>320</v>
      </c>
      <c r="J694" s="185">
        <f t="shared" si="735"/>
        <v>214</v>
      </c>
      <c r="K694" s="185">
        <f t="shared" si="735"/>
        <v>2842</v>
      </c>
      <c r="L694" s="185">
        <f t="shared" si="735"/>
        <v>1426</v>
      </c>
      <c r="M694" s="147"/>
      <c r="N694" s="143">
        <f t="shared" si="684"/>
        <v>1139.2</v>
      </c>
      <c r="O694" s="143">
        <f t="shared" si="680"/>
        <v>3015.2599999999998</v>
      </c>
      <c r="P694" s="143">
        <f t="shared" si="681"/>
        <v>48768.72</v>
      </c>
      <c r="Q694" s="143">
        <f t="shared" si="682"/>
        <v>713</v>
      </c>
      <c r="R694" s="188">
        <f t="shared" si="685"/>
        <v>53636.18</v>
      </c>
      <c r="T694">
        <v>35296.6</v>
      </c>
      <c r="U694" s="190">
        <f t="shared" si="686"/>
        <v>1.5195848891961266</v>
      </c>
    </row>
    <row r="695" spans="1:21" x14ac:dyDescent="0.2">
      <c r="A695" s="178">
        <v>42764</v>
      </c>
      <c r="B695" s="179">
        <v>0.83333333333333337</v>
      </c>
      <c r="C695" t="s">
        <v>349</v>
      </c>
      <c r="D695">
        <v>2</v>
      </c>
      <c r="E695">
        <v>4.2699999999999996</v>
      </c>
      <c r="F695">
        <v>7.78</v>
      </c>
      <c r="G695">
        <v>0.5</v>
      </c>
      <c r="H695" s="184">
        <f t="shared" ref="H695:L695" si="736">H671</f>
        <v>0.83333333333333337</v>
      </c>
      <c r="I695" s="185">
        <f t="shared" si="736"/>
        <v>322</v>
      </c>
      <c r="J695" s="185">
        <f t="shared" si="736"/>
        <v>178</v>
      </c>
      <c r="K695" s="185">
        <f t="shared" si="736"/>
        <v>2842</v>
      </c>
      <c r="L695" s="185">
        <f t="shared" si="736"/>
        <v>1426</v>
      </c>
      <c r="M695" s="147"/>
      <c r="N695" s="143">
        <f t="shared" si="684"/>
        <v>644</v>
      </c>
      <c r="O695" s="143">
        <f t="shared" si="680"/>
        <v>760.06</v>
      </c>
      <c r="P695" s="143">
        <f t="shared" si="681"/>
        <v>22110.760000000002</v>
      </c>
      <c r="Q695" s="143">
        <f t="shared" si="682"/>
        <v>713</v>
      </c>
      <c r="R695" s="188">
        <f t="shared" si="685"/>
        <v>24227.820000000003</v>
      </c>
      <c r="T695">
        <v>36200.86</v>
      </c>
      <c r="U695" s="190">
        <f t="shared" si="686"/>
        <v>0.66926089601186278</v>
      </c>
    </row>
    <row r="696" spans="1:21" x14ac:dyDescent="0.2">
      <c r="A696" s="178">
        <v>42764</v>
      </c>
      <c r="B696" s="179">
        <v>0.875</v>
      </c>
      <c r="C696" t="s">
        <v>349</v>
      </c>
      <c r="D696">
        <v>1.45</v>
      </c>
      <c r="E696">
        <v>2.0099999999999998</v>
      </c>
      <c r="F696">
        <v>7.02</v>
      </c>
      <c r="G696">
        <v>0.5</v>
      </c>
      <c r="H696" s="184">
        <f t="shared" ref="H696:L696" si="737">H672</f>
        <v>0.875</v>
      </c>
      <c r="I696" s="185">
        <f t="shared" si="737"/>
        <v>337</v>
      </c>
      <c r="J696" s="185">
        <f t="shared" si="737"/>
        <v>173</v>
      </c>
      <c r="K696" s="185">
        <f t="shared" si="737"/>
        <v>2842</v>
      </c>
      <c r="L696" s="185">
        <f t="shared" si="737"/>
        <v>1426</v>
      </c>
      <c r="M696" s="147"/>
      <c r="N696" s="143">
        <f t="shared" si="684"/>
        <v>488.65</v>
      </c>
      <c r="O696" s="143">
        <f t="shared" si="680"/>
        <v>347.72999999999996</v>
      </c>
      <c r="P696" s="143">
        <f t="shared" si="681"/>
        <v>19950.84</v>
      </c>
      <c r="Q696" s="143">
        <f t="shared" si="682"/>
        <v>713</v>
      </c>
      <c r="R696" s="188">
        <f t="shared" si="685"/>
        <v>21500.22</v>
      </c>
      <c r="T696">
        <v>36038.78</v>
      </c>
      <c r="U696" s="190">
        <f t="shared" si="686"/>
        <v>0.59658567798355</v>
      </c>
    </row>
    <row r="697" spans="1:21" x14ac:dyDescent="0.2">
      <c r="A697" s="178">
        <v>42764</v>
      </c>
      <c r="B697" s="179">
        <v>0.91666666666666663</v>
      </c>
      <c r="C697" t="s">
        <v>349</v>
      </c>
      <c r="D697">
        <v>3.01</v>
      </c>
      <c r="E697">
        <v>2.88</v>
      </c>
      <c r="F697">
        <v>6.91</v>
      </c>
      <c r="G697">
        <v>0.5</v>
      </c>
      <c r="H697" s="184">
        <f t="shared" ref="H697:L697" si="738">H673</f>
        <v>0.91666666666666663</v>
      </c>
      <c r="I697" s="185">
        <f t="shared" si="738"/>
        <v>394</v>
      </c>
      <c r="J697" s="185">
        <f t="shared" si="738"/>
        <v>194</v>
      </c>
      <c r="K697" s="185">
        <f t="shared" si="738"/>
        <v>2842</v>
      </c>
      <c r="L697" s="185">
        <f t="shared" si="738"/>
        <v>1426</v>
      </c>
      <c r="M697" s="147"/>
      <c r="N697" s="143">
        <f t="shared" si="684"/>
        <v>1185.9399999999998</v>
      </c>
      <c r="O697" s="143">
        <f t="shared" si="680"/>
        <v>558.72</v>
      </c>
      <c r="P697" s="143">
        <f t="shared" si="681"/>
        <v>19638.22</v>
      </c>
      <c r="Q697" s="143">
        <f t="shared" si="682"/>
        <v>713</v>
      </c>
      <c r="R697" s="188">
        <f t="shared" si="685"/>
        <v>22095.88</v>
      </c>
      <c r="T697">
        <v>35253.949999999997</v>
      </c>
      <c r="U697" s="190">
        <f t="shared" si="686"/>
        <v>0.62676324213315115</v>
      </c>
    </row>
    <row r="698" spans="1:21" x14ac:dyDescent="0.2">
      <c r="A698" s="178">
        <v>42764</v>
      </c>
      <c r="B698" s="179">
        <v>0.95833333333333337</v>
      </c>
      <c r="C698" t="s">
        <v>349</v>
      </c>
      <c r="D698">
        <v>8</v>
      </c>
      <c r="E698">
        <v>4</v>
      </c>
      <c r="F698">
        <v>7.13</v>
      </c>
      <c r="G698">
        <v>0.01</v>
      </c>
      <c r="H698" s="184">
        <f t="shared" ref="H698:L698" si="739">H674</f>
        <v>0.95833333333333337</v>
      </c>
      <c r="I698" s="185">
        <f t="shared" si="739"/>
        <v>389</v>
      </c>
      <c r="J698" s="185">
        <f t="shared" si="739"/>
        <v>265</v>
      </c>
      <c r="K698" s="185">
        <f t="shared" si="739"/>
        <v>2985</v>
      </c>
      <c r="L698" s="185">
        <f t="shared" si="739"/>
        <v>1111</v>
      </c>
      <c r="M698" s="147"/>
      <c r="N698" s="143">
        <f t="shared" si="684"/>
        <v>3112</v>
      </c>
      <c r="O698" s="143">
        <f t="shared" si="680"/>
        <v>1060</v>
      </c>
      <c r="P698" s="143">
        <f t="shared" si="681"/>
        <v>21283.05</v>
      </c>
      <c r="Q698" s="143">
        <f t="shared" si="682"/>
        <v>11.11</v>
      </c>
      <c r="R698" s="188">
        <f t="shared" si="685"/>
        <v>25466.16</v>
      </c>
      <c r="T698">
        <v>33486.980000000003</v>
      </c>
      <c r="U698" s="190">
        <f t="shared" si="686"/>
        <v>0.7604794460414166</v>
      </c>
    </row>
    <row r="699" spans="1:21" x14ac:dyDescent="0.2">
      <c r="A699" s="178">
        <v>42764</v>
      </c>
      <c r="B699" s="180">
        <v>1</v>
      </c>
      <c r="C699" t="s">
        <v>349</v>
      </c>
      <c r="D699">
        <v>5</v>
      </c>
      <c r="E699">
        <v>2.11</v>
      </c>
      <c r="F699">
        <v>8.52</v>
      </c>
      <c r="G699">
        <v>0.01</v>
      </c>
      <c r="H699" s="184">
        <f t="shared" ref="H699:L699" si="740">H675</f>
        <v>1</v>
      </c>
      <c r="I699" s="185">
        <f t="shared" si="740"/>
        <v>362</v>
      </c>
      <c r="J699" s="185">
        <f t="shared" si="740"/>
        <v>243</v>
      </c>
      <c r="K699" s="185">
        <f t="shared" si="740"/>
        <v>2985</v>
      </c>
      <c r="L699" s="185">
        <f t="shared" si="740"/>
        <v>1111</v>
      </c>
      <c r="M699" s="147"/>
      <c r="N699" s="143">
        <f t="shared" si="684"/>
        <v>1810</v>
      </c>
      <c r="O699" s="143">
        <f t="shared" si="680"/>
        <v>512.73</v>
      </c>
      <c r="P699" s="143">
        <f t="shared" si="681"/>
        <v>25432.199999999997</v>
      </c>
      <c r="Q699" s="143">
        <f t="shared" si="682"/>
        <v>11.11</v>
      </c>
      <c r="R699" s="188">
        <f t="shared" si="685"/>
        <v>27766.039999999997</v>
      </c>
      <c r="T699">
        <v>31662.65</v>
      </c>
      <c r="U699" s="190">
        <f t="shared" si="686"/>
        <v>0.8769335478868634</v>
      </c>
    </row>
    <row r="700" spans="1:21" x14ac:dyDescent="0.2">
      <c r="A700" s="178">
        <v>42765</v>
      </c>
      <c r="B700" s="179">
        <v>4.1666666666666664E-2</v>
      </c>
      <c r="C700" t="s">
        <v>349</v>
      </c>
      <c r="D700">
        <v>2.99</v>
      </c>
      <c r="E700">
        <v>2.0099999999999998</v>
      </c>
      <c r="F700">
        <v>4</v>
      </c>
      <c r="G700">
        <v>0.17</v>
      </c>
      <c r="H700" s="184">
        <f t="shared" ref="H700:L700" si="741">H676</f>
        <v>4.1666666666666664E-2</v>
      </c>
      <c r="I700" s="185">
        <f t="shared" si="741"/>
        <v>294</v>
      </c>
      <c r="J700" s="185">
        <f t="shared" si="741"/>
        <v>212</v>
      </c>
      <c r="K700" s="185">
        <f t="shared" si="741"/>
        <v>2985</v>
      </c>
      <c r="L700" s="185">
        <f t="shared" si="741"/>
        <v>1111</v>
      </c>
      <c r="M700" s="147"/>
      <c r="N700" s="143">
        <f t="shared" si="684"/>
        <v>879.06000000000006</v>
      </c>
      <c r="O700" s="143">
        <f t="shared" si="680"/>
        <v>426.11999999999995</v>
      </c>
      <c r="P700" s="143">
        <f t="shared" si="681"/>
        <v>11940</v>
      </c>
      <c r="Q700" s="143">
        <f t="shared" si="682"/>
        <v>188.87</v>
      </c>
      <c r="R700" s="188">
        <f t="shared" si="685"/>
        <v>13434.050000000001</v>
      </c>
      <c r="T700">
        <v>30628</v>
      </c>
      <c r="U700" s="190">
        <f t="shared" si="686"/>
        <v>0.43861989029646081</v>
      </c>
    </row>
    <row r="701" spans="1:21" x14ac:dyDescent="0.2">
      <c r="A701" s="178">
        <v>42765</v>
      </c>
      <c r="B701" s="179">
        <v>8.3333333333333329E-2</v>
      </c>
      <c r="C701" t="s">
        <v>349</v>
      </c>
      <c r="D701">
        <v>1</v>
      </c>
      <c r="E701">
        <v>1.2</v>
      </c>
      <c r="F701">
        <v>4</v>
      </c>
      <c r="G701">
        <v>0.17</v>
      </c>
      <c r="H701" s="184">
        <f t="shared" ref="H701:L701" si="742">H677</f>
        <v>8.3333333333333329E-2</v>
      </c>
      <c r="I701" s="185">
        <f t="shared" si="742"/>
        <v>236</v>
      </c>
      <c r="J701" s="185">
        <f t="shared" si="742"/>
        <v>179</v>
      </c>
      <c r="K701" s="185">
        <f t="shared" si="742"/>
        <v>2985</v>
      </c>
      <c r="L701" s="185">
        <f t="shared" si="742"/>
        <v>1111</v>
      </c>
      <c r="M701" s="147"/>
      <c r="N701" s="143">
        <f t="shared" si="684"/>
        <v>236</v>
      </c>
      <c r="O701" s="143">
        <f t="shared" si="680"/>
        <v>214.79999999999998</v>
      </c>
      <c r="P701" s="143">
        <f t="shared" si="681"/>
        <v>11940</v>
      </c>
      <c r="Q701" s="143">
        <f t="shared" si="682"/>
        <v>188.87</v>
      </c>
      <c r="R701" s="188">
        <f t="shared" si="685"/>
        <v>12579.67</v>
      </c>
      <c r="T701">
        <v>30317.24</v>
      </c>
      <c r="U701" s="190">
        <f t="shared" si="686"/>
        <v>0.41493453889602083</v>
      </c>
    </row>
    <row r="702" spans="1:21" x14ac:dyDescent="0.2">
      <c r="A702" s="178">
        <v>42765</v>
      </c>
      <c r="B702" s="179">
        <v>0.125</v>
      </c>
      <c r="C702" t="s">
        <v>349</v>
      </c>
      <c r="D702">
        <v>1</v>
      </c>
      <c r="E702">
        <v>1.2</v>
      </c>
      <c r="F702">
        <v>4</v>
      </c>
      <c r="G702">
        <v>0.5</v>
      </c>
      <c r="H702" s="184">
        <f t="shared" ref="H702:L702" si="743">H678</f>
        <v>0.125</v>
      </c>
      <c r="I702" s="185">
        <f t="shared" si="743"/>
        <v>201</v>
      </c>
      <c r="J702" s="185">
        <f t="shared" si="743"/>
        <v>205</v>
      </c>
      <c r="K702" s="185">
        <f t="shared" si="743"/>
        <v>2985</v>
      </c>
      <c r="L702" s="185">
        <f t="shared" si="743"/>
        <v>1717</v>
      </c>
      <c r="M702" s="147"/>
      <c r="N702" s="143">
        <f t="shared" si="684"/>
        <v>201</v>
      </c>
      <c r="O702" s="143">
        <f t="shared" si="680"/>
        <v>246</v>
      </c>
      <c r="P702" s="143">
        <f t="shared" si="681"/>
        <v>11940</v>
      </c>
      <c r="Q702" s="143">
        <f t="shared" si="682"/>
        <v>858.5</v>
      </c>
      <c r="R702" s="188">
        <f t="shared" si="685"/>
        <v>13245.5</v>
      </c>
      <c r="T702">
        <v>30419.13</v>
      </c>
      <c r="U702" s="190">
        <f t="shared" si="686"/>
        <v>0.43543322902397275</v>
      </c>
    </row>
    <row r="703" spans="1:21" x14ac:dyDescent="0.2">
      <c r="A703" s="178">
        <v>42765</v>
      </c>
      <c r="B703" s="179">
        <v>0.16666666666666666</v>
      </c>
      <c r="C703" t="s">
        <v>349</v>
      </c>
      <c r="D703">
        <v>1</v>
      </c>
      <c r="E703">
        <v>1.61</v>
      </c>
      <c r="F703">
        <v>4</v>
      </c>
      <c r="G703">
        <v>0.5</v>
      </c>
      <c r="H703" s="184">
        <f t="shared" ref="H703:L703" si="744">H679</f>
        <v>0.16666666666666666</v>
      </c>
      <c r="I703" s="185">
        <f t="shared" si="744"/>
        <v>185</v>
      </c>
      <c r="J703" s="185">
        <f t="shared" si="744"/>
        <v>205</v>
      </c>
      <c r="K703" s="185">
        <f t="shared" si="744"/>
        <v>2985</v>
      </c>
      <c r="L703" s="185">
        <f t="shared" si="744"/>
        <v>1717</v>
      </c>
      <c r="M703" s="147"/>
      <c r="N703" s="143">
        <f t="shared" si="684"/>
        <v>185</v>
      </c>
      <c r="O703" s="143">
        <f t="shared" si="680"/>
        <v>330.05</v>
      </c>
      <c r="P703" s="143">
        <f t="shared" si="681"/>
        <v>11940</v>
      </c>
      <c r="Q703" s="143">
        <f t="shared" si="682"/>
        <v>858.5</v>
      </c>
      <c r="R703" s="188">
        <f t="shared" si="685"/>
        <v>13313.55</v>
      </c>
      <c r="T703">
        <v>31033.72</v>
      </c>
      <c r="U703" s="190">
        <f t="shared" si="686"/>
        <v>0.42900271059995382</v>
      </c>
    </row>
    <row r="704" spans="1:21" x14ac:dyDescent="0.2">
      <c r="A704" s="178">
        <v>42765</v>
      </c>
      <c r="B704" s="179">
        <v>0.20833333333333334</v>
      </c>
      <c r="C704" t="s">
        <v>349</v>
      </c>
      <c r="D704">
        <v>2.99</v>
      </c>
      <c r="E704">
        <v>4.3</v>
      </c>
      <c r="F704">
        <v>4.5</v>
      </c>
      <c r="G704">
        <v>0.5</v>
      </c>
      <c r="H704" s="184">
        <f t="shared" ref="H704:L704" si="745">H680</f>
        <v>0.20833333333333334</v>
      </c>
      <c r="I704" s="185">
        <f t="shared" si="745"/>
        <v>207</v>
      </c>
      <c r="J704" s="185">
        <f t="shared" si="745"/>
        <v>283</v>
      </c>
      <c r="K704" s="185">
        <f t="shared" si="745"/>
        <v>2985</v>
      </c>
      <c r="L704" s="185">
        <f t="shared" si="745"/>
        <v>1717</v>
      </c>
      <c r="M704" s="147"/>
      <c r="N704" s="143">
        <f t="shared" si="684"/>
        <v>618.93000000000006</v>
      </c>
      <c r="O704" s="143">
        <f t="shared" si="680"/>
        <v>1216.8999999999999</v>
      </c>
      <c r="P704" s="143">
        <f t="shared" si="681"/>
        <v>13432.5</v>
      </c>
      <c r="Q704" s="143">
        <f t="shared" si="682"/>
        <v>858.5</v>
      </c>
      <c r="R704" s="188">
        <f t="shared" si="685"/>
        <v>16126.83</v>
      </c>
      <c r="T704">
        <v>32529.41</v>
      </c>
      <c r="U704" s="190">
        <f t="shared" si="686"/>
        <v>0.4957615277989979</v>
      </c>
    </row>
    <row r="705" spans="1:21" x14ac:dyDescent="0.2">
      <c r="A705" s="178">
        <v>42765</v>
      </c>
      <c r="B705" s="179">
        <v>0.25</v>
      </c>
      <c r="C705" t="s">
        <v>349</v>
      </c>
      <c r="D705">
        <v>8</v>
      </c>
      <c r="E705">
        <v>6.83</v>
      </c>
      <c r="F705">
        <v>7.99</v>
      </c>
      <c r="G705">
        <v>0.5</v>
      </c>
      <c r="H705" s="184">
        <f t="shared" ref="H705:L705" si="746">H681</f>
        <v>0.25</v>
      </c>
      <c r="I705" s="185">
        <f t="shared" si="746"/>
        <v>327</v>
      </c>
      <c r="J705" s="185">
        <f t="shared" si="746"/>
        <v>438</v>
      </c>
      <c r="K705" s="185">
        <f t="shared" si="746"/>
        <v>2985</v>
      </c>
      <c r="L705" s="185">
        <f t="shared" si="746"/>
        <v>1717</v>
      </c>
      <c r="M705" s="147"/>
      <c r="N705" s="143">
        <f t="shared" si="684"/>
        <v>2616</v>
      </c>
      <c r="O705" s="143">
        <f t="shared" si="680"/>
        <v>2991.54</v>
      </c>
      <c r="P705" s="143">
        <f t="shared" si="681"/>
        <v>23850.15</v>
      </c>
      <c r="Q705" s="143">
        <f t="shared" si="682"/>
        <v>858.5</v>
      </c>
      <c r="R705" s="188">
        <f t="shared" si="685"/>
        <v>30316.190000000002</v>
      </c>
      <c r="T705">
        <v>35816.5</v>
      </c>
      <c r="U705" s="190">
        <f t="shared" si="686"/>
        <v>0.84643083495037208</v>
      </c>
    </row>
    <row r="706" spans="1:21" x14ac:dyDescent="0.2">
      <c r="A706" s="178">
        <v>42765</v>
      </c>
      <c r="B706" s="179">
        <v>0.29166666666666669</v>
      </c>
      <c r="C706" t="s">
        <v>349</v>
      </c>
      <c r="D706">
        <v>7.48</v>
      </c>
      <c r="E706">
        <v>24.8</v>
      </c>
      <c r="F706">
        <v>25</v>
      </c>
      <c r="G706">
        <v>3.95</v>
      </c>
      <c r="H706" s="184">
        <f t="shared" ref="H706:L706" si="747">H682</f>
        <v>0.29166666666666669</v>
      </c>
      <c r="I706" s="185">
        <f t="shared" si="747"/>
        <v>249</v>
      </c>
      <c r="J706" s="185">
        <f t="shared" si="747"/>
        <v>556</v>
      </c>
      <c r="K706" s="185">
        <f t="shared" si="747"/>
        <v>2872</v>
      </c>
      <c r="L706" s="185">
        <f t="shared" si="747"/>
        <v>2219</v>
      </c>
      <c r="M706" s="147"/>
      <c r="N706" s="143">
        <f t="shared" si="684"/>
        <v>1862.5200000000002</v>
      </c>
      <c r="O706" s="143">
        <f t="shared" si="680"/>
        <v>13788.800000000001</v>
      </c>
      <c r="P706" s="143">
        <f t="shared" si="681"/>
        <v>71800</v>
      </c>
      <c r="Q706" s="143">
        <f t="shared" si="682"/>
        <v>8765.0500000000011</v>
      </c>
      <c r="R706" s="188">
        <f t="shared" si="685"/>
        <v>96216.37000000001</v>
      </c>
      <c r="T706">
        <v>40569.21</v>
      </c>
      <c r="U706" s="190">
        <f t="shared" si="686"/>
        <v>2.37165993619299</v>
      </c>
    </row>
    <row r="707" spans="1:21" x14ac:dyDescent="0.2">
      <c r="A707" s="178">
        <v>42765</v>
      </c>
      <c r="B707" s="179">
        <v>0.33333333333333331</v>
      </c>
      <c r="C707" t="s">
        <v>349</v>
      </c>
      <c r="D707">
        <v>2.82</v>
      </c>
      <c r="E707">
        <v>5</v>
      </c>
      <c r="F707">
        <v>22.75</v>
      </c>
      <c r="G707">
        <v>3.95</v>
      </c>
      <c r="H707" s="184">
        <f t="shared" ref="H707:L707" si="748">H683</f>
        <v>0.33333333333333331</v>
      </c>
      <c r="I707" s="185">
        <f t="shared" si="748"/>
        <v>256</v>
      </c>
      <c r="J707" s="185">
        <f t="shared" si="748"/>
        <v>306</v>
      </c>
      <c r="K707" s="185">
        <f t="shared" si="748"/>
        <v>2872</v>
      </c>
      <c r="L707" s="185">
        <f t="shared" si="748"/>
        <v>2219</v>
      </c>
      <c r="M707" s="147"/>
      <c r="N707" s="143">
        <f t="shared" si="684"/>
        <v>721.92</v>
      </c>
      <c r="O707" s="143">
        <f t="shared" si="680"/>
        <v>1530</v>
      </c>
      <c r="P707" s="143">
        <f t="shared" si="681"/>
        <v>65338</v>
      </c>
      <c r="Q707" s="143">
        <f t="shared" si="682"/>
        <v>8765.0500000000011</v>
      </c>
      <c r="R707" s="188">
        <f t="shared" si="685"/>
        <v>76354.97</v>
      </c>
      <c r="T707">
        <v>41917.440000000002</v>
      </c>
      <c r="U707" s="190">
        <f t="shared" si="686"/>
        <v>1.8215561351074874</v>
      </c>
    </row>
    <row r="708" spans="1:21" x14ac:dyDescent="0.2">
      <c r="A708" s="178">
        <v>42765</v>
      </c>
      <c r="B708" s="179">
        <v>0.375</v>
      </c>
      <c r="C708" t="s">
        <v>349</v>
      </c>
      <c r="D708">
        <v>2</v>
      </c>
      <c r="E708">
        <v>4.54</v>
      </c>
      <c r="F708">
        <v>9.85</v>
      </c>
      <c r="G708">
        <v>1.27</v>
      </c>
      <c r="H708" s="184">
        <f t="shared" ref="H708:L708" si="749">H684</f>
        <v>0.375</v>
      </c>
      <c r="I708" s="185">
        <f t="shared" si="749"/>
        <v>156</v>
      </c>
      <c r="J708" s="185">
        <f t="shared" si="749"/>
        <v>343</v>
      </c>
      <c r="K708" s="185">
        <f t="shared" si="749"/>
        <v>2872</v>
      </c>
      <c r="L708" s="185">
        <f t="shared" si="749"/>
        <v>2219</v>
      </c>
      <c r="M708" s="147"/>
      <c r="N708" s="143">
        <f t="shared" si="684"/>
        <v>312</v>
      </c>
      <c r="O708" s="143">
        <f t="shared" ref="O708:O771" si="750">E708*J708</f>
        <v>1557.22</v>
      </c>
      <c r="P708" s="143">
        <f t="shared" ref="P708:P771" si="751">F708*K708</f>
        <v>28289.200000000001</v>
      </c>
      <c r="Q708" s="143">
        <f t="shared" ref="Q708:Q771" si="752">G708*L708</f>
        <v>2818.13</v>
      </c>
      <c r="R708" s="188">
        <f t="shared" si="685"/>
        <v>32976.550000000003</v>
      </c>
      <c r="T708">
        <v>40238.5</v>
      </c>
      <c r="U708" s="190">
        <f t="shared" si="686"/>
        <v>0.81952731836425319</v>
      </c>
    </row>
    <row r="709" spans="1:21" x14ac:dyDescent="0.2">
      <c r="A709" s="178">
        <v>42765</v>
      </c>
      <c r="B709" s="179">
        <v>0.41666666666666669</v>
      </c>
      <c r="C709" t="s">
        <v>349</v>
      </c>
      <c r="D709">
        <v>2</v>
      </c>
      <c r="E709">
        <v>3.1</v>
      </c>
      <c r="F709">
        <v>6</v>
      </c>
      <c r="G709">
        <v>0.99</v>
      </c>
      <c r="H709" s="184">
        <f t="shared" ref="H709:L709" si="753">H685</f>
        <v>0.41666666666666669</v>
      </c>
      <c r="I709" s="185">
        <f t="shared" si="753"/>
        <v>196</v>
      </c>
      <c r="J709" s="185">
        <f t="shared" si="753"/>
        <v>315</v>
      </c>
      <c r="K709" s="185">
        <f t="shared" si="753"/>
        <v>2872</v>
      </c>
      <c r="L709" s="185">
        <f t="shared" si="753"/>
        <v>2219</v>
      </c>
      <c r="M709" s="147"/>
      <c r="N709" s="143">
        <f t="shared" ref="N709:N772" si="754">D709*I709</f>
        <v>392</v>
      </c>
      <c r="O709" s="143">
        <f t="shared" si="750"/>
        <v>976.5</v>
      </c>
      <c r="P709" s="143">
        <f t="shared" si="751"/>
        <v>17232</v>
      </c>
      <c r="Q709" s="143">
        <f t="shared" si="752"/>
        <v>2196.81</v>
      </c>
      <c r="R709" s="188">
        <f t="shared" ref="R709:R772" si="755">SUM(N709:Q709)</f>
        <v>20797.310000000001</v>
      </c>
      <c r="T709">
        <v>38567.96</v>
      </c>
      <c r="U709" s="190">
        <f t="shared" ref="U709:U772" si="756">R709/T709</f>
        <v>0.53923800999586191</v>
      </c>
    </row>
    <row r="710" spans="1:21" x14ac:dyDescent="0.2">
      <c r="A710" s="178">
        <v>42765</v>
      </c>
      <c r="B710" s="179">
        <v>0.45833333333333331</v>
      </c>
      <c r="C710" t="s">
        <v>349</v>
      </c>
      <c r="D710">
        <v>15</v>
      </c>
      <c r="E710">
        <v>1.52</v>
      </c>
      <c r="F710">
        <v>10</v>
      </c>
      <c r="G710">
        <v>1.1399999999999999</v>
      </c>
      <c r="H710" s="184">
        <f t="shared" ref="H710:L710" si="757">H686</f>
        <v>0.45833333333333331</v>
      </c>
      <c r="I710" s="185">
        <f t="shared" si="757"/>
        <v>226</v>
      </c>
      <c r="J710" s="185">
        <f t="shared" si="757"/>
        <v>326</v>
      </c>
      <c r="K710" s="185">
        <f t="shared" si="757"/>
        <v>2842</v>
      </c>
      <c r="L710" s="185">
        <f t="shared" si="757"/>
        <v>1635</v>
      </c>
      <c r="M710" s="147"/>
      <c r="N710" s="143">
        <f t="shared" si="754"/>
        <v>3390</v>
      </c>
      <c r="O710" s="143">
        <f t="shared" si="750"/>
        <v>495.52</v>
      </c>
      <c r="P710" s="143">
        <f t="shared" si="751"/>
        <v>28420</v>
      </c>
      <c r="Q710" s="143">
        <f t="shared" si="752"/>
        <v>1863.8999999999999</v>
      </c>
      <c r="R710" s="188">
        <f t="shared" si="755"/>
        <v>34169.42</v>
      </c>
      <c r="T710">
        <v>37245.69</v>
      </c>
      <c r="U710" s="190">
        <f t="shared" si="756"/>
        <v>0.91740601395758803</v>
      </c>
    </row>
    <row r="711" spans="1:21" x14ac:dyDescent="0.2">
      <c r="A711" s="178">
        <v>42765</v>
      </c>
      <c r="B711" s="179">
        <v>0.5</v>
      </c>
      <c r="C711" t="s">
        <v>349</v>
      </c>
      <c r="D711">
        <v>3.5</v>
      </c>
      <c r="E711">
        <v>1.2</v>
      </c>
      <c r="F711">
        <v>4.28</v>
      </c>
      <c r="G711">
        <v>1</v>
      </c>
      <c r="H711" s="184">
        <f t="shared" ref="H711:L711" si="758">H687</f>
        <v>0.5</v>
      </c>
      <c r="I711" s="185">
        <f t="shared" si="758"/>
        <v>222</v>
      </c>
      <c r="J711" s="185">
        <f t="shared" si="758"/>
        <v>319</v>
      </c>
      <c r="K711" s="185">
        <f t="shared" si="758"/>
        <v>2842</v>
      </c>
      <c r="L711" s="185">
        <f t="shared" si="758"/>
        <v>1635</v>
      </c>
      <c r="M711" s="147"/>
      <c r="N711" s="143">
        <f t="shared" si="754"/>
        <v>777</v>
      </c>
      <c r="O711" s="143">
        <f t="shared" si="750"/>
        <v>382.8</v>
      </c>
      <c r="P711" s="143">
        <f t="shared" si="751"/>
        <v>12163.76</v>
      </c>
      <c r="Q711" s="143">
        <f t="shared" si="752"/>
        <v>1635</v>
      </c>
      <c r="R711" s="188">
        <f t="shared" si="755"/>
        <v>14958.56</v>
      </c>
      <c r="T711">
        <v>36074.18</v>
      </c>
      <c r="U711" s="190">
        <f t="shared" si="756"/>
        <v>0.41466112327431975</v>
      </c>
    </row>
    <row r="712" spans="1:21" x14ac:dyDescent="0.2">
      <c r="A712" s="178">
        <v>42765</v>
      </c>
      <c r="B712" s="179">
        <v>0.54166666666666663</v>
      </c>
      <c r="C712" t="s">
        <v>349</v>
      </c>
      <c r="D712">
        <v>2</v>
      </c>
      <c r="E712">
        <v>1.2</v>
      </c>
      <c r="F712">
        <v>5</v>
      </c>
      <c r="G712">
        <v>1</v>
      </c>
      <c r="H712" s="184">
        <f t="shared" ref="H712:L712" si="759">H688</f>
        <v>0.54166666666666663</v>
      </c>
      <c r="I712" s="185">
        <f t="shared" si="759"/>
        <v>195</v>
      </c>
      <c r="J712" s="185">
        <f t="shared" si="759"/>
        <v>299</v>
      </c>
      <c r="K712" s="185">
        <f t="shared" si="759"/>
        <v>2842</v>
      </c>
      <c r="L712" s="185">
        <f t="shared" si="759"/>
        <v>1635</v>
      </c>
      <c r="M712" s="147"/>
      <c r="N712" s="143">
        <f t="shared" si="754"/>
        <v>390</v>
      </c>
      <c r="O712" s="143">
        <f t="shared" si="750"/>
        <v>358.8</v>
      </c>
      <c r="P712" s="143">
        <f t="shared" si="751"/>
        <v>14210</v>
      </c>
      <c r="Q712" s="143">
        <f t="shared" si="752"/>
        <v>1635</v>
      </c>
      <c r="R712" s="188">
        <f t="shared" si="755"/>
        <v>16593.8</v>
      </c>
      <c r="T712">
        <v>35309.29</v>
      </c>
      <c r="U712" s="190">
        <f t="shared" si="756"/>
        <v>0.46995564056937988</v>
      </c>
    </row>
    <row r="713" spans="1:21" x14ac:dyDescent="0.2">
      <c r="A713" s="178">
        <v>42765</v>
      </c>
      <c r="B713" s="179">
        <v>0.58333333333333337</v>
      </c>
      <c r="C713" t="s">
        <v>349</v>
      </c>
      <c r="D713">
        <v>3.01</v>
      </c>
      <c r="E713">
        <v>1.2</v>
      </c>
      <c r="F713">
        <v>5</v>
      </c>
      <c r="G713">
        <v>1</v>
      </c>
      <c r="H713" s="184">
        <f t="shared" ref="H713:L713" si="760">H689</f>
        <v>0.58333333333333337</v>
      </c>
      <c r="I713" s="185">
        <f t="shared" si="760"/>
        <v>205</v>
      </c>
      <c r="J713" s="185">
        <f t="shared" si="760"/>
        <v>237</v>
      </c>
      <c r="K713" s="185">
        <f t="shared" si="760"/>
        <v>2842</v>
      </c>
      <c r="L713" s="185">
        <f t="shared" si="760"/>
        <v>1635</v>
      </c>
      <c r="M713" s="147"/>
      <c r="N713" s="143">
        <f t="shared" si="754"/>
        <v>617.04999999999995</v>
      </c>
      <c r="O713" s="143">
        <f t="shared" si="750"/>
        <v>284.39999999999998</v>
      </c>
      <c r="P713" s="143">
        <f t="shared" si="751"/>
        <v>14210</v>
      </c>
      <c r="Q713" s="143">
        <f t="shared" si="752"/>
        <v>1635</v>
      </c>
      <c r="R713" s="188">
        <f t="shared" si="755"/>
        <v>16746.45</v>
      </c>
      <c r="T713">
        <v>35040.870000000003</v>
      </c>
      <c r="U713" s="190">
        <f t="shared" si="756"/>
        <v>0.47791193540571336</v>
      </c>
    </row>
    <row r="714" spans="1:21" x14ac:dyDescent="0.2">
      <c r="A714" s="178">
        <v>42765</v>
      </c>
      <c r="B714" s="179">
        <v>0.625</v>
      </c>
      <c r="C714" t="s">
        <v>349</v>
      </c>
      <c r="D714">
        <v>2.34</v>
      </c>
      <c r="E714">
        <v>1.2</v>
      </c>
      <c r="F714">
        <v>4</v>
      </c>
      <c r="G714">
        <v>0.51</v>
      </c>
      <c r="H714" s="184">
        <f t="shared" ref="H714:L714" si="761">H690</f>
        <v>0.625</v>
      </c>
      <c r="I714" s="185">
        <f t="shared" si="761"/>
        <v>212</v>
      </c>
      <c r="J714" s="185">
        <f t="shared" si="761"/>
        <v>213</v>
      </c>
      <c r="K714" s="185">
        <f t="shared" si="761"/>
        <v>2842</v>
      </c>
      <c r="L714" s="185">
        <f t="shared" si="761"/>
        <v>1380</v>
      </c>
      <c r="M714" s="147"/>
      <c r="N714" s="143">
        <f t="shared" si="754"/>
        <v>496.08</v>
      </c>
      <c r="O714" s="143">
        <f t="shared" si="750"/>
        <v>255.6</v>
      </c>
      <c r="P714" s="143">
        <f t="shared" si="751"/>
        <v>11368</v>
      </c>
      <c r="Q714" s="143">
        <f t="shared" si="752"/>
        <v>703.80000000000007</v>
      </c>
      <c r="R714" s="188">
        <f t="shared" si="755"/>
        <v>12823.48</v>
      </c>
      <c r="T714">
        <v>34921.589999999997</v>
      </c>
      <c r="U714" s="190">
        <f t="shared" si="756"/>
        <v>0.36720779323049152</v>
      </c>
    </row>
    <row r="715" spans="1:21" x14ac:dyDescent="0.2">
      <c r="A715" s="178">
        <v>42765</v>
      </c>
      <c r="B715" s="179">
        <v>0.66666666666666663</v>
      </c>
      <c r="C715" t="s">
        <v>349</v>
      </c>
      <c r="D715">
        <v>1.21</v>
      </c>
      <c r="E715">
        <v>1.01</v>
      </c>
      <c r="F715">
        <v>4</v>
      </c>
      <c r="G715">
        <v>0.51</v>
      </c>
      <c r="H715" s="184">
        <f t="shared" ref="H715:L715" si="762">H691</f>
        <v>0.66666666666666663</v>
      </c>
      <c r="I715" s="185">
        <f t="shared" si="762"/>
        <v>191</v>
      </c>
      <c r="J715" s="185">
        <f t="shared" si="762"/>
        <v>237</v>
      </c>
      <c r="K715" s="185">
        <f t="shared" si="762"/>
        <v>2842</v>
      </c>
      <c r="L715" s="185">
        <f t="shared" si="762"/>
        <v>1380</v>
      </c>
      <c r="M715" s="147"/>
      <c r="N715" s="143">
        <f t="shared" si="754"/>
        <v>231.10999999999999</v>
      </c>
      <c r="O715" s="143">
        <f t="shared" si="750"/>
        <v>239.37</v>
      </c>
      <c r="P715" s="143">
        <f t="shared" si="751"/>
        <v>11368</v>
      </c>
      <c r="Q715" s="143">
        <f t="shared" si="752"/>
        <v>703.80000000000007</v>
      </c>
      <c r="R715" s="188">
        <f t="shared" si="755"/>
        <v>12542.279999999999</v>
      </c>
      <c r="T715">
        <v>34822.550000000003</v>
      </c>
      <c r="U715" s="190">
        <f t="shared" si="756"/>
        <v>0.36017695430116398</v>
      </c>
    </row>
    <row r="716" spans="1:21" x14ac:dyDescent="0.2">
      <c r="A716" s="178">
        <v>42765</v>
      </c>
      <c r="B716" s="179">
        <v>0.70833333333333337</v>
      </c>
      <c r="C716" t="s">
        <v>349</v>
      </c>
      <c r="D716">
        <v>1</v>
      </c>
      <c r="E716">
        <v>1.2</v>
      </c>
      <c r="F716">
        <v>4</v>
      </c>
      <c r="G716">
        <v>0.51</v>
      </c>
      <c r="H716" s="184">
        <f t="shared" ref="H716:L716" si="763">H692</f>
        <v>0.70833333333333337</v>
      </c>
      <c r="I716" s="185">
        <f t="shared" si="763"/>
        <v>218</v>
      </c>
      <c r="J716" s="185">
        <f t="shared" si="763"/>
        <v>258</v>
      </c>
      <c r="K716" s="185">
        <f t="shared" si="763"/>
        <v>2842</v>
      </c>
      <c r="L716" s="185">
        <f t="shared" si="763"/>
        <v>1380</v>
      </c>
      <c r="M716" s="147"/>
      <c r="N716" s="143">
        <f t="shared" si="754"/>
        <v>218</v>
      </c>
      <c r="O716" s="143">
        <f t="shared" si="750"/>
        <v>309.59999999999997</v>
      </c>
      <c r="P716" s="143">
        <f t="shared" si="751"/>
        <v>11368</v>
      </c>
      <c r="Q716" s="143">
        <f t="shared" si="752"/>
        <v>703.80000000000007</v>
      </c>
      <c r="R716" s="188">
        <f t="shared" si="755"/>
        <v>12599.4</v>
      </c>
      <c r="T716">
        <v>34892.92</v>
      </c>
      <c r="U716" s="190">
        <f t="shared" si="756"/>
        <v>0.3610875787982204</v>
      </c>
    </row>
    <row r="717" spans="1:21" x14ac:dyDescent="0.2">
      <c r="A717" s="178">
        <v>42765</v>
      </c>
      <c r="B717" s="179">
        <v>0.75</v>
      </c>
      <c r="C717" t="s">
        <v>349</v>
      </c>
      <c r="D717">
        <v>2</v>
      </c>
      <c r="E717">
        <v>7.95</v>
      </c>
      <c r="F717">
        <v>8.5299999999999994</v>
      </c>
      <c r="G717">
        <v>0.6</v>
      </c>
      <c r="H717" s="184">
        <f t="shared" ref="H717:L717" si="764">H693</f>
        <v>0.75</v>
      </c>
      <c r="I717" s="185">
        <f t="shared" si="764"/>
        <v>240</v>
      </c>
      <c r="J717" s="185">
        <f t="shared" si="764"/>
        <v>365</v>
      </c>
      <c r="K717" s="185">
        <f t="shared" si="764"/>
        <v>2842</v>
      </c>
      <c r="L717" s="185">
        <f t="shared" si="764"/>
        <v>1380</v>
      </c>
      <c r="M717" s="147"/>
      <c r="N717" s="143">
        <f t="shared" si="754"/>
        <v>480</v>
      </c>
      <c r="O717" s="143">
        <f t="shared" si="750"/>
        <v>2901.75</v>
      </c>
      <c r="P717" s="143">
        <f t="shared" si="751"/>
        <v>24242.26</v>
      </c>
      <c r="Q717" s="143">
        <f t="shared" si="752"/>
        <v>828</v>
      </c>
      <c r="R717" s="188">
        <f t="shared" si="755"/>
        <v>28452.01</v>
      </c>
      <c r="T717">
        <v>35005.24</v>
      </c>
      <c r="U717" s="190">
        <f t="shared" si="756"/>
        <v>0.81279288472240152</v>
      </c>
    </row>
    <row r="718" spans="1:21" x14ac:dyDescent="0.2">
      <c r="A718" s="178">
        <v>42765</v>
      </c>
      <c r="B718" s="179">
        <v>0.79166666666666663</v>
      </c>
      <c r="C718" t="s">
        <v>349</v>
      </c>
      <c r="D718">
        <v>5.69</v>
      </c>
      <c r="E718">
        <v>6</v>
      </c>
      <c r="F718">
        <v>11.12</v>
      </c>
      <c r="G718">
        <v>0.8</v>
      </c>
      <c r="H718" s="184">
        <f t="shared" ref="H718:L718" si="765">H694</f>
        <v>0.79166666666666663</v>
      </c>
      <c r="I718" s="185">
        <f t="shared" si="765"/>
        <v>320</v>
      </c>
      <c r="J718" s="185">
        <f t="shared" si="765"/>
        <v>214</v>
      </c>
      <c r="K718" s="185">
        <f t="shared" si="765"/>
        <v>2842</v>
      </c>
      <c r="L718" s="185">
        <f t="shared" si="765"/>
        <v>1426</v>
      </c>
      <c r="M718" s="147"/>
      <c r="N718" s="143">
        <f t="shared" si="754"/>
        <v>1820.8000000000002</v>
      </c>
      <c r="O718" s="143">
        <f t="shared" si="750"/>
        <v>1284</v>
      </c>
      <c r="P718" s="143">
        <f t="shared" si="751"/>
        <v>31603.039999999997</v>
      </c>
      <c r="Q718" s="143">
        <f t="shared" si="752"/>
        <v>1140.8</v>
      </c>
      <c r="R718" s="188">
        <f t="shared" si="755"/>
        <v>35848.639999999999</v>
      </c>
      <c r="T718">
        <v>36612.68</v>
      </c>
      <c r="U718" s="190">
        <f t="shared" si="756"/>
        <v>0.97913181990501652</v>
      </c>
    </row>
    <row r="719" spans="1:21" x14ac:dyDescent="0.2">
      <c r="A719" s="178">
        <v>42765</v>
      </c>
      <c r="B719" s="179">
        <v>0.83333333333333337</v>
      </c>
      <c r="C719" t="s">
        <v>349</v>
      </c>
      <c r="D719">
        <v>2</v>
      </c>
      <c r="E719">
        <v>2.61</v>
      </c>
      <c r="F719">
        <v>15</v>
      </c>
      <c r="G719">
        <v>0.51</v>
      </c>
      <c r="H719" s="184">
        <f t="shared" ref="H719:L719" si="766">H695</f>
        <v>0.83333333333333337</v>
      </c>
      <c r="I719" s="185">
        <f t="shared" si="766"/>
        <v>322</v>
      </c>
      <c r="J719" s="185">
        <f t="shared" si="766"/>
        <v>178</v>
      </c>
      <c r="K719" s="185">
        <f t="shared" si="766"/>
        <v>2842</v>
      </c>
      <c r="L719" s="185">
        <f t="shared" si="766"/>
        <v>1426</v>
      </c>
      <c r="M719" s="147"/>
      <c r="N719" s="143">
        <f t="shared" si="754"/>
        <v>644</v>
      </c>
      <c r="O719" s="143">
        <f t="shared" si="750"/>
        <v>464.58</v>
      </c>
      <c r="P719" s="143">
        <f t="shared" si="751"/>
        <v>42630</v>
      </c>
      <c r="Q719" s="143">
        <f t="shared" si="752"/>
        <v>727.26</v>
      </c>
      <c r="R719" s="188">
        <f t="shared" si="755"/>
        <v>44465.840000000004</v>
      </c>
      <c r="T719">
        <v>36906.879999999997</v>
      </c>
      <c r="U719" s="190">
        <f t="shared" si="756"/>
        <v>1.2048116773891482</v>
      </c>
    </row>
    <row r="720" spans="1:21" x14ac:dyDescent="0.2">
      <c r="A720" s="178">
        <v>42765</v>
      </c>
      <c r="B720" s="179">
        <v>0.875</v>
      </c>
      <c r="C720" t="s">
        <v>349</v>
      </c>
      <c r="D720">
        <v>3.46</v>
      </c>
      <c r="E720">
        <v>2.2400000000000002</v>
      </c>
      <c r="F720">
        <v>10.06</v>
      </c>
      <c r="G720">
        <v>0.51</v>
      </c>
      <c r="H720" s="184">
        <f t="shared" ref="H720:L720" si="767">H696</f>
        <v>0.875</v>
      </c>
      <c r="I720" s="185">
        <f t="shared" si="767"/>
        <v>337</v>
      </c>
      <c r="J720" s="185">
        <f t="shared" si="767"/>
        <v>173</v>
      </c>
      <c r="K720" s="185">
        <f t="shared" si="767"/>
        <v>2842</v>
      </c>
      <c r="L720" s="185">
        <f t="shared" si="767"/>
        <v>1426</v>
      </c>
      <c r="M720" s="147"/>
      <c r="N720" s="143">
        <f t="shared" si="754"/>
        <v>1166.02</v>
      </c>
      <c r="O720" s="143">
        <f t="shared" si="750"/>
        <v>387.52000000000004</v>
      </c>
      <c r="P720" s="143">
        <f t="shared" si="751"/>
        <v>28590.52</v>
      </c>
      <c r="Q720" s="143">
        <f t="shared" si="752"/>
        <v>727.26</v>
      </c>
      <c r="R720" s="188">
        <f t="shared" si="755"/>
        <v>30871.32</v>
      </c>
      <c r="T720">
        <v>36271.519999999997</v>
      </c>
      <c r="U720" s="190">
        <f t="shared" si="756"/>
        <v>0.85111735047221626</v>
      </c>
    </row>
    <row r="721" spans="1:21" x14ac:dyDescent="0.2">
      <c r="A721" s="178">
        <v>42765</v>
      </c>
      <c r="B721" s="179">
        <v>0.91666666666666663</v>
      </c>
      <c r="C721" t="s">
        <v>349</v>
      </c>
      <c r="D721">
        <v>8</v>
      </c>
      <c r="E721">
        <v>2.61</v>
      </c>
      <c r="F721">
        <v>10</v>
      </c>
      <c r="G721">
        <v>0.6</v>
      </c>
      <c r="H721" s="184">
        <f t="shared" ref="H721:L721" si="768">H697</f>
        <v>0.91666666666666663</v>
      </c>
      <c r="I721" s="185">
        <f t="shared" si="768"/>
        <v>394</v>
      </c>
      <c r="J721" s="185">
        <f t="shared" si="768"/>
        <v>194</v>
      </c>
      <c r="K721" s="185">
        <f t="shared" si="768"/>
        <v>2842</v>
      </c>
      <c r="L721" s="185">
        <f t="shared" si="768"/>
        <v>1426</v>
      </c>
      <c r="M721" s="147"/>
      <c r="N721" s="143">
        <f t="shared" si="754"/>
        <v>3152</v>
      </c>
      <c r="O721" s="143">
        <f t="shared" si="750"/>
        <v>506.34</v>
      </c>
      <c r="P721" s="143">
        <f t="shared" si="751"/>
        <v>28420</v>
      </c>
      <c r="Q721" s="143">
        <f t="shared" si="752"/>
        <v>855.6</v>
      </c>
      <c r="R721" s="188">
        <f t="shared" si="755"/>
        <v>32933.94</v>
      </c>
      <c r="T721">
        <v>34802.97</v>
      </c>
      <c r="U721" s="190">
        <f t="shared" si="756"/>
        <v>0.94629682466754994</v>
      </c>
    </row>
    <row r="722" spans="1:21" x14ac:dyDescent="0.2">
      <c r="A722" s="178">
        <v>42765</v>
      </c>
      <c r="B722" s="179">
        <v>0.95833333333333337</v>
      </c>
      <c r="C722" t="s">
        <v>349</v>
      </c>
      <c r="D722">
        <v>10</v>
      </c>
      <c r="E722">
        <v>4</v>
      </c>
      <c r="F722">
        <v>10</v>
      </c>
      <c r="G722">
        <v>0.17</v>
      </c>
      <c r="H722" s="184">
        <f t="shared" ref="H722:L722" si="769">H698</f>
        <v>0.95833333333333337</v>
      </c>
      <c r="I722" s="185">
        <f t="shared" si="769"/>
        <v>389</v>
      </c>
      <c r="J722" s="185">
        <f t="shared" si="769"/>
        <v>265</v>
      </c>
      <c r="K722" s="185">
        <f t="shared" si="769"/>
        <v>2985</v>
      </c>
      <c r="L722" s="185">
        <f t="shared" si="769"/>
        <v>1111</v>
      </c>
      <c r="M722" s="147"/>
      <c r="N722" s="143">
        <f t="shared" si="754"/>
        <v>3890</v>
      </c>
      <c r="O722" s="143">
        <f t="shared" si="750"/>
        <v>1060</v>
      </c>
      <c r="P722" s="143">
        <f t="shared" si="751"/>
        <v>29850</v>
      </c>
      <c r="Q722" s="143">
        <f t="shared" si="752"/>
        <v>188.87</v>
      </c>
      <c r="R722" s="188">
        <f t="shared" si="755"/>
        <v>34988.870000000003</v>
      </c>
      <c r="T722">
        <v>32511.48</v>
      </c>
      <c r="U722" s="190">
        <f t="shared" si="756"/>
        <v>1.0762004682653636</v>
      </c>
    </row>
    <row r="723" spans="1:21" x14ac:dyDescent="0.2">
      <c r="A723" s="178">
        <v>42765</v>
      </c>
      <c r="B723" s="180">
        <v>1</v>
      </c>
      <c r="C723" t="s">
        <v>349</v>
      </c>
      <c r="D723">
        <v>8</v>
      </c>
      <c r="E723">
        <v>2.11</v>
      </c>
      <c r="F723">
        <v>15.04</v>
      </c>
      <c r="G723">
        <v>0.17</v>
      </c>
      <c r="H723" s="184">
        <f t="shared" ref="H723:L723" si="770">H699</f>
        <v>1</v>
      </c>
      <c r="I723" s="185">
        <f t="shared" si="770"/>
        <v>362</v>
      </c>
      <c r="J723" s="185">
        <f t="shared" si="770"/>
        <v>243</v>
      </c>
      <c r="K723" s="185">
        <f t="shared" si="770"/>
        <v>2985</v>
      </c>
      <c r="L723" s="185">
        <f t="shared" si="770"/>
        <v>1111</v>
      </c>
      <c r="M723" s="147"/>
      <c r="N723" s="143">
        <f t="shared" si="754"/>
        <v>2896</v>
      </c>
      <c r="O723" s="143">
        <f t="shared" si="750"/>
        <v>512.73</v>
      </c>
      <c r="P723" s="143">
        <f t="shared" si="751"/>
        <v>44894.399999999994</v>
      </c>
      <c r="Q723" s="143">
        <f t="shared" si="752"/>
        <v>188.87</v>
      </c>
      <c r="R723" s="188">
        <f t="shared" si="755"/>
        <v>48492</v>
      </c>
      <c r="T723">
        <v>30290.66</v>
      </c>
      <c r="U723" s="190">
        <f t="shared" si="756"/>
        <v>1.6008895151178615</v>
      </c>
    </row>
    <row r="724" spans="1:21" x14ac:dyDescent="0.2">
      <c r="A724" s="178">
        <v>42766</v>
      </c>
      <c r="B724" s="179">
        <v>4.1666666666666664E-2</v>
      </c>
      <c r="C724" t="s">
        <v>349</v>
      </c>
      <c r="D724">
        <v>6.75</v>
      </c>
      <c r="E724">
        <v>6</v>
      </c>
      <c r="F724">
        <v>27</v>
      </c>
      <c r="G724">
        <v>0.01</v>
      </c>
      <c r="H724" s="184">
        <f t="shared" ref="H724:L724" si="771">H700</f>
        <v>4.1666666666666664E-2</v>
      </c>
      <c r="I724" s="185">
        <f t="shared" si="771"/>
        <v>294</v>
      </c>
      <c r="J724" s="185">
        <f t="shared" si="771"/>
        <v>212</v>
      </c>
      <c r="K724" s="185">
        <f t="shared" si="771"/>
        <v>2985</v>
      </c>
      <c r="L724" s="185">
        <f t="shared" si="771"/>
        <v>1111</v>
      </c>
      <c r="M724" s="147"/>
      <c r="N724" s="143">
        <f t="shared" si="754"/>
        <v>1984.5</v>
      </c>
      <c r="O724" s="143">
        <f t="shared" si="750"/>
        <v>1272</v>
      </c>
      <c r="P724" s="143">
        <f t="shared" si="751"/>
        <v>80595</v>
      </c>
      <c r="Q724" s="143">
        <f t="shared" si="752"/>
        <v>11.11</v>
      </c>
      <c r="R724" s="188">
        <f t="shared" si="755"/>
        <v>83862.61</v>
      </c>
      <c r="T724">
        <v>29050.47</v>
      </c>
      <c r="U724" s="190">
        <f t="shared" si="756"/>
        <v>2.8867901276640273</v>
      </c>
    </row>
    <row r="725" spans="1:21" x14ac:dyDescent="0.2">
      <c r="A725" s="178">
        <v>42766</v>
      </c>
      <c r="B725" s="179">
        <v>8.3333333333333329E-2</v>
      </c>
      <c r="C725" t="s">
        <v>349</v>
      </c>
      <c r="D725">
        <v>6.28</v>
      </c>
      <c r="E725">
        <v>6</v>
      </c>
      <c r="F725">
        <v>27</v>
      </c>
      <c r="G725">
        <v>0.01</v>
      </c>
      <c r="H725" s="184">
        <f t="shared" ref="H725:L725" si="772">H701</f>
        <v>8.3333333333333329E-2</v>
      </c>
      <c r="I725" s="185">
        <f t="shared" si="772"/>
        <v>236</v>
      </c>
      <c r="J725" s="185">
        <f t="shared" si="772"/>
        <v>179</v>
      </c>
      <c r="K725" s="185">
        <f t="shared" si="772"/>
        <v>2985</v>
      </c>
      <c r="L725" s="185">
        <f t="shared" si="772"/>
        <v>1111</v>
      </c>
      <c r="M725" s="147"/>
      <c r="N725" s="143">
        <f t="shared" si="754"/>
        <v>1482.0800000000002</v>
      </c>
      <c r="O725" s="143">
        <f t="shared" si="750"/>
        <v>1074</v>
      </c>
      <c r="P725" s="143">
        <f t="shared" si="751"/>
        <v>80595</v>
      </c>
      <c r="Q725" s="143">
        <f t="shared" si="752"/>
        <v>11.11</v>
      </c>
      <c r="R725" s="188">
        <f t="shared" si="755"/>
        <v>83162.19</v>
      </c>
      <c r="T725">
        <v>28491.53</v>
      </c>
      <c r="U725" s="190">
        <f t="shared" si="756"/>
        <v>2.9188390374262108</v>
      </c>
    </row>
    <row r="726" spans="1:21" x14ac:dyDescent="0.2">
      <c r="A726" s="178">
        <v>42766</v>
      </c>
      <c r="B726" s="179">
        <v>0.125</v>
      </c>
      <c r="C726" t="s">
        <v>349</v>
      </c>
      <c r="D726">
        <v>1</v>
      </c>
      <c r="E726">
        <v>6</v>
      </c>
      <c r="F726">
        <v>27</v>
      </c>
      <c r="G726">
        <v>0.25</v>
      </c>
      <c r="H726" s="184">
        <f t="shared" ref="H726:L726" si="773">H702</f>
        <v>0.125</v>
      </c>
      <c r="I726" s="185">
        <f t="shared" si="773"/>
        <v>201</v>
      </c>
      <c r="J726" s="185">
        <f t="shared" si="773"/>
        <v>205</v>
      </c>
      <c r="K726" s="185">
        <f t="shared" si="773"/>
        <v>2985</v>
      </c>
      <c r="L726" s="185">
        <f t="shared" si="773"/>
        <v>1717</v>
      </c>
      <c r="M726" s="147"/>
      <c r="N726" s="143">
        <f t="shared" si="754"/>
        <v>201</v>
      </c>
      <c r="O726" s="143">
        <f t="shared" si="750"/>
        <v>1230</v>
      </c>
      <c r="P726" s="143">
        <f t="shared" si="751"/>
        <v>80595</v>
      </c>
      <c r="Q726" s="143">
        <f t="shared" si="752"/>
        <v>429.25</v>
      </c>
      <c r="R726" s="188">
        <f t="shared" si="755"/>
        <v>82455.25</v>
      </c>
      <c r="T726">
        <v>28456.35</v>
      </c>
      <c r="U726" s="190">
        <f t="shared" si="756"/>
        <v>2.8976045768343446</v>
      </c>
    </row>
    <row r="727" spans="1:21" x14ac:dyDescent="0.2">
      <c r="A727" s="178">
        <v>42766</v>
      </c>
      <c r="B727" s="179">
        <v>0.16666666666666666</v>
      </c>
      <c r="C727" t="s">
        <v>349</v>
      </c>
      <c r="D727">
        <v>3</v>
      </c>
      <c r="E727">
        <v>6</v>
      </c>
      <c r="F727">
        <v>20.010000000000002</v>
      </c>
      <c r="G727">
        <v>0.25</v>
      </c>
      <c r="H727" s="184">
        <f t="shared" ref="H727:L727" si="774">H703</f>
        <v>0.16666666666666666</v>
      </c>
      <c r="I727" s="185">
        <f t="shared" si="774"/>
        <v>185</v>
      </c>
      <c r="J727" s="185">
        <f t="shared" si="774"/>
        <v>205</v>
      </c>
      <c r="K727" s="185">
        <f t="shared" si="774"/>
        <v>2985</v>
      </c>
      <c r="L727" s="185">
        <f t="shared" si="774"/>
        <v>1717</v>
      </c>
      <c r="M727" s="147"/>
      <c r="N727" s="143">
        <f t="shared" si="754"/>
        <v>555</v>
      </c>
      <c r="O727" s="143">
        <f t="shared" si="750"/>
        <v>1230</v>
      </c>
      <c r="P727" s="143">
        <f t="shared" si="751"/>
        <v>59729.850000000006</v>
      </c>
      <c r="Q727" s="143">
        <f t="shared" si="752"/>
        <v>429.25</v>
      </c>
      <c r="R727" s="188">
        <f t="shared" si="755"/>
        <v>61944.100000000006</v>
      </c>
      <c r="T727">
        <v>28884.03</v>
      </c>
      <c r="U727" s="190">
        <f t="shared" si="756"/>
        <v>2.1445795479370435</v>
      </c>
    </row>
    <row r="728" spans="1:21" x14ac:dyDescent="0.2">
      <c r="A728" s="178">
        <v>42766</v>
      </c>
      <c r="B728" s="179">
        <v>0.20833333333333334</v>
      </c>
      <c r="C728" t="s">
        <v>349</v>
      </c>
      <c r="D728">
        <v>3.58</v>
      </c>
      <c r="E728">
        <v>12</v>
      </c>
      <c r="F728">
        <v>20.010000000000002</v>
      </c>
      <c r="G728">
        <v>0.25</v>
      </c>
      <c r="H728" s="184">
        <f t="shared" ref="H728:L728" si="775">H704</f>
        <v>0.20833333333333334</v>
      </c>
      <c r="I728" s="185">
        <f t="shared" si="775"/>
        <v>207</v>
      </c>
      <c r="J728" s="185">
        <f t="shared" si="775"/>
        <v>283</v>
      </c>
      <c r="K728" s="185">
        <f t="shared" si="775"/>
        <v>2985</v>
      </c>
      <c r="L728" s="185">
        <f t="shared" si="775"/>
        <v>1717</v>
      </c>
      <c r="M728" s="147"/>
      <c r="N728" s="143">
        <f t="shared" si="754"/>
        <v>741.06000000000006</v>
      </c>
      <c r="O728" s="143">
        <f t="shared" si="750"/>
        <v>3396</v>
      </c>
      <c r="P728" s="143">
        <f t="shared" si="751"/>
        <v>59729.850000000006</v>
      </c>
      <c r="Q728" s="143">
        <f t="shared" si="752"/>
        <v>429.25</v>
      </c>
      <c r="R728" s="188">
        <f t="shared" si="755"/>
        <v>64296.160000000003</v>
      </c>
      <c r="T728">
        <v>30101.97</v>
      </c>
      <c r="U728" s="190">
        <f t="shared" si="756"/>
        <v>2.1359452554101943</v>
      </c>
    </row>
    <row r="729" spans="1:21" x14ac:dyDescent="0.2">
      <c r="A729" s="178">
        <v>42766</v>
      </c>
      <c r="B729" s="179">
        <v>0.25</v>
      </c>
      <c r="C729" t="s">
        <v>349</v>
      </c>
      <c r="D729">
        <v>6</v>
      </c>
      <c r="E729">
        <v>8.36</v>
      </c>
      <c r="F729">
        <v>8.36</v>
      </c>
      <c r="G729">
        <v>0.25</v>
      </c>
      <c r="H729" s="184">
        <f t="shared" ref="H729:L729" si="776">H705</f>
        <v>0.25</v>
      </c>
      <c r="I729" s="185">
        <f t="shared" si="776"/>
        <v>327</v>
      </c>
      <c r="J729" s="185">
        <f t="shared" si="776"/>
        <v>438</v>
      </c>
      <c r="K729" s="185">
        <f t="shared" si="776"/>
        <v>2985</v>
      </c>
      <c r="L729" s="185">
        <f t="shared" si="776"/>
        <v>1717</v>
      </c>
      <c r="M729" s="147"/>
      <c r="N729" s="143">
        <f t="shared" si="754"/>
        <v>1962</v>
      </c>
      <c r="O729" s="143">
        <f t="shared" si="750"/>
        <v>3661.68</v>
      </c>
      <c r="P729" s="143">
        <f t="shared" si="751"/>
        <v>24954.6</v>
      </c>
      <c r="Q729" s="143">
        <f t="shared" si="752"/>
        <v>429.25</v>
      </c>
      <c r="R729" s="188">
        <f t="shared" si="755"/>
        <v>31007.53</v>
      </c>
      <c r="T729">
        <v>33066.160000000003</v>
      </c>
      <c r="U729" s="190">
        <f t="shared" si="756"/>
        <v>0.93774209040299794</v>
      </c>
    </row>
    <row r="730" spans="1:21" x14ac:dyDescent="0.2">
      <c r="A730" s="178">
        <v>42766</v>
      </c>
      <c r="B730" s="179">
        <v>0.29166666666666669</v>
      </c>
      <c r="C730" t="s">
        <v>349</v>
      </c>
      <c r="D730">
        <v>10</v>
      </c>
      <c r="E730">
        <v>30</v>
      </c>
      <c r="F730">
        <v>30</v>
      </c>
      <c r="G730">
        <v>2.5099999999999998</v>
      </c>
      <c r="H730" s="184">
        <f t="shared" ref="H730:L730" si="777">H706</f>
        <v>0.29166666666666669</v>
      </c>
      <c r="I730" s="185">
        <f t="shared" si="777"/>
        <v>249</v>
      </c>
      <c r="J730" s="185">
        <f t="shared" si="777"/>
        <v>556</v>
      </c>
      <c r="K730" s="185">
        <f t="shared" si="777"/>
        <v>2872</v>
      </c>
      <c r="L730" s="185">
        <f t="shared" si="777"/>
        <v>2219</v>
      </c>
      <c r="M730" s="147"/>
      <c r="N730" s="143">
        <f t="shared" si="754"/>
        <v>2490</v>
      </c>
      <c r="O730" s="143">
        <f t="shared" si="750"/>
        <v>16680</v>
      </c>
      <c r="P730" s="143">
        <f t="shared" si="751"/>
        <v>86160</v>
      </c>
      <c r="Q730" s="143">
        <f t="shared" si="752"/>
        <v>5569.69</v>
      </c>
      <c r="R730" s="188">
        <f t="shared" si="755"/>
        <v>110899.69</v>
      </c>
      <c r="T730">
        <v>37724.339999999997</v>
      </c>
      <c r="U730" s="190">
        <f t="shared" si="756"/>
        <v>2.939738375807238</v>
      </c>
    </row>
    <row r="731" spans="1:21" x14ac:dyDescent="0.2">
      <c r="A731" s="178">
        <v>42766</v>
      </c>
      <c r="B731" s="179">
        <v>0.33333333333333331</v>
      </c>
      <c r="C731" t="s">
        <v>349</v>
      </c>
      <c r="D731">
        <v>2</v>
      </c>
      <c r="E731">
        <v>5</v>
      </c>
      <c r="F731">
        <v>9.57</v>
      </c>
      <c r="G731">
        <v>2.4500000000000002</v>
      </c>
      <c r="H731" s="184">
        <f t="shared" ref="H731:L731" si="778">H707</f>
        <v>0.33333333333333331</v>
      </c>
      <c r="I731" s="185">
        <f t="shared" si="778"/>
        <v>256</v>
      </c>
      <c r="J731" s="185">
        <f t="shared" si="778"/>
        <v>306</v>
      </c>
      <c r="K731" s="185">
        <f t="shared" si="778"/>
        <v>2872</v>
      </c>
      <c r="L731" s="185">
        <f t="shared" si="778"/>
        <v>2219</v>
      </c>
      <c r="M731" s="147"/>
      <c r="N731" s="143">
        <f t="shared" si="754"/>
        <v>512</v>
      </c>
      <c r="O731" s="143">
        <f t="shared" si="750"/>
        <v>1530</v>
      </c>
      <c r="P731" s="143">
        <f t="shared" si="751"/>
        <v>27485.040000000001</v>
      </c>
      <c r="Q731" s="143">
        <f t="shared" si="752"/>
        <v>5436.55</v>
      </c>
      <c r="R731" s="188">
        <f t="shared" si="755"/>
        <v>34963.590000000004</v>
      </c>
      <c r="T731">
        <v>39182.68</v>
      </c>
      <c r="U731" s="190">
        <f t="shared" si="756"/>
        <v>0.89232257722034336</v>
      </c>
    </row>
    <row r="732" spans="1:21" x14ac:dyDescent="0.2">
      <c r="A732" s="178">
        <v>42766</v>
      </c>
      <c r="B732" s="179">
        <v>0.375</v>
      </c>
      <c r="C732" t="s">
        <v>349</v>
      </c>
      <c r="D732">
        <v>2</v>
      </c>
      <c r="E732">
        <v>4</v>
      </c>
      <c r="F732">
        <v>14</v>
      </c>
      <c r="G732">
        <v>1.25</v>
      </c>
      <c r="H732" s="184">
        <f t="shared" ref="H732:L732" si="779">H708</f>
        <v>0.375</v>
      </c>
      <c r="I732" s="185">
        <f t="shared" si="779"/>
        <v>156</v>
      </c>
      <c r="J732" s="185">
        <f t="shared" si="779"/>
        <v>343</v>
      </c>
      <c r="K732" s="185">
        <f t="shared" si="779"/>
        <v>2872</v>
      </c>
      <c r="L732" s="185">
        <f t="shared" si="779"/>
        <v>2219</v>
      </c>
      <c r="M732" s="147"/>
      <c r="N732" s="143">
        <f t="shared" si="754"/>
        <v>312</v>
      </c>
      <c r="O732" s="143">
        <f t="shared" si="750"/>
        <v>1372</v>
      </c>
      <c r="P732" s="143">
        <f t="shared" si="751"/>
        <v>40208</v>
      </c>
      <c r="Q732" s="143">
        <f t="shared" si="752"/>
        <v>2773.75</v>
      </c>
      <c r="R732" s="188">
        <f t="shared" si="755"/>
        <v>44665.75</v>
      </c>
      <c r="T732">
        <v>37952.47</v>
      </c>
      <c r="U732" s="190">
        <f t="shared" si="756"/>
        <v>1.17688651094382</v>
      </c>
    </row>
    <row r="733" spans="1:21" x14ac:dyDescent="0.2">
      <c r="A733" s="178">
        <v>42766</v>
      </c>
      <c r="B733" s="179">
        <v>0.41666666666666669</v>
      </c>
      <c r="C733" t="s">
        <v>349</v>
      </c>
      <c r="D733">
        <v>2.0299999999999998</v>
      </c>
      <c r="E733">
        <v>4</v>
      </c>
      <c r="F733">
        <v>10</v>
      </c>
      <c r="G733">
        <v>0.97</v>
      </c>
      <c r="H733" s="184">
        <f t="shared" ref="H733:L733" si="780">H709</f>
        <v>0.41666666666666669</v>
      </c>
      <c r="I733" s="185">
        <f t="shared" si="780"/>
        <v>196</v>
      </c>
      <c r="J733" s="185">
        <f t="shared" si="780"/>
        <v>315</v>
      </c>
      <c r="K733" s="185">
        <f t="shared" si="780"/>
        <v>2872</v>
      </c>
      <c r="L733" s="185">
        <f t="shared" si="780"/>
        <v>2219</v>
      </c>
      <c r="M733" s="147"/>
      <c r="N733" s="143">
        <f t="shared" si="754"/>
        <v>397.87999999999994</v>
      </c>
      <c r="O733" s="143">
        <f t="shared" si="750"/>
        <v>1260</v>
      </c>
      <c r="P733" s="143">
        <f t="shared" si="751"/>
        <v>28720</v>
      </c>
      <c r="Q733" s="143">
        <f t="shared" si="752"/>
        <v>2152.4299999999998</v>
      </c>
      <c r="R733" s="188">
        <f t="shared" si="755"/>
        <v>32530.31</v>
      </c>
      <c r="T733">
        <v>36777.83</v>
      </c>
      <c r="U733" s="190">
        <f t="shared" si="756"/>
        <v>0.88450868362815316</v>
      </c>
    </row>
    <row r="734" spans="1:21" x14ac:dyDescent="0.2">
      <c r="A734" s="178">
        <v>42766</v>
      </c>
      <c r="B734" s="179">
        <v>0.45833333333333331</v>
      </c>
      <c r="C734" t="s">
        <v>349</v>
      </c>
      <c r="D734">
        <v>3.33</v>
      </c>
      <c r="E734">
        <v>3.1</v>
      </c>
      <c r="F734">
        <v>6.53</v>
      </c>
      <c r="G734">
        <v>0.6</v>
      </c>
      <c r="H734" s="184">
        <f t="shared" ref="H734:L734" si="781">H710</f>
        <v>0.45833333333333331</v>
      </c>
      <c r="I734" s="185">
        <f t="shared" si="781"/>
        <v>226</v>
      </c>
      <c r="J734" s="185">
        <f t="shared" si="781"/>
        <v>326</v>
      </c>
      <c r="K734" s="185">
        <f t="shared" si="781"/>
        <v>2842</v>
      </c>
      <c r="L734" s="185">
        <f t="shared" si="781"/>
        <v>1635</v>
      </c>
      <c r="M734" s="147"/>
      <c r="N734" s="143">
        <f t="shared" si="754"/>
        <v>752.58</v>
      </c>
      <c r="O734" s="143">
        <f t="shared" si="750"/>
        <v>1010.6</v>
      </c>
      <c r="P734" s="143">
        <f t="shared" si="751"/>
        <v>18558.260000000002</v>
      </c>
      <c r="Q734" s="143">
        <f t="shared" si="752"/>
        <v>981</v>
      </c>
      <c r="R734" s="188">
        <f t="shared" si="755"/>
        <v>21302.440000000002</v>
      </c>
      <c r="T734">
        <v>35887.22</v>
      </c>
      <c r="U734" s="190">
        <f t="shared" si="756"/>
        <v>0.59359404267034344</v>
      </c>
    </row>
    <row r="735" spans="1:21" x14ac:dyDescent="0.2">
      <c r="A735" s="178">
        <v>42766</v>
      </c>
      <c r="B735" s="179">
        <v>0.5</v>
      </c>
      <c r="C735" t="s">
        <v>349</v>
      </c>
      <c r="D735">
        <v>3.98</v>
      </c>
      <c r="E735">
        <v>3.1</v>
      </c>
      <c r="F735">
        <v>8</v>
      </c>
      <c r="G735">
        <v>0.6</v>
      </c>
      <c r="H735" s="184">
        <f t="shared" ref="H735:L735" si="782">H711</f>
        <v>0.5</v>
      </c>
      <c r="I735" s="185">
        <f t="shared" si="782"/>
        <v>222</v>
      </c>
      <c r="J735" s="185">
        <f t="shared" si="782"/>
        <v>319</v>
      </c>
      <c r="K735" s="185">
        <f t="shared" si="782"/>
        <v>2842</v>
      </c>
      <c r="L735" s="185">
        <f t="shared" si="782"/>
        <v>1635</v>
      </c>
      <c r="M735" s="147"/>
      <c r="N735" s="143">
        <f t="shared" si="754"/>
        <v>883.56</v>
      </c>
      <c r="O735" s="143">
        <f t="shared" si="750"/>
        <v>988.9</v>
      </c>
      <c r="P735" s="143">
        <f t="shared" si="751"/>
        <v>22736</v>
      </c>
      <c r="Q735" s="143">
        <f t="shared" si="752"/>
        <v>981</v>
      </c>
      <c r="R735" s="188">
        <f t="shared" si="755"/>
        <v>25589.46</v>
      </c>
      <c r="T735">
        <v>35326.480000000003</v>
      </c>
      <c r="U735" s="190">
        <f t="shared" si="756"/>
        <v>0.72437050054236929</v>
      </c>
    </row>
    <row r="736" spans="1:21" x14ac:dyDescent="0.2">
      <c r="A736" s="178">
        <v>42766</v>
      </c>
      <c r="B736" s="179">
        <v>0.54166666666666663</v>
      </c>
      <c r="C736" t="s">
        <v>349</v>
      </c>
      <c r="D736">
        <v>50</v>
      </c>
      <c r="E736">
        <v>3.1</v>
      </c>
      <c r="F736">
        <v>16.62</v>
      </c>
      <c r="G736">
        <v>0.6</v>
      </c>
      <c r="H736" s="184">
        <f t="shared" ref="H736:L736" si="783">H712</f>
        <v>0.54166666666666663</v>
      </c>
      <c r="I736" s="185">
        <f t="shared" si="783"/>
        <v>195</v>
      </c>
      <c r="J736" s="185">
        <f t="shared" si="783"/>
        <v>299</v>
      </c>
      <c r="K736" s="185">
        <f t="shared" si="783"/>
        <v>2842</v>
      </c>
      <c r="L736" s="185">
        <f t="shared" si="783"/>
        <v>1635</v>
      </c>
      <c r="M736" s="147"/>
      <c r="N736" s="143">
        <f t="shared" si="754"/>
        <v>9750</v>
      </c>
      <c r="O736" s="143">
        <f t="shared" si="750"/>
        <v>926.9</v>
      </c>
      <c r="P736" s="143">
        <f t="shared" si="751"/>
        <v>47234.04</v>
      </c>
      <c r="Q736" s="143">
        <f t="shared" si="752"/>
        <v>981</v>
      </c>
      <c r="R736" s="188">
        <f t="shared" si="755"/>
        <v>58891.94</v>
      </c>
      <c r="T736">
        <v>34902.47</v>
      </c>
      <c r="U736" s="190">
        <f t="shared" si="756"/>
        <v>1.6873287191422268</v>
      </c>
    </row>
    <row r="737" spans="1:21" x14ac:dyDescent="0.2">
      <c r="A737" s="178">
        <v>42766</v>
      </c>
      <c r="B737" s="179">
        <v>0.58333333333333337</v>
      </c>
      <c r="C737" t="s">
        <v>349</v>
      </c>
      <c r="D737">
        <v>29.23</v>
      </c>
      <c r="E737">
        <v>4</v>
      </c>
      <c r="F737">
        <v>20.97</v>
      </c>
      <c r="G737">
        <v>0.6</v>
      </c>
      <c r="H737" s="184">
        <f t="shared" ref="H737:L737" si="784">H713</f>
        <v>0.58333333333333337</v>
      </c>
      <c r="I737" s="185">
        <f t="shared" si="784"/>
        <v>205</v>
      </c>
      <c r="J737" s="185">
        <f t="shared" si="784"/>
        <v>237</v>
      </c>
      <c r="K737" s="185">
        <f t="shared" si="784"/>
        <v>2842</v>
      </c>
      <c r="L737" s="185">
        <f t="shared" si="784"/>
        <v>1635</v>
      </c>
      <c r="M737" s="147"/>
      <c r="N737" s="143">
        <f t="shared" si="754"/>
        <v>5992.15</v>
      </c>
      <c r="O737" s="143">
        <f t="shared" si="750"/>
        <v>948</v>
      </c>
      <c r="P737" s="143">
        <f t="shared" si="751"/>
        <v>59596.74</v>
      </c>
      <c r="Q737" s="143">
        <f t="shared" si="752"/>
        <v>981</v>
      </c>
      <c r="R737" s="188">
        <f t="shared" si="755"/>
        <v>67517.89</v>
      </c>
      <c r="T737">
        <v>34927</v>
      </c>
      <c r="U737" s="190">
        <f t="shared" si="756"/>
        <v>1.933114495948693</v>
      </c>
    </row>
    <row r="738" spans="1:21" x14ac:dyDescent="0.2">
      <c r="A738" s="178">
        <v>42766</v>
      </c>
      <c r="B738" s="179">
        <v>0.625</v>
      </c>
      <c r="C738" t="s">
        <v>349</v>
      </c>
      <c r="D738">
        <v>22</v>
      </c>
      <c r="E738">
        <v>3.1</v>
      </c>
      <c r="F738">
        <v>22.24</v>
      </c>
      <c r="G738">
        <v>0.5</v>
      </c>
      <c r="H738" s="184">
        <f t="shared" ref="H738:L738" si="785">H714</f>
        <v>0.625</v>
      </c>
      <c r="I738" s="185">
        <f t="shared" si="785"/>
        <v>212</v>
      </c>
      <c r="J738" s="185">
        <f t="shared" si="785"/>
        <v>213</v>
      </c>
      <c r="K738" s="185">
        <f t="shared" si="785"/>
        <v>2842</v>
      </c>
      <c r="L738" s="185">
        <f t="shared" si="785"/>
        <v>1380</v>
      </c>
      <c r="M738" s="147"/>
      <c r="N738" s="143">
        <f t="shared" si="754"/>
        <v>4664</v>
      </c>
      <c r="O738" s="143">
        <f t="shared" si="750"/>
        <v>660.30000000000007</v>
      </c>
      <c r="P738" s="143">
        <f t="shared" si="751"/>
        <v>63206.079999999994</v>
      </c>
      <c r="Q738" s="143">
        <f t="shared" si="752"/>
        <v>690</v>
      </c>
      <c r="R738" s="188">
        <f t="shared" si="755"/>
        <v>69220.37999999999</v>
      </c>
      <c r="T738">
        <v>34939.15</v>
      </c>
      <c r="U738" s="190">
        <f t="shared" si="756"/>
        <v>1.981169547627804</v>
      </c>
    </row>
    <row r="739" spans="1:21" x14ac:dyDescent="0.2">
      <c r="A739" s="178">
        <v>42766</v>
      </c>
      <c r="B739" s="179">
        <v>0.66666666666666663</v>
      </c>
      <c r="C739" t="s">
        <v>349</v>
      </c>
      <c r="D739">
        <v>3.95</v>
      </c>
      <c r="E739">
        <v>3</v>
      </c>
      <c r="F739">
        <v>22</v>
      </c>
      <c r="G739">
        <v>0.5</v>
      </c>
      <c r="H739" s="184">
        <f t="shared" ref="H739:L739" si="786">H715</f>
        <v>0.66666666666666663</v>
      </c>
      <c r="I739" s="185">
        <f t="shared" si="786"/>
        <v>191</v>
      </c>
      <c r="J739" s="185">
        <f t="shared" si="786"/>
        <v>237</v>
      </c>
      <c r="K739" s="185">
        <f t="shared" si="786"/>
        <v>2842</v>
      </c>
      <c r="L739" s="185">
        <f t="shared" si="786"/>
        <v>1380</v>
      </c>
      <c r="M739" s="147"/>
      <c r="N739" s="143">
        <f t="shared" si="754"/>
        <v>754.45</v>
      </c>
      <c r="O739" s="143">
        <f t="shared" si="750"/>
        <v>711</v>
      </c>
      <c r="P739" s="143">
        <f t="shared" si="751"/>
        <v>62524</v>
      </c>
      <c r="Q739" s="143">
        <f t="shared" si="752"/>
        <v>690</v>
      </c>
      <c r="R739" s="188">
        <f t="shared" si="755"/>
        <v>64679.45</v>
      </c>
      <c r="T739">
        <v>34976.53</v>
      </c>
      <c r="U739" s="190">
        <f t="shared" si="756"/>
        <v>1.8492243227101144</v>
      </c>
    </row>
    <row r="740" spans="1:21" x14ac:dyDescent="0.2">
      <c r="A740" s="178">
        <v>42766</v>
      </c>
      <c r="B740" s="179">
        <v>0.70833333333333337</v>
      </c>
      <c r="C740" t="s">
        <v>349</v>
      </c>
      <c r="D740">
        <v>0.51</v>
      </c>
      <c r="E740">
        <v>3</v>
      </c>
      <c r="F740">
        <v>12</v>
      </c>
      <c r="G740">
        <v>0.5</v>
      </c>
      <c r="H740" s="184">
        <f t="shared" ref="H740:L740" si="787">H716</f>
        <v>0.70833333333333337</v>
      </c>
      <c r="I740" s="185">
        <f t="shared" si="787"/>
        <v>218</v>
      </c>
      <c r="J740" s="185">
        <f t="shared" si="787"/>
        <v>258</v>
      </c>
      <c r="K740" s="185">
        <f t="shared" si="787"/>
        <v>2842</v>
      </c>
      <c r="L740" s="185">
        <f t="shared" si="787"/>
        <v>1380</v>
      </c>
      <c r="M740" s="147"/>
      <c r="N740" s="143">
        <f t="shared" si="754"/>
        <v>111.18</v>
      </c>
      <c r="O740" s="143">
        <f t="shared" si="750"/>
        <v>774</v>
      </c>
      <c r="P740" s="143">
        <f t="shared" si="751"/>
        <v>34104</v>
      </c>
      <c r="Q740" s="143">
        <f t="shared" si="752"/>
        <v>690</v>
      </c>
      <c r="R740" s="188">
        <f t="shared" si="755"/>
        <v>35679.18</v>
      </c>
      <c r="T740">
        <v>35005.94</v>
      </c>
      <c r="U740" s="190">
        <f t="shared" si="756"/>
        <v>1.0192321645983509</v>
      </c>
    </row>
    <row r="741" spans="1:21" x14ac:dyDescent="0.2">
      <c r="A741" s="178">
        <v>42766</v>
      </c>
      <c r="B741" s="179">
        <v>0.75</v>
      </c>
      <c r="C741" t="s">
        <v>349</v>
      </c>
      <c r="D741">
        <v>4.47</v>
      </c>
      <c r="E741">
        <v>19.600000000000001</v>
      </c>
      <c r="F741">
        <v>20.010000000000002</v>
      </c>
      <c r="G741">
        <v>0.5</v>
      </c>
      <c r="H741" s="184">
        <f t="shared" ref="H741:L741" si="788">H717</f>
        <v>0.75</v>
      </c>
      <c r="I741" s="185">
        <f t="shared" si="788"/>
        <v>240</v>
      </c>
      <c r="J741" s="185">
        <f t="shared" si="788"/>
        <v>365</v>
      </c>
      <c r="K741" s="185">
        <f t="shared" si="788"/>
        <v>2842</v>
      </c>
      <c r="L741" s="185">
        <f t="shared" si="788"/>
        <v>1380</v>
      </c>
      <c r="M741" s="147"/>
      <c r="N741" s="143">
        <f t="shared" si="754"/>
        <v>1072.8</v>
      </c>
      <c r="O741" s="143">
        <f t="shared" si="750"/>
        <v>7154.0000000000009</v>
      </c>
      <c r="P741" s="143">
        <f t="shared" si="751"/>
        <v>56868.420000000006</v>
      </c>
      <c r="Q741" s="143">
        <f t="shared" si="752"/>
        <v>690</v>
      </c>
      <c r="R741" s="188">
        <f t="shared" si="755"/>
        <v>65785.22</v>
      </c>
      <c r="T741">
        <v>35113.4</v>
      </c>
      <c r="U741" s="190">
        <f t="shared" si="756"/>
        <v>1.8735075498242835</v>
      </c>
    </row>
    <row r="742" spans="1:21" x14ac:dyDescent="0.2">
      <c r="A742" s="178">
        <v>42766</v>
      </c>
      <c r="B742" s="179">
        <v>0.79166666666666663</v>
      </c>
      <c r="C742" t="s">
        <v>349</v>
      </c>
      <c r="D742">
        <v>4.8099999999999996</v>
      </c>
      <c r="E742">
        <v>9.9499999999999993</v>
      </c>
      <c r="F742">
        <v>18</v>
      </c>
      <c r="G742">
        <v>0.5</v>
      </c>
      <c r="H742" s="184">
        <f t="shared" ref="H742:L742" si="789">H718</f>
        <v>0.79166666666666663</v>
      </c>
      <c r="I742" s="185">
        <f t="shared" si="789"/>
        <v>320</v>
      </c>
      <c r="J742" s="185">
        <f t="shared" si="789"/>
        <v>214</v>
      </c>
      <c r="K742" s="185">
        <f t="shared" si="789"/>
        <v>2842</v>
      </c>
      <c r="L742" s="185">
        <f t="shared" si="789"/>
        <v>1426</v>
      </c>
      <c r="M742" s="147"/>
      <c r="N742" s="143">
        <f t="shared" si="754"/>
        <v>1539.1999999999998</v>
      </c>
      <c r="O742" s="143">
        <f t="shared" si="750"/>
        <v>2129.2999999999997</v>
      </c>
      <c r="P742" s="143">
        <f t="shared" si="751"/>
        <v>51156</v>
      </c>
      <c r="Q742" s="143">
        <f t="shared" si="752"/>
        <v>713</v>
      </c>
      <c r="R742" s="188">
        <f t="shared" si="755"/>
        <v>55537.5</v>
      </c>
      <c r="T742">
        <v>36610.269999999997</v>
      </c>
      <c r="U742" s="190">
        <f t="shared" si="756"/>
        <v>1.5169923630718922</v>
      </c>
    </row>
    <row r="743" spans="1:21" x14ac:dyDescent="0.2">
      <c r="A743" s="178">
        <v>42766</v>
      </c>
      <c r="B743" s="179">
        <v>0.83333333333333337</v>
      </c>
      <c r="C743" t="s">
        <v>349</v>
      </c>
      <c r="D743">
        <v>3.01</v>
      </c>
      <c r="E743">
        <v>4</v>
      </c>
      <c r="F743">
        <v>20.329999999999998</v>
      </c>
      <c r="G743">
        <v>0.5</v>
      </c>
      <c r="H743" s="184">
        <f t="shared" ref="H743:L743" si="790">H719</f>
        <v>0.83333333333333337</v>
      </c>
      <c r="I743" s="185">
        <f t="shared" si="790"/>
        <v>322</v>
      </c>
      <c r="J743" s="185">
        <f t="shared" si="790"/>
        <v>178</v>
      </c>
      <c r="K743" s="185">
        <f t="shared" si="790"/>
        <v>2842</v>
      </c>
      <c r="L743" s="185">
        <f t="shared" si="790"/>
        <v>1426</v>
      </c>
      <c r="M743" s="147"/>
      <c r="N743" s="143">
        <f t="shared" si="754"/>
        <v>969.21999999999991</v>
      </c>
      <c r="O743" s="143">
        <f t="shared" si="750"/>
        <v>712</v>
      </c>
      <c r="P743" s="143">
        <f t="shared" si="751"/>
        <v>57777.859999999993</v>
      </c>
      <c r="Q743" s="143">
        <f t="shared" si="752"/>
        <v>713</v>
      </c>
      <c r="R743" s="188">
        <f t="shared" si="755"/>
        <v>60172.079999999994</v>
      </c>
      <c r="T743">
        <v>36822.07</v>
      </c>
      <c r="U743" s="190">
        <f t="shared" si="756"/>
        <v>1.6341308351214365</v>
      </c>
    </row>
    <row r="744" spans="1:21" x14ac:dyDescent="0.2">
      <c r="A744" s="178">
        <v>42766</v>
      </c>
      <c r="B744" s="179">
        <v>0.875</v>
      </c>
      <c r="C744" t="s">
        <v>349</v>
      </c>
      <c r="D744">
        <v>3.01</v>
      </c>
      <c r="E744">
        <v>5</v>
      </c>
      <c r="F744">
        <v>19.66</v>
      </c>
      <c r="G744">
        <v>0.5</v>
      </c>
      <c r="H744" s="184">
        <f t="shared" ref="H744:L744" si="791">H720</f>
        <v>0.875</v>
      </c>
      <c r="I744" s="185">
        <f t="shared" si="791"/>
        <v>337</v>
      </c>
      <c r="J744" s="185">
        <f t="shared" si="791"/>
        <v>173</v>
      </c>
      <c r="K744" s="185">
        <f t="shared" si="791"/>
        <v>2842</v>
      </c>
      <c r="L744" s="185">
        <f t="shared" si="791"/>
        <v>1426</v>
      </c>
      <c r="M744" s="147"/>
      <c r="N744" s="143">
        <f t="shared" si="754"/>
        <v>1014.3699999999999</v>
      </c>
      <c r="O744" s="143">
        <f t="shared" si="750"/>
        <v>865</v>
      </c>
      <c r="P744" s="143">
        <f t="shared" si="751"/>
        <v>55873.72</v>
      </c>
      <c r="Q744" s="143">
        <f t="shared" si="752"/>
        <v>713</v>
      </c>
      <c r="R744" s="188">
        <f t="shared" si="755"/>
        <v>58466.090000000004</v>
      </c>
      <c r="T744">
        <v>36161.24</v>
      </c>
      <c r="U744" s="190">
        <f t="shared" si="756"/>
        <v>1.6168165140354702</v>
      </c>
    </row>
    <row r="745" spans="1:21" x14ac:dyDescent="0.2">
      <c r="A745" s="178">
        <v>42766</v>
      </c>
      <c r="B745" s="179">
        <v>0.91666666666666663</v>
      </c>
      <c r="C745" t="s">
        <v>349</v>
      </c>
      <c r="D745">
        <v>3.5</v>
      </c>
      <c r="E745">
        <v>4</v>
      </c>
      <c r="F745">
        <v>19.88</v>
      </c>
      <c r="G745">
        <v>0.5</v>
      </c>
      <c r="H745" s="184">
        <f t="shared" ref="H745:L745" si="792">H721</f>
        <v>0.91666666666666663</v>
      </c>
      <c r="I745" s="185">
        <f t="shared" si="792"/>
        <v>394</v>
      </c>
      <c r="J745" s="185">
        <f t="shared" si="792"/>
        <v>194</v>
      </c>
      <c r="K745" s="185">
        <f t="shared" si="792"/>
        <v>2842</v>
      </c>
      <c r="L745" s="185">
        <f t="shared" si="792"/>
        <v>1426</v>
      </c>
      <c r="M745" s="147"/>
      <c r="N745" s="143">
        <f t="shared" si="754"/>
        <v>1379</v>
      </c>
      <c r="O745" s="143">
        <f t="shared" si="750"/>
        <v>776</v>
      </c>
      <c r="P745" s="143">
        <f t="shared" si="751"/>
        <v>56498.96</v>
      </c>
      <c r="Q745" s="143">
        <f t="shared" si="752"/>
        <v>713</v>
      </c>
      <c r="R745" s="188">
        <f t="shared" si="755"/>
        <v>59366.96</v>
      </c>
      <c r="T745">
        <v>34648.160000000003</v>
      </c>
      <c r="U745" s="190">
        <f t="shared" si="756"/>
        <v>1.7134231659054908</v>
      </c>
    </row>
    <row r="746" spans="1:21" x14ac:dyDescent="0.2">
      <c r="A746" s="178">
        <v>42766</v>
      </c>
      <c r="B746" s="179">
        <v>0.95833333333333337</v>
      </c>
      <c r="C746" t="s">
        <v>349</v>
      </c>
      <c r="D746">
        <v>7.26</v>
      </c>
      <c r="E746">
        <v>7</v>
      </c>
      <c r="F746">
        <v>25</v>
      </c>
      <c r="G746">
        <v>0.01</v>
      </c>
      <c r="H746" s="184">
        <f t="shared" ref="H746:L746" si="793">H722</f>
        <v>0.95833333333333337</v>
      </c>
      <c r="I746" s="185">
        <f t="shared" si="793"/>
        <v>389</v>
      </c>
      <c r="J746" s="185">
        <f t="shared" si="793"/>
        <v>265</v>
      </c>
      <c r="K746" s="185">
        <f t="shared" si="793"/>
        <v>2985</v>
      </c>
      <c r="L746" s="185">
        <f t="shared" si="793"/>
        <v>1111</v>
      </c>
      <c r="M746" s="147"/>
      <c r="N746" s="143">
        <f t="shared" si="754"/>
        <v>2824.14</v>
      </c>
      <c r="O746" s="143">
        <f t="shared" si="750"/>
        <v>1855</v>
      </c>
      <c r="P746" s="143">
        <f t="shared" si="751"/>
        <v>74625</v>
      </c>
      <c r="Q746" s="143">
        <f t="shared" si="752"/>
        <v>11.11</v>
      </c>
      <c r="R746" s="188">
        <f t="shared" si="755"/>
        <v>79315.25</v>
      </c>
      <c r="T746">
        <v>32182.41</v>
      </c>
      <c r="U746" s="190">
        <f t="shared" si="756"/>
        <v>2.4645528411327802</v>
      </c>
    </row>
    <row r="747" spans="1:21" x14ac:dyDescent="0.2">
      <c r="A747" s="178">
        <v>42766</v>
      </c>
      <c r="B747" s="180">
        <v>1</v>
      </c>
      <c r="C747" t="s">
        <v>349</v>
      </c>
      <c r="D747">
        <v>7.81</v>
      </c>
      <c r="E747">
        <v>4</v>
      </c>
      <c r="F747">
        <v>35.31</v>
      </c>
      <c r="G747">
        <v>0.01</v>
      </c>
      <c r="H747" s="184">
        <f t="shared" ref="H747:L747" si="794">H723</f>
        <v>1</v>
      </c>
      <c r="I747" s="185">
        <f t="shared" si="794"/>
        <v>362</v>
      </c>
      <c r="J747" s="185">
        <f t="shared" si="794"/>
        <v>243</v>
      </c>
      <c r="K747" s="185">
        <f t="shared" si="794"/>
        <v>2985</v>
      </c>
      <c r="L747" s="185">
        <f t="shared" si="794"/>
        <v>1111</v>
      </c>
      <c r="M747" s="147"/>
      <c r="N747" s="143">
        <f t="shared" si="754"/>
        <v>2827.22</v>
      </c>
      <c r="O747" s="143">
        <f t="shared" si="750"/>
        <v>972</v>
      </c>
      <c r="P747" s="143">
        <f t="shared" si="751"/>
        <v>105400.35</v>
      </c>
      <c r="Q747" s="143">
        <f t="shared" si="752"/>
        <v>11.11</v>
      </c>
      <c r="R747" s="188">
        <f t="shared" si="755"/>
        <v>109210.68000000001</v>
      </c>
      <c r="T747">
        <v>29677.72</v>
      </c>
      <c r="U747" s="190">
        <f t="shared" si="756"/>
        <v>3.6798878080930746</v>
      </c>
    </row>
    <row r="748" spans="1:21" x14ac:dyDescent="0.2">
      <c r="A748" s="178">
        <v>42767</v>
      </c>
      <c r="B748" s="179">
        <v>4.1666666666666664E-2</v>
      </c>
      <c r="C748" t="s">
        <v>349</v>
      </c>
      <c r="D748">
        <v>8.69</v>
      </c>
      <c r="E748">
        <v>3.09</v>
      </c>
      <c r="F748">
        <v>26</v>
      </c>
      <c r="G748">
        <v>0.01</v>
      </c>
      <c r="H748" s="184">
        <f t="shared" ref="H748:L748" si="795">H724</f>
        <v>4.1666666666666664E-2</v>
      </c>
      <c r="I748" s="185">
        <f t="shared" si="795"/>
        <v>294</v>
      </c>
      <c r="J748" s="185">
        <f t="shared" si="795"/>
        <v>212</v>
      </c>
      <c r="K748" s="185">
        <f t="shared" si="795"/>
        <v>2985</v>
      </c>
      <c r="L748" s="185">
        <f t="shared" si="795"/>
        <v>1111</v>
      </c>
      <c r="M748" s="147"/>
      <c r="N748" s="143">
        <f t="shared" si="754"/>
        <v>2554.8599999999997</v>
      </c>
      <c r="O748" s="143">
        <f t="shared" si="750"/>
        <v>655.07999999999993</v>
      </c>
      <c r="P748" s="143">
        <f t="shared" si="751"/>
        <v>77610</v>
      </c>
      <c r="Q748" s="143">
        <f t="shared" si="752"/>
        <v>11.11</v>
      </c>
      <c r="R748" s="188">
        <f t="shared" si="755"/>
        <v>80831.05</v>
      </c>
      <c r="T748">
        <v>28133.7</v>
      </c>
      <c r="U748" s="190">
        <f t="shared" si="756"/>
        <v>2.873104142007628</v>
      </c>
    </row>
    <row r="749" spans="1:21" x14ac:dyDescent="0.2">
      <c r="A749" s="178">
        <v>42767</v>
      </c>
      <c r="B749" s="179">
        <v>8.3333333333333329E-2</v>
      </c>
      <c r="C749" t="s">
        <v>349</v>
      </c>
      <c r="D749">
        <v>8</v>
      </c>
      <c r="E749">
        <v>2.98</v>
      </c>
      <c r="F749">
        <v>26</v>
      </c>
      <c r="G749">
        <v>0.01</v>
      </c>
      <c r="H749" s="184">
        <f t="shared" ref="H749:L749" si="796">H725</f>
        <v>8.3333333333333329E-2</v>
      </c>
      <c r="I749" s="185">
        <f t="shared" si="796"/>
        <v>236</v>
      </c>
      <c r="J749" s="185">
        <f t="shared" si="796"/>
        <v>179</v>
      </c>
      <c r="K749" s="185">
        <f t="shared" si="796"/>
        <v>2985</v>
      </c>
      <c r="L749" s="185">
        <f t="shared" si="796"/>
        <v>1111</v>
      </c>
      <c r="M749" s="147"/>
      <c r="N749" s="143">
        <f t="shared" si="754"/>
        <v>1888</v>
      </c>
      <c r="O749" s="143">
        <f t="shared" si="750"/>
        <v>533.41999999999996</v>
      </c>
      <c r="P749" s="143">
        <f t="shared" si="751"/>
        <v>77610</v>
      </c>
      <c r="Q749" s="143">
        <f t="shared" si="752"/>
        <v>11.11</v>
      </c>
      <c r="R749" s="188">
        <f t="shared" si="755"/>
        <v>80042.53</v>
      </c>
      <c r="T749">
        <v>27314.58</v>
      </c>
      <c r="U749" s="190">
        <f t="shared" si="756"/>
        <v>2.9303957813006822</v>
      </c>
    </row>
    <row r="750" spans="1:21" x14ac:dyDescent="0.2">
      <c r="A750" s="178">
        <v>42767</v>
      </c>
      <c r="B750" s="179">
        <v>0.125</v>
      </c>
      <c r="C750" t="s">
        <v>349</v>
      </c>
      <c r="D750">
        <v>7.48</v>
      </c>
      <c r="E750">
        <v>2.65</v>
      </c>
      <c r="F750">
        <v>26</v>
      </c>
      <c r="G750">
        <v>0.45</v>
      </c>
      <c r="H750" s="184">
        <f t="shared" ref="H750:L750" si="797">H726</f>
        <v>0.125</v>
      </c>
      <c r="I750" s="185">
        <f t="shared" si="797"/>
        <v>201</v>
      </c>
      <c r="J750" s="185">
        <f t="shared" si="797"/>
        <v>205</v>
      </c>
      <c r="K750" s="185">
        <f t="shared" si="797"/>
        <v>2985</v>
      </c>
      <c r="L750" s="185">
        <f t="shared" si="797"/>
        <v>1717</v>
      </c>
      <c r="M750" s="147"/>
      <c r="N750" s="143">
        <f t="shared" si="754"/>
        <v>1503.48</v>
      </c>
      <c r="O750" s="143">
        <f t="shared" si="750"/>
        <v>543.25</v>
      </c>
      <c r="P750" s="143">
        <f t="shared" si="751"/>
        <v>77610</v>
      </c>
      <c r="Q750" s="143">
        <f t="shared" si="752"/>
        <v>772.65</v>
      </c>
      <c r="R750" s="188">
        <f t="shared" si="755"/>
        <v>80429.37999999999</v>
      </c>
      <c r="T750">
        <v>27044.240000000002</v>
      </c>
      <c r="U750" s="190">
        <f t="shared" si="756"/>
        <v>2.9739929833487642</v>
      </c>
    </row>
    <row r="751" spans="1:21" x14ac:dyDescent="0.2">
      <c r="A751" s="178">
        <v>42767</v>
      </c>
      <c r="B751" s="179">
        <v>0.16666666666666666</v>
      </c>
      <c r="C751" t="s">
        <v>349</v>
      </c>
      <c r="D751">
        <v>7.67</v>
      </c>
      <c r="E751">
        <v>2.65</v>
      </c>
      <c r="F751">
        <v>26</v>
      </c>
      <c r="G751">
        <v>0.45</v>
      </c>
      <c r="H751" s="184">
        <f t="shared" ref="H751:L751" si="798">H727</f>
        <v>0.16666666666666666</v>
      </c>
      <c r="I751" s="185">
        <f t="shared" si="798"/>
        <v>185</v>
      </c>
      <c r="J751" s="185">
        <f t="shared" si="798"/>
        <v>205</v>
      </c>
      <c r="K751" s="185">
        <f t="shared" si="798"/>
        <v>2985</v>
      </c>
      <c r="L751" s="185">
        <f t="shared" si="798"/>
        <v>1717</v>
      </c>
      <c r="M751" s="147"/>
      <c r="N751" s="143">
        <f t="shared" si="754"/>
        <v>1418.95</v>
      </c>
      <c r="O751" s="143">
        <f t="shared" si="750"/>
        <v>543.25</v>
      </c>
      <c r="P751" s="143">
        <f t="shared" si="751"/>
        <v>77610</v>
      </c>
      <c r="Q751" s="143">
        <f t="shared" si="752"/>
        <v>772.65</v>
      </c>
      <c r="R751" s="188">
        <f t="shared" si="755"/>
        <v>80344.849999999991</v>
      </c>
      <c r="T751">
        <v>27103.3</v>
      </c>
      <c r="U751" s="190">
        <f t="shared" si="756"/>
        <v>2.9643936347234465</v>
      </c>
    </row>
    <row r="752" spans="1:21" x14ac:dyDescent="0.2">
      <c r="A752" s="178">
        <v>42767</v>
      </c>
      <c r="B752" s="179">
        <v>0.20833333333333334</v>
      </c>
      <c r="C752" t="s">
        <v>349</v>
      </c>
      <c r="D752">
        <v>4.99</v>
      </c>
      <c r="E752">
        <v>6</v>
      </c>
      <c r="F752">
        <v>16.5</v>
      </c>
      <c r="G752">
        <v>0.45</v>
      </c>
      <c r="H752" s="184">
        <f t="shared" ref="H752:L752" si="799">H728</f>
        <v>0.20833333333333334</v>
      </c>
      <c r="I752" s="185">
        <f t="shared" si="799"/>
        <v>207</v>
      </c>
      <c r="J752" s="185">
        <f t="shared" si="799"/>
        <v>283</v>
      </c>
      <c r="K752" s="185">
        <f t="shared" si="799"/>
        <v>2985</v>
      </c>
      <c r="L752" s="185">
        <f t="shared" si="799"/>
        <v>1717</v>
      </c>
      <c r="M752" s="147"/>
      <c r="N752" s="143">
        <f t="shared" si="754"/>
        <v>1032.93</v>
      </c>
      <c r="O752" s="143">
        <f t="shared" si="750"/>
        <v>1698</v>
      </c>
      <c r="P752" s="143">
        <f t="shared" si="751"/>
        <v>49252.5</v>
      </c>
      <c r="Q752" s="143">
        <f t="shared" si="752"/>
        <v>772.65</v>
      </c>
      <c r="R752" s="188">
        <f t="shared" si="755"/>
        <v>52756.08</v>
      </c>
      <c r="T752">
        <v>27939.47</v>
      </c>
      <c r="U752" s="190">
        <f t="shared" si="756"/>
        <v>1.8882276578617991</v>
      </c>
    </row>
    <row r="753" spans="1:21" x14ac:dyDescent="0.2">
      <c r="A753" s="178">
        <v>42767</v>
      </c>
      <c r="B753" s="179">
        <v>0.25</v>
      </c>
      <c r="C753" t="s">
        <v>349</v>
      </c>
      <c r="D753">
        <v>17.22</v>
      </c>
      <c r="E753">
        <v>14.06</v>
      </c>
      <c r="F753">
        <v>14.06</v>
      </c>
      <c r="G753">
        <v>0.45</v>
      </c>
      <c r="H753" s="184">
        <f t="shared" ref="H753:L753" si="800">H729</f>
        <v>0.25</v>
      </c>
      <c r="I753" s="185">
        <f t="shared" si="800"/>
        <v>327</v>
      </c>
      <c r="J753" s="185">
        <f t="shared" si="800"/>
        <v>438</v>
      </c>
      <c r="K753" s="185">
        <f t="shared" si="800"/>
        <v>2985</v>
      </c>
      <c r="L753" s="185">
        <f t="shared" si="800"/>
        <v>1717</v>
      </c>
      <c r="M753" s="147"/>
      <c r="N753" s="143">
        <f t="shared" si="754"/>
        <v>5630.94</v>
      </c>
      <c r="O753" s="143">
        <f t="shared" si="750"/>
        <v>6158.2800000000007</v>
      </c>
      <c r="P753" s="143">
        <f t="shared" si="751"/>
        <v>41969.1</v>
      </c>
      <c r="Q753" s="143">
        <f t="shared" si="752"/>
        <v>772.65</v>
      </c>
      <c r="R753" s="188">
        <f t="shared" si="755"/>
        <v>54530.97</v>
      </c>
      <c r="T753">
        <v>30360.34</v>
      </c>
      <c r="U753" s="190">
        <f t="shared" si="756"/>
        <v>1.7961251422085525</v>
      </c>
    </row>
    <row r="754" spans="1:21" x14ac:dyDescent="0.2">
      <c r="A754" s="178">
        <v>42767</v>
      </c>
      <c r="B754" s="179">
        <v>0.29166666666666669</v>
      </c>
      <c r="C754" t="s">
        <v>349</v>
      </c>
      <c r="D754">
        <v>5.33</v>
      </c>
      <c r="E754">
        <v>27.59</v>
      </c>
      <c r="F754">
        <v>26.8</v>
      </c>
      <c r="G754">
        <v>26.59</v>
      </c>
      <c r="H754" s="184">
        <f t="shared" ref="H754:L754" si="801">H730</f>
        <v>0.29166666666666669</v>
      </c>
      <c r="I754" s="185">
        <f t="shared" si="801"/>
        <v>249</v>
      </c>
      <c r="J754" s="185">
        <f t="shared" si="801"/>
        <v>556</v>
      </c>
      <c r="K754" s="185">
        <f t="shared" si="801"/>
        <v>2872</v>
      </c>
      <c r="L754" s="185">
        <f t="shared" si="801"/>
        <v>2219</v>
      </c>
      <c r="M754" s="147"/>
      <c r="N754" s="143">
        <f t="shared" si="754"/>
        <v>1327.17</v>
      </c>
      <c r="O754" s="143">
        <f t="shared" si="750"/>
        <v>15340.039999999999</v>
      </c>
      <c r="P754" s="143">
        <f t="shared" si="751"/>
        <v>76969.600000000006</v>
      </c>
      <c r="Q754" s="143">
        <f t="shared" si="752"/>
        <v>59003.21</v>
      </c>
      <c r="R754" s="188">
        <f t="shared" si="755"/>
        <v>152640.01999999999</v>
      </c>
      <c r="T754">
        <v>34394.29</v>
      </c>
      <c r="U754" s="190">
        <f t="shared" si="756"/>
        <v>4.4379465312410868</v>
      </c>
    </row>
    <row r="755" spans="1:21" x14ac:dyDescent="0.2">
      <c r="A755" s="178">
        <v>42767</v>
      </c>
      <c r="B755" s="179">
        <v>0.33333333333333331</v>
      </c>
      <c r="C755" t="s">
        <v>349</v>
      </c>
      <c r="D755">
        <v>3.46</v>
      </c>
      <c r="E755">
        <v>7.67</v>
      </c>
      <c r="F755">
        <v>8.3699999999999992</v>
      </c>
      <c r="G755">
        <v>7.77</v>
      </c>
      <c r="H755" s="184">
        <f t="shared" ref="H755:L755" si="802">H731</f>
        <v>0.33333333333333331</v>
      </c>
      <c r="I755" s="185">
        <f t="shared" si="802"/>
        <v>256</v>
      </c>
      <c r="J755" s="185">
        <f t="shared" si="802"/>
        <v>306</v>
      </c>
      <c r="K755" s="185">
        <f t="shared" si="802"/>
        <v>2872</v>
      </c>
      <c r="L755" s="185">
        <f t="shared" si="802"/>
        <v>2219</v>
      </c>
      <c r="M755" s="147"/>
      <c r="N755" s="143">
        <f t="shared" si="754"/>
        <v>885.76</v>
      </c>
      <c r="O755" s="143">
        <f t="shared" si="750"/>
        <v>2347.02</v>
      </c>
      <c r="P755" s="143">
        <f t="shared" si="751"/>
        <v>24038.639999999999</v>
      </c>
      <c r="Q755" s="143">
        <f t="shared" si="752"/>
        <v>17241.629999999997</v>
      </c>
      <c r="R755" s="188">
        <f t="shared" si="755"/>
        <v>44513.049999999996</v>
      </c>
      <c r="T755">
        <v>35683.480000000003</v>
      </c>
      <c r="U755" s="190">
        <f t="shared" si="756"/>
        <v>1.2474413930479873</v>
      </c>
    </row>
    <row r="756" spans="1:21" x14ac:dyDescent="0.2">
      <c r="A756" s="178">
        <v>42767</v>
      </c>
      <c r="B756" s="179">
        <v>0.375</v>
      </c>
      <c r="C756" t="s">
        <v>349</v>
      </c>
      <c r="D756">
        <v>2</v>
      </c>
      <c r="E756">
        <v>6.6</v>
      </c>
      <c r="F756">
        <v>6.8</v>
      </c>
      <c r="G756">
        <v>6.59</v>
      </c>
      <c r="H756" s="184">
        <f t="shared" ref="H756:L756" si="803">H732</f>
        <v>0.375</v>
      </c>
      <c r="I756" s="185">
        <f t="shared" si="803"/>
        <v>156</v>
      </c>
      <c r="J756" s="185">
        <f t="shared" si="803"/>
        <v>343</v>
      </c>
      <c r="K756" s="185">
        <f t="shared" si="803"/>
        <v>2872</v>
      </c>
      <c r="L756" s="185">
        <f t="shared" si="803"/>
        <v>2219</v>
      </c>
      <c r="M756" s="147"/>
      <c r="N756" s="143">
        <f t="shared" si="754"/>
        <v>312</v>
      </c>
      <c r="O756" s="143">
        <f t="shared" si="750"/>
        <v>2263.7999999999997</v>
      </c>
      <c r="P756" s="143">
        <f t="shared" si="751"/>
        <v>19529.599999999999</v>
      </c>
      <c r="Q756" s="143">
        <f t="shared" si="752"/>
        <v>14623.21</v>
      </c>
      <c r="R756" s="188">
        <f t="shared" si="755"/>
        <v>36728.61</v>
      </c>
      <c r="T756">
        <v>35132.9</v>
      </c>
      <c r="U756" s="190">
        <f t="shared" si="756"/>
        <v>1.0454192509015765</v>
      </c>
    </row>
    <row r="757" spans="1:21" x14ac:dyDescent="0.2">
      <c r="A757" s="178">
        <v>42767</v>
      </c>
      <c r="B757" s="179">
        <v>0.41666666666666669</v>
      </c>
      <c r="C757" t="s">
        <v>349</v>
      </c>
      <c r="D757">
        <v>4.09</v>
      </c>
      <c r="E757">
        <v>3.5</v>
      </c>
      <c r="F757">
        <v>8.24</v>
      </c>
      <c r="G757">
        <v>8.0299999999999994</v>
      </c>
      <c r="H757" s="184">
        <f t="shared" ref="H757:L757" si="804">H733</f>
        <v>0.41666666666666669</v>
      </c>
      <c r="I757" s="185">
        <f t="shared" si="804"/>
        <v>196</v>
      </c>
      <c r="J757" s="185">
        <f t="shared" si="804"/>
        <v>315</v>
      </c>
      <c r="K757" s="185">
        <f t="shared" si="804"/>
        <v>2872</v>
      </c>
      <c r="L757" s="185">
        <f t="shared" si="804"/>
        <v>2219</v>
      </c>
      <c r="M757" s="147"/>
      <c r="N757" s="143">
        <f t="shared" si="754"/>
        <v>801.64</v>
      </c>
      <c r="O757" s="143">
        <f t="shared" si="750"/>
        <v>1102.5</v>
      </c>
      <c r="P757" s="143">
        <f t="shared" si="751"/>
        <v>23665.279999999999</v>
      </c>
      <c r="Q757" s="143">
        <f t="shared" si="752"/>
        <v>17818.57</v>
      </c>
      <c r="R757" s="188">
        <f t="shared" si="755"/>
        <v>43387.99</v>
      </c>
      <c r="T757">
        <v>35107.519999999997</v>
      </c>
      <c r="U757" s="190">
        <f t="shared" si="756"/>
        <v>1.23586029431871</v>
      </c>
    </row>
    <row r="758" spans="1:21" x14ac:dyDescent="0.2">
      <c r="A758" s="178">
        <v>42767</v>
      </c>
      <c r="B758" s="179">
        <v>0.45833333333333331</v>
      </c>
      <c r="C758" t="s">
        <v>349</v>
      </c>
      <c r="D758">
        <v>3.25</v>
      </c>
      <c r="E758">
        <v>3.08</v>
      </c>
      <c r="F758">
        <v>6</v>
      </c>
      <c r="G758">
        <v>2.48</v>
      </c>
      <c r="H758" s="184">
        <f t="shared" ref="H758:L758" si="805">H734</f>
        <v>0.45833333333333331</v>
      </c>
      <c r="I758" s="185">
        <f t="shared" si="805"/>
        <v>226</v>
      </c>
      <c r="J758" s="185">
        <f t="shared" si="805"/>
        <v>326</v>
      </c>
      <c r="K758" s="185">
        <f t="shared" si="805"/>
        <v>2842</v>
      </c>
      <c r="L758" s="185">
        <f t="shared" si="805"/>
        <v>1635</v>
      </c>
      <c r="M758" s="147"/>
      <c r="N758" s="143">
        <f t="shared" si="754"/>
        <v>734.5</v>
      </c>
      <c r="O758" s="143">
        <f t="shared" si="750"/>
        <v>1004.08</v>
      </c>
      <c r="P758" s="143">
        <f t="shared" si="751"/>
        <v>17052</v>
      </c>
      <c r="Q758" s="143">
        <f t="shared" si="752"/>
        <v>4054.8</v>
      </c>
      <c r="R758" s="188">
        <f t="shared" si="755"/>
        <v>22845.38</v>
      </c>
      <c r="T758">
        <v>35273.519999999997</v>
      </c>
      <c r="U758" s="190">
        <f t="shared" si="756"/>
        <v>0.64766374322721421</v>
      </c>
    </row>
    <row r="759" spans="1:21" x14ac:dyDescent="0.2">
      <c r="A759" s="178">
        <v>42767</v>
      </c>
      <c r="B759" s="179">
        <v>0.5</v>
      </c>
      <c r="C759" t="s">
        <v>349</v>
      </c>
      <c r="D759">
        <v>3.01</v>
      </c>
      <c r="E759">
        <v>3.5</v>
      </c>
      <c r="F759">
        <v>7.2</v>
      </c>
      <c r="G759">
        <v>2.9</v>
      </c>
      <c r="H759" s="184">
        <f t="shared" ref="H759:L759" si="806">H735</f>
        <v>0.5</v>
      </c>
      <c r="I759" s="185">
        <f t="shared" si="806"/>
        <v>222</v>
      </c>
      <c r="J759" s="185">
        <f t="shared" si="806"/>
        <v>319</v>
      </c>
      <c r="K759" s="185">
        <f t="shared" si="806"/>
        <v>2842</v>
      </c>
      <c r="L759" s="185">
        <f t="shared" si="806"/>
        <v>1635</v>
      </c>
      <c r="M759" s="147"/>
      <c r="N759" s="143">
        <f t="shared" si="754"/>
        <v>668.21999999999991</v>
      </c>
      <c r="O759" s="143">
        <f t="shared" si="750"/>
        <v>1116.5</v>
      </c>
      <c r="P759" s="143">
        <f t="shared" si="751"/>
        <v>20462.400000000001</v>
      </c>
      <c r="Q759" s="143">
        <f t="shared" si="752"/>
        <v>4741.5</v>
      </c>
      <c r="R759" s="188">
        <f t="shared" si="755"/>
        <v>26988.620000000003</v>
      </c>
      <c r="T759">
        <v>35344.769999999997</v>
      </c>
      <c r="U759" s="190">
        <f t="shared" si="756"/>
        <v>0.76358171237215589</v>
      </c>
    </row>
    <row r="760" spans="1:21" x14ac:dyDescent="0.2">
      <c r="A760" s="178">
        <v>42767</v>
      </c>
      <c r="B760" s="179">
        <v>0.54166666666666663</v>
      </c>
      <c r="C760" t="s">
        <v>349</v>
      </c>
      <c r="D760">
        <v>2.68</v>
      </c>
      <c r="E760">
        <v>3.5</v>
      </c>
      <c r="F760">
        <v>9.1199999999999992</v>
      </c>
      <c r="G760">
        <v>3.05</v>
      </c>
      <c r="H760" s="184">
        <f t="shared" ref="H760:L760" si="807">H736</f>
        <v>0.54166666666666663</v>
      </c>
      <c r="I760" s="185">
        <f t="shared" si="807"/>
        <v>195</v>
      </c>
      <c r="J760" s="185">
        <f t="shared" si="807"/>
        <v>299</v>
      </c>
      <c r="K760" s="185">
        <f t="shared" si="807"/>
        <v>2842</v>
      </c>
      <c r="L760" s="185">
        <f t="shared" si="807"/>
        <v>1635</v>
      </c>
      <c r="M760" s="147"/>
      <c r="N760" s="143">
        <f t="shared" si="754"/>
        <v>522.6</v>
      </c>
      <c r="O760" s="143">
        <f t="shared" si="750"/>
        <v>1046.5</v>
      </c>
      <c r="P760" s="143">
        <f t="shared" si="751"/>
        <v>25919.039999999997</v>
      </c>
      <c r="Q760" s="143">
        <f t="shared" si="752"/>
        <v>4986.75</v>
      </c>
      <c r="R760" s="188">
        <f t="shared" si="755"/>
        <v>32474.889999999996</v>
      </c>
      <c r="T760">
        <v>35536.410000000003</v>
      </c>
      <c r="U760" s="190">
        <f t="shared" si="756"/>
        <v>0.91384836003411696</v>
      </c>
    </row>
    <row r="761" spans="1:21" x14ac:dyDescent="0.2">
      <c r="A761" s="178">
        <v>42767</v>
      </c>
      <c r="B761" s="179">
        <v>0.58333333333333337</v>
      </c>
      <c r="C761" t="s">
        <v>349</v>
      </c>
      <c r="D761">
        <v>2</v>
      </c>
      <c r="E761">
        <v>4.96</v>
      </c>
      <c r="F761">
        <v>9.41</v>
      </c>
      <c r="G761">
        <v>4</v>
      </c>
      <c r="H761" s="184">
        <f t="shared" ref="H761:L761" si="808">H737</f>
        <v>0.58333333333333337</v>
      </c>
      <c r="I761" s="185">
        <f t="shared" si="808"/>
        <v>205</v>
      </c>
      <c r="J761" s="185">
        <f t="shared" si="808"/>
        <v>237</v>
      </c>
      <c r="K761" s="185">
        <f t="shared" si="808"/>
        <v>2842</v>
      </c>
      <c r="L761" s="185">
        <f t="shared" si="808"/>
        <v>1635</v>
      </c>
      <c r="M761" s="147"/>
      <c r="N761" s="143">
        <f t="shared" si="754"/>
        <v>410</v>
      </c>
      <c r="O761" s="143">
        <f t="shared" si="750"/>
        <v>1175.52</v>
      </c>
      <c r="P761" s="143">
        <f t="shared" si="751"/>
        <v>26743.22</v>
      </c>
      <c r="Q761" s="143">
        <f t="shared" si="752"/>
        <v>6540</v>
      </c>
      <c r="R761" s="188">
        <f t="shared" si="755"/>
        <v>34868.740000000005</v>
      </c>
      <c r="T761">
        <v>36103.03</v>
      </c>
      <c r="U761" s="190">
        <f t="shared" si="756"/>
        <v>0.96581201079244616</v>
      </c>
    </row>
    <row r="762" spans="1:21" x14ac:dyDescent="0.2">
      <c r="A762" s="178">
        <v>42767</v>
      </c>
      <c r="B762" s="179">
        <v>0.625</v>
      </c>
      <c r="C762" t="s">
        <v>349</v>
      </c>
      <c r="D762">
        <v>2</v>
      </c>
      <c r="E762">
        <v>5.59</v>
      </c>
      <c r="F762">
        <v>9.9700000000000006</v>
      </c>
      <c r="G762">
        <v>1.22</v>
      </c>
      <c r="H762" s="184">
        <f t="shared" ref="H762:L762" si="809">H738</f>
        <v>0.625</v>
      </c>
      <c r="I762" s="185">
        <f t="shared" si="809"/>
        <v>212</v>
      </c>
      <c r="J762" s="185">
        <f t="shared" si="809"/>
        <v>213</v>
      </c>
      <c r="K762" s="185">
        <f t="shared" si="809"/>
        <v>2842</v>
      </c>
      <c r="L762" s="185">
        <f t="shared" si="809"/>
        <v>1380</v>
      </c>
      <c r="M762" s="147"/>
      <c r="N762" s="143">
        <f t="shared" si="754"/>
        <v>424</v>
      </c>
      <c r="O762" s="143">
        <f t="shared" si="750"/>
        <v>1190.67</v>
      </c>
      <c r="P762" s="143">
        <f t="shared" si="751"/>
        <v>28334.74</v>
      </c>
      <c r="Q762" s="143">
        <f t="shared" si="752"/>
        <v>1683.6</v>
      </c>
      <c r="R762" s="188">
        <f t="shared" si="755"/>
        <v>31633.010000000002</v>
      </c>
      <c r="T762">
        <v>36529.120000000003</v>
      </c>
      <c r="U762" s="190">
        <f t="shared" si="756"/>
        <v>0.86596693268274738</v>
      </c>
    </row>
    <row r="763" spans="1:21" x14ac:dyDescent="0.2">
      <c r="A763" s="178">
        <v>42767</v>
      </c>
      <c r="B763" s="179">
        <v>0.66666666666666663</v>
      </c>
      <c r="C763" t="s">
        <v>349</v>
      </c>
      <c r="D763">
        <v>2</v>
      </c>
      <c r="E763">
        <v>3.5</v>
      </c>
      <c r="F763">
        <v>7.82</v>
      </c>
      <c r="G763">
        <v>1.22</v>
      </c>
      <c r="H763" s="184">
        <f t="shared" ref="H763:L763" si="810">H739</f>
        <v>0.66666666666666663</v>
      </c>
      <c r="I763" s="185">
        <f t="shared" si="810"/>
        <v>191</v>
      </c>
      <c r="J763" s="185">
        <f t="shared" si="810"/>
        <v>237</v>
      </c>
      <c r="K763" s="185">
        <f t="shared" si="810"/>
        <v>2842</v>
      </c>
      <c r="L763" s="185">
        <f t="shared" si="810"/>
        <v>1380</v>
      </c>
      <c r="M763" s="147"/>
      <c r="N763" s="143">
        <f t="shared" si="754"/>
        <v>382</v>
      </c>
      <c r="O763" s="143">
        <f t="shared" si="750"/>
        <v>829.5</v>
      </c>
      <c r="P763" s="143">
        <f t="shared" si="751"/>
        <v>22224.440000000002</v>
      </c>
      <c r="Q763" s="143">
        <f t="shared" si="752"/>
        <v>1683.6</v>
      </c>
      <c r="R763" s="188">
        <f t="shared" si="755"/>
        <v>25119.54</v>
      </c>
      <c r="T763">
        <v>36877.24</v>
      </c>
      <c r="U763" s="190">
        <f t="shared" si="756"/>
        <v>0.68116648642902788</v>
      </c>
    </row>
    <row r="764" spans="1:21" x14ac:dyDescent="0.2">
      <c r="A764" s="178">
        <v>42767</v>
      </c>
      <c r="B764" s="179">
        <v>0.70833333333333337</v>
      </c>
      <c r="C764" t="s">
        <v>349</v>
      </c>
      <c r="D764">
        <v>1</v>
      </c>
      <c r="E764">
        <v>3.5</v>
      </c>
      <c r="F764">
        <v>7.02</v>
      </c>
      <c r="G764">
        <v>1.22</v>
      </c>
      <c r="H764" s="184">
        <f t="shared" ref="H764:L764" si="811">H740</f>
        <v>0.70833333333333337</v>
      </c>
      <c r="I764" s="185">
        <f t="shared" si="811"/>
        <v>218</v>
      </c>
      <c r="J764" s="185">
        <f t="shared" si="811"/>
        <v>258</v>
      </c>
      <c r="K764" s="185">
        <f t="shared" si="811"/>
        <v>2842</v>
      </c>
      <c r="L764" s="185">
        <f t="shared" si="811"/>
        <v>1380</v>
      </c>
      <c r="M764" s="147"/>
      <c r="N764" s="143">
        <f t="shared" si="754"/>
        <v>218</v>
      </c>
      <c r="O764" s="143">
        <f t="shared" si="750"/>
        <v>903</v>
      </c>
      <c r="P764" s="143">
        <f t="shared" si="751"/>
        <v>19950.84</v>
      </c>
      <c r="Q764" s="143">
        <f t="shared" si="752"/>
        <v>1683.6</v>
      </c>
      <c r="R764" s="188">
        <f t="shared" si="755"/>
        <v>22755.439999999999</v>
      </c>
      <c r="T764">
        <v>37038.449999999997</v>
      </c>
      <c r="U764" s="190">
        <f t="shared" si="756"/>
        <v>0.61437344165320096</v>
      </c>
    </row>
    <row r="765" spans="1:21" x14ac:dyDescent="0.2">
      <c r="A765" s="178">
        <v>42767</v>
      </c>
      <c r="B765" s="179">
        <v>0.75</v>
      </c>
      <c r="C765" t="s">
        <v>349</v>
      </c>
      <c r="D765">
        <v>1</v>
      </c>
      <c r="E765">
        <v>10.01</v>
      </c>
      <c r="F765">
        <v>13.83</v>
      </c>
      <c r="G765">
        <v>1.22</v>
      </c>
      <c r="H765" s="184">
        <f t="shared" ref="H765:L765" si="812">H741</f>
        <v>0.75</v>
      </c>
      <c r="I765" s="185">
        <f t="shared" si="812"/>
        <v>240</v>
      </c>
      <c r="J765" s="185">
        <f t="shared" si="812"/>
        <v>365</v>
      </c>
      <c r="K765" s="185">
        <f t="shared" si="812"/>
        <v>2842</v>
      </c>
      <c r="L765" s="185">
        <f t="shared" si="812"/>
        <v>1380</v>
      </c>
      <c r="M765" s="147"/>
      <c r="N765" s="143">
        <f t="shared" si="754"/>
        <v>240</v>
      </c>
      <c r="O765" s="143">
        <f t="shared" si="750"/>
        <v>3653.65</v>
      </c>
      <c r="P765" s="143">
        <f t="shared" si="751"/>
        <v>39304.86</v>
      </c>
      <c r="Q765" s="143">
        <f t="shared" si="752"/>
        <v>1683.6</v>
      </c>
      <c r="R765" s="188">
        <f t="shared" si="755"/>
        <v>44882.11</v>
      </c>
      <c r="T765">
        <v>36901.360000000001</v>
      </c>
      <c r="U765" s="190">
        <f t="shared" si="756"/>
        <v>1.2162725167852892</v>
      </c>
    </row>
    <row r="766" spans="1:21" x14ac:dyDescent="0.2">
      <c r="A766" s="178">
        <v>42767</v>
      </c>
      <c r="B766" s="179">
        <v>0.79166666666666663</v>
      </c>
      <c r="C766" t="s">
        <v>349</v>
      </c>
      <c r="D766">
        <v>4.66</v>
      </c>
      <c r="E766">
        <v>18.22</v>
      </c>
      <c r="F766">
        <v>18.420000000000002</v>
      </c>
      <c r="G766">
        <v>1.82</v>
      </c>
      <c r="H766" s="184">
        <f t="shared" ref="H766:L766" si="813">H742</f>
        <v>0.79166666666666663</v>
      </c>
      <c r="I766" s="185">
        <f t="shared" si="813"/>
        <v>320</v>
      </c>
      <c r="J766" s="185">
        <f t="shared" si="813"/>
        <v>214</v>
      </c>
      <c r="K766" s="185">
        <f t="shared" si="813"/>
        <v>2842</v>
      </c>
      <c r="L766" s="185">
        <f t="shared" si="813"/>
        <v>1426</v>
      </c>
      <c r="M766" s="147"/>
      <c r="N766" s="143">
        <f t="shared" si="754"/>
        <v>1491.2</v>
      </c>
      <c r="O766" s="143">
        <f t="shared" si="750"/>
        <v>3899.08</v>
      </c>
      <c r="P766" s="143">
        <f t="shared" si="751"/>
        <v>52349.640000000007</v>
      </c>
      <c r="Q766" s="143">
        <f t="shared" si="752"/>
        <v>2595.3200000000002</v>
      </c>
      <c r="R766" s="188">
        <f t="shared" si="755"/>
        <v>60335.240000000005</v>
      </c>
      <c r="T766">
        <v>37950.620000000003</v>
      </c>
      <c r="U766" s="190">
        <f t="shared" si="756"/>
        <v>1.5898354229785969</v>
      </c>
    </row>
    <row r="767" spans="1:21" x14ac:dyDescent="0.2">
      <c r="A767" s="178">
        <v>42767</v>
      </c>
      <c r="B767" s="179">
        <v>0.83333333333333337</v>
      </c>
      <c r="C767" t="s">
        <v>349</v>
      </c>
      <c r="D767">
        <v>3.11</v>
      </c>
      <c r="E767">
        <v>3.1</v>
      </c>
      <c r="F767">
        <v>8.11</v>
      </c>
      <c r="G767">
        <v>1.82</v>
      </c>
      <c r="H767" s="184">
        <f t="shared" ref="H767:L767" si="814">H743</f>
        <v>0.83333333333333337</v>
      </c>
      <c r="I767" s="185">
        <f t="shared" si="814"/>
        <v>322</v>
      </c>
      <c r="J767" s="185">
        <f t="shared" si="814"/>
        <v>178</v>
      </c>
      <c r="K767" s="185">
        <f t="shared" si="814"/>
        <v>2842</v>
      </c>
      <c r="L767" s="185">
        <f t="shared" si="814"/>
        <v>1426</v>
      </c>
      <c r="M767" s="147"/>
      <c r="N767" s="143">
        <f t="shared" si="754"/>
        <v>1001.42</v>
      </c>
      <c r="O767" s="143">
        <f t="shared" si="750"/>
        <v>551.80000000000007</v>
      </c>
      <c r="P767" s="143">
        <f t="shared" si="751"/>
        <v>23048.62</v>
      </c>
      <c r="Q767" s="143">
        <f t="shared" si="752"/>
        <v>2595.3200000000002</v>
      </c>
      <c r="R767" s="188">
        <f t="shared" si="755"/>
        <v>27197.16</v>
      </c>
      <c r="T767">
        <v>38054.42</v>
      </c>
      <c r="U767" s="190">
        <f t="shared" si="756"/>
        <v>0.71469122377899863</v>
      </c>
    </row>
    <row r="768" spans="1:21" x14ac:dyDescent="0.2">
      <c r="A768" s="178">
        <v>42767</v>
      </c>
      <c r="B768" s="179">
        <v>0.875</v>
      </c>
      <c r="C768" t="s">
        <v>349</v>
      </c>
      <c r="D768">
        <v>3.19</v>
      </c>
      <c r="E768">
        <v>3.1</v>
      </c>
      <c r="F768">
        <v>6.36</v>
      </c>
      <c r="G768">
        <v>1.34</v>
      </c>
      <c r="H768" s="184">
        <f t="shared" ref="H768:L768" si="815">H744</f>
        <v>0.875</v>
      </c>
      <c r="I768" s="185">
        <f t="shared" si="815"/>
        <v>337</v>
      </c>
      <c r="J768" s="185">
        <f t="shared" si="815"/>
        <v>173</v>
      </c>
      <c r="K768" s="185">
        <f t="shared" si="815"/>
        <v>2842</v>
      </c>
      <c r="L768" s="185">
        <f t="shared" si="815"/>
        <v>1426</v>
      </c>
      <c r="M768" s="147"/>
      <c r="N768" s="143">
        <f t="shared" si="754"/>
        <v>1075.03</v>
      </c>
      <c r="O768" s="143">
        <f t="shared" si="750"/>
        <v>536.30000000000007</v>
      </c>
      <c r="P768" s="143">
        <f t="shared" si="751"/>
        <v>18075.120000000003</v>
      </c>
      <c r="Q768" s="143">
        <f t="shared" si="752"/>
        <v>1910.8400000000001</v>
      </c>
      <c r="R768" s="188">
        <f t="shared" si="755"/>
        <v>21597.290000000005</v>
      </c>
      <c r="T768">
        <v>37278.03</v>
      </c>
      <c r="U768" s="190">
        <f t="shared" si="756"/>
        <v>0.57935706366457684</v>
      </c>
    </row>
    <row r="769" spans="1:21" x14ac:dyDescent="0.2">
      <c r="A769" s="178">
        <v>42767</v>
      </c>
      <c r="B769" s="179">
        <v>0.91666666666666663</v>
      </c>
      <c r="C769" t="s">
        <v>349</v>
      </c>
      <c r="D769">
        <v>4.96</v>
      </c>
      <c r="E769">
        <v>4</v>
      </c>
      <c r="F769">
        <v>9.84</v>
      </c>
      <c r="G769">
        <v>1.3</v>
      </c>
      <c r="H769" s="184">
        <f t="shared" ref="H769:L769" si="816">H745</f>
        <v>0.91666666666666663</v>
      </c>
      <c r="I769" s="185">
        <f t="shared" si="816"/>
        <v>394</v>
      </c>
      <c r="J769" s="185">
        <f t="shared" si="816"/>
        <v>194</v>
      </c>
      <c r="K769" s="185">
        <f t="shared" si="816"/>
        <v>2842</v>
      </c>
      <c r="L769" s="185">
        <f t="shared" si="816"/>
        <v>1426</v>
      </c>
      <c r="M769" s="147"/>
      <c r="N769" s="143">
        <f t="shared" si="754"/>
        <v>1954.24</v>
      </c>
      <c r="O769" s="143">
        <f t="shared" si="750"/>
        <v>776</v>
      </c>
      <c r="P769" s="143">
        <f t="shared" si="751"/>
        <v>27965.279999999999</v>
      </c>
      <c r="Q769" s="143">
        <f t="shared" si="752"/>
        <v>1853.8</v>
      </c>
      <c r="R769" s="188">
        <f t="shared" si="755"/>
        <v>32549.319999999996</v>
      </c>
      <c r="T769">
        <v>35664.870000000003</v>
      </c>
      <c r="U769" s="190">
        <f t="shared" si="756"/>
        <v>0.91264373037109048</v>
      </c>
    </row>
    <row r="770" spans="1:21" x14ac:dyDescent="0.2">
      <c r="A770" s="178">
        <v>42767</v>
      </c>
      <c r="B770" s="179">
        <v>0.95833333333333337</v>
      </c>
      <c r="C770" t="s">
        <v>349</v>
      </c>
      <c r="D770">
        <v>9.2100000000000009</v>
      </c>
      <c r="E770">
        <v>6.47</v>
      </c>
      <c r="F770">
        <v>18.68</v>
      </c>
      <c r="G770">
        <v>0.01</v>
      </c>
      <c r="H770" s="184">
        <f t="shared" ref="H770:L770" si="817">H746</f>
        <v>0.95833333333333337</v>
      </c>
      <c r="I770" s="185">
        <f t="shared" si="817"/>
        <v>389</v>
      </c>
      <c r="J770" s="185">
        <f t="shared" si="817"/>
        <v>265</v>
      </c>
      <c r="K770" s="185">
        <f t="shared" si="817"/>
        <v>2985</v>
      </c>
      <c r="L770" s="185">
        <f t="shared" si="817"/>
        <v>1111</v>
      </c>
      <c r="M770" s="147"/>
      <c r="N770" s="143">
        <f t="shared" si="754"/>
        <v>3582.6900000000005</v>
      </c>
      <c r="O770" s="143">
        <f t="shared" si="750"/>
        <v>1714.55</v>
      </c>
      <c r="P770" s="143">
        <f t="shared" si="751"/>
        <v>55759.799999999996</v>
      </c>
      <c r="Q770" s="143">
        <f t="shared" si="752"/>
        <v>11.11</v>
      </c>
      <c r="R770" s="188">
        <f t="shared" si="755"/>
        <v>61068.149999999994</v>
      </c>
      <c r="T770">
        <v>33214.18</v>
      </c>
      <c r="U770" s="190">
        <f t="shared" si="756"/>
        <v>1.838616819683641</v>
      </c>
    </row>
    <row r="771" spans="1:21" x14ac:dyDescent="0.2">
      <c r="A771" s="178">
        <v>42767</v>
      </c>
      <c r="B771" s="180">
        <v>1</v>
      </c>
      <c r="C771" t="s">
        <v>349</v>
      </c>
      <c r="D771">
        <v>5.68</v>
      </c>
      <c r="E771">
        <v>4</v>
      </c>
      <c r="F771">
        <v>10.73</v>
      </c>
      <c r="G771">
        <v>0.01</v>
      </c>
      <c r="H771" s="184">
        <f t="shared" ref="H771:L771" si="818">H747</f>
        <v>1</v>
      </c>
      <c r="I771" s="185">
        <f t="shared" si="818"/>
        <v>362</v>
      </c>
      <c r="J771" s="185">
        <f t="shared" si="818"/>
        <v>243</v>
      </c>
      <c r="K771" s="185">
        <f t="shared" si="818"/>
        <v>2985</v>
      </c>
      <c r="L771" s="185">
        <f t="shared" si="818"/>
        <v>1111</v>
      </c>
      <c r="M771" s="147"/>
      <c r="N771" s="143">
        <f t="shared" si="754"/>
        <v>2056.16</v>
      </c>
      <c r="O771" s="143">
        <f t="shared" si="750"/>
        <v>972</v>
      </c>
      <c r="P771" s="143">
        <f t="shared" si="751"/>
        <v>32029.050000000003</v>
      </c>
      <c r="Q771" s="143">
        <f t="shared" si="752"/>
        <v>11.11</v>
      </c>
      <c r="R771" s="188">
        <f t="shared" si="755"/>
        <v>35068.320000000007</v>
      </c>
      <c r="T771">
        <v>30642.39</v>
      </c>
      <c r="U771" s="190">
        <f t="shared" si="756"/>
        <v>1.1444381459801278</v>
      </c>
    </row>
    <row r="772" spans="1:21" x14ac:dyDescent="0.2">
      <c r="A772" s="178">
        <v>42768</v>
      </c>
      <c r="B772" s="179">
        <v>4.1666666666666664E-2</v>
      </c>
      <c r="C772" t="s">
        <v>349</v>
      </c>
      <c r="D772">
        <v>6</v>
      </c>
      <c r="E772">
        <v>5</v>
      </c>
      <c r="F772">
        <v>12</v>
      </c>
      <c r="G772">
        <v>0.17</v>
      </c>
      <c r="H772" s="184">
        <f t="shared" ref="H772:L772" si="819">H748</f>
        <v>4.1666666666666664E-2</v>
      </c>
      <c r="I772" s="185">
        <f t="shared" si="819"/>
        <v>294</v>
      </c>
      <c r="J772" s="185">
        <f t="shared" si="819"/>
        <v>212</v>
      </c>
      <c r="K772" s="185">
        <f t="shared" si="819"/>
        <v>2985</v>
      </c>
      <c r="L772" s="185">
        <f t="shared" si="819"/>
        <v>1111</v>
      </c>
      <c r="M772" s="147"/>
      <c r="N772" s="143">
        <f t="shared" si="754"/>
        <v>1764</v>
      </c>
      <c r="O772" s="143">
        <f t="shared" ref="O772:O835" si="820">E772*J772</f>
        <v>1060</v>
      </c>
      <c r="P772" s="143">
        <f t="shared" ref="P772:P835" si="821">F772*K772</f>
        <v>35820</v>
      </c>
      <c r="Q772" s="143">
        <f t="shared" ref="Q772:Q835" si="822">G772*L772</f>
        <v>188.87</v>
      </c>
      <c r="R772" s="188">
        <f t="shared" si="755"/>
        <v>38832.870000000003</v>
      </c>
      <c r="T772">
        <v>28809.38</v>
      </c>
      <c r="U772" s="190">
        <f t="shared" si="756"/>
        <v>1.347924530135671</v>
      </c>
    </row>
    <row r="773" spans="1:21" x14ac:dyDescent="0.2">
      <c r="A773" s="178">
        <v>42768</v>
      </c>
      <c r="B773" s="179">
        <v>8.3333333333333329E-2</v>
      </c>
      <c r="C773" t="s">
        <v>349</v>
      </c>
      <c r="D773">
        <v>4.87</v>
      </c>
      <c r="E773">
        <v>3.53</v>
      </c>
      <c r="F773">
        <v>12</v>
      </c>
      <c r="G773">
        <v>0.17</v>
      </c>
      <c r="H773" s="184">
        <f t="shared" ref="H773:L773" si="823">H749</f>
        <v>8.3333333333333329E-2</v>
      </c>
      <c r="I773" s="185">
        <f t="shared" si="823"/>
        <v>236</v>
      </c>
      <c r="J773" s="185">
        <f t="shared" si="823"/>
        <v>179</v>
      </c>
      <c r="K773" s="185">
        <f t="shared" si="823"/>
        <v>2985</v>
      </c>
      <c r="L773" s="185">
        <f t="shared" si="823"/>
        <v>1111</v>
      </c>
      <c r="M773" s="147"/>
      <c r="N773" s="143">
        <f t="shared" ref="N773:N836" si="824">D773*I773</f>
        <v>1149.32</v>
      </c>
      <c r="O773" s="143">
        <f t="shared" si="820"/>
        <v>631.87</v>
      </c>
      <c r="P773" s="143">
        <f t="shared" si="821"/>
        <v>35820</v>
      </c>
      <c r="Q773" s="143">
        <f t="shared" si="822"/>
        <v>188.87</v>
      </c>
      <c r="R773" s="188">
        <f t="shared" ref="R773:R836" si="825">SUM(N773:Q773)</f>
        <v>37790.060000000005</v>
      </c>
      <c r="T773">
        <v>27997.7</v>
      </c>
      <c r="U773" s="190">
        <f t="shared" ref="U773:U836" si="826">R773/T773</f>
        <v>1.3497558728038377</v>
      </c>
    </row>
    <row r="774" spans="1:21" x14ac:dyDescent="0.2">
      <c r="A774" s="178">
        <v>42768</v>
      </c>
      <c r="B774" s="179">
        <v>0.125</v>
      </c>
      <c r="C774" t="s">
        <v>349</v>
      </c>
      <c r="D774">
        <v>3.5</v>
      </c>
      <c r="E774">
        <v>3</v>
      </c>
      <c r="F774">
        <v>12</v>
      </c>
      <c r="G774">
        <v>0.61</v>
      </c>
      <c r="H774" s="184">
        <f t="shared" ref="H774:L774" si="827">H750</f>
        <v>0.125</v>
      </c>
      <c r="I774" s="185">
        <f t="shared" si="827"/>
        <v>201</v>
      </c>
      <c r="J774" s="185">
        <f t="shared" si="827"/>
        <v>205</v>
      </c>
      <c r="K774" s="185">
        <f t="shared" si="827"/>
        <v>2985</v>
      </c>
      <c r="L774" s="185">
        <f t="shared" si="827"/>
        <v>1717</v>
      </c>
      <c r="M774" s="147"/>
      <c r="N774" s="143">
        <f t="shared" si="824"/>
        <v>703.5</v>
      </c>
      <c r="O774" s="143">
        <f t="shared" si="820"/>
        <v>615</v>
      </c>
      <c r="P774" s="143">
        <f t="shared" si="821"/>
        <v>35820</v>
      </c>
      <c r="Q774" s="143">
        <f t="shared" si="822"/>
        <v>1047.3699999999999</v>
      </c>
      <c r="R774" s="188">
        <f t="shared" si="825"/>
        <v>38185.870000000003</v>
      </c>
      <c r="T774">
        <v>27716.41</v>
      </c>
      <c r="U774" s="190">
        <f t="shared" si="826"/>
        <v>1.3777350674203479</v>
      </c>
    </row>
    <row r="775" spans="1:21" x14ac:dyDescent="0.2">
      <c r="A775" s="178">
        <v>42768</v>
      </c>
      <c r="B775" s="179">
        <v>0.16666666666666666</v>
      </c>
      <c r="C775" t="s">
        <v>349</v>
      </c>
      <c r="D775">
        <v>4.53</v>
      </c>
      <c r="E775">
        <v>2.76</v>
      </c>
      <c r="F775">
        <v>12</v>
      </c>
      <c r="G775">
        <v>0.71</v>
      </c>
      <c r="H775" s="184">
        <f t="shared" ref="H775:L775" si="828">H751</f>
        <v>0.16666666666666666</v>
      </c>
      <c r="I775" s="185">
        <f t="shared" si="828"/>
        <v>185</v>
      </c>
      <c r="J775" s="185">
        <f t="shared" si="828"/>
        <v>205</v>
      </c>
      <c r="K775" s="185">
        <f t="shared" si="828"/>
        <v>2985</v>
      </c>
      <c r="L775" s="185">
        <f t="shared" si="828"/>
        <v>1717</v>
      </c>
      <c r="M775" s="147"/>
      <c r="N775" s="143">
        <f t="shared" si="824"/>
        <v>838.05000000000007</v>
      </c>
      <c r="O775" s="143">
        <f t="shared" si="820"/>
        <v>565.79999999999995</v>
      </c>
      <c r="P775" s="143">
        <f t="shared" si="821"/>
        <v>35820</v>
      </c>
      <c r="Q775" s="143">
        <f t="shared" si="822"/>
        <v>1219.07</v>
      </c>
      <c r="R775" s="188">
        <f t="shared" si="825"/>
        <v>38442.92</v>
      </c>
      <c r="T775">
        <v>27900.48</v>
      </c>
      <c r="U775" s="190">
        <f t="shared" si="826"/>
        <v>1.3778587321795179</v>
      </c>
    </row>
    <row r="776" spans="1:21" x14ac:dyDescent="0.2">
      <c r="A776" s="178">
        <v>42768</v>
      </c>
      <c r="B776" s="179">
        <v>0.20833333333333334</v>
      </c>
      <c r="C776" t="s">
        <v>349</v>
      </c>
      <c r="D776">
        <v>3.5</v>
      </c>
      <c r="E776">
        <v>5</v>
      </c>
      <c r="F776">
        <v>8.7200000000000006</v>
      </c>
      <c r="G776">
        <v>0.61</v>
      </c>
      <c r="H776" s="184">
        <f t="shared" ref="H776:L776" si="829">H752</f>
        <v>0.20833333333333334</v>
      </c>
      <c r="I776" s="185">
        <f t="shared" si="829"/>
        <v>207</v>
      </c>
      <c r="J776" s="185">
        <f t="shared" si="829"/>
        <v>283</v>
      </c>
      <c r="K776" s="185">
        <f t="shared" si="829"/>
        <v>2985</v>
      </c>
      <c r="L776" s="185">
        <f t="shared" si="829"/>
        <v>1717</v>
      </c>
      <c r="M776" s="147"/>
      <c r="N776" s="143">
        <f t="shared" si="824"/>
        <v>724.5</v>
      </c>
      <c r="O776" s="143">
        <f t="shared" si="820"/>
        <v>1415</v>
      </c>
      <c r="P776" s="143">
        <f t="shared" si="821"/>
        <v>26029.200000000001</v>
      </c>
      <c r="Q776" s="143">
        <f t="shared" si="822"/>
        <v>1047.3699999999999</v>
      </c>
      <c r="R776" s="188">
        <f t="shared" si="825"/>
        <v>29216.07</v>
      </c>
      <c r="T776">
        <v>28833.99</v>
      </c>
      <c r="U776" s="190">
        <f t="shared" si="826"/>
        <v>1.0132510276933577</v>
      </c>
    </row>
    <row r="777" spans="1:21" x14ac:dyDescent="0.2">
      <c r="A777" s="178">
        <v>42768</v>
      </c>
      <c r="B777" s="179">
        <v>0.25</v>
      </c>
      <c r="C777" t="s">
        <v>349</v>
      </c>
      <c r="D777">
        <v>6.57</v>
      </c>
      <c r="E777">
        <v>8.61</v>
      </c>
      <c r="F777">
        <v>8.81</v>
      </c>
      <c r="G777">
        <v>0.61</v>
      </c>
      <c r="H777" s="184">
        <f t="shared" ref="H777:L777" si="830">H753</f>
        <v>0.25</v>
      </c>
      <c r="I777" s="185">
        <f t="shared" si="830"/>
        <v>327</v>
      </c>
      <c r="J777" s="185">
        <f t="shared" si="830"/>
        <v>438</v>
      </c>
      <c r="K777" s="185">
        <f t="shared" si="830"/>
        <v>2985</v>
      </c>
      <c r="L777" s="185">
        <f t="shared" si="830"/>
        <v>1717</v>
      </c>
      <c r="M777" s="147"/>
      <c r="N777" s="143">
        <f t="shared" si="824"/>
        <v>2148.39</v>
      </c>
      <c r="O777" s="143">
        <f t="shared" si="820"/>
        <v>3771.18</v>
      </c>
      <c r="P777" s="143">
        <f t="shared" si="821"/>
        <v>26297.850000000002</v>
      </c>
      <c r="Q777" s="143">
        <f t="shared" si="822"/>
        <v>1047.3699999999999</v>
      </c>
      <c r="R777" s="188">
        <f t="shared" si="825"/>
        <v>33264.79</v>
      </c>
      <c r="T777">
        <v>31516.11</v>
      </c>
      <c r="U777" s="190">
        <f t="shared" si="826"/>
        <v>1.0554852740392136</v>
      </c>
    </row>
    <row r="778" spans="1:21" x14ac:dyDescent="0.2">
      <c r="A778" s="178">
        <v>42768</v>
      </c>
      <c r="B778" s="179">
        <v>0.29166666666666669</v>
      </c>
      <c r="C778" t="s">
        <v>349</v>
      </c>
      <c r="D778">
        <v>4.83</v>
      </c>
      <c r="E778">
        <v>12.76</v>
      </c>
      <c r="F778">
        <v>10.6</v>
      </c>
      <c r="G778">
        <v>9.4</v>
      </c>
      <c r="H778" s="184">
        <f t="shared" ref="H778:L778" si="831">H754</f>
        <v>0.29166666666666669</v>
      </c>
      <c r="I778" s="185">
        <f t="shared" si="831"/>
        <v>249</v>
      </c>
      <c r="J778" s="185">
        <f t="shared" si="831"/>
        <v>556</v>
      </c>
      <c r="K778" s="185">
        <f t="shared" si="831"/>
        <v>2872</v>
      </c>
      <c r="L778" s="185">
        <f t="shared" si="831"/>
        <v>2219</v>
      </c>
      <c r="M778" s="147"/>
      <c r="N778" s="143">
        <f t="shared" si="824"/>
        <v>1202.67</v>
      </c>
      <c r="O778" s="143">
        <f t="shared" si="820"/>
        <v>7094.5599999999995</v>
      </c>
      <c r="P778" s="143">
        <f t="shared" si="821"/>
        <v>30443.200000000001</v>
      </c>
      <c r="Q778" s="143">
        <f t="shared" si="822"/>
        <v>20858.600000000002</v>
      </c>
      <c r="R778" s="188">
        <f t="shared" si="825"/>
        <v>59599.03</v>
      </c>
      <c r="T778">
        <v>35965.279999999999</v>
      </c>
      <c r="U778" s="190">
        <f t="shared" si="826"/>
        <v>1.6571268178643404</v>
      </c>
    </row>
    <row r="779" spans="1:21" x14ac:dyDescent="0.2">
      <c r="A779" s="178">
        <v>42768</v>
      </c>
      <c r="B779" s="179">
        <v>0.33333333333333331</v>
      </c>
      <c r="C779" t="s">
        <v>349</v>
      </c>
      <c r="D779">
        <v>3.5</v>
      </c>
      <c r="E779">
        <v>4.6100000000000003</v>
      </c>
      <c r="F779">
        <v>6.62</v>
      </c>
      <c r="G779">
        <v>5.95</v>
      </c>
      <c r="H779" s="184">
        <f t="shared" ref="H779:L779" si="832">H755</f>
        <v>0.33333333333333331</v>
      </c>
      <c r="I779" s="185">
        <f t="shared" si="832"/>
        <v>256</v>
      </c>
      <c r="J779" s="185">
        <f t="shared" si="832"/>
        <v>306</v>
      </c>
      <c r="K779" s="185">
        <f t="shared" si="832"/>
        <v>2872</v>
      </c>
      <c r="L779" s="185">
        <f t="shared" si="832"/>
        <v>2219</v>
      </c>
      <c r="M779" s="147"/>
      <c r="N779" s="143">
        <f t="shared" si="824"/>
        <v>896</v>
      </c>
      <c r="O779" s="143">
        <f t="shared" si="820"/>
        <v>1410.66</v>
      </c>
      <c r="P779" s="143">
        <f t="shared" si="821"/>
        <v>19012.64</v>
      </c>
      <c r="Q779" s="143">
        <f t="shared" si="822"/>
        <v>13203.050000000001</v>
      </c>
      <c r="R779" s="188">
        <f t="shared" si="825"/>
        <v>34522.35</v>
      </c>
      <c r="T779">
        <v>37798.14</v>
      </c>
      <c r="U779" s="190">
        <f t="shared" si="826"/>
        <v>0.91333462440215307</v>
      </c>
    </row>
    <row r="780" spans="1:21" x14ac:dyDescent="0.2">
      <c r="A780" s="178">
        <v>42768</v>
      </c>
      <c r="B780" s="179">
        <v>0.375</v>
      </c>
      <c r="C780" t="s">
        <v>349</v>
      </c>
      <c r="D780">
        <v>3.27</v>
      </c>
      <c r="E780">
        <v>7.34</v>
      </c>
      <c r="F780">
        <v>8.32</v>
      </c>
      <c r="G780">
        <v>8.11</v>
      </c>
      <c r="H780" s="184">
        <f t="shared" ref="H780:L780" si="833">H756</f>
        <v>0.375</v>
      </c>
      <c r="I780" s="185">
        <f t="shared" si="833"/>
        <v>156</v>
      </c>
      <c r="J780" s="185">
        <f t="shared" si="833"/>
        <v>343</v>
      </c>
      <c r="K780" s="185">
        <f t="shared" si="833"/>
        <v>2872</v>
      </c>
      <c r="L780" s="185">
        <f t="shared" si="833"/>
        <v>2219</v>
      </c>
      <c r="M780" s="147"/>
      <c r="N780" s="143">
        <f t="shared" si="824"/>
        <v>510.12</v>
      </c>
      <c r="O780" s="143">
        <f t="shared" si="820"/>
        <v>2517.62</v>
      </c>
      <c r="P780" s="143">
        <f t="shared" si="821"/>
        <v>23895.040000000001</v>
      </c>
      <c r="Q780" s="143">
        <f t="shared" si="822"/>
        <v>17996.09</v>
      </c>
      <c r="R780" s="188">
        <f t="shared" si="825"/>
        <v>44918.869999999995</v>
      </c>
      <c r="T780">
        <v>37874.089999999997</v>
      </c>
      <c r="U780" s="190">
        <f t="shared" si="826"/>
        <v>1.1860052611165046</v>
      </c>
    </row>
    <row r="781" spans="1:21" x14ac:dyDescent="0.2">
      <c r="A781" s="178">
        <v>42768</v>
      </c>
      <c r="B781" s="179">
        <v>0.41666666666666669</v>
      </c>
      <c r="C781" t="s">
        <v>349</v>
      </c>
      <c r="D781">
        <v>10</v>
      </c>
      <c r="E781">
        <v>5.33</v>
      </c>
      <c r="F781">
        <v>7.9</v>
      </c>
      <c r="G781">
        <v>7.38</v>
      </c>
      <c r="H781" s="184">
        <f t="shared" ref="H781:L781" si="834">H757</f>
        <v>0.41666666666666669</v>
      </c>
      <c r="I781" s="185">
        <f t="shared" si="834"/>
        <v>196</v>
      </c>
      <c r="J781" s="185">
        <f t="shared" si="834"/>
        <v>315</v>
      </c>
      <c r="K781" s="185">
        <f t="shared" si="834"/>
        <v>2872</v>
      </c>
      <c r="L781" s="185">
        <f t="shared" si="834"/>
        <v>2219</v>
      </c>
      <c r="M781" s="147"/>
      <c r="N781" s="143">
        <f t="shared" si="824"/>
        <v>1960</v>
      </c>
      <c r="O781" s="143">
        <f t="shared" si="820"/>
        <v>1678.95</v>
      </c>
      <c r="P781" s="143">
        <f t="shared" si="821"/>
        <v>22688.799999999999</v>
      </c>
      <c r="Q781" s="143">
        <f t="shared" si="822"/>
        <v>16376.22</v>
      </c>
      <c r="R781" s="188">
        <f t="shared" si="825"/>
        <v>42703.97</v>
      </c>
      <c r="T781">
        <v>38341.410000000003</v>
      </c>
      <c r="U781" s="190">
        <f t="shared" si="826"/>
        <v>1.1137819396834909</v>
      </c>
    </row>
    <row r="782" spans="1:21" x14ac:dyDescent="0.2">
      <c r="A782" s="178">
        <v>42768</v>
      </c>
      <c r="B782" s="179">
        <v>0.45833333333333331</v>
      </c>
      <c r="C782" t="s">
        <v>349</v>
      </c>
      <c r="D782">
        <v>3.98</v>
      </c>
      <c r="E782">
        <v>3</v>
      </c>
      <c r="F782">
        <v>6.94</v>
      </c>
      <c r="G782">
        <v>2.2999999999999998</v>
      </c>
      <c r="H782" s="184">
        <f t="shared" ref="H782:L782" si="835">H758</f>
        <v>0.45833333333333331</v>
      </c>
      <c r="I782" s="185">
        <f t="shared" si="835"/>
        <v>226</v>
      </c>
      <c r="J782" s="185">
        <f t="shared" si="835"/>
        <v>326</v>
      </c>
      <c r="K782" s="185">
        <f t="shared" si="835"/>
        <v>2842</v>
      </c>
      <c r="L782" s="185">
        <f t="shared" si="835"/>
        <v>1635</v>
      </c>
      <c r="M782" s="147"/>
      <c r="N782" s="143">
        <f t="shared" si="824"/>
        <v>899.48</v>
      </c>
      <c r="O782" s="143">
        <f t="shared" si="820"/>
        <v>978</v>
      </c>
      <c r="P782" s="143">
        <f t="shared" si="821"/>
        <v>19723.48</v>
      </c>
      <c r="Q782" s="143">
        <f t="shared" si="822"/>
        <v>3760.4999999999995</v>
      </c>
      <c r="R782" s="188">
        <f t="shared" si="825"/>
        <v>25361.46</v>
      </c>
      <c r="T782">
        <v>38515.56</v>
      </c>
      <c r="U782" s="190">
        <f t="shared" si="826"/>
        <v>0.65847309502964513</v>
      </c>
    </row>
    <row r="783" spans="1:21" x14ac:dyDescent="0.2">
      <c r="A783" s="178">
        <v>42768</v>
      </c>
      <c r="B783" s="179">
        <v>0.5</v>
      </c>
      <c r="C783" t="s">
        <v>349</v>
      </c>
      <c r="D783">
        <v>3.5</v>
      </c>
      <c r="E783">
        <v>3.45</v>
      </c>
      <c r="F783">
        <v>7.04</v>
      </c>
      <c r="G783">
        <v>2.4300000000000002</v>
      </c>
      <c r="H783" s="184">
        <f t="shared" ref="H783:L783" si="836">H759</f>
        <v>0.5</v>
      </c>
      <c r="I783" s="185">
        <f t="shared" si="836"/>
        <v>222</v>
      </c>
      <c r="J783" s="185">
        <f t="shared" si="836"/>
        <v>319</v>
      </c>
      <c r="K783" s="185">
        <f t="shared" si="836"/>
        <v>2842</v>
      </c>
      <c r="L783" s="185">
        <f t="shared" si="836"/>
        <v>1635</v>
      </c>
      <c r="M783" s="147"/>
      <c r="N783" s="143">
        <f t="shared" si="824"/>
        <v>777</v>
      </c>
      <c r="O783" s="143">
        <f t="shared" si="820"/>
        <v>1100.55</v>
      </c>
      <c r="P783" s="143">
        <f t="shared" si="821"/>
        <v>20007.68</v>
      </c>
      <c r="Q783" s="143">
        <f t="shared" si="822"/>
        <v>3973.05</v>
      </c>
      <c r="R783" s="188">
        <f t="shared" si="825"/>
        <v>25858.28</v>
      </c>
      <c r="T783">
        <v>38467.21</v>
      </c>
      <c r="U783" s="190">
        <f t="shared" si="826"/>
        <v>0.6722161550057828</v>
      </c>
    </row>
    <row r="784" spans="1:21" x14ac:dyDescent="0.2">
      <c r="A784" s="178">
        <v>42768</v>
      </c>
      <c r="B784" s="179">
        <v>0.54166666666666663</v>
      </c>
      <c r="C784" t="s">
        <v>349</v>
      </c>
      <c r="D784">
        <v>3.5</v>
      </c>
      <c r="E784">
        <v>3.45</v>
      </c>
      <c r="F784">
        <v>7.61</v>
      </c>
      <c r="G784">
        <v>2.13</v>
      </c>
      <c r="H784" s="184">
        <f t="shared" ref="H784:L784" si="837">H760</f>
        <v>0.54166666666666663</v>
      </c>
      <c r="I784" s="185">
        <f t="shared" si="837"/>
        <v>195</v>
      </c>
      <c r="J784" s="185">
        <f t="shared" si="837"/>
        <v>299</v>
      </c>
      <c r="K784" s="185">
        <f t="shared" si="837"/>
        <v>2842</v>
      </c>
      <c r="L784" s="185">
        <f t="shared" si="837"/>
        <v>1635</v>
      </c>
      <c r="M784" s="147"/>
      <c r="N784" s="143">
        <f t="shared" si="824"/>
        <v>682.5</v>
      </c>
      <c r="O784" s="143">
        <f t="shared" si="820"/>
        <v>1031.55</v>
      </c>
      <c r="P784" s="143">
        <f t="shared" si="821"/>
        <v>21627.620000000003</v>
      </c>
      <c r="Q784" s="143">
        <f t="shared" si="822"/>
        <v>3482.5499999999997</v>
      </c>
      <c r="R784" s="188">
        <f t="shared" si="825"/>
        <v>26824.22</v>
      </c>
      <c r="T784">
        <v>38244.129999999997</v>
      </c>
      <c r="U784" s="190">
        <f t="shared" si="826"/>
        <v>0.70139443621805497</v>
      </c>
    </row>
    <row r="785" spans="1:21" x14ac:dyDescent="0.2">
      <c r="A785" s="178">
        <v>42768</v>
      </c>
      <c r="B785" s="179">
        <v>0.58333333333333337</v>
      </c>
      <c r="C785" t="s">
        <v>349</v>
      </c>
      <c r="D785">
        <v>3.31</v>
      </c>
      <c r="E785">
        <v>3.45</v>
      </c>
      <c r="F785">
        <v>8.11</v>
      </c>
      <c r="G785">
        <v>2.06</v>
      </c>
      <c r="H785" s="184">
        <f t="shared" ref="H785:L785" si="838">H761</f>
        <v>0.58333333333333337</v>
      </c>
      <c r="I785" s="185">
        <f t="shared" si="838"/>
        <v>205</v>
      </c>
      <c r="J785" s="185">
        <f t="shared" si="838"/>
        <v>237</v>
      </c>
      <c r="K785" s="185">
        <f t="shared" si="838"/>
        <v>2842</v>
      </c>
      <c r="L785" s="185">
        <f t="shared" si="838"/>
        <v>1635</v>
      </c>
      <c r="M785" s="147"/>
      <c r="N785" s="143">
        <f t="shared" si="824"/>
        <v>678.55</v>
      </c>
      <c r="O785" s="143">
        <f t="shared" si="820"/>
        <v>817.65000000000009</v>
      </c>
      <c r="P785" s="143">
        <f t="shared" si="821"/>
        <v>23048.62</v>
      </c>
      <c r="Q785" s="143">
        <f t="shared" si="822"/>
        <v>3368.1</v>
      </c>
      <c r="R785" s="188">
        <f t="shared" si="825"/>
        <v>27912.92</v>
      </c>
      <c r="T785">
        <v>38107.64</v>
      </c>
      <c r="U785" s="190">
        <f t="shared" si="826"/>
        <v>0.73247569253829414</v>
      </c>
    </row>
    <row r="786" spans="1:21" x14ac:dyDescent="0.2">
      <c r="A786" s="178">
        <v>42768</v>
      </c>
      <c r="B786" s="179">
        <v>0.625</v>
      </c>
      <c r="C786" t="s">
        <v>349</v>
      </c>
      <c r="D786">
        <v>2.72</v>
      </c>
      <c r="E786">
        <v>3.45</v>
      </c>
      <c r="F786">
        <v>8.24</v>
      </c>
      <c r="G786">
        <v>1</v>
      </c>
      <c r="H786" s="184">
        <f t="shared" ref="H786:L786" si="839">H762</f>
        <v>0.625</v>
      </c>
      <c r="I786" s="185">
        <f t="shared" si="839"/>
        <v>212</v>
      </c>
      <c r="J786" s="185">
        <f t="shared" si="839"/>
        <v>213</v>
      </c>
      <c r="K786" s="185">
        <f t="shared" si="839"/>
        <v>2842</v>
      </c>
      <c r="L786" s="185">
        <f t="shared" si="839"/>
        <v>1380</v>
      </c>
      <c r="M786" s="147"/>
      <c r="N786" s="143">
        <f t="shared" si="824"/>
        <v>576.64</v>
      </c>
      <c r="O786" s="143">
        <f t="shared" si="820"/>
        <v>734.85</v>
      </c>
      <c r="P786" s="143">
        <f t="shared" si="821"/>
        <v>23418.080000000002</v>
      </c>
      <c r="Q786" s="143">
        <f t="shared" si="822"/>
        <v>1380</v>
      </c>
      <c r="R786" s="188">
        <f t="shared" si="825"/>
        <v>26109.570000000003</v>
      </c>
      <c r="T786">
        <v>37852.239999999998</v>
      </c>
      <c r="U786" s="190">
        <f t="shared" si="826"/>
        <v>0.68977608722759876</v>
      </c>
    </row>
    <row r="787" spans="1:21" x14ac:dyDescent="0.2">
      <c r="A787" s="178">
        <v>42768</v>
      </c>
      <c r="B787" s="179">
        <v>0.66666666666666663</v>
      </c>
      <c r="C787" t="s">
        <v>349</v>
      </c>
      <c r="D787">
        <v>2</v>
      </c>
      <c r="E787">
        <v>3.45</v>
      </c>
      <c r="F787">
        <v>8.76</v>
      </c>
      <c r="G787">
        <v>0.99</v>
      </c>
      <c r="H787" s="184">
        <f t="shared" ref="H787:L787" si="840">H763</f>
        <v>0.66666666666666663</v>
      </c>
      <c r="I787" s="185">
        <f t="shared" si="840"/>
        <v>191</v>
      </c>
      <c r="J787" s="185">
        <f t="shared" si="840"/>
        <v>237</v>
      </c>
      <c r="K787" s="185">
        <f t="shared" si="840"/>
        <v>2842</v>
      </c>
      <c r="L787" s="185">
        <f t="shared" si="840"/>
        <v>1380</v>
      </c>
      <c r="M787" s="147"/>
      <c r="N787" s="143">
        <f t="shared" si="824"/>
        <v>382</v>
      </c>
      <c r="O787" s="143">
        <f t="shared" si="820"/>
        <v>817.65000000000009</v>
      </c>
      <c r="P787" s="143">
        <f t="shared" si="821"/>
        <v>24895.919999999998</v>
      </c>
      <c r="Q787" s="143">
        <f t="shared" si="822"/>
        <v>1366.2</v>
      </c>
      <c r="R787" s="188">
        <f t="shared" si="825"/>
        <v>27461.77</v>
      </c>
      <c r="T787">
        <v>37671.69</v>
      </c>
      <c r="U787" s="190">
        <f t="shared" si="826"/>
        <v>0.728976321476419</v>
      </c>
    </row>
    <row r="788" spans="1:21" x14ac:dyDescent="0.2">
      <c r="A788" s="178">
        <v>42768</v>
      </c>
      <c r="B788" s="179">
        <v>0.70833333333333337</v>
      </c>
      <c r="C788" t="s">
        <v>349</v>
      </c>
      <c r="D788">
        <v>2</v>
      </c>
      <c r="E788">
        <v>3.49</v>
      </c>
      <c r="F788">
        <v>7.81</v>
      </c>
      <c r="G788">
        <v>1.3</v>
      </c>
      <c r="H788" s="184">
        <f t="shared" ref="H788:L788" si="841">H764</f>
        <v>0.70833333333333337</v>
      </c>
      <c r="I788" s="185">
        <f t="shared" si="841"/>
        <v>218</v>
      </c>
      <c r="J788" s="185">
        <f t="shared" si="841"/>
        <v>258</v>
      </c>
      <c r="K788" s="185">
        <f t="shared" si="841"/>
        <v>2842</v>
      </c>
      <c r="L788" s="185">
        <f t="shared" si="841"/>
        <v>1380</v>
      </c>
      <c r="M788" s="147"/>
      <c r="N788" s="143">
        <f t="shared" si="824"/>
        <v>436</v>
      </c>
      <c r="O788" s="143">
        <f t="shared" si="820"/>
        <v>900.42000000000007</v>
      </c>
      <c r="P788" s="143">
        <f t="shared" si="821"/>
        <v>22196.02</v>
      </c>
      <c r="Q788" s="143">
        <f t="shared" si="822"/>
        <v>1794</v>
      </c>
      <c r="R788" s="188">
        <f t="shared" si="825"/>
        <v>25326.440000000002</v>
      </c>
      <c r="T788">
        <v>37918.720000000001</v>
      </c>
      <c r="U788" s="190">
        <f t="shared" si="826"/>
        <v>0.66791389582770733</v>
      </c>
    </row>
    <row r="789" spans="1:21" x14ac:dyDescent="0.2">
      <c r="A789" s="178">
        <v>42768</v>
      </c>
      <c r="B789" s="179">
        <v>0.75</v>
      </c>
      <c r="C789" t="s">
        <v>349</v>
      </c>
      <c r="D789">
        <v>2</v>
      </c>
      <c r="E789">
        <v>10.130000000000001</v>
      </c>
      <c r="F789">
        <v>15.86</v>
      </c>
      <c r="G789">
        <v>1.3</v>
      </c>
      <c r="H789" s="184">
        <f t="shared" ref="H789:L789" si="842">H765</f>
        <v>0.75</v>
      </c>
      <c r="I789" s="185">
        <f t="shared" si="842"/>
        <v>240</v>
      </c>
      <c r="J789" s="185">
        <f t="shared" si="842"/>
        <v>365</v>
      </c>
      <c r="K789" s="185">
        <f t="shared" si="842"/>
        <v>2842</v>
      </c>
      <c r="L789" s="185">
        <f t="shared" si="842"/>
        <v>1380</v>
      </c>
      <c r="M789" s="147"/>
      <c r="N789" s="143">
        <f t="shared" si="824"/>
        <v>480</v>
      </c>
      <c r="O789" s="143">
        <f t="shared" si="820"/>
        <v>3697.4500000000003</v>
      </c>
      <c r="P789" s="143">
        <f t="shared" si="821"/>
        <v>45074.119999999995</v>
      </c>
      <c r="Q789" s="143">
        <f t="shared" si="822"/>
        <v>1794</v>
      </c>
      <c r="R789" s="188">
        <f t="shared" si="825"/>
        <v>51045.569999999992</v>
      </c>
      <c r="T789">
        <v>38614.07</v>
      </c>
      <c r="U789" s="190">
        <f t="shared" si="826"/>
        <v>1.321942235045412</v>
      </c>
    </row>
    <row r="790" spans="1:21" x14ac:dyDescent="0.2">
      <c r="A790" s="178">
        <v>42768</v>
      </c>
      <c r="B790" s="179">
        <v>0.79166666666666663</v>
      </c>
      <c r="C790" t="s">
        <v>349</v>
      </c>
      <c r="D790">
        <v>15</v>
      </c>
      <c r="E790">
        <v>21.99</v>
      </c>
      <c r="F790">
        <v>29.28</v>
      </c>
      <c r="G790">
        <v>2</v>
      </c>
      <c r="H790" s="184">
        <f t="shared" ref="H790:L790" si="843">H766</f>
        <v>0.79166666666666663</v>
      </c>
      <c r="I790" s="185">
        <f t="shared" si="843"/>
        <v>320</v>
      </c>
      <c r="J790" s="185">
        <f t="shared" si="843"/>
        <v>214</v>
      </c>
      <c r="K790" s="185">
        <f t="shared" si="843"/>
        <v>2842</v>
      </c>
      <c r="L790" s="185">
        <f t="shared" si="843"/>
        <v>1426</v>
      </c>
      <c r="M790" s="147"/>
      <c r="N790" s="143">
        <f t="shared" si="824"/>
        <v>4800</v>
      </c>
      <c r="O790" s="143">
        <f t="shared" si="820"/>
        <v>4705.8599999999997</v>
      </c>
      <c r="P790" s="143">
        <f t="shared" si="821"/>
        <v>83213.760000000009</v>
      </c>
      <c r="Q790" s="143">
        <f t="shared" si="822"/>
        <v>2852</v>
      </c>
      <c r="R790" s="188">
        <f t="shared" si="825"/>
        <v>95571.62000000001</v>
      </c>
      <c r="T790">
        <v>40434.370000000003</v>
      </c>
      <c r="U790" s="190">
        <f t="shared" si="826"/>
        <v>2.3636233234250961</v>
      </c>
    </row>
    <row r="791" spans="1:21" x14ac:dyDescent="0.2">
      <c r="A791" s="178">
        <v>42768</v>
      </c>
      <c r="B791" s="179">
        <v>0.83333333333333337</v>
      </c>
      <c r="C791" t="s">
        <v>349</v>
      </c>
      <c r="D791">
        <v>3.5</v>
      </c>
      <c r="E791">
        <v>3.93</v>
      </c>
      <c r="F791">
        <v>12.68</v>
      </c>
      <c r="G791">
        <v>2</v>
      </c>
      <c r="H791" s="184">
        <f t="shared" ref="H791:L791" si="844">H767</f>
        <v>0.83333333333333337</v>
      </c>
      <c r="I791" s="185">
        <f t="shared" si="844"/>
        <v>322</v>
      </c>
      <c r="J791" s="185">
        <f t="shared" si="844"/>
        <v>178</v>
      </c>
      <c r="K791" s="185">
        <f t="shared" si="844"/>
        <v>2842</v>
      </c>
      <c r="L791" s="185">
        <f t="shared" si="844"/>
        <v>1426</v>
      </c>
      <c r="M791" s="147"/>
      <c r="N791" s="143">
        <f t="shared" si="824"/>
        <v>1127</v>
      </c>
      <c r="O791" s="143">
        <f t="shared" si="820"/>
        <v>699.54000000000008</v>
      </c>
      <c r="P791" s="143">
        <f t="shared" si="821"/>
        <v>36036.559999999998</v>
      </c>
      <c r="Q791" s="143">
        <f t="shared" si="822"/>
        <v>2852</v>
      </c>
      <c r="R791" s="188">
        <f t="shared" si="825"/>
        <v>40715.1</v>
      </c>
      <c r="T791">
        <v>40718.879999999997</v>
      </c>
      <c r="U791" s="190">
        <f t="shared" si="826"/>
        <v>0.99990716837005345</v>
      </c>
    </row>
    <row r="792" spans="1:21" x14ac:dyDescent="0.2">
      <c r="A792" s="178">
        <v>42768</v>
      </c>
      <c r="B792" s="179">
        <v>0.875</v>
      </c>
      <c r="C792" t="s">
        <v>349</v>
      </c>
      <c r="D792">
        <v>3.5</v>
      </c>
      <c r="E792">
        <v>4.9000000000000004</v>
      </c>
      <c r="F792">
        <v>8</v>
      </c>
      <c r="G792">
        <v>1</v>
      </c>
      <c r="H792" s="184">
        <f t="shared" ref="H792:L792" si="845">H768</f>
        <v>0.875</v>
      </c>
      <c r="I792" s="185">
        <f t="shared" si="845"/>
        <v>337</v>
      </c>
      <c r="J792" s="185">
        <f t="shared" si="845"/>
        <v>173</v>
      </c>
      <c r="K792" s="185">
        <f t="shared" si="845"/>
        <v>2842</v>
      </c>
      <c r="L792" s="185">
        <f t="shared" si="845"/>
        <v>1426</v>
      </c>
      <c r="M792" s="147"/>
      <c r="N792" s="143">
        <f t="shared" si="824"/>
        <v>1179.5</v>
      </c>
      <c r="O792" s="143">
        <f t="shared" si="820"/>
        <v>847.7</v>
      </c>
      <c r="P792" s="143">
        <f t="shared" si="821"/>
        <v>22736</v>
      </c>
      <c r="Q792" s="143">
        <f t="shared" si="822"/>
        <v>1426</v>
      </c>
      <c r="R792" s="188">
        <f t="shared" si="825"/>
        <v>26189.200000000001</v>
      </c>
      <c r="T792">
        <v>40144.769999999997</v>
      </c>
      <c r="U792" s="190">
        <f t="shared" si="826"/>
        <v>0.65236891380869799</v>
      </c>
    </row>
    <row r="793" spans="1:21" x14ac:dyDescent="0.2">
      <c r="A793" s="178">
        <v>42768</v>
      </c>
      <c r="B793" s="179">
        <v>0.91666666666666663</v>
      </c>
      <c r="C793" t="s">
        <v>349</v>
      </c>
      <c r="D793">
        <v>6</v>
      </c>
      <c r="E793">
        <v>4</v>
      </c>
      <c r="F793">
        <v>6.21</v>
      </c>
      <c r="G793">
        <v>1</v>
      </c>
      <c r="H793" s="184">
        <f t="shared" ref="H793:L793" si="846">H769</f>
        <v>0.91666666666666663</v>
      </c>
      <c r="I793" s="185">
        <f t="shared" si="846"/>
        <v>394</v>
      </c>
      <c r="J793" s="185">
        <f t="shared" si="846"/>
        <v>194</v>
      </c>
      <c r="K793" s="185">
        <f t="shared" si="846"/>
        <v>2842</v>
      </c>
      <c r="L793" s="185">
        <f t="shared" si="846"/>
        <v>1426</v>
      </c>
      <c r="M793" s="147"/>
      <c r="N793" s="143">
        <f t="shared" si="824"/>
        <v>2364</v>
      </c>
      <c r="O793" s="143">
        <f t="shared" si="820"/>
        <v>776</v>
      </c>
      <c r="P793" s="143">
        <f t="shared" si="821"/>
        <v>17648.82</v>
      </c>
      <c r="Q793" s="143">
        <f t="shared" si="822"/>
        <v>1426</v>
      </c>
      <c r="R793" s="188">
        <f t="shared" si="825"/>
        <v>22214.82</v>
      </c>
      <c r="T793">
        <v>38595.269999999997</v>
      </c>
      <c r="U793" s="190">
        <f t="shared" si="826"/>
        <v>0.57558400291020118</v>
      </c>
    </row>
    <row r="794" spans="1:21" x14ac:dyDescent="0.2">
      <c r="A794" s="178">
        <v>42768</v>
      </c>
      <c r="B794" s="179">
        <v>0.95833333333333337</v>
      </c>
      <c r="C794" t="s">
        <v>349</v>
      </c>
      <c r="D794">
        <v>5</v>
      </c>
      <c r="E794">
        <v>4.97</v>
      </c>
      <c r="F794">
        <v>5.83</v>
      </c>
      <c r="G794">
        <v>0.25</v>
      </c>
      <c r="H794" s="184">
        <f t="shared" ref="H794:L794" si="847">H770</f>
        <v>0.95833333333333337</v>
      </c>
      <c r="I794" s="185">
        <f t="shared" si="847"/>
        <v>389</v>
      </c>
      <c r="J794" s="185">
        <f t="shared" si="847"/>
        <v>265</v>
      </c>
      <c r="K794" s="185">
        <f t="shared" si="847"/>
        <v>2985</v>
      </c>
      <c r="L794" s="185">
        <f t="shared" si="847"/>
        <v>1111</v>
      </c>
      <c r="M794" s="147"/>
      <c r="N794" s="143">
        <f t="shared" si="824"/>
        <v>1945</v>
      </c>
      <c r="O794" s="143">
        <f t="shared" si="820"/>
        <v>1317.05</v>
      </c>
      <c r="P794" s="143">
        <f t="shared" si="821"/>
        <v>17402.55</v>
      </c>
      <c r="Q794" s="143">
        <f t="shared" si="822"/>
        <v>277.75</v>
      </c>
      <c r="R794" s="188">
        <f t="shared" si="825"/>
        <v>20942.349999999999</v>
      </c>
      <c r="T794">
        <v>36194.89</v>
      </c>
      <c r="U794" s="190">
        <f t="shared" si="826"/>
        <v>0.57859963105289169</v>
      </c>
    </row>
    <row r="795" spans="1:21" x14ac:dyDescent="0.2">
      <c r="A795" s="178">
        <v>42768</v>
      </c>
      <c r="B795" s="180">
        <v>1</v>
      </c>
      <c r="C795" t="s">
        <v>349</v>
      </c>
      <c r="D795">
        <v>3.5</v>
      </c>
      <c r="E795">
        <v>4</v>
      </c>
      <c r="F795">
        <v>8.16</v>
      </c>
      <c r="G795">
        <v>0.25</v>
      </c>
      <c r="H795" s="184">
        <f t="shared" ref="H795:L795" si="848">H771</f>
        <v>1</v>
      </c>
      <c r="I795" s="185">
        <f t="shared" si="848"/>
        <v>362</v>
      </c>
      <c r="J795" s="185">
        <f t="shared" si="848"/>
        <v>243</v>
      </c>
      <c r="K795" s="185">
        <f t="shared" si="848"/>
        <v>2985</v>
      </c>
      <c r="L795" s="185">
        <f t="shared" si="848"/>
        <v>1111</v>
      </c>
      <c r="M795" s="147"/>
      <c r="N795" s="143">
        <f t="shared" si="824"/>
        <v>1267</v>
      </c>
      <c r="O795" s="143">
        <f t="shared" si="820"/>
        <v>972</v>
      </c>
      <c r="P795" s="143">
        <f t="shared" si="821"/>
        <v>24357.600000000002</v>
      </c>
      <c r="Q795" s="143">
        <f t="shared" si="822"/>
        <v>277.75</v>
      </c>
      <c r="R795" s="188">
        <f t="shared" si="825"/>
        <v>26874.350000000002</v>
      </c>
      <c r="T795">
        <v>33803.93</v>
      </c>
      <c r="U795" s="190">
        <f t="shared" si="826"/>
        <v>0.79500667525935598</v>
      </c>
    </row>
    <row r="796" spans="1:21" x14ac:dyDescent="0.2">
      <c r="A796" s="178">
        <v>42769</v>
      </c>
      <c r="B796" s="179">
        <v>4.1666666666666664E-2</v>
      </c>
      <c r="C796" t="s">
        <v>349</v>
      </c>
      <c r="D796">
        <v>3.5</v>
      </c>
      <c r="E796">
        <v>3.45</v>
      </c>
      <c r="F796">
        <v>3.95</v>
      </c>
      <c r="G796">
        <v>0.25</v>
      </c>
      <c r="H796" s="184">
        <f t="shared" ref="H796:L796" si="849">H772</f>
        <v>4.1666666666666664E-2</v>
      </c>
      <c r="I796" s="185">
        <f t="shared" si="849"/>
        <v>294</v>
      </c>
      <c r="J796" s="185">
        <f t="shared" si="849"/>
        <v>212</v>
      </c>
      <c r="K796" s="185">
        <f t="shared" si="849"/>
        <v>2985</v>
      </c>
      <c r="L796" s="185">
        <f t="shared" si="849"/>
        <v>1111</v>
      </c>
      <c r="M796" s="147"/>
      <c r="N796" s="143">
        <f t="shared" si="824"/>
        <v>1029</v>
      </c>
      <c r="O796" s="143">
        <f t="shared" si="820"/>
        <v>731.40000000000009</v>
      </c>
      <c r="P796" s="143">
        <f t="shared" si="821"/>
        <v>11790.75</v>
      </c>
      <c r="Q796" s="143">
        <f t="shared" si="822"/>
        <v>277.75</v>
      </c>
      <c r="R796" s="188">
        <f t="shared" si="825"/>
        <v>13828.9</v>
      </c>
      <c r="T796">
        <v>32317.87</v>
      </c>
      <c r="U796" s="190">
        <f t="shared" si="826"/>
        <v>0.42790258145106719</v>
      </c>
    </row>
    <row r="797" spans="1:21" x14ac:dyDescent="0.2">
      <c r="A797" s="178">
        <v>42769</v>
      </c>
      <c r="B797" s="179">
        <v>8.3333333333333329E-2</v>
      </c>
      <c r="C797" t="s">
        <v>349</v>
      </c>
      <c r="D797">
        <v>1</v>
      </c>
      <c r="E797">
        <v>3.45</v>
      </c>
      <c r="F797">
        <v>3.87</v>
      </c>
      <c r="G797">
        <v>0.25</v>
      </c>
      <c r="H797" s="184">
        <f t="shared" ref="H797:L797" si="850">H773</f>
        <v>8.3333333333333329E-2</v>
      </c>
      <c r="I797" s="185">
        <f t="shared" si="850"/>
        <v>236</v>
      </c>
      <c r="J797" s="185">
        <f t="shared" si="850"/>
        <v>179</v>
      </c>
      <c r="K797" s="185">
        <f t="shared" si="850"/>
        <v>2985</v>
      </c>
      <c r="L797" s="185">
        <f t="shared" si="850"/>
        <v>1111</v>
      </c>
      <c r="M797" s="147"/>
      <c r="N797" s="143">
        <f t="shared" si="824"/>
        <v>236</v>
      </c>
      <c r="O797" s="143">
        <f t="shared" si="820"/>
        <v>617.55000000000007</v>
      </c>
      <c r="P797" s="143">
        <f t="shared" si="821"/>
        <v>11551.95</v>
      </c>
      <c r="Q797" s="143">
        <f t="shared" si="822"/>
        <v>277.75</v>
      </c>
      <c r="R797" s="188">
        <f t="shared" si="825"/>
        <v>12683.25</v>
      </c>
      <c r="T797">
        <v>31523.81</v>
      </c>
      <c r="U797" s="190">
        <f t="shared" si="826"/>
        <v>0.40233874014594045</v>
      </c>
    </row>
    <row r="798" spans="1:21" x14ac:dyDescent="0.2">
      <c r="A798" s="178">
        <v>42769</v>
      </c>
      <c r="B798" s="179">
        <v>0.125</v>
      </c>
      <c r="C798" t="s">
        <v>349</v>
      </c>
      <c r="D798">
        <v>1</v>
      </c>
      <c r="E798">
        <v>3.14</v>
      </c>
      <c r="F798">
        <v>3.51</v>
      </c>
      <c r="G798">
        <v>0.62</v>
      </c>
      <c r="H798" s="184">
        <f t="shared" ref="H798:L798" si="851">H774</f>
        <v>0.125</v>
      </c>
      <c r="I798" s="185">
        <f t="shared" si="851"/>
        <v>201</v>
      </c>
      <c r="J798" s="185">
        <f t="shared" si="851"/>
        <v>205</v>
      </c>
      <c r="K798" s="185">
        <f t="shared" si="851"/>
        <v>2985</v>
      </c>
      <c r="L798" s="185">
        <f t="shared" si="851"/>
        <v>1717</v>
      </c>
      <c r="M798" s="147"/>
      <c r="N798" s="143">
        <f t="shared" si="824"/>
        <v>201</v>
      </c>
      <c r="O798" s="143">
        <f t="shared" si="820"/>
        <v>643.70000000000005</v>
      </c>
      <c r="P798" s="143">
        <f t="shared" si="821"/>
        <v>10477.349999999999</v>
      </c>
      <c r="Q798" s="143">
        <f t="shared" si="822"/>
        <v>1064.54</v>
      </c>
      <c r="R798" s="188">
        <f t="shared" si="825"/>
        <v>12386.59</v>
      </c>
      <c r="T798">
        <v>31233.78</v>
      </c>
      <c r="U798" s="190">
        <f t="shared" si="826"/>
        <v>0.39657671918032339</v>
      </c>
    </row>
    <row r="799" spans="1:21" x14ac:dyDescent="0.2">
      <c r="A799" s="178">
        <v>42769</v>
      </c>
      <c r="B799" s="179">
        <v>0.16666666666666666</v>
      </c>
      <c r="C799" t="s">
        <v>349</v>
      </c>
      <c r="D799">
        <v>2.5299999999999998</v>
      </c>
      <c r="E799">
        <v>3.29</v>
      </c>
      <c r="F799">
        <v>3.51</v>
      </c>
      <c r="G799">
        <v>0.62</v>
      </c>
      <c r="H799" s="184">
        <f t="shared" ref="H799:L799" si="852">H775</f>
        <v>0.16666666666666666</v>
      </c>
      <c r="I799" s="185">
        <f t="shared" si="852"/>
        <v>185</v>
      </c>
      <c r="J799" s="185">
        <f t="shared" si="852"/>
        <v>205</v>
      </c>
      <c r="K799" s="185">
        <f t="shared" si="852"/>
        <v>2985</v>
      </c>
      <c r="L799" s="185">
        <f t="shared" si="852"/>
        <v>1717</v>
      </c>
      <c r="M799" s="147"/>
      <c r="N799" s="143">
        <f t="shared" si="824"/>
        <v>468.04999999999995</v>
      </c>
      <c r="O799" s="143">
        <f t="shared" si="820"/>
        <v>674.45</v>
      </c>
      <c r="P799" s="143">
        <f t="shared" si="821"/>
        <v>10477.349999999999</v>
      </c>
      <c r="Q799" s="143">
        <f t="shared" si="822"/>
        <v>1064.54</v>
      </c>
      <c r="R799" s="188">
        <f t="shared" si="825"/>
        <v>12684.39</v>
      </c>
      <c r="T799">
        <v>31414.94</v>
      </c>
      <c r="U799" s="190">
        <f t="shared" si="826"/>
        <v>0.40376935305303779</v>
      </c>
    </row>
    <row r="800" spans="1:21" x14ac:dyDescent="0.2">
      <c r="A800" s="178">
        <v>42769</v>
      </c>
      <c r="B800" s="179">
        <v>0.20833333333333334</v>
      </c>
      <c r="C800" t="s">
        <v>349</v>
      </c>
      <c r="D800">
        <v>2</v>
      </c>
      <c r="E800">
        <v>3.45</v>
      </c>
      <c r="F800">
        <v>3.95</v>
      </c>
      <c r="G800">
        <v>0.62</v>
      </c>
      <c r="H800" s="184">
        <f t="shared" ref="H800:L800" si="853">H776</f>
        <v>0.20833333333333334</v>
      </c>
      <c r="I800" s="185">
        <f t="shared" si="853"/>
        <v>207</v>
      </c>
      <c r="J800" s="185">
        <f t="shared" si="853"/>
        <v>283</v>
      </c>
      <c r="K800" s="185">
        <f t="shared" si="853"/>
        <v>2985</v>
      </c>
      <c r="L800" s="185">
        <f t="shared" si="853"/>
        <v>1717</v>
      </c>
      <c r="M800" s="147"/>
      <c r="N800" s="143">
        <f t="shared" si="824"/>
        <v>414</v>
      </c>
      <c r="O800" s="143">
        <f t="shared" si="820"/>
        <v>976.35</v>
      </c>
      <c r="P800" s="143">
        <f t="shared" si="821"/>
        <v>11790.75</v>
      </c>
      <c r="Q800" s="143">
        <f t="shared" si="822"/>
        <v>1064.54</v>
      </c>
      <c r="R800" s="188">
        <f t="shared" si="825"/>
        <v>14245.64</v>
      </c>
      <c r="T800">
        <v>32369</v>
      </c>
      <c r="U800" s="190">
        <f t="shared" si="826"/>
        <v>0.44010133152089959</v>
      </c>
    </row>
    <row r="801" spans="1:21" x14ac:dyDescent="0.2">
      <c r="A801" s="178">
        <v>42769</v>
      </c>
      <c r="B801" s="179">
        <v>0.25</v>
      </c>
      <c r="C801" t="s">
        <v>349</v>
      </c>
      <c r="D801">
        <v>4.46</v>
      </c>
      <c r="E801">
        <v>5</v>
      </c>
      <c r="F801">
        <v>5.22</v>
      </c>
      <c r="G801">
        <v>0.62</v>
      </c>
      <c r="H801" s="184">
        <f t="shared" ref="H801:L801" si="854">H777</f>
        <v>0.25</v>
      </c>
      <c r="I801" s="185">
        <f t="shared" si="854"/>
        <v>327</v>
      </c>
      <c r="J801" s="185">
        <f t="shared" si="854"/>
        <v>438</v>
      </c>
      <c r="K801" s="185">
        <f t="shared" si="854"/>
        <v>2985</v>
      </c>
      <c r="L801" s="185">
        <f t="shared" si="854"/>
        <v>1717</v>
      </c>
      <c r="M801" s="147"/>
      <c r="N801" s="143">
        <f t="shared" si="824"/>
        <v>1458.42</v>
      </c>
      <c r="O801" s="143">
        <f t="shared" si="820"/>
        <v>2190</v>
      </c>
      <c r="P801" s="143">
        <f t="shared" si="821"/>
        <v>15581.699999999999</v>
      </c>
      <c r="Q801" s="143">
        <f t="shared" si="822"/>
        <v>1064.54</v>
      </c>
      <c r="R801" s="188">
        <f t="shared" si="825"/>
        <v>20294.66</v>
      </c>
      <c r="T801">
        <v>34953.85</v>
      </c>
      <c r="U801" s="190">
        <f t="shared" si="826"/>
        <v>0.58061300829522355</v>
      </c>
    </row>
    <row r="802" spans="1:21" x14ac:dyDescent="0.2">
      <c r="A802" s="178">
        <v>42769</v>
      </c>
      <c r="B802" s="179">
        <v>0.29166666666666669</v>
      </c>
      <c r="C802" t="s">
        <v>349</v>
      </c>
      <c r="D802">
        <v>3.5</v>
      </c>
      <c r="E802">
        <v>24.55</v>
      </c>
      <c r="F802">
        <v>26.18</v>
      </c>
      <c r="G802">
        <v>16.2</v>
      </c>
      <c r="H802" s="184">
        <f t="shared" ref="H802:L802" si="855">H778</f>
        <v>0.29166666666666669</v>
      </c>
      <c r="I802" s="185">
        <f t="shared" si="855"/>
        <v>249</v>
      </c>
      <c r="J802" s="185">
        <f t="shared" si="855"/>
        <v>556</v>
      </c>
      <c r="K802" s="185">
        <f t="shared" si="855"/>
        <v>2872</v>
      </c>
      <c r="L802" s="185">
        <f t="shared" si="855"/>
        <v>2219</v>
      </c>
      <c r="M802" s="147"/>
      <c r="N802" s="143">
        <f t="shared" si="824"/>
        <v>871.5</v>
      </c>
      <c r="O802" s="143">
        <f t="shared" si="820"/>
        <v>13649.800000000001</v>
      </c>
      <c r="P802" s="143">
        <f t="shared" si="821"/>
        <v>75188.960000000006</v>
      </c>
      <c r="Q802" s="143">
        <f t="shared" si="822"/>
        <v>35947.799999999996</v>
      </c>
      <c r="R802" s="188">
        <f t="shared" si="825"/>
        <v>125658.06</v>
      </c>
      <c r="T802">
        <v>39065.72</v>
      </c>
      <c r="U802" s="190">
        <f t="shared" si="826"/>
        <v>3.216581186779611</v>
      </c>
    </row>
    <row r="803" spans="1:21" x14ac:dyDescent="0.2">
      <c r="A803" s="178">
        <v>42769</v>
      </c>
      <c r="B803" s="179">
        <v>0.33333333333333331</v>
      </c>
      <c r="C803" t="s">
        <v>349</v>
      </c>
      <c r="D803">
        <v>3.01</v>
      </c>
      <c r="E803">
        <v>11</v>
      </c>
      <c r="F803">
        <v>18.600000000000001</v>
      </c>
      <c r="G803">
        <v>10</v>
      </c>
      <c r="H803" s="184">
        <f t="shared" ref="H803:L803" si="856">H779</f>
        <v>0.33333333333333331</v>
      </c>
      <c r="I803" s="185">
        <f t="shared" si="856"/>
        <v>256</v>
      </c>
      <c r="J803" s="185">
        <f t="shared" si="856"/>
        <v>306</v>
      </c>
      <c r="K803" s="185">
        <f t="shared" si="856"/>
        <v>2872</v>
      </c>
      <c r="L803" s="185">
        <f t="shared" si="856"/>
        <v>2219</v>
      </c>
      <c r="M803" s="147"/>
      <c r="N803" s="143">
        <f t="shared" si="824"/>
        <v>770.56</v>
      </c>
      <c r="O803" s="143">
        <f t="shared" si="820"/>
        <v>3366</v>
      </c>
      <c r="P803" s="143">
        <f t="shared" si="821"/>
        <v>53419.200000000004</v>
      </c>
      <c r="Q803" s="143">
        <f t="shared" si="822"/>
        <v>22190</v>
      </c>
      <c r="R803" s="188">
        <f t="shared" si="825"/>
        <v>79745.760000000009</v>
      </c>
      <c r="T803">
        <v>40627.69</v>
      </c>
      <c r="U803" s="190">
        <f t="shared" si="826"/>
        <v>1.96284258346955</v>
      </c>
    </row>
    <row r="804" spans="1:21" x14ac:dyDescent="0.2">
      <c r="A804" s="178">
        <v>42769</v>
      </c>
      <c r="B804" s="179">
        <v>0.375</v>
      </c>
      <c r="C804" t="s">
        <v>349</v>
      </c>
      <c r="D804">
        <v>2</v>
      </c>
      <c r="E804">
        <v>12.82</v>
      </c>
      <c r="F804">
        <v>15.85</v>
      </c>
      <c r="G804">
        <v>12.02</v>
      </c>
      <c r="H804" s="184">
        <f t="shared" ref="H804:L804" si="857">H780</f>
        <v>0.375</v>
      </c>
      <c r="I804" s="185">
        <f t="shared" si="857"/>
        <v>156</v>
      </c>
      <c r="J804" s="185">
        <f t="shared" si="857"/>
        <v>343</v>
      </c>
      <c r="K804" s="185">
        <f t="shared" si="857"/>
        <v>2872</v>
      </c>
      <c r="L804" s="185">
        <f t="shared" si="857"/>
        <v>2219</v>
      </c>
      <c r="M804" s="147"/>
      <c r="N804" s="143">
        <f t="shared" si="824"/>
        <v>312</v>
      </c>
      <c r="O804" s="143">
        <f t="shared" si="820"/>
        <v>4397.26</v>
      </c>
      <c r="P804" s="143">
        <f t="shared" si="821"/>
        <v>45521.2</v>
      </c>
      <c r="Q804" s="143">
        <f t="shared" si="822"/>
        <v>26672.379999999997</v>
      </c>
      <c r="R804" s="188">
        <f t="shared" si="825"/>
        <v>76902.84</v>
      </c>
      <c r="T804">
        <v>40446.22</v>
      </c>
      <c r="U804" s="190">
        <f t="shared" si="826"/>
        <v>1.9013603743440053</v>
      </c>
    </row>
    <row r="805" spans="1:21" x14ac:dyDescent="0.2">
      <c r="A805" s="178">
        <v>42769</v>
      </c>
      <c r="B805" s="179">
        <v>0.41666666666666669</v>
      </c>
      <c r="C805" t="s">
        <v>349</v>
      </c>
      <c r="D805">
        <v>3.5</v>
      </c>
      <c r="E805">
        <v>7.13</v>
      </c>
      <c r="F805">
        <v>8.98</v>
      </c>
      <c r="G805">
        <v>6.53</v>
      </c>
      <c r="H805" s="184">
        <f t="shared" ref="H805:L805" si="858">H781</f>
        <v>0.41666666666666669</v>
      </c>
      <c r="I805" s="185">
        <f t="shared" si="858"/>
        <v>196</v>
      </c>
      <c r="J805" s="185">
        <f t="shared" si="858"/>
        <v>315</v>
      </c>
      <c r="K805" s="185">
        <f t="shared" si="858"/>
        <v>2872</v>
      </c>
      <c r="L805" s="185">
        <f t="shared" si="858"/>
        <v>2219</v>
      </c>
      <c r="M805" s="147"/>
      <c r="N805" s="143">
        <f t="shared" si="824"/>
        <v>686</v>
      </c>
      <c r="O805" s="143">
        <f t="shared" si="820"/>
        <v>2245.9499999999998</v>
      </c>
      <c r="P805" s="143">
        <f t="shared" si="821"/>
        <v>25790.560000000001</v>
      </c>
      <c r="Q805" s="143">
        <f t="shared" si="822"/>
        <v>14490.07</v>
      </c>
      <c r="R805" s="188">
        <f t="shared" si="825"/>
        <v>43212.58</v>
      </c>
      <c r="T805">
        <v>40614.400000000001</v>
      </c>
      <c r="U805" s="190">
        <f t="shared" si="826"/>
        <v>1.0639718917428302</v>
      </c>
    </row>
    <row r="806" spans="1:21" x14ac:dyDescent="0.2">
      <c r="A806" s="178">
        <v>42769</v>
      </c>
      <c r="B806" s="179">
        <v>0.45833333333333331</v>
      </c>
      <c r="C806" t="s">
        <v>349</v>
      </c>
      <c r="D806">
        <v>2.29</v>
      </c>
      <c r="E806">
        <v>3.1</v>
      </c>
      <c r="F806">
        <v>4.5</v>
      </c>
      <c r="G806">
        <v>0.99</v>
      </c>
      <c r="H806" s="184">
        <f t="shared" ref="H806:L806" si="859">H782</f>
        <v>0.45833333333333331</v>
      </c>
      <c r="I806" s="185">
        <f t="shared" si="859"/>
        <v>226</v>
      </c>
      <c r="J806" s="185">
        <f t="shared" si="859"/>
        <v>326</v>
      </c>
      <c r="K806" s="185">
        <f t="shared" si="859"/>
        <v>2842</v>
      </c>
      <c r="L806" s="185">
        <f t="shared" si="859"/>
        <v>1635</v>
      </c>
      <c r="M806" s="147"/>
      <c r="N806" s="143">
        <f t="shared" si="824"/>
        <v>517.54</v>
      </c>
      <c r="O806" s="143">
        <f t="shared" si="820"/>
        <v>1010.6</v>
      </c>
      <c r="P806" s="143">
        <f t="shared" si="821"/>
        <v>12789</v>
      </c>
      <c r="Q806" s="143">
        <f t="shared" si="822"/>
        <v>1618.65</v>
      </c>
      <c r="R806" s="188">
        <f t="shared" si="825"/>
        <v>15935.789999999999</v>
      </c>
      <c r="T806">
        <v>40447.9</v>
      </c>
      <c r="U806" s="190">
        <f t="shared" si="826"/>
        <v>0.39398312396935314</v>
      </c>
    </row>
    <row r="807" spans="1:21" x14ac:dyDescent="0.2">
      <c r="A807" s="178">
        <v>42769</v>
      </c>
      <c r="B807" s="179">
        <v>0.5</v>
      </c>
      <c r="C807" t="s">
        <v>349</v>
      </c>
      <c r="D807">
        <v>2</v>
      </c>
      <c r="E807">
        <v>3</v>
      </c>
      <c r="F807">
        <v>4.5</v>
      </c>
      <c r="G807">
        <v>1.3</v>
      </c>
      <c r="H807" s="184">
        <f t="shared" ref="H807:L807" si="860">H783</f>
        <v>0.5</v>
      </c>
      <c r="I807" s="185">
        <f t="shared" si="860"/>
        <v>222</v>
      </c>
      <c r="J807" s="185">
        <f t="shared" si="860"/>
        <v>319</v>
      </c>
      <c r="K807" s="185">
        <f t="shared" si="860"/>
        <v>2842</v>
      </c>
      <c r="L807" s="185">
        <f t="shared" si="860"/>
        <v>1635</v>
      </c>
      <c r="M807" s="147"/>
      <c r="N807" s="143">
        <f t="shared" si="824"/>
        <v>444</v>
      </c>
      <c r="O807" s="143">
        <f t="shared" si="820"/>
        <v>957</v>
      </c>
      <c r="P807" s="143">
        <f t="shared" si="821"/>
        <v>12789</v>
      </c>
      <c r="Q807" s="143">
        <f t="shared" si="822"/>
        <v>2125.5</v>
      </c>
      <c r="R807" s="188">
        <f t="shared" si="825"/>
        <v>16315.5</v>
      </c>
      <c r="T807">
        <v>39669.51</v>
      </c>
      <c r="U807" s="190">
        <f t="shared" si="826"/>
        <v>0.41128564481890495</v>
      </c>
    </row>
    <row r="808" spans="1:21" x14ac:dyDescent="0.2">
      <c r="A808" s="178">
        <v>42769</v>
      </c>
      <c r="B808" s="179">
        <v>0.54166666666666663</v>
      </c>
      <c r="C808" t="s">
        <v>349</v>
      </c>
      <c r="D808">
        <v>2</v>
      </c>
      <c r="E808">
        <v>3</v>
      </c>
      <c r="F808">
        <v>4.37</v>
      </c>
      <c r="G808">
        <v>1.34</v>
      </c>
      <c r="H808" s="184">
        <f t="shared" ref="H808:L808" si="861">H784</f>
        <v>0.54166666666666663</v>
      </c>
      <c r="I808" s="185">
        <f t="shared" si="861"/>
        <v>195</v>
      </c>
      <c r="J808" s="185">
        <f t="shared" si="861"/>
        <v>299</v>
      </c>
      <c r="K808" s="185">
        <f t="shared" si="861"/>
        <v>2842</v>
      </c>
      <c r="L808" s="185">
        <f t="shared" si="861"/>
        <v>1635</v>
      </c>
      <c r="M808" s="147"/>
      <c r="N808" s="143">
        <f t="shared" si="824"/>
        <v>390</v>
      </c>
      <c r="O808" s="143">
        <f t="shared" si="820"/>
        <v>897</v>
      </c>
      <c r="P808" s="143">
        <f t="shared" si="821"/>
        <v>12419.54</v>
      </c>
      <c r="Q808" s="143">
        <f t="shared" si="822"/>
        <v>2190.9</v>
      </c>
      <c r="R808" s="188">
        <f t="shared" si="825"/>
        <v>15897.44</v>
      </c>
      <c r="T808">
        <v>38492.39</v>
      </c>
      <c r="U808" s="190">
        <f t="shared" si="826"/>
        <v>0.41300215445182803</v>
      </c>
    </row>
    <row r="809" spans="1:21" x14ac:dyDescent="0.2">
      <c r="A809" s="178">
        <v>42769</v>
      </c>
      <c r="B809" s="179">
        <v>0.58333333333333337</v>
      </c>
      <c r="C809" t="s">
        <v>349</v>
      </c>
      <c r="D809">
        <v>2</v>
      </c>
      <c r="E809">
        <v>3</v>
      </c>
      <c r="F809">
        <v>4.68</v>
      </c>
      <c r="G809">
        <v>1.85</v>
      </c>
      <c r="H809" s="184">
        <f t="shared" ref="H809:L809" si="862">H785</f>
        <v>0.58333333333333337</v>
      </c>
      <c r="I809" s="185">
        <f t="shared" si="862"/>
        <v>205</v>
      </c>
      <c r="J809" s="185">
        <f t="shared" si="862"/>
        <v>237</v>
      </c>
      <c r="K809" s="185">
        <f t="shared" si="862"/>
        <v>2842</v>
      </c>
      <c r="L809" s="185">
        <f t="shared" si="862"/>
        <v>1635</v>
      </c>
      <c r="M809" s="147"/>
      <c r="N809" s="143">
        <f t="shared" si="824"/>
        <v>410</v>
      </c>
      <c r="O809" s="143">
        <f t="shared" si="820"/>
        <v>711</v>
      </c>
      <c r="P809" s="143">
        <f t="shared" si="821"/>
        <v>13300.56</v>
      </c>
      <c r="Q809" s="143">
        <f t="shared" si="822"/>
        <v>3024.75</v>
      </c>
      <c r="R809" s="188">
        <f t="shared" si="825"/>
        <v>17446.309999999998</v>
      </c>
      <c r="T809">
        <v>37702.03</v>
      </c>
      <c r="U809" s="190">
        <f t="shared" si="826"/>
        <v>0.46274192662835389</v>
      </c>
    </row>
    <row r="810" spans="1:21" x14ac:dyDescent="0.2">
      <c r="A810" s="178">
        <v>42769</v>
      </c>
      <c r="B810" s="179">
        <v>0.625</v>
      </c>
      <c r="C810" t="s">
        <v>349</v>
      </c>
      <c r="D810">
        <v>2</v>
      </c>
      <c r="E810">
        <v>3</v>
      </c>
      <c r="F810">
        <v>4</v>
      </c>
      <c r="G810">
        <v>0.99</v>
      </c>
      <c r="H810" s="184">
        <f t="shared" ref="H810:L810" si="863">H786</f>
        <v>0.625</v>
      </c>
      <c r="I810" s="185">
        <f t="shared" si="863"/>
        <v>212</v>
      </c>
      <c r="J810" s="185">
        <f t="shared" si="863"/>
        <v>213</v>
      </c>
      <c r="K810" s="185">
        <f t="shared" si="863"/>
        <v>2842</v>
      </c>
      <c r="L810" s="185">
        <f t="shared" si="863"/>
        <v>1380</v>
      </c>
      <c r="M810" s="147"/>
      <c r="N810" s="143">
        <f t="shared" si="824"/>
        <v>424</v>
      </c>
      <c r="O810" s="143">
        <f t="shared" si="820"/>
        <v>639</v>
      </c>
      <c r="P810" s="143">
        <f t="shared" si="821"/>
        <v>11368</v>
      </c>
      <c r="Q810" s="143">
        <f t="shared" si="822"/>
        <v>1366.2</v>
      </c>
      <c r="R810" s="188">
        <f t="shared" si="825"/>
        <v>13797.2</v>
      </c>
      <c r="T810">
        <v>36947.629999999997</v>
      </c>
      <c r="U810" s="190">
        <f t="shared" si="826"/>
        <v>0.37342584625860986</v>
      </c>
    </row>
    <row r="811" spans="1:21" x14ac:dyDescent="0.2">
      <c r="A811" s="178">
        <v>42769</v>
      </c>
      <c r="B811" s="179">
        <v>0.66666666666666663</v>
      </c>
      <c r="C811" t="s">
        <v>349</v>
      </c>
      <c r="D811">
        <v>1.76</v>
      </c>
      <c r="E811">
        <v>2.76</v>
      </c>
      <c r="F811">
        <v>4</v>
      </c>
      <c r="G811">
        <v>0.99</v>
      </c>
      <c r="H811" s="184">
        <f t="shared" ref="H811:L811" si="864">H787</f>
        <v>0.66666666666666663</v>
      </c>
      <c r="I811" s="185">
        <f t="shared" si="864"/>
        <v>191</v>
      </c>
      <c r="J811" s="185">
        <f t="shared" si="864"/>
        <v>237</v>
      </c>
      <c r="K811" s="185">
        <f t="shared" si="864"/>
        <v>2842</v>
      </c>
      <c r="L811" s="185">
        <f t="shared" si="864"/>
        <v>1380</v>
      </c>
      <c r="M811" s="147"/>
      <c r="N811" s="143">
        <f t="shared" si="824"/>
        <v>336.16</v>
      </c>
      <c r="O811" s="143">
        <f t="shared" si="820"/>
        <v>654.12</v>
      </c>
      <c r="P811" s="143">
        <f t="shared" si="821"/>
        <v>11368</v>
      </c>
      <c r="Q811" s="143">
        <f t="shared" si="822"/>
        <v>1366.2</v>
      </c>
      <c r="R811" s="188">
        <f t="shared" si="825"/>
        <v>13724.480000000001</v>
      </c>
      <c r="T811">
        <v>36460.620000000003</v>
      </c>
      <c r="U811" s="190">
        <f t="shared" si="826"/>
        <v>0.37641927098332395</v>
      </c>
    </row>
    <row r="812" spans="1:21" x14ac:dyDescent="0.2">
      <c r="A812" s="178">
        <v>42769</v>
      </c>
      <c r="B812" s="179">
        <v>0.70833333333333337</v>
      </c>
      <c r="C812" t="s">
        <v>349</v>
      </c>
      <c r="D812">
        <v>1</v>
      </c>
      <c r="E812">
        <v>3</v>
      </c>
      <c r="F812">
        <v>4</v>
      </c>
      <c r="G812">
        <v>1.3</v>
      </c>
      <c r="H812" s="184">
        <f t="shared" ref="H812:L812" si="865">H788</f>
        <v>0.70833333333333337</v>
      </c>
      <c r="I812" s="185">
        <f t="shared" si="865"/>
        <v>218</v>
      </c>
      <c r="J812" s="185">
        <f t="shared" si="865"/>
        <v>258</v>
      </c>
      <c r="K812" s="185">
        <f t="shared" si="865"/>
        <v>2842</v>
      </c>
      <c r="L812" s="185">
        <f t="shared" si="865"/>
        <v>1380</v>
      </c>
      <c r="M812" s="147"/>
      <c r="N812" s="143">
        <f t="shared" si="824"/>
        <v>218</v>
      </c>
      <c r="O812" s="143">
        <f t="shared" si="820"/>
        <v>774</v>
      </c>
      <c r="P812" s="143">
        <f t="shared" si="821"/>
        <v>11368</v>
      </c>
      <c r="Q812" s="143">
        <f t="shared" si="822"/>
        <v>1794</v>
      </c>
      <c r="R812" s="188">
        <f t="shared" si="825"/>
        <v>14154</v>
      </c>
      <c r="T812">
        <v>36492.85</v>
      </c>
      <c r="U812" s="190">
        <f t="shared" si="826"/>
        <v>0.38785679934562528</v>
      </c>
    </row>
    <row r="813" spans="1:21" x14ac:dyDescent="0.2">
      <c r="A813" s="178">
        <v>42769</v>
      </c>
      <c r="B813" s="179">
        <v>0.75</v>
      </c>
      <c r="C813" t="s">
        <v>349</v>
      </c>
      <c r="D813">
        <v>1.1299999999999999</v>
      </c>
      <c r="E813">
        <v>11</v>
      </c>
      <c r="F813">
        <v>13.79</v>
      </c>
      <c r="G813">
        <v>1.42</v>
      </c>
      <c r="H813" s="184">
        <f t="shared" ref="H813:L813" si="866">H789</f>
        <v>0.75</v>
      </c>
      <c r="I813" s="185">
        <f t="shared" si="866"/>
        <v>240</v>
      </c>
      <c r="J813" s="185">
        <f t="shared" si="866"/>
        <v>365</v>
      </c>
      <c r="K813" s="185">
        <f t="shared" si="866"/>
        <v>2842</v>
      </c>
      <c r="L813" s="185">
        <f t="shared" si="866"/>
        <v>1380</v>
      </c>
      <c r="M813" s="147"/>
      <c r="N813" s="143">
        <f t="shared" si="824"/>
        <v>271.2</v>
      </c>
      <c r="O813" s="143">
        <f t="shared" si="820"/>
        <v>4015</v>
      </c>
      <c r="P813" s="143">
        <f t="shared" si="821"/>
        <v>39191.18</v>
      </c>
      <c r="Q813" s="143">
        <f t="shared" si="822"/>
        <v>1959.6</v>
      </c>
      <c r="R813" s="188">
        <f t="shared" si="825"/>
        <v>45436.979999999996</v>
      </c>
      <c r="T813">
        <v>37461.129999999997</v>
      </c>
      <c r="U813" s="190">
        <f t="shared" si="826"/>
        <v>1.2129100216677926</v>
      </c>
    </row>
    <row r="814" spans="1:21" x14ac:dyDescent="0.2">
      <c r="A814" s="178">
        <v>42769</v>
      </c>
      <c r="B814" s="179">
        <v>0.79166666666666663</v>
      </c>
      <c r="C814" t="s">
        <v>349</v>
      </c>
      <c r="D814">
        <v>4.3499999999999996</v>
      </c>
      <c r="E814">
        <v>15.57</v>
      </c>
      <c r="F814">
        <v>19.3</v>
      </c>
      <c r="G814">
        <v>1.61</v>
      </c>
      <c r="H814" s="184">
        <f t="shared" ref="H814:L814" si="867">H790</f>
        <v>0.79166666666666663</v>
      </c>
      <c r="I814" s="185">
        <f t="shared" si="867"/>
        <v>320</v>
      </c>
      <c r="J814" s="185">
        <f t="shared" si="867"/>
        <v>214</v>
      </c>
      <c r="K814" s="185">
        <f t="shared" si="867"/>
        <v>2842</v>
      </c>
      <c r="L814" s="185">
        <f t="shared" si="867"/>
        <v>1426</v>
      </c>
      <c r="M814" s="147"/>
      <c r="N814" s="143">
        <f t="shared" si="824"/>
        <v>1392</v>
      </c>
      <c r="O814" s="143">
        <f t="shared" si="820"/>
        <v>3331.98</v>
      </c>
      <c r="P814" s="143">
        <f t="shared" si="821"/>
        <v>54850.6</v>
      </c>
      <c r="Q814" s="143">
        <f t="shared" si="822"/>
        <v>2295.86</v>
      </c>
      <c r="R814" s="188">
        <f t="shared" si="825"/>
        <v>61870.44</v>
      </c>
      <c r="T814">
        <v>39533.11</v>
      </c>
      <c r="U814" s="190">
        <f t="shared" si="826"/>
        <v>1.5650284027742822</v>
      </c>
    </row>
    <row r="815" spans="1:21" x14ac:dyDescent="0.2">
      <c r="A815" s="178">
        <v>42769</v>
      </c>
      <c r="B815" s="179">
        <v>0.83333333333333337</v>
      </c>
      <c r="C815" t="s">
        <v>349</v>
      </c>
      <c r="D815">
        <v>2</v>
      </c>
      <c r="E815">
        <v>3.02</v>
      </c>
      <c r="F815">
        <v>5.26</v>
      </c>
      <c r="G815">
        <v>1.61</v>
      </c>
      <c r="H815" s="184">
        <f t="shared" ref="H815:L815" si="868">H791</f>
        <v>0.83333333333333337</v>
      </c>
      <c r="I815" s="185">
        <f t="shared" si="868"/>
        <v>322</v>
      </c>
      <c r="J815" s="185">
        <f t="shared" si="868"/>
        <v>178</v>
      </c>
      <c r="K815" s="185">
        <f t="shared" si="868"/>
        <v>2842</v>
      </c>
      <c r="L815" s="185">
        <f t="shared" si="868"/>
        <v>1426</v>
      </c>
      <c r="M815" s="147"/>
      <c r="N815" s="143">
        <f t="shared" si="824"/>
        <v>644</v>
      </c>
      <c r="O815" s="143">
        <f t="shared" si="820"/>
        <v>537.56000000000006</v>
      </c>
      <c r="P815" s="143">
        <f t="shared" si="821"/>
        <v>14948.92</v>
      </c>
      <c r="Q815" s="143">
        <f t="shared" si="822"/>
        <v>2295.86</v>
      </c>
      <c r="R815" s="188">
        <f t="shared" si="825"/>
        <v>18426.34</v>
      </c>
      <c r="T815">
        <v>39593.56</v>
      </c>
      <c r="U815" s="190">
        <f t="shared" si="826"/>
        <v>0.46538730035894732</v>
      </c>
    </row>
    <row r="816" spans="1:21" x14ac:dyDescent="0.2">
      <c r="A816" s="178">
        <v>42769</v>
      </c>
      <c r="B816" s="179">
        <v>0.875</v>
      </c>
      <c r="C816" t="s">
        <v>349</v>
      </c>
      <c r="D816">
        <v>3.1</v>
      </c>
      <c r="E816">
        <v>3.1</v>
      </c>
      <c r="F816">
        <v>5</v>
      </c>
      <c r="G816">
        <v>1.1499999999999999</v>
      </c>
      <c r="H816" s="184">
        <f t="shared" ref="H816:L816" si="869">H792</f>
        <v>0.875</v>
      </c>
      <c r="I816" s="185">
        <f t="shared" si="869"/>
        <v>337</v>
      </c>
      <c r="J816" s="185">
        <f t="shared" si="869"/>
        <v>173</v>
      </c>
      <c r="K816" s="185">
        <f t="shared" si="869"/>
        <v>2842</v>
      </c>
      <c r="L816" s="185">
        <f t="shared" si="869"/>
        <v>1426</v>
      </c>
      <c r="M816" s="147"/>
      <c r="N816" s="143">
        <f t="shared" si="824"/>
        <v>1044.7</v>
      </c>
      <c r="O816" s="143">
        <f t="shared" si="820"/>
        <v>536.30000000000007</v>
      </c>
      <c r="P816" s="143">
        <f t="shared" si="821"/>
        <v>14210</v>
      </c>
      <c r="Q816" s="143">
        <f t="shared" si="822"/>
        <v>1639.8999999999999</v>
      </c>
      <c r="R816" s="188">
        <f t="shared" si="825"/>
        <v>17430.900000000001</v>
      </c>
      <c r="T816">
        <v>39098.33</v>
      </c>
      <c r="U816" s="190">
        <f t="shared" si="826"/>
        <v>0.4458221105607324</v>
      </c>
    </row>
    <row r="817" spans="1:21" x14ac:dyDescent="0.2">
      <c r="A817" s="178">
        <v>42769</v>
      </c>
      <c r="B817" s="179">
        <v>0.91666666666666663</v>
      </c>
      <c r="C817" t="s">
        <v>349</v>
      </c>
      <c r="D817">
        <v>4</v>
      </c>
      <c r="E817">
        <v>4</v>
      </c>
      <c r="F817">
        <v>5.41</v>
      </c>
      <c r="G817">
        <v>0.99</v>
      </c>
      <c r="H817" s="184">
        <f t="shared" ref="H817:L817" si="870">H793</f>
        <v>0.91666666666666663</v>
      </c>
      <c r="I817" s="185">
        <f t="shared" si="870"/>
        <v>394</v>
      </c>
      <c r="J817" s="185">
        <f t="shared" si="870"/>
        <v>194</v>
      </c>
      <c r="K817" s="185">
        <f t="shared" si="870"/>
        <v>2842</v>
      </c>
      <c r="L817" s="185">
        <f t="shared" si="870"/>
        <v>1426</v>
      </c>
      <c r="M817" s="147"/>
      <c r="N817" s="143">
        <f t="shared" si="824"/>
        <v>1576</v>
      </c>
      <c r="O817" s="143">
        <f t="shared" si="820"/>
        <v>776</v>
      </c>
      <c r="P817" s="143">
        <f t="shared" si="821"/>
        <v>15375.220000000001</v>
      </c>
      <c r="Q817" s="143">
        <f t="shared" si="822"/>
        <v>1411.74</v>
      </c>
      <c r="R817" s="188">
        <f t="shared" si="825"/>
        <v>19138.960000000003</v>
      </c>
      <c r="T817">
        <v>38026.400000000001</v>
      </c>
      <c r="U817" s="190">
        <f t="shared" si="826"/>
        <v>0.50330717606715336</v>
      </c>
    </row>
    <row r="818" spans="1:21" x14ac:dyDescent="0.2">
      <c r="A818" s="178">
        <v>42769</v>
      </c>
      <c r="B818" s="179">
        <v>0.95833333333333337</v>
      </c>
      <c r="C818" t="s">
        <v>349</v>
      </c>
      <c r="D818">
        <v>12.9</v>
      </c>
      <c r="E818">
        <v>4.96</v>
      </c>
      <c r="F818">
        <v>7.02</v>
      </c>
      <c r="G818">
        <v>0.25</v>
      </c>
      <c r="H818" s="184">
        <f t="shared" ref="H818:L818" si="871">H794</f>
        <v>0.95833333333333337</v>
      </c>
      <c r="I818" s="185">
        <f t="shared" si="871"/>
        <v>389</v>
      </c>
      <c r="J818" s="185">
        <f t="shared" si="871"/>
        <v>265</v>
      </c>
      <c r="K818" s="185">
        <f t="shared" si="871"/>
        <v>2985</v>
      </c>
      <c r="L818" s="185">
        <f t="shared" si="871"/>
        <v>1111</v>
      </c>
      <c r="M818" s="147"/>
      <c r="N818" s="143">
        <f t="shared" si="824"/>
        <v>5018.1000000000004</v>
      </c>
      <c r="O818" s="143">
        <f t="shared" si="820"/>
        <v>1314.4</v>
      </c>
      <c r="P818" s="143">
        <f t="shared" si="821"/>
        <v>20954.699999999997</v>
      </c>
      <c r="Q818" s="143">
        <f t="shared" si="822"/>
        <v>277.75</v>
      </c>
      <c r="R818" s="188">
        <f t="shared" si="825"/>
        <v>27564.949999999997</v>
      </c>
      <c r="T818">
        <v>36310.800000000003</v>
      </c>
      <c r="U818" s="190">
        <f t="shared" si="826"/>
        <v>0.75913915419103939</v>
      </c>
    </row>
    <row r="819" spans="1:21" x14ac:dyDescent="0.2">
      <c r="A819" s="178">
        <v>42769</v>
      </c>
      <c r="B819" s="180">
        <v>1</v>
      </c>
      <c r="C819" t="s">
        <v>349</v>
      </c>
      <c r="D819">
        <v>4.9800000000000004</v>
      </c>
      <c r="E819">
        <v>4</v>
      </c>
      <c r="F819">
        <v>9.44</v>
      </c>
      <c r="G819">
        <v>0.25</v>
      </c>
      <c r="H819" s="184">
        <f t="shared" ref="H819:L819" si="872">H795</f>
        <v>1</v>
      </c>
      <c r="I819" s="185">
        <f t="shared" si="872"/>
        <v>362</v>
      </c>
      <c r="J819" s="185">
        <f t="shared" si="872"/>
        <v>243</v>
      </c>
      <c r="K819" s="185">
        <f t="shared" si="872"/>
        <v>2985</v>
      </c>
      <c r="L819" s="185">
        <f t="shared" si="872"/>
        <v>1111</v>
      </c>
      <c r="M819" s="147"/>
      <c r="N819" s="143">
        <f t="shared" si="824"/>
        <v>1802.7600000000002</v>
      </c>
      <c r="O819" s="143">
        <f t="shared" si="820"/>
        <v>972</v>
      </c>
      <c r="P819" s="143">
        <f t="shared" si="821"/>
        <v>28178.399999999998</v>
      </c>
      <c r="Q819" s="143">
        <f t="shared" si="822"/>
        <v>277.75</v>
      </c>
      <c r="R819" s="188">
        <f t="shared" si="825"/>
        <v>31230.909999999996</v>
      </c>
      <c r="T819">
        <v>34313.550000000003</v>
      </c>
      <c r="U819" s="190">
        <f t="shared" si="826"/>
        <v>0.91016260340302868</v>
      </c>
    </row>
    <row r="820" spans="1:21" x14ac:dyDescent="0.2">
      <c r="A820" s="178">
        <v>42770</v>
      </c>
      <c r="B820" s="179">
        <v>4.1666666666666664E-2</v>
      </c>
      <c r="C820" t="s">
        <v>349</v>
      </c>
      <c r="D820">
        <v>3.31</v>
      </c>
      <c r="E820">
        <v>4</v>
      </c>
      <c r="F820">
        <v>8.26</v>
      </c>
      <c r="G820">
        <v>0.25</v>
      </c>
      <c r="H820" s="184">
        <f t="shared" ref="H820:L820" si="873">H796</f>
        <v>4.1666666666666664E-2</v>
      </c>
      <c r="I820" s="185">
        <f t="shared" si="873"/>
        <v>294</v>
      </c>
      <c r="J820" s="185">
        <f t="shared" si="873"/>
        <v>212</v>
      </c>
      <c r="K820" s="185">
        <f t="shared" si="873"/>
        <v>2985</v>
      </c>
      <c r="L820" s="185">
        <f t="shared" si="873"/>
        <v>1111</v>
      </c>
      <c r="M820" s="147"/>
      <c r="N820" s="143">
        <f t="shared" si="824"/>
        <v>973.14</v>
      </c>
      <c r="O820" s="143">
        <f t="shared" si="820"/>
        <v>848</v>
      </c>
      <c r="P820" s="143">
        <f t="shared" si="821"/>
        <v>24656.1</v>
      </c>
      <c r="Q820" s="143">
        <f t="shared" si="822"/>
        <v>277.75</v>
      </c>
      <c r="R820" s="188">
        <f t="shared" si="825"/>
        <v>26754.989999999998</v>
      </c>
      <c r="T820">
        <v>32748.5</v>
      </c>
      <c r="U820" s="190">
        <f t="shared" si="826"/>
        <v>0.81698367864176979</v>
      </c>
    </row>
    <row r="821" spans="1:21" x14ac:dyDescent="0.2">
      <c r="A821" s="178">
        <v>42770</v>
      </c>
      <c r="B821" s="179">
        <v>8.3333333333333329E-2</v>
      </c>
      <c r="C821" t="s">
        <v>349</v>
      </c>
      <c r="D821">
        <v>2.36</v>
      </c>
      <c r="E821">
        <v>2.5</v>
      </c>
      <c r="F821">
        <v>8</v>
      </c>
      <c r="G821">
        <v>0.25</v>
      </c>
      <c r="H821" s="184">
        <f t="shared" ref="H821:L821" si="874">H797</f>
        <v>8.3333333333333329E-2</v>
      </c>
      <c r="I821" s="185">
        <f t="shared" si="874"/>
        <v>236</v>
      </c>
      <c r="J821" s="185">
        <f t="shared" si="874"/>
        <v>179</v>
      </c>
      <c r="K821" s="185">
        <f t="shared" si="874"/>
        <v>2985</v>
      </c>
      <c r="L821" s="185">
        <f t="shared" si="874"/>
        <v>1111</v>
      </c>
      <c r="M821" s="147"/>
      <c r="N821" s="143">
        <f t="shared" si="824"/>
        <v>556.95999999999992</v>
      </c>
      <c r="O821" s="143">
        <f t="shared" si="820"/>
        <v>447.5</v>
      </c>
      <c r="P821" s="143">
        <f t="shared" si="821"/>
        <v>23880</v>
      </c>
      <c r="Q821" s="143">
        <f t="shared" si="822"/>
        <v>277.75</v>
      </c>
      <c r="R821" s="188">
        <f t="shared" si="825"/>
        <v>25162.21</v>
      </c>
      <c r="T821">
        <v>31877.64</v>
      </c>
      <c r="U821" s="190">
        <f t="shared" si="826"/>
        <v>0.78933729096633254</v>
      </c>
    </row>
    <row r="822" spans="1:21" x14ac:dyDescent="0.2">
      <c r="A822" s="178">
        <v>42770</v>
      </c>
      <c r="B822" s="179">
        <v>0.125</v>
      </c>
      <c r="C822" t="s">
        <v>349</v>
      </c>
      <c r="D822">
        <v>1</v>
      </c>
      <c r="E822">
        <v>2.5</v>
      </c>
      <c r="F822">
        <v>4.6900000000000004</v>
      </c>
      <c r="G822">
        <v>0.76</v>
      </c>
      <c r="H822" s="184">
        <f t="shared" ref="H822:L822" si="875">H798</f>
        <v>0.125</v>
      </c>
      <c r="I822" s="185">
        <f t="shared" si="875"/>
        <v>201</v>
      </c>
      <c r="J822" s="185">
        <f t="shared" si="875"/>
        <v>205</v>
      </c>
      <c r="K822" s="185">
        <f t="shared" si="875"/>
        <v>2985</v>
      </c>
      <c r="L822" s="185">
        <f t="shared" si="875"/>
        <v>1717</v>
      </c>
      <c r="M822" s="147"/>
      <c r="N822" s="143">
        <f t="shared" si="824"/>
        <v>201</v>
      </c>
      <c r="O822" s="143">
        <f t="shared" si="820"/>
        <v>512.5</v>
      </c>
      <c r="P822" s="143">
        <f t="shared" si="821"/>
        <v>13999.650000000001</v>
      </c>
      <c r="Q822" s="143">
        <f t="shared" si="822"/>
        <v>1304.92</v>
      </c>
      <c r="R822" s="188">
        <f t="shared" si="825"/>
        <v>16018.070000000002</v>
      </c>
      <c r="T822">
        <v>31348.13</v>
      </c>
      <c r="U822" s="190">
        <f t="shared" si="826"/>
        <v>0.5109737008236217</v>
      </c>
    </row>
    <row r="823" spans="1:21" x14ac:dyDescent="0.2">
      <c r="A823" s="178">
        <v>42770</v>
      </c>
      <c r="B823" s="179">
        <v>0.16666666666666666</v>
      </c>
      <c r="C823" t="s">
        <v>349</v>
      </c>
      <c r="D823">
        <v>2.1</v>
      </c>
      <c r="E823">
        <v>2.5</v>
      </c>
      <c r="F823">
        <v>5.78</v>
      </c>
      <c r="G823">
        <v>0.76</v>
      </c>
      <c r="H823" s="184">
        <f t="shared" ref="H823:L823" si="876">H799</f>
        <v>0.16666666666666666</v>
      </c>
      <c r="I823" s="185">
        <f t="shared" si="876"/>
        <v>185</v>
      </c>
      <c r="J823" s="185">
        <f t="shared" si="876"/>
        <v>205</v>
      </c>
      <c r="K823" s="185">
        <f t="shared" si="876"/>
        <v>2985</v>
      </c>
      <c r="L823" s="185">
        <f t="shared" si="876"/>
        <v>1717</v>
      </c>
      <c r="M823" s="147"/>
      <c r="N823" s="143">
        <f t="shared" si="824"/>
        <v>388.5</v>
      </c>
      <c r="O823" s="143">
        <f t="shared" si="820"/>
        <v>512.5</v>
      </c>
      <c r="P823" s="143">
        <f t="shared" si="821"/>
        <v>17253.3</v>
      </c>
      <c r="Q823" s="143">
        <f t="shared" si="822"/>
        <v>1304.92</v>
      </c>
      <c r="R823" s="188">
        <f t="shared" si="825"/>
        <v>19459.22</v>
      </c>
      <c r="T823">
        <v>31168.93</v>
      </c>
      <c r="U823" s="190">
        <f t="shared" si="826"/>
        <v>0.62431466206892572</v>
      </c>
    </row>
    <row r="824" spans="1:21" x14ac:dyDescent="0.2">
      <c r="A824" s="178">
        <v>42770</v>
      </c>
      <c r="B824" s="179">
        <v>0.20833333333333334</v>
      </c>
      <c r="C824" t="s">
        <v>349</v>
      </c>
      <c r="D824">
        <v>2.4</v>
      </c>
      <c r="E824">
        <v>4</v>
      </c>
      <c r="F824">
        <v>5.7</v>
      </c>
      <c r="G824">
        <v>0.76</v>
      </c>
      <c r="H824" s="184">
        <f t="shared" ref="H824:L824" si="877">H800</f>
        <v>0.20833333333333334</v>
      </c>
      <c r="I824" s="185">
        <f t="shared" si="877"/>
        <v>207</v>
      </c>
      <c r="J824" s="185">
        <f t="shared" si="877"/>
        <v>283</v>
      </c>
      <c r="K824" s="185">
        <f t="shared" si="877"/>
        <v>2985</v>
      </c>
      <c r="L824" s="185">
        <f t="shared" si="877"/>
        <v>1717</v>
      </c>
      <c r="M824" s="147"/>
      <c r="N824" s="143">
        <f t="shared" si="824"/>
        <v>496.79999999999995</v>
      </c>
      <c r="O824" s="143">
        <f t="shared" si="820"/>
        <v>1132</v>
      </c>
      <c r="P824" s="143">
        <f t="shared" si="821"/>
        <v>17014.5</v>
      </c>
      <c r="Q824" s="143">
        <f t="shared" si="822"/>
        <v>1304.92</v>
      </c>
      <c r="R824" s="188">
        <f t="shared" si="825"/>
        <v>19948.22</v>
      </c>
      <c r="T824">
        <v>31505.8</v>
      </c>
      <c r="U824" s="190">
        <f t="shared" si="826"/>
        <v>0.63316024351071876</v>
      </c>
    </row>
    <row r="825" spans="1:21" x14ac:dyDescent="0.2">
      <c r="A825" s="178">
        <v>42770</v>
      </c>
      <c r="B825" s="179">
        <v>0.25</v>
      </c>
      <c r="C825" t="s">
        <v>349</v>
      </c>
      <c r="D825">
        <v>6</v>
      </c>
      <c r="E825">
        <v>9.25</v>
      </c>
      <c r="F825">
        <v>9.4499999999999993</v>
      </c>
      <c r="G825">
        <v>0.76</v>
      </c>
      <c r="H825" s="184">
        <f t="shared" ref="H825:L825" si="878">H801</f>
        <v>0.25</v>
      </c>
      <c r="I825" s="185">
        <f t="shared" si="878"/>
        <v>327</v>
      </c>
      <c r="J825" s="185">
        <f t="shared" si="878"/>
        <v>438</v>
      </c>
      <c r="K825" s="185">
        <f t="shared" si="878"/>
        <v>2985</v>
      </c>
      <c r="L825" s="185">
        <f t="shared" si="878"/>
        <v>1717</v>
      </c>
      <c r="M825" s="147"/>
      <c r="N825" s="143">
        <f t="shared" si="824"/>
        <v>1962</v>
      </c>
      <c r="O825" s="143">
        <f t="shared" si="820"/>
        <v>4051.5</v>
      </c>
      <c r="P825" s="143">
        <f t="shared" si="821"/>
        <v>28208.249999999996</v>
      </c>
      <c r="Q825" s="143">
        <f t="shared" si="822"/>
        <v>1304.92</v>
      </c>
      <c r="R825" s="188">
        <f t="shared" si="825"/>
        <v>35526.67</v>
      </c>
      <c r="T825">
        <v>32474.01</v>
      </c>
      <c r="U825" s="190">
        <f t="shared" si="826"/>
        <v>1.0940031736148383</v>
      </c>
    </row>
    <row r="826" spans="1:21" x14ac:dyDescent="0.2">
      <c r="A826" s="178">
        <v>42770</v>
      </c>
      <c r="B826" s="179">
        <v>0.29166666666666669</v>
      </c>
      <c r="C826" t="s">
        <v>349</v>
      </c>
      <c r="D826">
        <v>3.5</v>
      </c>
      <c r="E826">
        <v>6.95</v>
      </c>
      <c r="F826">
        <v>5.81</v>
      </c>
      <c r="G826">
        <v>4.95</v>
      </c>
      <c r="H826" s="184">
        <f t="shared" ref="H826:L826" si="879">H802</f>
        <v>0.29166666666666669</v>
      </c>
      <c r="I826" s="185">
        <f t="shared" si="879"/>
        <v>249</v>
      </c>
      <c r="J826" s="185">
        <f t="shared" si="879"/>
        <v>556</v>
      </c>
      <c r="K826" s="185">
        <f t="shared" si="879"/>
        <v>2872</v>
      </c>
      <c r="L826" s="185">
        <f t="shared" si="879"/>
        <v>2219</v>
      </c>
      <c r="M826" s="147"/>
      <c r="N826" s="143">
        <f t="shared" si="824"/>
        <v>871.5</v>
      </c>
      <c r="O826" s="143">
        <f t="shared" si="820"/>
        <v>3864.2000000000003</v>
      </c>
      <c r="P826" s="143">
        <f t="shared" si="821"/>
        <v>16686.32</v>
      </c>
      <c r="Q826" s="143">
        <f t="shared" si="822"/>
        <v>10984.050000000001</v>
      </c>
      <c r="R826" s="188">
        <f t="shared" si="825"/>
        <v>32406.07</v>
      </c>
      <c r="T826">
        <v>34013.75</v>
      </c>
      <c r="U826" s="190">
        <f t="shared" si="826"/>
        <v>0.95273440887876226</v>
      </c>
    </row>
    <row r="827" spans="1:21" x14ac:dyDescent="0.2">
      <c r="A827" s="178">
        <v>42770</v>
      </c>
      <c r="B827" s="179">
        <v>0.33333333333333331</v>
      </c>
      <c r="C827" t="s">
        <v>349</v>
      </c>
      <c r="D827">
        <v>3.5</v>
      </c>
      <c r="E827">
        <v>4.25</v>
      </c>
      <c r="F827">
        <v>5.71</v>
      </c>
      <c r="G827">
        <v>4.95</v>
      </c>
      <c r="H827" s="184">
        <f t="shared" ref="H827:L827" si="880">H803</f>
        <v>0.33333333333333331</v>
      </c>
      <c r="I827" s="185">
        <f t="shared" si="880"/>
        <v>256</v>
      </c>
      <c r="J827" s="185">
        <f t="shared" si="880"/>
        <v>306</v>
      </c>
      <c r="K827" s="185">
        <f t="shared" si="880"/>
        <v>2872</v>
      </c>
      <c r="L827" s="185">
        <f t="shared" si="880"/>
        <v>2219</v>
      </c>
      <c r="M827" s="147"/>
      <c r="N827" s="143">
        <f t="shared" si="824"/>
        <v>896</v>
      </c>
      <c r="O827" s="143">
        <f t="shared" si="820"/>
        <v>1300.5</v>
      </c>
      <c r="P827" s="143">
        <f t="shared" si="821"/>
        <v>16399.12</v>
      </c>
      <c r="Q827" s="143">
        <f t="shared" si="822"/>
        <v>10984.050000000001</v>
      </c>
      <c r="R827" s="188">
        <f t="shared" si="825"/>
        <v>29579.67</v>
      </c>
      <c r="T827">
        <v>35604.15</v>
      </c>
      <c r="U827" s="190">
        <f t="shared" si="826"/>
        <v>0.83079275870930769</v>
      </c>
    </row>
    <row r="828" spans="1:21" x14ac:dyDescent="0.2">
      <c r="A828" s="178">
        <v>42770</v>
      </c>
      <c r="B828" s="179">
        <v>0.375</v>
      </c>
      <c r="C828" t="s">
        <v>349</v>
      </c>
      <c r="D828">
        <v>1</v>
      </c>
      <c r="E828">
        <v>6.35</v>
      </c>
      <c r="F828">
        <v>8.5</v>
      </c>
      <c r="G828">
        <v>5.55</v>
      </c>
      <c r="H828" s="184">
        <f t="shared" ref="H828:L828" si="881">H804</f>
        <v>0.375</v>
      </c>
      <c r="I828" s="185">
        <f t="shared" si="881"/>
        <v>156</v>
      </c>
      <c r="J828" s="185">
        <f t="shared" si="881"/>
        <v>343</v>
      </c>
      <c r="K828" s="185">
        <f t="shared" si="881"/>
        <v>2872</v>
      </c>
      <c r="L828" s="185">
        <f t="shared" si="881"/>
        <v>2219</v>
      </c>
      <c r="M828" s="147"/>
      <c r="N828" s="143">
        <f t="shared" si="824"/>
        <v>156</v>
      </c>
      <c r="O828" s="143">
        <f t="shared" si="820"/>
        <v>2178.0499999999997</v>
      </c>
      <c r="P828" s="143">
        <f t="shared" si="821"/>
        <v>24412</v>
      </c>
      <c r="Q828" s="143">
        <f t="shared" si="822"/>
        <v>12315.449999999999</v>
      </c>
      <c r="R828" s="188">
        <f t="shared" si="825"/>
        <v>39061.5</v>
      </c>
      <c r="T828">
        <v>37119.03</v>
      </c>
      <c r="U828" s="190">
        <f t="shared" si="826"/>
        <v>1.0523308394642856</v>
      </c>
    </row>
    <row r="829" spans="1:21" x14ac:dyDescent="0.2">
      <c r="A829" s="178">
        <v>42770</v>
      </c>
      <c r="B829" s="179">
        <v>0.41666666666666669</v>
      </c>
      <c r="C829" t="s">
        <v>349</v>
      </c>
      <c r="D829">
        <v>3.5</v>
      </c>
      <c r="E829">
        <v>12.13</v>
      </c>
      <c r="F829">
        <v>15</v>
      </c>
      <c r="G829">
        <v>9.7100000000000009</v>
      </c>
      <c r="H829" s="184">
        <f t="shared" ref="H829:L829" si="882">H805</f>
        <v>0.41666666666666669</v>
      </c>
      <c r="I829" s="185">
        <f t="shared" si="882"/>
        <v>196</v>
      </c>
      <c r="J829" s="185">
        <f t="shared" si="882"/>
        <v>315</v>
      </c>
      <c r="K829" s="185">
        <f t="shared" si="882"/>
        <v>2872</v>
      </c>
      <c r="L829" s="185">
        <f t="shared" si="882"/>
        <v>2219</v>
      </c>
      <c r="M829" s="147"/>
      <c r="N829" s="143">
        <f t="shared" si="824"/>
        <v>686</v>
      </c>
      <c r="O829" s="143">
        <f t="shared" si="820"/>
        <v>3820.9500000000003</v>
      </c>
      <c r="P829" s="143">
        <f t="shared" si="821"/>
        <v>43080</v>
      </c>
      <c r="Q829" s="143">
        <f t="shared" si="822"/>
        <v>21546.49</v>
      </c>
      <c r="R829" s="188">
        <f t="shared" si="825"/>
        <v>69133.440000000002</v>
      </c>
      <c r="T829">
        <v>38310.01</v>
      </c>
      <c r="U829" s="190">
        <f t="shared" si="826"/>
        <v>1.8045790121171985</v>
      </c>
    </row>
    <row r="830" spans="1:21" x14ac:dyDescent="0.2">
      <c r="A830" s="178">
        <v>42770</v>
      </c>
      <c r="B830" s="179">
        <v>0.45833333333333331</v>
      </c>
      <c r="C830" t="s">
        <v>349</v>
      </c>
      <c r="D830">
        <v>3.5</v>
      </c>
      <c r="E830">
        <v>4.8</v>
      </c>
      <c r="F830">
        <v>7.53</v>
      </c>
      <c r="G830">
        <v>1.45</v>
      </c>
      <c r="H830" s="184">
        <f t="shared" ref="H830:L830" si="883">H806</f>
        <v>0.45833333333333331</v>
      </c>
      <c r="I830" s="185">
        <f t="shared" si="883"/>
        <v>226</v>
      </c>
      <c r="J830" s="185">
        <f t="shared" si="883"/>
        <v>326</v>
      </c>
      <c r="K830" s="185">
        <f t="shared" si="883"/>
        <v>2842</v>
      </c>
      <c r="L830" s="185">
        <f t="shared" si="883"/>
        <v>1635</v>
      </c>
      <c r="M830" s="147"/>
      <c r="N830" s="143">
        <f t="shared" si="824"/>
        <v>791</v>
      </c>
      <c r="O830" s="143">
        <f t="shared" si="820"/>
        <v>1564.8</v>
      </c>
      <c r="P830" s="143">
        <f t="shared" si="821"/>
        <v>21400.260000000002</v>
      </c>
      <c r="Q830" s="143">
        <f t="shared" si="822"/>
        <v>2370.75</v>
      </c>
      <c r="R830" s="188">
        <f t="shared" si="825"/>
        <v>26126.81</v>
      </c>
      <c r="T830">
        <v>38815.78</v>
      </c>
      <c r="U830" s="190">
        <f t="shared" si="826"/>
        <v>0.67309764224756019</v>
      </c>
    </row>
    <row r="831" spans="1:21" x14ac:dyDescent="0.2">
      <c r="A831" s="178">
        <v>42770</v>
      </c>
      <c r="B831" s="179">
        <v>0.5</v>
      </c>
      <c r="C831" t="s">
        <v>349</v>
      </c>
      <c r="D831">
        <v>3.29</v>
      </c>
      <c r="E831">
        <v>3</v>
      </c>
      <c r="F831">
        <v>5.36</v>
      </c>
      <c r="G831">
        <v>1.91</v>
      </c>
      <c r="H831" s="184">
        <f t="shared" ref="H831:L831" si="884">H807</f>
        <v>0.5</v>
      </c>
      <c r="I831" s="185">
        <f t="shared" si="884"/>
        <v>222</v>
      </c>
      <c r="J831" s="185">
        <f t="shared" si="884"/>
        <v>319</v>
      </c>
      <c r="K831" s="185">
        <f t="shared" si="884"/>
        <v>2842</v>
      </c>
      <c r="L831" s="185">
        <f t="shared" si="884"/>
        <v>1635</v>
      </c>
      <c r="M831" s="147"/>
      <c r="N831" s="143">
        <f t="shared" si="824"/>
        <v>730.38</v>
      </c>
      <c r="O831" s="143">
        <f t="shared" si="820"/>
        <v>957</v>
      </c>
      <c r="P831" s="143">
        <f t="shared" si="821"/>
        <v>15233.12</v>
      </c>
      <c r="Q831" s="143">
        <f t="shared" si="822"/>
        <v>3122.85</v>
      </c>
      <c r="R831" s="188">
        <f t="shared" si="825"/>
        <v>20043.349999999999</v>
      </c>
      <c r="T831">
        <v>38614.870000000003</v>
      </c>
      <c r="U831" s="190">
        <f t="shared" si="826"/>
        <v>0.51905781373859339</v>
      </c>
    </row>
    <row r="832" spans="1:21" x14ac:dyDescent="0.2">
      <c r="A832" s="178">
        <v>42770</v>
      </c>
      <c r="B832" s="179">
        <v>0.54166666666666663</v>
      </c>
      <c r="C832" t="s">
        <v>349</v>
      </c>
      <c r="D832">
        <v>3.46</v>
      </c>
      <c r="E832">
        <v>3</v>
      </c>
      <c r="F832">
        <v>6.02</v>
      </c>
      <c r="G832">
        <v>2</v>
      </c>
      <c r="H832" s="184">
        <f t="shared" ref="H832:L832" si="885">H808</f>
        <v>0.54166666666666663</v>
      </c>
      <c r="I832" s="185">
        <f t="shared" si="885"/>
        <v>195</v>
      </c>
      <c r="J832" s="185">
        <f t="shared" si="885"/>
        <v>299</v>
      </c>
      <c r="K832" s="185">
        <f t="shared" si="885"/>
        <v>2842</v>
      </c>
      <c r="L832" s="185">
        <f t="shared" si="885"/>
        <v>1635</v>
      </c>
      <c r="M832" s="147"/>
      <c r="N832" s="143">
        <f t="shared" si="824"/>
        <v>674.7</v>
      </c>
      <c r="O832" s="143">
        <f t="shared" si="820"/>
        <v>897</v>
      </c>
      <c r="P832" s="143">
        <f t="shared" si="821"/>
        <v>17108.84</v>
      </c>
      <c r="Q832" s="143">
        <f t="shared" si="822"/>
        <v>3270</v>
      </c>
      <c r="R832" s="188">
        <f t="shared" si="825"/>
        <v>21950.54</v>
      </c>
      <c r="T832">
        <v>37817.449999999997</v>
      </c>
      <c r="U832" s="190">
        <f t="shared" si="826"/>
        <v>0.58043416465150355</v>
      </c>
    </row>
    <row r="833" spans="1:21" x14ac:dyDescent="0.2">
      <c r="A833" s="178">
        <v>42770</v>
      </c>
      <c r="B833" s="179">
        <v>0.58333333333333337</v>
      </c>
      <c r="C833" t="s">
        <v>349</v>
      </c>
      <c r="D833">
        <v>3.3</v>
      </c>
      <c r="E833">
        <v>3</v>
      </c>
      <c r="F833">
        <v>4.1900000000000004</v>
      </c>
      <c r="G833">
        <v>2</v>
      </c>
      <c r="H833" s="184">
        <f t="shared" ref="H833:L833" si="886">H809</f>
        <v>0.58333333333333337</v>
      </c>
      <c r="I833" s="185">
        <f t="shared" si="886"/>
        <v>205</v>
      </c>
      <c r="J833" s="185">
        <f t="shared" si="886"/>
        <v>237</v>
      </c>
      <c r="K833" s="185">
        <f t="shared" si="886"/>
        <v>2842</v>
      </c>
      <c r="L833" s="185">
        <f t="shared" si="886"/>
        <v>1635</v>
      </c>
      <c r="M833" s="147"/>
      <c r="N833" s="143">
        <f t="shared" si="824"/>
        <v>676.5</v>
      </c>
      <c r="O833" s="143">
        <f t="shared" si="820"/>
        <v>711</v>
      </c>
      <c r="P833" s="143">
        <f t="shared" si="821"/>
        <v>11907.980000000001</v>
      </c>
      <c r="Q833" s="143">
        <f t="shared" si="822"/>
        <v>3270</v>
      </c>
      <c r="R833" s="188">
        <f t="shared" si="825"/>
        <v>16565.480000000003</v>
      </c>
      <c r="T833">
        <v>36769.760000000002</v>
      </c>
      <c r="U833" s="190">
        <f t="shared" si="826"/>
        <v>0.45051912223522816</v>
      </c>
    </row>
    <row r="834" spans="1:21" x14ac:dyDescent="0.2">
      <c r="A834" s="178">
        <v>42770</v>
      </c>
      <c r="B834" s="179">
        <v>0.625</v>
      </c>
      <c r="C834" t="s">
        <v>349</v>
      </c>
      <c r="D834">
        <v>3.01</v>
      </c>
      <c r="E834">
        <v>2.11</v>
      </c>
      <c r="F834">
        <v>4</v>
      </c>
      <c r="G834">
        <v>1</v>
      </c>
      <c r="H834" s="184">
        <f t="shared" ref="H834:L834" si="887">H810</f>
        <v>0.625</v>
      </c>
      <c r="I834" s="185">
        <f t="shared" si="887"/>
        <v>212</v>
      </c>
      <c r="J834" s="185">
        <f t="shared" si="887"/>
        <v>213</v>
      </c>
      <c r="K834" s="185">
        <f t="shared" si="887"/>
        <v>2842</v>
      </c>
      <c r="L834" s="185">
        <f t="shared" si="887"/>
        <v>1380</v>
      </c>
      <c r="M834" s="147"/>
      <c r="N834" s="143">
        <f t="shared" si="824"/>
        <v>638.12</v>
      </c>
      <c r="O834" s="143">
        <f t="shared" si="820"/>
        <v>449.42999999999995</v>
      </c>
      <c r="P834" s="143">
        <f t="shared" si="821"/>
        <v>11368</v>
      </c>
      <c r="Q834" s="143">
        <f t="shared" si="822"/>
        <v>1380</v>
      </c>
      <c r="R834" s="188">
        <f t="shared" si="825"/>
        <v>13835.55</v>
      </c>
      <c r="T834">
        <v>35939.78</v>
      </c>
      <c r="U834" s="190">
        <f t="shared" si="826"/>
        <v>0.38496479388577226</v>
      </c>
    </row>
    <row r="835" spans="1:21" x14ac:dyDescent="0.2">
      <c r="A835" s="178">
        <v>42770</v>
      </c>
      <c r="B835" s="179">
        <v>0.66666666666666663</v>
      </c>
      <c r="C835" t="s">
        <v>349</v>
      </c>
      <c r="D835">
        <v>2.73</v>
      </c>
      <c r="E835">
        <v>2.0099999999999998</v>
      </c>
      <c r="F835">
        <v>4</v>
      </c>
      <c r="G835">
        <v>1</v>
      </c>
      <c r="H835" s="184">
        <f t="shared" ref="H835:L835" si="888">H811</f>
        <v>0.66666666666666663</v>
      </c>
      <c r="I835" s="185">
        <f t="shared" si="888"/>
        <v>191</v>
      </c>
      <c r="J835" s="185">
        <f t="shared" si="888"/>
        <v>237</v>
      </c>
      <c r="K835" s="185">
        <f t="shared" si="888"/>
        <v>2842</v>
      </c>
      <c r="L835" s="185">
        <f t="shared" si="888"/>
        <v>1380</v>
      </c>
      <c r="M835" s="147"/>
      <c r="N835" s="143">
        <f t="shared" si="824"/>
        <v>521.42999999999995</v>
      </c>
      <c r="O835" s="143">
        <f t="shared" si="820"/>
        <v>476.36999999999995</v>
      </c>
      <c r="P835" s="143">
        <f t="shared" si="821"/>
        <v>11368</v>
      </c>
      <c r="Q835" s="143">
        <f t="shared" si="822"/>
        <v>1380</v>
      </c>
      <c r="R835" s="188">
        <f t="shared" si="825"/>
        <v>13745.8</v>
      </c>
      <c r="T835">
        <v>35489.39</v>
      </c>
      <c r="U835" s="190">
        <f t="shared" si="826"/>
        <v>0.38732139380248576</v>
      </c>
    </row>
    <row r="836" spans="1:21" x14ac:dyDescent="0.2">
      <c r="A836" s="178">
        <v>42770</v>
      </c>
      <c r="B836" s="179">
        <v>0.70833333333333337</v>
      </c>
      <c r="C836" t="s">
        <v>349</v>
      </c>
      <c r="D836">
        <v>1</v>
      </c>
      <c r="E836">
        <v>2.11</v>
      </c>
      <c r="F836">
        <v>4</v>
      </c>
      <c r="G836">
        <v>1</v>
      </c>
      <c r="H836" s="184">
        <f t="shared" ref="H836:L836" si="889">H812</f>
        <v>0.70833333333333337</v>
      </c>
      <c r="I836" s="185">
        <f t="shared" si="889"/>
        <v>218</v>
      </c>
      <c r="J836" s="185">
        <f t="shared" si="889"/>
        <v>258</v>
      </c>
      <c r="K836" s="185">
        <f t="shared" si="889"/>
        <v>2842</v>
      </c>
      <c r="L836" s="185">
        <f t="shared" si="889"/>
        <v>1380</v>
      </c>
      <c r="M836" s="147"/>
      <c r="N836" s="143">
        <f t="shared" si="824"/>
        <v>218</v>
      </c>
      <c r="O836" s="143">
        <f t="shared" ref="O836:O899" si="890">E836*J836</f>
        <v>544.38</v>
      </c>
      <c r="P836" s="143">
        <f t="shared" ref="P836:P899" si="891">F836*K836</f>
        <v>11368</v>
      </c>
      <c r="Q836" s="143">
        <f t="shared" ref="Q836:Q899" si="892">G836*L836</f>
        <v>1380</v>
      </c>
      <c r="R836" s="188">
        <f t="shared" si="825"/>
        <v>13510.38</v>
      </c>
      <c r="T836">
        <v>35534.15</v>
      </c>
      <c r="U836" s="190">
        <f t="shared" si="826"/>
        <v>0.38020833479905947</v>
      </c>
    </row>
    <row r="837" spans="1:21" x14ac:dyDescent="0.2">
      <c r="A837" s="178">
        <v>42770</v>
      </c>
      <c r="B837" s="179">
        <v>0.75</v>
      </c>
      <c r="C837" t="s">
        <v>349</v>
      </c>
      <c r="D837">
        <v>1</v>
      </c>
      <c r="E837">
        <v>6.15</v>
      </c>
      <c r="F837">
        <v>11.29</v>
      </c>
      <c r="G837">
        <v>1.19</v>
      </c>
      <c r="H837" s="184">
        <f t="shared" ref="H837:L837" si="893">H813</f>
        <v>0.75</v>
      </c>
      <c r="I837" s="185">
        <f t="shared" si="893"/>
        <v>240</v>
      </c>
      <c r="J837" s="185">
        <f t="shared" si="893"/>
        <v>365</v>
      </c>
      <c r="K837" s="185">
        <f t="shared" si="893"/>
        <v>2842</v>
      </c>
      <c r="L837" s="185">
        <f t="shared" si="893"/>
        <v>1380</v>
      </c>
      <c r="M837" s="147"/>
      <c r="N837" s="143">
        <f t="shared" ref="N837:N900" si="894">D837*I837</f>
        <v>240</v>
      </c>
      <c r="O837" s="143">
        <f t="shared" si="890"/>
        <v>2244.75</v>
      </c>
      <c r="P837" s="143">
        <f t="shared" si="891"/>
        <v>32086.179999999997</v>
      </c>
      <c r="Q837" s="143">
        <f t="shared" si="892"/>
        <v>1642.1999999999998</v>
      </c>
      <c r="R837" s="188">
        <f t="shared" ref="R837:R900" si="895">SUM(N837:Q837)</f>
        <v>36213.12999999999</v>
      </c>
      <c r="T837">
        <v>36243.839999999997</v>
      </c>
      <c r="U837" s="190">
        <f t="shared" ref="U837:U900" si="896">R837/T837</f>
        <v>0.99915268360085452</v>
      </c>
    </row>
    <row r="838" spans="1:21" x14ac:dyDescent="0.2">
      <c r="A838" s="178">
        <v>42770</v>
      </c>
      <c r="B838" s="179">
        <v>0.79166666666666663</v>
      </c>
      <c r="C838" t="s">
        <v>349</v>
      </c>
      <c r="D838">
        <v>10</v>
      </c>
      <c r="E838">
        <v>14.87</v>
      </c>
      <c r="F838">
        <v>15.07</v>
      </c>
      <c r="G838">
        <v>1.59</v>
      </c>
      <c r="H838" s="184">
        <f t="shared" ref="H838:L838" si="897">H814</f>
        <v>0.79166666666666663</v>
      </c>
      <c r="I838" s="185">
        <f t="shared" si="897"/>
        <v>320</v>
      </c>
      <c r="J838" s="185">
        <f t="shared" si="897"/>
        <v>214</v>
      </c>
      <c r="K838" s="185">
        <f t="shared" si="897"/>
        <v>2842</v>
      </c>
      <c r="L838" s="185">
        <f t="shared" si="897"/>
        <v>1426</v>
      </c>
      <c r="M838" s="147"/>
      <c r="N838" s="143">
        <f t="shared" si="894"/>
        <v>3200</v>
      </c>
      <c r="O838" s="143">
        <f t="shared" si="890"/>
        <v>3182.18</v>
      </c>
      <c r="P838" s="143">
        <f t="shared" si="891"/>
        <v>42828.94</v>
      </c>
      <c r="Q838" s="143">
        <f t="shared" si="892"/>
        <v>2267.34</v>
      </c>
      <c r="R838" s="188">
        <f t="shared" si="895"/>
        <v>51478.460000000006</v>
      </c>
      <c r="T838">
        <v>37691.89</v>
      </c>
      <c r="U838" s="190">
        <f t="shared" si="896"/>
        <v>1.3657701961880926</v>
      </c>
    </row>
    <row r="839" spans="1:21" x14ac:dyDescent="0.2">
      <c r="A839" s="178">
        <v>42770</v>
      </c>
      <c r="B839" s="179">
        <v>0.83333333333333337</v>
      </c>
      <c r="C839" t="s">
        <v>349</v>
      </c>
      <c r="D839">
        <v>3.5</v>
      </c>
      <c r="E839">
        <v>3</v>
      </c>
      <c r="F839">
        <v>9.98</v>
      </c>
      <c r="G839">
        <v>1.56</v>
      </c>
      <c r="H839" s="184">
        <f t="shared" ref="H839:L839" si="898">H815</f>
        <v>0.83333333333333337</v>
      </c>
      <c r="I839" s="185">
        <f t="shared" si="898"/>
        <v>322</v>
      </c>
      <c r="J839" s="185">
        <f t="shared" si="898"/>
        <v>178</v>
      </c>
      <c r="K839" s="185">
        <f t="shared" si="898"/>
        <v>2842</v>
      </c>
      <c r="L839" s="185">
        <f t="shared" si="898"/>
        <v>1426</v>
      </c>
      <c r="M839" s="147"/>
      <c r="N839" s="143">
        <f t="shared" si="894"/>
        <v>1127</v>
      </c>
      <c r="O839" s="143">
        <f t="shared" si="890"/>
        <v>534</v>
      </c>
      <c r="P839" s="143">
        <f t="shared" si="891"/>
        <v>28363.16</v>
      </c>
      <c r="Q839" s="143">
        <f t="shared" si="892"/>
        <v>2224.56</v>
      </c>
      <c r="R839" s="188">
        <f t="shared" si="895"/>
        <v>32248.720000000001</v>
      </c>
      <c r="T839">
        <v>37495.78</v>
      </c>
      <c r="U839" s="190">
        <f t="shared" si="896"/>
        <v>0.86006265238381496</v>
      </c>
    </row>
    <row r="840" spans="1:21" x14ac:dyDescent="0.2">
      <c r="A840" s="178">
        <v>42770</v>
      </c>
      <c r="B840" s="179">
        <v>0.875</v>
      </c>
      <c r="C840" t="s">
        <v>349</v>
      </c>
      <c r="D840">
        <v>3.5</v>
      </c>
      <c r="E840">
        <v>3</v>
      </c>
      <c r="F840">
        <v>19.73</v>
      </c>
      <c r="G840">
        <v>1.07</v>
      </c>
      <c r="H840" s="184">
        <f t="shared" ref="H840:L840" si="899">H816</f>
        <v>0.875</v>
      </c>
      <c r="I840" s="185">
        <f t="shared" si="899"/>
        <v>337</v>
      </c>
      <c r="J840" s="185">
        <f t="shared" si="899"/>
        <v>173</v>
      </c>
      <c r="K840" s="185">
        <f t="shared" si="899"/>
        <v>2842</v>
      </c>
      <c r="L840" s="185">
        <f t="shared" si="899"/>
        <v>1426</v>
      </c>
      <c r="M840" s="147"/>
      <c r="N840" s="143">
        <f t="shared" si="894"/>
        <v>1179.5</v>
      </c>
      <c r="O840" s="143">
        <f t="shared" si="890"/>
        <v>519</v>
      </c>
      <c r="P840" s="143">
        <f t="shared" si="891"/>
        <v>56072.66</v>
      </c>
      <c r="Q840" s="143">
        <f t="shared" si="892"/>
        <v>1525.8200000000002</v>
      </c>
      <c r="R840" s="188">
        <f t="shared" si="895"/>
        <v>59296.98</v>
      </c>
      <c r="T840">
        <v>36803.85</v>
      </c>
      <c r="U840" s="190">
        <f t="shared" si="896"/>
        <v>1.6111624191490836</v>
      </c>
    </row>
    <row r="841" spans="1:21" x14ac:dyDescent="0.2">
      <c r="A841" s="178">
        <v>42770</v>
      </c>
      <c r="B841" s="179">
        <v>0.91666666666666663</v>
      </c>
      <c r="C841" t="s">
        <v>349</v>
      </c>
      <c r="D841">
        <v>15</v>
      </c>
      <c r="E841">
        <v>4</v>
      </c>
      <c r="F841">
        <v>19.12</v>
      </c>
      <c r="G841">
        <v>1.03</v>
      </c>
      <c r="H841" s="184">
        <f t="shared" ref="H841:L841" si="900">H817</f>
        <v>0.91666666666666663</v>
      </c>
      <c r="I841" s="185">
        <f t="shared" si="900"/>
        <v>394</v>
      </c>
      <c r="J841" s="185">
        <f t="shared" si="900"/>
        <v>194</v>
      </c>
      <c r="K841" s="185">
        <f t="shared" si="900"/>
        <v>2842</v>
      </c>
      <c r="L841" s="185">
        <f t="shared" si="900"/>
        <v>1426</v>
      </c>
      <c r="M841" s="147"/>
      <c r="N841" s="143">
        <f t="shared" si="894"/>
        <v>5910</v>
      </c>
      <c r="O841" s="143">
        <f t="shared" si="890"/>
        <v>776</v>
      </c>
      <c r="P841" s="143">
        <f t="shared" si="891"/>
        <v>54339.040000000001</v>
      </c>
      <c r="Q841" s="143">
        <f t="shared" si="892"/>
        <v>1468.78</v>
      </c>
      <c r="R841" s="188">
        <f t="shared" si="895"/>
        <v>62493.82</v>
      </c>
      <c r="T841">
        <v>35807.980000000003</v>
      </c>
      <c r="U841" s="190">
        <f t="shared" si="896"/>
        <v>1.7452484055230146</v>
      </c>
    </row>
    <row r="842" spans="1:21" x14ac:dyDescent="0.2">
      <c r="A842" s="178">
        <v>42770</v>
      </c>
      <c r="B842" s="179">
        <v>0.95833333333333337</v>
      </c>
      <c r="C842" t="s">
        <v>349</v>
      </c>
      <c r="D842">
        <v>15</v>
      </c>
      <c r="E842">
        <v>5.07</v>
      </c>
      <c r="F842">
        <v>16.54</v>
      </c>
      <c r="G842">
        <v>0.17</v>
      </c>
      <c r="H842" s="184">
        <f t="shared" ref="H842:L842" si="901">H818</f>
        <v>0.95833333333333337</v>
      </c>
      <c r="I842" s="185">
        <f t="shared" si="901"/>
        <v>389</v>
      </c>
      <c r="J842" s="185">
        <f t="shared" si="901"/>
        <v>265</v>
      </c>
      <c r="K842" s="185">
        <f t="shared" si="901"/>
        <v>2985</v>
      </c>
      <c r="L842" s="185">
        <f t="shared" si="901"/>
        <v>1111</v>
      </c>
      <c r="M842" s="147"/>
      <c r="N842" s="143">
        <f t="shared" si="894"/>
        <v>5835</v>
      </c>
      <c r="O842" s="143">
        <f t="shared" si="890"/>
        <v>1343.5500000000002</v>
      </c>
      <c r="P842" s="143">
        <f t="shared" si="891"/>
        <v>49371.899999999994</v>
      </c>
      <c r="Q842" s="143">
        <f t="shared" si="892"/>
        <v>188.87</v>
      </c>
      <c r="R842" s="188">
        <f t="shared" si="895"/>
        <v>56739.32</v>
      </c>
      <c r="T842">
        <v>34186.67</v>
      </c>
      <c r="U842" s="190">
        <f t="shared" si="896"/>
        <v>1.6596913358335281</v>
      </c>
    </row>
    <row r="843" spans="1:21" x14ac:dyDescent="0.2">
      <c r="A843" s="178">
        <v>42770</v>
      </c>
      <c r="B843" s="180">
        <v>1</v>
      </c>
      <c r="C843" t="s">
        <v>349</v>
      </c>
      <c r="D843">
        <v>5</v>
      </c>
      <c r="E843">
        <v>3.21</v>
      </c>
      <c r="F843">
        <v>15.28</v>
      </c>
      <c r="G843">
        <v>0.17</v>
      </c>
      <c r="H843" s="184">
        <f t="shared" ref="H843:L843" si="902">H819</f>
        <v>1</v>
      </c>
      <c r="I843" s="185">
        <f t="shared" si="902"/>
        <v>362</v>
      </c>
      <c r="J843" s="185">
        <f t="shared" si="902"/>
        <v>243</v>
      </c>
      <c r="K843" s="185">
        <f t="shared" si="902"/>
        <v>2985</v>
      </c>
      <c r="L843" s="185">
        <f t="shared" si="902"/>
        <v>1111</v>
      </c>
      <c r="M843" s="147"/>
      <c r="N843" s="143">
        <f t="shared" si="894"/>
        <v>1810</v>
      </c>
      <c r="O843" s="143">
        <f t="shared" si="890"/>
        <v>780.03</v>
      </c>
      <c r="P843" s="143">
        <f t="shared" si="891"/>
        <v>45610.799999999996</v>
      </c>
      <c r="Q843" s="143">
        <f t="shared" si="892"/>
        <v>188.87</v>
      </c>
      <c r="R843" s="188">
        <f t="shared" si="895"/>
        <v>48389.7</v>
      </c>
      <c r="T843">
        <v>32347.66</v>
      </c>
      <c r="U843" s="190">
        <f t="shared" si="896"/>
        <v>1.4959258258557186</v>
      </c>
    </row>
    <row r="844" spans="1:21" x14ac:dyDescent="0.2">
      <c r="A844" s="178">
        <v>42771</v>
      </c>
      <c r="B844" s="179">
        <v>4.1666666666666664E-2</v>
      </c>
      <c r="C844" t="s">
        <v>349</v>
      </c>
      <c r="D844">
        <v>10</v>
      </c>
      <c r="E844">
        <v>5</v>
      </c>
      <c r="F844">
        <v>20</v>
      </c>
      <c r="G844">
        <v>0.25</v>
      </c>
      <c r="H844" s="184">
        <f t="shared" ref="H844:L844" si="903">H820</f>
        <v>4.1666666666666664E-2</v>
      </c>
      <c r="I844" s="185">
        <f t="shared" si="903"/>
        <v>294</v>
      </c>
      <c r="J844" s="185">
        <f t="shared" si="903"/>
        <v>212</v>
      </c>
      <c r="K844" s="185">
        <f t="shared" si="903"/>
        <v>2985</v>
      </c>
      <c r="L844" s="185">
        <f t="shared" si="903"/>
        <v>1111</v>
      </c>
      <c r="M844" s="147"/>
      <c r="N844" s="143">
        <f t="shared" si="894"/>
        <v>2940</v>
      </c>
      <c r="O844" s="143">
        <f t="shared" si="890"/>
        <v>1060</v>
      </c>
      <c r="P844" s="143">
        <f t="shared" si="891"/>
        <v>59700</v>
      </c>
      <c r="Q844" s="143">
        <f t="shared" si="892"/>
        <v>277.75</v>
      </c>
      <c r="R844" s="188">
        <f t="shared" si="895"/>
        <v>63977.75</v>
      </c>
      <c r="T844">
        <v>30824.22</v>
      </c>
      <c r="U844" s="190">
        <f t="shared" si="896"/>
        <v>2.0755675244985921</v>
      </c>
    </row>
    <row r="845" spans="1:21" x14ac:dyDescent="0.2">
      <c r="A845" s="178">
        <v>42771</v>
      </c>
      <c r="B845" s="179">
        <v>8.3333333333333329E-2</v>
      </c>
      <c r="C845" t="s">
        <v>349</v>
      </c>
      <c r="D845">
        <v>6.3</v>
      </c>
      <c r="E845">
        <v>5</v>
      </c>
      <c r="F845">
        <v>20</v>
      </c>
      <c r="G845">
        <v>0.25</v>
      </c>
      <c r="H845" s="184">
        <f t="shared" ref="H845:L845" si="904">H821</f>
        <v>8.3333333333333329E-2</v>
      </c>
      <c r="I845" s="185">
        <f t="shared" si="904"/>
        <v>236</v>
      </c>
      <c r="J845" s="185">
        <f t="shared" si="904"/>
        <v>179</v>
      </c>
      <c r="K845" s="185">
        <f t="shared" si="904"/>
        <v>2985</v>
      </c>
      <c r="L845" s="185">
        <f t="shared" si="904"/>
        <v>1111</v>
      </c>
      <c r="M845" s="147"/>
      <c r="N845" s="143">
        <f t="shared" si="894"/>
        <v>1486.8</v>
      </c>
      <c r="O845" s="143">
        <f t="shared" si="890"/>
        <v>895</v>
      </c>
      <c r="P845" s="143">
        <f t="shared" si="891"/>
        <v>59700</v>
      </c>
      <c r="Q845" s="143">
        <f t="shared" si="892"/>
        <v>277.75</v>
      </c>
      <c r="R845" s="188">
        <f t="shared" si="895"/>
        <v>62359.55</v>
      </c>
      <c r="T845">
        <v>29790.21</v>
      </c>
      <c r="U845" s="190">
        <f t="shared" si="896"/>
        <v>2.0932900439439668</v>
      </c>
    </row>
    <row r="846" spans="1:21" x14ac:dyDescent="0.2">
      <c r="A846" s="178">
        <v>42771</v>
      </c>
      <c r="B846" s="179">
        <v>0.125</v>
      </c>
      <c r="C846" t="s">
        <v>349</v>
      </c>
      <c r="D846">
        <v>6.55</v>
      </c>
      <c r="E846">
        <v>5</v>
      </c>
      <c r="F846">
        <v>15.01</v>
      </c>
      <c r="G846">
        <v>0.8</v>
      </c>
      <c r="H846" s="184">
        <f t="shared" ref="H846:L846" si="905">H822</f>
        <v>0.125</v>
      </c>
      <c r="I846" s="185">
        <f t="shared" si="905"/>
        <v>201</v>
      </c>
      <c r="J846" s="185">
        <f t="shared" si="905"/>
        <v>205</v>
      </c>
      <c r="K846" s="185">
        <f t="shared" si="905"/>
        <v>2985</v>
      </c>
      <c r="L846" s="185">
        <f t="shared" si="905"/>
        <v>1717</v>
      </c>
      <c r="M846" s="147"/>
      <c r="N846" s="143">
        <f t="shared" si="894"/>
        <v>1316.55</v>
      </c>
      <c r="O846" s="143">
        <f t="shared" si="890"/>
        <v>1025</v>
      </c>
      <c r="P846" s="143">
        <f t="shared" si="891"/>
        <v>44804.85</v>
      </c>
      <c r="Q846" s="143">
        <f t="shared" si="892"/>
        <v>1373.6000000000001</v>
      </c>
      <c r="R846" s="188">
        <f t="shared" si="895"/>
        <v>48520</v>
      </c>
      <c r="T846">
        <v>29148.39</v>
      </c>
      <c r="U846" s="190">
        <f t="shared" si="896"/>
        <v>1.6645859342488556</v>
      </c>
    </row>
    <row r="847" spans="1:21" x14ac:dyDescent="0.2">
      <c r="A847" s="178">
        <v>42771</v>
      </c>
      <c r="B847" s="179">
        <v>0.16666666666666666</v>
      </c>
      <c r="C847" t="s">
        <v>349</v>
      </c>
      <c r="D847">
        <v>8.5299999999999994</v>
      </c>
      <c r="E847">
        <v>5</v>
      </c>
      <c r="F847">
        <v>20</v>
      </c>
      <c r="G847">
        <v>0.8</v>
      </c>
      <c r="H847" s="184">
        <f t="shared" ref="H847:L847" si="906">H823</f>
        <v>0.16666666666666666</v>
      </c>
      <c r="I847" s="185">
        <f t="shared" si="906"/>
        <v>185</v>
      </c>
      <c r="J847" s="185">
        <f t="shared" si="906"/>
        <v>205</v>
      </c>
      <c r="K847" s="185">
        <f t="shared" si="906"/>
        <v>2985</v>
      </c>
      <c r="L847" s="185">
        <f t="shared" si="906"/>
        <v>1717</v>
      </c>
      <c r="M847" s="147"/>
      <c r="N847" s="143">
        <f t="shared" si="894"/>
        <v>1578.05</v>
      </c>
      <c r="O847" s="143">
        <f t="shared" si="890"/>
        <v>1025</v>
      </c>
      <c r="P847" s="143">
        <f t="shared" si="891"/>
        <v>59700</v>
      </c>
      <c r="Q847" s="143">
        <f t="shared" si="892"/>
        <v>1373.6000000000001</v>
      </c>
      <c r="R847" s="188">
        <f t="shared" si="895"/>
        <v>63676.65</v>
      </c>
      <c r="T847">
        <v>28762.83</v>
      </c>
      <c r="U847" s="190">
        <f t="shared" si="896"/>
        <v>2.2138520444615497</v>
      </c>
    </row>
    <row r="848" spans="1:21" x14ac:dyDescent="0.2">
      <c r="A848" s="178">
        <v>42771</v>
      </c>
      <c r="B848" s="179">
        <v>0.20833333333333334</v>
      </c>
      <c r="C848" t="s">
        <v>349</v>
      </c>
      <c r="D848">
        <v>6.63</v>
      </c>
      <c r="E848">
        <v>5</v>
      </c>
      <c r="F848">
        <v>20</v>
      </c>
      <c r="G848">
        <v>0.8</v>
      </c>
      <c r="H848" s="184">
        <f t="shared" ref="H848:L848" si="907">H824</f>
        <v>0.20833333333333334</v>
      </c>
      <c r="I848" s="185">
        <f t="shared" si="907"/>
        <v>207</v>
      </c>
      <c r="J848" s="185">
        <f t="shared" si="907"/>
        <v>283</v>
      </c>
      <c r="K848" s="185">
        <f t="shared" si="907"/>
        <v>2985</v>
      </c>
      <c r="L848" s="185">
        <f t="shared" si="907"/>
        <v>1717</v>
      </c>
      <c r="M848" s="147"/>
      <c r="N848" s="143">
        <f t="shared" si="894"/>
        <v>1372.41</v>
      </c>
      <c r="O848" s="143">
        <f t="shared" si="890"/>
        <v>1415</v>
      </c>
      <c r="P848" s="143">
        <f t="shared" si="891"/>
        <v>59700</v>
      </c>
      <c r="Q848" s="143">
        <f t="shared" si="892"/>
        <v>1373.6000000000001</v>
      </c>
      <c r="R848" s="188">
        <f t="shared" si="895"/>
        <v>63861.01</v>
      </c>
      <c r="T848">
        <v>28812.3</v>
      </c>
      <c r="U848" s="190">
        <f t="shared" si="896"/>
        <v>2.2164495718842301</v>
      </c>
    </row>
    <row r="849" spans="1:21" x14ac:dyDescent="0.2">
      <c r="A849" s="178">
        <v>42771</v>
      </c>
      <c r="B849" s="179">
        <v>0.25</v>
      </c>
      <c r="C849" t="s">
        <v>349</v>
      </c>
      <c r="D849">
        <v>32</v>
      </c>
      <c r="E849">
        <v>25</v>
      </c>
      <c r="F849">
        <v>19.05</v>
      </c>
      <c r="G849">
        <v>0.8</v>
      </c>
      <c r="H849" s="184">
        <f t="shared" ref="H849:L849" si="908">H825</f>
        <v>0.25</v>
      </c>
      <c r="I849" s="185">
        <f t="shared" si="908"/>
        <v>327</v>
      </c>
      <c r="J849" s="185">
        <f t="shared" si="908"/>
        <v>438</v>
      </c>
      <c r="K849" s="185">
        <f t="shared" si="908"/>
        <v>2985</v>
      </c>
      <c r="L849" s="185">
        <f t="shared" si="908"/>
        <v>1717</v>
      </c>
      <c r="M849" s="147"/>
      <c r="N849" s="143">
        <f t="shared" si="894"/>
        <v>10464</v>
      </c>
      <c r="O849" s="143">
        <f t="shared" si="890"/>
        <v>10950</v>
      </c>
      <c r="P849" s="143">
        <f t="shared" si="891"/>
        <v>56864.25</v>
      </c>
      <c r="Q849" s="143">
        <f t="shared" si="892"/>
        <v>1373.6000000000001</v>
      </c>
      <c r="R849" s="188">
        <f t="shared" si="895"/>
        <v>79651.850000000006</v>
      </c>
      <c r="T849">
        <v>29266.45</v>
      </c>
      <c r="U849" s="190">
        <f t="shared" si="896"/>
        <v>2.7216095563349842</v>
      </c>
    </row>
    <row r="850" spans="1:21" x14ac:dyDescent="0.2">
      <c r="A850" s="178">
        <v>42771</v>
      </c>
      <c r="B850" s="179">
        <v>0.29166666666666669</v>
      </c>
      <c r="C850" t="s">
        <v>349</v>
      </c>
      <c r="D850">
        <v>15</v>
      </c>
      <c r="E850">
        <v>47</v>
      </c>
      <c r="F850">
        <v>11.7</v>
      </c>
      <c r="G850">
        <v>10.95</v>
      </c>
      <c r="H850" s="184">
        <f t="shared" ref="H850:L850" si="909">H826</f>
        <v>0.29166666666666669</v>
      </c>
      <c r="I850" s="185">
        <f t="shared" si="909"/>
        <v>249</v>
      </c>
      <c r="J850" s="185">
        <f t="shared" si="909"/>
        <v>556</v>
      </c>
      <c r="K850" s="185">
        <f t="shared" si="909"/>
        <v>2872</v>
      </c>
      <c r="L850" s="185">
        <f t="shared" si="909"/>
        <v>2219</v>
      </c>
      <c r="M850" s="147"/>
      <c r="N850" s="143">
        <f t="shared" si="894"/>
        <v>3735</v>
      </c>
      <c r="O850" s="143">
        <f t="shared" si="890"/>
        <v>26132</v>
      </c>
      <c r="P850" s="143">
        <f t="shared" si="891"/>
        <v>33602.400000000001</v>
      </c>
      <c r="Q850" s="143">
        <f t="shared" si="892"/>
        <v>24298.05</v>
      </c>
      <c r="R850" s="188">
        <f t="shared" si="895"/>
        <v>87767.45</v>
      </c>
      <c r="T850">
        <v>30158.49</v>
      </c>
      <c r="U850" s="190">
        <f t="shared" si="896"/>
        <v>2.9102070428592413</v>
      </c>
    </row>
    <row r="851" spans="1:21" x14ac:dyDescent="0.2">
      <c r="A851" s="178">
        <v>42771</v>
      </c>
      <c r="B851" s="179">
        <v>0.33333333333333331</v>
      </c>
      <c r="C851" t="s">
        <v>349</v>
      </c>
      <c r="D851">
        <v>3.98</v>
      </c>
      <c r="E851">
        <v>7.69</v>
      </c>
      <c r="F851">
        <v>8</v>
      </c>
      <c r="G851">
        <v>7.69</v>
      </c>
      <c r="H851" s="184">
        <f t="shared" ref="H851:L851" si="910">H827</f>
        <v>0.33333333333333331</v>
      </c>
      <c r="I851" s="185">
        <f t="shared" si="910"/>
        <v>256</v>
      </c>
      <c r="J851" s="185">
        <f t="shared" si="910"/>
        <v>306</v>
      </c>
      <c r="K851" s="185">
        <f t="shared" si="910"/>
        <v>2872</v>
      </c>
      <c r="L851" s="185">
        <f t="shared" si="910"/>
        <v>2219</v>
      </c>
      <c r="M851" s="147"/>
      <c r="N851" s="143">
        <f t="shared" si="894"/>
        <v>1018.88</v>
      </c>
      <c r="O851" s="143">
        <f t="shared" si="890"/>
        <v>2353.1400000000003</v>
      </c>
      <c r="P851" s="143">
        <f t="shared" si="891"/>
        <v>22976</v>
      </c>
      <c r="Q851" s="143">
        <f t="shared" si="892"/>
        <v>17064.11</v>
      </c>
      <c r="R851" s="188">
        <f t="shared" si="895"/>
        <v>43412.130000000005</v>
      </c>
      <c r="T851">
        <v>31126.11</v>
      </c>
      <c r="U851" s="190">
        <f t="shared" si="896"/>
        <v>1.3947174895931422</v>
      </c>
    </row>
    <row r="852" spans="1:21" x14ac:dyDescent="0.2">
      <c r="A852" s="178">
        <v>42771</v>
      </c>
      <c r="B852" s="179">
        <v>0.375</v>
      </c>
      <c r="C852" t="s">
        <v>349</v>
      </c>
      <c r="D852">
        <v>3.46</v>
      </c>
      <c r="E852">
        <v>8.48</v>
      </c>
      <c r="F852">
        <v>8.3699999999999992</v>
      </c>
      <c r="G852">
        <v>7.88</v>
      </c>
      <c r="H852" s="184">
        <f t="shared" ref="H852:L852" si="911">H828</f>
        <v>0.375</v>
      </c>
      <c r="I852" s="185">
        <f t="shared" si="911"/>
        <v>156</v>
      </c>
      <c r="J852" s="185">
        <f t="shared" si="911"/>
        <v>343</v>
      </c>
      <c r="K852" s="185">
        <f t="shared" si="911"/>
        <v>2872</v>
      </c>
      <c r="L852" s="185">
        <f t="shared" si="911"/>
        <v>2219</v>
      </c>
      <c r="M852" s="147"/>
      <c r="N852" s="143">
        <f t="shared" si="894"/>
        <v>539.76</v>
      </c>
      <c r="O852" s="143">
        <f t="shared" si="890"/>
        <v>2908.6400000000003</v>
      </c>
      <c r="P852" s="143">
        <f t="shared" si="891"/>
        <v>24038.639999999999</v>
      </c>
      <c r="Q852" s="143">
        <f t="shared" si="892"/>
        <v>17485.72</v>
      </c>
      <c r="R852" s="188">
        <f t="shared" si="895"/>
        <v>44972.76</v>
      </c>
      <c r="T852">
        <v>32357.7</v>
      </c>
      <c r="U852" s="190">
        <f t="shared" si="896"/>
        <v>1.389862691105981</v>
      </c>
    </row>
    <row r="853" spans="1:21" x14ac:dyDescent="0.2">
      <c r="A853" s="178">
        <v>42771</v>
      </c>
      <c r="B853" s="179">
        <v>0.41666666666666669</v>
      </c>
      <c r="C853" t="s">
        <v>349</v>
      </c>
      <c r="D853">
        <v>3.98</v>
      </c>
      <c r="E853">
        <v>6.91</v>
      </c>
      <c r="F853">
        <v>7.11</v>
      </c>
      <c r="G853">
        <v>6.31</v>
      </c>
      <c r="H853" s="184">
        <f t="shared" ref="H853:L853" si="912">H829</f>
        <v>0.41666666666666669</v>
      </c>
      <c r="I853" s="185">
        <f t="shared" si="912"/>
        <v>196</v>
      </c>
      <c r="J853" s="185">
        <f t="shared" si="912"/>
        <v>315</v>
      </c>
      <c r="K853" s="185">
        <f t="shared" si="912"/>
        <v>2872</v>
      </c>
      <c r="L853" s="185">
        <f t="shared" si="912"/>
        <v>2219</v>
      </c>
      <c r="M853" s="147"/>
      <c r="N853" s="143">
        <f t="shared" si="894"/>
        <v>780.08</v>
      </c>
      <c r="O853" s="143">
        <f t="shared" si="890"/>
        <v>2176.65</v>
      </c>
      <c r="P853" s="143">
        <f t="shared" si="891"/>
        <v>20419.920000000002</v>
      </c>
      <c r="Q853" s="143">
        <f t="shared" si="892"/>
        <v>14001.89</v>
      </c>
      <c r="R853" s="188">
        <f t="shared" si="895"/>
        <v>37378.54</v>
      </c>
      <c r="T853">
        <v>33406.959999999999</v>
      </c>
      <c r="U853" s="190">
        <f t="shared" si="896"/>
        <v>1.1188848072377733</v>
      </c>
    </row>
    <row r="854" spans="1:21" x14ac:dyDescent="0.2">
      <c r="A854" s="178">
        <v>42771</v>
      </c>
      <c r="B854" s="179">
        <v>0.45833333333333331</v>
      </c>
      <c r="C854" t="s">
        <v>349</v>
      </c>
      <c r="D854">
        <v>3.5</v>
      </c>
      <c r="E854">
        <v>3.1</v>
      </c>
      <c r="F854">
        <v>6.19</v>
      </c>
      <c r="G854">
        <v>1.5</v>
      </c>
      <c r="H854" s="184">
        <f t="shared" ref="H854:L854" si="913">H830</f>
        <v>0.45833333333333331</v>
      </c>
      <c r="I854" s="185">
        <f t="shared" si="913"/>
        <v>226</v>
      </c>
      <c r="J854" s="185">
        <f t="shared" si="913"/>
        <v>326</v>
      </c>
      <c r="K854" s="185">
        <f t="shared" si="913"/>
        <v>2842</v>
      </c>
      <c r="L854" s="185">
        <f t="shared" si="913"/>
        <v>1635</v>
      </c>
      <c r="M854" s="147"/>
      <c r="N854" s="143">
        <f t="shared" si="894"/>
        <v>791</v>
      </c>
      <c r="O854" s="143">
        <f t="shared" si="890"/>
        <v>1010.6</v>
      </c>
      <c r="P854" s="143">
        <f t="shared" si="891"/>
        <v>17591.98</v>
      </c>
      <c r="Q854" s="143">
        <f t="shared" si="892"/>
        <v>2452.5</v>
      </c>
      <c r="R854" s="188">
        <f t="shared" si="895"/>
        <v>21846.079999999998</v>
      </c>
      <c r="T854">
        <v>33760.68</v>
      </c>
      <c r="U854" s="190">
        <f t="shared" si="896"/>
        <v>0.6470864923336852</v>
      </c>
    </row>
    <row r="855" spans="1:21" x14ac:dyDescent="0.2">
      <c r="A855" s="178">
        <v>42771</v>
      </c>
      <c r="B855" s="179">
        <v>0.5</v>
      </c>
      <c r="C855" t="s">
        <v>349</v>
      </c>
      <c r="D855">
        <v>3.36</v>
      </c>
      <c r="E855">
        <v>3.1</v>
      </c>
      <c r="F855">
        <v>5.35</v>
      </c>
      <c r="G855">
        <v>1.8</v>
      </c>
      <c r="H855" s="184">
        <f t="shared" ref="H855:L855" si="914">H831</f>
        <v>0.5</v>
      </c>
      <c r="I855" s="185">
        <f t="shared" si="914"/>
        <v>222</v>
      </c>
      <c r="J855" s="185">
        <f t="shared" si="914"/>
        <v>319</v>
      </c>
      <c r="K855" s="185">
        <f t="shared" si="914"/>
        <v>2842</v>
      </c>
      <c r="L855" s="185">
        <f t="shared" si="914"/>
        <v>1635</v>
      </c>
      <c r="M855" s="147"/>
      <c r="N855" s="143">
        <f t="shared" si="894"/>
        <v>745.92</v>
      </c>
      <c r="O855" s="143">
        <f t="shared" si="890"/>
        <v>988.9</v>
      </c>
      <c r="P855" s="143">
        <f t="shared" si="891"/>
        <v>15204.699999999999</v>
      </c>
      <c r="Q855" s="143">
        <f t="shared" si="892"/>
        <v>2943</v>
      </c>
      <c r="R855" s="188">
        <f t="shared" si="895"/>
        <v>19882.52</v>
      </c>
      <c r="T855">
        <v>33721.07</v>
      </c>
      <c r="U855" s="190">
        <f t="shared" si="896"/>
        <v>0.58961711475940715</v>
      </c>
    </row>
    <row r="856" spans="1:21" x14ac:dyDescent="0.2">
      <c r="A856" s="178">
        <v>42771</v>
      </c>
      <c r="B856" s="179">
        <v>0.54166666666666663</v>
      </c>
      <c r="C856" t="s">
        <v>349</v>
      </c>
      <c r="D856">
        <v>3.34</v>
      </c>
      <c r="E856">
        <v>3.1</v>
      </c>
      <c r="F856">
        <v>4.74</v>
      </c>
      <c r="G856">
        <v>2</v>
      </c>
      <c r="H856" s="184">
        <f t="shared" ref="H856:L856" si="915">H832</f>
        <v>0.54166666666666663</v>
      </c>
      <c r="I856" s="185">
        <f t="shared" si="915"/>
        <v>195</v>
      </c>
      <c r="J856" s="185">
        <f t="shared" si="915"/>
        <v>299</v>
      </c>
      <c r="K856" s="185">
        <f t="shared" si="915"/>
        <v>2842</v>
      </c>
      <c r="L856" s="185">
        <f t="shared" si="915"/>
        <v>1635</v>
      </c>
      <c r="M856" s="147"/>
      <c r="N856" s="143">
        <f t="shared" si="894"/>
        <v>651.29999999999995</v>
      </c>
      <c r="O856" s="143">
        <f t="shared" si="890"/>
        <v>926.9</v>
      </c>
      <c r="P856" s="143">
        <f t="shared" si="891"/>
        <v>13471.08</v>
      </c>
      <c r="Q856" s="143">
        <f t="shared" si="892"/>
        <v>3270</v>
      </c>
      <c r="R856" s="188">
        <f t="shared" si="895"/>
        <v>18319.28</v>
      </c>
      <c r="T856">
        <v>33717.96</v>
      </c>
      <c r="U856" s="190">
        <f t="shared" si="896"/>
        <v>0.54330926307522753</v>
      </c>
    </row>
    <row r="857" spans="1:21" x14ac:dyDescent="0.2">
      <c r="A857" s="178">
        <v>42771</v>
      </c>
      <c r="B857" s="179">
        <v>0.58333333333333337</v>
      </c>
      <c r="C857" t="s">
        <v>349</v>
      </c>
      <c r="D857">
        <v>2</v>
      </c>
      <c r="E857">
        <v>3.1</v>
      </c>
      <c r="F857">
        <v>3.7</v>
      </c>
      <c r="G857">
        <v>1.8</v>
      </c>
      <c r="H857" s="184">
        <f t="shared" ref="H857:L857" si="916">H833</f>
        <v>0.58333333333333337</v>
      </c>
      <c r="I857" s="185">
        <f t="shared" si="916"/>
        <v>205</v>
      </c>
      <c r="J857" s="185">
        <f t="shared" si="916"/>
        <v>237</v>
      </c>
      <c r="K857" s="185">
        <f t="shared" si="916"/>
        <v>2842</v>
      </c>
      <c r="L857" s="185">
        <f t="shared" si="916"/>
        <v>1635</v>
      </c>
      <c r="M857" s="147"/>
      <c r="N857" s="143">
        <f t="shared" si="894"/>
        <v>410</v>
      </c>
      <c r="O857" s="143">
        <f t="shared" si="890"/>
        <v>734.7</v>
      </c>
      <c r="P857" s="143">
        <f t="shared" si="891"/>
        <v>10515.4</v>
      </c>
      <c r="Q857" s="143">
        <f t="shared" si="892"/>
        <v>2943</v>
      </c>
      <c r="R857" s="188">
        <f t="shared" si="895"/>
        <v>14603.1</v>
      </c>
      <c r="T857">
        <v>33746.949999999997</v>
      </c>
      <c r="U857" s="190">
        <f t="shared" si="896"/>
        <v>0.4327235498319108</v>
      </c>
    </row>
    <row r="858" spans="1:21" x14ac:dyDescent="0.2">
      <c r="A858" s="178">
        <v>42771</v>
      </c>
      <c r="B858" s="179">
        <v>0.625</v>
      </c>
      <c r="C858" t="s">
        <v>349</v>
      </c>
      <c r="D858">
        <v>2</v>
      </c>
      <c r="E858">
        <v>3</v>
      </c>
      <c r="F858">
        <v>5.1100000000000003</v>
      </c>
      <c r="G858">
        <v>1.1000000000000001</v>
      </c>
      <c r="H858" s="184">
        <f t="shared" ref="H858:L858" si="917">H834</f>
        <v>0.625</v>
      </c>
      <c r="I858" s="185">
        <f t="shared" si="917"/>
        <v>212</v>
      </c>
      <c r="J858" s="185">
        <f t="shared" si="917"/>
        <v>213</v>
      </c>
      <c r="K858" s="185">
        <f t="shared" si="917"/>
        <v>2842</v>
      </c>
      <c r="L858" s="185">
        <f t="shared" si="917"/>
        <v>1380</v>
      </c>
      <c r="M858" s="147"/>
      <c r="N858" s="143">
        <f t="shared" si="894"/>
        <v>424</v>
      </c>
      <c r="O858" s="143">
        <f t="shared" si="890"/>
        <v>639</v>
      </c>
      <c r="P858" s="143">
        <f t="shared" si="891"/>
        <v>14522.62</v>
      </c>
      <c r="Q858" s="143">
        <f t="shared" si="892"/>
        <v>1518.0000000000002</v>
      </c>
      <c r="R858" s="188">
        <f t="shared" si="895"/>
        <v>17103.620000000003</v>
      </c>
      <c r="T858">
        <v>33823.480000000003</v>
      </c>
      <c r="U858" s="190">
        <f t="shared" si="896"/>
        <v>0.50567298220053059</v>
      </c>
    </row>
    <row r="859" spans="1:21" x14ac:dyDescent="0.2">
      <c r="A859" s="178">
        <v>42771</v>
      </c>
      <c r="B859" s="179">
        <v>0.66666666666666663</v>
      </c>
      <c r="C859" t="s">
        <v>349</v>
      </c>
      <c r="D859">
        <v>2</v>
      </c>
      <c r="E859">
        <v>3</v>
      </c>
      <c r="F859">
        <v>5</v>
      </c>
      <c r="G859">
        <v>1.1599999999999999</v>
      </c>
      <c r="H859" s="184">
        <f t="shared" ref="H859:L859" si="918">H835</f>
        <v>0.66666666666666663</v>
      </c>
      <c r="I859" s="185">
        <f t="shared" si="918"/>
        <v>191</v>
      </c>
      <c r="J859" s="185">
        <f t="shared" si="918"/>
        <v>237</v>
      </c>
      <c r="K859" s="185">
        <f t="shared" si="918"/>
        <v>2842</v>
      </c>
      <c r="L859" s="185">
        <f t="shared" si="918"/>
        <v>1380</v>
      </c>
      <c r="M859" s="147"/>
      <c r="N859" s="143">
        <f t="shared" si="894"/>
        <v>382</v>
      </c>
      <c r="O859" s="143">
        <f t="shared" si="890"/>
        <v>711</v>
      </c>
      <c r="P859" s="143">
        <f t="shared" si="891"/>
        <v>14210</v>
      </c>
      <c r="Q859" s="143">
        <f t="shared" si="892"/>
        <v>1600.8</v>
      </c>
      <c r="R859" s="188">
        <f t="shared" si="895"/>
        <v>16903.8</v>
      </c>
      <c r="T859">
        <v>33943.69</v>
      </c>
      <c r="U859" s="190">
        <f t="shared" si="896"/>
        <v>0.49799535642707077</v>
      </c>
    </row>
    <row r="860" spans="1:21" x14ac:dyDescent="0.2">
      <c r="A860" s="178">
        <v>42771</v>
      </c>
      <c r="B860" s="179">
        <v>0.70833333333333337</v>
      </c>
      <c r="C860" t="s">
        <v>349</v>
      </c>
      <c r="D860">
        <v>1</v>
      </c>
      <c r="E860">
        <v>3</v>
      </c>
      <c r="F860">
        <v>3.95</v>
      </c>
      <c r="G860">
        <v>1.44</v>
      </c>
      <c r="H860" s="184">
        <f t="shared" ref="H860:L860" si="919">H836</f>
        <v>0.70833333333333337</v>
      </c>
      <c r="I860" s="185">
        <f t="shared" si="919"/>
        <v>218</v>
      </c>
      <c r="J860" s="185">
        <f t="shared" si="919"/>
        <v>258</v>
      </c>
      <c r="K860" s="185">
        <f t="shared" si="919"/>
        <v>2842</v>
      </c>
      <c r="L860" s="185">
        <f t="shared" si="919"/>
        <v>1380</v>
      </c>
      <c r="M860" s="147"/>
      <c r="N860" s="143">
        <f t="shared" si="894"/>
        <v>218</v>
      </c>
      <c r="O860" s="143">
        <f t="shared" si="890"/>
        <v>774</v>
      </c>
      <c r="P860" s="143">
        <f t="shared" si="891"/>
        <v>11225.9</v>
      </c>
      <c r="Q860" s="143">
        <f t="shared" si="892"/>
        <v>1987.1999999999998</v>
      </c>
      <c r="R860" s="188">
        <f t="shared" si="895"/>
        <v>14205.099999999999</v>
      </c>
      <c r="T860">
        <v>34175.42</v>
      </c>
      <c r="U860" s="190">
        <f t="shared" si="896"/>
        <v>0.41565253623803305</v>
      </c>
    </row>
    <row r="861" spans="1:21" x14ac:dyDescent="0.2">
      <c r="A861" s="178">
        <v>42771</v>
      </c>
      <c r="B861" s="179">
        <v>0.75</v>
      </c>
      <c r="C861" t="s">
        <v>349</v>
      </c>
      <c r="D861">
        <v>1</v>
      </c>
      <c r="E861">
        <v>10.029999999999999</v>
      </c>
      <c r="F861">
        <v>10.23</v>
      </c>
      <c r="G861">
        <v>1.45</v>
      </c>
      <c r="H861" s="184">
        <f t="shared" ref="H861:L861" si="920">H837</f>
        <v>0.75</v>
      </c>
      <c r="I861" s="185">
        <f t="shared" si="920"/>
        <v>240</v>
      </c>
      <c r="J861" s="185">
        <f t="shared" si="920"/>
        <v>365</v>
      </c>
      <c r="K861" s="185">
        <f t="shared" si="920"/>
        <v>2842</v>
      </c>
      <c r="L861" s="185">
        <f t="shared" si="920"/>
        <v>1380</v>
      </c>
      <c r="M861" s="147"/>
      <c r="N861" s="143">
        <f t="shared" si="894"/>
        <v>240</v>
      </c>
      <c r="O861" s="143">
        <f t="shared" si="890"/>
        <v>3660.95</v>
      </c>
      <c r="P861" s="143">
        <f t="shared" si="891"/>
        <v>29073.66</v>
      </c>
      <c r="Q861" s="143">
        <f t="shared" si="892"/>
        <v>2001</v>
      </c>
      <c r="R861" s="188">
        <f t="shared" si="895"/>
        <v>34975.61</v>
      </c>
      <c r="T861">
        <v>34101.65</v>
      </c>
      <c r="U861" s="190">
        <f t="shared" si="896"/>
        <v>1.0256280854445459</v>
      </c>
    </row>
    <row r="862" spans="1:21" x14ac:dyDescent="0.2">
      <c r="A862" s="178">
        <v>42771</v>
      </c>
      <c r="B862" s="179">
        <v>0.79166666666666663</v>
      </c>
      <c r="C862" t="s">
        <v>349</v>
      </c>
      <c r="D862">
        <v>10.49</v>
      </c>
      <c r="E862">
        <v>30.35</v>
      </c>
      <c r="F862">
        <v>24.38</v>
      </c>
      <c r="G862">
        <v>2</v>
      </c>
      <c r="H862" s="184">
        <f t="shared" ref="H862:L862" si="921">H838</f>
        <v>0.79166666666666663</v>
      </c>
      <c r="I862" s="185">
        <f t="shared" si="921"/>
        <v>320</v>
      </c>
      <c r="J862" s="185">
        <f t="shared" si="921"/>
        <v>214</v>
      </c>
      <c r="K862" s="185">
        <f t="shared" si="921"/>
        <v>2842</v>
      </c>
      <c r="L862" s="185">
        <f t="shared" si="921"/>
        <v>1426</v>
      </c>
      <c r="M862" s="147"/>
      <c r="N862" s="143">
        <f t="shared" si="894"/>
        <v>3356.8</v>
      </c>
      <c r="O862" s="143">
        <f t="shared" si="890"/>
        <v>6494.9000000000005</v>
      </c>
      <c r="P862" s="143">
        <f t="shared" si="891"/>
        <v>69287.959999999992</v>
      </c>
      <c r="Q862" s="143">
        <f t="shared" si="892"/>
        <v>2852</v>
      </c>
      <c r="R862" s="188">
        <f t="shared" si="895"/>
        <v>81991.659999999989</v>
      </c>
      <c r="T862">
        <v>34916.379999999997</v>
      </c>
      <c r="U862" s="190">
        <f t="shared" si="896"/>
        <v>2.3482291119526133</v>
      </c>
    </row>
    <row r="863" spans="1:21" x14ac:dyDescent="0.2">
      <c r="A863" s="178">
        <v>42771</v>
      </c>
      <c r="B863" s="179">
        <v>0.83333333333333337</v>
      </c>
      <c r="C863" t="s">
        <v>349</v>
      </c>
      <c r="D863">
        <v>3.5</v>
      </c>
      <c r="E863">
        <v>4.59</v>
      </c>
      <c r="F863">
        <v>7.8</v>
      </c>
      <c r="G863">
        <v>1.45</v>
      </c>
      <c r="H863" s="184">
        <f t="shared" ref="H863:L863" si="922">H839</f>
        <v>0.83333333333333337</v>
      </c>
      <c r="I863" s="185">
        <f t="shared" si="922"/>
        <v>322</v>
      </c>
      <c r="J863" s="185">
        <f t="shared" si="922"/>
        <v>178</v>
      </c>
      <c r="K863" s="185">
        <f t="shared" si="922"/>
        <v>2842</v>
      </c>
      <c r="L863" s="185">
        <f t="shared" si="922"/>
        <v>1426</v>
      </c>
      <c r="M863" s="147"/>
      <c r="N863" s="143">
        <f t="shared" si="894"/>
        <v>1127</v>
      </c>
      <c r="O863" s="143">
        <f t="shared" si="890"/>
        <v>817.02</v>
      </c>
      <c r="P863" s="143">
        <f t="shared" si="891"/>
        <v>22167.599999999999</v>
      </c>
      <c r="Q863" s="143">
        <f t="shared" si="892"/>
        <v>2067.6999999999998</v>
      </c>
      <c r="R863" s="188">
        <f t="shared" si="895"/>
        <v>26179.32</v>
      </c>
      <c r="T863">
        <v>34984.99</v>
      </c>
      <c r="U863" s="190">
        <f t="shared" si="896"/>
        <v>0.74830148586579559</v>
      </c>
    </row>
    <row r="864" spans="1:21" x14ac:dyDescent="0.2">
      <c r="A864" s="178">
        <v>42771</v>
      </c>
      <c r="B864" s="179">
        <v>0.875</v>
      </c>
      <c r="C864" t="s">
        <v>349</v>
      </c>
      <c r="D864">
        <v>3.5</v>
      </c>
      <c r="E864">
        <v>5</v>
      </c>
      <c r="F864">
        <v>8.11</v>
      </c>
      <c r="G864">
        <v>0.99</v>
      </c>
      <c r="H864" s="184">
        <f t="shared" ref="H864:L864" si="923">H840</f>
        <v>0.875</v>
      </c>
      <c r="I864" s="185">
        <f t="shared" si="923"/>
        <v>337</v>
      </c>
      <c r="J864" s="185">
        <f t="shared" si="923"/>
        <v>173</v>
      </c>
      <c r="K864" s="185">
        <f t="shared" si="923"/>
        <v>2842</v>
      </c>
      <c r="L864" s="185">
        <f t="shared" si="923"/>
        <v>1426</v>
      </c>
      <c r="M864" s="147"/>
      <c r="N864" s="143">
        <f t="shared" si="894"/>
        <v>1179.5</v>
      </c>
      <c r="O864" s="143">
        <f t="shared" si="890"/>
        <v>865</v>
      </c>
      <c r="P864" s="143">
        <f t="shared" si="891"/>
        <v>23048.62</v>
      </c>
      <c r="Q864" s="143">
        <f t="shared" si="892"/>
        <v>1411.74</v>
      </c>
      <c r="R864" s="188">
        <f t="shared" si="895"/>
        <v>26504.86</v>
      </c>
      <c r="T864">
        <v>34530.19</v>
      </c>
      <c r="U864" s="190">
        <f t="shared" si="896"/>
        <v>0.76758511899297399</v>
      </c>
    </row>
    <row r="865" spans="1:21" x14ac:dyDescent="0.2">
      <c r="A865" s="178">
        <v>42771</v>
      </c>
      <c r="B865" s="179">
        <v>0.91666666666666663</v>
      </c>
      <c r="C865" t="s">
        <v>349</v>
      </c>
      <c r="D865">
        <v>15</v>
      </c>
      <c r="E865">
        <v>8.3000000000000007</v>
      </c>
      <c r="F865">
        <v>10</v>
      </c>
      <c r="G865">
        <v>0.99</v>
      </c>
      <c r="H865" s="184">
        <f t="shared" ref="H865:L865" si="924">H841</f>
        <v>0.91666666666666663</v>
      </c>
      <c r="I865" s="185">
        <f t="shared" si="924"/>
        <v>394</v>
      </c>
      <c r="J865" s="185">
        <f t="shared" si="924"/>
        <v>194</v>
      </c>
      <c r="K865" s="185">
        <f t="shared" si="924"/>
        <v>2842</v>
      </c>
      <c r="L865" s="185">
        <f t="shared" si="924"/>
        <v>1426</v>
      </c>
      <c r="M865" s="147"/>
      <c r="N865" s="143">
        <f t="shared" si="894"/>
        <v>5910</v>
      </c>
      <c r="O865" s="143">
        <f t="shared" si="890"/>
        <v>1610.2</v>
      </c>
      <c r="P865" s="143">
        <f t="shared" si="891"/>
        <v>28420</v>
      </c>
      <c r="Q865" s="143">
        <f t="shared" si="892"/>
        <v>1411.74</v>
      </c>
      <c r="R865" s="188">
        <f t="shared" si="895"/>
        <v>37351.939999999995</v>
      </c>
      <c r="T865">
        <v>33742.300000000003</v>
      </c>
      <c r="U865" s="190">
        <f t="shared" si="896"/>
        <v>1.1069767028329425</v>
      </c>
    </row>
    <row r="866" spans="1:21" x14ac:dyDescent="0.2">
      <c r="A866" s="178">
        <v>42771</v>
      </c>
      <c r="B866" s="179">
        <v>0.95833333333333337</v>
      </c>
      <c r="C866" t="s">
        <v>349</v>
      </c>
      <c r="D866">
        <v>32</v>
      </c>
      <c r="E866">
        <v>22</v>
      </c>
      <c r="F866">
        <v>22</v>
      </c>
      <c r="G866">
        <v>0.25</v>
      </c>
      <c r="H866" s="184">
        <f t="shared" ref="H866:L866" si="925">H842</f>
        <v>0.95833333333333337</v>
      </c>
      <c r="I866" s="185">
        <f t="shared" si="925"/>
        <v>389</v>
      </c>
      <c r="J866" s="185">
        <f t="shared" si="925"/>
        <v>265</v>
      </c>
      <c r="K866" s="185">
        <f t="shared" si="925"/>
        <v>2985</v>
      </c>
      <c r="L866" s="185">
        <f t="shared" si="925"/>
        <v>1111</v>
      </c>
      <c r="M866" s="147"/>
      <c r="N866" s="143">
        <f t="shared" si="894"/>
        <v>12448</v>
      </c>
      <c r="O866" s="143">
        <f t="shared" si="890"/>
        <v>5830</v>
      </c>
      <c r="P866" s="143">
        <f t="shared" si="891"/>
        <v>65670</v>
      </c>
      <c r="Q866" s="143">
        <f t="shared" si="892"/>
        <v>277.75</v>
      </c>
      <c r="R866" s="188">
        <f t="shared" si="895"/>
        <v>84225.75</v>
      </c>
      <c r="T866">
        <v>32929.019999999997</v>
      </c>
      <c r="U866" s="190">
        <f t="shared" si="896"/>
        <v>2.557797043458931</v>
      </c>
    </row>
    <row r="867" spans="1:21" x14ac:dyDescent="0.2">
      <c r="A867" s="178">
        <v>42771</v>
      </c>
      <c r="B867" s="180">
        <v>1</v>
      </c>
      <c r="C867" t="s">
        <v>349</v>
      </c>
      <c r="D867">
        <v>15</v>
      </c>
      <c r="E867">
        <v>4</v>
      </c>
      <c r="F867">
        <v>17.09</v>
      </c>
      <c r="G867">
        <v>0.25</v>
      </c>
      <c r="H867" s="184">
        <f t="shared" ref="H867:L867" si="926">H843</f>
        <v>1</v>
      </c>
      <c r="I867" s="185">
        <f t="shared" si="926"/>
        <v>362</v>
      </c>
      <c r="J867" s="185">
        <f t="shared" si="926"/>
        <v>243</v>
      </c>
      <c r="K867" s="185">
        <f t="shared" si="926"/>
        <v>2985</v>
      </c>
      <c r="L867" s="185">
        <f t="shared" si="926"/>
        <v>1111</v>
      </c>
      <c r="M867" s="147"/>
      <c r="N867" s="143">
        <f t="shared" si="894"/>
        <v>5430</v>
      </c>
      <c r="O867" s="143">
        <f t="shared" si="890"/>
        <v>972</v>
      </c>
      <c r="P867" s="143">
        <f t="shared" si="891"/>
        <v>51013.65</v>
      </c>
      <c r="Q867" s="143">
        <f t="shared" si="892"/>
        <v>277.75</v>
      </c>
      <c r="R867" s="188">
        <f t="shared" si="895"/>
        <v>57693.4</v>
      </c>
      <c r="T867">
        <v>30356.15</v>
      </c>
      <c r="U867" s="190">
        <f t="shared" si="896"/>
        <v>1.9005506297735384</v>
      </c>
    </row>
    <row r="868" spans="1:21" x14ac:dyDescent="0.2">
      <c r="A868" s="178">
        <v>42772</v>
      </c>
      <c r="B868" s="179">
        <v>4.1666666666666664E-2</v>
      </c>
      <c r="C868" t="s">
        <v>349</v>
      </c>
      <c r="D868">
        <v>10</v>
      </c>
      <c r="E868">
        <v>5</v>
      </c>
      <c r="F868">
        <v>16</v>
      </c>
      <c r="G868">
        <v>0.25</v>
      </c>
      <c r="H868" s="184">
        <f t="shared" ref="H868:L868" si="927">H844</f>
        <v>4.1666666666666664E-2</v>
      </c>
      <c r="I868" s="185">
        <f t="shared" si="927"/>
        <v>294</v>
      </c>
      <c r="J868" s="185">
        <f t="shared" si="927"/>
        <v>212</v>
      </c>
      <c r="K868" s="185">
        <f t="shared" si="927"/>
        <v>2985</v>
      </c>
      <c r="L868" s="185">
        <f t="shared" si="927"/>
        <v>1111</v>
      </c>
      <c r="M868" s="147"/>
      <c r="N868" s="143">
        <f t="shared" si="894"/>
        <v>2940</v>
      </c>
      <c r="O868" s="143">
        <f t="shared" si="890"/>
        <v>1060</v>
      </c>
      <c r="P868" s="143">
        <f t="shared" si="891"/>
        <v>47760</v>
      </c>
      <c r="Q868" s="143">
        <f t="shared" si="892"/>
        <v>277.75</v>
      </c>
      <c r="R868" s="188">
        <f t="shared" si="895"/>
        <v>52037.75</v>
      </c>
      <c r="T868">
        <v>28388.03</v>
      </c>
      <c r="U868" s="190">
        <f t="shared" si="896"/>
        <v>1.833087748603901</v>
      </c>
    </row>
    <row r="869" spans="1:21" x14ac:dyDescent="0.2">
      <c r="A869" s="178">
        <v>42772</v>
      </c>
      <c r="B869" s="179">
        <v>8.3333333333333329E-2</v>
      </c>
      <c r="C869" t="s">
        <v>349</v>
      </c>
      <c r="D869">
        <v>10</v>
      </c>
      <c r="E869">
        <v>5</v>
      </c>
      <c r="F869">
        <v>16</v>
      </c>
      <c r="G869">
        <v>0.25</v>
      </c>
      <c r="H869" s="184">
        <f t="shared" ref="H869:L869" si="928">H845</f>
        <v>8.3333333333333329E-2</v>
      </c>
      <c r="I869" s="185">
        <f t="shared" si="928"/>
        <v>236</v>
      </c>
      <c r="J869" s="185">
        <f t="shared" si="928"/>
        <v>179</v>
      </c>
      <c r="K869" s="185">
        <f t="shared" si="928"/>
        <v>2985</v>
      </c>
      <c r="L869" s="185">
        <f t="shared" si="928"/>
        <v>1111</v>
      </c>
      <c r="M869" s="147"/>
      <c r="N869" s="143">
        <f t="shared" si="894"/>
        <v>2360</v>
      </c>
      <c r="O869" s="143">
        <f t="shared" si="890"/>
        <v>895</v>
      </c>
      <c r="P869" s="143">
        <f t="shared" si="891"/>
        <v>47760</v>
      </c>
      <c r="Q869" s="143">
        <f t="shared" si="892"/>
        <v>277.75</v>
      </c>
      <c r="R869" s="188">
        <f t="shared" si="895"/>
        <v>51292.75</v>
      </c>
      <c r="T869">
        <v>27223.14</v>
      </c>
      <c r="U869" s="190">
        <f t="shared" si="896"/>
        <v>1.8841599462809948</v>
      </c>
    </row>
    <row r="870" spans="1:21" x14ac:dyDescent="0.2">
      <c r="A870" s="178">
        <v>42772</v>
      </c>
      <c r="B870" s="179">
        <v>0.125</v>
      </c>
      <c r="C870" t="s">
        <v>349</v>
      </c>
      <c r="D870">
        <v>9.67</v>
      </c>
      <c r="E870">
        <v>5</v>
      </c>
      <c r="F870">
        <v>16</v>
      </c>
      <c r="G870">
        <v>0.97</v>
      </c>
      <c r="H870" s="184">
        <f t="shared" ref="H870:L870" si="929">H846</f>
        <v>0.125</v>
      </c>
      <c r="I870" s="185">
        <f t="shared" si="929"/>
        <v>201</v>
      </c>
      <c r="J870" s="185">
        <f t="shared" si="929"/>
        <v>205</v>
      </c>
      <c r="K870" s="185">
        <f t="shared" si="929"/>
        <v>2985</v>
      </c>
      <c r="L870" s="185">
        <f t="shared" si="929"/>
        <v>1717</v>
      </c>
      <c r="M870" s="147"/>
      <c r="N870" s="143">
        <f t="shared" si="894"/>
        <v>1943.67</v>
      </c>
      <c r="O870" s="143">
        <f t="shared" si="890"/>
        <v>1025</v>
      </c>
      <c r="P870" s="143">
        <f t="shared" si="891"/>
        <v>47760</v>
      </c>
      <c r="Q870" s="143">
        <f t="shared" si="892"/>
        <v>1665.49</v>
      </c>
      <c r="R870" s="188">
        <f t="shared" si="895"/>
        <v>52394.159999999996</v>
      </c>
      <c r="T870">
        <v>26683.49</v>
      </c>
      <c r="U870" s="190">
        <f t="shared" si="896"/>
        <v>1.9635422502828526</v>
      </c>
    </row>
    <row r="871" spans="1:21" x14ac:dyDescent="0.2">
      <c r="A871" s="178">
        <v>42772</v>
      </c>
      <c r="B871" s="179">
        <v>0.16666666666666666</v>
      </c>
      <c r="C871" t="s">
        <v>349</v>
      </c>
      <c r="D871">
        <v>9.11</v>
      </c>
      <c r="E871">
        <v>5</v>
      </c>
      <c r="F871">
        <v>16</v>
      </c>
      <c r="G871">
        <v>0.97</v>
      </c>
      <c r="H871" s="184">
        <f t="shared" ref="H871:L871" si="930">H847</f>
        <v>0.16666666666666666</v>
      </c>
      <c r="I871" s="185">
        <f t="shared" si="930"/>
        <v>185</v>
      </c>
      <c r="J871" s="185">
        <f t="shared" si="930"/>
        <v>205</v>
      </c>
      <c r="K871" s="185">
        <f t="shared" si="930"/>
        <v>2985</v>
      </c>
      <c r="L871" s="185">
        <f t="shared" si="930"/>
        <v>1717</v>
      </c>
      <c r="M871" s="147"/>
      <c r="N871" s="143">
        <f t="shared" si="894"/>
        <v>1685.35</v>
      </c>
      <c r="O871" s="143">
        <f t="shared" si="890"/>
        <v>1025</v>
      </c>
      <c r="P871" s="143">
        <f t="shared" si="891"/>
        <v>47760</v>
      </c>
      <c r="Q871" s="143">
        <f t="shared" si="892"/>
        <v>1665.49</v>
      </c>
      <c r="R871" s="188">
        <f t="shared" si="895"/>
        <v>52135.839999999997</v>
      </c>
      <c r="T871">
        <v>26605.67</v>
      </c>
      <c r="U871" s="190">
        <f t="shared" si="896"/>
        <v>1.9595762858067471</v>
      </c>
    </row>
    <row r="872" spans="1:21" x14ac:dyDescent="0.2">
      <c r="A872" s="178">
        <v>42772</v>
      </c>
      <c r="B872" s="179">
        <v>0.20833333333333334</v>
      </c>
      <c r="C872" t="s">
        <v>349</v>
      </c>
      <c r="D872">
        <v>8</v>
      </c>
      <c r="E872">
        <v>5</v>
      </c>
      <c r="F872">
        <v>16</v>
      </c>
      <c r="G872">
        <v>0.97</v>
      </c>
      <c r="H872" s="184">
        <f t="shared" ref="H872:L872" si="931">H848</f>
        <v>0.20833333333333334</v>
      </c>
      <c r="I872" s="185">
        <f t="shared" si="931"/>
        <v>207</v>
      </c>
      <c r="J872" s="185">
        <f t="shared" si="931"/>
        <v>283</v>
      </c>
      <c r="K872" s="185">
        <f t="shared" si="931"/>
        <v>2985</v>
      </c>
      <c r="L872" s="185">
        <f t="shared" si="931"/>
        <v>1717</v>
      </c>
      <c r="M872" s="147"/>
      <c r="N872" s="143">
        <f t="shared" si="894"/>
        <v>1656</v>
      </c>
      <c r="O872" s="143">
        <f t="shared" si="890"/>
        <v>1415</v>
      </c>
      <c r="P872" s="143">
        <f t="shared" si="891"/>
        <v>47760</v>
      </c>
      <c r="Q872" s="143">
        <f t="shared" si="892"/>
        <v>1665.49</v>
      </c>
      <c r="R872" s="188">
        <f t="shared" si="895"/>
        <v>52496.49</v>
      </c>
      <c r="T872">
        <v>27264.959999999999</v>
      </c>
      <c r="U872" s="190">
        <f t="shared" si="896"/>
        <v>1.9254196595190309</v>
      </c>
    </row>
    <row r="873" spans="1:21" x14ac:dyDescent="0.2">
      <c r="A873" s="178">
        <v>42772</v>
      </c>
      <c r="B873" s="179">
        <v>0.25</v>
      </c>
      <c r="C873" t="s">
        <v>349</v>
      </c>
      <c r="D873">
        <v>19.84</v>
      </c>
      <c r="E873">
        <v>22</v>
      </c>
      <c r="F873">
        <v>20</v>
      </c>
      <c r="G873">
        <v>0.97</v>
      </c>
      <c r="H873" s="184">
        <f t="shared" ref="H873:L873" si="932">H849</f>
        <v>0.25</v>
      </c>
      <c r="I873" s="185">
        <f t="shared" si="932"/>
        <v>327</v>
      </c>
      <c r="J873" s="185">
        <f t="shared" si="932"/>
        <v>438</v>
      </c>
      <c r="K873" s="185">
        <f t="shared" si="932"/>
        <v>2985</v>
      </c>
      <c r="L873" s="185">
        <f t="shared" si="932"/>
        <v>1717</v>
      </c>
      <c r="M873" s="147"/>
      <c r="N873" s="143">
        <f t="shared" si="894"/>
        <v>6487.68</v>
      </c>
      <c r="O873" s="143">
        <f t="shared" si="890"/>
        <v>9636</v>
      </c>
      <c r="P873" s="143">
        <f t="shared" si="891"/>
        <v>59700</v>
      </c>
      <c r="Q873" s="143">
        <f t="shared" si="892"/>
        <v>1665.49</v>
      </c>
      <c r="R873" s="188">
        <f t="shared" si="895"/>
        <v>77489.17</v>
      </c>
      <c r="T873">
        <v>29279.41</v>
      </c>
      <c r="U873" s="190">
        <f t="shared" si="896"/>
        <v>2.6465413749798921</v>
      </c>
    </row>
    <row r="874" spans="1:21" x14ac:dyDescent="0.2">
      <c r="A874" s="178">
        <v>42772</v>
      </c>
      <c r="B874" s="179">
        <v>0.29166666666666669</v>
      </c>
      <c r="C874" t="s">
        <v>349</v>
      </c>
      <c r="D874">
        <v>5</v>
      </c>
      <c r="E874">
        <v>50</v>
      </c>
      <c r="F874">
        <v>21.7</v>
      </c>
      <c r="G874">
        <v>20.95</v>
      </c>
      <c r="H874" s="184">
        <f t="shared" ref="H874:L874" si="933">H850</f>
        <v>0.29166666666666669</v>
      </c>
      <c r="I874" s="185">
        <f t="shared" si="933"/>
        <v>249</v>
      </c>
      <c r="J874" s="185">
        <f t="shared" si="933"/>
        <v>556</v>
      </c>
      <c r="K874" s="185">
        <f t="shared" si="933"/>
        <v>2872</v>
      </c>
      <c r="L874" s="185">
        <f t="shared" si="933"/>
        <v>2219</v>
      </c>
      <c r="M874" s="147"/>
      <c r="N874" s="143">
        <f t="shared" si="894"/>
        <v>1245</v>
      </c>
      <c r="O874" s="143">
        <f t="shared" si="890"/>
        <v>27800</v>
      </c>
      <c r="P874" s="143">
        <f t="shared" si="891"/>
        <v>62322.400000000001</v>
      </c>
      <c r="Q874" s="143">
        <f t="shared" si="892"/>
        <v>46488.049999999996</v>
      </c>
      <c r="R874" s="188">
        <f t="shared" si="895"/>
        <v>137855.44999999998</v>
      </c>
      <c r="T874">
        <v>32862.19</v>
      </c>
      <c r="U874" s="190">
        <f t="shared" si="896"/>
        <v>4.194956270412896</v>
      </c>
    </row>
    <row r="875" spans="1:21" x14ac:dyDescent="0.2">
      <c r="A875" s="178">
        <v>42772</v>
      </c>
      <c r="B875" s="179">
        <v>0.33333333333333331</v>
      </c>
      <c r="C875" t="s">
        <v>349</v>
      </c>
      <c r="D875">
        <v>3.5</v>
      </c>
      <c r="E875">
        <v>14.41</v>
      </c>
      <c r="F875">
        <v>15.01</v>
      </c>
      <c r="G875">
        <v>14.41</v>
      </c>
      <c r="H875" s="184">
        <f t="shared" ref="H875:L875" si="934">H851</f>
        <v>0.33333333333333331</v>
      </c>
      <c r="I875" s="185">
        <f t="shared" si="934"/>
        <v>256</v>
      </c>
      <c r="J875" s="185">
        <f t="shared" si="934"/>
        <v>306</v>
      </c>
      <c r="K875" s="185">
        <f t="shared" si="934"/>
        <v>2872</v>
      </c>
      <c r="L875" s="185">
        <f t="shared" si="934"/>
        <v>2219</v>
      </c>
      <c r="M875" s="147"/>
      <c r="N875" s="143">
        <f t="shared" si="894"/>
        <v>896</v>
      </c>
      <c r="O875" s="143">
        <f t="shared" si="890"/>
        <v>4409.46</v>
      </c>
      <c r="P875" s="143">
        <f t="shared" si="891"/>
        <v>43108.72</v>
      </c>
      <c r="Q875" s="143">
        <f t="shared" si="892"/>
        <v>31975.79</v>
      </c>
      <c r="R875" s="188">
        <f t="shared" si="895"/>
        <v>80389.97</v>
      </c>
      <c r="T875">
        <v>34337.06</v>
      </c>
      <c r="U875" s="190">
        <f t="shared" si="896"/>
        <v>2.341201314265112</v>
      </c>
    </row>
    <row r="876" spans="1:21" x14ac:dyDescent="0.2">
      <c r="A876" s="178">
        <v>42772</v>
      </c>
      <c r="B876" s="179">
        <v>0.375</v>
      </c>
      <c r="C876" t="s">
        <v>349</v>
      </c>
      <c r="D876">
        <v>3.01</v>
      </c>
      <c r="E876">
        <v>14.3</v>
      </c>
      <c r="F876">
        <v>15.01</v>
      </c>
      <c r="G876">
        <v>13.7</v>
      </c>
      <c r="H876" s="184">
        <f t="shared" ref="H876:L876" si="935">H852</f>
        <v>0.375</v>
      </c>
      <c r="I876" s="185">
        <f t="shared" si="935"/>
        <v>156</v>
      </c>
      <c r="J876" s="185">
        <f t="shared" si="935"/>
        <v>343</v>
      </c>
      <c r="K876" s="185">
        <f t="shared" si="935"/>
        <v>2872</v>
      </c>
      <c r="L876" s="185">
        <f t="shared" si="935"/>
        <v>2219</v>
      </c>
      <c r="M876" s="147"/>
      <c r="N876" s="143">
        <f t="shared" si="894"/>
        <v>469.55999999999995</v>
      </c>
      <c r="O876" s="143">
        <f t="shared" si="890"/>
        <v>4904.9000000000005</v>
      </c>
      <c r="P876" s="143">
        <f t="shared" si="891"/>
        <v>43108.72</v>
      </c>
      <c r="Q876" s="143">
        <f t="shared" si="892"/>
        <v>30400.3</v>
      </c>
      <c r="R876" s="188">
        <f t="shared" si="895"/>
        <v>78883.48</v>
      </c>
      <c r="T876">
        <v>34480.269999999997</v>
      </c>
      <c r="U876" s="190">
        <f t="shared" si="896"/>
        <v>2.2877860295177506</v>
      </c>
    </row>
    <row r="877" spans="1:21" x14ac:dyDescent="0.2">
      <c r="A877" s="178">
        <v>42772</v>
      </c>
      <c r="B877" s="179">
        <v>0.41666666666666669</v>
      </c>
      <c r="C877" t="s">
        <v>349</v>
      </c>
      <c r="D877">
        <v>5</v>
      </c>
      <c r="E877">
        <v>10.8</v>
      </c>
      <c r="F877">
        <v>11</v>
      </c>
      <c r="G877">
        <v>10.199999999999999</v>
      </c>
      <c r="H877" s="184">
        <f t="shared" ref="H877:L877" si="936">H853</f>
        <v>0.41666666666666669</v>
      </c>
      <c r="I877" s="185">
        <f t="shared" si="936"/>
        <v>196</v>
      </c>
      <c r="J877" s="185">
        <f t="shared" si="936"/>
        <v>315</v>
      </c>
      <c r="K877" s="185">
        <f t="shared" si="936"/>
        <v>2872</v>
      </c>
      <c r="L877" s="185">
        <f t="shared" si="936"/>
        <v>2219</v>
      </c>
      <c r="M877" s="147"/>
      <c r="N877" s="143">
        <f t="shared" si="894"/>
        <v>980</v>
      </c>
      <c r="O877" s="143">
        <f t="shared" si="890"/>
        <v>3402</v>
      </c>
      <c r="P877" s="143">
        <f t="shared" si="891"/>
        <v>31592</v>
      </c>
      <c r="Q877" s="143">
        <f t="shared" si="892"/>
        <v>22633.8</v>
      </c>
      <c r="R877" s="188">
        <f t="shared" si="895"/>
        <v>58607.8</v>
      </c>
      <c r="T877">
        <v>35250.15</v>
      </c>
      <c r="U877" s="190">
        <f t="shared" si="896"/>
        <v>1.6626255491111386</v>
      </c>
    </row>
    <row r="878" spans="1:21" x14ac:dyDescent="0.2">
      <c r="A878" s="178">
        <v>42772</v>
      </c>
      <c r="B878" s="179">
        <v>0.45833333333333331</v>
      </c>
      <c r="C878" t="s">
        <v>349</v>
      </c>
      <c r="D878">
        <v>3.5</v>
      </c>
      <c r="E878">
        <v>3</v>
      </c>
      <c r="F878">
        <v>10</v>
      </c>
      <c r="G878">
        <v>2</v>
      </c>
      <c r="H878" s="184">
        <f t="shared" ref="H878:L878" si="937">H854</f>
        <v>0.45833333333333331</v>
      </c>
      <c r="I878" s="185">
        <f t="shared" si="937"/>
        <v>226</v>
      </c>
      <c r="J878" s="185">
        <f t="shared" si="937"/>
        <v>326</v>
      </c>
      <c r="K878" s="185">
        <f t="shared" si="937"/>
        <v>2842</v>
      </c>
      <c r="L878" s="185">
        <f t="shared" si="937"/>
        <v>1635</v>
      </c>
      <c r="M878" s="147"/>
      <c r="N878" s="143">
        <f t="shared" si="894"/>
        <v>791</v>
      </c>
      <c r="O878" s="143">
        <f t="shared" si="890"/>
        <v>978</v>
      </c>
      <c r="P878" s="143">
        <f t="shared" si="891"/>
        <v>28420</v>
      </c>
      <c r="Q878" s="143">
        <f t="shared" si="892"/>
        <v>3270</v>
      </c>
      <c r="R878" s="188">
        <f t="shared" si="895"/>
        <v>33459</v>
      </c>
      <c r="T878">
        <v>36144.94</v>
      </c>
      <c r="U878" s="190">
        <f t="shared" si="896"/>
        <v>0.92568973693136569</v>
      </c>
    </row>
    <row r="879" spans="1:21" x14ac:dyDescent="0.2">
      <c r="A879" s="178">
        <v>42772</v>
      </c>
      <c r="B879" s="179">
        <v>0.5</v>
      </c>
      <c r="C879" t="s">
        <v>349</v>
      </c>
      <c r="D879">
        <v>3.01</v>
      </c>
      <c r="E879">
        <v>3</v>
      </c>
      <c r="F879">
        <v>9</v>
      </c>
      <c r="G879">
        <v>2</v>
      </c>
      <c r="H879" s="184">
        <f t="shared" ref="H879:L879" si="938">H855</f>
        <v>0.5</v>
      </c>
      <c r="I879" s="185">
        <f t="shared" si="938"/>
        <v>222</v>
      </c>
      <c r="J879" s="185">
        <f t="shared" si="938"/>
        <v>319</v>
      </c>
      <c r="K879" s="185">
        <f t="shared" si="938"/>
        <v>2842</v>
      </c>
      <c r="L879" s="185">
        <f t="shared" si="938"/>
        <v>1635</v>
      </c>
      <c r="M879" s="147"/>
      <c r="N879" s="143">
        <f t="shared" si="894"/>
        <v>668.21999999999991</v>
      </c>
      <c r="O879" s="143">
        <f t="shared" si="890"/>
        <v>957</v>
      </c>
      <c r="P879" s="143">
        <f t="shared" si="891"/>
        <v>25578</v>
      </c>
      <c r="Q879" s="143">
        <f t="shared" si="892"/>
        <v>3270</v>
      </c>
      <c r="R879" s="188">
        <f t="shared" si="895"/>
        <v>30473.22</v>
      </c>
      <c r="T879">
        <v>36987.599999999999</v>
      </c>
      <c r="U879" s="190">
        <f t="shared" si="896"/>
        <v>0.8238766505531584</v>
      </c>
    </row>
    <row r="880" spans="1:21" x14ac:dyDescent="0.2">
      <c r="A880" s="178">
        <v>42772</v>
      </c>
      <c r="B880" s="179">
        <v>0.54166666666666663</v>
      </c>
      <c r="C880" t="s">
        <v>349</v>
      </c>
      <c r="D880">
        <v>3.46</v>
      </c>
      <c r="E880">
        <v>3.69</v>
      </c>
      <c r="F880">
        <v>6.69</v>
      </c>
      <c r="G880">
        <v>2</v>
      </c>
      <c r="H880" s="184">
        <f t="shared" ref="H880:L880" si="939">H856</f>
        <v>0.54166666666666663</v>
      </c>
      <c r="I880" s="185">
        <f t="shared" si="939"/>
        <v>195</v>
      </c>
      <c r="J880" s="185">
        <f t="shared" si="939"/>
        <v>299</v>
      </c>
      <c r="K880" s="185">
        <f t="shared" si="939"/>
        <v>2842</v>
      </c>
      <c r="L880" s="185">
        <f t="shared" si="939"/>
        <v>1635</v>
      </c>
      <c r="M880" s="147"/>
      <c r="N880" s="143">
        <f t="shared" si="894"/>
        <v>674.7</v>
      </c>
      <c r="O880" s="143">
        <f t="shared" si="890"/>
        <v>1103.31</v>
      </c>
      <c r="P880" s="143">
        <f t="shared" si="891"/>
        <v>19012.98</v>
      </c>
      <c r="Q880" s="143">
        <f t="shared" si="892"/>
        <v>3270</v>
      </c>
      <c r="R880" s="188">
        <f t="shared" si="895"/>
        <v>24060.989999999998</v>
      </c>
      <c r="T880">
        <v>37502.32</v>
      </c>
      <c r="U880" s="190">
        <f t="shared" si="896"/>
        <v>0.64158670716904975</v>
      </c>
    </row>
    <row r="881" spans="1:21" x14ac:dyDescent="0.2">
      <c r="A881" s="178">
        <v>42772</v>
      </c>
      <c r="B881" s="179">
        <v>0.58333333333333337</v>
      </c>
      <c r="C881" t="s">
        <v>349</v>
      </c>
      <c r="D881">
        <v>2.85</v>
      </c>
      <c r="E881">
        <v>4.4400000000000004</v>
      </c>
      <c r="F881">
        <v>6.13</v>
      </c>
      <c r="G881">
        <v>2</v>
      </c>
      <c r="H881" s="184">
        <f t="shared" ref="H881:L881" si="940">H857</f>
        <v>0.58333333333333337</v>
      </c>
      <c r="I881" s="185">
        <f t="shared" si="940"/>
        <v>205</v>
      </c>
      <c r="J881" s="185">
        <f t="shared" si="940"/>
        <v>237</v>
      </c>
      <c r="K881" s="185">
        <f t="shared" si="940"/>
        <v>2842</v>
      </c>
      <c r="L881" s="185">
        <f t="shared" si="940"/>
        <v>1635</v>
      </c>
      <c r="M881" s="147"/>
      <c r="N881" s="143">
        <f t="shared" si="894"/>
        <v>584.25</v>
      </c>
      <c r="O881" s="143">
        <f t="shared" si="890"/>
        <v>1052.2800000000002</v>
      </c>
      <c r="P881" s="143">
        <f t="shared" si="891"/>
        <v>17421.46</v>
      </c>
      <c r="Q881" s="143">
        <f t="shared" si="892"/>
        <v>3270</v>
      </c>
      <c r="R881" s="188">
        <f t="shared" si="895"/>
        <v>22327.989999999998</v>
      </c>
      <c r="T881">
        <v>38106.61</v>
      </c>
      <c r="U881" s="190">
        <f t="shared" si="896"/>
        <v>0.58593482862946866</v>
      </c>
    </row>
    <row r="882" spans="1:21" x14ac:dyDescent="0.2">
      <c r="A882" s="178">
        <v>42772</v>
      </c>
      <c r="B882" s="179">
        <v>0.625</v>
      </c>
      <c r="C882" t="s">
        <v>349</v>
      </c>
      <c r="D882">
        <v>2</v>
      </c>
      <c r="E882">
        <v>6.98</v>
      </c>
      <c r="F882">
        <v>7.25</v>
      </c>
      <c r="G882">
        <v>1.1200000000000001</v>
      </c>
      <c r="H882" s="184">
        <f t="shared" ref="H882:L882" si="941">H858</f>
        <v>0.625</v>
      </c>
      <c r="I882" s="185">
        <f t="shared" si="941"/>
        <v>212</v>
      </c>
      <c r="J882" s="185">
        <f t="shared" si="941"/>
        <v>213</v>
      </c>
      <c r="K882" s="185">
        <f t="shared" si="941"/>
        <v>2842</v>
      </c>
      <c r="L882" s="185">
        <f t="shared" si="941"/>
        <v>1380</v>
      </c>
      <c r="M882" s="147"/>
      <c r="N882" s="143">
        <f t="shared" si="894"/>
        <v>424</v>
      </c>
      <c r="O882" s="143">
        <f t="shared" si="890"/>
        <v>1486.74</v>
      </c>
      <c r="P882" s="143">
        <f t="shared" si="891"/>
        <v>20604.5</v>
      </c>
      <c r="Q882" s="143">
        <f t="shared" si="892"/>
        <v>1545.6000000000001</v>
      </c>
      <c r="R882" s="188">
        <f t="shared" si="895"/>
        <v>24060.84</v>
      </c>
      <c r="T882">
        <v>38369.699999999997</v>
      </c>
      <c r="U882" s="190">
        <f t="shared" si="896"/>
        <v>0.62707917966520466</v>
      </c>
    </row>
    <row r="883" spans="1:21" x14ac:dyDescent="0.2">
      <c r="A883" s="178">
        <v>42772</v>
      </c>
      <c r="B883" s="179">
        <v>0.66666666666666663</v>
      </c>
      <c r="C883" t="s">
        <v>349</v>
      </c>
      <c r="D883">
        <v>2</v>
      </c>
      <c r="E883">
        <v>6.8</v>
      </c>
      <c r="F883">
        <v>7</v>
      </c>
      <c r="G883">
        <v>1.1299999999999999</v>
      </c>
      <c r="H883" s="184">
        <f t="shared" ref="H883:L883" si="942">H859</f>
        <v>0.66666666666666663</v>
      </c>
      <c r="I883" s="185">
        <f t="shared" si="942"/>
        <v>191</v>
      </c>
      <c r="J883" s="185">
        <f t="shared" si="942"/>
        <v>237</v>
      </c>
      <c r="K883" s="185">
        <f t="shared" si="942"/>
        <v>2842</v>
      </c>
      <c r="L883" s="185">
        <f t="shared" si="942"/>
        <v>1380</v>
      </c>
      <c r="M883" s="147"/>
      <c r="N883" s="143">
        <f t="shared" si="894"/>
        <v>382</v>
      </c>
      <c r="O883" s="143">
        <f t="shared" si="890"/>
        <v>1611.6</v>
      </c>
      <c r="P883" s="143">
        <f t="shared" si="891"/>
        <v>19894</v>
      </c>
      <c r="Q883" s="143">
        <f t="shared" si="892"/>
        <v>1559.3999999999999</v>
      </c>
      <c r="R883" s="188">
        <f t="shared" si="895"/>
        <v>23447</v>
      </c>
      <c r="T883">
        <v>38385.120000000003</v>
      </c>
      <c r="U883" s="190">
        <f t="shared" si="896"/>
        <v>0.61083565715047905</v>
      </c>
    </row>
    <row r="884" spans="1:21" x14ac:dyDescent="0.2">
      <c r="A884" s="178">
        <v>42772</v>
      </c>
      <c r="B884" s="179">
        <v>0.70833333333333337</v>
      </c>
      <c r="C884" t="s">
        <v>349</v>
      </c>
      <c r="D884">
        <v>2</v>
      </c>
      <c r="E884">
        <v>5.42</v>
      </c>
      <c r="F884">
        <v>7</v>
      </c>
      <c r="G884">
        <v>0.99</v>
      </c>
      <c r="H884" s="184">
        <f t="shared" ref="H884:L884" si="943">H860</f>
        <v>0.70833333333333337</v>
      </c>
      <c r="I884" s="185">
        <f t="shared" si="943"/>
        <v>218</v>
      </c>
      <c r="J884" s="185">
        <f t="shared" si="943"/>
        <v>258</v>
      </c>
      <c r="K884" s="185">
        <f t="shared" si="943"/>
        <v>2842</v>
      </c>
      <c r="L884" s="185">
        <f t="shared" si="943"/>
        <v>1380</v>
      </c>
      <c r="M884" s="147"/>
      <c r="N884" s="143">
        <f t="shared" si="894"/>
        <v>436</v>
      </c>
      <c r="O884" s="143">
        <f t="shared" si="890"/>
        <v>1398.36</v>
      </c>
      <c r="P884" s="143">
        <f t="shared" si="891"/>
        <v>19894</v>
      </c>
      <c r="Q884" s="143">
        <f t="shared" si="892"/>
        <v>1366.2</v>
      </c>
      <c r="R884" s="188">
        <f t="shared" si="895"/>
        <v>23094.560000000001</v>
      </c>
      <c r="T884">
        <v>38300.07</v>
      </c>
      <c r="U884" s="190">
        <f t="shared" si="896"/>
        <v>0.60299002064487095</v>
      </c>
    </row>
    <row r="885" spans="1:21" x14ac:dyDescent="0.2">
      <c r="A885" s="178">
        <v>42772</v>
      </c>
      <c r="B885" s="179">
        <v>0.75</v>
      </c>
      <c r="C885" t="s">
        <v>349</v>
      </c>
      <c r="D885">
        <v>1.21</v>
      </c>
      <c r="E885">
        <v>15.58</v>
      </c>
      <c r="F885">
        <v>15.78</v>
      </c>
      <c r="G885">
        <v>1.1599999999999999</v>
      </c>
      <c r="H885" s="184">
        <f t="shared" ref="H885:L885" si="944">H861</f>
        <v>0.75</v>
      </c>
      <c r="I885" s="185">
        <f t="shared" si="944"/>
        <v>240</v>
      </c>
      <c r="J885" s="185">
        <f t="shared" si="944"/>
        <v>365</v>
      </c>
      <c r="K885" s="185">
        <f t="shared" si="944"/>
        <v>2842</v>
      </c>
      <c r="L885" s="185">
        <f t="shared" si="944"/>
        <v>1380</v>
      </c>
      <c r="M885" s="147"/>
      <c r="N885" s="143">
        <f t="shared" si="894"/>
        <v>290.39999999999998</v>
      </c>
      <c r="O885" s="143">
        <f t="shared" si="890"/>
        <v>5686.7</v>
      </c>
      <c r="P885" s="143">
        <f t="shared" si="891"/>
        <v>44846.759999999995</v>
      </c>
      <c r="Q885" s="143">
        <f t="shared" si="892"/>
        <v>1600.8</v>
      </c>
      <c r="R885" s="188">
        <f t="shared" si="895"/>
        <v>52424.659999999996</v>
      </c>
      <c r="T885">
        <v>38275.480000000003</v>
      </c>
      <c r="U885" s="190">
        <f t="shared" si="896"/>
        <v>1.3696669512701081</v>
      </c>
    </row>
    <row r="886" spans="1:21" x14ac:dyDescent="0.2">
      <c r="A886" s="178">
        <v>42772</v>
      </c>
      <c r="B886" s="179">
        <v>0.79166666666666663</v>
      </c>
      <c r="C886" t="s">
        <v>349</v>
      </c>
      <c r="D886">
        <v>5.95</v>
      </c>
      <c r="E886">
        <v>31.19</v>
      </c>
      <c r="F886">
        <v>29.19</v>
      </c>
      <c r="G886">
        <v>1.82</v>
      </c>
      <c r="H886" s="184">
        <f t="shared" ref="H886:L886" si="945">H862</f>
        <v>0.79166666666666663</v>
      </c>
      <c r="I886" s="185">
        <f t="shared" si="945"/>
        <v>320</v>
      </c>
      <c r="J886" s="185">
        <f t="shared" si="945"/>
        <v>214</v>
      </c>
      <c r="K886" s="185">
        <f t="shared" si="945"/>
        <v>2842</v>
      </c>
      <c r="L886" s="185">
        <f t="shared" si="945"/>
        <v>1426</v>
      </c>
      <c r="M886" s="147"/>
      <c r="N886" s="143">
        <f t="shared" si="894"/>
        <v>1904</v>
      </c>
      <c r="O886" s="143">
        <f t="shared" si="890"/>
        <v>6674.66</v>
      </c>
      <c r="P886" s="143">
        <f t="shared" si="891"/>
        <v>82957.98000000001</v>
      </c>
      <c r="Q886" s="143">
        <f t="shared" si="892"/>
        <v>2595.3200000000002</v>
      </c>
      <c r="R886" s="188">
        <f t="shared" si="895"/>
        <v>94131.960000000021</v>
      </c>
      <c r="T886">
        <v>39719.879999999997</v>
      </c>
      <c r="U886" s="190">
        <f t="shared" si="896"/>
        <v>2.3698953773274245</v>
      </c>
    </row>
    <row r="887" spans="1:21" x14ac:dyDescent="0.2">
      <c r="A887" s="178">
        <v>42772</v>
      </c>
      <c r="B887" s="179">
        <v>0.83333333333333337</v>
      </c>
      <c r="C887" t="s">
        <v>349</v>
      </c>
      <c r="D887">
        <v>3.5</v>
      </c>
      <c r="E887">
        <v>5</v>
      </c>
      <c r="F887">
        <v>8.11</v>
      </c>
      <c r="G887">
        <v>1.1499999999999999</v>
      </c>
      <c r="H887" s="184">
        <f t="shared" ref="H887:L887" si="946">H863</f>
        <v>0.83333333333333337</v>
      </c>
      <c r="I887" s="185">
        <f t="shared" si="946"/>
        <v>322</v>
      </c>
      <c r="J887" s="185">
        <f t="shared" si="946"/>
        <v>178</v>
      </c>
      <c r="K887" s="185">
        <f t="shared" si="946"/>
        <v>2842</v>
      </c>
      <c r="L887" s="185">
        <f t="shared" si="946"/>
        <v>1426</v>
      </c>
      <c r="M887" s="147"/>
      <c r="N887" s="143">
        <f t="shared" si="894"/>
        <v>1127</v>
      </c>
      <c r="O887" s="143">
        <f t="shared" si="890"/>
        <v>890</v>
      </c>
      <c r="P887" s="143">
        <f t="shared" si="891"/>
        <v>23048.62</v>
      </c>
      <c r="Q887" s="143">
        <f t="shared" si="892"/>
        <v>1639.8999999999999</v>
      </c>
      <c r="R887" s="188">
        <f t="shared" si="895"/>
        <v>26705.52</v>
      </c>
      <c r="T887">
        <v>39890.54</v>
      </c>
      <c r="U887" s="190">
        <f t="shared" si="896"/>
        <v>0.6694700046677734</v>
      </c>
    </row>
    <row r="888" spans="1:21" x14ac:dyDescent="0.2">
      <c r="A888" s="178">
        <v>42772</v>
      </c>
      <c r="B888" s="179">
        <v>0.875</v>
      </c>
      <c r="C888" t="s">
        <v>349</v>
      </c>
      <c r="D888">
        <v>3.98</v>
      </c>
      <c r="E888">
        <v>5</v>
      </c>
      <c r="F888">
        <v>10</v>
      </c>
      <c r="G888">
        <v>1.1499999999999999</v>
      </c>
      <c r="H888" s="184">
        <f t="shared" ref="H888:L888" si="947">H864</f>
        <v>0.875</v>
      </c>
      <c r="I888" s="185">
        <f t="shared" si="947"/>
        <v>337</v>
      </c>
      <c r="J888" s="185">
        <f t="shared" si="947"/>
        <v>173</v>
      </c>
      <c r="K888" s="185">
        <f t="shared" si="947"/>
        <v>2842</v>
      </c>
      <c r="L888" s="185">
        <f t="shared" si="947"/>
        <v>1426</v>
      </c>
      <c r="M888" s="147"/>
      <c r="N888" s="143">
        <f t="shared" si="894"/>
        <v>1341.26</v>
      </c>
      <c r="O888" s="143">
        <f t="shared" si="890"/>
        <v>865</v>
      </c>
      <c r="P888" s="143">
        <f t="shared" si="891"/>
        <v>28420</v>
      </c>
      <c r="Q888" s="143">
        <f t="shared" si="892"/>
        <v>1639.8999999999999</v>
      </c>
      <c r="R888" s="188">
        <f t="shared" si="895"/>
        <v>32266.160000000003</v>
      </c>
      <c r="T888">
        <v>39116.61</v>
      </c>
      <c r="U888" s="190">
        <f t="shared" si="896"/>
        <v>0.82487107139396798</v>
      </c>
    </row>
    <row r="889" spans="1:21" x14ac:dyDescent="0.2">
      <c r="A889" s="178">
        <v>42772</v>
      </c>
      <c r="B889" s="179">
        <v>0.91666666666666663</v>
      </c>
      <c r="C889" t="s">
        <v>349</v>
      </c>
      <c r="D889">
        <v>5</v>
      </c>
      <c r="E889">
        <v>7.93</v>
      </c>
      <c r="F889">
        <v>18</v>
      </c>
      <c r="G889">
        <v>1.05</v>
      </c>
      <c r="H889" s="184">
        <f t="shared" ref="H889:L889" si="948">H865</f>
        <v>0.91666666666666663</v>
      </c>
      <c r="I889" s="185">
        <f t="shared" si="948"/>
        <v>394</v>
      </c>
      <c r="J889" s="185">
        <f t="shared" si="948"/>
        <v>194</v>
      </c>
      <c r="K889" s="185">
        <f t="shared" si="948"/>
        <v>2842</v>
      </c>
      <c r="L889" s="185">
        <f t="shared" si="948"/>
        <v>1426</v>
      </c>
      <c r="M889" s="147"/>
      <c r="N889" s="143">
        <f t="shared" si="894"/>
        <v>1970</v>
      </c>
      <c r="O889" s="143">
        <f t="shared" si="890"/>
        <v>1538.4199999999998</v>
      </c>
      <c r="P889" s="143">
        <f t="shared" si="891"/>
        <v>51156</v>
      </c>
      <c r="Q889" s="143">
        <f t="shared" si="892"/>
        <v>1497.3</v>
      </c>
      <c r="R889" s="188">
        <f t="shared" si="895"/>
        <v>56161.72</v>
      </c>
      <c r="T889">
        <v>37406.620000000003</v>
      </c>
      <c r="U889" s="190">
        <f t="shared" si="896"/>
        <v>1.5013845142918552</v>
      </c>
    </row>
    <row r="890" spans="1:21" x14ac:dyDescent="0.2">
      <c r="A890" s="178">
        <v>42772</v>
      </c>
      <c r="B890" s="179">
        <v>0.95833333333333337</v>
      </c>
      <c r="C890" t="s">
        <v>349</v>
      </c>
      <c r="D890">
        <v>23.72</v>
      </c>
      <c r="E890">
        <v>22</v>
      </c>
      <c r="F890">
        <v>22.2</v>
      </c>
      <c r="G890">
        <v>0.25</v>
      </c>
      <c r="H890" s="184">
        <f t="shared" ref="H890:L890" si="949">H866</f>
        <v>0.95833333333333337</v>
      </c>
      <c r="I890" s="185">
        <f t="shared" si="949"/>
        <v>389</v>
      </c>
      <c r="J890" s="185">
        <f t="shared" si="949"/>
        <v>265</v>
      </c>
      <c r="K890" s="185">
        <f t="shared" si="949"/>
        <v>2985</v>
      </c>
      <c r="L890" s="185">
        <f t="shared" si="949"/>
        <v>1111</v>
      </c>
      <c r="M890" s="147"/>
      <c r="N890" s="143">
        <f t="shared" si="894"/>
        <v>9227.08</v>
      </c>
      <c r="O890" s="143">
        <f t="shared" si="890"/>
        <v>5830</v>
      </c>
      <c r="P890" s="143">
        <f t="shared" si="891"/>
        <v>66267</v>
      </c>
      <c r="Q890" s="143">
        <f t="shared" si="892"/>
        <v>277.75</v>
      </c>
      <c r="R890" s="188">
        <f t="shared" si="895"/>
        <v>81601.83</v>
      </c>
      <c r="T890">
        <v>34811.519999999997</v>
      </c>
      <c r="U890" s="190">
        <f t="shared" si="896"/>
        <v>2.3441041930947</v>
      </c>
    </row>
    <row r="891" spans="1:21" x14ac:dyDescent="0.2">
      <c r="A891" s="178">
        <v>42772</v>
      </c>
      <c r="B891" s="180">
        <v>1</v>
      </c>
      <c r="C891" t="s">
        <v>349</v>
      </c>
      <c r="D891">
        <v>11.02</v>
      </c>
      <c r="E891">
        <v>4</v>
      </c>
      <c r="F891">
        <v>35</v>
      </c>
      <c r="G891">
        <v>0.25</v>
      </c>
      <c r="H891" s="184">
        <f t="shared" ref="H891:L891" si="950">H867</f>
        <v>1</v>
      </c>
      <c r="I891" s="185">
        <f t="shared" si="950"/>
        <v>362</v>
      </c>
      <c r="J891" s="185">
        <f t="shared" si="950"/>
        <v>243</v>
      </c>
      <c r="K891" s="185">
        <f t="shared" si="950"/>
        <v>2985</v>
      </c>
      <c r="L891" s="185">
        <f t="shared" si="950"/>
        <v>1111</v>
      </c>
      <c r="M891" s="147"/>
      <c r="N891" s="143">
        <f t="shared" si="894"/>
        <v>3989.24</v>
      </c>
      <c r="O891" s="143">
        <f t="shared" si="890"/>
        <v>972</v>
      </c>
      <c r="P891" s="143">
        <f t="shared" si="891"/>
        <v>104475</v>
      </c>
      <c r="Q891" s="143">
        <f t="shared" si="892"/>
        <v>277.75</v>
      </c>
      <c r="R891" s="188">
        <f t="shared" si="895"/>
        <v>109713.99</v>
      </c>
      <c r="T891">
        <v>32091.19</v>
      </c>
      <c r="U891" s="190">
        <f t="shared" si="896"/>
        <v>3.4188196199642333</v>
      </c>
    </row>
    <row r="892" spans="1:21" x14ac:dyDescent="0.2">
      <c r="A892" s="178">
        <v>42773</v>
      </c>
      <c r="B892" s="179">
        <v>4.1666666666666664E-2</v>
      </c>
      <c r="C892" t="s">
        <v>349</v>
      </c>
      <c r="D892">
        <v>13.19</v>
      </c>
      <c r="E892">
        <v>7</v>
      </c>
      <c r="F892">
        <v>16</v>
      </c>
      <c r="G892">
        <v>0.25</v>
      </c>
      <c r="H892" s="184">
        <f t="shared" ref="H892:L892" si="951">H868</f>
        <v>4.1666666666666664E-2</v>
      </c>
      <c r="I892" s="185">
        <f t="shared" si="951"/>
        <v>294</v>
      </c>
      <c r="J892" s="185">
        <f t="shared" si="951"/>
        <v>212</v>
      </c>
      <c r="K892" s="185">
        <f t="shared" si="951"/>
        <v>2985</v>
      </c>
      <c r="L892" s="185">
        <f t="shared" si="951"/>
        <v>1111</v>
      </c>
      <c r="M892" s="147"/>
      <c r="N892" s="143">
        <f t="shared" si="894"/>
        <v>3877.8599999999997</v>
      </c>
      <c r="O892" s="143">
        <f t="shared" si="890"/>
        <v>1484</v>
      </c>
      <c r="P892" s="143">
        <f t="shared" si="891"/>
        <v>47760</v>
      </c>
      <c r="Q892" s="143">
        <f t="shared" si="892"/>
        <v>277.75</v>
      </c>
      <c r="R892" s="188">
        <f t="shared" si="895"/>
        <v>53399.61</v>
      </c>
      <c r="T892">
        <v>30079.84</v>
      </c>
      <c r="U892" s="190">
        <f t="shared" si="896"/>
        <v>1.7752624349065687</v>
      </c>
    </row>
    <row r="893" spans="1:21" x14ac:dyDescent="0.2">
      <c r="A893" s="178">
        <v>42773</v>
      </c>
      <c r="B893" s="179">
        <v>8.3333333333333329E-2</v>
      </c>
      <c r="C893" t="s">
        <v>349</v>
      </c>
      <c r="D893">
        <v>10</v>
      </c>
      <c r="E893">
        <v>5.6</v>
      </c>
      <c r="F893">
        <v>16</v>
      </c>
      <c r="G893">
        <v>0.25</v>
      </c>
      <c r="H893" s="184">
        <f t="shared" ref="H893:L893" si="952">H869</f>
        <v>8.3333333333333329E-2</v>
      </c>
      <c r="I893" s="185">
        <f t="shared" si="952"/>
        <v>236</v>
      </c>
      <c r="J893" s="185">
        <f t="shared" si="952"/>
        <v>179</v>
      </c>
      <c r="K893" s="185">
        <f t="shared" si="952"/>
        <v>2985</v>
      </c>
      <c r="L893" s="185">
        <f t="shared" si="952"/>
        <v>1111</v>
      </c>
      <c r="M893" s="147"/>
      <c r="N893" s="143">
        <f t="shared" si="894"/>
        <v>2360</v>
      </c>
      <c r="O893" s="143">
        <f t="shared" si="890"/>
        <v>1002.4</v>
      </c>
      <c r="P893" s="143">
        <f t="shared" si="891"/>
        <v>47760</v>
      </c>
      <c r="Q893" s="143">
        <f t="shared" si="892"/>
        <v>277.75</v>
      </c>
      <c r="R893" s="188">
        <f t="shared" si="895"/>
        <v>51400.15</v>
      </c>
      <c r="T893">
        <v>28876.87</v>
      </c>
      <c r="U893" s="190">
        <f t="shared" si="896"/>
        <v>1.7799765002231891</v>
      </c>
    </row>
    <row r="894" spans="1:21" x14ac:dyDescent="0.2">
      <c r="A894" s="178">
        <v>42773</v>
      </c>
      <c r="B894" s="179">
        <v>0.125</v>
      </c>
      <c r="C894" t="s">
        <v>349</v>
      </c>
      <c r="D894">
        <v>10</v>
      </c>
      <c r="E894">
        <v>5.7</v>
      </c>
      <c r="F894">
        <v>16</v>
      </c>
      <c r="G894">
        <v>0.8</v>
      </c>
      <c r="H894" s="184">
        <f t="shared" ref="H894:L894" si="953">H870</f>
        <v>0.125</v>
      </c>
      <c r="I894" s="185">
        <f t="shared" si="953"/>
        <v>201</v>
      </c>
      <c r="J894" s="185">
        <f t="shared" si="953"/>
        <v>205</v>
      </c>
      <c r="K894" s="185">
        <f t="shared" si="953"/>
        <v>2985</v>
      </c>
      <c r="L894" s="185">
        <f t="shared" si="953"/>
        <v>1717</v>
      </c>
      <c r="M894" s="147"/>
      <c r="N894" s="143">
        <f t="shared" si="894"/>
        <v>2010</v>
      </c>
      <c r="O894" s="143">
        <f t="shared" si="890"/>
        <v>1168.5</v>
      </c>
      <c r="P894" s="143">
        <f t="shared" si="891"/>
        <v>47760</v>
      </c>
      <c r="Q894" s="143">
        <f t="shared" si="892"/>
        <v>1373.6000000000001</v>
      </c>
      <c r="R894" s="188">
        <f t="shared" si="895"/>
        <v>52312.1</v>
      </c>
      <c r="T894">
        <v>28090.91</v>
      </c>
      <c r="U894" s="190">
        <f t="shared" si="896"/>
        <v>1.8622429818044341</v>
      </c>
    </row>
    <row r="895" spans="1:21" x14ac:dyDescent="0.2">
      <c r="A895" s="178">
        <v>42773</v>
      </c>
      <c r="B895" s="179">
        <v>0.16666666666666666</v>
      </c>
      <c r="C895" t="s">
        <v>349</v>
      </c>
      <c r="D895">
        <v>13.37</v>
      </c>
      <c r="E895">
        <v>5.4</v>
      </c>
      <c r="F895">
        <v>16</v>
      </c>
      <c r="G895">
        <v>0.8</v>
      </c>
      <c r="H895" s="184">
        <f t="shared" ref="H895:L895" si="954">H871</f>
        <v>0.16666666666666666</v>
      </c>
      <c r="I895" s="185">
        <f t="shared" si="954"/>
        <v>185</v>
      </c>
      <c r="J895" s="185">
        <f t="shared" si="954"/>
        <v>205</v>
      </c>
      <c r="K895" s="185">
        <f t="shared" si="954"/>
        <v>2985</v>
      </c>
      <c r="L895" s="185">
        <f t="shared" si="954"/>
        <v>1717</v>
      </c>
      <c r="M895" s="147"/>
      <c r="N895" s="143">
        <f t="shared" si="894"/>
        <v>2473.4499999999998</v>
      </c>
      <c r="O895" s="143">
        <f t="shared" si="890"/>
        <v>1107</v>
      </c>
      <c r="P895" s="143">
        <f t="shared" si="891"/>
        <v>47760</v>
      </c>
      <c r="Q895" s="143">
        <f t="shared" si="892"/>
        <v>1373.6000000000001</v>
      </c>
      <c r="R895" s="188">
        <f t="shared" si="895"/>
        <v>52714.049999999996</v>
      </c>
      <c r="T895">
        <v>27810.5</v>
      </c>
      <c r="U895" s="190">
        <f t="shared" si="896"/>
        <v>1.8954729328850612</v>
      </c>
    </row>
    <row r="896" spans="1:21" x14ac:dyDescent="0.2">
      <c r="A896" s="178">
        <v>42773</v>
      </c>
      <c r="B896" s="179">
        <v>0.20833333333333334</v>
      </c>
      <c r="C896" t="s">
        <v>349</v>
      </c>
      <c r="D896">
        <v>10</v>
      </c>
      <c r="E896">
        <v>9.11</v>
      </c>
      <c r="F896">
        <v>16</v>
      </c>
      <c r="G896">
        <v>0.8</v>
      </c>
      <c r="H896" s="184">
        <f t="shared" ref="H896:L896" si="955">H872</f>
        <v>0.20833333333333334</v>
      </c>
      <c r="I896" s="185">
        <f t="shared" si="955"/>
        <v>207</v>
      </c>
      <c r="J896" s="185">
        <f t="shared" si="955"/>
        <v>283</v>
      </c>
      <c r="K896" s="185">
        <f t="shared" si="955"/>
        <v>2985</v>
      </c>
      <c r="L896" s="185">
        <f t="shared" si="955"/>
        <v>1717</v>
      </c>
      <c r="M896" s="147"/>
      <c r="N896" s="143">
        <f t="shared" si="894"/>
        <v>2070</v>
      </c>
      <c r="O896" s="143">
        <f t="shared" si="890"/>
        <v>2578.1299999999997</v>
      </c>
      <c r="P896" s="143">
        <f t="shared" si="891"/>
        <v>47760</v>
      </c>
      <c r="Q896" s="143">
        <f t="shared" si="892"/>
        <v>1373.6000000000001</v>
      </c>
      <c r="R896" s="188">
        <f t="shared" si="895"/>
        <v>53781.729999999996</v>
      </c>
      <c r="T896">
        <v>28187.82</v>
      </c>
      <c r="U896" s="190">
        <f t="shared" si="896"/>
        <v>1.9079776300543994</v>
      </c>
    </row>
    <row r="897" spans="1:21" x14ac:dyDescent="0.2">
      <c r="A897" s="178">
        <v>42773</v>
      </c>
      <c r="B897" s="179">
        <v>0.25</v>
      </c>
      <c r="C897" t="s">
        <v>349</v>
      </c>
      <c r="D897">
        <v>15</v>
      </c>
      <c r="E897">
        <v>22</v>
      </c>
      <c r="F897">
        <v>18</v>
      </c>
      <c r="G897">
        <v>0.8</v>
      </c>
      <c r="H897" s="184">
        <f t="shared" ref="H897:L897" si="956">H873</f>
        <v>0.25</v>
      </c>
      <c r="I897" s="185">
        <f t="shared" si="956"/>
        <v>327</v>
      </c>
      <c r="J897" s="185">
        <f t="shared" si="956"/>
        <v>438</v>
      </c>
      <c r="K897" s="185">
        <f t="shared" si="956"/>
        <v>2985</v>
      </c>
      <c r="L897" s="185">
        <f t="shared" si="956"/>
        <v>1717</v>
      </c>
      <c r="M897" s="147"/>
      <c r="N897" s="143">
        <f t="shared" si="894"/>
        <v>4905</v>
      </c>
      <c r="O897" s="143">
        <f t="shared" si="890"/>
        <v>9636</v>
      </c>
      <c r="P897" s="143">
        <f t="shared" si="891"/>
        <v>53730</v>
      </c>
      <c r="Q897" s="143">
        <f t="shared" si="892"/>
        <v>1373.6000000000001</v>
      </c>
      <c r="R897" s="188">
        <f t="shared" si="895"/>
        <v>69644.600000000006</v>
      </c>
      <c r="T897">
        <v>30136.62</v>
      </c>
      <c r="U897" s="190">
        <f t="shared" si="896"/>
        <v>2.3109625432447305</v>
      </c>
    </row>
    <row r="898" spans="1:21" x14ac:dyDescent="0.2">
      <c r="A898" s="178">
        <v>42773</v>
      </c>
      <c r="B898" s="179">
        <v>0.29166666666666669</v>
      </c>
      <c r="C898" t="s">
        <v>349</v>
      </c>
      <c r="D898">
        <v>5.91</v>
      </c>
      <c r="E898">
        <v>35</v>
      </c>
      <c r="F898">
        <v>18.21</v>
      </c>
      <c r="G898">
        <v>18</v>
      </c>
      <c r="H898" s="184">
        <f t="shared" ref="H898:L898" si="957">H874</f>
        <v>0.29166666666666669</v>
      </c>
      <c r="I898" s="185">
        <f t="shared" si="957"/>
        <v>249</v>
      </c>
      <c r="J898" s="185">
        <f t="shared" si="957"/>
        <v>556</v>
      </c>
      <c r="K898" s="185">
        <f t="shared" si="957"/>
        <v>2872</v>
      </c>
      <c r="L898" s="185">
        <f t="shared" si="957"/>
        <v>2219</v>
      </c>
      <c r="M898" s="147"/>
      <c r="N898" s="143">
        <f t="shared" si="894"/>
        <v>1471.5900000000001</v>
      </c>
      <c r="O898" s="143">
        <f t="shared" si="890"/>
        <v>19460</v>
      </c>
      <c r="P898" s="143">
        <f t="shared" si="891"/>
        <v>52299.12</v>
      </c>
      <c r="Q898" s="143">
        <f t="shared" si="892"/>
        <v>39942</v>
      </c>
      <c r="R898" s="188">
        <f t="shared" si="895"/>
        <v>113172.71</v>
      </c>
      <c r="T898">
        <v>33689.17</v>
      </c>
      <c r="U898" s="190">
        <f t="shared" si="896"/>
        <v>3.3593202207118789</v>
      </c>
    </row>
    <row r="899" spans="1:21" x14ac:dyDescent="0.2">
      <c r="A899" s="178">
        <v>42773</v>
      </c>
      <c r="B899" s="179">
        <v>0.33333333333333331</v>
      </c>
      <c r="C899" t="s">
        <v>349</v>
      </c>
      <c r="D899">
        <v>3.98</v>
      </c>
      <c r="E899">
        <v>11.94</v>
      </c>
      <c r="F899">
        <v>12.15</v>
      </c>
      <c r="G899">
        <v>11.94</v>
      </c>
      <c r="H899" s="184">
        <f t="shared" ref="H899:L899" si="958">H875</f>
        <v>0.33333333333333331</v>
      </c>
      <c r="I899" s="185">
        <f t="shared" si="958"/>
        <v>256</v>
      </c>
      <c r="J899" s="185">
        <f t="shared" si="958"/>
        <v>306</v>
      </c>
      <c r="K899" s="185">
        <f t="shared" si="958"/>
        <v>2872</v>
      </c>
      <c r="L899" s="185">
        <f t="shared" si="958"/>
        <v>2219</v>
      </c>
      <c r="M899" s="147"/>
      <c r="N899" s="143">
        <f t="shared" si="894"/>
        <v>1018.88</v>
      </c>
      <c r="O899" s="143">
        <f t="shared" si="890"/>
        <v>3653.64</v>
      </c>
      <c r="P899" s="143">
        <f t="shared" si="891"/>
        <v>34894.800000000003</v>
      </c>
      <c r="Q899" s="143">
        <f t="shared" si="892"/>
        <v>26494.86</v>
      </c>
      <c r="R899" s="188">
        <f t="shared" si="895"/>
        <v>66062.179999999993</v>
      </c>
      <c r="T899">
        <v>34946.879999999997</v>
      </c>
      <c r="U899" s="190">
        <f t="shared" si="896"/>
        <v>1.8903598833429478</v>
      </c>
    </row>
    <row r="900" spans="1:21" x14ac:dyDescent="0.2">
      <c r="A900" s="178">
        <v>42773</v>
      </c>
      <c r="B900" s="179">
        <v>0.375</v>
      </c>
      <c r="C900" t="s">
        <v>349</v>
      </c>
      <c r="D900">
        <v>3.11</v>
      </c>
      <c r="E900">
        <v>14.35</v>
      </c>
      <c r="F900">
        <v>13.96</v>
      </c>
      <c r="G900">
        <v>13.75</v>
      </c>
      <c r="H900" s="184">
        <f t="shared" ref="H900:L900" si="959">H876</f>
        <v>0.375</v>
      </c>
      <c r="I900" s="185">
        <f t="shared" si="959"/>
        <v>156</v>
      </c>
      <c r="J900" s="185">
        <f t="shared" si="959"/>
        <v>343</v>
      </c>
      <c r="K900" s="185">
        <f t="shared" si="959"/>
        <v>2872</v>
      </c>
      <c r="L900" s="185">
        <f t="shared" si="959"/>
        <v>2219</v>
      </c>
      <c r="M900" s="147"/>
      <c r="N900" s="143">
        <f t="shared" si="894"/>
        <v>485.15999999999997</v>
      </c>
      <c r="O900" s="143">
        <f t="shared" ref="O900:O963" si="960">E900*J900</f>
        <v>4922.05</v>
      </c>
      <c r="P900" s="143">
        <f t="shared" ref="P900:P963" si="961">F900*K900</f>
        <v>40093.120000000003</v>
      </c>
      <c r="Q900" s="143">
        <f t="shared" ref="Q900:Q963" si="962">G900*L900</f>
        <v>30511.25</v>
      </c>
      <c r="R900" s="188">
        <f t="shared" si="895"/>
        <v>76011.58</v>
      </c>
      <c r="T900">
        <v>34972.35</v>
      </c>
      <c r="U900" s="190">
        <f t="shared" si="896"/>
        <v>2.1734764749866682</v>
      </c>
    </row>
    <row r="901" spans="1:21" x14ac:dyDescent="0.2">
      <c r="A901" s="178">
        <v>42773</v>
      </c>
      <c r="B901" s="179">
        <v>0.41666666666666669</v>
      </c>
      <c r="C901" t="s">
        <v>349</v>
      </c>
      <c r="D901">
        <v>8</v>
      </c>
      <c r="E901">
        <v>10.8</v>
      </c>
      <c r="F901">
        <v>11</v>
      </c>
      <c r="G901">
        <v>10.75</v>
      </c>
      <c r="H901" s="184">
        <f t="shared" ref="H901:L901" si="963">H877</f>
        <v>0.41666666666666669</v>
      </c>
      <c r="I901" s="185">
        <f t="shared" si="963"/>
        <v>196</v>
      </c>
      <c r="J901" s="185">
        <f t="shared" si="963"/>
        <v>315</v>
      </c>
      <c r="K901" s="185">
        <f t="shared" si="963"/>
        <v>2872</v>
      </c>
      <c r="L901" s="185">
        <f t="shared" si="963"/>
        <v>2219</v>
      </c>
      <c r="M901" s="147"/>
      <c r="N901" s="143">
        <f t="shared" ref="N901:N964" si="964">D901*I901</f>
        <v>1568</v>
      </c>
      <c r="O901" s="143">
        <f t="shared" si="960"/>
        <v>3402</v>
      </c>
      <c r="P901" s="143">
        <f t="shared" si="961"/>
        <v>31592</v>
      </c>
      <c r="Q901" s="143">
        <f t="shared" si="962"/>
        <v>23854.25</v>
      </c>
      <c r="R901" s="188">
        <f t="shared" ref="R901:R964" si="965">SUM(N901:Q901)</f>
        <v>60416.25</v>
      </c>
      <c r="T901">
        <v>35753.54</v>
      </c>
      <c r="U901" s="190">
        <f t="shared" ref="U901:U964" si="966">R901/T901</f>
        <v>1.6897977095414887</v>
      </c>
    </row>
    <row r="902" spans="1:21" x14ac:dyDescent="0.2">
      <c r="A902" s="178">
        <v>42773</v>
      </c>
      <c r="B902" s="179">
        <v>0.45833333333333331</v>
      </c>
      <c r="C902" t="s">
        <v>349</v>
      </c>
      <c r="D902">
        <v>3.5</v>
      </c>
      <c r="E902">
        <v>3</v>
      </c>
      <c r="F902">
        <v>6</v>
      </c>
      <c r="G902">
        <v>2.14</v>
      </c>
      <c r="H902" s="184">
        <f t="shared" ref="H902:L902" si="967">H878</f>
        <v>0.45833333333333331</v>
      </c>
      <c r="I902" s="185">
        <f t="shared" si="967"/>
        <v>226</v>
      </c>
      <c r="J902" s="185">
        <f t="shared" si="967"/>
        <v>326</v>
      </c>
      <c r="K902" s="185">
        <f t="shared" si="967"/>
        <v>2842</v>
      </c>
      <c r="L902" s="185">
        <f t="shared" si="967"/>
        <v>1635</v>
      </c>
      <c r="M902" s="147"/>
      <c r="N902" s="143">
        <f t="shared" si="964"/>
        <v>791</v>
      </c>
      <c r="O902" s="143">
        <f t="shared" si="960"/>
        <v>978</v>
      </c>
      <c r="P902" s="143">
        <f t="shared" si="961"/>
        <v>17052</v>
      </c>
      <c r="Q902" s="143">
        <f t="shared" si="962"/>
        <v>3498.9</v>
      </c>
      <c r="R902" s="188">
        <f t="shared" si="965"/>
        <v>22319.9</v>
      </c>
      <c r="T902">
        <v>36706.92</v>
      </c>
      <c r="U902" s="190">
        <f t="shared" si="966"/>
        <v>0.60805700941402885</v>
      </c>
    </row>
    <row r="903" spans="1:21" x14ac:dyDescent="0.2">
      <c r="A903" s="178">
        <v>42773</v>
      </c>
      <c r="B903" s="179">
        <v>0.5</v>
      </c>
      <c r="C903" t="s">
        <v>349</v>
      </c>
      <c r="D903">
        <v>3.01</v>
      </c>
      <c r="E903">
        <v>4.53</v>
      </c>
      <c r="F903">
        <v>5.03</v>
      </c>
      <c r="G903">
        <v>3.95</v>
      </c>
      <c r="H903" s="184">
        <f t="shared" ref="H903:L903" si="968">H879</f>
        <v>0.5</v>
      </c>
      <c r="I903" s="185">
        <f t="shared" si="968"/>
        <v>222</v>
      </c>
      <c r="J903" s="185">
        <f t="shared" si="968"/>
        <v>319</v>
      </c>
      <c r="K903" s="185">
        <f t="shared" si="968"/>
        <v>2842</v>
      </c>
      <c r="L903" s="185">
        <f t="shared" si="968"/>
        <v>1635</v>
      </c>
      <c r="M903" s="147"/>
      <c r="N903" s="143">
        <f t="shared" si="964"/>
        <v>668.21999999999991</v>
      </c>
      <c r="O903" s="143">
        <f t="shared" si="960"/>
        <v>1445.0700000000002</v>
      </c>
      <c r="P903" s="143">
        <f t="shared" si="961"/>
        <v>14295.26</v>
      </c>
      <c r="Q903" s="143">
        <f t="shared" si="962"/>
        <v>6458.25</v>
      </c>
      <c r="R903" s="188">
        <f t="shared" si="965"/>
        <v>22866.799999999999</v>
      </c>
      <c r="T903">
        <v>37696.32</v>
      </c>
      <c r="U903" s="190">
        <f t="shared" si="966"/>
        <v>0.60660563153114144</v>
      </c>
    </row>
    <row r="904" spans="1:21" x14ac:dyDescent="0.2">
      <c r="A904" s="178">
        <v>42773</v>
      </c>
      <c r="B904" s="179">
        <v>0.54166666666666663</v>
      </c>
      <c r="C904" t="s">
        <v>349</v>
      </c>
      <c r="D904">
        <v>3.11</v>
      </c>
      <c r="E904">
        <v>3.62</v>
      </c>
      <c r="F904">
        <v>5.25</v>
      </c>
      <c r="G904">
        <v>3.62</v>
      </c>
      <c r="H904" s="184">
        <f t="shared" ref="H904:L904" si="969">H880</f>
        <v>0.54166666666666663</v>
      </c>
      <c r="I904" s="185">
        <f t="shared" si="969"/>
        <v>195</v>
      </c>
      <c r="J904" s="185">
        <f t="shared" si="969"/>
        <v>299</v>
      </c>
      <c r="K904" s="185">
        <f t="shared" si="969"/>
        <v>2842</v>
      </c>
      <c r="L904" s="185">
        <f t="shared" si="969"/>
        <v>1635</v>
      </c>
      <c r="M904" s="147"/>
      <c r="N904" s="143">
        <f t="shared" si="964"/>
        <v>606.44999999999993</v>
      </c>
      <c r="O904" s="143">
        <f t="shared" si="960"/>
        <v>1082.3800000000001</v>
      </c>
      <c r="P904" s="143">
        <f t="shared" si="961"/>
        <v>14920.5</v>
      </c>
      <c r="Q904" s="143">
        <f t="shared" si="962"/>
        <v>5918.7</v>
      </c>
      <c r="R904" s="188">
        <f t="shared" si="965"/>
        <v>22528.030000000002</v>
      </c>
      <c r="T904">
        <v>38700.43</v>
      </c>
      <c r="U904" s="190">
        <f t="shared" si="966"/>
        <v>0.58211317031877952</v>
      </c>
    </row>
    <row r="905" spans="1:21" x14ac:dyDescent="0.2">
      <c r="A905" s="178">
        <v>42773</v>
      </c>
      <c r="B905" s="179">
        <v>0.58333333333333337</v>
      </c>
      <c r="C905" t="s">
        <v>349</v>
      </c>
      <c r="D905">
        <v>3.5</v>
      </c>
      <c r="E905">
        <v>6.24</v>
      </c>
      <c r="F905">
        <v>7.71</v>
      </c>
      <c r="G905">
        <v>3.95</v>
      </c>
      <c r="H905" s="184">
        <f t="shared" ref="H905:L905" si="970">H881</f>
        <v>0.58333333333333337</v>
      </c>
      <c r="I905" s="185">
        <f t="shared" si="970"/>
        <v>205</v>
      </c>
      <c r="J905" s="185">
        <f t="shared" si="970"/>
        <v>237</v>
      </c>
      <c r="K905" s="185">
        <f t="shared" si="970"/>
        <v>2842</v>
      </c>
      <c r="L905" s="185">
        <f t="shared" si="970"/>
        <v>1635</v>
      </c>
      <c r="M905" s="147"/>
      <c r="N905" s="143">
        <f t="shared" si="964"/>
        <v>717.5</v>
      </c>
      <c r="O905" s="143">
        <f t="shared" si="960"/>
        <v>1478.88</v>
      </c>
      <c r="P905" s="143">
        <f t="shared" si="961"/>
        <v>21911.82</v>
      </c>
      <c r="Q905" s="143">
        <f t="shared" si="962"/>
        <v>6458.25</v>
      </c>
      <c r="R905" s="188">
        <f t="shared" si="965"/>
        <v>30566.45</v>
      </c>
      <c r="T905">
        <v>39649.839999999997</v>
      </c>
      <c r="U905" s="190">
        <f t="shared" si="966"/>
        <v>0.77090979433964935</v>
      </c>
    </row>
    <row r="906" spans="1:21" x14ac:dyDescent="0.2">
      <c r="A906" s="178">
        <v>42773</v>
      </c>
      <c r="B906" s="179">
        <v>0.625</v>
      </c>
      <c r="C906" t="s">
        <v>349</v>
      </c>
      <c r="D906">
        <v>3.45</v>
      </c>
      <c r="E906">
        <v>8.67</v>
      </c>
      <c r="F906">
        <v>9.2799999999999994</v>
      </c>
      <c r="G906">
        <v>1.33</v>
      </c>
      <c r="H906" s="184">
        <f t="shared" ref="H906:L906" si="971">H882</f>
        <v>0.625</v>
      </c>
      <c r="I906" s="185">
        <f t="shared" si="971"/>
        <v>212</v>
      </c>
      <c r="J906" s="185">
        <f t="shared" si="971"/>
        <v>213</v>
      </c>
      <c r="K906" s="185">
        <f t="shared" si="971"/>
        <v>2842</v>
      </c>
      <c r="L906" s="185">
        <f t="shared" si="971"/>
        <v>1380</v>
      </c>
      <c r="M906" s="147"/>
      <c r="N906" s="143">
        <f t="shared" si="964"/>
        <v>731.40000000000009</v>
      </c>
      <c r="O906" s="143">
        <f t="shared" si="960"/>
        <v>1846.71</v>
      </c>
      <c r="P906" s="143">
        <f t="shared" si="961"/>
        <v>26373.759999999998</v>
      </c>
      <c r="Q906" s="143">
        <f t="shared" si="962"/>
        <v>1835.4</v>
      </c>
      <c r="R906" s="188">
        <f t="shared" si="965"/>
        <v>30787.27</v>
      </c>
      <c r="T906">
        <v>40154.720000000001</v>
      </c>
      <c r="U906" s="190">
        <f t="shared" si="966"/>
        <v>0.76671609215554237</v>
      </c>
    </row>
    <row r="907" spans="1:21" x14ac:dyDescent="0.2">
      <c r="A907" s="178">
        <v>42773</v>
      </c>
      <c r="B907" s="179">
        <v>0.66666666666666663</v>
      </c>
      <c r="C907" t="s">
        <v>349</v>
      </c>
      <c r="D907">
        <v>2</v>
      </c>
      <c r="E907">
        <v>11.68</v>
      </c>
      <c r="F907">
        <v>12.36</v>
      </c>
      <c r="G907">
        <v>2</v>
      </c>
      <c r="H907" s="184">
        <f t="shared" ref="H907:L907" si="972">H883</f>
        <v>0.66666666666666663</v>
      </c>
      <c r="I907" s="185">
        <f t="shared" si="972"/>
        <v>191</v>
      </c>
      <c r="J907" s="185">
        <f t="shared" si="972"/>
        <v>237</v>
      </c>
      <c r="K907" s="185">
        <f t="shared" si="972"/>
        <v>2842</v>
      </c>
      <c r="L907" s="185">
        <f t="shared" si="972"/>
        <v>1380</v>
      </c>
      <c r="M907" s="147"/>
      <c r="N907" s="143">
        <f t="shared" si="964"/>
        <v>382</v>
      </c>
      <c r="O907" s="143">
        <f t="shared" si="960"/>
        <v>2768.16</v>
      </c>
      <c r="P907" s="143">
        <f t="shared" si="961"/>
        <v>35127.119999999995</v>
      </c>
      <c r="Q907" s="143">
        <f t="shared" si="962"/>
        <v>2760</v>
      </c>
      <c r="R907" s="188">
        <f t="shared" si="965"/>
        <v>41037.279999999999</v>
      </c>
      <c r="T907">
        <v>40518.06</v>
      </c>
      <c r="U907" s="190">
        <f t="shared" si="966"/>
        <v>1.0128145325812736</v>
      </c>
    </row>
    <row r="908" spans="1:21" x14ac:dyDescent="0.2">
      <c r="A908" s="178">
        <v>42773</v>
      </c>
      <c r="B908" s="179">
        <v>0.70833333333333337</v>
      </c>
      <c r="C908" t="s">
        <v>349</v>
      </c>
      <c r="D908">
        <v>2</v>
      </c>
      <c r="E908">
        <v>8.4499999999999993</v>
      </c>
      <c r="F908">
        <v>9</v>
      </c>
      <c r="G908">
        <v>2</v>
      </c>
      <c r="H908" s="184">
        <f t="shared" ref="H908:L908" si="973">H884</f>
        <v>0.70833333333333337</v>
      </c>
      <c r="I908" s="185">
        <f t="shared" si="973"/>
        <v>218</v>
      </c>
      <c r="J908" s="185">
        <f t="shared" si="973"/>
        <v>258</v>
      </c>
      <c r="K908" s="185">
        <f t="shared" si="973"/>
        <v>2842</v>
      </c>
      <c r="L908" s="185">
        <f t="shared" si="973"/>
        <v>1380</v>
      </c>
      <c r="M908" s="147"/>
      <c r="N908" s="143">
        <f t="shared" si="964"/>
        <v>436</v>
      </c>
      <c r="O908" s="143">
        <f t="shared" si="960"/>
        <v>2180.1</v>
      </c>
      <c r="P908" s="143">
        <f t="shared" si="961"/>
        <v>25578</v>
      </c>
      <c r="Q908" s="143">
        <f t="shared" si="962"/>
        <v>2760</v>
      </c>
      <c r="R908" s="188">
        <f t="shared" si="965"/>
        <v>30954.1</v>
      </c>
      <c r="T908">
        <v>40404.26</v>
      </c>
      <c r="U908" s="190">
        <f t="shared" si="966"/>
        <v>0.76610981119317612</v>
      </c>
    </row>
    <row r="909" spans="1:21" x14ac:dyDescent="0.2">
      <c r="A909" s="178">
        <v>42773</v>
      </c>
      <c r="B909" s="179">
        <v>0.75</v>
      </c>
      <c r="C909" t="s">
        <v>349</v>
      </c>
      <c r="D909">
        <v>2</v>
      </c>
      <c r="E909">
        <v>14.28</v>
      </c>
      <c r="F909">
        <v>16.739999999999998</v>
      </c>
      <c r="G909">
        <v>1.4</v>
      </c>
      <c r="H909" s="184">
        <f t="shared" ref="H909:L909" si="974">H885</f>
        <v>0.75</v>
      </c>
      <c r="I909" s="185">
        <f t="shared" si="974"/>
        <v>240</v>
      </c>
      <c r="J909" s="185">
        <f t="shared" si="974"/>
        <v>365</v>
      </c>
      <c r="K909" s="185">
        <f t="shared" si="974"/>
        <v>2842</v>
      </c>
      <c r="L909" s="185">
        <f t="shared" si="974"/>
        <v>1380</v>
      </c>
      <c r="M909" s="147"/>
      <c r="N909" s="143">
        <f t="shared" si="964"/>
        <v>480</v>
      </c>
      <c r="O909" s="143">
        <f t="shared" si="960"/>
        <v>5212.2</v>
      </c>
      <c r="P909" s="143">
        <f t="shared" si="961"/>
        <v>47575.079999999994</v>
      </c>
      <c r="Q909" s="143">
        <f t="shared" si="962"/>
        <v>1931.9999999999998</v>
      </c>
      <c r="R909" s="188">
        <f t="shared" si="965"/>
        <v>55199.279999999992</v>
      </c>
      <c r="T909">
        <v>39841.129999999997</v>
      </c>
      <c r="U909" s="190">
        <f t="shared" si="966"/>
        <v>1.3854847992514268</v>
      </c>
    </row>
    <row r="910" spans="1:21" x14ac:dyDescent="0.2">
      <c r="A910" s="178">
        <v>42773</v>
      </c>
      <c r="B910" s="179">
        <v>0.79166666666666663</v>
      </c>
      <c r="C910" t="s">
        <v>349</v>
      </c>
      <c r="D910">
        <v>8</v>
      </c>
      <c r="E910">
        <v>17.149999999999999</v>
      </c>
      <c r="F910">
        <v>17.350000000000001</v>
      </c>
      <c r="G910">
        <v>2</v>
      </c>
      <c r="H910" s="184">
        <f t="shared" ref="H910:L910" si="975">H886</f>
        <v>0.79166666666666663</v>
      </c>
      <c r="I910" s="185">
        <f t="shared" si="975"/>
        <v>320</v>
      </c>
      <c r="J910" s="185">
        <f t="shared" si="975"/>
        <v>214</v>
      </c>
      <c r="K910" s="185">
        <f t="shared" si="975"/>
        <v>2842</v>
      </c>
      <c r="L910" s="185">
        <f t="shared" si="975"/>
        <v>1426</v>
      </c>
      <c r="M910" s="147"/>
      <c r="N910" s="143">
        <f t="shared" si="964"/>
        <v>2560</v>
      </c>
      <c r="O910" s="143">
        <f t="shared" si="960"/>
        <v>3670.1</v>
      </c>
      <c r="P910" s="143">
        <f t="shared" si="961"/>
        <v>49308.700000000004</v>
      </c>
      <c r="Q910" s="143">
        <f t="shared" si="962"/>
        <v>2852</v>
      </c>
      <c r="R910" s="188">
        <f t="shared" si="965"/>
        <v>58390.8</v>
      </c>
      <c r="T910">
        <v>40310</v>
      </c>
      <c r="U910" s="190">
        <f t="shared" si="966"/>
        <v>1.4485437856611263</v>
      </c>
    </row>
    <row r="911" spans="1:21" x14ac:dyDescent="0.2">
      <c r="A911" s="178">
        <v>42773</v>
      </c>
      <c r="B911" s="179">
        <v>0.83333333333333337</v>
      </c>
      <c r="C911" t="s">
        <v>349</v>
      </c>
      <c r="D911">
        <v>3.5</v>
      </c>
      <c r="E911">
        <v>5</v>
      </c>
      <c r="F911">
        <v>9.1</v>
      </c>
      <c r="G911">
        <v>1.56</v>
      </c>
      <c r="H911" s="184">
        <f t="shared" ref="H911:L911" si="976">H887</f>
        <v>0.83333333333333337</v>
      </c>
      <c r="I911" s="185">
        <f t="shared" si="976"/>
        <v>322</v>
      </c>
      <c r="J911" s="185">
        <f t="shared" si="976"/>
        <v>178</v>
      </c>
      <c r="K911" s="185">
        <f t="shared" si="976"/>
        <v>2842</v>
      </c>
      <c r="L911" s="185">
        <f t="shared" si="976"/>
        <v>1426</v>
      </c>
      <c r="M911" s="147"/>
      <c r="N911" s="143">
        <f t="shared" si="964"/>
        <v>1127</v>
      </c>
      <c r="O911" s="143">
        <f t="shared" si="960"/>
        <v>890</v>
      </c>
      <c r="P911" s="143">
        <f t="shared" si="961"/>
        <v>25862.2</v>
      </c>
      <c r="Q911" s="143">
        <f t="shared" si="962"/>
        <v>2224.56</v>
      </c>
      <c r="R911" s="188">
        <f t="shared" si="965"/>
        <v>30103.760000000002</v>
      </c>
      <c r="T911">
        <v>39918.26</v>
      </c>
      <c r="U911" s="190">
        <f t="shared" si="966"/>
        <v>0.75413507502581523</v>
      </c>
    </row>
    <row r="912" spans="1:21" x14ac:dyDescent="0.2">
      <c r="A912" s="178">
        <v>42773</v>
      </c>
      <c r="B912" s="179">
        <v>0.875</v>
      </c>
      <c r="C912" t="s">
        <v>349</v>
      </c>
      <c r="D912">
        <v>3.5</v>
      </c>
      <c r="E912">
        <v>5</v>
      </c>
      <c r="F912">
        <v>8.11</v>
      </c>
      <c r="G912">
        <v>1.42</v>
      </c>
      <c r="H912" s="184">
        <f t="shared" ref="H912:L912" si="977">H888</f>
        <v>0.875</v>
      </c>
      <c r="I912" s="185">
        <f t="shared" si="977"/>
        <v>337</v>
      </c>
      <c r="J912" s="185">
        <f t="shared" si="977"/>
        <v>173</v>
      </c>
      <c r="K912" s="185">
        <f t="shared" si="977"/>
        <v>2842</v>
      </c>
      <c r="L912" s="185">
        <f t="shared" si="977"/>
        <v>1426</v>
      </c>
      <c r="M912" s="147"/>
      <c r="N912" s="143">
        <f t="shared" si="964"/>
        <v>1179.5</v>
      </c>
      <c r="O912" s="143">
        <f t="shared" si="960"/>
        <v>865</v>
      </c>
      <c r="P912" s="143">
        <f t="shared" si="961"/>
        <v>23048.62</v>
      </c>
      <c r="Q912" s="143">
        <f t="shared" si="962"/>
        <v>2024.9199999999998</v>
      </c>
      <c r="R912" s="188">
        <f t="shared" si="965"/>
        <v>27118.039999999997</v>
      </c>
      <c r="T912">
        <v>38677.47</v>
      </c>
      <c r="U912" s="190">
        <f t="shared" si="966"/>
        <v>0.70113272662353554</v>
      </c>
    </row>
    <row r="913" spans="1:21" x14ac:dyDescent="0.2">
      <c r="A913" s="178">
        <v>42773</v>
      </c>
      <c r="B913" s="179">
        <v>0.91666666666666663</v>
      </c>
      <c r="C913" t="s">
        <v>349</v>
      </c>
      <c r="D913">
        <v>5.05</v>
      </c>
      <c r="E913">
        <v>7.49</v>
      </c>
      <c r="F913">
        <v>7.89</v>
      </c>
      <c r="G913">
        <v>0.99</v>
      </c>
      <c r="H913" s="184">
        <f t="shared" ref="H913:L913" si="978">H889</f>
        <v>0.91666666666666663</v>
      </c>
      <c r="I913" s="185">
        <f t="shared" si="978"/>
        <v>394</v>
      </c>
      <c r="J913" s="185">
        <f t="shared" si="978"/>
        <v>194</v>
      </c>
      <c r="K913" s="185">
        <f t="shared" si="978"/>
        <v>2842</v>
      </c>
      <c r="L913" s="185">
        <f t="shared" si="978"/>
        <v>1426</v>
      </c>
      <c r="M913" s="147"/>
      <c r="N913" s="143">
        <f t="shared" si="964"/>
        <v>1989.6999999999998</v>
      </c>
      <c r="O913" s="143">
        <f t="shared" si="960"/>
        <v>1453.06</v>
      </c>
      <c r="P913" s="143">
        <f t="shared" si="961"/>
        <v>22423.379999999997</v>
      </c>
      <c r="Q913" s="143">
        <f t="shared" si="962"/>
        <v>1411.74</v>
      </c>
      <c r="R913" s="188">
        <f t="shared" si="965"/>
        <v>27277.879999999997</v>
      </c>
      <c r="T913">
        <v>36594.44</v>
      </c>
      <c r="U913" s="190">
        <f t="shared" si="966"/>
        <v>0.74541050498381711</v>
      </c>
    </row>
    <row r="914" spans="1:21" x14ac:dyDescent="0.2">
      <c r="A914" s="178">
        <v>42773</v>
      </c>
      <c r="B914" s="179">
        <v>0.95833333333333337</v>
      </c>
      <c r="C914" t="s">
        <v>349</v>
      </c>
      <c r="D914">
        <v>9</v>
      </c>
      <c r="E914">
        <v>13.3</v>
      </c>
      <c r="F914">
        <v>16.579999999999998</v>
      </c>
      <c r="G914">
        <v>0.25</v>
      </c>
      <c r="H914" s="184">
        <f t="shared" ref="H914:L914" si="979">H890</f>
        <v>0.95833333333333337</v>
      </c>
      <c r="I914" s="185">
        <f t="shared" si="979"/>
        <v>389</v>
      </c>
      <c r="J914" s="185">
        <f t="shared" si="979"/>
        <v>265</v>
      </c>
      <c r="K914" s="185">
        <f t="shared" si="979"/>
        <v>2985</v>
      </c>
      <c r="L914" s="185">
        <f t="shared" si="979"/>
        <v>1111</v>
      </c>
      <c r="M914" s="147"/>
      <c r="N914" s="143">
        <f t="shared" si="964"/>
        <v>3501</v>
      </c>
      <c r="O914" s="143">
        <f t="shared" si="960"/>
        <v>3524.5</v>
      </c>
      <c r="P914" s="143">
        <f t="shared" si="961"/>
        <v>49491.299999999996</v>
      </c>
      <c r="Q914" s="143">
        <f t="shared" si="962"/>
        <v>277.75</v>
      </c>
      <c r="R914" s="188">
        <f t="shared" si="965"/>
        <v>56794.549999999996</v>
      </c>
      <c r="T914">
        <v>33630.269999999997</v>
      </c>
      <c r="U914" s="190">
        <f t="shared" si="966"/>
        <v>1.688792566934491</v>
      </c>
    </row>
    <row r="915" spans="1:21" x14ac:dyDescent="0.2">
      <c r="A915" s="178">
        <v>42773</v>
      </c>
      <c r="B915" s="180">
        <v>1</v>
      </c>
      <c r="C915" t="s">
        <v>349</v>
      </c>
      <c r="D915">
        <v>8</v>
      </c>
      <c r="E915">
        <v>4</v>
      </c>
      <c r="F915">
        <v>14</v>
      </c>
      <c r="G915">
        <v>0.25</v>
      </c>
      <c r="H915" s="184">
        <f t="shared" ref="H915:L915" si="980">H891</f>
        <v>1</v>
      </c>
      <c r="I915" s="185">
        <f t="shared" si="980"/>
        <v>362</v>
      </c>
      <c r="J915" s="185">
        <f t="shared" si="980"/>
        <v>243</v>
      </c>
      <c r="K915" s="185">
        <f t="shared" si="980"/>
        <v>2985</v>
      </c>
      <c r="L915" s="185">
        <f t="shared" si="980"/>
        <v>1111</v>
      </c>
      <c r="M915" s="147"/>
      <c r="N915" s="143">
        <f t="shared" si="964"/>
        <v>2896</v>
      </c>
      <c r="O915" s="143">
        <f t="shared" si="960"/>
        <v>972</v>
      </c>
      <c r="P915" s="143">
        <f t="shared" si="961"/>
        <v>41790</v>
      </c>
      <c r="Q915" s="143">
        <f t="shared" si="962"/>
        <v>277.75</v>
      </c>
      <c r="R915" s="188">
        <f t="shared" si="965"/>
        <v>45935.75</v>
      </c>
      <c r="T915">
        <v>30752.5</v>
      </c>
      <c r="U915" s="190">
        <f t="shared" si="966"/>
        <v>1.4937240874725632</v>
      </c>
    </row>
    <row r="916" spans="1:21" x14ac:dyDescent="0.2">
      <c r="A916" s="178">
        <v>42774</v>
      </c>
      <c r="B916" s="179">
        <v>4.1666666666666664E-2</v>
      </c>
      <c r="C916" t="s">
        <v>349</v>
      </c>
      <c r="D916">
        <v>10.54</v>
      </c>
      <c r="E916">
        <v>6.95</v>
      </c>
      <c r="F916">
        <v>12</v>
      </c>
      <c r="G916">
        <v>0.25</v>
      </c>
      <c r="H916" s="184">
        <f t="shared" ref="H916:L916" si="981">H892</f>
        <v>4.1666666666666664E-2</v>
      </c>
      <c r="I916" s="185">
        <f t="shared" si="981"/>
        <v>294</v>
      </c>
      <c r="J916" s="185">
        <f t="shared" si="981"/>
        <v>212</v>
      </c>
      <c r="K916" s="185">
        <f t="shared" si="981"/>
        <v>2985</v>
      </c>
      <c r="L916" s="185">
        <f t="shared" si="981"/>
        <v>1111</v>
      </c>
      <c r="M916" s="147"/>
      <c r="N916" s="143">
        <f t="shared" si="964"/>
        <v>3098.7599999999998</v>
      </c>
      <c r="O916" s="143">
        <f t="shared" si="960"/>
        <v>1473.4</v>
      </c>
      <c r="P916" s="143">
        <f t="shared" si="961"/>
        <v>35820</v>
      </c>
      <c r="Q916" s="143">
        <f t="shared" si="962"/>
        <v>277.75</v>
      </c>
      <c r="R916" s="188">
        <f t="shared" si="965"/>
        <v>40669.910000000003</v>
      </c>
      <c r="T916">
        <v>28775.4</v>
      </c>
      <c r="U916" s="190">
        <f t="shared" si="966"/>
        <v>1.4133568951256976</v>
      </c>
    </row>
    <row r="917" spans="1:21" x14ac:dyDescent="0.2">
      <c r="A917" s="178">
        <v>42774</v>
      </c>
      <c r="B917" s="179">
        <v>8.3333333333333329E-2</v>
      </c>
      <c r="C917" t="s">
        <v>349</v>
      </c>
      <c r="D917">
        <v>8.74</v>
      </c>
      <c r="E917">
        <v>5.8</v>
      </c>
      <c r="F917">
        <v>12</v>
      </c>
      <c r="G917">
        <v>0.25</v>
      </c>
      <c r="H917" s="184">
        <f t="shared" ref="H917:L917" si="982">H893</f>
        <v>8.3333333333333329E-2</v>
      </c>
      <c r="I917" s="185">
        <f t="shared" si="982"/>
        <v>236</v>
      </c>
      <c r="J917" s="185">
        <f t="shared" si="982"/>
        <v>179</v>
      </c>
      <c r="K917" s="185">
        <f t="shared" si="982"/>
        <v>2985</v>
      </c>
      <c r="L917" s="185">
        <f t="shared" si="982"/>
        <v>1111</v>
      </c>
      <c r="M917" s="147"/>
      <c r="N917" s="143">
        <f t="shared" si="964"/>
        <v>2062.64</v>
      </c>
      <c r="O917" s="143">
        <f t="shared" si="960"/>
        <v>1038.2</v>
      </c>
      <c r="P917" s="143">
        <f t="shared" si="961"/>
        <v>35820</v>
      </c>
      <c r="Q917" s="143">
        <f t="shared" si="962"/>
        <v>277.75</v>
      </c>
      <c r="R917" s="188">
        <f t="shared" si="965"/>
        <v>39198.589999999997</v>
      </c>
      <c r="T917">
        <v>27616.22</v>
      </c>
      <c r="U917" s="190">
        <f t="shared" si="966"/>
        <v>1.4194046107685989</v>
      </c>
    </row>
    <row r="918" spans="1:21" x14ac:dyDescent="0.2">
      <c r="A918" s="178">
        <v>42774</v>
      </c>
      <c r="B918" s="179">
        <v>0.125</v>
      </c>
      <c r="C918" t="s">
        <v>349</v>
      </c>
      <c r="D918">
        <v>9.11</v>
      </c>
      <c r="E918">
        <v>6</v>
      </c>
      <c r="F918">
        <v>12</v>
      </c>
      <c r="G918">
        <v>0.51</v>
      </c>
      <c r="H918" s="184">
        <f t="shared" ref="H918:L918" si="983">H894</f>
        <v>0.125</v>
      </c>
      <c r="I918" s="185">
        <f t="shared" si="983"/>
        <v>201</v>
      </c>
      <c r="J918" s="185">
        <f t="shared" si="983"/>
        <v>205</v>
      </c>
      <c r="K918" s="185">
        <f t="shared" si="983"/>
        <v>2985</v>
      </c>
      <c r="L918" s="185">
        <f t="shared" si="983"/>
        <v>1717</v>
      </c>
      <c r="M918" s="147"/>
      <c r="N918" s="143">
        <f t="shared" si="964"/>
        <v>1831.11</v>
      </c>
      <c r="O918" s="143">
        <f t="shared" si="960"/>
        <v>1230</v>
      </c>
      <c r="P918" s="143">
        <f t="shared" si="961"/>
        <v>35820</v>
      </c>
      <c r="Q918" s="143">
        <f t="shared" si="962"/>
        <v>875.67</v>
      </c>
      <c r="R918" s="188">
        <f t="shared" si="965"/>
        <v>39756.78</v>
      </c>
      <c r="T918">
        <v>27076.76</v>
      </c>
      <c r="U918" s="190">
        <f t="shared" si="966"/>
        <v>1.4682990136190592</v>
      </c>
    </row>
    <row r="919" spans="1:21" x14ac:dyDescent="0.2">
      <c r="A919" s="178">
        <v>42774</v>
      </c>
      <c r="B919" s="179">
        <v>0.16666666666666666</v>
      </c>
      <c r="C919" t="s">
        <v>349</v>
      </c>
      <c r="D919">
        <v>10.68</v>
      </c>
      <c r="E919">
        <v>6</v>
      </c>
      <c r="F919">
        <v>12</v>
      </c>
      <c r="G919">
        <v>0.51</v>
      </c>
      <c r="H919" s="184">
        <f t="shared" ref="H919:L919" si="984">H895</f>
        <v>0.16666666666666666</v>
      </c>
      <c r="I919" s="185">
        <f t="shared" si="984"/>
        <v>185</v>
      </c>
      <c r="J919" s="185">
        <f t="shared" si="984"/>
        <v>205</v>
      </c>
      <c r="K919" s="185">
        <f t="shared" si="984"/>
        <v>2985</v>
      </c>
      <c r="L919" s="185">
        <f t="shared" si="984"/>
        <v>1717</v>
      </c>
      <c r="M919" s="147"/>
      <c r="N919" s="143">
        <f t="shared" si="964"/>
        <v>1975.8</v>
      </c>
      <c r="O919" s="143">
        <f t="shared" si="960"/>
        <v>1230</v>
      </c>
      <c r="P919" s="143">
        <f t="shared" si="961"/>
        <v>35820</v>
      </c>
      <c r="Q919" s="143">
        <f t="shared" si="962"/>
        <v>875.67</v>
      </c>
      <c r="R919" s="188">
        <f t="shared" si="965"/>
        <v>39901.47</v>
      </c>
      <c r="T919">
        <v>26988.5</v>
      </c>
      <c r="U919" s="190">
        <f t="shared" si="966"/>
        <v>1.4784619374918948</v>
      </c>
    </row>
    <row r="920" spans="1:21" x14ac:dyDescent="0.2">
      <c r="A920" s="178">
        <v>42774</v>
      </c>
      <c r="B920" s="179">
        <v>0.20833333333333334</v>
      </c>
      <c r="C920" t="s">
        <v>349</v>
      </c>
      <c r="D920">
        <v>8.35</v>
      </c>
      <c r="E920">
        <v>5</v>
      </c>
      <c r="F920">
        <v>12</v>
      </c>
      <c r="G920">
        <v>0.51</v>
      </c>
      <c r="H920" s="184">
        <f t="shared" ref="H920:L920" si="985">H896</f>
        <v>0.20833333333333334</v>
      </c>
      <c r="I920" s="185">
        <f t="shared" si="985"/>
        <v>207</v>
      </c>
      <c r="J920" s="185">
        <f t="shared" si="985"/>
        <v>283</v>
      </c>
      <c r="K920" s="185">
        <f t="shared" si="985"/>
        <v>2985</v>
      </c>
      <c r="L920" s="185">
        <f t="shared" si="985"/>
        <v>1717</v>
      </c>
      <c r="M920" s="147"/>
      <c r="N920" s="143">
        <f t="shared" si="964"/>
        <v>1728.4499999999998</v>
      </c>
      <c r="O920" s="143">
        <f t="shared" si="960"/>
        <v>1415</v>
      </c>
      <c r="P920" s="143">
        <f t="shared" si="961"/>
        <v>35820</v>
      </c>
      <c r="Q920" s="143">
        <f t="shared" si="962"/>
        <v>875.67</v>
      </c>
      <c r="R920" s="188">
        <f t="shared" si="965"/>
        <v>39839.119999999995</v>
      </c>
      <c r="T920">
        <v>27655.93</v>
      </c>
      <c r="U920" s="190">
        <f t="shared" si="966"/>
        <v>1.4405272214675116</v>
      </c>
    </row>
    <row r="921" spans="1:21" x14ac:dyDescent="0.2">
      <c r="A921" s="178">
        <v>42774</v>
      </c>
      <c r="B921" s="179">
        <v>0.25</v>
      </c>
      <c r="C921" t="s">
        <v>349</v>
      </c>
      <c r="D921">
        <v>13</v>
      </c>
      <c r="E921">
        <v>15.12</v>
      </c>
      <c r="F921">
        <v>15.01</v>
      </c>
      <c r="G921">
        <v>0.51</v>
      </c>
      <c r="H921" s="184">
        <f t="shared" ref="H921:L921" si="986">H897</f>
        <v>0.25</v>
      </c>
      <c r="I921" s="185">
        <f t="shared" si="986"/>
        <v>327</v>
      </c>
      <c r="J921" s="185">
        <f t="shared" si="986"/>
        <v>438</v>
      </c>
      <c r="K921" s="185">
        <f t="shared" si="986"/>
        <v>2985</v>
      </c>
      <c r="L921" s="185">
        <f t="shared" si="986"/>
        <v>1717</v>
      </c>
      <c r="M921" s="147"/>
      <c r="N921" s="143">
        <f t="shared" si="964"/>
        <v>4251</v>
      </c>
      <c r="O921" s="143">
        <f t="shared" si="960"/>
        <v>6622.5599999999995</v>
      </c>
      <c r="P921" s="143">
        <f t="shared" si="961"/>
        <v>44804.85</v>
      </c>
      <c r="Q921" s="143">
        <f t="shared" si="962"/>
        <v>875.67</v>
      </c>
      <c r="R921" s="188">
        <f t="shared" si="965"/>
        <v>56554.079999999994</v>
      </c>
      <c r="T921">
        <v>29799.67</v>
      </c>
      <c r="U921" s="190">
        <f t="shared" si="966"/>
        <v>1.8978089354680772</v>
      </c>
    </row>
    <row r="922" spans="1:21" x14ac:dyDescent="0.2">
      <c r="A922" s="178">
        <v>42774</v>
      </c>
      <c r="B922" s="179">
        <v>0.29166666666666669</v>
      </c>
      <c r="C922" t="s">
        <v>349</v>
      </c>
      <c r="D922">
        <v>3.5</v>
      </c>
      <c r="E922">
        <v>22.01</v>
      </c>
      <c r="F922">
        <v>15.01</v>
      </c>
      <c r="G922">
        <v>15</v>
      </c>
      <c r="H922" s="184">
        <f t="shared" ref="H922:L922" si="987">H898</f>
        <v>0.29166666666666669</v>
      </c>
      <c r="I922" s="185">
        <f t="shared" si="987"/>
        <v>249</v>
      </c>
      <c r="J922" s="185">
        <f t="shared" si="987"/>
        <v>556</v>
      </c>
      <c r="K922" s="185">
        <f t="shared" si="987"/>
        <v>2872</v>
      </c>
      <c r="L922" s="185">
        <f t="shared" si="987"/>
        <v>2219</v>
      </c>
      <c r="M922" s="147"/>
      <c r="N922" s="143">
        <f t="shared" si="964"/>
        <v>871.5</v>
      </c>
      <c r="O922" s="143">
        <f t="shared" si="960"/>
        <v>12237.560000000001</v>
      </c>
      <c r="P922" s="143">
        <f t="shared" si="961"/>
        <v>43108.72</v>
      </c>
      <c r="Q922" s="143">
        <f t="shared" si="962"/>
        <v>33285</v>
      </c>
      <c r="R922" s="188">
        <f t="shared" si="965"/>
        <v>89502.78</v>
      </c>
      <c r="T922">
        <v>33693.33</v>
      </c>
      <c r="U922" s="190">
        <f t="shared" si="966"/>
        <v>2.6563946039171551</v>
      </c>
    </row>
    <row r="923" spans="1:21" x14ac:dyDescent="0.2">
      <c r="A923" s="178">
        <v>42774</v>
      </c>
      <c r="B923" s="179">
        <v>0.33333333333333331</v>
      </c>
      <c r="C923" t="s">
        <v>349</v>
      </c>
      <c r="D923">
        <v>3.5</v>
      </c>
      <c r="E923">
        <v>8.74</v>
      </c>
      <c r="F923">
        <v>9.26</v>
      </c>
      <c r="G923">
        <v>9.0500000000000007</v>
      </c>
      <c r="H923" s="184">
        <f t="shared" ref="H923:L923" si="988">H899</f>
        <v>0.33333333333333331</v>
      </c>
      <c r="I923" s="185">
        <f t="shared" si="988"/>
        <v>256</v>
      </c>
      <c r="J923" s="185">
        <f t="shared" si="988"/>
        <v>306</v>
      </c>
      <c r="K923" s="185">
        <f t="shared" si="988"/>
        <v>2872</v>
      </c>
      <c r="L923" s="185">
        <f t="shared" si="988"/>
        <v>2219</v>
      </c>
      <c r="M923" s="147"/>
      <c r="N923" s="143">
        <f t="shared" si="964"/>
        <v>896</v>
      </c>
      <c r="O923" s="143">
        <f t="shared" si="960"/>
        <v>2674.44</v>
      </c>
      <c r="P923" s="143">
        <f t="shared" si="961"/>
        <v>26594.720000000001</v>
      </c>
      <c r="Q923" s="143">
        <f t="shared" si="962"/>
        <v>20081.95</v>
      </c>
      <c r="R923" s="188">
        <f t="shared" si="965"/>
        <v>50247.11</v>
      </c>
      <c r="T923">
        <v>34990.019999999997</v>
      </c>
      <c r="U923" s="190">
        <f t="shared" si="966"/>
        <v>1.4360411911739406</v>
      </c>
    </row>
    <row r="924" spans="1:21" x14ac:dyDescent="0.2">
      <c r="A924" s="178">
        <v>42774</v>
      </c>
      <c r="B924" s="179">
        <v>0.375</v>
      </c>
      <c r="C924" t="s">
        <v>349</v>
      </c>
      <c r="D924">
        <v>3.11</v>
      </c>
      <c r="E924">
        <v>5.59</v>
      </c>
      <c r="F924">
        <v>5.35</v>
      </c>
      <c r="G924">
        <v>5.14</v>
      </c>
      <c r="H924" s="184">
        <f t="shared" ref="H924:L924" si="989">H900</f>
        <v>0.375</v>
      </c>
      <c r="I924" s="185">
        <f t="shared" si="989"/>
        <v>156</v>
      </c>
      <c r="J924" s="185">
        <f t="shared" si="989"/>
        <v>343</v>
      </c>
      <c r="K924" s="185">
        <f t="shared" si="989"/>
        <v>2872</v>
      </c>
      <c r="L924" s="185">
        <f t="shared" si="989"/>
        <v>2219</v>
      </c>
      <c r="M924" s="147"/>
      <c r="N924" s="143">
        <f t="shared" si="964"/>
        <v>485.15999999999997</v>
      </c>
      <c r="O924" s="143">
        <f t="shared" si="960"/>
        <v>1917.37</v>
      </c>
      <c r="P924" s="143">
        <f t="shared" si="961"/>
        <v>15365.199999999999</v>
      </c>
      <c r="Q924" s="143">
        <f t="shared" si="962"/>
        <v>11405.66</v>
      </c>
      <c r="R924" s="188">
        <f t="shared" si="965"/>
        <v>29173.39</v>
      </c>
      <c r="T924">
        <v>34846.82</v>
      </c>
      <c r="U924" s="190">
        <f t="shared" si="966"/>
        <v>0.83718944798980222</v>
      </c>
    </row>
    <row r="925" spans="1:21" x14ac:dyDescent="0.2">
      <c r="A925" s="178">
        <v>42774</v>
      </c>
      <c r="B925" s="179">
        <v>0.41666666666666669</v>
      </c>
      <c r="C925" t="s">
        <v>349</v>
      </c>
      <c r="D925">
        <v>3.81</v>
      </c>
      <c r="E925">
        <v>5.19</v>
      </c>
      <c r="F925">
        <v>5.39</v>
      </c>
      <c r="G925">
        <v>5.18</v>
      </c>
      <c r="H925" s="184">
        <f t="shared" ref="H925:L925" si="990">H901</f>
        <v>0.41666666666666669</v>
      </c>
      <c r="I925" s="185">
        <f t="shared" si="990"/>
        <v>196</v>
      </c>
      <c r="J925" s="185">
        <f t="shared" si="990"/>
        <v>315</v>
      </c>
      <c r="K925" s="185">
        <f t="shared" si="990"/>
        <v>2872</v>
      </c>
      <c r="L925" s="185">
        <f t="shared" si="990"/>
        <v>2219</v>
      </c>
      <c r="M925" s="147"/>
      <c r="N925" s="143">
        <f t="shared" si="964"/>
        <v>746.76</v>
      </c>
      <c r="O925" s="143">
        <f t="shared" si="960"/>
        <v>1634.8500000000001</v>
      </c>
      <c r="P925" s="143">
        <f t="shared" si="961"/>
        <v>15480.08</v>
      </c>
      <c r="Q925" s="143">
        <f t="shared" si="962"/>
        <v>11494.42</v>
      </c>
      <c r="R925" s="188">
        <f t="shared" si="965"/>
        <v>29356.11</v>
      </c>
      <c r="T925">
        <v>35250.47</v>
      </c>
      <c r="U925" s="190">
        <f t="shared" si="966"/>
        <v>0.83278634299060406</v>
      </c>
    </row>
    <row r="926" spans="1:21" x14ac:dyDescent="0.2">
      <c r="A926" s="178">
        <v>42774</v>
      </c>
      <c r="B926" s="179">
        <v>0.45833333333333331</v>
      </c>
      <c r="C926" t="s">
        <v>349</v>
      </c>
      <c r="D926">
        <v>3.46</v>
      </c>
      <c r="E926">
        <v>3</v>
      </c>
      <c r="F926">
        <v>4.97</v>
      </c>
      <c r="G926">
        <v>2</v>
      </c>
      <c r="H926" s="184">
        <f t="shared" ref="H926:L926" si="991">H902</f>
        <v>0.45833333333333331</v>
      </c>
      <c r="I926" s="185">
        <f t="shared" si="991"/>
        <v>226</v>
      </c>
      <c r="J926" s="185">
        <f t="shared" si="991"/>
        <v>326</v>
      </c>
      <c r="K926" s="185">
        <f t="shared" si="991"/>
        <v>2842</v>
      </c>
      <c r="L926" s="185">
        <f t="shared" si="991"/>
        <v>1635</v>
      </c>
      <c r="M926" s="147"/>
      <c r="N926" s="143">
        <f t="shared" si="964"/>
        <v>781.96</v>
      </c>
      <c r="O926" s="143">
        <f t="shared" si="960"/>
        <v>978</v>
      </c>
      <c r="P926" s="143">
        <f t="shared" si="961"/>
        <v>14124.74</v>
      </c>
      <c r="Q926" s="143">
        <f t="shared" si="962"/>
        <v>3270</v>
      </c>
      <c r="R926" s="188">
        <f t="shared" si="965"/>
        <v>19154.7</v>
      </c>
      <c r="T926">
        <v>36126.86</v>
      </c>
      <c r="U926" s="190">
        <f t="shared" si="966"/>
        <v>0.53020661081533238</v>
      </c>
    </row>
    <row r="927" spans="1:21" x14ac:dyDescent="0.2">
      <c r="A927" s="178">
        <v>42774</v>
      </c>
      <c r="B927" s="179">
        <v>0.5</v>
      </c>
      <c r="C927" t="s">
        <v>349</v>
      </c>
      <c r="D927">
        <v>2.84</v>
      </c>
      <c r="E927">
        <v>3.87</v>
      </c>
      <c r="F927">
        <v>4.5199999999999996</v>
      </c>
      <c r="G927">
        <v>2.08</v>
      </c>
      <c r="H927" s="184">
        <f t="shared" ref="H927:L927" si="992">H903</f>
        <v>0.5</v>
      </c>
      <c r="I927" s="185">
        <f t="shared" si="992"/>
        <v>222</v>
      </c>
      <c r="J927" s="185">
        <f t="shared" si="992"/>
        <v>319</v>
      </c>
      <c r="K927" s="185">
        <f t="shared" si="992"/>
        <v>2842</v>
      </c>
      <c r="L927" s="185">
        <f t="shared" si="992"/>
        <v>1635</v>
      </c>
      <c r="M927" s="147"/>
      <c r="N927" s="143">
        <f t="shared" si="964"/>
        <v>630.48</v>
      </c>
      <c r="O927" s="143">
        <f t="shared" si="960"/>
        <v>1234.53</v>
      </c>
      <c r="P927" s="143">
        <f t="shared" si="961"/>
        <v>12845.839999999998</v>
      </c>
      <c r="Q927" s="143">
        <f t="shared" si="962"/>
        <v>3400.8</v>
      </c>
      <c r="R927" s="188">
        <f t="shared" si="965"/>
        <v>18111.649999999998</v>
      </c>
      <c r="T927">
        <v>37029.93</v>
      </c>
      <c r="U927" s="190">
        <f t="shared" si="966"/>
        <v>0.48910840501183767</v>
      </c>
    </row>
    <row r="928" spans="1:21" x14ac:dyDescent="0.2">
      <c r="A928" s="178">
        <v>42774</v>
      </c>
      <c r="B928" s="179">
        <v>0.54166666666666663</v>
      </c>
      <c r="C928" t="s">
        <v>349</v>
      </c>
      <c r="D928">
        <v>3</v>
      </c>
      <c r="E928">
        <v>4.75</v>
      </c>
      <c r="F928">
        <v>5.2</v>
      </c>
      <c r="G928">
        <v>3.46</v>
      </c>
      <c r="H928" s="184">
        <f t="shared" ref="H928:L928" si="993">H904</f>
        <v>0.54166666666666663</v>
      </c>
      <c r="I928" s="185">
        <f t="shared" si="993"/>
        <v>195</v>
      </c>
      <c r="J928" s="185">
        <f t="shared" si="993"/>
        <v>299</v>
      </c>
      <c r="K928" s="185">
        <f t="shared" si="993"/>
        <v>2842</v>
      </c>
      <c r="L928" s="185">
        <f t="shared" si="993"/>
        <v>1635</v>
      </c>
      <c r="M928" s="147"/>
      <c r="N928" s="143">
        <f t="shared" si="964"/>
        <v>585</v>
      </c>
      <c r="O928" s="143">
        <f t="shared" si="960"/>
        <v>1420.25</v>
      </c>
      <c r="P928" s="143">
        <f t="shared" si="961"/>
        <v>14778.4</v>
      </c>
      <c r="Q928" s="143">
        <f t="shared" si="962"/>
        <v>5657.1</v>
      </c>
      <c r="R928" s="188">
        <f t="shared" si="965"/>
        <v>22440.75</v>
      </c>
      <c r="T928">
        <v>37914.120000000003</v>
      </c>
      <c r="U928" s="190">
        <f t="shared" si="966"/>
        <v>0.59188370981576255</v>
      </c>
    </row>
    <row r="929" spans="1:21" x14ac:dyDescent="0.2">
      <c r="A929" s="178">
        <v>42774</v>
      </c>
      <c r="B929" s="179">
        <v>0.58333333333333337</v>
      </c>
      <c r="C929" t="s">
        <v>349</v>
      </c>
      <c r="D929">
        <v>2</v>
      </c>
      <c r="E929">
        <v>7.84</v>
      </c>
      <c r="F929">
        <v>9.18</v>
      </c>
      <c r="G929">
        <v>4</v>
      </c>
      <c r="H929" s="184">
        <f t="shared" ref="H929:L929" si="994">H905</f>
        <v>0.58333333333333337</v>
      </c>
      <c r="I929" s="185">
        <f t="shared" si="994"/>
        <v>205</v>
      </c>
      <c r="J929" s="185">
        <f t="shared" si="994"/>
        <v>237</v>
      </c>
      <c r="K929" s="185">
        <f t="shared" si="994"/>
        <v>2842</v>
      </c>
      <c r="L929" s="185">
        <f t="shared" si="994"/>
        <v>1635</v>
      </c>
      <c r="M929" s="147"/>
      <c r="N929" s="143">
        <f t="shared" si="964"/>
        <v>410</v>
      </c>
      <c r="O929" s="143">
        <f t="shared" si="960"/>
        <v>1858.08</v>
      </c>
      <c r="P929" s="143">
        <f t="shared" si="961"/>
        <v>26089.559999999998</v>
      </c>
      <c r="Q929" s="143">
        <f t="shared" si="962"/>
        <v>6540</v>
      </c>
      <c r="R929" s="188">
        <f t="shared" si="965"/>
        <v>34897.64</v>
      </c>
      <c r="T929">
        <v>39016.480000000003</v>
      </c>
      <c r="U929" s="190">
        <f t="shared" si="966"/>
        <v>0.89443332663530883</v>
      </c>
    </row>
    <row r="930" spans="1:21" x14ac:dyDescent="0.2">
      <c r="A930" s="178">
        <v>42774</v>
      </c>
      <c r="B930" s="179">
        <v>0.625</v>
      </c>
      <c r="C930" t="s">
        <v>349</v>
      </c>
      <c r="D930">
        <v>2</v>
      </c>
      <c r="E930">
        <v>12.68</v>
      </c>
      <c r="F930">
        <v>14</v>
      </c>
      <c r="G930">
        <v>1.45</v>
      </c>
      <c r="H930" s="184">
        <f t="shared" ref="H930:L930" si="995">H906</f>
        <v>0.625</v>
      </c>
      <c r="I930" s="185">
        <f t="shared" si="995"/>
        <v>212</v>
      </c>
      <c r="J930" s="185">
        <f t="shared" si="995"/>
        <v>213</v>
      </c>
      <c r="K930" s="185">
        <f t="shared" si="995"/>
        <v>2842</v>
      </c>
      <c r="L930" s="185">
        <f t="shared" si="995"/>
        <v>1380</v>
      </c>
      <c r="M930" s="147"/>
      <c r="N930" s="143">
        <f t="shared" si="964"/>
        <v>424</v>
      </c>
      <c r="O930" s="143">
        <f t="shared" si="960"/>
        <v>2700.84</v>
      </c>
      <c r="P930" s="143">
        <f t="shared" si="961"/>
        <v>39788</v>
      </c>
      <c r="Q930" s="143">
        <f t="shared" si="962"/>
        <v>2001</v>
      </c>
      <c r="R930" s="188">
        <f t="shared" si="965"/>
        <v>44913.84</v>
      </c>
      <c r="T930">
        <v>39759.19</v>
      </c>
      <c r="U930" s="190">
        <f t="shared" si="966"/>
        <v>1.1296467558820991</v>
      </c>
    </row>
    <row r="931" spans="1:21" x14ac:dyDescent="0.2">
      <c r="A931" s="178">
        <v>42774</v>
      </c>
      <c r="B931" s="179">
        <v>0.66666666666666663</v>
      </c>
      <c r="C931" t="s">
        <v>349</v>
      </c>
      <c r="D931">
        <v>2</v>
      </c>
      <c r="E931">
        <v>16.97</v>
      </c>
      <c r="F931">
        <v>19.559999999999999</v>
      </c>
      <c r="G931">
        <v>1.63</v>
      </c>
      <c r="H931" s="184">
        <f t="shared" ref="H931:L931" si="996">H907</f>
        <v>0.66666666666666663</v>
      </c>
      <c r="I931" s="185">
        <f t="shared" si="996"/>
        <v>191</v>
      </c>
      <c r="J931" s="185">
        <f t="shared" si="996"/>
        <v>237</v>
      </c>
      <c r="K931" s="185">
        <f t="shared" si="996"/>
        <v>2842</v>
      </c>
      <c r="L931" s="185">
        <f t="shared" si="996"/>
        <v>1380</v>
      </c>
      <c r="M931" s="147"/>
      <c r="N931" s="143">
        <f t="shared" si="964"/>
        <v>382</v>
      </c>
      <c r="O931" s="143">
        <f t="shared" si="960"/>
        <v>4021.89</v>
      </c>
      <c r="P931" s="143">
        <f t="shared" si="961"/>
        <v>55589.52</v>
      </c>
      <c r="Q931" s="143">
        <f t="shared" si="962"/>
        <v>2249.3999999999996</v>
      </c>
      <c r="R931" s="188">
        <f t="shared" si="965"/>
        <v>62242.81</v>
      </c>
      <c r="T931">
        <v>40174.65</v>
      </c>
      <c r="U931" s="190">
        <f t="shared" si="966"/>
        <v>1.5493055944482403</v>
      </c>
    </row>
    <row r="932" spans="1:21" x14ac:dyDescent="0.2">
      <c r="A932" s="178">
        <v>42774</v>
      </c>
      <c r="B932" s="179">
        <v>0.70833333333333337</v>
      </c>
      <c r="C932" t="s">
        <v>349</v>
      </c>
      <c r="D932">
        <v>1.38</v>
      </c>
      <c r="E932">
        <v>9.48</v>
      </c>
      <c r="F932">
        <v>14</v>
      </c>
      <c r="G932">
        <v>2</v>
      </c>
      <c r="H932" s="184">
        <f t="shared" ref="H932:L932" si="997">H908</f>
        <v>0.70833333333333337</v>
      </c>
      <c r="I932" s="185">
        <f t="shared" si="997"/>
        <v>218</v>
      </c>
      <c r="J932" s="185">
        <f t="shared" si="997"/>
        <v>258</v>
      </c>
      <c r="K932" s="185">
        <f t="shared" si="997"/>
        <v>2842</v>
      </c>
      <c r="L932" s="185">
        <f t="shared" si="997"/>
        <v>1380</v>
      </c>
      <c r="M932" s="147"/>
      <c r="N932" s="143">
        <f t="shared" si="964"/>
        <v>300.83999999999997</v>
      </c>
      <c r="O932" s="143">
        <f t="shared" si="960"/>
        <v>2445.84</v>
      </c>
      <c r="P932" s="143">
        <f t="shared" si="961"/>
        <v>39788</v>
      </c>
      <c r="Q932" s="143">
        <f t="shared" si="962"/>
        <v>2760</v>
      </c>
      <c r="R932" s="188">
        <f t="shared" si="965"/>
        <v>45294.68</v>
      </c>
      <c r="T932">
        <v>40357.629999999997</v>
      </c>
      <c r="U932" s="190">
        <f t="shared" si="966"/>
        <v>1.1223325056501088</v>
      </c>
    </row>
    <row r="933" spans="1:21" x14ac:dyDescent="0.2">
      <c r="A933" s="178">
        <v>42774</v>
      </c>
      <c r="B933" s="179">
        <v>0.75</v>
      </c>
      <c r="C933" t="s">
        <v>349</v>
      </c>
      <c r="D933">
        <v>2</v>
      </c>
      <c r="E933">
        <v>12.51</v>
      </c>
      <c r="F933">
        <v>15.01</v>
      </c>
      <c r="G933">
        <v>1.45</v>
      </c>
      <c r="H933" s="184">
        <f t="shared" ref="H933:L933" si="998">H909</f>
        <v>0.75</v>
      </c>
      <c r="I933" s="185">
        <f t="shared" si="998"/>
        <v>240</v>
      </c>
      <c r="J933" s="185">
        <f t="shared" si="998"/>
        <v>365</v>
      </c>
      <c r="K933" s="185">
        <f t="shared" si="998"/>
        <v>2842</v>
      </c>
      <c r="L933" s="185">
        <f t="shared" si="998"/>
        <v>1380</v>
      </c>
      <c r="M933" s="147"/>
      <c r="N933" s="143">
        <f t="shared" si="964"/>
        <v>480</v>
      </c>
      <c r="O933" s="143">
        <f t="shared" si="960"/>
        <v>4566.1499999999996</v>
      </c>
      <c r="P933" s="143">
        <f t="shared" si="961"/>
        <v>42658.42</v>
      </c>
      <c r="Q933" s="143">
        <f t="shared" si="962"/>
        <v>2001</v>
      </c>
      <c r="R933" s="188">
        <f t="shared" si="965"/>
        <v>49705.57</v>
      </c>
      <c r="T933">
        <v>39699.410000000003</v>
      </c>
      <c r="U933" s="190">
        <f t="shared" si="966"/>
        <v>1.2520480782963777</v>
      </c>
    </row>
    <row r="934" spans="1:21" x14ac:dyDescent="0.2">
      <c r="A934" s="178">
        <v>42774</v>
      </c>
      <c r="B934" s="179">
        <v>0.79166666666666663</v>
      </c>
      <c r="C934" t="s">
        <v>349</v>
      </c>
      <c r="D934">
        <v>6.74</v>
      </c>
      <c r="E934">
        <v>18.03</v>
      </c>
      <c r="F934">
        <v>20.010000000000002</v>
      </c>
      <c r="G934">
        <v>2</v>
      </c>
      <c r="H934" s="184">
        <f t="shared" ref="H934:L934" si="999">H910</f>
        <v>0.79166666666666663</v>
      </c>
      <c r="I934" s="185">
        <f t="shared" si="999"/>
        <v>320</v>
      </c>
      <c r="J934" s="185">
        <f t="shared" si="999"/>
        <v>214</v>
      </c>
      <c r="K934" s="185">
        <f t="shared" si="999"/>
        <v>2842</v>
      </c>
      <c r="L934" s="185">
        <f t="shared" si="999"/>
        <v>1426</v>
      </c>
      <c r="M934" s="147"/>
      <c r="N934" s="143">
        <f t="shared" si="964"/>
        <v>2156.8000000000002</v>
      </c>
      <c r="O934" s="143">
        <f t="shared" si="960"/>
        <v>3858.42</v>
      </c>
      <c r="P934" s="143">
        <f t="shared" si="961"/>
        <v>56868.420000000006</v>
      </c>
      <c r="Q934" s="143">
        <f t="shared" si="962"/>
        <v>2852</v>
      </c>
      <c r="R934" s="188">
        <f t="shared" si="965"/>
        <v>65735.640000000014</v>
      </c>
      <c r="T934">
        <v>40118.550000000003</v>
      </c>
      <c r="U934" s="190">
        <f t="shared" si="966"/>
        <v>1.6385347925087026</v>
      </c>
    </row>
    <row r="935" spans="1:21" x14ac:dyDescent="0.2">
      <c r="A935" s="178">
        <v>42774</v>
      </c>
      <c r="B935" s="179">
        <v>0.83333333333333337</v>
      </c>
      <c r="C935" t="s">
        <v>349</v>
      </c>
      <c r="D935">
        <v>3.11</v>
      </c>
      <c r="E935">
        <v>4.12</v>
      </c>
      <c r="F935">
        <v>6.41</v>
      </c>
      <c r="G935">
        <v>2</v>
      </c>
      <c r="H935" s="184">
        <f t="shared" ref="H935:L935" si="1000">H911</f>
        <v>0.83333333333333337</v>
      </c>
      <c r="I935" s="185">
        <f t="shared" si="1000"/>
        <v>322</v>
      </c>
      <c r="J935" s="185">
        <f t="shared" si="1000"/>
        <v>178</v>
      </c>
      <c r="K935" s="185">
        <f t="shared" si="1000"/>
        <v>2842</v>
      </c>
      <c r="L935" s="185">
        <f t="shared" si="1000"/>
        <v>1426</v>
      </c>
      <c r="M935" s="147"/>
      <c r="N935" s="143">
        <f t="shared" si="964"/>
        <v>1001.42</v>
      </c>
      <c r="O935" s="143">
        <f t="shared" si="960"/>
        <v>733.36</v>
      </c>
      <c r="P935" s="143">
        <f t="shared" si="961"/>
        <v>18217.22</v>
      </c>
      <c r="Q935" s="143">
        <f t="shared" si="962"/>
        <v>2852</v>
      </c>
      <c r="R935" s="188">
        <f t="shared" si="965"/>
        <v>22804</v>
      </c>
      <c r="T935">
        <v>39966.15</v>
      </c>
      <c r="U935" s="190">
        <f t="shared" si="966"/>
        <v>0.57058285574167134</v>
      </c>
    </row>
    <row r="936" spans="1:21" x14ac:dyDescent="0.2">
      <c r="A936" s="178">
        <v>42774</v>
      </c>
      <c r="B936" s="179">
        <v>0.875</v>
      </c>
      <c r="C936" t="s">
        <v>349</v>
      </c>
      <c r="D936">
        <v>3.2</v>
      </c>
      <c r="E936">
        <v>4.6900000000000004</v>
      </c>
      <c r="F936">
        <v>6.32</v>
      </c>
      <c r="G936">
        <v>1.59</v>
      </c>
      <c r="H936" s="184">
        <f t="shared" ref="H936:L936" si="1001">H912</f>
        <v>0.875</v>
      </c>
      <c r="I936" s="185">
        <f t="shared" si="1001"/>
        <v>337</v>
      </c>
      <c r="J936" s="185">
        <f t="shared" si="1001"/>
        <v>173</v>
      </c>
      <c r="K936" s="185">
        <f t="shared" si="1001"/>
        <v>2842</v>
      </c>
      <c r="L936" s="185">
        <f t="shared" si="1001"/>
        <v>1426</v>
      </c>
      <c r="M936" s="147"/>
      <c r="N936" s="143">
        <f t="shared" si="964"/>
        <v>1078.4000000000001</v>
      </c>
      <c r="O936" s="143">
        <f t="shared" si="960"/>
        <v>811.37000000000012</v>
      </c>
      <c r="P936" s="143">
        <f t="shared" si="961"/>
        <v>17961.440000000002</v>
      </c>
      <c r="Q936" s="143">
        <f t="shared" si="962"/>
        <v>2267.34</v>
      </c>
      <c r="R936" s="188">
        <f t="shared" si="965"/>
        <v>22118.550000000003</v>
      </c>
      <c r="T936">
        <v>38668.28</v>
      </c>
      <c r="U936" s="190">
        <f t="shared" si="966"/>
        <v>0.57200759899328346</v>
      </c>
    </row>
    <row r="937" spans="1:21" x14ac:dyDescent="0.2">
      <c r="A937" s="178">
        <v>42774</v>
      </c>
      <c r="B937" s="179">
        <v>0.91666666666666663</v>
      </c>
      <c r="C937" t="s">
        <v>349</v>
      </c>
      <c r="D937">
        <v>4.5199999999999996</v>
      </c>
      <c r="E937">
        <v>5.59</v>
      </c>
      <c r="F937">
        <v>5.97</v>
      </c>
      <c r="G937">
        <v>0.99</v>
      </c>
      <c r="H937" s="184">
        <f t="shared" ref="H937:L937" si="1002">H913</f>
        <v>0.91666666666666663</v>
      </c>
      <c r="I937" s="185">
        <f t="shared" si="1002"/>
        <v>394</v>
      </c>
      <c r="J937" s="185">
        <f t="shared" si="1002"/>
        <v>194</v>
      </c>
      <c r="K937" s="185">
        <f t="shared" si="1002"/>
        <v>2842</v>
      </c>
      <c r="L937" s="185">
        <f t="shared" si="1002"/>
        <v>1426</v>
      </c>
      <c r="M937" s="147"/>
      <c r="N937" s="143">
        <f t="shared" si="964"/>
        <v>1780.8799999999999</v>
      </c>
      <c r="O937" s="143">
        <f t="shared" si="960"/>
        <v>1084.46</v>
      </c>
      <c r="P937" s="143">
        <f t="shared" si="961"/>
        <v>16966.739999999998</v>
      </c>
      <c r="Q937" s="143">
        <f t="shared" si="962"/>
        <v>1411.74</v>
      </c>
      <c r="R937" s="188">
        <f t="shared" si="965"/>
        <v>21243.82</v>
      </c>
      <c r="T937">
        <v>36590.379999999997</v>
      </c>
      <c r="U937" s="190">
        <f t="shared" si="966"/>
        <v>0.58058484224542084</v>
      </c>
    </row>
    <row r="938" spans="1:21" x14ac:dyDescent="0.2">
      <c r="A938" s="178">
        <v>42774</v>
      </c>
      <c r="B938" s="179">
        <v>0.95833333333333337</v>
      </c>
      <c r="C938" t="s">
        <v>349</v>
      </c>
      <c r="D938">
        <v>6.04</v>
      </c>
      <c r="E938">
        <v>5.51</v>
      </c>
      <c r="F938">
        <v>5.71</v>
      </c>
      <c r="G938">
        <v>0.25</v>
      </c>
      <c r="H938" s="184">
        <f t="shared" ref="H938:L938" si="1003">H914</f>
        <v>0.95833333333333337</v>
      </c>
      <c r="I938" s="185">
        <f t="shared" si="1003"/>
        <v>389</v>
      </c>
      <c r="J938" s="185">
        <f t="shared" si="1003"/>
        <v>265</v>
      </c>
      <c r="K938" s="185">
        <f t="shared" si="1003"/>
        <v>2985</v>
      </c>
      <c r="L938" s="185">
        <f t="shared" si="1003"/>
        <v>1111</v>
      </c>
      <c r="M938" s="147"/>
      <c r="N938" s="143">
        <f t="shared" si="964"/>
        <v>2349.56</v>
      </c>
      <c r="O938" s="143">
        <f t="shared" si="960"/>
        <v>1460.1499999999999</v>
      </c>
      <c r="P938" s="143">
        <f t="shared" si="961"/>
        <v>17044.349999999999</v>
      </c>
      <c r="Q938" s="143">
        <f t="shared" si="962"/>
        <v>277.75</v>
      </c>
      <c r="R938" s="188">
        <f t="shared" si="965"/>
        <v>21131.809999999998</v>
      </c>
      <c r="T938">
        <v>33753.9</v>
      </c>
      <c r="U938" s="190">
        <f t="shared" si="966"/>
        <v>0.62605535952882474</v>
      </c>
    </row>
    <row r="939" spans="1:21" x14ac:dyDescent="0.2">
      <c r="A939" s="178">
        <v>42774</v>
      </c>
      <c r="B939" s="180">
        <v>1</v>
      </c>
      <c r="C939" t="s">
        <v>349</v>
      </c>
      <c r="D939">
        <v>5.17</v>
      </c>
      <c r="E939">
        <v>4</v>
      </c>
      <c r="F939">
        <v>10</v>
      </c>
      <c r="G939">
        <v>0.25</v>
      </c>
      <c r="H939" s="184">
        <f t="shared" ref="H939:L939" si="1004">H915</f>
        <v>1</v>
      </c>
      <c r="I939" s="185">
        <f t="shared" si="1004"/>
        <v>362</v>
      </c>
      <c r="J939" s="185">
        <f t="shared" si="1004"/>
        <v>243</v>
      </c>
      <c r="K939" s="185">
        <f t="shared" si="1004"/>
        <v>2985</v>
      </c>
      <c r="L939" s="185">
        <f t="shared" si="1004"/>
        <v>1111</v>
      </c>
      <c r="M939" s="147"/>
      <c r="N939" s="143">
        <f t="shared" si="964"/>
        <v>1871.54</v>
      </c>
      <c r="O939" s="143">
        <f t="shared" si="960"/>
        <v>972</v>
      </c>
      <c r="P939" s="143">
        <f t="shared" si="961"/>
        <v>29850</v>
      </c>
      <c r="Q939" s="143">
        <f t="shared" si="962"/>
        <v>277.75</v>
      </c>
      <c r="R939" s="188">
        <f t="shared" si="965"/>
        <v>32971.29</v>
      </c>
      <c r="T939">
        <v>31068.81</v>
      </c>
      <c r="U939" s="190">
        <f t="shared" si="966"/>
        <v>1.0612344019613238</v>
      </c>
    </row>
    <row r="940" spans="1:21" x14ac:dyDescent="0.2">
      <c r="A940" s="178">
        <v>42775</v>
      </c>
      <c r="B940" s="179">
        <v>4.1666666666666664E-2</v>
      </c>
      <c r="C940" t="s">
        <v>349</v>
      </c>
      <c r="D940">
        <v>6.98</v>
      </c>
      <c r="E940">
        <v>4</v>
      </c>
      <c r="F940">
        <v>4.43</v>
      </c>
      <c r="G940">
        <v>0.25</v>
      </c>
      <c r="H940" s="184">
        <f t="shared" ref="H940:L940" si="1005">H916</f>
        <v>4.1666666666666664E-2</v>
      </c>
      <c r="I940" s="185">
        <f t="shared" si="1005"/>
        <v>294</v>
      </c>
      <c r="J940" s="185">
        <f t="shared" si="1005"/>
        <v>212</v>
      </c>
      <c r="K940" s="185">
        <f t="shared" si="1005"/>
        <v>2985</v>
      </c>
      <c r="L940" s="185">
        <f t="shared" si="1005"/>
        <v>1111</v>
      </c>
      <c r="M940" s="147"/>
      <c r="N940" s="143">
        <f t="shared" si="964"/>
        <v>2052.1200000000003</v>
      </c>
      <c r="O940" s="143">
        <f t="shared" si="960"/>
        <v>848</v>
      </c>
      <c r="P940" s="143">
        <f t="shared" si="961"/>
        <v>13223.55</v>
      </c>
      <c r="Q940" s="143">
        <f t="shared" si="962"/>
        <v>277.75</v>
      </c>
      <c r="R940" s="188">
        <f t="shared" si="965"/>
        <v>16401.419999999998</v>
      </c>
      <c r="T940">
        <v>29409.03</v>
      </c>
      <c r="U940" s="190">
        <f t="shared" si="966"/>
        <v>0.55770013495854842</v>
      </c>
    </row>
    <row r="941" spans="1:21" x14ac:dyDescent="0.2">
      <c r="A941" s="178">
        <v>42775</v>
      </c>
      <c r="B941" s="179">
        <v>8.3333333333333329E-2</v>
      </c>
      <c r="C941" t="s">
        <v>349</v>
      </c>
      <c r="D941">
        <v>4.01</v>
      </c>
      <c r="E941">
        <v>2.67</v>
      </c>
      <c r="F941">
        <v>4.01</v>
      </c>
      <c r="G941">
        <v>0.25</v>
      </c>
      <c r="H941" s="184">
        <f t="shared" ref="H941:L941" si="1006">H917</f>
        <v>8.3333333333333329E-2</v>
      </c>
      <c r="I941" s="185">
        <f t="shared" si="1006"/>
        <v>236</v>
      </c>
      <c r="J941" s="185">
        <f t="shared" si="1006"/>
        <v>179</v>
      </c>
      <c r="K941" s="185">
        <f t="shared" si="1006"/>
        <v>2985</v>
      </c>
      <c r="L941" s="185">
        <f t="shared" si="1006"/>
        <v>1111</v>
      </c>
      <c r="M941" s="147"/>
      <c r="N941" s="143">
        <f t="shared" si="964"/>
        <v>946.3599999999999</v>
      </c>
      <c r="O941" s="143">
        <f t="shared" si="960"/>
        <v>477.93</v>
      </c>
      <c r="P941" s="143">
        <f t="shared" si="961"/>
        <v>11969.849999999999</v>
      </c>
      <c r="Q941" s="143">
        <f t="shared" si="962"/>
        <v>277.75</v>
      </c>
      <c r="R941" s="188">
        <f t="shared" si="965"/>
        <v>13671.89</v>
      </c>
      <c r="T941">
        <v>28614.27</v>
      </c>
      <c r="U941" s="190">
        <f t="shared" si="966"/>
        <v>0.47779971322001225</v>
      </c>
    </row>
    <row r="942" spans="1:21" x14ac:dyDescent="0.2">
      <c r="A942" s="178">
        <v>42775</v>
      </c>
      <c r="B942" s="179">
        <v>0.125</v>
      </c>
      <c r="C942" t="s">
        <v>349</v>
      </c>
      <c r="D942">
        <v>3.5</v>
      </c>
      <c r="E942">
        <v>3.11</v>
      </c>
      <c r="F942">
        <v>4.01</v>
      </c>
      <c r="G942">
        <v>0.76</v>
      </c>
      <c r="H942" s="184">
        <f t="shared" ref="H942:L942" si="1007">H918</f>
        <v>0.125</v>
      </c>
      <c r="I942" s="185">
        <f t="shared" si="1007"/>
        <v>201</v>
      </c>
      <c r="J942" s="185">
        <f t="shared" si="1007"/>
        <v>205</v>
      </c>
      <c r="K942" s="185">
        <f t="shared" si="1007"/>
        <v>2985</v>
      </c>
      <c r="L942" s="185">
        <f t="shared" si="1007"/>
        <v>1717</v>
      </c>
      <c r="M942" s="147"/>
      <c r="N942" s="143">
        <f t="shared" si="964"/>
        <v>703.5</v>
      </c>
      <c r="O942" s="143">
        <f t="shared" si="960"/>
        <v>637.54999999999995</v>
      </c>
      <c r="P942" s="143">
        <f t="shared" si="961"/>
        <v>11969.849999999999</v>
      </c>
      <c r="Q942" s="143">
        <f t="shared" si="962"/>
        <v>1304.92</v>
      </c>
      <c r="R942" s="188">
        <f t="shared" si="965"/>
        <v>14615.819999999998</v>
      </c>
      <c r="T942">
        <v>28382.62</v>
      </c>
      <c r="U942" s="190">
        <f t="shared" si="966"/>
        <v>0.51495668828318164</v>
      </c>
    </row>
    <row r="943" spans="1:21" x14ac:dyDescent="0.2">
      <c r="A943" s="178">
        <v>42775</v>
      </c>
      <c r="B943" s="179">
        <v>0.16666666666666666</v>
      </c>
      <c r="C943" t="s">
        <v>349</v>
      </c>
      <c r="D943">
        <v>6.01</v>
      </c>
      <c r="E943">
        <v>3.11</v>
      </c>
      <c r="F943">
        <v>4.01</v>
      </c>
      <c r="G943">
        <v>0.76</v>
      </c>
      <c r="H943" s="184">
        <f t="shared" ref="H943:L943" si="1008">H919</f>
        <v>0.16666666666666666</v>
      </c>
      <c r="I943" s="185">
        <f t="shared" si="1008"/>
        <v>185</v>
      </c>
      <c r="J943" s="185">
        <f t="shared" si="1008"/>
        <v>205</v>
      </c>
      <c r="K943" s="185">
        <f t="shared" si="1008"/>
        <v>2985</v>
      </c>
      <c r="L943" s="185">
        <f t="shared" si="1008"/>
        <v>1717</v>
      </c>
      <c r="M943" s="147"/>
      <c r="N943" s="143">
        <f t="shared" si="964"/>
        <v>1111.8499999999999</v>
      </c>
      <c r="O943" s="143">
        <f t="shared" si="960"/>
        <v>637.54999999999995</v>
      </c>
      <c r="P943" s="143">
        <f t="shared" si="961"/>
        <v>11969.849999999999</v>
      </c>
      <c r="Q943" s="143">
        <f t="shared" si="962"/>
        <v>1304.92</v>
      </c>
      <c r="R943" s="188">
        <f t="shared" si="965"/>
        <v>15024.169999999998</v>
      </c>
      <c r="T943">
        <v>28600.6</v>
      </c>
      <c r="U943" s="190">
        <f t="shared" si="966"/>
        <v>0.52530960888932399</v>
      </c>
    </row>
    <row r="944" spans="1:21" x14ac:dyDescent="0.2">
      <c r="A944" s="178">
        <v>42775</v>
      </c>
      <c r="B944" s="179">
        <v>0.20833333333333334</v>
      </c>
      <c r="C944" t="s">
        <v>349</v>
      </c>
      <c r="D944">
        <v>5.28</v>
      </c>
      <c r="E944">
        <v>4</v>
      </c>
      <c r="F944">
        <v>4.62</v>
      </c>
      <c r="G944">
        <v>0.76</v>
      </c>
      <c r="H944" s="184">
        <f t="shared" ref="H944:L944" si="1009">H920</f>
        <v>0.20833333333333334</v>
      </c>
      <c r="I944" s="185">
        <f t="shared" si="1009"/>
        <v>207</v>
      </c>
      <c r="J944" s="185">
        <f t="shared" si="1009"/>
        <v>283</v>
      </c>
      <c r="K944" s="185">
        <f t="shared" si="1009"/>
        <v>2985</v>
      </c>
      <c r="L944" s="185">
        <f t="shared" si="1009"/>
        <v>1717</v>
      </c>
      <c r="M944" s="147"/>
      <c r="N944" s="143">
        <f t="shared" si="964"/>
        <v>1092.96</v>
      </c>
      <c r="O944" s="143">
        <f t="shared" si="960"/>
        <v>1132</v>
      </c>
      <c r="P944" s="143">
        <f t="shared" si="961"/>
        <v>13790.7</v>
      </c>
      <c r="Q944" s="143">
        <f t="shared" si="962"/>
        <v>1304.92</v>
      </c>
      <c r="R944" s="188">
        <f t="shared" si="965"/>
        <v>17320.580000000002</v>
      </c>
      <c r="T944">
        <v>29736.93</v>
      </c>
      <c r="U944" s="190">
        <f t="shared" si="966"/>
        <v>0.58246026069268086</v>
      </c>
    </row>
    <row r="945" spans="1:21" x14ac:dyDescent="0.2">
      <c r="A945" s="178">
        <v>42775</v>
      </c>
      <c r="B945" s="179">
        <v>0.25</v>
      </c>
      <c r="C945" t="s">
        <v>349</v>
      </c>
      <c r="D945">
        <v>7.95</v>
      </c>
      <c r="E945">
        <v>12</v>
      </c>
      <c r="F945">
        <v>7.91</v>
      </c>
      <c r="G945">
        <v>0.76</v>
      </c>
      <c r="H945" s="184">
        <f t="shared" ref="H945:L945" si="1010">H921</f>
        <v>0.25</v>
      </c>
      <c r="I945" s="185">
        <f t="shared" si="1010"/>
        <v>327</v>
      </c>
      <c r="J945" s="185">
        <f t="shared" si="1010"/>
        <v>438</v>
      </c>
      <c r="K945" s="185">
        <f t="shared" si="1010"/>
        <v>2985</v>
      </c>
      <c r="L945" s="185">
        <f t="shared" si="1010"/>
        <v>1717</v>
      </c>
      <c r="M945" s="147"/>
      <c r="N945" s="143">
        <f t="shared" si="964"/>
        <v>2599.65</v>
      </c>
      <c r="O945" s="143">
        <f t="shared" si="960"/>
        <v>5256</v>
      </c>
      <c r="P945" s="143">
        <f t="shared" si="961"/>
        <v>23611.350000000002</v>
      </c>
      <c r="Q945" s="143">
        <f t="shared" si="962"/>
        <v>1304.92</v>
      </c>
      <c r="R945" s="188">
        <f t="shared" si="965"/>
        <v>32771.919999999998</v>
      </c>
      <c r="T945">
        <v>32499.74</v>
      </c>
      <c r="U945" s="190">
        <f t="shared" si="966"/>
        <v>1.0083748362294589</v>
      </c>
    </row>
    <row r="946" spans="1:21" x14ac:dyDescent="0.2">
      <c r="A946" s="178">
        <v>42775</v>
      </c>
      <c r="B946" s="179">
        <v>0.29166666666666669</v>
      </c>
      <c r="C946" t="s">
        <v>349</v>
      </c>
      <c r="D946">
        <v>9.11</v>
      </c>
      <c r="E946">
        <v>32</v>
      </c>
      <c r="F946">
        <v>17.5</v>
      </c>
      <c r="G946">
        <v>16.75</v>
      </c>
      <c r="H946" s="184">
        <f t="shared" ref="H946:L946" si="1011">H922</f>
        <v>0.29166666666666669</v>
      </c>
      <c r="I946" s="185">
        <f t="shared" si="1011"/>
        <v>249</v>
      </c>
      <c r="J946" s="185">
        <f t="shared" si="1011"/>
        <v>556</v>
      </c>
      <c r="K946" s="185">
        <f t="shared" si="1011"/>
        <v>2872</v>
      </c>
      <c r="L946" s="185">
        <f t="shared" si="1011"/>
        <v>2219</v>
      </c>
      <c r="M946" s="147"/>
      <c r="N946" s="143">
        <f t="shared" si="964"/>
        <v>2268.39</v>
      </c>
      <c r="O946" s="143">
        <f t="shared" si="960"/>
        <v>17792</v>
      </c>
      <c r="P946" s="143">
        <f t="shared" si="961"/>
        <v>50260</v>
      </c>
      <c r="Q946" s="143">
        <f t="shared" si="962"/>
        <v>37168.25</v>
      </c>
      <c r="R946" s="188">
        <f t="shared" si="965"/>
        <v>107488.64</v>
      </c>
      <c r="T946">
        <v>37098.68</v>
      </c>
      <c r="U946" s="190">
        <f t="shared" si="966"/>
        <v>2.8973710115831612</v>
      </c>
    </row>
    <row r="947" spans="1:21" x14ac:dyDescent="0.2">
      <c r="A947" s="178">
        <v>42775</v>
      </c>
      <c r="B947" s="179">
        <v>0.33333333333333331</v>
      </c>
      <c r="C947" t="s">
        <v>349</v>
      </c>
      <c r="D947">
        <v>3.11</v>
      </c>
      <c r="E947">
        <v>10.220000000000001</v>
      </c>
      <c r="F947">
        <v>11.59</v>
      </c>
      <c r="G947">
        <v>10.99</v>
      </c>
      <c r="H947" s="184">
        <f t="shared" ref="H947:L947" si="1012">H923</f>
        <v>0.33333333333333331</v>
      </c>
      <c r="I947" s="185">
        <f t="shared" si="1012"/>
        <v>256</v>
      </c>
      <c r="J947" s="185">
        <f t="shared" si="1012"/>
        <v>306</v>
      </c>
      <c r="K947" s="185">
        <f t="shared" si="1012"/>
        <v>2872</v>
      </c>
      <c r="L947" s="185">
        <f t="shared" si="1012"/>
        <v>2219</v>
      </c>
      <c r="M947" s="147"/>
      <c r="N947" s="143">
        <f t="shared" si="964"/>
        <v>796.16</v>
      </c>
      <c r="O947" s="143">
        <f t="shared" si="960"/>
        <v>3127.32</v>
      </c>
      <c r="P947" s="143">
        <f t="shared" si="961"/>
        <v>33286.480000000003</v>
      </c>
      <c r="Q947" s="143">
        <f t="shared" si="962"/>
        <v>24386.81</v>
      </c>
      <c r="R947" s="188">
        <f t="shared" si="965"/>
        <v>61596.770000000004</v>
      </c>
      <c r="T947">
        <v>38705.199999999997</v>
      </c>
      <c r="U947" s="190">
        <f t="shared" si="966"/>
        <v>1.5914339675289111</v>
      </c>
    </row>
    <row r="948" spans="1:21" x14ac:dyDescent="0.2">
      <c r="A948" s="178">
        <v>42775</v>
      </c>
      <c r="B948" s="179">
        <v>0.375</v>
      </c>
      <c r="C948" t="s">
        <v>349</v>
      </c>
      <c r="D948">
        <v>2.0299999999999998</v>
      </c>
      <c r="E948">
        <v>9.81</v>
      </c>
      <c r="F948">
        <v>10.01</v>
      </c>
      <c r="G948">
        <v>9.56</v>
      </c>
      <c r="H948" s="184">
        <f t="shared" ref="H948:L948" si="1013">H924</f>
        <v>0.375</v>
      </c>
      <c r="I948" s="185">
        <f t="shared" si="1013"/>
        <v>156</v>
      </c>
      <c r="J948" s="185">
        <f t="shared" si="1013"/>
        <v>343</v>
      </c>
      <c r="K948" s="185">
        <f t="shared" si="1013"/>
        <v>2872</v>
      </c>
      <c r="L948" s="185">
        <f t="shared" si="1013"/>
        <v>2219</v>
      </c>
      <c r="M948" s="147"/>
      <c r="N948" s="143">
        <f t="shared" si="964"/>
        <v>316.67999999999995</v>
      </c>
      <c r="O948" s="143">
        <f t="shared" si="960"/>
        <v>3364.8300000000004</v>
      </c>
      <c r="P948" s="143">
        <f t="shared" si="961"/>
        <v>28748.720000000001</v>
      </c>
      <c r="Q948" s="143">
        <f t="shared" si="962"/>
        <v>21213.64</v>
      </c>
      <c r="R948" s="188">
        <f t="shared" si="965"/>
        <v>53643.87</v>
      </c>
      <c r="T948">
        <v>38249.120000000003</v>
      </c>
      <c r="U948" s="190">
        <f t="shared" si="966"/>
        <v>1.4024863840004684</v>
      </c>
    </row>
    <row r="949" spans="1:21" x14ac:dyDescent="0.2">
      <c r="A949" s="178">
        <v>42775</v>
      </c>
      <c r="B949" s="179">
        <v>0.41666666666666669</v>
      </c>
      <c r="C949" t="s">
        <v>349</v>
      </c>
      <c r="D949">
        <v>3.69</v>
      </c>
      <c r="E949">
        <v>6.62</v>
      </c>
      <c r="F949">
        <v>7.78</v>
      </c>
      <c r="G949">
        <v>7.57</v>
      </c>
      <c r="H949" s="184">
        <f t="shared" ref="H949:L949" si="1014">H925</f>
        <v>0.41666666666666669</v>
      </c>
      <c r="I949" s="185">
        <f t="shared" si="1014"/>
        <v>196</v>
      </c>
      <c r="J949" s="185">
        <f t="shared" si="1014"/>
        <v>315</v>
      </c>
      <c r="K949" s="185">
        <f t="shared" si="1014"/>
        <v>2872</v>
      </c>
      <c r="L949" s="185">
        <f t="shared" si="1014"/>
        <v>2219</v>
      </c>
      <c r="M949" s="147"/>
      <c r="N949" s="143">
        <f t="shared" si="964"/>
        <v>723.24</v>
      </c>
      <c r="O949" s="143">
        <f t="shared" si="960"/>
        <v>2085.3000000000002</v>
      </c>
      <c r="P949" s="143">
        <f t="shared" si="961"/>
        <v>22344.16</v>
      </c>
      <c r="Q949" s="143">
        <f t="shared" si="962"/>
        <v>16797.830000000002</v>
      </c>
      <c r="R949" s="188">
        <f t="shared" si="965"/>
        <v>41950.53</v>
      </c>
      <c r="T949">
        <v>37792.519999999997</v>
      </c>
      <c r="U949" s="190">
        <f t="shared" si="966"/>
        <v>1.1100220361066158</v>
      </c>
    </row>
    <row r="950" spans="1:21" x14ac:dyDescent="0.2">
      <c r="A950" s="178">
        <v>42775</v>
      </c>
      <c r="B950" s="179">
        <v>0.45833333333333331</v>
      </c>
      <c r="C950" t="s">
        <v>349</v>
      </c>
      <c r="D950">
        <v>3.46</v>
      </c>
      <c r="E950">
        <v>3</v>
      </c>
      <c r="F950">
        <v>4.01</v>
      </c>
      <c r="G950">
        <v>2</v>
      </c>
      <c r="H950" s="184">
        <f t="shared" ref="H950:L950" si="1015">H926</f>
        <v>0.45833333333333331</v>
      </c>
      <c r="I950" s="185">
        <f t="shared" si="1015"/>
        <v>226</v>
      </c>
      <c r="J950" s="185">
        <f t="shared" si="1015"/>
        <v>326</v>
      </c>
      <c r="K950" s="185">
        <f t="shared" si="1015"/>
        <v>2842</v>
      </c>
      <c r="L950" s="185">
        <f t="shared" si="1015"/>
        <v>1635</v>
      </c>
      <c r="M950" s="147"/>
      <c r="N950" s="143">
        <f t="shared" si="964"/>
        <v>781.96</v>
      </c>
      <c r="O950" s="143">
        <f t="shared" si="960"/>
        <v>978</v>
      </c>
      <c r="P950" s="143">
        <f t="shared" si="961"/>
        <v>11396.42</v>
      </c>
      <c r="Q950" s="143">
        <f t="shared" si="962"/>
        <v>3270</v>
      </c>
      <c r="R950" s="188">
        <f t="shared" si="965"/>
        <v>16426.38</v>
      </c>
      <c r="T950">
        <v>37062.18</v>
      </c>
      <c r="U950" s="190">
        <f t="shared" si="966"/>
        <v>0.44321138152154033</v>
      </c>
    </row>
    <row r="951" spans="1:21" x14ac:dyDescent="0.2">
      <c r="A951" s="178">
        <v>42775</v>
      </c>
      <c r="B951" s="179">
        <v>0.5</v>
      </c>
      <c r="C951" t="s">
        <v>349</v>
      </c>
      <c r="D951">
        <v>2.86</v>
      </c>
      <c r="E951">
        <v>2.98</v>
      </c>
      <c r="F951">
        <v>5.23</v>
      </c>
      <c r="G951">
        <v>1.45</v>
      </c>
      <c r="H951" s="184">
        <f t="shared" ref="H951:L951" si="1016">H927</f>
        <v>0.5</v>
      </c>
      <c r="I951" s="185">
        <f t="shared" si="1016"/>
        <v>222</v>
      </c>
      <c r="J951" s="185">
        <f t="shared" si="1016"/>
        <v>319</v>
      </c>
      <c r="K951" s="185">
        <f t="shared" si="1016"/>
        <v>2842</v>
      </c>
      <c r="L951" s="185">
        <f t="shared" si="1016"/>
        <v>1635</v>
      </c>
      <c r="M951" s="147"/>
      <c r="N951" s="143">
        <f t="shared" si="964"/>
        <v>634.91999999999996</v>
      </c>
      <c r="O951" s="143">
        <f t="shared" si="960"/>
        <v>950.62</v>
      </c>
      <c r="P951" s="143">
        <f t="shared" si="961"/>
        <v>14863.660000000002</v>
      </c>
      <c r="Q951" s="143">
        <f t="shared" si="962"/>
        <v>2370.75</v>
      </c>
      <c r="R951" s="188">
        <f t="shared" si="965"/>
        <v>18819.95</v>
      </c>
      <c r="T951">
        <v>36265.03</v>
      </c>
      <c r="U951" s="190">
        <f t="shared" si="966"/>
        <v>0.51895586464425925</v>
      </c>
    </row>
    <row r="952" spans="1:21" x14ac:dyDescent="0.2">
      <c r="A952" s="178">
        <v>42775</v>
      </c>
      <c r="B952" s="179">
        <v>0.54166666666666663</v>
      </c>
      <c r="C952" t="s">
        <v>349</v>
      </c>
      <c r="D952">
        <v>2.86</v>
      </c>
      <c r="E952">
        <v>3</v>
      </c>
      <c r="F952">
        <v>7</v>
      </c>
      <c r="G952">
        <v>2.4</v>
      </c>
      <c r="H952" s="184">
        <f t="shared" ref="H952:L952" si="1017">H928</f>
        <v>0.54166666666666663</v>
      </c>
      <c r="I952" s="185">
        <f t="shared" si="1017"/>
        <v>195</v>
      </c>
      <c r="J952" s="185">
        <f t="shared" si="1017"/>
        <v>299</v>
      </c>
      <c r="K952" s="185">
        <f t="shared" si="1017"/>
        <v>2842</v>
      </c>
      <c r="L952" s="185">
        <f t="shared" si="1017"/>
        <v>1635</v>
      </c>
      <c r="M952" s="147"/>
      <c r="N952" s="143">
        <f t="shared" si="964"/>
        <v>557.69999999999993</v>
      </c>
      <c r="O952" s="143">
        <f t="shared" si="960"/>
        <v>897</v>
      </c>
      <c r="P952" s="143">
        <f t="shared" si="961"/>
        <v>19894</v>
      </c>
      <c r="Q952" s="143">
        <f t="shared" si="962"/>
        <v>3924</v>
      </c>
      <c r="R952" s="188">
        <f t="shared" si="965"/>
        <v>25272.7</v>
      </c>
      <c r="T952">
        <v>35541.910000000003</v>
      </c>
      <c r="U952" s="190">
        <f t="shared" si="966"/>
        <v>0.71106758190541808</v>
      </c>
    </row>
    <row r="953" spans="1:21" x14ac:dyDescent="0.2">
      <c r="A953" s="178">
        <v>42775</v>
      </c>
      <c r="B953" s="179">
        <v>0.58333333333333337</v>
      </c>
      <c r="C953" t="s">
        <v>349</v>
      </c>
      <c r="D953">
        <v>3.03</v>
      </c>
      <c r="E953">
        <v>3</v>
      </c>
      <c r="F953">
        <v>14</v>
      </c>
      <c r="G953">
        <v>2</v>
      </c>
      <c r="H953" s="184">
        <f t="shared" ref="H953:L953" si="1018">H929</f>
        <v>0.58333333333333337</v>
      </c>
      <c r="I953" s="185">
        <f t="shared" si="1018"/>
        <v>205</v>
      </c>
      <c r="J953" s="185">
        <f t="shared" si="1018"/>
        <v>237</v>
      </c>
      <c r="K953" s="185">
        <f t="shared" si="1018"/>
        <v>2842</v>
      </c>
      <c r="L953" s="185">
        <f t="shared" si="1018"/>
        <v>1635</v>
      </c>
      <c r="M953" s="147"/>
      <c r="N953" s="143">
        <f t="shared" si="964"/>
        <v>621.15</v>
      </c>
      <c r="O953" s="143">
        <f t="shared" si="960"/>
        <v>711</v>
      </c>
      <c r="P953" s="143">
        <f t="shared" si="961"/>
        <v>39788</v>
      </c>
      <c r="Q953" s="143">
        <f t="shared" si="962"/>
        <v>3270</v>
      </c>
      <c r="R953" s="188">
        <f t="shared" si="965"/>
        <v>44390.15</v>
      </c>
      <c r="T953">
        <v>35274.32</v>
      </c>
      <c r="U953" s="190">
        <f t="shared" si="966"/>
        <v>1.258426810212075</v>
      </c>
    </row>
    <row r="954" spans="1:21" x14ac:dyDescent="0.2">
      <c r="A954" s="178">
        <v>42775</v>
      </c>
      <c r="B954" s="179">
        <v>0.625</v>
      </c>
      <c r="C954" t="s">
        <v>349</v>
      </c>
      <c r="D954">
        <v>3.01</v>
      </c>
      <c r="E954">
        <v>3</v>
      </c>
      <c r="F954">
        <v>9.76</v>
      </c>
      <c r="G954">
        <v>1.22</v>
      </c>
      <c r="H954" s="184">
        <f t="shared" ref="H954:L954" si="1019">H930</f>
        <v>0.625</v>
      </c>
      <c r="I954" s="185">
        <f t="shared" si="1019"/>
        <v>212</v>
      </c>
      <c r="J954" s="185">
        <f t="shared" si="1019"/>
        <v>213</v>
      </c>
      <c r="K954" s="185">
        <f t="shared" si="1019"/>
        <v>2842</v>
      </c>
      <c r="L954" s="185">
        <f t="shared" si="1019"/>
        <v>1380</v>
      </c>
      <c r="M954" s="147"/>
      <c r="N954" s="143">
        <f t="shared" si="964"/>
        <v>638.12</v>
      </c>
      <c r="O954" s="143">
        <f t="shared" si="960"/>
        <v>639</v>
      </c>
      <c r="P954" s="143">
        <f t="shared" si="961"/>
        <v>27737.919999999998</v>
      </c>
      <c r="Q954" s="143">
        <f t="shared" si="962"/>
        <v>1683.6</v>
      </c>
      <c r="R954" s="188">
        <f t="shared" si="965"/>
        <v>30698.639999999996</v>
      </c>
      <c r="T954">
        <v>34992.86</v>
      </c>
      <c r="U954" s="190">
        <f t="shared" si="966"/>
        <v>0.87728296572500775</v>
      </c>
    </row>
    <row r="955" spans="1:21" x14ac:dyDescent="0.2">
      <c r="A955" s="178">
        <v>42775</v>
      </c>
      <c r="B955" s="179">
        <v>0.66666666666666663</v>
      </c>
      <c r="C955" t="s">
        <v>349</v>
      </c>
      <c r="D955">
        <v>3.01</v>
      </c>
      <c r="E955">
        <v>3</v>
      </c>
      <c r="F955">
        <v>8.94</v>
      </c>
      <c r="G955">
        <v>0.99</v>
      </c>
      <c r="H955" s="184">
        <f t="shared" ref="H955:L955" si="1020">H931</f>
        <v>0.66666666666666663</v>
      </c>
      <c r="I955" s="185">
        <f t="shared" si="1020"/>
        <v>191</v>
      </c>
      <c r="J955" s="185">
        <f t="shared" si="1020"/>
        <v>237</v>
      </c>
      <c r="K955" s="185">
        <f t="shared" si="1020"/>
        <v>2842</v>
      </c>
      <c r="L955" s="185">
        <f t="shared" si="1020"/>
        <v>1380</v>
      </c>
      <c r="M955" s="147"/>
      <c r="N955" s="143">
        <f t="shared" si="964"/>
        <v>574.91</v>
      </c>
      <c r="O955" s="143">
        <f t="shared" si="960"/>
        <v>711</v>
      </c>
      <c r="P955" s="143">
        <f t="shared" si="961"/>
        <v>25407.48</v>
      </c>
      <c r="Q955" s="143">
        <f t="shared" si="962"/>
        <v>1366.2</v>
      </c>
      <c r="R955" s="188">
        <f t="shared" si="965"/>
        <v>28059.59</v>
      </c>
      <c r="T955">
        <v>34854.79</v>
      </c>
      <c r="U955" s="190">
        <f t="shared" si="966"/>
        <v>0.80504257807893831</v>
      </c>
    </row>
    <row r="956" spans="1:21" x14ac:dyDescent="0.2">
      <c r="A956" s="178">
        <v>42775</v>
      </c>
      <c r="B956" s="179">
        <v>0.70833333333333337</v>
      </c>
      <c r="C956" t="s">
        <v>349</v>
      </c>
      <c r="D956">
        <v>2</v>
      </c>
      <c r="E956">
        <v>3</v>
      </c>
      <c r="F956">
        <v>8.42</v>
      </c>
      <c r="G956">
        <v>1</v>
      </c>
      <c r="H956" s="184">
        <f t="shared" ref="H956:L956" si="1021">H932</f>
        <v>0.70833333333333337</v>
      </c>
      <c r="I956" s="185">
        <f t="shared" si="1021"/>
        <v>218</v>
      </c>
      <c r="J956" s="185">
        <f t="shared" si="1021"/>
        <v>258</v>
      </c>
      <c r="K956" s="185">
        <f t="shared" si="1021"/>
        <v>2842</v>
      </c>
      <c r="L956" s="185">
        <f t="shared" si="1021"/>
        <v>1380</v>
      </c>
      <c r="M956" s="147"/>
      <c r="N956" s="143">
        <f t="shared" si="964"/>
        <v>436</v>
      </c>
      <c r="O956" s="143">
        <f t="shared" si="960"/>
        <v>774</v>
      </c>
      <c r="P956" s="143">
        <f t="shared" si="961"/>
        <v>23929.64</v>
      </c>
      <c r="Q956" s="143">
        <f t="shared" si="962"/>
        <v>1380</v>
      </c>
      <c r="R956" s="188">
        <f t="shared" si="965"/>
        <v>26519.64</v>
      </c>
      <c r="T956">
        <v>34870.230000000003</v>
      </c>
      <c r="U956" s="190">
        <f t="shared" si="966"/>
        <v>0.76052380497633643</v>
      </c>
    </row>
    <row r="957" spans="1:21" x14ac:dyDescent="0.2">
      <c r="A957" s="178">
        <v>42775</v>
      </c>
      <c r="B957" s="179">
        <v>0.75</v>
      </c>
      <c r="C957" t="s">
        <v>349</v>
      </c>
      <c r="D957">
        <v>2</v>
      </c>
      <c r="E957">
        <v>15.85</v>
      </c>
      <c r="F957">
        <v>20</v>
      </c>
      <c r="G957">
        <v>1.45</v>
      </c>
      <c r="H957" s="184">
        <f t="shared" ref="H957:L957" si="1022">H933</f>
        <v>0.75</v>
      </c>
      <c r="I957" s="185">
        <f t="shared" si="1022"/>
        <v>240</v>
      </c>
      <c r="J957" s="185">
        <f t="shared" si="1022"/>
        <v>365</v>
      </c>
      <c r="K957" s="185">
        <f t="shared" si="1022"/>
        <v>2842</v>
      </c>
      <c r="L957" s="185">
        <f t="shared" si="1022"/>
        <v>1380</v>
      </c>
      <c r="M957" s="147"/>
      <c r="N957" s="143">
        <f t="shared" si="964"/>
        <v>480</v>
      </c>
      <c r="O957" s="143">
        <f t="shared" si="960"/>
        <v>5785.25</v>
      </c>
      <c r="P957" s="143">
        <f t="shared" si="961"/>
        <v>56840</v>
      </c>
      <c r="Q957" s="143">
        <f t="shared" si="962"/>
        <v>2001</v>
      </c>
      <c r="R957" s="188">
        <f t="shared" si="965"/>
        <v>65106.25</v>
      </c>
      <c r="T957">
        <v>34885.040000000001</v>
      </c>
      <c r="U957" s="190">
        <f t="shared" si="966"/>
        <v>1.866308595317649</v>
      </c>
    </row>
    <row r="958" spans="1:21" x14ac:dyDescent="0.2">
      <c r="A958" s="178">
        <v>42775</v>
      </c>
      <c r="B958" s="179">
        <v>0.79166666666666663</v>
      </c>
      <c r="C958" t="s">
        <v>349</v>
      </c>
      <c r="D958">
        <v>10</v>
      </c>
      <c r="E958">
        <v>27.55</v>
      </c>
      <c r="F958">
        <v>27.75</v>
      </c>
      <c r="G958">
        <v>1.45</v>
      </c>
      <c r="H958" s="184">
        <f t="shared" ref="H958:L958" si="1023">H934</f>
        <v>0.79166666666666663</v>
      </c>
      <c r="I958" s="185">
        <f t="shared" si="1023"/>
        <v>320</v>
      </c>
      <c r="J958" s="185">
        <f t="shared" si="1023"/>
        <v>214</v>
      </c>
      <c r="K958" s="185">
        <f t="shared" si="1023"/>
        <v>2842</v>
      </c>
      <c r="L958" s="185">
        <f t="shared" si="1023"/>
        <v>1426</v>
      </c>
      <c r="M958" s="147"/>
      <c r="N958" s="143">
        <f t="shared" si="964"/>
        <v>3200</v>
      </c>
      <c r="O958" s="143">
        <f t="shared" si="960"/>
        <v>5895.7</v>
      </c>
      <c r="P958" s="143">
        <f t="shared" si="961"/>
        <v>78865.5</v>
      </c>
      <c r="Q958" s="143">
        <f t="shared" si="962"/>
        <v>2067.6999999999998</v>
      </c>
      <c r="R958" s="188">
        <f t="shared" si="965"/>
        <v>90028.9</v>
      </c>
      <c r="T958">
        <v>36439.82</v>
      </c>
      <c r="U958" s="190">
        <f t="shared" si="966"/>
        <v>2.4706186803337666</v>
      </c>
    </row>
    <row r="959" spans="1:21" x14ac:dyDescent="0.2">
      <c r="A959" s="178">
        <v>42775</v>
      </c>
      <c r="B959" s="179">
        <v>0.83333333333333337</v>
      </c>
      <c r="C959" t="s">
        <v>349</v>
      </c>
      <c r="D959">
        <v>3.46</v>
      </c>
      <c r="E959">
        <v>3.11</v>
      </c>
      <c r="F959">
        <v>10.01</v>
      </c>
      <c r="G959">
        <v>1.61</v>
      </c>
      <c r="H959" s="184">
        <f t="shared" ref="H959:L959" si="1024">H935</f>
        <v>0.83333333333333337</v>
      </c>
      <c r="I959" s="185">
        <f t="shared" si="1024"/>
        <v>322</v>
      </c>
      <c r="J959" s="185">
        <f t="shared" si="1024"/>
        <v>178</v>
      </c>
      <c r="K959" s="185">
        <f t="shared" si="1024"/>
        <v>2842</v>
      </c>
      <c r="L959" s="185">
        <f t="shared" si="1024"/>
        <v>1426</v>
      </c>
      <c r="M959" s="147"/>
      <c r="N959" s="143">
        <f t="shared" si="964"/>
        <v>1114.1199999999999</v>
      </c>
      <c r="O959" s="143">
        <f t="shared" si="960"/>
        <v>553.57999999999993</v>
      </c>
      <c r="P959" s="143">
        <f t="shared" si="961"/>
        <v>28448.42</v>
      </c>
      <c r="Q959" s="143">
        <f t="shared" si="962"/>
        <v>2295.86</v>
      </c>
      <c r="R959" s="188">
        <f t="shared" si="965"/>
        <v>32411.98</v>
      </c>
      <c r="T959">
        <v>37246.46</v>
      </c>
      <c r="U959" s="190">
        <f t="shared" si="966"/>
        <v>0.87020296693967691</v>
      </c>
    </row>
    <row r="960" spans="1:21" x14ac:dyDescent="0.2">
      <c r="A960" s="178">
        <v>42775</v>
      </c>
      <c r="B960" s="179">
        <v>0.875</v>
      </c>
      <c r="C960" t="s">
        <v>349</v>
      </c>
      <c r="D960">
        <v>3.5</v>
      </c>
      <c r="E960">
        <v>5</v>
      </c>
      <c r="F960">
        <v>10.01</v>
      </c>
      <c r="G960">
        <v>0.99</v>
      </c>
      <c r="H960" s="184">
        <f t="shared" ref="H960:L960" si="1025">H936</f>
        <v>0.875</v>
      </c>
      <c r="I960" s="185">
        <f t="shared" si="1025"/>
        <v>337</v>
      </c>
      <c r="J960" s="185">
        <f t="shared" si="1025"/>
        <v>173</v>
      </c>
      <c r="K960" s="185">
        <f t="shared" si="1025"/>
        <v>2842</v>
      </c>
      <c r="L960" s="185">
        <f t="shared" si="1025"/>
        <v>1426</v>
      </c>
      <c r="M960" s="147"/>
      <c r="N960" s="143">
        <f t="shared" si="964"/>
        <v>1179.5</v>
      </c>
      <c r="O960" s="143">
        <f t="shared" si="960"/>
        <v>865</v>
      </c>
      <c r="P960" s="143">
        <f t="shared" si="961"/>
        <v>28448.42</v>
      </c>
      <c r="Q960" s="143">
        <f t="shared" si="962"/>
        <v>1411.74</v>
      </c>
      <c r="R960" s="188">
        <f t="shared" si="965"/>
        <v>31904.66</v>
      </c>
      <c r="T960">
        <v>37016.519999999997</v>
      </c>
      <c r="U960" s="190">
        <f t="shared" si="966"/>
        <v>0.86190327994095617</v>
      </c>
    </row>
    <row r="961" spans="1:21" x14ac:dyDescent="0.2">
      <c r="A961" s="178">
        <v>42775</v>
      </c>
      <c r="B961" s="179">
        <v>0.91666666666666663</v>
      </c>
      <c r="C961" t="s">
        <v>349</v>
      </c>
      <c r="D961">
        <v>5</v>
      </c>
      <c r="E961">
        <v>5.01</v>
      </c>
      <c r="F961">
        <v>14</v>
      </c>
      <c r="G961">
        <v>0.99</v>
      </c>
      <c r="H961" s="184">
        <f t="shared" ref="H961:L961" si="1026">H937</f>
        <v>0.91666666666666663</v>
      </c>
      <c r="I961" s="185">
        <f t="shared" si="1026"/>
        <v>394</v>
      </c>
      <c r="J961" s="185">
        <f t="shared" si="1026"/>
        <v>194</v>
      </c>
      <c r="K961" s="185">
        <f t="shared" si="1026"/>
        <v>2842</v>
      </c>
      <c r="L961" s="185">
        <f t="shared" si="1026"/>
        <v>1426</v>
      </c>
      <c r="M961" s="147"/>
      <c r="N961" s="143">
        <f t="shared" si="964"/>
        <v>1970</v>
      </c>
      <c r="O961" s="143">
        <f t="shared" si="960"/>
        <v>971.93999999999994</v>
      </c>
      <c r="P961" s="143">
        <f t="shared" si="961"/>
        <v>39788</v>
      </c>
      <c r="Q961" s="143">
        <f t="shared" si="962"/>
        <v>1411.74</v>
      </c>
      <c r="R961" s="188">
        <f t="shared" si="965"/>
        <v>44141.68</v>
      </c>
      <c r="T961">
        <v>35739.760000000002</v>
      </c>
      <c r="U961" s="190">
        <f t="shared" si="966"/>
        <v>1.2350860778024251</v>
      </c>
    </row>
    <row r="962" spans="1:21" x14ac:dyDescent="0.2">
      <c r="A962" s="178">
        <v>42775</v>
      </c>
      <c r="B962" s="179">
        <v>0.95833333333333337</v>
      </c>
      <c r="C962" t="s">
        <v>349</v>
      </c>
      <c r="D962">
        <v>11</v>
      </c>
      <c r="E962">
        <v>6.31</v>
      </c>
      <c r="F962">
        <v>20.010000000000002</v>
      </c>
      <c r="G962">
        <v>0.25</v>
      </c>
      <c r="H962" s="184">
        <f t="shared" ref="H962:L962" si="1027">H938</f>
        <v>0.95833333333333337</v>
      </c>
      <c r="I962" s="185">
        <f t="shared" si="1027"/>
        <v>389</v>
      </c>
      <c r="J962" s="185">
        <f t="shared" si="1027"/>
        <v>265</v>
      </c>
      <c r="K962" s="185">
        <f t="shared" si="1027"/>
        <v>2985</v>
      </c>
      <c r="L962" s="185">
        <f t="shared" si="1027"/>
        <v>1111</v>
      </c>
      <c r="M962" s="147"/>
      <c r="N962" s="143">
        <f t="shared" si="964"/>
        <v>4279</v>
      </c>
      <c r="O962" s="143">
        <f t="shared" si="960"/>
        <v>1672.1499999999999</v>
      </c>
      <c r="P962" s="143">
        <f t="shared" si="961"/>
        <v>59729.850000000006</v>
      </c>
      <c r="Q962" s="143">
        <f t="shared" si="962"/>
        <v>277.75</v>
      </c>
      <c r="R962" s="188">
        <f t="shared" si="965"/>
        <v>65958.75</v>
      </c>
      <c r="T962">
        <v>33432.81</v>
      </c>
      <c r="U962" s="190">
        <f t="shared" si="966"/>
        <v>1.9728748495863795</v>
      </c>
    </row>
    <row r="963" spans="1:21" x14ac:dyDescent="0.2">
      <c r="A963" s="178">
        <v>42775</v>
      </c>
      <c r="B963" s="180">
        <v>1</v>
      </c>
      <c r="C963" t="s">
        <v>349</v>
      </c>
      <c r="D963">
        <v>11.52</v>
      </c>
      <c r="E963">
        <v>4</v>
      </c>
      <c r="F963">
        <v>10.01</v>
      </c>
      <c r="G963">
        <v>0.25</v>
      </c>
      <c r="H963" s="184">
        <f t="shared" ref="H963:L963" si="1028">H939</f>
        <v>1</v>
      </c>
      <c r="I963" s="185">
        <f t="shared" si="1028"/>
        <v>362</v>
      </c>
      <c r="J963" s="185">
        <f t="shared" si="1028"/>
        <v>243</v>
      </c>
      <c r="K963" s="185">
        <f t="shared" si="1028"/>
        <v>2985</v>
      </c>
      <c r="L963" s="185">
        <f t="shared" si="1028"/>
        <v>1111</v>
      </c>
      <c r="M963" s="147"/>
      <c r="N963" s="143">
        <f t="shared" si="964"/>
        <v>4170.24</v>
      </c>
      <c r="O963" s="143">
        <f t="shared" si="960"/>
        <v>972</v>
      </c>
      <c r="P963" s="143">
        <f t="shared" si="961"/>
        <v>29879.85</v>
      </c>
      <c r="Q963" s="143">
        <f t="shared" si="962"/>
        <v>277.75</v>
      </c>
      <c r="R963" s="188">
        <f t="shared" si="965"/>
        <v>35299.839999999997</v>
      </c>
      <c r="T963">
        <v>31203.75</v>
      </c>
      <c r="U963" s="190">
        <f t="shared" si="966"/>
        <v>1.1312691583543644</v>
      </c>
    </row>
    <row r="964" spans="1:21" x14ac:dyDescent="0.2">
      <c r="A964" s="178">
        <v>42776</v>
      </c>
      <c r="B964" s="179">
        <v>4.1666666666666664E-2</v>
      </c>
      <c r="C964" t="s">
        <v>349</v>
      </c>
      <c r="D964">
        <v>12</v>
      </c>
      <c r="E964">
        <v>4</v>
      </c>
      <c r="F964">
        <v>15.04</v>
      </c>
      <c r="G964">
        <v>0.17</v>
      </c>
      <c r="H964" s="184">
        <f t="shared" ref="H964:L964" si="1029">H940</f>
        <v>4.1666666666666664E-2</v>
      </c>
      <c r="I964" s="185">
        <f t="shared" si="1029"/>
        <v>294</v>
      </c>
      <c r="J964" s="185">
        <f t="shared" si="1029"/>
        <v>212</v>
      </c>
      <c r="K964" s="185">
        <f t="shared" si="1029"/>
        <v>2985</v>
      </c>
      <c r="L964" s="185">
        <f t="shared" si="1029"/>
        <v>1111</v>
      </c>
      <c r="M964" s="147"/>
      <c r="N964" s="143">
        <f t="shared" si="964"/>
        <v>3528</v>
      </c>
      <c r="O964" s="143">
        <f t="shared" ref="O964:O1027" si="1030">E964*J964</f>
        <v>848</v>
      </c>
      <c r="P964" s="143">
        <f t="shared" ref="P964:P1027" si="1031">F964*K964</f>
        <v>44894.399999999994</v>
      </c>
      <c r="Q964" s="143">
        <f t="shared" ref="Q964:Q1027" si="1032">G964*L964</f>
        <v>188.87</v>
      </c>
      <c r="R964" s="188">
        <f t="shared" si="965"/>
        <v>49459.27</v>
      </c>
      <c r="T964">
        <v>29865.51</v>
      </c>
      <c r="U964" s="190">
        <f t="shared" si="966"/>
        <v>1.6560664793603055</v>
      </c>
    </row>
    <row r="965" spans="1:21" x14ac:dyDescent="0.2">
      <c r="A965" s="178">
        <v>42776</v>
      </c>
      <c r="B965" s="179">
        <v>8.3333333333333329E-2</v>
      </c>
      <c r="C965" t="s">
        <v>349</v>
      </c>
      <c r="D965">
        <v>12</v>
      </c>
      <c r="E965">
        <v>4</v>
      </c>
      <c r="F965">
        <v>15.06</v>
      </c>
      <c r="G965">
        <v>0.17</v>
      </c>
      <c r="H965" s="184">
        <f t="shared" ref="H965:L965" si="1033">H941</f>
        <v>8.3333333333333329E-2</v>
      </c>
      <c r="I965" s="185">
        <f t="shared" si="1033"/>
        <v>236</v>
      </c>
      <c r="J965" s="185">
        <f t="shared" si="1033"/>
        <v>179</v>
      </c>
      <c r="K965" s="185">
        <f t="shared" si="1033"/>
        <v>2985</v>
      </c>
      <c r="L965" s="185">
        <f t="shared" si="1033"/>
        <v>1111</v>
      </c>
      <c r="M965" s="147"/>
      <c r="N965" s="143">
        <f t="shared" ref="N965:N1028" si="1034">D965*I965</f>
        <v>2832</v>
      </c>
      <c r="O965" s="143">
        <f t="shared" si="1030"/>
        <v>716</v>
      </c>
      <c r="P965" s="143">
        <f t="shared" si="1031"/>
        <v>44954.1</v>
      </c>
      <c r="Q965" s="143">
        <f t="shared" si="1032"/>
        <v>188.87</v>
      </c>
      <c r="R965" s="188">
        <f t="shared" ref="R965:R1028" si="1035">SUM(N965:Q965)</f>
        <v>48690.97</v>
      </c>
      <c r="T965">
        <v>29198.52</v>
      </c>
      <c r="U965" s="190">
        <f t="shared" ref="U965:U1028" si="1036">R965/T965</f>
        <v>1.6675834939579131</v>
      </c>
    </row>
    <row r="966" spans="1:21" x14ac:dyDescent="0.2">
      <c r="A966" s="178">
        <v>42776</v>
      </c>
      <c r="B966" s="179">
        <v>0.125</v>
      </c>
      <c r="C966" t="s">
        <v>349</v>
      </c>
      <c r="D966">
        <v>12.07</v>
      </c>
      <c r="E966">
        <v>4</v>
      </c>
      <c r="F966">
        <v>15.06</v>
      </c>
      <c r="G966">
        <v>0.5</v>
      </c>
      <c r="H966" s="184">
        <f t="shared" ref="H966:L966" si="1037">H942</f>
        <v>0.125</v>
      </c>
      <c r="I966" s="185">
        <f t="shared" si="1037"/>
        <v>201</v>
      </c>
      <c r="J966" s="185">
        <f t="shared" si="1037"/>
        <v>205</v>
      </c>
      <c r="K966" s="185">
        <f t="shared" si="1037"/>
        <v>2985</v>
      </c>
      <c r="L966" s="185">
        <f t="shared" si="1037"/>
        <v>1717</v>
      </c>
      <c r="M966" s="147"/>
      <c r="N966" s="143">
        <f t="shared" si="1034"/>
        <v>2426.0700000000002</v>
      </c>
      <c r="O966" s="143">
        <f t="shared" si="1030"/>
        <v>820</v>
      </c>
      <c r="P966" s="143">
        <f t="shared" si="1031"/>
        <v>44954.1</v>
      </c>
      <c r="Q966" s="143">
        <f t="shared" si="1032"/>
        <v>858.5</v>
      </c>
      <c r="R966" s="188">
        <f t="shared" si="1035"/>
        <v>49058.67</v>
      </c>
      <c r="T966">
        <v>28872.639999999999</v>
      </c>
      <c r="U966" s="190">
        <f t="shared" si="1036"/>
        <v>1.6991404319106254</v>
      </c>
    </row>
    <row r="967" spans="1:21" x14ac:dyDescent="0.2">
      <c r="A967" s="178">
        <v>42776</v>
      </c>
      <c r="B967" s="179">
        <v>0.16666666666666666</v>
      </c>
      <c r="C967" t="s">
        <v>349</v>
      </c>
      <c r="D967">
        <v>12</v>
      </c>
      <c r="E967">
        <v>4</v>
      </c>
      <c r="F967">
        <v>15.06</v>
      </c>
      <c r="G967">
        <v>0.5</v>
      </c>
      <c r="H967" s="184">
        <f t="shared" ref="H967:L967" si="1038">H943</f>
        <v>0.16666666666666666</v>
      </c>
      <c r="I967" s="185">
        <f t="shared" si="1038"/>
        <v>185</v>
      </c>
      <c r="J967" s="185">
        <f t="shared" si="1038"/>
        <v>205</v>
      </c>
      <c r="K967" s="185">
        <f t="shared" si="1038"/>
        <v>2985</v>
      </c>
      <c r="L967" s="185">
        <f t="shared" si="1038"/>
        <v>1717</v>
      </c>
      <c r="M967" s="147"/>
      <c r="N967" s="143">
        <f t="shared" si="1034"/>
        <v>2220</v>
      </c>
      <c r="O967" s="143">
        <f t="shared" si="1030"/>
        <v>820</v>
      </c>
      <c r="P967" s="143">
        <f t="shared" si="1031"/>
        <v>44954.1</v>
      </c>
      <c r="Q967" s="143">
        <f t="shared" si="1032"/>
        <v>858.5</v>
      </c>
      <c r="R967" s="188">
        <f t="shared" si="1035"/>
        <v>48852.6</v>
      </c>
      <c r="T967">
        <v>28924.83</v>
      </c>
      <c r="U967" s="190">
        <f t="shared" si="1036"/>
        <v>1.6889502894226169</v>
      </c>
    </row>
    <row r="968" spans="1:21" x14ac:dyDescent="0.2">
      <c r="A968" s="178">
        <v>42776</v>
      </c>
      <c r="B968" s="179">
        <v>0.20833333333333334</v>
      </c>
      <c r="C968" t="s">
        <v>349</v>
      </c>
      <c r="D968">
        <v>11.03</v>
      </c>
      <c r="E968">
        <v>4</v>
      </c>
      <c r="F968">
        <v>15.05</v>
      </c>
      <c r="G968">
        <v>0.5</v>
      </c>
      <c r="H968" s="184">
        <f t="shared" ref="H968:L968" si="1039">H944</f>
        <v>0.20833333333333334</v>
      </c>
      <c r="I968" s="185">
        <f t="shared" si="1039"/>
        <v>207</v>
      </c>
      <c r="J968" s="185">
        <f t="shared" si="1039"/>
        <v>283</v>
      </c>
      <c r="K968" s="185">
        <f t="shared" si="1039"/>
        <v>2985</v>
      </c>
      <c r="L968" s="185">
        <f t="shared" si="1039"/>
        <v>1717</v>
      </c>
      <c r="M968" s="147"/>
      <c r="N968" s="143">
        <f t="shared" si="1034"/>
        <v>2283.21</v>
      </c>
      <c r="O968" s="143">
        <f t="shared" si="1030"/>
        <v>1132</v>
      </c>
      <c r="P968" s="143">
        <f t="shared" si="1031"/>
        <v>44924.25</v>
      </c>
      <c r="Q968" s="143">
        <f t="shared" si="1032"/>
        <v>858.5</v>
      </c>
      <c r="R968" s="188">
        <f t="shared" si="1035"/>
        <v>49197.96</v>
      </c>
      <c r="T968">
        <v>29760.36</v>
      </c>
      <c r="U968" s="190">
        <f t="shared" si="1036"/>
        <v>1.6531372604363657</v>
      </c>
    </row>
    <row r="969" spans="1:21" x14ac:dyDescent="0.2">
      <c r="A969" s="178">
        <v>42776</v>
      </c>
      <c r="B969" s="179">
        <v>0.25</v>
      </c>
      <c r="C969" t="s">
        <v>349</v>
      </c>
      <c r="D969">
        <v>23</v>
      </c>
      <c r="E969">
        <v>25</v>
      </c>
      <c r="F969">
        <v>20</v>
      </c>
      <c r="G969">
        <v>0.5</v>
      </c>
      <c r="H969" s="184">
        <f t="shared" ref="H969:L969" si="1040">H945</f>
        <v>0.25</v>
      </c>
      <c r="I969" s="185">
        <f t="shared" si="1040"/>
        <v>327</v>
      </c>
      <c r="J969" s="185">
        <f t="shared" si="1040"/>
        <v>438</v>
      </c>
      <c r="K969" s="185">
        <f t="shared" si="1040"/>
        <v>2985</v>
      </c>
      <c r="L969" s="185">
        <f t="shared" si="1040"/>
        <v>1717</v>
      </c>
      <c r="M969" s="147"/>
      <c r="N969" s="143">
        <f t="shared" si="1034"/>
        <v>7521</v>
      </c>
      <c r="O969" s="143">
        <f t="shared" si="1030"/>
        <v>10950</v>
      </c>
      <c r="P969" s="143">
        <f t="shared" si="1031"/>
        <v>59700</v>
      </c>
      <c r="Q969" s="143">
        <f t="shared" si="1032"/>
        <v>858.5</v>
      </c>
      <c r="R969" s="188">
        <f t="shared" si="1035"/>
        <v>79029.5</v>
      </c>
      <c r="T969">
        <v>32200.59</v>
      </c>
      <c r="U969" s="190">
        <f t="shared" si="1036"/>
        <v>2.4542873282756621</v>
      </c>
    </row>
    <row r="970" spans="1:21" x14ac:dyDescent="0.2">
      <c r="A970" s="178">
        <v>42776</v>
      </c>
      <c r="B970" s="179">
        <v>0.29166666666666669</v>
      </c>
      <c r="C970" t="s">
        <v>349</v>
      </c>
      <c r="D970">
        <v>5.24</v>
      </c>
      <c r="E970">
        <v>60</v>
      </c>
      <c r="F970">
        <v>47</v>
      </c>
      <c r="G970">
        <v>8.25</v>
      </c>
      <c r="H970" s="184">
        <f t="shared" ref="H970:L970" si="1041">H946</f>
        <v>0.29166666666666669</v>
      </c>
      <c r="I970" s="185">
        <f t="shared" si="1041"/>
        <v>249</v>
      </c>
      <c r="J970" s="185">
        <f t="shared" si="1041"/>
        <v>556</v>
      </c>
      <c r="K970" s="185">
        <f t="shared" si="1041"/>
        <v>2872</v>
      </c>
      <c r="L970" s="185">
        <f t="shared" si="1041"/>
        <v>2219</v>
      </c>
      <c r="M970" s="147"/>
      <c r="N970" s="143">
        <f t="shared" si="1034"/>
        <v>1304.76</v>
      </c>
      <c r="O970" s="143">
        <f t="shared" si="1030"/>
        <v>33360</v>
      </c>
      <c r="P970" s="143">
        <f t="shared" si="1031"/>
        <v>134984</v>
      </c>
      <c r="Q970" s="143">
        <f t="shared" si="1032"/>
        <v>18306.75</v>
      </c>
      <c r="R970" s="188">
        <f t="shared" si="1035"/>
        <v>187955.51</v>
      </c>
      <c r="T970">
        <v>36117.300000000003</v>
      </c>
      <c r="U970" s="190">
        <f t="shared" si="1036"/>
        <v>5.2040299247175179</v>
      </c>
    </row>
    <row r="971" spans="1:21" x14ac:dyDescent="0.2">
      <c r="A971" s="178">
        <v>42776</v>
      </c>
      <c r="B971" s="179">
        <v>0.33333333333333331</v>
      </c>
      <c r="C971" t="s">
        <v>349</v>
      </c>
      <c r="D971">
        <v>3.5</v>
      </c>
      <c r="E971">
        <v>7.43</v>
      </c>
      <c r="F971">
        <v>25</v>
      </c>
      <c r="G971">
        <v>6</v>
      </c>
      <c r="H971" s="184">
        <f t="shared" ref="H971:L971" si="1042">H947</f>
        <v>0.33333333333333331</v>
      </c>
      <c r="I971" s="185">
        <f t="shared" si="1042"/>
        <v>256</v>
      </c>
      <c r="J971" s="185">
        <f t="shared" si="1042"/>
        <v>306</v>
      </c>
      <c r="K971" s="185">
        <f t="shared" si="1042"/>
        <v>2872</v>
      </c>
      <c r="L971" s="185">
        <f t="shared" si="1042"/>
        <v>2219</v>
      </c>
      <c r="M971" s="147"/>
      <c r="N971" s="143">
        <f t="shared" si="1034"/>
        <v>896</v>
      </c>
      <c r="O971" s="143">
        <f t="shared" si="1030"/>
        <v>2273.58</v>
      </c>
      <c r="P971" s="143">
        <f t="shared" si="1031"/>
        <v>71800</v>
      </c>
      <c r="Q971" s="143">
        <f t="shared" si="1032"/>
        <v>13314</v>
      </c>
      <c r="R971" s="188">
        <f t="shared" si="1035"/>
        <v>88283.58</v>
      </c>
      <c r="T971">
        <v>37110.629999999997</v>
      </c>
      <c r="U971" s="190">
        <f t="shared" si="1036"/>
        <v>2.3789297028910585</v>
      </c>
    </row>
    <row r="972" spans="1:21" x14ac:dyDescent="0.2">
      <c r="A972" s="178">
        <v>42776</v>
      </c>
      <c r="B972" s="179">
        <v>0.375</v>
      </c>
      <c r="C972" t="s">
        <v>349</v>
      </c>
      <c r="D972">
        <v>3.01</v>
      </c>
      <c r="E972">
        <v>8.7200000000000006</v>
      </c>
      <c r="F972">
        <v>18.95</v>
      </c>
      <c r="G972">
        <v>6</v>
      </c>
      <c r="H972" s="184">
        <f t="shared" ref="H972:L972" si="1043">H948</f>
        <v>0.375</v>
      </c>
      <c r="I972" s="185">
        <f t="shared" si="1043"/>
        <v>156</v>
      </c>
      <c r="J972" s="185">
        <f t="shared" si="1043"/>
        <v>343</v>
      </c>
      <c r="K972" s="185">
        <f t="shared" si="1043"/>
        <v>2872</v>
      </c>
      <c r="L972" s="185">
        <f t="shared" si="1043"/>
        <v>2219</v>
      </c>
      <c r="M972" s="147"/>
      <c r="N972" s="143">
        <f t="shared" si="1034"/>
        <v>469.55999999999995</v>
      </c>
      <c r="O972" s="143">
        <f t="shared" si="1030"/>
        <v>2990.96</v>
      </c>
      <c r="P972" s="143">
        <f t="shared" si="1031"/>
        <v>54424.4</v>
      </c>
      <c r="Q972" s="143">
        <f t="shared" si="1032"/>
        <v>13314</v>
      </c>
      <c r="R972" s="188">
        <f t="shared" si="1035"/>
        <v>71198.92</v>
      </c>
      <c r="T972">
        <v>36584.43</v>
      </c>
      <c r="U972" s="190">
        <f t="shared" si="1036"/>
        <v>1.9461535959423175</v>
      </c>
    </row>
    <row r="973" spans="1:21" x14ac:dyDescent="0.2">
      <c r="A973" s="178">
        <v>42776</v>
      </c>
      <c r="B973" s="179">
        <v>0.41666666666666669</v>
      </c>
      <c r="C973" t="s">
        <v>349</v>
      </c>
      <c r="D973">
        <v>3.98</v>
      </c>
      <c r="E973">
        <v>6.62</v>
      </c>
      <c r="F973">
        <v>13</v>
      </c>
      <c r="G973">
        <v>6</v>
      </c>
      <c r="H973" s="184">
        <f t="shared" ref="H973:L973" si="1044">H949</f>
        <v>0.41666666666666669</v>
      </c>
      <c r="I973" s="185">
        <f t="shared" si="1044"/>
        <v>196</v>
      </c>
      <c r="J973" s="185">
        <f t="shared" si="1044"/>
        <v>315</v>
      </c>
      <c r="K973" s="185">
        <f t="shared" si="1044"/>
        <v>2872</v>
      </c>
      <c r="L973" s="185">
        <f t="shared" si="1044"/>
        <v>2219</v>
      </c>
      <c r="M973" s="147"/>
      <c r="N973" s="143">
        <f t="shared" si="1034"/>
        <v>780.08</v>
      </c>
      <c r="O973" s="143">
        <f t="shared" si="1030"/>
        <v>2085.3000000000002</v>
      </c>
      <c r="P973" s="143">
        <f t="shared" si="1031"/>
        <v>37336</v>
      </c>
      <c r="Q973" s="143">
        <f t="shared" si="1032"/>
        <v>13314</v>
      </c>
      <c r="R973" s="188">
        <f t="shared" si="1035"/>
        <v>53515.38</v>
      </c>
      <c r="T973">
        <v>36466.019999999997</v>
      </c>
      <c r="U973" s="190">
        <f t="shared" si="1036"/>
        <v>1.467541014895511</v>
      </c>
    </row>
    <row r="974" spans="1:21" x14ac:dyDescent="0.2">
      <c r="A974" s="178">
        <v>42776</v>
      </c>
      <c r="B974" s="179">
        <v>0.45833333333333331</v>
      </c>
      <c r="C974" t="s">
        <v>349</v>
      </c>
      <c r="D974">
        <v>3.5</v>
      </c>
      <c r="E974">
        <v>3.1</v>
      </c>
      <c r="F974">
        <v>30</v>
      </c>
      <c r="G974">
        <v>0.97</v>
      </c>
      <c r="H974" s="184">
        <f t="shared" ref="H974:L974" si="1045">H950</f>
        <v>0.45833333333333331</v>
      </c>
      <c r="I974" s="185">
        <f t="shared" si="1045"/>
        <v>226</v>
      </c>
      <c r="J974" s="185">
        <f t="shared" si="1045"/>
        <v>326</v>
      </c>
      <c r="K974" s="185">
        <f t="shared" si="1045"/>
        <v>2842</v>
      </c>
      <c r="L974" s="185">
        <f t="shared" si="1045"/>
        <v>1635</v>
      </c>
      <c r="M974" s="147"/>
      <c r="N974" s="143">
        <f t="shared" si="1034"/>
        <v>791</v>
      </c>
      <c r="O974" s="143">
        <f t="shared" si="1030"/>
        <v>1010.6</v>
      </c>
      <c r="P974" s="143">
        <f t="shared" si="1031"/>
        <v>85260</v>
      </c>
      <c r="Q974" s="143">
        <f t="shared" si="1032"/>
        <v>1585.95</v>
      </c>
      <c r="R974" s="188">
        <f t="shared" si="1035"/>
        <v>88647.55</v>
      </c>
      <c r="T974">
        <v>36270.230000000003</v>
      </c>
      <c r="U974" s="190">
        <f t="shared" si="1036"/>
        <v>2.4440856868015448</v>
      </c>
    </row>
    <row r="975" spans="1:21" x14ac:dyDescent="0.2">
      <c r="A975" s="178">
        <v>42776</v>
      </c>
      <c r="B975" s="179">
        <v>0.5</v>
      </c>
      <c r="C975" t="s">
        <v>349</v>
      </c>
      <c r="D975">
        <v>3.26</v>
      </c>
      <c r="E975">
        <v>3.1</v>
      </c>
      <c r="F975">
        <v>18</v>
      </c>
      <c r="G975">
        <v>0.97</v>
      </c>
      <c r="H975" s="184">
        <f t="shared" ref="H975:L975" si="1046">H951</f>
        <v>0.5</v>
      </c>
      <c r="I975" s="185">
        <f t="shared" si="1046"/>
        <v>222</v>
      </c>
      <c r="J975" s="185">
        <f t="shared" si="1046"/>
        <v>319</v>
      </c>
      <c r="K975" s="185">
        <f t="shared" si="1046"/>
        <v>2842</v>
      </c>
      <c r="L975" s="185">
        <f t="shared" si="1046"/>
        <v>1635</v>
      </c>
      <c r="M975" s="147"/>
      <c r="N975" s="143">
        <f t="shared" si="1034"/>
        <v>723.71999999999991</v>
      </c>
      <c r="O975" s="143">
        <f t="shared" si="1030"/>
        <v>988.9</v>
      </c>
      <c r="P975" s="143">
        <f t="shared" si="1031"/>
        <v>51156</v>
      </c>
      <c r="Q975" s="143">
        <f t="shared" si="1032"/>
        <v>1585.95</v>
      </c>
      <c r="R975" s="188">
        <f t="shared" si="1035"/>
        <v>54454.57</v>
      </c>
      <c r="T975">
        <v>35905.589999999997</v>
      </c>
      <c r="U975" s="190">
        <f t="shared" si="1036"/>
        <v>1.516604239061383</v>
      </c>
    </row>
    <row r="976" spans="1:21" x14ac:dyDescent="0.2">
      <c r="A976" s="178">
        <v>42776</v>
      </c>
      <c r="B976" s="179">
        <v>0.54166666666666663</v>
      </c>
      <c r="C976" t="s">
        <v>349</v>
      </c>
      <c r="D976">
        <v>3.46</v>
      </c>
      <c r="E976">
        <v>3.11</v>
      </c>
      <c r="F976">
        <v>18.37</v>
      </c>
      <c r="G976">
        <v>0.99</v>
      </c>
      <c r="H976" s="184">
        <f t="shared" ref="H976:L976" si="1047">H952</f>
        <v>0.54166666666666663</v>
      </c>
      <c r="I976" s="185">
        <f t="shared" si="1047"/>
        <v>195</v>
      </c>
      <c r="J976" s="185">
        <f t="shared" si="1047"/>
        <v>299</v>
      </c>
      <c r="K976" s="185">
        <f t="shared" si="1047"/>
        <v>2842</v>
      </c>
      <c r="L976" s="185">
        <f t="shared" si="1047"/>
        <v>1635</v>
      </c>
      <c r="M976" s="147"/>
      <c r="N976" s="143">
        <f t="shared" si="1034"/>
        <v>674.7</v>
      </c>
      <c r="O976" s="143">
        <f t="shared" si="1030"/>
        <v>929.89</v>
      </c>
      <c r="P976" s="143">
        <f t="shared" si="1031"/>
        <v>52207.54</v>
      </c>
      <c r="Q976" s="143">
        <f t="shared" si="1032"/>
        <v>1618.65</v>
      </c>
      <c r="R976" s="188">
        <f t="shared" si="1035"/>
        <v>55430.780000000006</v>
      </c>
      <c r="T976">
        <v>35562.5</v>
      </c>
      <c r="U976" s="190">
        <f t="shared" si="1036"/>
        <v>1.5586862565905097</v>
      </c>
    </row>
    <row r="977" spans="1:21" x14ac:dyDescent="0.2">
      <c r="A977" s="178">
        <v>42776</v>
      </c>
      <c r="B977" s="179">
        <v>0.58333333333333337</v>
      </c>
      <c r="C977" t="s">
        <v>349</v>
      </c>
      <c r="D977">
        <v>3.11</v>
      </c>
      <c r="E977">
        <v>3.21</v>
      </c>
      <c r="F977">
        <v>20.21</v>
      </c>
      <c r="G977">
        <v>0.97</v>
      </c>
      <c r="H977" s="184">
        <f t="shared" ref="H977:L977" si="1048">H953</f>
        <v>0.58333333333333337</v>
      </c>
      <c r="I977" s="185">
        <f t="shared" si="1048"/>
        <v>205</v>
      </c>
      <c r="J977" s="185">
        <f t="shared" si="1048"/>
        <v>237</v>
      </c>
      <c r="K977" s="185">
        <f t="shared" si="1048"/>
        <v>2842</v>
      </c>
      <c r="L977" s="185">
        <f t="shared" si="1048"/>
        <v>1635</v>
      </c>
      <c r="M977" s="147"/>
      <c r="N977" s="143">
        <f t="shared" si="1034"/>
        <v>637.54999999999995</v>
      </c>
      <c r="O977" s="143">
        <f t="shared" si="1030"/>
        <v>760.77</v>
      </c>
      <c r="P977" s="143">
        <f t="shared" si="1031"/>
        <v>57436.82</v>
      </c>
      <c r="Q977" s="143">
        <f t="shared" si="1032"/>
        <v>1585.95</v>
      </c>
      <c r="R977" s="188">
        <f t="shared" si="1035"/>
        <v>60421.09</v>
      </c>
      <c r="T977">
        <v>35713.589999999997</v>
      </c>
      <c r="U977" s="190">
        <f t="shared" si="1036"/>
        <v>1.6918234767213265</v>
      </c>
    </row>
    <row r="978" spans="1:21" x14ac:dyDescent="0.2">
      <c r="A978" s="178">
        <v>42776</v>
      </c>
      <c r="B978" s="179">
        <v>0.625</v>
      </c>
      <c r="C978" t="s">
        <v>349</v>
      </c>
      <c r="D978">
        <v>3.37</v>
      </c>
      <c r="E978">
        <v>5.68</v>
      </c>
      <c r="F978">
        <v>23</v>
      </c>
      <c r="G978">
        <v>0.76</v>
      </c>
      <c r="H978" s="184">
        <f t="shared" ref="H978:L978" si="1049">H954</f>
        <v>0.625</v>
      </c>
      <c r="I978" s="185">
        <f t="shared" si="1049"/>
        <v>212</v>
      </c>
      <c r="J978" s="185">
        <f t="shared" si="1049"/>
        <v>213</v>
      </c>
      <c r="K978" s="185">
        <f t="shared" si="1049"/>
        <v>2842</v>
      </c>
      <c r="L978" s="185">
        <f t="shared" si="1049"/>
        <v>1380</v>
      </c>
      <c r="M978" s="147"/>
      <c r="N978" s="143">
        <f t="shared" si="1034"/>
        <v>714.44</v>
      </c>
      <c r="O978" s="143">
        <f t="shared" si="1030"/>
        <v>1209.8399999999999</v>
      </c>
      <c r="P978" s="143">
        <f t="shared" si="1031"/>
        <v>65366</v>
      </c>
      <c r="Q978" s="143">
        <f t="shared" si="1032"/>
        <v>1048.8</v>
      </c>
      <c r="R978" s="188">
        <f t="shared" si="1035"/>
        <v>68339.08</v>
      </c>
      <c r="T978">
        <v>35818.589999999997</v>
      </c>
      <c r="U978" s="190">
        <f t="shared" si="1036"/>
        <v>1.9079221153038131</v>
      </c>
    </row>
    <row r="979" spans="1:21" x14ac:dyDescent="0.2">
      <c r="A979" s="178">
        <v>42776</v>
      </c>
      <c r="B979" s="179">
        <v>0.66666666666666663</v>
      </c>
      <c r="C979" t="s">
        <v>349</v>
      </c>
      <c r="D979">
        <v>3.18</v>
      </c>
      <c r="E979">
        <v>4.7699999999999996</v>
      </c>
      <c r="F979">
        <v>18</v>
      </c>
      <c r="G979">
        <v>0.76</v>
      </c>
      <c r="H979" s="184">
        <f t="shared" ref="H979:L979" si="1050">H955</f>
        <v>0.66666666666666663</v>
      </c>
      <c r="I979" s="185">
        <f t="shared" si="1050"/>
        <v>191</v>
      </c>
      <c r="J979" s="185">
        <f t="shared" si="1050"/>
        <v>237</v>
      </c>
      <c r="K979" s="185">
        <f t="shared" si="1050"/>
        <v>2842</v>
      </c>
      <c r="L979" s="185">
        <f t="shared" si="1050"/>
        <v>1380</v>
      </c>
      <c r="M979" s="147"/>
      <c r="N979" s="143">
        <f t="shared" si="1034"/>
        <v>607.38</v>
      </c>
      <c r="O979" s="143">
        <f t="shared" si="1030"/>
        <v>1130.49</v>
      </c>
      <c r="P979" s="143">
        <f t="shared" si="1031"/>
        <v>51156</v>
      </c>
      <c r="Q979" s="143">
        <f t="shared" si="1032"/>
        <v>1048.8</v>
      </c>
      <c r="R979" s="188">
        <f t="shared" si="1035"/>
        <v>53942.670000000006</v>
      </c>
      <c r="T979">
        <v>35897.370000000003</v>
      </c>
      <c r="U979" s="190">
        <f t="shared" si="1036"/>
        <v>1.5026914227978261</v>
      </c>
    </row>
    <row r="980" spans="1:21" x14ac:dyDescent="0.2">
      <c r="A980" s="178">
        <v>42776</v>
      </c>
      <c r="B980" s="179">
        <v>0.70833333333333337</v>
      </c>
      <c r="C980" t="s">
        <v>349</v>
      </c>
      <c r="D980">
        <v>2.64</v>
      </c>
      <c r="E980">
        <v>3.11</v>
      </c>
      <c r="F980">
        <v>19</v>
      </c>
      <c r="G980">
        <v>0.97</v>
      </c>
      <c r="H980" s="184">
        <f t="shared" ref="H980:L980" si="1051">H956</f>
        <v>0.70833333333333337</v>
      </c>
      <c r="I980" s="185">
        <f t="shared" si="1051"/>
        <v>218</v>
      </c>
      <c r="J980" s="185">
        <f t="shared" si="1051"/>
        <v>258</v>
      </c>
      <c r="K980" s="185">
        <f t="shared" si="1051"/>
        <v>2842</v>
      </c>
      <c r="L980" s="185">
        <f t="shared" si="1051"/>
        <v>1380</v>
      </c>
      <c r="M980" s="147"/>
      <c r="N980" s="143">
        <f t="shared" si="1034"/>
        <v>575.52</v>
      </c>
      <c r="O980" s="143">
        <f t="shared" si="1030"/>
        <v>802.38</v>
      </c>
      <c r="P980" s="143">
        <f t="shared" si="1031"/>
        <v>53998</v>
      </c>
      <c r="Q980" s="143">
        <f t="shared" si="1032"/>
        <v>1338.6</v>
      </c>
      <c r="R980" s="188">
        <f t="shared" si="1035"/>
        <v>56714.5</v>
      </c>
      <c r="T980">
        <v>35947.19</v>
      </c>
      <c r="U980" s="190">
        <f t="shared" si="1036"/>
        <v>1.5777172012610721</v>
      </c>
    </row>
    <row r="981" spans="1:21" x14ac:dyDescent="0.2">
      <c r="A981" s="178">
        <v>42776</v>
      </c>
      <c r="B981" s="179">
        <v>0.75</v>
      </c>
      <c r="C981" t="s">
        <v>349</v>
      </c>
      <c r="D981">
        <v>3.05</v>
      </c>
      <c r="E981">
        <v>11.2</v>
      </c>
      <c r="F981">
        <v>20</v>
      </c>
      <c r="G981">
        <v>0.97</v>
      </c>
      <c r="H981" s="184">
        <f t="shared" ref="H981:L981" si="1052">H957</f>
        <v>0.75</v>
      </c>
      <c r="I981" s="185">
        <f t="shared" si="1052"/>
        <v>240</v>
      </c>
      <c r="J981" s="185">
        <f t="shared" si="1052"/>
        <v>365</v>
      </c>
      <c r="K981" s="185">
        <f t="shared" si="1052"/>
        <v>2842</v>
      </c>
      <c r="L981" s="185">
        <f t="shared" si="1052"/>
        <v>1380</v>
      </c>
      <c r="M981" s="147"/>
      <c r="N981" s="143">
        <f t="shared" si="1034"/>
        <v>732</v>
      </c>
      <c r="O981" s="143">
        <f t="shared" si="1030"/>
        <v>4087.9999999999995</v>
      </c>
      <c r="P981" s="143">
        <f t="shared" si="1031"/>
        <v>56840</v>
      </c>
      <c r="Q981" s="143">
        <f t="shared" si="1032"/>
        <v>1338.6</v>
      </c>
      <c r="R981" s="188">
        <f t="shared" si="1035"/>
        <v>62998.6</v>
      </c>
      <c r="T981">
        <v>35831.46</v>
      </c>
      <c r="U981" s="190">
        <f t="shared" si="1036"/>
        <v>1.7581923817784706</v>
      </c>
    </row>
    <row r="982" spans="1:21" x14ac:dyDescent="0.2">
      <c r="A982" s="178">
        <v>42776</v>
      </c>
      <c r="B982" s="179">
        <v>0.79166666666666663</v>
      </c>
      <c r="C982" t="s">
        <v>349</v>
      </c>
      <c r="D982">
        <v>9.11</v>
      </c>
      <c r="E982">
        <v>44.33</v>
      </c>
      <c r="F982">
        <v>45</v>
      </c>
      <c r="G982">
        <v>1</v>
      </c>
      <c r="H982" s="184">
        <f t="shared" ref="H982:L982" si="1053">H958</f>
        <v>0.79166666666666663</v>
      </c>
      <c r="I982" s="185">
        <f t="shared" si="1053"/>
        <v>320</v>
      </c>
      <c r="J982" s="185">
        <f t="shared" si="1053"/>
        <v>214</v>
      </c>
      <c r="K982" s="185">
        <f t="shared" si="1053"/>
        <v>2842</v>
      </c>
      <c r="L982" s="185">
        <f t="shared" si="1053"/>
        <v>1426</v>
      </c>
      <c r="M982" s="147"/>
      <c r="N982" s="143">
        <f t="shared" si="1034"/>
        <v>2915.2</v>
      </c>
      <c r="O982" s="143">
        <f t="shared" si="1030"/>
        <v>9486.619999999999</v>
      </c>
      <c r="P982" s="143">
        <f t="shared" si="1031"/>
        <v>127890</v>
      </c>
      <c r="Q982" s="143">
        <f t="shared" si="1032"/>
        <v>1426</v>
      </c>
      <c r="R982" s="188">
        <f t="shared" si="1035"/>
        <v>141717.82</v>
      </c>
      <c r="T982">
        <v>36592.85</v>
      </c>
      <c r="U982" s="190">
        <f t="shared" si="1036"/>
        <v>3.8728281617857045</v>
      </c>
    </row>
    <row r="983" spans="1:21" x14ac:dyDescent="0.2">
      <c r="A983" s="178">
        <v>42776</v>
      </c>
      <c r="B983" s="179">
        <v>0.83333333333333337</v>
      </c>
      <c r="C983" t="s">
        <v>349</v>
      </c>
      <c r="D983">
        <v>3.5</v>
      </c>
      <c r="E983">
        <v>3.71</v>
      </c>
      <c r="F983">
        <v>30</v>
      </c>
      <c r="G983">
        <v>0.99</v>
      </c>
      <c r="H983" s="184">
        <f t="shared" ref="H983:L983" si="1054">H959</f>
        <v>0.83333333333333337</v>
      </c>
      <c r="I983" s="185">
        <f t="shared" si="1054"/>
        <v>322</v>
      </c>
      <c r="J983" s="185">
        <f t="shared" si="1054"/>
        <v>178</v>
      </c>
      <c r="K983" s="185">
        <f t="shared" si="1054"/>
        <v>2842</v>
      </c>
      <c r="L983" s="185">
        <f t="shared" si="1054"/>
        <v>1426</v>
      </c>
      <c r="M983" s="147"/>
      <c r="N983" s="143">
        <f t="shared" si="1034"/>
        <v>1127</v>
      </c>
      <c r="O983" s="143">
        <f t="shared" si="1030"/>
        <v>660.38</v>
      </c>
      <c r="P983" s="143">
        <f t="shared" si="1031"/>
        <v>85260</v>
      </c>
      <c r="Q983" s="143">
        <f t="shared" si="1032"/>
        <v>1411.74</v>
      </c>
      <c r="R983" s="188">
        <f t="shared" si="1035"/>
        <v>88459.12000000001</v>
      </c>
      <c r="T983">
        <v>36651.1</v>
      </c>
      <c r="U983" s="190">
        <f t="shared" si="1036"/>
        <v>2.4135461145777346</v>
      </c>
    </row>
    <row r="984" spans="1:21" x14ac:dyDescent="0.2">
      <c r="A984" s="178">
        <v>42776</v>
      </c>
      <c r="B984" s="179">
        <v>0.875</v>
      </c>
      <c r="C984" t="s">
        <v>349</v>
      </c>
      <c r="D984">
        <v>5.01</v>
      </c>
      <c r="E984">
        <v>5</v>
      </c>
      <c r="F984">
        <v>23</v>
      </c>
      <c r="G984">
        <v>0.82</v>
      </c>
      <c r="H984" s="184">
        <f t="shared" ref="H984:L984" si="1055">H960</f>
        <v>0.875</v>
      </c>
      <c r="I984" s="185">
        <f t="shared" si="1055"/>
        <v>337</v>
      </c>
      <c r="J984" s="185">
        <f t="shared" si="1055"/>
        <v>173</v>
      </c>
      <c r="K984" s="185">
        <f t="shared" si="1055"/>
        <v>2842</v>
      </c>
      <c r="L984" s="185">
        <f t="shared" si="1055"/>
        <v>1426</v>
      </c>
      <c r="M984" s="147"/>
      <c r="N984" s="143">
        <f t="shared" si="1034"/>
        <v>1688.37</v>
      </c>
      <c r="O984" s="143">
        <f t="shared" si="1030"/>
        <v>865</v>
      </c>
      <c r="P984" s="143">
        <f t="shared" si="1031"/>
        <v>65366</v>
      </c>
      <c r="Q984" s="143">
        <f t="shared" si="1032"/>
        <v>1169.32</v>
      </c>
      <c r="R984" s="188">
        <f t="shared" si="1035"/>
        <v>69088.69</v>
      </c>
      <c r="T984">
        <v>35759.68</v>
      </c>
      <c r="U984" s="190">
        <f t="shared" si="1036"/>
        <v>1.9320276355940547</v>
      </c>
    </row>
    <row r="985" spans="1:21" x14ac:dyDescent="0.2">
      <c r="A985" s="178">
        <v>42776</v>
      </c>
      <c r="B985" s="179">
        <v>0.91666666666666663</v>
      </c>
      <c r="C985" t="s">
        <v>349</v>
      </c>
      <c r="D985">
        <v>10</v>
      </c>
      <c r="E985">
        <v>9.0399999999999991</v>
      </c>
      <c r="F985">
        <v>36</v>
      </c>
      <c r="G985">
        <v>0.75</v>
      </c>
      <c r="H985" s="184">
        <f t="shared" ref="H985:L985" si="1056">H961</f>
        <v>0.91666666666666663</v>
      </c>
      <c r="I985" s="185">
        <f t="shared" si="1056"/>
        <v>394</v>
      </c>
      <c r="J985" s="185">
        <f t="shared" si="1056"/>
        <v>194</v>
      </c>
      <c r="K985" s="185">
        <f t="shared" si="1056"/>
        <v>2842</v>
      </c>
      <c r="L985" s="185">
        <f t="shared" si="1056"/>
        <v>1426</v>
      </c>
      <c r="M985" s="147"/>
      <c r="N985" s="143">
        <f t="shared" si="1034"/>
        <v>3940</v>
      </c>
      <c r="O985" s="143">
        <f t="shared" si="1030"/>
        <v>1753.7599999999998</v>
      </c>
      <c r="P985" s="143">
        <f t="shared" si="1031"/>
        <v>102312</v>
      </c>
      <c r="Q985" s="143">
        <f t="shared" si="1032"/>
        <v>1069.5</v>
      </c>
      <c r="R985" s="188">
        <f t="shared" si="1035"/>
        <v>109075.26</v>
      </c>
      <c r="T985">
        <v>34685.97</v>
      </c>
      <c r="U985" s="190">
        <f t="shared" si="1036"/>
        <v>3.1446507045932401</v>
      </c>
    </row>
    <row r="986" spans="1:21" x14ac:dyDescent="0.2">
      <c r="A986" s="178">
        <v>42776</v>
      </c>
      <c r="B986" s="179">
        <v>0.95833333333333337</v>
      </c>
      <c r="C986" t="s">
        <v>349</v>
      </c>
      <c r="D986">
        <v>45</v>
      </c>
      <c r="E986">
        <v>22</v>
      </c>
      <c r="F986">
        <v>35</v>
      </c>
      <c r="G986">
        <v>0.25</v>
      </c>
      <c r="H986" s="184">
        <f t="shared" ref="H986:L986" si="1057">H962</f>
        <v>0.95833333333333337</v>
      </c>
      <c r="I986" s="185">
        <f t="shared" si="1057"/>
        <v>389</v>
      </c>
      <c r="J986" s="185">
        <f t="shared" si="1057"/>
        <v>265</v>
      </c>
      <c r="K986" s="185">
        <f t="shared" si="1057"/>
        <v>2985</v>
      </c>
      <c r="L986" s="185">
        <f t="shared" si="1057"/>
        <v>1111</v>
      </c>
      <c r="M986" s="147"/>
      <c r="N986" s="143">
        <f t="shared" si="1034"/>
        <v>17505</v>
      </c>
      <c r="O986" s="143">
        <f t="shared" si="1030"/>
        <v>5830</v>
      </c>
      <c r="P986" s="143">
        <f t="shared" si="1031"/>
        <v>104475</v>
      </c>
      <c r="Q986" s="143">
        <f t="shared" si="1032"/>
        <v>277.75</v>
      </c>
      <c r="R986" s="188">
        <f t="shared" si="1035"/>
        <v>128087.75</v>
      </c>
      <c r="T986">
        <v>33019.69</v>
      </c>
      <c r="U986" s="190">
        <f t="shared" si="1036"/>
        <v>3.8791324206859601</v>
      </c>
    </row>
    <row r="987" spans="1:21" x14ac:dyDescent="0.2">
      <c r="A987" s="178">
        <v>42776</v>
      </c>
      <c r="B987" s="180">
        <v>1</v>
      </c>
      <c r="C987" t="s">
        <v>349</v>
      </c>
      <c r="D987">
        <v>13.29</v>
      </c>
      <c r="E987">
        <v>5</v>
      </c>
      <c r="F987">
        <v>15.04</v>
      </c>
      <c r="G987">
        <v>0.25</v>
      </c>
      <c r="H987" s="184">
        <f t="shared" ref="H987:L987" si="1058">H963</f>
        <v>1</v>
      </c>
      <c r="I987" s="185">
        <f t="shared" si="1058"/>
        <v>362</v>
      </c>
      <c r="J987" s="185">
        <f t="shared" si="1058"/>
        <v>243</v>
      </c>
      <c r="K987" s="185">
        <f t="shared" si="1058"/>
        <v>2985</v>
      </c>
      <c r="L987" s="185">
        <f t="shared" si="1058"/>
        <v>1111</v>
      </c>
      <c r="M987" s="147"/>
      <c r="N987" s="143">
        <f t="shared" si="1034"/>
        <v>4810.9799999999996</v>
      </c>
      <c r="O987" s="143">
        <f t="shared" si="1030"/>
        <v>1215</v>
      </c>
      <c r="P987" s="143">
        <f t="shared" si="1031"/>
        <v>44894.399999999994</v>
      </c>
      <c r="Q987" s="143">
        <f t="shared" si="1032"/>
        <v>277.75</v>
      </c>
      <c r="R987" s="188">
        <f t="shared" si="1035"/>
        <v>51198.12999999999</v>
      </c>
      <c r="T987">
        <v>31065.45</v>
      </c>
      <c r="U987" s="190">
        <f t="shared" si="1036"/>
        <v>1.6480730200270715</v>
      </c>
    </row>
    <row r="988" spans="1:21" x14ac:dyDescent="0.2">
      <c r="A988" s="178">
        <v>42777</v>
      </c>
      <c r="B988" s="179">
        <v>4.1666666666666664E-2</v>
      </c>
      <c r="C988" t="s">
        <v>349</v>
      </c>
      <c r="D988">
        <v>12</v>
      </c>
      <c r="E988">
        <v>6</v>
      </c>
      <c r="F988">
        <v>17</v>
      </c>
      <c r="G988">
        <v>0.25</v>
      </c>
      <c r="H988" s="184">
        <f t="shared" ref="H988:L988" si="1059">H964</f>
        <v>4.1666666666666664E-2</v>
      </c>
      <c r="I988" s="185">
        <f t="shared" si="1059"/>
        <v>294</v>
      </c>
      <c r="J988" s="185">
        <f t="shared" si="1059"/>
        <v>212</v>
      </c>
      <c r="K988" s="185">
        <f t="shared" si="1059"/>
        <v>2985</v>
      </c>
      <c r="L988" s="185">
        <f t="shared" si="1059"/>
        <v>1111</v>
      </c>
      <c r="M988" s="147"/>
      <c r="N988" s="143">
        <f t="shared" si="1034"/>
        <v>3528</v>
      </c>
      <c r="O988" s="143">
        <f t="shared" si="1030"/>
        <v>1272</v>
      </c>
      <c r="P988" s="143">
        <f t="shared" si="1031"/>
        <v>50745</v>
      </c>
      <c r="Q988" s="143">
        <f t="shared" si="1032"/>
        <v>277.75</v>
      </c>
      <c r="R988" s="188">
        <f t="shared" si="1035"/>
        <v>55822.75</v>
      </c>
      <c r="T988">
        <v>29272.43</v>
      </c>
      <c r="U988" s="190">
        <f t="shared" si="1036"/>
        <v>1.9070077202336806</v>
      </c>
    </row>
    <row r="989" spans="1:21" x14ac:dyDescent="0.2">
      <c r="A989" s="178">
        <v>42777</v>
      </c>
      <c r="B989" s="179">
        <v>8.3333333333333329E-2</v>
      </c>
      <c r="C989" t="s">
        <v>349</v>
      </c>
      <c r="D989">
        <v>11.23</v>
      </c>
      <c r="E989">
        <v>6</v>
      </c>
      <c r="F989">
        <v>14</v>
      </c>
      <c r="G989">
        <v>0.25</v>
      </c>
      <c r="H989" s="184">
        <f t="shared" ref="H989:L989" si="1060">H965</f>
        <v>8.3333333333333329E-2</v>
      </c>
      <c r="I989" s="185">
        <f t="shared" si="1060"/>
        <v>236</v>
      </c>
      <c r="J989" s="185">
        <f t="shared" si="1060"/>
        <v>179</v>
      </c>
      <c r="K989" s="185">
        <f t="shared" si="1060"/>
        <v>2985</v>
      </c>
      <c r="L989" s="185">
        <f t="shared" si="1060"/>
        <v>1111</v>
      </c>
      <c r="M989" s="147"/>
      <c r="N989" s="143">
        <f t="shared" si="1034"/>
        <v>2650.28</v>
      </c>
      <c r="O989" s="143">
        <f t="shared" si="1030"/>
        <v>1074</v>
      </c>
      <c r="P989" s="143">
        <f t="shared" si="1031"/>
        <v>41790</v>
      </c>
      <c r="Q989" s="143">
        <f t="shared" si="1032"/>
        <v>277.75</v>
      </c>
      <c r="R989" s="188">
        <f t="shared" si="1035"/>
        <v>45792.03</v>
      </c>
      <c r="T989">
        <v>28114.720000000001</v>
      </c>
      <c r="U989" s="190">
        <f t="shared" si="1036"/>
        <v>1.628756395226415</v>
      </c>
    </row>
    <row r="990" spans="1:21" x14ac:dyDescent="0.2">
      <c r="A990" s="178">
        <v>42777</v>
      </c>
      <c r="B990" s="179">
        <v>0.125</v>
      </c>
      <c r="C990" t="s">
        <v>349</v>
      </c>
      <c r="D990">
        <v>12</v>
      </c>
      <c r="E990">
        <v>6</v>
      </c>
      <c r="F990">
        <v>14</v>
      </c>
      <c r="G990">
        <v>0.5</v>
      </c>
      <c r="H990" s="184">
        <f t="shared" ref="H990:L990" si="1061">H966</f>
        <v>0.125</v>
      </c>
      <c r="I990" s="185">
        <f t="shared" si="1061"/>
        <v>201</v>
      </c>
      <c r="J990" s="185">
        <f t="shared" si="1061"/>
        <v>205</v>
      </c>
      <c r="K990" s="185">
        <f t="shared" si="1061"/>
        <v>2985</v>
      </c>
      <c r="L990" s="185">
        <f t="shared" si="1061"/>
        <v>1717</v>
      </c>
      <c r="M990" s="147"/>
      <c r="N990" s="143">
        <f t="shared" si="1034"/>
        <v>2412</v>
      </c>
      <c r="O990" s="143">
        <f t="shared" si="1030"/>
        <v>1230</v>
      </c>
      <c r="P990" s="143">
        <f t="shared" si="1031"/>
        <v>41790</v>
      </c>
      <c r="Q990" s="143">
        <f t="shared" si="1032"/>
        <v>858.5</v>
      </c>
      <c r="R990" s="188">
        <f t="shared" si="1035"/>
        <v>46290.5</v>
      </c>
      <c r="T990">
        <v>27325.63</v>
      </c>
      <c r="U990" s="190">
        <f t="shared" si="1036"/>
        <v>1.6940323059340259</v>
      </c>
    </row>
    <row r="991" spans="1:21" x14ac:dyDescent="0.2">
      <c r="A991" s="178">
        <v>42777</v>
      </c>
      <c r="B991" s="179">
        <v>0.16666666666666666</v>
      </c>
      <c r="C991" t="s">
        <v>349</v>
      </c>
      <c r="D991">
        <v>12.1</v>
      </c>
      <c r="E991">
        <v>6</v>
      </c>
      <c r="F991">
        <v>14</v>
      </c>
      <c r="G991">
        <v>0.5</v>
      </c>
      <c r="H991" s="184">
        <f t="shared" ref="H991:L991" si="1062">H967</f>
        <v>0.16666666666666666</v>
      </c>
      <c r="I991" s="185">
        <f t="shared" si="1062"/>
        <v>185</v>
      </c>
      <c r="J991" s="185">
        <f t="shared" si="1062"/>
        <v>205</v>
      </c>
      <c r="K991" s="185">
        <f t="shared" si="1062"/>
        <v>2985</v>
      </c>
      <c r="L991" s="185">
        <f t="shared" si="1062"/>
        <v>1717</v>
      </c>
      <c r="M991" s="147"/>
      <c r="N991" s="143">
        <f t="shared" si="1034"/>
        <v>2238.5</v>
      </c>
      <c r="O991" s="143">
        <f t="shared" si="1030"/>
        <v>1230</v>
      </c>
      <c r="P991" s="143">
        <f t="shared" si="1031"/>
        <v>41790</v>
      </c>
      <c r="Q991" s="143">
        <f t="shared" si="1032"/>
        <v>858.5</v>
      </c>
      <c r="R991" s="188">
        <f t="shared" si="1035"/>
        <v>46117</v>
      </c>
      <c r="T991">
        <v>26999.64</v>
      </c>
      <c r="U991" s="190">
        <f t="shared" si="1036"/>
        <v>1.7080598111678527</v>
      </c>
    </row>
    <row r="992" spans="1:21" x14ac:dyDescent="0.2">
      <c r="A992" s="178">
        <v>42777</v>
      </c>
      <c r="B992" s="179">
        <v>0.20833333333333334</v>
      </c>
      <c r="C992" t="s">
        <v>349</v>
      </c>
      <c r="D992">
        <v>11.97</v>
      </c>
      <c r="E992">
        <v>6</v>
      </c>
      <c r="F992">
        <v>14</v>
      </c>
      <c r="G992">
        <v>0.5</v>
      </c>
      <c r="H992" s="184">
        <f t="shared" ref="H992:L992" si="1063">H968</f>
        <v>0.20833333333333334</v>
      </c>
      <c r="I992" s="185">
        <f t="shared" si="1063"/>
        <v>207</v>
      </c>
      <c r="J992" s="185">
        <f t="shared" si="1063"/>
        <v>283</v>
      </c>
      <c r="K992" s="185">
        <f t="shared" si="1063"/>
        <v>2985</v>
      </c>
      <c r="L992" s="185">
        <f t="shared" si="1063"/>
        <v>1717</v>
      </c>
      <c r="M992" s="147"/>
      <c r="N992" s="143">
        <f t="shared" si="1034"/>
        <v>2477.79</v>
      </c>
      <c r="O992" s="143">
        <f t="shared" si="1030"/>
        <v>1698</v>
      </c>
      <c r="P992" s="143">
        <f t="shared" si="1031"/>
        <v>41790</v>
      </c>
      <c r="Q992" s="143">
        <f t="shared" si="1032"/>
        <v>858.5</v>
      </c>
      <c r="R992" s="188">
        <f t="shared" si="1035"/>
        <v>46824.29</v>
      </c>
      <c r="T992">
        <v>27009.5</v>
      </c>
      <c r="U992" s="190">
        <f t="shared" si="1036"/>
        <v>1.7336229845054518</v>
      </c>
    </row>
    <row r="993" spans="1:21" x14ac:dyDescent="0.2">
      <c r="A993" s="178">
        <v>42777</v>
      </c>
      <c r="B993" s="179">
        <v>0.25</v>
      </c>
      <c r="C993" t="s">
        <v>349</v>
      </c>
      <c r="D993">
        <v>28.23</v>
      </c>
      <c r="E993">
        <v>22.34</v>
      </c>
      <c r="F993">
        <v>18</v>
      </c>
      <c r="G993">
        <v>0.5</v>
      </c>
      <c r="H993" s="184">
        <f t="shared" ref="H993:L993" si="1064">H969</f>
        <v>0.25</v>
      </c>
      <c r="I993" s="185">
        <f t="shared" si="1064"/>
        <v>327</v>
      </c>
      <c r="J993" s="185">
        <f t="shared" si="1064"/>
        <v>438</v>
      </c>
      <c r="K993" s="185">
        <f t="shared" si="1064"/>
        <v>2985</v>
      </c>
      <c r="L993" s="185">
        <f t="shared" si="1064"/>
        <v>1717</v>
      </c>
      <c r="M993" s="147"/>
      <c r="N993" s="143">
        <f t="shared" si="1034"/>
        <v>9231.2100000000009</v>
      </c>
      <c r="O993" s="143">
        <f t="shared" si="1030"/>
        <v>9784.92</v>
      </c>
      <c r="P993" s="143">
        <f t="shared" si="1031"/>
        <v>53730</v>
      </c>
      <c r="Q993" s="143">
        <f t="shared" si="1032"/>
        <v>858.5</v>
      </c>
      <c r="R993" s="188">
        <f t="shared" si="1035"/>
        <v>73604.63</v>
      </c>
      <c r="T993">
        <v>27664.12</v>
      </c>
      <c r="U993" s="190">
        <f t="shared" si="1036"/>
        <v>2.6606532215736487</v>
      </c>
    </row>
    <row r="994" spans="1:21" x14ac:dyDescent="0.2">
      <c r="A994" s="178">
        <v>42777</v>
      </c>
      <c r="B994" s="179">
        <v>0.29166666666666669</v>
      </c>
      <c r="C994" t="s">
        <v>349</v>
      </c>
      <c r="D994">
        <v>11</v>
      </c>
      <c r="E994">
        <v>27</v>
      </c>
      <c r="F994">
        <v>20</v>
      </c>
      <c r="G994">
        <v>6</v>
      </c>
      <c r="H994" s="184">
        <f t="shared" ref="H994:L994" si="1065">H970</f>
        <v>0.29166666666666669</v>
      </c>
      <c r="I994" s="185">
        <f t="shared" si="1065"/>
        <v>249</v>
      </c>
      <c r="J994" s="185">
        <f t="shared" si="1065"/>
        <v>556</v>
      </c>
      <c r="K994" s="185">
        <f t="shared" si="1065"/>
        <v>2872</v>
      </c>
      <c r="L994" s="185">
        <f t="shared" si="1065"/>
        <v>2219</v>
      </c>
      <c r="M994" s="147"/>
      <c r="N994" s="143">
        <f t="shared" si="1034"/>
        <v>2739</v>
      </c>
      <c r="O994" s="143">
        <f t="shared" si="1030"/>
        <v>15012</v>
      </c>
      <c r="P994" s="143">
        <f t="shared" si="1031"/>
        <v>57440</v>
      </c>
      <c r="Q994" s="143">
        <f t="shared" si="1032"/>
        <v>13314</v>
      </c>
      <c r="R994" s="188">
        <f t="shared" si="1035"/>
        <v>88505</v>
      </c>
      <c r="T994">
        <v>29001.98</v>
      </c>
      <c r="U994" s="190">
        <f t="shared" si="1036"/>
        <v>3.0516881950818533</v>
      </c>
    </row>
    <row r="995" spans="1:21" x14ac:dyDescent="0.2">
      <c r="A995" s="178">
        <v>42777</v>
      </c>
      <c r="B995" s="179">
        <v>0.33333333333333331</v>
      </c>
      <c r="C995" t="s">
        <v>349</v>
      </c>
      <c r="D995">
        <v>3.64</v>
      </c>
      <c r="E995">
        <v>4.99</v>
      </c>
      <c r="F995">
        <v>10</v>
      </c>
      <c r="G995">
        <v>4.99</v>
      </c>
      <c r="H995" s="184">
        <f t="shared" ref="H995:L995" si="1066">H971</f>
        <v>0.33333333333333331</v>
      </c>
      <c r="I995" s="185">
        <f t="shared" si="1066"/>
        <v>256</v>
      </c>
      <c r="J995" s="185">
        <f t="shared" si="1066"/>
        <v>306</v>
      </c>
      <c r="K995" s="185">
        <f t="shared" si="1066"/>
        <v>2872</v>
      </c>
      <c r="L995" s="185">
        <f t="shared" si="1066"/>
        <v>2219</v>
      </c>
      <c r="M995" s="147"/>
      <c r="N995" s="143">
        <f t="shared" si="1034"/>
        <v>931.84</v>
      </c>
      <c r="O995" s="143">
        <f t="shared" si="1030"/>
        <v>1526.94</v>
      </c>
      <c r="P995" s="143">
        <f t="shared" si="1031"/>
        <v>28720</v>
      </c>
      <c r="Q995" s="143">
        <f t="shared" si="1032"/>
        <v>11072.810000000001</v>
      </c>
      <c r="R995" s="188">
        <f t="shared" si="1035"/>
        <v>42251.59</v>
      </c>
      <c r="T995">
        <v>30128.66</v>
      </c>
      <c r="U995" s="190">
        <f t="shared" si="1036"/>
        <v>1.4023720271661599</v>
      </c>
    </row>
    <row r="996" spans="1:21" x14ac:dyDescent="0.2">
      <c r="A996" s="178">
        <v>42777</v>
      </c>
      <c r="B996" s="179">
        <v>0.375</v>
      </c>
      <c r="C996" t="s">
        <v>349</v>
      </c>
      <c r="D996">
        <v>3.11</v>
      </c>
      <c r="E996">
        <v>6.29</v>
      </c>
      <c r="F996">
        <v>8.7200000000000006</v>
      </c>
      <c r="G996">
        <v>3.54</v>
      </c>
      <c r="H996" s="184">
        <f t="shared" ref="H996:L996" si="1067">H972</f>
        <v>0.375</v>
      </c>
      <c r="I996" s="185">
        <f t="shared" si="1067"/>
        <v>156</v>
      </c>
      <c r="J996" s="185">
        <f t="shared" si="1067"/>
        <v>343</v>
      </c>
      <c r="K996" s="185">
        <f t="shared" si="1067"/>
        <v>2872</v>
      </c>
      <c r="L996" s="185">
        <f t="shared" si="1067"/>
        <v>2219</v>
      </c>
      <c r="M996" s="147"/>
      <c r="N996" s="143">
        <f t="shared" si="1034"/>
        <v>485.15999999999997</v>
      </c>
      <c r="O996" s="143">
        <f t="shared" si="1030"/>
        <v>2157.4699999999998</v>
      </c>
      <c r="P996" s="143">
        <f t="shared" si="1031"/>
        <v>25043.84</v>
      </c>
      <c r="Q996" s="143">
        <f t="shared" si="1032"/>
        <v>7855.26</v>
      </c>
      <c r="R996" s="188">
        <f t="shared" si="1035"/>
        <v>35541.730000000003</v>
      </c>
      <c r="T996">
        <v>31804.62</v>
      </c>
      <c r="U996" s="190">
        <f t="shared" si="1036"/>
        <v>1.11750211132848</v>
      </c>
    </row>
    <row r="997" spans="1:21" x14ac:dyDescent="0.2">
      <c r="A997" s="178">
        <v>42777</v>
      </c>
      <c r="B997" s="179">
        <v>0.41666666666666669</v>
      </c>
      <c r="C997" t="s">
        <v>349</v>
      </c>
      <c r="D997">
        <v>5.05</v>
      </c>
      <c r="E997">
        <v>6.14</v>
      </c>
      <c r="F997">
        <v>8.2100000000000009</v>
      </c>
      <c r="G997">
        <v>5.52</v>
      </c>
      <c r="H997" s="184">
        <f t="shared" ref="H997:L997" si="1068">H973</f>
        <v>0.41666666666666669</v>
      </c>
      <c r="I997" s="185">
        <f t="shared" si="1068"/>
        <v>196</v>
      </c>
      <c r="J997" s="185">
        <f t="shared" si="1068"/>
        <v>315</v>
      </c>
      <c r="K997" s="185">
        <f t="shared" si="1068"/>
        <v>2872</v>
      </c>
      <c r="L997" s="185">
        <f t="shared" si="1068"/>
        <v>2219</v>
      </c>
      <c r="M997" s="147"/>
      <c r="N997" s="143">
        <f t="shared" si="1034"/>
        <v>989.8</v>
      </c>
      <c r="O997" s="143">
        <f t="shared" si="1030"/>
        <v>1934.1</v>
      </c>
      <c r="P997" s="143">
        <f t="shared" si="1031"/>
        <v>23579.120000000003</v>
      </c>
      <c r="Q997" s="143">
        <f t="shared" si="1032"/>
        <v>12248.88</v>
      </c>
      <c r="R997" s="188">
        <f t="shared" si="1035"/>
        <v>38751.9</v>
      </c>
      <c r="T997">
        <v>33670.42</v>
      </c>
      <c r="U997" s="190">
        <f t="shared" si="1036"/>
        <v>1.1509182243642937</v>
      </c>
    </row>
    <row r="998" spans="1:21" x14ac:dyDescent="0.2">
      <c r="A998" s="178">
        <v>42777</v>
      </c>
      <c r="B998" s="179">
        <v>0.45833333333333331</v>
      </c>
      <c r="C998" t="s">
        <v>349</v>
      </c>
      <c r="D998">
        <v>3.5</v>
      </c>
      <c r="E998">
        <v>3.21</v>
      </c>
      <c r="F998">
        <v>8</v>
      </c>
      <c r="G998">
        <v>2</v>
      </c>
      <c r="H998" s="184">
        <f t="shared" ref="H998:L998" si="1069">H974</f>
        <v>0.45833333333333331</v>
      </c>
      <c r="I998" s="185">
        <f t="shared" si="1069"/>
        <v>226</v>
      </c>
      <c r="J998" s="185">
        <f t="shared" si="1069"/>
        <v>326</v>
      </c>
      <c r="K998" s="185">
        <f t="shared" si="1069"/>
        <v>2842</v>
      </c>
      <c r="L998" s="185">
        <f t="shared" si="1069"/>
        <v>1635</v>
      </c>
      <c r="M998" s="147"/>
      <c r="N998" s="143">
        <f t="shared" si="1034"/>
        <v>791</v>
      </c>
      <c r="O998" s="143">
        <f t="shared" si="1030"/>
        <v>1046.46</v>
      </c>
      <c r="P998" s="143">
        <f t="shared" si="1031"/>
        <v>22736</v>
      </c>
      <c r="Q998" s="143">
        <f t="shared" si="1032"/>
        <v>3270</v>
      </c>
      <c r="R998" s="188">
        <f t="shared" si="1035"/>
        <v>27843.46</v>
      </c>
      <c r="T998">
        <v>35196.199999999997</v>
      </c>
      <c r="U998" s="190">
        <f t="shared" si="1036"/>
        <v>0.79109278842602326</v>
      </c>
    </row>
    <row r="999" spans="1:21" x14ac:dyDescent="0.2">
      <c r="A999" s="178">
        <v>42777</v>
      </c>
      <c r="B999" s="179">
        <v>0.5</v>
      </c>
      <c r="C999" t="s">
        <v>349</v>
      </c>
      <c r="D999">
        <v>3.11</v>
      </c>
      <c r="E999">
        <v>3.21</v>
      </c>
      <c r="F999">
        <v>5.12</v>
      </c>
      <c r="G999">
        <v>2</v>
      </c>
      <c r="H999" s="184">
        <f t="shared" ref="H999:L999" si="1070">H975</f>
        <v>0.5</v>
      </c>
      <c r="I999" s="185">
        <f t="shared" si="1070"/>
        <v>222</v>
      </c>
      <c r="J999" s="185">
        <f t="shared" si="1070"/>
        <v>319</v>
      </c>
      <c r="K999" s="185">
        <f t="shared" si="1070"/>
        <v>2842</v>
      </c>
      <c r="L999" s="185">
        <f t="shared" si="1070"/>
        <v>1635</v>
      </c>
      <c r="M999" s="147"/>
      <c r="N999" s="143">
        <f t="shared" si="1034"/>
        <v>690.42</v>
      </c>
      <c r="O999" s="143">
        <f t="shared" si="1030"/>
        <v>1023.99</v>
      </c>
      <c r="P999" s="143">
        <f t="shared" si="1031"/>
        <v>14551.04</v>
      </c>
      <c r="Q999" s="143">
        <f t="shared" si="1032"/>
        <v>3270</v>
      </c>
      <c r="R999" s="188">
        <f t="shared" si="1035"/>
        <v>19535.45</v>
      </c>
      <c r="T999">
        <v>36528.51</v>
      </c>
      <c r="U999" s="190">
        <f t="shared" si="1036"/>
        <v>0.53480007807600149</v>
      </c>
    </row>
    <row r="1000" spans="1:21" x14ac:dyDescent="0.2">
      <c r="A1000" s="178">
        <v>42777</v>
      </c>
      <c r="B1000" s="179">
        <v>0.54166666666666663</v>
      </c>
      <c r="C1000" t="s">
        <v>349</v>
      </c>
      <c r="D1000">
        <v>3.45</v>
      </c>
      <c r="E1000">
        <v>4.55</v>
      </c>
      <c r="F1000">
        <v>8</v>
      </c>
      <c r="G1000">
        <v>2</v>
      </c>
      <c r="H1000" s="184">
        <f t="shared" ref="H1000:L1000" si="1071">H976</f>
        <v>0.54166666666666663</v>
      </c>
      <c r="I1000" s="185">
        <f t="shared" si="1071"/>
        <v>195</v>
      </c>
      <c r="J1000" s="185">
        <f t="shared" si="1071"/>
        <v>299</v>
      </c>
      <c r="K1000" s="185">
        <f t="shared" si="1071"/>
        <v>2842</v>
      </c>
      <c r="L1000" s="185">
        <f t="shared" si="1071"/>
        <v>1635</v>
      </c>
      <c r="M1000" s="147"/>
      <c r="N1000" s="143">
        <f t="shared" si="1034"/>
        <v>672.75</v>
      </c>
      <c r="O1000" s="143">
        <f t="shared" si="1030"/>
        <v>1360.45</v>
      </c>
      <c r="P1000" s="143">
        <f t="shared" si="1031"/>
        <v>22736</v>
      </c>
      <c r="Q1000" s="143">
        <f t="shared" si="1032"/>
        <v>3270</v>
      </c>
      <c r="R1000" s="188">
        <f t="shared" si="1035"/>
        <v>28039.200000000001</v>
      </c>
      <c r="T1000">
        <v>37751.519999999997</v>
      </c>
      <c r="U1000" s="190">
        <f t="shared" si="1036"/>
        <v>0.74273035893654094</v>
      </c>
    </row>
    <row r="1001" spans="1:21" x14ac:dyDescent="0.2">
      <c r="A1001" s="178">
        <v>42777</v>
      </c>
      <c r="B1001" s="179">
        <v>0.58333333333333337</v>
      </c>
      <c r="C1001" t="s">
        <v>349</v>
      </c>
      <c r="D1001">
        <v>2.11</v>
      </c>
      <c r="E1001">
        <v>10.49</v>
      </c>
      <c r="F1001">
        <v>11.44</v>
      </c>
      <c r="G1001">
        <v>3.75</v>
      </c>
      <c r="H1001" s="184">
        <f t="shared" ref="H1001:L1001" si="1072">H977</f>
        <v>0.58333333333333337</v>
      </c>
      <c r="I1001" s="185">
        <f t="shared" si="1072"/>
        <v>205</v>
      </c>
      <c r="J1001" s="185">
        <f t="shared" si="1072"/>
        <v>237</v>
      </c>
      <c r="K1001" s="185">
        <f t="shared" si="1072"/>
        <v>2842</v>
      </c>
      <c r="L1001" s="185">
        <f t="shared" si="1072"/>
        <v>1635</v>
      </c>
      <c r="M1001" s="147"/>
      <c r="N1001" s="143">
        <f t="shared" si="1034"/>
        <v>432.54999999999995</v>
      </c>
      <c r="O1001" s="143">
        <f t="shared" si="1030"/>
        <v>2486.13</v>
      </c>
      <c r="P1001" s="143">
        <f t="shared" si="1031"/>
        <v>32512.48</v>
      </c>
      <c r="Q1001" s="143">
        <f t="shared" si="1032"/>
        <v>6131.25</v>
      </c>
      <c r="R1001" s="188">
        <f t="shared" si="1035"/>
        <v>41562.410000000003</v>
      </c>
      <c r="T1001">
        <v>38785.58</v>
      </c>
      <c r="U1001" s="190">
        <f t="shared" si="1036"/>
        <v>1.0715943915238602</v>
      </c>
    </row>
    <row r="1002" spans="1:21" x14ac:dyDescent="0.2">
      <c r="A1002" s="178">
        <v>42777</v>
      </c>
      <c r="B1002" s="179">
        <v>0.625</v>
      </c>
      <c r="C1002" t="s">
        <v>349</v>
      </c>
      <c r="D1002">
        <v>2.71</v>
      </c>
      <c r="E1002">
        <v>8.75</v>
      </c>
      <c r="F1002">
        <v>9.5299999999999994</v>
      </c>
      <c r="G1002">
        <v>1.2</v>
      </c>
      <c r="H1002" s="184">
        <f t="shared" ref="H1002:L1002" si="1073">H978</f>
        <v>0.625</v>
      </c>
      <c r="I1002" s="185">
        <f t="shared" si="1073"/>
        <v>212</v>
      </c>
      <c r="J1002" s="185">
        <f t="shared" si="1073"/>
        <v>213</v>
      </c>
      <c r="K1002" s="185">
        <f t="shared" si="1073"/>
        <v>2842</v>
      </c>
      <c r="L1002" s="185">
        <f t="shared" si="1073"/>
        <v>1380</v>
      </c>
      <c r="M1002" s="147"/>
      <c r="N1002" s="143">
        <f t="shared" si="1034"/>
        <v>574.52</v>
      </c>
      <c r="O1002" s="143">
        <f t="shared" si="1030"/>
        <v>1863.75</v>
      </c>
      <c r="P1002" s="143">
        <f t="shared" si="1031"/>
        <v>27084.26</v>
      </c>
      <c r="Q1002" s="143">
        <f t="shared" si="1032"/>
        <v>1656</v>
      </c>
      <c r="R1002" s="188">
        <f t="shared" si="1035"/>
        <v>31178.53</v>
      </c>
      <c r="T1002">
        <v>39703.050000000003</v>
      </c>
      <c r="U1002" s="190">
        <f t="shared" si="1036"/>
        <v>0.78529306942413735</v>
      </c>
    </row>
    <row r="1003" spans="1:21" x14ac:dyDescent="0.2">
      <c r="A1003" s="178">
        <v>42777</v>
      </c>
      <c r="B1003" s="179">
        <v>0.66666666666666663</v>
      </c>
      <c r="C1003" t="s">
        <v>349</v>
      </c>
      <c r="D1003">
        <v>2.11</v>
      </c>
      <c r="E1003">
        <v>9.4700000000000006</v>
      </c>
      <c r="F1003">
        <v>13.74</v>
      </c>
      <c r="G1003">
        <v>1.21</v>
      </c>
      <c r="H1003" s="184">
        <f t="shared" ref="H1003:L1003" si="1074">H979</f>
        <v>0.66666666666666663</v>
      </c>
      <c r="I1003" s="185">
        <f t="shared" si="1074"/>
        <v>191</v>
      </c>
      <c r="J1003" s="185">
        <f t="shared" si="1074"/>
        <v>237</v>
      </c>
      <c r="K1003" s="185">
        <f t="shared" si="1074"/>
        <v>2842</v>
      </c>
      <c r="L1003" s="185">
        <f t="shared" si="1074"/>
        <v>1380</v>
      </c>
      <c r="M1003" s="147"/>
      <c r="N1003" s="143">
        <f t="shared" si="1034"/>
        <v>403.01</v>
      </c>
      <c r="O1003" s="143">
        <f t="shared" si="1030"/>
        <v>2244.3900000000003</v>
      </c>
      <c r="P1003" s="143">
        <f t="shared" si="1031"/>
        <v>39049.08</v>
      </c>
      <c r="Q1003" s="143">
        <f t="shared" si="1032"/>
        <v>1669.8</v>
      </c>
      <c r="R1003" s="188">
        <f t="shared" si="1035"/>
        <v>43366.280000000006</v>
      </c>
      <c r="T1003">
        <v>40393.300000000003</v>
      </c>
      <c r="U1003" s="190">
        <f t="shared" si="1036"/>
        <v>1.0736008199379601</v>
      </c>
    </row>
    <row r="1004" spans="1:21" x14ac:dyDescent="0.2">
      <c r="A1004" s="178">
        <v>42777</v>
      </c>
      <c r="B1004" s="179">
        <v>0.70833333333333337</v>
      </c>
      <c r="C1004" t="s">
        <v>349</v>
      </c>
      <c r="D1004">
        <v>2.68</v>
      </c>
      <c r="E1004">
        <v>8.39</v>
      </c>
      <c r="F1004">
        <v>12.83</v>
      </c>
      <c r="G1004">
        <v>1.2</v>
      </c>
      <c r="H1004" s="184">
        <f t="shared" ref="H1004:L1004" si="1075">H980</f>
        <v>0.70833333333333337</v>
      </c>
      <c r="I1004" s="185">
        <f t="shared" si="1075"/>
        <v>218</v>
      </c>
      <c r="J1004" s="185">
        <f t="shared" si="1075"/>
        <v>258</v>
      </c>
      <c r="K1004" s="185">
        <f t="shared" si="1075"/>
        <v>2842</v>
      </c>
      <c r="L1004" s="185">
        <f t="shared" si="1075"/>
        <v>1380</v>
      </c>
      <c r="M1004" s="147"/>
      <c r="N1004" s="143">
        <f t="shared" si="1034"/>
        <v>584.24</v>
      </c>
      <c r="O1004" s="143">
        <f t="shared" si="1030"/>
        <v>2164.6200000000003</v>
      </c>
      <c r="P1004" s="143">
        <f t="shared" si="1031"/>
        <v>36462.86</v>
      </c>
      <c r="Q1004" s="143">
        <f t="shared" si="1032"/>
        <v>1656</v>
      </c>
      <c r="R1004" s="188">
        <f t="shared" si="1035"/>
        <v>40867.72</v>
      </c>
      <c r="T1004">
        <v>40548.94</v>
      </c>
      <c r="U1004" s="190">
        <f t="shared" si="1036"/>
        <v>1.0078616111789851</v>
      </c>
    </row>
    <row r="1005" spans="1:21" x14ac:dyDescent="0.2">
      <c r="A1005" s="178">
        <v>42777</v>
      </c>
      <c r="B1005" s="179">
        <v>0.75</v>
      </c>
      <c r="C1005" t="s">
        <v>349</v>
      </c>
      <c r="D1005">
        <v>2</v>
      </c>
      <c r="E1005">
        <v>16.95</v>
      </c>
      <c r="F1005">
        <v>20</v>
      </c>
      <c r="G1005">
        <v>1.45</v>
      </c>
      <c r="H1005" s="184">
        <f t="shared" ref="H1005:L1005" si="1076">H981</f>
        <v>0.75</v>
      </c>
      <c r="I1005" s="185">
        <f t="shared" si="1076"/>
        <v>240</v>
      </c>
      <c r="J1005" s="185">
        <f t="shared" si="1076"/>
        <v>365</v>
      </c>
      <c r="K1005" s="185">
        <f t="shared" si="1076"/>
        <v>2842</v>
      </c>
      <c r="L1005" s="185">
        <f t="shared" si="1076"/>
        <v>1380</v>
      </c>
      <c r="M1005" s="147"/>
      <c r="N1005" s="143">
        <f t="shared" si="1034"/>
        <v>480</v>
      </c>
      <c r="O1005" s="143">
        <f t="shared" si="1030"/>
        <v>6186.75</v>
      </c>
      <c r="P1005" s="143">
        <f t="shared" si="1031"/>
        <v>56840</v>
      </c>
      <c r="Q1005" s="143">
        <f t="shared" si="1032"/>
        <v>2001</v>
      </c>
      <c r="R1005" s="188">
        <f t="shared" si="1035"/>
        <v>65507.75</v>
      </c>
      <c r="T1005">
        <v>39925.440000000002</v>
      </c>
      <c r="U1005" s="190">
        <f t="shared" si="1036"/>
        <v>1.6407521119366497</v>
      </c>
    </row>
    <row r="1006" spans="1:21" x14ac:dyDescent="0.2">
      <c r="A1006" s="178">
        <v>42777</v>
      </c>
      <c r="B1006" s="179">
        <v>0.79166666666666663</v>
      </c>
      <c r="C1006" t="s">
        <v>349</v>
      </c>
      <c r="D1006">
        <v>8.11</v>
      </c>
      <c r="E1006">
        <v>22.78</v>
      </c>
      <c r="F1006">
        <v>23.32</v>
      </c>
      <c r="G1006">
        <v>1.61</v>
      </c>
      <c r="H1006" s="184">
        <f t="shared" ref="H1006:L1006" si="1077">H982</f>
        <v>0.79166666666666663</v>
      </c>
      <c r="I1006" s="185">
        <f t="shared" si="1077"/>
        <v>320</v>
      </c>
      <c r="J1006" s="185">
        <f t="shared" si="1077"/>
        <v>214</v>
      </c>
      <c r="K1006" s="185">
        <f t="shared" si="1077"/>
        <v>2842</v>
      </c>
      <c r="L1006" s="185">
        <f t="shared" si="1077"/>
        <v>1426</v>
      </c>
      <c r="M1006" s="147"/>
      <c r="N1006" s="143">
        <f t="shared" si="1034"/>
        <v>2595.1999999999998</v>
      </c>
      <c r="O1006" s="143">
        <f t="shared" si="1030"/>
        <v>4874.92</v>
      </c>
      <c r="P1006" s="143">
        <f t="shared" si="1031"/>
        <v>66275.44</v>
      </c>
      <c r="Q1006" s="143">
        <f t="shared" si="1032"/>
        <v>2295.86</v>
      </c>
      <c r="R1006" s="188">
        <f t="shared" si="1035"/>
        <v>76041.42</v>
      </c>
      <c r="T1006">
        <v>39765.279999999999</v>
      </c>
      <c r="U1006" s="190">
        <f t="shared" si="1036"/>
        <v>1.9122566218570571</v>
      </c>
    </row>
    <row r="1007" spans="1:21" x14ac:dyDescent="0.2">
      <c r="A1007" s="178">
        <v>42777</v>
      </c>
      <c r="B1007" s="179">
        <v>0.83333333333333337</v>
      </c>
      <c r="C1007" t="s">
        <v>349</v>
      </c>
      <c r="D1007">
        <v>3.5</v>
      </c>
      <c r="E1007">
        <v>5</v>
      </c>
      <c r="F1007">
        <v>8.7200000000000006</v>
      </c>
      <c r="G1007">
        <v>1.61</v>
      </c>
      <c r="H1007" s="184">
        <f t="shared" ref="H1007:L1007" si="1078">H983</f>
        <v>0.83333333333333337</v>
      </c>
      <c r="I1007" s="185">
        <f t="shared" si="1078"/>
        <v>322</v>
      </c>
      <c r="J1007" s="185">
        <f t="shared" si="1078"/>
        <v>178</v>
      </c>
      <c r="K1007" s="185">
        <f t="shared" si="1078"/>
        <v>2842</v>
      </c>
      <c r="L1007" s="185">
        <f t="shared" si="1078"/>
        <v>1426</v>
      </c>
      <c r="M1007" s="147"/>
      <c r="N1007" s="143">
        <f t="shared" si="1034"/>
        <v>1127</v>
      </c>
      <c r="O1007" s="143">
        <f t="shared" si="1030"/>
        <v>890</v>
      </c>
      <c r="P1007" s="143">
        <f t="shared" si="1031"/>
        <v>24782.240000000002</v>
      </c>
      <c r="Q1007" s="143">
        <f t="shared" si="1032"/>
        <v>2295.86</v>
      </c>
      <c r="R1007" s="188">
        <f t="shared" si="1035"/>
        <v>29095.100000000002</v>
      </c>
      <c r="T1007">
        <v>39427.79</v>
      </c>
      <c r="U1007" s="190">
        <f t="shared" si="1036"/>
        <v>0.73793382789144413</v>
      </c>
    </row>
    <row r="1008" spans="1:21" x14ac:dyDescent="0.2">
      <c r="A1008" s="178">
        <v>42777</v>
      </c>
      <c r="B1008" s="179">
        <v>0.875</v>
      </c>
      <c r="C1008" t="s">
        <v>349</v>
      </c>
      <c r="D1008">
        <v>3.98</v>
      </c>
      <c r="E1008">
        <v>5</v>
      </c>
      <c r="F1008">
        <v>8.7899999999999991</v>
      </c>
      <c r="G1008">
        <v>1.1399999999999999</v>
      </c>
      <c r="H1008" s="184">
        <f t="shared" ref="H1008:L1008" si="1079">H984</f>
        <v>0.875</v>
      </c>
      <c r="I1008" s="185">
        <f t="shared" si="1079"/>
        <v>337</v>
      </c>
      <c r="J1008" s="185">
        <f t="shared" si="1079"/>
        <v>173</v>
      </c>
      <c r="K1008" s="185">
        <f t="shared" si="1079"/>
        <v>2842</v>
      </c>
      <c r="L1008" s="185">
        <f t="shared" si="1079"/>
        <v>1426</v>
      </c>
      <c r="M1008" s="147"/>
      <c r="N1008" s="143">
        <f t="shared" si="1034"/>
        <v>1341.26</v>
      </c>
      <c r="O1008" s="143">
        <f t="shared" si="1030"/>
        <v>865</v>
      </c>
      <c r="P1008" s="143">
        <f t="shared" si="1031"/>
        <v>24981.179999999997</v>
      </c>
      <c r="Q1008" s="143">
        <f t="shared" si="1032"/>
        <v>1625.6399999999999</v>
      </c>
      <c r="R1008" s="188">
        <f t="shared" si="1035"/>
        <v>28813.079999999994</v>
      </c>
      <c r="T1008">
        <v>38221.629999999997</v>
      </c>
      <c r="U1008" s="190">
        <f t="shared" si="1036"/>
        <v>0.75384226156759915</v>
      </c>
    </row>
    <row r="1009" spans="1:21" x14ac:dyDescent="0.2">
      <c r="A1009" s="178">
        <v>42777</v>
      </c>
      <c r="B1009" s="179">
        <v>0.91666666666666663</v>
      </c>
      <c r="C1009" t="s">
        <v>349</v>
      </c>
      <c r="D1009">
        <v>11</v>
      </c>
      <c r="E1009">
        <v>4</v>
      </c>
      <c r="F1009">
        <v>5.79</v>
      </c>
      <c r="G1009">
        <v>0.99</v>
      </c>
      <c r="H1009" s="184">
        <f t="shared" ref="H1009:L1009" si="1080">H985</f>
        <v>0.91666666666666663</v>
      </c>
      <c r="I1009" s="185">
        <f t="shared" si="1080"/>
        <v>394</v>
      </c>
      <c r="J1009" s="185">
        <f t="shared" si="1080"/>
        <v>194</v>
      </c>
      <c r="K1009" s="185">
        <f t="shared" si="1080"/>
        <v>2842</v>
      </c>
      <c r="L1009" s="185">
        <f t="shared" si="1080"/>
        <v>1426</v>
      </c>
      <c r="M1009" s="147"/>
      <c r="N1009" s="143">
        <f t="shared" si="1034"/>
        <v>4334</v>
      </c>
      <c r="O1009" s="143">
        <f t="shared" si="1030"/>
        <v>776</v>
      </c>
      <c r="P1009" s="143">
        <f t="shared" si="1031"/>
        <v>16455.18</v>
      </c>
      <c r="Q1009" s="143">
        <f t="shared" si="1032"/>
        <v>1411.74</v>
      </c>
      <c r="R1009" s="188">
        <f t="shared" si="1035"/>
        <v>22976.920000000002</v>
      </c>
      <c r="T1009">
        <v>36828.61</v>
      </c>
      <c r="U1009" s="190">
        <f t="shared" si="1036"/>
        <v>0.62388778723932292</v>
      </c>
    </row>
    <row r="1010" spans="1:21" x14ac:dyDescent="0.2">
      <c r="A1010" s="178">
        <v>42777</v>
      </c>
      <c r="B1010" s="179">
        <v>0.95833333333333337</v>
      </c>
      <c r="C1010" t="s">
        <v>349</v>
      </c>
      <c r="D1010">
        <v>22</v>
      </c>
      <c r="E1010">
        <v>8.11</v>
      </c>
      <c r="F1010">
        <v>18</v>
      </c>
      <c r="G1010">
        <v>0.25</v>
      </c>
      <c r="H1010" s="184">
        <f t="shared" ref="H1010:L1010" si="1081">H986</f>
        <v>0.95833333333333337</v>
      </c>
      <c r="I1010" s="185">
        <f t="shared" si="1081"/>
        <v>389</v>
      </c>
      <c r="J1010" s="185">
        <f t="shared" si="1081"/>
        <v>265</v>
      </c>
      <c r="K1010" s="185">
        <f t="shared" si="1081"/>
        <v>2985</v>
      </c>
      <c r="L1010" s="185">
        <f t="shared" si="1081"/>
        <v>1111</v>
      </c>
      <c r="M1010" s="147"/>
      <c r="N1010" s="143">
        <f t="shared" si="1034"/>
        <v>8558</v>
      </c>
      <c r="O1010" s="143">
        <f t="shared" si="1030"/>
        <v>2149.1499999999996</v>
      </c>
      <c r="P1010" s="143">
        <f t="shared" si="1031"/>
        <v>53730</v>
      </c>
      <c r="Q1010" s="143">
        <f t="shared" si="1032"/>
        <v>277.75</v>
      </c>
      <c r="R1010" s="188">
        <f t="shared" si="1035"/>
        <v>64714.9</v>
      </c>
      <c r="T1010">
        <v>34957.61</v>
      </c>
      <c r="U1010" s="190">
        <f t="shared" si="1036"/>
        <v>1.8512392580614063</v>
      </c>
    </row>
    <row r="1011" spans="1:21" x14ac:dyDescent="0.2">
      <c r="A1011" s="178">
        <v>42777</v>
      </c>
      <c r="B1011" s="180">
        <v>1</v>
      </c>
      <c r="C1011" t="s">
        <v>349</v>
      </c>
      <c r="D1011">
        <v>11</v>
      </c>
      <c r="E1011">
        <v>5</v>
      </c>
      <c r="F1011">
        <v>14</v>
      </c>
      <c r="G1011">
        <v>0.25</v>
      </c>
      <c r="H1011" s="184">
        <f t="shared" ref="H1011:L1011" si="1082">H987</f>
        <v>1</v>
      </c>
      <c r="I1011" s="185">
        <f t="shared" si="1082"/>
        <v>362</v>
      </c>
      <c r="J1011" s="185">
        <f t="shared" si="1082"/>
        <v>243</v>
      </c>
      <c r="K1011" s="185">
        <f t="shared" si="1082"/>
        <v>2985</v>
      </c>
      <c r="L1011" s="185">
        <f t="shared" si="1082"/>
        <v>1111</v>
      </c>
      <c r="M1011" s="147"/>
      <c r="N1011" s="143">
        <f t="shared" si="1034"/>
        <v>3982</v>
      </c>
      <c r="O1011" s="143">
        <f t="shared" si="1030"/>
        <v>1215</v>
      </c>
      <c r="P1011" s="143">
        <f t="shared" si="1031"/>
        <v>41790</v>
      </c>
      <c r="Q1011" s="143">
        <f t="shared" si="1032"/>
        <v>277.75</v>
      </c>
      <c r="R1011" s="188">
        <f t="shared" si="1035"/>
        <v>47264.75</v>
      </c>
      <c r="T1011">
        <v>32709.5</v>
      </c>
      <c r="U1011" s="190">
        <f t="shared" si="1036"/>
        <v>1.4449854017945856</v>
      </c>
    </row>
    <row r="1012" spans="1:21" x14ac:dyDescent="0.2">
      <c r="A1012" s="178">
        <v>42778</v>
      </c>
      <c r="B1012" s="179">
        <v>4.1666666666666664E-2</v>
      </c>
      <c r="C1012" t="s">
        <v>349</v>
      </c>
      <c r="D1012">
        <v>11.71</v>
      </c>
      <c r="E1012">
        <v>6</v>
      </c>
      <c r="F1012">
        <v>18.579999999999998</v>
      </c>
      <c r="G1012">
        <v>0.99</v>
      </c>
      <c r="H1012" s="184">
        <f t="shared" ref="H1012:L1012" si="1083">H988</f>
        <v>4.1666666666666664E-2</v>
      </c>
      <c r="I1012" s="185">
        <f t="shared" si="1083"/>
        <v>294</v>
      </c>
      <c r="J1012" s="185">
        <f t="shared" si="1083"/>
        <v>212</v>
      </c>
      <c r="K1012" s="185">
        <f t="shared" si="1083"/>
        <v>2985</v>
      </c>
      <c r="L1012" s="185">
        <f t="shared" si="1083"/>
        <v>1111</v>
      </c>
      <c r="M1012" s="147"/>
      <c r="N1012" s="143">
        <f t="shared" si="1034"/>
        <v>3442.7400000000002</v>
      </c>
      <c r="O1012" s="143">
        <f t="shared" si="1030"/>
        <v>1272</v>
      </c>
      <c r="P1012" s="143">
        <f t="shared" si="1031"/>
        <v>55461.299999999996</v>
      </c>
      <c r="Q1012" s="143">
        <f t="shared" si="1032"/>
        <v>1099.8900000000001</v>
      </c>
      <c r="R1012" s="188">
        <f t="shared" si="1035"/>
        <v>61275.929999999993</v>
      </c>
      <c r="T1012">
        <v>30728.85</v>
      </c>
      <c r="U1012" s="190">
        <f t="shared" si="1036"/>
        <v>1.994084711923811</v>
      </c>
    </row>
    <row r="1013" spans="1:21" x14ac:dyDescent="0.2">
      <c r="A1013" s="178">
        <v>42778</v>
      </c>
      <c r="B1013" s="179">
        <v>8.3333333333333329E-2</v>
      </c>
      <c r="C1013" t="s">
        <v>349</v>
      </c>
      <c r="D1013">
        <v>11</v>
      </c>
      <c r="E1013">
        <v>6</v>
      </c>
      <c r="F1013">
        <v>23</v>
      </c>
      <c r="G1013">
        <v>0.25</v>
      </c>
      <c r="H1013" s="184">
        <f t="shared" ref="H1013:L1013" si="1084">H989</f>
        <v>8.3333333333333329E-2</v>
      </c>
      <c r="I1013" s="185">
        <f t="shared" si="1084"/>
        <v>236</v>
      </c>
      <c r="J1013" s="185">
        <f t="shared" si="1084"/>
        <v>179</v>
      </c>
      <c r="K1013" s="185">
        <f t="shared" si="1084"/>
        <v>2985</v>
      </c>
      <c r="L1013" s="185">
        <f t="shared" si="1084"/>
        <v>1111</v>
      </c>
      <c r="M1013" s="147"/>
      <c r="N1013" s="143">
        <f t="shared" si="1034"/>
        <v>2596</v>
      </c>
      <c r="O1013" s="143">
        <f t="shared" si="1030"/>
        <v>1074</v>
      </c>
      <c r="P1013" s="143">
        <f t="shared" si="1031"/>
        <v>68655</v>
      </c>
      <c r="Q1013" s="143">
        <f t="shared" si="1032"/>
        <v>277.75</v>
      </c>
      <c r="R1013" s="188">
        <f t="shared" si="1035"/>
        <v>72602.75</v>
      </c>
      <c r="T1013">
        <v>29202.53</v>
      </c>
      <c r="U1013" s="190">
        <f t="shared" si="1036"/>
        <v>2.4861801357622095</v>
      </c>
    </row>
    <row r="1014" spans="1:21" x14ac:dyDescent="0.2">
      <c r="A1014" s="178">
        <v>42778</v>
      </c>
      <c r="B1014" s="179">
        <v>0.125</v>
      </c>
      <c r="C1014" t="s">
        <v>349</v>
      </c>
      <c r="D1014">
        <v>11</v>
      </c>
      <c r="E1014">
        <v>6</v>
      </c>
      <c r="F1014">
        <v>23</v>
      </c>
      <c r="G1014">
        <v>0.5</v>
      </c>
      <c r="H1014" s="184">
        <f t="shared" ref="H1014:L1014" si="1085">H990</f>
        <v>0.125</v>
      </c>
      <c r="I1014" s="185">
        <f t="shared" si="1085"/>
        <v>201</v>
      </c>
      <c r="J1014" s="185">
        <f t="shared" si="1085"/>
        <v>205</v>
      </c>
      <c r="K1014" s="185">
        <f t="shared" si="1085"/>
        <v>2985</v>
      </c>
      <c r="L1014" s="185">
        <f t="shared" si="1085"/>
        <v>1717</v>
      </c>
      <c r="M1014" s="147"/>
      <c r="N1014" s="143">
        <f t="shared" si="1034"/>
        <v>2211</v>
      </c>
      <c r="O1014" s="143">
        <f t="shared" si="1030"/>
        <v>1230</v>
      </c>
      <c r="P1014" s="143">
        <f t="shared" si="1031"/>
        <v>68655</v>
      </c>
      <c r="Q1014" s="143">
        <f t="shared" si="1032"/>
        <v>858.5</v>
      </c>
      <c r="R1014" s="188">
        <f t="shared" si="1035"/>
        <v>72954.5</v>
      </c>
      <c r="T1014">
        <v>28097.59</v>
      </c>
      <c r="U1014" s="190">
        <f t="shared" si="1036"/>
        <v>2.5964682380232609</v>
      </c>
    </row>
    <row r="1015" spans="1:21" x14ac:dyDescent="0.2">
      <c r="A1015" s="178">
        <v>42778</v>
      </c>
      <c r="B1015" s="179">
        <v>0.16666666666666666</v>
      </c>
      <c r="C1015" t="s">
        <v>349</v>
      </c>
      <c r="D1015">
        <v>11.9</v>
      </c>
      <c r="E1015">
        <v>6</v>
      </c>
      <c r="F1015">
        <v>23</v>
      </c>
      <c r="G1015">
        <v>0.5</v>
      </c>
      <c r="H1015" s="184">
        <f t="shared" ref="H1015:L1015" si="1086">H991</f>
        <v>0.16666666666666666</v>
      </c>
      <c r="I1015" s="185">
        <f t="shared" si="1086"/>
        <v>185</v>
      </c>
      <c r="J1015" s="185">
        <f t="shared" si="1086"/>
        <v>205</v>
      </c>
      <c r="K1015" s="185">
        <f t="shared" si="1086"/>
        <v>2985</v>
      </c>
      <c r="L1015" s="185">
        <f t="shared" si="1086"/>
        <v>1717</v>
      </c>
      <c r="M1015" s="147"/>
      <c r="N1015" s="143">
        <f t="shared" si="1034"/>
        <v>2201.5</v>
      </c>
      <c r="O1015" s="143">
        <f t="shared" si="1030"/>
        <v>1230</v>
      </c>
      <c r="P1015" s="143">
        <f t="shared" si="1031"/>
        <v>68655</v>
      </c>
      <c r="Q1015" s="143">
        <f t="shared" si="1032"/>
        <v>858.5</v>
      </c>
      <c r="R1015" s="188">
        <f t="shared" si="1035"/>
        <v>72945</v>
      </c>
      <c r="T1015">
        <v>27532.61</v>
      </c>
      <c r="U1015" s="190">
        <f t="shared" si="1036"/>
        <v>2.6494037434155353</v>
      </c>
    </row>
    <row r="1016" spans="1:21" x14ac:dyDescent="0.2">
      <c r="A1016" s="178">
        <v>42778</v>
      </c>
      <c r="B1016" s="179">
        <v>0.20833333333333334</v>
      </c>
      <c r="C1016" t="s">
        <v>349</v>
      </c>
      <c r="D1016">
        <v>11.9</v>
      </c>
      <c r="E1016">
        <v>8.11</v>
      </c>
      <c r="F1016">
        <v>23</v>
      </c>
      <c r="G1016">
        <v>0.5</v>
      </c>
      <c r="H1016" s="184">
        <f t="shared" ref="H1016:L1016" si="1087">H992</f>
        <v>0.20833333333333334</v>
      </c>
      <c r="I1016" s="185">
        <f t="shared" si="1087"/>
        <v>207</v>
      </c>
      <c r="J1016" s="185">
        <f t="shared" si="1087"/>
        <v>283</v>
      </c>
      <c r="K1016" s="185">
        <f t="shared" si="1087"/>
        <v>2985</v>
      </c>
      <c r="L1016" s="185">
        <f t="shared" si="1087"/>
        <v>1717</v>
      </c>
      <c r="M1016" s="147"/>
      <c r="N1016" s="143">
        <f t="shared" si="1034"/>
        <v>2463.3000000000002</v>
      </c>
      <c r="O1016" s="143">
        <f t="shared" si="1030"/>
        <v>2295.1299999999997</v>
      </c>
      <c r="P1016" s="143">
        <f t="shared" si="1031"/>
        <v>68655</v>
      </c>
      <c r="Q1016" s="143">
        <f t="shared" si="1032"/>
        <v>858.5</v>
      </c>
      <c r="R1016" s="188">
        <f t="shared" si="1035"/>
        <v>74271.929999999993</v>
      </c>
      <c r="T1016">
        <v>27260.67</v>
      </c>
      <c r="U1016" s="190">
        <f t="shared" si="1036"/>
        <v>2.7245086052543828</v>
      </c>
    </row>
    <row r="1017" spans="1:21" x14ac:dyDescent="0.2">
      <c r="A1017" s="178">
        <v>42778</v>
      </c>
      <c r="B1017" s="179">
        <v>0.25</v>
      </c>
      <c r="C1017" t="s">
        <v>349</v>
      </c>
      <c r="D1017">
        <v>45</v>
      </c>
      <c r="E1017">
        <v>30.69</v>
      </c>
      <c r="F1017">
        <v>23</v>
      </c>
      <c r="G1017">
        <v>0.5</v>
      </c>
      <c r="H1017" s="184">
        <f t="shared" ref="H1017:L1017" si="1088">H993</f>
        <v>0.25</v>
      </c>
      <c r="I1017" s="185">
        <f t="shared" si="1088"/>
        <v>327</v>
      </c>
      <c r="J1017" s="185">
        <f t="shared" si="1088"/>
        <v>438</v>
      </c>
      <c r="K1017" s="185">
        <f t="shared" si="1088"/>
        <v>2985</v>
      </c>
      <c r="L1017" s="185">
        <f t="shared" si="1088"/>
        <v>1717</v>
      </c>
      <c r="M1017" s="147"/>
      <c r="N1017" s="143">
        <f t="shared" si="1034"/>
        <v>14715</v>
      </c>
      <c r="O1017" s="143">
        <f t="shared" si="1030"/>
        <v>13442.220000000001</v>
      </c>
      <c r="P1017" s="143">
        <f t="shared" si="1031"/>
        <v>68655</v>
      </c>
      <c r="Q1017" s="143">
        <f t="shared" si="1032"/>
        <v>858.5</v>
      </c>
      <c r="R1017" s="188">
        <f t="shared" si="1035"/>
        <v>97670.720000000001</v>
      </c>
      <c r="T1017">
        <v>27409</v>
      </c>
      <c r="U1017" s="190">
        <f t="shared" si="1036"/>
        <v>3.5634543398153893</v>
      </c>
    </row>
    <row r="1018" spans="1:21" x14ac:dyDescent="0.2">
      <c r="A1018" s="178">
        <v>42778</v>
      </c>
      <c r="B1018" s="179">
        <v>0.29166666666666669</v>
      </c>
      <c r="C1018" t="s">
        <v>349</v>
      </c>
      <c r="D1018">
        <v>45</v>
      </c>
      <c r="E1018">
        <v>50</v>
      </c>
      <c r="F1018">
        <v>40</v>
      </c>
      <c r="G1018">
        <v>8.75</v>
      </c>
      <c r="H1018" s="184">
        <f t="shared" ref="H1018:L1018" si="1089">H994</f>
        <v>0.29166666666666669</v>
      </c>
      <c r="I1018" s="185">
        <f t="shared" si="1089"/>
        <v>249</v>
      </c>
      <c r="J1018" s="185">
        <f t="shared" si="1089"/>
        <v>556</v>
      </c>
      <c r="K1018" s="185">
        <f t="shared" si="1089"/>
        <v>2872</v>
      </c>
      <c r="L1018" s="185">
        <f t="shared" si="1089"/>
        <v>2219</v>
      </c>
      <c r="M1018" s="147"/>
      <c r="N1018" s="143">
        <f t="shared" si="1034"/>
        <v>11205</v>
      </c>
      <c r="O1018" s="143">
        <f t="shared" si="1030"/>
        <v>27800</v>
      </c>
      <c r="P1018" s="143">
        <f t="shared" si="1031"/>
        <v>114880</v>
      </c>
      <c r="Q1018" s="143">
        <f t="shared" si="1032"/>
        <v>19416.25</v>
      </c>
      <c r="R1018" s="188">
        <f t="shared" si="1035"/>
        <v>173301.25</v>
      </c>
      <c r="T1018">
        <v>28091.62</v>
      </c>
      <c r="U1018" s="190">
        <f t="shared" si="1036"/>
        <v>6.1691440365489782</v>
      </c>
    </row>
    <row r="1019" spans="1:21" x14ac:dyDescent="0.2">
      <c r="A1019" s="178">
        <v>42778</v>
      </c>
      <c r="B1019" s="179">
        <v>0.33333333333333331</v>
      </c>
      <c r="C1019" t="s">
        <v>349</v>
      </c>
      <c r="D1019">
        <v>11</v>
      </c>
      <c r="E1019">
        <v>4</v>
      </c>
      <c r="F1019">
        <v>35</v>
      </c>
      <c r="G1019">
        <v>4</v>
      </c>
      <c r="H1019" s="184">
        <f t="shared" ref="H1019:L1019" si="1090">H995</f>
        <v>0.33333333333333331</v>
      </c>
      <c r="I1019" s="185">
        <f t="shared" si="1090"/>
        <v>256</v>
      </c>
      <c r="J1019" s="185">
        <f t="shared" si="1090"/>
        <v>306</v>
      </c>
      <c r="K1019" s="185">
        <f t="shared" si="1090"/>
        <v>2872</v>
      </c>
      <c r="L1019" s="185">
        <f t="shared" si="1090"/>
        <v>2219</v>
      </c>
      <c r="M1019" s="147"/>
      <c r="N1019" s="143">
        <f t="shared" si="1034"/>
        <v>2816</v>
      </c>
      <c r="O1019" s="143">
        <f t="shared" si="1030"/>
        <v>1224</v>
      </c>
      <c r="P1019" s="143">
        <f t="shared" si="1031"/>
        <v>100520</v>
      </c>
      <c r="Q1019" s="143">
        <f t="shared" si="1032"/>
        <v>8876</v>
      </c>
      <c r="R1019" s="188">
        <f t="shared" si="1035"/>
        <v>113436</v>
      </c>
      <c r="T1019">
        <v>28704.33</v>
      </c>
      <c r="U1019" s="190">
        <f t="shared" si="1036"/>
        <v>3.9518776435471579</v>
      </c>
    </row>
    <row r="1020" spans="1:21" x14ac:dyDescent="0.2">
      <c r="A1020" s="178">
        <v>42778</v>
      </c>
      <c r="B1020" s="179">
        <v>0.375</v>
      </c>
      <c r="C1020" t="s">
        <v>349</v>
      </c>
      <c r="D1020">
        <v>9.11</v>
      </c>
      <c r="E1020">
        <v>16.690000000000001</v>
      </c>
      <c r="F1020">
        <v>27</v>
      </c>
      <c r="G1020">
        <v>4</v>
      </c>
      <c r="H1020" s="184">
        <f t="shared" ref="H1020:L1020" si="1091">H996</f>
        <v>0.375</v>
      </c>
      <c r="I1020" s="185">
        <f t="shared" si="1091"/>
        <v>156</v>
      </c>
      <c r="J1020" s="185">
        <f t="shared" si="1091"/>
        <v>343</v>
      </c>
      <c r="K1020" s="185">
        <f t="shared" si="1091"/>
        <v>2872</v>
      </c>
      <c r="L1020" s="185">
        <f t="shared" si="1091"/>
        <v>2219</v>
      </c>
      <c r="M1020" s="147"/>
      <c r="N1020" s="143">
        <f t="shared" si="1034"/>
        <v>1421.1599999999999</v>
      </c>
      <c r="O1020" s="143">
        <f t="shared" si="1030"/>
        <v>5724.67</v>
      </c>
      <c r="P1020" s="143">
        <f t="shared" si="1031"/>
        <v>77544</v>
      </c>
      <c r="Q1020" s="143">
        <f t="shared" si="1032"/>
        <v>8876</v>
      </c>
      <c r="R1020" s="188">
        <f t="shared" si="1035"/>
        <v>93565.83</v>
      </c>
      <c r="T1020">
        <v>30391.39</v>
      </c>
      <c r="U1020" s="190">
        <f t="shared" si="1036"/>
        <v>3.0786953146927472</v>
      </c>
    </row>
    <row r="1021" spans="1:21" x14ac:dyDescent="0.2">
      <c r="A1021" s="178">
        <v>42778</v>
      </c>
      <c r="B1021" s="179">
        <v>0.41666666666666669</v>
      </c>
      <c r="C1021" t="s">
        <v>349</v>
      </c>
      <c r="D1021">
        <v>25.47</v>
      </c>
      <c r="E1021">
        <v>8.11</v>
      </c>
      <c r="F1021">
        <v>21</v>
      </c>
      <c r="G1021">
        <v>6</v>
      </c>
      <c r="H1021" s="184">
        <f t="shared" ref="H1021:L1021" si="1092">H997</f>
        <v>0.41666666666666669</v>
      </c>
      <c r="I1021" s="185">
        <f t="shared" si="1092"/>
        <v>196</v>
      </c>
      <c r="J1021" s="185">
        <f t="shared" si="1092"/>
        <v>315</v>
      </c>
      <c r="K1021" s="185">
        <f t="shared" si="1092"/>
        <v>2872</v>
      </c>
      <c r="L1021" s="185">
        <f t="shared" si="1092"/>
        <v>2219</v>
      </c>
      <c r="M1021" s="147"/>
      <c r="N1021" s="143">
        <f t="shared" si="1034"/>
        <v>4992.12</v>
      </c>
      <c r="O1021" s="143">
        <f t="shared" si="1030"/>
        <v>2554.6499999999996</v>
      </c>
      <c r="P1021" s="143">
        <f t="shared" si="1031"/>
        <v>60312</v>
      </c>
      <c r="Q1021" s="143">
        <f t="shared" si="1032"/>
        <v>13314</v>
      </c>
      <c r="R1021" s="188">
        <f t="shared" si="1035"/>
        <v>81172.77</v>
      </c>
      <c r="T1021">
        <v>32433.42</v>
      </c>
      <c r="U1021" s="190">
        <f t="shared" si="1036"/>
        <v>2.5027508662361235</v>
      </c>
    </row>
    <row r="1022" spans="1:21" x14ac:dyDescent="0.2">
      <c r="A1022" s="178">
        <v>42778</v>
      </c>
      <c r="B1022" s="179">
        <v>0.45833333333333331</v>
      </c>
      <c r="C1022" t="s">
        <v>349</v>
      </c>
      <c r="D1022">
        <v>11</v>
      </c>
      <c r="E1022">
        <v>5.0199999999999996</v>
      </c>
      <c r="F1022">
        <v>17.07</v>
      </c>
      <c r="G1022">
        <v>0.97</v>
      </c>
      <c r="H1022" s="184">
        <f t="shared" ref="H1022:L1022" si="1093">H998</f>
        <v>0.45833333333333331</v>
      </c>
      <c r="I1022" s="185">
        <f t="shared" si="1093"/>
        <v>226</v>
      </c>
      <c r="J1022" s="185">
        <f t="shared" si="1093"/>
        <v>326</v>
      </c>
      <c r="K1022" s="185">
        <f t="shared" si="1093"/>
        <v>2842</v>
      </c>
      <c r="L1022" s="185">
        <f t="shared" si="1093"/>
        <v>1635</v>
      </c>
      <c r="M1022" s="147"/>
      <c r="N1022" s="143">
        <f t="shared" si="1034"/>
        <v>2486</v>
      </c>
      <c r="O1022" s="143">
        <f t="shared" si="1030"/>
        <v>1636.5199999999998</v>
      </c>
      <c r="P1022" s="143">
        <f t="shared" si="1031"/>
        <v>48512.94</v>
      </c>
      <c r="Q1022" s="143">
        <f t="shared" si="1032"/>
        <v>1585.95</v>
      </c>
      <c r="R1022" s="188">
        <f t="shared" si="1035"/>
        <v>54221.409999999996</v>
      </c>
      <c r="T1022">
        <v>34021.910000000003</v>
      </c>
      <c r="U1022" s="190">
        <f t="shared" si="1036"/>
        <v>1.5937203408039111</v>
      </c>
    </row>
    <row r="1023" spans="1:21" x14ac:dyDescent="0.2">
      <c r="A1023" s="178">
        <v>42778</v>
      </c>
      <c r="B1023" s="179">
        <v>0.5</v>
      </c>
      <c r="C1023" t="s">
        <v>349</v>
      </c>
      <c r="D1023">
        <v>3.5</v>
      </c>
      <c r="E1023">
        <v>3.21</v>
      </c>
      <c r="F1023">
        <v>12</v>
      </c>
      <c r="G1023">
        <v>0.9</v>
      </c>
      <c r="H1023" s="184">
        <f t="shared" ref="H1023:L1023" si="1094">H999</f>
        <v>0.5</v>
      </c>
      <c r="I1023" s="185">
        <f t="shared" si="1094"/>
        <v>222</v>
      </c>
      <c r="J1023" s="185">
        <f t="shared" si="1094"/>
        <v>319</v>
      </c>
      <c r="K1023" s="185">
        <f t="shared" si="1094"/>
        <v>2842</v>
      </c>
      <c r="L1023" s="185">
        <f t="shared" si="1094"/>
        <v>1635</v>
      </c>
      <c r="M1023" s="147"/>
      <c r="N1023" s="143">
        <f t="shared" si="1034"/>
        <v>777</v>
      </c>
      <c r="O1023" s="143">
        <f t="shared" si="1030"/>
        <v>1023.99</v>
      </c>
      <c r="P1023" s="143">
        <f t="shared" si="1031"/>
        <v>34104</v>
      </c>
      <c r="Q1023" s="143">
        <f t="shared" si="1032"/>
        <v>1471.5</v>
      </c>
      <c r="R1023" s="188">
        <f t="shared" si="1035"/>
        <v>37376.49</v>
      </c>
      <c r="T1023">
        <v>35219.25</v>
      </c>
      <c r="U1023" s="190">
        <f t="shared" si="1036"/>
        <v>1.0612517302327562</v>
      </c>
    </row>
    <row r="1024" spans="1:21" x14ac:dyDescent="0.2">
      <c r="A1024" s="178">
        <v>42778</v>
      </c>
      <c r="B1024" s="179">
        <v>0.54166666666666663</v>
      </c>
      <c r="C1024" t="s">
        <v>349</v>
      </c>
      <c r="D1024">
        <v>5.93</v>
      </c>
      <c r="E1024">
        <v>5.51</v>
      </c>
      <c r="F1024">
        <v>12</v>
      </c>
      <c r="G1024">
        <v>0.9</v>
      </c>
      <c r="H1024" s="184">
        <f t="shared" ref="H1024:L1024" si="1095">H1000</f>
        <v>0.54166666666666663</v>
      </c>
      <c r="I1024" s="185">
        <f t="shared" si="1095"/>
        <v>195</v>
      </c>
      <c r="J1024" s="185">
        <f t="shared" si="1095"/>
        <v>299</v>
      </c>
      <c r="K1024" s="185">
        <f t="shared" si="1095"/>
        <v>2842</v>
      </c>
      <c r="L1024" s="185">
        <f t="shared" si="1095"/>
        <v>1635</v>
      </c>
      <c r="M1024" s="147"/>
      <c r="N1024" s="143">
        <f t="shared" si="1034"/>
        <v>1156.3499999999999</v>
      </c>
      <c r="O1024" s="143">
        <f t="shared" si="1030"/>
        <v>1647.49</v>
      </c>
      <c r="P1024" s="143">
        <f t="shared" si="1031"/>
        <v>34104</v>
      </c>
      <c r="Q1024" s="143">
        <f t="shared" si="1032"/>
        <v>1471.5</v>
      </c>
      <c r="R1024" s="188">
        <f t="shared" si="1035"/>
        <v>38379.339999999997</v>
      </c>
      <c r="T1024">
        <v>36571.1</v>
      </c>
      <c r="U1024" s="190">
        <f t="shared" si="1036"/>
        <v>1.0494445067279901</v>
      </c>
    </row>
    <row r="1025" spans="1:21" x14ac:dyDescent="0.2">
      <c r="A1025" s="178">
        <v>42778</v>
      </c>
      <c r="B1025" s="179">
        <v>0.58333333333333337</v>
      </c>
      <c r="C1025" t="s">
        <v>349</v>
      </c>
      <c r="D1025">
        <v>3.5</v>
      </c>
      <c r="E1025">
        <v>8.11</v>
      </c>
      <c r="F1025">
        <v>12</v>
      </c>
      <c r="G1025">
        <v>0.99</v>
      </c>
      <c r="H1025" s="184">
        <f t="shared" ref="H1025:L1025" si="1096">H1001</f>
        <v>0.58333333333333337</v>
      </c>
      <c r="I1025" s="185">
        <f t="shared" si="1096"/>
        <v>205</v>
      </c>
      <c r="J1025" s="185">
        <f t="shared" si="1096"/>
        <v>237</v>
      </c>
      <c r="K1025" s="185">
        <f t="shared" si="1096"/>
        <v>2842</v>
      </c>
      <c r="L1025" s="185">
        <f t="shared" si="1096"/>
        <v>1635</v>
      </c>
      <c r="M1025" s="147"/>
      <c r="N1025" s="143">
        <f t="shared" si="1034"/>
        <v>717.5</v>
      </c>
      <c r="O1025" s="143">
        <f t="shared" si="1030"/>
        <v>1922.07</v>
      </c>
      <c r="P1025" s="143">
        <f t="shared" si="1031"/>
        <v>34104</v>
      </c>
      <c r="Q1025" s="143">
        <f t="shared" si="1032"/>
        <v>1618.65</v>
      </c>
      <c r="R1025" s="188">
        <f t="shared" si="1035"/>
        <v>38362.22</v>
      </c>
      <c r="T1025">
        <v>37515.879999999997</v>
      </c>
      <c r="U1025" s="190">
        <f t="shared" si="1036"/>
        <v>1.0225595134646983</v>
      </c>
    </row>
    <row r="1026" spans="1:21" x14ac:dyDescent="0.2">
      <c r="A1026" s="178">
        <v>42778</v>
      </c>
      <c r="B1026" s="179">
        <v>0.625</v>
      </c>
      <c r="C1026" t="s">
        <v>349</v>
      </c>
      <c r="D1026">
        <v>3.5</v>
      </c>
      <c r="E1026">
        <v>13.28</v>
      </c>
      <c r="F1026">
        <v>13.48</v>
      </c>
      <c r="G1026">
        <v>0.99</v>
      </c>
      <c r="H1026" s="184">
        <f t="shared" ref="H1026:L1026" si="1097">H1002</f>
        <v>0.625</v>
      </c>
      <c r="I1026" s="185">
        <f t="shared" si="1097"/>
        <v>212</v>
      </c>
      <c r="J1026" s="185">
        <f t="shared" si="1097"/>
        <v>213</v>
      </c>
      <c r="K1026" s="185">
        <f t="shared" si="1097"/>
        <v>2842</v>
      </c>
      <c r="L1026" s="185">
        <f t="shared" si="1097"/>
        <v>1380</v>
      </c>
      <c r="M1026" s="147"/>
      <c r="N1026" s="143">
        <f t="shared" si="1034"/>
        <v>742</v>
      </c>
      <c r="O1026" s="143">
        <f t="shared" si="1030"/>
        <v>2828.64</v>
      </c>
      <c r="P1026" s="143">
        <f t="shared" si="1031"/>
        <v>38310.160000000003</v>
      </c>
      <c r="Q1026" s="143">
        <f t="shared" si="1032"/>
        <v>1366.2</v>
      </c>
      <c r="R1026" s="188">
        <f t="shared" si="1035"/>
        <v>43247</v>
      </c>
      <c r="T1026">
        <v>37990.19</v>
      </c>
      <c r="U1026" s="190">
        <f t="shared" si="1036"/>
        <v>1.1383728273009426</v>
      </c>
    </row>
    <row r="1027" spans="1:21" x14ac:dyDescent="0.2">
      <c r="A1027" s="178">
        <v>42778</v>
      </c>
      <c r="B1027" s="179">
        <v>0.66666666666666663</v>
      </c>
      <c r="C1027" t="s">
        <v>349</v>
      </c>
      <c r="D1027">
        <v>3.98</v>
      </c>
      <c r="E1027">
        <v>9.76</v>
      </c>
      <c r="F1027">
        <v>15</v>
      </c>
      <c r="G1027">
        <v>0.99</v>
      </c>
      <c r="H1027" s="184">
        <f t="shared" ref="H1027:L1027" si="1098">H1003</f>
        <v>0.66666666666666663</v>
      </c>
      <c r="I1027" s="185">
        <f t="shared" si="1098"/>
        <v>191</v>
      </c>
      <c r="J1027" s="185">
        <f t="shared" si="1098"/>
        <v>237</v>
      </c>
      <c r="K1027" s="185">
        <f t="shared" si="1098"/>
        <v>2842</v>
      </c>
      <c r="L1027" s="185">
        <f t="shared" si="1098"/>
        <v>1380</v>
      </c>
      <c r="M1027" s="147"/>
      <c r="N1027" s="143">
        <f t="shared" si="1034"/>
        <v>760.18</v>
      </c>
      <c r="O1027" s="143">
        <f t="shared" si="1030"/>
        <v>2313.12</v>
      </c>
      <c r="P1027" s="143">
        <f t="shared" si="1031"/>
        <v>42630</v>
      </c>
      <c r="Q1027" s="143">
        <f t="shared" si="1032"/>
        <v>1366.2</v>
      </c>
      <c r="R1027" s="188">
        <f t="shared" si="1035"/>
        <v>47069.5</v>
      </c>
      <c r="T1027">
        <v>38151.4</v>
      </c>
      <c r="U1027" s="190">
        <f t="shared" si="1036"/>
        <v>1.2337555109379996</v>
      </c>
    </row>
    <row r="1028" spans="1:21" x14ac:dyDescent="0.2">
      <c r="A1028" s="178">
        <v>42778</v>
      </c>
      <c r="B1028" s="179">
        <v>0.70833333333333337</v>
      </c>
      <c r="C1028" t="s">
        <v>349</v>
      </c>
      <c r="D1028">
        <v>3.5</v>
      </c>
      <c r="E1028">
        <v>8.11</v>
      </c>
      <c r="F1028">
        <v>16</v>
      </c>
      <c r="G1028">
        <v>0.99</v>
      </c>
      <c r="H1028" s="184">
        <f t="shared" ref="H1028:L1028" si="1099">H1004</f>
        <v>0.70833333333333337</v>
      </c>
      <c r="I1028" s="185">
        <f t="shared" si="1099"/>
        <v>218</v>
      </c>
      <c r="J1028" s="185">
        <f t="shared" si="1099"/>
        <v>258</v>
      </c>
      <c r="K1028" s="185">
        <f t="shared" si="1099"/>
        <v>2842</v>
      </c>
      <c r="L1028" s="185">
        <f t="shared" si="1099"/>
        <v>1380</v>
      </c>
      <c r="M1028" s="147"/>
      <c r="N1028" s="143">
        <f t="shared" si="1034"/>
        <v>763</v>
      </c>
      <c r="O1028" s="143">
        <f t="shared" ref="O1028:O1091" si="1100">E1028*J1028</f>
        <v>2092.3799999999997</v>
      </c>
      <c r="P1028" s="143">
        <f t="shared" ref="P1028:P1091" si="1101">F1028*K1028</f>
        <v>45472</v>
      </c>
      <c r="Q1028" s="143">
        <f t="shared" ref="Q1028:Q1091" si="1102">G1028*L1028</f>
        <v>1366.2</v>
      </c>
      <c r="R1028" s="188">
        <f t="shared" si="1035"/>
        <v>49693.579999999994</v>
      </c>
      <c r="T1028">
        <v>38049.230000000003</v>
      </c>
      <c r="U1028" s="190">
        <f t="shared" si="1036"/>
        <v>1.3060337883315902</v>
      </c>
    </row>
    <row r="1029" spans="1:21" x14ac:dyDescent="0.2">
      <c r="A1029" s="178">
        <v>42778</v>
      </c>
      <c r="B1029" s="179">
        <v>0.75</v>
      </c>
      <c r="C1029" t="s">
        <v>349</v>
      </c>
      <c r="D1029">
        <v>3.11</v>
      </c>
      <c r="E1029">
        <v>15.41</v>
      </c>
      <c r="F1029">
        <v>17</v>
      </c>
      <c r="G1029">
        <v>0.99</v>
      </c>
      <c r="H1029" s="184">
        <f t="shared" ref="H1029:L1029" si="1103">H1005</f>
        <v>0.75</v>
      </c>
      <c r="I1029" s="185">
        <f t="shared" si="1103"/>
        <v>240</v>
      </c>
      <c r="J1029" s="185">
        <f t="shared" si="1103"/>
        <v>365</v>
      </c>
      <c r="K1029" s="185">
        <f t="shared" si="1103"/>
        <v>2842</v>
      </c>
      <c r="L1029" s="185">
        <f t="shared" si="1103"/>
        <v>1380</v>
      </c>
      <c r="M1029" s="147"/>
      <c r="N1029" s="143">
        <f t="shared" ref="N1029:N1092" si="1104">D1029*I1029</f>
        <v>746.4</v>
      </c>
      <c r="O1029" s="143">
        <f t="shared" si="1100"/>
        <v>5624.65</v>
      </c>
      <c r="P1029" s="143">
        <f t="shared" si="1101"/>
        <v>48314</v>
      </c>
      <c r="Q1029" s="143">
        <f t="shared" si="1102"/>
        <v>1366.2</v>
      </c>
      <c r="R1029" s="188">
        <f t="shared" ref="R1029:R1092" si="1105">SUM(N1029:Q1029)</f>
        <v>56051.25</v>
      </c>
      <c r="T1029">
        <v>37827.58</v>
      </c>
      <c r="U1029" s="190">
        <f t="shared" ref="U1029:U1092" si="1106">R1029/T1029</f>
        <v>1.4817561683829628</v>
      </c>
    </row>
    <row r="1030" spans="1:21" x14ac:dyDescent="0.2">
      <c r="A1030" s="178">
        <v>42778</v>
      </c>
      <c r="B1030" s="179">
        <v>0.79166666666666663</v>
      </c>
      <c r="C1030" t="s">
        <v>349</v>
      </c>
      <c r="D1030">
        <v>10.029999999999999</v>
      </c>
      <c r="E1030">
        <v>22.61</v>
      </c>
      <c r="F1030">
        <v>17</v>
      </c>
      <c r="G1030">
        <v>1.0900000000000001</v>
      </c>
      <c r="H1030" s="184">
        <f t="shared" ref="H1030:L1030" si="1107">H1006</f>
        <v>0.79166666666666663</v>
      </c>
      <c r="I1030" s="185">
        <f t="shared" si="1107"/>
        <v>320</v>
      </c>
      <c r="J1030" s="185">
        <f t="shared" si="1107"/>
        <v>214</v>
      </c>
      <c r="K1030" s="185">
        <f t="shared" si="1107"/>
        <v>2842</v>
      </c>
      <c r="L1030" s="185">
        <f t="shared" si="1107"/>
        <v>1426</v>
      </c>
      <c r="M1030" s="147"/>
      <c r="N1030" s="143">
        <f t="shared" si="1104"/>
        <v>3209.6</v>
      </c>
      <c r="O1030" s="143">
        <f t="shared" si="1100"/>
        <v>4838.54</v>
      </c>
      <c r="P1030" s="143">
        <f t="shared" si="1101"/>
        <v>48314</v>
      </c>
      <c r="Q1030" s="143">
        <f t="shared" si="1102"/>
        <v>1554.3400000000001</v>
      </c>
      <c r="R1030" s="188">
        <f t="shared" si="1105"/>
        <v>57916.479999999996</v>
      </c>
      <c r="T1030">
        <v>38603.660000000003</v>
      </c>
      <c r="U1030" s="190">
        <f t="shared" si="1106"/>
        <v>1.5002846880321707</v>
      </c>
    </row>
    <row r="1031" spans="1:21" x14ac:dyDescent="0.2">
      <c r="A1031" s="178">
        <v>42778</v>
      </c>
      <c r="B1031" s="179">
        <v>0.83333333333333337</v>
      </c>
      <c r="C1031" t="s">
        <v>349</v>
      </c>
      <c r="D1031">
        <v>3.5</v>
      </c>
      <c r="E1031">
        <v>3.21</v>
      </c>
      <c r="F1031">
        <v>5.54</v>
      </c>
      <c r="G1031">
        <v>1.0900000000000001</v>
      </c>
      <c r="H1031" s="184">
        <f t="shared" ref="H1031:L1031" si="1108">H1007</f>
        <v>0.83333333333333337</v>
      </c>
      <c r="I1031" s="185">
        <f t="shared" si="1108"/>
        <v>322</v>
      </c>
      <c r="J1031" s="185">
        <f t="shared" si="1108"/>
        <v>178</v>
      </c>
      <c r="K1031" s="185">
        <f t="shared" si="1108"/>
        <v>2842</v>
      </c>
      <c r="L1031" s="185">
        <f t="shared" si="1108"/>
        <v>1426</v>
      </c>
      <c r="M1031" s="147"/>
      <c r="N1031" s="143">
        <f t="shared" si="1104"/>
        <v>1127</v>
      </c>
      <c r="O1031" s="143">
        <f t="shared" si="1100"/>
        <v>571.38</v>
      </c>
      <c r="P1031" s="143">
        <f t="shared" si="1101"/>
        <v>15744.68</v>
      </c>
      <c r="Q1031" s="143">
        <f t="shared" si="1102"/>
        <v>1554.3400000000001</v>
      </c>
      <c r="R1031" s="188">
        <f t="shared" si="1105"/>
        <v>18997.400000000001</v>
      </c>
      <c r="T1031">
        <v>38645.03</v>
      </c>
      <c r="U1031" s="190">
        <f t="shared" si="1106"/>
        <v>0.49158714587619678</v>
      </c>
    </row>
    <row r="1032" spans="1:21" x14ac:dyDescent="0.2">
      <c r="A1032" s="178">
        <v>42778</v>
      </c>
      <c r="B1032" s="179">
        <v>0.875</v>
      </c>
      <c r="C1032" t="s">
        <v>349</v>
      </c>
      <c r="D1032">
        <v>9.33</v>
      </c>
      <c r="E1032">
        <v>5</v>
      </c>
      <c r="F1032">
        <v>5.2</v>
      </c>
      <c r="G1032">
        <v>0.97</v>
      </c>
      <c r="H1032" s="184">
        <f t="shared" ref="H1032:L1032" si="1109">H1008</f>
        <v>0.875</v>
      </c>
      <c r="I1032" s="185">
        <f t="shared" si="1109"/>
        <v>337</v>
      </c>
      <c r="J1032" s="185">
        <f t="shared" si="1109"/>
        <v>173</v>
      </c>
      <c r="K1032" s="185">
        <f t="shared" si="1109"/>
        <v>2842</v>
      </c>
      <c r="L1032" s="185">
        <f t="shared" si="1109"/>
        <v>1426</v>
      </c>
      <c r="M1032" s="147"/>
      <c r="N1032" s="143">
        <f t="shared" si="1104"/>
        <v>3144.21</v>
      </c>
      <c r="O1032" s="143">
        <f t="shared" si="1100"/>
        <v>865</v>
      </c>
      <c r="P1032" s="143">
        <f t="shared" si="1101"/>
        <v>14778.4</v>
      </c>
      <c r="Q1032" s="143">
        <f t="shared" si="1102"/>
        <v>1383.22</v>
      </c>
      <c r="R1032" s="188">
        <f t="shared" si="1105"/>
        <v>20170.830000000002</v>
      </c>
      <c r="T1032">
        <v>37366.01</v>
      </c>
      <c r="U1032" s="190">
        <f t="shared" si="1106"/>
        <v>0.53981760428796122</v>
      </c>
    </row>
    <row r="1033" spans="1:21" x14ac:dyDescent="0.2">
      <c r="A1033" s="178">
        <v>42778</v>
      </c>
      <c r="B1033" s="179">
        <v>0.91666666666666663</v>
      </c>
      <c r="C1033" t="s">
        <v>349</v>
      </c>
      <c r="D1033">
        <v>11</v>
      </c>
      <c r="E1033">
        <v>8.36</v>
      </c>
      <c r="F1033">
        <v>10</v>
      </c>
      <c r="G1033">
        <v>0.97</v>
      </c>
      <c r="H1033" s="184">
        <f t="shared" ref="H1033:L1033" si="1110">H1009</f>
        <v>0.91666666666666663</v>
      </c>
      <c r="I1033" s="185">
        <f t="shared" si="1110"/>
        <v>394</v>
      </c>
      <c r="J1033" s="185">
        <f t="shared" si="1110"/>
        <v>194</v>
      </c>
      <c r="K1033" s="185">
        <f t="shared" si="1110"/>
        <v>2842</v>
      </c>
      <c r="L1033" s="185">
        <f t="shared" si="1110"/>
        <v>1426</v>
      </c>
      <c r="M1033" s="147"/>
      <c r="N1033" s="143">
        <f t="shared" si="1104"/>
        <v>4334</v>
      </c>
      <c r="O1033" s="143">
        <f t="shared" si="1100"/>
        <v>1621.84</v>
      </c>
      <c r="P1033" s="143">
        <f t="shared" si="1101"/>
        <v>28420</v>
      </c>
      <c r="Q1033" s="143">
        <f t="shared" si="1102"/>
        <v>1383.22</v>
      </c>
      <c r="R1033" s="188">
        <f t="shared" si="1105"/>
        <v>35759.06</v>
      </c>
      <c r="T1033">
        <v>35704.519999999997</v>
      </c>
      <c r="U1033" s="190">
        <f t="shared" si="1106"/>
        <v>1.001527537689906</v>
      </c>
    </row>
    <row r="1034" spans="1:21" x14ac:dyDescent="0.2">
      <c r="A1034" s="178">
        <v>42778</v>
      </c>
      <c r="B1034" s="179">
        <v>0.95833333333333337</v>
      </c>
      <c r="C1034" t="s">
        <v>349</v>
      </c>
      <c r="D1034">
        <v>16.079999999999998</v>
      </c>
      <c r="E1034">
        <v>12.99</v>
      </c>
      <c r="F1034">
        <v>14</v>
      </c>
      <c r="G1034">
        <v>0.25</v>
      </c>
      <c r="H1034" s="184">
        <f t="shared" ref="H1034:L1034" si="1111">H1010</f>
        <v>0.95833333333333337</v>
      </c>
      <c r="I1034" s="185">
        <f t="shared" si="1111"/>
        <v>389</v>
      </c>
      <c r="J1034" s="185">
        <f t="shared" si="1111"/>
        <v>265</v>
      </c>
      <c r="K1034" s="185">
        <f t="shared" si="1111"/>
        <v>2985</v>
      </c>
      <c r="L1034" s="185">
        <f t="shared" si="1111"/>
        <v>1111</v>
      </c>
      <c r="M1034" s="147"/>
      <c r="N1034" s="143">
        <f t="shared" si="1104"/>
        <v>6255.119999999999</v>
      </c>
      <c r="O1034" s="143">
        <f t="shared" si="1100"/>
        <v>3442.35</v>
      </c>
      <c r="P1034" s="143">
        <f t="shared" si="1101"/>
        <v>41790</v>
      </c>
      <c r="Q1034" s="143">
        <f t="shared" si="1102"/>
        <v>277.75</v>
      </c>
      <c r="R1034" s="188">
        <f t="shared" si="1105"/>
        <v>51765.22</v>
      </c>
      <c r="T1034">
        <v>33279.879999999997</v>
      </c>
      <c r="U1034" s="190">
        <f t="shared" si="1106"/>
        <v>1.5554509210970715</v>
      </c>
    </row>
    <row r="1035" spans="1:21" x14ac:dyDescent="0.2">
      <c r="A1035" s="178">
        <v>42778</v>
      </c>
      <c r="B1035" s="180">
        <v>1</v>
      </c>
      <c r="C1035" t="s">
        <v>349</v>
      </c>
      <c r="D1035">
        <v>10.56</v>
      </c>
      <c r="E1035">
        <v>5.07</v>
      </c>
      <c r="F1035">
        <v>6.31</v>
      </c>
      <c r="G1035">
        <v>0.25</v>
      </c>
      <c r="H1035" s="184">
        <f t="shared" ref="H1035:L1035" si="1112">H1011</f>
        <v>1</v>
      </c>
      <c r="I1035" s="185">
        <f t="shared" si="1112"/>
        <v>362</v>
      </c>
      <c r="J1035" s="185">
        <f t="shared" si="1112"/>
        <v>243</v>
      </c>
      <c r="K1035" s="185">
        <f t="shared" si="1112"/>
        <v>2985</v>
      </c>
      <c r="L1035" s="185">
        <f t="shared" si="1112"/>
        <v>1111</v>
      </c>
      <c r="M1035" s="147"/>
      <c r="N1035" s="143">
        <f t="shared" si="1104"/>
        <v>3822.7200000000003</v>
      </c>
      <c r="O1035" s="143">
        <f t="shared" si="1100"/>
        <v>1232.01</v>
      </c>
      <c r="P1035" s="143">
        <f t="shared" si="1101"/>
        <v>18835.349999999999</v>
      </c>
      <c r="Q1035" s="143">
        <f t="shared" si="1102"/>
        <v>277.75</v>
      </c>
      <c r="R1035" s="188">
        <f t="shared" si="1105"/>
        <v>24167.829999999998</v>
      </c>
      <c r="T1035">
        <v>30633.4</v>
      </c>
      <c r="U1035" s="190">
        <f t="shared" si="1106"/>
        <v>0.78893723843908925</v>
      </c>
    </row>
    <row r="1036" spans="1:21" x14ac:dyDescent="0.2">
      <c r="A1036" s="178">
        <v>42779</v>
      </c>
      <c r="B1036" s="179">
        <v>4.1666666666666664E-2</v>
      </c>
      <c r="C1036" t="s">
        <v>349</v>
      </c>
      <c r="D1036">
        <v>7.27</v>
      </c>
      <c r="E1036">
        <v>6</v>
      </c>
      <c r="F1036">
        <v>6</v>
      </c>
      <c r="G1036">
        <v>0.25</v>
      </c>
      <c r="H1036" s="184">
        <f t="shared" ref="H1036:L1036" si="1113">H1012</f>
        <v>4.1666666666666664E-2</v>
      </c>
      <c r="I1036" s="185">
        <f t="shared" si="1113"/>
        <v>294</v>
      </c>
      <c r="J1036" s="185">
        <f t="shared" si="1113"/>
        <v>212</v>
      </c>
      <c r="K1036" s="185">
        <f t="shared" si="1113"/>
        <v>2985</v>
      </c>
      <c r="L1036" s="185">
        <f t="shared" si="1113"/>
        <v>1111</v>
      </c>
      <c r="M1036" s="147"/>
      <c r="N1036" s="143">
        <f t="shared" si="1104"/>
        <v>2137.3799999999997</v>
      </c>
      <c r="O1036" s="143">
        <f t="shared" si="1100"/>
        <v>1272</v>
      </c>
      <c r="P1036" s="143">
        <f t="shared" si="1101"/>
        <v>17910</v>
      </c>
      <c r="Q1036" s="143">
        <f t="shared" si="1102"/>
        <v>277.75</v>
      </c>
      <c r="R1036" s="188">
        <f t="shared" si="1105"/>
        <v>21597.13</v>
      </c>
      <c r="T1036">
        <v>28594.89</v>
      </c>
      <c r="U1036" s="190">
        <f t="shared" si="1106"/>
        <v>0.75527935235980981</v>
      </c>
    </row>
    <row r="1037" spans="1:21" x14ac:dyDescent="0.2">
      <c r="A1037" s="178">
        <v>42779</v>
      </c>
      <c r="B1037" s="179">
        <v>8.3333333333333329E-2</v>
      </c>
      <c r="C1037" t="s">
        <v>349</v>
      </c>
      <c r="D1037">
        <v>4.5199999999999996</v>
      </c>
      <c r="E1037">
        <v>3.8</v>
      </c>
      <c r="F1037">
        <v>4</v>
      </c>
      <c r="G1037">
        <v>0.25</v>
      </c>
      <c r="H1037" s="184">
        <f t="shared" ref="H1037:L1037" si="1114">H1013</f>
        <v>8.3333333333333329E-2</v>
      </c>
      <c r="I1037" s="185">
        <f t="shared" si="1114"/>
        <v>236</v>
      </c>
      <c r="J1037" s="185">
        <f t="shared" si="1114"/>
        <v>179</v>
      </c>
      <c r="K1037" s="185">
        <f t="shared" si="1114"/>
        <v>2985</v>
      </c>
      <c r="L1037" s="185">
        <f t="shared" si="1114"/>
        <v>1111</v>
      </c>
      <c r="M1037" s="147"/>
      <c r="N1037" s="143">
        <f t="shared" si="1104"/>
        <v>1066.7199999999998</v>
      </c>
      <c r="O1037" s="143">
        <f t="shared" si="1100"/>
        <v>680.19999999999993</v>
      </c>
      <c r="P1037" s="143">
        <f t="shared" si="1101"/>
        <v>11940</v>
      </c>
      <c r="Q1037" s="143">
        <f t="shared" si="1102"/>
        <v>277.75</v>
      </c>
      <c r="R1037" s="188">
        <f t="shared" si="1105"/>
        <v>13964.67</v>
      </c>
      <c r="T1037">
        <v>27458.59</v>
      </c>
      <c r="U1037" s="190">
        <f t="shared" si="1106"/>
        <v>0.50857199878070947</v>
      </c>
    </row>
    <row r="1038" spans="1:21" x14ac:dyDescent="0.2">
      <c r="A1038" s="178">
        <v>42779</v>
      </c>
      <c r="B1038" s="179">
        <v>0.125</v>
      </c>
      <c r="C1038" t="s">
        <v>349</v>
      </c>
      <c r="D1038">
        <v>3.5</v>
      </c>
      <c r="E1038">
        <v>3.91</v>
      </c>
      <c r="F1038">
        <v>4.1100000000000003</v>
      </c>
      <c r="G1038">
        <v>0.97</v>
      </c>
      <c r="H1038" s="184">
        <f t="shared" ref="H1038:L1038" si="1115">H1014</f>
        <v>0.125</v>
      </c>
      <c r="I1038" s="185">
        <f t="shared" si="1115"/>
        <v>201</v>
      </c>
      <c r="J1038" s="185">
        <f t="shared" si="1115"/>
        <v>205</v>
      </c>
      <c r="K1038" s="185">
        <f t="shared" si="1115"/>
        <v>2985</v>
      </c>
      <c r="L1038" s="185">
        <f t="shared" si="1115"/>
        <v>1717</v>
      </c>
      <c r="M1038" s="147"/>
      <c r="N1038" s="143">
        <f t="shared" si="1104"/>
        <v>703.5</v>
      </c>
      <c r="O1038" s="143">
        <f t="shared" si="1100"/>
        <v>801.55000000000007</v>
      </c>
      <c r="P1038" s="143">
        <f t="shared" si="1101"/>
        <v>12268.35</v>
      </c>
      <c r="Q1038" s="143">
        <f t="shared" si="1102"/>
        <v>1665.49</v>
      </c>
      <c r="R1038" s="188">
        <f t="shared" si="1105"/>
        <v>15438.890000000001</v>
      </c>
      <c r="T1038">
        <v>26859.85</v>
      </c>
      <c r="U1038" s="190">
        <f t="shared" si="1106"/>
        <v>0.57479434918661132</v>
      </c>
    </row>
    <row r="1039" spans="1:21" x14ac:dyDescent="0.2">
      <c r="A1039" s="178">
        <v>42779</v>
      </c>
      <c r="B1039" s="179">
        <v>0.16666666666666666</v>
      </c>
      <c r="C1039" t="s">
        <v>349</v>
      </c>
      <c r="D1039">
        <v>5.43</v>
      </c>
      <c r="E1039">
        <v>3.91</v>
      </c>
      <c r="F1039">
        <v>4.1100000000000003</v>
      </c>
      <c r="G1039">
        <v>0.97</v>
      </c>
      <c r="H1039" s="184">
        <f t="shared" ref="H1039:L1039" si="1116">H1015</f>
        <v>0.16666666666666666</v>
      </c>
      <c r="I1039" s="185">
        <f t="shared" si="1116"/>
        <v>185</v>
      </c>
      <c r="J1039" s="185">
        <f t="shared" si="1116"/>
        <v>205</v>
      </c>
      <c r="K1039" s="185">
        <f t="shared" si="1116"/>
        <v>2985</v>
      </c>
      <c r="L1039" s="185">
        <f t="shared" si="1116"/>
        <v>1717</v>
      </c>
      <c r="M1039" s="147"/>
      <c r="N1039" s="143">
        <f t="shared" si="1104"/>
        <v>1004.55</v>
      </c>
      <c r="O1039" s="143">
        <f t="shared" si="1100"/>
        <v>801.55000000000007</v>
      </c>
      <c r="P1039" s="143">
        <f t="shared" si="1101"/>
        <v>12268.35</v>
      </c>
      <c r="Q1039" s="143">
        <f t="shared" si="1102"/>
        <v>1665.49</v>
      </c>
      <c r="R1039" s="188">
        <f t="shared" si="1105"/>
        <v>15739.94</v>
      </c>
      <c r="T1039">
        <v>26766.73</v>
      </c>
      <c r="U1039" s="190">
        <f t="shared" si="1106"/>
        <v>0.58804119890625417</v>
      </c>
    </row>
    <row r="1040" spans="1:21" x14ac:dyDescent="0.2">
      <c r="A1040" s="178">
        <v>42779</v>
      </c>
      <c r="B1040" s="179">
        <v>0.20833333333333334</v>
      </c>
      <c r="C1040" t="s">
        <v>349</v>
      </c>
      <c r="D1040">
        <v>5.12</v>
      </c>
      <c r="E1040">
        <v>6</v>
      </c>
      <c r="F1040">
        <v>6</v>
      </c>
      <c r="G1040">
        <v>0.97</v>
      </c>
      <c r="H1040" s="184">
        <f t="shared" ref="H1040:L1040" si="1117">H1016</f>
        <v>0.20833333333333334</v>
      </c>
      <c r="I1040" s="185">
        <f t="shared" si="1117"/>
        <v>207</v>
      </c>
      <c r="J1040" s="185">
        <f t="shared" si="1117"/>
        <v>283</v>
      </c>
      <c r="K1040" s="185">
        <f t="shared" si="1117"/>
        <v>2985</v>
      </c>
      <c r="L1040" s="185">
        <f t="shared" si="1117"/>
        <v>1717</v>
      </c>
      <c r="M1040" s="147"/>
      <c r="N1040" s="143">
        <f t="shared" si="1104"/>
        <v>1059.8399999999999</v>
      </c>
      <c r="O1040" s="143">
        <f t="shared" si="1100"/>
        <v>1698</v>
      </c>
      <c r="P1040" s="143">
        <f t="shared" si="1101"/>
        <v>17910</v>
      </c>
      <c r="Q1040" s="143">
        <f t="shared" si="1102"/>
        <v>1665.49</v>
      </c>
      <c r="R1040" s="188">
        <f t="shared" si="1105"/>
        <v>22333.33</v>
      </c>
      <c r="T1040">
        <v>27410.47</v>
      </c>
      <c r="U1040" s="190">
        <f t="shared" si="1106"/>
        <v>0.81477369778774322</v>
      </c>
    </row>
    <row r="1041" spans="1:21" x14ac:dyDescent="0.2">
      <c r="A1041" s="178">
        <v>42779</v>
      </c>
      <c r="B1041" s="179">
        <v>0.25</v>
      </c>
      <c r="C1041" t="s">
        <v>349</v>
      </c>
      <c r="D1041">
        <v>11</v>
      </c>
      <c r="E1041">
        <v>22</v>
      </c>
      <c r="F1041">
        <v>14</v>
      </c>
      <c r="G1041">
        <v>0.97</v>
      </c>
      <c r="H1041" s="184">
        <f t="shared" ref="H1041:L1041" si="1118">H1017</f>
        <v>0.25</v>
      </c>
      <c r="I1041" s="185">
        <f t="shared" si="1118"/>
        <v>327</v>
      </c>
      <c r="J1041" s="185">
        <f t="shared" si="1118"/>
        <v>438</v>
      </c>
      <c r="K1041" s="185">
        <f t="shared" si="1118"/>
        <v>2985</v>
      </c>
      <c r="L1041" s="185">
        <f t="shared" si="1118"/>
        <v>1717</v>
      </c>
      <c r="M1041" s="147"/>
      <c r="N1041" s="143">
        <f t="shared" si="1104"/>
        <v>3597</v>
      </c>
      <c r="O1041" s="143">
        <f t="shared" si="1100"/>
        <v>9636</v>
      </c>
      <c r="P1041" s="143">
        <f t="shared" si="1101"/>
        <v>41790</v>
      </c>
      <c r="Q1041" s="143">
        <f t="shared" si="1102"/>
        <v>1665.49</v>
      </c>
      <c r="R1041" s="188">
        <f t="shared" si="1105"/>
        <v>56688.49</v>
      </c>
      <c r="T1041">
        <v>29560.240000000002</v>
      </c>
      <c r="U1041" s="190">
        <f t="shared" si="1106"/>
        <v>1.9177276639161249</v>
      </c>
    </row>
    <row r="1042" spans="1:21" x14ac:dyDescent="0.2">
      <c r="A1042" s="178">
        <v>42779</v>
      </c>
      <c r="B1042" s="179">
        <v>0.29166666666666669</v>
      </c>
      <c r="C1042" t="s">
        <v>349</v>
      </c>
      <c r="D1042">
        <v>3.5</v>
      </c>
      <c r="E1042">
        <v>16.809999999999999</v>
      </c>
      <c r="F1042">
        <v>9.3000000000000007</v>
      </c>
      <c r="G1042">
        <v>8.5500000000000007</v>
      </c>
      <c r="H1042" s="184">
        <f t="shared" ref="H1042:L1042" si="1119">H1018</f>
        <v>0.29166666666666669</v>
      </c>
      <c r="I1042" s="185">
        <f t="shared" si="1119"/>
        <v>249</v>
      </c>
      <c r="J1042" s="185">
        <f t="shared" si="1119"/>
        <v>556</v>
      </c>
      <c r="K1042" s="185">
        <f t="shared" si="1119"/>
        <v>2872</v>
      </c>
      <c r="L1042" s="185">
        <f t="shared" si="1119"/>
        <v>2219</v>
      </c>
      <c r="M1042" s="147"/>
      <c r="N1042" s="143">
        <f t="shared" si="1104"/>
        <v>871.5</v>
      </c>
      <c r="O1042" s="143">
        <f t="shared" si="1100"/>
        <v>9346.3599999999988</v>
      </c>
      <c r="P1042" s="143">
        <f t="shared" si="1101"/>
        <v>26709.600000000002</v>
      </c>
      <c r="Q1042" s="143">
        <f t="shared" si="1102"/>
        <v>18972.45</v>
      </c>
      <c r="R1042" s="188">
        <f t="shared" si="1105"/>
        <v>55899.91</v>
      </c>
      <c r="T1042">
        <v>33240.39</v>
      </c>
      <c r="U1042" s="190">
        <f t="shared" si="1106"/>
        <v>1.6816863460386597</v>
      </c>
    </row>
    <row r="1043" spans="1:21" x14ac:dyDescent="0.2">
      <c r="A1043" s="178">
        <v>42779</v>
      </c>
      <c r="B1043" s="179">
        <v>0.33333333333333331</v>
      </c>
      <c r="C1043" t="s">
        <v>349</v>
      </c>
      <c r="D1043">
        <v>3.11</v>
      </c>
      <c r="E1043">
        <v>4.45</v>
      </c>
      <c r="F1043">
        <v>7.58</v>
      </c>
      <c r="G1043">
        <v>6</v>
      </c>
      <c r="H1043" s="184">
        <f t="shared" ref="H1043:L1043" si="1120">H1019</f>
        <v>0.33333333333333331</v>
      </c>
      <c r="I1043" s="185">
        <f t="shared" si="1120"/>
        <v>256</v>
      </c>
      <c r="J1043" s="185">
        <f t="shared" si="1120"/>
        <v>306</v>
      </c>
      <c r="K1043" s="185">
        <f t="shared" si="1120"/>
        <v>2872</v>
      </c>
      <c r="L1043" s="185">
        <f t="shared" si="1120"/>
        <v>2219</v>
      </c>
      <c r="M1043" s="147"/>
      <c r="N1043" s="143">
        <f t="shared" si="1104"/>
        <v>796.16</v>
      </c>
      <c r="O1043" s="143">
        <f t="shared" si="1100"/>
        <v>1361.7</v>
      </c>
      <c r="P1043" s="143">
        <f t="shared" si="1101"/>
        <v>21769.759999999998</v>
      </c>
      <c r="Q1043" s="143">
        <f t="shared" si="1102"/>
        <v>13314</v>
      </c>
      <c r="R1043" s="188">
        <f t="shared" si="1105"/>
        <v>37241.619999999995</v>
      </c>
      <c r="T1043">
        <v>34616.9</v>
      </c>
      <c r="U1043" s="190">
        <f t="shared" si="1106"/>
        <v>1.0758219251290553</v>
      </c>
    </row>
    <row r="1044" spans="1:21" x14ac:dyDescent="0.2">
      <c r="A1044" s="178">
        <v>42779</v>
      </c>
      <c r="B1044" s="179">
        <v>0.375</v>
      </c>
      <c r="C1044" t="s">
        <v>349</v>
      </c>
      <c r="D1044">
        <v>2.63</v>
      </c>
      <c r="E1044">
        <v>6.04</v>
      </c>
      <c r="F1044">
        <v>6.24</v>
      </c>
      <c r="G1044">
        <v>5.44</v>
      </c>
      <c r="H1044" s="184">
        <f t="shared" ref="H1044:L1044" si="1121">H1020</f>
        <v>0.375</v>
      </c>
      <c r="I1044" s="185">
        <f t="shared" si="1121"/>
        <v>156</v>
      </c>
      <c r="J1044" s="185">
        <f t="shared" si="1121"/>
        <v>343</v>
      </c>
      <c r="K1044" s="185">
        <f t="shared" si="1121"/>
        <v>2872</v>
      </c>
      <c r="L1044" s="185">
        <f t="shared" si="1121"/>
        <v>2219</v>
      </c>
      <c r="M1044" s="147"/>
      <c r="N1044" s="143">
        <f t="shared" si="1104"/>
        <v>410.28</v>
      </c>
      <c r="O1044" s="143">
        <f t="shared" si="1100"/>
        <v>2071.7199999999998</v>
      </c>
      <c r="P1044" s="143">
        <f t="shared" si="1101"/>
        <v>17921.28</v>
      </c>
      <c r="Q1044" s="143">
        <f t="shared" si="1102"/>
        <v>12071.36</v>
      </c>
      <c r="R1044" s="188">
        <f t="shared" si="1105"/>
        <v>32474.639999999999</v>
      </c>
      <c r="T1044">
        <v>34783.870000000003</v>
      </c>
      <c r="U1044" s="190">
        <f t="shared" si="1106"/>
        <v>0.93361204489322203</v>
      </c>
    </row>
    <row r="1045" spans="1:21" x14ac:dyDescent="0.2">
      <c r="A1045" s="178">
        <v>42779</v>
      </c>
      <c r="B1045" s="179">
        <v>0.41666666666666669</v>
      </c>
      <c r="C1045" t="s">
        <v>349</v>
      </c>
      <c r="D1045">
        <v>3.98</v>
      </c>
      <c r="E1045">
        <v>4.95</v>
      </c>
      <c r="F1045">
        <v>6.62</v>
      </c>
      <c r="G1045">
        <v>4.3499999999999996</v>
      </c>
      <c r="H1045" s="184">
        <f t="shared" ref="H1045:L1045" si="1122">H1021</f>
        <v>0.41666666666666669</v>
      </c>
      <c r="I1045" s="185">
        <f t="shared" si="1122"/>
        <v>196</v>
      </c>
      <c r="J1045" s="185">
        <f t="shared" si="1122"/>
        <v>315</v>
      </c>
      <c r="K1045" s="185">
        <f t="shared" si="1122"/>
        <v>2872</v>
      </c>
      <c r="L1045" s="185">
        <f t="shared" si="1122"/>
        <v>2219</v>
      </c>
      <c r="M1045" s="147"/>
      <c r="N1045" s="143">
        <f t="shared" si="1104"/>
        <v>780.08</v>
      </c>
      <c r="O1045" s="143">
        <f t="shared" si="1100"/>
        <v>1559.25</v>
      </c>
      <c r="P1045" s="143">
        <f t="shared" si="1101"/>
        <v>19012.64</v>
      </c>
      <c r="Q1045" s="143">
        <f t="shared" si="1102"/>
        <v>9652.65</v>
      </c>
      <c r="R1045" s="188">
        <f t="shared" si="1105"/>
        <v>31004.620000000003</v>
      </c>
      <c r="T1045">
        <v>35424.22</v>
      </c>
      <c r="U1045" s="190">
        <f t="shared" si="1106"/>
        <v>0.87523790220363362</v>
      </c>
    </row>
    <row r="1046" spans="1:21" x14ac:dyDescent="0.2">
      <c r="A1046" s="178">
        <v>42779</v>
      </c>
      <c r="B1046" s="179">
        <v>0.45833333333333331</v>
      </c>
      <c r="C1046" t="s">
        <v>349</v>
      </c>
      <c r="D1046">
        <v>3.5</v>
      </c>
      <c r="E1046">
        <v>3</v>
      </c>
      <c r="F1046">
        <v>6.59</v>
      </c>
      <c r="G1046">
        <v>2</v>
      </c>
      <c r="H1046" s="184">
        <f t="shared" ref="H1046:L1046" si="1123">H1022</f>
        <v>0.45833333333333331</v>
      </c>
      <c r="I1046" s="185">
        <f t="shared" si="1123"/>
        <v>226</v>
      </c>
      <c r="J1046" s="185">
        <f t="shared" si="1123"/>
        <v>326</v>
      </c>
      <c r="K1046" s="185">
        <f t="shared" si="1123"/>
        <v>2842</v>
      </c>
      <c r="L1046" s="185">
        <f t="shared" si="1123"/>
        <v>1635</v>
      </c>
      <c r="M1046" s="147"/>
      <c r="N1046" s="143">
        <f t="shared" si="1104"/>
        <v>791</v>
      </c>
      <c r="O1046" s="143">
        <f t="shared" si="1100"/>
        <v>978</v>
      </c>
      <c r="P1046" s="143">
        <f t="shared" si="1101"/>
        <v>18728.78</v>
      </c>
      <c r="Q1046" s="143">
        <f t="shared" si="1102"/>
        <v>3270</v>
      </c>
      <c r="R1046" s="188">
        <f t="shared" si="1105"/>
        <v>23767.78</v>
      </c>
      <c r="T1046">
        <v>36052.019999999997</v>
      </c>
      <c r="U1046" s="190">
        <f t="shared" si="1106"/>
        <v>0.65926347538917374</v>
      </c>
    </row>
    <row r="1047" spans="1:21" x14ac:dyDescent="0.2">
      <c r="A1047" s="178">
        <v>42779</v>
      </c>
      <c r="B1047" s="179">
        <v>0.5</v>
      </c>
      <c r="C1047" t="s">
        <v>349</v>
      </c>
      <c r="D1047">
        <v>3.11</v>
      </c>
      <c r="E1047">
        <v>3</v>
      </c>
      <c r="F1047">
        <v>6.35</v>
      </c>
      <c r="G1047">
        <v>2</v>
      </c>
      <c r="H1047" s="184">
        <f t="shared" ref="H1047:L1047" si="1124">H1023</f>
        <v>0.5</v>
      </c>
      <c r="I1047" s="185">
        <f t="shared" si="1124"/>
        <v>222</v>
      </c>
      <c r="J1047" s="185">
        <f t="shared" si="1124"/>
        <v>319</v>
      </c>
      <c r="K1047" s="185">
        <f t="shared" si="1124"/>
        <v>2842</v>
      </c>
      <c r="L1047" s="185">
        <f t="shared" si="1124"/>
        <v>1635</v>
      </c>
      <c r="M1047" s="147"/>
      <c r="N1047" s="143">
        <f t="shared" si="1104"/>
        <v>690.42</v>
      </c>
      <c r="O1047" s="143">
        <f t="shared" si="1100"/>
        <v>957</v>
      </c>
      <c r="P1047" s="143">
        <f t="shared" si="1101"/>
        <v>18046.7</v>
      </c>
      <c r="Q1047" s="143">
        <f t="shared" si="1102"/>
        <v>3270</v>
      </c>
      <c r="R1047" s="188">
        <f t="shared" si="1105"/>
        <v>22964.120000000003</v>
      </c>
      <c r="T1047">
        <v>36523.82</v>
      </c>
      <c r="U1047" s="190">
        <f t="shared" si="1106"/>
        <v>0.62874365277235522</v>
      </c>
    </row>
    <row r="1048" spans="1:21" x14ac:dyDescent="0.2">
      <c r="A1048" s="178">
        <v>42779</v>
      </c>
      <c r="B1048" s="179">
        <v>0.54166666666666663</v>
      </c>
      <c r="C1048" t="s">
        <v>349</v>
      </c>
      <c r="D1048">
        <v>3.11</v>
      </c>
      <c r="E1048">
        <v>3</v>
      </c>
      <c r="F1048">
        <v>5.17</v>
      </c>
      <c r="G1048">
        <v>2</v>
      </c>
      <c r="H1048" s="184">
        <f t="shared" ref="H1048:L1048" si="1125">H1024</f>
        <v>0.54166666666666663</v>
      </c>
      <c r="I1048" s="185">
        <f t="shared" si="1125"/>
        <v>195</v>
      </c>
      <c r="J1048" s="185">
        <f t="shared" si="1125"/>
        <v>299</v>
      </c>
      <c r="K1048" s="185">
        <f t="shared" si="1125"/>
        <v>2842</v>
      </c>
      <c r="L1048" s="185">
        <f t="shared" si="1125"/>
        <v>1635</v>
      </c>
      <c r="M1048" s="147"/>
      <c r="N1048" s="143">
        <f t="shared" si="1104"/>
        <v>606.44999999999993</v>
      </c>
      <c r="O1048" s="143">
        <f t="shared" si="1100"/>
        <v>897</v>
      </c>
      <c r="P1048" s="143">
        <f t="shared" si="1101"/>
        <v>14693.14</v>
      </c>
      <c r="Q1048" s="143">
        <f t="shared" si="1102"/>
        <v>3270</v>
      </c>
      <c r="R1048" s="188">
        <f t="shared" si="1105"/>
        <v>19466.59</v>
      </c>
      <c r="T1048">
        <v>36857.519999999997</v>
      </c>
      <c r="U1048" s="190">
        <f t="shared" si="1106"/>
        <v>0.52815789016732551</v>
      </c>
    </row>
    <row r="1049" spans="1:21" x14ac:dyDescent="0.2">
      <c r="A1049" s="178">
        <v>42779</v>
      </c>
      <c r="B1049" s="179">
        <v>0.58333333333333337</v>
      </c>
      <c r="C1049" t="s">
        <v>349</v>
      </c>
      <c r="D1049">
        <v>3.31</v>
      </c>
      <c r="E1049">
        <v>3</v>
      </c>
      <c r="F1049">
        <v>5.48</v>
      </c>
      <c r="G1049">
        <v>1.65</v>
      </c>
      <c r="H1049" s="184">
        <f t="shared" ref="H1049:L1049" si="1126">H1025</f>
        <v>0.58333333333333337</v>
      </c>
      <c r="I1049" s="185">
        <f t="shared" si="1126"/>
        <v>205</v>
      </c>
      <c r="J1049" s="185">
        <f t="shared" si="1126"/>
        <v>237</v>
      </c>
      <c r="K1049" s="185">
        <f t="shared" si="1126"/>
        <v>2842</v>
      </c>
      <c r="L1049" s="185">
        <f t="shared" si="1126"/>
        <v>1635</v>
      </c>
      <c r="M1049" s="147"/>
      <c r="N1049" s="143">
        <f t="shared" si="1104"/>
        <v>678.55</v>
      </c>
      <c r="O1049" s="143">
        <f t="shared" si="1100"/>
        <v>711</v>
      </c>
      <c r="P1049" s="143">
        <f t="shared" si="1101"/>
        <v>15574.160000000002</v>
      </c>
      <c r="Q1049" s="143">
        <f t="shared" si="1102"/>
        <v>2697.75</v>
      </c>
      <c r="R1049" s="188">
        <f t="shared" si="1105"/>
        <v>19661.460000000003</v>
      </c>
      <c r="T1049">
        <v>37358.160000000003</v>
      </c>
      <c r="U1049" s="190">
        <f t="shared" si="1106"/>
        <v>0.52629626298511489</v>
      </c>
    </row>
    <row r="1050" spans="1:21" x14ac:dyDescent="0.2">
      <c r="A1050" s="178">
        <v>42779</v>
      </c>
      <c r="B1050" s="179">
        <v>0.625</v>
      </c>
      <c r="C1050" t="s">
        <v>349</v>
      </c>
      <c r="D1050">
        <v>3.5</v>
      </c>
      <c r="E1050">
        <v>3</v>
      </c>
      <c r="F1050">
        <v>6.7</v>
      </c>
      <c r="G1050">
        <v>1.1200000000000001</v>
      </c>
      <c r="H1050" s="184">
        <f t="shared" ref="H1050:L1050" si="1127">H1026</f>
        <v>0.625</v>
      </c>
      <c r="I1050" s="185">
        <f t="shared" si="1127"/>
        <v>212</v>
      </c>
      <c r="J1050" s="185">
        <f t="shared" si="1127"/>
        <v>213</v>
      </c>
      <c r="K1050" s="185">
        <f t="shared" si="1127"/>
        <v>2842</v>
      </c>
      <c r="L1050" s="185">
        <f t="shared" si="1127"/>
        <v>1380</v>
      </c>
      <c r="M1050" s="147"/>
      <c r="N1050" s="143">
        <f t="shared" si="1104"/>
        <v>742</v>
      </c>
      <c r="O1050" s="143">
        <f t="shared" si="1100"/>
        <v>639</v>
      </c>
      <c r="P1050" s="143">
        <f t="shared" si="1101"/>
        <v>19041.400000000001</v>
      </c>
      <c r="Q1050" s="143">
        <f t="shared" si="1102"/>
        <v>1545.6000000000001</v>
      </c>
      <c r="R1050" s="188">
        <f t="shared" si="1105"/>
        <v>21968</v>
      </c>
      <c r="T1050">
        <v>37532.519999999997</v>
      </c>
      <c r="U1050" s="190">
        <f t="shared" si="1106"/>
        <v>0.58530575618157277</v>
      </c>
    </row>
    <row r="1051" spans="1:21" x14ac:dyDescent="0.2">
      <c r="A1051" s="178">
        <v>42779</v>
      </c>
      <c r="B1051" s="179">
        <v>0.66666666666666663</v>
      </c>
      <c r="C1051" t="s">
        <v>349</v>
      </c>
      <c r="D1051">
        <v>3.5</v>
      </c>
      <c r="E1051">
        <v>3</v>
      </c>
      <c r="F1051">
        <v>5.0999999999999996</v>
      </c>
      <c r="G1051">
        <v>1.0900000000000001</v>
      </c>
      <c r="H1051" s="184">
        <f t="shared" ref="H1051:L1051" si="1128">H1027</f>
        <v>0.66666666666666663</v>
      </c>
      <c r="I1051" s="185">
        <f t="shared" si="1128"/>
        <v>191</v>
      </c>
      <c r="J1051" s="185">
        <f t="shared" si="1128"/>
        <v>237</v>
      </c>
      <c r="K1051" s="185">
        <f t="shared" si="1128"/>
        <v>2842</v>
      </c>
      <c r="L1051" s="185">
        <f t="shared" si="1128"/>
        <v>1380</v>
      </c>
      <c r="M1051" s="147"/>
      <c r="N1051" s="143">
        <f t="shared" si="1104"/>
        <v>668.5</v>
      </c>
      <c r="O1051" s="143">
        <f t="shared" si="1100"/>
        <v>711</v>
      </c>
      <c r="P1051" s="143">
        <f t="shared" si="1101"/>
        <v>14494.199999999999</v>
      </c>
      <c r="Q1051" s="143">
        <f t="shared" si="1102"/>
        <v>1504.2</v>
      </c>
      <c r="R1051" s="188">
        <f t="shared" si="1105"/>
        <v>17377.899999999998</v>
      </c>
      <c r="T1051">
        <v>37488.46</v>
      </c>
      <c r="U1051" s="190">
        <f t="shared" si="1106"/>
        <v>0.46355331747423068</v>
      </c>
    </row>
    <row r="1052" spans="1:21" x14ac:dyDescent="0.2">
      <c r="A1052" s="178">
        <v>42779</v>
      </c>
      <c r="B1052" s="179">
        <v>0.70833333333333337</v>
      </c>
      <c r="C1052" t="s">
        <v>349</v>
      </c>
      <c r="D1052">
        <v>2.6</v>
      </c>
      <c r="E1052">
        <v>3</v>
      </c>
      <c r="F1052">
        <v>6.79</v>
      </c>
      <c r="G1052">
        <v>1.1499999999999999</v>
      </c>
      <c r="H1052" s="184">
        <f t="shared" ref="H1052:L1052" si="1129">H1028</f>
        <v>0.70833333333333337</v>
      </c>
      <c r="I1052" s="185">
        <f t="shared" si="1129"/>
        <v>218</v>
      </c>
      <c r="J1052" s="185">
        <f t="shared" si="1129"/>
        <v>258</v>
      </c>
      <c r="K1052" s="185">
        <f t="shared" si="1129"/>
        <v>2842</v>
      </c>
      <c r="L1052" s="185">
        <f t="shared" si="1129"/>
        <v>1380</v>
      </c>
      <c r="M1052" s="147"/>
      <c r="N1052" s="143">
        <f t="shared" si="1104"/>
        <v>566.80000000000007</v>
      </c>
      <c r="O1052" s="143">
        <f t="shared" si="1100"/>
        <v>774</v>
      </c>
      <c r="P1052" s="143">
        <f t="shared" si="1101"/>
        <v>19297.18</v>
      </c>
      <c r="Q1052" s="143">
        <f t="shared" si="1102"/>
        <v>1586.9999999999998</v>
      </c>
      <c r="R1052" s="188">
        <f t="shared" si="1105"/>
        <v>22224.98</v>
      </c>
      <c r="T1052">
        <v>37460.720000000001</v>
      </c>
      <c r="U1052" s="190">
        <f t="shared" si="1106"/>
        <v>0.59328758229953937</v>
      </c>
    </row>
    <row r="1053" spans="1:21" x14ac:dyDescent="0.2">
      <c r="A1053" s="178">
        <v>42779</v>
      </c>
      <c r="B1053" s="179">
        <v>0.75</v>
      </c>
      <c r="C1053" t="s">
        <v>349</v>
      </c>
      <c r="D1053">
        <v>2</v>
      </c>
      <c r="E1053">
        <v>6</v>
      </c>
      <c r="F1053">
        <v>11.48</v>
      </c>
      <c r="G1053">
        <v>1.0900000000000001</v>
      </c>
      <c r="H1053" s="184">
        <f t="shared" ref="H1053:L1053" si="1130">H1029</f>
        <v>0.75</v>
      </c>
      <c r="I1053" s="185">
        <f t="shared" si="1130"/>
        <v>240</v>
      </c>
      <c r="J1053" s="185">
        <f t="shared" si="1130"/>
        <v>365</v>
      </c>
      <c r="K1053" s="185">
        <f t="shared" si="1130"/>
        <v>2842</v>
      </c>
      <c r="L1053" s="185">
        <f t="shared" si="1130"/>
        <v>1380</v>
      </c>
      <c r="M1053" s="147"/>
      <c r="N1053" s="143">
        <f t="shared" si="1104"/>
        <v>480</v>
      </c>
      <c r="O1053" s="143">
        <f t="shared" si="1100"/>
        <v>2190</v>
      </c>
      <c r="P1053" s="143">
        <f t="shared" si="1101"/>
        <v>32626.16</v>
      </c>
      <c r="Q1053" s="143">
        <f t="shared" si="1102"/>
        <v>1504.2</v>
      </c>
      <c r="R1053" s="188">
        <f t="shared" si="1105"/>
        <v>36800.36</v>
      </c>
      <c r="T1053">
        <v>37501.35</v>
      </c>
      <c r="U1053" s="190">
        <f t="shared" si="1106"/>
        <v>0.98130760625950808</v>
      </c>
    </row>
    <row r="1054" spans="1:21" x14ac:dyDescent="0.2">
      <c r="A1054" s="178">
        <v>42779</v>
      </c>
      <c r="B1054" s="179">
        <v>0.79166666666666663</v>
      </c>
      <c r="C1054" t="s">
        <v>349</v>
      </c>
      <c r="D1054">
        <v>10</v>
      </c>
      <c r="E1054">
        <v>25.91</v>
      </c>
      <c r="F1054">
        <v>25.91</v>
      </c>
      <c r="G1054">
        <v>1.51</v>
      </c>
      <c r="H1054" s="184">
        <f t="shared" ref="H1054:L1054" si="1131">H1030</f>
        <v>0.79166666666666663</v>
      </c>
      <c r="I1054" s="185">
        <f t="shared" si="1131"/>
        <v>320</v>
      </c>
      <c r="J1054" s="185">
        <f t="shared" si="1131"/>
        <v>214</v>
      </c>
      <c r="K1054" s="185">
        <f t="shared" si="1131"/>
        <v>2842</v>
      </c>
      <c r="L1054" s="185">
        <f t="shared" si="1131"/>
        <v>1426</v>
      </c>
      <c r="M1054" s="147"/>
      <c r="N1054" s="143">
        <f t="shared" si="1104"/>
        <v>3200</v>
      </c>
      <c r="O1054" s="143">
        <f t="shared" si="1100"/>
        <v>5544.74</v>
      </c>
      <c r="P1054" s="143">
        <f t="shared" si="1101"/>
        <v>73636.22</v>
      </c>
      <c r="Q1054" s="143">
        <f t="shared" si="1102"/>
        <v>2153.2600000000002</v>
      </c>
      <c r="R1054" s="188">
        <f t="shared" si="1105"/>
        <v>84534.22</v>
      </c>
      <c r="T1054">
        <v>38759.97</v>
      </c>
      <c r="U1054" s="190">
        <f t="shared" si="1106"/>
        <v>2.1809671163316176</v>
      </c>
    </row>
    <row r="1055" spans="1:21" x14ac:dyDescent="0.2">
      <c r="A1055" s="178">
        <v>42779</v>
      </c>
      <c r="B1055" s="179">
        <v>0.83333333333333337</v>
      </c>
      <c r="C1055" t="s">
        <v>349</v>
      </c>
      <c r="D1055">
        <v>3.46</v>
      </c>
      <c r="E1055">
        <v>5.17</v>
      </c>
      <c r="F1055">
        <v>10.84</v>
      </c>
      <c r="G1055">
        <v>1.45</v>
      </c>
      <c r="H1055" s="184">
        <f t="shared" ref="H1055:L1055" si="1132">H1031</f>
        <v>0.83333333333333337</v>
      </c>
      <c r="I1055" s="185">
        <f t="shared" si="1132"/>
        <v>322</v>
      </c>
      <c r="J1055" s="185">
        <f t="shared" si="1132"/>
        <v>178</v>
      </c>
      <c r="K1055" s="185">
        <f t="shared" si="1132"/>
        <v>2842</v>
      </c>
      <c r="L1055" s="185">
        <f t="shared" si="1132"/>
        <v>1426</v>
      </c>
      <c r="M1055" s="147"/>
      <c r="N1055" s="143">
        <f t="shared" si="1104"/>
        <v>1114.1199999999999</v>
      </c>
      <c r="O1055" s="143">
        <f t="shared" si="1100"/>
        <v>920.26</v>
      </c>
      <c r="P1055" s="143">
        <f t="shared" si="1101"/>
        <v>30807.279999999999</v>
      </c>
      <c r="Q1055" s="143">
        <f t="shared" si="1102"/>
        <v>2067.6999999999998</v>
      </c>
      <c r="R1055" s="188">
        <f t="shared" si="1105"/>
        <v>34909.359999999993</v>
      </c>
      <c r="T1055">
        <v>38991.410000000003</v>
      </c>
      <c r="U1055" s="190">
        <f t="shared" si="1106"/>
        <v>0.89530899241653461</v>
      </c>
    </row>
    <row r="1056" spans="1:21" x14ac:dyDescent="0.2">
      <c r="A1056" s="178">
        <v>42779</v>
      </c>
      <c r="B1056" s="179">
        <v>0.875</v>
      </c>
      <c r="C1056" t="s">
        <v>349</v>
      </c>
      <c r="D1056">
        <v>3.5</v>
      </c>
      <c r="E1056">
        <v>3.52</v>
      </c>
      <c r="F1056">
        <v>7.86</v>
      </c>
      <c r="G1056">
        <v>1.37</v>
      </c>
      <c r="H1056" s="184">
        <f t="shared" ref="H1056:L1056" si="1133">H1032</f>
        <v>0.875</v>
      </c>
      <c r="I1056" s="185">
        <f t="shared" si="1133"/>
        <v>337</v>
      </c>
      <c r="J1056" s="185">
        <f t="shared" si="1133"/>
        <v>173</v>
      </c>
      <c r="K1056" s="185">
        <f t="shared" si="1133"/>
        <v>2842</v>
      </c>
      <c r="L1056" s="185">
        <f t="shared" si="1133"/>
        <v>1426</v>
      </c>
      <c r="M1056" s="147"/>
      <c r="N1056" s="143">
        <f t="shared" si="1104"/>
        <v>1179.5</v>
      </c>
      <c r="O1056" s="143">
        <f t="shared" si="1100"/>
        <v>608.96</v>
      </c>
      <c r="P1056" s="143">
        <f t="shared" si="1101"/>
        <v>22338.120000000003</v>
      </c>
      <c r="Q1056" s="143">
        <f t="shared" si="1102"/>
        <v>1953.6200000000001</v>
      </c>
      <c r="R1056" s="188">
        <f t="shared" si="1105"/>
        <v>26080.2</v>
      </c>
      <c r="T1056">
        <v>38192.67</v>
      </c>
      <c r="U1056" s="190">
        <f t="shared" si="1106"/>
        <v>0.68285877892276192</v>
      </c>
    </row>
    <row r="1057" spans="1:21" x14ac:dyDescent="0.2">
      <c r="A1057" s="178">
        <v>42779</v>
      </c>
      <c r="B1057" s="179">
        <v>0.91666666666666663</v>
      </c>
      <c r="C1057" t="s">
        <v>349</v>
      </c>
      <c r="D1057">
        <v>5</v>
      </c>
      <c r="E1057">
        <v>4</v>
      </c>
      <c r="F1057">
        <v>7.05</v>
      </c>
      <c r="G1057">
        <v>1.21</v>
      </c>
      <c r="H1057" s="184">
        <f t="shared" ref="H1057:L1057" si="1134">H1033</f>
        <v>0.91666666666666663</v>
      </c>
      <c r="I1057" s="185">
        <f t="shared" si="1134"/>
        <v>394</v>
      </c>
      <c r="J1057" s="185">
        <f t="shared" si="1134"/>
        <v>194</v>
      </c>
      <c r="K1057" s="185">
        <f t="shared" si="1134"/>
        <v>2842</v>
      </c>
      <c r="L1057" s="185">
        <f t="shared" si="1134"/>
        <v>1426</v>
      </c>
      <c r="M1057" s="147"/>
      <c r="N1057" s="143">
        <f t="shared" si="1104"/>
        <v>1970</v>
      </c>
      <c r="O1057" s="143">
        <f t="shared" si="1100"/>
        <v>776</v>
      </c>
      <c r="P1057" s="143">
        <f t="shared" si="1101"/>
        <v>20036.099999999999</v>
      </c>
      <c r="Q1057" s="143">
        <f t="shared" si="1102"/>
        <v>1725.46</v>
      </c>
      <c r="R1057" s="188">
        <f t="shared" si="1105"/>
        <v>24507.559999999998</v>
      </c>
      <c r="T1057">
        <v>36625.69</v>
      </c>
      <c r="U1057" s="190">
        <f t="shared" si="1106"/>
        <v>0.66913578966020837</v>
      </c>
    </row>
    <row r="1058" spans="1:21" x14ac:dyDescent="0.2">
      <c r="A1058" s="178">
        <v>42779</v>
      </c>
      <c r="B1058" s="179">
        <v>0.95833333333333337</v>
      </c>
      <c r="C1058" t="s">
        <v>349</v>
      </c>
      <c r="D1058">
        <v>11</v>
      </c>
      <c r="E1058">
        <v>7.76</v>
      </c>
      <c r="F1058">
        <v>7.76</v>
      </c>
      <c r="G1058">
        <v>0.25</v>
      </c>
      <c r="H1058" s="184">
        <f t="shared" ref="H1058:L1058" si="1135">H1034</f>
        <v>0.95833333333333337</v>
      </c>
      <c r="I1058" s="185">
        <f t="shared" si="1135"/>
        <v>389</v>
      </c>
      <c r="J1058" s="185">
        <f t="shared" si="1135"/>
        <v>265</v>
      </c>
      <c r="K1058" s="185">
        <f t="shared" si="1135"/>
        <v>2985</v>
      </c>
      <c r="L1058" s="185">
        <f t="shared" si="1135"/>
        <v>1111</v>
      </c>
      <c r="M1058" s="147"/>
      <c r="N1058" s="143">
        <f t="shared" si="1104"/>
        <v>4279</v>
      </c>
      <c r="O1058" s="143">
        <f t="shared" si="1100"/>
        <v>2056.4</v>
      </c>
      <c r="P1058" s="143">
        <f t="shared" si="1101"/>
        <v>23163.599999999999</v>
      </c>
      <c r="Q1058" s="143">
        <f t="shared" si="1102"/>
        <v>277.75</v>
      </c>
      <c r="R1058" s="188">
        <f t="shared" si="1105"/>
        <v>29776.75</v>
      </c>
      <c r="T1058">
        <v>34158.33</v>
      </c>
      <c r="U1058" s="190">
        <f t="shared" si="1106"/>
        <v>0.87172733561623172</v>
      </c>
    </row>
    <row r="1059" spans="1:21" x14ac:dyDescent="0.2">
      <c r="A1059" s="178">
        <v>42779</v>
      </c>
      <c r="B1059" s="180">
        <v>1</v>
      </c>
      <c r="C1059" t="s">
        <v>349</v>
      </c>
      <c r="D1059">
        <v>10</v>
      </c>
      <c r="E1059">
        <v>5.39</v>
      </c>
      <c r="F1059">
        <v>7.41</v>
      </c>
      <c r="G1059">
        <v>0.25</v>
      </c>
      <c r="H1059" s="184">
        <f t="shared" ref="H1059:L1059" si="1136">H1035</f>
        <v>1</v>
      </c>
      <c r="I1059" s="185">
        <f t="shared" si="1136"/>
        <v>362</v>
      </c>
      <c r="J1059" s="185">
        <f t="shared" si="1136"/>
        <v>243</v>
      </c>
      <c r="K1059" s="185">
        <f t="shared" si="1136"/>
        <v>2985</v>
      </c>
      <c r="L1059" s="185">
        <f t="shared" si="1136"/>
        <v>1111</v>
      </c>
      <c r="M1059" s="147"/>
      <c r="N1059" s="143">
        <f t="shared" si="1104"/>
        <v>3620</v>
      </c>
      <c r="O1059" s="143">
        <f t="shared" si="1100"/>
        <v>1309.77</v>
      </c>
      <c r="P1059" s="143">
        <f t="shared" si="1101"/>
        <v>22118.850000000002</v>
      </c>
      <c r="Q1059" s="143">
        <f t="shared" si="1102"/>
        <v>277.75</v>
      </c>
      <c r="R1059" s="188">
        <f t="shared" si="1105"/>
        <v>27326.370000000003</v>
      </c>
      <c r="T1059">
        <v>31556.01</v>
      </c>
      <c r="U1059" s="190">
        <f t="shared" si="1106"/>
        <v>0.86596404298262053</v>
      </c>
    </row>
    <row r="1060" spans="1:21" x14ac:dyDescent="0.2">
      <c r="A1060" s="178">
        <v>42780</v>
      </c>
      <c r="B1060" s="179">
        <v>4.1666666666666664E-2</v>
      </c>
      <c r="C1060" t="s">
        <v>349</v>
      </c>
      <c r="D1060">
        <v>10</v>
      </c>
      <c r="E1060">
        <v>6</v>
      </c>
      <c r="F1060">
        <v>4.6100000000000003</v>
      </c>
      <c r="G1060">
        <v>0.25</v>
      </c>
      <c r="H1060" s="184">
        <f t="shared" ref="H1060:L1060" si="1137">H1036</f>
        <v>4.1666666666666664E-2</v>
      </c>
      <c r="I1060" s="185">
        <f t="shared" si="1137"/>
        <v>294</v>
      </c>
      <c r="J1060" s="185">
        <f t="shared" si="1137"/>
        <v>212</v>
      </c>
      <c r="K1060" s="185">
        <f t="shared" si="1137"/>
        <v>2985</v>
      </c>
      <c r="L1060" s="185">
        <f t="shared" si="1137"/>
        <v>1111</v>
      </c>
      <c r="M1060" s="147"/>
      <c r="N1060" s="143">
        <f t="shared" si="1104"/>
        <v>2940</v>
      </c>
      <c r="O1060" s="143">
        <f t="shared" si="1100"/>
        <v>1272</v>
      </c>
      <c r="P1060" s="143">
        <f t="shared" si="1101"/>
        <v>13760.85</v>
      </c>
      <c r="Q1060" s="143">
        <f t="shared" si="1102"/>
        <v>277.75</v>
      </c>
      <c r="R1060" s="188">
        <f t="shared" si="1105"/>
        <v>18250.599999999999</v>
      </c>
      <c r="T1060">
        <v>29806.05</v>
      </c>
      <c r="U1060" s="190">
        <f t="shared" si="1106"/>
        <v>0.61231192996052808</v>
      </c>
    </row>
    <row r="1061" spans="1:21" x14ac:dyDescent="0.2">
      <c r="A1061" s="178">
        <v>42780</v>
      </c>
      <c r="B1061" s="179">
        <v>8.3333333333333329E-2</v>
      </c>
      <c r="C1061" t="s">
        <v>349</v>
      </c>
      <c r="D1061">
        <v>8.6999999999999993</v>
      </c>
      <c r="E1061">
        <v>5</v>
      </c>
      <c r="F1061">
        <v>4</v>
      </c>
      <c r="G1061">
        <v>0.25</v>
      </c>
      <c r="H1061" s="184">
        <f t="shared" ref="H1061:L1061" si="1138">H1037</f>
        <v>8.3333333333333329E-2</v>
      </c>
      <c r="I1061" s="185">
        <f t="shared" si="1138"/>
        <v>236</v>
      </c>
      <c r="J1061" s="185">
        <f t="shared" si="1138"/>
        <v>179</v>
      </c>
      <c r="K1061" s="185">
        <f t="shared" si="1138"/>
        <v>2985</v>
      </c>
      <c r="L1061" s="185">
        <f t="shared" si="1138"/>
        <v>1111</v>
      </c>
      <c r="M1061" s="147"/>
      <c r="N1061" s="143">
        <f t="shared" si="1104"/>
        <v>2053.1999999999998</v>
      </c>
      <c r="O1061" s="143">
        <f t="shared" si="1100"/>
        <v>895</v>
      </c>
      <c r="P1061" s="143">
        <f t="shared" si="1101"/>
        <v>11940</v>
      </c>
      <c r="Q1061" s="143">
        <f t="shared" si="1102"/>
        <v>277.75</v>
      </c>
      <c r="R1061" s="188">
        <f t="shared" si="1105"/>
        <v>15165.95</v>
      </c>
      <c r="T1061">
        <v>28899.22</v>
      </c>
      <c r="U1061" s="190">
        <f t="shared" si="1106"/>
        <v>0.52478752021680863</v>
      </c>
    </row>
    <row r="1062" spans="1:21" x14ac:dyDescent="0.2">
      <c r="A1062" s="178">
        <v>42780</v>
      </c>
      <c r="B1062" s="179">
        <v>0.125</v>
      </c>
      <c r="C1062" t="s">
        <v>349</v>
      </c>
      <c r="D1062">
        <v>8.11</v>
      </c>
      <c r="E1062">
        <v>4.33</v>
      </c>
      <c r="F1062">
        <v>4</v>
      </c>
      <c r="G1062">
        <v>0.8</v>
      </c>
      <c r="H1062" s="184">
        <f t="shared" ref="H1062:L1062" si="1139">H1038</f>
        <v>0.125</v>
      </c>
      <c r="I1062" s="185">
        <f t="shared" si="1139"/>
        <v>201</v>
      </c>
      <c r="J1062" s="185">
        <f t="shared" si="1139"/>
        <v>205</v>
      </c>
      <c r="K1062" s="185">
        <f t="shared" si="1139"/>
        <v>2985</v>
      </c>
      <c r="L1062" s="185">
        <f t="shared" si="1139"/>
        <v>1717</v>
      </c>
      <c r="M1062" s="147"/>
      <c r="N1062" s="143">
        <f t="shared" si="1104"/>
        <v>1630.11</v>
      </c>
      <c r="O1062" s="143">
        <f t="shared" si="1100"/>
        <v>887.65</v>
      </c>
      <c r="P1062" s="143">
        <f t="shared" si="1101"/>
        <v>11940</v>
      </c>
      <c r="Q1062" s="143">
        <f t="shared" si="1102"/>
        <v>1373.6000000000001</v>
      </c>
      <c r="R1062" s="188">
        <f t="shared" si="1105"/>
        <v>15831.36</v>
      </c>
      <c r="T1062">
        <v>28344.44</v>
      </c>
      <c r="U1062" s="190">
        <f t="shared" si="1106"/>
        <v>0.55853493665777143</v>
      </c>
    </row>
    <row r="1063" spans="1:21" x14ac:dyDescent="0.2">
      <c r="A1063" s="178">
        <v>42780</v>
      </c>
      <c r="B1063" s="179">
        <v>0.16666666666666666</v>
      </c>
      <c r="C1063" t="s">
        <v>349</v>
      </c>
      <c r="D1063">
        <v>10.94</v>
      </c>
      <c r="E1063">
        <v>6</v>
      </c>
      <c r="F1063">
        <v>4</v>
      </c>
      <c r="G1063">
        <v>0.8</v>
      </c>
      <c r="H1063" s="184">
        <f t="shared" ref="H1063:L1063" si="1140">H1039</f>
        <v>0.16666666666666666</v>
      </c>
      <c r="I1063" s="185">
        <f t="shared" si="1140"/>
        <v>185</v>
      </c>
      <c r="J1063" s="185">
        <f t="shared" si="1140"/>
        <v>205</v>
      </c>
      <c r="K1063" s="185">
        <f t="shared" si="1140"/>
        <v>2985</v>
      </c>
      <c r="L1063" s="185">
        <f t="shared" si="1140"/>
        <v>1717</v>
      </c>
      <c r="M1063" s="147"/>
      <c r="N1063" s="143">
        <f t="shared" si="1104"/>
        <v>2023.8999999999999</v>
      </c>
      <c r="O1063" s="143">
        <f t="shared" si="1100"/>
        <v>1230</v>
      </c>
      <c r="P1063" s="143">
        <f t="shared" si="1101"/>
        <v>11940</v>
      </c>
      <c r="Q1063" s="143">
        <f t="shared" si="1102"/>
        <v>1373.6000000000001</v>
      </c>
      <c r="R1063" s="188">
        <f t="shared" si="1105"/>
        <v>16567.5</v>
      </c>
      <c r="T1063">
        <v>28193.82</v>
      </c>
      <c r="U1063" s="190">
        <f t="shared" si="1106"/>
        <v>0.5876287782216103</v>
      </c>
    </row>
    <row r="1064" spans="1:21" x14ac:dyDescent="0.2">
      <c r="A1064" s="178">
        <v>42780</v>
      </c>
      <c r="B1064" s="179">
        <v>0.20833333333333334</v>
      </c>
      <c r="C1064" t="s">
        <v>349</v>
      </c>
      <c r="D1064">
        <v>10.029999999999999</v>
      </c>
      <c r="E1064">
        <v>6</v>
      </c>
      <c r="F1064">
        <v>4.03</v>
      </c>
      <c r="G1064">
        <v>0.8</v>
      </c>
      <c r="H1064" s="184">
        <f t="shared" ref="H1064:L1064" si="1141">H1040</f>
        <v>0.20833333333333334</v>
      </c>
      <c r="I1064" s="185">
        <f t="shared" si="1141"/>
        <v>207</v>
      </c>
      <c r="J1064" s="185">
        <f t="shared" si="1141"/>
        <v>283</v>
      </c>
      <c r="K1064" s="185">
        <f t="shared" si="1141"/>
        <v>2985</v>
      </c>
      <c r="L1064" s="185">
        <f t="shared" si="1141"/>
        <v>1717</v>
      </c>
      <c r="M1064" s="147"/>
      <c r="N1064" s="143">
        <f t="shared" si="1104"/>
        <v>2076.21</v>
      </c>
      <c r="O1064" s="143">
        <f t="shared" si="1100"/>
        <v>1698</v>
      </c>
      <c r="P1064" s="143">
        <f t="shared" si="1101"/>
        <v>12029.550000000001</v>
      </c>
      <c r="Q1064" s="143">
        <f t="shared" si="1102"/>
        <v>1373.6000000000001</v>
      </c>
      <c r="R1064" s="188">
        <f t="shared" si="1105"/>
        <v>17177.36</v>
      </c>
      <c r="T1064">
        <v>28816.94</v>
      </c>
      <c r="U1064" s="190">
        <f t="shared" si="1106"/>
        <v>0.59608549693340107</v>
      </c>
    </row>
    <row r="1065" spans="1:21" x14ac:dyDescent="0.2">
      <c r="A1065" s="178">
        <v>42780</v>
      </c>
      <c r="B1065" s="179">
        <v>0.25</v>
      </c>
      <c r="C1065" t="s">
        <v>349</v>
      </c>
      <c r="D1065">
        <v>28.38</v>
      </c>
      <c r="E1065">
        <v>27.07</v>
      </c>
      <c r="F1065">
        <v>6.31</v>
      </c>
      <c r="G1065">
        <v>0.8</v>
      </c>
      <c r="H1065" s="184">
        <f t="shared" ref="H1065:L1065" si="1142">H1041</f>
        <v>0.25</v>
      </c>
      <c r="I1065" s="185">
        <f t="shared" si="1142"/>
        <v>327</v>
      </c>
      <c r="J1065" s="185">
        <f t="shared" si="1142"/>
        <v>438</v>
      </c>
      <c r="K1065" s="185">
        <f t="shared" si="1142"/>
        <v>2985</v>
      </c>
      <c r="L1065" s="185">
        <f t="shared" si="1142"/>
        <v>1717</v>
      </c>
      <c r="M1065" s="147"/>
      <c r="N1065" s="143">
        <f t="shared" si="1104"/>
        <v>9280.26</v>
      </c>
      <c r="O1065" s="143">
        <f t="shared" si="1100"/>
        <v>11856.66</v>
      </c>
      <c r="P1065" s="143">
        <f t="shared" si="1101"/>
        <v>18835.349999999999</v>
      </c>
      <c r="Q1065" s="143">
        <f t="shared" si="1102"/>
        <v>1373.6000000000001</v>
      </c>
      <c r="R1065" s="188">
        <f t="shared" si="1105"/>
        <v>41345.869999999995</v>
      </c>
      <c r="T1065">
        <v>31096.76</v>
      </c>
      <c r="U1065" s="190">
        <f t="shared" si="1106"/>
        <v>1.3295877126748896</v>
      </c>
    </row>
    <row r="1066" spans="1:21" x14ac:dyDescent="0.2">
      <c r="A1066" s="178">
        <v>42780</v>
      </c>
      <c r="B1066" s="179">
        <v>0.29166666666666669</v>
      </c>
      <c r="C1066" t="s">
        <v>349</v>
      </c>
      <c r="D1066">
        <v>11</v>
      </c>
      <c r="E1066">
        <v>60</v>
      </c>
      <c r="F1066">
        <v>12.65</v>
      </c>
      <c r="G1066">
        <v>11.9</v>
      </c>
      <c r="H1066" s="184">
        <f t="shared" ref="H1066:L1066" si="1143">H1042</f>
        <v>0.29166666666666669</v>
      </c>
      <c r="I1066" s="185">
        <f t="shared" si="1143"/>
        <v>249</v>
      </c>
      <c r="J1066" s="185">
        <f t="shared" si="1143"/>
        <v>556</v>
      </c>
      <c r="K1066" s="185">
        <f t="shared" si="1143"/>
        <v>2872</v>
      </c>
      <c r="L1066" s="185">
        <f t="shared" si="1143"/>
        <v>2219</v>
      </c>
      <c r="M1066" s="147"/>
      <c r="N1066" s="143">
        <f t="shared" si="1104"/>
        <v>2739</v>
      </c>
      <c r="O1066" s="143">
        <f t="shared" si="1100"/>
        <v>33360</v>
      </c>
      <c r="P1066" s="143">
        <f t="shared" si="1101"/>
        <v>36330.800000000003</v>
      </c>
      <c r="Q1066" s="143">
        <f t="shared" si="1102"/>
        <v>26406.100000000002</v>
      </c>
      <c r="R1066" s="188">
        <f t="shared" si="1105"/>
        <v>98835.900000000009</v>
      </c>
      <c r="T1066">
        <v>35022.74</v>
      </c>
      <c r="U1066" s="190">
        <f t="shared" si="1106"/>
        <v>2.8220493313772712</v>
      </c>
    </row>
    <row r="1067" spans="1:21" x14ac:dyDescent="0.2">
      <c r="A1067" s="178">
        <v>42780</v>
      </c>
      <c r="B1067" s="179">
        <v>0.33333333333333331</v>
      </c>
      <c r="C1067" t="s">
        <v>349</v>
      </c>
      <c r="D1067">
        <v>3.62</v>
      </c>
      <c r="E1067">
        <v>10.47</v>
      </c>
      <c r="F1067">
        <v>10.9</v>
      </c>
      <c r="G1067">
        <v>10.3</v>
      </c>
      <c r="H1067" s="184">
        <f t="shared" ref="H1067:L1067" si="1144">H1043</f>
        <v>0.33333333333333331</v>
      </c>
      <c r="I1067" s="185">
        <f t="shared" si="1144"/>
        <v>256</v>
      </c>
      <c r="J1067" s="185">
        <f t="shared" si="1144"/>
        <v>306</v>
      </c>
      <c r="K1067" s="185">
        <f t="shared" si="1144"/>
        <v>2872</v>
      </c>
      <c r="L1067" s="185">
        <f t="shared" si="1144"/>
        <v>2219</v>
      </c>
      <c r="M1067" s="147"/>
      <c r="N1067" s="143">
        <f t="shared" si="1104"/>
        <v>926.72</v>
      </c>
      <c r="O1067" s="143">
        <f t="shared" si="1100"/>
        <v>3203.82</v>
      </c>
      <c r="P1067" s="143">
        <f t="shared" si="1101"/>
        <v>31304.799999999999</v>
      </c>
      <c r="Q1067" s="143">
        <f t="shared" si="1102"/>
        <v>22855.7</v>
      </c>
      <c r="R1067" s="188">
        <f t="shared" si="1105"/>
        <v>58291.039999999994</v>
      </c>
      <c r="T1067">
        <v>36657.879999999997</v>
      </c>
      <c r="U1067" s="190">
        <f t="shared" si="1106"/>
        <v>1.5901366909379375</v>
      </c>
    </row>
    <row r="1068" spans="1:21" x14ac:dyDescent="0.2">
      <c r="A1068" s="178">
        <v>42780</v>
      </c>
      <c r="B1068" s="179">
        <v>0.375</v>
      </c>
      <c r="C1068" t="s">
        <v>349</v>
      </c>
      <c r="D1068">
        <v>3.5</v>
      </c>
      <c r="E1068">
        <v>9.76</v>
      </c>
      <c r="F1068">
        <v>9.2100000000000009</v>
      </c>
      <c r="G1068">
        <v>8.9600000000000009</v>
      </c>
      <c r="H1068" s="184">
        <f t="shared" ref="H1068:L1068" si="1145">H1044</f>
        <v>0.375</v>
      </c>
      <c r="I1068" s="185">
        <f t="shared" si="1145"/>
        <v>156</v>
      </c>
      <c r="J1068" s="185">
        <f t="shared" si="1145"/>
        <v>343</v>
      </c>
      <c r="K1068" s="185">
        <f t="shared" si="1145"/>
        <v>2872</v>
      </c>
      <c r="L1068" s="185">
        <f t="shared" si="1145"/>
        <v>2219</v>
      </c>
      <c r="M1068" s="147"/>
      <c r="N1068" s="143">
        <f t="shared" si="1104"/>
        <v>546</v>
      </c>
      <c r="O1068" s="143">
        <f t="shared" si="1100"/>
        <v>3347.68</v>
      </c>
      <c r="P1068" s="143">
        <f t="shared" si="1101"/>
        <v>26451.120000000003</v>
      </c>
      <c r="Q1068" s="143">
        <f t="shared" si="1102"/>
        <v>19882.240000000002</v>
      </c>
      <c r="R1068" s="188">
        <f t="shared" si="1105"/>
        <v>50227.040000000008</v>
      </c>
      <c r="T1068">
        <v>36840.910000000003</v>
      </c>
      <c r="U1068" s="190">
        <f t="shared" si="1106"/>
        <v>1.3633496023849574</v>
      </c>
    </row>
    <row r="1069" spans="1:21" x14ac:dyDescent="0.2">
      <c r="A1069" s="178">
        <v>42780</v>
      </c>
      <c r="B1069" s="179">
        <v>0.41666666666666669</v>
      </c>
      <c r="C1069" t="s">
        <v>349</v>
      </c>
      <c r="D1069">
        <v>11</v>
      </c>
      <c r="E1069">
        <v>7.21</v>
      </c>
      <c r="F1069">
        <v>7.41</v>
      </c>
      <c r="G1069">
        <v>6</v>
      </c>
      <c r="H1069" s="184">
        <f t="shared" ref="H1069:L1069" si="1146">H1045</f>
        <v>0.41666666666666669</v>
      </c>
      <c r="I1069" s="185">
        <f t="shared" si="1146"/>
        <v>196</v>
      </c>
      <c r="J1069" s="185">
        <f t="shared" si="1146"/>
        <v>315</v>
      </c>
      <c r="K1069" s="185">
        <f t="shared" si="1146"/>
        <v>2872</v>
      </c>
      <c r="L1069" s="185">
        <f t="shared" si="1146"/>
        <v>2219</v>
      </c>
      <c r="M1069" s="147"/>
      <c r="N1069" s="143">
        <f t="shared" si="1104"/>
        <v>2156</v>
      </c>
      <c r="O1069" s="143">
        <f t="shared" si="1100"/>
        <v>2271.15</v>
      </c>
      <c r="P1069" s="143">
        <f t="shared" si="1101"/>
        <v>21281.52</v>
      </c>
      <c r="Q1069" s="143">
        <f t="shared" si="1102"/>
        <v>13314</v>
      </c>
      <c r="R1069" s="188">
        <f t="shared" si="1105"/>
        <v>39022.67</v>
      </c>
      <c r="T1069">
        <v>37130.57</v>
      </c>
      <c r="U1069" s="190">
        <f t="shared" si="1106"/>
        <v>1.0509580111482264</v>
      </c>
    </row>
    <row r="1070" spans="1:21" x14ac:dyDescent="0.2">
      <c r="A1070" s="178">
        <v>42780</v>
      </c>
      <c r="B1070" s="179">
        <v>0.45833333333333331</v>
      </c>
      <c r="C1070" t="s">
        <v>349</v>
      </c>
      <c r="D1070">
        <v>6.03</v>
      </c>
      <c r="E1070">
        <v>5.29</v>
      </c>
      <c r="F1070">
        <v>5.72</v>
      </c>
      <c r="G1070">
        <v>1.7</v>
      </c>
      <c r="H1070" s="184">
        <f t="shared" ref="H1070:L1070" si="1147">H1046</f>
        <v>0.45833333333333331</v>
      </c>
      <c r="I1070" s="185">
        <f t="shared" si="1147"/>
        <v>226</v>
      </c>
      <c r="J1070" s="185">
        <f t="shared" si="1147"/>
        <v>326</v>
      </c>
      <c r="K1070" s="185">
        <f t="shared" si="1147"/>
        <v>2842</v>
      </c>
      <c r="L1070" s="185">
        <f t="shared" si="1147"/>
        <v>1635</v>
      </c>
      <c r="M1070" s="147"/>
      <c r="N1070" s="143">
        <f t="shared" si="1104"/>
        <v>1362.78</v>
      </c>
      <c r="O1070" s="143">
        <f t="shared" si="1100"/>
        <v>1724.54</v>
      </c>
      <c r="P1070" s="143">
        <f t="shared" si="1101"/>
        <v>16256.24</v>
      </c>
      <c r="Q1070" s="143">
        <f t="shared" si="1102"/>
        <v>2779.5</v>
      </c>
      <c r="R1070" s="188">
        <f t="shared" si="1105"/>
        <v>22123.059999999998</v>
      </c>
      <c r="T1070">
        <v>37368.54</v>
      </c>
      <c r="U1070" s="190">
        <f t="shared" si="1106"/>
        <v>0.59202366482608093</v>
      </c>
    </row>
    <row r="1071" spans="1:21" x14ac:dyDescent="0.2">
      <c r="A1071" s="178">
        <v>42780</v>
      </c>
      <c r="B1071" s="179">
        <v>0.5</v>
      </c>
      <c r="C1071" t="s">
        <v>349</v>
      </c>
      <c r="D1071">
        <v>3.5</v>
      </c>
      <c r="E1071">
        <v>3.46</v>
      </c>
      <c r="F1071">
        <v>5.29</v>
      </c>
      <c r="G1071">
        <v>1.7</v>
      </c>
      <c r="H1071" s="184">
        <f t="shared" ref="H1071:L1071" si="1148">H1047</f>
        <v>0.5</v>
      </c>
      <c r="I1071" s="185">
        <f t="shared" si="1148"/>
        <v>222</v>
      </c>
      <c r="J1071" s="185">
        <f t="shared" si="1148"/>
        <v>319</v>
      </c>
      <c r="K1071" s="185">
        <f t="shared" si="1148"/>
        <v>2842</v>
      </c>
      <c r="L1071" s="185">
        <f t="shared" si="1148"/>
        <v>1635</v>
      </c>
      <c r="M1071" s="147"/>
      <c r="N1071" s="143">
        <f t="shared" si="1104"/>
        <v>777</v>
      </c>
      <c r="O1071" s="143">
        <f t="shared" si="1100"/>
        <v>1103.74</v>
      </c>
      <c r="P1071" s="143">
        <f t="shared" si="1101"/>
        <v>15034.18</v>
      </c>
      <c r="Q1071" s="143">
        <f t="shared" si="1102"/>
        <v>2779.5</v>
      </c>
      <c r="R1071" s="188">
        <f t="shared" si="1105"/>
        <v>19694.420000000002</v>
      </c>
      <c r="T1071">
        <v>37422.199999999997</v>
      </c>
      <c r="U1071" s="190">
        <f t="shared" si="1106"/>
        <v>0.52627638139927646</v>
      </c>
    </row>
    <row r="1072" spans="1:21" x14ac:dyDescent="0.2">
      <c r="A1072" s="178">
        <v>42780</v>
      </c>
      <c r="B1072" s="179">
        <v>0.54166666666666663</v>
      </c>
      <c r="C1072" t="s">
        <v>349</v>
      </c>
      <c r="D1072">
        <v>3.5</v>
      </c>
      <c r="E1072">
        <v>3.1</v>
      </c>
      <c r="F1072">
        <v>5</v>
      </c>
      <c r="G1072">
        <v>1.7</v>
      </c>
      <c r="H1072" s="184">
        <f t="shared" ref="H1072:L1072" si="1149">H1048</f>
        <v>0.54166666666666663</v>
      </c>
      <c r="I1072" s="185">
        <f t="shared" si="1149"/>
        <v>195</v>
      </c>
      <c r="J1072" s="185">
        <f t="shared" si="1149"/>
        <v>299</v>
      </c>
      <c r="K1072" s="185">
        <f t="shared" si="1149"/>
        <v>2842</v>
      </c>
      <c r="L1072" s="185">
        <f t="shared" si="1149"/>
        <v>1635</v>
      </c>
      <c r="M1072" s="147"/>
      <c r="N1072" s="143">
        <f t="shared" si="1104"/>
        <v>682.5</v>
      </c>
      <c r="O1072" s="143">
        <f t="shared" si="1100"/>
        <v>926.9</v>
      </c>
      <c r="P1072" s="143">
        <f t="shared" si="1101"/>
        <v>14210</v>
      </c>
      <c r="Q1072" s="143">
        <f t="shared" si="1102"/>
        <v>2779.5</v>
      </c>
      <c r="R1072" s="188">
        <f t="shared" si="1105"/>
        <v>18598.900000000001</v>
      </c>
      <c r="T1072">
        <v>37362.400000000001</v>
      </c>
      <c r="U1072" s="190">
        <f t="shared" si="1106"/>
        <v>0.49779725071194569</v>
      </c>
    </row>
    <row r="1073" spans="1:21" x14ac:dyDescent="0.2">
      <c r="A1073" s="178">
        <v>42780</v>
      </c>
      <c r="B1073" s="179">
        <v>0.58333333333333337</v>
      </c>
      <c r="C1073" t="s">
        <v>349</v>
      </c>
      <c r="D1073">
        <v>3.5</v>
      </c>
      <c r="E1073">
        <v>3.1</v>
      </c>
      <c r="F1073">
        <v>5</v>
      </c>
      <c r="G1073">
        <v>1.7</v>
      </c>
      <c r="H1073" s="184">
        <f t="shared" ref="H1073:L1073" si="1150">H1049</f>
        <v>0.58333333333333337</v>
      </c>
      <c r="I1073" s="185">
        <f t="shared" si="1150"/>
        <v>205</v>
      </c>
      <c r="J1073" s="185">
        <f t="shared" si="1150"/>
        <v>237</v>
      </c>
      <c r="K1073" s="185">
        <f t="shared" si="1150"/>
        <v>2842</v>
      </c>
      <c r="L1073" s="185">
        <f t="shared" si="1150"/>
        <v>1635</v>
      </c>
      <c r="M1073" s="147"/>
      <c r="N1073" s="143">
        <f t="shared" si="1104"/>
        <v>717.5</v>
      </c>
      <c r="O1073" s="143">
        <f t="shared" si="1100"/>
        <v>734.7</v>
      </c>
      <c r="P1073" s="143">
        <f t="shared" si="1101"/>
        <v>14210</v>
      </c>
      <c r="Q1073" s="143">
        <f t="shared" si="1102"/>
        <v>2779.5</v>
      </c>
      <c r="R1073" s="188">
        <f t="shared" si="1105"/>
        <v>18441.7</v>
      </c>
      <c r="T1073">
        <v>37223.589999999997</v>
      </c>
      <c r="U1073" s="190">
        <f t="shared" si="1106"/>
        <v>0.49543045149594661</v>
      </c>
    </row>
    <row r="1074" spans="1:21" x14ac:dyDescent="0.2">
      <c r="A1074" s="178">
        <v>42780</v>
      </c>
      <c r="B1074" s="179">
        <v>0.625</v>
      </c>
      <c r="C1074" t="s">
        <v>349</v>
      </c>
      <c r="D1074">
        <v>3.26</v>
      </c>
      <c r="E1074">
        <v>3.1</v>
      </c>
      <c r="F1074">
        <v>4.84</v>
      </c>
      <c r="G1074">
        <v>0.99</v>
      </c>
      <c r="H1074" s="184">
        <f t="shared" ref="H1074:L1074" si="1151">H1050</f>
        <v>0.625</v>
      </c>
      <c r="I1074" s="185">
        <f t="shared" si="1151"/>
        <v>212</v>
      </c>
      <c r="J1074" s="185">
        <f t="shared" si="1151"/>
        <v>213</v>
      </c>
      <c r="K1074" s="185">
        <f t="shared" si="1151"/>
        <v>2842</v>
      </c>
      <c r="L1074" s="185">
        <f t="shared" si="1151"/>
        <v>1380</v>
      </c>
      <c r="M1074" s="147"/>
      <c r="N1074" s="143">
        <f t="shared" si="1104"/>
        <v>691.12</v>
      </c>
      <c r="O1074" s="143">
        <f t="shared" si="1100"/>
        <v>660.30000000000007</v>
      </c>
      <c r="P1074" s="143">
        <f t="shared" si="1101"/>
        <v>13755.279999999999</v>
      </c>
      <c r="Q1074" s="143">
        <f t="shared" si="1102"/>
        <v>1366.2</v>
      </c>
      <c r="R1074" s="188">
        <f t="shared" si="1105"/>
        <v>16472.899999999998</v>
      </c>
      <c r="T1074">
        <v>36977.78</v>
      </c>
      <c r="U1074" s="190">
        <f t="shared" si="1106"/>
        <v>0.44548104293984114</v>
      </c>
    </row>
    <row r="1075" spans="1:21" x14ac:dyDescent="0.2">
      <c r="A1075" s="178">
        <v>42780</v>
      </c>
      <c r="B1075" s="179">
        <v>0.66666666666666663</v>
      </c>
      <c r="C1075" t="s">
        <v>349</v>
      </c>
      <c r="D1075">
        <v>3.37</v>
      </c>
      <c r="E1075">
        <v>3.1</v>
      </c>
      <c r="F1075">
        <v>4.01</v>
      </c>
      <c r="G1075">
        <v>0.99</v>
      </c>
      <c r="H1075" s="184">
        <f t="shared" ref="H1075:L1075" si="1152">H1051</f>
        <v>0.66666666666666663</v>
      </c>
      <c r="I1075" s="185">
        <f t="shared" si="1152"/>
        <v>191</v>
      </c>
      <c r="J1075" s="185">
        <f t="shared" si="1152"/>
        <v>237</v>
      </c>
      <c r="K1075" s="185">
        <f t="shared" si="1152"/>
        <v>2842</v>
      </c>
      <c r="L1075" s="185">
        <f t="shared" si="1152"/>
        <v>1380</v>
      </c>
      <c r="M1075" s="147"/>
      <c r="N1075" s="143">
        <f t="shared" si="1104"/>
        <v>643.67000000000007</v>
      </c>
      <c r="O1075" s="143">
        <f t="shared" si="1100"/>
        <v>734.7</v>
      </c>
      <c r="P1075" s="143">
        <f t="shared" si="1101"/>
        <v>11396.42</v>
      </c>
      <c r="Q1075" s="143">
        <f t="shared" si="1102"/>
        <v>1366.2</v>
      </c>
      <c r="R1075" s="188">
        <f t="shared" si="1105"/>
        <v>14140.990000000002</v>
      </c>
      <c r="T1075">
        <v>36942.870000000003</v>
      </c>
      <c r="U1075" s="190">
        <f t="shared" si="1106"/>
        <v>0.38277995185539188</v>
      </c>
    </row>
    <row r="1076" spans="1:21" x14ac:dyDescent="0.2">
      <c r="A1076" s="178">
        <v>42780</v>
      </c>
      <c r="B1076" s="179">
        <v>0.70833333333333337</v>
      </c>
      <c r="C1076" t="s">
        <v>349</v>
      </c>
      <c r="D1076">
        <v>2.97</v>
      </c>
      <c r="E1076">
        <v>3</v>
      </c>
      <c r="F1076">
        <v>4.01</v>
      </c>
      <c r="G1076">
        <v>0.99</v>
      </c>
      <c r="H1076" s="184">
        <f t="shared" ref="H1076:L1076" si="1153">H1052</f>
        <v>0.70833333333333337</v>
      </c>
      <c r="I1076" s="185">
        <f t="shared" si="1153"/>
        <v>218</v>
      </c>
      <c r="J1076" s="185">
        <f t="shared" si="1153"/>
        <v>258</v>
      </c>
      <c r="K1076" s="185">
        <f t="shared" si="1153"/>
        <v>2842</v>
      </c>
      <c r="L1076" s="185">
        <f t="shared" si="1153"/>
        <v>1380</v>
      </c>
      <c r="M1076" s="147"/>
      <c r="N1076" s="143">
        <f t="shared" si="1104"/>
        <v>647.46</v>
      </c>
      <c r="O1076" s="143">
        <f t="shared" si="1100"/>
        <v>774</v>
      </c>
      <c r="P1076" s="143">
        <f t="shared" si="1101"/>
        <v>11396.42</v>
      </c>
      <c r="Q1076" s="143">
        <f t="shared" si="1102"/>
        <v>1366.2</v>
      </c>
      <c r="R1076" s="188">
        <f t="shared" si="1105"/>
        <v>14184.080000000002</v>
      </c>
      <c r="T1076">
        <v>37348.5</v>
      </c>
      <c r="U1076" s="190">
        <f t="shared" si="1106"/>
        <v>0.37977643011098172</v>
      </c>
    </row>
    <row r="1077" spans="1:21" x14ac:dyDescent="0.2">
      <c r="A1077" s="178">
        <v>42780</v>
      </c>
      <c r="B1077" s="179">
        <v>0.75</v>
      </c>
      <c r="C1077" t="s">
        <v>349</v>
      </c>
      <c r="D1077">
        <v>2</v>
      </c>
      <c r="E1077">
        <v>9.11</v>
      </c>
      <c r="F1077">
        <v>8.4499999999999993</v>
      </c>
      <c r="G1077">
        <v>0.99</v>
      </c>
      <c r="H1077" s="184">
        <f t="shared" ref="H1077:L1077" si="1154">H1053</f>
        <v>0.75</v>
      </c>
      <c r="I1077" s="185">
        <f t="shared" si="1154"/>
        <v>240</v>
      </c>
      <c r="J1077" s="185">
        <f t="shared" si="1154"/>
        <v>365</v>
      </c>
      <c r="K1077" s="185">
        <f t="shared" si="1154"/>
        <v>2842</v>
      </c>
      <c r="L1077" s="185">
        <f t="shared" si="1154"/>
        <v>1380</v>
      </c>
      <c r="M1077" s="147"/>
      <c r="N1077" s="143">
        <f t="shared" si="1104"/>
        <v>480</v>
      </c>
      <c r="O1077" s="143">
        <f t="shared" si="1100"/>
        <v>3325.1499999999996</v>
      </c>
      <c r="P1077" s="143">
        <f t="shared" si="1101"/>
        <v>24014.899999999998</v>
      </c>
      <c r="Q1077" s="143">
        <f t="shared" si="1102"/>
        <v>1366.2</v>
      </c>
      <c r="R1077" s="188">
        <f t="shared" si="1105"/>
        <v>29186.249999999996</v>
      </c>
      <c r="T1077">
        <v>38287.43</v>
      </c>
      <c r="U1077" s="190">
        <f t="shared" si="1106"/>
        <v>0.76229326439512901</v>
      </c>
    </row>
    <row r="1078" spans="1:21" x14ac:dyDescent="0.2">
      <c r="A1078" s="178">
        <v>42780</v>
      </c>
      <c r="B1078" s="179">
        <v>0.79166666666666663</v>
      </c>
      <c r="C1078" t="s">
        <v>349</v>
      </c>
      <c r="D1078">
        <v>11</v>
      </c>
      <c r="E1078">
        <v>27.8</v>
      </c>
      <c r="F1078">
        <v>20.8</v>
      </c>
      <c r="G1078">
        <v>1.45</v>
      </c>
      <c r="H1078" s="184">
        <f t="shared" ref="H1078:L1078" si="1155">H1054</f>
        <v>0.79166666666666663</v>
      </c>
      <c r="I1078" s="185">
        <f t="shared" si="1155"/>
        <v>320</v>
      </c>
      <c r="J1078" s="185">
        <f t="shared" si="1155"/>
        <v>214</v>
      </c>
      <c r="K1078" s="185">
        <f t="shared" si="1155"/>
        <v>2842</v>
      </c>
      <c r="L1078" s="185">
        <f t="shared" si="1155"/>
        <v>1426</v>
      </c>
      <c r="M1078" s="147"/>
      <c r="N1078" s="143">
        <f t="shared" si="1104"/>
        <v>3520</v>
      </c>
      <c r="O1078" s="143">
        <f t="shared" si="1100"/>
        <v>5949.2</v>
      </c>
      <c r="P1078" s="143">
        <f t="shared" si="1101"/>
        <v>59113.599999999999</v>
      </c>
      <c r="Q1078" s="143">
        <f t="shared" si="1102"/>
        <v>2067.6999999999998</v>
      </c>
      <c r="R1078" s="188">
        <f t="shared" si="1105"/>
        <v>70650.5</v>
      </c>
      <c r="T1078">
        <v>40027.71</v>
      </c>
      <c r="U1078" s="190">
        <f t="shared" si="1106"/>
        <v>1.765039768700233</v>
      </c>
    </row>
    <row r="1079" spans="1:21" x14ac:dyDescent="0.2">
      <c r="A1079" s="178">
        <v>42780</v>
      </c>
      <c r="B1079" s="179">
        <v>0.83333333333333337</v>
      </c>
      <c r="C1079" t="s">
        <v>349</v>
      </c>
      <c r="D1079">
        <v>4.22</v>
      </c>
      <c r="E1079">
        <v>5</v>
      </c>
      <c r="F1079">
        <v>9.18</v>
      </c>
      <c r="G1079">
        <v>1.45</v>
      </c>
      <c r="H1079" s="184">
        <f t="shared" ref="H1079:L1079" si="1156">H1055</f>
        <v>0.83333333333333337</v>
      </c>
      <c r="I1079" s="185">
        <f t="shared" si="1156"/>
        <v>322</v>
      </c>
      <c r="J1079" s="185">
        <f t="shared" si="1156"/>
        <v>178</v>
      </c>
      <c r="K1079" s="185">
        <f t="shared" si="1156"/>
        <v>2842</v>
      </c>
      <c r="L1079" s="185">
        <f t="shared" si="1156"/>
        <v>1426</v>
      </c>
      <c r="M1079" s="147"/>
      <c r="N1079" s="143">
        <f t="shared" si="1104"/>
        <v>1358.84</v>
      </c>
      <c r="O1079" s="143">
        <f t="shared" si="1100"/>
        <v>890</v>
      </c>
      <c r="P1079" s="143">
        <f t="shared" si="1101"/>
        <v>26089.559999999998</v>
      </c>
      <c r="Q1079" s="143">
        <f t="shared" si="1102"/>
        <v>2067.6999999999998</v>
      </c>
      <c r="R1079" s="188">
        <f t="shared" si="1105"/>
        <v>30406.1</v>
      </c>
      <c r="T1079">
        <v>40300.17</v>
      </c>
      <c r="U1079" s="190">
        <f t="shared" si="1106"/>
        <v>0.75449061381130655</v>
      </c>
    </row>
    <row r="1080" spans="1:21" x14ac:dyDescent="0.2">
      <c r="A1080" s="178">
        <v>42780</v>
      </c>
      <c r="B1080" s="179">
        <v>0.875</v>
      </c>
      <c r="C1080" t="s">
        <v>349</v>
      </c>
      <c r="D1080">
        <v>4.91</v>
      </c>
      <c r="E1080">
        <v>5</v>
      </c>
      <c r="F1080">
        <v>8.11</v>
      </c>
      <c r="G1080">
        <v>1.45</v>
      </c>
      <c r="H1080" s="184">
        <f t="shared" ref="H1080:L1080" si="1157">H1056</f>
        <v>0.875</v>
      </c>
      <c r="I1080" s="185">
        <f t="shared" si="1157"/>
        <v>337</v>
      </c>
      <c r="J1080" s="185">
        <f t="shared" si="1157"/>
        <v>173</v>
      </c>
      <c r="K1080" s="185">
        <f t="shared" si="1157"/>
        <v>2842</v>
      </c>
      <c r="L1080" s="185">
        <f t="shared" si="1157"/>
        <v>1426</v>
      </c>
      <c r="M1080" s="147"/>
      <c r="N1080" s="143">
        <f t="shared" si="1104"/>
        <v>1654.67</v>
      </c>
      <c r="O1080" s="143">
        <f t="shared" si="1100"/>
        <v>865</v>
      </c>
      <c r="P1080" s="143">
        <f t="shared" si="1101"/>
        <v>23048.62</v>
      </c>
      <c r="Q1080" s="143">
        <f t="shared" si="1102"/>
        <v>2067.6999999999998</v>
      </c>
      <c r="R1080" s="188">
        <f t="shared" si="1105"/>
        <v>27635.99</v>
      </c>
      <c r="T1080">
        <v>39730.699999999997</v>
      </c>
      <c r="U1080" s="190">
        <f t="shared" si="1106"/>
        <v>0.6955827609380153</v>
      </c>
    </row>
    <row r="1081" spans="1:21" x14ac:dyDescent="0.2">
      <c r="A1081" s="178">
        <v>42780</v>
      </c>
      <c r="B1081" s="179">
        <v>0.91666666666666663</v>
      </c>
      <c r="C1081" t="s">
        <v>349</v>
      </c>
      <c r="D1081">
        <v>5</v>
      </c>
      <c r="E1081">
        <v>7.75</v>
      </c>
      <c r="F1081">
        <v>8.11</v>
      </c>
      <c r="G1081">
        <v>1.1299999999999999</v>
      </c>
      <c r="H1081" s="184">
        <f t="shared" ref="H1081:L1081" si="1158">H1057</f>
        <v>0.91666666666666663</v>
      </c>
      <c r="I1081" s="185">
        <f t="shared" si="1158"/>
        <v>394</v>
      </c>
      <c r="J1081" s="185">
        <f t="shared" si="1158"/>
        <v>194</v>
      </c>
      <c r="K1081" s="185">
        <f t="shared" si="1158"/>
        <v>2842</v>
      </c>
      <c r="L1081" s="185">
        <f t="shared" si="1158"/>
        <v>1426</v>
      </c>
      <c r="M1081" s="147"/>
      <c r="N1081" s="143">
        <f t="shared" si="1104"/>
        <v>1970</v>
      </c>
      <c r="O1081" s="143">
        <f t="shared" si="1100"/>
        <v>1503.5</v>
      </c>
      <c r="P1081" s="143">
        <f t="shared" si="1101"/>
        <v>23048.62</v>
      </c>
      <c r="Q1081" s="143">
        <f t="shared" si="1102"/>
        <v>1611.3799999999999</v>
      </c>
      <c r="R1081" s="188">
        <f t="shared" si="1105"/>
        <v>28133.5</v>
      </c>
      <c r="T1081">
        <v>38227.01</v>
      </c>
      <c r="U1081" s="190">
        <f t="shared" si="1106"/>
        <v>0.73595868471010417</v>
      </c>
    </row>
    <row r="1082" spans="1:21" x14ac:dyDescent="0.2">
      <c r="A1082" s="178">
        <v>42780</v>
      </c>
      <c r="B1082" s="179">
        <v>0.95833333333333337</v>
      </c>
      <c r="C1082" t="s">
        <v>349</v>
      </c>
      <c r="D1082">
        <v>11</v>
      </c>
      <c r="E1082">
        <v>5</v>
      </c>
      <c r="F1082">
        <v>5</v>
      </c>
      <c r="G1082">
        <v>0.25</v>
      </c>
      <c r="H1082" s="184">
        <f t="shared" ref="H1082:L1082" si="1159">H1058</f>
        <v>0.95833333333333337</v>
      </c>
      <c r="I1082" s="185">
        <f t="shared" si="1159"/>
        <v>389</v>
      </c>
      <c r="J1082" s="185">
        <f t="shared" si="1159"/>
        <v>265</v>
      </c>
      <c r="K1082" s="185">
        <f t="shared" si="1159"/>
        <v>2985</v>
      </c>
      <c r="L1082" s="185">
        <f t="shared" si="1159"/>
        <v>1111</v>
      </c>
      <c r="M1082" s="147"/>
      <c r="N1082" s="143">
        <f t="shared" si="1104"/>
        <v>4279</v>
      </c>
      <c r="O1082" s="143">
        <f t="shared" si="1100"/>
        <v>1325</v>
      </c>
      <c r="P1082" s="143">
        <f t="shared" si="1101"/>
        <v>14925</v>
      </c>
      <c r="Q1082" s="143">
        <f t="shared" si="1102"/>
        <v>277.75</v>
      </c>
      <c r="R1082" s="188">
        <f t="shared" si="1105"/>
        <v>20806.75</v>
      </c>
      <c r="T1082">
        <v>35857.61</v>
      </c>
      <c r="U1082" s="190">
        <f t="shared" si="1106"/>
        <v>0.58026036871949915</v>
      </c>
    </row>
    <row r="1083" spans="1:21" x14ac:dyDescent="0.2">
      <c r="A1083" s="178">
        <v>42780</v>
      </c>
      <c r="B1083" s="180">
        <v>1</v>
      </c>
      <c r="C1083" t="s">
        <v>349</v>
      </c>
      <c r="D1083">
        <v>9.11</v>
      </c>
      <c r="E1083">
        <v>4</v>
      </c>
      <c r="F1083">
        <v>6.96</v>
      </c>
      <c r="G1083">
        <v>0.25</v>
      </c>
      <c r="H1083" s="184">
        <f t="shared" ref="H1083:L1083" si="1160">H1059</f>
        <v>1</v>
      </c>
      <c r="I1083" s="185">
        <f t="shared" si="1160"/>
        <v>362</v>
      </c>
      <c r="J1083" s="185">
        <f t="shared" si="1160"/>
        <v>243</v>
      </c>
      <c r="K1083" s="185">
        <f t="shared" si="1160"/>
        <v>2985</v>
      </c>
      <c r="L1083" s="185">
        <f t="shared" si="1160"/>
        <v>1111</v>
      </c>
      <c r="M1083" s="147"/>
      <c r="N1083" s="143">
        <f t="shared" si="1104"/>
        <v>3297.8199999999997</v>
      </c>
      <c r="O1083" s="143">
        <f t="shared" si="1100"/>
        <v>972</v>
      </c>
      <c r="P1083" s="143">
        <f t="shared" si="1101"/>
        <v>20775.599999999999</v>
      </c>
      <c r="Q1083" s="143">
        <f t="shared" si="1102"/>
        <v>277.75</v>
      </c>
      <c r="R1083" s="188">
        <f t="shared" si="1105"/>
        <v>25323.17</v>
      </c>
      <c r="T1083">
        <v>33533.17</v>
      </c>
      <c r="U1083" s="190">
        <f t="shared" si="1106"/>
        <v>0.75516779356082353</v>
      </c>
    </row>
    <row r="1084" spans="1:21" x14ac:dyDescent="0.2">
      <c r="A1084" s="178">
        <v>42781</v>
      </c>
      <c r="B1084" s="179">
        <v>4.1666666666666664E-2</v>
      </c>
      <c r="C1084" t="s">
        <v>349</v>
      </c>
      <c r="D1084">
        <v>6.54</v>
      </c>
      <c r="E1084">
        <v>4</v>
      </c>
      <c r="F1084">
        <v>4.2</v>
      </c>
      <c r="G1084">
        <v>0.25</v>
      </c>
      <c r="H1084" s="184">
        <f t="shared" ref="H1084:L1084" si="1161">H1060</f>
        <v>4.1666666666666664E-2</v>
      </c>
      <c r="I1084" s="185">
        <f t="shared" si="1161"/>
        <v>294</v>
      </c>
      <c r="J1084" s="185">
        <f t="shared" si="1161"/>
        <v>212</v>
      </c>
      <c r="K1084" s="185">
        <f t="shared" si="1161"/>
        <v>2985</v>
      </c>
      <c r="L1084" s="185">
        <f t="shared" si="1161"/>
        <v>1111</v>
      </c>
      <c r="M1084" s="147"/>
      <c r="N1084" s="143">
        <f t="shared" si="1104"/>
        <v>1922.76</v>
      </c>
      <c r="O1084" s="143">
        <f t="shared" si="1100"/>
        <v>848</v>
      </c>
      <c r="P1084" s="143">
        <f t="shared" si="1101"/>
        <v>12537</v>
      </c>
      <c r="Q1084" s="143">
        <f t="shared" si="1102"/>
        <v>277.75</v>
      </c>
      <c r="R1084" s="188">
        <f t="shared" si="1105"/>
        <v>15585.51</v>
      </c>
      <c r="T1084">
        <v>32005.23</v>
      </c>
      <c r="U1084" s="190">
        <f t="shared" si="1106"/>
        <v>0.4869675987330821</v>
      </c>
    </row>
    <row r="1085" spans="1:21" x14ac:dyDescent="0.2">
      <c r="A1085" s="178">
        <v>42781</v>
      </c>
      <c r="B1085" s="179">
        <v>8.3333333333333329E-2</v>
      </c>
      <c r="C1085" t="s">
        <v>349</v>
      </c>
      <c r="D1085">
        <v>3.98</v>
      </c>
      <c r="E1085">
        <v>3.92</v>
      </c>
      <c r="F1085">
        <v>4.12</v>
      </c>
      <c r="G1085">
        <v>0.25</v>
      </c>
      <c r="H1085" s="184">
        <f t="shared" ref="H1085:L1085" si="1162">H1061</f>
        <v>8.3333333333333329E-2</v>
      </c>
      <c r="I1085" s="185">
        <f t="shared" si="1162"/>
        <v>236</v>
      </c>
      <c r="J1085" s="185">
        <f t="shared" si="1162"/>
        <v>179</v>
      </c>
      <c r="K1085" s="185">
        <f t="shared" si="1162"/>
        <v>2985</v>
      </c>
      <c r="L1085" s="185">
        <f t="shared" si="1162"/>
        <v>1111</v>
      </c>
      <c r="M1085" s="147"/>
      <c r="N1085" s="143">
        <f t="shared" si="1104"/>
        <v>939.28</v>
      </c>
      <c r="O1085" s="143">
        <f t="shared" si="1100"/>
        <v>701.68</v>
      </c>
      <c r="P1085" s="143">
        <f t="shared" si="1101"/>
        <v>12298.2</v>
      </c>
      <c r="Q1085" s="143">
        <f t="shared" si="1102"/>
        <v>277.75</v>
      </c>
      <c r="R1085" s="188">
        <f t="shared" si="1105"/>
        <v>14216.91</v>
      </c>
      <c r="T1085">
        <v>31272.74</v>
      </c>
      <c r="U1085" s="190">
        <f t="shared" si="1106"/>
        <v>0.45461030917022299</v>
      </c>
    </row>
    <row r="1086" spans="1:21" x14ac:dyDescent="0.2">
      <c r="A1086" s="178">
        <v>42781</v>
      </c>
      <c r="B1086" s="179">
        <v>0.125</v>
      </c>
      <c r="C1086" t="s">
        <v>349</v>
      </c>
      <c r="D1086">
        <v>3.5</v>
      </c>
      <c r="E1086">
        <v>3.85</v>
      </c>
      <c r="F1086">
        <v>4.05</v>
      </c>
      <c r="G1086">
        <v>0.62</v>
      </c>
      <c r="H1086" s="184">
        <f t="shared" ref="H1086:L1086" si="1163">H1062</f>
        <v>0.125</v>
      </c>
      <c r="I1086" s="185">
        <f t="shared" si="1163"/>
        <v>201</v>
      </c>
      <c r="J1086" s="185">
        <f t="shared" si="1163"/>
        <v>205</v>
      </c>
      <c r="K1086" s="185">
        <f t="shared" si="1163"/>
        <v>2985</v>
      </c>
      <c r="L1086" s="185">
        <f t="shared" si="1163"/>
        <v>1717</v>
      </c>
      <c r="M1086" s="147"/>
      <c r="N1086" s="143">
        <f t="shared" si="1104"/>
        <v>703.5</v>
      </c>
      <c r="O1086" s="143">
        <f t="shared" si="1100"/>
        <v>789.25</v>
      </c>
      <c r="P1086" s="143">
        <f t="shared" si="1101"/>
        <v>12089.25</v>
      </c>
      <c r="Q1086" s="143">
        <f t="shared" si="1102"/>
        <v>1064.54</v>
      </c>
      <c r="R1086" s="188">
        <f t="shared" si="1105"/>
        <v>14646.54</v>
      </c>
      <c r="T1086">
        <v>31025.15</v>
      </c>
      <c r="U1086" s="190">
        <f t="shared" si="1106"/>
        <v>0.47208603342771915</v>
      </c>
    </row>
    <row r="1087" spans="1:21" x14ac:dyDescent="0.2">
      <c r="A1087" s="178">
        <v>42781</v>
      </c>
      <c r="B1087" s="179">
        <v>0.16666666666666666</v>
      </c>
      <c r="C1087" t="s">
        <v>349</v>
      </c>
      <c r="D1087">
        <v>5</v>
      </c>
      <c r="E1087">
        <v>3.91</v>
      </c>
      <c r="F1087">
        <v>4.1100000000000003</v>
      </c>
      <c r="G1087">
        <v>0.62</v>
      </c>
      <c r="H1087" s="184">
        <f t="shared" ref="H1087:L1087" si="1164">H1063</f>
        <v>0.16666666666666666</v>
      </c>
      <c r="I1087" s="185">
        <f t="shared" si="1164"/>
        <v>185</v>
      </c>
      <c r="J1087" s="185">
        <f t="shared" si="1164"/>
        <v>205</v>
      </c>
      <c r="K1087" s="185">
        <f t="shared" si="1164"/>
        <v>2985</v>
      </c>
      <c r="L1087" s="185">
        <f t="shared" si="1164"/>
        <v>1717</v>
      </c>
      <c r="M1087" s="147"/>
      <c r="N1087" s="143">
        <f t="shared" si="1104"/>
        <v>925</v>
      </c>
      <c r="O1087" s="143">
        <f t="shared" si="1100"/>
        <v>801.55000000000007</v>
      </c>
      <c r="P1087" s="143">
        <f t="shared" si="1101"/>
        <v>12268.35</v>
      </c>
      <c r="Q1087" s="143">
        <f t="shared" si="1102"/>
        <v>1064.54</v>
      </c>
      <c r="R1087" s="188">
        <f t="shared" si="1105"/>
        <v>15059.440000000002</v>
      </c>
      <c r="T1087">
        <v>31339.77</v>
      </c>
      <c r="U1087" s="190">
        <f t="shared" si="1106"/>
        <v>0.48052171410319866</v>
      </c>
    </row>
    <row r="1088" spans="1:21" x14ac:dyDescent="0.2">
      <c r="A1088" s="178">
        <v>42781</v>
      </c>
      <c r="B1088" s="179">
        <v>0.20833333333333334</v>
      </c>
      <c r="C1088" t="s">
        <v>349</v>
      </c>
      <c r="D1088">
        <v>4.5</v>
      </c>
      <c r="E1088">
        <v>4</v>
      </c>
      <c r="F1088">
        <v>4.57</v>
      </c>
      <c r="G1088">
        <v>0.62</v>
      </c>
      <c r="H1088" s="184">
        <f t="shared" ref="H1088:L1088" si="1165">H1064</f>
        <v>0.20833333333333334</v>
      </c>
      <c r="I1088" s="185">
        <f t="shared" si="1165"/>
        <v>207</v>
      </c>
      <c r="J1088" s="185">
        <f t="shared" si="1165"/>
        <v>283</v>
      </c>
      <c r="K1088" s="185">
        <f t="shared" si="1165"/>
        <v>2985</v>
      </c>
      <c r="L1088" s="185">
        <f t="shared" si="1165"/>
        <v>1717</v>
      </c>
      <c r="M1088" s="147"/>
      <c r="N1088" s="143">
        <f t="shared" si="1104"/>
        <v>931.5</v>
      </c>
      <c r="O1088" s="143">
        <f t="shared" si="1100"/>
        <v>1132</v>
      </c>
      <c r="P1088" s="143">
        <f t="shared" si="1101"/>
        <v>13641.45</v>
      </c>
      <c r="Q1088" s="143">
        <f t="shared" si="1102"/>
        <v>1064.54</v>
      </c>
      <c r="R1088" s="188">
        <f t="shared" si="1105"/>
        <v>16769.490000000002</v>
      </c>
      <c r="T1088">
        <v>32428.959999999999</v>
      </c>
      <c r="U1088" s="190">
        <f t="shared" si="1106"/>
        <v>0.51711464074086877</v>
      </c>
    </row>
    <row r="1089" spans="1:21" x14ac:dyDescent="0.2">
      <c r="A1089" s="178">
        <v>42781</v>
      </c>
      <c r="B1089" s="179">
        <v>0.25</v>
      </c>
      <c r="C1089" t="s">
        <v>349</v>
      </c>
      <c r="D1089">
        <v>11</v>
      </c>
      <c r="E1089">
        <v>14.02</v>
      </c>
      <c r="F1089">
        <v>7.72</v>
      </c>
      <c r="G1089">
        <v>0.8</v>
      </c>
      <c r="H1089" s="184">
        <f t="shared" ref="H1089:L1089" si="1166">H1065</f>
        <v>0.25</v>
      </c>
      <c r="I1089" s="185">
        <f t="shared" si="1166"/>
        <v>327</v>
      </c>
      <c r="J1089" s="185">
        <f t="shared" si="1166"/>
        <v>438</v>
      </c>
      <c r="K1089" s="185">
        <f t="shared" si="1166"/>
        <v>2985</v>
      </c>
      <c r="L1089" s="185">
        <f t="shared" si="1166"/>
        <v>1717</v>
      </c>
      <c r="M1089" s="147"/>
      <c r="N1089" s="143">
        <f t="shared" si="1104"/>
        <v>3597</v>
      </c>
      <c r="O1089" s="143">
        <f t="shared" si="1100"/>
        <v>6140.76</v>
      </c>
      <c r="P1089" s="143">
        <f t="shared" si="1101"/>
        <v>23044.2</v>
      </c>
      <c r="Q1089" s="143">
        <f t="shared" si="1102"/>
        <v>1373.6000000000001</v>
      </c>
      <c r="R1089" s="188">
        <f t="shared" si="1105"/>
        <v>34155.56</v>
      </c>
      <c r="T1089">
        <v>35283.550000000003</v>
      </c>
      <c r="U1089" s="190">
        <f t="shared" si="1106"/>
        <v>0.96803071119544359</v>
      </c>
    </row>
    <row r="1090" spans="1:21" x14ac:dyDescent="0.2">
      <c r="A1090" s="178">
        <v>42781</v>
      </c>
      <c r="B1090" s="179">
        <v>0.29166666666666669</v>
      </c>
      <c r="C1090" t="s">
        <v>349</v>
      </c>
      <c r="D1090">
        <v>10</v>
      </c>
      <c r="E1090">
        <v>28.12</v>
      </c>
      <c r="F1090">
        <v>13.14</v>
      </c>
      <c r="G1090">
        <v>9.08</v>
      </c>
      <c r="H1090" s="184">
        <f t="shared" ref="H1090:L1090" si="1167">H1066</f>
        <v>0.29166666666666669</v>
      </c>
      <c r="I1090" s="185">
        <f t="shared" si="1167"/>
        <v>249</v>
      </c>
      <c r="J1090" s="185">
        <f t="shared" si="1167"/>
        <v>556</v>
      </c>
      <c r="K1090" s="185">
        <f t="shared" si="1167"/>
        <v>2872</v>
      </c>
      <c r="L1090" s="185">
        <f t="shared" si="1167"/>
        <v>2219</v>
      </c>
      <c r="M1090" s="147"/>
      <c r="N1090" s="143">
        <f t="shared" si="1104"/>
        <v>2490</v>
      </c>
      <c r="O1090" s="143">
        <f t="shared" si="1100"/>
        <v>15634.720000000001</v>
      </c>
      <c r="P1090" s="143">
        <f t="shared" si="1101"/>
        <v>37738.080000000002</v>
      </c>
      <c r="Q1090" s="143">
        <f t="shared" si="1102"/>
        <v>20148.52</v>
      </c>
      <c r="R1090" s="188">
        <f t="shared" si="1105"/>
        <v>76011.320000000007</v>
      </c>
      <c r="T1090">
        <v>39725.019999999997</v>
      </c>
      <c r="U1090" s="190">
        <f t="shared" si="1106"/>
        <v>1.913436922121122</v>
      </c>
    </row>
    <row r="1091" spans="1:21" x14ac:dyDescent="0.2">
      <c r="A1091" s="178">
        <v>42781</v>
      </c>
      <c r="B1091" s="179">
        <v>0.33333333333333331</v>
      </c>
      <c r="C1091" t="s">
        <v>349</v>
      </c>
      <c r="D1091">
        <v>3.5</v>
      </c>
      <c r="E1091">
        <v>8.86</v>
      </c>
      <c r="F1091">
        <v>11.49</v>
      </c>
      <c r="G1091">
        <v>8.86</v>
      </c>
      <c r="H1091" s="184">
        <f t="shared" ref="H1091:L1091" si="1168">H1067</f>
        <v>0.33333333333333331</v>
      </c>
      <c r="I1091" s="185">
        <f t="shared" si="1168"/>
        <v>256</v>
      </c>
      <c r="J1091" s="185">
        <f t="shared" si="1168"/>
        <v>306</v>
      </c>
      <c r="K1091" s="185">
        <f t="shared" si="1168"/>
        <v>2872</v>
      </c>
      <c r="L1091" s="185">
        <f t="shared" si="1168"/>
        <v>2219</v>
      </c>
      <c r="M1091" s="147"/>
      <c r="N1091" s="143">
        <f t="shared" si="1104"/>
        <v>896</v>
      </c>
      <c r="O1091" s="143">
        <f t="shared" si="1100"/>
        <v>2711.16</v>
      </c>
      <c r="P1091" s="143">
        <f t="shared" si="1101"/>
        <v>32999.279999999999</v>
      </c>
      <c r="Q1091" s="143">
        <f t="shared" si="1102"/>
        <v>19660.34</v>
      </c>
      <c r="R1091" s="188">
        <f t="shared" si="1105"/>
        <v>56266.78</v>
      </c>
      <c r="T1091">
        <v>40893.550000000003</v>
      </c>
      <c r="U1091" s="190">
        <f t="shared" si="1106"/>
        <v>1.375932879390515</v>
      </c>
    </row>
    <row r="1092" spans="1:21" x14ac:dyDescent="0.2">
      <c r="A1092" s="178">
        <v>42781</v>
      </c>
      <c r="B1092" s="179">
        <v>0.375</v>
      </c>
      <c r="C1092" t="s">
        <v>349</v>
      </c>
      <c r="D1092">
        <v>3.01</v>
      </c>
      <c r="E1092">
        <v>5.2</v>
      </c>
      <c r="F1092">
        <v>5.65</v>
      </c>
      <c r="G1092">
        <v>5.2</v>
      </c>
      <c r="H1092" s="184">
        <f t="shared" ref="H1092:L1092" si="1169">H1068</f>
        <v>0.375</v>
      </c>
      <c r="I1092" s="185">
        <f t="shared" si="1169"/>
        <v>156</v>
      </c>
      <c r="J1092" s="185">
        <f t="shared" si="1169"/>
        <v>343</v>
      </c>
      <c r="K1092" s="185">
        <f t="shared" si="1169"/>
        <v>2872</v>
      </c>
      <c r="L1092" s="185">
        <f t="shared" si="1169"/>
        <v>2219</v>
      </c>
      <c r="M1092" s="147"/>
      <c r="N1092" s="143">
        <f t="shared" si="1104"/>
        <v>469.55999999999995</v>
      </c>
      <c r="O1092" s="143">
        <f t="shared" ref="O1092:O1155" si="1170">E1092*J1092</f>
        <v>1783.6000000000001</v>
      </c>
      <c r="P1092" s="143">
        <f t="shared" ref="P1092:P1155" si="1171">F1092*K1092</f>
        <v>16226.800000000001</v>
      </c>
      <c r="Q1092" s="143">
        <f t="shared" ref="Q1092:Q1155" si="1172">G1092*L1092</f>
        <v>11538.800000000001</v>
      </c>
      <c r="R1092" s="188">
        <f t="shared" si="1105"/>
        <v>30018.760000000002</v>
      </c>
      <c r="T1092">
        <v>39676.26</v>
      </c>
      <c r="U1092" s="190">
        <f t="shared" si="1106"/>
        <v>0.75659248124697243</v>
      </c>
    </row>
    <row r="1093" spans="1:21" x14ac:dyDescent="0.2">
      <c r="A1093" s="178">
        <v>42781</v>
      </c>
      <c r="B1093" s="179">
        <v>0.41666666666666669</v>
      </c>
      <c r="C1093" t="s">
        <v>349</v>
      </c>
      <c r="D1093">
        <v>8.11</v>
      </c>
      <c r="E1093">
        <v>3.91</v>
      </c>
      <c r="F1093">
        <v>4.3600000000000003</v>
      </c>
      <c r="G1093">
        <v>3.91</v>
      </c>
      <c r="H1093" s="184">
        <f t="shared" ref="H1093:L1093" si="1173">H1069</f>
        <v>0.41666666666666669</v>
      </c>
      <c r="I1093" s="185">
        <f t="shared" si="1173"/>
        <v>196</v>
      </c>
      <c r="J1093" s="185">
        <f t="shared" si="1173"/>
        <v>315</v>
      </c>
      <c r="K1093" s="185">
        <f t="shared" si="1173"/>
        <v>2872</v>
      </c>
      <c r="L1093" s="185">
        <f t="shared" si="1173"/>
        <v>2219</v>
      </c>
      <c r="M1093" s="147"/>
      <c r="N1093" s="143">
        <f t="shared" ref="N1093:N1156" si="1174">D1093*I1093</f>
        <v>1589.56</v>
      </c>
      <c r="O1093" s="143">
        <f t="shared" si="1170"/>
        <v>1231.6500000000001</v>
      </c>
      <c r="P1093" s="143">
        <f t="shared" si="1171"/>
        <v>12521.92</v>
      </c>
      <c r="Q1093" s="143">
        <f t="shared" si="1172"/>
        <v>8676.2900000000009</v>
      </c>
      <c r="R1093" s="188">
        <f t="shared" ref="R1093:R1156" si="1175">SUM(N1093:Q1093)</f>
        <v>24019.420000000002</v>
      </c>
      <c r="T1093">
        <v>38657.050000000003</v>
      </c>
      <c r="U1093" s="190">
        <f t="shared" ref="U1093:U1156" si="1176">R1093/T1093</f>
        <v>0.62134642969393683</v>
      </c>
    </row>
    <row r="1094" spans="1:21" x14ac:dyDescent="0.2">
      <c r="A1094" s="178">
        <v>42781</v>
      </c>
      <c r="B1094" s="179">
        <v>0.45833333333333331</v>
      </c>
      <c r="C1094" t="s">
        <v>349</v>
      </c>
      <c r="D1094">
        <v>3.98</v>
      </c>
      <c r="E1094">
        <v>2.3199999999999998</v>
      </c>
      <c r="F1094">
        <v>3.18</v>
      </c>
      <c r="G1094">
        <v>1.7</v>
      </c>
      <c r="H1094" s="184">
        <f t="shared" ref="H1094:L1094" si="1177">H1070</f>
        <v>0.45833333333333331</v>
      </c>
      <c r="I1094" s="185">
        <f t="shared" si="1177"/>
        <v>226</v>
      </c>
      <c r="J1094" s="185">
        <f t="shared" si="1177"/>
        <v>326</v>
      </c>
      <c r="K1094" s="185">
        <f t="shared" si="1177"/>
        <v>2842</v>
      </c>
      <c r="L1094" s="185">
        <f t="shared" si="1177"/>
        <v>1635</v>
      </c>
      <c r="M1094" s="147"/>
      <c r="N1094" s="143">
        <f t="shared" si="1174"/>
        <v>899.48</v>
      </c>
      <c r="O1094" s="143">
        <f t="shared" si="1170"/>
        <v>756.31999999999994</v>
      </c>
      <c r="P1094" s="143">
        <f t="shared" si="1171"/>
        <v>9037.5600000000013</v>
      </c>
      <c r="Q1094" s="143">
        <f t="shared" si="1172"/>
        <v>2779.5</v>
      </c>
      <c r="R1094" s="188">
        <f t="shared" si="1175"/>
        <v>13472.86</v>
      </c>
      <c r="T1094">
        <v>37674.68</v>
      </c>
      <c r="U1094" s="190">
        <f t="shared" si="1176"/>
        <v>0.35761046941871838</v>
      </c>
    </row>
    <row r="1095" spans="1:21" x14ac:dyDescent="0.2">
      <c r="A1095" s="178">
        <v>42781</v>
      </c>
      <c r="B1095" s="179">
        <v>0.5</v>
      </c>
      <c r="C1095" t="s">
        <v>349</v>
      </c>
      <c r="D1095">
        <v>3.46</v>
      </c>
      <c r="E1095">
        <v>1.8</v>
      </c>
      <c r="F1095">
        <v>3</v>
      </c>
      <c r="G1095">
        <v>1.7</v>
      </c>
      <c r="H1095" s="184">
        <f t="shared" ref="H1095:L1095" si="1178">H1071</f>
        <v>0.5</v>
      </c>
      <c r="I1095" s="185">
        <f t="shared" si="1178"/>
        <v>222</v>
      </c>
      <c r="J1095" s="185">
        <f t="shared" si="1178"/>
        <v>319</v>
      </c>
      <c r="K1095" s="185">
        <f t="shared" si="1178"/>
        <v>2842</v>
      </c>
      <c r="L1095" s="185">
        <f t="shared" si="1178"/>
        <v>1635</v>
      </c>
      <c r="M1095" s="147"/>
      <c r="N1095" s="143">
        <f t="shared" si="1174"/>
        <v>768.12</v>
      </c>
      <c r="O1095" s="143">
        <f t="shared" si="1170"/>
        <v>574.20000000000005</v>
      </c>
      <c r="P1095" s="143">
        <f t="shared" si="1171"/>
        <v>8526</v>
      </c>
      <c r="Q1095" s="143">
        <f t="shared" si="1172"/>
        <v>2779.5</v>
      </c>
      <c r="R1095" s="188">
        <f t="shared" si="1175"/>
        <v>12647.82</v>
      </c>
      <c r="T1095">
        <v>36602.959999999999</v>
      </c>
      <c r="U1095" s="190">
        <f t="shared" si="1176"/>
        <v>0.345540907074182</v>
      </c>
    </row>
    <row r="1096" spans="1:21" x14ac:dyDescent="0.2">
      <c r="A1096" s="178">
        <v>42781</v>
      </c>
      <c r="B1096" s="179">
        <v>0.54166666666666663</v>
      </c>
      <c r="C1096" t="s">
        <v>349</v>
      </c>
      <c r="D1096">
        <v>3.5</v>
      </c>
      <c r="E1096">
        <v>1.75</v>
      </c>
      <c r="F1096">
        <v>3</v>
      </c>
      <c r="G1096">
        <v>1.7</v>
      </c>
      <c r="H1096" s="184">
        <f t="shared" ref="H1096:L1096" si="1179">H1072</f>
        <v>0.54166666666666663</v>
      </c>
      <c r="I1096" s="185">
        <f t="shared" si="1179"/>
        <v>195</v>
      </c>
      <c r="J1096" s="185">
        <f t="shared" si="1179"/>
        <v>299</v>
      </c>
      <c r="K1096" s="185">
        <f t="shared" si="1179"/>
        <v>2842</v>
      </c>
      <c r="L1096" s="185">
        <f t="shared" si="1179"/>
        <v>1635</v>
      </c>
      <c r="M1096" s="147"/>
      <c r="N1096" s="143">
        <f t="shared" si="1174"/>
        <v>682.5</v>
      </c>
      <c r="O1096" s="143">
        <f t="shared" si="1170"/>
        <v>523.25</v>
      </c>
      <c r="P1096" s="143">
        <f t="shared" si="1171"/>
        <v>8526</v>
      </c>
      <c r="Q1096" s="143">
        <f t="shared" si="1172"/>
        <v>2779.5</v>
      </c>
      <c r="R1096" s="188">
        <f t="shared" si="1175"/>
        <v>12511.25</v>
      </c>
      <c r="T1096">
        <v>35610.629999999997</v>
      </c>
      <c r="U1096" s="190">
        <f t="shared" si="1176"/>
        <v>0.35133469977925136</v>
      </c>
    </row>
    <row r="1097" spans="1:21" x14ac:dyDescent="0.2">
      <c r="A1097" s="178">
        <v>42781</v>
      </c>
      <c r="B1097" s="179">
        <v>0.58333333333333337</v>
      </c>
      <c r="C1097" t="s">
        <v>349</v>
      </c>
      <c r="D1097">
        <v>3.5</v>
      </c>
      <c r="E1097">
        <v>1.75</v>
      </c>
      <c r="F1097">
        <v>2.95</v>
      </c>
      <c r="G1097">
        <v>1.7</v>
      </c>
      <c r="H1097" s="184">
        <f t="shared" ref="H1097:L1097" si="1180">H1073</f>
        <v>0.58333333333333337</v>
      </c>
      <c r="I1097" s="185">
        <f t="shared" si="1180"/>
        <v>205</v>
      </c>
      <c r="J1097" s="185">
        <f t="shared" si="1180"/>
        <v>237</v>
      </c>
      <c r="K1097" s="185">
        <f t="shared" si="1180"/>
        <v>2842</v>
      </c>
      <c r="L1097" s="185">
        <f t="shared" si="1180"/>
        <v>1635</v>
      </c>
      <c r="M1097" s="147"/>
      <c r="N1097" s="143">
        <f t="shared" si="1174"/>
        <v>717.5</v>
      </c>
      <c r="O1097" s="143">
        <f t="shared" si="1170"/>
        <v>414.75</v>
      </c>
      <c r="P1097" s="143">
        <f t="shared" si="1171"/>
        <v>8383.9</v>
      </c>
      <c r="Q1097" s="143">
        <f t="shared" si="1172"/>
        <v>2779.5</v>
      </c>
      <c r="R1097" s="188">
        <f t="shared" si="1175"/>
        <v>12295.65</v>
      </c>
      <c r="T1097">
        <v>34965.46</v>
      </c>
      <c r="U1097" s="190">
        <f t="shared" si="1176"/>
        <v>0.35165131532661087</v>
      </c>
    </row>
    <row r="1098" spans="1:21" x14ac:dyDescent="0.2">
      <c r="A1098" s="178">
        <v>42781</v>
      </c>
      <c r="B1098" s="179">
        <v>0.625</v>
      </c>
      <c r="C1098" t="s">
        <v>349</v>
      </c>
      <c r="D1098">
        <v>3.44</v>
      </c>
      <c r="E1098">
        <v>1.75</v>
      </c>
      <c r="F1098">
        <v>3</v>
      </c>
      <c r="G1098">
        <v>0.99</v>
      </c>
      <c r="H1098" s="184">
        <f t="shared" ref="H1098:L1098" si="1181">H1074</f>
        <v>0.625</v>
      </c>
      <c r="I1098" s="185">
        <f t="shared" si="1181"/>
        <v>212</v>
      </c>
      <c r="J1098" s="185">
        <f t="shared" si="1181"/>
        <v>213</v>
      </c>
      <c r="K1098" s="185">
        <f t="shared" si="1181"/>
        <v>2842</v>
      </c>
      <c r="L1098" s="185">
        <f t="shared" si="1181"/>
        <v>1380</v>
      </c>
      <c r="M1098" s="147"/>
      <c r="N1098" s="143">
        <f t="shared" si="1174"/>
        <v>729.28</v>
      </c>
      <c r="O1098" s="143">
        <f t="shared" si="1170"/>
        <v>372.75</v>
      </c>
      <c r="P1098" s="143">
        <f t="shared" si="1171"/>
        <v>8526</v>
      </c>
      <c r="Q1098" s="143">
        <f t="shared" si="1172"/>
        <v>1366.2</v>
      </c>
      <c r="R1098" s="188">
        <f t="shared" si="1175"/>
        <v>10994.230000000001</v>
      </c>
      <c r="T1098">
        <v>34398.400000000001</v>
      </c>
      <c r="U1098" s="190">
        <f t="shared" si="1176"/>
        <v>0.31961457509651614</v>
      </c>
    </row>
    <row r="1099" spans="1:21" x14ac:dyDescent="0.2">
      <c r="A1099" s="178">
        <v>42781</v>
      </c>
      <c r="B1099" s="179">
        <v>0.66666666666666663</v>
      </c>
      <c r="C1099" t="s">
        <v>349</v>
      </c>
      <c r="D1099">
        <v>3.18</v>
      </c>
      <c r="E1099">
        <v>1.75</v>
      </c>
      <c r="F1099">
        <v>3</v>
      </c>
      <c r="G1099">
        <v>0.99</v>
      </c>
      <c r="H1099" s="184">
        <f t="shared" ref="H1099:L1099" si="1182">H1075</f>
        <v>0.66666666666666663</v>
      </c>
      <c r="I1099" s="185">
        <f t="shared" si="1182"/>
        <v>191</v>
      </c>
      <c r="J1099" s="185">
        <f t="shared" si="1182"/>
        <v>237</v>
      </c>
      <c r="K1099" s="185">
        <f t="shared" si="1182"/>
        <v>2842</v>
      </c>
      <c r="L1099" s="185">
        <f t="shared" si="1182"/>
        <v>1380</v>
      </c>
      <c r="M1099" s="147"/>
      <c r="N1099" s="143">
        <f t="shared" si="1174"/>
        <v>607.38</v>
      </c>
      <c r="O1099" s="143">
        <f t="shared" si="1170"/>
        <v>414.75</v>
      </c>
      <c r="P1099" s="143">
        <f t="shared" si="1171"/>
        <v>8526</v>
      </c>
      <c r="Q1099" s="143">
        <f t="shared" si="1172"/>
        <v>1366.2</v>
      </c>
      <c r="R1099" s="188">
        <f t="shared" si="1175"/>
        <v>10914.33</v>
      </c>
      <c r="T1099">
        <v>33943.919999999998</v>
      </c>
      <c r="U1099" s="190">
        <f t="shared" si="1176"/>
        <v>0.3215400578365728</v>
      </c>
    </row>
    <row r="1100" spans="1:21" x14ac:dyDescent="0.2">
      <c r="A1100" s="178">
        <v>42781</v>
      </c>
      <c r="B1100" s="179">
        <v>0.70833333333333337</v>
      </c>
      <c r="C1100" t="s">
        <v>349</v>
      </c>
      <c r="D1100">
        <v>2.87</v>
      </c>
      <c r="E1100">
        <v>1.75</v>
      </c>
      <c r="F1100">
        <v>3</v>
      </c>
      <c r="G1100">
        <v>0.99</v>
      </c>
      <c r="H1100" s="184">
        <f t="shared" ref="H1100:L1100" si="1183">H1076</f>
        <v>0.70833333333333337</v>
      </c>
      <c r="I1100" s="185">
        <f t="shared" si="1183"/>
        <v>218</v>
      </c>
      <c r="J1100" s="185">
        <f t="shared" si="1183"/>
        <v>258</v>
      </c>
      <c r="K1100" s="185">
        <f t="shared" si="1183"/>
        <v>2842</v>
      </c>
      <c r="L1100" s="185">
        <f t="shared" si="1183"/>
        <v>1380</v>
      </c>
      <c r="M1100" s="147"/>
      <c r="N1100" s="143">
        <f t="shared" si="1174"/>
        <v>625.66</v>
      </c>
      <c r="O1100" s="143">
        <f t="shared" si="1170"/>
        <v>451.5</v>
      </c>
      <c r="P1100" s="143">
        <f t="shared" si="1171"/>
        <v>8526</v>
      </c>
      <c r="Q1100" s="143">
        <f t="shared" si="1172"/>
        <v>1366.2</v>
      </c>
      <c r="R1100" s="188">
        <f t="shared" si="1175"/>
        <v>10969.36</v>
      </c>
      <c r="T1100">
        <v>33981.360000000001</v>
      </c>
      <c r="U1100" s="190">
        <f t="shared" si="1176"/>
        <v>0.32280520850254374</v>
      </c>
    </row>
    <row r="1101" spans="1:21" x14ac:dyDescent="0.2">
      <c r="A1101" s="178">
        <v>42781</v>
      </c>
      <c r="B1101" s="179">
        <v>0.75</v>
      </c>
      <c r="C1101" t="s">
        <v>349</v>
      </c>
      <c r="D1101">
        <v>2</v>
      </c>
      <c r="E1101">
        <v>4.01</v>
      </c>
      <c r="F1101">
        <v>6.36</v>
      </c>
      <c r="G1101">
        <v>0.99</v>
      </c>
      <c r="H1101" s="184">
        <f t="shared" ref="H1101:L1101" si="1184">H1077</f>
        <v>0.75</v>
      </c>
      <c r="I1101" s="185">
        <f t="shared" si="1184"/>
        <v>240</v>
      </c>
      <c r="J1101" s="185">
        <f t="shared" si="1184"/>
        <v>365</v>
      </c>
      <c r="K1101" s="185">
        <f t="shared" si="1184"/>
        <v>2842</v>
      </c>
      <c r="L1101" s="185">
        <f t="shared" si="1184"/>
        <v>1380</v>
      </c>
      <c r="M1101" s="147"/>
      <c r="N1101" s="143">
        <f t="shared" si="1174"/>
        <v>480</v>
      </c>
      <c r="O1101" s="143">
        <f t="shared" si="1170"/>
        <v>1463.6499999999999</v>
      </c>
      <c r="P1101" s="143">
        <f t="shared" si="1171"/>
        <v>18075.120000000003</v>
      </c>
      <c r="Q1101" s="143">
        <f t="shared" si="1172"/>
        <v>1366.2</v>
      </c>
      <c r="R1101" s="188">
        <f t="shared" si="1175"/>
        <v>21384.970000000005</v>
      </c>
      <c r="T1101">
        <v>34442.339999999997</v>
      </c>
      <c r="U1101" s="190">
        <f t="shared" si="1176"/>
        <v>0.62089190223428514</v>
      </c>
    </row>
    <row r="1102" spans="1:21" x14ac:dyDescent="0.2">
      <c r="A1102" s="178">
        <v>42781</v>
      </c>
      <c r="B1102" s="179">
        <v>0.79166666666666663</v>
      </c>
      <c r="C1102" t="s">
        <v>349</v>
      </c>
      <c r="D1102">
        <v>10</v>
      </c>
      <c r="E1102">
        <v>18.100000000000001</v>
      </c>
      <c r="F1102">
        <v>19.3</v>
      </c>
      <c r="G1102">
        <v>1.45</v>
      </c>
      <c r="H1102" s="184">
        <f t="shared" ref="H1102:L1102" si="1185">H1078</f>
        <v>0.79166666666666663</v>
      </c>
      <c r="I1102" s="185">
        <f t="shared" si="1185"/>
        <v>320</v>
      </c>
      <c r="J1102" s="185">
        <f t="shared" si="1185"/>
        <v>214</v>
      </c>
      <c r="K1102" s="185">
        <f t="shared" si="1185"/>
        <v>2842</v>
      </c>
      <c r="L1102" s="185">
        <f t="shared" si="1185"/>
        <v>1426</v>
      </c>
      <c r="M1102" s="147"/>
      <c r="N1102" s="143">
        <f t="shared" si="1174"/>
        <v>3200</v>
      </c>
      <c r="O1102" s="143">
        <f t="shared" si="1170"/>
        <v>3873.4</v>
      </c>
      <c r="P1102" s="143">
        <f t="shared" si="1171"/>
        <v>54850.6</v>
      </c>
      <c r="Q1102" s="143">
        <f t="shared" si="1172"/>
        <v>2067.6999999999998</v>
      </c>
      <c r="R1102" s="188">
        <f t="shared" si="1175"/>
        <v>63991.7</v>
      </c>
      <c r="T1102">
        <v>36630.36</v>
      </c>
      <c r="U1102" s="190">
        <f t="shared" si="1176"/>
        <v>1.7469579878548831</v>
      </c>
    </row>
    <row r="1103" spans="1:21" x14ac:dyDescent="0.2">
      <c r="A1103" s="178">
        <v>42781</v>
      </c>
      <c r="B1103" s="179">
        <v>0.83333333333333337</v>
      </c>
      <c r="C1103" t="s">
        <v>349</v>
      </c>
      <c r="D1103">
        <v>3.5</v>
      </c>
      <c r="E1103">
        <v>5</v>
      </c>
      <c r="F1103">
        <v>8</v>
      </c>
      <c r="G1103">
        <v>1.22</v>
      </c>
      <c r="H1103" s="184">
        <f t="shared" ref="H1103:L1103" si="1186">H1079</f>
        <v>0.83333333333333337</v>
      </c>
      <c r="I1103" s="185">
        <f t="shared" si="1186"/>
        <v>322</v>
      </c>
      <c r="J1103" s="185">
        <f t="shared" si="1186"/>
        <v>178</v>
      </c>
      <c r="K1103" s="185">
        <f t="shared" si="1186"/>
        <v>2842</v>
      </c>
      <c r="L1103" s="185">
        <f t="shared" si="1186"/>
        <v>1426</v>
      </c>
      <c r="M1103" s="147"/>
      <c r="N1103" s="143">
        <f t="shared" si="1174"/>
        <v>1127</v>
      </c>
      <c r="O1103" s="143">
        <f t="shared" si="1170"/>
        <v>890</v>
      </c>
      <c r="P1103" s="143">
        <f t="shared" si="1171"/>
        <v>22736</v>
      </c>
      <c r="Q1103" s="143">
        <f t="shared" si="1172"/>
        <v>1739.72</v>
      </c>
      <c r="R1103" s="188">
        <f t="shared" si="1175"/>
        <v>26492.720000000001</v>
      </c>
      <c r="T1103">
        <v>37901.19</v>
      </c>
      <c r="U1103" s="190">
        <f t="shared" si="1176"/>
        <v>0.69899441152111585</v>
      </c>
    </row>
    <row r="1104" spans="1:21" x14ac:dyDescent="0.2">
      <c r="A1104" s="178">
        <v>42781</v>
      </c>
      <c r="B1104" s="179">
        <v>0.875</v>
      </c>
      <c r="C1104" t="s">
        <v>349</v>
      </c>
      <c r="D1104">
        <v>6.01</v>
      </c>
      <c r="E1104">
        <v>5</v>
      </c>
      <c r="F1104">
        <v>6.2</v>
      </c>
      <c r="G1104">
        <v>1.44</v>
      </c>
      <c r="H1104" s="184">
        <f t="shared" ref="H1104:L1104" si="1187">H1080</f>
        <v>0.875</v>
      </c>
      <c r="I1104" s="185">
        <f t="shared" si="1187"/>
        <v>337</v>
      </c>
      <c r="J1104" s="185">
        <f t="shared" si="1187"/>
        <v>173</v>
      </c>
      <c r="K1104" s="185">
        <f t="shared" si="1187"/>
        <v>2842</v>
      </c>
      <c r="L1104" s="185">
        <f t="shared" si="1187"/>
        <v>1426</v>
      </c>
      <c r="M1104" s="147"/>
      <c r="N1104" s="143">
        <f t="shared" si="1174"/>
        <v>2025.37</v>
      </c>
      <c r="O1104" s="143">
        <f t="shared" si="1170"/>
        <v>865</v>
      </c>
      <c r="P1104" s="143">
        <f t="shared" si="1171"/>
        <v>17620.400000000001</v>
      </c>
      <c r="Q1104" s="143">
        <f t="shared" si="1172"/>
        <v>2053.44</v>
      </c>
      <c r="R1104" s="188">
        <f t="shared" si="1175"/>
        <v>22564.21</v>
      </c>
      <c r="T1104">
        <v>37914.54</v>
      </c>
      <c r="U1104" s="190">
        <f t="shared" si="1176"/>
        <v>0.59513342374719558</v>
      </c>
    </row>
    <row r="1105" spans="1:21" x14ac:dyDescent="0.2">
      <c r="A1105" s="178">
        <v>42781</v>
      </c>
      <c r="B1105" s="179">
        <v>0.91666666666666663</v>
      </c>
      <c r="C1105" t="s">
        <v>349</v>
      </c>
      <c r="D1105">
        <v>6.59</v>
      </c>
      <c r="E1105">
        <v>3.58</v>
      </c>
      <c r="F1105">
        <v>4</v>
      </c>
      <c r="G1105">
        <v>0.99</v>
      </c>
      <c r="H1105" s="184">
        <f t="shared" ref="H1105:L1105" si="1188">H1081</f>
        <v>0.91666666666666663</v>
      </c>
      <c r="I1105" s="185">
        <f t="shared" si="1188"/>
        <v>394</v>
      </c>
      <c r="J1105" s="185">
        <f t="shared" si="1188"/>
        <v>194</v>
      </c>
      <c r="K1105" s="185">
        <f t="shared" si="1188"/>
        <v>2842</v>
      </c>
      <c r="L1105" s="185">
        <f t="shared" si="1188"/>
        <v>1426</v>
      </c>
      <c r="M1105" s="147"/>
      <c r="N1105" s="143">
        <f t="shared" si="1174"/>
        <v>2596.46</v>
      </c>
      <c r="O1105" s="143">
        <f t="shared" si="1170"/>
        <v>694.52</v>
      </c>
      <c r="P1105" s="143">
        <f t="shared" si="1171"/>
        <v>11368</v>
      </c>
      <c r="Q1105" s="143">
        <f t="shared" si="1172"/>
        <v>1411.74</v>
      </c>
      <c r="R1105" s="188">
        <f t="shared" si="1175"/>
        <v>16070.72</v>
      </c>
      <c r="T1105">
        <v>36956.54</v>
      </c>
      <c r="U1105" s="190">
        <f t="shared" si="1176"/>
        <v>0.43485456160127539</v>
      </c>
    </row>
    <row r="1106" spans="1:21" x14ac:dyDescent="0.2">
      <c r="A1106" s="178">
        <v>42781</v>
      </c>
      <c r="B1106" s="179">
        <v>0.95833333333333337</v>
      </c>
      <c r="C1106" t="s">
        <v>349</v>
      </c>
      <c r="D1106">
        <v>7.8</v>
      </c>
      <c r="E1106">
        <v>4</v>
      </c>
      <c r="F1106">
        <v>4</v>
      </c>
      <c r="G1106">
        <v>0.25</v>
      </c>
      <c r="H1106" s="184">
        <f t="shared" ref="H1106:L1106" si="1189">H1082</f>
        <v>0.95833333333333337</v>
      </c>
      <c r="I1106" s="185">
        <f t="shared" si="1189"/>
        <v>389</v>
      </c>
      <c r="J1106" s="185">
        <f t="shared" si="1189"/>
        <v>265</v>
      </c>
      <c r="K1106" s="185">
        <f t="shared" si="1189"/>
        <v>2985</v>
      </c>
      <c r="L1106" s="185">
        <f t="shared" si="1189"/>
        <v>1111</v>
      </c>
      <c r="M1106" s="147"/>
      <c r="N1106" s="143">
        <f t="shared" si="1174"/>
        <v>3034.2</v>
      </c>
      <c r="O1106" s="143">
        <f t="shared" si="1170"/>
        <v>1060</v>
      </c>
      <c r="P1106" s="143">
        <f t="shared" si="1171"/>
        <v>11940</v>
      </c>
      <c r="Q1106" s="143">
        <f t="shared" si="1172"/>
        <v>277.75</v>
      </c>
      <c r="R1106" s="188">
        <f t="shared" si="1175"/>
        <v>16311.95</v>
      </c>
      <c r="T1106">
        <v>34936.06</v>
      </c>
      <c r="U1106" s="190">
        <f t="shared" si="1176"/>
        <v>0.46690868976066568</v>
      </c>
    </row>
    <row r="1107" spans="1:21" x14ac:dyDescent="0.2">
      <c r="A1107" s="178">
        <v>42781</v>
      </c>
      <c r="B1107" s="180">
        <v>1</v>
      </c>
      <c r="C1107" t="s">
        <v>349</v>
      </c>
      <c r="D1107">
        <v>7</v>
      </c>
      <c r="E1107">
        <v>2.71</v>
      </c>
      <c r="F1107">
        <v>3</v>
      </c>
      <c r="G1107">
        <v>0.25</v>
      </c>
      <c r="H1107" s="184">
        <f t="shared" ref="H1107:L1107" si="1190">H1083</f>
        <v>1</v>
      </c>
      <c r="I1107" s="185">
        <f t="shared" si="1190"/>
        <v>362</v>
      </c>
      <c r="J1107" s="185">
        <f t="shared" si="1190"/>
        <v>243</v>
      </c>
      <c r="K1107" s="185">
        <f t="shared" si="1190"/>
        <v>2985</v>
      </c>
      <c r="L1107" s="185">
        <f t="shared" si="1190"/>
        <v>1111</v>
      </c>
      <c r="M1107" s="147"/>
      <c r="N1107" s="143">
        <f t="shared" si="1174"/>
        <v>2534</v>
      </c>
      <c r="O1107" s="143">
        <f t="shared" si="1170"/>
        <v>658.53</v>
      </c>
      <c r="P1107" s="143">
        <f t="shared" si="1171"/>
        <v>8955</v>
      </c>
      <c r="Q1107" s="143">
        <f t="shared" si="1172"/>
        <v>277.75</v>
      </c>
      <c r="R1107" s="188">
        <f t="shared" si="1175"/>
        <v>12425.279999999999</v>
      </c>
      <c r="T1107">
        <v>32929.379999999997</v>
      </c>
      <c r="U1107" s="190">
        <f t="shared" si="1176"/>
        <v>0.37733112497107446</v>
      </c>
    </row>
    <row r="1108" spans="1:21" x14ac:dyDescent="0.2">
      <c r="A1108" s="178">
        <v>42782</v>
      </c>
      <c r="B1108" s="179">
        <v>4.1666666666666664E-2</v>
      </c>
      <c r="C1108" t="s">
        <v>349</v>
      </c>
      <c r="D1108">
        <v>3.11</v>
      </c>
      <c r="E1108">
        <v>1.1100000000000001</v>
      </c>
      <c r="F1108">
        <v>2.35</v>
      </c>
      <c r="G1108">
        <v>0.25</v>
      </c>
      <c r="H1108" s="184">
        <f t="shared" ref="H1108:L1108" si="1191">H1084</f>
        <v>4.1666666666666664E-2</v>
      </c>
      <c r="I1108" s="185">
        <f t="shared" si="1191"/>
        <v>294</v>
      </c>
      <c r="J1108" s="185">
        <f t="shared" si="1191"/>
        <v>212</v>
      </c>
      <c r="K1108" s="185">
        <f t="shared" si="1191"/>
        <v>2985</v>
      </c>
      <c r="L1108" s="185">
        <f t="shared" si="1191"/>
        <v>1111</v>
      </c>
      <c r="M1108" s="147"/>
      <c r="N1108" s="143">
        <f t="shared" si="1174"/>
        <v>914.33999999999992</v>
      </c>
      <c r="O1108" s="143">
        <f t="shared" si="1170"/>
        <v>235.32000000000002</v>
      </c>
      <c r="P1108" s="143">
        <f t="shared" si="1171"/>
        <v>7014.75</v>
      </c>
      <c r="Q1108" s="143">
        <f t="shared" si="1172"/>
        <v>277.75</v>
      </c>
      <c r="R1108" s="188">
        <f t="shared" si="1175"/>
        <v>8442.16</v>
      </c>
      <c r="T1108">
        <v>31901.61</v>
      </c>
      <c r="U1108" s="190">
        <f t="shared" si="1176"/>
        <v>0.26463115811396354</v>
      </c>
    </row>
    <row r="1109" spans="1:21" x14ac:dyDescent="0.2">
      <c r="A1109" s="178">
        <v>42782</v>
      </c>
      <c r="B1109" s="179">
        <v>8.3333333333333329E-2</v>
      </c>
      <c r="C1109" t="s">
        <v>349</v>
      </c>
      <c r="D1109">
        <v>2.11</v>
      </c>
      <c r="E1109">
        <v>1</v>
      </c>
      <c r="F1109">
        <v>2.0099999999999998</v>
      </c>
      <c r="G1109">
        <v>0.25</v>
      </c>
      <c r="H1109" s="184">
        <f t="shared" ref="H1109:L1109" si="1192">H1085</f>
        <v>8.3333333333333329E-2</v>
      </c>
      <c r="I1109" s="185">
        <f t="shared" si="1192"/>
        <v>236</v>
      </c>
      <c r="J1109" s="185">
        <f t="shared" si="1192"/>
        <v>179</v>
      </c>
      <c r="K1109" s="185">
        <f t="shared" si="1192"/>
        <v>2985</v>
      </c>
      <c r="L1109" s="185">
        <f t="shared" si="1192"/>
        <v>1111</v>
      </c>
      <c r="M1109" s="147"/>
      <c r="N1109" s="143">
        <f t="shared" si="1174"/>
        <v>497.96</v>
      </c>
      <c r="O1109" s="143">
        <f t="shared" si="1170"/>
        <v>179</v>
      </c>
      <c r="P1109" s="143">
        <f t="shared" si="1171"/>
        <v>5999.8499999999995</v>
      </c>
      <c r="Q1109" s="143">
        <f t="shared" si="1172"/>
        <v>277.75</v>
      </c>
      <c r="R1109" s="188">
        <f t="shared" si="1175"/>
        <v>6954.5599999999995</v>
      </c>
      <c r="T1109">
        <v>31619</v>
      </c>
      <c r="U1109" s="190">
        <f t="shared" si="1176"/>
        <v>0.21994876498307978</v>
      </c>
    </row>
    <row r="1110" spans="1:21" x14ac:dyDescent="0.2">
      <c r="A1110" s="178">
        <v>42782</v>
      </c>
      <c r="B1110" s="179">
        <v>0.125</v>
      </c>
      <c r="C1110" t="s">
        <v>349</v>
      </c>
      <c r="D1110">
        <v>2</v>
      </c>
      <c r="E1110">
        <v>1</v>
      </c>
      <c r="F1110">
        <v>2</v>
      </c>
      <c r="G1110">
        <v>0.62</v>
      </c>
      <c r="H1110" s="184">
        <f t="shared" ref="H1110:L1110" si="1193">H1086</f>
        <v>0.125</v>
      </c>
      <c r="I1110" s="185">
        <f t="shared" si="1193"/>
        <v>201</v>
      </c>
      <c r="J1110" s="185">
        <f t="shared" si="1193"/>
        <v>205</v>
      </c>
      <c r="K1110" s="185">
        <f t="shared" si="1193"/>
        <v>2985</v>
      </c>
      <c r="L1110" s="185">
        <f t="shared" si="1193"/>
        <v>1717</v>
      </c>
      <c r="M1110" s="147"/>
      <c r="N1110" s="143">
        <f t="shared" si="1174"/>
        <v>402</v>
      </c>
      <c r="O1110" s="143">
        <f t="shared" si="1170"/>
        <v>205</v>
      </c>
      <c r="P1110" s="143">
        <f t="shared" si="1171"/>
        <v>5970</v>
      </c>
      <c r="Q1110" s="143">
        <f t="shared" si="1172"/>
        <v>1064.54</v>
      </c>
      <c r="R1110" s="188">
        <f t="shared" si="1175"/>
        <v>7641.54</v>
      </c>
      <c r="T1110">
        <v>31768.38</v>
      </c>
      <c r="U1110" s="190">
        <f t="shared" si="1176"/>
        <v>0.2405391776351202</v>
      </c>
    </row>
    <row r="1111" spans="1:21" x14ac:dyDescent="0.2">
      <c r="A1111" s="178">
        <v>42782</v>
      </c>
      <c r="B1111" s="179">
        <v>0.16666666666666666</v>
      </c>
      <c r="C1111" t="s">
        <v>349</v>
      </c>
      <c r="D1111">
        <v>3.49</v>
      </c>
      <c r="E1111">
        <v>1</v>
      </c>
      <c r="F1111">
        <v>2</v>
      </c>
      <c r="G1111">
        <v>0.62</v>
      </c>
      <c r="H1111" s="184">
        <f t="shared" ref="H1111:L1111" si="1194">H1087</f>
        <v>0.16666666666666666</v>
      </c>
      <c r="I1111" s="185">
        <f t="shared" si="1194"/>
        <v>185</v>
      </c>
      <c r="J1111" s="185">
        <f t="shared" si="1194"/>
        <v>205</v>
      </c>
      <c r="K1111" s="185">
        <f t="shared" si="1194"/>
        <v>2985</v>
      </c>
      <c r="L1111" s="185">
        <f t="shared" si="1194"/>
        <v>1717</v>
      </c>
      <c r="M1111" s="147"/>
      <c r="N1111" s="143">
        <f t="shared" si="1174"/>
        <v>645.65000000000009</v>
      </c>
      <c r="O1111" s="143">
        <f t="shared" si="1170"/>
        <v>205</v>
      </c>
      <c r="P1111" s="143">
        <f t="shared" si="1171"/>
        <v>5970</v>
      </c>
      <c r="Q1111" s="143">
        <f t="shared" si="1172"/>
        <v>1064.54</v>
      </c>
      <c r="R1111" s="188">
        <f t="shared" si="1175"/>
        <v>7885.19</v>
      </c>
      <c r="T1111">
        <v>32337.38</v>
      </c>
      <c r="U1111" s="190">
        <f t="shared" si="1176"/>
        <v>0.24384133779545528</v>
      </c>
    </row>
    <row r="1112" spans="1:21" x14ac:dyDescent="0.2">
      <c r="A1112" s="178">
        <v>42782</v>
      </c>
      <c r="B1112" s="179">
        <v>0.20833333333333334</v>
      </c>
      <c r="C1112" t="s">
        <v>349</v>
      </c>
      <c r="D1112">
        <v>3.11</v>
      </c>
      <c r="E1112">
        <v>1.5</v>
      </c>
      <c r="F1112">
        <v>2.11</v>
      </c>
      <c r="G1112">
        <v>0.62</v>
      </c>
      <c r="H1112" s="184">
        <f t="shared" ref="H1112:L1112" si="1195">H1088</f>
        <v>0.20833333333333334</v>
      </c>
      <c r="I1112" s="185">
        <f t="shared" si="1195"/>
        <v>207</v>
      </c>
      <c r="J1112" s="185">
        <f t="shared" si="1195"/>
        <v>283</v>
      </c>
      <c r="K1112" s="185">
        <f t="shared" si="1195"/>
        <v>2985</v>
      </c>
      <c r="L1112" s="185">
        <f t="shared" si="1195"/>
        <v>1717</v>
      </c>
      <c r="M1112" s="147"/>
      <c r="N1112" s="143">
        <f t="shared" si="1174"/>
        <v>643.77</v>
      </c>
      <c r="O1112" s="143">
        <f t="shared" si="1170"/>
        <v>424.5</v>
      </c>
      <c r="P1112" s="143">
        <f t="shared" si="1171"/>
        <v>6298.3499999999995</v>
      </c>
      <c r="Q1112" s="143">
        <f t="shared" si="1172"/>
        <v>1064.54</v>
      </c>
      <c r="R1112" s="188">
        <f t="shared" si="1175"/>
        <v>8431.16</v>
      </c>
      <c r="T1112">
        <v>33728.589999999997</v>
      </c>
      <c r="U1112" s="190">
        <f t="shared" si="1176"/>
        <v>0.24997072216775149</v>
      </c>
    </row>
    <row r="1113" spans="1:21" x14ac:dyDescent="0.2">
      <c r="A1113" s="178">
        <v>42782</v>
      </c>
      <c r="B1113" s="179">
        <v>0.25</v>
      </c>
      <c r="C1113" t="s">
        <v>349</v>
      </c>
      <c r="D1113">
        <v>7</v>
      </c>
      <c r="E1113">
        <v>3</v>
      </c>
      <c r="F1113">
        <v>3</v>
      </c>
      <c r="G1113">
        <v>0.8</v>
      </c>
      <c r="H1113" s="184">
        <f t="shared" ref="H1113:L1113" si="1196">H1089</f>
        <v>0.25</v>
      </c>
      <c r="I1113" s="185">
        <f t="shared" si="1196"/>
        <v>327</v>
      </c>
      <c r="J1113" s="185">
        <f t="shared" si="1196"/>
        <v>438</v>
      </c>
      <c r="K1113" s="185">
        <f t="shared" si="1196"/>
        <v>2985</v>
      </c>
      <c r="L1113" s="185">
        <f t="shared" si="1196"/>
        <v>1717</v>
      </c>
      <c r="M1113" s="147"/>
      <c r="N1113" s="143">
        <f t="shared" si="1174"/>
        <v>2289</v>
      </c>
      <c r="O1113" s="143">
        <f t="shared" si="1170"/>
        <v>1314</v>
      </c>
      <c r="P1113" s="143">
        <f t="shared" si="1171"/>
        <v>8955</v>
      </c>
      <c r="Q1113" s="143">
        <f t="shared" si="1172"/>
        <v>1373.6000000000001</v>
      </c>
      <c r="R1113" s="188">
        <f t="shared" si="1175"/>
        <v>13931.6</v>
      </c>
      <c r="T1113">
        <v>36911.61</v>
      </c>
      <c r="U1113" s="190">
        <f t="shared" si="1176"/>
        <v>0.37743138270045656</v>
      </c>
    </row>
    <row r="1114" spans="1:21" x14ac:dyDescent="0.2">
      <c r="A1114" s="178">
        <v>42782</v>
      </c>
      <c r="B1114" s="179">
        <v>0.29166666666666669</v>
      </c>
      <c r="C1114" t="s">
        <v>349</v>
      </c>
      <c r="D1114">
        <v>3.5</v>
      </c>
      <c r="E1114">
        <v>20.62</v>
      </c>
      <c r="F1114">
        <v>18.45</v>
      </c>
      <c r="G1114">
        <v>11.9</v>
      </c>
      <c r="H1114" s="184">
        <f t="shared" ref="H1114:L1114" si="1197">H1090</f>
        <v>0.29166666666666669</v>
      </c>
      <c r="I1114" s="185">
        <f t="shared" si="1197"/>
        <v>249</v>
      </c>
      <c r="J1114" s="185">
        <f t="shared" si="1197"/>
        <v>556</v>
      </c>
      <c r="K1114" s="185">
        <f t="shared" si="1197"/>
        <v>2872</v>
      </c>
      <c r="L1114" s="185">
        <f t="shared" si="1197"/>
        <v>2219</v>
      </c>
      <c r="M1114" s="147"/>
      <c r="N1114" s="143">
        <f t="shared" si="1174"/>
        <v>871.5</v>
      </c>
      <c r="O1114" s="143">
        <f t="shared" si="1170"/>
        <v>11464.720000000001</v>
      </c>
      <c r="P1114" s="143">
        <f t="shared" si="1171"/>
        <v>52988.4</v>
      </c>
      <c r="Q1114" s="143">
        <f t="shared" si="1172"/>
        <v>26406.100000000002</v>
      </c>
      <c r="R1114" s="188">
        <f t="shared" si="1175"/>
        <v>91730.72</v>
      </c>
      <c r="T1114">
        <v>41706.269999999997</v>
      </c>
      <c r="U1114" s="190">
        <f t="shared" si="1176"/>
        <v>2.1994467498531995</v>
      </c>
    </row>
    <row r="1115" spans="1:21" x14ac:dyDescent="0.2">
      <c r="A1115" s="178">
        <v>42782</v>
      </c>
      <c r="B1115" s="179">
        <v>0.33333333333333331</v>
      </c>
      <c r="C1115" t="s">
        <v>349</v>
      </c>
      <c r="D1115">
        <v>3.11</v>
      </c>
      <c r="E1115">
        <v>11.68</v>
      </c>
      <c r="F1115">
        <v>12.68</v>
      </c>
      <c r="G1115">
        <v>11.68</v>
      </c>
      <c r="H1115" s="184">
        <f t="shared" ref="H1115:L1115" si="1198">H1091</f>
        <v>0.33333333333333331</v>
      </c>
      <c r="I1115" s="185">
        <f t="shared" si="1198"/>
        <v>256</v>
      </c>
      <c r="J1115" s="185">
        <f t="shared" si="1198"/>
        <v>306</v>
      </c>
      <c r="K1115" s="185">
        <f t="shared" si="1198"/>
        <v>2872</v>
      </c>
      <c r="L1115" s="185">
        <f t="shared" si="1198"/>
        <v>2219</v>
      </c>
      <c r="M1115" s="147"/>
      <c r="N1115" s="143">
        <f t="shared" si="1174"/>
        <v>796.16</v>
      </c>
      <c r="O1115" s="143">
        <f t="shared" si="1170"/>
        <v>3574.08</v>
      </c>
      <c r="P1115" s="143">
        <f t="shared" si="1171"/>
        <v>36416.959999999999</v>
      </c>
      <c r="Q1115" s="143">
        <f t="shared" si="1172"/>
        <v>25917.919999999998</v>
      </c>
      <c r="R1115" s="188">
        <f t="shared" si="1175"/>
        <v>66705.119999999995</v>
      </c>
      <c r="T1115">
        <v>42727.95</v>
      </c>
      <c r="U1115" s="190">
        <f t="shared" si="1176"/>
        <v>1.5611589135448811</v>
      </c>
    </row>
    <row r="1116" spans="1:21" x14ac:dyDescent="0.2">
      <c r="A1116" s="178">
        <v>42782</v>
      </c>
      <c r="B1116" s="179">
        <v>0.375</v>
      </c>
      <c r="C1116" t="s">
        <v>349</v>
      </c>
      <c r="D1116">
        <v>2.2000000000000002</v>
      </c>
      <c r="E1116">
        <v>4.95</v>
      </c>
      <c r="F1116">
        <v>5.4</v>
      </c>
      <c r="G1116">
        <v>4.95</v>
      </c>
      <c r="H1116" s="184">
        <f t="shared" ref="H1116:L1116" si="1199">H1092</f>
        <v>0.375</v>
      </c>
      <c r="I1116" s="185">
        <f t="shared" si="1199"/>
        <v>156</v>
      </c>
      <c r="J1116" s="185">
        <f t="shared" si="1199"/>
        <v>343</v>
      </c>
      <c r="K1116" s="185">
        <f t="shared" si="1199"/>
        <v>2872</v>
      </c>
      <c r="L1116" s="185">
        <f t="shared" si="1199"/>
        <v>2219</v>
      </c>
      <c r="M1116" s="147"/>
      <c r="N1116" s="143">
        <f t="shared" si="1174"/>
        <v>343.20000000000005</v>
      </c>
      <c r="O1116" s="143">
        <f t="shared" si="1170"/>
        <v>1697.8500000000001</v>
      </c>
      <c r="P1116" s="143">
        <f t="shared" si="1171"/>
        <v>15508.800000000001</v>
      </c>
      <c r="Q1116" s="143">
        <f t="shared" si="1172"/>
        <v>10984.050000000001</v>
      </c>
      <c r="R1116" s="188">
        <f t="shared" si="1175"/>
        <v>28533.9</v>
      </c>
      <c r="T1116">
        <v>40742.089999999997</v>
      </c>
      <c r="U1116" s="190">
        <f t="shared" si="1176"/>
        <v>0.7003543509918122</v>
      </c>
    </row>
    <row r="1117" spans="1:21" x14ac:dyDescent="0.2">
      <c r="A1117" s="178">
        <v>42782</v>
      </c>
      <c r="B1117" s="179">
        <v>0.41666666666666669</v>
      </c>
      <c r="C1117" t="s">
        <v>349</v>
      </c>
      <c r="D1117">
        <v>8.24</v>
      </c>
      <c r="E1117">
        <v>3.23</v>
      </c>
      <c r="F1117">
        <v>4.2300000000000004</v>
      </c>
      <c r="G1117">
        <v>3.78</v>
      </c>
      <c r="H1117" s="184">
        <f t="shared" ref="H1117:L1117" si="1200">H1093</f>
        <v>0.41666666666666669</v>
      </c>
      <c r="I1117" s="185">
        <f t="shared" si="1200"/>
        <v>196</v>
      </c>
      <c r="J1117" s="185">
        <f t="shared" si="1200"/>
        <v>315</v>
      </c>
      <c r="K1117" s="185">
        <f t="shared" si="1200"/>
        <v>2872</v>
      </c>
      <c r="L1117" s="185">
        <f t="shared" si="1200"/>
        <v>2219</v>
      </c>
      <c r="M1117" s="147"/>
      <c r="N1117" s="143">
        <f t="shared" si="1174"/>
        <v>1615.04</v>
      </c>
      <c r="O1117" s="143">
        <f t="shared" si="1170"/>
        <v>1017.45</v>
      </c>
      <c r="P1117" s="143">
        <f t="shared" si="1171"/>
        <v>12148.560000000001</v>
      </c>
      <c r="Q1117" s="143">
        <f t="shared" si="1172"/>
        <v>8387.82</v>
      </c>
      <c r="R1117" s="188">
        <f t="shared" si="1175"/>
        <v>23168.870000000003</v>
      </c>
      <c r="T1117">
        <v>38775.46</v>
      </c>
      <c r="U1117" s="190">
        <f t="shared" si="1176"/>
        <v>0.59751373678094344</v>
      </c>
    </row>
    <row r="1118" spans="1:21" x14ac:dyDescent="0.2">
      <c r="A1118" s="178">
        <v>42782</v>
      </c>
      <c r="B1118" s="179">
        <v>0.45833333333333331</v>
      </c>
      <c r="C1118" t="s">
        <v>349</v>
      </c>
      <c r="D1118">
        <v>3.46</v>
      </c>
      <c r="E1118">
        <v>3</v>
      </c>
      <c r="F1118">
        <v>5.18</v>
      </c>
      <c r="G1118">
        <v>1.81</v>
      </c>
      <c r="H1118" s="184">
        <f t="shared" ref="H1118:L1118" si="1201">H1094</f>
        <v>0.45833333333333331</v>
      </c>
      <c r="I1118" s="185">
        <f t="shared" si="1201"/>
        <v>226</v>
      </c>
      <c r="J1118" s="185">
        <f t="shared" si="1201"/>
        <v>326</v>
      </c>
      <c r="K1118" s="185">
        <f t="shared" si="1201"/>
        <v>2842</v>
      </c>
      <c r="L1118" s="185">
        <f t="shared" si="1201"/>
        <v>1635</v>
      </c>
      <c r="M1118" s="147"/>
      <c r="N1118" s="143">
        <f t="shared" si="1174"/>
        <v>781.96</v>
      </c>
      <c r="O1118" s="143">
        <f t="shared" si="1170"/>
        <v>978</v>
      </c>
      <c r="P1118" s="143">
        <f t="shared" si="1171"/>
        <v>14721.56</v>
      </c>
      <c r="Q1118" s="143">
        <f t="shared" si="1172"/>
        <v>2959.35</v>
      </c>
      <c r="R1118" s="188">
        <f t="shared" si="1175"/>
        <v>19440.87</v>
      </c>
      <c r="T1118">
        <v>37124</v>
      </c>
      <c r="U1118" s="190">
        <f t="shared" si="1176"/>
        <v>0.52367390367417299</v>
      </c>
    </row>
    <row r="1119" spans="1:21" x14ac:dyDescent="0.2">
      <c r="A1119" s="178">
        <v>42782</v>
      </c>
      <c r="B1119" s="179">
        <v>0.5</v>
      </c>
      <c r="C1119" t="s">
        <v>349</v>
      </c>
      <c r="D1119">
        <v>3.01</v>
      </c>
      <c r="E1119">
        <v>2.4500000000000002</v>
      </c>
      <c r="F1119">
        <v>4.01</v>
      </c>
      <c r="G1119">
        <v>1.7</v>
      </c>
      <c r="H1119" s="184">
        <f t="shared" ref="H1119:L1119" si="1202">H1095</f>
        <v>0.5</v>
      </c>
      <c r="I1119" s="185">
        <f t="shared" si="1202"/>
        <v>222</v>
      </c>
      <c r="J1119" s="185">
        <f t="shared" si="1202"/>
        <v>319</v>
      </c>
      <c r="K1119" s="185">
        <f t="shared" si="1202"/>
        <v>2842</v>
      </c>
      <c r="L1119" s="185">
        <f t="shared" si="1202"/>
        <v>1635</v>
      </c>
      <c r="M1119" s="147"/>
      <c r="N1119" s="143">
        <f t="shared" si="1174"/>
        <v>668.21999999999991</v>
      </c>
      <c r="O1119" s="143">
        <f t="shared" si="1170"/>
        <v>781.55000000000007</v>
      </c>
      <c r="P1119" s="143">
        <f t="shared" si="1171"/>
        <v>11396.42</v>
      </c>
      <c r="Q1119" s="143">
        <f t="shared" si="1172"/>
        <v>2779.5</v>
      </c>
      <c r="R1119" s="188">
        <f t="shared" si="1175"/>
        <v>15625.69</v>
      </c>
      <c r="T1119">
        <v>35854.53</v>
      </c>
      <c r="U1119" s="190">
        <f t="shared" si="1176"/>
        <v>0.435807971823923</v>
      </c>
    </row>
    <row r="1120" spans="1:21" x14ac:dyDescent="0.2">
      <c r="A1120" s="178">
        <v>42782</v>
      </c>
      <c r="B1120" s="179">
        <v>0.54166666666666663</v>
      </c>
      <c r="C1120" t="s">
        <v>349</v>
      </c>
      <c r="D1120">
        <v>3.01</v>
      </c>
      <c r="E1120">
        <v>3</v>
      </c>
      <c r="F1120">
        <v>6.72</v>
      </c>
      <c r="G1120">
        <v>1.76</v>
      </c>
      <c r="H1120" s="184">
        <f t="shared" ref="H1120:L1120" si="1203">H1096</f>
        <v>0.54166666666666663</v>
      </c>
      <c r="I1120" s="185">
        <f t="shared" si="1203"/>
        <v>195</v>
      </c>
      <c r="J1120" s="185">
        <f t="shared" si="1203"/>
        <v>299</v>
      </c>
      <c r="K1120" s="185">
        <f t="shared" si="1203"/>
        <v>2842</v>
      </c>
      <c r="L1120" s="185">
        <f t="shared" si="1203"/>
        <v>1635</v>
      </c>
      <c r="M1120" s="147"/>
      <c r="N1120" s="143">
        <f t="shared" si="1174"/>
        <v>586.94999999999993</v>
      </c>
      <c r="O1120" s="143">
        <f t="shared" si="1170"/>
        <v>897</v>
      </c>
      <c r="P1120" s="143">
        <f t="shared" si="1171"/>
        <v>19098.239999999998</v>
      </c>
      <c r="Q1120" s="143">
        <f t="shared" si="1172"/>
        <v>2877.6</v>
      </c>
      <c r="R1120" s="188">
        <f t="shared" si="1175"/>
        <v>23459.789999999997</v>
      </c>
      <c r="T1120">
        <v>34885.769999999997</v>
      </c>
      <c r="U1120" s="190">
        <f t="shared" si="1176"/>
        <v>0.67247447884911238</v>
      </c>
    </row>
    <row r="1121" spans="1:21" x14ac:dyDescent="0.2">
      <c r="A1121" s="178">
        <v>42782</v>
      </c>
      <c r="B1121" s="179">
        <v>0.58333333333333337</v>
      </c>
      <c r="C1121" t="s">
        <v>349</v>
      </c>
      <c r="D1121">
        <v>3.5</v>
      </c>
      <c r="E1121">
        <v>2.79</v>
      </c>
      <c r="F1121">
        <v>5.05</v>
      </c>
      <c r="G1121">
        <v>1.71</v>
      </c>
      <c r="H1121" s="184">
        <f t="shared" ref="H1121:L1121" si="1204">H1097</f>
        <v>0.58333333333333337</v>
      </c>
      <c r="I1121" s="185">
        <f t="shared" si="1204"/>
        <v>205</v>
      </c>
      <c r="J1121" s="185">
        <f t="shared" si="1204"/>
        <v>237</v>
      </c>
      <c r="K1121" s="185">
        <f t="shared" si="1204"/>
        <v>2842</v>
      </c>
      <c r="L1121" s="185">
        <f t="shared" si="1204"/>
        <v>1635</v>
      </c>
      <c r="M1121" s="147"/>
      <c r="N1121" s="143">
        <f t="shared" si="1174"/>
        <v>717.5</v>
      </c>
      <c r="O1121" s="143">
        <f t="shared" si="1170"/>
        <v>661.23</v>
      </c>
      <c r="P1121" s="143">
        <f t="shared" si="1171"/>
        <v>14352.1</v>
      </c>
      <c r="Q1121" s="143">
        <f t="shared" si="1172"/>
        <v>2795.85</v>
      </c>
      <c r="R1121" s="188">
        <f t="shared" si="1175"/>
        <v>18526.68</v>
      </c>
      <c r="T1121">
        <v>34463.32</v>
      </c>
      <c r="U1121" s="190">
        <f t="shared" si="1176"/>
        <v>0.53757676277271027</v>
      </c>
    </row>
    <row r="1122" spans="1:21" x14ac:dyDescent="0.2">
      <c r="A1122" s="178">
        <v>42782</v>
      </c>
      <c r="B1122" s="179">
        <v>0.625</v>
      </c>
      <c r="C1122" t="s">
        <v>349</v>
      </c>
      <c r="D1122">
        <v>3.16</v>
      </c>
      <c r="E1122">
        <v>2.11</v>
      </c>
      <c r="F1122">
        <v>4</v>
      </c>
      <c r="G1122">
        <v>0.99</v>
      </c>
      <c r="H1122" s="184">
        <f t="shared" ref="H1122:L1122" si="1205">H1098</f>
        <v>0.625</v>
      </c>
      <c r="I1122" s="185">
        <f t="shared" si="1205"/>
        <v>212</v>
      </c>
      <c r="J1122" s="185">
        <f t="shared" si="1205"/>
        <v>213</v>
      </c>
      <c r="K1122" s="185">
        <f t="shared" si="1205"/>
        <v>2842</v>
      </c>
      <c r="L1122" s="185">
        <f t="shared" si="1205"/>
        <v>1380</v>
      </c>
      <c r="M1122" s="147"/>
      <c r="N1122" s="143">
        <f t="shared" si="1174"/>
        <v>669.92000000000007</v>
      </c>
      <c r="O1122" s="143">
        <f t="shared" si="1170"/>
        <v>449.42999999999995</v>
      </c>
      <c r="P1122" s="143">
        <f t="shared" si="1171"/>
        <v>11368</v>
      </c>
      <c r="Q1122" s="143">
        <f t="shared" si="1172"/>
        <v>1366.2</v>
      </c>
      <c r="R1122" s="188">
        <f t="shared" si="1175"/>
        <v>13853.550000000001</v>
      </c>
      <c r="T1122">
        <v>34060.79</v>
      </c>
      <c r="U1122" s="190">
        <f t="shared" si="1176"/>
        <v>0.40673014337013325</v>
      </c>
    </row>
    <row r="1123" spans="1:21" x14ac:dyDescent="0.2">
      <c r="A1123" s="178">
        <v>42782</v>
      </c>
      <c r="B1123" s="179">
        <v>0.66666666666666663</v>
      </c>
      <c r="C1123" t="s">
        <v>349</v>
      </c>
      <c r="D1123">
        <v>3.01</v>
      </c>
      <c r="E1123">
        <v>2.0099999999999998</v>
      </c>
      <c r="F1123">
        <v>3.9</v>
      </c>
      <c r="G1123">
        <v>0.99</v>
      </c>
      <c r="H1123" s="184">
        <f t="shared" ref="H1123:L1123" si="1206">H1099</f>
        <v>0.66666666666666663</v>
      </c>
      <c r="I1123" s="185">
        <f t="shared" si="1206"/>
        <v>191</v>
      </c>
      <c r="J1123" s="185">
        <f t="shared" si="1206"/>
        <v>237</v>
      </c>
      <c r="K1123" s="185">
        <f t="shared" si="1206"/>
        <v>2842</v>
      </c>
      <c r="L1123" s="185">
        <f t="shared" si="1206"/>
        <v>1380</v>
      </c>
      <c r="M1123" s="147"/>
      <c r="N1123" s="143">
        <f t="shared" si="1174"/>
        <v>574.91</v>
      </c>
      <c r="O1123" s="143">
        <f t="shared" si="1170"/>
        <v>476.36999999999995</v>
      </c>
      <c r="P1123" s="143">
        <f t="shared" si="1171"/>
        <v>11083.8</v>
      </c>
      <c r="Q1123" s="143">
        <f t="shared" si="1172"/>
        <v>1366.2</v>
      </c>
      <c r="R1123" s="188">
        <f t="shared" si="1175"/>
        <v>13501.28</v>
      </c>
      <c r="T1123">
        <v>33812.19</v>
      </c>
      <c r="U1123" s="190">
        <f t="shared" si="1176"/>
        <v>0.39930214517308699</v>
      </c>
    </row>
    <row r="1124" spans="1:21" x14ac:dyDescent="0.2">
      <c r="A1124" s="178">
        <v>42782</v>
      </c>
      <c r="B1124" s="179">
        <v>0.70833333333333337</v>
      </c>
      <c r="C1124" t="s">
        <v>349</v>
      </c>
      <c r="D1124">
        <v>2.11</v>
      </c>
      <c r="E1124">
        <v>1.5</v>
      </c>
      <c r="F1124">
        <v>3.31</v>
      </c>
      <c r="G1124">
        <v>0.99</v>
      </c>
      <c r="H1124" s="184">
        <f t="shared" ref="H1124:L1124" si="1207">H1100</f>
        <v>0.70833333333333337</v>
      </c>
      <c r="I1124" s="185">
        <f t="shared" si="1207"/>
        <v>218</v>
      </c>
      <c r="J1124" s="185">
        <f t="shared" si="1207"/>
        <v>258</v>
      </c>
      <c r="K1124" s="185">
        <f t="shared" si="1207"/>
        <v>2842</v>
      </c>
      <c r="L1124" s="185">
        <f t="shared" si="1207"/>
        <v>1380</v>
      </c>
      <c r="M1124" s="147"/>
      <c r="N1124" s="143">
        <f t="shared" si="1174"/>
        <v>459.97999999999996</v>
      </c>
      <c r="O1124" s="143">
        <f t="shared" si="1170"/>
        <v>387</v>
      </c>
      <c r="P1124" s="143">
        <f t="shared" si="1171"/>
        <v>9407.02</v>
      </c>
      <c r="Q1124" s="143">
        <f t="shared" si="1172"/>
        <v>1366.2</v>
      </c>
      <c r="R1124" s="188">
        <f t="shared" si="1175"/>
        <v>11620.2</v>
      </c>
      <c r="T1124">
        <v>33804.67</v>
      </c>
      <c r="U1124" s="190">
        <f t="shared" si="1176"/>
        <v>0.34374540559041106</v>
      </c>
    </row>
    <row r="1125" spans="1:21" x14ac:dyDescent="0.2">
      <c r="A1125" s="178">
        <v>42782</v>
      </c>
      <c r="B1125" s="179">
        <v>0.75</v>
      </c>
      <c r="C1125" t="s">
        <v>349</v>
      </c>
      <c r="D1125">
        <v>2.21</v>
      </c>
      <c r="E1125">
        <v>4.8</v>
      </c>
      <c r="F1125">
        <v>5</v>
      </c>
      <c r="G1125">
        <v>0.99</v>
      </c>
      <c r="H1125" s="184">
        <f t="shared" ref="H1125:L1125" si="1208">H1101</f>
        <v>0.75</v>
      </c>
      <c r="I1125" s="185">
        <f t="shared" si="1208"/>
        <v>240</v>
      </c>
      <c r="J1125" s="185">
        <f t="shared" si="1208"/>
        <v>365</v>
      </c>
      <c r="K1125" s="185">
        <f t="shared" si="1208"/>
        <v>2842</v>
      </c>
      <c r="L1125" s="185">
        <f t="shared" si="1208"/>
        <v>1380</v>
      </c>
      <c r="M1125" s="147"/>
      <c r="N1125" s="143">
        <f t="shared" si="1174"/>
        <v>530.4</v>
      </c>
      <c r="O1125" s="143">
        <f t="shared" si="1170"/>
        <v>1752</v>
      </c>
      <c r="P1125" s="143">
        <f t="shared" si="1171"/>
        <v>14210</v>
      </c>
      <c r="Q1125" s="143">
        <f t="shared" si="1172"/>
        <v>1366.2</v>
      </c>
      <c r="R1125" s="188">
        <f t="shared" si="1175"/>
        <v>17858.600000000002</v>
      </c>
      <c r="T1125">
        <v>33954.78</v>
      </c>
      <c r="U1125" s="190">
        <f t="shared" si="1176"/>
        <v>0.52595245794553824</v>
      </c>
    </row>
    <row r="1126" spans="1:21" x14ac:dyDescent="0.2">
      <c r="A1126" s="178">
        <v>42782</v>
      </c>
      <c r="B1126" s="179">
        <v>0.79166666666666663</v>
      </c>
      <c r="C1126" t="s">
        <v>349</v>
      </c>
      <c r="D1126">
        <v>7.37</v>
      </c>
      <c r="E1126">
        <v>9.77</v>
      </c>
      <c r="F1126">
        <v>9.68</v>
      </c>
      <c r="G1126">
        <v>0.99</v>
      </c>
      <c r="H1126" s="184">
        <f t="shared" ref="H1126:L1126" si="1209">H1102</f>
        <v>0.79166666666666663</v>
      </c>
      <c r="I1126" s="185">
        <f t="shared" si="1209"/>
        <v>320</v>
      </c>
      <c r="J1126" s="185">
        <f t="shared" si="1209"/>
        <v>214</v>
      </c>
      <c r="K1126" s="185">
        <f t="shared" si="1209"/>
        <v>2842</v>
      </c>
      <c r="L1126" s="185">
        <f t="shared" si="1209"/>
        <v>1426</v>
      </c>
      <c r="M1126" s="147"/>
      <c r="N1126" s="143">
        <f t="shared" si="1174"/>
        <v>2358.4</v>
      </c>
      <c r="O1126" s="143">
        <f t="shared" si="1170"/>
        <v>2090.7799999999997</v>
      </c>
      <c r="P1126" s="143">
        <f t="shared" si="1171"/>
        <v>27510.559999999998</v>
      </c>
      <c r="Q1126" s="143">
        <f t="shared" si="1172"/>
        <v>1411.74</v>
      </c>
      <c r="R1126" s="188">
        <f t="shared" si="1175"/>
        <v>33371.479999999996</v>
      </c>
      <c r="T1126">
        <v>35586.29</v>
      </c>
      <c r="U1126" s="190">
        <f t="shared" si="1176"/>
        <v>0.9377622674350149</v>
      </c>
    </row>
    <row r="1127" spans="1:21" x14ac:dyDescent="0.2">
      <c r="A1127" s="178">
        <v>42782</v>
      </c>
      <c r="B1127" s="179">
        <v>0.83333333333333337</v>
      </c>
      <c r="C1127" t="s">
        <v>349</v>
      </c>
      <c r="D1127">
        <v>3.5</v>
      </c>
      <c r="E1127">
        <v>3.68</v>
      </c>
      <c r="F1127">
        <v>5.31</v>
      </c>
      <c r="G1127">
        <v>0.99</v>
      </c>
      <c r="H1127" s="184">
        <f t="shared" ref="H1127:L1127" si="1210">H1103</f>
        <v>0.83333333333333337</v>
      </c>
      <c r="I1127" s="185">
        <f t="shared" si="1210"/>
        <v>322</v>
      </c>
      <c r="J1127" s="185">
        <f t="shared" si="1210"/>
        <v>178</v>
      </c>
      <c r="K1127" s="185">
        <f t="shared" si="1210"/>
        <v>2842</v>
      </c>
      <c r="L1127" s="185">
        <f t="shared" si="1210"/>
        <v>1426</v>
      </c>
      <c r="M1127" s="147"/>
      <c r="N1127" s="143">
        <f t="shared" si="1174"/>
        <v>1127</v>
      </c>
      <c r="O1127" s="143">
        <f t="shared" si="1170"/>
        <v>655.04000000000008</v>
      </c>
      <c r="P1127" s="143">
        <f t="shared" si="1171"/>
        <v>15091.019999999999</v>
      </c>
      <c r="Q1127" s="143">
        <f t="shared" si="1172"/>
        <v>1411.74</v>
      </c>
      <c r="R1127" s="188">
        <f t="shared" si="1175"/>
        <v>18284.8</v>
      </c>
      <c r="T1127">
        <v>36578</v>
      </c>
      <c r="U1127" s="190">
        <f t="shared" si="1176"/>
        <v>0.49988517688227896</v>
      </c>
    </row>
    <row r="1128" spans="1:21" x14ac:dyDescent="0.2">
      <c r="A1128" s="178">
        <v>42782</v>
      </c>
      <c r="B1128" s="179">
        <v>0.875</v>
      </c>
      <c r="C1128" t="s">
        <v>349</v>
      </c>
      <c r="D1128">
        <v>6.85</v>
      </c>
      <c r="E1128">
        <v>5.44</v>
      </c>
      <c r="F1128">
        <v>5.74</v>
      </c>
      <c r="G1128">
        <v>0.99</v>
      </c>
      <c r="H1128" s="184">
        <f t="shared" ref="H1128:L1128" si="1211">H1104</f>
        <v>0.875</v>
      </c>
      <c r="I1128" s="185">
        <f t="shared" si="1211"/>
        <v>337</v>
      </c>
      <c r="J1128" s="185">
        <f t="shared" si="1211"/>
        <v>173</v>
      </c>
      <c r="K1128" s="185">
        <f t="shared" si="1211"/>
        <v>2842</v>
      </c>
      <c r="L1128" s="185">
        <f t="shared" si="1211"/>
        <v>1426</v>
      </c>
      <c r="M1128" s="147"/>
      <c r="N1128" s="143">
        <f t="shared" si="1174"/>
        <v>2308.4499999999998</v>
      </c>
      <c r="O1128" s="143">
        <f t="shared" si="1170"/>
        <v>941.12000000000012</v>
      </c>
      <c r="P1128" s="143">
        <f t="shared" si="1171"/>
        <v>16313.08</v>
      </c>
      <c r="Q1128" s="143">
        <f t="shared" si="1172"/>
        <v>1411.74</v>
      </c>
      <c r="R1128" s="188">
        <f t="shared" si="1175"/>
        <v>20974.390000000003</v>
      </c>
      <c r="T1128">
        <v>36344.589999999997</v>
      </c>
      <c r="U1128" s="190">
        <f t="shared" si="1176"/>
        <v>0.57709799450207044</v>
      </c>
    </row>
    <row r="1129" spans="1:21" x14ac:dyDescent="0.2">
      <c r="A1129" s="178">
        <v>42782</v>
      </c>
      <c r="B1129" s="179">
        <v>0.91666666666666663</v>
      </c>
      <c r="C1129" t="s">
        <v>349</v>
      </c>
      <c r="D1129">
        <v>6.99</v>
      </c>
      <c r="E1129">
        <v>5.96</v>
      </c>
      <c r="F1129">
        <v>5.96</v>
      </c>
      <c r="G1129">
        <v>0.99</v>
      </c>
      <c r="H1129" s="184">
        <f t="shared" ref="H1129:L1129" si="1212">H1105</f>
        <v>0.91666666666666663</v>
      </c>
      <c r="I1129" s="185">
        <f t="shared" si="1212"/>
        <v>394</v>
      </c>
      <c r="J1129" s="185">
        <f t="shared" si="1212"/>
        <v>194</v>
      </c>
      <c r="K1129" s="185">
        <f t="shared" si="1212"/>
        <v>2842</v>
      </c>
      <c r="L1129" s="185">
        <f t="shared" si="1212"/>
        <v>1426</v>
      </c>
      <c r="M1129" s="147"/>
      <c r="N1129" s="143">
        <f t="shared" si="1174"/>
        <v>2754.06</v>
      </c>
      <c r="O1129" s="143">
        <f t="shared" si="1170"/>
        <v>1156.24</v>
      </c>
      <c r="P1129" s="143">
        <f t="shared" si="1171"/>
        <v>16938.32</v>
      </c>
      <c r="Q1129" s="143">
        <f t="shared" si="1172"/>
        <v>1411.74</v>
      </c>
      <c r="R1129" s="188">
        <f t="shared" si="1175"/>
        <v>22260.36</v>
      </c>
      <c r="T1129">
        <v>35143.25</v>
      </c>
      <c r="U1129" s="190">
        <f t="shared" si="1176"/>
        <v>0.63341779715877167</v>
      </c>
    </row>
    <row r="1130" spans="1:21" x14ac:dyDescent="0.2">
      <c r="A1130" s="178">
        <v>42782</v>
      </c>
      <c r="B1130" s="179">
        <v>0.95833333333333337</v>
      </c>
      <c r="C1130" t="s">
        <v>349</v>
      </c>
      <c r="D1130">
        <v>12</v>
      </c>
      <c r="E1130">
        <v>10.64</v>
      </c>
      <c r="F1130">
        <v>4.37</v>
      </c>
      <c r="G1130">
        <v>0.25</v>
      </c>
      <c r="H1130" s="184">
        <f t="shared" ref="H1130:L1130" si="1213">H1106</f>
        <v>0.95833333333333337</v>
      </c>
      <c r="I1130" s="185">
        <f t="shared" si="1213"/>
        <v>389</v>
      </c>
      <c r="J1130" s="185">
        <f t="shared" si="1213"/>
        <v>265</v>
      </c>
      <c r="K1130" s="185">
        <f t="shared" si="1213"/>
        <v>2985</v>
      </c>
      <c r="L1130" s="185">
        <f t="shared" si="1213"/>
        <v>1111</v>
      </c>
      <c r="M1130" s="147"/>
      <c r="N1130" s="143">
        <f t="shared" si="1174"/>
        <v>4668</v>
      </c>
      <c r="O1130" s="143">
        <f t="shared" si="1170"/>
        <v>2819.6000000000004</v>
      </c>
      <c r="P1130" s="143">
        <f t="shared" si="1171"/>
        <v>13044.45</v>
      </c>
      <c r="Q1130" s="143">
        <f t="shared" si="1172"/>
        <v>277.75</v>
      </c>
      <c r="R1130" s="188">
        <f t="shared" si="1175"/>
        <v>20809.800000000003</v>
      </c>
      <c r="T1130">
        <v>33056.769999999997</v>
      </c>
      <c r="U1130" s="190">
        <f t="shared" si="1176"/>
        <v>0.62951703992858365</v>
      </c>
    </row>
    <row r="1131" spans="1:21" x14ac:dyDescent="0.2">
      <c r="A1131" s="178">
        <v>42782</v>
      </c>
      <c r="B1131" s="180">
        <v>1</v>
      </c>
      <c r="C1131" t="s">
        <v>349</v>
      </c>
      <c r="D1131">
        <v>8.93</v>
      </c>
      <c r="E1131">
        <v>4</v>
      </c>
      <c r="F1131">
        <v>4</v>
      </c>
      <c r="G1131">
        <v>0.25</v>
      </c>
      <c r="H1131" s="184">
        <f t="shared" ref="H1131:L1131" si="1214">H1107</f>
        <v>1</v>
      </c>
      <c r="I1131" s="185">
        <f t="shared" si="1214"/>
        <v>362</v>
      </c>
      <c r="J1131" s="185">
        <f t="shared" si="1214"/>
        <v>243</v>
      </c>
      <c r="K1131" s="185">
        <f t="shared" si="1214"/>
        <v>2985</v>
      </c>
      <c r="L1131" s="185">
        <f t="shared" si="1214"/>
        <v>1111</v>
      </c>
      <c r="M1131" s="147"/>
      <c r="N1131" s="143">
        <f t="shared" si="1174"/>
        <v>3232.66</v>
      </c>
      <c r="O1131" s="143">
        <f t="shared" si="1170"/>
        <v>972</v>
      </c>
      <c r="P1131" s="143">
        <f t="shared" si="1171"/>
        <v>11940</v>
      </c>
      <c r="Q1131" s="143">
        <f t="shared" si="1172"/>
        <v>277.75</v>
      </c>
      <c r="R1131" s="188">
        <f t="shared" si="1175"/>
        <v>16422.41</v>
      </c>
      <c r="T1131">
        <v>30891.59</v>
      </c>
      <c r="U1131" s="190">
        <f t="shared" si="1176"/>
        <v>0.53161426783147125</v>
      </c>
    </row>
    <row r="1132" spans="1:21" x14ac:dyDescent="0.2">
      <c r="A1132" s="178">
        <v>42783</v>
      </c>
      <c r="B1132" s="179">
        <v>4.1666666666666664E-2</v>
      </c>
      <c r="C1132" t="s">
        <v>349</v>
      </c>
      <c r="D1132">
        <v>9.32</v>
      </c>
      <c r="E1132">
        <v>4</v>
      </c>
      <c r="F1132">
        <v>4</v>
      </c>
      <c r="G1132">
        <v>0.25</v>
      </c>
      <c r="H1132" s="184">
        <f t="shared" ref="H1132:L1132" si="1215">H1108</f>
        <v>4.1666666666666664E-2</v>
      </c>
      <c r="I1132" s="185">
        <f t="shared" si="1215"/>
        <v>294</v>
      </c>
      <c r="J1132" s="185">
        <f t="shared" si="1215"/>
        <v>212</v>
      </c>
      <c r="K1132" s="185">
        <f t="shared" si="1215"/>
        <v>2985</v>
      </c>
      <c r="L1132" s="185">
        <f t="shared" si="1215"/>
        <v>1111</v>
      </c>
      <c r="M1132" s="147"/>
      <c r="N1132" s="143">
        <f t="shared" si="1174"/>
        <v>2740.08</v>
      </c>
      <c r="O1132" s="143">
        <f t="shared" si="1170"/>
        <v>848</v>
      </c>
      <c r="P1132" s="143">
        <f t="shared" si="1171"/>
        <v>11940</v>
      </c>
      <c r="Q1132" s="143">
        <f t="shared" si="1172"/>
        <v>277.75</v>
      </c>
      <c r="R1132" s="188">
        <f t="shared" si="1175"/>
        <v>15805.83</v>
      </c>
      <c r="T1132">
        <v>29539.93</v>
      </c>
      <c r="U1132" s="190">
        <f t="shared" si="1176"/>
        <v>0.53506660306913389</v>
      </c>
    </row>
    <row r="1133" spans="1:21" x14ac:dyDescent="0.2">
      <c r="A1133" s="178">
        <v>42783</v>
      </c>
      <c r="B1133" s="179">
        <v>8.3333333333333329E-2</v>
      </c>
      <c r="C1133" t="s">
        <v>349</v>
      </c>
      <c r="D1133">
        <v>8.7100000000000009</v>
      </c>
      <c r="E1133">
        <v>3.11</v>
      </c>
      <c r="F1133">
        <v>4</v>
      </c>
      <c r="G1133">
        <v>0.25</v>
      </c>
      <c r="H1133" s="184">
        <f t="shared" ref="H1133:L1133" si="1216">H1109</f>
        <v>8.3333333333333329E-2</v>
      </c>
      <c r="I1133" s="185">
        <f t="shared" si="1216"/>
        <v>236</v>
      </c>
      <c r="J1133" s="185">
        <f t="shared" si="1216"/>
        <v>179</v>
      </c>
      <c r="K1133" s="185">
        <f t="shared" si="1216"/>
        <v>2985</v>
      </c>
      <c r="L1133" s="185">
        <f t="shared" si="1216"/>
        <v>1111</v>
      </c>
      <c r="M1133" s="147"/>
      <c r="N1133" s="143">
        <f t="shared" si="1174"/>
        <v>2055.5600000000004</v>
      </c>
      <c r="O1133" s="143">
        <f t="shared" si="1170"/>
        <v>556.68999999999994</v>
      </c>
      <c r="P1133" s="143">
        <f t="shared" si="1171"/>
        <v>11940</v>
      </c>
      <c r="Q1133" s="143">
        <f t="shared" si="1172"/>
        <v>277.75</v>
      </c>
      <c r="R1133" s="188">
        <f t="shared" si="1175"/>
        <v>14830</v>
      </c>
      <c r="T1133">
        <v>28956.51</v>
      </c>
      <c r="U1133" s="190">
        <f t="shared" si="1176"/>
        <v>0.51214735477445317</v>
      </c>
    </row>
    <row r="1134" spans="1:21" x14ac:dyDescent="0.2">
      <c r="A1134" s="178">
        <v>42783</v>
      </c>
      <c r="B1134" s="179">
        <v>0.125</v>
      </c>
      <c r="C1134" t="s">
        <v>349</v>
      </c>
      <c r="D1134">
        <v>7</v>
      </c>
      <c r="E1134">
        <v>3.11</v>
      </c>
      <c r="F1134">
        <v>4</v>
      </c>
      <c r="G1134">
        <v>0.61</v>
      </c>
      <c r="H1134" s="184">
        <f t="shared" ref="H1134:L1134" si="1217">H1110</f>
        <v>0.125</v>
      </c>
      <c r="I1134" s="185">
        <f t="shared" si="1217"/>
        <v>201</v>
      </c>
      <c r="J1134" s="185">
        <f t="shared" si="1217"/>
        <v>205</v>
      </c>
      <c r="K1134" s="185">
        <f t="shared" si="1217"/>
        <v>2985</v>
      </c>
      <c r="L1134" s="185">
        <f t="shared" si="1217"/>
        <v>1717</v>
      </c>
      <c r="M1134" s="147"/>
      <c r="N1134" s="143">
        <f t="shared" si="1174"/>
        <v>1407</v>
      </c>
      <c r="O1134" s="143">
        <f t="shared" si="1170"/>
        <v>637.54999999999995</v>
      </c>
      <c r="P1134" s="143">
        <f t="shared" si="1171"/>
        <v>11940</v>
      </c>
      <c r="Q1134" s="143">
        <f t="shared" si="1172"/>
        <v>1047.3699999999999</v>
      </c>
      <c r="R1134" s="188">
        <f t="shared" si="1175"/>
        <v>15031.919999999998</v>
      </c>
      <c r="T1134">
        <v>28732.57</v>
      </c>
      <c r="U1134" s="190">
        <f t="shared" si="1176"/>
        <v>0.52316656672201611</v>
      </c>
    </row>
    <row r="1135" spans="1:21" x14ac:dyDescent="0.2">
      <c r="A1135" s="178">
        <v>42783</v>
      </c>
      <c r="B1135" s="179">
        <v>0.16666666666666666</v>
      </c>
      <c r="C1135" t="s">
        <v>349</v>
      </c>
      <c r="D1135">
        <v>9.44</v>
      </c>
      <c r="E1135">
        <v>3.11</v>
      </c>
      <c r="F1135">
        <v>4</v>
      </c>
      <c r="G1135">
        <v>0.61</v>
      </c>
      <c r="H1135" s="184">
        <f t="shared" ref="H1135:L1135" si="1218">H1111</f>
        <v>0.16666666666666666</v>
      </c>
      <c r="I1135" s="185">
        <f t="shared" si="1218"/>
        <v>185</v>
      </c>
      <c r="J1135" s="185">
        <f t="shared" si="1218"/>
        <v>205</v>
      </c>
      <c r="K1135" s="185">
        <f t="shared" si="1218"/>
        <v>2985</v>
      </c>
      <c r="L1135" s="185">
        <f t="shared" si="1218"/>
        <v>1717</v>
      </c>
      <c r="M1135" s="147"/>
      <c r="N1135" s="143">
        <f t="shared" si="1174"/>
        <v>1746.3999999999999</v>
      </c>
      <c r="O1135" s="143">
        <f t="shared" si="1170"/>
        <v>637.54999999999995</v>
      </c>
      <c r="P1135" s="143">
        <f t="shared" si="1171"/>
        <v>11940</v>
      </c>
      <c r="Q1135" s="143">
        <f t="shared" si="1172"/>
        <v>1047.3699999999999</v>
      </c>
      <c r="R1135" s="188">
        <f t="shared" si="1175"/>
        <v>15371.32</v>
      </c>
      <c r="T1135">
        <v>28941.65</v>
      </c>
      <c r="U1135" s="190">
        <f t="shared" si="1176"/>
        <v>0.53111415555091013</v>
      </c>
    </row>
    <row r="1136" spans="1:21" x14ac:dyDescent="0.2">
      <c r="A1136" s="178">
        <v>42783</v>
      </c>
      <c r="B1136" s="179">
        <v>0.20833333333333334</v>
      </c>
      <c r="C1136" t="s">
        <v>349</v>
      </c>
      <c r="D1136">
        <v>8.0399999999999991</v>
      </c>
      <c r="E1136">
        <v>4</v>
      </c>
      <c r="F1136">
        <v>4</v>
      </c>
      <c r="G1136">
        <v>0.61</v>
      </c>
      <c r="H1136" s="184">
        <f t="shared" ref="H1136:L1136" si="1219">H1112</f>
        <v>0.20833333333333334</v>
      </c>
      <c r="I1136" s="185">
        <f t="shared" si="1219"/>
        <v>207</v>
      </c>
      <c r="J1136" s="185">
        <f t="shared" si="1219"/>
        <v>283</v>
      </c>
      <c r="K1136" s="185">
        <f t="shared" si="1219"/>
        <v>2985</v>
      </c>
      <c r="L1136" s="185">
        <f t="shared" si="1219"/>
        <v>1717</v>
      </c>
      <c r="M1136" s="147"/>
      <c r="N1136" s="143">
        <f t="shared" si="1174"/>
        <v>1664.2799999999997</v>
      </c>
      <c r="O1136" s="143">
        <f t="shared" si="1170"/>
        <v>1132</v>
      </c>
      <c r="P1136" s="143">
        <f t="shared" si="1171"/>
        <v>11940</v>
      </c>
      <c r="Q1136" s="143">
        <f t="shared" si="1172"/>
        <v>1047.3699999999999</v>
      </c>
      <c r="R1136" s="188">
        <f t="shared" si="1175"/>
        <v>15783.649999999998</v>
      </c>
      <c r="T1136">
        <v>29864.27</v>
      </c>
      <c r="U1136" s="190">
        <f t="shared" si="1176"/>
        <v>0.52851283490271139</v>
      </c>
    </row>
    <row r="1137" spans="1:21" x14ac:dyDescent="0.2">
      <c r="A1137" s="178">
        <v>42783</v>
      </c>
      <c r="B1137" s="179">
        <v>0.25</v>
      </c>
      <c r="C1137" t="s">
        <v>349</v>
      </c>
      <c r="D1137">
        <v>12.46</v>
      </c>
      <c r="E1137">
        <v>12</v>
      </c>
      <c r="F1137">
        <v>6</v>
      </c>
      <c r="G1137">
        <v>0.61</v>
      </c>
      <c r="H1137" s="184">
        <f t="shared" ref="H1137:L1137" si="1220">H1113</f>
        <v>0.25</v>
      </c>
      <c r="I1137" s="185">
        <f t="shared" si="1220"/>
        <v>327</v>
      </c>
      <c r="J1137" s="185">
        <f t="shared" si="1220"/>
        <v>438</v>
      </c>
      <c r="K1137" s="185">
        <f t="shared" si="1220"/>
        <v>2985</v>
      </c>
      <c r="L1137" s="185">
        <f t="shared" si="1220"/>
        <v>1717</v>
      </c>
      <c r="M1137" s="147"/>
      <c r="N1137" s="143">
        <f t="shared" si="1174"/>
        <v>4074.42</v>
      </c>
      <c r="O1137" s="143">
        <f t="shared" si="1170"/>
        <v>5256</v>
      </c>
      <c r="P1137" s="143">
        <f t="shared" si="1171"/>
        <v>17910</v>
      </c>
      <c r="Q1137" s="143">
        <f t="shared" si="1172"/>
        <v>1047.3699999999999</v>
      </c>
      <c r="R1137" s="188">
        <f t="shared" si="1175"/>
        <v>28287.789999999997</v>
      </c>
      <c r="T1137">
        <v>32297.09</v>
      </c>
      <c r="U1137" s="190">
        <f t="shared" si="1176"/>
        <v>0.87586188105491847</v>
      </c>
    </row>
    <row r="1138" spans="1:21" x14ac:dyDescent="0.2">
      <c r="A1138" s="178">
        <v>42783</v>
      </c>
      <c r="B1138" s="179">
        <v>0.29166666666666669</v>
      </c>
      <c r="C1138" t="s">
        <v>349</v>
      </c>
      <c r="D1138">
        <v>3.5</v>
      </c>
      <c r="E1138">
        <v>50</v>
      </c>
      <c r="F1138">
        <v>17</v>
      </c>
      <c r="G1138">
        <v>10.9</v>
      </c>
      <c r="H1138" s="184">
        <f t="shared" ref="H1138:L1138" si="1221">H1114</f>
        <v>0.29166666666666669</v>
      </c>
      <c r="I1138" s="185">
        <f t="shared" si="1221"/>
        <v>249</v>
      </c>
      <c r="J1138" s="185">
        <f t="shared" si="1221"/>
        <v>556</v>
      </c>
      <c r="K1138" s="185">
        <f t="shared" si="1221"/>
        <v>2872</v>
      </c>
      <c r="L1138" s="185">
        <f t="shared" si="1221"/>
        <v>2219</v>
      </c>
      <c r="M1138" s="147"/>
      <c r="N1138" s="143">
        <f t="shared" si="1174"/>
        <v>871.5</v>
      </c>
      <c r="O1138" s="143">
        <f t="shared" si="1170"/>
        <v>27800</v>
      </c>
      <c r="P1138" s="143">
        <f t="shared" si="1171"/>
        <v>48824</v>
      </c>
      <c r="Q1138" s="143">
        <f t="shared" si="1172"/>
        <v>24187.100000000002</v>
      </c>
      <c r="R1138" s="188">
        <f t="shared" si="1175"/>
        <v>101682.6</v>
      </c>
      <c r="T1138">
        <v>36209.49</v>
      </c>
      <c r="U1138" s="190">
        <f t="shared" si="1176"/>
        <v>2.8081754258344982</v>
      </c>
    </row>
    <row r="1139" spans="1:21" x14ac:dyDescent="0.2">
      <c r="A1139" s="178">
        <v>42783</v>
      </c>
      <c r="B1139" s="179">
        <v>0.33333333333333331</v>
      </c>
      <c r="C1139" t="s">
        <v>349</v>
      </c>
      <c r="D1139">
        <v>3.01</v>
      </c>
      <c r="E1139">
        <v>10.23</v>
      </c>
      <c r="F1139">
        <v>10.83</v>
      </c>
      <c r="G1139">
        <v>10.23</v>
      </c>
      <c r="H1139" s="184">
        <f t="shared" ref="H1139:L1139" si="1222">H1115</f>
        <v>0.33333333333333331</v>
      </c>
      <c r="I1139" s="185">
        <f t="shared" si="1222"/>
        <v>256</v>
      </c>
      <c r="J1139" s="185">
        <f t="shared" si="1222"/>
        <v>306</v>
      </c>
      <c r="K1139" s="185">
        <f t="shared" si="1222"/>
        <v>2872</v>
      </c>
      <c r="L1139" s="185">
        <f t="shared" si="1222"/>
        <v>2219</v>
      </c>
      <c r="M1139" s="147"/>
      <c r="N1139" s="143">
        <f t="shared" si="1174"/>
        <v>770.56</v>
      </c>
      <c r="O1139" s="143">
        <f t="shared" si="1170"/>
        <v>3130.38</v>
      </c>
      <c r="P1139" s="143">
        <f t="shared" si="1171"/>
        <v>31103.759999999998</v>
      </c>
      <c r="Q1139" s="143">
        <f t="shared" si="1172"/>
        <v>22700.370000000003</v>
      </c>
      <c r="R1139" s="188">
        <f t="shared" si="1175"/>
        <v>57705.07</v>
      </c>
      <c r="T1139">
        <v>37319</v>
      </c>
      <c r="U1139" s="190">
        <f t="shared" si="1176"/>
        <v>1.5462651732361532</v>
      </c>
    </row>
    <row r="1140" spans="1:21" x14ac:dyDescent="0.2">
      <c r="A1140" s="178">
        <v>42783</v>
      </c>
      <c r="B1140" s="179">
        <v>0.375</v>
      </c>
      <c r="C1140" t="s">
        <v>349</v>
      </c>
      <c r="D1140">
        <v>2.87</v>
      </c>
      <c r="E1140">
        <v>11.06</v>
      </c>
      <c r="F1140">
        <v>10.71</v>
      </c>
      <c r="G1140">
        <v>10.26</v>
      </c>
      <c r="H1140" s="184">
        <f t="shared" ref="H1140:L1140" si="1223">H1116</f>
        <v>0.375</v>
      </c>
      <c r="I1140" s="185">
        <f t="shared" si="1223"/>
        <v>156</v>
      </c>
      <c r="J1140" s="185">
        <f t="shared" si="1223"/>
        <v>343</v>
      </c>
      <c r="K1140" s="185">
        <f t="shared" si="1223"/>
        <v>2872</v>
      </c>
      <c r="L1140" s="185">
        <f t="shared" si="1223"/>
        <v>2219</v>
      </c>
      <c r="M1140" s="147"/>
      <c r="N1140" s="143">
        <f t="shared" si="1174"/>
        <v>447.72</v>
      </c>
      <c r="O1140" s="143">
        <f t="shared" si="1170"/>
        <v>3793.5800000000004</v>
      </c>
      <c r="P1140" s="143">
        <f t="shared" si="1171"/>
        <v>30759.120000000003</v>
      </c>
      <c r="Q1140" s="143">
        <f t="shared" si="1172"/>
        <v>22766.94</v>
      </c>
      <c r="R1140" s="188">
        <f t="shared" si="1175"/>
        <v>57767.360000000001</v>
      </c>
      <c r="T1140">
        <v>36732.79</v>
      </c>
      <c r="U1140" s="190">
        <f t="shared" si="1176"/>
        <v>1.5726374174137059</v>
      </c>
    </row>
    <row r="1141" spans="1:21" x14ac:dyDescent="0.2">
      <c r="A1141" s="178">
        <v>42783</v>
      </c>
      <c r="B1141" s="179">
        <v>0.41666666666666669</v>
      </c>
      <c r="C1141" t="s">
        <v>349</v>
      </c>
      <c r="D1141">
        <v>3.5</v>
      </c>
      <c r="E1141">
        <v>4.95</v>
      </c>
      <c r="F1141">
        <v>5.62</v>
      </c>
      <c r="G1141">
        <v>4.3499999999999996</v>
      </c>
      <c r="H1141" s="184">
        <f t="shared" ref="H1141:L1141" si="1224">H1117</f>
        <v>0.41666666666666669</v>
      </c>
      <c r="I1141" s="185">
        <f t="shared" si="1224"/>
        <v>196</v>
      </c>
      <c r="J1141" s="185">
        <f t="shared" si="1224"/>
        <v>315</v>
      </c>
      <c r="K1141" s="185">
        <f t="shared" si="1224"/>
        <v>2872</v>
      </c>
      <c r="L1141" s="185">
        <f t="shared" si="1224"/>
        <v>2219</v>
      </c>
      <c r="M1141" s="147"/>
      <c r="N1141" s="143">
        <f t="shared" si="1174"/>
        <v>686</v>
      </c>
      <c r="O1141" s="143">
        <f t="shared" si="1170"/>
        <v>1559.25</v>
      </c>
      <c r="P1141" s="143">
        <f t="shared" si="1171"/>
        <v>16140.64</v>
      </c>
      <c r="Q1141" s="143">
        <f t="shared" si="1172"/>
        <v>9652.65</v>
      </c>
      <c r="R1141" s="188">
        <f t="shared" si="1175"/>
        <v>28038.54</v>
      </c>
      <c r="T1141">
        <v>36254.26</v>
      </c>
      <c r="U1141" s="190">
        <f t="shared" si="1176"/>
        <v>0.77338607931867864</v>
      </c>
    </row>
    <row r="1142" spans="1:21" x14ac:dyDescent="0.2">
      <c r="A1142" s="178">
        <v>42783</v>
      </c>
      <c r="B1142" s="179">
        <v>0.45833333333333331</v>
      </c>
      <c r="C1142" t="s">
        <v>349</v>
      </c>
      <c r="D1142">
        <v>3.46</v>
      </c>
      <c r="E1142">
        <v>3</v>
      </c>
      <c r="F1142">
        <v>9</v>
      </c>
      <c r="G1142">
        <v>1.69</v>
      </c>
      <c r="H1142" s="184">
        <f t="shared" ref="H1142:L1142" si="1225">H1118</f>
        <v>0.45833333333333331</v>
      </c>
      <c r="I1142" s="185">
        <f t="shared" si="1225"/>
        <v>226</v>
      </c>
      <c r="J1142" s="185">
        <f t="shared" si="1225"/>
        <v>326</v>
      </c>
      <c r="K1142" s="185">
        <f t="shared" si="1225"/>
        <v>2842</v>
      </c>
      <c r="L1142" s="185">
        <f t="shared" si="1225"/>
        <v>1635</v>
      </c>
      <c r="M1142" s="147"/>
      <c r="N1142" s="143">
        <f t="shared" si="1174"/>
        <v>781.96</v>
      </c>
      <c r="O1142" s="143">
        <f t="shared" si="1170"/>
        <v>978</v>
      </c>
      <c r="P1142" s="143">
        <f t="shared" si="1171"/>
        <v>25578</v>
      </c>
      <c r="Q1142" s="143">
        <f t="shared" si="1172"/>
        <v>2763.15</v>
      </c>
      <c r="R1142" s="188">
        <f t="shared" si="1175"/>
        <v>30101.11</v>
      </c>
      <c r="T1142">
        <v>35705.39</v>
      </c>
      <c r="U1142" s="190">
        <f t="shared" si="1176"/>
        <v>0.84304106466838769</v>
      </c>
    </row>
    <row r="1143" spans="1:21" x14ac:dyDescent="0.2">
      <c r="A1143" s="178">
        <v>42783</v>
      </c>
      <c r="B1143" s="179">
        <v>0.5</v>
      </c>
      <c r="C1143" t="s">
        <v>349</v>
      </c>
      <c r="D1143">
        <v>3</v>
      </c>
      <c r="E1143">
        <v>3</v>
      </c>
      <c r="F1143">
        <v>4.7300000000000004</v>
      </c>
      <c r="G1143">
        <v>1.35</v>
      </c>
      <c r="H1143" s="184">
        <f t="shared" ref="H1143:L1143" si="1226">H1119</f>
        <v>0.5</v>
      </c>
      <c r="I1143" s="185">
        <f t="shared" si="1226"/>
        <v>222</v>
      </c>
      <c r="J1143" s="185">
        <f t="shared" si="1226"/>
        <v>319</v>
      </c>
      <c r="K1143" s="185">
        <f t="shared" si="1226"/>
        <v>2842</v>
      </c>
      <c r="L1143" s="185">
        <f t="shared" si="1226"/>
        <v>1635</v>
      </c>
      <c r="M1143" s="147"/>
      <c r="N1143" s="143">
        <f t="shared" si="1174"/>
        <v>666</v>
      </c>
      <c r="O1143" s="143">
        <f t="shared" si="1170"/>
        <v>957</v>
      </c>
      <c r="P1143" s="143">
        <f t="shared" si="1171"/>
        <v>13442.660000000002</v>
      </c>
      <c r="Q1143" s="143">
        <f t="shared" si="1172"/>
        <v>2207.25</v>
      </c>
      <c r="R1143" s="188">
        <f t="shared" si="1175"/>
        <v>17272.910000000003</v>
      </c>
      <c r="T1143">
        <v>35180.639999999999</v>
      </c>
      <c r="U1143" s="190">
        <f t="shared" si="1176"/>
        <v>0.49097770819405229</v>
      </c>
    </row>
    <row r="1144" spans="1:21" x14ac:dyDescent="0.2">
      <c r="A1144" s="178">
        <v>42783</v>
      </c>
      <c r="B1144" s="179">
        <v>0.54166666666666663</v>
      </c>
      <c r="C1144" t="s">
        <v>349</v>
      </c>
      <c r="D1144">
        <v>3</v>
      </c>
      <c r="E1144">
        <v>3</v>
      </c>
      <c r="F1144">
        <v>4</v>
      </c>
      <c r="G1144">
        <v>1.43</v>
      </c>
      <c r="H1144" s="184">
        <f t="shared" ref="H1144:L1144" si="1227">H1120</f>
        <v>0.54166666666666663</v>
      </c>
      <c r="I1144" s="185">
        <f t="shared" si="1227"/>
        <v>195</v>
      </c>
      <c r="J1144" s="185">
        <f t="shared" si="1227"/>
        <v>299</v>
      </c>
      <c r="K1144" s="185">
        <f t="shared" si="1227"/>
        <v>2842</v>
      </c>
      <c r="L1144" s="185">
        <f t="shared" si="1227"/>
        <v>1635</v>
      </c>
      <c r="M1144" s="147"/>
      <c r="N1144" s="143">
        <f t="shared" si="1174"/>
        <v>585</v>
      </c>
      <c r="O1144" s="143">
        <f t="shared" si="1170"/>
        <v>897</v>
      </c>
      <c r="P1144" s="143">
        <f t="shared" si="1171"/>
        <v>11368</v>
      </c>
      <c r="Q1144" s="143">
        <f t="shared" si="1172"/>
        <v>2338.0499999999997</v>
      </c>
      <c r="R1144" s="188">
        <f t="shared" si="1175"/>
        <v>15188.05</v>
      </c>
      <c r="T1144">
        <v>34829.47</v>
      </c>
      <c r="U1144" s="190">
        <f t="shared" si="1176"/>
        <v>0.43606893817218578</v>
      </c>
    </row>
    <row r="1145" spans="1:21" x14ac:dyDescent="0.2">
      <c r="A1145" s="178">
        <v>42783</v>
      </c>
      <c r="B1145" s="179">
        <v>0.58333333333333337</v>
      </c>
      <c r="C1145" t="s">
        <v>349</v>
      </c>
      <c r="D1145">
        <v>3</v>
      </c>
      <c r="E1145">
        <v>3.1</v>
      </c>
      <c r="F1145">
        <v>4.12</v>
      </c>
      <c r="G1145">
        <v>1.35</v>
      </c>
      <c r="H1145" s="184">
        <f t="shared" ref="H1145:L1145" si="1228">H1121</f>
        <v>0.58333333333333337</v>
      </c>
      <c r="I1145" s="185">
        <f t="shared" si="1228"/>
        <v>205</v>
      </c>
      <c r="J1145" s="185">
        <f t="shared" si="1228"/>
        <v>237</v>
      </c>
      <c r="K1145" s="185">
        <f t="shared" si="1228"/>
        <v>2842</v>
      </c>
      <c r="L1145" s="185">
        <f t="shared" si="1228"/>
        <v>1635</v>
      </c>
      <c r="M1145" s="147"/>
      <c r="N1145" s="143">
        <f t="shared" si="1174"/>
        <v>615</v>
      </c>
      <c r="O1145" s="143">
        <f t="shared" si="1170"/>
        <v>734.7</v>
      </c>
      <c r="P1145" s="143">
        <f t="shared" si="1171"/>
        <v>11709.04</v>
      </c>
      <c r="Q1145" s="143">
        <f t="shared" si="1172"/>
        <v>2207.25</v>
      </c>
      <c r="R1145" s="188">
        <f t="shared" si="1175"/>
        <v>15265.990000000002</v>
      </c>
      <c r="T1145">
        <v>34734.93</v>
      </c>
      <c r="U1145" s="190">
        <f t="shared" si="1176"/>
        <v>0.43949966215564568</v>
      </c>
    </row>
    <row r="1146" spans="1:21" x14ac:dyDescent="0.2">
      <c r="A1146" s="178">
        <v>42783</v>
      </c>
      <c r="B1146" s="179">
        <v>0.625</v>
      </c>
      <c r="C1146" t="s">
        <v>349</v>
      </c>
      <c r="D1146">
        <v>3</v>
      </c>
      <c r="E1146">
        <v>3</v>
      </c>
      <c r="F1146">
        <v>4</v>
      </c>
      <c r="G1146">
        <v>0.99</v>
      </c>
      <c r="H1146" s="184">
        <f t="shared" ref="H1146:L1146" si="1229">H1122</f>
        <v>0.625</v>
      </c>
      <c r="I1146" s="185">
        <f t="shared" si="1229"/>
        <v>212</v>
      </c>
      <c r="J1146" s="185">
        <f t="shared" si="1229"/>
        <v>213</v>
      </c>
      <c r="K1146" s="185">
        <f t="shared" si="1229"/>
        <v>2842</v>
      </c>
      <c r="L1146" s="185">
        <f t="shared" si="1229"/>
        <v>1380</v>
      </c>
      <c r="M1146" s="147"/>
      <c r="N1146" s="143">
        <f t="shared" si="1174"/>
        <v>636</v>
      </c>
      <c r="O1146" s="143">
        <f t="shared" si="1170"/>
        <v>639</v>
      </c>
      <c r="P1146" s="143">
        <f t="shared" si="1171"/>
        <v>11368</v>
      </c>
      <c r="Q1146" s="143">
        <f t="shared" si="1172"/>
        <v>1366.2</v>
      </c>
      <c r="R1146" s="188">
        <f t="shared" si="1175"/>
        <v>14009.2</v>
      </c>
      <c r="T1146">
        <v>34669.370000000003</v>
      </c>
      <c r="U1146" s="190">
        <f t="shared" si="1176"/>
        <v>0.40408002799012499</v>
      </c>
    </row>
    <row r="1147" spans="1:21" x14ac:dyDescent="0.2">
      <c r="A1147" s="178">
        <v>42783</v>
      </c>
      <c r="B1147" s="179">
        <v>0.66666666666666663</v>
      </c>
      <c r="C1147" t="s">
        <v>349</v>
      </c>
      <c r="D1147">
        <v>3</v>
      </c>
      <c r="E1147">
        <v>3</v>
      </c>
      <c r="F1147">
        <v>4</v>
      </c>
      <c r="G1147">
        <v>0.99</v>
      </c>
      <c r="H1147" s="184">
        <f t="shared" ref="H1147:L1147" si="1230">H1123</f>
        <v>0.66666666666666663</v>
      </c>
      <c r="I1147" s="185">
        <f t="shared" si="1230"/>
        <v>191</v>
      </c>
      <c r="J1147" s="185">
        <f t="shared" si="1230"/>
        <v>237</v>
      </c>
      <c r="K1147" s="185">
        <f t="shared" si="1230"/>
        <v>2842</v>
      </c>
      <c r="L1147" s="185">
        <f t="shared" si="1230"/>
        <v>1380</v>
      </c>
      <c r="M1147" s="147"/>
      <c r="N1147" s="143">
        <f t="shared" si="1174"/>
        <v>573</v>
      </c>
      <c r="O1147" s="143">
        <f t="shared" si="1170"/>
        <v>711</v>
      </c>
      <c r="P1147" s="143">
        <f t="shared" si="1171"/>
        <v>11368</v>
      </c>
      <c r="Q1147" s="143">
        <f t="shared" si="1172"/>
        <v>1366.2</v>
      </c>
      <c r="R1147" s="188">
        <f t="shared" si="1175"/>
        <v>14018.2</v>
      </c>
      <c r="T1147">
        <v>34475.89</v>
      </c>
      <c r="U1147" s="190">
        <f t="shared" si="1176"/>
        <v>0.40660879240535924</v>
      </c>
    </row>
    <row r="1148" spans="1:21" x14ac:dyDescent="0.2">
      <c r="A1148" s="178">
        <v>42783</v>
      </c>
      <c r="B1148" s="179">
        <v>0.70833333333333337</v>
      </c>
      <c r="C1148" t="s">
        <v>349</v>
      </c>
      <c r="D1148">
        <v>2.69</v>
      </c>
      <c r="E1148">
        <v>3</v>
      </c>
      <c r="F1148">
        <v>8.11</v>
      </c>
      <c r="G1148">
        <v>1.1499999999999999</v>
      </c>
      <c r="H1148" s="184">
        <f t="shared" ref="H1148:L1148" si="1231">H1124</f>
        <v>0.70833333333333337</v>
      </c>
      <c r="I1148" s="185">
        <f t="shared" si="1231"/>
        <v>218</v>
      </c>
      <c r="J1148" s="185">
        <f t="shared" si="1231"/>
        <v>258</v>
      </c>
      <c r="K1148" s="185">
        <f t="shared" si="1231"/>
        <v>2842</v>
      </c>
      <c r="L1148" s="185">
        <f t="shared" si="1231"/>
        <v>1380</v>
      </c>
      <c r="M1148" s="147"/>
      <c r="N1148" s="143">
        <f t="shared" si="1174"/>
        <v>586.41999999999996</v>
      </c>
      <c r="O1148" s="143">
        <f t="shared" si="1170"/>
        <v>774</v>
      </c>
      <c r="P1148" s="143">
        <f t="shared" si="1171"/>
        <v>23048.62</v>
      </c>
      <c r="Q1148" s="143">
        <f t="shared" si="1172"/>
        <v>1586.9999999999998</v>
      </c>
      <c r="R1148" s="188">
        <f t="shared" si="1175"/>
        <v>25996.04</v>
      </c>
      <c r="T1148">
        <v>34394.54</v>
      </c>
      <c r="U1148" s="190">
        <f t="shared" si="1176"/>
        <v>0.75581880147255931</v>
      </c>
    </row>
    <row r="1149" spans="1:21" x14ac:dyDescent="0.2">
      <c r="A1149" s="178">
        <v>42783</v>
      </c>
      <c r="B1149" s="179">
        <v>0.75</v>
      </c>
      <c r="C1149" t="s">
        <v>349</v>
      </c>
      <c r="D1149">
        <v>3</v>
      </c>
      <c r="E1149">
        <v>10.5</v>
      </c>
      <c r="F1149">
        <v>10.92</v>
      </c>
      <c r="G1149">
        <v>1.45</v>
      </c>
      <c r="H1149" s="184">
        <f t="shared" ref="H1149:L1149" si="1232">H1125</f>
        <v>0.75</v>
      </c>
      <c r="I1149" s="185">
        <f t="shared" si="1232"/>
        <v>240</v>
      </c>
      <c r="J1149" s="185">
        <f t="shared" si="1232"/>
        <v>365</v>
      </c>
      <c r="K1149" s="185">
        <f t="shared" si="1232"/>
        <v>2842</v>
      </c>
      <c r="L1149" s="185">
        <f t="shared" si="1232"/>
        <v>1380</v>
      </c>
      <c r="M1149" s="147"/>
      <c r="N1149" s="143">
        <f t="shared" si="1174"/>
        <v>720</v>
      </c>
      <c r="O1149" s="143">
        <f t="shared" si="1170"/>
        <v>3832.5</v>
      </c>
      <c r="P1149" s="143">
        <f t="shared" si="1171"/>
        <v>31034.639999999999</v>
      </c>
      <c r="Q1149" s="143">
        <f t="shared" si="1172"/>
        <v>2001</v>
      </c>
      <c r="R1149" s="188">
        <f t="shared" si="1175"/>
        <v>37588.14</v>
      </c>
      <c r="T1149">
        <v>34275.56</v>
      </c>
      <c r="U1149" s="190">
        <f t="shared" si="1176"/>
        <v>1.0966455398540536</v>
      </c>
    </row>
    <row r="1150" spans="1:21" x14ac:dyDescent="0.2">
      <c r="A1150" s="178">
        <v>42783</v>
      </c>
      <c r="B1150" s="179">
        <v>0.79166666666666663</v>
      </c>
      <c r="C1150" t="s">
        <v>349</v>
      </c>
      <c r="D1150">
        <v>7.31</v>
      </c>
      <c r="E1150">
        <v>26.15</v>
      </c>
      <c r="F1150">
        <v>25</v>
      </c>
      <c r="G1150">
        <v>1.61</v>
      </c>
      <c r="H1150" s="184">
        <f t="shared" ref="H1150:L1150" si="1233">H1126</f>
        <v>0.79166666666666663</v>
      </c>
      <c r="I1150" s="185">
        <f t="shared" si="1233"/>
        <v>320</v>
      </c>
      <c r="J1150" s="185">
        <f t="shared" si="1233"/>
        <v>214</v>
      </c>
      <c r="K1150" s="185">
        <f t="shared" si="1233"/>
        <v>2842</v>
      </c>
      <c r="L1150" s="185">
        <f t="shared" si="1233"/>
        <v>1426</v>
      </c>
      <c r="M1150" s="147"/>
      <c r="N1150" s="143">
        <f t="shared" si="1174"/>
        <v>2339.1999999999998</v>
      </c>
      <c r="O1150" s="143">
        <f t="shared" si="1170"/>
        <v>5596.0999999999995</v>
      </c>
      <c r="P1150" s="143">
        <f t="shared" si="1171"/>
        <v>71050</v>
      </c>
      <c r="Q1150" s="143">
        <f t="shared" si="1172"/>
        <v>2295.86</v>
      </c>
      <c r="R1150" s="188">
        <f t="shared" si="1175"/>
        <v>81281.16</v>
      </c>
      <c r="T1150">
        <v>34838.01</v>
      </c>
      <c r="U1150" s="190">
        <f t="shared" si="1176"/>
        <v>2.3331171901035677</v>
      </c>
    </row>
    <row r="1151" spans="1:21" x14ac:dyDescent="0.2">
      <c r="A1151" s="178">
        <v>42783</v>
      </c>
      <c r="B1151" s="179">
        <v>0.83333333333333337</v>
      </c>
      <c r="C1151" t="s">
        <v>349</v>
      </c>
      <c r="D1151">
        <v>3.5</v>
      </c>
      <c r="E1151">
        <v>3.11</v>
      </c>
      <c r="F1151">
        <v>15</v>
      </c>
      <c r="G1151">
        <v>1.45</v>
      </c>
      <c r="H1151" s="184">
        <f t="shared" ref="H1151:L1151" si="1234">H1127</f>
        <v>0.83333333333333337</v>
      </c>
      <c r="I1151" s="185">
        <f t="shared" si="1234"/>
        <v>322</v>
      </c>
      <c r="J1151" s="185">
        <f t="shared" si="1234"/>
        <v>178</v>
      </c>
      <c r="K1151" s="185">
        <f t="shared" si="1234"/>
        <v>2842</v>
      </c>
      <c r="L1151" s="185">
        <f t="shared" si="1234"/>
        <v>1426</v>
      </c>
      <c r="M1151" s="147"/>
      <c r="N1151" s="143">
        <f t="shared" si="1174"/>
        <v>1127</v>
      </c>
      <c r="O1151" s="143">
        <f t="shared" si="1170"/>
        <v>553.57999999999993</v>
      </c>
      <c r="P1151" s="143">
        <f t="shared" si="1171"/>
        <v>42630</v>
      </c>
      <c r="Q1151" s="143">
        <f t="shared" si="1172"/>
        <v>2067.6999999999998</v>
      </c>
      <c r="R1151" s="188">
        <f t="shared" si="1175"/>
        <v>46378.28</v>
      </c>
      <c r="T1151">
        <v>35219.43</v>
      </c>
      <c r="U1151" s="190">
        <f t="shared" si="1176"/>
        <v>1.3168378931743074</v>
      </c>
    </row>
    <row r="1152" spans="1:21" x14ac:dyDescent="0.2">
      <c r="A1152" s="178">
        <v>42783</v>
      </c>
      <c r="B1152" s="179">
        <v>0.875</v>
      </c>
      <c r="C1152" t="s">
        <v>349</v>
      </c>
      <c r="D1152">
        <v>4.67</v>
      </c>
      <c r="E1152">
        <v>5</v>
      </c>
      <c r="F1152">
        <v>15</v>
      </c>
      <c r="G1152">
        <v>0.99</v>
      </c>
      <c r="H1152" s="184">
        <f t="shared" ref="H1152:L1152" si="1235">H1128</f>
        <v>0.875</v>
      </c>
      <c r="I1152" s="185">
        <f t="shared" si="1235"/>
        <v>337</v>
      </c>
      <c r="J1152" s="185">
        <f t="shared" si="1235"/>
        <v>173</v>
      </c>
      <c r="K1152" s="185">
        <f t="shared" si="1235"/>
        <v>2842</v>
      </c>
      <c r="L1152" s="185">
        <f t="shared" si="1235"/>
        <v>1426</v>
      </c>
      <c r="M1152" s="147"/>
      <c r="N1152" s="143">
        <f t="shared" si="1174"/>
        <v>1573.79</v>
      </c>
      <c r="O1152" s="143">
        <f t="shared" si="1170"/>
        <v>865</v>
      </c>
      <c r="P1152" s="143">
        <f t="shared" si="1171"/>
        <v>42630</v>
      </c>
      <c r="Q1152" s="143">
        <f t="shared" si="1172"/>
        <v>1411.74</v>
      </c>
      <c r="R1152" s="188">
        <f t="shared" si="1175"/>
        <v>46480.53</v>
      </c>
      <c r="T1152">
        <v>34508.660000000003</v>
      </c>
      <c r="U1152" s="190">
        <f t="shared" si="1176"/>
        <v>1.3469236417757164</v>
      </c>
    </row>
    <row r="1153" spans="1:21" x14ac:dyDescent="0.2">
      <c r="A1153" s="178">
        <v>42783</v>
      </c>
      <c r="B1153" s="179">
        <v>0.91666666666666663</v>
      </c>
      <c r="C1153" t="s">
        <v>349</v>
      </c>
      <c r="D1153">
        <v>8.0500000000000007</v>
      </c>
      <c r="E1153">
        <v>7.19</v>
      </c>
      <c r="F1153">
        <v>14</v>
      </c>
      <c r="G1153">
        <v>0.99</v>
      </c>
      <c r="H1153" s="184">
        <f t="shared" ref="H1153:L1153" si="1236">H1129</f>
        <v>0.91666666666666663</v>
      </c>
      <c r="I1153" s="185">
        <f t="shared" si="1236"/>
        <v>394</v>
      </c>
      <c r="J1153" s="185">
        <f t="shared" si="1236"/>
        <v>194</v>
      </c>
      <c r="K1153" s="185">
        <f t="shared" si="1236"/>
        <v>2842</v>
      </c>
      <c r="L1153" s="185">
        <f t="shared" si="1236"/>
        <v>1426</v>
      </c>
      <c r="M1153" s="147"/>
      <c r="N1153" s="143">
        <f t="shared" si="1174"/>
        <v>3171.7000000000003</v>
      </c>
      <c r="O1153" s="143">
        <f t="shared" si="1170"/>
        <v>1394.8600000000001</v>
      </c>
      <c r="P1153" s="143">
        <f t="shared" si="1171"/>
        <v>39788</v>
      </c>
      <c r="Q1153" s="143">
        <f t="shared" si="1172"/>
        <v>1411.74</v>
      </c>
      <c r="R1153" s="188">
        <f t="shared" si="1175"/>
        <v>45766.299999999996</v>
      </c>
      <c r="T1153">
        <v>33431.31</v>
      </c>
      <c r="U1153" s="190">
        <f t="shared" si="1176"/>
        <v>1.3689652005859179</v>
      </c>
    </row>
    <row r="1154" spans="1:21" x14ac:dyDescent="0.2">
      <c r="A1154" s="178">
        <v>42783</v>
      </c>
      <c r="B1154" s="179">
        <v>0.95833333333333337</v>
      </c>
      <c r="C1154" t="s">
        <v>349</v>
      </c>
      <c r="D1154">
        <v>22</v>
      </c>
      <c r="E1154">
        <v>12.2</v>
      </c>
      <c r="F1154">
        <v>9.35</v>
      </c>
      <c r="G1154">
        <v>0.25</v>
      </c>
      <c r="H1154" s="184">
        <f t="shared" ref="H1154:L1154" si="1237">H1130</f>
        <v>0.95833333333333337</v>
      </c>
      <c r="I1154" s="185">
        <f t="shared" si="1237"/>
        <v>389</v>
      </c>
      <c r="J1154" s="185">
        <f t="shared" si="1237"/>
        <v>265</v>
      </c>
      <c r="K1154" s="185">
        <f t="shared" si="1237"/>
        <v>2985</v>
      </c>
      <c r="L1154" s="185">
        <f t="shared" si="1237"/>
        <v>1111</v>
      </c>
      <c r="M1154" s="147"/>
      <c r="N1154" s="143">
        <f t="shared" si="1174"/>
        <v>8558</v>
      </c>
      <c r="O1154" s="143">
        <f t="shared" si="1170"/>
        <v>3233</v>
      </c>
      <c r="P1154" s="143">
        <f t="shared" si="1171"/>
        <v>27909.75</v>
      </c>
      <c r="Q1154" s="143">
        <f t="shared" si="1172"/>
        <v>277.75</v>
      </c>
      <c r="R1154" s="188">
        <f t="shared" si="1175"/>
        <v>39978.5</v>
      </c>
      <c r="T1154">
        <v>31850.53</v>
      </c>
      <c r="U1154" s="190">
        <f t="shared" si="1176"/>
        <v>1.2551910439166947</v>
      </c>
    </row>
    <row r="1155" spans="1:21" x14ac:dyDescent="0.2">
      <c r="A1155" s="178">
        <v>42783</v>
      </c>
      <c r="B1155" s="180">
        <v>1</v>
      </c>
      <c r="C1155" t="s">
        <v>349</v>
      </c>
      <c r="D1155">
        <v>7.28</v>
      </c>
      <c r="E1155">
        <v>4</v>
      </c>
      <c r="F1155">
        <v>4</v>
      </c>
      <c r="G1155">
        <v>0.25</v>
      </c>
      <c r="H1155" s="184">
        <f t="shared" ref="H1155:L1155" si="1238">H1131</f>
        <v>1</v>
      </c>
      <c r="I1155" s="185">
        <f t="shared" si="1238"/>
        <v>362</v>
      </c>
      <c r="J1155" s="185">
        <f t="shared" si="1238"/>
        <v>243</v>
      </c>
      <c r="K1155" s="185">
        <f t="shared" si="1238"/>
        <v>2985</v>
      </c>
      <c r="L1155" s="185">
        <f t="shared" si="1238"/>
        <v>1111</v>
      </c>
      <c r="M1155" s="147"/>
      <c r="N1155" s="143">
        <f t="shared" si="1174"/>
        <v>2635.36</v>
      </c>
      <c r="O1155" s="143">
        <f t="shared" si="1170"/>
        <v>972</v>
      </c>
      <c r="P1155" s="143">
        <f t="shared" si="1171"/>
        <v>11940</v>
      </c>
      <c r="Q1155" s="143">
        <f t="shared" si="1172"/>
        <v>277.75</v>
      </c>
      <c r="R1155" s="188">
        <f t="shared" si="1175"/>
        <v>15825.11</v>
      </c>
      <c r="T1155">
        <v>29975.98</v>
      </c>
      <c r="U1155" s="190">
        <f t="shared" si="1176"/>
        <v>0.52792635970533741</v>
      </c>
    </row>
    <row r="1156" spans="1:21" x14ac:dyDescent="0.2">
      <c r="A1156" s="178">
        <v>42784</v>
      </c>
      <c r="B1156" s="179">
        <v>4.1666666666666664E-2</v>
      </c>
      <c r="C1156" t="s">
        <v>349</v>
      </c>
      <c r="D1156">
        <v>7.64</v>
      </c>
      <c r="E1156">
        <v>4</v>
      </c>
      <c r="F1156">
        <v>5.25</v>
      </c>
      <c r="G1156">
        <v>0.25</v>
      </c>
      <c r="H1156" s="184">
        <f t="shared" ref="H1156:L1156" si="1239">H1132</f>
        <v>4.1666666666666664E-2</v>
      </c>
      <c r="I1156" s="185">
        <f t="shared" si="1239"/>
        <v>294</v>
      </c>
      <c r="J1156" s="185">
        <f t="shared" si="1239"/>
        <v>212</v>
      </c>
      <c r="K1156" s="185">
        <f t="shared" si="1239"/>
        <v>2985</v>
      </c>
      <c r="L1156" s="185">
        <f t="shared" si="1239"/>
        <v>1111</v>
      </c>
      <c r="M1156" s="147"/>
      <c r="N1156" s="143">
        <f t="shared" si="1174"/>
        <v>2246.16</v>
      </c>
      <c r="O1156" s="143">
        <f t="shared" ref="O1156:O1219" si="1240">E1156*J1156</f>
        <v>848</v>
      </c>
      <c r="P1156" s="143">
        <f t="shared" ref="P1156:P1219" si="1241">F1156*K1156</f>
        <v>15671.25</v>
      </c>
      <c r="Q1156" s="143">
        <f t="shared" ref="Q1156:Q1219" si="1242">G1156*L1156</f>
        <v>277.75</v>
      </c>
      <c r="R1156" s="188">
        <f t="shared" si="1175"/>
        <v>19043.16</v>
      </c>
      <c r="T1156">
        <v>28383.91</v>
      </c>
      <c r="U1156" s="190">
        <f t="shared" si="1176"/>
        <v>0.67091390861935507</v>
      </c>
    </row>
    <row r="1157" spans="1:21" x14ac:dyDescent="0.2">
      <c r="A1157" s="178">
        <v>42784</v>
      </c>
      <c r="B1157" s="179">
        <v>8.3333333333333329E-2</v>
      </c>
      <c r="C1157" t="s">
        <v>349</v>
      </c>
      <c r="D1157">
        <v>6</v>
      </c>
      <c r="E1157">
        <v>3.11</v>
      </c>
      <c r="F1157">
        <v>5.25</v>
      </c>
      <c r="G1157">
        <v>0.25</v>
      </c>
      <c r="H1157" s="184">
        <f t="shared" ref="H1157:L1157" si="1243">H1133</f>
        <v>8.3333333333333329E-2</v>
      </c>
      <c r="I1157" s="185">
        <f t="shared" si="1243"/>
        <v>236</v>
      </c>
      <c r="J1157" s="185">
        <f t="shared" si="1243"/>
        <v>179</v>
      </c>
      <c r="K1157" s="185">
        <f t="shared" si="1243"/>
        <v>2985</v>
      </c>
      <c r="L1157" s="185">
        <f t="shared" si="1243"/>
        <v>1111</v>
      </c>
      <c r="M1157" s="147"/>
      <c r="N1157" s="143">
        <f t="shared" ref="N1157:N1220" si="1244">D1157*I1157</f>
        <v>1416</v>
      </c>
      <c r="O1157" s="143">
        <f t="shared" si="1240"/>
        <v>556.68999999999994</v>
      </c>
      <c r="P1157" s="143">
        <f t="shared" si="1241"/>
        <v>15671.25</v>
      </c>
      <c r="Q1157" s="143">
        <f t="shared" si="1242"/>
        <v>277.75</v>
      </c>
      <c r="R1157" s="188">
        <f t="shared" ref="R1157:R1220" si="1245">SUM(N1157:Q1157)</f>
        <v>17921.689999999999</v>
      </c>
      <c r="T1157">
        <v>27438.04</v>
      </c>
      <c r="U1157" s="190">
        <f t="shared" ref="U1157:U1220" si="1246">R1157/T1157</f>
        <v>0.6531694683731053</v>
      </c>
    </row>
    <row r="1158" spans="1:21" x14ac:dyDescent="0.2">
      <c r="A1158" s="178">
        <v>42784</v>
      </c>
      <c r="B1158" s="179">
        <v>0.125</v>
      </c>
      <c r="C1158" t="s">
        <v>349</v>
      </c>
      <c r="D1158">
        <v>5.95</v>
      </c>
      <c r="E1158">
        <v>3.21</v>
      </c>
      <c r="F1158">
        <v>5.25</v>
      </c>
      <c r="G1158">
        <v>0.82</v>
      </c>
      <c r="H1158" s="184">
        <f t="shared" ref="H1158:L1158" si="1247">H1134</f>
        <v>0.125</v>
      </c>
      <c r="I1158" s="185">
        <f t="shared" si="1247"/>
        <v>201</v>
      </c>
      <c r="J1158" s="185">
        <f t="shared" si="1247"/>
        <v>205</v>
      </c>
      <c r="K1158" s="185">
        <f t="shared" si="1247"/>
        <v>2985</v>
      </c>
      <c r="L1158" s="185">
        <f t="shared" si="1247"/>
        <v>1717</v>
      </c>
      <c r="M1158" s="147"/>
      <c r="N1158" s="143">
        <f t="shared" si="1244"/>
        <v>1195.95</v>
      </c>
      <c r="O1158" s="143">
        <f t="shared" si="1240"/>
        <v>658.05</v>
      </c>
      <c r="P1158" s="143">
        <f t="shared" si="1241"/>
        <v>15671.25</v>
      </c>
      <c r="Q1158" s="143">
        <f t="shared" si="1242"/>
        <v>1407.9399999999998</v>
      </c>
      <c r="R1158" s="188">
        <f t="shared" si="1245"/>
        <v>18933.189999999999</v>
      </c>
      <c r="T1158">
        <v>26807.27</v>
      </c>
      <c r="U1158" s="190">
        <f t="shared" si="1246"/>
        <v>0.70627072432217075</v>
      </c>
    </row>
    <row r="1159" spans="1:21" x14ac:dyDescent="0.2">
      <c r="A1159" s="178">
        <v>42784</v>
      </c>
      <c r="B1159" s="179">
        <v>0.16666666666666666</v>
      </c>
      <c r="C1159" t="s">
        <v>349</v>
      </c>
      <c r="D1159">
        <v>7.92</v>
      </c>
      <c r="E1159">
        <v>4</v>
      </c>
      <c r="F1159">
        <v>4</v>
      </c>
      <c r="G1159">
        <v>0.8</v>
      </c>
      <c r="H1159" s="184">
        <f t="shared" ref="H1159:L1159" si="1248">H1135</f>
        <v>0.16666666666666666</v>
      </c>
      <c r="I1159" s="185">
        <f t="shared" si="1248"/>
        <v>185</v>
      </c>
      <c r="J1159" s="185">
        <f t="shared" si="1248"/>
        <v>205</v>
      </c>
      <c r="K1159" s="185">
        <f t="shared" si="1248"/>
        <v>2985</v>
      </c>
      <c r="L1159" s="185">
        <f t="shared" si="1248"/>
        <v>1717</v>
      </c>
      <c r="M1159" s="147"/>
      <c r="N1159" s="143">
        <f t="shared" si="1244"/>
        <v>1465.2</v>
      </c>
      <c r="O1159" s="143">
        <f t="shared" si="1240"/>
        <v>820</v>
      </c>
      <c r="P1159" s="143">
        <f t="shared" si="1241"/>
        <v>11940</v>
      </c>
      <c r="Q1159" s="143">
        <f t="shared" si="1242"/>
        <v>1373.6000000000001</v>
      </c>
      <c r="R1159" s="188">
        <f t="shared" si="1245"/>
        <v>15598.800000000001</v>
      </c>
      <c r="T1159">
        <v>26520.71</v>
      </c>
      <c r="U1159" s="190">
        <f t="shared" si="1246"/>
        <v>0.58817429850105829</v>
      </c>
    </row>
    <row r="1160" spans="1:21" x14ac:dyDescent="0.2">
      <c r="A1160" s="178">
        <v>42784</v>
      </c>
      <c r="B1160" s="179">
        <v>0.20833333333333334</v>
      </c>
      <c r="C1160" t="s">
        <v>349</v>
      </c>
      <c r="D1160">
        <v>6</v>
      </c>
      <c r="E1160">
        <v>4</v>
      </c>
      <c r="F1160">
        <v>5.26</v>
      </c>
      <c r="G1160">
        <v>0.8</v>
      </c>
      <c r="H1160" s="184">
        <f t="shared" ref="H1160:L1160" si="1249">H1136</f>
        <v>0.20833333333333334</v>
      </c>
      <c r="I1160" s="185">
        <f t="shared" si="1249"/>
        <v>207</v>
      </c>
      <c r="J1160" s="185">
        <f t="shared" si="1249"/>
        <v>283</v>
      </c>
      <c r="K1160" s="185">
        <f t="shared" si="1249"/>
        <v>2985</v>
      </c>
      <c r="L1160" s="185">
        <f t="shared" si="1249"/>
        <v>1717</v>
      </c>
      <c r="M1160" s="147"/>
      <c r="N1160" s="143">
        <f t="shared" si="1244"/>
        <v>1242</v>
      </c>
      <c r="O1160" s="143">
        <f t="shared" si="1240"/>
        <v>1132</v>
      </c>
      <c r="P1160" s="143">
        <f t="shared" si="1241"/>
        <v>15701.099999999999</v>
      </c>
      <c r="Q1160" s="143">
        <f t="shared" si="1242"/>
        <v>1373.6000000000001</v>
      </c>
      <c r="R1160" s="188">
        <f t="shared" si="1245"/>
        <v>19448.699999999997</v>
      </c>
      <c r="T1160">
        <v>26650.58</v>
      </c>
      <c r="U1160" s="190">
        <f t="shared" si="1246"/>
        <v>0.72976648163004321</v>
      </c>
    </row>
    <row r="1161" spans="1:21" x14ac:dyDescent="0.2">
      <c r="A1161" s="178">
        <v>42784</v>
      </c>
      <c r="B1161" s="179">
        <v>0.25</v>
      </c>
      <c r="C1161" t="s">
        <v>349</v>
      </c>
      <c r="D1161">
        <v>13</v>
      </c>
      <c r="E1161">
        <v>20</v>
      </c>
      <c r="F1161">
        <v>7.64</v>
      </c>
      <c r="G1161">
        <v>0.8</v>
      </c>
      <c r="H1161" s="184">
        <f t="shared" ref="H1161:L1161" si="1250">H1137</f>
        <v>0.25</v>
      </c>
      <c r="I1161" s="185">
        <f t="shared" si="1250"/>
        <v>327</v>
      </c>
      <c r="J1161" s="185">
        <f t="shared" si="1250"/>
        <v>438</v>
      </c>
      <c r="K1161" s="185">
        <f t="shared" si="1250"/>
        <v>2985</v>
      </c>
      <c r="L1161" s="185">
        <f t="shared" si="1250"/>
        <v>1717</v>
      </c>
      <c r="M1161" s="147"/>
      <c r="N1161" s="143">
        <f t="shared" si="1244"/>
        <v>4251</v>
      </c>
      <c r="O1161" s="143">
        <f t="shared" si="1240"/>
        <v>8760</v>
      </c>
      <c r="P1161" s="143">
        <f t="shared" si="1241"/>
        <v>22805.399999999998</v>
      </c>
      <c r="Q1161" s="143">
        <f t="shared" si="1242"/>
        <v>1373.6000000000001</v>
      </c>
      <c r="R1161" s="188">
        <f t="shared" si="1245"/>
        <v>37189.999999999993</v>
      </c>
      <c r="T1161">
        <v>27318.26</v>
      </c>
      <c r="U1161" s="190">
        <f t="shared" si="1246"/>
        <v>1.361360496605567</v>
      </c>
    </row>
    <row r="1162" spans="1:21" x14ac:dyDescent="0.2">
      <c r="A1162" s="178">
        <v>42784</v>
      </c>
      <c r="B1162" s="179">
        <v>0.29166666666666669</v>
      </c>
      <c r="C1162" t="s">
        <v>349</v>
      </c>
      <c r="D1162">
        <v>9.11</v>
      </c>
      <c r="E1162">
        <v>20</v>
      </c>
      <c r="F1162">
        <v>5.82</v>
      </c>
      <c r="G1162">
        <v>5.84</v>
      </c>
      <c r="H1162" s="184">
        <f t="shared" ref="H1162:L1162" si="1251">H1138</f>
        <v>0.29166666666666669</v>
      </c>
      <c r="I1162" s="185">
        <f t="shared" si="1251"/>
        <v>249</v>
      </c>
      <c r="J1162" s="185">
        <f t="shared" si="1251"/>
        <v>556</v>
      </c>
      <c r="K1162" s="185">
        <f t="shared" si="1251"/>
        <v>2872</v>
      </c>
      <c r="L1162" s="185">
        <f t="shared" si="1251"/>
        <v>2219</v>
      </c>
      <c r="M1162" s="147"/>
      <c r="N1162" s="143">
        <f t="shared" si="1244"/>
        <v>2268.39</v>
      </c>
      <c r="O1162" s="143">
        <f t="shared" si="1240"/>
        <v>11120</v>
      </c>
      <c r="P1162" s="143">
        <f t="shared" si="1241"/>
        <v>16715.04</v>
      </c>
      <c r="Q1162" s="143">
        <f t="shared" si="1242"/>
        <v>12958.96</v>
      </c>
      <c r="R1162" s="188">
        <f t="shared" si="1245"/>
        <v>43062.39</v>
      </c>
      <c r="T1162">
        <v>28648.15</v>
      </c>
      <c r="U1162" s="190">
        <f t="shared" si="1246"/>
        <v>1.503147323649171</v>
      </c>
    </row>
    <row r="1163" spans="1:21" x14ac:dyDescent="0.2">
      <c r="A1163" s="178">
        <v>42784</v>
      </c>
      <c r="B1163" s="179">
        <v>0.33333333333333331</v>
      </c>
      <c r="C1163" t="s">
        <v>349</v>
      </c>
      <c r="D1163">
        <v>3.5</v>
      </c>
      <c r="E1163">
        <v>4.63</v>
      </c>
      <c r="F1163">
        <v>4.63</v>
      </c>
      <c r="G1163">
        <v>4.63</v>
      </c>
      <c r="H1163" s="184">
        <f t="shared" ref="H1163:L1163" si="1252">H1139</f>
        <v>0.33333333333333331</v>
      </c>
      <c r="I1163" s="185">
        <f t="shared" si="1252"/>
        <v>256</v>
      </c>
      <c r="J1163" s="185">
        <f t="shared" si="1252"/>
        <v>306</v>
      </c>
      <c r="K1163" s="185">
        <f t="shared" si="1252"/>
        <v>2872</v>
      </c>
      <c r="L1163" s="185">
        <f t="shared" si="1252"/>
        <v>2219</v>
      </c>
      <c r="M1163" s="147"/>
      <c r="N1163" s="143">
        <f t="shared" si="1244"/>
        <v>896</v>
      </c>
      <c r="O1163" s="143">
        <f t="shared" si="1240"/>
        <v>1416.78</v>
      </c>
      <c r="P1163" s="143">
        <f t="shared" si="1241"/>
        <v>13297.36</v>
      </c>
      <c r="Q1163" s="143">
        <f t="shared" si="1242"/>
        <v>10273.969999999999</v>
      </c>
      <c r="R1163" s="188">
        <f t="shared" si="1245"/>
        <v>25884.11</v>
      </c>
      <c r="T1163">
        <v>29711.29</v>
      </c>
      <c r="U1163" s="190">
        <f t="shared" si="1246"/>
        <v>0.87118768656628509</v>
      </c>
    </row>
    <row r="1164" spans="1:21" x14ac:dyDescent="0.2">
      <c r="A1164" s="178">
        <v>42784</v>
      </c>
      <c r="B1164" s="179">
        <v>0.375</v>
      </c>
      <c r="C1164" t="s">
        <v>349</v>
      </c>
      <c r="D1164">
        <v>2</v>
      </c>
      <c r="E1164">
        <v>5.8</v>
      </c>
      <c r="F1164">
        <v>4.04</v>
      </c>
      <c r="G1164">
        <v>5.2</v>
      </c>
      <c r="H1164" s="184">
        <f t="shared" ref="H1164:L1164" si="1253">H1140</f>
        <v>0.375</v>
      </c>
      <c r="I1164" s="185">
        <f t="shared" si="1253"/>
        <v>156</v>
      </c>
      <c r="J1164" s="185">
        <f t="shared" si="1253"/>
        <v>343</v>
      </c>
      <c r="K1164" s="185">
        <f t="shared" si="1253"/>
        <v>2872</v>
      </c>
      <c r="L1164" s="185">
        <f t="shared" si="1253"/>
        <v>2219</v>
      </c>
      <c r="M1164" s="147"/>
      <c r="N1164" s="143">
        <f t="shared" si="1244"/>
        <v>312</v>
      </c>
      <c r="O1164" s="143">
        <f t="shared" si="1240"/>
        <v>1989.3999999999999</v>
      </c>
      <c r="P1164" s="143">
        <f t="shared" si="1241"/>
        <v>11602.88</v>
      </c>
      <c r="Q1164" s="143">
        <f t="shared" si="1242"/>
        <v>11538.800000000001</v>
      </c>
      <c r="R1164" s="188">
        <f t="shared" si="1245"/>
        <v>25443.08</v>
      </c>
      <c r="T1164">
        <v>31151.4</v>
      </c>
      <c r="U1164" s="190">
        <f t="shared" si="1246"/>
        <v>0.81675558722882435</v>
      </c>
    </row>
    <row r="1165" spans="1:21" x14ac:dyDescent="0.2">
      <c r="A1165" s="178">
        <v>42784</v>
      </c>
      <c r="B1165" s="179">
        <v>0.41666666666666669</v>
      </c>
      <c r="C1165" t="s">
        <v>349</v>
      </c>
      <c r="D1165">
        <v>3.5</v>
      </c>
      <c r="E1165">
        <v>4.8600000000000003</v>
      </c>
      <c r="F1165">
        <v>5.8</v>
      </c>
      <c r="G1165">
        <v>4.8600000000000003</v>
      </c>
      <c r="H1165" s="184">
        <f t="shared" ref="H1165:L1165" si="1254">H1141</f>
        <v>0.41666666666666669</v>
      </c>
      <c r="I1165" s="185">
        <f t="shared" si="1254"/>
        <v>196</v>
      </c>
      <c r="J1165" s="185">
        <f t="shared" si="1254"/>
        <v>315</v>
      </c>
      <c r="K1165" s="185">
        <f t="shared" si="1254"/>
        <v>2872</v>
      </c>
      <c r="L1165" s="185">
        <f t="shared" si="1254"/>
        <v>2219</v>
      </c>
      <c r="M1165" s="147"/>
      <c r="N1165" s="143">
        <f t="shared" si="1244"/>
        <v>686</v>
      </c>
      <c r="O1165" s="143">
        <f t="shared" si="1240"/>
        <v>1530.9</v>
      </c>
      <c r="P1165" s="143">
        <f t="shared" si="1241"/>
        <v>16657.599999999999</v>
      </c>
      <c r="Q1165" s="143">
        <f t="shared" si="1242"/>
        <v>10784.34</v>
      </c>
      <c r="R1165" s="188">
        <f t="shared" si="1245"/>
        <v>29658.84</v>
      </c>
      <c r="T1165">
        <v>32430.12</v>
      </c>
      <c r="U1165" s="190">
        <f t="shared" si="1246"/>
        <v>0.91454610713743889</v>
      </c>
    </row>
    <row r="1166" spans="1:21" x14ac:dyDescent="0.2">
      <c r="A1166" s="178">
        <v>42784</v>
      </c>
      <c r="B1166" s="179">
        <v>0.45833333333333331</v>
      </c>
      <c r="C1166" t="s">
        <v>349</v>
      </c>
      <c r="D1166">
        <v>3.01</v>
      </c>
      <c r="E1166">
        <v>4.59</v>
      </c>
      <c r="F1166">
        <v>6</v>
      </c>
      <c r="G1166">
        <v>2.15</v>
      </c>
      <c r="H1166" s="184">
        <f t="shared" ref="H1166:L1166" si="1255">H1142</f>
        <v>0.45833333333333331</v>
      </c>
      <c r="I1166" s="185">
        <f t="shared" si="1255"/>
        <v>226</v>
      </c>
      <c r="J1166" s="185">
        <f t="shared" si="1255"/>
        <v>326</v>
      </c>
      <c r="K1166" s="185">
        <f t="shared" si="1255"/>
        <v>2842</v>
      </c>
      <c r="L1166" s="185">
        <f t="shared" si="1255"/>
        <v>1635</v>
      </c>
      <c r="M1166" s="147"/>
      <c r="N1166" s="143">
        <f t="shared" si="1244"/>
        <v>680.26</v>
      </c>
      <c r="O1166" s="143">
        <f t="shared" si="1240"/>
        <v>1496.34</v>
      </c>
      <c r="P1166" s="143">
        <f t="shared" si="1241"/>
        <v>17052</v>
      </c>
      <c r="Q1166" s="143">
        <f t="shared" si="1242"/>
        <v>3515.25</v>
      </c>
      <c r="R1166" s="188">
        <f t="shared" si="1245"/>
        <v>22743.85</v>
      </c>
      <c r="T1166">
        <v>33344.58</v>
      </c>
      <c r="U1166" s="190">
        <f t="shared" si="1246"/>
        <v>0.68208536439805201</v>
      </c>
    </row>
    <row r="1167" spans="1:21" x14ac:dyDescent="0.2">
      <c r="A1167" s="178">
        <v>42784</v>
      </c>
      <c r="B1167" s="179">
        <v>0.5</v>
      </c>
      <c r="C1167" t="s">
        <v>349</v>
      </c>
      <c r="D1167">
        <v>2</v>
      </c>
      <c r="E1167">
        <v>4.32</v>
      </c>
      <c r="F1167">
        <v>5.67</v>
      </c>
      <c r="G1167">
        <v>1.8</v>
      </c>
      <c r="H1167" s="184">
        <f t="shared" ref="H1167:L1167" si="1256">H1143</f>
        <v>0.5</v>
      </c>
      <c r="I1167" s="185">
        <f t="shared" si="1256"/>
        <v>222</v>
      </c>
      <c r="J1167" s="185">
        <f t="shared" si="1256"/>
        <v>319</v>
      </c>
      <c r="K1167" s="185">
        <f t="shared" si="1256"/>
        <v>2842</v>
      </c>
      <c r="L1167" s="185">
        <f t="shared" si="1256"/>
        <v>1635</v>
      </c>
      <c r="M1167" s="147"/>
      <c r="N1167" s="143">
        <f t="shared" si="1244"/>
        <v>444</v>
      </c>
      <c r="O1167" s="143">
        <f t="shared" si="1240"/>
        <v>1378.0800000000002</v>
      </c>
      <c r="P1167" s="143">
        <f t="shared" si="1241"/>
        <v>16114.14</v>
      </c>
      <c r="Q1167" s="143">
        <f t="shared" si="1242"/>
        <v>2943</v>
      </c>
      <c r="R1167" s="188">
        <f t="shared" si="1245"/>
        <v>20879.22</v>
      </c>
      <c r="T1167">
        <v>34103.360000000001</v>
      </c>
      <c r="U1167" s="190">
        <f t="shared" si="1246"/>
        <v>0.61223351599373199</v>
      </c>
    </row>
    <row r="1168" spans="1:21" x14ac:dyDescent="0.2">
      <c r="A1168" s="178">
        <v>42784</v>
      </c>
      <c r="B1168" s="179">
        <v>0.54166666666666663</v>
      </c>
      <c r="C1168" t="s">
        <v>349</v>
      </c>
      <c r="D1168">
        <v>2</v>
      </c>
      <c r="E1168">
        <v>5.59</v>
      </c>
      <c r="F1168">
        <v>6.59</v>
      </c>
      <c r="G1168">
        <v>1.8</v>
      </c>
      <c r="H1168" s="184">
        <f t="shared" ref="H1168:L1168" si="1257">H1144</f>
        <v>0.54166666666666663</v>
      </c>
      <c r="I1168" s="185">
        <f t="shared" si="1257"/>
        <v>195</v>
      </c>
      <c r="J1168" s="185">
        <f t="shared" si="1257"/>
        <v>299</v>
      </c>
      <c r="K1168" s="185">
        <f t="shared" si="1257"/>
        <v>2842</v>
      </c>
      <c r="L1168" s="185">
        <f t="shared" si="1257"/>
        <v>1635</v>
      </c>
      <c r="M1168" s="147"/>
      <c r="N1168" s="143">
        <f t="shared" si="1244"/>
        <v>390</v>
      </c>
      <c r="O1168" s="143">
        <f t="shared" si="1240"/>
        <v>1671.4099999999999</v>
      </c>
      <c r="P1168" s="143">
        <f t="shared" si="1241"/>
        <v>18728.78</v>
      </c>
      <c r="Q1168" s="143">
        <f t="shared" si="1242"/>
        <v>2943</v>
      </c>
      <c r="R1168" s="188">
        <f t="shared" si="1245"/>
        <v>23733.19</v>
      </c>
      <c r="T1168">
        <v>34778.629999999997</v>
      </c>
      <c r="U1168" s="190">
        <f t="shared" si="1246"/>
        <v>0.68240727136175294</v>
      </c>
    </row>
    <row r="1169" spans="1:21" x14ac:dyDescent="0.2">
      <c r="A1169" s="178">
        <v>42784</v>
      </c>
      <c r="B1169" s="179">
        <v>0.58333333333333337</v>
      </c>
      <c r="C1169" t="s">
        <v>349</v>
      </c>
      <c r="D1169">
        <v>2</v>
      </c>
      <c r="E1169">
        <v>10.83</v>
      </c>
      <c r="F1169">
        <v>11.83</v>
      </c>
      <c r="G1169">
        <v>1.8</v>
      </c>
      <c r="H1169" s="184">
        <f t="shared" ref="H1169:L1169" si="1258">H1145</f>
        <v>0.58333333333333337</v>
      </c>
      <c r="I1169" s="185">
        <f t="shared" si="1258"/>
        <v>205</v>
      </c>
      <c r="J1169" s="185">
        <f t="shared" si="1258"/>
        <v>237</v>
      </c>
      <c r="K1169" s="185">
        <f t="shared" si="1258"/>
        <v>2842</v>
      </c>
      <c r="L1169" s="185">
        <f t="shared" si="1258"/>
        <v>1635</v>
      </c>
      <c r="M1169" s="147"/>
      <c r="N1169" s="143">
        <f t="shared" si="1244"/>
        <v>410</v>
      </c>
      <c r="O1169" s="143">
        <f t="shared" si="1240"/>
        <v>2566.71</v>
      </c>
      <c r="P1169" s="143">
        <f t="shared" si="1241"/>
        <v>33620.86</v>
      </c>
      <c r="Q1169" s="143">
        <f t="shared" si="1242"/>
        <v>2943</v>
      </c>
      <c r="R1169" s="188">
        <f t="shared" si="1245"/>
        <v>39540.57</v>
      </c>
      <c r="T1169">
        <v>35490.51</v>
      </c>
      <c r="U1169" s="190">
        <f t="shared" si="1246"/>
        <v>1.114116703310265</v>
      </c>
    </row>
    <row r="1170" spans="1:21" x14ac:dyDescent="0.2">
      <c r="A1170" s="178">
        <v>42784</v>
      </c>
      <c r="B1170" s="179">
        <v>0.625</v>
      </c>
      <c r="C1170" t="s">
        <v>349</v>
      </c>
      <c r="D1170">
        <v>1.17</v>
      </c>
      <c r="E1170">
        <v>10.56</v>
      </c>
      <c r="F1170">
        <v>11.56</v>
      </c>
      <c r="G1170">
        <v>1.1499999999999999</v>
      </c>
      <c r="H1170" s="184">
        <f t="shared" ref="H1170:L1170" si="1259">H1146</f>
        <v>0.625</v>
      </c>
      <c r="I1170" s="185">
        <f t="shared" si="1259"/>
        <v>212</v>
      </c>
      <c r="J1170" s="185">
        <f t="shared" si="1259"/>
        <v>213</v>
      </c>
      <c r="K1170" s="185">
        <f t="shared" si="1259"/>
        <v>2842</v>
      </c>
      <c r="L1170" s="185">
        <f t="shared" si="1259"/>
        <v>1380</v>
      </c>
      <c r="M1170" s="147"/>
      <c r="N1170" s="143">
        <f t="shared" si="1244"/>
        <v>248.04</v>
      </c>
      <c r="O1170" s="143">
        <f t="shared" si="1240"/>
        <v>2249.2800000000002</v>
      </c>
      <c r="P1170" s="143">
        <f t="shared" si="1241"/>
        <v>32853.520000000004</v>
      </c>
      <c r="Q1170" s="143">
        <f t="shared" si="1242"/>
        <v>1586.9999999999998</v>
      </c>
      <c r="R1170" s="188">
        <f t="shared" si="1245"/>
        <v>36937.840000000004</v>
      </c>
      <c r="T1170">
        <v>36228.19</v>
      </c>
      <c r="U1170" s="190">
        <f t="shared" si="1246"/>
        <v>1.0195883371485024</v>
      </c>
    </row>
    <row r="1171" spans="1:21" x14ac:dyDescent="0.2">
      <c r="A1171" s="178">
        <v>42784</v>
      </c>
      <c r="B1171" s="179">
        <v>0.66666666666666663</v>
      </c>
      <c r="C1171" t="s">
        <v>349</v>
      </c>
      <c r="D1171">
        <v>1</v>
      </c>
      <c r="E1171">
        <v>5.14</v>
      </c>
      <c r="F1171">
        <v>6.14</v>
      </c>
      <c r="G1171">
        <v>1.1499999999999999</v>
      </c>
      <c r="H1171" s="184">
        <f t="shared" ref="H1171:L1171" si="1260">H1147</f>
        <v>0.66666666666666663</v>
      </c>
      <c r="I1171" s="185">
        <f t="shared" si="1260"/>
        <v>191</v>
      </c>
      <c r="J1171" s="185">
        <f t="shared" si="1260"/>
        <v>237</v>
      </c>
      <c r="K1171" s="185">
        <f t="shared" si="1260"/>
        <v>2842</v>
      </c>
      <c r="L1171" s="185">
        <f t="shared" si="1260"/>
        <v>1380</v>
      </c>
      <c r="M1171" s="147"/>
      <c r="N1171" s="143">
        <f t="shared" si="1244"/>
        <v>191</v>
      </c>
      <c r="O1171" s="143">
        <f t="shared" si="1240"/>
        <v>1218.1799999999998</v>
      </c>
      <c r="P1171" s="143">
        <f t="shared" si="1241"/>
        <v>17449.879999999997</v>
      </c>
      <c r="Q1171" s="143">
        <f t="shared" si="1242"/>
        <v>1586.9999999999998</v>
      </c>
      <c r="R1171" s="188">
        <f t="shared" si="1245"/>
        <v>20446.059999999998</v>
      </c>
      <c r="T1171">
        <v>36784.5</v>
      </c>
      <c r="U1171" s="190">
        <f t="shared" si="1246"/>
        <v>0.555833571205263</v>
      </c>
    </row>
    <row r="1172" spans="1:21" x14ac:dyDescent="0.2">
      <c r="A1172" s="178">
        <v>42784</v>
      </c>
      <c r="B1172" s="179">
        <v>0.70833333333333337</v>
      </c>
      <c r="C1172" t="s">
        <v>349</v>
      </c>
      <c r="D1172">
        <v>1</v>
      </c>
      <c r="E1172">
        <v>4.68</v>
      </c>
      <c r="F1172">
        <v>5.7</v>
      </c>
      <c r="G1172">
        <v>1.45</v>
      </c>
      <c r="H1172" s="184">
        <f t="shared" ref="H1172:L1172" si="1261">H1148</f>
        <v>0.70833333333333337</v>
      </c>
      <c r="I1172" s="185">
        <f t="shared" si="1261"/>
        <v>218</v>
      </c>
      <c r="J1172" s="185">
        <f t="shared" si="1261"/>
        <v>258</v>
      </c>
      <c r="K1172" s="185">
        <f t="shared" si="1261"/>
        <v>2842</v>
      </c>
      <c r="L1172" s="185">
        <f t="shared" si="1261"/>
        <v>1380</v>
      </c>
      <c r="M1172" s="147"/>
      <c r="N1172" s="143">
        <f t="shared" si="1244"/>
        <v>218</v>
      </c>
      <c r="O1172" s="143">
        <f t="shared" si="1240"/>
        <v>1207.4399999999998</v>
      </c>
      <c r="P1172" s="143">
        <f t="shared" si="1241"/>
        <v>16199.4</v>
      </c>
      <c r="Q1172" s="143">
        <f t="shared" si="1242"/>
        <v>2001</v>
      </c>
      <c r="R1172" s="188">
        <f t="shared" si="1245"/>
        <v>19625.84</v>
      </c>
      <c r="T1172">
        <v>37019.910000000003</v>
      </c>
      <c r="U1172" s="190">
        <f t="shared" si="1246"/>
        <v>0.53014283395070383</v>
      </c>
    </row>
    <row r="1173" spans="1:21" x14ac:dyDescent="0.2">
      <c r="A1173" s="178">
        <v>42784</v>
      </c>
      <c r="B1173" s="179">
        <v>0.75</v>
      </c>
      <c r="C1173" t="s">
        <v>349</v>
      </c>
      <c r="D1173">
        <v>1</v>
      </c>
      <c r="E1173">
        <v>4.9000000000000004</v>
      </c>
      <c r="F1173">
        <v>5.0999999999999996</v>
      </c>
      <c r="G1173">
        <v>1.61</v>
      </c>
      <c r="H1173" s="184">
        <f t="shared" ref="H1173:L1173" si="1262">H1149</f>
        <v>0.75</v>
      </c>
      <c r="I1173" s="185">
        <f t="shared" si="1262"/>
        <v>240</v>
      </c>
      <c r="J1173" s="185">
        <f t="shared" si="1262"/>
        <v>365</v>
      </c>
      <c r="K1173" s="185">
        <f t="shared" si="1262"/>
        <v>2842</v>
      </c>
      <c r="L1173" s="185">
        <f t="shared" si="1262"/>
        <v>1380</v>
      </c>
      <c r="M1173" s="147"/>
      <c r="N1173" s="143">
        <f t="shared" si="1244"/>
        <v>240</v>
      </c>
      <c r="O1173" s="143">
        <f t="shared" si="1240"/>
        <v>1788.5000000000002</v>
      </c>
      <c r="P1173" s="143">
        <f t="shared" si="1241"/>
        <v>14494.199999999999</v>
      </c>
      <c r="Q1173" s="143">
        <f t="shared" si="1242"/>
        <v>2221.8000000000002</v>
      </c>
      <c r="R1173" s="188">
        <f t="shared" si="1245"/>
        <v>18744.5</v>
      </c>
      <c r="T1173">
        <v>36696.67</v>
      </c>
      <c r="U1173" s="190">
        <f t="shared" si="1246"/>
        <v>0.51079566620077521</v>
      </c>
    </row>
    <row r="1174" spans="1:21" x14ac:dyDescent="0.2">
      <c r="A1174" s="178">
        <v>42784</v>
      </c>
      <c r="B1174" s="179">
        <v>0.79166666666666663</v>
      </c>
      <c r="C1174" t="s">
        <v>349</v>
      </c>
      <c r="D1174">
        <v>5.04</v>
      </c>
      <c r="E1174">
        <v>7.77</v>
      </c>
      <c r="F1174">
        <v>7.77</v>
      </c>
      <c r="G1174">
        <v>2.66</v>
      </c>
      <c r="H1174" s="184">
        <f t="shared" ref="H1174:L1174" si="1263">H1150</f>
        <v>0.79166666666666663</v>
      </c>
      <c r="I1174" s="185">
        <f t="shared" si="1263"/>
        <v>320</v>
      </c>
      <c r="J1174" s="185">
        <f t="shared" si="1263"/>
        <v>214</v>
      </c>
      <c r="K1174" s="185">
        <f t="shared" si="1263"/>
        <v>2842</v>
      </c>
      <c r="L1174" s="185">
        <f t="shared" si="1263"/>
        <v>1426</v>
      </c>
      <c r="M1174" s="147"/>
      <c r="N1174" s="143">
        <f t="shared" si="1244"/>
        <v>1612.8</v>
      </c>
      <c r="O1174" s="143">
        <f t="shared" si="1240"/>
        <v>1662.78</v>
      </c>
      <c r="P1174" s="143">
        <f t="shared" si="1241"/>
        <v>22082.34</v>
      </c>
      <c r="Q1174" s="143">
        <f t="shared" si="1242"/>
        <v>3793.1600000000003</v>
      </c>
      <c r="R1174" s="188">
        <f t="shared" si="1245"/>
        <v>29151.079999999998</v>
      </c>
      <c r="T1174">
        <v>36826.11</v>
      </c>
      <c r="U1174" s="190">
        <f t="shared" si="1246"/>
        <v>0.79158727326888445</v>
      </c>
    </row>
    <row r="1175" spans="1:21" x14ac:dyDescent="0.2">
      <c r="A1175" s="178">
        <v>42784</v>
      </c>
      <c r="B1175" s="179">
        <v>0.83333333333333337</v>
      </c>
      <c r="C1175" t="s">
        <v>349</v>
      </c>
      <c r="D1175">
        <v>3.5</v>
      </c>
      <c r="E1175">
        <v>2.76</v>
      </c>
      <c r="F1175">
        <v>4.0199999999999996</v>
      </c>
      <c r="G1175">
        <v>2.48</v>
      </c>
      <c r="H1175" s="184">
        <f t="shared" ref="H1175:L1175" si="1264">H1151</f>
        <v>0.83333333333333337</v>
      </c>
      <c r="I1175" s="185">
        <f t="shared" si="1264"/>
        <v>322</v>
      </c>
      <c r="J1175" s="185">
        <f t="shared" si="1264"/>
        <v>178</v>
      </c>
      <c r="K1175" s="185">
        <f t="shared" si="1264"/>
        <v>2842</v>
      </c>
      <c r="L1175" s="185">
        <f t="shared" si="1264"/>
        <v>1426</v>
      </c>
      <c r="M1175" s="147"/>
      <c r="N1175" s="143">
        <f t="shared" si="1244"/>
        <v>1127</v>
      </c>
      <c r="O1175" s="143">
        <f t="shared" si="1240"/>
        <v>491.28</v>
      </c>
      <c r="P1175" s="143">
        <f t="shared" si="1241"/>
        <v>11424.839999999998</v>
      </c>
      <c r="Q1175" s="143">
        <f t="shared" si="1242"/>
        <v>3536.48</v>
      </c>
      <c r="R1175" s="188">
        <f t="shared" si="1245"/>
        <v>16579.599999999999</v>
      </c>
      <c r="T1175">
        <v>36671.08</v>
      </c>
      <c r="U1175" s="190">
        <f t="shared" si="1246"/>
        <v>0.45211649070602766</v>
      </c>
    </row>
    <row r="1176" spans="1:21" x14ac:dyDescent="0.2">
      <c r="A1176" s="178">
        <v>42784</v>
      </c>
      <c r="B1176" s="179">
        <v>0.875</v>
      </c>
      <c r="C1176" t="s">
        <v>349</v>
      </c>
      <c r="D1176">
        <v>4.9800000000000004</v>
      </c>
      <c r="E1176">
        <v>5</v>
      </c>
      <c r="F1176">
        <v>5.45</v>
      </c>
      <c r="G1176">
        <v>0.99</v>
      </c>
      <c r="H1176" s="184">
        <f t="shared" ref="H1176:L1176" si="1265">H1152</f>
        <v>0.875</v>
      </c>
      <c r="I1176" s="185">
        <f t="shared" si="1265"/>
        <v>337</v>
      </c>
      <c r="J1176" s="185">
        <f t="shared" si="1265"/>
        <v>173</v>
      </c>
      <c r="K1176" s="185">
        <f t="shared" si="1265"/>
        <v>2842</v>
      </c>
      <c r="L1176" s="185">
        <f t="shared" si="1265"/>
        <v>1426</v>
      </c>
      <c r="M1176" s="147"/>
      <c r="N1176" s="143">
        <f t="shared" si="1244"/>
        <v>1678.2600000000002</v>
      </c>
      <c r="O1176" s="143">
        <f t="shared" si="1240"/>
        <v>865</v>
      </c>
      <c r="P1176" s="143">
        <f t="shared" si="1241"/>
        <v>15488.9</v>
      </c>
      <c r="Q1176" s="143">
        <f t="shared" si="1242"/>
        <v>1411.74</v>
      </c>
      <c r="R1176" s="188">
        <f t="shared" si="1245"/>
        <v>19443.900000000001</v>
      </c>
      <c r="T1176">
        <v>35612.6</v>
      </c>
      <c r="U1176" s="190">
        <f t="shared" si="1246"/>
        <v>0.54598372486142555</v>
      </c>
    </row>
    <row r="1177" spans="1:21" x14ac:dyDescent="0.2">
      <c r="A1177" s="178">
        <v>42784</v>
      </c>
      <c r="B1177" s="179">
        <v>0.91666666666666663</v>
      </c>
      <c r="C1177" t="s">
        <v>349</v>
      </c>
      <c r="D1177">
        <v>8.26</v>
      </c>
      <c r="E1177">
        <v>5.74</v>
      </c>
      <c r="F1177">
        <v>5.74</v>
      </c>
      <c r="G1177">
        <v>1.08</v>
      </c>
      <c r="H1177" s="184">
        <f t="shared" ref="H1177:L1177" si="1266">H1153</f>
        <v>0.91666666666666663</v>
      </c>
      <c r="I1177" s="185">
        <f t="shared" si="1266"/>
        <v>394</v>
      </c>
      <c r="J1177" s="185">
        <f t="shared" si="1266"/>
        <v>194</v>
      </c>
      <c r="K1177" s="185">
        <f t="shared" si="1266"/>
        <v>2842</v>
      </c>
      <c r="L1177" s="185">
        <f t="shared" si="1266"/>
        <v>1426</v>
      </c>
      <c r="M1177" s="147"/>
      <c r="N1177" s="143">
        <f t="shared" si="1244"/>
        <v>3254.44</v>
      </c>
      <c r="O1177" s="143">
        <f t="shared" si="1240"/>
        <v>1113.56</v>
      </c>
      <c r="P1177" s="143">
        <f t="shared" si="1241"/>
        <v>16313.08</v>
      </c>
      <c r="Q1177" s="143">
        <f t="shared" si="1242"/>
        <v>1540.0800000000002</v>
      </c>
      <c r="R1177" s="188">
        <f t="shared" si="1245"/>
        <v>22221.160000000003</v>
      </c>
      <c r="T1177">
        <v>34361.33</v>
      </c>
      <c r="U1177" s="190">
        <f t="shared" si="1246"/>
        <v>0.64669091679512991</v>
      </c>
    </row>
    <row r="1178" spans="1:21" x14ac:dyDescent="0.2">
      <c r="A1178" s="178">
        <v>42784</v>
      </c>
      <c r="B1178" s="179">
        <v>0.95833333333333337</v>
      </c>
      <c r="C1178" t="s">
        <v>349</v>
      </c>
      <c r="D1178">
        <v>23.44</v>
      </c>
      <c r="E1178">
        <v>20</v>
      </c>
      <c r="F1178">
        <v>14</v>
      </c>
      <c r="G1178">
        <v>0.25</v>
      </c>
      <c r="H1178" s="184">
        <f t="shared" ref="H1178:L1178" si="1267">H1154</f>
        <v>0.95833333333333337</v>
      </c>
      <c r="I1178" s="185">
        <f t="shared" si="1267"/>
        <v>389</v>
      </c>
      <c r="J1178" s="185">
        <f t="shared" si="1267"/>
        <v>265</v>
      </c>
      <c r="K1178" s="185">
        <f t="shared" si="1267"/>
        <v>2985</v>
      </c>
      <c r="L1178" s="185">
        <f t="shared" si="1267"/>
        <v>1111</v>
      </c>
      <c r="M1178" s="147"/>
      <c r="N1178" s="143">
        <f t="shared" si="1244"/>
        <v>9118.16</v>
      </c>
      <c r="O1178" s="143">
        <f t="shared" si="1240"/>
        <v>5300</v>
      </c>
      <c r="P1178" s="143">
        <f t="shared" si="1241"/>
        <v>41790</v>
      </c>
      <c r="Q1178" s="143">
        <f t="shared" si="1242"/>
        <v>277.75</v>
      </c>
      <c r="R1178" s="188">
        <f t="shared" si="1245"/>
        <v>56485.91</v>
      </c>
      <c r="T1178">
        <v>32831.47</v>
      </c>
      <c r="U1178" s="190">
        <f t="shared" si="1246"/>
        <v>1.7204806851475125</v>
      </c>
    </row>
    <row r="1179" spans="1:21" x14ac:dyDescent="0.2">
      <c r="A1179" s="178">
        <v>42784</v>
      </c>
      <c r="B1179" s="180">
        <v>1</v>
      </c>
      <c r="C1179" t="s">
        <v>349</v>
      </c>
      <c r="D1179">
        <v>8.76</v>
      </c>
      <c r="E1179">
        <v>4</v>
      </c>
      <c r="F1179">
        <v>10</v>
      </c>
      <c r="G1179">
        <v>0.25</v>
      </c>
      <c r="H1179" s="184">
        <f t="shared" ref="H1179:L1179" si="1268">H1155</f>
        <v>1</v>
      </c>
      <c r="I1179" s="185">
        <f t="shared" si="1268"/>
        <v>362</v>
      </c>
      <c r="J1179" s="185">
        <f t="shared" si="1268"/>
        <v>243</v>
      </c>
      <c r="K1179" s="185">
        <f t="shared" si="1268"/>
        <v>2985</v>
      </c>
      <c r="L1179" s="185">
        <f t="shared" si="1268"/>
        <v>1111</v>
      </c>
      <c r="M1179" s="147"/>
      <c r="N1179" s="143">
        <f t="shared" si="1244"/>
        <v>3171.12</v>
      </c>
      <c r="O1179" s="143">
        <f t="shared" si="1240"/>
        <v>972</v>
      </c>
      <c r="P1179" s="143">
        <f t="shared" si="1241"/>
        <v>29850</v>
      </c>
      <c r="Q1179" s="143">
        <f t="shared" si="1242"/>
        <v>277.75</v>
      </c>
      <c r="R1179" s="188">
        <f t="shared" si="1245"/>
        <v>34270.870000000003</v>
      </c>
      <c r="T1179">
        <v>30906.78</v>
      </c>
      <c r="U1179" s="190">
        <f t="shared" si="1246"/>
        <v>1.1088463437472298</v>
      </c>
    </row>
    <row r="1180" spans="1:21" x14ac:dyDescent="0.2">
      <c r="A1180" s="178">
        <v>42785</v>
      </c>
      <c r="B1180" s="179">
        <v>4.1666666666666664E-2</v>
      </c>
      <c r="C1180" t="s">
        <v>349</v>
      </c>
      <c r="D1180">
        <v>11.87</v>
      </c>
      <c r="E1180">
        <v>6.4</v>
      </c>
      <c r="F1180">
        <v>6.4</v>
      </c>
      <c r="G1180">
        <v>0.25</v>
      </c>
      <c r="H1180" s="184">
        <f t="shared" ref="H1180:L1180" si="1269">H1156</f>
        <v>4.1666666666666664E-2</v>
      </c>
      <c r="I1180" s="185">
        <f t="shared" si="1269"/>
        <v>294</v>
      </c>
      <c r="J1180" s="185">
        <f t="shared" si="1269"/>
        <v>212</v>
      </c>
      <c r="K1180" s="185">
        <f t="shared" si="1269"/>
        <v>2985</v>
      </c>
      <c r="L1180" s="185">
        <f t="shared" si="1269"/>
        <v>1111</v>
      </c>
      <c r="M1180" s="147"/>
      <c r="N1180" s="143">
        <f t="shared" si="1244"/>
        <v>3489.7799999999997</v>
      </c>
      <c r="O1180" s="143">
        <f t="shared" si="1240"/>
        <v>1356.8000000000002</v>
      </c>
      <c r="P1180" s="143">
        <f t="shared" si="1241"/>
        <v>19104</v>
      </c>
      <c r="Q1180" s="143">
        <f t="shared" si="1242"/>
        <v>277.75</v>
      </c>
      <c r="R1180" s="188">
        <f t="shared" si="1245"/>
        <v>24228.33</v>
      </c>
      <c r="T1180">
        <v>29317.63</v>
      </c>
      <c r="U1180" s="190">
        <f t="shared" si="1246"/>
        <v>0.82640820557459793</v>
      </c>
    </row>
    <row r="1181" spans="1:21" x14ac:dyDescent="0.2">
      <c r="A1181" s="178">
        <v>42785</v>
      </c>
      <c r="B1181" s="179">
        <v>8.3333333333333329E-2</v>
      </c>
      <c r="C1181" t="s">
        <v>349</v>
      </c>
      <c r="D1181">
        <v>10</v>
      </c>
      <c r="E1181">
        <v>4</v>
      </c>
      <c r="F1181">
        <v>8.25</v>
      </c>
      <c r="G1181">
        <v>0.25</v>
      </c>
      <c r="H1181" s="184">
        <f t="shared" ref="H1181:L1181" si="1270">H1157</f>
        <v>8.3333333333333329E-2</v>
      </c>
      <c r="I1181" s="185">
        <f t="shared" si="1270"/>
        <v>236</v>
      </c>
      <c r="J1181" s="185">
        <f t="shared" si="1270"/>
        <v>179</v>
      </c>
      <c r="K1181" s="185">
        <f t="shared" si="1270"/>
        <v>2985</v>
      </c>
      <c r="L1181" s="185">
        <f t="shared" si="1270"/>
        <v>1111</v>
      </c>
      <c r="M1181" s="147"/>
      <c r="N1181" s="143">
        <f t="shared" si="1244"/>
        <v>2360</v>
      </c>
      <c r="O1181" s="143">
        <f t="shared" si="1240"/>
        <v>716</v>
      </c>
      <c r="P1181" s="143">
        <f t="shared" si="1241"/>
        <v>24626.25</v>
      </c>
      <c r="Q1181" s="143">
        <f t="shared" si="1242"/>
        <v>277.75</v>
      </c>
      <c r="R1181" s="188">
        <f t="shared" si="1245"/>
        <v>27980</v>
      </c>
      <c r="T1181">
        <v>28113.95</v>
      </c>
      <c r="U1181" s="190">
        <f t="shared" si="1246"/>
        <v>0.99523546139905628</v>
      </c>
    </row>
    <row r="1182" spans="1:21" x14ac:dyDescent="0.2">
      <c r="A1182" s="178">
        <v>42785</v>
      </c>
      <c r="B1182" s="179">
        <v>0.125</v>
      </c>
      <c r="C1182" t="s">
        <v>349</v>
      </c>
      <c r="D1182">
        <v>9.2899999999999991</v>
      </c>
      <c r="E1182">
        <v>4</v>
      </c>
      <c r="F1182">
        <v>8.25</v>
      </c>
      <c r="G1182">
        <v>0.8</v>
      </c>
      <c r="H1182" s="184">
        <f t="shared" ref="H1182:L1182" si="1271">H1158</f>
        <v>0.125</v>
      </c>
      <c r="I1182" s="185">
        <f t="shared" si="1271"/>
        <v>201</v>
      </c>
      <c r="J1182" s="185">
        <f t="shared" si="1271"/>
        <v>205</v>
      </c>
      <c r="K1182" s="185">
        <f t="shared" si="1271"/>
        <v>2985</v>
      </c>
      <c r="L1182" s="185">
        <f t="shared" si="1271"/>
        <v>1717</v>
      </c>
      <c r="M1182" s="147"/>
      <c r="N1182" s="143">
        <f t="shared" si="1244"/>
        <v>1867.2899999999997</v>
      </c>
      <c r="O1182" s="143">
        <f t="shared" si="1240"/>
        <v>820</v>
      </c>
      <c r="P1182" s="143">
        <f t="shared" si="1241"/>
        <v>24626.25</v>
      </c>
      <c r="Q1182" s="143">
        <f t="shared" si="1242"/>
        <v>1373.6000000000001</v>
      </c>
      <c r="R1182" s="188">
        <f t="shared" si="1245"/>
        <v>28687.14</v>
      </c>
      <c r="T1182">
        <v>27439.54</v>
      </c>
      <c r="U1182" s="190">
        <f t="shared" si="1246"/>
        <v>1.0454672345090332</v>
      </c>
    </row>
    <row r="1183" spans="1:21" x14ac:dyDescent="0.2">
      <c r="A1183" s="178">
        <v>42785</v>
      </c>
      <c r="B1183" s="179">
        <v>0.16666666666666666</v>
      </c>
      <c r="C1183" t="s">
        <v>349</v>
      </c>
      <c r="D1183">
        <v>10</v>
      </c>
      <c r="E1183">
        <v>4</v>
      </c>
      <c r="F1183">
        <v>8.25</v>
      </c>
      <c r="G1183">
        <v>0.8</v>
      </c>
      <c r="H1183" s="184">
        <f t="shared" ref="H1183:L1183" si="1272">H1159</f>
        <v>0.16666666666666666</v>
      </c>
      <c r="I1183" s="185">
        <f t="shared" si="1272"/>
        <v>185</v>
      </c>
      <c r="J1183" s="185">
        <f t="shared" si="1272"/>
        <v>205</v>
      </c>
      <c r="K1183" s="185">
        <f t="shared" si="1272"/>
        <v>2985</v>
      </c>
      <c r="L1183" s="185">
        <f t="shared" si="1272"/>
        <v>1717</v>
      </c>
      <c r="M1183" s="147"/>
      <c r="N1183" s="143">
        <f t="shared" si="1244"/>
        <v>1850</v>
      </c>
      <c r="O1183" s="143">
        <f t="shared" si="1240"/>
        <v>820</v>
      </c>
      <c r="P1183" s="143">
        <f t="shared" si="1241"/>
        <v>24626.25</v>
      </c>
      <c r="Q1183" s="143">
        <f t="shared" si="1242"/>
        <v>1373.6000000000001</v>
      </c>
      <c r="R1183" s="188">
        <f t="shared" si="1245"/>
        <v>28669.85</v>
      </c>
      <c r="T1183">
        <v>27034.6</v>
      </c>
      <c r="U1183" s="190">
        <f t="shared" si="1246"/>
        <v>1.0604873014581315</v>
      </c>
    </row>
    <row r="1184" spans="1:21" x14ac:dyDescent="0.2">
      <c r="A1184" s="178">
        <v>42785</v>
      </c>
      <c r="B1184" s="179">
        <v>0.20833333333333334</v>
      </c>
      <c r="C1184" t="s">
        <v>349</v>
      </c>
      <c r="D1184">
        <v>10.07</v>
      </c>
      <c r="E1184">
        <v>6.62</v>
      </c>
      <c r="F1184">
        <v>8.25</v>
      </c>
      <c r="G1184">
        <v>0.8</v>
      </c>
      <c r="H1184" s="184">
        <f t="shared" ref="H1184:L1184" si="1273">H1160</f>
        <v>0.20833333333333334</v>
      </c>
      <c r="I1184" s="185">
        <f t="shared" si="1273"/>
        <v>207</v>
      </c>
      <c r="J1184" s="185">
        <f t="shared" si="1273"/>
        <v>283</v>
      </c>
      <c r="K1184" s="185">
        <f t="shared" si="1273"/>
        <v>2985</v>
      </c>
      <c r="L1184" s="185">
        <f t="shared" si="1273"/>
        <v>1717</v>
      </c>
      <c r="M1184" s="147"/>
      <c r="N1184" s="143">
        <f t="shared" si="1244"/>
        <v>2084.4900000000002</v>
      </c>
      <c r="O1184" s="143">
        <f t="shared" si="1240"/>
        <v>1873.46</v>
      </c>
      <c r="P1184" s="143">
        <f t="shared" si="1241"/>
        <v>24626.25</v>
      </c>
      <c r="Q1184" s="143">
        <f t="shared" si="1242"/>
        <v>1373.6000000000001</v>
      </c>
      <c r="R1184" s="188">
        <f t="shared" si="1245"/>
        <v>29957.8</v>
      </c>
      <c r="T1184">
        <v>26888.04</v>
      </c>
      <c r="U1184" s="190">
        <f t="shared" si="1246"/>
        <v>1.1141682324185771</v>
      </c>
    </row>
    <row r="1185" spans="1:21" x14ac:dyDescent="0.2">
      <c r="A1185" s="178">
        <v>42785</v>
      </c>
      <c r="B1185" s="179">
        <v>0.25</v>
      </c>
      <c r="C1185" t="s">
        <v>349</v>
      </c>
      <c r="D1185">
        <v>45</v>
      </c>
      <c r="E1185">
        <v>32.369999999999997</v>
      </c>
      <c r="F1185">
        <v>11.25</v>
      </c>
      <c r="G1185">
        <v>0.8</v>
      </c>
      <c r="H1185" s="184">
        <f t="shared" ref="H1185:L1185" si="1274">H1161</f>
        <v>0.25</v>
      </c>
      <c r="I1185" s="185">
        <f t="shared" si="1274"/>
        <v>327</v>
      </c>
      <c r="J1185" s="185">
        <f t="shared" si="1274"/>
        <v>438</v>
      </c>
      <c r="K1185" s="185">
        <f t="shared" si="1274"/>
        <v>2985</v>
      </c>
      <c r="L1185" s="185">
        <f t="shared" si="1274"/>
        <v>1717</v>
      </c>
      <c r="M1185" s="147"/>
      <c r="N1185" s="143">
        <f t="shared" si="1244"/>
        <v>14715</v>
      </c>
      <c r="O1185" s="143">
        <f t="shared" si="1240"/>
        <v>14178.06</v>
      </c>
      <c r="P1185" s="143">
        <f t="shared" si="1241"/>
        <v>33581.25</v>
      </c>
      <c r="Q1185" s="143">
        <f t="shared" si="1242"/>
        <v>1373.6000000000001</v>
      </c>
      <c r="R1185" s="188">
        <f t="shared" si="1245"/>
        <v>63847.909999999996</v>
      </c>
      <c r="T1185">
        <v>27176.89</v>
      </c>
      <c r="U1185" s="190">
        <f t="shared" si="1246"/>
        <v>2.3493457124785064</v>
      </c>
    </row>
    <row r="1186" spans="1:21" x14ac:dyDescent="0.2">
      <c r="A1186" s="178">
        <v>42785</v>
      </c>
      <c r="B1186" s="179">
        <v>0.29166666666666669</v>
      </c>
      <c r="C1186" t="s">
        <v>349</v>
      </c>
      <c r="D1186">
        <v>15</v>
      </c>
      <c r="E1186">
        <v>40</v>
      </c>
      <c r="F1186">
        <v>10.210000000000001</v>
      </c>
      <c r="G1186">
        <v>10</v>
      </c>
      <c r="H1186" s="184">
        <f t="shared" ref="H1186:L1186" si="1275">H1162</f>
        <v>0.29166666666666669</v>
      </c>
      <c r="I1186" s="185">
        <f t="shared" si="1275"/>
        <v>249</v>
      </c>
      <c r="J1186" s="185">
        <f t="shared" si="1275"/>
        <v>556</v>
      </c>
      <c r="K1186" s="185">
        <f t="shared" si="1275"/>
        <v>2872</v>
      </c>
      <c r="L1186" s="185">
        <f t="shared" si="1275"/>
        <v>2219</v>
      </c>
      <c r="M1186" s="147"/>
      <c r="N1186" s="143">
        <f t="shared" si="1244"/>
        <v>3735</v>
      </c>
      <c r="O1186" s="143">
        <f t="shared" si="1240"/>
        <v>22240</v>
      </c>
      <c r="P1186" s="143">
        <f t="shared" si="1241"/>
        <v>29323.120000000003</v>
      </c>
      <c r="Q1186" s="143">
        <f t="shared" si="1242"/>
        <v>22190</v>
      </c>
      <c r="R1186" s="188">
        <f t="shared" si="1245"/>
        <v>77488.12</v>
      </c>
      <c r="T1186">
        <v>27981.39</v>
      </c>
      <c r="U1186" s="190">
        <f t="shared" si="1246"/>
        <v>2.7692734349508727</v>
      </c>
    </row>
    <row r="1187" spans="1:21" x14ac:dyDescent="0.2">
      <c r="A1187" s="178">
        <v>42785</v>
      </c>
      <c r="B1187" s="179">
        <v>0.33333333333333331</v>
      </c>
      <c r="C1187" t="s">
        <v>349</v>
      </c>
      <c r="D1187">
        <v>8.2799999999999994</v>
      </c>
      <c r="E1187">
        <v>4.75</v>
      </c>
      <c r="F1187">
        <v>4.96</v>
      </c>
      <c r="G1187">
        <v>4.75</v>
      </c>
      <c r="H1187" s="184">
        <f t="shared" ref="H1187:L1187" si="1276">H1163</f>
        <v>0.33333333333333331</v>
      </c>
      <c r="I1187" s="185">
        <f t="shared" si="1276"/>
        <v>256</v>
      </c>
      <c r="J1187" s="185">
        <f t="shared" si="1276"/>
        <v>306</v>
      </c>
      <c r="K1187" s="185">
        <f t="shared" si="1276"/>
        <v>2872</v>
      </c>
      <c r="L1187" s="185">
        <f t="shared" si="1276"/>
        <v>2219</v>
      </c>
      <c r="M1187" s="147"/>
      <c r="N1187" s="143">
        <f t="shared" si="1244"/>
        <v>2119.6799999999998</v>
      </c>
      <c r="O1187" s="143">
        <f t="shared" si="1240"/>
        <v>1453.5</v>
      </c>
      <c r="P1187" s="143">
        <f t="shared" si="1241"/>
        <v>14245.12</v>
      </c>
      <c r="Q1187" s="143">
        <f t="shared" si="1242"/>
        <v>10540.25</v>
      </c>
      <c r="R1187" s="188">
        <f t="shared" si="1245"/>
        <v>28358.55</v>
      </c>
      <c r="T1187">
        <v>28749.9</v>
      </c>
      <c r="U1187" s="190">
        <f t="shared" si="1246"/>
        <v>0.98638777874009986</v>
      </c>
    </row>
    <row r="1188" spans="1:21" x14ac:dyDescent="0.2">
      <c r="A1188" s="178">
        <v>42785</v>
      </c>
      <c r="B1188" s="179">
        <v>0.375</v>
      </c>
      <c r="C1188" t="s">
        <v>349</v>
      </c>
      <c r="D1188">
        <v>3.5</v>
      </c>
      <c r="E1188">
        <v>7.1</v>
      </c>
      <c r="F1188">
        <v>6.71</v>
      </c>
      <c r="G1188">
        <v>6.5</v>
      </c>
      <c r="H1188" s="184">
        <f t="shared" ref="H1188:L1188" si="1277">H1164</f>
        <v>0.375</v>
      </c>
      <c r="I1188" s="185">
        <f t="shared" si="1277"/>
        <v>156</v>
      </c>
      <c r="J1188" s="185">
        <f t="shared" si="1277"/>
        <v>343</v>
      </c>
      <c r="K1188" s="185">
        <f t="shared" si="1277"/>
        <v>2872</v>
      </c>
      <c r="L1188" s="185">
        <f t="shared" si="1277"/>
        <v>2219</v>
      </c>
      <c r="M1188" s="147"/>
      <c r="N1188" s="143">
        <f t="shared" si="1244"/>
        <v>546</v>
      </c>
      <c r="O1188" s="143">
        <f t="shared" si="1240"/>
        <v>2435.2999999999997</v>
      </c>
      <c r="P1188" s="143">
        <f t="shared" si="1241"/>
        <v>19271.12</v>
      </c>
      <c r="Q1188" s="143">
        <f t="shared" si="1242"/>
        <v>14423.5</v>
      </c>
      <c r="R1188" s="188">
        <f t="shared" si="1245"/>
        <v>36675.919999999998</v>
      </c>
      <c r="T1188">
        <v>30408.76</v>
      </c>
      <c r="U1188" s="190">
        <f t="shared" si="1246"/>
        <v>1.2060971904148674</v>
      </c>
    </row>
    <row r="1189" spans="1:21" x14ac:dyDescent="0.2">
      <c r="A1189" s="178">
        <v>42785</v>
      </c>
      <c r="B1189" s="179">
        <v>0.41666666666666669</v>
      </c>
      <c r="C1189" t="s">
        <v>349</v>
      </c>
      <c r="D1189">
        <v>10</v>
      </c>
      <c r="E1189">
        <v>4.95</v>
      </c>
      <c r="F1189">
        <v>4.8</v>
      </c>
      <c r="G1189">
        <v>4.3499999999999996</v>
      </c>
      <c r="H1189" s="184">
        <f t="shared" ref="H1189:L1189" si="1278">H1165</f>
        <v>0.41666666666666669</v>
      </c>
      <c r="I1189" s="185">
        <f t="shared" si="1278"/>
        <v>196</v>
      </c>
      <c r="J1189" s="185">
        <f t="shared" si="1278"/>
        <v>315</v>
      </c>
      <c r="K1189" s="185">
        <f t="shared" si="1278"/>
        <v>2872</v>
      </c>
      <c r="L1189" s="185">
        <f t="shared" si="1278"/>
        <v>2219</v>
      </c>
      <c r="M1189" s="147"/>
      <c r="N1189" s="143">
        <f t="shared" si="1244"/>
        <v>1960</v>
      </c>
      <c r="O1189" s="143">
        <f t="shared" si="1240"/>
        <v>1559.25</v>
      </c>
      <c r="P1189" s="143">
        <f t="shared" si="1241"/>
        <v>13785.6</v>
      </c>
      <c r="Q1189" s="143">
        <f t="shared" si="1242"/>
        <v>9652.65</v>
      </c>
      <c r="R1189" s="188">
        <f t="shared" si="1245"/>
        <v>26957.5</v>
      </c>
      <c r="T1189">
        <v>32234.41</v>
      </c>
      <c r="U1189" s="190">
        <f t="shared" si="1246"/>
        <v>0.83629574730854384</v>
      </c>
    </row>
    <row r="1190" spans="1:21" x14ac:dyDescent="0.2">
      <c r="A1190" s="178">
        <v>42785</v>
      </c>
      <c r="B1190" s="179">
        <v>0.45833333333333331</v>
      </c>
      <c r="C1190" t="s">
        <v>349</v>
      </c>
      <c r="D1190">
        <v>3.5</v>
      </c>
      <c r="E1190">
        <v>2.96</v>
      </c>
      <c r="F1190">
        <v>4</v>
      </c>
      <c r="G1190">
        <v>1.8</v>
      </c>
      <c r="H1190" s="184">
        <f t="shared" ref="H1190:L1190" si="1279">H1166</f>
        <v>0.45833333333333331</v>
      </c>
      <c r="I1190" s="185">
        <f t="shared" si="1279"/>
        <v>226</v>
      </c>
      <c r="J1190" s="185">
        <f t="shared" si="1279"/>
        <v>326</v>
      </c>
      <c r="K1190" s="185">
        <f t="shared" si="1279"/>
        <v>2842</v>
      </c>
      <c r="L1190" s="185">
        <f t="shared" si="1279"/>
        <v>1635</v>
      </c>
      <c r="M1190" s="147"/>
      <c r="N1190" s="143">
        <f t="shared" si="1244"/>
        <v>791</v>
      </c>
      <c r="O1190" s="143">
        <f t="shared" si="1240"/>
        <v>964.96</v>
      </c>
      <c r="P1190" s="143">
        <f t="shared" si="1241"/>
        <v>11368</v>
      </c>
      <c r="Q1190" s="143">
        <f t="shared" si="1242"/>
        <v>2943</v>
      </c>
      <c r="R1190" s="188">
        <f t="shared" si="1245"/>
        <v>16066.96</v>
      </c>
      <c r="T1190">
        <v>33506.199999999997</v>
      </c>
      <c r="U1190" s="190">
        <f t="shared" si="1246"/>
        <v>0.4795219989136339</v>
      </c>
    </row>
    <row r="1191" spans="1:21" x14ac:dyDescent="0.2">
      <c r="A1191" s="178">
        <v>42785</v>
      </c>
      <c r="B1191" s="179">
        <v>0.5</v>
      </c>
      <c r="C1191" t="s">
        <v>349</v>
      </c>
      <c r="D1191">
        <v>3.2</v>
      </c>
      <c r="E1191">
        <v>3</v>
      </c>
      <c r="F1191">
        <v>4</v>
      </c>
      <c r="G1191">
        <v>1.8</v>
      </c>
      <c r="H1191" s="184">
        <f t="shared" ref="H1191:L1191" si="1280">H1167</f>
        <v>0.5</v>
      </c>
      <c r="I1191" s="185">
        <f t="shared" si="1280"/>
        <v>222</v>
      </c>
      <c r="J1191" s="185">
        <f t="shared" si="1280"/>
        <v>319</v>
      </c>
      <c r="K1191" s="185">
        <f t="shared" si="1280"/>
        <v>2842</v>
      </c>
      <c r="L1191" s="185">
        <f t="shared" si="1280"/>
        <v>1635</v>
      </c>
      <c r="M1191" s="147"/>
      <c r="N1191" s="143">
        <f t="shared" si="1244"/>
        <v>710.40000000000009</v>
      </c>
      <c r="O1191" s="143">
        <f t="shared" si="1240"/>
        <v>957</v>
      </c>
      <c r="P1191" s="143">
        <f t="shared" si="1241"/>
        <v>11368</v>
      </c>
      <c r="Q1191" s="143">
        <f t="shared" si="1242"/>
        <v>2943</v>
      </c>
      <c r="R1191" s="188">
        <f t="shared" si="1245"/>
        <v>15978.4</v>
      </c>
      <c r="T1191">
        <v>34274.639999999999</v>
      </c>
      <c r="U1191" s="190">
        <f t="shared" si="1246"/>
        <v>0.46618724514684912</v>
      </c>
    </row>
    <row r="1192" spans="1:21" x14ac:dyDescent="0.2">
      <c r="A1192" s="178">
        <v>42785</v>
      </c>
      <c r="B1192" s="179">
        <v>0.54166666666666663</v>
      </c>
      <c r="C1192" t="s">
        <v>349</v>
      </c>
      <c r="D1192">
        <v>3.46</v>
      </c>
      <c r="E1192">
        <v>3</v>
      </c>
      <c r="F1192">
        <v>4</v>
      </c>
      <c r="G1192">
        <v>1.8</v>
      </c>
      <c r="H1192" s="184">
        <f t="shared" ref="H1192:L1192" si="1281">H1168</f>
        <v>0.54166666666666663</v>
      </c>
      <c r="I1192" s="185">
        <f t="shared" si="1281"/>
        <v>195</v>
      </c>
      <c r="J1192" s="185">
        <f t="shared" si="1281"/>
        <v>299</v>
      </c>
      <c r="K1192" s="185">
        <f t="shared" si="1281"/>
        <v>2842</v>
      </c>
      <c r="L1192" s="185">
        <f t="shared" si="1281"/>
        <v>1635</v>
      </c>
      <c r="M1192" s="147"/>
      <c r="N1192" s="143">
        <f t="shared" si="1244"/>
        <v>674.7</v>
      </c>
      <c r="O1192" s="143">
        <f t="shared" si="1240"/>
        <v>897</v>
      </c>
      <c r="P1192" s="143">
        <f t="shared" si="1241"/>
        <v>11368</v>
      </c>
      <c r="Q1192" s="143">
        <f t="shared" si="1242"/>
        <v>2943</v>
      </c>
      <c r="R1192" s="188">
        <f t="shared" si="1245"/>
        <v>15882.7</v>
      </c>
      <c r="T1192">
        <v>34913.82</v>
      </c>
      <c r="U1192" s="190">
        <f t="shared" si="1246"/>
        <v>0.45491155078418805</v>
      </c>
    </row>
    <row r="1193" spans="1:21" x14ac:dyDescent="0.2">
      <c r="A1193" s="178">
        <v>42785</v>
      </c>
      <c r="B1193" s="179">
        <v>0.58333333333333337</v>
      </c>
      <c r="C1193" t="s">
        <v>349</v>
      </c>
      <c r="D1193">
        <v>2</v>
      </c>
      <c r="E1193">
        <v>3</v>
      </c>
      <c r="F1193">
        <v>4.68</v>
      </c>
      <c r="G1193">
        <v>1.8</v>
      </c>
      <c r="H1193" s="184">
        <f t="shared" ref="H1193:L1193" si="1282">H1169</f>
        <v>0.58333333333333337</v>
      </c>
      <c r="I1193" s="185">
        <f t="shared" si="1282"/>
        <v>205</v>
      </c>
      <c r="J1193" s="185">
        <f t="shared" si="1282"/>
        <v>237</v>
      </c>
      <c r="K1193" s="185">
        <f t="shared" si="1282"/>
        <v>2842</v>
      </c>
      <c r="L1193" s="185">
        <f t="shared" si="1282"/>
        <v>1635</v>
      </c>
      <c r="M1193" s="147"/>
      <c r="N1193" s="143">
        <f t="shared" si="1244"/>
        <v>410</v>
      </c>
      <c r="O1193" s="143">
        <f t="shared" si="1240"/>
        <v>711</v>
      </c>
      <c r="P1193" s="143">
        <f t="shared" si="1241"/>
        <v>13300.56</v>
      </c>
      <c r="Q1193" s="143">
        <f t="shared" si="1242"/>
        <v>2943</v>
      </c>
      <c r="R1193" s="188">
        <f t="shared" si="1245"/>
        <v>17364.559999999998</v>
      </c>
      <c r="T1193">
        <v>35443.5</v>
      </c>
      <c r="U1193" s="190">
        <f t="shared" si="1246"/>
        <v>0.4899222706561146</v>
      </c>
    </row>
    <row r="1194" spans="1:21" x14ac:dyDescent="0.2">
      <c r="A1194" s="178">
        <v>42785</v>
      </c>
      <c r="B1194" s="179">
        <v>0.625</v>
      </c>
      <c r="C1194" t="s">
        <v>349</v>
      </c>
      <c r="D1194">
        <v>3.01</v>
      </c>
      <c r="E1194">
        <v>3.1</v>
      </c>
      <c r="F1194">
        <v>5.55</v>
      </c>
      <c r="G1194">
        <v>1.45</v>
      </c>
      <c r="H1194" s="184">
        <f t="shared" ref="H1194:L1194" si="1283">H1170</f>
        <v>0.625</v>
      </c>
      <c r="I1194" s="185">
        <f t="shared" si="1283"/>
        <v>212</v>
      </c>
      <c r="J1194" s="185">
        <f t="shared" si="1283"/>
        <v>213</v>
      </c>
      <c r="K1194" s="185">
        <f t="shared" si="1283"/>
        <v>2842</v>
      </c>
      <c r="L1194" s="185">
        <f t="shared" si="1283"/>
        <v>1380</v>
      </c>
      <c r="M1194" s="147"/>
      <c r="N1194" s="143">
        <f t="shared" si="1244"/>
        <v>638.12</v>
      </c>
      <c r="O1194" s="143">
        <f t="shared" si="1240"/>
        <v>660.30000000000007</v>
      </c>
      <c r="P1194" s="143">
        <f t="shared" si="1241"/>
        <v>15773.1</v>
      </c>
      <c r="Q1194" s="143">
        <f t="shared" si="1242"/>
        <v>2001</v>
      </c>
      <c r="R1194" s="188">
        <f t="shared" si="1245"/>
        <v>19072.52</v>
      </c>
      <c r="T1194">
        <v>35988.89</v>
      </c>
      <c r="U1194" s="190">
        <f t="shared" si="1246"/>
        <v>0.52995577246200154</v>
      </c>
    </row>
    <row r="1195" spans="1:21" x14ac:dyDescent="0.2">
      <c r="A1195" s="178">
        <v>42785</v>
      </c>
      <c r="B1195" s="179">
        <v>0.66666666666666663</v>
      </c>
      <c r="C1195" t="s">
        <v>349</v>
      </c>
      <c r="D1195">
        <v>1</v>
      </c>
      <c r="E1195">
        <v>3.1</v>
      </c>
      <c r="F1195">
        <v>5.66</v>
      </c>
      <c r="G1195">
        <v>1.45</v>
      </c>
      <c r="H1195" s="184">
        <f t="shared" ref="H1195:L1195" si="1284">H1171</f>
        <v>0.66666666666666663</v>
      </c>
      <c r="I1195" s="185">
        <f t="shared" si="1284"/>
        <v>191</v>
      </c>
      <c r="J1195" s="185">
        <f t="shared" si="1284"/>
        <v>237</v>
      </c>
      <c r="K1195" s="185">
        <f t="shared" si="1284"/>
        <v>2842</v>
      </c>
      <c r="L1195" s="185">
        <f t="shared" si="1284"/>
        <v>1380</v>
      </c>
      <c r="M1195" s="147"/>
      <c r="N1195" s="143">
        <f t="shared" si="1244"/>
        <v>191</v>
      </c>
      <c r="O1195" s="143">
        <f t="shared" si="1240"/>
        <v>734.7</v>
      </c>
      <c r="P1195" s="143">
        <f t="shared" si="1241"/>
        <v>16085.720000000001</v>
      </c>
      <c r="Q1195" s="143">
        <f t="shared" si="1242"/>
        <v>2001</v>
      </c>
      <c r="R1195" s="188">
        <f t="shared" si="1245"/>
        <v>19012.420000000002</v>
      </c>
      <c r="T1195">
        <v>36271.839999999997</v>
      </c>
      <c r="U1195" s="190">
        <f t="shared" si="1246"/>
        <v>0.52416475149868336</v>
      </c>
    </row>
    <row r="1196" spans="1:21" x14ac:dyDescent="0.2">
      <c r="A1196" s="178">
        <v>42785</v>
      </c>
      <c r="B1196" s="179">
        <v>0.70833333333333337</v>
      </c>
      <c r="C1196" t="s">
        <v>349</v>
      </c>
      <c r="D1196">
        <v>1</v>
      </c>
      <c r="E1196">
        <v>3</v>
      </c>
      <c r="F1196">
        <v>6.05</v>
      </c>
      <c r="G1196">
        <v>1.69</v>
      </c>
      <c r="H1196" s="184">
        <f t="shared" ref="H1196:L1196" si="1285">H1172</f>
        <v>0.70833333333333337</v>
      </c>
      <c r="I1196" s="185">
        <f t="shared" si="1285"/>
        <v>218</v>
      </c>
      <c r="J1196" s="185">
        <f t="shared" si="1285"/>
        <v>258</v>
      </c>
      <c r="K1196" s="185">
        <f t="shared" si="1285"/>
        <v>2842</v>
      </c>
      <c r="L1196" s="185">
        <f t="shared" si="1285"/>
        <v>1380</v>
      </c>
      <c r="M1196" s="147"/>
      <c r="N1196" s="143">
        <f t="shared" si="1244"/>
        <v>218</v>
      </c>
      <c r="O1196" s="143">
        <f t="shared" si="1240"/>
        <v>774</v>
      </c>
      <c r="P1196" s="143">
        <f t="shared" si="1241"/>
        <v>17194.099999999999</v>
      </c>
      <c r="Q1196" s="143">
        <f t="shared" si="1242"/>
        <v>2332.1999999999998</v>
      </c>
      <c r="R1196" s="188">
        <f t="shared" si="1245"/>
        <v>20518.3</v>
      </c>
      <c r="T1196">
        <v>36216.21</v>
      </c>
      <c r="U1196" s="190">
        <f t="shared" si="1246"/>
        <v>0.5665501718705519</v>
      </c>
    </row>
    <row r="1197" spans="1:21" x14ac:dyDescent="0.2">
      <c r="A1197" s="178">
        <v>42785</v>
      </c>
      <c r="B1197" s="179">
        <v>0.75</v>
      </c>
      <c r="C1197" t="s">
        <v>349</v>
      </c>
      <c r="D1197">
        <v>1</v>
      </c>
      <c r="E1197">
        <v>6.43</v>
      </c>
      <c r="F1197">
        <v>8.0399999999999991</v>
      </c>
      <c r="G1197">
        <v>3</v>
      </c>
      <c r="H1197" s="184">
        <f t="shared" ref="H1197:L1197" si="1286">H1173</f>
        <v>0.75</v>
      </c>
      <c r="I1197" s="185">
        <f t="shared" si="1286"/>
        <v>240</v>
      </c>
      <c r="J1197" s="185">
        <f t="shared" si="1286"/>
        <v>365</v>
      </c>
      <c r="K1197" s="185">
        <f t="shared" si="1286"/>
        <v>2842</v>
      </c>
      <c r="L1197" s="185">
        <f t="shared" si="1286"/>
        <v>1380</v>
      </c>
      <c r="M1197" s="147"/>
      <c r="N1197" s="143">
        <f t="shared" si="1244"/>
        <v>240</v>
      </c>
      <c r="O1197" s="143">
        <f t="shared" si="1240"/>
        <v>2346.9499999999998</v>
      </c>
      <c r="P1197" s="143">
        <f t="shared" si="1241"/>
        <v>22849.679999999997</v>
      </c>
      <c r="Q1197" s="143">
        <f t="shared" si="1242"/>
        <v>4140</v>
      </c>
      <c r="R1197" s="188">
        <f t="shared" si="1245"/>
        <v>29576.629999999997</v>
      </c>
      <c r="T1197">
        <v>36327.67</v>
      </c>
      <c r="U1197" s="190">
        <f t="shared" si="1246"/>
        <v>0.81416259286653947</v>
      </c>
    </row>
    <row r="1198" spans="1:21" x14ac:dyDescent="0.2">
      <c r="A1198" s="178">
        <v>42785</v>
      </c>
      <c r="B1198" s="179">
        <v>0.79166666666666663</v>
      </c>
      <c r="C1198" t="s">
        <v>349</v>
      </c>
      <c r="D1198">
        <v>6.22</v>
      </c>
      <c r="E1198">
        <v>29.57</v>
      </c>
      <c r="F1198">
        <v>29.77</v>
      </c>
      <c r="G1198">
        <v>3</v>
      </c>
      <c r="H1198" s="184">
        <f t="shared" ref="H1198:L1198" si="1287">H1174</f>
        <v>0.79166666666666663</v>
      </c>
      <c r="I1198" s="185">
        <f t="shared" si="1287"/>
        <v>320</v>
      </c>
      <c r="J1198" s="185">
        <f t="shared" si="1287"/>
        <v>214</v>
      </c>
      <c r="K1198" s="185">
        <f t="shared" si="1287"/>
        <v>2842</v>
      </c>
      <c r="L1198" s="185">
        <f t="shared" si="1287"/>
        <v>1426</v>
      </c>
      <c r="M1198" s="147"/>
      <c r="N1198" s="143">
        <f t="shared" si="1244"/>
        <v>1990.3999999999999</v>
      </c>
      <c r="O1198" s="143">
        <f t="shared" si="1240"/>
        <v>6327.9800000000005</v>
      </c>
      <c r="P1198" s="143">
        <f t="shared" si="1241"/>
        <v>84606.34</v>
      </c>
      <c r="Q1198" s="143">
        <f t="shared" si="1242"/>
        <v>4278</v>
      </c>
      <c r="R1198" s="188">
        <f t="shared" si="1245"/>
        <v>97202.72</v>
      </c>
      <c r="T1198">
        <v>37621.599999999999</v>
      </c>
      <c r="U1198" s="190">
        <f t="shared" si="1246"/>
        <v>2.5836944733876286</v>
      </c>
    </row>
    <row r="1199" spans="1:21" x14ac:dyDescent="0.2">
      <c r="A1199" s="178">
        <v>42785</v>
      </c>
      <c r="B1199" s="179">
        <v>0.83333333333333337</v>
      </c>
      <c r="C1199" t="s">
        <v>349</v>
      </c>
      <c r="D1199">
        <v>3.5</v>
      </c>
      <c r="E1199">
        <v>3.62</v>
      </c>
      <c r="F1199">
        <v>5.73</v>
      </c>
      <c r="G1199">
        <v>3</v>
      </c>
      <c r="H1199" s="184">
        <f t="shared" ref="H1199:L1199" si="1288">H1175</f>
        <v>0.83333333333333337</v>
      </c>
      <c r="I1199" s="185">
        <f t="shared" si="1288"/>
        <v>322</v>
      </c>
      <c r="J1199" s="185">
        <f t="shared" si="1288"/>
        <v>178</v>
      </c>
      <c r="K1199" s="185">
        <f t="shared" si="1288"/>
        <v>2842</v>
      </c>
      <c r="L1199" s="185">
        <f t="shared" si="1288"/>
        <v>1426</v>
      </c>
      <c r="M1199" s="147"/>
      <c r="N1199" s="143">
        <f t="shared" si="1244"/>
        <v>1127</v>
      </c>
      <c r="O1199" s="143">
        <f t="shared" si="1240"/>
        <v>644.36</v>
      </c>
      <c r="P1199" s="143">
        <f t="shared" si="1241"/>
        <v>16284.660000000002</v>
      </c>
      <c r="Q1199" s="143">
        <f t="shared" si="1242"/>
        <v>4278</v>
      </c>
      <c r="R1199" s="188">
        <f t="shared" si="1245"/>
        <v>22334.02</v>
      </c>
      <c r="T1199">
        <v>38082.99</v>
      </c>
      <c r="U1199" s="190">
        <f t="shared" si="1246"/>
        <v>0.58645657812057306</v>
      </c>
    </row>
    <row r="1200" spans="1:21" x14ac:dyDescent="0.2">
      <c r="A1200" s="178">
        <v>42785</v>
      </c>
      <c r="B1200" s="179">
        <v>0.875</v>
      </c>
      <c r="C1200" t="s">
        <v>349</v>
      </c>
      <c r="D1200">
        <v>3.5</v>
      </c>
      <c r="E1200">
        <v>3.1</v>
      </c>
      <c r="F1200">
        <v>4.46</v>
      </c>
      <c r="G1200">
        <v>0.99</v>
      </c>
      <c r="H1200" s="184">
        <f t="shared" ref="H1200:L1200" si="1289">H1176</f>
        <v>0.875</v>
      </c>
      <c r="I1200" s="185">
        <f t="shared" si="1289"/>
        <v>337</v>
      </c>
      <c r="J1200" s="185">
        <f t="shared" si="1289"/>
        <v>173</v>
      </c>
      <c r="K1200" s="185">
        <f t="shared" si="1289"/>
        <v>2842</v>
      </c>
      <c r="L1200" s="185">
        <f t="shared" si="1289"/>
        <v>1426</v>
      </c>
      <c r="M1200" s="147"/>
      <c r="N1200" s="143">
        <f t="shared" si="1244"/>
        <v>1179.5</v>
      </c>
      <c r="O1200" s="143">
        <f t="shared" si="1240"/>
        <v>536.30000000000007</v>
      </c>
      <c r="P1200" s="143">
        <f t="shared" si="1241"/>
        <v>12675.32</v>
      </c>
      <c r="Q1200" s="143">
        <f t="shared" si="1242"/>
        <v>1411.74</v>
      </c>
      <c r="R1200" s="188">
        <f t="shared" si="1245"/>
        <v>15802.859999999999</v>
      </c>
      <c r="T1200">
        <v>37171.9</v>
      </c>
      <c r="U1200" s="190">
        <f t="shared" si="1246"/>
        <v>0.42512919705476443</v>
      </c>
    </row>
    <row r="1201" spans="1:21" x14ac:dyDescent="0.2">
      <c r="A1201" s="178">
        <v>42785</v>
      </c>
      <c r="B1201" s="179">
        <v>0.91666666666666663</v>
      </c>
      <c r="C1201" t="s">
        <v>349</v>
      </c>
      <c r="D1201">
        <v>5</v>
      </c>
      <c r="E1201">
        <v>3</v>
      </c>
      <c r="F1201">
        <v>4</v>
      </c>
      <c r="G1201">
        <v>1.26</v>
      </c>
      <c r="H1201" s="184">
        <f t="shared" ref="H1201:L1201" si="1290">H1177</f>
        <v>0.91666666666666663</v>
      </c>
      <c r="I1201" s="185">
        <f t="shared" si="1290"/>
        <v>394</v>
      </c>
      <c r="J1201" s="185">
        <f t="shared" si="1290"/>
        <v>194</v>
      </c>
      <c r="K1201" s="185">
        <f t="shared" si="1290"/>
        <v>2842</v>
      </c>
      <c r="L1201" s="185">
        <f t="shared" si="1290"/>
        <v>1426</v>
      </c>
      <c r="M1201" s="147"/>
      <c r="N1201" s="143">
        <f t="shared" si="1244"/>
        <v>1970</v>
      </c>
      <c r="O1201" s="143">
        <f t="shared" si="1240"/>
        <v>582</v>
      </c>
      <c r="P1201" s="143">
        <f t="shared" si="1241"/>
        <v>11368</v>
      </c>
      <c r="Q1201" s="143">
        <f t="shared" si="1242"/>
        <v>1796.76</v>
      </c>
      <c r="R1201" s="188">
        <f t="shared" si="1245"/>
        <v>15716.76</v>
      </c>
      <c r="T1201">
        <v>35952.519999999997</v>
      </c>
      <c r="U1201" s="190">
        <f t="shared" si="1246"/>
        <v>0.43715322319548122</v>
      </c>
    </row>
    <row r="1202" spans="1:21" x14ac:dyDescent="0.2">
      <c r="A1202" s="178">
        <v>42785</v>
      </c>
      <c r="B1202" s="179">
        <v>0.95833333333333337</v>
      </c>
      <c r="C1202" t="s">
        <v>349</v>
      </c>
      <c r="D1202">
        <v>10</v>
      </c>
      <c r="E1202">
        <v>6.82</v>
      </c>
      <c r="F1202">
        <v>7.02</v>
      </c>
      <c r="G1202">
        <v>0.25</v>
      </c>
      <c r="H1202" s="184">
        <f t="shared" ref="H1202:L1202" si="1291">H1178</f>
        <v>0.95833333333333337</v>
      </c>
      <c r="I1202" s="185">
        <f t="shared" si="1291"/>
        <v>389</v>
      </c>
      <c r="J1202" s="185">
        <f t="shared" si="1291"/>
        <v>265</v>
      </c>
      <c r="K1202" s="185">
        <f t="shared" si="1291"/>
        <v>2985</v>
      </c>
      <c r="L1202" s="185">
        <f t="shared" si="1291"/>
        <v>1111</v>
      </c>
      <c r="M1202" s="147"/>
      <c r="N1202" s="143">
        <f t="shared" si="1244"/>
        <v>3890</v>
      </c>
      <c r="O1202" s="143">
        <f t="shared" si="1240"/>
        <v>1807.3000000000002</v>
      </c>
      <c r="P1202" s="143">
        <f t="shared" si="1241"/>
        <v>20954.699999999997</v>
      </c>
      <c r="Q1202" s="143">
        <f t="shared" si="1242"/>
        <v>277.75</v>
      </c>
      <c r="R1202" s="188">
        <f t="shared" si="1245"/>
        <v>26929.749999999996</v>
      </c>
      <c r="T1202">
        <v>33629.879999999997</v>
      </c>
      <c r="U1202" s="190">
        <f t="shared" si="1246"/>
        <v>0.80076854273639986</v>
      </c>
    </row>
    <row r="1203" spans="1:21" x14ac:dyDescent="0.2">
      <c r="A1203" s="178">
        <v>42785</v>
      </c>
      <c r="B1203" s="180">
        <v>1</v>
      </c>
      <c r="C1203" t="s">
        <v>349</v>
      </c>
      <c r="D1203">
        <v>10</v>
      </c>
      <c r="E1203">
        <v>5.64</v>
      </c>
      <c r="F1203">
        <v>14</v>
      </c>
      <c r="G1203">
        <v>0.25</v>
      </c>
      <c r="H1203" s="184">
        <f t="shared" ref="H1203:L1203" si="1292">H1179</f>
        <v>1</v>
      </c>
      <c r="I1203" s="185">
        <f t="shared" si="1292"/>
        <v>362</v>
      </c>
      <c r="J1203" s="185">
        <f t="shared" si="1292"/>
        <v>243</v>
      </c>
      <c r="K1203" s="185">
        <f t="shared" si="1292"/>
        <v>2985</v>
      </c>
      <c r="L1203" s="185">
        <f t="shared" si="1292"/>
        <v>1111</v>
      </c>
      <c r="M1203" s="147"/>
      <c r="N1203" s="143">
        <f t="shared" si="1244"/>
        <v>3620</v>
      </c>
      <c r="O1203" s="143">
        <f t="shared" si="1240"/>
        <v>1370.52</v>
      </c>
      <c r="P1203" s="143">
        <f t="shared" si="1241"/>
        <v>41790</v>
      </c>
      <c r="Q1203" s="143">
        <f t="shared" si="1242"/>
        <v>277.75</v>
      </c>
      <c r="R1203" s="188">
        <f t="shared" si="1245"/>
        <v>47058.270000000004</v>
      </c>
      <c r="T1203">
        <v>31008.17</v>
      </c>
      <c r="U1203" s="190">
        <f t="shared" si="1246"/>
        <v>1.5176087463400776</v>
      </c>
    </row>
    <row r="1204" spans="1:21" x14ac:dyDescent="0.2">
      <c r="A1204" s="178">
        <v>42786</v>
      </c>
      <c r="B1204" s="179">
        <v>4.1666666666666664E-2</v>
      </c>
      <c r="C1204" t="s">
        <v>349</v>
      </c>
      <c r="D1204">
        <v>7.26</v>
      </c>
      <c r="E1204">
        <v>4</v>
      </c>
      <c r="F1204">
        <v>7.75</v>
      </c>
      <c r="G1204">
        <v>0.25</v>
      </c>
      <c r="H1204" s="184">
        <f t="shared" ref="H1204:L1204" si="1293">H1180</f>
        <v>4.1666666666666664E-2</v>
      </c>
      <c r="I1204" s="185">
        <f t="shared" si="1293"/>
        <v>294</v>
      </c>
      <c r="J1204" s="185">
        <f t="shared" si="1293"/>
        <v>212</v>
      </c>
      <c r="K1204" s="185">
        <f t="shared" si="1293"/>
        <v>2985</v>
      </c>
      <c r="L1204" s="185">
        <f t="shared" si="1293"/>
        <v>1111</v>
      </c>
      <c r="M1204" s="147"/>
      <c r="N1204" s="143">
        <f t="shared" si="1244"/>
        <v>2134.44</v>
      </c>
      <c r="O1204" s="143">
        <f t="shared" si="1240"/>
        <v>848</v>
      </c>
      <c r="P1204" s="143">
        <f t="shared" si="1241"/>
        <v>23133.75</v>
      </c>
      <c r="Q1204" s="143">
        <f t="shared" si="1242"/>
        <v>277.75</v>
      </c>
      <c r="R1204" s="188">
        <f t="shared" si="1245"/>
        <v>26393.94</v>
      </c>
      <c r="T1204">
        <v>28915.01</v>
      </c>
      <c r="U1204" s="190">
        <f t="shared" si="1246"/>
        <v>0.91281102790557567</v>
      </c>
    </row>
    <row r="1205" spans="1:21" x14ac:dyDescent="0.2">
      <c r="A1205" s="178">
        <v>42786</v>
      </c>
      <c r="B1205" s="179">
        <v>8.3333333333333329E-2</v>
      </c>
      <c r="C1205" t="s">
        <v>349</v>
      </c>
      <c r="D1205">
        <v>6.1</v>
      </c>
      <c r="E1205">
        <v>4</v>
      </c>
      <c r="F1205">
        <v>7.75</v>
      </c>
      <c r="G1205">
        <v>0.25</v>
      </c>
      <c r="H1205" s="184">
        <f t="shared" ref="H1205:L1205" si="1294">H1181</f>
        <v>8.3333333333333329E-2</v>
      </c>
      <c r="I1205" s="185">
        <f t="shared" si="1294"/>
        <v>236</v>
      </c>
      <c r="J1205" s="185">
        <f t="shared" si="1294"/>
        <v>179</v>
      </c>
      <c r="K1205" s="185">
        <f t="shared" si="1294"/>
        <v>2985</v>
      </c>
      <c r="L1205" s="185">
        <f t="shared" si="1294"/>
        <v>1111</v>
      </c>
      <c r="M1205" s="147"/>
      <c r="N1205" s="143">
        <f t="shared" si="1244"/>
        <v>1439.6</v>
      </c>
      <c r="O1205" s="143">
        <f t="shared" si="1240"/>
        <v>716</v>
      </c>
      <c r="P1205" s="143">
        <f t="shared" si="1241"/>
        <v>23133.75</v>
      </c>
      <c r="Q1205" s="143">
        <f t="shared" si="1242"/>
        <v>277.75</v>
      </c>
      <c r="R1205" s="188">
        <f t="shared" si="1245"/>
        <v>25567.1</v>
      </c>
      <c r="T1205">
        <v>27591.33</v>
      </c>
      <c r="U1205" s="190">
        <f t="shared" si="1246"/>
        <v>0.92663528724421751</v>
      </c>
    </row>
    <row r="1206" spans="1:21" x14ac:dyDescent="0.2">
      <c r="A1206" s="178">
        <v>42786</v>
      </c>
      <c r="B1206" s="179">
        <v>0.125</v>
      </c>
      <c r="C1206" t="s">
        <v>349</v>
      </c>
      <c r="D1206">
        <v>3.5</v>
      </c>
      <c r="E1206">
        <v>4</v>
      </c>
      <c r="F1206">
        <v>7.75</v>
      </c>
      <c r="G1206">
        <v>0.97</v>
      </c>
      <c r="H1206" s="184">
        <f t="shared" ref="H1206:L1206" si="1295">H1182</f>
        <v>0.125</v>
      </c>
      <c r="I1206" s="185">
        <f t="shared" si="1295"/>
        <v>201</v>
      </c>
      <c r="J1206" s="185">
        <f t="shared" si="1295"/>
        <v>205</v>
      </c>
      <c r="K1206" s="185">
        <f t="shared" si="1295"/>
        <v>2985</v>
      </c>
      <c r="L1206" s="185">
        <f t="shared" si="1295"/>
        <v>1717</v>
      </c>
      <c r="M1206" s="147"/>
      <c r="N1206" s="143">
        <f t="shared" si="1244"/>
        <v>703.5</v>
      </c>
      <c r="O1206" s="143">
        <f t="shared" si="1240"/>
        <v>820</v>
      </c>
      <c r="P1206" s="143">
        <f t="shared" si="1241"/>
        <v>23133.75</v>
      </c>
      <c r="Q1206" s="143">
        <f t="shared" si="1242"/>
        <v>1665.49</v>
      </c>
      <c r="R1206" s="188">
        <f t="shared" si="1245"/>
        <v>26322.74</v>
      </c>
      <c r="T1206">
        <v>26901.16</v>
      </c>
      <c r="U1206" s="190">
        <f t="shared" si="1246"/>
        <v>0.97849832497929468</v>
      </c>
    </row>
    <row r="1207" spans="1:21" x14ac:dyDescent="0.2">
      <c r="A1207" s="178">
        <v>42786</v>
      </c>
      <c r="B1207" s="179">
        <v>0.16666666666666666</v>
      </c>
      <c r="C1207" t="s">
        <v>349</v>
      </c>
      <c r="D1207">
        <v>8</v>
      </c>
      <c r="E1207">
        <v>4</v>
      </c>
      <c r="F1207">
        <v>7.75</v>
      </c>
      <c r="G1207">
        <v>0.97</v>
      </c>
      <c r="H1207" s="184">
        <f t="shared" ref="H1207:L1207" si="1296">H1183</f>
        <v>0.16666666666666666</v>
      </c>
      <c r="I1207" s="185">
        <f t="shared" si="1296"/>
        <v>185</v>
      </c>
      <c r="J1207" s="185">
        <f t="shared" si="1296"/>
        <v>205</v>
      </c>
      <c r="K1207" s="185">
        <f t="shared" si="1296"/>
        <v>2985</v>
      </c>
      <c r="L1207" s="185">
        <f t="shared" si="1296"/>
        <v>1717</v>
      </c>
      <c r="M1207" s="147"/>
      <c r="N1207" s="143">
        <f t="shared" si="1244"/>
        <v>1480</v>
      </c>
      <c r="O1207" s="143">
        <f t="shared" si="1240"/>
        <v>820</v>
      </c>
      <c r="P1207" s="143">
        <f t="shared" si="1241"/>
        <v>23133.75</v>
      </c>
      <c r="Q1207" s="143">
        <f t="shared" si="1242"/>
        <v>1665.49</v>
      </c>
      <c r="R1207" s="188">
        <f t="shared" si="1245"/>
        <v>27099.24</v>
      </c>
      <c r="T1207">
        <v>26751.119999999999</v>
      </c>
      <c r="U1207" s="190">
        <f t="shared" si="1246"/>
        <v>1.0130132869203234</v>
      </c>
    </row>
    <row r="1208" spans="1:21" x14ac:dyDescent="0.2">
      <c r="A1208" s="178">
        <v>42786</v>
      </c>
      <c r="B1208" s="179">
        <v>0.20833333333333334</v>
      </c>
      <c r="C1208" t="s">
        <v>349</v>
      </c>
      <c r="D1208">
        <v>8</v>
      </c>
      <c r="E1208">
        <v>6.2</v>
      </c>
      <c r="F1208">
        <v>7.75</v>
      </c>
      <c r="G1208">
        <v>0.97</v>
      </c>
      <c r="H1208" s="184">
        <f t="shared" ref="H1208:L1208" si="1297">H1184</f>
        <v>0.20833333333333334</v>
      </c>
      <c r="I1208" s="185">
        <f t="shared" si="1297"/>
        <v>207</v>
      </c>
      <c r="J1208" s="185">
        <f t="shared" si="1297"/>
        <v>283</v>
      </c>
      <c r="K1208" s="185">
        <f t="shared" si="1297"/>
        <v>2985</v>
      </c>
      <c r="L1208" s="185">
        <f t="shared" si="1297"/>
        <v>1717</v>
      </c>
      <c r="M1208" s="147"/>
      <c r="N1208" s="143">
        <f t="shared" si="1244"/>
        <v>1656</v>
      </c>
      <c r="O1208" s="143">
        <f t="shared" si="1240"/>
        <v>1754.6000000000001</v>
      </c>
      <c r="P1208" s="143">
        <f t="shared" si="1241"/>
        <v>23133.75</v>
      </c>
      <c r="Q1208" s="143">
        <f t="shared" si="1242"/>
        <v>1665.49</v>
      </c>
      <c r="R1208" s="188">
        <f t="shared" si="1245"/>
        <v>28209.84</v>
      </c>
      <c r="T1208">
        <v>27165.87</v>
      </c>
      <c r="U1208" s="190">
        <f t="shared" si="1246"/>
        <v>1.038429470508399</v>
      </c>
    </row>
    <row r="1209" spans="1:21" x14ac:dyDescent="0.2">
      <c r="A1209" s="178">
        <v>42786</v>
      </c>
      <c r="B1209" s="179">
        <v>0.25</v>
      </c>
      <c r="C1209" t="s">
        <v>349</v>
      </c>
      <c r="D1209">
        <v>13.64</v>
      </c>
      <c r="E1209">
        <v>12</v>
      </c>
      <c r="F1209">
        <v>7.93</v>
      </c>
      <c r="G1209">
        <v>0.97</v>
      </c>
      <c r="H1209" s="184">
        <f t="shared" ref="H1209:L1209" si="1298">H1185</f>
        <v>0.25</v>
      </c>
      <c r="I1209" s="185">
        <f t="shared" si="1298"/>
        <v>327</v>
      </c>
      <c r="J1209" s="185">
        <f t="shared" si="1298"/>
        <v>438</v>
      </c>
      <c r="K1209" s="185">
        <f t="shared" si="1298"/>
        <v>2985</v>
      </c>
      <c r="L1209" s="185">
        <f t="shared" si="1298"/>
        <v>1717</v>
      </c>
      <c r="M1209" s="147"/>
      <c r="N1209" s="143">
        <f t="shared" si="1244"/>
        <v>4460.28</v>
      </c>
      <c r="O1209" s="143">
        <f t="shared" si="1240"/>
        <v>5256</v>
      </c>
      <c r="P1209" s="143">
        <f t="shared" si="1241"/>
        <v>23671.05</v>
      </c>
      <c r="Q1209" s="143">
        <f t="shared" si="1242"/>
        <v>1665.49</v>
      </c>
      <c r="R1209" s="188">
        <f t="shared" si="1245"/>
        <v>35052.82</v>
      </c>
      <c r="T1209">
        <v>28754.16</v>
      </c>
      <c r="U1209" s="190">
        <f t="shared" si="1246"/>
        <v>1.2190521301961177</v>
      </c>
    </row>
    <row r="1210" spans="1:21" x14ac:dyDescent="0.2">
      <c r="A1210" s="178">
        <v>42786</v>
      </c>
      <c r="B1210" s="179">
        <v>0.29166666666666669</v>
      </c>
      <c r="C1210" t="s">
        <v>349</v>
      </c>
      <c r="D1210">
        <v>10</v>
      </c>
      <c r="E1210">
        <v>15.95</v>
      </c>
      <c r="F1210">
        <v>6.91</v>
      </c>
      <c r="G1210">
        <v>6.7</v>
      </c>
      <c r="H1210" s="184">
        <f t="shared" ref="H1210:L1210" si="1299">H1186</f>
        <v>0.29166666666666669</v>
      </c>
      <c r="I1210" s="185">
        <f t="shared" si="1299"/>
        <v>249</v>
      </c>
      <c r="J1210" s="185">
        <f t="shared" si="1299"/>
        <v>556</v>
      </c>
      <c r="K1210" s="185">
        <f t="shared" si="1299"/>
        <v>2872</v>
      </c>
      <c r="L1210" s="185">
        <f t="shared" si="1299"/>
        <v>2219</v>
      </c>
      <c r="M1210" s="147"/>
      <c r="N1210" s="143">
        <f t="shared" si="1244"/>
        <v>2490</v>
      </c>
      <c r="O1210" s="143">
        <f t="shared" si="1240"/>
        <v>8868.1999999999989</v>
      </c>
      <c r="P1210" s="143">
        <f t="shared" si="1241"/>
        <v>19845.52</v>
      </c>
      <c r="Q1210" s="143">
        <f t="shared" si="1242"/>
        <v>14867.300000000001</v>
      </c>
      <c r="R1210" s="188">
        <f t="shared" si="1245"/>
        <v>46071.020000000004</v>
      </c>
      <c r="T1210">
        <v>31306.080000000002</v>
      </c>
      <c r="U1210" s="190">
        <f t="shared" si="1246"/>
        <v>1.4716317086010131</v>
      </c>
    </row>
    <row r="1211" spans="1:21" x14ac:dyDescent="0.2">
      <c r="A1211" s="178">
        <v>42786</v>
      </c>
      <c r="B1211" s="179">
        <v>0.33333333333333331</v>
      </c>
      <c r="C1211" t="s">
        <v>349</v>
      </c>
      <c r="D1211">
        <v>3.5</v>
      </c>
      <c r="E1211">
        <v>4.22</v>
      </c>
      <c r="F1211">
        <v>4.82</v>
      </c>
      <c r="G1211">
        <v>4.22</v>
      </c>
      <c r="H1211" s="184">
        <f t="shared" ref="H1211:L1211" si="1300">H1187</f>
        <v>0.33333333333333331</v>
      </c>
      <c r="I1211" s="185">
        <f t="shared" si="1300"/>
        <v>256</v>
      </c>
      <c r="J1211" s="185">
        <f t="shared" si="1300"/>
        <v>306</v>
      </c>
      <c r="K1211" s="185">
        <f t="shared" si="1300"/>
        <v>2872</v>
      </c>
      <c r="L1211" s="185">
        <f t="shared" si="1300"/>
        <v>2219</v>
      </c>
      <c r="M1211" s="147"/>
      <c r="N1211" s="143">
        <f t="shared" si="1244"/>
        <v>896</v>
      </c>
      <c r="O1211" s="143">
        <f t="shared" si="1240"/>
        <v>1291.32</v>
      </c>
      <c r="P1211" s="143">
        <f t="shared" si="1241"/>
        <v>13843.04</v>
      </c>
      <c r="Q1211" s="143">
        <f t="shared" si="1242"/>
        <v>9364.18</v>
      </c>
      <c r="R1211" s="188">
        <f t="shared" si="1245"/>
        <v>25394.54</v>
      </c>
      <c r="T1211">
        <v>32836.81</v>
      </c>
      <c r="U1211" s="190">
        <f t="shared" si="1246"/>
        <v>0.77335587713910103</v>
      </c>
    </row>
    <row r="1212" spans="1:21" x14ac:dyDescent="0.2">
      <c r="A1212" s="178">
        <v>42786</v>
      </c>
      <c r="B1212" s="179">
        <v>0.375</v>
      </c>
      <c r="C1212" t="s">
        <v>349</v>
      </c>
      <c r="D1212">
        <v>2</v>
      </c>
      <c r="E1212">
        <v>4.82</v>
      </c>
      <c r="F1212">
        <v>4.67</v>
      </c>
      <c r="G1212">
        <v>4.22</v>
      </c>
      <c r="H1212" s="184">
        <f t="shared" ref="H1212:L1212" si="1301">H1188</f>
        <v>0.375</v>
      </c>
      <c r="I1212" s="185">
        <f t="shared" si="1301"/>
        <v>156</v>
      </c>
      <c r="J1212" s="185">
        <f t="shared" si="1301"/>
        <v>343</v>
      </c>
      <c r="K1212" s="185">
        <f t="shared" si="1301"/>
        <v>2872</v>
      </c>
      <c r="L1212" s="185">
        <f t="shared" si="1301"/>
        <v>2219</v>
      </c>
      <c r="M1212" s="147"/>
      <c r="N1212" s="143">
        <f t="shared" si="1244"/>
        <v>312</v>
      </c>
      <c r="O1212" s="143">
        <f t="shared" si="1240"/>
        <v>1653.26</v>
      </c>
      <c r="P1212" s="143">
        <f t="shared" si="1241"/>
        <v>13412.24</v>
      </c>
      <c r="Q1212" s="143">
        <f t="shared" si="1242"/>
        <v>9364.18</v>
      </c>
      <c r="R1212" s="188">
        <f t="shared" si="1245"/>
        <v>24741.68</v>
      </c>
      <c r="T1212">
        <v>33504.32</v>
      </c>
      <c r="U1212" s="190">
        <f t="shared" si="1246"/>
        <v>0.73846238335832515</v>
      </c>
    </row>
    <row r="1213" spans="1:21" x14ac:dyDescent="0.2">
      <c r="A1213" s="178">
        <v>42786</v>
      </c>
      <c r="B1213" s="179">
        <v>0.41666666666666669</v>
      </c>
      <c r="C1213" t="s">
        <v>349</v>
      </c>
      <c r="D1213">
        <v>10</v>
      </c>
      <c r="E1213">
        <v>3.95</v>
      </c>
      <c r="F1213">
        <v>4</v>
      </c>
      <c r="G1213">
        <v>3.35</v>
      </c>
      <c r="H1213" s="184">
        <f t="shared" ref="H1213:L1213" si="1302">H1189</f>
        <v>0.41666666666666669</v>
      </c>
      <c r="I1213" s="185">
        <f t="shared" si="1302"/>
        <v>196</v>
      </c>
      <c r="J1213" s="185">
        <f t="shared" si="1302"/>
        <v>315</v>
      </c>
      <c r="K1213" s="185">
        <f t="shared" si="1302"/>
        <v>2872</v>
      </c>
      <c r="L1213" s="185">
        <f t="shared" si="1302"/>
        <v>2219</v>
      </c>
      <c r="M1213" s="147"/>
      <c r="N1213" s="143">
        <f t="shared" si="1244"/>
        <v>1960</v>
      </c>
      <c r="O1213" s="143">
        <f t="shared" si="1240"/>
        <v>1244.25</v>
      </c>
      <c r="P1213" s="143">
        <f t="shared" si="1241"/>
        <v>11488</v>
      </c>
      <c r="Q1213" s="143">
        <f t="shared" si="1242"/>
        <v>7433.6500000000005</v>
      </c>
      <c r="R1213" s="188">
        <f t="shared" si="1245"/>
        <v>22125.9</v>
      </c>
      <c r="T1213">
        <v>34449.879999999997</v>
      </c>
      <c r="U1213" s="190">
        <f t="shared" si="1246"/>
        <v>0.64226348538804789</v>
      </c>
    </row>
    <row r="1214" spans="1:21" x14ac:dyDescent="0.2">
      <c r="A1214" s="178">
        <v>42786</v>
      </c>
      <c r="B1214" s="179">
        <v>0.45833333333333331</v>
      </c>
      <c r="C1214" t="s">
        <v>349</v>
      </c>
      <c r="D1214">
        <v>3.5</v>
      </c>
      <c r="E1214">
        <v>3</v>
      </c>
      <c r="F1214">
        <v>4</v>
      </c>
      <c r="G1214">
        <v>1.7</v>
      </c>
      <c r="H1214" s="184">
        <f t="shared" ref="H1214:L1214" si="1303">H1190</f>
        <v>0.45833333333333331</v>
      </c>
      <c r="I1214" s="185">
        <f t="shared" si="1303"/>
        <v>226</v>
      </c>
      <c r="J1214" s="185">
        <f t="shared" si="1303"/>
        <v>326</v>
      </c>
      <c r="K1214" s="185">
        <f t="shared" si="1303"/>
        <v>2842</v>
      </c>
      <c r="L1214" s="185">
        <f t="shared" si="1303"/>
        <v>1635</v>
      </c>
      <c r="M1214" s="147"/>
      <c r="N1214" s="143">
        <f t="shared" si="1244"/>
        <v>791</v>
      </c>
      <c r="O1214" s="143">
        <f t="shared" si="1240"/>
        <v>978</v>
      </c>
      <c r="P1214" s="143">
        <f t="shared" si="1241"/>
        <v>11368</v>
      </c>
      <c r="Q1214" s="143">
        <f t="shared" si="1242"/>
        <v>2779.5</v>
      </c>
      <c r="R1214" s="188">
        <f t="shared" si="1245"/>
        <v>15916.5</v>
      </c>
      <c r="T1214">
        <v>35247.129999999997</v>
      </c>
      <c r="U1214" s="190">
        <f t="shared" si="1246"/>
        <v>0.45156868091104158</v>
      </c>
    </row>
    <row r="1215" spans="1:21" x14ac:dyDescent="0.2">
      <c r="A1215" s="178">
        <v>42786</v>
      </c>
      <c r="B1215" s="179">
        <v>0.5</v>
      </c>
      <c r="C1215" t="s">
        <v>349</v>
      </c>
      <c r="D1215">
        <v>3.01</v>
      </c>
      <c r="E1215">
        <v>3</v>
      </c>
      <c r="F1215">
        <v>4</v>
      </c>
      <c r="G1215">
        <v>1.7</v>
      </c>
      <c r="H1215" s="184">
        <f t="shared" ref="H1215:L1215" si="1304">H1191</f>
        <v>0.5</v>
      </c>
      <c r="I1215" s="185">
        <f t="shared" si="1304"/>
        <v>222</v>
      </c>
      <c r="J1215" s="185">
        <f t="shared" si="1304"/>
        <v>319</v>
      </c>
      <c r="K1215" s="185">
        <f t="shared" si="1304"/>
        <v>2842</v>
      </c>
      <c r="L1215" s="185">
        <f t="shared" si="1304"/>
        <v>1635</v>
      </c>
      <c r="M1215" s="147"/>
      <c r="N1215" s="143">
        <f t="shared" si="1244"/>
        <v>668.21999999999991</v>
      </c>
      <c r="O1215" s="143">
        <f t="shared" si="1240"/>
        <v>957</v>
      </c>
      <c r="P1215" s="143">
        <f t="shared" si="1241"/>
        <v>11368</v>
      </c>
      <c r="Q1215" s="143">
        <f t="shared" si="1242"/>
        <v>2779.5</v>
      </c>
      <c r="R1215" s="188">
        <f t="shared" si="1245"/>
        <v>15772.72</v>
      </c>
      <c r="T1215">
        <v>35583.919999999998</v>
      </c>
      <c r="U1215" s="190">
        <f t="shared" si="1246"/>
        <v>0.44325414400661872</v>
      </c>
    </row>
    <row r="1216" spans="1:21" x14ac:dyDescent="0.2">
      <c r="A1216" s="178">
        <v>42786</v>
      </c>
      <c r="B1216" s="179">
        <v>0.54166666666666663</v>
      </c>
      <c r="C1216" t="s">
        <v>349</v>
      </c>
      <c r="D1216">
        <v>3.46</v>
      </c>
      <c r="E1216">
        <v>2.38</v>
      </c>
      <c r="F1216">
        <v>4</v>
      </c>
      <c r="G1216">
        <v>1.7</v>
      </c>
      <c r="H1216" s="184">
        <f t="shared" ref="H1216:L1216" si="1305">H1192</f>
        <v>0.54166666666666663</v>
      </c>
      <c r="I1216" s="185">
        <f t="shared" si="1305"/>
        <v>195</v>
      </c>
      <c r="J1216" s="185">
        <f t="shared" si="1305"/>
        <v>299</v>
      </c>
      <c r="K1216" s="185">
        <f t="shared" si="1305"/>
        <v>2842</v>
      </c>
      <c r="L1216" s="185">
        <f t="shared" si="1305"/>
        <v>1635</v>
      </c>
      <c r="M1216" s="147"/>
      <c r="N1216" s="143">
        <f t="shared" si="1244"/>
        <v>674.7</v>
      </c>
      <c r="O1216" s="143">
        <f t="shared" si="1240"/>
        <v>711.62</v>
      </c>
      <c r="P1216" s="143">
        <f t="shared" si="1241"/>
        <v>11368</v>
      </c>
      <c r="Q1216" s="143">
        <f t="shared" si="1242"/>
        <v>2779.5</v>
      </c>
      <c r="R1216" s="188">
        <f t="shared" si="1245"/>
        <v>15533.82</v>
      </c>
      <c r="T1216">
        <v>35579.65</v>
      </c>
      <c r="U1216" s="190">
        <f t="shared" si="1246"/>
        <v>0.43659282764164342</v>
      </c>
    </row>
    <row r="1217" spans="1:21" x14ac:dyDescent="0.2">
      <c r="A1217" s="178">
        <v>42786</v>
      </c>
      <c r="B1217" s="179">
        <v>0.58333333333333337</v>
      </c>
      <c r="C1217" t="s">
        <v>349</v>
      </c>
      <c r="D1217">
        <v>2.0299999999999998</v>
      </c>
      <c r="E1217">
        <v>2.42</v>
      </c>
      <c r="F1217">
        <v>4</v>
      </c>
      <c r="G1217">
        <v>1.7</v>
      </c>
      <c r="H1217" s="184">
        <f t="shared" ref="H1217:L1217" si="1306">H1193</f>
        <v>0.58333333333333337</v>
      </c>
      <c r="I1217" s="185">
        <f t="shared" si="1306"/>
        <v>205</v>
      </c>
      <c r="J1217" s="185">
        <f t="shared" si="1306"/>
        <v>237</v>
      </c>
      <c r="K1217" s="185">
        <f t="shared" si="1306"/>
        <v>2842</v>
      </c>
      <c r="L1217" s="185">
        <f t="shared" si="1306"/>
        <v>1635</v>
      </c>
      <c r="M1217" s="147"/>
      <c r="N1217" s="143">
        <f t="shared" si="1244"/>
        <v>416.15</v>
      </c>
      <c r="O1217" s="143">
        <f t="shared" si="1240"/>
        <v>573.54</v>
      </c>
      <c r="P1217" s="143">
        <f t="shared" si="1241"/>
        <v>11368</v>
      </c>
      <c r="Q1217" s="143">
        <f t="shared" si="1242"/>
        <v>2779.5</v>
      </c>
      <c r="R1217" s="188">
        <f t="shared" si="1245"/>
        <v>15137.19</v>
      </c>
      <c r="T1217">
        <v>35601.79</v>
      </c>
      <c r="U1217" s="190">
        <f t="shared" si="1246"/>
        <v>0.42518058782999396</v>
      </c>
    </row>
    <row r="1218" spans="1:21" x14ac:dyDescent="0.2">
      <c r="A1218" s="178">
        <v>42786</v>
      </c>
      <c r="B1218" s="179">
        <v>0.625</v>
      </c>
      <c r="C1218" t="s">
        <v>349</v>
      </c>
      <c r="D1218">
        <v>2.0299999999999998</v>
      </c>
      <c r="E1218">
        <v>3</v>
      </c>
      <c r="F1218">
        <v>4.6399999999999997</v>
      </c>
      <c r="G1218">
        <v>1.34</v>
      </c>
      <c r="H1218" s="184">
        <f t="shared" ref="H1218:L1218" si="1307">H1194</f>
        <v>0.625</v>
      </c>
      <c r="I1218" s="185">
        <f t="shared" si="1307"/>
        <v>212</v>
      </c>
      <c r="J1218" s="185">
        <f t="shared" si="1307"/>
        <v>213</v>
      </c>
      <c r="K1218" s="185">
        <f t="shared" si="1307"/>
        <v>2842</v>
      </c>
      <c r="L1218" s="185">
        <f t="shared" si="1307"/>
        <v>1380</v>
      </c>
      <c r="M1218" s="147"/>
      <c r="N1218" s="143">
        <f t="shared" si="1244"/>
        <v>430.35999999999996</v>
      </c>
      <c r="O1218" s="143">
        <f t="shared" si="1240"/>
        <v>639</v>
      </c>
      <c r="P1218" s="143">
        <f t="shared" si="1241"/>
        <v>13186.88</v>
      </c>
      <c r="Q1218" s="143">
        <f t="shared" si="1242"/>
        <v>1849.2</v>
      </c>
      <c r="R1218" s="188">
        <f t="shared" si="1245"/>
        <v>16105.44</v>
      </c>
      <c r="T1218">
        <v>35520.14</v>
      </c>
      <c r="U1218" s="190">
        <f t="shared" si="1246"/>
        <v>0.4534171318018454</v>
      </c>
    </row>
    <row r="1219" spans="1:21" x14ac:dyDescent="0.2">
      <c r="A1219" s="178">
        <v>42786</v>
      </c>
      <c r="B1219" s="179">
        <v>0.66666666666666663</v>
      </c>
      <c r="C1219" t="s">
        <v>349</v>
      </c>
      <c r="D1219">
        <v>1.1000000000000001</v>
      </c>
      <c r="E1219">
        <v>2.48</v>
      </c>
      <c r="F1219">
        <v>4</v>
      </c>
      <c r="G1219">
        <v>1.35</v>
      </c>
      <c r="H1219" s="184">
        <f t="shared" ref="H1219:L1219" si="1308">H1195</f>
        <v>0.66666666666666663</v>
      </c>
      <c r="I1219" s="185">
        <f t="shared" si="1308"/>
        <v>191</v>
      </c>
      <c r="J1219" s="185">
        <f t="shared" si="1308"/>
        <v>237</v>
      </c>
      <c r="K1219" s="185">
        <f t="shared" si="1308"/>
        <v>2842</v>
      </c>
      <c r="L1219" s="185">
        <f t="shared" si="1308"/>
        <v>1380</v>
      </c>
      <c r="M1219" s="147"/>
      <c r="N1219" s="143">
        <f t="shared" si="1244"/>
        <v>210.10000000000002</v>
      </c>
      <c r="O1219" s="143">
        <f t="shared" si="1240"/>
        <v>587.76</v>
      </c>
      <c r="P1219" s="143">
        <f t="shared" si="1241"/>
        <v>11368</v>
      </c>
      <c r="Q1219" s="143">
        <f t="shared" si="1242"/>
        <v>1863.0000000000002</v>
      </c>
      <c r="R1219" s="188">
        <f t="shared" si="1245"/>
        <v>14028.86</v>
      </c>
      <c r="T1219">
        <v>35433.89</v>
      </c>
      <c r="U1219" s="190">
        <f t="shared" si="1246"/>
        <v>0.39591645173589468</v>
      </c>
    </row>
    <row r="1220" spans="1:21" x14ac:dyDescent="0.2">
      <c r="A1220" s="178">
        <v>42786</v>
      </c>
      <c r="B1220" s="179">
        <v>0.70833333333333337</v>
      </c>
      <c r="C1220" t="s">
        <v>349</v>
      </c>
      <c r="D1220">
        <v>1</v>
      </c>
      <c r="E1220">
        <v>3</v>
      </c>
      <c r="F1220">
        <v>4.5199999999999996</v>
      </c>
      <c r="G1220">
        <v>1.32</v>
      </c>
      <c r="H1220" s="184">
        <f t="shared" ref="H1220:L1220" si="1309">H1196</f>
        <v>0.70833333333333337</v>
      </c>
      <c r="I1220" s="185">
        <f t="shared" si="1309"/>
        <v>218</v>
      </c>
      <c r="J1220" s="185">
        <f t="shared" si="1309"/>
        <v>258</v>
      </c>
      <c r="K1220" s="185">
        <f t="shared" si="1309"/>
        <v>2842</v>
      </c>
      <c r="L1220" s="185">
        <f t="shared" si="1309"/>
        <v>1380</v>
      </c>
      <c r="M1220" s="147"/>
      <c r="N1220" s="143">
        <f t="shared" si="1244"/>
        <v>218</v>
      </c>
      <c r="O1220" s="143">
        <f t="shared" ref="O1220:O1283" si="1310">E1220*J1220</f>
        <v>774</v>
      </c>
      <c r="P1220" s="143">
        <f t="shared" ref="P1220:P1283" si="1311">F1220*K1220</f>
        <v>12845.839999999998</v>
      </c>
      <c r="Q1220" s="143">
        <f t="shared" ref="Q1220:Q1283" si="1312">G1220*L1220</f>
        <v>1821.6000000000001</v>
      </c>
      <c r="R1220" s="188">
        <f t="shared" si="1245"/>
        <v>15659.439999999999</v>
      </c>
      <c r="T1220">
        <v>35519.82</v>
      </c>
      <c r="U1220" s="190">
        <f t="shared" si="1246"/>
        <v>0.44086484672501153</v>
      </c>
    </row>
    <row r="1221" spans="1:21" x14ac:dyDescent="0.2">
      <c r="A1221" s="178">
        <v>42786</v>
      </c>
      <c r="B1221" s="179">
        <v>0.75</v>
      </c>
      <c r="C1221" t="s">
        <v>349</v>
      </c>
      <c r="D1221">
        <v>1</v>
      </c>
      <c r="E1221">
        <v>6</v>
      </c>
      <c r="F1221">
        <v>9.24</v>
      </c>
      <c r="G1221">
        <v>1.82</v>
      </c>
      <c r="H1221" s="184">
        <f t="shared" ref="H1221:L1221" si="1313">H1197</f>
        <v>0.75</v>
      </c>
      <c r="I1221" s="185">
        <f t="shared" si="1313"/>
        <v>240</v>
      </c>
      <c r="J1221" s="185">
        <f t="shared" si="1313"/>
        <v>365</v>
      </c>
      <c r="K1221" s="185">
        <f t="shared" si="1313"/>
        <v>2842</v>
      </c>
      <c r="L1221" s="185">
        <f t="shared" si="1313"/>
        <v>1380</v>
      </c>
      <c r="M1221" s="147"/>
      <c r="N1221" s="143">
        <f t="shared" ref="N1221:N1284" si="1314">D1221*I1221</f>
        <v>240</v>
      </c>
      <c r="O1221" s="143">
        <f t="shared" si="1310"/>
        <v>2190</v>
      </c>
      <c r="P1221" s="143">
        <f t="shared" si="1311"/>
        <v>26260.080000000002</v>
      </c>
      <c r="Q1221" s="143">
        <f t="shared" si="1312"/>
        <v>2511.6</v>
      </c>
      <c r="R1221" s="188">
        <f t="shared" ref="R1221:R1284" si="1315">SUM(N1221:Q1221)</f>
        <v>31201.68</v>
      </c>
      <c r="T1221">
        <v>35589.83</v>
      </c>
      <c r="U1221" s="190">
        <f t="shared" ref="U1221:U1284" si="1316">R1221/T1221</f>
        <v>0.87670213653731976</v>
      </c>
    </row>
    <row r="1222" spans="1:21" x14ac:dyDescent="0.2">
      <c r="A1222" s="178">
        <v>42786</v>
      </c>
      <c r="B1222" s="179">
        <v>0.79166666666666663</v>
      </c>
      <c r="C1222" t="s">
        <v>349</v>
      </c>
      <c r="D1222">
        <v>10</v>
      </c>
      <c r="E1222">
        <v>33.17</v>
      </c>
      <c r="F1222">
        <v>34.17</v>
      </c>
      <c r="G1222">
        <v>1.78</v>
      </c>
      <c r="H1222" s="184">
        <f t="shared" ref="H1222:L1222" si="1317">H1198</f>
        <v>0.79166666666666663</v>
      </c>
      <c r="I1222" s="185">
        <f t="shared" si="1317"/>
        <v>320</v>
      </c>
      <c r="J1222" s="185">
        <f t="shared" si="1317"/>
        <v>214</v>
      </c>
      <c r="K1222" s="185">
        <f t="shared" si="1317"/>
        <v>2842</v>
      </c>
      <c r="L1222" s="185">
        <f t="shared" si="1317"/>
        <v>1426</v>
      </c>
      <c r="M1222" s="147"/>
      <c r="N1222" s="143">
        <f t="shared" si="1314"/>
        <v>3200</v>
      </c>
      <c r="O1222" s="143">
        <f t="shared" si="1310"/>
        <v>7098.38</v>
      </c>
      <c r="P1222" s="143">
        <f t="shared" si="1311"/>
        <v>97111.14</v>
      </c>
      <c r="Q1222" s="143">
        <f t="shared" si="1312"/>
        <v>2538.2800000000002</v>
      </c>
      <c r="R1222" s="188">
        <f t="shared" si="1315"/>
        <v>109947.8</v>
      </c>
      <c r="T1222">
        <v>36327.06</v>
      </c>
      <c r="U1222" s="190">
        <f t="shared" si="1316"/>
        <v>3.0266088144760408</v>
      </c>
    </row>
    <row r="1223" spans="1:21" x14ac:dyDescent="0.2">
      <c r="A1223" s="178">
        <v>42786</v>
      </c>
      <c r="B1223" s="179">
        <v>0.83333333333333337</v>
      </c>
      <c r="C1223" t="s">
        <v>349</v>
      </c>
      <c r="D1223">
        <v>3.5</v>
      </c>
      <c r="E1223">
        <v>8.8000000000000007</v>
      </c>
      <c r="F1223">
        <v>15.49</v>
      </c>
      <c r="G1223">
        <v>3</v>
      </c>
      <c r="H1223" s="184">
        <f t="shared" ref="H1223:L1223" si="1318">H1199</f>
        <v>0.83333333333333337</v>
      </c>
      <c r="I1223" s="185">
        <f t="shared" si="1318"/>
        <v>322</v>
      </c>
      <c r="J1223" s="185">
        <f t="shared" si="1318"/>
        <v>178</v>
      </c>
      <c r="K1223" s="185">
        <f t="shared" si="1318"/>
        <v>2842</v>
      </c>
      <c r="L1223" s="185">
        <f t="shared" si="1318"/>
        <v>1426</v>
      </c>
      <c r="M1223" s="147"/>
      <c r="N1223" s="143">
        <f t="shared" si="1314"/>
        <v>1127</v>
      </c>
      <c r="O1223" s="143">
        <f t="shared" si="1310"/>
        <v>1566.4</v>
      </c>
      <c r="P1223" s="143">
        <f t="shared" si="1311"/>
        <v>44022.58</v>
      </c>
      <c r="Q1223" s="143">
        <f t="shared" si="1312"/>
        <v>4278</v>
      </c>
      <c r="R1223" s="188">
        <f t="shared" si="1315"/>
        <v>50993.98</v>
      </c>
      <c r="T1223">
        <v>36945.56</v>
      </c>
      <c r="U1223" s="190">
        <f t="shared" si="1316"/>
        <v>1.3802465032334064</v>
      </c>
    </row>
    <row r="1224" spans="1:21" x14ac:dyDescent="0.2">
      <c r="A1224" s="178">
        <v>42786</v>
      </c>
      <c r="B1224" s="179">
        <v>0.875</v>
      </c>
      <c r="C1224" t="s">
        <v>349</v>
      </c>
      <c r="D1224">
        <v>3.5</v>
      </c>
      <c r="E1224">
        <v>3</v>
      </c>
      <c r="F1224">
        <v>5.3</v>
      </c>
      <c r="G1224">
        <v>1.45</v>
      </c>
      <c r="H1224" s="184">
        <f t="shared" ref="H1224:L1224" si="1319">H1200</f>
        <v>0.875</v>
      </c>
      <c r="I1224" s="185">
        <f t="shared" si="1319"/>
        <v>337</v>
      </c>
      <c r="J1224" s="185">
        <f t="shared" si="1319"/>
        <v>173</v>
      </c>
      <c r="K1224" s="185">
        <f t="shared" si="1319"/>
        <v>2842</v>
      </c>
      <c r="L1224" s="185">
        <f t="shared" si="1319"/>
        <v>1426</v>
      </c>
      <c r="M1224" s="147"/>
      <c r="N1224" s="143">
        <f t="shared" si="1314"/>
        <v>1179.5</v>
      </c>
      <c r="O1224" s="143">
        <f t="shared" si="1310"/>
        <v>519</v>
      </c>
      <c r="P1224" s="143">
        <f t="shared" si="1311"/>
        <v>15062.6</v>
      </c>
      <c r="Q1224" s="143">
        <f t="shared" si="1312"/>
        <v>2067.6999999999998</v>
      </c>
      <c r="R1224" s="188">
        <f t="shared" si="1315"/>
        <v>18828.8</v>
      </c>
      <c r="T1224">
        <v>36110.559999999998</v>
      </c>
      <c r="U1224" s="190">
        <f t="shared" si="1316"/>
        <v>0.52142088076174953</v>
      </c>
    </row>
    <row r="1225" spans="1:21" x14ac:dyDescent="0.2">
      <c r="A1225" s="178">
        <v>42786</v>
      </c>
      <c r="B1225" s="179">
        <v>0.91666666666666663</v>
      </c>
      <c r="C1225" t="s">
        <v>349</v>
      </c>
      <c r="D1225">
        <v>10</v>
      </c>
      <c r="E1225">
        <v>4</v>
      </c>
      <c r="F1225">
        <v>5.12</v>
      </c>
      <c r="G1225">
        <v>1.4</v>
      </c>
      <c r="H1225" s="184">
        <f t="shared" ref="H1225:L1225" si="1320">H1201</f>
        <v>0.91666666666666663</v>
      </c>
      <c r="I1225" s="185">
        <f t="shared" si="1320"/>
        <v>394</v>
      </c>
      <c r="J1225" s="185">
        <f t="shared" si="1320"/>
        <v>194</v>
      </c>
      <c r="K1225" s="185">
        <f t="shared" si="1320"/>
        <v>2842</v>
      </c>
      <c r="L1225" s="185">
        <f t="shared" si="1320"/>
        <v>1426</v>
      </c>
      <c r="M1225" s="147"/>
      <c r="N1225" s="143">
        <f t="shared" si="1314"/>
        <v>3940</v>
      </c>
      <c r="O1225" s="143">
        <f t="shared" si="1310"/>
        <v>776</v>
      </c>
      <c r="P1225" s="143">
        <f t="shared" si="1311"/>
        <v>14551.04</v>
      </c>
      <c r="Q1225" s="143">
        <f t="shared" si="1312"/>
        <v>1996.3999999999999</v>
      </c>
      <c r="R1225" s="188">
        <f t="shared" si="1315"/>
        <v>21263.440000000002</v>
      </c>
      <c r="T1225">
        <v>34362.36</v>
      </c>
      <c r="U1225" s="190">
        <f t="shared" si="1316"/>
        <v>0.61880033850992777</v>
      </c>
    </row>
    <row r="1226" spans="1:21" x14ac:dyDescent="0.2">
      <c r="A1226" s="178">
        <v>42786</v>
      </c>
      <c r="B1226" s="179">
        <v>0.95833333333333337</v>
      </c>
      <c r="C1226" t="s">
        <v>349</v>
      </c>
      <c r="D1226">
        <v>10</v>
      </c>
      <c r="E1226">
        <v>8.26</v>
      </c>
      <c r="F1226">
        <v>8.4600000000000009</v>
      </c>
      <c r="G1226">
        <v>0.25</v>
      </c>
      <c r="H1226" s="184">
        <f t="shared" ref="H1226:L1226" si="1321">H1202</f>
        <v>0.95833333333333337</v>
      </c>
      <c r="I1226" s="185">
        <f t="shared" si="1321"/>
        <v>389</v>
      </c>
      <c r="J1226" s="185">
        <f t="shared" si="1321"/>
        <v>265</v>
      </c>
      <c r="K1226" s="185">
        <f t="shared" si="1321"/>
        <v>2985</v>
      </c>
      <c r="L1226" s="185">
        <f t="shared" si="1321"/>
        <v>1111</v>
      </c>
      <c r="M1226" s="147"/>
      <c r="N1226" s="143">
        <f t="shared" si="1314"/>
        <v>3890</v>
      </c>
      <c r="O1226" s="143">
        <f t="shared" si="1310"/>
        <v>2188.9</v>
      </c>
      <c r="P1226" s="143">
        <f t="shared" si="1311"/>
        <v>25253.100000000002</v>
      </c>
      <c r="Q1226" s="143">
        <f t="shared" si="1312"/>
        <v>277.75</v>
      </c>
      <c r="R1226" s="188">
        <f t="shared" si="1315"/>
        <v>31609.75</v>
      </c>
      <c r="T1226">
        <v>31948.63</v>
      </c>
      <c r="U1226" s="190">
        <f t="shared" si="1316"/>
        <v>0.98939297240601554</v>
      </c>
    </row>
    <row r="1227" spans="1:21" x14ac:dyDescent="0.2">
      <c r="A1227" s="178">
        <v>42786</v>
      </c>
      <c r="B1227" s="180">
        <v>1</v>
      </c>
      <c r="C1227" t="s">
        <v>349</v>
      </c>
      <c r="D1227">
        <v>6</v>
      </c>
      <c r="E1227">
        <v>5.21</v>
      </c>
      <c r="F1227">
        <v>10</v>
      </c>
      <c r="G1227">
        <v>0.25</v>
      </c>
      <c r="H1227" s="184">
        <f t="shared" ref="H1227:L1227" si="1322">H1203</f>
        <v>1</v>
      </c>
      <c r="I1227" s="185">
        <f t="shared" si="1322"/>
        <v>362</v>
      </c>
      <c r="J1227" s="185">
        <f t="shared" si="1322"/>
        <v>243</v>
      </c>
      <c r="K1227" s="185">
        <f t="shared" si="1322"/>
        <v>2985</v>
      </c>
      <c r="L1227" s="185">
        <f t="shared" si="1322"/>
        <v>1111</v>
      </c>
      <c r="M1227" s="147"/>
      <c r="N1227" s="143">
        <f t="shared" si="1314"/>
        <v>2172</v>
      </c>
      <c r="O1227" s="143">
        <f t="shared" si="1310"/>
        <v>1266.03</v>
      </c>
      <c r="P1227" s="143">
        <f t="shared" si="1311"/>
        <v>29850</v>
      </c>
      <c r="Q1227" s="143">
        <f t="shared" si="1312"/>
        <v>277.75</v>
      </c>
      <c r="R1227" s="188">
        <f t="shared" si="1315"/>
        <v>33565.78</v>
      </c>
      <c r="T1227">
        <v>29533.22</v>
      </c>
      <c r="U1227" s="190">
        <f t="shared" si="1316"/>
        <v>1.1365431876375145</v>
      </c>
    </row>
    <row r="1228" spans="1:21" x14ac:dyDescent="0.2">
      <c r="A1228" s="178">
        <v>42787</v>
      </c>
      <c r="B1228" s="179">
        <v>4.1666666666666664E-2</v>
      </c>
      <c r="C1228" t="s">
        <v>349</v>
      </c>
      <c r="D1228">
        <v>8</v>
      </c>
      <c r="E1228">
        <v>1.61</v>
      </c>
      <c r="F1228">
        <v>4.43</v>
      </c>
      <c r="G1228">
        <v>0.25</v>
      </c>
      <c r="H1228" s="184">
        <f t="shared" ref="H1228:L1228" si="1323">H1204</f>
        <v>4.1666666666666664E-2</v>
      </c>
      <c r="I1228" s="185">
        <f t="shared" si="1323"/>
        <v>294</v>
      </c>
      <c r="J1228" s="185">
        <f t="shared" si="1323"/>
        <v>212</v>
      </c>
      <c r="K1228" s="185">
        <f t="shared" si="1323"/>
        <v>2985</v>
      </c>
      <c r="L1228" s="185">
        <f t="shared" si="1323"/>
        <v>1111</v>
      </c>
      <c r="M1228" s="147"/>
      <c r="N1228" s="143">
        <f t="shared" si="1314"/>
        <v>2352</v>
      </c>
      <c r="O1228" s="143">
        <f t="shared" si="1310"/>
        <v>341.32</v>
      </c>
      <c r="P1228" s="143">
        <f t="shared" si="1311"/>
        <v>13223.55</v>
      </c>
      <c r="Q1228" s="143">
        <f t="shared" si="1312"/>
        <v>277.75</v>
      </c>
      <c r="R1228" s="188">
        <f t="shared" si="1315"/>
        <v>16194.619999999999</v>
      </c>
      <c r="T1228">
        <v>27755.46</v>
      </c>
      <c r="U1228" s="190">
        <f t="shared" si="1316"/>
        <v>0.58347510724016105</v>
      </c>
    </row>
    <row r="1229" spans="1:21" x14ac:dyDescent="0.2">
      <c r="A1229" s="178">
        <v>42787</v>
      </c>
      <c r="B1229" s="179">
        <v>8.3333333333333329E-2</v>
      </c>
      <c r="C1229" t="s">
        <v>349</v>
      </c>
      <c r="D1229">
        <v>5.62</v>
      </c>
      <c r="E1229">
        <v>1.5</v>
      </c>
      <c r="F1229">
        <v>4</v>
      </c>
      <c r="G1229">
        <v>0.25</v>
      </c>
      <c r="H1229" s="184">
        <f t="shared" ref="H1229:L1229" si="1324">H1205</f>
        <v>8.3333333333333329E-2</v>
      </c>
      <c r="I1229" s="185">
        <f t="shared" si="1324"/>
        <v>236</v>
      </c>
      <c r="J1229" s="185">
        <f t="shared" si="1324"/>
        <v>179</v>
      </c>
      <c r="K1229" s="185">
        <f t="shared" si="1324"/>
        <v>2985</v>
      </c>
      <c r="L1229" s="185">
        <f t="shared" si="1324"/>
        <v>1111</v>
      </c>
      <c r="M1229" s="147"/>
      <c r="N1229" s="143">
        <f t="shared" si="1314"/>
        <v>1326.32</v>
      </c>
      <c r="O1229" s="143">
        <f t="shared" si="1310"/>
        <v>268.5</v>
      </c>
      <c r="P1229" s="143">
        <f t="shared" si="1311"/>
        <v>11940</v>
      </c>
      <c r="Q1229" s="143">
        <f t="shared" si="1312"/>
        <v>277.75</v>
      </c>
      <c r="R1229" s="188">
        <f t="shared" si="1315"/>
        <v>13812.57</v>
      </c>
      <c r="T1229">
        <v>26855.48</v>
      </c>
      <c r="U1229" s="190">
        <f t="shared" si="1316"/>
        <v>0.51432966381535539</v>
      </c>
    </row>
    <row r="1230" spans="1:21" x14ac:dyDescent="0.2">
      <c r="A1230" s="178">
        <v>42787</v>
      </c>
      <c r="B1230" s="179">
        <v>0.125</v>
      </c>
      <c r="C1230" t="s">
        <v>349</v>
      </c>
      <c r="D1230">
        <v>5.96</v>
      </c>
      <c r="E1230">
        <v>1.5</v>
      </c>
      <c r="F1230">
        <v>4</v>
      </c>
      <c r="G1230">
        <v>0.8</v>
      </c>
      <c r="H1230" s="184">
        <f t="shared" ref="H1230:L1230" si="1325">H1206</f>
        <v>0.125</v>
      </c>
      <c r="I1230" s="185">
        <f t="shared" si="1325"/>
        <v>201</v>
      </c>
      <c r="J1230" s="185">
        <f t="shared" si="1325"/>
        <v>205</v>
      </c>
      <c r="K1230" s="185">
        <f t="shared" si="1325"/>
        <v>2985</v>
      </c>
      <c r="L1230" s="185">
        <f t="shared" si="1325"/>
        <v>1717</v>
      </c>
      <c r="M1230" s="147"/>
      <c r="N1230" s="143">
        <f t="shared" si="1314"/>
        <v>1197.96</v>
      </c>
      <c r="O1230" s="143">
        <f t="shared" si="1310"/>
        <v>307.5</v>
      </c>
      <c r="P1230" s="143">
        <f t="shared" si="1311"/>
        <v>11940</v>
      </c>
      <c r="Q1230" s="143">
        <f t="shared" si="1312"/>
        <v>1373.6000000000001</v>
      </c>
      <c r="R1230" s="188">
        <f t="shared" si="1315"/>
        <v>14819.06</v>
      </c>
      <c r="T1230">
        <v>26420.1</v>
      </c>
      <c r="U1230" s="190">
        <f t="shared" si="1316"/>
        <v>0.5609009806927302</v>
      </c>
    </row>
    <row r="1231" spans="1:21" x14ac:dyDescent="0.2">
      <c r="A1231" s="178">
        <v>42787</v>
      </c>
      <c r="B1231" s="179">
        <v>0.16666666666666666</v>
      </c>
      <c r="C1231" t="s">
        <v>349</v>
      </c>
      <c r="D1231">
        <v>8</v>
      </c>
      <c r="E1231">
        <v>1.51</v>
      </c>
      <c r="F1231">
        <v>4</v>
      </c>
      <c r="G1231">
        <v>0.8</v>
      </c>
      <c r="H1231" s="184">
        <f t="shared" ref="H1231:L1231" si="1326">H1207</f>
        <v>0.16666666666666666</v>
      </c>
      <c r="I1231" s="185">
        <f t="shared" si="1326"/>
        <v>185</v>
      </c>
      <c r="J1231" s="185">
        <f t="shared" si="1326"/>
        <v>205</v>
      </c>
      <c r="K1231" s="185">
        <f t="shared" si="1326"/>
        <v>2985</v>
      </c>
      <c r="L1231" s="185">
        <f t="shared" si="1326"/>
        <v>1717</v>
      </c>
      <c r="M1231" s="147"/>
      <c r="N1231" s="143">
        <f t="shared" si="1314"/>
        <v>1480</v>
      </c>
      <c r="O1231" s="143">
        <f t="shared" si="1310"/>
        <v>309.55</v>
      </c>
      <c r="P1231" s="143">
        <f t="shared" si="1311"/>
        <v>11940</v>
      </c>
      <c r="Q1231" s="143">
        <f t="shared" si="1312"/>
        <v>1373.6000000000001</v>
      </c>
      <c r="R1231" s="188">
        <f t="shared" si="1315"/>
        <v>15103.15</v>
      </c>
      <c r="T1231">
        <v>26454.09</v>
      </c>
      <c r="U1231" s="190">
        <f t="shared" si="1316"/>
        <v>0.57091927940065224</v>
      </c>
    </row>
    <row r="1232" spans="1:21" x14ac:dyDescent="0.2">
      <c r="A1232" s="178">
        <v>42787</v>
      </c>
      <c r="B1232" s="179">
        <v>0.20833333333333334</v>
      </c>
      <c r="C1232" t="s">
        <v>349</v>
      </c>
      <c r="D1232">
        <v>8</v>
      </c>
      <c r="E1232">
        <v>3.21</v>
      </c>
      <c r="F1232">
        <v>4</v>
      </c>
      <c r="G1232">
        <v>0.8</v>
      </c>
      <c r="H1232" s="184">
        <f t="shared" ref="H1232:L1232" si="1327">H1208</f>
        <v>0.20833333333333334</v>
      </c>
      <c r="I1232" s="185">
        <f t="shared" si="1327"/>
        <v>207</v>
      </c>
      <c r="J1232" s="185">
        <f t="shared" si="1327"/>
        <v>283</v>
      </c>
      <c r="K1232" s="185">
        <f t="shared" si="1327"/>
        <v>2985</v>
      </c>
      <c r="L1232" s="185">
        <f t="shared" si="1327"/>
        <v>1717</v>
      </c>
      <c r="M1232" s="147"/>
      <c r="N1232" s="143">
        <f t="shared" si="1314"/>
        <v>1656</v>
      </c>
      <c r="O1232" s="143">
        <f t="shared" si="1310"/>
        <v>908.43</v>
      </c>
      <c r="P1232" s="143">
        <f t="shared" si="1311"/>
        <v>11940</v>
      </c>
      <c r="Q1232" s="143">
        <f t="shared" si="1312"/>
        <v>1373.6000000000001</v>
      </c>
      <c r="R1232" s="188">
        <f t="shared" si="1315"/>
        <v>15878.03</v>
      </c>
      <c r="T1232">
        <v>27195.56</v>
      </c>
      <c r="U1232" s="190">
        <f t="shared" si="1316"/>
        <v>0.58384640728118853</v>
      </c>
    </row>
    <row r="1233" spans="1:21" x14ac:dyDescent="0.2">
      <c r="A1233" s="178">
        <v>42787</v>
      </c>
      <c r="B1233" s="179">
        <v>0.25</v>
      </c>
      <c r="C1233" t="s">
        <v>349</v>
      </c>
      <c r="D1233">
        <v>16.66</v>
      </c>
      <c r="E1233">
        <v>11.83</v>
      </c>
      <c r="F1233">
        <v>6</v>
      </c>
      <c r="G1233">
        <v>0.8</v>
      </c>
      <c r="H1233" s="184">
        <f t="shared" ref="H1233:L1233" si="1328">H1209</f>
        <v>0.25</v>
      </c>
      <c r="I1233" s="185">
        <f t="shared" si="1328"/>
        <v>327</v>
      </c>
      <c r="J1233" s="185">
        <f t="shared" si="1328"/>
        <v>438</v>
      </c>
      <c r="K1233" s="185">
        <f t="shared" si="1328"/>
        <v>2985</v>
      </c>
      <c r="L1233" s="185">
        <f t="shared" si="1328"/>
        <v>1717</v>
      </c>
      <c r="M1233" s="147"/>
      <c r="N1233" s="143">
        <f t="shared" si="1314"/>
        <v>5447.82</v>
      </c>
      <c r="O1233" s="143">
        <f t="shared" si="1310"/>
        <v>5181.54</v>
      </c>
      <c r="P1233" s="143">
        <f t="shared" si="1311"/>
        <v>17910</v>
      </c>
      <c r="Q1233" s="143">
        <f t="shared" si="1312"/>
        <v>1373.6000000000001</v>
      </c>
      <c r="R1233" s="188">
        <f t="shared" si="1315"/>
        <v>29912.959999999999</v>
      </c>
      <c r="T1233">
        <v>29511.51</v>
      </c>
      <c r="U1233" s="190">
        <f t="shared" si="1316"/>
        <v>1.0136031670355059</v>
      </c>
    </row>
    <row r="1234" spans="1:21" x14ac:dyDescent="0.2">
      <c r="A1234" s="178">
        <v>42787</v>
      </c>
      <c r="B1234" s="179">
        <v>0.29166666666666669</v>
      </c>
      <c r="C1234" t="s">
        <v>349</v>
      </c>
      <c r="D1234">
        <v>6.04</v>
      </c>
      <c r="E1234">
        <v>8.65</v>
      </c>
      <c r="F1234">
        <v>6.75</v>
      </c>
      <c r="G1234">
        <v>6.54</v>
      </c>
      <c r="H1234" s="184">
        <f t="shared" ref="H1234:L1234" si="1329">H1210</f>
        <v>0.29166666666666669</v>
      </c>
      <c r="I1234" s="185">
        <f t="shared" si="1329"/>
        <v>249</v>
      </c>
      <c r="J1234" s="185">
        <f t="shared" si="1329"/>
        <v>556</v>
      </c>
      <c r="K1234" s="185">
        <f t="shared" si="1329"/>
        <v>2872</v>
      </c>
      <c r="L1234" s="185">
        <f t="shared" si="1329"/>
        <v>2219</v>
      </c>
      <c r="M1234" s="147"/>
      <c r="N1234" s="143">
        <f t="shared" si="1314"/>
        <v>1503.96</v>
      </c>
      <c r="O1234" s="143">
        <f t="shared" si="1310"/>
        <v>4809.4000000000005</v>
      </c>
      <c r="P1234" s="143">
        <f t="shared" si="1311"/>
        <v>19386</v>
      </c>
      <c r="Q1234" s="143">
        <f t="shared" si="1312"/>
        <v>14512.26</v>
      </c>
      <c r="R1234" s="188">
        <f t="shared" si="1315"/>
        <v>40211.620000000003</v>
      </c>
      <c r="T1234">
        <v>33409.839999999997</v>
      </c>
      <c r="U1234" s="190">
        <f t="shared" si="1316"/>
        <v>1.203586129116452</v>
      </c>
    </row>
    <row r="1235" spans="1:21" x14ac:dyDescent="0.2">
      <c r="A1235" s="178">
        <v>42787</v>
      </c>
      <c r="B1235" s="179">
        <v>0.33333333333333331</v>
      </c>
      <c r="C1235" t="s">
        <v>349</v>
      </c>
      <c r="D1235">
        <v>3.5</v>
      </c>
      <c r="E1235">
        <v>2.4</v>
      </c>
      <c r="F1235">
        <v>4.21</v>
      </c>
      <c r="G1235">
        <v>4</v>
      </c>
      <c r="H1235" s="184">
        <f t="shared" ref="H1235:L1235" si="1330">H1211</f>
        <v>0.33333333333333331</v>
      </c>
      <c r="I1235" s="185">
        <f t="shared" si="1330"/>
        <v>256</v>
      </c>
      <c r="J1235" s="185">
        <f t="shared" si="1330"/>
        <v>306</v>
      </c>
      <c r="K1235" s="185">
        <f t="shared" si="1330"/>
        <v>2872</v>
      </c>
      <c r="L1235" s="185">
        <f t="shared" si="1330"/>
        <v>2219</v>
      </c>
      <c r="M1235" s="147"/>
      <c r="N1235" s="143">
        <f t="shared" si="1314"/>
        <v>896</v>
      </c>
      <c r="O1235" s="143">
        <f t="shared" si="1310"/>
        <v>734.4</v>
      </c>
      <c r="P1235" s="143">
        <f t="shared" si="1311"/>
        <v>12091.12</v>
      </c>
      <c r="Q1235" s="143">
        <f t="shared" si="1312"/>
        <v>8876</v>
      </c>
      <c r="R1235" s="188">
        <f t="shared" si="1315"/>
        <v>22597.52</v>
      </c>
      <c r="T1235">
        <v>34506.559999999998</v>
      </c>
      <c r="U1235" s="190">
        <f t="shared" si="1316"/>
        <v>0.65487605834948492</v>
      </c>
    </row>
    <row r="1236" spans="1:21" x14ac:dyDescent="0.2">
      <c r="A1236" s="178">
        <v>42787</v>
      </c>
      <c r="B1236" s="179">
        <v>0.375</v>
      </c>
      <c r="C1236" t="s">
        <v>349</v>
      </c>
      <c r="D1236">
        <v>3.01</v>
      </c>
      <c r="E1236">
        <v>4.43</v>
      </c>
      <c r="F1236">
        <v>4.63</v>
      </c>
      <c r="G1236">
        <v>4.42</v>
      </c>
      <c r="H1236" s="184">
        <f t="shared" ref="H1236:L1236" si="1331">H1212</f>
        <v>0.375</v>
      </c>
      <c r="I1236" s="185">
        <f t="shared" si="1331"/>
        <v>156</v>
      </c>
      <c r="J1236" s="185">
        <f t="shared" si="1331"/>
        <v>343</v>
      </c>
      <c r="K1236" s="185">
        <f t="shared" si="1331"/>
        <v>2872</v>
      </c>
      <c r="L1236" s="185">
        <f t="shared" si="1331"/>
        <v>2219</v>
      </c>
      <c r="M1236" s="147"/>
      <c r="N1236" s="143">
        <f t="shared" si="1314"/>
        <v>469.55999999999995</v>
      </c>
      <c r="O1236" s="143">
        <f t="shared" si="1310"/>
        <v>1519.49</v>
      </c>
      <c r="P1236" s="143">
        <f t="shared" si="1311"/>
        <v>13297.36</v>
      </c>
      <c r="Q1236" s="143">
        <f t="shared" si="1312"/>
        <v>9807.98</v>
      </c>
      <c r="R1236" s="188">
        <f t="shared" si="1315"/>
        <v>25094.39</v>
      </c>
      <c r="T1236">
        <v>34153.11</v>
      </c>
      <c r="U1236" s="190">
        <f t="shared" si="1316"/>
        <v>0.73476149024203063</v>
      </c>
    </row>
    <row r="1237" spans="1:21" x14ac:dyDescent="0.2">
      <c r="A1237" s="178">
        <v>42787</v>
      </c>
      <c r="B1237" s="179">
        <v>0.41666666666666669</v>
      </c>
      <c r="C1237" t="s">
        <v>349</v>
      </c>
      <c r="D1237">
        <v>10</v>
      </c>
      <c r="E1237">
        <v>3.35</v>
      </c>
      <c r="F1237">
        <v>4.0999999999999996</v>
      </c>
      <c r="G1237">
        <v>3.35</v>
      </c>
      <c r="H1237" s="184">
        <f t="shared" ref="H1237:L1237" si="1332">H1213</f>
        <v>0.41666666666666669</v>
      </c>
      <c r="I1237" s="185">
        <f t="shared" si="1332"/>
        <v>196</v>
      </c>
      <c r="J1237" s="185">
        <f t="shared" si="1332"/>
        <v>315</v>
      </c>
      <c r="K1237" s="185">
        <f t="shared" si="1332"/>
        <v>2872</v>
      </c>
      <c r="L1237" s="185">
        <f t="shared" si="1332"/>
        <v>2219</v>
      </c>
      <c r="M1237" s="147"/>
      <c r="N1237" s="143">
        <f t="shared" si="1314"/>
        <v>1960</v>
      </c>
      <c r="O1237" s="143">
        <f t="shared" si="1310"/>
        <v>1055.25</v>
      </c>
      <c r="P1237" s="143">
        <f t="shared" si="1311"/>
        <v>11775.199999999999</v>
      </c>
      <c r="Q1237" s="143">
        <f t="shared" si="1312"/>
        <v>7433.6500000000005</v>
      </c>
      <c r="R1237" s="188">
        <f t="shared" si="1315"/>
        <v>22224.1</v>
      </c>
      <c r="T1237">
        <v>34229.83</v>
      </c>
      <c r="U1237" s="190">
        <f t="shared" si="1316"/>
        <v>0.64926118534623156</v>
      </c>
    </row>
    <row r="1238" spans="1:21" x14ac:dyDescent="0.2">
      <c r="A1238" s="178">
        <v>42787</v>
      </c>
      <c r="B1238" s="179">
        <v>0.45833333333333331</v>
      </c>
      <c r="C1238" t="s">
        <v>349</v>
      </c>
      <c r="D1238">
        <v>3.5</v>
      </c>
      <c r="E1238">
        <v>2.81</v>
      </c>
      <c r="F1238">
        <v>4</v>
      </c>
      <c r="G1238">
        <v>1.93</v>
      </c>
      <c r="H1238" s="184">
        <f t="shared" ref="H1238:L1238" si="1333">H1214</f>
        <v>0.45833333333333331</v>
      </c>
      <c r="I1238" s="185">
        <f t="shared" si="1333"/>
        <v>226</v>
      </c>
      <c r="J1238" s="185">
        <f t="shared" si="1333"/>
        <v>326</v>
      </c>
      <c r="K1238" s="185">
        <f t="shared" si="1333"/>
        <v>2842</v>
      </c>
      <c r="L1238" s="185">
        <f t="shared" si="1333"/>
        <v>1635</v>
      </c>
      <c r="M1238" s="147"/>
      <c r="N1238" s="143">
        <f t="shared" si="1314"/>
        <v>791</v>
      </c>
      <c r="O1238" s="143">
        <f t="shared" si="1310"/>
        <v>916.06000000000006</v>
      </c>
      <c r="P1238" s="143">
        <f t="shared" si="1311"/>
        <v>11368</v>
      </c>
      <c r="Q1238" s="143">
        <f t="shared" si="1312"/>
        <v>3155.5499999999997</v>
      </c>
      <c r="R1238" s="188">
        <f t="shared" si="1315"/>
        <v>16230.609999999999</v>
      </c>
      <c r="T1238">
        <v>34407.65</v>
      </c>
      <c r="U1238" s="190">
        <f t="shared" si="1316"/>
        <v>0.47171515636784256</v>
      </c>
    </row>
    <row r="1239" spans="1:21" x14ac:dyDescent="0.2">
      <c r="A1239" s="178">
        <v>42787</v>
      </c>
      <c r="B1239" s="179">
        <v>0.5</v>
      </c>
      <c r="C1239" t="s">
        <v>349</v>
      </c>
      <c r="D1239">
        <v>3.46</v>
      </c>
      <c r="E1239">
        <v>1.96</v>
      </c>
      <c r="F1239">
        <v>4.01</v>
      </c>
      <c r="G1239">
        <v>1.82</v>
      </c>
      <c r="H1239" s="184">
        <f t="shared" ref="H1239:L1239" si="1334">H1215</f>
        <v>0.5</v>
      </c>
      <c r="I1239" s="185">
        <f t="shared" si="1334"/>
        <v>222</v>
      </c>
      <c r="J1239" s="185">
        <f t="shared" si="1334"/>
        <v>319</v>
      </c>
      <c r="K1239" s="185">
        <f t="shared" si="1334"/>
        <v>2842</v>
      </c>
      <c r="L1239" s="185">
        <f t="shared" si="1334"/>
        <v>1635</v>
      </c>
      <c r="M1239" s="147"/>
      <c r="N1239" s="143">
        <f t="shared" si="1314"/>
        <v>768.12</v>
      </c>
      <c r="O1239" s="143">
        <f t="shared" si="1310"/>
        <v>625.24</v>
      </c>
      <c r="P1239" s="143">
        <f t="shared" si="1311"/>
        <v>11396.42</v>
      </c>
      <c r="Q1239" s="143">
        <f t="shared" si="1312"/>
        <v>2975.7000000000003</v>
      </c>
      <c r="R1239" s="188">
        <f t="shared" si="1315"/>
        <v>15765.480000000001</v>
      </c>
      <c r="T1239">
        <v>34615.300000000003</v>
      </c>
      <c r="U1239" s="190">
        <f t="shared" si="1316"/>
        <v>0.45544831331809921</v>
      </c>
    </row>
    <row r="1240" spans="1:21" x14ac:dyDescent="0.2">
      <c r="A1240" s="178">
        <v>42787</v>
      </c>
      <c r="B1240" s="179">
        <v>0.54166666666666663</v>
      </c>
      <c r="C1240" t="s">
        <v>349</v>
      </c>
      <c r="D1240">
        <v>3.46</v>
      </c>
      <c r="E1240">
        <v>1.96</v>
      </c>
      <c r="F1240">
        <v>4.01</v>
      </c>
      <c r="G1240">
        <v>1.82</v>
      </c>
      <c r="H1240" s="184">
        <f t="shared" ref="H1240:L1240" si="1335">H1216</f>
        <v>0.54166666666666663</v>
      </c>
      <c r="I1240" s="185">
        <f t="shared" si="1335"/>
        <v>195</v>
      </c>
      <c r="J1240" s="185">
        <f t="shared" si="1335"/>
        <v>299</v>
      </c>
      <c r="K1240" s="185">
        <f t="shared" si="1335"/>
        <v>2842</v>
      </c>
      <c r="L1240" s="185">
        <f t="shared" si="1335"/>
        <v>1635</v>
      </c>
      <c r="M1240" s="147"/>
      <c r="N1240" s="143">
        <f t="shared" si="1314"/>
        <v>674.7</v>
      </c>
      <c r="O1240" s="143">
        <f t="shared" si="1310"/>
        <v>586.04</v>
      </c>
      <c r="P1240" s="143">
        <f t="shared" si="1311"/>
        <v>11396.42</v>
      </c>
      <c r="Q1240" s="143">
        <f t="shared" si="1312"/>
        <v>2975.7000000000003</v>
      </c>
      <c r="R1240" s="188">
        <f t="shared" si="1315"/>
        <v>15632.86</v>
      </c>
      <c r="T1240">
        <v>34968.79</v>
      </c>
      <c r="U1240" s="190">
        <f t="shared" si="1316"/>
        <v>0.44705178532056727</v>
      </c>
    </row>
    <row r="1241" spans="1:21" x14ac:dyDescent="0.2">
      <c r="A1241" s="178">
        <v>42787</v>
      </c>
      <c r="B1241" s="179">
        <v>0.58333333333333337</v>
      </c>
      <c r="C1241" t="s">
        <v>349</v>
      </c>
      <c r="D1241">
        <v>2.63</v>
      </c>
      <c r="E1241">
        <v>2.2999999999999998</v>
      </c>
      <c r="F1241">
        <v>4</v>
      </c>
      <c r="G1241">
        <v>2.0499999999999998</v>
      </c>
      <c r="H1241" s="184">
        <f t="shared" ref="H1241:L1241" si="1336">H1217</f>
        <v>0.58333333333333337</v>
      </c>
      <c r="I1241" s="185">
        <f t="shared" si="1336"/>
        <v>205</v>
      </c>
      <c r="J1241" s="185">
        <f t="shared" si="1336"/>
        <v>237</v>
      </c>
      <c r="K1241" s="185">
        <f t="shared" si="1336"/>
        <v>2842</v>
      </c>
      <c r="L1241" s="185">
        <f t="shared" si="1336"/>
        <v>1635</v>
      </c>
      <c r="M1241" s="147"/>
      <c r="N1241" s="143">
        <f t="shared" si="1314"/>
        <v>539.15</v>
      </c>
      <c r="O1241" s="143">
        <f t="shared" si="1310"/>
        <v>545.09999999999991</v>
      </c>
      <c r="P1241" s="143">
        <f t="shared" si="1311"/>
        <v>11368</v>
      </c>
      <c r="Q1241" s="143">
        <f t="shared" si="1312"/>
        <v>3351.7499999999995</v>
      </c>
      <c r="R1241" s="188">
        <f t="shared" si="1315"/>
        <v>15804</v>
      </c>
      <c r="T1241">
        <v>35565.58</v>
      </c>
      <c r="U1241" s="190">
        <f t="shared" si="1316"/>
        <v>0.44436221762726769</v>
      </c>
    </row>
    <row r="1242" spans="1:21" x14ac:dyDescent="0.2">
      <c r="A1242" s="178">
        <v>42787</v>
      </c>
      <c r="B1242" s="179">
        <v>0.625</v>
      </c>
      <c r="C1242" t="s">
        <v>349</v>
      </c>
      <c r="D1242">
        <v>2.2599999999999998</v>
      </c>
      <c r="E1242">
        <v>2.66</v>
      </c>
      <c r="F1242">
        <v>4</v>
      </c>
      <c r="G1242">
        <v>1.1499999999999999</v>
      </c>
      <c r="H1242" s="184">
        <f t="shared" ref="H1242:L1242" si="1337">H1218</f>
        <v>0.625</v>
      </c>
      <c r="I1242" s="185">
        <f t="shared" si="1337"/>
        <v>212</v>
      </c>
      <c r="J1242" s="185">
        <f t="shared" si="1337"/>
        <v>213</v>
      </c>
      <c r="K1242" s="185">
        <f t="shared" si="1337"/>
        <v>2842</v>
      </c>
      <c r="L1242" s="185">
        <f t="shared" si="1337"/>
        <v>1380</v>
      </c>
      <c r="M1242" s="147"/>
      <c r="N1242" s="143">
        <f t="shared" si="1314"/>
        <v>479.11999999999995</v>
      </c>
      <c r="O1242" s="143">
        <f t="shared" si="1310"/>
        <v>566.58000000000004</v>
      </c>
      <c r="P1242" s="143">
        <f t="shared" si="1311"/>
        <v>11368</v>
      </c>
      <c r="Q1242" s="143">
        <f t="shared" si="1312"/>
        <v>1586.9999999999998</v>
      </c>
      <c r="R1242" s="188">
        <f t="shared" si="1315"/>
        <v>14000.7</v>
      </c>
      <c r="T1242">
        <v>36004.5</v>
      </c>
      <c r="U1242" s="190">
        <f t="shared" si="1316"/>
        <v>0.38885972586759993</v>
      </c>
    </row>
    <row r="1243" spans="1:21" x14ac:dyDescent="0.2">
      <c r="A1243" s="178">
        <v>42787</v>
      </c>
      <c r="B1243" s="179">
        <v>0.66666666666666663</v>
      </c>
      <c r="C1243" t="s">
        <v>349</v>
      </c>
      <c r="D1243">
        <v>2</v>
      </c>
      <c r="E1243">
        <v>3</v>
      </c>
      <c r="F1243">
        <v>4.49</v>
      </c>
      <c r="G1243">
        <v>1.1499999999999999</v>
      </c>
      <c r="H1243" s="184">
        <f t="shared" ref="H1243:L1243" si="1338">H1219</f>
        <v>0.66666666666666663</v>
      </c>
      <c r="I1243" s="185">
        <f t="shared" si="1338"/>
        <v>191</v>
      </c>
      <c r="J1243" s="185">
        <f t="shared" si="1338"/>
        <v>237</v>
      </c>
      <c r="K1243" s="185">
        <f t="shared" si="1338"/>
        <v>2842</v>
      </c>
      <c r="L1243" s="185">
        <f t="shared" si="1338"/>
        <v>1380</v>
      </c>
      <c r="M1243" s="147"/>
      <c r="N1243" s="143">
        <f t="shared" si="1314"/>
        <v>382</v>
      </c>
      <c r="O1243" s="143">
        <f t="shared" si="1310"/>
        <v>711</v>
      </c>
      <c r="P1243" s="143">
        <f t="shared" si="1311"/>
        <v>12760.58</v>
      </c>
      <c r="Q1243" s="143">
        <f t="shared" si="1312"/>
        <v>1586.9999999999998</v>
      </c>
      <c r="R1243" s="188">
        <f t="shared" si="1315"/>
        <v>15440.58</v>
      </c>
      <c r="T1243">
        <v>36410.26</v>
      </c>
      <c r="U1243" s="190">
        <f t="shared" si="1316"/>
        <v>0.42407222579569603</v>
      </c>
    </row>
    <row r="1244" spans="1:21" x14ac:dyDescent="0.2">
      <c r="A1244" s="178">
        <v>42787</v>
      </c>
      <c r="B1244" s="179">
        <v>0.70833333333333337</v>
      </c>
      <c r="C1244" t="s">
        <v>349</v>
      </c>
      <c r="D1244">
        <v>2</v>
      </c>
      <c r="E1244">
        <v>2.9</v>
      </c>
      <c r="F1244">
        <v>4.34</v>
      </c>
      <c r="G1244">
        <v>1.2</v>
      </c>
      <c r="H1244" s="184">
        <f t="shared" ref="H1244:L1244" si="1339">H1220</f>
        <v>0.70833333333333337</v>
      </c>
      <c r="I1244" s="185">
        <f t="shared" si="1339"/>
        <v>218</v>
      </c>
      <c r="J1244" s="185">
        <f t="shared" si="1339"/>
        <v>258</v>
      </c>
      <c r="K1244" s="185">
        <f t="shared" si="1339"/>
        <v>2842</v>
      </c>
      <c r="L1244" s="185">
        <f t="shared" si="1339"/>
        <v>1380</v>
      </c>
      <c r="M1244" s="147"/>
      <c r="N1244" s="143">
        <f t="shared" si="1314"/>
        <v>436</v>
      </c>
      <c r="O1244" s="143">
        <f t="shared" si="1310"/>
        <v>748.19999999999993</v>
      </c>
      <c r="P1244" s="143">
        <f t="shared" si="1311"/>
        <v>12334.279999999999</v>
      </c>
      <c r="Q1244" s="143">
        <f t="shared" si="1312"/>
        <v>1656</v>
      </c>
      <c r="R1244" s="188">
        <f t="shared" si="1315"/>
        <v>15174.48</v>
      </c>
      <c r="T1244">
        <v>36740.46</v>
      </c>
      <c r="U1244" s="190">
        <f t="shared" si="1316"/>
        <v>0.41301823657079961</v>
      </c>
    </row>
    <row r="1245" spans="1:21" x14ac:dyDescent="0.2">
      <c r="A1245" s="178">
        <v>42787</v>
      </c>
      <c r="B1245" s="179">
        <v>0.75</v>
      </c>
      <c r="C1245" t="s">
        <v>349</v>
      </c>
      <c r="D1245">
        <v>1.2</v>
      </c>
      <c r="E1245">
        <v>6</v>
      </c>
      <c r="F1245">
        <v>9.3699999999999992</v>
      </c>
      <c r="G1245">
        <v>1.45</v>
      </c>
      <c r="H1245" s="184">
        <f t="shared" ref="H1245:L1245" si="1340">H1221</f>
        <v>0.75</v>
      </c>
      <c r="I1245" s="185">
        <f t="shared" si="1340"/>
        <v>240</v>
      </c>
      <c r="J1245" s="185">
        <f t="shared" si="1340"/>
        <v>365</v>
      </c>
      <c r="K1245" s="185">
        <f t="shared" si="1340"/>
        <v>2842</v>
      </c>
      <c r="L1245" s="185">
        <f t="shared" si="1340"/>
        <v>1380</v>
      </c>
      <c r="M1245" s="147"/>
      <c r="N1245" s="143">
        <f t="shared" si="1314"/>
        <v>288</v>
      </c>
      <c r="O1245" s="143">
        <f t="shared" si="1310"/>
        <v>2190</v>
      </c>
      <c r="P1245" s="143">
        <f t="shared" si="1311"/>
        <v>26629.539999999997</v>
      </c>
      <c r="Q1245" s="143">
        <f t="shared" si="1312"/>
        <v>2001</v>
      </c>
      <c r="R1245" s="188">
        <f t="shared" si="1315"/>
        <v>31108.539999999997</v>
      </c>
      <c r="T1245">
        <v>36616.75</v>
      </c>
      <c r="U1245" s="190">
        <f t="shared" si="1316"/>
        <v>0.84957130275079018</v>
      </c>
    </row>
    <row r="1246" spans="1:21" x14ac:dyDescent="0.2">
      <c r="A1246" s="178">
        <v>42787</v>
      </c>
      <c r="B1246" s="179">
        <v>0.79166666666666663</v>
      </c>
      <c r="C1246" t="s">
        <v>349</v>
      </c>
      <c r="D1246">
        <v>10</v>
      </c>
      <c r="E1246">
        <v>27.31</v>
      </c>
      <c r="F1246">
        <v>28.32</v>
      </c>
      <c r="G1246">
        <v>3</v>
      </c>
      <c r="H1246" s="184">
        <f t="shared" ref="H1246:L1246" si="1341">H1222</f>
        <v>0.79166666666666663</v>
      </c>
      <c r="I1246" s="185">
        <f t="shared" si="1341"/>
        <v>320</v>
      </c>
      <c r="J1246" s="185">
        <f t="shared" si="1341"/>
        <v>214</v>
      </c>
      <c r="K1246" s="185">
        <f t="shared" si="1341"/>
        <v>2842</v>
      </c>
      <c r="L1246" s="185">
        <f t="shared" si="1341"/>
        <v>1426</v>
      </c>
      <c r="M1246" s="147"/>
      <c r="N1246" s="143">
        <f t="shared" si="1314"/>
        <v>3200</v>
      </c>
      <c r="O1246" s="143">
        <f t="shared" si="1310"/>
        <v>5844.34</v>
      </c>
      <c r="P1246" s="143">
        <f t="shared" si="1311"/>
        <v>80485.440000000002</v>
      </c>
      <c r="Q1246" s="143">
        <f t="shared" si="1312"/>
        <v>4278</v>
      </c>
      <c r="R1246" s="188">
        <f t="shared" si="1315"/>
        <v>93807.78</v>
      </c>
      <c r="T1246">
        <v>37046.410000000003</v>
      </c>
      <c r="U1246" s="190">
        <f t="shared" si="1316"/>
        <v>2.5321692439294385</v>
      </c>
    </row>
    <row r="1247" spans="1:21" x14ac:dyDescent="0.2">
      <c r="A1247" s="178">
        <v>42787</v>
      </c>
      <c r="B1247" s="179">
        <v>0.83333333333333337</v>
      </c>
      <c r="C1247" t="s">
        <v>349</v>
      </c>
      <c r="D1247">
        <v>3.5</v>
      </c>
      <c r="E1247">
        <v>2.99</v>
      </c>
      <c r="F1247">
        <v>6.41</v>
      </c>
      <c r="G1247">
        <v>1.87</v>
      </c>
      <c r="H1247" s="184">
        <f t="shared" ref="H1247:L1247" si="1342">H1223</f>
        <v>0.83333333333333337</v>
      </c>
      <c r="I1247" s="185">
        <f t="shared" si="1342"/>
        <v>322</v>
      </c>
      <c r="J1247" s="185">
        <f t="shared" si="1342"/>
        <v>178</v>
      </c>
      <c r="K1247" s="185">
        <f t="shared" si="1342"/>
        <v>2842</v>
      </c>
      <c r="L1247" s="185">
        <f t="shared" si="1342"/>
        <v>1426</v>
      </c>
      <c r="M1247" s="147"/>
      <c r="N1247" s="143">
        <f t="shared" si="1314"/>
        <v>1127</v>
      </c>
      <c r="O1247" s="143">
        <f t="shared" si="1310"/>
        <v>532.22</v>
      </c>
      <c r="P1247" s="143">
        <f t="shared" si="1311"/>
        <v>18217.22</v>
      </c>
      <c r="Q1247" s="143">
        <f t="shared" si="1312"/>
        <v>2666.6200000000003</v>
      </c>
      <c r="R1247" s="188">
        <f t="shared" si="1315"/>
        <v>22543.06</v>
      </c>
      <c r="T1247">
        <v>37495.83</v>
      </c>
      <c r="U1247" s="190">
        <f t="shared" si="1316"/>
        <v>0.60121512178820957</v>
      </c>
    </row>
    <row r="1248" spans="1:21" x14ac:dyDescent="0.2">
      <c r="A1248" s="178">
        <v>42787</v>
      </c>
      <c r="B1248" s="179">
        <v>0.875</v>
      </c>
      <c r="C1248" t="s">
        <v>349</v>
      </c>
      <c r="D1248">
        <v>3.98</v>
      </c>
      <c r="E1248">
        <v>3.21</v>
      </c>
      <c r="F1248">
        <v>5.86</v>
      </c>
      <c r="G1248">
        <v>1.82</v>
      </c>
      <c r="H1248" s="184">
        <f t="shared" ref="H1248:L1248" si="1343">H1224</f>
        <v>0.875</v>
      </c>
      <c r="I1248" s="185">
        <f t="shared" si="1343"/>
        <v>337</v>
      </c>
      <c r="J1248" s="185">
        <f t="shared" si="1343"/>
        <v>173</v>
      </c>
      <c r="K1248" s="185">
        <f t="shared" si="1343"/>
        <v>2842</v>
      </c>
      <c r="L1248" s="185">
        <f t="shared" si="1343"/>
        <v>1426</v>
      </c>
      <c r="M1248" s="147"/>
      <c r="N1248" s="143">
        <f t="shared" si="1314"/>
        <v>1341.26</v>
      </c>
      <c r="O1248" s="143">
        <f t="shared" si="1310"/>
        <v>555.33000000000004</v>
      </c>
      <c r="P1248" s="143">
        <f t="shared" si="1311"/>
        <v>16654.120000000003</v>
      </c>
      <c r="Q1248" s="143">
        <f t="shared" si="1312"/>
        <v>2595.3200000000002</v>
      </c>
      <c r="R1248" s="188">
        <f t="shared" si="1315"/>
        <v>21146.030000000002</v>
      </c>
      <c r="T1248">
        <v>36393.910000000003</v>
      </c>
      <c r="U1248" s="190">
        <f t="shared" si="1316"/>
        <v>0.5810321012499069</v>
      </c>
    </row>
    <row r="1249" spans="1:21" x14ac:dyDescent="0.2">
      <c r="A1249" s="178">
        <v>42787</v>
      </c>
      <c r="B1249" s="179">
        <v>0.91666666666666663</v>
      </c>
      <c r="C1249" t="s">
        <v>349</v>
      </c>
      <c r="D1249">
        <v>6.7</v>
      </c>
      <c r="E1249">
        <v>5.78</v>
      </c>
      <c r="F1249">
        <v>6.16</v>
      </c>
      <c r="G1249">
        <v>1.24</v>
      </c>
      <c r="H1249" s="184">
        <f t="shared" ref="H1249:L1249" si="1344">H1225</f>
        <v>0.91666666666666663</v>
      </c>
      <c r="I1249" s="185">
        <f t="shared" si="1344"/>
        <v>394</v>
      </c>
      <c r="J1249" s="185">
        <f t="shared" si="1344"/>
        <v>194</v>
      </c>
      <c r="K1249" s="185">
        <f t="shared" si="1344"/>
        <v>2842</v>
      </c>
      <c r="L1249" s="185">
        <f t="shared" si="1344"/>
        <v>1426</v>
      </c>
      <c r="M1249" s="147"/>
      <c r="N1249" s="143">
        <f t="shared" si="1314"/>
        <v>2639.8</v>
      </c>
      <c r="O1249" s="143">
        <f t="shared" si="1310"/>
        <v>1121.32</v>
      </c>
      <c r="P1249" s="143">
        <f t="shared" si="1311"/>
        <v>17506.72</v>
      </c>
      <c r="Q1249" s="143">
        <f t="shared" si="1312"/>
        <v>1768.24</v>
      </c>
      <c r="R1249" s="188">
        <f t="shared" si="1315"/>
        <v>23036.080000000002</v>
      </c>
      <c r="T1249">
        <v>34557.29</v>
      </c>
      <c r="U1249" s="190">
        <f t="shared" si="1316"/>
        <v>0.66660551217991926</v>
      </c>
    </row>
    <row r="1250" spans="1:21" x14ac:dyDescent="0.2">
      <c r="A1250" s="178">
        <v>42787</v>
      </c>
      <c r="B1250" s="179">
        <v>0.95833333333333337</v>
      </c>
      <c r="C1250" t="s">
        <v>349</v>
      </c>
      <c r="D1250">
        <v>10</v>
      </c>
      <c r="E1250">
        <v>5.88</v>
      </c>
      <c r="F1250">
        <v>6.08</v>
      </c>
      <c r="G1250">
        <v>0.25</v>
      </c>
      <c r="H1250" s="184">
        <f t="shared" ref="H1250:L1250" si="1345">H1226</f>
        <v>0.95833333333333337</v>
      </c>
      <c r="I1250" s="185">
        <f t="shared" si="1345"/>
        <v>389</v>
      </c>
      <c r="J1250" s="185">
        <f t="shared" si="1345"/>
        <v>265</v>
      </c>
      <c r="K1250" s="185">
        <f t="shared" si="1345"/>
        <v>2985</v>
      </c>
      <c r="L1250" s="185">
        <f t="shared" si="1345"/>
        <v>1111</v>
      </c>
      <c r="M1250" s="147"/>
      <c r="N1250" s="143">
        <f t="shared" si="1314"/>
        <v>3890</v>
      </c>
      <c r="O1250" s="143">
        <f t="shared" si="1310"/>
        <v>1558.2</v>
      </c>
      <c r="P1250" s="143">
        <f t="shared" si="1311"/>
        <v>18148.8</v>
      </c>
      <c r="Q1250" s="143">
        <f t="shared" si="1312"/>
        <v>277.75</v>
      </c>
      <c r="R1250" s="188">
        <f t="shared" si="1315"/>
        <v>23874.75</v>
      </c>
      <c r="T1250">
        <v>31944.639999999999</v>
      </c>
      <c r="U1250" s="190">
        <f t="shared" si="1316"/>
        <v>0.74737890300219378</v>
      </c>
    </row>
    <row r="1251" spans="1:21" x14ac:dyDescent="0.2">
      <c r="A1251" s="178">
        <v>42787</v>
      </c>
      <c r="B1251" s="180">
        <v>1</v>
      </c>
      <c r="C1251" t="s">
        <v>349</v>
      </c>
      <c r="D1251">
        <v>6.79</v>
      </c>
      <c r="E1251">
        <v>4.12</v>
      </c>
      <c r="F1251">
        <v>10</v>
      </c>
      <c r="G1251">
        <v>0.25</v>
      </c>
      <c r="H1251" s="184">
        <f t="shared" ref="H1251:L1251" si="1346">H1227</f>
        <v>1</v>
      </c>
      <c r="I1251" s="185">
        <f t="shared" si="1346"/>
        <v>362</v>
      </c>
      <c r="J1251" s="185">
        <f t="shared" si="1346"/>
        <v>243</v>
      </c>
      <c r="K1251" s="185">
        <f t="shared" si="1346"/>
        <v>2985</v>
      </c>
      <c r="L1251" s="185">
        <f t="shared" si="1346"/>
        <v>1111</v>
      </c>
      <c r="M1251" s="147"/>
      <c r="N1251" s="143">
        <f t="shared" si="1314"/>
        <v>2457.98</v>
      </c>
      <c r="O1251" s="143">
        <f t="shared" si="1310"/>
        <v>1001.1600000000001</v>
      </c>
      <c r="P1251" s="143">
        <f t="shared" si="1311"/>
        <v>29850</v>
      </c>
      <c r="Q1251" s="143">
        <f t="shared" si="1312"/>
        <v>277.75</v>
      </c>
      <c r="R1251" s="188">
        <f t="shared" si="1315"/>
        <v>33586.89</v>
      </c>
      <c r="T1251">
        <v>29266.95</v>
      </c>
      <c r="U1251" s="190">
        <f t="shared" si="1316"/>
        <v>1.1476047213665928</v>
      </c>
    </row>
    <row r="1252" spans="1:21" x14ac:dyDescent="0.2">
      <c r="A1252" s="178">
        <v>42788</v>
      </c>
      <c r="B1252" s="179">
        <v>4.1666666666666664E-2</v>
      </c>
      <c r="C1252" t="s">
        <v>349</v>
      </c>
      <c r="D1252">
        <v>3.95</v>
      </c>
      <c r="E1252">
        <v>2</v>
      </c>
      <c r="F1252">
        <v>3.81</v>
      </c>
      <c r="G1252">
        <v>0.25</v>
      </c>
      <c r="H1252" s="184">
        <f t="shared" ref="H1252:L1252" si="1347">H1228</f>
        <v>4.1666666666666664E-2</v>
      </c>
      <c r="I1252" s="185">
        <f t="shared" si="1347"/>
        <v>294</v>
      </c>
      <c r="J1252" s="185">
        <f t="shared" si="1347"/>
        <v>212</v>
      </c>
      <c r="K1252" s="185">
        <f t="shared" si="1347"/>
        <v>2985</v>
      </c>
      <c r="L1252" s="185">
        <f t="shared" si="1347"/>
        <v>1111</v>
      </c>
      <c r="M1252" s="147"/>
      <c r="N1252" s="143">
        <f t="shared" si="1314"/>
        <v>1161.3</v>
      </c>
      <c r="O1252" s="143">
        <f t="shared" si="1310"/>
        <v>424</v>
      </c>
      <c r="P1252" s="143">
        <f t="shared" si="1311"/>
        <v>11372.85</v>
      </c>
      <c r="Q1252" s="143">
        <f t="shared" si="1312"/>
        <v>277.75</v>
      </c>
      <c r="R1252" s="188">
        <f t="shared" si="1315"/>
        <v>13235.9</v>
      </c>
      <c r="T1252">
        <v>27522.38</v>
      </c>
      <c r="U1252" s="190">
        <f t="shared" si="1316"/>
        <v>0.48091407792494689</v>
      </c>
    </row>
    <row r="1253" spans="1:21" x14ac:dyDescent="0.2">
      <c r="A1253" s="178">
        <v>42788</v>
      </c>
      <c r="B1253" s="179">
        <v>8.3333333333333329E-2</v>
      </c>
      <c r="C1253" t="s">
        <v>349</v>
      </c>
      <c r="D1253">
        <v>3.5</v>
      </c>
      <c r="E1253">
        <v>1.5</v>
      </c>
      <c r="F1253">
        <v>3.75</v>
      </c>
      <c r="G1253">
        <v>0.25</v>
      </c>
      <c r="H1253" s="184">
        <f t="shared" ref="H1253:L1253" si="1348">H1229</f>
        <v>8.3333333333333329E-2</v>
      </c>
      <c r="I1253" s="185">
        <f t="shared" si="1348"/>
        <v>236</v>
      </c>
      <c r="J1253" s="185">
        <f t="shared" si="1348"/>
        <v>179</v>
      </c>
      <c r="K1253" s="185">
        <f t="shared" si="1348"/>
        <v>2985</v>
      </c>
      <c r="L1253" s="185">
        <f t="shared" si="1348"/>
        <v>1111</v>
      </c>
      <c r="M1253" s="147"/>
      <c r="N1253" s="143">
        <f t="shared" si="1314"/>
        <v>826</v>
      </c>
      <c r="O1253" s="143">
        <f t="shared" si="1310"/>
        <v>268.5</v>
      </c>
      <c r="P1253" s="143">
        <f t="shared" si="1311"/>
        <v>11193.75</v>
      </c>
      <c r="Q1253" s="143">
        <f t="shared" si="1312"/>
        <v>277.75</v>
      </c>
      <c r="R1253" s="188">
        <f t="shared" si="1315"/>
        <v>12566</v>
      </c>
      <c r="T1253">
        <v>26617.38</v>
      </c>
      <c r="U1253" s="190">
        <f t="shared" si="1316"/>
        <v>0.47209755430474371</v>
      </c>
    </row>
    <row r="1254" spans="1:21" x14ac:dyDescent="0.2">
      <c r="A1254" s="178">
        <v>42788</v>
      </c>
      <c r="B1254" s="179">
        <v>0.125</v>
      </c>
      <c r="C1254" t="s">
        <v>349</v>
      </c>
      <c r="D1254">
        <v>3.5</v>
      </c>
      <c r="E1254">
        <v>1.5</v>
      </c>
      <c r="F1254">
        <v>3</v>
      </c>
      <c r="G1254">
        <v>0.51</v>
      </c>
      <c r="H1254" s="184">
        <f t="shared" ref="H1254:L1254" si="1349">H1230</f>
        <v>0.125</v>
      </c>
      <c r="I1254" s="185">
        <f t="shared" si="1349"/>
        <v>201</v>
      </c>
      <c r="J1254" s="185">
        <f t="shared" si="1349"/>
        <v>205</v>
      </c>
      <c r="K1254" s="185">
        <f t="shared" si="1349"/>
        <v>2985</v>
      </c>
      <c r="L1254" s="185">
        <f t="shared" si="1349"/>
        <v>1717</v>
      </c>
      <c r="M1254" s="147"/>
      <c r="N1254" s="143">
        <f t="shared" si="1314"/>
        <v>703.5</v>
      </c>
      <c r="O1254" s="143">
        <f t="shared" si="1310"/>
        <v>307.5</v>
      </c>
      <c r="P1254" s="143">
        <f t="shared" si="1311"/>
        <v>8955</v>
      </c>
      <c r="Q1254" s="143">
        <f t="shared" si="1312"/>
        <v>875.67</v>
      </c>
      <c r="R1254" s="188">
        <f t="shared" si="1315"/>
        <v>10841.67</v>
      </c>
      <c r="T1254">
        <v>26234.5</v>
      </c>
      <c r="U1254" s="190">
        <f t="shared" si="1316"/>
        <v>0.41326002020240521</v>
      </c>
    </row>
    <row r="1255" spans="1:21" x14ac:dyDescent="0.2">
      <c r="A1255" s="178">
        <v>42788</v>
      </c>
      <c r="B1255" s="179">
        <v>0.16666666666666666</v>
      </c>
      <c r="C1255" t="s">
        <v>349</v>
      </c>
      <c r="D1255">
        <v>5.52</v>
      </c>
      <c r="E1255">
        <v>1.5</v>
      </c>
      <c r="F1255">
        <v>3</v>
      </c>
      <c r="G1255">
        <v>0.51</v>
      </c>
      <c r="H1255" s="184">
        <f t="shared" ref="H1255:L1255" si="1350">H1231</f>
        <v>0.16666666666666666</v>
      </c>
      <c r="I1255" s="185">
        <f t="shared" si="1350"/>
        <v>185</v>
      </c>
      <c r="J1255" s="185">
        <f t="shared" si="1350"/>
        <v>205</v>
      </c>
      <c r="K1255" s="185">
        <f t="shared" si="1350"/>
        <v>2985</v>
      </c>
      <c r="L1255" s="185">
        <f t="shared" si="1350"/>
        <v>1717</v>
      </c>
      <c r="M1255" s="147"/>
      <c r="N1255" s="143">
        <f t="shared" si="1314"/>
        <v>1021.1999999999999</v>
      </c>
      <c r="O1255" s="143">
        <f t="shared" si="1310"/>
        <v>307.5</v>
      </c>
      <c r="P1255" s="143">
        <f t="shared" si="1311"/>
        <v>8955</v>
      </c>
      <c r="Q1255" s="143">
        <f t="shared" si="1312"/>
        <v>875.67</v>
      </c>
      <c r="R1255" s="188">
        <f t="shared" si="1315"/>
        <v>11159.37</v>
      </c>
      <c r="T1255">
        <v>26367.94</v>
      </c>
      <c r="U1255" s="190">
        <f t="shared" si="1316"/>
        <v>0.42321736168999174</v>
      </c>
    </row>
    <row r="1256" spans="1:21" x14ac:dyDescent="0.2">
      <c r="A1256" s="178">
        <v>42788</v>
      </c>
      <c r="B1256" s="179">
        <v>0.20833333333333334</v>
      </c>
      <c r="C1256" t="s">
        <v>349</v>
      </c>
      <c r="D1256">
        <v>4.91</v>
      </c>
      <c r="E1256">
        <v>2.11</v>
      </c>
      <c r="F1256">
        <v>3</v>
      </c>
      <c r="G1256">
        <v>0.51</v>
      </c>
      <c r="H1256" s="184">
        <f t="shared" ref="H1256:L1256" si="1351">H1232</f>
        <v>0.20833333333333334</v>
      </c>
      <c r="I1256" s="185">
        <f t="shared" si="1351"/>
        <v>207</v>
      </c>
      <c r="J1256" s="185">
        <f t="shared" si="1351"/>
        <v>283</v>
      </c>
      <c r="K1256" s="185">
        <f t="shared" si="1351"/>
        <v>2985</v>
      </c>
      <c r="L1256" s="185">
        <f t="shared" si="1351"/>
        <v>1717</v>
      </c>
      <c r="M1256" s="147"/>
      <c r="N1256" s="143">
        <f t="shared" si="1314"/>
        <v>1016.37</v>
      </c>
      <c r="O1256" s="143">
        <f t="shared" si="1310"/>
        <v>597.13</v>
      </c>
      <c r="P1256" s="143">
        <f t="shared" si="1311"/>
        <v>8955</v>
      </c>
      <c r="Q1256" s="143">
        <f t="shared" si="1312"/>
        <v>875.67</v>
      </c>
      <c r="R1256" s="188">
        <f t="shared" si="1315"/>
        <v>11444.17</v>
      </c>
      <c r="T1256">
        <v>27209.34</v>
      </c>
      <c r="U1256" s="190">
        <f t="shared" si="1316"/>
        <v>0.42059711848945985</v>
      </c>
    </row>
    <row r="1257" spans="1:21" x14ac:dyDescent="0.2">
      <c r="A1257" s="178">
        <v>42788</v>
      </c>
      <c r="B1257" s="179">
        <v>0.25</v>
      </c>
      <c r="C1257" t="s">
        <v>349</v>
      </c>
      <c r="D1257">
        <v>10</v>
      </c>
      <c r="E1257">
        <v>4.91</v>
      </c>
      <c r="F1257">
        <v>5.1100000000000003</v>
      </c>
      <c r="G1257">
        <v>0.51</v>
      </c>
      <c r="H1257" s="184">
        <f t="shared" ref="H1257:L1257" si="1352">H1233</f>
        <v>0.25</v>
      </c>
      <c r="I1257" s="185">
        <f t="shared" si="1352"/>
        <v>327</v>
      </c>
      <c r="J1257" s="185">
        <f t="shared" si="1352"/>
        <v>438</v>
      </c>
      <c r="K1257" s="185">
        <f t="shared" si="1352"/>
        <v>2985</v>
      </c>
      <c r="L1257" s="185">
        <f t="shared" si="1352"/>
        <v>1717</v>
      </c>
      <c r="M1257" s="147"/>
      <c r="N1257" s="143">
        <f t="shared" si="1314"/>
        <v>3270</v>
      </c>
      <c r="O1257" s="143">
        <f t="shared" si="1310"/>
        <v>2150.58</v>
      </c>
      <c r="P1257" s="143">
        <f t="shared" si="1311"/>
        <v>15253.35</v>
      </c>
      <c r="Q1257" s="143">
        <f t="shared" si="1312"/>
        <v>875.67</v>
      </c>
      <c r="R1257" s="188">
        <f t="shared" si="1315"/>
        <v>21549.599999999999</v>
      </c>
      <c r="T1257">
        <v>29640.94</v>
      </c>
      <c r="U1257" s="190">
        <f t="shared" si="1316"/>
        <v>0.7270214777264149</v>
      </c>
    </row>
    <row r="1258" spans="1:21" x14ac:dyDescent="0.2">
      <c r="A1258" s="178">
        <v>42788</v>
      </c>
      <c r="B1258" s="179">
        <v>0.29166666666666669</v>
      </c>
      <c r="C1258" t="s">
        <v>349</v>
      </c>
      <c r="D1258">
        <v>3.98</v>
      </c>
      <c r="E1258">
        <v>8.66</v>
      </c>
      <c r="F1258">
        <v>6.84</v>
      </c>
      <c r="G1258">
        <v>6.7</v>
      </c>
      <c r="H1258" s="184">
        <f t="shared" ref="H1258:L1258" si="1353">H1234</f>
        <v>0.29166666666666669</v>
      </c>
      <c r="I1258" s="185">
        <f t="shared" si="1353"/>
        <v>249</v>
      </c>
      <c r="J1258" s="185">
        <f t="shared" si="1353"/>
        <v>556</v>
      </c>
      <c r="K1258" s="185">
        <f t="shared" si="1353"/>
        <v>2872</v>
      </c>
      <c r="L1258" s="185">
        <f t="shared" si="1353"/>
        <v>2219</v>
      </c>
      <c r="M1258" s="147"/>
      <c r="N1258" s="143">
        <f t="shared" si="1314"/>
        <v>991.02</v>
      </c>
      <c r="O1258" s="143">
        <f t="shared" si="1310"/>
        <v>4814.96</v>
      </c>
      <c r="P1258" s="143">
        <f t="shared" si="1311"/>
        <v>19644.48</v>
      </c>
      <c r="Q1258" s="143">
        <f t="shared" si="1312"/>
        <v>14867.300000000001</v>
      </c>
      <c r="R1258" s="188">
        <f t="shared" si="1315"/>
        <v>40317.760000000002</v>
      </c>
      <c r="T1258">
        <v>33785.03</v>
      </c>
      <c r="U1258" s="190">
        <f t="shared" si="1316"/>
        <v>1.1933616752745226</v>
      </c>
    </row>
    <row r="1259" spans="1:21" x14ac:dyDescent="0.2">
      <c r="A1259" s="178">
        <v>42788</v>
      </c>
      <c r="B1259" s="179">
        <v>0.33333333333333331</v>
      </c>
      <c r="C1259" t="s">
        <v>349</v>
      </c>
      <c r="D1259">
        <v>3.5</v>
      </c>
      <c r="E1259">
        <v>3.21</v>
      </c>
      <c r="F1259">
        <v>4.21</v>
      </c>
      <c r="G1259">
        <v>4</v>
      </c>
      <c r="H1259" s="184">
        <f t="shared" ref="H1259:L1259" si="1354">H1235</f>
        <v>0.33333333333333331</v>
      </c>
      <c r="I1259" s="185">
        <f t="shared" si="1354"/>
        <v>256</v>
      </c>
      <c r="J1259" s="185">
        <f t="shared" si="1354"/>
        <v>306</v>
      </c>
      <c r="K1259" s="185">
        <f t="shared" si="1354"/>
        <v>2872</v>
      </c>
      <c r="L1259" s="185">
        <f t="shared" si="1354"/>
        <v>2219</v>
      </c>
      <c r="M1259" s="147"/>
      <c r="N1259" s="143">
        <f t="shared" si="1314"/>
        <v>896</v>
      </c>
      <c r="O1259" s="143">
        <f t="shared" si="1310"/>
        <v>982.26</v>
      </c>
      <c r="P1259" s="143">
        <f t="shared" si="1311"/>
        <v>12091.12</v>
      </c>
      <c r="Q1259" s="143">
        <f t="shared" si="1312"/>
        <v>8876</v>
      </c>
      <c r="R1259" s="188">
        <f t="shared" si="1315"/>
        <v>22845.38</v>
      </c>
      <c r="T1259">
        <v>34845.61</v>
      </c>
      <c r="U1259" s="190">
        <f t="shared" si="1316"/>
        <v>0.6556171638263758</v>
      </c>
    </row>
    <row r="1260" spans="1:21" x14ac:dyDescent="0.2">
      <c r="A1260" s="178">
        <v>42788</v>
      </c>
      <c r="B1260" s="179">
        <v>0.375</v>
      </c>
      <c r="C1260" t="s">
        <v>349</v>
      </c>
      <c r="D1260">
        <v>3.01</v>
      </c>
      <c r="E1260">
        <v>3.82</v>
      </c>
      <c r="F1260">
        <v>4.0199999999999996</v>
      </c>
      <c r="G1260">
        <v>3.81</v>
      </c>
      <c r="H1260" s="184">
        <f t="shared" ref="H1260:L1260" si="1355">H1236</f>
        <v>0.375</v>
      </c>
      <c r="I1260" s="185">
        <f t="shared" si="1355"/>
        <v>156</v>
      </c>
      <c r="J1260" s="185">
        <f t="shared" si="1355"/>
        <v>343</v>
      </c>
      <c r="K1260" s="185">
        <f t="shared" si="1355"/>
        <v>2872</v>
      </c>
      <c r="L1260" s="185">
        <f t="shared" si="1355"/>
        <v>2219</v>
      </c>
      <c r="M1260" s="147"/>
      <c r="N1260" s="143">
        <f t="shared" si="1314"/>
        <v>469.55999999999995</v>
      </c>
      <c r="O1260" s="143">
        <f t="shared" si="1310"/>
        <v>1310.26</v>
      </c>
      <c r="P1260" s="143">
        <f t="shared" si="1311"/>
        <v>11545.439999999999</v>
      </c>
      <c r="Q1260" s="143">
        <f t="shared" si="1312"/>
        <v>8454.39</v>
      </c>
      <c r="R1260" s="188">
        <f t="shared" si="1315"/>
        <v>21779.649999999998</v>
      </c>
      <c r="T1260">
        <v>34342.699999999997</v>
      </c>
      <c r="U1260" s="190">
        <f t="shared" si="1316"/>
        <v>0.63418572214764712</v>
      </c>
    </row>
    <row r="1261" spans="1:21" x14ac:dyDescent="0.2">
      <c r="A1261" s="178">
        <v>42788</v>
      </c>
      <c r="B1261" s="179">
        <v>0.41666666666666669</v>
      </c>
      <c r="C1261" t="s">
        <v>349</v>
      </c>
      <c r="D1261">
        <v>4.9800000000000004</v>
      </c>
      <c r="E1261">
        <v>3.21</v>
      </c>
      <c r="F1261">
        <v>4</v>
      </c>
      <c r="G1261">
        <v>3.35</v>
      </c>
      <c r="H1261" s="184">
        <f t="shared" ref="H1261:L1261" si="1356">H1237</f>
        <v>0.41666666666666669</v>
      </c>
      <c r="I1261" s="185">
        <f t="shared" si="1356"/>
        <v>196</v>
      </c>
      <c r="J1261" s="185">
        <f t="shared" si="1356"/>
        <v>315</v>
      </c>
      <c r="K1261" s="185">
        <f t="shared" si="1356"/>
        <v>2872</v>
      </c>
      <c r="L1261" s="185">
        <f t="shared" si="1356"/>
        <v>2219</v>
      </c>
      <c r="M1261" s="147"/>
      <c r="N1261" s="143">
        <f t="shared" si="1314"/>
        <v>976.08</v>
      </c>
      <c r="O1261" s="143">
        <f t="shared" si="1310"/>
        <v>1011.15</v>
      </c>
      <c r="P1261" s="143">
        <f t="shared" si="1311"/>
        <v>11488</v>
      </c>
      <c r="Q1261" s="143">
        <f t="shared" si="1312"/>
        <v>7433.6500000000005</v>
      </c>
      <c r="R1261" s="188">
        <f t="shared" si="1315"/>
        <v>20908.88</v>
      </c>
      <c r="T1261">
        <v>34285.769999999997</v>
      </c>
      <c r="U1261" s="190">
        <f t="shared" si="1316"/>
        <v>0.60984134234115217</v>
      </c>
    </row>
    <row r="1262" spans="1:21" x14ac:dyDescent="0.2">
      <c r="A1262" s="178">
        <v>42788</v>
      </c>
      <c r="B1262" s="179">
        <v>0.45833333333333331</v>
      </c>
      <c r="C1262" t="s">
        <v>349</v>
      </c>
      <c r="D1262">
        <v>3.5</v>
      </c>
      <c r="E1262">
        <v>2.61</v>
      </c>
      <c r="F1262">
        <v>4.16</v>
      </c>
      <c r="G1262">
        <v>2</v>
      </c>
      <c r="H1262" s="184">
        <f t="shared" ref="H1262:L1262" si="1357">H1238</f>
        <v>0.45833333333333331</v>
      </c>
      <c r="I1262" s="185">
        <f t="shared" si="1357"/>
        <v>226</v>
      </c>
      <c r="J1262" s="185">
        <f t="shared" si="1357"/>
        <v>326</v>
      </c>
      <c r="K1262" s="185">
        <f t="shared" si="1357"/>
        <v>2842</v>
      </c>
      <c r="L1262" s="185">
        <f t="shared" si="1357"/>
        <v>1635</v>
      </c>
      <c r="M1262" s="147"/>
      <c r="N1262" s="143">
        <f t="shared" si="1314"/>
        <v>791</v>
      </c>
      <c r="O1262" s="143">
        <f t="shared" si="1310"/>
        <v>850.86</v>
      </c>
      <c r="P1262" s="143">
        <f t="shared" si="1311"/>
        <v>11822.720000000001</v>
      </c>
      <c r="Q1262" s="143">
        <f t="shared" si="1312"/>
        <v>3270</v>
      </c>
      <c r="R1262" s="188">
        <f t="shared" si="1315"/>
        <v>16734.580000000002</v>
      </c>
      <c r="T1262">
        <v>34665.43</v>
      </c>
      <c r="U1262" s="190">
        <f t="shared" si="1316"/>
        <v>0.48274549024777713</v>
      </c>
    </row>
    <row r="1263" spans="1:21" x14ac:dyDescent="0.2">
      <c r="A1263" s="178">
        <v>42788</v>
      </c>
      <c r="B1263" s="179">
        <v>0.5</v>
      </c>
      <c r="C1263" t="s">
        <v>349</v>
      </c>
      <c r="D1263">
        <v>3.46</v>
      </c>
      <c r="E1263">
        <v>3</v>
      </c>
      <c r="F1263">
        <v>4.4800000000000004</v>
      </c>
      <c r="G1263">
        <v>2</v>
      </c>
      <c r="H1263" s="184">
        <f t="shared" ref="H1263:L1263" si="1358">H1239</f>
        <v>0.5</v>
      </c>
      <c r="I1263" s="185">
        <f t="shared" si="1358"/>
        <v>222</v>
      </c>
      <c r="J1263" s="185">
        <f t="shared" si="1358"/>
        <v>319</v>
      </c>
      <c r="K1263" s="185">
        <f t="shared" si="1358"/>
        <v>2842</v>
      </c>
      <c r="L1263" s="185">
        <f t="shared" si="1358"/>
        <v>1635</v>
      </c>
      <c r="M1263" s="147"/>
      <c r="N1263" s="143">
        <f t="shared" si="1314"/>
        <v>768.12</v>
      </c>
      <c r="O1263" s="143">
        <f t="shared" si="1310"/>
        <v>957</v>
      </c>
      <c r="P1263" s="143">
        <f t="shared" si="1311"/>
        <v>12732.160000000002</v>
      </c>
      <c r="Q1263" s="143">
        <f t="shared" si="1312"/>
        <v>3270</v>
      </c>
      <c r="R1263" s="188">
        <f t="shared" si="1315"/>
        <v>17727.280000000002</v>
      </c>
      <c r="T1263">
        <v>35181.870000000003</v>
      </c>
      <c r="U1263" s="190">
        <f t="shared" si="1316"/>
        <v>0.50387543356848286</v>
      </c>
    </row>
    <row r="1264" spans="1:21" x14ac:dyDescent="0.2">
      <c r="A1264" s="178">
        <v>42788</v>
      </c>
      <c r="B1264" s="179">
        <v>0.54166666666666663</v>
      </c>
      <c r="C1264" t="s">
        <v>349</v>
      </c>
      <c r="D1264">
        <v>3.46</v>
      </c>
      <c r="E1264">
        <v>3</v>
      </c>
      <c r="F1264">
        <v>4.8899999999999997</v>
      </c>
      <c r="G1264">
        <v>2</v>
      </c>
      <c r="H1264" s="184">
        <f t="shared" ref="H1264:L1264" si="1359">H1240</f>
        <v>0.54166666666666663</v>
      </c>
      <c r="I1264" s="185">
        <f t="shared" si="1359"/>
        <v>195</v>
      </c>
      <c r="J1264" s="185">
        <f t="shared" si="1359"/>
        <v>299</v>
      </c>
      <c r="K1264" s="185">
        <f t="shared" si="1359"/>
        <v>2842</v>
      </c>
      <c r="L1264" s="185">
        <f t="shared" si="1359"/>
        <v>1635</v>
      </c>
      <c r="M1264" s="147"/>
      <c r="N1264" s="143">
        <f t="shared" si="1314"/>
        <v>674.7</v>
      </c>
      <c r="O1264" s="143">
        <f t="shared" si="1310"/>
        <v>897</v>
      </c>
      <c r="P1264" s="143">
        <f t="shared" si="1311"/>
        <v>13897.38</v>
      </c>
      <c r="Q1264" s="143">
        <f t="shared" si="1312"/>
        <v>3270</v>
      </c>
      <c r="R1264" s="188">
        <f t="shared" si="1315"/>
        <v>18739.080000000002</v>
      </c>
      <c r="T1264">
        <v>35901.160000000003</v>
      </c>
      <c r="U1264" s="190">
        <f t="shared" si="1316"/>
        <v>0.52196307863032843</v>
      </c>
    </row>
    <row r="1265" spans="1:21" x14ac:dyDescent="0.2">
      <c r="A1265" s="178">
        <v>42788</v>
      </c>
      <c r="B1265" s="179">
        <v>0.58333333333333337</v>
      </c>
      <c r="C1265" t="s">
        <v>349</v>
      </c>
      <c r="D1265">
        <v>2.38</v>
      </c>
      <c r="E1265">
        <v>3.1</v>
      </c>
      <c r="F1265">
        <v>5</v>
      </c>
      <c r="G1265">
        <v>2.0499999999999998</v>
      </c>
      <c r="H1265" s="184">
        <f t="shared" ref="H1265:L1265" si="1360">H1241</f>
        <v>0.58333333333333337</v>
      </c>
      <c r="I1265" s="185">
        <f t="shared" si="1360"/>
        <v>205</v>
      </c>
      <c r="J1265" s="185">
        <f t="shared" si="1360"/>
        <v>237</v>
      </c>
      <c r="K1265" s="185">
        <f t="shared" si="1360"/>
        <v>2842</v>
      </c>
      <c r="L1265" s="185">
        <f t="shared" si="1360"/>
        <v>1635</v>
      </c>
      <c r="M1265" s="147"/>
      <c r="N1265" s="143">
        <f t="shared" si="1314"/>
        <v>487.9</v>
      </c>
      <c r="O1265" s="143">
        <f t="shared" si="1310"/>
        <v>734.7</v>
      </c>
      <c r="P1265" s="143">
        <f t="shared" si="1311"/>
        <v>14210</v>
      </c>
      <c r="Q1265" s="143">
        <f t="shared" si="1312"/>
        <v>3351.7499999999995</v>
      </c>
      <c r="R1265" s="188">
        <f t="shared" si="1315"/>
        <v>18784.349999999999</v>
      </c>
      <c r="T1265">
        <v>37093.449999999997</v>
      </c>
      <c r="U1265" s="190">
        <f t="shared" si="1316"/>
        <v>0.50640611752209619</v>
      </c>
    </row>
    <row r="1266" spans="1:21" x14ac:dyDescent="0.2">
      <c r="A1266" s="178">
        <v>42788</v>
      </c>
      <c r="B1266" s="179">
        <v>0.625</v>
      </c>
      <c r="C1266" t="s">
        <v>349</v>
      </c>
      <c r="D1266">
        <v>3.01</v>
      </c>
      <c r="E1266">
        <v>3.67</v>
      </c>
      <c r="F1266">
        <v>5</v>
      </c>
      <c r="G1266">
        <v>1.5</v>
      </c>
      <c r="H1266" s="184">
        <f t="shared" ref="H1266:L1266" si="1361">H1242</f>
        <v>0.625</v>
      </c>
      <c r="I1266" s="185">
        <f t="shared" si="1361"/>
        <v>212</v>
      </c>
      <c r="J1266" s="185">
        <f t="shared" si="1361"/>
        <v>213</v>
      </c>
      <c r="K1266" s="185">
        <f t="shared" si="1361"/>
        <v>2842</v>
      </c>
      <c r="L1266" s="185">
        <f t="shared" si="1361"/>
        <v>1380</v>
      </c>
      <c r="M1266" s="147"/>
      <c r="N1266" s="143">
        <f t="shared" si="1314"/>
        <v>638.12</v>
      </c>
      <c r="O1266" s="143">
        <f t="shared" si="1310"/>
        <v>781.71</v>
      </c>
      <c r="P1266" s="143">
        <f t="shared" si="1311"/>
        <v>14210</v>
      </c>
      <c r="Q1266" s="143">
        <f t="shared" si="1312"/>
        <v>2070</v>
      </c>
      <c r="R1266" s="188">
        <f t="shared" si="1315"/>
        <v>17699.830000000002</v>
      </c>
      <c r="T1266">
        <v>38275.86</v>
      </c>
      <c r="U1266" s="190">
        <f t="shared" si="1316"/>
        <v>0.46242801598709998</v>
      </c>
    </row>
    <row r="1267" spans="1:21" x14ac:dyDescent="0.2">
      <c r="A1267" s="178">
        <v>42788</v>
      </c>
      <c r="B1267" s="179">
        <v>0.66666666666666663</v>
      </c>
      <c r="C1267" t="s">
        <v>349</v>
      </c>
      <c r="D1267">
        <v>1.86</v>
      </c>
      <c r="E1267">
        <v>9.8699999999999992</v>
      </c>
      <c r="F1267">
        <v>10.87</v>
      </c>
      <c r="G1267">
        <v>1.51</v>
      </c>
      <c r="H1267" s="184">
        <f t="shared" ref="H1267:L1267" si="1362">H1243</f>
        <v>0.66666666666666663</v>
      </c>
      <c r="I1267" s="185">
        <f t="shared" si="1362"/>
        <v>191</v>
      </c>
      <c r="J1267" s="185">
        <f t="shared" si="1362"/>
        <v>237</v>
      </c>
      <c r="K1267" s="185">
        <f t="shared" si="1362"/>
        <v>2842</v>
      </c>
      <c r="L1267" s="185">
        <f t="shared" si="1362"/>
        <v>1380</v>
      </c>
      <c r="M1267" s="147"/>
      <c r="N1267" s="143">
        <f t="shared" si="1314"/>
        <v>355.26</v>
      </c>
      <c r="O1267" s="143">
        <f t="shared" si="1310"/>
        <v>2339.1899999999996</v>
      </c>
      <c r="P1267" s="143">
        <f t="shared" si="1311"/>
        <v>30892.539999999997</v>
      </c>
      <c r="Q1267" s="143">
        <f t="shared" si="1312"/>
        <v>2083.8000000000002</v>
      </c>
      <c r="R1267" s="188">
        <f t="shared" si="1315"/>
        <v>35670.79</v>
      </c>
      <c r="T1267">
        <v>39234.79</v>
      </c>
      <c r="U1267" s="190">
        <f t="shared" si="1316"/>
        <v>0.90916225115516103</v>
      </c>
    </row>
    <row r="1268" spans="1:21" x14ac:dyDescent="0.2">
      <c r="A1268" s="178">
        <v>42788</v>
      </c>
      <c r="B1268" s="179">
        <v>0.70833333333333337</v>
      </c>
      <c r="C1268" t="s">
        <v>349</v>
      </c>
      <c r="D1268">
        <v>1</v>
      </c>
      <c r="E1268">
        <v>4.29</v>
      </c>
      <c r="F1268">
        <v>5.41</v>
      </c>
      <c r="G1268">
        <v>1.7</v>
      </c>
      <c r="H1268" s="184">
        <f t="shared" ref="H1268:L1268" si="1363">H1244</f>
        <v>0.70833333333333337</v>
      </c>
      <c r="I1268" s="185">
        <f t="shared" si="1363"/>
        <v>218</v>
      </c>
      <c r="J1268" s="185">
        <f t="shared" si="1363"/>
        <v>258</v>
      </c>
      <c r="K1268" s="185">
        <f t="shared" si="1363"/>
        <v>2842</v>
      </c>
      <c r="L1268" s="185">
        <f t="shared" si="1363"/>
        <v>1380</v>
      </c>
      <c r="M1268" s="147"/>
      <c r="N1268" s="143">
        <f t="shared" si="1314"/>
        <v>218</v>
      </c>
      <c r="O1268" s="143">
        <f t="shared" si="1310"/>
        <v>1106.82</v>
      </c>
      <c r="P1268" s="143">
        <f t="shared" si="1311"/>
        <v>15375.220000000001</v>
      </c>
      <c r="Q1268" s="143">
        <f t="shared" si="1312"/>
        <v>2346</v>
      </c>
      <c r="R1268" s="188">
        <f t="shared" si="1315"/>
        <v>19046.04</v>
      </c>
      <c r="T1268">
        <v>39965.1</v>
      </c>
      <c r="U1268" s="190">
        <f t="shared" si="1316"/>
        <v>0.47656680453695854</v>
      </c>
    </row>
    <row r="1269" spans="1:21" x14ac:dyDescent="0.2">
      <c r="A1269" s="178">
        <v>42788</v>
      </c>
      <c r="B1269" s="179">
        <v>0.75</v>
      </c>
      <c r="C1269" t="s">
        <v>349</v>
      </c>
      <c r="D1269">
        <v>1.3</v>
      </c>
      <c r="E1269">
        <v>6</v>
      </c>
      <c r="F1269">
        <v>7.44</v>
      </c>
      <c r="G1269">
        <v>2</v>
      </c>
      <c r="H1269" s="184">
        <f t="shared" ref="H1269:L1269" si="1364">H1245</f>
        <v>0.75</v>
      </c>
      <c r="I1269" s="185">
        <f t="shared" si="1364"/>
        <v>240</v>
      </c>
      <c r="J1269" s="185">
        <f t="shared" si="1364"/>
        <v>365</v>
      </c>
      <c r="K1269" s="185">
        <f t="shared" si="1364"/>
        <v>2842</v>
      </c>
      <c r="L1269" s="185">
        <f t="shared" si="1364"/>
        <v>1380</v>
      </c>
      <c r="M1269" s="147"/>
      <c r="N1269" s="143">
        <f t="shared" si="1314"/>
        <v>312</v>
      </c>
      <c r="O1269" s="143">
        <f t="shared" si="1310"/>
        <v>2190</v>
      </c>
      <c r="P1269" s="143">
        <f t="shared" si="1311"/>
        <v>21144.48</v>
      </c>
      <c r="Q1269" s="143">
        <f t="shared" si="1312"/>
        <v>2760</v>
      </c>
      <c r="R1269" s="188">
        <f t="shared" si="1315"/>
        <v>26406.48</v>
      </c>
      <c r="T1269">
        <v>39830.19</v>
      </c>
      <c r="U1269" s="190">
        <f t="shared" si="1316"/>
        <v>0.66297650099083127</v>
      </c>
    </row>
    <row r="1270" spans="1:21" x14ac:dyDescent="0.2">
      <c r="A1270" s="178">
        <v>42788</v>
      </c>
      <c r="B1270" s="179">
        <v>0.79166666666666663</v>
      </c>
      <c r="C1270" t="s">
        <v>349</v>
      </c>
      <c r="D1270">
        <v>6.11</v>
      </c>
      <c r="E1270">
        <v>14.09</v>
      </c>
      <c r="F1270">
        <v>15.36</v>
      </c>
      <c r="G1270">
        <v>4.22</v>
      </c>
      <c r="H1270" s="184">
        <f t="shared" ref="H1270:L1270" si="1365">H1246</f>
        <v>0.79166666666666663</v>
      </c>
      <c r="I1270" s="185">
        <f t="shared" si="1365"/>
        <v>320</v>
      </c>
      <c r="J1270" s="185">
        <f t="shared" si="1365"/>
        <v>214</v>
      </c>
      <c r="K1270" s="185">
        <f t="shared" si="1365"/>
        <v>2842</v>
      </c>
      <c r="L1270" s="185">
        <f t="shared" si="1365"/>
        <v>1426</v>
      </c>
      <c r="M1270" s="147"/>
      <c r="N1270" s="143">
        <f t="shared" si="1314"/>
        <v>1955.2</v>
      </c>
      <c r="O1270" s="143">
        <f t="shared" si="1310"/>
        <v>3015.2599999999998</v>
      </c>
      <c r="P1270" s="143">
        <f t="shared" si="1311"/>
        <v>43653.119999999995</v>
      </c>
      <c r="Q1270" s="143">
        <f t="shared" si="1312"/>
        <v>6017.7199999999993</v>
      </c>
      <c r="R1270" s="188">
        <f t="shared" si="1315"/>
        <v>54641.299999999996</v>
      </c>
      <c r="T1270">
        <v>39396.29</v>
      </c>
      <c r="U1270" s="190">
        <f t="shared" si="1316"/>
        <v>1.3869656254434108</v>
      </c>
    </row>
    <row r="1271" spans="1:21" x14ac:dyDescent="0.2">
      <c r="A1271" s="178">
        <v>42788</v>
      </c>
      <c r="B1271" s="179">
        <v>0.83333333333333337</v>
      </c>
      <c r="C1271" t="s">
        <v>349</v>
      </c>
      <c r="D1271">
        <v>3.5</v>
      </c>
      <c r="E1271">
        <v>2</v>
      </c>
      <c r="F1271">
        <v>5</v>
      </c>
      <c r="G1271">
        <v>2</v>
      </c>
      <c r="H1271" s="184">
        <f t="shared" ref="H1271:L1271" si="1366">H1247</f>
        <v>0.83333333333333337</v>
      </c>
      <c r="I1271" s="185">
        <f t="shared" si="1366"/>
        <v>322</v>
      </c>
      <c r="J1271" s="185">
        <f t="shared" si="1366"/>
        <v>178</v>
      </c>
      <c r="K1271" s="185">
        <f t="shared" si="1366"/>
        <v>2842</v>
      </c>
      <c r="L1271" s="185">
        <f t="shared" si="1366"/>
        <v>1426</v>
      </c>
      <c r="M1271" s="147"/>
      <c r="N1271" s="143">
        <f t="shared" si="1314"/>
        <v>1127</v>
      </c>
      <c r="O1271" s="143">
        <f t="shared" si="1310"/>
        <v>356</v>
      </c>
      <c r="P1271" s="143">
        <f t="shared" si="1311"/>
        <v>14210</v>
      </c>
      <c r="Q1271" s="143">
        <f t="shared" si="1312"/>
        <v>2852</v>
      </c>
      <c r="R1271" s="188">
        <f t="shared" si="1315"/>
        <v>18545</v>
      </c>
      <c r="T1271">
        <v>39238.79</v>
      </c>
      <c r="U1271" s="190">
        <f t="shared" si="1316"/>
        <v>0.472619058844577</v>
      </c>
    </row>
    <row r="1272" spans="1:21" x14ac:dyDescent="0.2">
      <c r="A1272" s="178">
        <v>42788</v>
      </c>
      <c r="B1272" s="179">
        <v>0.875</v>
      </c>
      <c r="C1272" t="s">
        <v>349</v>
      </c>
      <c r="D1272">
        <v>5.0199999999999996</v>
      </c>
      <c r="E1272">
        <v>4.41</v>
      </c>
      <c r="F1272">
        <v>5.16</v>
      </c>
      <c r="G1272">
        <v>1.82</v>
      </c>
      <c r="H1272" s="184">
        <f t="shared" ref="H1272:L1272" si="1367">H1248</f>
        <v>0.875</v>
      </c>
      <c r="I1272" s="185">
        <f t="shared" si="1367"/>
        <v>337</v>
      </c>
      <c r="J1272" s="185">
        <f t="shared" si="1367"/>
        <v>173</v>
      </c>
      <c r="K1272" s="185">
        <f t="shared" si="1367"/>
        <v>2842</v>
      </c>
      <c r="L1272" s="185">
        <f t="shared" si="1367"/>
        <v>1426</v>
      </c>
      <c r="M1272" s="147"/>
      <c r="N1272" s="143">
        <f t="shared" si="1314"/>
        <v>1691.7399999999998</v>
      </c>
      <c r="O1272" s="143">
        <f t="shared" si="1310"/>
        <v>762.93000000000006</v>
      </c>
      <c r="P1272" s="143">
        <f t="shared" si="1311"/>
        <v>14664.720000000001</v>
      </c>
      <c r="Q1272" s="143">
        <f t="shared" si="1312"/>
        <v>2595.3200000000002</v>
      </c>
      <c r="R1272" s="188">
        <f t="shared" si="1315"/>
        <v>19714.71</v>
      </c>
      <c r="T1272">
        <v>37869.72</v>
      </c>
      <c r="U1272" s="190">
        <f t="shared" si="1316"/>
        <v>0.52059296979222447</v>
      </c>
    </row>
    <row r="1273" spans="1:21" x14ac:dyDescent="0.2">
      <c r="A1273" s="178">
        <v>42788</v>
      </c>
      <c r="B1273" s="179">
        <v>0.91666666666666663</v>
      </c>
      <c r="C1273" t="s">
        <v>349</v>
      </c>
      <c r="D1273">
        <v>7.13</v>
      </c>
      <c r="E1273">
        <v>4.46</v>
      </c>
      <c r="F1273">
        <v>4.46</v>
      </c>
      <c r="G1273">
        <v>1.4</v>
      </c>
      <c r="H1273" s="184">
        <f t="shared" ref="H1273:L1273" si="1368">H1249</f>
        <v>0.91666666666666663</v>
      </c>
      <c r="I1273" s="185">
        <f t="shared" si="1368"/>
        <v>394</v>
      </c>
      <c r="J1273" s="185">
        <f t="shared" si="1368"/>
        <v>194</v>
      </c>
      <c r="K1273" s="185">
        <f t="shared" si="1368"/>
        <v>2842</v>
      </c>
      <c r="L1273" s="185">
        <f t="shared" si="1368"/>
        <v>1426</v>
      </c>
      <c r="M1273" s="147"/>
      <c r="N1273" s="143">
        <f t="shared" si="1314"/>
        <v>2809.22</v>
      </c>
      <c r="O1273" s="143">
        <f t="shared" si="1310"/>
        <v>865.24</v>
      </c>
      <c r="P1273" s="143">
        <f t="shared" si="1311"/>
        <v>12675.32</v>
      </c>
      <c r="Q1273" s="143">
        <f t="shared" si="1312"/>
        <v>1996.3999999999999</v>
      </c>
      <c r="R1273" s="188">
        <f t="shared" si="1315"/>
        <v>18346.18</v>
      </c>
      <c r="T1273">
        <v>35795.300000000003</v>
      </c>
      <c r="U1273" s="190">
        <f t="shared" si="1316"/>
        <v>0.51253041600433569</v>
      </c>
    </row>
    <row r="1274" spans="1:21" x14ac:dyDescent="0.2">
      <c r="A1274" s="178">
        <v>42788</v>
      </c>
      <c r="B1274" s="179">
        <v>0.95833333333333337</v>
      </c>
      <c r="C1274" t="s">
        <v>349</v>
      </c>
      <c r="D1274">
        <v>19.63</v>
      </c>
      <c r="E1274">
        <v>14.43</v>
      </c>
      <c r="F1274">
        <v>14</v>
      </c>
      <c r="G1274">
        <v>0.25</v>
      </c>
      <c r="H1274" s="184">
        <f t="shared" ref="H1274:L1274" si="1369">H1250</f>
        <v>0.95833333333333337</v>
      </c>
      <c r="I1274" s="185">
        <f t="shared" si="1369"/>
        <v>389</v>
      </c>
      <c r="J1274" s="185">
        <f t="shared" si="1369"/>
        <v>265</v>
      </c>
      <c r="K1274" s="185">
        <f t="shared" si="1369"/>
        <v>2985</v>
      </c>
      <c r="L1274" s="185">
        <f t="shared" si="1369"/>
        <v>1111</v>
      </c>
      <c r="M1274" s="147"/>
      <c r="N1274" s="143">
        <f t="shared" si="1314"/>
        <v>7636.07</v>
      </c>
      <c r="O1274" s="143">
        <f t="shared" si="1310"/>
        <v>3823.95</v>
      </c>
      <c r="P1274" s="143">
        <f t="shared" si="1311"/>
        <v>41790</v>
      </c>
      <c r="Q1274" s="143">
        <f t="shared" si="1312"/>
        <v>277.75</v>
      </c>
      <c r="R1274" s="188">
        <f t="shared" si="1315"/>
        <v>53527.770000000004</v>
      </c>
      <c r="T1274">
        <v>32900.22</v>
      </c>
      <c r="U1274" s="190">
        <f t="shared" si="1316"/>
        <v>1.6269730111227221</v>
      </c>
    </row>
    <row r="1275" spans="1:21" x14ac:dyDescent="0.2">
      <c r="A1275" s="178">
        <v>42788</v>
      </c>
      <c r="B1275" s="180">
        <v>1</v>
      </c>
      <c r="C1275" t="s">
        <v>349</v>
      </c>
      <c r="D1275">
        <v>10</v>
      </c>
      <c r="E1275">
        <v>4</v>
      </c>
      <c r="F1275">
        <v>10</v>
      </c>
      <c r="G1275">
        <v>0.25</v>
      </c>
      <c r="H1275" s="184">
        <f t="shared" ref="H1275:L1275" si="1370">H1251</f>
        <v>1</v>
      </c>
      <c r="I1275" s="185">
        <f t="shared" si="1370"/>
        <v>362</v>
      </c>
      <c r="J1275" s="185">
        <f t="shared" si="1370"/>
        <v>243</v>
      </c>
      <c r="K1275" s="185">
        <f t="shared" si="1370"/>
        <v>2985</v>
      </c>
      <c r="L1275" s="185">
        <f t="shared" si="1370"/>
        <v>1111</v>
      </c>
      <c r="M1275" s="147"/>
      <c r="N1275" s="143">
        <f t="shared" si="1314"/>
        <v>3620</v>
      </c>
      <c r="O1275" s="143">
        <f t="shared" si="1310"/>
        <v>972</v>
      </c>
      <c r="P1275" s="143">
        <f t="shared" si="1311"/>
        <v>29850</v>
      </c>
      <c r="Q1275" s="143">
        <f t="shared" si="1312"/>
        <v>277.75</v>
      </c>
      <c r="R1275" s="188">
        <f t="shared" si="1315"/>
        <v>34719.75</v>
      </c>
      <c r="T1275">
        <v>30033.1</v>
      </c>
      <c r="U1275" s="190">
        <f t="shared" si="1316"/>
        <v>1.1560494920604267</v>
      </c>
    </row>
    <row r="1276" spans="1:21" x14ac:dyDescent="0.2">
      <c r="A1276" s="178">
        <v>42789</v>
      </c>
      <c r="B1276" s="179">
        <v>4.1666666666666664E-2</v>
      </c>
      <c r="C1276" t="s">
        <v>349</v>
      </c>
      <c r="D1276">
        <v>13.33</v>
      </c>
      <c r="E1276">
        <v>7.32</v>
      </c>
      <c r="F1276">
        <v>13</v>
      </c>
      <c r="G1276">
        <v>0.25</v>
      </c>
      <c r="H1276" s="184">
        <f t="shared" ref="H1276:L1276" si="1371">H1252</f>
        <v>4.1666666666666664E-2</v>
      </c>
      <c r="I1276" s="185">
        <f t="shared" si="1371"/>
        <v>294</v>
      </c>
      <c r="J1276" s="185">
        <f t="shared" si="1371"/>
        <v>212</v>
      </c>
      <c r="K1276" s="185">
        <f t="shared" si="1371"/>
        <v>2985</v>
      </c>
      <c r="L1276" s="185">
        <f t="shared" si="1371"/>
        <v>1111</v>
      </c>
      <c r="M1276" s="147"/>
      <c r="N1276" s="143">
        <f t="shared" si="1314"/>
        <v>3919.02</v>
      </c>
      <c r="O1276" s="143">
        <f t="shared" si="1310"/>
        <v>1551.8400000000001</v>
      </c>
      <c r="P1276" s="143">
        <f t="shared" si="1311"/>
        <v>38805</v>
      </c>
      <c r="Q1276" s="143">
        <f t="shared" si="1312"/>
        <v>277.75</v>
      </c>
      <c r="R1276" s="188">
        <f t="shared" si="1315"/>
        <v>44553.61</v>
      </c>
      <c r="T1276">
        <v>28023.19</v>
      </c>
      <c r="U1276" s="190">
        <f t="shared" si="1316"/>
        <v>1.5898835928386454</v>
      </c>
    </row>
    <row r="1277" spans="1:21" x14ac:dyDescent="0.2">
      <c r="A1277" s="178">
        <v>42789</v>
      </c>
      <c r="B1277" s="179">
        <v>8.3333333333333329E-2</v>
      </c>
      <c r="C1277" t="s">
        <v>349</v>
      </c>
      <c r="D1277">
        <v>12</v>
      </c>
      <c r="E1277">
        <v>4</v>
      </c>
      <c r="F1277">
        <v>13</v>
      </c>
      <c r="G1277">
        <v>0.25</v>
      </c>
      <c r="H1277" s="184">
        <f t="shared" ref="H1277:L1277" si="1372">H1253</f>
        <v>8.3333333333333329E-2</v>
      </c>
      <c r="I1277" s="185">
        <f t="shared" si="1372"/>
        <v>236</v>
      </c>
      <c r="J1277" s="185">
        <f t="shared" si="1372"/>
        <v>179</v>
      </c>
      <c r="K1277" s="185">
        <f t="shared" si="1372"/>
        <v>2985</v>
      </c>
      <c r="L1277" s="185">
        <f t="shared" si="1372"/>
        <v>1111</v>
      </c>
      <c r="M1277" s="147"/>
      <c r="N1277" s="143">
        <f t="shared" si="1314"/>
        <v>2832</v>
      </c>
      <c r="O1277" s="143">
        <f t="shared" si="1310"/>
        <v>716</v>
      </c>
      <c r="P1277" s="143">
        <f t="shared" si="1311"/>
        <v>38805</v>
      </c>
      <c r="Q1277" s="143">
        <f t="shared" si="1312"/>
        <v>277.75</v>
      </c>
      <c r="R1277" s="188">
        <f t="shared" si="1315"/>
        <v>42630.75</v>
      </c>
      <c r="T1277">
        <v>26901.53</v>
      </c>
      <c r="U1277" s="190">
        <f t="shared" si="1316"/>
        <v>1.5846961120798706</v>
      </c>
    </row>
    <row r="1278" spans="1:21" x14ac:dyDescent="0.2">
      <c r="A1278" s="178">
        <v>42789</v>
      </c>
      <c r="B1278" s="179">
        <v>0.125</v>
      </c>
      <c r="C1278" t="s">
        <v>349</v>
      </c>
      <c r="D1278">
        <v>12</v>
      </c>
      <c r="E1278">
        <v>4.3</v>
      </c>
      <c r="F1278">
        <v>13</v>
      </c>
      <c r="G1278">
        <v>0.49</v>
      </c>
      <c r="H1278" s="184">
        <f t="shared" ref="H1278:L1278" si="1373">H1254</f>
        <v>0.125</v>
      </c>
      <c r="I1278" s="185">
        <f t="shared" si="1373"/>
        <v>201</v>
      </c>
      <c r="J1278" s="185">
        <f t="shared" si="1373"/>
        <v>205</v>
      </c>
      <c r="K1278" s="185">
        <f t="shared" si="1373"/>
        <v>2985</v>
      </c>
      <c r="L1278" s="185">
        <f t="shared" si="1373"/>
        <v>1717</v>
      </c>
      <c r="M1278" s="147"/>
      <c r="N1278" s="143">
        <f t="shared" si="1314"/>
        <v>2412</v>
      </c>
      <c r="O1278" s="143">
        <f t="shared" si="1310"/>
        <v>881.5</v>
      </c>
      <c r="P1278" s="143">
        <f t="shared" si="1311"/>
        <v>38805</v>
      </c>
      <c r="Q1278" s="143">
        <f t="shared" si="1312"/>
        <v>841.33</v>
      </c>
      <c r="R1278" s="188">
        <f t="shared" si="1315"/>
        <v>42939.83</v>
      </c>
      <c r="T1278">
        <v>26218.51</v>
      </c>
      <c r="U1278" s="190">
        <f t="shared" si="1316"/>
        <v>1.6377677450015278</v>
      </c>
    </row>
    <row r="1279" spans="1:21" x14ac:dyDescent="0.2">
      <c r="A1279" s="178">
        <v>42789</v>
      </c>
      <c r="B1279" s="179">
        <v>0.16666666666666666</v>
      </c>
      <c r="C1279" t="s">
        <v>349</v>
      </c>
      <c r="D1279">
        <v>17.37</v>
      </c>
      <c r="E1279">
        <v>4.1900000000000004</v>
      </c>
      <c r="F1279">
        <v>13</v>
      </c>
      <c r="G1279">
        <v>0.49</v>
      </c>
      <c r="H1279" s="184">
        <f t="shared" ref="H1279:L1279" si="1374">H1255</f>
        <v>0.16666666666666666</v>
      </c>
      <c r="I1279" s="185">
        <f t="shared" si="1374"/>
        <v>185</v>
      </c>
      <c r="J1279" s="185">
        <f t="shared" si="1374"/>
        <v>205</v>
      </c>
      <c r="K1279" s="185">
        <f t="shared" si="1374"/>
        <v>2985</v>
      </c>
      <c r="L1279" s="185">
        <f t="shared" si="1374"/>
        <v>1717</v>
      </c>
      <c r="M1279" s="147"/>
      <c r="N1279" s="143">
        <f t="shared" si="1314"/>
        <v>3213.4500000000003</v>
      </c>
      <c r="O1279" s="143">
        <f t="shared" si="1310"/>
        <v>858.95</v>
      </c>
      <c r="P1279" s="143">
        <f t="shared" si="1311"/>
        <v>38805</v>
      </c>
      <c r="Q1279" s="143">
        <f t="shared" si="1312"/>
        <v>841.33</v>
      </c>
      <c r="R1279" s="188">
        <f t="shared" si="1315"/>
        <v>43718.73</v>
      </c>
      <c r="T1279">
        <v>26087.27</v>
      </c>
      <c r="U1279" s="190">
        <f t="shared" si="1316"/>
        <v>1.6758645116947846</v>
      </c>
    </row>
    <row r="1280" spans="1:21" x14ac:dyDescent="0.2">
      <c r="A1280" s="178">
        <v>42789</v>
      </c>
      <c r="B1280" s="179">
        <v>0.20833333333333334</v>
      </c>
      <c r="C1280" t="s">
        <v>349</v>
      </c>
      <c r="D1280">
        <v>14.93</v>
      </c>
      <c r="E1280">
        <v>8</v>
      </c>
      <c r="F1280">
        <v>13</v>
      </c>
      <c r="G1280">
        <v>0.49</v>
      </c>
      <c r="H1280" s="184">
        <f t="shared" ref="H1280:L1280" si="1375">H1256</f>
        <v>0.20833333333333334</v>
      </c>
      <c r="I1280" s="185">
        <f t="shared" si="1375"/>
        <v>207</v>
      </c>
      <c r="J1280" s="185">
        <f t="shared" si="1375"/>
        <v>283</v>
      </c>
      <c r="K1280" s="185">
        <f t="shared" si="1375"/>
        <v>2985</v>
      </c>
      <c r="L1280" s="185">
        <f t="shared" si="1375"/>
        <v>1717</v>
      </c>
      <c r="M1280" s="147"/>
      <c r="N1280" s="143">
        <f t="shared" si="1314"/>
        <v>3090.5099999999998</v>
      </c>
      <c r="O1280" s="143">
        <f t="shared" si="1310"/>
        <v>2264</v>
      </c>
      <c r="P1280" s="143">
        <f t="shared" si="1311"/>
        <v>38805</v>
      </c>
      <c r="Q1280" s="143">
        <f t="shared" si="1312"/>
        <v>841.33</v>
      </c>
      <c r="R1280" s="188">
        <f t="shared" si="1315"/>
        <v>45000.840000000004</v>
      </c>
      <c r="T1280">
        <v>26653.88</v>
      </c>
      <c r="U1280" s="190">
        <f t="shared" si="1316"/>
        <v>1.6883410595380486</v>
      </c>
    </row>
    <row r="1281" spans="1:21" x14ac:dyDescent="0.2">
      <c r="A1281" s="178">
        <v>42789</v>
      </c>
      <c r="B1281" s="179">
        <v>0.25</v>
      </c>
      <c r="C1281" t="s">
        <v>349</v>
      </c>
      <c r="D1281">
        <v>28.12</v>
      </c>
      <c r="E1281">
        <v>16.21</v>
      </c>
      <c r="F1281">
        <v>16</v>
      </c>
      <c r="G1281">
        <v>0.61</v>
      </c>
      <c r="H1281" s="184">
        <f t="shared" ref="H1281:L1281" si="1376">H1257</f>
        <v>0.25</v>
      </c>
      <c r="I1281" s="185">
        <f t="shared" si="1376"/>
        <v>327</v>
      </c>
      <c r="J1281" s="185">
        <f t="shared" si="1376"/>
        <v>438</v>
      </c>
      <c r="K1281" s="185">
        <f t="shared" si="1376"/>
        <v>2985</v>
      </c>
      <c r="L1281" s="185">
        <f t="shared" si="1376"/>
        <v>1717</v>
      </c>
      <c r="M1281" s="147"/>
      <c r="N1281" s="143">
        <f t="shared" si="1314"/>
        <v>9195.24</v>
      </c>
      <c r="O1281" s="143">
        <f t="shared" si="1310"/>
        <v>7099.9800000000005</v>
      </c>
      <c r="P1281" s="143">
        <f t="shared" si="1311"/>
        <v>47760</v>
      </c>
      <c r="Q1281" s="143">
        <f t="shared" si="1312"/>
        <v>1047.3699999999999</v>
      </c>
      <c r="R1281" s="188">
        <f t="shared" si="1315"/>
        <v>65102.590000000004</v>
      </c>
      <c r="T1281">
        <v>28669.360000000001</v>
      </c>
      <c r="U1281" s="190">
        <f t="shared" si="1316"/>
        <v>2.2708072311345631</v>
      </c>
    </row>
    <row r="1282" spans="1:21" x14ac:dyDescent="0.2">
      <c r="A1282" s="178">
        <v>42789</v>
      </c>
      <c r="B1282" s="179">
        <v>0.29166666666666669</v>
      </c>
      <c r="C1282" t="s">
        <v>349</v>
      </c>
      <c r="D1282">
        <v>10</v>
      </c>
      <c r="E1282">
        <v>45</v>
      </c>
      <c r="F1282">
        <v>44.52</v>
      </c>
      <c r="G1282">
        <v>3.2</v>
      </c>
      <c r="H1282" s="184">
        <f t="shared" ref="H1282:L1282" si="1377">H1258</f>
        <v>0.29166666666666669</v>
      </c>
      <c r="I1282" s="185">
        <f t="shared" si="1377"/>
        <v>249</v>
      </c>
      <c r="J1282" s="185">
        <f t="shared" si="1377"/>
        <v>556</v>
      </c>
      <c r="K1282" s="185">
        <f t="shared" si="1377"/>
        <v>2872</v>
      </c>
      <c r="L1282" s="185">
        <f t="shared" si="1377"/>
        <v>2219</v>
      </c>
      <c r="M1282" s="147"/>
      <c r="N1282" s="143">
        <f t="shared" si="1314"/>
        <v>2490</v>
      </c>
      <c r="O1282" s="143">
        <f t="shared" si="1310"/>
        <v>25020</v>
      </c>
      <c r="P1282" s="143">
        <f t="shared" si="1311"/>
        <v>127861.44</v>
      </c>
      <c r="Q1282" s="143">
        <f t="shared" si="1312"/>
        <v>7100.8</v>
      </c>
      <c r="R1282" s="188">
        <f t="shared" si="1315"/>
        <v>162472.24</v>
      </c>
      <c r="T1282">
        <v>32443.84</v>
      </c>
      <c r="U1282" s="190">
        <f t="shared" si="1316"/>
        <v>5.0077993233846545</v>
      </c>
    </row>
    <row r="1283" spans="1:21" x14ac:dyDescent="0.2">
      <c r="A1283" s="178">
        <v>42789</v>
      </c>
      <c r="B1283" s="179">
        <v>0.33333333333333331</v>
      </c>
      <c r="C1283" t="s">
        <v>349</v>
      </c>
      <c r="D1283">
        <v>4.67</v>
      </c>
      <c r="E1283">
        <v>4</v>
      </c>
      <c r="F1283">
        <v>15.25</v>
      </c>
      <c r="G1283">
        <v>3.2</v>
      </c>
      <c r="H1283" s="184">
        <f t="shared" ref="H1283:L1283" si="1378">H1259</f>
        <v>0.33333333333333331</v>
      </c>
      <c r="I1283" s="185">
        <f t="shared" si="1378"/>
        <v>256</v>
      </c>
      <c r="J1283" s="185">
        <f t="shared" si="1378"/>
        <v>306</v>
      </c>
      <c r="K1283" s="185">
        <f t="shared" si="1378"/>
        <v>2872</v>
      </c>
      <c r="L1283" s="185">
        <f t="shared" si="1378"/>
        <v>2219</v>
      </c>
      <c r="M1283" s="147"/>
      <c r="N1283" s="143">
        <f t="shared" si="1314"/>
        <v>1195.52</v>
      </c>
      <c r="O1283" s="143">
        <f t="shared" si="1310"/>
        <v>1224</v>
      </c>
      <c r="P1283" s="143">
        <f t="shared" si="1311"/>
        <v>43798</v>
      </c>
      <c r="Q1283" s="143">
        <f t="shared" si="1312"/>
        <v>7100.8</v>
      </c>
      <c r="R1283" s="188">
        <f t="shared" si="1315"/>
        <v>53318.32</v>
      </c>
      <c r="T1283">
        <v>33322.449999999997</v>
      </c>
      <c r="U1283" s="190">
        <f t="shared" si="1316"/>
        <v>1.600072023515678</v>
      </c>
    </row>
    <row r="1284" spans="1:21" x14ac:dyDescent="0.2">
      <c r="A1284" s="178">
        <v>42789</v>
      </c>
      <c r="B1284" s="179">
        <v>0.375</v>
      </c>
      <c r="C1284" t="s">
        <v>349</v>
      </c>
      <c r="D1284">
        <v>3.44</v>
      </c>
      <c r="E1284">
        <v>7.24</v>
      </c>
      <c r="F1284">
        <v>15.64</v>
      </c>
      <c r="G1284">
        <v>4</v>
      </c>
      <c r="H1284" s="184">
        <f t="shared" ref="H1284:L1284" si="1379">H1260</f>
        <v>0.375</v>
      </c>
      <c r="I1284" s="185">
        <f t="shared" si="1379"/>
        <v>156</v>
      </c>
      <c r="J1284" s="185">
        <f t="shared" si="1379"/>
        <v>343</v>
      </c>
      <c r="K1284" s="185">
        <f t="shared" si="1379"/>
        <v>2872</v>
      </c>
      <c r="L1284" s="185">
        <f t="shared" si="1379"/>
        <v>2219</v>
      </c>
      <c r="M1284" s="147"/>
      <c r="N1284" s="143">
        <f t="shared" si="1314"/>
        <v>536.64</v>
      </c>
      <c r="O1284" s="143">
        <f t="shared" ref="O1284:O1347" si="1380">E1284*J1284</f>
        <v>2483.3200000000002</v>
      </c>
      <c r="P1284" s="143">
        <f t="shared" ref="P1284:P1347" si="1381">F1284*K1284</f>
        <v>44918.080000000002</v>
      </c>
      <c r="Q1284" s="143">
        <f t="shared" ref="Q1284:Q1347" si="1382">G1284*L1284</f>
        <v>8876</v>
      </c>
      <c r="R1284" s="188">
        <f t="shared" si="1315"/>
        <v>56814.04</v>
      </c>
      <c r="T1284">
        <v>33535.599999999999</v>
      </c>
      <c r="U1284" s="190">
        <f t="shared" si="1316"/>
        <v>1.6941411514927422</v>
      </c>
    </row>
    <row r="1285" spans="1:21" x14ac:dyDescent="0.2">
      <c r="A1285" s="178">
        <v>42789</v>
      </c>
      <c r="B1285" s="179">
        <v>0.41666666666666669</v>
      </c>
      <c r="C1285" t="s">
        <v>349</v>
      </c>
      <c r="D1285">
        <v>8.83</v>
      </c>
      <c r="E1285">
        <v>6.79</v>
      </c>
      <c r="F1285">
        <v>15</v>
      </c>
      <c r="G1285">
        <v>2.35</v>
      </c>
      <c r="H1285" s="184">
        <f t="shared" ref="H1285:L1285" si="1383">H1261</f>
        <v>0.41666666666666669</v>
      </c>
      <c r="I1285" s="185">
        <f t="shared" si="1383"/>
        <v>196</v>
      </c>
      <c r="J1285" s="185">
        <f t="shared" si="1383"/>
        <v>315</v>
      </c>
      <c r="K1285" s="185">
        <f t="shared" si="1383"/>
        <v>2872</v>
      </c>
      <c r="L1285" s="185">
        <f t="shared" si="1383"/>
        <v>2219</v>
      </c>
      <c r="M1285" s="147"/>
      <c r="N1285" s="143">
        <f t="shared" ref="N1285:N1348" si="1384">D1285*I1285</f>
        <v>1730.68</v>
      </c>
      <c r="O1285" s="143">
        <f t="shared" si="1380"/>
        <v>2138.85</v>
      </c>
      <c r="P1285" s="143">
        <f t="shared" si="1381"/>
        <v>43080</v>
      </c>
      <c r="Q1285" s="143">
        <f t="shared" si="1382"/>
        <v>5214.6500000000005</v>
      </c>
      <c r="R1285" s="188">
        <f t="shared" ref="R1285:R1348" si="1385">SUM(N1285:Q1285)</f>
        <v>52164.18</v>
      </c>
      <c r="T1285">
        <v>34321.75</v>
      </c>
      <c r="U1285" s="190">
        <f t="shared" ref="U1285:U1348" si="1386">R1285/T1285</f>
        <v>1.5198578161078617</v>
      </c>
    </row>
    <row r="1286" spans="1:21" x14ac:dyDescent="0.2">
      <c r="A1286" s="178">
        <v>42789</v>
      </c>
      <c r="B1286" s="179">
        <v>0.45833333333333331</v>
      </c>
      <c r="C1286" t="s">
        <v>349</v>
      </c>
      <c r="D1286">
        <v>3.98</v>
      </c>
      <c r="E1286">
        <v>4.2699999999999996</v>
      </c>
      <c r="F1286">
        <v>9</v>
      </c>
      <c r="G1286">
        <v>1.1499999999999999</v>
      </c>
      <c r="H1286" s="184">
        <f t="shared" ref="H1286:L1286" si="1387">H1262</f>
        <v>0.45833333333333331</v>
      </c>
      <c r="I1286" s="185">
        <f t="shared" si="1387"/>
        <v>226</v>
      </c>
      <c r="J1286" s="185">
        <f t="shared" si="1387"/>
        <v>326</v>
      </c>
      <c r="K1286" s="185">
        <f t="shared" si="1387"/>
        <v>2842</v>
      </c>
      <c r="L1286" s="185">
        <f t="shared" si="1387"/>
        <v>1635</v>
      </c>
      <c r="M1286" s="147"/>
      <c r="N1286" s="143">
        <f t="shared" si="1384"/>
        <v>899.48</v>
      </c>
      <c r="O1286" s="143">
        <f t="shared" si="1380"/>
        <v>1392.0199999999998</v>
      </c>
      <c r="P1286" s="143">
        <f t="shared" si="1381"/>
        <v>25578</v>
      </c>
      <c r="Q1286" s="143">
        <f t="shared" si="1382"/>
        <v>1880.2499999999998</v>
      </c>
      <c r="R1286" s="188">
        <f t="shared" si="1385"/>
        <v>29749.75</v>
      </c>
      <c r="T1286">
        <v>35440.61</v>
      </c>
      <c r="U1286" s="190">
        <f t="shared" si="1386"/>
        <v>0.83942545006984925</v>
      </c>
    </row>
    <row r="1287" spans="1:21" x14ac:dyDescent="0.2">
      <c r="A1287" s="178">
        <v>42789</v>
      </c>
      <c r="B1287" s="179">
        <v>0.5</v>
      </c>
      <c r="C1287" t="s">
        <v>349</v>
      </c>
      <c r="D1287">
        <v>3.5</v>
      </c>
      <c r="E1287">
        <v>3.1</v>
      </c>
      <c r="F1287">
        <v>8.73</v>
      </c>
      <c r="G1287">
        <v>1.1499999999999999</v>
      </c>
      <c r="H1287" s="184">
        <f t="shared" ref="H1287:L1287" si="1388">H1263</f>
        <v>0.5</v>
      </c>
      <c r="I1287" s="185">
        <f t="shared" si="1388"/>
        <v>222</v>
      </c>
      <c r="J1287" s="185">
        <f t="shared" si="1388"/>
        <v>319</v>
      </c>
      <c r="K1287" s="185">
        <f t="shared" si="1388"/>
        <v>2842</v>
      </c>
      <c r="L1287" s="185">
        <f t="shared" si="1388"/>
        <v>1635</v>
      </c>
      <c r="M1287" s="147"/>
      <c r="N1287" s="143">
        <f t="shared" si="1384"/>
        <v>777</v>
      </c>
      <c r="O1287" s="143">
        <f t="shared" si="1380"/>
        <v>988.9</v>
      </c>
      <c r="P1287" s="143">
        <f t="shared" si="1381"/>
        <v>24810.66</v>
      </c>
      <c r="Q1287" s="143">
        <f t="shared" si="1382"/>
        <v>1880.2499999999998</v>
      </c>
      <c r="R1287" s="188">
        <f t="shared" si="1385"/>
        <v>28456.81</v>
      </c>
      <c r="T1287">
        <v>36556.68</v>
      </c>
      <c r="U1287" s="190">
        <f t="shared" si="1386"/>
        <v>0.77842982459019805</v>
      </c>
    </row>
    <row r="1288" spans="1:21" x14ac:dyDescent="0.2">
      <c r="A1288" s="178">
        <v>42789</v>
      </c>
      <c r="B1288" s="179">
        <v>0.54166666666666663</v>
      </c>
      <c r="C1288" t="s">
        <v>349</v>
      </c>
      <c r="D1288">
        <v>3.5</v>
      </c>
      <c r="E1288">
        <v>3.23</v>
      </c>
      <c r="F1288">
        <v>6.62</v>
      </c>
      <c r="G1288">
        <v>1.1499999999999999</v>
      </c>
      <c r="H1288" s="184">
        <f t="shared" ref="H1288:L1288" si="1389">H1264</f>
        <v>0.54166666666666663</v>
      </c>
      <c r="I1288" s="185">
        <f t="shared" si="1389"/>
        <v>195</v>
      </c>
      <c r="J1288" s="185">
        <f t="shared" si="1389"/>
        <v>299</v>
      </c>
      <c r="K1288" s="185">
        <f t="shared" si="1389"/>
        <v>2842</v>
      </c>
      <c r="L1288" s="185">
        <f t="shared" si="1389"/>
        <v>1635</v>
      </c>
      <c r="M1288" s="147"/>
      <c r="N1288" s="143">
        <f t="shared" si="1384"/>
        <v>682.5</v>
      </c>
      <c r="O1288" s="143">
        <f t="shared" si="1380"/>
        <v>965.77</v>
      </c>
      <c r="P1288" s="143">
        <f t="shared" si="1381"/>
        <v>18814.04</v>
      </c>
      <c r="Q1288" s="143">
        <f t="shared" si="1382"/>
        <v>1880.2499999999998</v>
      </c>
      <c r="R1288" s="188">
        <f t="shared" si="1385"/>
        <v>22342.560000000001</v>
      </c>
      <c r="T1288">
        <v>37855.79</v>
      </c>
      <c r="U1288" s="190">
        <f t="shared" si="1386"/>
        <v>0.59020192155546092</v>
      </c>
    </row>
    <row r="1289" spans="1:21" x14ac:dyDescent="0.2">
      <c r="A1289" s="178">
        <v>42789</v>
      </c>
      <c r="B1289" s="179">
        <v>0.58333333333333337</v>
      </c>
      <c r="C1289" t="s">
        <v>349</v>
      </c>
      <c r="D1289">
        <v>3.48</v>
      </c>
      <c r="E1289">
        <v>8.16</v>
      </c>
      <c r="F1289">
        <v>10</v>
      </c>
      <c r="G1289">
        <v>1.35</v>
      </c>
      <c r="H1289" s="184">
        <f t="shared" ref="H1289:L1289" si="1390">H1265</f>
        <v>0.58333333333333337</v>
      </c>
      <c r="I1289" s="185">
        <f t="shared" si="1390"/>
        <v>205</v>
      </c>
      <c r="J1289" s="185">
        <f t="shared" si="1390"/>
        <v>237</v>
      </c>
      <c r="K1289" s="185">
        <f t="shared" si="1390"/>
        <v>2842</v>
      </c>
      <c r="L1289" s="185">
        <f t="shared" si="1390"/>
        <v>1635</v>
      </c>
      <c r="M1289" s="147"/>
      <c r="N1289" s="143">
        <f t="shared" si="1384"/>
        <v>713.4</v>
      </c>
      <c r="O1289" s="143">
        <f t="shared" si="1380"/>
        <v>1933.92</v>
      </c>
      <c r="P1289" s="143">
        <f t="shared" si="1381"/>
        <v>28420</v>
      </c>
      <c r="Q1289" s="143">
        <f t="shared" si="1382"/>
        <v>2207.25</v>
      </c>
      <c r="R1289" s="188">
        <f t="shared" si="1385"/>
        <v>33274.57</v>
      </c>
      <c r="T1289">
        <v>39397.339999999997</v>
      </c>
      <c r="U1289" s="190">
        <f t="shared" si="1386"/>
        <v>0.84458925399532059</v>
      </c>
    </row>
    <row r="1290" spans="1:21" x14ac:dyDescent="0.2">
      <c r="A1290" s="178">
        <v>42789</v>
      </c>
      <c r="B1290" s="179">
        <v>0.625</v>
      </c>
      <c r="C1290" t="s">
        <v>349</v>
      </c>
      <c r="D1290">
        <v>3.5</v>
      </c>
      <c r="E1290">
        <v>7.08</v>
      </c>
      <c r="F1290">
        <v>7.92</v>
      </c>
      <c r="G1290">
        <v>0.95</v>
      </c>
      <c r="H1290" s="184">
        <f t="shared" ref="H1290:L1290" si="1391">H1266</f>
        <v>0.625</v>
      </c>
      <c r="I1290" s="185">
        <f t="shared" si="1391"/>
        <v>212</v>
      </c>
      <c r="J1290" s="185">
        <f t="shared" si="1391"/>
        <v>213</v>
      </c>
      <c r="K1290" s="185">
        <f t="shared" si="1391"/>
        <v>2842</v>
      </c>
      <c r="L1290" s="185">
        <f t="shared" si="1391"/>
        <v>1380</v>
      </c>
      <c r="M1290" s="147"/>
      <c r="N1290" s="143">
        <f t="shared" si="1384"/>
        <v>742</v>
      </c>
      <c r="O1290" s="143">
        <f t="shared" si="1380"/>
        <v>1508.04</v>
      </c>
      <c r="P1290" s="143">
        <f t="shared" si="1381"/>
        <v>22508.639999999999</v>
      </c>
      <c r="Q1290" s="143">
        <f t="shared" si="1382"/>
        <v>1311</v>
      </c>
      <c r="R1290" s="188">
        <f t="shared" si="1385"/>
        <v>26069.68</v>
      </c>
      <c r="T1290">
        <v>40703.730000000003</v>
      </c>
      <c r="U1290" s="190">
        <f t="shared" si="1386"/>
        <v>0.64047398113145892</v>
      </c>
    </row>
    <row r="1291" spans="1:21" x14ac:dyDescent="0.2">
      <c r="A1291" s="178">
        <v>42789</v>
      </c>
      <c r="B1291" s="179">
        <v>0.66666666666666663</v>
      </c>
      <c r="C1291" t="s">
        <v>349</v>
      </c>
      <c r="D1291">
        <v>3.5</v>
      </c>
      <c r="E1291">
        <v>4.6399999999999997</v>
      </c>
      <c r="F1291">
        <v>6.87</v>
      </c>
      <c r="G1291">
        <v>0.99</v>
      </c>
      <c r="H1291" s="184">
        <f t="shared" ref="H1291:L1291" si="1392">H1267</f>
        <v>0.66666666666666663</v>
      </c>
      <c r="I1291" s="185">
        <f t="shared" si="1392"/>
        <v>191</v>
      </c>
      <c r="J1291" s="185">
        <f t="shared" si="1392"/>
        <v>237</v>
      </c>
      <c r="K1291" s="185">
        <f t="shared" si="1392"/>
        <v>2842</v>
      </c>
      <c r="L1291" s="185">
        <f t="shared" si="1392"/>
        <v>1380</v>
      </c>
      <c r="M1291" s="147"/>
      <c r="N1291" s="143">
        <f t="shared" si="1384"/>
        <v>668.5</v>
      </c>
      <c r="O1291" s="143">
        <f t="shared" si="1380"/>
        <v>1099.6799999999998</v>
      </c>
      <c r="P1291" s="143">
        <f t="shared" si="1381"/>
        <v>19524.54</v>
      </c>
      <c r="Q1291" s="143">
        <f t="shared" si="1382"/>
        <v>1366.2</v>
      </c>
      <c r="R1291" s="188">
        <f t="shared" si="1385"/>
        <v>22658.920000000002</v>
      </c>
      <c r="T1291">
        <v>41689.49</v>
      </c>
      <c r="U1291" s="190">
        <f t="shared" si="1386"/>
        <v>0.54351636347674204</v>
      </c>
    </row>
    <row r="1292" spans="1:21" x14ac:dyDescent="0.2">
      <c r="A1292" s="178">
        <v>42789</v>
      </c>
      <c r="B1292" s="179">
        <v>0.70833333333333337</v>
      </c>
      <c r="C1292" t="s">
        <v>349</v>
      </c>
      <c r="D1292">
        <v>3</v>
      </c>
      <c r="E1292">
        <v>3.89</v>
      </c>
      <c r="F1292">
        <v>7.98</v>
      </c>
      <c r="G1292">
        <v>0.99</v>
      </c>
      <c r="H1292" s="184">
        <f t="shared" ref="H1292:L1292" si="1393">H1268</f>
        <v>0.70833333333333337</v>
      </c>
      <c r="I1292" s="185">
        <f t="shared" si="1393"/>
        <v>218</v>
      </c>
      <c r="J1292" s="185">
        <f t="shared" si="1393"/>
        <v>258</v>
      </c>
      <c r="K1292" s="185">
        <f t="shared" si="1393"/>
        <v>2842</v>
      </c>
      <c r="L1292" s="185">
        <f t="shared" si="1393"/>
        <v>1380</v>
      </c>
      <c r="M1292" s="147"/>
      <c r="N1292" s="143">
        <f t="shared" si="1384"/>
        <v>654</v>
      </c>
      <c r="O1292" s="143">
        <f t="shared" si="1380"/>
        <v>1003.62</v>
      </c>
      <c r="P1292" s="143">
        <f t="shared" si="1381"/>
        <v>22679.16</v>
      </c>
      <c r="Q1292" s="143">
        <f t="shared" si="1382"/>
        <v>1366.2</v>
      </c>
      <c r="R1292" s="188">
        <f t="shared" si="1385"/>
        <v>25702.98</v>
      </c>
      <c r="T1292">
        <v>42169.94</v>
      </c>
      <c r="U1292" s="190">
        <f t="shared" si="1386"/>
        <v>0.60950952265998004</v>
      </c>
    </row>
    <row r="1293" spans="1:21" x14ac:dyDescent="0.2">
      <c r="A1293" s="178">
        <v>42789</v>
      </c>
      <c r="B1293" s="179">
        <v>0.75</v>
      </c>
      <c r="C1293" t="s">
        <v>349</v>
      </c>
      <c r="D1293">
        <v>2</v>
      </c>
      <c r="E1293">
        <v>6.61</v>
      </c>
      <c r="F1293">
        <v>9.76</v>
      </c>
      <c r="G1293">
        <v>0.99</v>
      </c>
      <c r="H1293" s="184">
        <f t="shared" ref="H1293:L1293" si="1394">H1269</f>
        <v>0.75</v>
      </c>
      <c r="I1293" s="185">
        <f t="shared" si="1394"/>
        <v>240</v>
      </c>
      <c r="J1293" s="185">
        <f t="shared" si="1394"/>
        <v>365</v>
      </c>
      <c r="K1293" s="185">
        <f t="shared" si="1394"/>
        <v>2842</v>
      </c>
      <c r="L1293" s="185">
        <f t="shared" si="1394"/>
        <v>1380</v>
      </c>
      <c r="M1293" s="147"/>
      <c r="N1293" s="143">
        <f t="shared" si="1384"/>
        <v>480</v>
      </c>
      <c r="O1293" s="143">
        <f t="shared" si="1380"/>
        <v>2412.65</v>
      </c>
      <c r="P1293" s="143">
        <f t="shared" si="1381"/>
        <v>27737.919999999998</v>
      </c>
      <c r="Q1293" s="143">
        <f t="shared" si="1382"/>
        <v>1366.2</v>
      </c>
      <c r="R1293" s="188">
        <f t="shared" si="1385"/>
        <v>31996.77</v>
      </c>
      <c r="T1293">
        <v>41475.58</v>
      </c>
      <c r="U1293" s="190">
        <f t="shared" si="1386"/>
        <v>0.77146045938356977</v>
      </c>
    </row>
    <row r="1294" spans="1:21" x14ac:dyDescent="0.2">
      <c r="A1294" s="178">
        <v>42789</v>
      </c>
      <c r="B1294" s="179">
        <v>0.79166666666666663</v>
      </c>
      <c r="C1294" t="s">
        <v>349</v>
      </c>
      <c r="D1294">
        <v>6</v>
      </c>
      <c r="E1294">
        <v>16.88</v>
      </c>
      <c r="F1294">
        <v>17.170000000000002</v>
      </c>
      <c r="G1294">
        <v>0.99</v>
      </c>
      <c r="H1294" s="184">
        <f t="shared" ref="H1294:L1294" si="1395">H1270</f>
        <v>0.79166666666666663</v>
      </c>
      <c r="I1294" s="185">
        <f t="shared" si="1395"/>
        <v>320</v>
      </c>
      <c r="J1294" s="185">
        <f t="shared" si="1395"/>
        <v>214</v>
      </c>
      <c r="K1294" s="185">
        <f t="shared" si="1395"/>
        <v>2842</v>
      </c>
      <c r="L1294" s="185">
        <f t="shared" si="1395"/>
        <v>1426</v>
      </c>
      <c r="M1294" s="147"/>
      <c r="N1294" s="143">
        <f t="shared" si="1384"/>
        <v>1920</v>
      </c>
      <c r="O1294" s="143">
        <f t="shared" si="1380"/>
        <v>3612.3199999999997</v>
      </c>
      <c r="P1294" s="143">
        <f t="shared" si="1381"/>
        <v>48797.140000000007</v>
      </c>
      <c r="Q1294" s="143">
        <f t="shared" si="1382"/>
        <v>1411.74</v>
      </c>
      <c r="R1294" s="188">
        <f t="shared" si="1385"/>
        <v>55741.200000000004</v>
      </c>
      <c r="T1294">
        <v>40851.599999999999</v>
      </c>
      <c r="U1294" s="190">
        <f t="shared" si="1386"/>
        <v>1.3644802161971625</v>
      </c>
    </row>
    <row r="1295" spans="1:21" x14ac:dyDescent="0.2">
      <c r="A1295" s="178">
        <v>42789</v>
      </c>
      <c r="B1295" s="179">
        <v>0.83333333333333337</v>
      </c>
      <c r="C1295" t="s">
        <v>349</v>
      </c>
      <c r="D1295">
        <v>3.5</v>
      </c>
      <c r="E1295">
        <v>2.17</v>
      </c>
      <c r="F1295">
        <v>6.02</v>
      </c>
      <c r="G1295">
        <v>1.23</v>
      </c>
      <c r="H1295" s="184">
        <f t="shared" ref="H1295:L1295" si="1396">H1271</f>
        <v>0.83333333333333337</v>
      </c>
      <c r="I1295" s="185">
        <f t="shared" si="1396"/>
        <v>322</v>
      </c>
      <c r="J1295" s="185">
        <f t="shared" si="1396"/>
        <v>178</v>
      </c>
      <c r="K1295" s="185">
        <f t="shared" si="1396"/>
        <v>2842</v>
      </c>
      <c r="L1295" s="185">
        <f t="shared" si="1396"/>
        <v>1426</v>
      </c>
      <c r="M1295" s="147"/>
      <c r="N1295" s="143">
        <f t="shared" si="1384"/>
        <v>1127</v>
      </c>
      <c r="O1295" s="143">
        <f t="shared" si="1380"/>
        <v>386.26</v>
      </c>
      <c r="P1295" s="143">
        <f t="shared" si="1381"/>
        <v>17108.84</v>
      </c>
      <c r="Q1295" s="143">
        <f t="shared" si="1382"/>
        <v>1753.98</v>
      </c>
      <c r="R1295" s="188">
        <f t="shared" si="1385"/>
        <v>20376.079999999998</v>
      </c>
      <c r="T1295">
        <v>40807.199999999997</v>
      </c>
      <c r="U1295" s="190">
        <f t="shared" si="1386"/>
        <v>0.49932560920621849</v>
      </c>
    </row>
    <row r="1296" spans="1:21" x14ac:dyDescent="0.2">
      <c r="A1296" s="178">
        <v>42789</v>
      </c>
      <c r="B1296" s="179">
        <v>0.875</v>
      </c>
      <c r="C1296" t="s">
        <v>349</v>
      </c>
      <c r="D1296">
        <v>3.98</v>
      </c>
      <c r="E1296">
        <v>3.1</v>
      </c>
      <c r="F1296">
        <v>5.42</v>
      </c>
      <c r="G1296">
        <v>0.97</v>
      </c>
      <c r="H1296" s="184">
        <f t="shared" ref="H1296:L1296" si="1397">H1272</f>
        <v>0.875</v>
      </c>
      <c r="I1296" s="185">
        <f t="shared" si="1397"/>
        <v>337</v>
      </c>
      <c r="J1296" s="185">
        <f t="shared" si="1397"/>
        <v>173</v>
      </c>
      <c r="K1296" s="185">
        <f t="shared" si="1397"/>
        <v>2842</v>
      </c>
      <c r="L1296" s="185">
        <f t="shared" si="1397"/>
        <v>1426</v>
      </c>
      <c r="M1296" s="147"/>
      <c r="N1296" s="143">
        <f t="shared" si="1384"/>
        <v>1341.26</v>
      </c>
      <c r="O1296" s="143">
        <f t="shared" si="1380"/>
        <v>536.30000000000007</v>
      </c>
      <c r="P1296" s="143">
        <f t="shared" si="1381"/>
        <v>15403.64</v>
      </c>
      <c r="Q1296" s="143">
        <f t="shared" si="1382"/>
        <v>1383.22</v>
      </c>
      <c r="R1296" s="188">
        <f t="shared" si="1385"/>
        <v>18664.420000000002</v>
      </c>
      <c r="T1296">
        <v>39669.65</v>
      </c>
      <c r="U1296" s="190">
        <f t="shared" si="1386"/>
        <v>0.47049621057912033</v>
      </c>
    </row>
    <row r="1297" spans="1:21" x14ac:dyDescent="0.2">
      <c r="A1297" s="178">
        <v>42789</v>
      </c>
      <c r="B1297" s="179">
        <v>0.91666666666666663</v>
      </c>
      <c r="C1297" t="s">
        <v>349</v>
      </c>
      <c r="D1297">
        <v>8.42</v>
      </c>
      <c r="E1297">
        <v>4</v>
      </c>
      <c r="F1297">
        <v>10</v>
      </c>
      <c r="G1297">
        <v>0.95</v>
      </c>
      <c r="H1297" s="184">
        <f t="shared" ref="H1297:L1297" si="1398">H1273</f>
        <v>0.91666666666666663</v>
      </c>
      <c r="I1297" s="185">
        <f t="shared" si="1398"/>
        <v>394</v>
      </c>
      <c r="J1297" s="185">
        <f t="shared" si="1398"/>
        <v>194</v>
      </c>
      <c r="K1297" s="185">
        <f t="shared" si="1398"/>
        <v>2842</v>
      </c>
      <c r="L1297" s="185">
        <f t="shared" si="1398"/>
        <v>1426</v>
      </c>
      <c r="M1297" s="147"/>
      <c r="N1297" s="143">
        <f t="shared" si="1384"/>
        <v>3317.48</v>
      </c>
      <c r="O1297" s="143">
        <f t="shared" si="1380"/>
        <v>776</v>
      </c>
      <c r="P1297" s="143">
        <f t="shared" si="1381"/>
        <v>28420</v>
      </c>
      <c r="Q1297" s="143">
        <f t="shared" si="1382"/>
        <v>1354.7</v>
      </c>
      <c r="R1297" s="188">
        <f t="shared" si="1385"/>
        <v>33868.18</v>
      </c>
      <c r="T1297">
        <v>37634.550000000003</v>
      </c>
      <c r="U1297" s="190">
        <f t="shared" si="1386"/>
        <v>0.89992254457672527</v>
      </c>
    </row>
    <row r="1298" spans="1:21" x14ac:dyDescent="0.2">
      <c r="A1298" s="178">
        <v>42789</v>
      </c>
      <c r="B1298" s="179">
        <v>0.95833333333333337</v>
      </c>
      <c r="C1298" t="s">
        <v>349</v>
      </c>
      <c r="D1298">
        <v>16.059999999999999</v>
      </c>
      <c r="E1298">
        <v>12.44</v>
      </c>
      <c r="F1298">
        <v>21.51</v>
      </c>
      <c r="G1298">
        <v>0.25</v>
      </c>
      <c r="H1298" s="184">
        <f t="shared" ref="H1298:L1298" si="1399">H1274</f>
        <v>0.95833333333333337</v>
      </c>
      <c r="I1298" s="185">
        <f t="shared" si="1399"/>
        <v>389</v>
      </c>
      <c r="J1298" s="185">
        <f t="shared" si="1399"/>
        <v>265</v>
      </c>
      <c r="K1298" s="185">
        <f t="shared" si="1399"/>
        <v>2985</v>
      </c>
      <c r="L1298" s="185">
        <f t="shared" si="1399"/>
        <v>1111</v>
      </c>
      <c r="M1298" s="147"/>
      <c r="N1298" s="143">
        <f t="shared" si="1384"/>
        <v>6247.3399999999992</v>
      </c>
      <c r="O1298" s="143">
        <f t="shared" si="1380"/>
        <v>3296.6</v>
      </c>
      <c r="P1298" s="143">
        <f t="shared" si="1381"/>
        <v>64207.350000000006</v>
      </c>
      <c r="Q1298" s="143">
        <f t="shared" si="1382"/>
        <v>277.75</v>
      </c>
      <c r="R1298" s="188">
        <f t="shared" si="1385"/>
        <v>74029.040000000008</v>
      </c>
      <c r="T1298">
        <v>34820.74</v>
      </c>
      <c r="U1298" s="190">
        <f t="shared" si="1386"/>
        <v>2.1260042147294977</v>
      </c>
    </row>
    <row r="1299" spans="1:21" x14ac:dyDescent="0.2">
      <c r="A1299" s="178">
        <v>42789</v>
      </c>
      <c r="B1299" s="180">
        <v>1</v>
      </c>
      <c r="C1299" t="s">
        <v>349</v>
      </c>
      <c r="D1299">
        <v>10.63</v>
      </c>
      <c r="E1299">
        <v>4</v>
      </c>
      <c r="F1299">
        <v>25</v>
      </c>
      <c r="G1299">
        <v>0.25</v>
      </c>
      <c r="H1299" s="184">
        <f t="shared" ref="H1299:L1299" si="1400">H1275</f>
        <v>1</v>
      </c>
      <c r="I1299" s="185">
        <f t="shared" si="1400"/>
        <v>362</v>
      </c>
      <c r="J1299" s="185">
        <f t="shared" si="1400"/>
        <v>243</v>
      </c>
      <c r="K1299" s="185">
        <f t="shared" si="1400"/>
        <v>2985</v>
      </c>
      <c r="L1299" s="185">
        <f t="shared" si="1400"/>
        <v>1111</v>
      </c>
      <c r="M1299" s="147"/>
      <c r="N1299" s="143">
        <f t="shared" si="1384"/>
        <v>3848.0600000000004</v>
      </c>
      <c r="O1299" s="143">
        <f t="shared" si="1380"/>
        <v>972</v>
      </c>
      <c r="P1299" s="143">
        <f t="shared" si="1381"/>
        <v>74625</v>
      </c>
      <c r="Q1299" s="143">
        <f t="shared" si="1382"/>
        <v>277.75</v>
      </c>
      <c r="R1299" s="188">
        <f t="shared" si="1385"/>
        <v>79722.81</v>
      </c>
      <c r="T1299">
        <v>31767.66</v>
      </c>
      <c r="U1299" s="190">
        <f t="shared" si="1386"/>
        <v>2.5095587777003403</v>
      </c>
    </row>
    <row r="1300" spans="1:21" x14ac:dyDescent="0.2">
      <c r="A1300" s="178">
        <v>42790</v>
      </c>
      <c r="B1300" s="179">
        <v>4.1666666666666664E-2</v>
      </c>
      <c r="C1300" t="s">
        <v>349</v>
      </c>
      <c r="D1300">
        <v>12.51</v>
      </c>
      <c r="E1300">
        <v>7.36</v>
      </c>
      <c r="F1300">
        <v>13</v>
      </c>
      <c r="G1300">
        <v>0.25</v>
      </c>
      <c r="H1300" s="184">
        <f t="shared" ref="H1300:L1300" si="1401">H1276</f>
        <v>4.1666666666666664E-2</v>
      </c>
      <c r="I1300" s="185">
        <f t="shared" si="1401"/>
        <v>294</v>
      </c>
      <c r="J1300" s="185">
        <f t="shared" si="1401"/>
        <v>212</v>
      </c>
      <c r="K1300" s="185">
        <f t="shared" si="1401"/>
        <v>2985</v>
      </c>
      <c r="L1300" s="185">
        <f t="shared" si="1401"/>
        <v>1111</v>
      </c>
      <c r="M1300" s="147"/>
      <c r="N1300" s="143">
        <f t="shared" si="1384"/>
        <v>3677.94</v>
      </c>
      <c r="O1300" s="143">
        <f t="shared" si="1380"/>
        <v>1560.3200000000002</v>
      </c>
      <c r="P1300" s="143">
        <f t="shared" si="1381"/>
        <v>38805</v>
      </c>
      <c r="Q1300" s="143">
        <f t="shared" si="1382"/>
        <v>277.75</v>
      </c>
      <c r="R1300" s="188">
        <f t="shared" si="1385"/>
        <v>44321.01</v>
      </c>
      <c r="T1300">
        <v>29516.57</v>
      </c>
      <c r="U1300" s="190">
        <f t="shared" si="1386"/>
        <v>1.5015636979499991</v>
      </c>
    </row>
    <row r="1301" spans="1:21" x14ac:dyDescent="0.2">
      <c r="A1301" s="178">
        <v>42790</v>
      </c>
      <c r="B1301" s="179">
        <v>8.3333333333333329E-2</v>
      </c>
      <c r="C1301" t="s">
        <v>349</v>
      </c>
      <c r="D1301">
        <v>15</v>
      </c>
      <c r="E1301">
        <v>3.75</v>
      </c>
      <c r="F1301">
        <v>13</v>
      </c>
      <c r="G1301">
        <v>0.25</v>
      </c>
      <c r="H1301" s="184">
        <f t="shared" ref="H1301:L1301" si="1402">H1277</f>
        <v>8.3333333333333329E-2</v>
      </c>
      <c r="I1301" s="185">
        <f t="shared" si="1402"/>
        <v>236</v>
      </c>
      <c r="J1301" s="185">
        <f t="shared" si="1402"/>
        <v>179</v>
      </c>
      <c r="K1301" s="185">
        <f t="shared" si="1402"/>
        <v>2985</v>
      </c>
      <c r="L1301" s="185">
        <f t="shared" si="1402"/>
        <v>1111</v>
      </c>
      <c r="M1301" s="147"/>
      <c r="N1301" s="143">
        <f t="shared" si="1384"/>
        <v>3540</v>
      </c>
      <c r="O1301" s="143">
        <f t="shared" si="1380"/>
        <v>671.25</v>
      </c>
      <c r="P1301" s="143">
        <f t="shared" si="1381"/>
        <v>38805</v>
      </c>
      <c r="Q1301" s="143">
        <f t="shared" si="1382"/>
        <v>277.75</v>
      </c>
      <c r="R1301" s="188">
        <f t="shared" si="1385"/>
        <v>43294</v>
      </c>
      <c r="T1301">
        <v>28108.55</v>
      </c>
      <c r="U1301" s="190">
        <f t="shared" si="1386"/>
        <v>1.5402430932936775</v>
      </c>
    </row>
    <row r="1302" spans="1:21" x14ac:dyDescent="0.2">
      <c r="A1302" s="178">
        <v>42790</v>
      </c>
      <c r="B1302" s="179">
        <v>0.125</v>
      </c>
      <c r="C1302" t="s">
        <v>349</v>
      </c>
      <c r="D1302">
        <v>13.39</v>
      </c>
      <c r="E1302">
        <v>4.08</v>
      </c>
      <c r="F1302">
        <v>13</v>
      </c>
      <c r="G1302">
        <v>0.61</v>
      </c>
      <c r="H1302" s="184">
        <f t="shared" ref="H1302:L1302" si="1403">H1278</f>
        <v>0.125</v>
      </c>
      <c r="I1302" s="185">
        <f t="shared" si="1403"/>
        <v>201</v>
      </c>
      <c r="J1302" s="185">
        <f t="shared" si="1403"/>
        <v>205</v>
      </c>
      <c r="K1302" s="185">
        <f t="shared" si="1403"/>
        <v>2985</v>
      </c>
      <c r="L1302" s="185">
        <f t="shared" si="1403"/>
        <v>1717</v>
      </c>
      <c r="M1302" s="147"/>
      <c r="N1302" s="143">
        <f t="shared" si="1384"/>
        <v>2691.3900000000003</v>
      </c>
      <c r="O1302" s="143">
        <f t="shared" si="1380"/>
        <v>836.4</v>
      </c>
      <c r="P1302" s="143">
        <f t="shared" si="1381"/>
        <v>38805</v>
      </c>
      <c r="Q1302" s="143">
        <f t="shared" si="1382"/>
        <v>1047.3699999999999</v>
      </c>
      <c r="R1302" s="188">
        <f t="shared" si="1385"/>
        <v>43380.160000000003</v>
      </c>
      <c r="T1302">
        <v>27249.05</v>
      </c>
      <c r="U1302" s="190">
        <f t="shared" si="1386"/>
        <v>1.5919879775625208</v>
      </c>
    </row>
    <row r="1303" spans="1:21" x14ac:dyDescent="0.2">
      <c r="A1303" s="178">
        <v>42790</v>
      </c>
      <c r="B1303" s="179">
        <v>0.16666666666666666</v>
      </c>
      <c r="C1303" t="s">
        <v>349</v>
      </c>
      <c r="D1303">
        <v>12.59</v>
      </c>
      <c r="E1303">
        <v>3.91</v>
      </c>
      <c r="F1303">
        <v>13</v>
      </c>
      <c r="G1303">
        <v>0.61</v>
      </c>
      <c r="H1303" s="184">
        <f t="shared" ref="H1303:L1303" si="1404">H1279</f>
        <v>0.16666666666666666</v>
      </c>
      <c r="I1303" s="185">
        <f t="shared" si="1404"/>
        <v>185</v>
      </c>
      <c r="J1303" s="185">
        <f t="shared" si="1404"/>
        <v>205</v>
      </c>
      <c r="K1303" s="185">
        <f t="shared" si="1404"/>
        <v>2985</v>
      </c>
      <c r="L1303" s="185">
        <f t="shared" si="1404"/>
        <v>1717</v>
      </c>
      <c r="M1303" s="147"/>
      <c r="N1303" s="143">
        <f t="shared" si="1384"/>
        <v>2329.15</v>
      </c>
      <c r="O1303" s="143">
        <f t="shared" si="1380"/>
        <v>801.55000000000007</v>
      </c>
      <c r="P1303" s="143">
        <f t="shared" si="1381"/>
        <v>38805</v>
      </c>
      <c r="Q1303" s="143">
        <f t="shared" si="1382"/>
        <v>1047.3699999999999</v>
      </c>
      <c r="R1303" s="188">
        <f t="shared" si="1385"/>
        <v>42983.07</v>
      </c>
      <c r="T1303">
        <v>26858.66</v>
      </c>
      <c r="U1303" s="190">
        <f t="shared" si="1386"/>
        <v>1.600343055089122</v>
      </c>
    </row>
    <row r="1304" spans="1:21" x14ac:dyDescent="0.2">
      <c r="A1304" s="178">
        <v>42790</v>
      </c>
      <c r="B1304" s="179">
        <v>0.20833333333333334</v>
      </c>
      <c r="C1304" t="s">
        <v>349</v>
      </c>
      <c r="D1304">
        <v>10</v>
      </c>
      <c r="E1304">
        <v>8</v>
      </c>
      <c r="F1304">
        <v>13.38</v>
      </c>
      <c r="G1304">
        <v>0.61</v>
      </c>
      <c r="H1304" s="184">
        <f t="shared" ref="H1304:L1304" si="1405">H1280</f>
        <v>0.20833333333333334</v>
      </c>
      <c r="I1304" s="185">
        <f t="shared" si="1405"/>
        <v>207</v>
      </c>
      <c r="J1304" s="185">
        <f t="shared" si="1405"/>
        <v>283</v>
      </c>
      <c r="K1304" s="185">
        <f t="shared" si="1405"/>
        <v>2985</v>
      </c>
      <c r="L1304" s="185">
        <f t="shared" si="1405"/>
        <v>1717</v>
      </c>
      <c r="M1304" s="147"/>
      <c r="N1304" s="143">
        <f t="shared" si="1384"/>
        <v>2070</v>
      </c>
      <c r="O1304" s="143">
        <f t="shared" si="1380"/>
        <v>2264</v>
      </c>
      <c r="P1304" s="143">
        <f t="shared" si="1381"/>
        <v>39939.300000000003</v>
      </c>
      <c r="Q1304" s="143">
        <f t="shared" si="1382"/>
        <v>1047.3699999999999</v>
      </c>
      <c r="R1304" s="188">
        <f t="shared" si="1385"/>
        <v>45320.670000000006</v>
      </c>
      <c r="T1304">
        <v>27156.720000000001</v>
      </c>
      <c r="U1304" s="190">
        <f t="shared" si="1386"/>
        <v>1.668856548213481</v>
      </c>
    </row>
    <row r="1305" spans="1:21" x14ac:dyDescent="0.2">
      <c r="A1305" s="178">
        <v>42790</v>
      </c>
      <c r="B1305" s="179">
        <v>0.25</v>
      </c>
      <c r="C1305" t="s">
        <v>349</v>
      </c>
      <c r="D1305">
        <v>13</v>
      </c>
      <c r="E1305">
        <v>14.8</v>
      </c>
      <c r="F1305">
        <v>15</v>
      </c>
      <c r="G1305">
        <v>0.61</v>
      </c>
      <c r="H1305" s="184">
        <f t="shared" ref="H1305:L1305" si="1406">H1281</f>
        <v>0.25</v>
      </c>
      <c r="I1305" s="185">
        <f t="shared" si="1406"/>
        <v>327</v>
      </c>
      <c r="J1305" s="185">
        <f t="shared" si="1406"/>
        <v>438</v>
      </c>
      <c r="K1305" s="185">
        <f t="shared" si="1406"/>
        <v>2985</v>
      </c>
      <c r="L1305" s="185">
        <f t="shared" si="1406"/>
        <v>1717</v>
      </c>
      <c r="M1305" s="147"/>
      <c r="N1305" s="143">
        <f t="shared" si="1384"/>
        <v>4251</v>
      </c>
      <c r="O1305" s="143">
        <f t="shared" si="1380"/>
        <v>6482.4000000000005</v>
      </c>
      <c r="P1305" s="143">
        <f t="shared" si="1381"/>
        <v>44775</v>
      </c>
      <c r="Q1305" s="143">
        <f t="shared" si="1382"/>
        <v>1047.3699999999999</v>
      </c>
      <c r="R1305" s="188">
        <f t="shared" si="1385"/>
        <v>56555.770000000004</v>
      </c>
      <c r="T1305">
        <v>28898.240000000002</v>
      </c>
      <c r="U1305" s="190">
        <f t="shared" si="1386"/>
        <v>1.9570662434805719</v>
      </c>
    </row>
    <row r="1306" spans="1:21" x14ac:dyDescent="0.2">
      <c r="A1306" s="178">
        <v>42790</v>
      </c>
      <c r="B1306" s="179">
        <v>0.29166666666666669</v>
      </c>
      <c r="C1306" t="s">
        <v>349</v>
      </c>
      <c r="D1306">
        <v>4.82</v>
      </c>
      <c r="E1306">
        <v>21.44</v>
      </c>
      <c r="F1306">
        <v>15</v>
      </c>
      <c r="G1306">
        <v>4.75</v>
      </c>
      <c r="H1306" s="184">
        <f t="shared" ref="H1306:L1306" si="1407">H1282</f>
        <v>0.29166666666666669</v>
      </c>
      <c r="I1306" s="185">
        <f t="shared" si="1407"/>
        <v>249</v>
      </c>
      <c r="J1306" s="185">
        <f t="shared" si="1407"/>
        <v>556</v>
      </c>
      <c r="K1306" s="185">
        <f t="shared" si="1407"/>
        <v>2872</v>
      </c>
      <c r="L1306" s="185">
        <f t="shared" si="1407"/>
        <v>2219</v>
      </c>
      <c r="M1306" s="147"/>
      <c r="N1306" s="143">
        <f t="shared" si="1384"/>
        <v>1200.18</v>
      </c>
      <c r="O1306" s="143">
        <f t="shared" si="1380"/>
        <v>11920.640000000001</v>
      </c>
      <c r="P1306" s="143">
        <f t="shared" si="1381"/>
        <v>43080</v>
      </c>
      <c r="Q1306" s="143">
        <f t="shared" si="1382"/>
        <v>10540.25</v>
      </c>
      <c r="R1306" s="188">
        <f t="shared" si="1385"/>
        <v>66741.070000000007</v>
      </c>
      <c r="T1306">
        <v>32272.15</v>
      </c>
      <c r="U1306" s="190">
        <f t="shared" si="1386"/>
        <v>2.0680701471702383</v>
      </c>
    </row>
    <row r="1307" spans="1:21" x14ac:dyDescent="0.2">
      <c r="A1307" s="178">
        <v>42790</v>
      </c>
      <c r="B1307" s="179">
        <v>0.33333333333333331</v>
      </c>
      <c r="C1307" t="s">
        <v>349</v>
      </c>
      <c r="D1307">
        <v>3.5</v>
      </c>
      <c r="E1307">
        <v>4</v>
      </c>
      <c r="F1307">
        <v>6.14</v>
      </c>
      <c r="G1307">
        <v>4</v>
      </c>
      <c r="H1307" s="184">
        <f t="shared" ref="H1307:L1307" si="1408">H1283</f>
        <v>0.33333333333333331</v>
      </c>
      <c r="I1307" s="185">
        <f t="shared" si="1408"/>
        <v>256</v>
      </c>
      <c r="J1307" s="185">
        <f t="shared" si="1408"/>
        <v>306</v>
      </c>
      <c r="K1307" s="185">
        <f t="shared" si="1408"/>
        <v>2872</v>
      </c>
      <c r="L1307" s="185">
        <f t="shared" si="1408"/>
        <v>2219</v>
      </c>
      <c r="M1307" s="147"/>
      <c r="N1307" s="143">
        <f t="shared" si="1384"/>
        <v>896</v>
      </c>
      <c r="O1307" s="143">
        <f t="shared" si="1380"/>
        <v>1224</v>
      </c>
      <c r="P1307" s="143">
        <f t="shared" si="1381"/>
        <v>17634.079999999998</v>
      </c>
      <c r="Q1307" s="143">
        <f t="shared" si="1382"/>
        <v>8876</v>
      </c>
      <c r="R1307" s="188">
        <f t="shared" si="1385"/>
        <v>28630.079999999998</v>
      </c>
      <c r="T1307">
        <v>33288.050000000003</v>
      </c>
      <c r="U1307" s="190">
        <f t="shared" si="1386"/>
        <v>0.86007080619020926</v>
      </c>
    </row>
    <row r="1308" spans="1:21" x14ac:dyDescent="0.2">
      <c r="A1308" s="178">
        <v>42790</v>
      </c>
      <c r="B1308" s="179">
        <v>0.375</v>
      </c>
      <c r="C1308" t="s">
        <v>349</v>
      </c>
      <c r="D1308">
        <v>2.72</v>
      </c>
      <c r="E1308">
        <v>5.35</v>
      </c>
      <c r="F1308">
        <v>5.7</v>
      </c>
      <c r="G1308">
        <v>4.75</v>
      </c>
      <c r="H1308" s="184">
        <f t="shared" ref="H1308:L1308" si="1409">H1284</f>
        <v>0.375</v>
      </c>
      <c r="I1308" s="185">
        <f t="shared" si="1409"/>
        <v>156</v>
      </c>
      <c r="J1308" s="185">
        <f t="shared" si="1409"/>
        <v>343</v>
      </c>
      <c r="K1308" s="185">
        <f t="shared" si="1409"/>
        <v>2872</v>
      </c>
      <c r="L1308" s="185">
        <f t="shared" si="1409"/>
        <v>2219</v>
      </c>
      <c r="M1308" s="147"/>
      <c r="N1308" s="143">
        <f t="shared" si="1384"/>
        <v>424.32000000000005</v>
      </c>
      <c r="O1308" s="143">
        <f t="shared" si="1380"/>
        <v>1835.05</v>
      </c>
      <c r="P1308" s="143">
        <f t="shared" si="1381"/>
        <v>16370.4</v>
      </c>
      <c r="Q1308" s="143">
        <f t="shared" si="1382"/>
        <v>10540.25</v>
      </c>
      <c r="R1308" s="188">
        <f t="shared" si="1385"/>
        <v>29170.02</v>
      </c>
      <c r="T1308">
        <v>33846.800000000003</v>
      </c>
      <c r="U1308" s="190">
        <f t="shared" si="1386"/>
        <v>0.86182504697637585</v>
      </c>
    </row>
    <row r="1309" spans="1:21" x14ac:dyDescent="0.2">
      <c r="A1309" s="178">
        <v>42790</v>
      </c>
      <c r="B1309" s="179">
        <v>0.41666666666666669</v>
      </c>
      <c r="C1309" t="s">
        <v>349</v>
      </c>
      <c r="D1309">
        <v>3.5</v>
      </c>
      <c r="E1309">
        <v>4.55</v>
      </c>
      <c r="F1309">
        <v>5</v>
      </c>
      <c r="G1309">
        <v>4.55</v>
      </c>
      <c r="H1309" s="184">
        <f t="shared" ref="H1309:L1309" si="1410">H1285</f>
        <v>0.41666666666666669</v>
      </c>
      <c r="I1309" s="185">
        <f t="shared" si="1410"/>
        <v>196</v>
      </c>
      <c r="J1309" s="185">
        <f t="shared" si="1410"/>
        <v>315</v>
      </c>
      <c r="K1309" s="185">
        <f t="shared" si="1410"/>
        <v>2872</v>
      </c>
      <c r="L1309" s="185">
        <f t="shared" si="1410"/>
        <v>2219</v>
      </c>
      <c r="M1309" s="147"/>
      <c r="N1309" s="143">
        <f t="shared" si="1384"/>
        <v>686</v>
      </c>
      <c r="O1309" s="143">
        <f t="shared" si="1380"/>
        <v>1433.25</v>
      </c>
      <c r="P1309" s="143">
        <f t="shared" si="1381"/>
        <v>14360</v>
      </c>
      <c r="Q1309" s="143">
        <f t="shared" si="1382"/>
        <v>10096.449999999999</v>
      </c>
      <c r="R1309" s="188">
        <f t="shared" si="1385"/>
        <v>26575.699999999997</v>
      </c>
      <c r="T1309">
        <v>34966.589999999997</v>
      </c>
      <c r="U1309" s="190">
        <f t="shared" si="1386"/>
        <v>0.76003121837159415</v>
      </c>
    </row>
    <row r="1310" spans="1:21" x14ac:dyDescent="0.2">
      <c r="A1310" s="178">
        <v>42790</v>
      </c>
      <c r="B1310" s="179">
        <v>0.45833333333333331</v>
      </c>
      <c r="C1310" t="s">
        <v>349</v>
      </c>
      <c r="D1310">
        <v>3.46</v>
      </c>
      <c r="E1310">
        <v>2.74</v>
      </c>
      <c r="F1310">
        <v>4.7300000000000004</v>
      </c>
      <c r="G1310">
        <v>1.5</v>
      </c>
      <c r="H1310" s="184">
        <f t="shared" ref="H1310:L1310" si="1411">H1286</f>
        <v>0.45833333333333331</v>
      </c>
      <c r="I1310" s="185">
        <f t="shared" si="1411"/>
        <v>226</v>
      </c>
      <c r="J1310" s="185">
        <f t="shared" si="1411"/>
        <v>326</v>
      </c>
      <c r="K1310" s="185">
        <f t="shared" si="1411"/>
        <v>2842</v>
      </c>
      <c r="L1310" s="185">
        <f t="shared" si="1411"/>
        <v>1635</v>
      </c>
      <c r="M1310" s="147"/>
      <c r="N1310" s="143">
        <f t="shared" si="1384"/>
        <v>781.96</v>
      </c>
      <c r="O1310" s="143">
        <f t="shared" si="1380"/>
        <v>893.24000000000012</v>
      </c>
      <c r="P1310" s="143">
        <f t="shared" si="1381"/>
        <v>13442.660000000002</v>
      </c>
      <c r="Q1310" s="143">
        <f t="shared" si="1382"/>
        <v>2452.5</v>
      </c>
      <c r="R1310" s="188">
        <f t="shared" si="1385"/>
        <v>17570.36</v>
      </c>
      <c r="T1310">
        <v>35845.79</v>
      </c>
      <c r="U1310" s="190">
        <f t="shared" si="1386"/>
        <v>0.49016523279302815</v>
      </c>
    </row>
    <row r="1311" spans="1:21" x14ac:dyDescent="0.2">
      <c r="A1311" s="178">
        <v>42790</v>
      </c>
      <c r="B1311" s="179">
        <v>0.5</v>
      </c>
      <c r="C1311" t="s">
        <v>349</v>
      </c>
      <c r="D1311">
        <v>3.05</v>
      </c>
      <c r="E1311">
        <v>1.51</v>
      </c>
      <c r="F1311">
        <v>6.62</v>
      </c>
      <c r="G1311">
        <v>1.25</v>
      </c>
      <c r="H1311" s="184">
        <f t="shared" ref="H1311:L1311" si="1412">H1287</f>
        <v>0.5</v>
      </c>
      <c r="I1311" s="185">
        <f t="shared" si="1412"/>
        <v>222</v>
      </c>
      <c r="J1311" s="185">
        <f t="shared" si="1412"/>
        <v>319</v>
      </c>
      <c r="K1311" s="185">
        <f t="shared" si="1412"/>
        <v>2842</v>
      </c>
      <c r="L1311" s="185">
        <f t="shared" si="1412"/>
        <v>1635</v>
      </c>
      <c r="M1311" s="147"/>
      <c r="N1311" s="143">
        <f t="shared" si="1384"/>
        <v>677.09999999999991</v>
      </c>
      <c r="O1311" s="143">
        <f t="shared" si="1380"/>
        <v>481.69</v>
      </c>
      <c r="P1311" s="143">
        <f t="shared" si="1381"/>
        <v>18814.04</v>
      </c>
      <c r="Q1311" s="143">
        <f t="shared" si="1382"/>
        <v>2043.75</v>
      </c>
      <c r="R1311" s="188">
        <f t="shared" si="1385"/>
        <v>22016.58</v>
      </c>
      <c r="T1311">
        <v>36544.1</v>
      </c>
      <c r="U1311" s="190">
        <f t="shared" si="1386"/>
        <v>0.60246606155302773</v>
      </c>
    </row>
    <row r="1312" spans="1:21" x14ac:dyDescent="0.2">
      <c r="A1312" s="178">
        <v>42790</v>
      </c>
      <c r="B1312" s="179">
        <v>0.54166666666666663</v>
      </c>
      <c r="C1312" t="s">
        <v>349</v>
      </c>
      <c r="D1312">
        <v>3.46</v>
      </c>
      <c r="E1312">
        <v>1.51</v>
      </c>
      <c r="F1312">
        <v>5.5</v>
      </c>
      <c r="G1312">
        <v>1.41</v>
      </c>
      <c r="H1312" s="184">
        <f t="shared" ref="H1312:L1312" si="1413">H1288</f>
        <v>0.54166666666666663</v>
      </c>
      <c r="I1312" s="185">
        <f t="shared" si="1413"/>
        <v>195</v>
      </c>
      <c r="J1312" s="185">
        <f t="shared" si="1413"/>
        <v>299</v>
      </c>
      <c r="K1312" s="185">
        <f t="shared" si="1413"/>
        <v>2842</v>
      </c>
      <c r="L1312" s="185">
        <f t="shared" si="1413"/>
        <v>1635</v>
      </c>
      <c r="M1312" s="147"/>
      <c r="N1312" s="143">
        <f t="shared" si="1384"/>
        <v>674.7</v>
      </c>
      <c r="O1312" s="143">
        <f t="shared" si="1380"/>
        <v>451.49</v>
      </c>
      <c r="P1312" s="143">
        <f t="shared" si="1381"/>
        <v>15631</v>
      </c>
      <c r="Q1312" s="143">
        <f t="shared" si="1382"/>
        <v>2305.35</v>
      </c>
      <c r="R1312" s="188">
        <f t="shared" si="1385"/>
        <v>19062.539999999997</v>
      </c>
      <c r="T1312">
        <v>37080.29</v>
      </c>
      <c r="U1312" s="190">
        <f t="shared" si="1386"/>
        <v>0.5140882123629561</v>
      </c>
    </row>
    <row r="1313" spans="1:21" x14ac:dyDescent="0.2">
      <c r="A1313" s="178">
        <v>42790</v>
      </c>
      <c r="B1313" s="179">
        <v>0.58333333333333337</v>
      </c>
      <c r="C1313" t="s">
        <v>349</v>
      </c>
      <c r="D1313">
        <v>3.44</v>
      </c>
      <c r="E1313">
        <v>3</v>
      </c>
      <c r="F1313">
        <v>8</v>
      </c>
      <c r="G1313">
        <v>1.25</v>
      </c>
      <c r="H1313" s="184">
        <f t="shared" ref="H1313:L1313" si="1414">H1289</f>
        <v>0.58333333333333337</v>
      </c>
      <c r="I1313" s="185">
        <f t="shared" si="1414"/>
        <v>205</v>
      </c>
      <c r="J1313" s="185">
        <f t="shared" si="1414"/>
        <v>237</v>
      </c>
      <c r="K1313" s="185">
        <f t="shared" si="1414"/>
        <v>2842</v>
      </c>
      <c r="L1313" s="185">
        <f t="shared" si="1414"/>
        <v>1635</v>
      </c>
      <c r="M1313" s="147"/>
      <c r="N1313" s="143">
        <f t="shared" si="1384"/>
        <v>705.2</v>
      </c>
      <c r="O1313" s="143">
        <f t="shared" si="1380"/>
        <v>711</v>
      </c>
      <c r="P1313" s="143">
        <f t="shared" si="1381"/>
        <v>22736</v>
      </c>
      <c r="Q1313" s="143">
        <f t="shared" si="1382"/>
        <v>2043.75</v>
      </c>
      <c r="R1313" s="188">
        <f t="shared" si="1385"/>
        <v>26195.95</v>
      </c>
      <c r="T1313">
        <v>37859.910000000003</v>
      </c>
      <c r="U1313" s="190">
        <f t="shared" si="1386"/>
        <v>0.69191791528294699</v>
      </c>
    </row>
    <row r="1314" spans="1:21" x14ac:dyDescent="0.2">
      <c r="A1314" s="178">
        <v>42790</v>
      </c>
      <c r="B1314" s="179">
        <v>0.625</v>
      </c>
      <c r="C1314" t="s">
        <v>349</v>
      </c>
      <c r="D1314">
        <v>3.46</v>
      </c>
      <c r="E1314">
        <v>7.88</v>
      </c>
      <c r="F1314">
        <v>14.21</v>
      </c>
      <c r="G1314">
        <v>1</v>
      </c>
      <c r="H1314" s="184">
        <f t="shared" ref="H1314:L1314" si="1415">H1290</f>
        <v>0.625</v>
      </c>
      <c r="I1314" s="185">
        <f t="shared" si="1415"/>
        <v>212</v>
      </c>
      <c r="J1314" s="185">
        <f t="shared" si="1415"/>
        <v>213</v>
      </c>
      <c r="K1314" s="185">
        <f t="shared" si="1415"/>
        <v>2842</v>
      </c>
      <c r="L1314" s="185">
        <f t="shared" si="1415"/>
        <v>1380</v>
      </c>
      <c r="M1314" s="147"/>
      <c r="N1314" s="143">
        <f t="shared" si="1384"/>
        <v>733.52</v>
      </c>
      <c r="O1314" s="143">
        <f t="shared" si="1380"/>
        <v>1678.44</v>
      </c>
      <c r="P1314" s="143">
        <f t="shared" si="1381"/>
        <v>40384.82</v>
      </c>
      <c r="Q1314" s="143">
        <f t="shared" si="1382"/>
        <v>1380</v>
      </c>
      <c r="R1314" s="188">
        <f t="shared" si="1385"/>
        <v>44176.78</v>
      </c>
      <c r="T1314">
        <v>38232.74</v>
      </c>
      <c r="U1314" s="190">
        <f t="shared" si="1386"/>
        <v>1.1554698930811655</v>
      </c>
    </row>
    <row r="1315" spans="1:21" x14ac:dyDescent="0.2">
      <c r="A1315" s="178">
        <v>42790</v>
      </c>
      <c r="B1315" s="179">
        <v>0.66666666666666663</v>
      </c>
      <c r="C1315" t="s">
        <v>349</v>
      </c>
      <c r="D1315">
        <v>3.21</v>
      </c>
      <c r="E1315">
        <v>6</v>
      </c>
      <c r="F1315">
        <v>11</v>
      </c>
      <c r="G1315">
        <v>1.25</v>
      </c>
      <c r="H1315" s="184">
        <f t="shared" ref="H1315:L1315" si="1416">H1291</f>
        <v>0.66666666666666663</v>
      </c>
      <c r="I1315" s="185">
        <f t="shared" si="1416"/>
        <v>191</v>
      </c>
      <c r="J1315" s="185">
        <f t="shared" si="1416"/>
        <v>237</v>
      </c>
      <c r="K1315" s="185">
        <f t="shared" si="1416"/>
        <v>2842</v>
      </c>
      <c r="L1315" s="185">
        <f t="shared" si="1416"/>
        <v>1380</v>
      </c>
      <c r="M1315" s="147"/>
      <c r="N1315" s="143">
        <f t="shared" si="1384"/>
        <v>613.11</v>
      </c>
      <c r="O1315" s="143">
        <f t="shared" si="1380"/>
        <v>1422</v>
      </c>
      <c r="P1315" s="143">
        <f t="shared" si="1381"/>
        <v>31262</v>
      </c>
      <c r="Q1315" s="143">
        <f t="shared" si="1382"/>
        <v>1725</v>
      </c>
      <c r="R1315" s="188">
        <f t="shared" si="1385"/>
        <v>35022.11</v>
      </c>
      <c r="T1315">
        <v>38165.53</v>
      </c>
      <c r="U1315" s="190">
        <f t="shared" si="1386"/>
        <v>0.91763719775409913</v>
      </c>
    </row>
    <row r="1316" spans="1:21" x14ac:dyDescent="0.2">
      <c r="A1316" s="178">
        <v>42790</v>
      </c>
      <c r="B1316" s="179">
        <v>0.70833333333333337</v>
      </c>
      <c r="C1316" t="s">
        <v>349</v>
      </c>
      <c r="D1316">
        <v>2</v>
      </c>
      <c r="E1316">
        <v>6.61</v>
      </c>
      <c r="F1316">
        <v>11.99</v>
      </c>
      <c r="G1316">
        <v>1.25</v>
      </c>
      <c r="H1316" s="184">
        <f t="shared" ref="H1316:L1316" si="1417">H1292</f>
        <v>0.70833333333333337</v>
      </c>
      <c r="I1316" s="185">
        <f t="shared" si="1417"/>
        <v>218</v>
      </c>
      <c r="J1316" s="185">
        <f t="shared" si="1417"/>
        <v>258</v>
      </c>
      <c r="K1316" s="185">
        <f t="shared" si="1417"/>
        <v>2842</v>
      </c>
      <c r="L1316" s="185">
        <f t="shared" si="1417"/>
        <v>1380</v>
      </c>
      <c r="M1316" s="147"/>
      <c r="N1316" s="143">
        <f t="shared" si="1384"/>
        <v>436</v>
      </c>
      <c r="O1316" s="143">
        <f t="shared" si="1380"/>
        <v>1705.38</v>
      </c>
      <c r="P1316" s="143">
        <f t="shared" si="1381"/>
        <v>34075.58</v>
      </c>
      <c r="Q1316" s="143">
        <f t="shared" si="1382"/>
        <v>1725</v>
      </c>
      <c r="R1316" s="188">
        <f t="shared" si="1385"/>
        <v>37941.96</v>
      </c>
      <c r="T1316">
        <v>37925.68</v>
      </c>
      <c r="U1316" s="190">
        <f t="shared" si="1386"/>
        <v>1.0004292605959866</v>
      </c>
    </row>
    <row r="1317" spans="1:21" x14ac:dyDescent="0.2">
      <c r="A1317" s="178">
        <v>42790</v>
      </c>
      <c r="B1317" s="179">
        <v>0.75</v>
      </c>
      <c r="C1317" t="s">
        <v>349</v>
      </c>
      <c r="D1317">
        <v>2</v>
      </c>
      <c r="E1317">
        <v>6.97</v>
      </c>
      <c r="F1317">
        <v>9.7200000000000006</v>
      </c>
      <c r="G1317">
        <v>1.25</v>
      </c>
      <c r="H1317" s="184">
        <f t="shared" ref="H1317:L1317" si="1418">H1293</f>
        <v>0.75</v>
      </c>
      <c r="I1317" s="185">
        <f t="shared" si="1418"/>
        <v>240</v>
      </c>
      <c r="J1317" s="185">
        <f t="shared" si="1418"/>
        <v>365</v>
      </c>
      <c r="K1317" s="185">
        <f t="shared" si="1418"/>
        <v>2842</v>
      </c>
      <c r="L1317" s="185">
        <f t="shared" si="1418"/>
        <v>1380</v>
      </c>
      <c r="M1317" s="147"/>
      <c r="N1317" s="143">
        <f t="shared" si="1384"/>
        <v>480</v>
      </c>
      <c r="O1317" s="143">
        <f t="shared" si="1380"/>
        <v>2544.0499999999997</v>
      </c>
      <c r="P1317" s="143">
        <f t="shared" si="1381"/>
        <v>27624.240000000002</v>
      </c>
      <c r="Q1317" s="143">
        <f t="shared" si="1382"/>
        <v>1725</v>
      </c>
      <c r="R1317" s="188">
        <f t="shared" si="1385"/>
        <v>32373.29</v>
      </c>
      <c r="T1317">
        <v>36987.629999999997</v>
      </c>
      <c r="U1317" s="190">
        <f t="shared" si="1386"/>
        <v>0.87524639994506281</v>
      </c>
    </row>
    <row r="1318" spans="1:21" x14ac:dyDescent="0.2">
      <c r="A1318" s="178">
        <v>42790</v>
      </c>
      <c r="B1318" s="179">
        <v>0.79166666666666663</v>
      </c>
      <c r="C1318" t="s">
        <v>349</v>
      </c>
      <c r="D1318">
        <v>3.5</v>
      </c>
      <c r="E1318">
        <v>13.38</v>
      </c>
      <c r="F1318">
        <v>19.329999999999998</v>
      </c>
      <c r="G1318">
        <v>1.61</v>
      </c>
      <c r="H1318" s="184">
        <f t="shared" ref="H1318:L1318" si="1419">H1294</f>
        <v>0.79166666666666663</v>
      </c>
      <c r="I1318" s="185">
        <f t="shared" si="1419"/>
        <v>320</v>
      </c>
      <c r="J1318" s="185">
        <f t="shared" si="1419"/>
        <v>214</v>
      </c>
      <c r="K1318" s="185">
        <f t="shared" si="1419"/>
        <v>2842</v>
      </c>
      <c r="L1318" s="185">
        <f t="shared" si="1419"/>
        <v>1426</v>
      </c>
      <c r="M1318" s="147"/>
      <c r="N1318" s="143">
        <f t="shared" si="1384"/>
        <v>1120</v>
      </c>
      <c r="O1318" s="143">
        <f t="shared" si="1380"/>
        <v>2863.32</v>
      </c>
      <c r="P1318" s="143">
        <f t="shared" si="1381"/>
        <v>54935.859999999993</v>
      </c>
      <c r="Q1318" s="143">
        <f t="shared" si="1382"/>
        <v>2295.86</v>
      </c>
      <c r="R1318" s="188">
        <f t="shared" si="1385"/>
        <v>61215.039999999994</v>
      </c>
      <c r="T1318">
        <v>36487.199999999997</v>
      </c>
      <c r="U1318" s="190">
        <f t="shared" si="1386"/>
        <v>1.6777127321362011</v>
      </c>
    </row>
    <row r="1319" spans="1:21" x14ac:dyDescent="0.2">
      <c r="A1319" s="178">
        <v>42790</v>
      </c>
      <c r="B1319" s="179">
        <v>0.83333333333333337</v>
      </c>
      <c r="C1319" t="s">
        <v>349</v>
      </c>
      <c r="D1319">
        <v>3.46</v>
      </c>
      <c r="E1319">
        <v>3.72</v>
      </c>
      <c r="F1319">
        <v>8.0500000000000007</v>
      </c>
      <c r="G1319">
        <v>1.25</v>
      </c>
      <c r="H1319" s="184">
        <f t="shared" ref="H1319:L1319" si="1420">H1295</f>
        <v>0.83333333333333337</v>
      </c>
      <c r="I1319" s="185">
        <f t="shared" si="1420"/>
        <v>322</v>
      </c>
      <c r="J1319" s="185">
        <f t="shared" si="1420"/>
        <v>178</v>
      </c>
      <c r="K1319" s="185">
        <f t="shared" si="1420"/>
        <v>2842</v>
      </c>
      <c r="L1319" s="185">
        <f t="shared" si="1420"/>
        <v>1426</v>
      </c>
      <c r="M1319" s="147"/>
      <c r="N1319" s="143">
        <f t="shared" si="1384"/>
        <v>1114.1199999999999</v>
      </c>
      <c r="O1319" s="143">
        <f t="shared" si="1380"/>
        <v>662.16000000000008</v>
      </c>
      <c r="P1319" s="143">
        <f t="shared" si="1381"/>
        <v>22878.100000000002</v>
      </c>
      <c r="Q1319" s="143">
        <f t="shared" si="1382"/>
        <v>1782.5</v>
      </c>
      <c r="R1319" s="188">
        <f t="shared" si="1385"/>
        <v>26436.880000000001</v>
      </c>
      <c r="T1319">
        <v>36439</v>
      </c>
      <c r="U1319" s="190">
        <f t="shared" si="1386"/>
        <v>0.72551057932435026</v>
      </c>
    </row>
    <row r="1320" spans="1:21" x14ac:dyDescent="0.2">
      <c r="A1320" s="178">
        <v>42790</v>
      </c>
      <c r="B1320" s="179">
        <v>0.875</v>
      </c>
      <c r="C1320" t="s">
        <v>349</v>
      </c>
      <c r="D1320">
        <v>3.5</v>
      </c>
      <c r="E1320">
        <v>3.74</v>
      </c>
      <c r="F1320">
        <v>6.69</v>
      </c>
      <c r="G1320">
        <v>1.1499999999999999</v>
      </c>
      <c r="H1320" s="184">
        <f t="shared" ref="H1320:L1320" si="1421">H1296</f>
        <v>0.875</v>
      </c>
      <c r="I1320" s="185">
        <f t="shared" si="1421"/>
        <v>337</v>
      </c>
      <c r="J1320" s="185">
        <f t="shared" si="1421"/>
        <v>173</v>
      </c>
      <c r="K1320" s="185">
        <f t="shared" si="1421"/>
        <v>2842</v>
      </c>
      <c r="L1320" s="185">
        <f t="shared" si="1421"/>
        <v>1426</v>
      </c>
      <c r="M1320" s="147"/>
      <c r="N1320" s="143">
        <f t="shared" si="1384"/>
        <v>1179.5</v>
      </c>
      <c r="O1320" s="143">
        <f t="shared" si="1380"/>
        <v>647.02</v>
      </c>
      <c r="P1320" s="143">
        <f t="shared" si="1381"/>
        <v>19012.98</v>
      </c>
      <c r="Q1320" s="143">
        <f t="shared" si="1382"/>
        <v>1639.8999999999999</v>
      </c>
      <c r="R1320" s="188">
        <f t="shared" si="1385"/>
        <v>22479.4</v>
      </c>
      <c r="T1320">
        <v>35454.69</v>
      </c>
      <c r="U1320" s="190">
        <f t="shared" si="1386"/>
        <v>0.63403177407558775</v>
      </c>
    </row>
    <row r="1321" spans="1:21" x14ac:dyDescent="0.2">
      <c r="A1321" s="178">
        <v>42790</v>
      </c>
      <c r="B1321" s="179">
        <v>0.91666666666666663</v>
      </c>
      <c r="C1321" t="s">
        <v>349</v>
      </c>
      <c r="D1321">
        <v>4.2</v>
      </c>
      <c r="E1321">
        <v>3.91</v>
      </c>
      <c r="F1321">
        <v>6.08</v>
      </c>
      <c r="G1321">
        <v>0.99</v>
      </c>
      <c r="H1321" s="184">
        <f t="shared" ref="H1321:L1321" si="1422">H1297</f>
        <v>0.91666666666666663</v>
      </c>
      <c r="I1321" s="185">
        <f t="shared" si="1422"/>
        <v>394</v>
      </c>
      <c r="J1321" s="185">
        <f t="shared" si="1422"/>
        <v>194</v>
      </c>
      <c r="K1321" s="185">
        <f t="shared" si="1422"/>
        <v>2842</v>
      </c>
      <c r="L1321" s="185">
        <f t="shared" si="1422"/>
        <v>1426</v>
      </c>
      <c r="M1321" s="147"/>
      <c r="N1321" s="143">
        <f t="shared" si="1384"/>
        <v>1654.8000000000002</v>
      </c>
      <c r="O1321" s="143">
        <f t="shared" si="1380"/>
        <v>758.54000000000008</v>
      </c>
      <c r="P1321" s="143">
        <f t="shared" si="1381"/>
        <v>17279.36</v>
      </c>
      <c r="Q1321" s="143">
        <f t="shared" si="1382"/>
        <v>1411.74</v>
      </c>
      <c r="R1321" s="188">
        <f t="shared" si="1385"/>
        <v>21104.440000000002</v>
      </c>
      <c r="T1321">
        <v>34174.68</v>
      </c>
      <c r="U1321" s="190">
        <f t="shared" si="1386"/>
        <v>0.61754608967808922</v>
      </c>
    </row>
    <row r="1322" spans="1:21" x14ac:dyDescent="0.2">
      <c r="A1322" s="178">
        <v>42790</v>
      </c>
      <c r="B1322" s="179">
        <v>0.95833333333333337</v>
      </c>
      <c r="C1322" t="s">
        <v>349</v>
      </c>
      <c r="D1322">
        <v>6</v>
      </c>
      <c r="E1322">
        <v>5.55</v>
      </c>
      <c r="F1322">
        <v>5.82</v>
      </c>
      <c r="G1322">
        <v>0.25</v>
      </c>
      <c r="H1322" s="184">
        <f t="shared" ref="H1322:L1322" si="1423">H1298</f>
        <v>0.95833333333333337</v>
      </c>
      <c r="I1322" s="185">
        <f t="shared" si="1423"/>
        <v>389</v>
      </c>
      <c r="J1322" s="185">
        <f t="shared" si="1423"/>
        <v>265</v>
      </c>
      <c r="K1322" s="185">
        <f t="shared" si="1423"/>
        <v>2985</v>
      </c>
      <c r="L1322" s="185">
        <f t="shared" si="1423"/>
        <v>1111</v>
      </c>
      <c r="M1322" s="147"/>
      <c r="N1322" s="143">
        <f t="shared" si="1384"/>
        <v>2334</v>
      </c>
      <c r="O1322" s="143">
        <f t="shared" si="1380"/>
        <v>1470.75</v>
      </c>
      <c r="P1322" s="143">
        <f t="shared" si="1381"/>
        <v>17372.7</v>
      </c>
      <c r="Q1322" s="143">
        <f t="shared" si="1382"/>
        <v>277.75</v>
      </c>
      <c r="R1322" s="188">
        <f t="shared" si="1385"/>
        <v>21455.200000000001</v>
      </c>
      <c r="T1322">
        <v>32568.3</v>
      </c>
      <c r="U1322" s="190">
        <f t="shared" si="1386"/>
        <v>0.65877555782770369</v>
      </c>
    </row>
    <row r="1323" spans="1:21" x14ac:dyDescent="0.2">
      <c r="A1323" s="178">
        <v>42790</v>
      </c>
      <c r="B1323" s="180">
        <v>1</v>
      </c>
      <c r="C1323" t="s">
        <v>349</v>
      </c>
      <c r="D1323">
        <v>4.91</v>
      </c>
      <c r="E1323">
        <v>4</v>
      </c>
      <c r="F1323">
        <v>9.1199999999999992</v>
      </c>
      <c r="G1323">
        <v>0.25</v>
      </c>
      <c r="H1323" s="184">
        <f t="shared" ref="H1323:L1323" si="1424">H1299</f>
        <v>1</v>
      </c>
      <c r="I1323" s="185">
        <f t="shared" si="1424"/>
        <v>362</v>
      </c>
      <c r="J1323" s="185">
        <f t="shared" si="1424"/>
        <v>243</v>
      </c>
      <c r="K1323" s="185">
        <f t="shared" si="1424"/>
        <v>2985</v>
      </c>
      <c r="L1323" s="185">
        <f t="shared" si="1424"/>
        <v>1111</v>
      </c>
      <c r="M1323" s="147"/>
      <c r="N1323" s="143">
        <f t="shared" si="1384"/>
        <v>1777.42</v>
      </c>
      <c r="O1323" s="143">
        <f t="shared" si="1380"/>
        <v>972</v>
      </c>
      <c r="P1323" s="143">
        <f t="shared" si="1381"/>
        <v>27223.199999999997</v>
      </c>
      <c r="Q1323" s="143">
        <f t="shared" si="1382"/>
        <v>277.75</v>
      </c>
      <c r="R1323" s="188">
        <f t="shared" si="1385"/>
        <v>30250.369999999995</v>
      </c>
      <c r="T1323">
        <v>30811.77</v>
      </c>
      <c r="U1323" s="190">
        <f t="shared" si="1386"/>
        <v>0.98177969003403553</v>
      </c>
    </row>
    <row r="1324" spans="1:21" x14ac:dyDescent="0.2">
      <c r="A1324" s="178">
        <v>42791</v>
      </c>
      <c r="B1324" s="179">
        <v>4.1666666666666664E-2</v>
      </c>
      <c r="C1324" t="s">
        <v>349</v>
      </c>
      <c r="D1324">
        <v>3.61</v>
      </c>
      <c r="E1324">
        <v>3.75</v>
      </c>
      <c r="F1324">
        <v>4</v>
      </c>
      <c r="G1324">
        <v>0.25</v>
      </c>
      <c r="H1324" s="184">
        <f t="shared" ref="H1324:L1324" si="1425">H1300</f>
        <v>4.1666666666666664E-2</v>
      </c>
      <c r="I1324" s="185">
        <f t="shared" si="1425"/>
        <v>294</v>
      </c>
      <c r="J1324" s="185">
        <f t="shared" si="1425"/>
        <v>212</v>
      </c>
      <c r="K1324" s="185">
        <f t="shared" si="1425"/>
        <v>2985</v>
      </c>
      <c r="L1324" s="185">
        <f t="shared" si="1425"/>
        <v>1111</v>
      </c>
      <c r="M1324" s="147"/>
      <c r="N1324" s="143">
        <f t="shared" si="1384"/>
        <v>1061.3399999999999</v>
      </c>
      <c r="O1324" s="143">
        <f t="shared" si="1380"/>
        <v>795</v>
      </c>
      <c r="P1324" s="143">
        <f t="shared" si="1381"/>
        <v>11940</v>
      </c>
      <c r="Q1324" s="143">
        <f t="shared" si="1382"/>
        <v>277.75</v>
      </c>
      <c r="R1324" s="188">
        <f t="shared" si="1385"/>
        <v>14074.09</v>
      </c>
      <c r="T1324">
        <v>29232.880000000001</v>
      </c>
      <c r="U1324" s="190">
        <f t="shared" si="1386"/>
        <v>0.48144726075569699</v>
      </c>
    </row>
    <row r="1325" spans="1:21" x14ac:dyDescent="0.2">
      <c r="A1325" s="178">
        <v>42791</v>
      </c>
      <c r="B1325" s="179">
        <v>8.3333333333333329E-2</v>
      </c>
      <c r="C1325" t="s">
        <v>349</v>
      </c>
      <c r="D1325">
        <v>2.11</v>
      </c>
      <c r="E1325">
        <v>3</v>
      </c>
      <c r="F1325">
        <v>3.2</v>
      </c>
      <c r="G1325">
        <v>0.25</v>
      </c>
      <c r="H1325" s="184">
        <f t="shared" ref="H1325:L1325" si="1426">H1301</f>
        <v>8.3333333333333329E-2</v>
      </c>
      <c r="I1325" s="185">
        <f t="shared" si="1426"/>
        <v>236</v>
      </c>
      <c r="J1325" s="185">
        <f t="shared" si="1426"/>
        <v>179</v>
      </c>
      <c r="K1325" s="185">
        <f t="shared" si="1426"/>
        <v>2985</v>
      </c>
      <c r="L1325" s="185">
        <f t="shared" si="1426"/>
        <v>1111</v>
      </c>
      <c r="M1325" s="147"/>
      <c r="N1325" s="143">
        <f t="shared" si="1384"/>
        <v>497.96</v>
      </c>
      <c r="O1325" s="143">
        <f t="shared" si="1380"/>
        <v>537</v>
      </c>
      <c r="P1325" s="143">
        <f t="shared" si="1381"/>
        <v>9552</v>
      </c>
      <c r="Q1325" s="143">
        <f t="shared" si="1382"/>
        <v>277.75</v>
      </c>
      <c r="R1325" s="188">
        <f t="shared" si="1385"/>
        <v>10864.71</v>
      </c>
      <c r="T1325">
        <v>28373.25</v>
      </c>
      <c r="U1325" s="190">
        <f t="shared" si="1386"/>
        <v>0.38292088498850146</v>
      </c>
    </row>
    <row r="1326" spans="1:21" x14ac:dyDescent="0.2">
      <c r="A1326" s="178">
        <v>42791</v>
      </c>
      <c r="B1326" s="179">
        <v>0.125</v>
      </c>
      <c r="C1326" t="s">
        <v>349</v>
      </c>
      <c r="D1326">
        <v>1.1000000000000001</v>
      </c>
      <c r="E1326">
        <v>3</v>
      </c>
      <c r="F1326">
        <v>3.2</v>
      </c>
      <c r="G1326">
        <v>0.76</v>
      </c>
      <c r="H1326" s="184">
        <f t="shared" ref="H1326:L1326" si="1427">H1302</f>
        <v>0.125</v>
      </c>
      <c r="I1326" s="185">
        <f t="shared" si="1427"/>
        <v>201</v>
      </c>
      <c r="J1326" s="185">
        <f t="shared" si="1427"/>
        <v>205</v>
      </c>
      <c r="K1326" s="185">
        <f t="shared" si="1427"/>
        <v>2985</v>
      </c>
      <c r="L1326" s="185">
        <f t="shared" si="1427"/>
        <v>1717</v>
      </c>
      <c r="M1326" s="147"/>
      <c r="N1326" s="143">
        <f t="shared" si="1384"/>
        <v>221.10000000000002</v>
      </c>
      <c r="O1326" s="143">
        <f t="shared" si="1380"/>
        <v>615</v>
      </c>
      <c r="P1326" s="143">
        <f t="shared" si="1381"/>
        <v>9552</v>
      </c>
      <c r="Q1326" s="143">
        <f t="shared" si="1382"/>
        <v>1304.92</v>
      </c>
      <c r="R1326" s="188">
        <f t="shared" si="1385"/>
        <v>11693.02</v>
      </c>
      <c r="T1326">
        <v>27996.32</v>
      </c>
      <c r="U1326" s="190">
        <f t="shared" si="1386"/>
        <v>0.4176627499614235</v>
      </c>
    </row>
    <row r="1327" spans="1:21" x14ac:dyDescent="0.2">
      <c r="A1327" s="178">
        <v>42791</v>
      </c>
      <c r="B1327" s="179">
        <v>0.16666666666666666</v>
      </c>
      <c r="C1327" t="s">
        <v>349</v>
      </c>
      <c r="D1327">
        <v>3.63</v>
      </c>
      <c r="E1327">
        <v>2.8</v>
      </c>
      <c r="F1327">
        <v>3</v>
      </c>
      <c r="G1327">
        <v>0.76</v>
      </c>
      <c r="H1327" s="184">
        <f t="shared" ref="H1327:L1327" si="1428">H1303</f>
        <v>0.16666666666666666</v>
      </c>
      <c r="I1327" s="185">
        <f t="shared" si="1428"/>
        <v>185</v>
      </c>
      <c r="J1327" s="185">
        <f t="shared" si="1428"/>
        <v>205</v>
      </c>
      <c r="K1327" s="185">
        <f t="shared" si="1428"/>
        <v>2985</v>
      </c>
      <c r="L1327" s="185">
        <f t="shared" si="1428"/>
        <v>1717</v>
      </c>
      <c r="M1327" s="147"/>
      <c r="N1327" s="143">
        <f t="shared" si="1384"/>
        <v>671.55</v>
      </c>
      <c r="O1327" s="143">
        <f t="shared" si="1380"/>
        <v>574</v>
      </c>
      <c r="P1327" s="143">
        <f t="shared" si="1381"/>
        <v>8955</v>
      </c>
      <c r="Q1327" s="143">
        <f t="shared" si="1382"/>
        <v>1304.92</v>
      </c>
      <c r="R1327" s="188">
        <f t="shared" si="1385"/>
        <v>11505.47</v>
      </c>
      <c r="T1327">
        <v>28024.41</v>
      </c>
      <c r="U1327" s="190">
        <f t="shared" si="1386"/>
        <v>0.41055172972419401</v>
      </c>
    </row>
    <row r="1328" spans="1:21" x14ac:dyDescent="0.2">
      <c r="A1328" s="178">
        <v>42791</v>
      </c>
      <c r="B1328" s="179">
        <v>0.20833333333333334</v>
      </c>
      <c r="C1328" t="s">
        <v>349</v>
      </c>
      <c r="D1328">
        <v>3.5</v>
      </c>
      <c r="E1328">
        <v>3.8</v>
      </c>
      <c r="F1328">
        <v>4</v>
      </c>
      <c r="G1328">
        <v>0.76</v>
      </c>
      <c r="H1328" s="184">
        <f t="shared" ref="H1328:L1328" si="1429">H1304</f>
        <v>0.20833333333333334</v>
      </c>
      <c r="I1328" s="185">
        <f t="shared" si="1429"/>
        <v>207</v>
      </c>
      <c r="J1328" s="185">
        <f t="shared" si="1429"/>
        <v>283</v>
      </c>
      <c r="K1328" s="185">
        <f t="shared" si="1429"/>
        <v>2985</v>
      </c>
      <c r="L1328" s="185">
        <f t="shared" si="1429"/>
        <v>1717</v>
      </c>
      <c r="M1328" s="147"/>
      <c r="N1328" s="143">
        <f t="shared" si="1384"/>
        <v>724.5</v>
      </c>
      <c r="O1328" s="143">
        <f t="shared" si="1380"/>
        <v>1075.3999999999999</v>
      </c>
      <c r="P1328" s="143">
        <f t="shared" si="1381"/>
        <v>11940</v>
      </c>
      <c r="Q1328" s="143">
        <f t="shared" si="1382"/>
        <v>1304.92</v>
      </c>
      <c r="R1328" s="188">
        <f t="shared" si="1385"/>
        <v>15044.82</v>
      </c>
      <c r="T1328">
        <v>28485.53</v>
      </c>
      <c r="U1328" s="190">
        <f t="shared" si="1386"/>
        <v>0.5281565763389342</v>
      </c>
    </row>
    <row r="1329" spans="1:21" x14ac:dyDescent="0.2">
      <c r="A1329" s="178">
        <v>42791</v>
      </c>
      <c r="B1329" s="179">
        <v>0.25</v>
      </c>
      <c r="C1329" t="s">
        <v>349</v>
      </c>
      <c r="D1329">
        <v>7.03</v>
      </c>
      <c r="E1329">
        <v>5.8</v>
      </c>
      <c r="F1329">
        <v>6</v>
      </c>
      <c r="G1329">
        <v>0.76</v>
      </c>
      <c r="H1329" s="184">
        <f t="shared" ref="H1329:L1329" si="1430">H1305</f>
        <v>0.25</v>
      </c>
      <c r="I1329" s="185">
        <f t="shared" si="1430"/>
        <v>327</v>
      </c>
      <c r="J1329" s="185">
        <f t="shared" si="1430"/>
        <v>438</v>
      </c>
      <c r="K1329" s="185">
        <f t="shared" si="1430"/>
        <v>2985</v>
      </c>
      <c r="L1329" s="185">
        <f t="shared" si="1430"/>
        <v>1717</v>
      </c>
      <c r="M1329" s="147"/>
      <c r="N1329" s="143">
        <f t="shared" si="1384"/>
        <v>2298.81</v>
      </c>
      <c r="O1329" s="143">
        <f t="shared" si="1380"/>
        <v>2540.4</v>
      </c>
      <c r="P1329" s="143">
        <f t="shared" si="1381"/>
        <v>17910</v>
      </c>
      <c r="Q1329" s="143">
        <f t="shared" si="1382"/>
        <v>1304.92</v>
      </c>
      <c r="R1329" s="188">
        <f t="shared" si="1385"/>
        <v>24054.129999999997</v>
      </c>
      <c r="T1329">
        <v>29739.57</v>
      </c>
      <c r="U1329" s="190">
        <f t="shared" si="1386"/>
        <v>0.80882574966618537</v>
      </c>
    </row>
    <row r="1330" spans="1:21" x14ac:dyDescent="0.2">
      <c r="A1330" s="178">
        <v>42791</v>
      </c>
      <c r="B1330" s="179">
        <v>0.29166666666666669</v>
      </c>
      <c r="C1330" t="s">
        <v>349</v>
      </c>
      <c r="D1330">
        <v>4.1100000000000003</v>
      </c>
      <c r="E1330">
        <v>5.47</v>
      </c>
      <c r="F1330">
        <v>4.68</v>
      </c>
      <c r="G1330">
        <v>4.47</v>
      </c>
      <c r="H1330" s="184">
        <f t="shared" ref="H1330:L1330" si="1431">H1306</f>
        <v>0.29166666666666669</v>
      </c>
      <c r="I1330" s="185">
        <f t="shared" si="1431"/>
        <v>249</v>
      </c>
      <c r="J1330" s="185">
        <f t="shared" si="1431"/>
        <v>556</v>
      </c>
      <c r="K1330" s="185">
        <f t="shared" si="1431"/>
        <v>2872</v>
      </c>
      <c r="L1330" s="185">
        <f t="shared" si="1431"/>
        <v>2219</v>
      </c>
      <c r="M1330" s="147"/>
      <c r="N1330" s="143">
        <f t="shared" si="1384"/>
        <v>1023.3900000000001</v>
      </c>
      <c r="O1330" s="143">
        <f t="shared" si="1380"/>
        <v>3041.3199999999997</v>
      </c>
      <c r="P1330" s="143">
        <f t="shared" si="1381"/>
        <v>13440.96</v>
      </c>
      <c r="Q1330" s="143">
        <f t="shared" si="1382"/>
        <v>9918.93</v>
      </c>
      <c r="R1330" s="188">
        <f t="shared" si="1385"/>
        <v>27424.6</v>
      </c>
      <c r="T1330">
        <v>31806.959999999999</v>
      </c>
      <c r="U1330" s="190">
        <f t="shared" si="1386"/>
        <v>0.86222009270926869</v>
      </c>
    </row>
    <row r="1331" spans="1:21" x14ac:dyDescent="0.2">
      <c r="A1331" s="178">
        <v>42791</v>
      </c>
      <c r="B1331" s="179">
        <v>0.33333333333333331</v>
      </c>
      <c r="C1331" t="s">
        <v>349</v>
      </c>
      <c r="D1331">
        <v>3.5</v>
      </c>
      <c r="E1331">
        <v>4.82</v>
      </c>
      <c r="F1331">
        <v>5.47</v>
      </c>
      <c r="G1331">
        <v>4.82</v>
      </c>
      <c r="H1331" s="184">
        <f t="shared" ref="H1331:L1331" si="1432">H1307</f>
        <v>0.33333333333333331</v>
      </c>
      <c r="I1331" s="185">
        <f t="shared" si="1432"/>
        <v>256</v>
      </c>
      <c r="J1331" s="185">
        <f t="shared" si="1432"/>
        <v>306</v>
      </c>
      <c r="K1331" s="185">
        <f t="shared" si="1432"/>
        <v>2872</v>
      </c>
      <c r="L1331" s="185">
        <f t="shared" si="1432"/>
        <v>2219</v>
      </c>
      <c r="M1331" s="147"/>
      <c r="N1331" s="143">
        <f t="shared" si="1384"/>
        <v>896</v>
      </c>
      <c r="O1331" s="143">
        <f t="shared" si="1380"/>
        <v>1474.92</v>
      </c>
      <c r="P1331" s="143">
        <f t="shared" si="1381"/>
        <v>15709.84</v>
      </c>
      <c r="Q1331" s="143">
        <f t="shared" si="1382"/>
        <v>10695.58</v>
      </c>
      <c r="R1331" s="188">
        <f t="shared" si="1385"/>
        <v>28776.340000000004</v>
      </c>
      <c r="T1331">
        <v>33491.33</v>
      </c>
      <c r="U1331" s="190">
        <f t="shared" si="1386"/>
        <v>0.85921759452371715</v>
      </c>
    </row>
    <row r="1332" spans="1:21" x14ac:dyDescent="0.2">
      <c r="A1332" s="178">
        <v>42791</v>
      </c>
      <c r="B1332" s="179">
        <v>0.375</v>
      </c>
      <c r="C1332" t="s">
        <v>349</v>
      </c>
      <c r="D1332">
        <v>1</v>
      </c>
      <c r="E1332">
        <v>8.17</v>
      </c>
      <c r="F1332">
        <v>8.3699999999999992</v>
      </c>
      <c r="G1332">
        <v>7.57</v>
      </c>
      <c r="H1332" s="184">
        <f t="shared" ref="H1332:L1332" si="1433">H1308</f>
        <v>0.375</v>
      </c>
      <c r="I1332" s="185">
        <f t="shared" si="1433"/>
        <v>156</v>
      </c>
      <c r="J1332" s="185">
        <f t="shared" si="1433"/>
        <v>343</v>
      </c>
      <c r="K1332" s="185">
        <f t="shared" si="1433"/>
        <v>2872</v>
      </c>
      <c r="L1332" s="185">
        <f t="shared" si="1433"/>
        <v>2219</v>
      </c>
      <c r="M1332" s="147"/>
      <c r="N1332" s="143">
        <f t="shared" si="1384"/>
        <v>156</v>
      </c>
      <c r="O1332" s="143">
        <f t="shared" si="1380"/>
        <v>2802.31</v>
      </c>
      <c r="P1332" s="143">
        <f t="shared" si="1381"/>
        <v>24038.639999999999</v>
      </c>
      <c r="Q1332" s="143">
        <f t="shared" si="1382"/>
        <v>16797.830000000002</v>
      </c>
      <c r="R1332" s="188">
        <f t="shared" si="1385"/>
        <v>43794.78</v>
      </c>
      <c r="T1332">
        <v>34976.26</v>
      </c>
      <c r="U1332" s="190">
        <f t="shared" si="1386"/>
        <v>1.2521287296011636</v>
      </c>
    </row>
    <row r="1333" spans="1:21" x14ac:dyDescent="0.2">
      <c r="A1333" s="178">
        <v>42791</v>
      </c>
      <c r="B1333" s="179">
        <v>0.41666666666666669</v>
      </c>
      <c r="C1333" t="s">
        <v>349</v>
      </c>
      <c r="D1333">
        <v>10</v>
      </c>
      <c r="E1333">
        <v>10.32</v>
      </c>
      <c r="F1333">
        <v>12.28</v>
      </c>
      <c r="G1333">
        <v>9.6999999999999993</v>
      </c>
      <c r="H1333" s="184">
        <f t="shared" ref="H1333:L1333" si="1434">H1309</f>
        <v>0.41666666666666669</v>
      </c>
      <c r="I1333" s="185">
        <f t="shared" si="1434"/>
        <v>196</v>
      </c>
      <c r="J1333" s="185">
        <f t="shared" si="1434"/>
        <v>315</v>
      </c>
      <c r="K1333" s="185">
        <f t="shared" si="1434"/>
        <v>2872</v>
      </c>
      <c r="L1333" s="185">
        <f t="shared" si="1434"/>
        <v>2219</v>
      </c>
      <c r="M1333" s="147"/>
      <c r="N1333" s="143">
        <f t="shared" si="1384"/>
        <v>1960</v>
      </c>
      <c r="O1333" s="143">
        <f t="shared" si="1380"/>
        <v>3250.8</v>
      </c>
      <c r="P1333" s="143">
        <f t="shared" si="1381"/>
        <v>35268.159999999996</v>
      </c>
      <c r="Q1333" s="143">
        <f t="shared" si="1382"/>
        <v>21524.3</v>
      </c>
      <c r="R1333" s="188">
        <f t="shared" si="1385"/>
        <v>62003.259999999995</v>
      </c>
      <c r="T1333">
        <v>35448.68</v>
      </c>
      <c r="U1333" s="190">
        <f t="shared" si="1386"/>
        <v>1.7490992612418852</v>
      </c>
    </row>
    <row r="1334" spans="1:21" x14ac:dyDescent="0.2">
      <c r="A1334" s="178">
        <v>42791</v>
      </c>
      <c r="B1334" s="179">
        <v>0.45833333333333331</v>
      </c>
      <c r="C1334" t="s">
        <v>349</v>
      </c>
      <c r="D1334">
        <v>3.5</v>
      </c>
      <c r="E1334">
        <v>5.3</v>
      </c>
      <c r="F1334">
        <v>8</v>
      </c>
      <c r="G1334">
        <v>2</v>
      </c>
      <c r="H1334" s="184">
        <f t="shared" ref="H1334:L1334" si="1435">H1310</f>
        <v>0.45833333333333331</v>
      </c>
      <c r="I1334" s="185">
        <f t="shared" si="1435"/>
        <v>226</v>
      </c>
      <c r="J1334" s="185">
        <f t="shared" si="1435"/>
        <v>326</v>
      </c>
      <c r="K1334" s="185">
        <f t="shared" si="1435"/>
        <v>2842</v>
      </c>
      <c r="L1334" s="185">
        <f t="shared" si="1435"/>
        <v>1635</v>
      </c>
      <c r="M1334" s="147"/>
      <c r="N1334" s="143">
        <f t="shared" si="1384"/>
        <v>791</v>
      </c>
      <c r="O1334" s="143">
        <f t="shared" si="1380"/>
        <v>1727.8</v>
      </c>
      <c r="P1334" s="143">
        <f t="shared" si="1381"/>
        <v>22736</v>
      </c>
      <c r="Q1334" s="143">
        <f t="shared" si="1382"/>
        <v>3270</v>
      </c>
      <c r="R1334" s="188">
        <f t="shared" si="1385"/>
        <v>28524.799999999999</v>
      </c>
      <c r="T1334">
        <v>35204.080000000002</v>
      </c>
      <c r="U1334" s="190">
        <f t="shared" si="1386"/>
        <v>0.81026971873714626</v>
      </c>
    </row>
    <row r="1335" spans="1:21" x14ac:dyDescent="0.2">
      <c r="A1335" s="178">
        <v>42791</v>
      </c>
      <c r="B1335" s="179">
        <v>0.5</v>
      </c>
      <c r="C1335" t="s">
        <v>349</v>
      </c>
      <c r="D1335">
        <v>3.01</v>
      </c>
      <c r="E1335">
        <v>3</v>
      </c>
      <c r="F1335">
        <v>5.64</v>
      </c>
      <c r="G1335">
        <v>0.99</v>
      </c>
      <c r="H1335" s="184">
        <f t="shared" ref="H1335:L1335" si="1436">H1311</f>
        <v>0.5</v>
      </c>
      <c r="I1335" s="185">
        <f t="shared" si="1436"/>
        <v>222</v>
      </c>
      <c r="J1335" s="185">
        <f t="shared" si="1436"/>
        <v>319</v>
      </c>
      <c r="K1335" s="185">
        <f t="shared" si="1436"/>
        <v>2842</v>
      </c>
      <c r="L1335" s="185">
        <f t="shared" si="1436"/>
        <v>1635</v>
      </c>
      <c r="M1335" s="147"/>
      <c r="N1335" s="143">
        <f t="shared" si="1384"/>
        <v>668.21999999999991</v>
      </c>
      <c r="O1335" s="143">
        <f t="shared" si="1380"/>
        <v>957</v>
      </c>
      <c r="P1335" s="143">
        <f t="shared" si="1381"/>
        <v>16028.88</v>
      </c>
      <c r="Q1335" s="143">
        <f t="shared" si="1382"/>
        <v>1618.65</v>
      </c>
      <c r="R1335" s="188">
        <f t="shared" si="1385"/>
        <v>19272.75</v>
      </c>
      <c r="T1335">
        <v>34444.21</v>
      </c>
      <c r="U1335" s="190">
        <f t="shared" si="1386"/>
        <v>0.55953526006257659</v>
      </c>
    </row>
    <row r="1336" spans="1:21" x14ac:dyDescent="0.2">
      <c r="A1336" s="178">
        <v>42791</v>
      </c>
      <c r="B1336" s="179">
        <v>0.54166666666666663</v>
      </c>
      <c r="C1336" t="s">
        <v>349</v>
      </c>
      <c r="D1336">
        <v>3.44</v>
      </c>
      <c r="E1336">
        <v>3</v>
      </c>
      <c r="F1336">
        <v>6</v>
      </c>
      <c r="G1336">
        <v>1.1599999999999999</v>
      </c>
      <c r="H1336" s="184">
        <f t="shared" ref="H1336:L1336" si="1437">H1312</f>
        <v>0.54166666666666663</v>
      </c>
      <c r="I1336" s="185">
        <f t="shared" si="1437"/>
        <v>195</v>
      </c>
      <c r="J1336" s="185">
        <f t="shared" si="1437"/>
        <v>299</v>
      </c>
      <c r="K1336" s="185">
        <f t="shared" si="1437"/>
        <v>2842</v>
      </c>
      <c r="L1336" s="185">
        <f t="shared" si="1437"/>
        <v>1635</v>
      </c>
      <c r="M1336" s="147"/>
      <c r="N1336" s="143">
        <f t="shared" si="1384"/>
        <v>670.8</v>
      </c>
      <c r="O1336" s="143">
        <f t="shared" si="1380"/>
        <v>897</v>
      </c>
      <c r="P1336" s="143">
        <f t="shared" si="1381"/>
        <v>17052</v>
      </c>
      <c r="Q1336" s="143">
        <f t="shared" si="1382"/>
        <v>1896.6</v>
      </c>
      <c r="R1336" s="188">
        <f t="shared" si="1385"/>
        <v>20516.399999999998</v>
      </c>
      <c r="T1336">
        <v>33558.5</v>
      </c>
      <c r="U1336" s="190">
        <f t="shared" si="1386"/>
        <v>0.61136224801466088</v>
      </c>
    </row>
    <row r="1337" spans="1:21" x14ac:dyDescent="0.2">
      <c r="A1337" s="178">
        <v>42791</v>
      </c>
      <c r="B1337" s="179">
        <v>0.58333333333333337</v>
      </c>
      <c r="C1337" t="s">
        <v>349</v>
      </c>
      <c r="D1337">
        <v>3.24</v>
      </c>
      <c r="E1337">
        <v>3</v>
      </c>
      <c r="F1337">
        <v>6.11</v>
      </c>
      <c r="G1337">
        <v>1.3</v>
      </c>
      <c r="H1337" s="184">
        <f t="shared" ref="H1337:L1337" si="1438">H1313</f>
        <v>0.58333333333333337</v>
      </c>
      <c r="I1337" s="185">
        <f t="shared" si="1438"/>
        <v>205</v>
      </c>
      <c r="J1337" s="185">
        <f t="shared" si="1438"/>
        <v>237</v>
      </c>
      <c r="K1337" s="185">
        <f t="shared" si="1438"/>
        <v>2842</v>
      </c>
      <c r="L1337" s="185">
        <f t="shared" si="1438"/>
        <v>1635</v>
      </c>
      <c r="M1337" s="147"/>
      <c r="N1337" s="143">
        <f t="shared" si="1384"/>
        <v>664.2</v>
      </c>
      <c r="O1337" s="143">
        <f t="shared" si="1380"/>
        <v>711</v>
      </c>
      <c r="P1337" s="143">
        <f t="shared" si="1381"/>
        <v>17364.620000000003</v>
      </c>
      <c r="Q1337" s="143">
        <f t="shared" si="1382"/>
        <v>2125.5</v>
      </c>
      <c r="R1337" s="188">
        <f t="shared" si="1385"/>
        <v>20865.320000000003</v>
      </c>
      <c r="T1337">
        <v>32688.54</v>
      </c>
      <c r="U1337" s="190">
        <f t="shared" si="1386"/>
        <v>0.63830688063767926</v>
      </c>
    </row>
    <row r="1338" spans="1:21" x14ac:dyDescent="0.2">
      <c r="A1338" s="178">
        <v>42791</v>
      </c>
      <c r="B1338" s="179">
        <v>0.625</v>
      </c>
      <c r="C1338" t="s">
        <v>349</v>
      </c>
      <c r="D1338">
        <v>2.99</v>
      </c>
      <c r="E1338">
        <v>3</v>
      </c>
      <c r="F1338">
        <v>6</v>
      </c>
      <c r="G1338">
        <v>0.99</v>
      </c>
      <c r="H1338" s="184">
        <f t="shared" ref="H1338:L1338" si="1439">H1314</f>
        <v>0.625</v>
      </c>
      <c r="I1338" s="185">
        <f t="shared" si="1439"/>
        <v>212</v>
      </c>
      <c r="J1338" s="185">
        <f t="shared" si="1439"/>
        <v>213</v>
      </c>
      <c r="K1338" s="185">
        <f t="shared" si="1439"/>
        <v>2842</v>
      </c>
      <c r="L1338" s="185">
        <f t="shared" si="1439"/>
        <v>1380</v>
      </c>
      <c r="M1338" s="147"/>
      <c r="N1338" s="143">
        <f t="shared" si="1384"/>
        <v>633.88</v>
      </c>
      <c r="O1338" s="143">
        <f t="shared" si="1380"/>
        <v>639</v>
      </c>
      <c r="P1338" s="143">
        <f t="shared" si="1381"/>
        <v>17052</v>
      </c>
      <c r="Q1338" s="143">
        <f t="shared" si="1382"/>
        <v>1366.2</v>
      </c>
      <c r="R1338" s="188">
        <f t="shared" si="1385"/>
        <v>19691.080000000002</v>
      </c>
      <c r="T1338">
        <v>32119.13</v>
      </c>
      <c r="U1338" s="190">
        <f t="shared" si="1386"/>
        <v>0.61306392794574449</v>
      </c>
    </row>
    <row r="1339" spans="1:21" x14ac:dyDescent="0.2">
      <c r="A1339" s="178">
        <v>42791</v>
      </c>
      <c r="B1339" s="179">
        <v>0.66666666666666663</v>
      </c>
      <c r="C1339" t="s">
        <v>349</v>
      </c>
      <c r="D1339">
        <v>3.44</v>
      </c>
      <c r="E1339">
        <v>3</v>
      </c>
      <c r="F1339">
        <v>6</v>
      </c>
      <c r="G1339">
        <v>0.99</v>
      </c>
      <c r="H1339" s="184">
        <f t="shared" ref="H1339:L1339" si="1440">H1315</f>
        <v>0.66666666666666663</v>
      </c>
      <c r="I1339" s="185">
        <f t="shared" si="1440"/>
        <v>191</v>
      </c>
      <c r="J1339" s="185">
        <f t="shared" si="1440"/>
        <v>237</v>
      </c>
      <c r="K1339" s="185">
        <f t="shared" si="1440"/>
        <v>2842</v>
      </c>
      <c r="L1339" s="185">
        <f t="shared" si="1440"/>
        <v>1380</v>
      </c>
      <c r="M1339" s="147"/>
      <c r="N1339" s="143">
        <f t="shared" si="1384"/>
        <v>657.04</v>
      </c>
      <c r="O1339" s="143">
        <f t="shared" si="1380"/>
        <v>711</v>
      </c>
      <c r="P1339" s="143">
        <f t="shared" si="1381"/>
        <v>17052</v>
      </c>
      <c r="Q1339" s="143">
        <f t="shared" si="1382"/>
        <v>1366.2</v>
      </c>
      <c r="R1339" s="188">
        <f t="shared" si="1385"/>
        <v>19786.240000000002</v>
      </c>
      <c r="T1339">
        <v>31822.2</v>
      </c>
      <c r="U1339" s="190">
        <f t="shared" si="1386"/>
        <v>0.62177473587621224</v>
      </c>
    </row>
    <row r="1340" spans="1:21" x14ac:dyDescent="0.2">
      <c r="A1340" s="178">
        <v>42791</v>
      </c>
      <c r="B1340" s="179">
        <v>0.70833333333333337</v>
      </c>
      <c r="C1340" t="s">
        <v>349</v>
      </c>
      <c r="D1340">
        <v>2</v>
      </c>
      <c r="E1340">
        <v>3</v>
      </c>
      <c r="F1340">
        <v>6</v>
      </c>
      <c r="G1340">
        <v>1.25</v>
      </c>
      <c r="H1340" s="184">
        <f t="shared" ref="H1340:L1340" si="1441">H1316</f>
        <v>0.70833333333333337</v>
      </c>
      <c r="I1340" s="185">
        <f t="shared" si="1441"/>
        <v>218</v>
      </c>
      <c r="J1340" s="185">
        <f t="shared" si="1441"/>
        <v>258</v>
      </c>
      <c r="K1340" s="185">
        <f t="shared" si="1441"/>
        <v>2842</v>
      </c>
      <c r="L1340" s="185">
        <f t="shared" si="1441"/>
        <v>1380</v>
      </c>
      <c r="M1340" s="147"/>
      <c r="N1340" s="143">
        <f t="shared" si="1384"/>
        <v>436</v>
      </c>
      <c r="O1340" s="143">
        <f t="shared" si="1380"/>
        <v>774</v>
      </c>
      <c r="P1340" s="143">
        <f t="shared" si="1381"/>
        <v>17052</v>
      </c>
      <c r="Q1340" s="143">
        <f t="shared" si="1382"/>
        <v>1725</v>
      </c>
      <c r="R1340" s="188">
        <f t="shared" si="1385"/>
        <v>19987</v>
      </c>
      <c r="T1340">
        <v>31766.94</v>
      </c>
      <c r="U1340" s="190">
        <f t="shared" si="1386"/>
        <v>0.62917611831671549</v>
      </c>
    </row>
    <row r="1341" spans="1:21" x14ac:dyDescent="0.2">
      <c r="A1341" s="178">
        <v>42791</v>
      </c>
      <c r="B1341" s="179">
        <v>0.75</v>
      </c>
      <c r="C1341" t="s">
        <v>349</v>
      </c>
      <c r="D1341">
        <v>2</v>
      </c>
      <c r="E1341">
        <v>6</v>
      </c>
      <c r="F1341">
        <v>9</v>
      </c>
      <c r="G1341">
        <v>0.99</v>
      </c>
      <c r="H1341" s="184">
        <f t="shared" ref="H1341:L1341" si="1442">H1317</f>
        <v>0.75</v>
      </c>
      <c r="I1341" s="185">
        <f t="shared" si="1442"/>
        <v>240</v>
      </c>
      <c r="J1341" s="185">
        <f t="shared" si="1442"/>
        <v>365</v>
      </c>
      <c r="K1341" s="185">
        <f t="shared" si="1442"/>
        <v>2842</v>
      </c>
      <c r="L1341" s="185">
        <f t="shared" si="1442"/>
        <v>1380</v>
      </c>
      <c r="M1341" s="147"/>
      <c r="N1341" s="143">
        <f t="shared" si="1384"/>
        <v>480</v>
      </c>
      <c r="O1341" s="143">
        <f t="shared" si="1380"/>
        <v>2190</v>
      </c>
      <c r="P1341" s="143">
        <f t="shared" si="1381"/>
        <v>25578</v>
      </c>
      <c r="Q1341" s="143">
        <f t="shared" si="1382"/>
        <v>1366.2</v>
      </c>
      <c r="R1341" s="188">
        <f t="shared" si="1385"/>
        <v>29614.2</v>
      </c>
      <c r="T1341">
        <v>32024.57</v>
      </c>
      <c r="U1341" s="190">
        <f t="shared" si="1386"/>
        <v>0.92473372788455865</v>
      </c>
    </row>
    <row r="1342" spans="1:21" x14ac:dyDescent="0.2">
      <c r="A1342" s="178">
        <v>42791</v>
      </c>
      <c r="B1342" s="179">
        <v>0.79166666666666663</v>
      </c>
      <c r="C1342" t="s">
        <v>349</v>
      </c>
      <c r="D1342">
        <v>8.67</v>
      </c>
      <c r="E1342">
        <v>16.399999999999999</v>
      </c>
      <c r="F1342">
        <v>17</v>
      </c>
      <c r="G1342">
        <v>1.61</v>
      </c>
      <c r="H1342" s="184">
        <f t="shared" ref="H1342:L1342" si="1443">H1318</f>
        <v>0.79166666666666663</v>
      </c>
      <c r="I1342" s="185">
        <f t="shared" si="1443"/>
        <v>320</v>
      </c>
      <c r="J1342" s="185">
        <f t="shared" si="1443"/>
        <v>214</v>
      </c>
      <c r="K1342" s="185">
        <f t="shared" si="1443"/>
        <v>2842</v>
      </c>
      <c r="L1342" s="185">
        <f t="shared" si="1443"/>
        <v>1426</v>
      </c>
      <c r="M1342" s="147"/>
      <c r="N1342" s="143">
        <f t="shared" si="1384"/>
        <v>2774.4</v>
      </c>
      <c r="O1342" s="143">
        <f t="shared" si="1380"/>
        <v>3509.6</v>
      </c>
      <c r="P1342" s="143">
        <f t="shared" si="1381"/>
        <v>48314</v>
      </c>
      <c r="Q1342" s="143">
        <f t="shared" si="1382"/>
        <v>2295.86</v>
      </c>
      <c r="R1342" s="188">
        <f t="shared" si="1385"/>
        <v>56893.86</v>
      </c>
      <c r="T1342">
        <v>33286.239999999998</v>
      </c>
      <c r="U1342" s="190">
        <f t="shared" si="1386"/>
        <v>1.7092306009930831</v>
      </c>
    </row>
    <row r="1343" spans="1:21" x14ac:dyDescent="0.2">
      <c r="A1343" s="178">
        <v>42791</v>
      </c>
      <c r="B1343" s="179">
        <v>0.83333333333333337</v>
      </c>
      <c r="C1343" t="s">
        <v>349</v>
      </c>
      <c r="D1343">
        <v>3.5</v>
      </c>
      <c r="E1343">
        <v>4.1100000000000003</v>
      </c>
      <c r="F1343">
        <v>7</v>
      </c>
      <c r="G1343">
        <v>1.08</v>
      </c>
      <c r="H1343" s="184">
        <f t="shared" ref="H1343:L1343" si="1444">H1319</f>
        <v>0.83333333333333337</v>
      </c>
      <c r="I1343" s="185">
        <f t="shared" si="1444"/>
        <v>322</v>
      </c>
      <c r="J1343" s="185">
        <f t="shared" si="1444"/>
        <v>178</v>
      </c>
      <c r="K1343" s="185">
        <f t="shared" si="1444"/>
        <v>2842</v>
      </c>
      <c r="L1343" s="185">
        <f t="shared" si="1444"/>
        <v>1426</v>
      </c>
      <c r="M1343" s="147"/>
      <c r="N1343" s="143">
        <f t="shared" si="1384"/>
        <v>1127</v>
      </c>
      <c r="O1343" s="143">
        <f t="shared" si="1380"/>
        <v>731.58</v>
      </c>
      <c r="P1343" s="143">
        <f t="shared" si="1381"/>
        <v>19894</v>
      </c>
      <c r="Q1343" s="143">
        <f t="shared" si="1382"/>
        <v>1540.0800000000002</v>
      </c>
      <c r="R1343" s="188">
        <f t="shared" si="1385"/>
        <v>23292.660000000003</v>
      </c>
      <c r="T1343">
        <v>34460.44</v>
      </c>
      <c r="U1343" s="190">
        <f t="shared" si="1386"/>
        <v>0.67592462545457932</v>
      </c>
    </row>
    <row r="1344" spans="1:21" x14ac:dyDescent="0.2">
      <c r="A1344" s="178">
        <v>42791</v>
      </c>
      <c r="B1344" s="179">
        <v>0.875</v>
      </c>
      <c r="C1344" t="s">
        <v>349</v>
      </c>
      <c r="D1344">
        <v>8.11</v>
      </c>
      <c r="E1344">
        <v>5</v>
      </c>
      <c r="F1344">
        <v>9</v>
      </c>
      <c r="G1344">
        <v>1.1399999999999999</v>
      </c>
      <c r="H1344" s="184">
        <f t="shared" ref="H1344:L1344" si="1445">H1320</f>
        <v>0.875</v>
      </c>
      <c r="I1344" s="185">
        <f t="shared" si="1445"/>
        <v>337</v>
      </c>
      <c r="J1344" s="185">
        <f t="shared" si="1445"/>
        <v>173</v>
      </c>
      <c r="K1344" s="185">
        <f t="shared" si="1445"/>
        <v>2842</v>
      </c>
      <c r="L1344" s="185">
        <f t="shared" si="1445"/>
        <v>1426</v>
      </c>
      <c r="M1344" s="147"/>
      <c r="N1344" s="143">
        <f t="shared" si="1384"/>
        <v>2733.0699999999997</v>
      </c>
      <c r="O1344" s="143">
        <f t="shared" si="1380"/>
        <v>865</v>
      </c>
      <c r="P1344" s="143">
        <f t="shared" si="1381"/>
        <v>25578</v>
      </c>
      <c r="Q1344" s="143">
        <f t="shared" si="1382"/>
        <v>1625.6399999999999</v>
      </c>
      <c r="R1344" s="188">
        <f t="shared" si="1385"/>
        <v>30801.71</v>
      </c>
      <c r="T1344">
        <v>34402.089999999997</v>
      </c>
      <c r="U1344" s="190">
        <f t="shared" si="1386"/>
        <v>0.89534414914907789</v>
      </c>
    </row>
    <row r="1345" spans="1:21" x14ac:dyDescent="0.2">
      <c r="A1345" s="178">
        <v>42791</v>
      </c>
      <c r="B1345" s="179">
        <v>0.91666666666666663</v>
      </c>
      <c r="C1345" t="s">
        <v>349</v>
      </c>
      <c r="D1345">
        <v>10.11</v>
      </c>
      <c r="E1345">
        <v>4.55</v>
      </c>
      <c r="F1345">
        <v>16</v>
      </c>
      <c r="G1345">
        <v>0.99</v>
      </c>
      <c r="H1345" s="184">
        <f t="shared" ref="H1345:L1345" si="1446">H1321</f>
        <v>0.91666666666666663</v>
      </c>
      <c r="I1345" s="185">
        <f t="shared" si="1446"/>
        <v>394</v>
      </c>
      <c r="J1345" s="185">
        <f t="shared" si="1446"/>
        <v>194</v>
      </c>
      <c r="K1345" s="185">
        <f t="shared" si="1446"/>
        <v>2842</v>
      </c>
      <c r="L1345" s="185">
        <f t="shared" si="1446"/>
        <v>1426</v>
      </c>
      <c r="M1345" s="147"/>
      <c r="N1345" s="143">
        <f t="shared" si="1384"/>
        <v>3983.3399999999997</v>
      </c>
      <c r="O1345" s="143">
        <f t="shared" si="1380"/>
        <v>882.69999999999993</v>
      </c>
      <c r="P1345" s="143">
        <f t="shared" si="1381"/>
        <v>45472</v>
      </c>
      <c r="Q1345" s="143">
        <f t="shared" si="1382"/>
        <v>1411.74</v>
      </c>
      <c r="R1345" s="188">
        <f t="shared" si="1385"/>
        <v>51749.78</v>
      </c>
      <c r="T1345">
        <v>33991.74</v>
      </c>
      <c r="U1345" s="190">
        <f t="shared" si="1386"/>
        <v>1.5224222119844411</v>
      </c>
    </row>
    <row r="1346" spans="1:21" x14ac:dyDescent="0.2">
      <c r="A1346" s="178">
        <v>42791</v>
      </c>
      <c r="B1346" s="179">
        <v>0.95833333333333337</v>
      </c>
      <c r="C1346" t="s">
        <v>349</v>
      </c>
      <c r="D1346">
        <v>25.93</v>
      </c>
      <c r="E1346">
        <v>22</v>
      </c>
      <c r="F1346">
        <v>22</v>
      </c>
      <c r="G1346">
        <v>0.25</v>
      </c>
      <c r="H1346" s="184">
        <f t="shared" ref="H1346:L1346" si="1447">H1322</f>
        <v>0.95833333333333337</v>
      </c>
      <c r="I1346" s="185">
        <f t="shared" si="1447"/>
        <v>389</v>
      </c>
      <c r="J1346" s="185">
        <f t="shared" si="1447"/>
        <v>265</v>
      </c>
      <c r="K1346" s="185">
        <f t="shared" si="1447"/>
        <v>2985</v>
      </c>
      <c r="L1346" s="185">
        <f t="shared" si="1447"/>
        <v>1111</v>
      </c>
      <c r="M1346" s="147"/>
      <c r="N1346" s="143">
        <f t="shared" si="1384"/>
        <v>10086.77</v>
      </c>
      <c r="O1346" s="143">
        <f t="shared" si="1380"/>
        <v>5830</v>
      </c>
      <c r="P1346" s="143">
        <f t="shared" si="1381"/>
        <v>65670</v>
      </c>
      <c r="Q1346" s="143">
        <f t="shared" si="1382"/>
        <v>277.75</v>
      </c>
      <c r="R1346" s="188">
        <f t="shared" si="1385"/>
        <v>81864.52</v>
      </c>
      <c r="T1346">
        <v>33072.230000000003</v>
      </c>
      <c r="U1346" s="190">
        <f t="shared" si="1386"/>
        <v>2.4753250687963888</v>
      </c>
    </row>
    <row r="1347" spans="1:21" x14ac:dyDescent="0.2">
      <c r="A1347" s="178">
        <v>42791</v>
      </c>
      <c r="B1347" s="180">
        <v>1</v>
      </c>
      <c r="C1347" t="s">
        <v>349</v>
      </c>
      <c r="D1347">
        <v>9.92</v>
      </c>
      <c r="E1347">
        <v>4</v>
      </c>
      <c r="F1347">
        <v>19</v>
      </c>
      <c r="G1347">
        <v>0.25</v>
      </c>
      <c r="H1347" s="184">
        <f t="shared" ref="H1347:L1347" si="1448">H1323</f>
        <v>1</v>
      </c>
      <c r="I1347" s="185">
        <f t="shared" si="1448"/>
        <v>362</v>
      </c>
      <c r="J1347" s="185">
        <f t="shared" si="1448"/>
        <v>243</v>
      </c>
      <c r="K1347" s="185">
        <f t="shared" si="1448"/>
        <v>2985</v>
      </c>
      <c r="L1347" s="185">
        <f t="shared" si="1448"/>
        <v>1111</v>
      </c>
      <c r="M1347" s="147"/>
      <c r="N1347" s="143">
        <f t="shared" si="1384"/>
        <v>3591.04</v>
      </c>
      <c r="O1347" s="143">
        <f t="shared" si="1380"/>
        <v>972</v>
      </c>
      <c r="P1347" s="143">
        <f t="shared" si="1381"/>
        <v>56715</v>
      </c>
      <c r="Q1347" s="143">
        <f t="shared" si="1382"/>
        <v>277.75</v>
      </c>
      <c r="R1347" s="188">
        <f t="shared" si="1385"/>
        <v>61555.79</v>
      </c>
      <c r="T1347">
        <v>31830.53</v>
      </c>
      <c r="U1347" s="190">
        <f t="shared" si="1386"/>
        <v>1.9338600394024228</v>
      </c>
    </row>
    <row r="1348" spans="1:21" x14ac:dyDescent="0.2">
      <c r="A1348" s="178">
        <v>42792</v>
      </c>
      <c r="B1348" s="179">
        <v>4.1666666666666664E-2</v>
      </c>
      <c r="C1348" t="s">
        <v>349</v>
      </c>
      <c r="D1348">
        <v>15</v>
      </c>
      <c r="E1348">
        <v>5.45</v>
      </c>
      <c r="F1348">
        <v>15</v>
      </c>
      <c r="G1348">
        <v>0.25</v>
      </c>
      <c r="H1348" s="184">
        <f t="shared" ref="H1348:L1348" si="1449">H1324</f>
        <v>4.1666666666666664E-2</v>
      </c>
      <c r="I1348" s="185">
        <f t="shared" si="1449"/>
        <v>294</v>
      </c>
      <c r="J1348" s="185">
        <f t="shared" si="1449"/>
        <v>212</v>
      </c>
      <c r="K1348" s="185">
        <f t="shared" si="1449"/>
        <v>2985</v>
      </c>
      <c r="L1348" s="185">
        <f t="shared" si="1449"/>
        <v>1111</v>
      </c>
      <c r="M1348" s="147"/>
      <c r="N1348" s="143">
        <f t="shared" si="1384"/>
        <v>4410</v>
      </c>
      <c r="O1348" s="143">
        <f t="shared" ref="O1348:O1411" si="1450">E1348*J1348</f>
        <v>1155.4000000000001</v>
      </c>
      <c r="P1348" s="143">
        <f t="shared" ref="P1348:P1411" si="1451">F1348*K1348</f>
        <v>44775</v>
      </c>
      <c r="Q1348" s="143">
        <f t="shared" ref="Q1348:Q1411" si="1452">G1348*L1348</f>
        <v>277.75</v>
      </c>
      <c r="R1348" s="188">
        <f t="shared" si="1385"/>
        <v>50618.15</v>
      </c>
      <c r="T1348">
        <v>30729.01</v>
      </c>
      <c r="U1348" s="190">
        <f t="shared" si="1386"/>
        <v>1.6472431100123306</v>
      </c>
    </row>
    <row r="1349" spans="1:21" x14ac:dyDescent="0.2">
      <c r="A1349" s="178">
        <v>42792</v>
      </c>
      <c r="B1349" s="179">
        <v>8.3333333333333329E-2</v>
      </c>
      <c r="C1349" t="s">
        <v>349</v>
      </c>
      <c r="D1349">
        <v>11.41</v>
      </c>
      <c r="E1349">
        <v>5.18</v>
      </c>
      <c r="F1349">
        <v>20</v>
      </c>
      <c r="G1349">
        <v>0.25</v>
      </c>
      <c r="H1349" s="184">
        <f t="shared" ref="H1349:L1349" si="1453">H1325</f>
        <v>8.3333333333333329E-2</v>
      </c>
      <c r="I1349" s="185">
        <f t="shared" si="1453"/>
        <v>236</v>
      </c>
      <c r="J1349" s="185">
        <f t="shared" si="1453"/>
        <v>179</v>
      </c>
      <c r="K1349" s="185">
        <f t="shared" si="1453"/>
        <v>2985</v>
      </c>
      <c r="L1349" s="185">
        <f t="shared" si="1453"/>
        <v>1111</v>
      </c>
      <c r="M1349" s="147"/>
      <c r="N1349" s="143">
        <f t="shared" ref="N1349:N1412" si="1454">D1349*I1349</f>
        <v>2692.76</v>
      </c>
      <c r="O1349" s="143">
        <f t="shared" si="1450"/>
        <v>927.21999999999991</v>
      </c>
      <c r="P1349" s="143">
        <f t="shared" si="1451"/>
        <v>59700</v>
      </c>
      <c r="Q1349" s="143">
        <f t="shared" si="1452"/>
        <v>277.75</v>
      </c>
      <c r="R1349" s="188">
        <f t="shared" ref="R1349:R1412" si="1455">SUM(N1349:Q1349)</f>
        <v>63597.73</v>
      </c>
      <c r="T1349">
        <v>30019.13</v>
      </c>
      <c r="U1349" s="190">
        <f t="shared" ref="U1349:U1412" si="1456">R1349/T1349</f>
        <v>2.1185733897018335</v>
      </c>
    </row>
    <row r="1350" spans="1:21" x14ac:dyDescent="0.2">
      <c r="A1350" s="178">
        <v>42792</v>
      </c>
      <c r="B1350" s="179">
        <v>0.125</v>
      </c>
      <c r="C1350" t="s">
        <v>349</v>
      </c>
      <c r="D1350">
        <v>9.5299999999999994</v>
      </c>
      <c r="E1350">
        <v>4.74</v>
      </c>
      <c r="F1350">
        <v>20</v>
      </c>
      <c r="G1350">
        <v>0.76</v>
      </c>
      <c r="H1350" s="184">
        <f t="shared" ref="H1350:L1350" si="1457">H1326</f>
        <v>0.125</v>
      </c>
      <c r="I1350" s="185">
        <f t="shared" si="1457"/>
        <v>201</v>
      </c>
      <c r="J1350" s="185">
        <f t="shared" si="1457"/>
        <v>205</v>
      </c>
      <c r="K1350" s="185">
        <f t="shared" si="1457"/>
        <v>2985</v>
      </c>
      <c r="L1350" s="185">
        <f t="shared" si="1457"/>
        <v>1717</v>
      </c>
      <c r="M1350" s="147"/>
      <c r="N1350" s="143">
        <f t="shared" si="1454"/>
        <v>1915.53</v>
      </c>
      <c r="O1350" s="143">
        <f t="shared" si="1450"/>
        <v>971.7</v>
      </c>
      <c r="P1350" s="143">
        <f t="shared" si="1451"/>
        <v>59700</v>
      </c>
      <c r="Q1350" s="143">
        <f t="shared" si="1452"/>
        <v>1304.92</v>
      </c>
      <c r="R1350" s="188">
        <f t="shared" si="1455"/>
        <v>63892.15</v>
      </c>
      <c r="T1350">
        <v>29640.81</v>
      </c>
      <c r="U1350" s="190">
        <f t="shared" si="1456"/>
        <v>2.1555466938993906</v>
      </c>
    </row>
    <row r="1351" spans="1:21" x14ac:dyDescent="0.2">
      <c r="A1351" s="178">
        <v>42792</v>
      </c>
      <c r="B1351" s="179">
        <v>0.16666666666666666</v>
      </c>
      <c r="C1351" t="s">
        <v>349</v>
      </c>
      <c r="D1351">
        <v>15</v>
      </c>
      <c r="E1351">
        <v>4.8499999999999996</v>
      </c>
      <c r="F1351">
        <v>20</v>
      </c>
      <c r="G1351">
        <v>0.76</v>
      </c>
      <c r="H1351" s="184">
        <f t="shared" ref="H1351:L1351" si="1458">H1327</f>
        <v>0.16666666666666666</v>
      </c>
      <c r="I1351" s="185">
        <f t="shared" si="1458"/>
        <v>185</v>
      </c>
      <c r="J1351" s="185">
        <f t="shared" si="1458"/>
        <v>205</v>
      </c>
      <c r="K1351" s="185">
        <f t="shared" si="1458"/>
        <v>2985</v>
      </c>
      <c r="L1351" s="185">
        <f t="shared" si="1458"/>
        <v>1717</v>
      </c>
      <c r="M1351" s="147"/>
      <c r="N1351" s="143">
        <f t="shared" si="1454"/>
        <v>2775</v>
      </c>
      <c r="O1351" s="143">
        <f t="shared" si="1450"/>
        <v>994.24999999999989</v>
      </c>
      <c r="P1351" s="143">
        <f t="shared" si="1451"/>
        <v>59700</v>
      </c>
      <c r="Q1351" s="143">
        <f t="shared" si="1452"/>
        <v>1304.92</v>
      </c>
      <c r="R1351" s="188">
        <f t="shared" si="1455"/>
        <v>64774.17</v>
      </c>
      <c r="T1351">
        <v>29597.89</v>
      </c>
      <c r="U1351" s="190">
        <f t="shared" si="1456"/>
        <v>2.1884725566585996</v>
      </c>
    </row>
    <row r="1352" spans="1:21" x14ac:dyDescent="0.2">
      <c r="A1352" s="178">
        <v>42792</v>
      </c>
      <c r="B1352" s="179">
        <v>0.20833333333333334</v>
      </c>
      <c r="C1352" t="s">
        <v>349</v>
      </c>
      <c r="D1352">
        <v>10.72</v>
      </c>
      <c r="E1352">
        <v>8</v>
      </c>
      <c r="F1352">
        <v>15</v>
      </c>
      <c r="G1352">
        <v>0.76</v>
      </c>
      <c r="H1352" s="184">
        <f t="shared" ref="H1352:L1352" si="1459">H1328</f>
        <v>0.20833333333333334</v>
      </c>
      <c r="I1352" s="185">
        <f t="shared" si="1459"/>
        <v>207</v>
      </c>
      <c r="J1352" s="185">
        <f t="shared" si="1459"/>
        <v>283</v>
      </c>
      <c r="K1352" s="185">
        <f t="shared" si="1459"/>
        <v>2985</v>
      </c>
      <c r="L1352" s="185">
        <f t="shared" si="1459"/>
        <v>1717</v>
      </c>
      <c r="M1352" s="147"/>
      <c r="N1352" s="143">
        <f t="shared" si="1454"/>
        <v>2219.04</v>
      </c>
      <c r="O1352" s="143">
        <f t="shared" si="1450"/>
        <v>2264</v>
      </c>
      <c r="P1352" s="143">
        <f t="shared" si="1451"/>
        <v>44775</v>
      </c>
      <c r="Q1352" s="143">
        <f t="shared" si="1452"/>
        <v>1304.92</v>
      </c>
      <c r="R1352" s="188">
        <f t="shared" si="1455"/>
        <v>50562.96</v>
      </c>
      <c r="T1352">
        <v>29840.560000000001</v>
      </c>
      <c r="U1352" s="190">
        <f t="shared" si="1456"/>
        <v>1.6944373698080732</v>
      </c>
    </row>
    <row r="1353" spans="1:21" x14ac:dyDescent="0.2">
      <c r="A1353" s="178">
        <v>42792</v>
      </c>
      <c r="B1353" s="179">
        <v>0.25</v>
      </c>
      <c r="C1353" t="s">
        <v>349</v>
      </c>
      <c r="D1353">
        <v>27.13</v>
      </c>
      <c r="E1353">
        <v>20.56</v>
      </c>
      <c r="F1353">
        <v>20</v>
      </c>
      <c r="G1353">
        <v>0.76</v>
      </c>
      <c r="H1353" s="184">
        <f t="shared" ref="H1353:L1353" si="1460">H1329</f>
        <v>0.25</v>
      </c>
      <c r="I1353" s="185">
        <f t="shared" si="1460"/>
        <v>327</v>
      </c>
      <c r="J1353" s="185">
        <f t="shared" si="1460"/>
        <v>438</v>
      </c>
      <c r="K1353" s="185">
        <f t="shared" si="1460"/>
        <v>2985</v>
      </c>
      <c r="L1353" s="185">
        <f t="shared" si="1460"/>
        <v>1717</v>
      </c>
      <c r="M1353" s="147"/>
      <c r="N1353" s="143">
        <f t="shared" si="1454"/>
        <v>8871.51</v>
      </c>
      <c r="O1353" s="143">
        <f t="shared" si="1450"/>
        <v>9005.2799999999988</v>
      </c>
      <c r="P1353" s="143">
        <f t="shared" si="1451"/>
        <v>59700</v>
      </c>
      <c r="Q1353" s="143">
        <f t="shared" si="1452"/>
        <v>1304.92</v>
      </c>
      <c r="R1353" s="188">
        <f t="shared" si="1455"/>
        <v>78881.710000000006</v>
      </c>
      <c r="T1353">
        <v>30416.66</v>
      </c>
      <c r="U1353" s="190">
        <f t="shared" si="1456"/>
        <v>2.5933718560815029</v>
      </c>
    </row>
    <row r="1354" spans="1:21" x14ac:dyDescent="0.2">
      <c r="A1354" s="178">
        <v>42792</v>
      </c>
      <c r="B1354" s="179">
        <v>0.29166666666666669</v>
      </c>
      <c r="C1354" t="s">
        <v>349</v>
      </c>
      <c r="D1354">
        <v>14.54</v>
      </c>
      <c r="E1354">
        <v>38</v>
      </c>
      <c r="F1354">
        <v>16</v>
      </c>
      <c r="G1354">
        <v>6.22</v>
      </c>
      <c r="H1354" s="184">
        <f t="shared" ref="H1354:L1354" si="1461">H1330</f>
        <v>0.29166666666666669</v>
      </c>
      <c r="I1354" s="185">
        <f t="shared" si="1461"/>
        <v>249</v>
      </c>
      <c r="J1354" s="185">
        <f t="shared" si="1461"/>
        <v>556</v>
      </c>
      <c r="K1354" s="185">
        <f t="shared" si="1461"/>
        <v>2872</v>
      </c>
      <c r="L1354" s="185">
        <f t="shared" si="1461"/>
        <v>2219</v>
      </c>
      <c r="M1354" s="147"/>
      <c r="N1354" s="143">
        <f t="shared" si="1454"/>
        <v>3620.4599999999996</v>
      </c>
      <c r="O1354" s="143">
        <f t="shared" si="1450"/>
        <v>21128</v>
      </c>
      <c r="P1354" s="143">
        <f t="shared" si="1451"/>
        <v>45952</v>
      </c>
      <c r="Q1354" s="143">
        <f t="shared" si="1452"/>
        <v>13802.18</v>
      </c>
      <c r="R1354" s="188">
        <f t="shared" si="1455"/>
        <v>84502.639999999985</v>
      </c>
      <c r="T1354">
        <v>31502.880000000001</v>
      </c>
      <c r="U1354" s="190">
        <f t="shared" si="1456"/>
        <v>2.6823782460524237</v>
      </c>
    </row>
    <row r="1355" spans="1:21" x14ac:dyDescent="0.2">
      <c r="A1355" s="178">
        <v>42792</v>
      </c>
      <c r="B1355" s="179">
        <v>0.33333333333333331</v>
      </c>
      <c r="C1355" t="s">
        <v>349</v>
      </c>
      <c r="D1355">
        <v>3.98</v>
      </c>
      <c r="E1355">
        <v>6.22</v>
      </c>
      <c r="F1355">
        <v>13</v>
      </c>
      <c r="G1355">
        <v>6.22</v>
      </c>
      <c r="H1355" s="184">
        <f t="shared" ref="H1355:L1355" si="1462">H1331</f>
        <v>0.33333333333333331</v>
      </c>
      <c r="I1355" s="185">
        <f t="shared" si="1462"/>
        <v>256</v>
      </c>
      <c r="J1355" s="185">
        <f t="shared" si="1462"/>
        <v>306</v>
      </c>
      <c r="K1355" s="185">
        <f t="shared" si="1462"/>
        <v>2872</v>
      </c>
      <c r="L1355" s="185">
        <f t="shared" si="1462"/>
        <v>2219</v>
      </c>
      <c r="M1355" s="147"/>
      <c r="N1355" s="143">
        <f t="shared" si="1454"/>
        <v>1018.88</v>
      </c>
      <c r="O1355" s="143">
        <f t="shared" si="1450"/>
        <v>1903.32</v>
      </c>
      <c r="P1355" s="143">
        <f t="shared" si="1451"/>
        <v>37336</v>
      </c>
      <c r="Q1355" s="143">
        <f t="shared" si="1452"/>
        <v>13802.18</v>
      </c>
      <c r="R1355" s="188">
        <f t="shared" si="1455"/>
        <v>54060.38</v>
      </c>
      <c r="T1355">
        <v>32229.94</v>
      </c>
      <c r="U1355" s="190">
        <f t="shared" si="1456"/>
        <v>1.6773341805786792</v>
      </c>
    </row>
    <row r="1356" spans="1:21" x14ac:dyDescent="0.2">
      <c r="A1356" s="178">
        <v>42792</v>
      </c>
      <c r="B1356" s="179">
        <v>0.375</v>
      </c>
      <c r="C1356" t="s">
        <v>349</v>
      </c>
      <c r="D1356">
        <v>3.46</v>
      </c>
      <c r="E1356">
        <v>9.4700000000000006</v>
      </c>
      <c r="F1356">
        <v>13</v>
      </c>
      <c r="G1356">
        <v>8.67</v>
      </c>
      <c r="H1356" s="184">
        <f t="shared" ref="H1356:L1356" si="1463">H1332</f>
        <v>0.375</v>
      </c>
      <c r="I1356" s="185">
        <f t="shared" si="1463"/>
        <v>156</v>
      </c>
      <c r="J1356" s="185">
        <f t="shared" si="1463"/>
        <v>343</v>
      </c>
      <c r="K1356" s="185">
        <f t="shared" si="1463"/>
        <v>2872</v>
      </c>
      <c r="L1356" s="185">
        <f t="shared" si="1463"/>
        <v>2219</v>
      </c>
      <c r="M1356" s="147"/>
      <c r="N1356" s="143">
        <f t="shared" si="1454"/>
        <v>539.76</v>
      </c>
      <c r="O1356" s="143">
        <f t="shared" si="1450"/>
        <v>3248.21</v>
      </c>
      <c r="P1356" s="143">
        <f t="shared" si="1451"/>
        <v>37336</v>
      </c>
      <c r="Q1356" s="143">
        <f t="shared" si="1452"/>
        <v>19238.73</v>
      </c>
      <c r="R1356" s="188">
        <f t="shared" si="1455"/>
        <v>60362.7</v>
      </c>
      <c r="T1356">
        <v>33348.58</v>
      </c>
      <c r="U1356" s="190">
        <f t="shared" si="1456"/>
        <v>1.8100530817204208</v>
      </c>
    </row>
    <row r="1357" spans="1:21" x14ac:dyDescent="0.2">
      <c r="A1357" s="178">
        <v>42792</v>
      </c>
      <c r="B1357" s="179">
        <v>0.41666666666666669</v>
      </c>
      <c r="C1357" t="s">
        <v>349</v>
      </c>
      <c r="D1357">
        <v>10</v>
      </c>
      <c r="E1357">
        <v>9.8000000000000007</v>
      </c>
      <c r="F1357">
        <v>10</v>
      </c>
      <c r="G1357">
        <v>9.1999999999999993</v>
      </c>
      <c r="H1357" s="184">
        <f t="shared" ref="H1357:L1357" si="1464">H1333</f>
        <v>0.41666666666666669</v>
      </c>
      <c r="I1357" s="185">
        <f t="shared" si="1464"/>
        <v>196</v>
      </c>
      <c r="J1357" s="185">
        <f t="shared" si="1464"/>
        <v>315</v>
      </c>
      <c r="K1357" s="185">
        <f t="shared" si="1464"/>
        <v>2872</v>
      </c>
      <c r="L1357" s="185">
        <f t="shared" si="1464"/>
        <v>2219</v>
      </c>
      <c r="M1357" s="147"/>
      <c r="N1357" s="143">
        <f t="shared" si="1454"/>
        <v>1960</v>
      </c>
      <c r="O1357" s="143">
        <f t="shared" si="1450"/>
        <v>3087</v>
      </c>
      <c r="P1357" s="143">
        <f t="shared" si="1451"/>
        <v>28720</v>
      </c>
      <c r="Q1357" s="143">
        <f t="shared" si="1452"/>
        <v>20414.8</v>
      </c>
      <c r="R1357" s="188">
        <f t="shared" si="1455"/>
        <v>54181.8</v>
      </c>
      <c r="T1357">
        <v>33933.82</v>
      </c>
      <c r="U1357" s="190">
        <f t="shared" si="1456"/>
        <v>1.5966902635777522</v>
      </c>
    </row>
    <row r="1358" spans="1:21" x14ac:dyDescent="0.2">
      <c r="A1358" s="178">
        <v>42792</v>
      </c>
      <c r="B1358" s="179">
        <v>0.45833333333333331</v>
      </c>
      <c r="C1358" t="s">
        <v>349</v>
      </c>
      <c r="D1358">
        <v>3.98</v>
      </c>
      <c r="E1358">
        <v>4.1100000000000003</v>
      </c>
      <c r="F1358">
        <v>9</v>
      </c>
      <c r="G1358">
        <v>2</v>
      </c>
      <c r="H1358" s="184">
        <f t="shared" ref="H1358:L1358" si="1465">H1334</f>
        <v>0.45833333333333331</v>
      </c>
      <c r="I1358" s="185">
        <f t="shared" si="1465"/>
        <v>226</v>
      </c>
      <c r="J1358" s="185">
        <f t="shared" si="1465"/>
        <v>326</v>
      </c>
      <c r="K1358" s="185">
        <f t="shared" si="1465"/>
        <v>2842</v>
      </c>
      <c r="L1358" s="185">
        <f t="shared" si="1465"/>
        <v>1635</v>
      </c>
      <c r="M1358" s="147"/>
      <c r="N1358" s="143">
        <f t="shared" si="1454"/>
        <v>899.48</v>
      </c>
      <c r="O1358" s="143">
        <f t="shared" si="1450"/>
        <v>1339.8600000000001</v>
      </c>
      <c r="P1358" s="143">
        <f t="shared" si="1451"/>
        <v>25578</v>
      </c>
      <c r="Q1358" s="143">
        <f t="shared" si="1452"/>
        <v>3270</v>
      </c>
      <c r="R1358" s="188">
        <f t="shared" si="1455"/>
        <v>31087.34</v>
      </c>
      <c r="T1358">
        <v>34046.559999999998</v>
      </c>
      <c r="U1358" s="190">
        <f t="shared" si="1456"/>
        <v>0.91308314261411438</v>
      </c>
    </row>
    <row r="1359" spans="1:21" x14ac:dyDescent="0.2">
      <c r="A1359" s="178">
        <v>42792</v>
      </c>
      <c r="B1359" s="179">
        <v>0.5</v>
      </c>
      <c r="C1359" t="s">
        <v>349</v>
      </c>
      <c r="D1359">
        <v>3.5</v>
      </c>
      <c r="E1359">
        <v>4.07</v>
      </c>
      <c r="F1359">
        <v>8</v>
      </c>
      <c r="G1359">
        <v>0.99</v>
      </c>
      <c r="H1359" s="184">
        <f t="shared" ref="H1359:L1359" si="1466">H1335</f>
        <v>0.5</v>
      </c>
      <c r="I1359" s="185">
        <f t="shared" si="1466"/>
        <v>222</v>
      </c>
      <c r="J1359" s="185">
        <f t="shared" si="1466"/>
        <v>319</v>
      </c>
      <c r="K1359" s="185">
        <f t="shared" si="1466"/>
        <v>2842</v>
      </c>
      <c r="L1359" s="185">
        <f t="shared" si="1466"/>
        <v>1635</v>
      </c>
      <c r="M1359" s="147"/>
      <c r="N1359" s="143">
        <f t="shared" si="1454"/>
        <v>777</v>
      </c>
      <c r="O1359" s="143">
        <f t="shared" si="1450"/>
        <v>1298.3300000000002</v>
      </c>
      <c r="P1359" s="143">
        <f t="shared" si="1451"/>
        <v>22736</v>
      </c>
      <c r="Q1359" s="143">
        <f t="shared" si="1452"/>
        <v>1618.65</v>
      </c>
      <c r="R1359" s="188">
        <f t="shared" si="1455"/>
        <v>26429.980000000003</v>
      </c>
      <c r="T1359">
        <v>33816.97</v>
      </c>
      <c r="U1359" s="190">
        <f t="shared" si="1456"/>
        <v>0.7815596725549333</v>
      </c>
    </row>
    <row r="1360" spans="1:21" x14ac:dyDescent="0.2">
      <c r="A1360" s="178">
        <v>42792</v>
      </c>
      <c r="B1360" s="179">
        <v>0.54166666666666663</v>
      </c>
      <c r="C1360" t="s">
        <v>349</v>
      </c>
      <c r="D1360">
        <v>3.5</v>
      </c>
      <c r="E1360">
        <v>3.88</v>
      </c>
      <c r="F1360">
        <v>10.5</v>
      </c>
      <c r="G1360">
        <v>1.53</v>
      </c>
      <c r="H1360" s="184">
        <f t="shared" ref="H1360:L1360" si="1467">H1336</f>
        <v>0.54166666666666663</v>
      </c>
      <c r="I1360" s="185">
        <f t="shared" si="1467"/>
        <v>195</v>
      </c>
      <c r="J1360" s="185">
        <f t="shared" si="1467"/>
        <v>299</v>
      </c>
      <c r="K1360" s="185">
        <f t="shared" si="1467"/>
        <v>2842</v>
      </c>
      <c r="L1360" s="185">
        <f t="shared" si="1467"/>
        <v>1635</v>
      </c>
      <c r="M1360" s="147"/>
      <c r="N1360" s="143">
        <f t="shared" si="1454"/>
        <v>682.5</v>
      </c>
      <c r="O1360" s="143">
        <f t="shared" si="1450"/>
        <v>1160.1199999999999</v>
      </c>
      <c r="P1360" s="143">
        <f t="shared" si="1451"/>
        <v>29841</v>
      </c>
      <c r="Q1360" s="143">
        <f t="shared" si="1452"/>
        <v>2501.5500000000002</v>
      </c>
      <c r="R1360" s="188">
        <f t="shared" si="1455"/>
        <v>34185.17</v>
      </c>
      <c r="T1360">
        <v>33703.49</v>
      </c>
      <c r="U1360" s="190">
        <f t="shared" si="1456"/>
        <v>1.0142916950143739</v>
      </c>
    </row>
    <row r="1361" spans="1:21" x14ac:dyDescent="0.2">
      <c r="A1361" s="178">
        <v>42792</v>
      </c>
      <c r="B1361" s="179">
        <v>0.58333333333333337</v>
      </c>
      <c r="C1361" t="s">
        <v>349</v>
      </c>
      <c r="D1361">
        <v>3.46</v>
      </c>
      <c r="E1361">
        <v>4.01</v>
      </c>
      <c r="F1361">
        <v>13</v>
      </c>
      <c r="G1361">
        <v>1.58</v>
      </c>
      <c r="H1361" s="184">
        <f t="shared" ref="H1361:L1361" si="1468">H1337</f>
        <v>0.58333333333333337</v>
      </c>
      <c r="I1361" s="185">
        <f t="shared" si="1468"/>
        <v>205</v>
      </c>
      <c r="J1361" s="185">
        <f t="shared" si="1468"/>
        <v>237</v>
      </c>
      <c r="K1361" s="185">
        <f t="shared" si="1468"/>
        <v>2842</v>
      </c>
      <c r="L1361" s="185">
        <f t="shared" si="1468"/>
        <v>1635</v>
      </c>
      <c r="M1361" s="147"/>
      <c r="N1361" s="143">
        <f t="shared" si="1454"/>
        <v>709.3</v>
      </c>
      <c r="O1361" s="143">
        <f t="shared" si="1450"/>
        <v>950.37</v>
      </c>
      <c r="P1361" s="143">
        <f t="shared" si="1451"/>
        <v>36946</v>
      </c>
      <c r="Q1361" s="143">
        <f t="shared" si="1452"/>
        <v>2583.3000000000002</v>
      </c>
      <c r="R1361" s="188">
        <f t="shared" si="1455"/>
        <v>41188.97</v>
      </c>
      <c r="T1361">
        <v>33417.879999999997</v>
      </c>
      <c r="U1361" s="190">
        <f t="shared" si="1456"/>
        <v>1.232542878243623</v>
      </c>
    </row>
    <row r="1362" spans="1:21" x14ac:dyDescent="0.2">
      <c r="A1362" s="178">
        <v>42792</v>
      </c>
      <c r="B1362" s="179">
        <v>0.625</v>
      </c>
      <c r="C1362" t="s">
        <v>349</v>
      </c>
      <c r="D1362">
        <v>3.01</v>
      </c>
      <c r="E1362">
        <v>4.0599999999999996</v>
      </c>
      <c r="F1362">
        <v>13</v>
      </c>
      <c r="G1362">
        <v>0.99</v>
      </c>
      <c r="H1362" s="184">
        <f t="shared" ref="H1362:L1362" si="1469">H1338</f>
        <v>0.625</v>
      </c>
      <c r="I1362" s="185">
        <f t="shared" si="1469"/>
        <v>212</v>
      </c>
      <c r="J1362" s="185">
        <f t="shared" si="1469"/>
        <v>213</v>
      </c>
      <c r="K1362" s="185">
        <f t="shared" si="1469"/>
        <v>2842</v>
      </c>
      <c r="L1362" s="185">
        <f t="shared" si="1469"/>
        <v>1380</v>
      </c>
      <c r="M1362" s="147"/>
      <c r="N1362" s="143">
        <f t="shared" si="1454"/>
        <v>638.12</v>
      </c>
      <c r="O1362" s="143">
        <f t="shared" si="1450"/>
        <v>864.78</v>
      </c>
      <c r="P1362" s="143">
        <f t="shared" si="1451"/>
        <v>36946</v>
      </c>
      <c r="Q1362" s="143">
        <f t="shared" si="1452"/>
        <v>1366.2</v>
      </c>
      <c r="R1362" s="188">
        <f t="shared" si="1455"/>
        <v>39815.1</v>
      </c>
      <c r="T1362">
        <v>33101.68</v>
      </c>
      <c r="U1362" s="190">
        <f t="shared" si="1456"/>
        <v>1.2028120627110164</v>
      </c>
    </row>
    <row r="1363" spans="1:21" x14ac:dyDescent="0.2">
      <c r="A1363" s="178">
        <v>42792</v>
      </c>
      <c r="B1363" s="179">
        <v>0.66666666666666663</v>
      </c>
      <c r="C1363" t="s">
        <v>349</v>
      </c>
      <c r="D1363">
        <v>2.11</v>
      </c>
      <c r="E1363">
        <v>3.56</v>
      </c>
      <c r="F1363">
        <v>8</v>
      </c>
      <c r="G1363">
        <v>1.29</v>
      </c>
      <c r="H1363" s="184">
        <f t="shared" ref="H1363:L1363" si="1470">H1339</f>
        <v>0.66666666666666663</v>
      </c>
      <c r="I1363" s="185">
        <f t="shared" si="1470"/>
        <v>191</v>
      </c>
      <c r="J1363" s="185">
        <f t="shared" si="1470"/>
        <v>237</v>
      </c>
      <c r="K1363" s="185">
        <f t="shared" si="1470"/>
        <v>2842</v>
      </c>
      <c r="L1363" s="185">
        <f t="shared" si="1470"/>
        <v>1380</v>
      </c>
      <c r="M1363" s="147"/>
      <c r="N1363" s="143">
        <f t="shared" si="1454"/>
        <v>403.01</v>
      </c>
      <c r="O1363" s="143">
        <f t="shared" si="1450"/>
        <v>843.72</v>
      </c>
      <c r="P1363" s="143">
        <f t="shared" si="1451"/>
        <v>22736</v>
      </c>
      <c r="Q1363" s="143">
        <f t="shared" si="1452"/>
        <v>1780.2</v>
      </c>
      <c r="R1363" s="188">
        <f t="shared" si="1455"/>
        <v>25762.93</v>
      </c>
      <c r="T1363">
        <v>32990.97</v>
      </c>
      <c r="U1363" s="190">
        <f t="shared" si="1456"/>
        <v>0.78090853345627609</v>
      </c>
    </row>
    <row r="1364" spans="1:21" x14ac:dyDescent="0.2">
      <c r="A1364" s="178">
        <v>42792</v>
      </c>
      <c r="B1364" s="179">
        <v>0.70833333333333337</v>
      </c>
      <c r="C1364" t="s">
        <v>349</v>
      </c>
      <c r="D1364">
        <v>2</v>
      </c>
      <c r="E1364">
        <v>4.1100000000000003</v>
      </c>
      <c r="F1364">
        <v>8</v>
      </c>
      <c r="G1364">
        <v>1.41</v>
      </c>
      <c r="H1364" s="184">
        <f t="shared" ref="H1364:L1364" si="1471">H1340</f>
        <v>0.70833333333333337</v>
      </c>
      <c r="I1364" s="185">
        <f t="shared" si="1471"/>
        <v>218</v>
      </c>
      <c r="J1364" s="185">
        <f t="shared" si="1471"/>
        <v>258</v>
      </c>
      <c r="K1364" s="185">
        <f t="shared" si="1471"/>
        <v>2842</v>
      </c>
      <c r="L1364" s="185">
        <f t="shared" si="1471"/>
        <v>1380</v>
      </c>
      <c r="M1364" s="147"/>
      <c r="N1364" s="143">
        <f t="shared" si="1454"/>
        <v>436</v>
      </c>
      <c r="O1364" s="143">
        <f t="shared" si="1450"/>
        <v>1060.3800000000001</v>
      </c>
      <c r="P1364" s="143">
        <f t="shared" si="1451"/>
        <v>22736</v>
      </c>
      <c r="Q1364" s="143">
        <f t="shared" si="1452"/>
        <v>1945.8</v>
      </c>
      <c r="R1364" s="188">
        <f t="shared" si="1455"/>
        <v>26178.18</v>
      </c>
      <c r="T1364">
        <v>33213.360000000001</v>
      </c>
      <c r="U1364" s="190">
        <f t="shared" si="1456"/>
        <v>0.78818222546589689</v>
      </c>
    </row>
    <row r="1365" spans="1:21" x14ac:dyDescent="0.2">
      <c r="A1365" s="178">
        <v>42792</v>
      </c>
      <c r="B1365" s="179">
        <v>0.75</v>
      </c>
      <c r="C1365" t="s">
        <v>349</v>
      </c>
      <c r="D1365">
        <v>2.11</v>
      </c>
      <c r="E1365">
        <v>8.8000000000000007</v>
      </c>
      <c r="F1365">
        <v>14</v>
      </c>
      <c r="G1365">
        <v>0.99</v>
      </c>
      <c r="H1365" s="184">
        <f t="shared" ref="H1365:L1365" si="1472">H1341</f>
        <v>0.75</v>
      </c>
      <c r="I1365" s="185">
        <f t="shared" si="1472"/>
        <v>240</v>
      </c>
      <c r="J1365" s="185">
        <f t="shared" si="1472"/>
        <v>365</v>
      </c>
      <c r="K1365" s="185">
        <f t="shared" si="1472"/>
        <v>2842</v>
      </c>
      <c r="L1365" s="185">
        <f t="shared" si="1472"/>
        <v>1380</v>
      </c>
      <c r="M1365" s="147"/>
      <c r="N1365" s="143">
        <f t="shared" si="1454"/>
        <v>506.4</v>
      </c>
      <c r="O1365" s="143">
        <f t="shared" si="1450"/>
        <v>3212.0000000000005</v>
      </c>
      <c r="P1365" s="143">
        <f t="shared" si="1451"/>
        <v>39788</v>
      </c>
      <c r="Q1365" s="143">
        <f t="shared" si="1452"/>
        <v>1366.2</v>
      </c>
      <c r="R1365" s="188">
        <f t="shared" si="1455"/>
        <v>44872.6</v>
      </c>
      <c r="T1365">
        <v>33800.19</v>
      </c>
      <c r="U1365" s="190">
        <f t="shared" si="1456"/>
        <v>1.3275842532246118</v>
      </c>
    </row>
    <row r="1366" spans="1:21" x14ac:dyDescent="0.2">
      <c r="A1366" s="178">
        <v>42792</v>
      </c>
      <c r="B1366" s="179">
        <v>0.79166666666666663</v>
      </c>
      <c r="C1366" t="s">
        <v>349</v>
      </c>
      <c r="D1366">
        <v>12.01</v>
      </c>
      <c r="E1366">
        <v>29.51</v>
      </c>
      <c r="F1366">
        <v>30.18</v>
      </c>
      <c r="G1366">
        <v>1.61</v>
      </c>
      <c r="H1366" s="184">
        <f t="shared" ref="H1366:L1366" si="1473">H1342</f>
        <v>0.79166666666666663</v>
      </c>
      <c r="I1366" s="185">
        <f t="shared" si="1473"/>
        <v>320</v>
      </c>
      <c r="J1366" s="185">
        <f t="shared" si="1473"/>
        <v>214</v>
      </c>
      <c r="K1366" s="185">
        <f t="shared" si="1473"/>
        <v>2842</v>
      </c>
      <c r="L1366" s="185">
        <f t="shared" si="1473"/>
        <v>1426</v>
      </c>
      <c r="M1366" s="147"/>
      <c r="N1366" s="143">
        <f t="shared" si="1454"/>
        <v>3843.2</v>
      </c>
      <c r="O1366" s="143">
        <f t="shared" si="1450"/>
        <v>6315.14</v>
      </c>
      <c r="P1366" s="143">
        <f t="shared" si="1451"/>
        <v>85771.56</v>
      </c>
      <c r="Q1366" s="143">
        <f t="shared" si="1452"/>
        <v>2295.86</v>
      </c>
      <c r="R1366" s="188">
        <f t="shared" si="1455"/>
        <v>98225.76</v>
      </c>
      <c r="T1366">
        <v>35251.019999999997</v>
      </c>
      <c r="U1366" s="190">
        <f t="shared" si="1456"/>
        <v>2.786465753331393</v>
      </c>
    </row>
    <row r="1367" spans="1:21" x14ac:dyDescent="0.2">
      <c r="A1367" s="178">
        <v>42792</v>
      </c>
      <c r="B1367" s="179">
        <v>0.83333333333333337</v>
      </c>
      <c r="C1367" t="s">
        <v>349</v>
      </c>
      <c r="D1367">
        <v>3.56</v>
      </c>
      <c r="E1367">
        <v>3.89</v>
      </c>
      <c r="F1367">
        <v>12</v>
      </c>
      <c r="G1367">
        <v>1.58</v>
      </c>
      <c r="H1367" s="184">
        <f t="shared" ref="H1367:L1367" si="1474">H1343</f>
        <v>0.83333333333333337</v>
      </c>
      <c r="I1367" s="185">
        <f t="shared" si="1474"/>
        <v>322</v>
      </c>
      <c r="J1367" s="185">
        <f t="shared" si="1474"/>
        <v>178</v>
      </c>
      <c r="K1367" s="185">
        <f t="shared" si="1474"/>
        <v>2842</v>
      </c>
      <c r="L1367" s="185">
        <f t="shared" si="1474"/>
        <v>1426</v>
      </c>
      <c r="M1367" s="147"/>
      <c r="N1367" s="143">
        <f t="shared" si="1454"/>
        <v>1146.32</v>
      </c>
      <c r="O1367" s="143">
        <f t="shared" si="1450"/>
        <v>692.42000000000007</v>
      </c>
      <c r="P1367" s="143">
        <f t="shared" si="1451"/>
        <v>34104</v>
      </c>
      <c r="Q1367" s="143">
        <f t="shared" si="1452"/>
        <v>2253.08</v>
      </c>
      <c r="R1367" s="188">
        <f t="shared" si="1455"/>
        <v>38195.82</v>
      </c>
      <c r="T1367">
        <v>36193.64</v>
      </c>
      <c r="U1367" s="190">
        <f t="shared" si="1456"/>
        <v>1.0553185587302079</v>
      </c>
    </row>
    <row r="1368" spans="1:21" x14ac:dyDescent="0.2">
      <c r="A1368" s="178">
        <v>42792</v>
      </c>
      <c r="B1368" s="179">
        <v>0.875</v>
      </c>
      <c r="C1368" t="s">
        <v>349</v>
      </c>
      <c r="D1368">
        <v>4.76</v>
      </c>
      <c r="E1368">
        <v>3.1</v>
      </c>
      <c r="F1368">
        <v>9.77</v>
      </c>
      <c r="G1368">
        <v>0.99</v>
      </c>
      <c r="H1368" s="184">
        <f t="shared" ref="H1368:L1368" si="1475">H1344</f>
        <v>0.875</v>
      </c>
      <c r="I1368" s="185">
        <f t="shared" si="1475"/>
        <v>337</v>
      </c>
      <c r="J1368" s="185">
        <f t="shared" si="1475"/>
        <v>173</v>
      </c>
      <c r="K1368" s="185">
        <f t="shared" si="1475"/>
        <v>2842</v>
      </c>
      <c r="L1368" s="185">
        <f t="shared" si="1475"/>
        <v>1426</v>
      </c>
      <c r="M1368" s="147"/>
      <c r="N1368" s="143">
        <f t="shared" si="1454"/>
        <v>1604.12</v>
      </c>
      <c r="O1368" s="143">
        <f t="shared" si="1450"/>
        <v>536.30000000000007</v>
      </c>
      <c r="P1368" s="143">
        <f t="shared" si="1451"/>
        <v>27766.34</v>
      </c>
      <c r="Q1368" s="143">
        <f t="shared" si="1452"/>
        <v>1411.74</v>
      </c>
      <c r="R1368" s="188">
        <f t="shared" si="1455"/>
        <v>31318.500000000004</v>
      </c>
      <c r="T1368">
        <v>35583.4</v>
      </c>
      <c r="U1368" s="190">
        <f t="shared" si="1456"/>
        <v>0.8801435500823418</v>
      </c>
    </row>
    <row r="1369" spans="1:21" x14ac:dyDescent="0.2">
      <c r="A1369" s="178">
        <v>42792</v>
      </c>
      <c r="B1369" s="179">
        <v>0.91666666666666663</v>
      </c>
      <c r="C1369" t="s">
        <v>349</v>
      </c>
      <c r="D1369">
        <v>8.11</v>
      </c>
      <c r="E1369">
        <v>4</v>
      </c>
      <c r="F1369">
        <v>10</v>
      </c>
      <c r="G1369">
        <v>0.99</v>
      </c>
      <c r="H1369" s="184">
        <f t="shared" ref="H1369:L1369" si="1476">H1345</f>
        <v>0.91666666666666663</v>
      </c>
      <c r="I1369" s="185">
        <f t="shared" si="1476"/>
        <v>394</v>
      </c>
      <c r="J1369" s="185">
        <f t="shared" si="1476"/>
        <v>194</v>
      </c>
      <c r="K1369" s="185">
        <f t="shared" si="1476"/>
        <v>2842</v>
      </c>
      <c r="L1369" s="185">
        <f t="shared" si="1476"/>
        <v>1426</v>
      </c>
      <c r="M1369" s="147"/>
      <c r="N1369" s="143">
        <f t="shared" si="1454"/>
        <v>3195.3399999999997</v>
      </c>
      <c r="O1369" s="143">
        <f t="shared" si="1450"/>
        <v>776</v>
      </c>
      <c r="P1369" s="143">
        <f t="shared" si="1451"/>
        <v>28420</v>
      </c>
      <c r="Q1369" s="143">
        <f t="shared" si="1452"/>
        <v>1411.74</v>
      </c>
      <c r="R1369" s="188">
        <f t="shared" si="1455"/>
        <v>33803.08</v>
      </c>
      <c r="T1369">
        <v>34293.17</v>
      </c>
      <c r="U1369" s="190">
        <f t="shared" si="1456"/>
        <v>0.98570881607037208</v>
      </c>
    </row>
    <row r="1370" spans="1:21" x14ac:dyDescent="0.2">
      <c r="A1370" s="178">
        <v>42792</v>
      </c>
      <c r="B1370" s="179">
        <v>0.95833333333333337</v>
      </c>
      <c r="C1370" t="s">
        <v>349</v>
      </c>
      <c r="D1370">
        <v>15</v>
      </c>
      <c r="E1370">
        <v>9.61</v>
      </c>
      <c r="F1370">
        <v>12</v>
      </c>
      <c r="G1370">
        <v>0.25</v>
      </c>
      <c r="H1370" s="184">
        <f t="shared" ref="H1370:L1370" si="1477">H1346</f>
        <v>0.95833333333333337</v>
      </c>
      <c r="I1370" s="185">
        <f t="shared" si="1477"/>
        <v>389</v>
      </c>
      <c r="J1370" s="185">
        <f t="shared" si="1477"/>
        <v>265</v>
      </c>
      <c r="K1370" s="185">
        <f t="shared" si="1477"/>
        <v>2985</v>
      </c>
      <c r="L1370" s="185">
        <f t="shared" si="1477"/>
        <v>1111</v>
      </c>
      <c r="M1370" s="147"/>
      <c r="N1370" s="143">
        <f t="shared" si="1454"/>
        <v>5835</v>
      </c>
      <c r="O1370" s="143">
        <f t="shared" si="1450"/>
        <v>2546.6499999999996</v>
      </c>
      <c r="P1370" s="143">
        <f t="shared" si="1451"/>
        <v>35820</v>
      </c>
      <c r="Q1370" s="143">
        <f t="shared" si="1452"/>
        <v>277.75</v>
      </c>
      <c r="R1370" s="188">
        <f t="shared" si="1455"/>
        <v>44479.4</v>
      </c>
      <c r="T1370">
        <v>32159.599999999999</v>
      </c>
      <c r="U1370" s="190">
        <f t="shared" si="1456"/>
        <v>1.3830831229244145</v>
      </c>
    </row>
    <row r="1371" spans="1:21" x14ac:dyDescent="0.2">
      <c r="A1371" s="178">
        <v>42792</v>
      </c>
      <c r="B1371" s="180">
        <v>1</v>
      </c>
      <c r="C1371" t="s">
        <v>349</v>
      </c>
      <c r="D1371">
        <v>8.11</v>
      </c>
      <c r="E1371">
        <v>4</v>
      </c>
      <c r="F1371">
        <v>19</v>
      </c>
      <c r="G1371">
        <v>0.25</v>
      </c>
      <c r="H1371" s="184">
        <f t="shared" ref="H1371:L1371" si="1478">H1347</f>
        <v>1</v>
      </c>
      <c r="I1371" s="185">
        <f t="shared" si="1478"/>
        <v>362</v>
      </c>
      <c r="J1371" s="185">
        <f t="shared" si="1478"/>
        <v>243</v>
      </c>
      <c r="K1371" s="185">
        <f t="shared" si="1478"/>
        <v>2985</v>
      </c>
      <c r="L1371" s="185">
        <f t="shared" si="1478"/>
        <v>1111</v>
      </c>
      <c r="M1371" s="147"/>
      <c r="N1371" s="143">
        <f t="shared" si="1454"/>
        <v>2935.8199999999997</v>
      </c>
      <c r="O1371" s="143">
        <f t="shared" si="1450"/>
        <v>972</v>
      </c>
      <c r="P1371" s="143">
        <f t="shared" si="1451"/>
        <v>56715</v>
      </c>
      <c r="Q1371" s="143">
        <f t="shared" si="1452"/>
        <v>277.75</v>
      </c>
      <c r="R1371" s="188">
        <f t="shared" si="1455"/>
        <v>60900.57</v>
      </c>
      <c r="T1371">
        <v>29812.2</v>
      </c>
      <c r="U1371" s="190">
        <f t="shared" si="1456"/>
        <v>2.0428069716424817</v>
      </c>
    </row>
    <row r="1372" spans="1:21" x14ac:dyDescent="0.2">
      <c r="A1372" s="178">
        <v>42793</v>
      </c>
      <c r="B1372" s="179">
        <v>4.1666666666666664E-2</v>
      </c>
      <c r="C1372" t="s">
        <v>349</v>
      </c>
      <c r="D1372">
        <v>10</v>
      </c>
      <c r="E1372">
        <v>6</v>
      </c>
      <c r="F1372">
        <v>14.25</v>
      </c>
      <c r="G1372">
        <v>0.25</v>
      </c>
      <c r="H1372" s="184">
        <f t="shared" ref="H1372:L1372" si="1479">H1348</f>
        <v>4.1666666666666664E-2</v>
      </c>
      <c r="I1372" s="185">
        <f t="shared" si="1479"/>
        <v>294</v>
      </c>
      <c r="J1372" s="185">
        <f t="shared" si="1479"/>
        <v>212</v>
      </c>
      <c r="K1372" s="185">
        <f t="shared" si="1479"/>
        <v>2985</v>
      </c>
      <c r="L1372" s="185">
        <f t="shared" si="1479"/>
        <v>1111</v>
      </c>
      <c r="M1372" s="147"/>
      <c r="N1372" s="143">
        <f t="shared" si="1454"/>
        <v>2940</v>
      </c>
      <c r="O1372" s="143">
        <f t="shared" si="1450"/>
        <v>1272</v>
      </c>
      <c r="P1372" s="143">
        <f t="shared" si="1451"/>
        <v>42536.25</v>
      </c>
      <c r="Q1372" s="143">
        <f t="shared" si="1452"/>
        <v>277.75</v>
      </c>
      <c r="R1372" s="188">
        <f t="shared" si="1455"/>
        <v>47026</v>
      </c>
      <c r="T1372">
        <v>28231.61</v>
      </c>
      <c r="U1372" s="190">
        <f t="shared" si="1456"/>
        <v>1.6657215086210102</v>
      </c>
    </row>
    <row r="1373" spans="1:21" x14ac:dyDescent="0.2">
      <c r="A1373" s="178">
        <v>42793</v>
      </c>
      <c r="B1373" s="179">
        <v>8.3333333333333329E-2</v>
      </c>
      <c r="C1373" t="s">
        <v>349</v>
      </c>
      <c r="D1373">
        <v>9.9499999999999993</v>
      </c>
      <c r="E1373">
        <v>3.91</v>
      </c>
      <c r="F1373">
        <v>13</v>
      </c>
      <c r="G1373">
        <v>0.25</v>
      </c>
      <c r="H1373" s="184">
        <f t="shared" ref="H1373:L1373" si="1480">H1349</f>
        <v>8.3333333333333329E-2</v>
      </c>
      <c r="I1373" s="185">
        <f t="shared" si="1480"/>
        <v>236</v>
      </c>
      <c r="J1373" s="185">
        <f t="shared" si="1480"/>
        <v>179</v>
      </c>
      <c r="K1373" s="185">
        <f t="shared" si="1480"/>
        <v>2985</v>
      </c>
      <c r="L1373" s="185">
        <f t="shared" si="1480"/>
        <v>1111</v>
      </c>
      <c r="M1373" s="147"/>
      <c r="N1373" s="143">
        <f t="shared" si="1454"/>
        <v>2348.1999999999998</v>
      </c>
      <c r="O1373" s="143">
        <f t="shared" si="1450"/>
        <v>699.89</v>
      </c>
      <c r="P1373" s="143">
        <f t="shared" si="1451"/>
        <v>38805</v>
      </c>
      <c r="Q1373" s="143">
        <f t="shared" si="1452"/>
        <v>277.75</v>
      </c>
      <c r="R1373" s="188">
        <f t="shared" si="1455"/>
        <v>42130.84</v>
      </c>
      <c r="T1373">
        <v>27262.89</v>
      </c>
      <c r="U1373" s="190">
        <f t="shared" si="1456"/>
        <v>1.5453548761705014</v>
      </c>
    </row>
    <row r="1374" spans="1:21" x14ac:dyDescent="0.2">
      <c r="A1374" s="178">
        <v>42793</v>
      </c>
      <c r="B1374" s="179">
        <v>0.125</v>
      </c>
      <c r="C1374" t="s">
        <v>349</v>
      </c>
      <c r="D1374">
        <v>6.66</v>
      </c>
      <c r="E1374">
        <v>4</v>
      </c>
      <c r="F1374">
        <v>13</v>
      </c>
      <c r="G1374">
        <v>0.97</v>
      </c>
      <c r="H1374" s="184">
        <f t="shared" ref="H1374:L1374" si="1481">H1350</f>
        <v>0.125</v>
      </c>
      <c r="I1374" s="185">
        <f t="shared" si="1481"/>
        <v>201</v>
      </c>
      <c r="J1374" s="185">
        <f t="shared" si="1481"/>
        <v>205</v>
      </c>
      <c r="K1374" s="185">
        <f t="shared" si="1481"/>
        <v>2985</v>
      </c>
      <c r="L1374" s="185">
        <f t="shared" si="1481"/>
        <v>1717</v>
      </c>
      <c r="M1374" s="147"/>
      <c r="N1374" s="143">
        <f t="shared" si="1454"/>
        <v>1338.66</v>
      </c>
      <c r="O1374" s="143">
        <f t="shared" si="1450"/>
        <v>820</v>
      </c>
      <c r="P1374" s="143">
        <f t="shared" si="1451"/>
        <v>38805</v>
      </c>
      <c r="Q1374" s="143">
        <f t="shared" si="1452"/>
        <v>1665.49</v>
      </c>
      <c r="R1374" s="188">
        <f t="shared" si="1455"/>
        <v>42629.15</v>
      </c>
      <c r="T1374">
        <v>26781.94</v>
      </c>
      <c r="U1374" s="190">
        <f t="shared" si="1456"/>
        <v>1.5917125495763191</v>
      </c>
    </row>
    <row r="1375" spans="1:21" x14ac:dyDescent="0.2">
      <c r="A1375" s="178">
        <v>42793</v>
      </c>
      <c r="B1375" s="179">
        <v>0.16666666666666666</v>
      </c>
      <c r="C1375" t="s">
        <v>349</v>
      </c>
      <c r="D1375">
        <v>10.11</v>
      </c>
      <c r="E1375">
        <v>4</v>
      </c>
      <c r="F1375">
        <v>13</v>
      </c>
      <c r="G1375">
        <v>0.97</v>
      </c>
      <c r="H1375" s="184">
        <f t="shared" ref="H1375:L1375" si="1482">H1351</f>
        <v>0.16666666666666666</v>
      </c>
      <c r="I1375" s="185">
        <f t="shared" si="1482"/>
        <v>185</v>
      </c>
      <c r="J1375" s="185">
        <f t="shared" si="1482"/>
        <v>205</v>
      </c>
      <c r="K1375" s="185">
        <f t="shared" si="1482"/>
        <v>2985</v>
      </c>
      <c r="L1375" s="185">
        <f t="shared" si="1482"/>
        <v>1717</v>
      </c>
      <c r="M1375" s="147"/>
      <c r="N1375" s="143">
        <f t="shared" si="1454"/>
        <v>1870.35</v>
      </c>
      <c r="O1375" s="143">
        <f t="shared" si="1450"/>
        <v>820</v>
      </c>
      <c r="P1375" s="143">
        <f t="shared" si="1451"/>
        <v>38805</v>
      </c>
      <c r="Q1375" s="143">
        <f t="shared" si="1452"/>
        <v>1665.49</v>
      </c>
      <c r="R1375" s="188">
        <f t="shared" si="1455"/>
        <v>43160.84</v>
      </c>
      <c r="T1375">
        <v>26749.33</v>
      </c>
      <c r="U1375" s="190">
        <f t="shared" si="1456"/>
        <v>1.6135297594369651</v>
      </c>
    </row>
    <row r="1376" spans="1:21" x14ac:dyDescent="0.2">
      <c r="A1376" s="178">
        <v>42793</v>
      </c>
      <c r="B1376" s="179">
        <v>0.20833333333333334</v>
      </c>
      <c r="C1376" t="s">
        <v>349</v>
      </c>
      <c r="D1376">
        <v>8.69</v>
      </c>
      <c r="E1376">
        <v>6</v>
      </c>
      <c r="F1376">
        <v>13.81</v>
      </c>
      <c r="G1376">
        <v>0.97</v>
      </c>
      <c r="H1376" s="184">
        <f t="shared" ref="H1376:L1376" si="1483">H1352</f>
        <v>0.20833333333333334</v>
      </c>
      <c r="I1376" s="185">
        <f t="shared" si="1483"/>
        <v>207</v>
      </c>
      <c r="J1376" s="185">
        <f t="shared" si="1483"/>
        <v>283</v>
      </c>
      <c r="K1376" s="185">
        <f t="shared" si="1483"/>
        <v>2985</v>
      </c>
      <c r="L1376" s="185">
        <f t="shared" si="1483"/>
        <v>1717</v>
      </c>
      <c r="M1376" s="147"/>
      <c r="N1376" s="143">
        <f t="shared" si="1454"/>
        <v>1798.83</v>
      </c>
      <c r="O1376" s="143">
        <f t="shared" si="1450"/>
        <v>1698</v>
      </c>
      <c r="P1376" s="143">
        <f t="shared" si="1451"/>
        <v>41222.85</v>
      </c>
      <c r="Q1376" s="143">
        <f t="shared" si="1452"/>
        <v>1665.49</v>
      </c>
      <c r="R1376" s="188">
        <f t="shared" si="1455"/>
        <v>46385.17</v>
      </c>
      <c r="T1376">
        <v>27431.72</v>
      </c>
      <c r="U1376" s="190">
        <f t="shared" si="1456"/>
        <v>1.6909318846940693</v>
      </c>
    </row>
    <row r="1377" spans="1:21" x14ac:dyDescent="0.2">
      <c r="A1377" s="178">
        <v>42793</v>
      </c>
      <c r="B1377" s="179">
        <v>0.25</v>
      </c>
      <c r="C1377" t="s">
        <v>349</v>
      </c>
      <c r="D1377">
        <v>25.28</v>
      </c>
      <c r="E1377">
        <v>21</v>
      </c>
      <c r="F1377">
        <v>21</v>
      </c>
      <c r="G1377">
        <v>0.97</v>
      </c>
      <c r="H1377" s="184">
        <f t="shared" ref="H1377:L1377" si="1484">H1353</f>
        <v>0.25</v>
      </c>
      <c r="I1377" s="185">
        <f t="shared" si="1484"/>
        <v>327</v>
      </c>
      <c r="J1377" s="185">
        <f t="shared" si="1484"/>
        <v>438</v>
      </c>
      <c r="K1377" s="185">
        <f t="shared" si="1484"/>
        <v>2985</v>
      </c>
      <c r="L1377" s="185">
        <f t="shared" si="1484"/>
        <v>1717</v>
      </c>
      <c r="M1377" s="147"/>
      <c r="N1377" s="143">
        <f t="shared" si="1454"/>
        <v>8266.56</v>
      </c>
      <c r="O1377" s="143">
        <f t="shared" si="1450"/>
        <v>9198</v>
      </c>
      <c r="P1377" s="143">
        <f t="shared" si="1451"/>
        <v>62685</v>
      </c>
      <c r="Q1377" s="143">
        <f t="shared" si="1452"/>
        <v>1665.49</v>
      </c>
      <c r="R1377" s="188">
        <f t="shared" si="1455"/>
        <v>81815.05</v>
      </c>
      <c r="T1377">
        <v>29569.45</v>
      </c>
      <c r="U1377" s="190">
        <f t="shared" si="1456"/>
        <v>2.7668776389144876</v>
      </c>
    </row>
    <row r="1378" spans="1:21" x14ac:dyDescent="0.2">
      <c r="A1378" s="178">
        <v>42793</v>
      </c>
      <c r="B1378" s="179">
        <v>0.29166666666666669</v>
      </c>
      <c r="C1378" t="s">
        <v>349</v>
      </c>
      <c r="D1378">
        <v>8.11</v>
      </c>
      <c r="E1378">
        <v>15.08</v>
      </c>
      <c r="F1378">
        <v>15</v>
      </c>
      <c r="G1378">
        <v>12</v>
      </c>
      <c r="H1378" s="184">
        <f t="shared" ref="H1378:L1378" si="1485">H1354</f>
        <v>0.29166666666666669</v>
      </c>
      <c r="I1378" s="185">
        <f t="shared" si="1485"/>
        <v>249</v>
      </c>
      <c r="J1378" s="185">
        <f t="shared" si="1485"/>
        <v>556</v>
      </c>
      <c r="K1378" s="185">
        <f t="shared" si="1485"/>
        <v>2872</v>
      </c>
      <c r="L1378" s="185">
        <f t="shared" si="1485"/>
        <v>2219</v>
      </c>
      <c r="M1378" s="147"/>
      <c r="N1378" s="143">
        <f t="shared" si="1454"/>
        <v>2019.3899999999999</v>
      </c>
      <c r="O1378" s="143">
        <f t="shared" si="1450"/>
        <v>8384.48</v>
      </c>
      <c r="P1378" s="143">
        <f t="shared" si="1451"/>
        <v>43080</v>
      </c>
      <c r="Q1378" s="143">
        <f t="shared" si="1452"/>
        <v>26628</v>
      </c>
      <c r="R1378" s="188">
        <f t="shared" si="1455"/>
        <v>80111.87</v>
      </c>
      <c r="T1378">
        <v>33117.94</v>
      </c>
      <c r="U1378" s="190">
        <f t="shared" si="1456"/>
        <v>2.4189871109132994</v>
      </c>
    </row>
    <row r="1379" spans="1:21" x14ac:dyDescent="0.2">
      <c r="A1379" s="178">
        <v>42793</v>
      </c>
      <c r="B1379" s="179">
        <v>0.33333333333333331</v>
      </c>
      <c r="C1379" t="s">
        <v>349</v>
      </c>
      <c r="D1379">
        <v>3.5</v>
      </c>
      <c r="E1379">
        <v>8.6</v>
      </c>
      <c r="F1379">
        <v>9</v>
      </c>
      <c r="G1379">
        <v>8.7899999999999991</v>
      </c>
      <c r="H1379" s="184">
        <f t="shared" ref="H1379:L1379" si="1486">H1355</f>
        <v>0.33333333333333331</v>
      </c>
      <c r="I1379" s="185">
        <f t="shared" si="1486"/>
        <v>256</v>
      </c>
      <c r="J1379" s="185">
        <f t="shared" si="1486"/>
        <v>306</v>
      </c>
      <c r="K1379" s="185">
        <f t="shared" si="1486"/>
        <v>2872</v>
      </c>
      <c r="L1379" s="185">
        <f t="shared" si="1486"/>
        <v>2219</v>
      </c>
      <c r="M1379" s="147"/>
      <c r="N1379" s="143">
        <f t="shared" si="1454"/>
        <v>896</v>
      </c>
      <c r="O1379" s="143">
        <f t="shared" si="1450"/>
        <v>2631.6</v>
      </c>
      <c r="P1379" s="143">
        <f t="shared" si="1451"/>
        <v>25848</v>
      </c>
      <c r="Q1379" s="143">
        <f t="shared" si="1452"/>
        <v>19505.009999999998</v>
      </c>
      <c r="R1379" s="188">
        <f t="shared" si="1455"/>
        <v>48880.61</v>
      </c>
      <c r="T1379">
        <v>34142.620000000003</v>
      </c>
      <c r="U1379" s="190">
        <f t="shared" si="1456"/>
        <v>1.4316596090165312</v>
      </c>
    </row>
    <row r="1380" spans="1:21" x14ac:dyDescent="0.2">
      <c r="A1380" s="178">
        <v>42793</v>
      </c>
      <c r="B1380" s="179">
        <v>0.375</v>
      </c>
      <c r="C1380" t="s">
        <v>349</v>
      </c>
      <c r="D1380">
        <v>3.46</v>
      </c>
      <c r="E1380">
        <v>8.8000000000000007</v>
      </c>
      <c r="F1380">
        <v>9</v>
      </c>
      <c r="G1380">
        <v>8.5500000000000007</v>
      </c>
      <c r="H1380" s="184">
        <f t="shared" ref="H1380:L1380" si="1487">H1356</f>
        <v>0.375</v>
      </c>
      <c r="I1380" s="185">
        <f t="shared" si="1487"/>
        <v>156</v>
      </c>
      <c r="J1380" s="185">
        <f t="shared" si="1487"/>
        <v>343</v>
      </c>
      <c r="K1380" s="185">
        <f t="shared" si="1487"/>
        <v>2872</v>
      </c>
      <c r="L1380" s="185">
        <f t="shared" si="1487"/>
        <v>2219</v>
      </c>
      <c r="M1380" s="147"/>
      <c r="N1380" s="143">
        <f t="shared" si="1454"/>
        <v>539.76</v>
      </c>
      <c r="O1380" s="143">
        <f t="shared" si="1450"/>
        <v>3018.4</v>
      </c>
      <c r="P1380" s="143">
        <f t="shared" si="1451"/>
        <v>25848</v>
      </c>
      <c r="Q1380" s="143">
        <f t="shared" si="1452"/>
        <v>18972.45</v>
      </c>
      <c r="R1380" s="188">
        <f t="shared" si="1455"/>
        <v>48378.61</v>
      </c>
      <c r="T1380">
        <v>34501.17</v>
      </c>
      <c r="U1380" s="190">
        <f t="shared" si="1456"/>
        <v>1.4022309968038766</v>
      </c>
    </row>
    <row r="1381" spans="1:21" x14ac:dyDescent="0.2">
      <c r="A1381" s="178">
        <v>42793</v>
      </c>
      <c r="B1381" s="179">
        <v>0.41666666666666669</v>
      </c>
      <c r="C1381" t="s">
        <v>349</v>
      </c>
      <c r="D1381">
        <v>7.07</v>
      </c>
      <c r="E1381">
        <v>6.46</v>
      </c>
      <c r="F1381">
        <v>7.42</v>
      </c>
      <c r="G1381">
        <v>7.21</v>
      </c>
      <c r="H1381" s="184">
        <f t="shared" ref="H1381:L1381" si="1488">H1357</f>
        <v>0.41666666666666669</v>
      </c>
      <c r="I1381" s="185">
        <f t="shared" si="1488"/>
        <v>196</v>
      </c>
      <c r="J1381" s="185">
        <f t="shared" si="1488"/>
        <v>315</v>
      </c>
      <c r="K1381" s="185">
        <f t="shared" si="1488"/>
        <v>2872</v>
      </c>
      <c r="L1381" s="185">
        <f t="shared" si="1488"/>
        <v>2219</v>
      </c>
      <c r="M1381" s="147"/>
      <c r="N1381" s="143">
        <f t="shared" si="1454"/>
        <v>1385.72</v>
      </c>
      <c r="O1381" s="143">
        <f t="shared" si="1450"/>
        <v>2034.9</v>
      </c>
      <c r="P1381" s="143">
        <f t="shared" si="1451"/>
        <v>21310.240000000002</v>
      </c>
      <c r="Q1381" s="143">
        <f t="shared" si="1452"/>
        <v>15998.99</v>
      </c>
      <c r="R1381" s="188">
        <f t="shared" si="1455"/>
        <v>40729.85</v>
      </c>
      <c r="T1381">
        <v>35435.03</v>
      </c>
      <c r="U1381" s="190">
        <f t="shared" si="1456"/>
        <v>1.1494233248850079</v>
      </c>
    </row>
    <row r="1382" spans="1:21" x14ac:dyDescent="0.2">
      <c r="A1382" s="178">
        <v>42793</v>
      </c>
      <c r="B1382" s="179">
        <v>0.45833333333333331</v>
      </c>
      <c r="C1382" t="s">
        <v>349</v>
      </c>
      <c r="D1382">
        <v>3.62</v>
      </c>
      <c r="E1382">
        <v>2.2200000000000002</v>
      </c>
      <c r="F1382">
        <v>5.5</v>
      </c>
      <c r="G1382">
        <v>2.2200000000000002</v>
      </c>
      <c r="H1382" s="184">
        <f t="shared" ref="H1382:L1382" si="1489">H1358</f>
        <v>0.45833333333333331</v>
      </c>
      <c r="I1382" s="185">
        <f t="shared" si="1489"/>
        <v>226</v>
      </c>
      <c r="J1382" s="185">
        <f t="shared" si="1489"/>
        <v>326</v>
      </c>
      <c r="K1382" s="185">
        <f t="shared" si="1489"/>
        <v>2842</v>
      </c>
      <c r="L1382" s="185">
        <f t="shared" si="1489"/>
        <v>1635</v>
      </c>
      <c r="M1382" s="147"/>
      <c r="N1382" s="143">
        <f t="shared" si="1454"/>
        <v>818.12</v>
      </c>
      <c r="O1382" s="143">
        <f t="shared" si="1450"/>
        <v>723.72</v>
      </c>
      <c r="P1382" s="143">
        <f t="shared" si="1451"/>
        <v>15631</v>
      </c>
      <c r="Q1382" s="143">
        <f t="shared" si="1452"/>
        <v>3629.7000000000003</v>
      </c>
      <c r="R1382" s="188">
        <f t="shared" si="1455"/>
        <v>20802.54</v>
      </c>
      <c r="T1382">
        <v>36393.25</v>
      </c>
      <c r="U1382" s="190">
        <f t="shared" si="1456"/>
        <v>0.57160434970770679</v>
      </c>
    </row>
    <row r="1383" spans="1:21" x14ac:dyDescent="0.2">
      <c r="A1383" s="178">
        <v>42793</v>
      </c>
      <c r="B1383" s="179">
        <v>0.5</v>
      </c>
      <c r="C1383" t="s">
        <v>349</v>
      </c>
      <c r="D1383">
        <v>3.5</v>
      </c>
      <c r="E1383">
        <v>2.2200000000000002</v>
      </c>
      <c r="F1383">
        <v>5.8</v>
      </c>
      <c r="G1383">
        <v>2.2200000000000002</v>
      </c>
      <c r="H1383" s="184">
        <f t="shared" ref="H1383:L1383" si="1490">H1359</f>
        <v>0.5</v>
      </c>
      <c r="I1383" s="185">
        <f t="shared" si="1490"/>
        <v>222</v>
      </c>
      <c r="J1383" s="185">
        <f t="shared" si="1490"/>
        <v>319</v>
      </c>
      <c r="K1383" s="185">
        <f t="shared" si="1490"/>
        <v>2842</v>
      </c>
      <c r="L1383" s="185">
        <f t="shared" si="1490"/>
        <v>1635</v>
      </c>
      <c r="M1383" s="147"/>
      <c r="N1383" s="143">
        <f t="shared" si="1454"/>
        <v>777</v>
      </c>
      <c r="O1383" s="143">
        <f t="shared" si="1450"/>
        <v>708.18000000000006</v>
      </c>
      <c r="P1383" s="143">
        <f t="shared" si="1451"/>
        <v>16483.599999999999</v>
      </c>
      <c r="Q1383" s="143">
        <f t="shared" si="1452"/>
        <v>3629.7000000000003</v>
      </c>
      <c r="R1383" s="188">
        <f t="shared" si="1455"/>
        <v>21598.48</v>
      </c>
      <c r="T1383">
        <v>37246.94</v>
      </c>
      <c r="U1383" s="190">
        <f t="shared" si="1456"/>
        <v>0.57987260161505882</v>
      </c>
    </row>
    <row r="1384" spans="1:21" x14ac:dyDescent="0.2">
      <c r="A1384" s="178">
        <v>42793</v>
      </c>
      <c r="B1384" s="179">
        <v>0.54166666666666663</v>
      </c>
      <c r="C1384" t="s">
        <v>349</v>
      </c>
      <c r="D1384">
        <v>3.5</v>
      </c>
      <c r="E1384">
        <v>2.11</v>
      </c>
      <c r="F1384">
        <v>6.29</v>
      </c>
      <c r="G1384">
        <v>2.2200000000000002</v>
      </c>
      <c r="H1384" s="184">
        <f t="shared" ref="H1384:L1384" si="1491">H1360</f>
        <v>0.54166666666666663</v>
      </c>
      <c r="I1384" s="185">
        <f t="shared" si="1491"/>
        <v>195</v>
      </c>
      <c r="J1384" s="185">
        <f t="shared" si="1491"/>
        <v>299</v>
      </c>
      <c r="K1384" s="185">
        <f t="shared" si="1491"/>
        <v>2842</v>
      </c>
      <c r="L1384" s="185">
        <f t="shared" si="1491"/>
        <v>1635</v>
      </c>
      <c r="M1384" s="147"/>
      <c r="N1384" s="143">
        <f t="shared" si="1454"/>
        <v>682.5</v>
      </c>
      <c r="O1384" s="143">
        <f t="shared" si="1450"/>
        <v>630.89</v>
      </c>
      <c r="P1384" s="143">
        <f t="shared" si="1451"/>
        <v>17876.18</v>
      </c>
      <c r="Q1384" s="143">
        <f t="shared" si="1452"/>
        <v>3629.7000000000003</v>
      </c>
      <c r="R1384" s="188">
        <f t="shared" si="1455"/>
        <v>22819.27</v>
      </c>
      <c r="T1384">
        <v>37954.120000000003</v>
      </c>
      <c r="U1384" s="190">
        <f t="shared" si="1456"/>
        <v>0.60123301501918625</v>
      </c>
    </row>
    <row r="1385" spans="1:21" x14ac:dyDescent="0.2">
      <c r="A1385" s="178">
        <v>42793</v>
      </c>
      <c r="B1385" s="179">
        <v>0.58333333333333337</v>
      </c>
      <c r="C1385" t="s">
        <v>349</v>
      </c>
      <c r="D1385">
        <v>3.46</v>
      </c>
      <c r="E1385">
        <v>3.62</v>
      </c>
      <c r="F1385">
        <v>7.13</v>
      </c>
      <c r="G1385">
        <v>3</v>
      </c>
      <c r="H1385" s="184">
        <f t="shared" ref="H1385:L1385" si="1492">H1361</f>
        <v>0.58333333333333337</v>
      </c>
      <c r="I1385" s="185">
        <f t="shared" si="1492"/>
        <v>205</v>
      </c>
      <c r="J1385" s="185">
        <f t="shared" si="1492"/>
        <v>237</v>
      </c>
      <c r="K1385" s="185">
        <f t="shared" si="1492"/>
        <v>2842</v>
      </c>
      <c r="L1385" s="185">
        <f t="shared" si="1492"/>
        <v>1635</v>
      </c>
      <c r="M1385" s="147"/>
      <c r="N1385" s="143">
        <f t="shared" si="1454"/>
        <v>709.3</v>
      </c>
      <c r="O1385" s="143">
        <f t="shared" si="1450"/>
        <v>857.94</v>
      </c>
      <c r="P1385" s="143">
        <f t="shared" si="1451"/>
        <v>20263.46</v>
      </c>
      <c r="Q1385" s="143">
        <f t="shared" si="1452"/>
        <v>4905</v>
      </c>
      <c r="R1385" s="188">
        <f t="shared" si="1455"/>
        <v>26735.7</v>
      </c>
      <c r="T1385">
        <v>38759.019999999997</v>
      </c>
      <c r="U1385" s="190">
        <f t="shared" si="1456"/>
        <v>0.68979298238190756</v>
      </c>
    </row>
    <row r="1386" spans="1:21" x14ac:dyDescent="0.2">
      <c r="A1386" s="178">
        <v>42793</v>
      </c>
      <c r="B1386" s="179">
        <v>0.625</v>
      </c>
      <c r="C1386" t="s">
        <v>349</v>
      </c>
      <c r="D1386">
        <v>2.65</v>
      </c>
      <c r="E1386">
        <v>6.56</v>
      </c>
      <c r="F1386">
        <v>9.92</v>
      </c>
      <c r="G1386">
        <v>1.28</v>
      </c>
      <c r="H1386" s="184">
        <f t="shared" ref="H1386:L1386" si="1493">H1362</f>
        <v>0.625</v>
      </c>
      <c r="I1386" s="185">
        <f t="shared" si="1493"/>
        <v>212</v>
      </c>
      <c r="J1386" s="185">
        <f t="shared" si="1493"/>
        <v>213</v>
      </c>
      <c r="K1386" s="185">
        <f t="shared" si="1493"/>
        <v>2842</v>
      </c>
      <c r="L1386" s="185">
        <f t="shared" si="1493"/>
        <v>1380</v>
      </c>
      <c r="M1386" s="147"/>
      <c r="N1386" s="143">
        <f t="shared" si="1454"/>
        <v>561.79999999999995</v>
      </c>
      <c r="O1386" s="143">
        <f t="shared" si="1450"/>
        <v>1397.28</v>
      </c>
      <c r="P1386" s="143">
        <f t="shared" si="1451"/>
        <v>28192.639999999999</v>
      </c>
      <c r="Q1386" s="143">
        <f t="shared" si="1452"/>
        <v>1766.4</v>
      </c>
      <c r="R1386" s="188">
        <f t="shared" si="1455"/>
        <v>31918.120000000003</v>
      </c>
      <c r="T1386">
        <v>39380.49</v>
      </c>
      <c r="U1386" s="190">
        <f t="shared" si="1456"/>
        <v>0.81050591295334329</v>
      </c>
    </row>
    <row r="1387" spans="1:21" x14ac:dyDescent="0.2">
      <c r="A1387" s="178">
        <v>42793</v>
      </c>
      <c r="B1387" s="179">
        <v>0.66666666666666663</v>
      </c>
      <c r="C1387" t="s">
        <v>349</v>
      </c>
      <c r="D1387">
        <v>2</v>
      </c>
      <c r="E1387">
        <v>10.16</v>
      </c>
      <c r="F1387">
        <v>11</v>
      </c>
      <c r="G1387">
        <v>1.52</v>
      </c>
      <c r="H1387" s="184">
        <f t="shared" ref="H1387:L1387" si="1494">H1363</f>
        <v>0.66666666666666663</v>
      </c>
      <c r="I1387" s="185">
        <f t="shared" si="1494"/>
        <v>191</v>
      </c>
      <c r="J1387" s="185">
        <f t="shared" si="1494"/>
        <v>237</v>
      </c>
      <c r="K1387" s="185">
        <f t="shared" si="1494"/>
        <v>2842</v>
      </c>
      <c r="L1387" s="185">
        <f t="shared" si="1494"/>
        <v>1380</v>
      </c>
      <c r="M1387" s="147"/>
      <c r="N1387" s="143">
        <f t="shared" si="1454"/>
        <v>382</v>
      </c>
      <c r="O1387" s="143">
        <f t="shared" si="1450"/>
        <v>2407.92</v>
      </c>
      <c r="P1387" s="143">
        <f t="shared" si="1451"/>
        <v>31262</v>
      </c>
      <c r="Q1387" s="143">
        <f t="shared" si="1452"/>
        <v>2097.6</v>
      </c>
      <c r="R1387" s="188">
        <f t="shared" si="1455"/>
        <v>36149.519999999997</v>
      </c>
      <c r="T1387">
        <v>39734.68</v>
      </c>
      <c r="U1387" s="190">
        <f t="shared" si="1456"/>
        <v>0.90977252113267293</v>
      </c>
    </row>
    <row r="1388" spans="1:21" x14ac:dyDescent="0.2">
      <c r="A1388" s="178">
        <v>42793</v>
      </c>
      <c r="B1388" s="179">
        <v>0.70833333333333337</v>
      </c>
      <c r="C1388" t="s">
        <v>349</v>
      </c>
      <c r="D1388">
        <v>2</v>
      </c>
      <c r="E1388">
        <v>12</v>
      </c>
      <c r="F1388">
        <v>13</v>
      </c>
      <c r="G1388">
        <v>1.82</v>
      </c>
      <c r="H1388" s="184">
        <f t="shared" ref="H1388:L1388" si="1495">H1364</f>
        <v>0.70833333333333337</v>
      </c>
      <c r="I1388" s="185">
        <f t="shared" si="1495"/>
        <v>218</v>
      </c>
      <c r="J1388" s="185">
        <f t="shared" si="1495"/>
        <v>258</v>
      </c>
      <c r="K1388" s="185">
        <f t="shared" si="1495"/>
        <v>2842</v>
      </c>
      <c r="L1388" s="185">
        <f t="shared" si="1495"/>
        <v>1380</v>
      </c>
      <c r="M1388" s="147"/>
      <c r="N1388" s="143">
        <f t="shared" si="1454"/>
        <v>436</v>
      </c>
      <c r="O1388" s="143">
        <f t="shared" si="1450"/>
        <v>3096</v>
      </c>
      <c r="P1388" s="143">
        <f t="shared" si="1451"/>
        <v>36946</v>
      </c>
      <c r="Q1388" s="143">
        <f t="shared" si="1452"/>
        <v>2511.6</v>
      </c>
      <c r="R1388" s="188">
        <f t="shared" si="1455"/>
        <v>42989.599999999999</v>
      </c>
      <c r="T1388">
        <v>39968.26</v>
      </c>
      <c r="U1388" s="190">
        <f t="shared" si="1456"/>
        <v>1.075593483429101</v>
      </c>
    </row>
    <row r="1389" spans="1:21" x14ac:dyDescent="0.2">
      <c r="A1389" s="178">
        <v>42793</v>
      </c>
      <c r="B1389" s="179">
        <v>0.75</v>
      </c>
      <c r="C1389" t="s">
        <v>349</v>
      </c>
      <c r="D1389">
        <v>2.11</v>
      </c>
      <c r="E1389">
        <v>10.42</v>
      </c>
      <c r="F1389">
        <v>11.19</v>
      </c>
      <c r="G1389">
        <v>2</v>
      </c>
      <c r="H1389" s="184">
        <f t="shared" ref="H1389:L1389" si="1496">H1365</f>
        <v>0.75</v>
      </c>
      <c r="I1389" s="185">
        <f t="shared" si="1496"/>
        <v>240</v>
      </c>
      <c r="J1389" s="185">
        <f t="shared" si="1496"/>
        <v>365</v>
      </c>
      <c r="K1389" s="185">
        <f t="shared" si="1496"/>
        <v>2842</v>
      </c>
      <c r="L1389" s="185">
        <f t="shared" si="1496"/>
        <v>1380</v>
      </c>
      <c r="M1389" s="147"/>
      <c r="N1389" s="143">
        <f t="shared" si="1454"/>
        <v>506.4</v>
      </c>
      <c r="O1389" s="143">
        <f t="shared" si="1450"/>
        <v>3803.3</v>
      </c>
      <c r="P1389" s="143">
        <f t="shared" si="1451"/>
        <v>31801.98</v>
      </c>
      <c r="Q1389" s="143">
        <f t="shared" si="1452"/>
        <v>2760</v>
      </c>
      <c r="R1389" s="188">
        <f t="shared" si="1455"/>
        <v>38871.68</v>
      </c>
      <c r="T1389">
        <v>39749.339999999997</v>
      </c>
      <c r="U1389" s="190">
        <f t="shared" si="1456"/>
        <v>0.97792013653560039</v>
      </c>
    </row>
    <row r="1390" spans="1:21" x14ac:dyDescent="0.2">
      <c r="A1390" s="178">
        <v>42793</v>
      </c>
      <c r="B1390" s="179">
        <v>0.79166666666666663</v>
      </c>
      <c r="C1390" t="s">
        <v>349</v>
      </c>
      <c r="D1390">
        <v>3.81</v>
      </c>
      <c r="E1390">
        <v>18.78</v>
      </c>
      <c r="F1390">
        <v>19.010000000000002</v>
      </c>
      <c r="G1390">
        <v>2.62</v>
      </c>
      <c r="H1390" s="184">
        <f t="shared" ref="H1390:L1390" si="1497">H1366</f>
        <v>0.79166666666666663</v>
      </c>
      <c r="I1390" s="185">
        <f t="shared" si="1497"/>
        <v>320</v>
      </c>
      <c r="J1390" s="185">
        <f t="shared" si="1497"/>
        <v>214</v>
      </c>
      <c r="K1390" s="185">
        <f t="shared" si="1497"/>
        <v>2842</v>
      </c>
      <c r="L1390" s="185">
        <f t="shared" si="1497"/>
        <v>1426</v>
      </c>
      <c r="M1390" s="147"/>
      <c r="N1390" s="143">
        <f t="shared" si="1454"/>
        <v>1219.2</v>
      </c>
      <c r="O1390" s="143">
        <f t="shared" si="1450"/>
        <v>4018.92</v>
      </c>
      <c r="P1390" s="143">
        <f t="shared" si="1451"/>
        <v>54026.420000000006</v>
      </c>
      <c r="Q1390" s="143">
        <f t="shared" si="1452"/>
        <v>3736.1200000000003</v>
      </c>
      <c r="R1390" s="188">
        <f t="shared" si="1455"/>
        <v>63000.660000000011</v>
      </c>
      <c r="T1390">
        <v>40212.51</v>
      </c>
      <c r="U1390" s="190">
        <f t="shared" si="1456"/>
        <v>1.5666930514906929</v>
      </c>
    </row>
    <row r="1391" spans="1:21" x14ac:dyDescent="0.2">
      <c r="A1391" s="178">
        <v>42793</v>
      </c>
      <c r="B1391" s="179">
        <v>0.83333333333333337</v>
      </c>
      <c r="C1391" t="s">
        <v>349</v>
      </c>
      <c r="D1391">
        <v>3.5</v>
      </c>
      <c r="E1391">
        <v>3.21</v>
      </c>
      <c r="F1391">
        <v>9.07</v>
      </c>
      <c r="G1391">
        <v>2</v>
      </c>
      <c r="H1391" s="184">
        <f t="shared" ref="H1391:L1391" si="1498">H1367</f>
        <v>0.83333333333333337</v>
      </c>
      <c r="I1391" s="185">
        <f t="shared" si="1498"/>
        <v>322</v>
      </c>
      <c r="J1391" s="185">
        <f t="shared" si="1498"/>
        <v>178</v>
      </c>
      <c r="K1391" s="185">
        <f t="shared" si="1498"/>
        <v>2842</v>
      </c>
      <c r="L1391" s="185">
        <f t="shared" si="1498"/>
        <v>1426</v>
      </c>
      <c r="M1391" s="147"/>
      <c r="N1391" s="143">
        <f t="shared" si="1454"/>
        <v>1127</v>
      </c>
      <c r="O1391" s="143">
        <f t="shared" si="1450"/>
        <v>571.38</v>
      </c>
      <c r="P1391" s="143">
        <f t="shared" si="1451"/>
        <v>25776.940000000002</v>
      </c>
      <c r="Q1391" s="143">
        <f t="shared" si="1452"/>
        <v>2852</v>
      </c>
      <c r="R1391" s="188">
        <f t="shared" si="1455"/>
        <v>30327.320000000003</v>
      </c>
      <c r="T1391">
        <v>40771.53</v>
      </c>
      <c r="U1391" s="190">
        <f t="shared" si="1456"/>
        <v>0.74383571085019384</v>
      </c>
    </row>
    <row r="1392" spans="1:21" x14ac:dyDescent="0.2">
      <c r="A1392" s="178">
        <v>42793</v>
      </c>
      <c r="B1392" s="179">
        <v>0.875</v>
      </c>
      <c r="C1392" t="s">
        <v>349</v>
      </c>
      <c r="D1392">
        <v>5.24</v>
      </c>
      <c r="E1392">
        <v>5</v>
      </c>
      <c r="F1392">
        <v>14</v>
      </c>
      <c r="G1392">
        <v>1.9</v>
      </c>
      <c r="H1392" s="184">
        <f t="shared" ref="H1392:L1392" si="1499">H1368</f>
        <v>0.875</v>
      </c>
      <c r="I1392" s="185">
        <f t="shared" si="1499"/>
        <v>337</v>
      </c>
      <c r="J1392" s="185">
        <f t="shared" si="1499"/>
        <v>173</v>
      </c>
      <c r="K1392" s="185">
        <f t="shared" si="1499"/>
        <v>2842</v>
      </c>
      <c r="L1392" s="185">
        <f t="shared" si="1499"/>
        <v>1426</v>
      </c>
      <c r="M1392" s="147"/>
      <c r="N1392" s="143">
        <f t="shared" si="1454"/>
        <v>1765.88</v>
      </c>
      <c r="O1392" s="143">
        <f t="shared" si="1450"/>
        <v>865</v>
      </c>
      <c r="P1392" s="143">
        <f t="shared" si="1451"/>
        <v>39788</v>
      </c>
      <c r="Q1392" s="143">
        <f t="shared" si="1452"/>
        <v>2709.4</v>
      </c>
      <c r="R1392" s="188">
        <f t="shared" si="1455"/>
        <v>45128.28</v>
      </c>
      <c r="T1392">
        <v>39845.31</v>
      </c>
      <c r="U1392" s="190">
        <f t="shared" si="1456"/>
        <v>1.1325869970643974</v>
      </c>
    </row>
    <row r="1393" spans="1:21" x14ac:dyDescent="0.2">
      <c r="A1393" s="178">
        <v>42793</v>
      </c>
      <c r="B1393" s="179">
        <v>0.91666666666666663</v>
      </c>
      <c r="C1393" t="s">
        <v>349</v>
      </c>
      <c r="D1393">
        <v>8.7100000000000009</v>
      </c>
      <c r="E1393">
        <v>8.11</v>
      </c>
      <c r="F1393">
        <v>16</v>
      </c>
      <c r="G1393">
        <v>1.5</v>
      </c>
      <c r="H1393" s="184">
        <f t="shared" ref="H1393:L1393" si="1500">H1369</f>
        <v>0.91666666666666663</v>
      </c>
      <c r="I1393" s="185">
        <f t="shared" si="1500"/>
        <v>394</v>
      </c>
      <c r="J1393" s="185">
        <f t="shared" si="1500"/>
        <v>194</v>
      </c>
      <c r="K1393" s="185">
        <f t="shared" si="1500"/>
        <v>2842</v>
      </c>
      <c r="L1393" s="185">
        <f t="shared" si="1500"/>
        <v>1426</v>
      </c>
      <c r="M1393" s="147"/>
      <c r="N1393" s="143">
        <f t="shared" si="1454"/>
        <v>3431.7400000000002</v>
      </c>
      <c r="O1393" s="143">
        <f t="shared" si="1450"/>
        <v>1573.34</v>
      </c>
      <c r="P1393" s="143">
        <f t="shared" si="1451"/>
        <v>45472</v>
      </c>
      <c r="Q1393" s="143">
        <f t="shared" si="1452"/>
        <v>2139</v>
      </c>
      <c r="R1393" s="188">
        <f t="shared" si="1455"/>
        <v>52616.08</v>
      </c>
      <c r="T1393">
        <v>38014.410000000003</v>
      </c>
      <c r="U1393" s="190">
        <f t="shared" si="1456"/>
        <v>1.3841088155780925</v>
      </c>
    </row>
    <row r="1394" spans="1:21" x14ac:dyDescent="0.2">
      <c r="A1394" s="178">
        <v>42793</v>
      </c>
      <c r="B1394" s="179">
        <v>0.95833333333333337</v>
      </c>
      <c r="C1394" t="s">
        <v>349</v>
      </c>
      <c r="D1394">
        <v>10</v>
      </c>
      <c r="E1394">
        <v>10.11</v>
      </c>
      <c r="F1394">
        <v>16</v>
      </c>
      <c r="G1394">
        <v>0.3</v>
      </c>
      <c r="H1394" s="184">
        <f t="shared" ref="H1394:L1394" si="1501">H1370</f>
        <v>0.95833333333333337</v>
      </c>
      <c r="I1394" s="185">
        <f t="shared" si="1501"/>
        <v>389</v>
      </c>
      <c r="J1394" s="185">
        <f t="shared" si="1501"/>
        <v>265</v>
      </c>
      <c r="K1394" s="185">
        <f t="shared" si="1501"/>
        <v>2985</v>
      </c>
      <c r="L1394" s="185">
        <f t="shared" si="1501"/>
        <v>1111</v>
      </c>
      <c r="M1394" s="147"/>
      <c r="N1394" s="143">
        <f t="shared" si="1454"/>
        <v>3890</v>
      </c>
      <c r="O1394" s="143">
        <f t="shared" si="1450"/>
        <v>2679.1499999999996</v>
      </c>
      <c r="P1394" s="143">
        <f t="shared" si="1451"/>
        <v>47760</v>
      </c>
      <c r="Q1394" s="143">
        <f t="shared" si="1452"/>
        <v>333.3</v>
      </c>
      <c r="R1394" s="188">
        <f t="shared" si="1455"/>
        <v>54662.450000000004</v>
      </c>
      <c r="T1394">
        <v>35369.14</v>
      </c>
      <c r="U1394" s="190">
        <f t="shared" si="1456"/>
        <v>1.5454842837569702</v>
      </c>
    </row>
    <row r="1395" spans="1:21" x14ac:dyDescent="0.2">
      <c r="A1395" s="178">
        <v>42793</v>
      </c>
      <c r="B1395" s="180">
        <v>1</v>
      </c>
      <c r="C1395" t="s">
        <v>349</v>
      </c>
      <c r="D1395">
        <v>10</v>
      </c>
      <c r="E1395">
        <v>4</v>
      </c>
      <c r="F1395">
        <v>20</v>
      </c>
      <c r="G1395">
        <v>0.3</v>
      </c>
      <c r="H1395" s="184">
        <f t="shared" ref="H1395:L1395" si="1502">H1371</f>
        <v>1</v>
      </c>
      <c r="I1395" s="185">
        <f t="shared" si="1502"/>
        <v>362</v>
      </c>
      <c r="J1395" s="185">
        <f t="shared" si="1502"/>
        <v>243</v>
      </c>
      <c r="K1395" s="185">
        <f t="shared" si="1502"/>
        <v>2985</v>
      </c>
      <c r="L1395" s="185">
        <f t="shared" si="1502"/>
        <v>1111</v>
      </c>
      <c r="M1395" s="147"/>
      <c r="N1395" s="143">
        <f t="shared" si="1454"/>
        <v>3620</v>
      </c>
      <c r="O1395" s="143">
        <f t="shared" si="1450"/>
        <v>972</v>
      </c>
      <c r="P1395" s="143">
        <f t="shared" si="1451"/>
        <v>59700</v>
      </c>
      <c r="Q1395" s="143">
        <f t="shared" si="1452"/>
        <v>333.3</v>
      </c>
      <c r="R1395" s="188">
        <f t="shared" si="1455"/>
        <v>64625.3</v>
      </c>
      <c r="T1395">
        <v>32455.98</v>
      </c>
      <c r="U1395" s="190">
        <f t="shared" si="1456"/>
        <v>1.9911677293367818</v>
      </c>
    </row>
    <row r="1396" spans="1:21" x14ac:dyDescent="0.2">
      <c r="A1396" s="178">
        <v>42794</v>
      </c>
      <c r="B1396" s="179">
        <v>4.1666666666666664E-2</v>
      </c>
      <c r="C1396" t="s">
        <v>349</v>
      </c>
      <c r="D1396">
        <v>11.6</v>
      </c>
      <c r="E1396">
        <v>6</v>
      </c>
      <c r="F1396">
        <v>12.75</v>
      </c>
      <c r="G1396">
        <v>0.3</v>
      </c>
      <c r="H1396" s="184">
        <f t="shared" ref="H1396:L1396" si="1503">H1372</f>
        <v>4.1666666666666664E-2</v>
      </c>
      <c r="I1396" s="185">
        <f t="shared" si="1503"/>
        <v>294</v>
      </c>
      <c r="J1396" s="185">
        <f t="shared" si="1503"/>
        <v>212</v>
      </c>
      <c r="K1396" s="185">
        <f t="shared" si="1503"/>
        <v>2985</v>
      </c>
      <c r="L1396" s="185">
        <f t="shared" si="1503"/>
        <v>1111</v>
      </c>
      <c r="M1396" s="147"/>
      <c r="N1396" s="143">
        <f t="shared" si="1454"/>
        <v>3410.4</v>
      </c>
      <c r="O1396" s="143">
        <f t="shared" si="1450"/>
        <v>1272</v>
      </c>
      <c r="P1396" s="143">
        <f t="shared" si="1451"/>
        <v>38058.75</v>
      </c>
      <c r="Q1396" s="143">
        <f t="shared" si="1452"/>
        <v>333.3</v>
      </c>
      <c r="R1396" s="188">
        <f t="shared" si="1455"/>
        <v>43074.450000000004</v>
      </c>
      <c r="T1396">
        <v>30437.3</v>
      </c>
      <c r="U1396" s="190">
        <f t="shared" si="1456"/>
        <v>1.4151863010188159</v>
      </c>
    </row>
    <row r="1397" spans="1:21" x14ac:dyDescent="0.2">
      <c r="A1397" s="178">
        <v>42794</v>
      </c>
      <c r="B1397" s="179">
        <v>8.3333333333333329E-2</v>
      </c>
      <c r="C1397" t="s">
        <v>349</v>
      </c>
      <c r="D1397">
        <v>10.72</v>
      </c>
      <c r="E1397">
        <v>4</v>
      </c>
      <c r="F1397">
        <v>12.75</v>
      </c>
      <c r="G1397">
        <v>0.3</v>
      </c>
      <c r="H1397" s="184">
        <f t="shared" ref="H1397:L1397" si="1504">H1373</f>
        <v>8.3333333333333329E-2</v>
      </c>
      <c r="I1397" s="185">
        <f t="shared" si="1504"/>
        <v>236</v>
      </c>
      <c r="J1397" s="185">
        <f t="shared" si="1504"/>
        <v>179</v>
      </c>
      <c r="K1397" s="185">
        <f t="shared" si="1504"/>
        <v>2985</v>
      </c>
      <c r="L1397" s="185">
        <f t="shared" si="1504"/>
        <v>1111</v>
      </c>
      <c r="M1397" s="147"/>
      <c r="N1397" s="143">
        <f t="shared" si="1454"/>
        <v>2529.92</v>
      </c>
      <c r="O1397" s="143">
        <f t="shared" si="1450"/>
        <v>716</v>
      </c>
      <c r="P1397" s="143">
        <f t="shared" si="1451"/>
        <v>38058.75</v>
      </c>
      <c r="Q1397" s="143">
        <f t="shared" si="1452"/>
        <v>333.3</v>
      </c>
      <c r="R1397" s="188">
        <f t="shared" si="1455"/>
        <v>41637.97</v>
      </c>
      <c r="T1397">
        <v>29224.15</v>
      </c>
      <c r="U1397" s="190">
        <f t="shared" si="1456"/>
        <v>1.4247795059907644</v>
      </c>
    </row>
    <row r="1398" spans="1:21" x14ac:dyDescent="0.2">
      <c r="A1398" s="178">
        <v>42794</v>
      </c>
      <c r="B1398" s="179">
        <v>0.125</v>
      </c>
      <c r="C1398" t="s">
        <v>349</v>
      </c>
      <c r="D1398">
        <v>10.11</v>
      </c>
      <c r="E1398">
        <v>4.1100000000000003</v>
      </c>
      <c r="F1398">
        <v>12.75</v>
      </c>
      <c r="G1398">
        <v>0.82</v>
      </c>
      <c r="H1398" s="184">
        <f t="shared" ref="H1398:L1398" si="1505">H1374</f>
        <v>0.125</v>
      </c>
      <c r="I1398" s="185">
        <f t="shared" si="1505"/>
        <v>201</v>
      </c>
      <c r="J1398" s="185">
        <f t="shared" si="1505"/>
        <v>205</v>
      </c>
      <c r="K1398" s="185">
        <f t="shared" si="1505"/>
        <v>2985</v>
      </c>
      <c r="L1398" s="185">
        <f t="shared" si="1505"/>
        <v>1717</v>
      </c>
      <c r="M1398" s="147"/>
      <c r="N1398" s="143">
        <f t="shared" si="1454"/>
        <v>2032.11</v>
      </c>
      <c r="O1398" s="143">
        <f t="shared" si="1450"/>
        <v>842.55000000000007</v>
      </c>
      <c r="P1398" s="143">
        <f t="shared" si="1451"/>
        <v>38058.75</v>
      </c>
      <c r="Q1398" s="143">
        <f t="shared" si="1452"/>
        <v>1407.9399999999998</v>
      </c>
      <c r="R1398" s="188">
        <f t="shared" si="1455"/>
        <v>42341.350000000006</v>
      </c>
      <c r="T1398">
        <v>28502.13</v>
      </c>
      <c r="U1398" s="190">
        <f t="shared" si="1456"/>
        <v>1.4855503781647197</v>
      </c>
    </row>
    <row r="1399" spans="1:21" x14ac:dyDescent="0.2">
      <c r="A1399" s="178">
        <v>42794</v>
      </c>
      <c r="B1399" s="179">
        <v>0.16666666666666666</v>
      </c>
      <c r="C1399" t="s">
        <v>349</v>
      </c>
      <c r="D1399">
        <v>13.72</v>
      </c>
      <c r="E1399">
        <v>4.1100000000000003</v>
      </c>
      <c r="F1399">
        <v>12.75</v>
      </c>
      <c r="G1399">
        <v>0.82</v>
      </c>
      <c r="H1399" s="184">
        <f t="shared" ref="H1399:L1399" si="1506">H1375</f>
        <v>0.16666666666666666</v>
      </c>
      <c r="I1399" s="185">
        <f t="shared" si="1506"/>
        <v>185</v>
      </c>
      <c r="J1399" s="185">
        <f t="shared" si="1506"/>
        <v>205</v>
      </c>
      <c r="K1399" s="185">
        <f t="shared" si="1506"/>
        <v>2985</v>
      </c>
      <c r="L1399" s="185">
        <f t="shared" si="1506"/>
        <v>1717</v>
      </c>
      <c r="M1399" s="147"/>
      <c r="N1399" s="143">
        <f t="shared" si="1454"/>
        <v>2538.2000000000003</v>
      </c>
      <c r="O1399" s="143">
        <f t="shared" si="1450"/>
        <v>842.55000000000007</v>
      </c>
      <c r="P1399" s="143">
        <f t="shared" si="1451"/>
        <v>38058.75</v>
      </c>
      <c r="Q1399" s="143">
        <f t="shared" si="1452"/>
        <v>1407.9399999999998</v>
      </c>
      <c r="R1399" s="188">
        <f t="shared" si="1455"/>
        <v>42847.44</v>
      </c>
      <c r="T1399">
        <v>28303.72</v>
      </c>
      <c r="U1399" s="190">
        <f t="shared" si="1456"/>
        <v>1.5138448232246504</v>
      </c>
    </row>
    <row r="1400" spans="1:21" x14ac:dyDescent="0.2">
      <c r="A1400" s="178">
        <v>42794</v>
      </c>
      <c r="B1400" s="179">
        <v>0.20833333333333334</v>
      </c>
      <c r="C1400" t="s">
        <v>349</v>
      </c>
      <c r="D1400">
        <v>11.91</v>
      </c>
      <c r="E1400">
        <v>6</v>
      </c>
      <c r="F1400">
        <v>12.75</v>
      </c>
      <c r="G1400">
        <v>0.82</v>
      </c>
      <c r="H1400" s="184">
        <f t="shared" ref="H1400:L1400" si="1507">H1376</f>
        <v>0.20833333333333334</v>
      </c>
      <c r="I1400" s="185">
        <f t="shared" si="1507"/>
        <v>207</v>
      </c>
      <c r="J1400" s="185">
        <f t="shared" si="1507"/>
        <v>283</v>
      </c>
      <c r="K1400" s="185">
        <f t="shared" si="1507"/>
        <v>2985</v>
      </c>
      <c r="L1400" s="185">
        <f t="shared" si="1507"/>
        <v>1717</v>
      </c>
      <c r="M1400" s="147"/>
      <c r="N1400" s="143">
        <f t="shared" si="1454"/>
        <v>2465.37</v>
      </c>
      <c r="O1400" s="143">
        <f t="shared" si="1450"/>
        <v>1698</v>
      </c>
      <c r="P1400" s="143">
        <f t="shared" si="1451"/>
        <v>38058.75</v>
      </c>
      <c r="Q1400" s="143">
        <f t="shared" si="1452"/>
        <v>1407.9399999999998</v>
      </c>
      <c r="R1400" s="188">
        <f t="shared" si="1455"/>
        <v>43630.060000000005</v>
      </c>
      <c r="T1400">
        <v>28771.02</v>
      </c>
      <c r="U1400" s="190">
        <f t="shared" si="1456"/>
        <v>1.5164585753303153</v>
      </c>
    </row>
    <row r="1401" spans="1:21" x14ac:dyDescent="0.2">
      <c r="A1401" s="178">
        <v>42794</v>
      </c>
      <c r="B1401" s="179">
        <v>0.25</v>
      </c>
      <c r="C1401" t="s">
        <v>349</v>
      </c>
      <c r="D1401">
        <v>35.119999999999997</v>
      </c>
      <c r="E1401">
        <v>26.2</v>
      </c>
      <c r="F1401">
        <v>19.2</v>
      </c>
      <c r="G1401">
        <v>0.82</v>
      </c>
      <c r="H1401" s="184">
        <f t="shared" ref="H1401:L1401" si="1508">H1377</f>
        <v>0.25</v>
      </c>
      <c r="I1401" s="185">
        <f t="shared" si="1508"/>
        <v>327</v>
      </c>
      <c r="J1401" s="185">
        <f t="shared" si="1508"/>
        <v>438</v>
      </c>
      <c r="K1401" s="185">
        <f t="shared" si="1508"/>
        <v>2985</v>
      </c>
      <c r="L1401" s="185">
        <f t="shared" si="1508"/>
        <v>1717</v>
      </c>
      <c r="M1401" s="147"/>
      <c r="N1401" s="143">
        <f t="shared" si="1454"/>
        <v>11484.24</v>
      </c>
      <c r="O1401" s="143">
        <f t="shared" si="1450"/>
        <v>11475.6</v>
      </c>
      <c r="P1401" s="143">
        <f t="shared" si="1451"/>
        <v>57312</v>
      </c>
      <c r="Q1401" s="143">
        <f t="shared" si="1452"/>
        <v>1407.9399999999998</v>
      </c>
      <c r="R1401" s="188">
        <f t="shared" si="1455"/>
        <v>81679.78</v>
      </c>
      <c r="T1401">
        <v>30732.639999999999</v>
      </c>
      <c r="U1401" s="190">
        <f t="shared" si="1456"/>
        <v>2.6577534504032196</v>
      </c>
    </row>
    <row r="1402" spans="1:21" x14ac:dyDescent="0.2">
      <c r="A1402" s="178">
        <v>42794</v>
      </c>
      <c r="B1402" s="179">
        <v>0.29166666666666669</v>
      </c>
      <c r="C1402" t="s">
        <v>349</v>
      </c>
      <c r="D1402">
        <v>6.8</v>
      </c>
      <c r="E1402">
        <v>45</v>
      </c>
      <c r="F1402">
        <v>17.649999999999999</v>
      </c>
      <c r="G1402">
        <v>16.899999999999999</v>
      </c>
      <c r="H1402" s="184">
        <f t="shared" ref="H1402:L1402" si="1509">H1378</f>
        <v>0.29166666666666669</v>
      </c>
      <c r="I1402" s="185">
        <f t="shared" si="1509"/>
        <v>249</v>
      </c>
      <c r="J1402" s="185">
        <f t="shared" si="1509"/>
        <v>556</v>
      </c>
      <c r="K1402" s="185">
        <f t="shared" si="1509"/>
        <v>2872</v>
      </c>
      <c r="L1402" s="185">
        <f t="shared" si="1509"/>
        <v>2219</v>
      </c>
      <c r="M1402" s="147"/>
      <c r="N1402" s="143">
        <f t="shared" si="1454"/>
        <v>1693.2</v>
      </c>
      <c r="O1402" s="143">
        <f t="shared" si="1450"/>
        <v>25020</v>
      </c>
      <c r="P1402" s="143">
        <f t="shared" si="1451"/>
        <v>50690.799999999996</v>
      </c>
      <c r="Q1402" s="143">
        <f t="shared" si="1452"/>
        <v>37501.1</v>
      </c>
      <c r="R1402" s="188">
        <f t="shared" si="1455"/>
        <v>114905.1</v>
      </c>
      <c r="T1402">
        <v>34222.480000000003</v>
      </c>
      <c r="U1402" s="190">
        <f t="shared" si="1456"/>
        <v>3.3575912674943487</v>
      </c>
    </row>
    <row r="1403" spans="1:21" x14ac:dyDescent="0.2">
      <c r="A1403" s="178">
        <v>42794</v>
      </c>
      <c r="B1403" s="179">
        <v>0.33333333333333331</v>
      </c>
      <c r="C1403" t="s">
        <v>349</v>
      </c>
      <c r="D1403">
        <v>3.77</v>
      </c>
      <c r="E1403">
        <v>11.7</v>
      </c>
      <c r="F1403">
        <v>12.3</v>
      </c>
      <c r="G1403">
        <v>11.7</v>
      </c>
      <c r="H1403" s="184">
        <f t="shared" ref="H1403:L1403" si="1510">H1379</f>
        <v>0.33333333333333331</v>
      </c>
      <c r="I1403" s="185">
        <f t="shared" si="1510"/>
        <v>256</v>
      </c>
      <c r="J1403" s="185">
        <f t="shared" si="1510"/>
        <v>306</v>
      </c>
      <c r="K1403" s="185">
        <f t="shared" si="1510"/>
        <v>2872</v>
      </c>
      <c r="L1403" s="185">
        <f t="shared" si="1510"/>
        <v>2219</v>
      </c>
      <c r="M1403" s="147"/>
      <c r="N1403" s="143">
        <f t="shared" si="1454"/>
        <v>965.12</v>
      </c>
      <c r="O1403" s="143">
        <f t="shared" si="1450"/>
        <v>3580.2</v>
      </c>
      <c r="P1403" s="143">
        <f t="shared" si="1451"/>
        <v>35325.599999999999</v>
      </c>
      <c r="Q1403" s="143">
        <f t="shared" si="1452"/>
        <v>25962.3</v>
      </c>
      <c r="R1403" s="188">
        <f t="shared" si="1455"/>
        <v>65833.22</v>
      </c>
      <c r="T1403">
        <v>35352</v>
      </c>
      <c r="U1403" s="190">
        <f t="shared" si="1456"/>
        <v>1.8622205250056574</v>
      </c>
    </row>
    <row r="1404" spans="1:21" x14ac:dyDescent="0.2">
      <c r="A1404" s="178">
        <v>42794</v>
      </c>
      <c r="B1404" s="179">
        <v>0.375</v>
      </c>
      <c r="C1404" t="s">
        <v>349</v>
      </c>
      <c r="D1404">
        <v>2.85</v>
      </c>
      <c r="E1404">
        <v>12.3</v>
      </c>
      <c r="F1404">
        <v>11.93</v>
      </c>
      <c r="G1404">
        <v>11.7</v>
      </c>
      <c r="H1404" s="184">
        <f t="shared" ref="H1404:L1404" si="1511">H1380</f>
        <v>0.375</v>
      </c>
      <c r="I1404" s="185">
        <f t="shared" si="1511"/>
        <v>156</v>
      </c>
      <c r="J1404" s="185">
        <f t="shared" si="1511"/>
        <v>343</v>
      </c>
      <c r="K1404" s="185">
        <f t="shared" si="1511"/>
        <v>2872</v>
      </c>
      <c r="L1404" s="185">
        <f t="shared" si="1511"/>
        <v>2219</v>
      </c>
      <c r="M1404" s="147"/>
      <c r="N1404" s="143">
        <f t="shared" si="1454"/>
        <v>444.6</v>
      </c>
      <c r="O1404" s="143">
        <f t="shared" si="1450"/>
        <v>4218.9000000000005</v>
      </c>
      <c r="P1404" s="143">
        <f t="shared" si="1451"/>
        <v>34262.959999999999</v>
      </c>
      <c r="Q1404" s="143">
        <f t="shared" si="1452"/>
        <v>25962.3</v>
      </c>
      <c r="R1404" s="188">
        <f t="shared" si="1455"/>
        <v>64888.759999999995</v>
      </c>
      <c r="T1404">
        <v>35876.07</v>
      </c>
      <c r="U1404" s="190">
        <f t="shared" si="1456"/>
        <v>1.8086919776887489</v>
      </c>
    </row>
    <row r="1405" spans="1:21" x14ac:dyDescent="0.2">
      <c r="A1405" s="178">
        <v>42794</v>
      </c>
      <c r="B1405" s="179">
        <v>0.41666666666666669</v>
      </c>
      <c r="C1405" t="s">
        <v>349</v>
      </c>
      <c r="D1405">
        <v>6.36</v>
      </c>
      <c r="E1405">
        <v>10.11</v>
      </c>
      <c r="F1405">
        <v>10</v>
      </c>
      <c r="G1405">
        <v>9.7899999999999991</v>
      </c>
      <c r="H1405" s="184">
        <f t="shared" ref="H1405:L1405" si="1512">H1381</f>
        <v>0.41666666666666669</v>
      </c>
      <c r="I1405" s="185">
        <f t="shared" si="1512"/>
        <v>196</v>
      </c>
      <c r="J1405" s="185">
        <f t="shared" si="1512"/>
        <v>315</v>
      </c>
      <c r="K1405" s="185">
        <f t="shared" si="1512"/>
        <v>2872</v>
      </c>
      <c r="L1405" s="185">
        <f t="shared" si="1512"/>
        <v>2219</v>
      </c>
      <c r="M1405" s="147"/>
      <c r="N1405" s="143">
        <f t="shared" si="1454"/>
        <v>1246.5600000000002</v>
      </c>
      <c r="O1405" s="143">
        <f t="shared" si="1450"/>
        <v>3184.6499999999996</v>
      </c>
      <c r="P1405" s="143">
        <f t="shared" si="1451"/>
        <v>28720</v>
      </c>
      <c r="Q1405" s="143">
        <f t="shared" si="1452"/>
        <v>21724.01</v>
      </c>
      <c r="R1405" s="188">
        <f t="shared" si="1455"/>
        <v>54875.22</v>
      </c>
      <c r="T1405">
        <v>36991.879999999997</v>
      </c>
      <c r="U1405" s="190">
        <f t="shared" si="1456"/>
        <v>1.483439608908766</v>
      </c>
    </row>
    <row r="1406" spans="1:21" x14ac:dyDescent="0.2">
      <c r="A1406" s="178">
        <v>42794</v>
      </c>
      <c r="B1406" s="179">
        <v>0.45833333333333331</v>
      </c>
      <c r="C1406" t="s">
        <v>349</v>
      </c>
      <c r="D1406">
        <v>3.98</v>
      </c>
      <c r="E1406">
        <v>3.08</v>
      </c>
      <c r="F1406">
        <v>6</v>
      </c>
      <c r="G1406">
        <v>2.48</v>
      </c>
      <c r="H1406" s="184">
        <f t="shared" ref="H1406:L1406" si="1513">H1382</f>
        <v>0.45833333333333331</v>
      </c>
      <c r="I1406" s="185">
        <f t="shared" si="1513"/>
        <v>226</v>
      </c>
      <c r="J1406" s="185">
        <f t="shared" si="1513"/>
        <v>326</v>
      </c>
      <c r="K1406" s="185">
        <f t="shared" si="1513"/>
        <v>2842</v>
      </c>
      <c r="L1406" s="185">
        <f t="shared" si="1513"/>
        <v>1635</v>
      </c>
      <c r="M1406" s="147"/>
      <c r="N1406" s="143">
        <f t="shared" si="1454"/>
        <v>899.48</v>
      </c>
      <c r="O1406" s="143">
        <f t="shared" si="1450"/>
        <v>1004.08</v>
      </c>
      <c r="P1406" s="143">
        <f t="shared" si="1451"/>
        <v>17052</v>
      </c>
      <c r="Q1406" s="143">
        <f t="shared" si="1452"/>
        <v>4054.8</v>
      </c>
      <c r="R1406" s="188">
        <f t="shared" si="1455"/>
        <v>23010.36</v>
      </c>
      <c r="T1406">
        <v>38243.519999999997</v>
      </c>
      <c r="U1406" s="190">
        <f t="shared" si="1456"/>
        <v>0.60167997088134151</v>
      </c>
    </row>
    <row r="1407" spans="1:21" x14ac:dyDescent="0.2">
      <c r="A1407" s="178">
        <v>42794</v>
      </c>
      <c r="B1407" s="179">
        <v>0.5</v>
      </c>
      <c r="C1407" t="s">
        <v>349</v>
      </c>
      <c r="D1407">
        <v>3.46</v>
      </c>
      <c r="E1407">
        <v>5.61</v>
      </c>
      <c r="F1407">
        <v>8</v>
      </c>
      <c r="G1407">
        <v>3</v>
      </c>
      <c r="H1407" s="184">
        <f t="shared" ref="H1407:L1407" si="1514">H1383</f>
        <v>0.5</v>
      </c>
      <c r="I1407" s="185">
        <f t="shared" si="1514"/>
        <v>222</v>
      </c>
      <c r="J1407" s="185">
        <f t="shared" si="1514"/>
        <v>319</v>
      </c>
      <c r="K1407" s="185">
        <f t="shared" si="1514"/>
        <v>2842</v>
      </c>
      <c r="L1407" s="185">
        <f t="shared" si="1514"/>
        <v>1635</v>
      </c>
      <c r="M1407" s="147"/>
      <c r="N1407" s="143">
        <f t="shared" si="1454"/>
        <v>768.12</v>
      </c>
      <c r="O1407" s="143">
        <f t="shared" si="1450"/>
        <v>1789.5900000000001</v>
      </c>
      <c r="P1407" s="143">
        <f t="shared" si="1451"/>
        <v>22736</v>
      </c>
      <c r="Q1407" s="143">
        <f t="shared" si="1452"/>
        <v>4905</v>
      </c>
      <c r="R1407" s="188">
        <f t="shared" si="1455"/>
        <v>30198.71</v>
      </c>
      <c r="T1407">
        <v>39242.9</v>
      </c>
      <c r="U1407" s="190">
        <f t="shared" si="1456"/>
        <v>0.76953308751391969</v>
      </c>
    </row>
    <row r="1408" spans="1:21" x14ac:dyDescent="0.2">
      <c r="A1408" s="178">
        <v>42794</v>
      </c>
      <c r="B1408" s="179">
        <v>0.54166666666666663</v>
      </c>
      <c r="C1408" t="s">
        <v>349</v>
      </c>
      <c r="D1408">
        <v>3.5</v>
      </c>
      <c r="E1408">
        <v>5.73</v>
      </c>
      <c r="F1408">
        <v>7.42</v>
      </c>
      <c r="G1408">
        <v>3</v>
      </c>
      <c r="H1408" s="184">
        <f t="shared" ref="H1408:L1408" si="1515">H1384</f>
        <v>0.54166666666666663</v>
      </c>
      <c r="I1408" s="185">
        <f t="shared" si="1515"/>
        <v>195</v>
      </c>
      <c r="J1408" s="185">
        <f t="shared" si="1515"/>
        <v>299</v>
      </c>
      <c r="K1408" s="185">
        <f t="shared" si="1515"/>
        <v>2842</v>
      </c>
      <c r="L1408" s="185">
        <f t="shared" si="1515"/>
        <v>1635</v>
      </c>
      <c r="M1408" s="147"/>
      <c r="N1408" s="143">
        <f t="shared" si="1454"/>
        <v>682.5</v>
      </c>
      <c r="O1408" s="143">
        <f t="shared" si="1450"/>
        <v>1713.2700000000002</v>
      </c>
      <c r="P1408" s="143">
        <f t="shared" si="1451"/>
        <v>21087.64</v>
      </c>
      <c r="Q1408" s="143">
        <f t="shared" si="1452"/>
        <v>4905</v>
      </c>
      <c r="R1408" s="188">
        <f t="shared" si="1455"/>
        <v>28388.41</v>
      </c>
      <c r="T1408">
        <v>40012.730000000003</v>
      </c>
      <c r="U1408" s="190">
        <f t="shared" si="1456"/>
        <v>0.70948445657169601</v>
      </c>
    </row>
    <row r="1409" spans="1:21" x14ac:dyDescent="0.2">
      <c r="A1409" s="178">
        <v>42794</v>
      </c>
      <c r="B1409" s="179">
        <v>0.58333333333333337</v>
      </c>
      <c r="C1409" t="s">
        <v>349</v>
      </c>
      <c r="D1409">
        <v>3.46</v>
      </c>
      <c r="E1409">
        <v>6</v>
      </c>
      <c r="F1409">
        <v>11</v>
      </c>
      <c r="G1409">
        <v>3</v>
      </c>
      <c r="H1409" s="184">
        <f t="shared" ref="H1409:L1409" si="1516">H1385</f>
        <v>0.58333333333333337</v>
      </c>
      <c r="I1409" s="185">
        <f t="shared" si="1516"/>
        <v>205</v>
      </c>
      <c r="J1409" s="185">
        <f t="shared" si="1516"/>
        <v>237</v>
      </c>
      <c r="K1409" s="185">
        <f t="shared" si="1516"/>
        <v>2842</v>
      </c>
      <c r="L1409" s="185">
        <f t="shared" si="1516"/>
        <v>1635</v>
      </c>
      <c r="M1409" s="147"/>
      <c r="N1409" s="143">
        <f t="shared" si="1454"/>
        <v>709.3</v>
      </c>
      <c r="O1409" s="143">
        <f t="shared" si="1450"/>
        <v>1422</v>
      </c>
      <c r="P1409" s="143">
        <f t="shared" si="1451"/>
        <v>31262</v>
      </c>
      <c r="Q1409" s="143">
        <f t="shared" si="1452"/>
        <v>4905</v>
      </c>
      <c r="R1409" s="188">
        <f t="shared" si="1455"/>
        <v>38298.300000000003</v>
      </c>
      <c r="T1409">
        <v>40732.160000000003</v>
      </c>
      <c r="U1409" s="190">
        <f t="shared" si="1456"/>
        <v>0.94024721497705988</v>
      </c>
    </row>
    <row r="1410" spans="1:21" x14ac:dyDescent="0.2">
      <c r="A1410" s="178">
        <v>42794</v>
      </c>
      <c r="B1410" s="179">
        <v>0.625</v>
      </c>
      <c r="C1410" t="s">
        <v>349</v>
      </c>
      <c r="D1410">
        <v>3.38</v>
      </c>
      <c r="E1410">
        <v>12.79</v>
      </c>
      <c r="F1410">
        <v>14.62</v>
      </c>
      <c r="G1410">
        <v>1.25</v>
      </c>
      <c r="H1410" s="184">
        <f t="shared" ref="H1410:L1410" si="1517">H1386</f>
        <v>0.625</v>
      </c>
      <c r="I1410" s="185">
        <f t="shared" si="1517"/>
        <v>212</v>
      </c>
      <c r="J1410" s="185">
        <f t="shared" si="1517"/>
        <v>213</v>
      </c>
      <c r="K1410" s="185">
        <f t="shared" si="1517"/>
        <v>2842</v>
      </c>
      <c r="L1410" s="185">
        <f t="shared" si="1517"/>
        <v>1380</v>
      </c>
      <c r="M1410" s="147"/>
      <c r="N1410" s="143">
        <f t="shared" si="1454"/>
        <v>716.56</v>
      </c>
      <c r="O1410" s="143">
        <f t="shared" si="1450"/>
        <v>2724.27</v>
      </c>
      <c r="P1410" s="143">
        <f t="shared" si="1451"/>
        <v>41550.04</v>
      </c>
      <c r="Q1410" s="143">
        <f t="shared" si="1452"/>
        <v>1725</v>
      </c>
      <c r="R1410" s="188">
        <f t="shared" si="1455"/>
        <v>46715.87</v>
      </c>
      <c r="T1410">
        <v>41086.78</v>
      </c>
      <c r="U1410" s="190">
        <f t="shared" si="1456"/>
        <v>1.1370048954919321</v>
      </c>
    </row>
    <row r="1411" spans="1:21" x14ac:dyDescent="0.2">
      <c r="A1411" s="178">
        <v>42794</v>
      </c>
      <c r="B1411" s="179">
        <v>0.66666666666666663</v>
      </c>
      <c r="C1411" t="s">
        <v>349</v>
      </c>
      <c r="D1411">
        <v>2.41</v>
      </c>
      <c r="E1411">
        <v>11.73</v>
      </c>
      <c r="F1411">
        <v>16</v>
      </c>
      <c r="G1411">
        <v>2</v>
      </c>
      <c r="H1411" s="184">
        <f t="shared" ref="H1411:L1411" si="1518">H1387</f>
        <v>0.66666666666666663</v>
      </c>
      <c r="I1411" s="185">
        <f t="shared" si="1518"/>
        <v>191</v>
      </c>
      <c r="J1411" s="185">
        <f t="shared" si="1518"/>
        <v>237</v>
      </c>
      <c r="K1411" s="185">
        <f t="shared" si="1518"/>
        <v>2842</v>
      </c>
      <c r="L1411" s="185">
        <f t="shared" si="1518"/>
        <v>1380</v>
      </c>
      <c r="M1411" s="147"/>
      <c r="N1411" s="143">
        <f t="shared" si="1454"/>
        <v>460.31</v>
      </c>
      <c r="O1411" s="143">
        <f t="shared" si="1450"/>
        <v>2780.01</v>
      </c>
      <c r="P1411" s="143">
        <f t="shared" si="1451"/>
        <v>45472</v>
      </c>
      <c r="Q1411" s="143">
        <f t="shared" si="1452"/>
        <v>2760</v>
      </c>
      <c r="R1411" s="188">
        <f t="shared" si="1455"/>
        <v>51472.32</v>
      </c>
      <c r="T1411">
        <v>41167.35</v>
      </c>
      <c r="U1411" s="190">
        <f t="shared" si="1456"/>
        <v>1.2503190028019777</v>
      </c>
    </row>
    <row r="1412" spans="1:21" x14ac:dyDescent="0.2">
      <c r="A1412" s="178">
        <v>42794</v>
      </c>
      <c r="B1412" s="179">
        <v>0.70833333333333337</v>
      </c>
      <c r="C1412" t="s">
        <v>349</v>
      </c>
      <c r="D1412">
        <v>2</v>
      </c>
      <c r="E1412">
        <v>12.83</v>
      </c>
      <c r="F1412">
        <v>16.239999999999998</v>
      </c>
      <c r="G1412">
        <v>2</v>
      </c>
      <c r="H1412" s="184">
        <f t="shared" ref="H1412:L1412" si="1519">H1388</f>
        <v>0.70833333333333337</v>
      </c>
      <c r="I1412" s="185">
        <f t="shared" si="1519"/>
        <v>218</v>
      </c>
      <c r="J1412" s="185">
        <f t="shared" si="1519"/>
        <v>258</v>
      </c>
      <c r="K1412" s="185">
        <f t="shared" si="1519"/>
        <v>2842</v>
      </c>
      <c r="L1412" s="185">
        <f t="shared" si="1519"/>
        <v>1380</v>
      </c>
      <c r="M1412" s="147"/>
      <c r="N1412" s="143">
        <f t="shared" si="1454"/>
        <v>436</v>
      </c>
      <c r="O1412" s="143">
        <f t="shared" ref="O1412:O1475" si="1520">E1412*J1412</f>
        <v>3310.14</v>
      </c>
      <c r="P1412" s="143">
        <f t="shared" ref="P1412:P1475" si="1521">F1412*K1412</f>
        <v>46154.079999999994</v>
      </c>
      <c r="Q1412" s="143">
        <f t="shared" ref="Q1412:Q1475" si="1522">G1412*L1412</f>
        <v>2760</v>
      </c>
      <c r="R1412" s="188">
        <f t="shared" si="1455"/>
        <v>52660.219999999994</v>
      </c>
      <c r="T1412">
        <v>41036.69</v>
      </c>
      <c r="U1412" s="190">
        <f t="shared" si="1456"/>
        <v>1.2832472599520086</v>
      </c>
    </row>
    <row r="1413" spans="1:21" x14ac:dyDescent="0.2">
      <c r="A1413" s="178">
        <v>42794</v>
      </c>
      <c r="B1413" s="179">
        <v>0.75</v>
      </c>
      <c r="C1413" t="s">
        <v>349</v>
      </c>
      <c r="D1413">
        <v>2.11</v>
      </c>
      <c r="E1413">
        <v>14.49</v>
      </c>
      <c r="F1413">
        <v>14.69</v>
      </c>
      <c r="G1413">
        <v>2</v>
      </c>
      <c r="H1413" s="184">
        <f t="shared" ref="H1413:L1413" si="1523">H1389</f>
        <v>0.75</v>
      </c>
      <c r="I1413" s="185">
        <f t="shared" si="1523"/>
        <v>240</v>
      </c>
      <c r="J1413" s="185">
        <f t="shared" si="1523"/>
        <v>365</v>
      </c>
      <c r="K1413" s="185">
        <f t="shared" si="1523"/>
        <v>2842</v>
      </c>
      <c r="L1413" s="185">
        <f t="shared" si="1523"/>
        <v>1380</v>
      </c>
      <c r="M1413" s="147"/>
      <c r="N1413" s="143">
        <f t="shared" ref="N1413:N1476" si="1524">D1413*I1413</f>
        <v>506.4</v>
      </c>
      <c r="O1413" s="143">
        <f t="shared" si="1520"/>
        <v>5288.85</v>
      </c>
      <c r="P1413" s="143">
        <f t="shared" si="1521"/>
        <v>41748.979999999996</v>
      </c>
      <c r="Q1413" s="143">
        <f t="shared" si="1522"/>
        <v>2760</v>
      </c>
      <c r="R1413" s="188">
        <f t="shared" ref="R1413:R1476" si="1525">SUM(N1413:Q1413)</f>
        <v>50304.229999999996</v>
      </c>
      <c r="T1413">
        <v>40753.15</v>
      </c>
      <c r="U1413" s="190">
        <f t="shared" ref="U1413:U1476" si="1526">R1413/T1413</f>
        <v>1.2343642147907583</v>
      </c>
    </row>
    <row r="1414" spans="1:21" x14ac:dyDescent="0.2">
      <c r="A1414" s="178">
        <v>42794</v>
      </c>
      <c r="B1414" s="179">
        <v>0.79166666666666663</v>
      </c>
      <c r="C1414" t="s">
        <v>349</v>
      </c>
      <c r="D1414">
        <v>6.67</v>
      </c>
      <c r="E1414">
        <v>16.8</v>
      </c>
      <c r="F1414">
        <v>17</v>
      </c>
      <c r="G1414">
        <v>2.85</v>
      </c>
      <c r="H1414" s="184">
        <f t="shared" ref="H1414:L1414" si="1527">H1390</f>
        <v>0.79166666666666663</v>
      </c>
      <c r="I1414" s="185">
        <f t="shared" si="1527"/>
        <v>320</v>
      </c>
      <c r="J1414" s="185">
        <f t="shared" si="1527"/>
        <v>214</v>
      </c>
      <c r="K1414" s="185">
        <f t="shared" si="1527"/>
        <v>2842</v>
      </c>
      <c r="L1414" s="185">
        <f t="shared" si="1527"/>
        <v>1426</v>
      </c>
      <c r="M1414" s="147"/>
      <c r="N1414" s="143">
        <f t="shared" si="1524"/>
        <v>2134.4</v>
      </c>
      <c r="O1414" s="143">
        <f t="shared" si="1520"/>
        <v>3595.2000000000003</v>
      </c>
      <c r="P1414" s="143">
        <f t="shared" si="1521"/>
        <v>48314</v>
      </c>
      <c r="Q1414" s="143">
        <f t="shared" si="1522"/>
        <v>4064.1</v>
      </c>
      <c r="R1414" s="188">
        <f t="shared" si="1525"/>
        <v>58107.7</v>
      </c>
      <c r="T1414">
        <v>41531.410000000003</v>
      </c>
      <c r="U1414" s="190">
        <f t="shared" si="1526"/>
        <v>1.3991265887673929</v>
      </c>
    </row>
    <row r="1415" spans="1:21" x14ac:dyDescent="0.2">
      <c r="A1415" s="178">
        <v>42794</v>
      </c>
      <c r="B1415" s="179">
        <v>0.83333333333333337</v>
      </c>
      <c r="C1415" t="s">
        <v>349</v>
      </c>
      <c r="D1415">
        <v>3.73</v>
      </c>
      <c r="E1415">
        <v>2.5099999999999998</v>
      </c>
      <c r="F1415">
        <v>7.71</v>
      </c>
      <c r="G1415">
        <v>2</v>
      </c>
      <c r="H1415" s="184">
        <f t="shared" ref="H1415:L1415" si="1528">H1391</f>
        <v>0.83333333333333337</v>
      </c>
      <c r="I1415" s="185">
        <f t="shared" si="1528"/>
        <v>322</v>
      </c>
      <c r="J1415" s="185">
        <f t="shared" si="1528"/>
        <v>178</v>
      </c>
      <c r="K1415" s="185">
        <f t="shared" si="1528"/>
        <v>2842</v>
      </c>
      <c r="L1415" s="185">
        <f t="shared" si="1528"/>
        <v>1426</v>
      </c>
      <c r="M1415" s="147"/>
      <c r="N1415" s="143">
        <f t="shared" si="1524"/>
        <v>1201.06</v>
      </c>
      <c r="O1415" s="143">
        <f t="shared" si="1520"/>
        <v>446.78</v>
      </c>
      <c r="P1415" s="143">
        <f t="shared" si="1521"/>
        <v>21911.82</v>
      </c>
      <c r="Q1415" s="143">
        <f t="shared" si="1522"/>
        <v>2852</v>
      </c>
      <c r="R1415" s="188">
        <f t="shared" si="1525"/>
        <v>26411.66</v>
      </c>
      <c r="T1415">
        <v>42104.78</v>
      </c>
      <c r="U1415" s="190">
        <f t="shared" si="1526"/>
        <v>0.62728412308531245</v>
      </c>
    </row>
    <row r="1416" spans="1:21" x14ac:dyDescent="0.2">
      <c r="A1416" s="178">
        <v>42794</v>
      </c>
      <c r="B1416" s="179">
        <v>0.875</v>
      </c>
      <c r="C1416" t="s">
        <v>349</v>
      </c>
      <c r="D1416">
        <v>4.1100000000000003</v>
      </c>
      <c r="E1416">
        <v>2.72</v>
      </c>
      <c r="F1416">
        <v>7</v>
      </c>
      <c r="G1416">
        <v>1.9</v>
      </c>
      <c r="H1416" s="184">
        <f t="shared" ref="H1416:L1416" si="1529">H1392</f>
        <v>0.875</v>
      </c>
      <c r="I1416" s="185">
        <f t="shared" si="1529"/>
        <v>337</v>
      </c>
      <c r="J1416" s="185">
        <f t="shared" si="1529"/>
        <v>173</v>
      </c>
      <c r="K1416" s="185">
        <f t="shared" si="1529"/>
        <v>2842</v>
      </c>
      <c r="L1416" s="185">
        <f t="shared" si="1529"/>
        <v>1426</v>
      </c>
      <c r="M1416" s="147"/>
      <c r="N1416" s="143">
        <f t="shared" si="1524"/>
        <v>1385.0700000000002</v>
      </c>
      <c r="O1416" s="143">
        <f t="shared" si="1520"/>
        <v>470.56000000000006</v>
      </c>
      <c r="P1416" s="143">
        <f t="shared" si="1521"/>
        <v>19894</v>
      </c>
      <c r="Q1416" s="143">
        <f t="shared" si="1522"/>
        <v>2709.4</v>
      </c>
      <c r="R1416" s="188">
        <f t="shared" si="1525"/>
        <v>24459.030000000002</v>
      </c>
      <c r="T1416">
        <v>41094.81</v>
      </c>
      <c r="U1416" s="190">
        <f t="shared" si="1526"/>
        <v>0.59518537742357258</v>
      </c>
    </row>
    <row r="1417" spans="1:21" x14ac:dyDescent="0.2">
      <c r="A1417" s="178">
        <v>42794</v>
      </c>
      <c r="B1417" s="179">
        <v>0.91666666666666663</v>
      </c>
      <c r="C1417" t="s">
        <v>349</v>
      </c>
      <c r="D1417">
        <v>5</v>
      </c>
      <c r="E1417">
        <v>4.1100000000000003</v>
      </c>
      <c r="F1417">
        <v>10</v>
      </c>
      <c r="G1417">
        <v>1.4</v>
      </c>
      <c r="H1417" s="184">
        <f t="shared" ref="H1417:L1417" si="1530">H1393</f>
        <v>0.91666666666666663</v>
      </c>
      <c r="I1417" s="185">
        <f t="shared" si="1530"/>
        <v>394</v>
      </c>
      <c r="J1417" s="185">
        <f t="shared" si="1530"/>
        <v>194</v>
      </c>
      <c r="K1417" s="185">
        <f t="shared" si="1530"/>
        <v>2842</v>
      </c>
      <c r="L1417" s="185">
        <f t="shared" si="1530"/>
        <v>1426</v>
      </c>
      <c r="M1417" s="147"/>
      <c r="N1417" s="143">
        <f t="shared" si="1524"/>
        <v>1970</v>
      </c>
      <c r="O1417" s="143">
        <f t="shared" si="1520"/>
        <v>797.34</v>
      </c>
      <c r="P1417" s="143">
        <f t="shared" si="1521"/>
        <v>28420</v>
      </c>
      <c r="Q1417" s="143">
        <f t="shared" si="1522"/>
        <v>1996.3999999999999</v>
      </c>
      <c r="R1417" s="188">
        <f t="shared" si="1525"/>
        <v>33183.74</v>
      </c>
      <c r="T1417">
        <v>39321.25</v>
      </c>
      <c r="U1417" s="190">
        <f t="shared" si="1526"/>
        <v>0.84391365991671163</v>
      </c>
    </row>
    <row r="1418" spans="1:21" x14ac:dyDescent="0.2">
      <c r="A1418" s="178">
        <v>42794</v>
      </c>
      <c r="B1418" s="179">
        <v>0.95833333333333337</v>
      </c>
      <c r="C1418" t="s">
        <v>349</v>
      </c>
      <c r="D1418">
        <v>10.24</v>
      </c>
      <c r="E1418">
        <v>10.11</v>
      </c>
      <c r="F1418">
        <v>19</v>
      </c>
      <c r="G1418">
        <v>0.3</v>
      </c>
      <c r="H1418" s="184">
        <f t="shared" ref="H1418:L1418" si="1531">H1394</f>
        <v>0.95833333333333337</v>
      </c>
      <c r="I1418" s="185">
        <f t="shared" si="1531"/>
        <v>389</v>
      </c>
      <c r="J1418" s="185">
        <f t="shared" si="1531"/>
        <v>265</v>
      </c>
      <c r="K1418" s="185">
        <f t="shared" si="1531"/>
        <v>2985</v>
      </c>
      <c r="L1418" s="185">
        <f t="shared" si="1531"/>
        <v>1111</v>
      </c>
      <c r="M1418" s="147"/>
      <c r="N1418" s="143">
        <f t="shared" si="1524"/>
        <v>3983.36</v>
      </c>
      <c r="O1418" s="143">
        <f t="shared" si="1520"/>
        <v>2679.1499999999996</v>
      </c>
      <c r="P1418" s="143">
        <f t="shared" si="1521"/>
        <v>56715</v>
      </c>
      <c r="Q1418" s="143">
        <f t="shared" si="1522"/>
        <v>333.3</v>
      </c>
      <c r="R1418" s="188">
        <f t="shared" si="1525"/>
        <v>63710.810000000005</v>
      </c>
      <c r="T1418">
        <v>36551.32</v>
      </c>
      <c r="U1418" s="190">
        <f t="shared" si="1526"/>
        <v>1.7430508665624116</v>
      </c>
    </row>
    <row r="1419" spans="1:21" x14ac:dyDescent="0.2">
      <c r="A1419" s="178">
        <v>42794</v>
      </c>
      <c r="B1419" s="180">
        <v>1</v>
      </c>
      <c r="C1419" t="s">
        <v>349</v>
      </c>
      <c r="D1419">
        <v>9.76</v>
      </c>
      <c r="E1419">
        <v>4</v>
      </c>
      <c r="F1419">
        <v>21</v>
      </c>
      <c r="G1419">
        <v>0.3</v>
      </c>
      <c r="H1419" s="184">
        <f t="shared" ref="H1419:L1419" si="1532">H1395</f>
        <v>1</v>
      </c>
      <c r="I1419" s="185">
        <f t="shared" si="1532"/>
        <v>362</v>
      </c>
      <c r="J1419" s="185">
        <f t="shared" si="1532"/>
        <v>243</v>
      </c>
      <c r="K1419" s="185">
        <f t="shared" si="1532"/>
        <v>2985</v>
      </c>
      <c r="L1419" s="185">
        <f t="shared" si="1532"/>
        <v>1111</v>
      </c>
      <c r="M1419" s="147"/>
      <c r="N1419" s="143">
        <f t="shared" si="1524"/>
        <v>3533.12</v>
      </c>
      <c r="O1419" s="143">
        <f t="shared" si="1520"/>
        <v>972</v>
      </c>
      <c r="P1419" s="143">
        <f t="shared" si="1521"/>
        <v>62685</v>
      </c>
      <c r="Q1419" s="143">
        <f t="shared" si="1522"/>
        <v>333.3</v>
      </c>
      <c r="R1419" s="188">
        <f t="shared" si="1525"/>
        <v>67523.42</v>
      </c>
      <c r="T1419">
        <v>33442.980000000003</v>
      </c>
      <c r="U1419" s="190">
        <f t="shared" si="1526"/>
        <v>2.0190611004162906</v>
      </c>
    </row>
    <row r="1420" spans="1:21" x14ac:dyDescent="0.2">
      <c r="A1420" s="178">
        <v>42795</v>
      </c>
      <c r="B1420" s="179">
        <v>4.1666666666666664E-2</v>
      </c>
      <c r="C1420" t="s">
        <v>349</v>
      </c>
      <c r="D1420">
        <v>14.06</v>
      </c>
      <c r="E1420">
        <v>6</v>
      </c>
      <c r="F1420">
        <v>8.0399999999999991</v>
      </c>
      <c r="G1420">
        <v>0.25</v>
      </c>
      <c r="H1420" s="184">
        <f t="shared" ref="H1420:L1420" si="1533">H1396</f>
        <v>4.1666666666666664E-2</v>
      </c>
      <c r="I1420" s="185">
        <f t="shared" si="1533"/>
        <v>294</v>
      </c>
      <c r="J1420" s="185">
        <f t="shared" si="1533"/>
        <v>212</v>
      </c>
      <c r="K1420" s="185">
        <f t="shared" si="1533"/>
        <v>2985</v>
      </c>
      <c r="L1420" s="185">
        <f t="shared" si="1533"/>
        <v>1111</v>
      </c>
      <c r="M1420" s="147"/>
      <c r="N1420" s="143">
        <f t="shared" si="1524"/>
        <v>4133.6400000000003</v>
      </c>
      <c r="O1420" s="143">
        <f t="shared" si="1520"/>
        <v>1272</v>
      </c>
      <c r="P1420" s="143">
        <f t="shared" si="1521"/>
        <v>23999.399999999998</v>
      </c>
      <c r="Q1420" s="143">
        <f t="shared" si="1522"/>
        <v>277.75</v>
      </c>
      <c r="R1420" s="188">
        <f t="shared" si="1525"/>
        <v>29682.789999999997</v>
      </c>
      <c r="T1420">
        <v>31182.73</v>
      </c>
      <c r="U1420" s="190">
        <f t="shared" si="1526"/>
        <v>0.95189837451692005</v>
      </c>
    </row>
    <row r="1421" spans="1:21" x14ac:dyDescent="0.2">
      <c r="A1421" s="178">
        <v>42795</v>
      </c>
      <c r="B1421" s="179">
        <v>8.3333333333333329E-2</v>
      </c>
      <c r="C1421" t="s">
        <v>349</v>
      </c>
      <c r="D1421">
        <v>12</v>
      </c>
      <c r="E1421">
        <v>6</v>
      </c>
      <c r="F1421">
        <v>8.07</v>
      </c>
      <c r="G1421">
        <v>0.25</v>
      </c>
      <c r="H1421" s="184">
        <f t="shared" ref="H1421:L1421" si="1534">H1397</f>
        <v>8.3333333333333329E-2</v>
      </c>
      <c r="I1421" s="185">
        <f t="shared" si="1534"/>
        <v>236</v>
      </c>
      <c r="J1421" s="185">
        <f t="shared" si="1534"/>
        <v>179</v>
      </c>
      <c r="K1421" s="185">
        <f t="shared" si="1534"/>
        <v>2985</v>
      </c>
      <c r="L1421" s="185">
        <f t="shared" si="1534"/>
        <v>1111</v>
      </c>
      <c r="M1421" s="147"/>
      <c r="N1421" s="143">
        <f t="shared" si="1524"/>
        <v>2832</v>
      </c>
      <c r="O1421" s="143">
        <f t="shared" si="1520"/>
        <v>1074</v>
      </c>
      <c r="P1421" s="143">
        <f t="shared" si="1521"/>
        <v>24088.95</v>
      </c>
      <c r="Q1421" s="143">
        <f t="shared" si="1522"/>
        <v>277.75</v>
      </c>
      <c r="R1421" s="188">
        <f t="shared" si="1525"/>
        <v>28272.7</v>
      </c>
      <c r="T1421">
        <v>29889.48</v>
      </c>
      <c r="U1421" s="190">
        <f t="shared" si="1526"/>
        <v>0.94590805862129423</v>
      </c>
    </row>
    <row r="1422" spans="1:21" x14ac:dyDescent="0.2">
      <c r="A1422" s="178">
        <v>42795</v>
      </c>
      <c r="B1422" s="179">
        <v>0.125</v>
      </c>
      <c r="C1422" t="s">
        <v>349</v>
      </c>
      <c r="D1422">
        <v>12</v>
      </c>
      <c r="E1422">
        <v>6</v>
      </c>
      <c r="F1422">
        <v>8.08</v>
      </c>
      <c r="G1422">
        <v>0.99</v>
      </c>
      <c r="H1422" s="184">
        <f t="shared" ref="H1422:L1422" si="1535">H1398</f>
        <v>0.125</v>
      </c>
      <c r="I1422" s="185">
        <f t="shared" si="1535"/>
        <v>201</v>
      </c>
      <c r="J1422" s="185">
        <f t="shared" si="1535"/>
        <v>205</v>
      </c>
      <c r="K1422" s="185">
        <f t="shared" si="1535"/>
        <v>2985</v>
      </c>
      <c r="L1422" s="185">
        <f t="shared" si="1535"/>
        <v>1717</v>
      </c>
      <c r="M1422" s="147"/>
      <c r="N1422" s="143">
        <f t="shared" si="1524"/>
        <v>2412</v>
      </c>
      <c r="O1422" s="143">
        <f t="shared" si="1520"/>
        <v>1230</v>
      </c>
      <c r="P1422" s="143">
        <f t="shared" si="1521"/>
        <v>24118.799999999999</v>
      </c>
      <c r="Q1422" s="143">
        <f t="shared" si="1522"/>
        <v>1699.83</v>
      </c>
      <c r="R1422" s="188">
        <f t="shared" si="1525"/>
        <v>29460.629999999997</v>
      </c>
      <c r="T1422">
        <v>28999.17</v>
      </c>
      <c r="U1422" s="190">
        <f t="shared" si="1526"/>
        <v>1.0159128692303951</v>
      </c>
    </row>
    <row r="1423" spans="1:21" x14ac:dyDescent="0.2">
      <c r="A1423" s="178">
        <v>42795</v>
      </c>
      <c r="B1423" s="179">
        <v>0.16666666666666666</v>
      </c>
      <c r="C1423" t="s">
        <v>349</v>
      </c>
      <c r="D1423">
        <v>10.11</v>
      </c>
      <c r="E1423">
        <v>6</v>
      </c>
      <c r="F1423">
        <v>8.07</v>
      </c>
      <c r="G1423">
        <v>0.99</v>
      </c>
      <c r="H1423" s="184">
        <f t="shared" ref="H1423:L1423" si="1536">H1399</f>
        <v>0.16666666666666666</v>
      </c>
      <c r="I1423" s="185">
        <f t="shared" si="1536"/>
        <v>185</v>
      </c>
      <c r="J1423" s="185">
        <f t="shared" si="1536"/>
        <v>205</v>
      </c>
      <c r="K1423" s="185">
        <f t="shared" si="1536"/>
        <v>2985</v>
      </c>
      <c r="L1423" s="185">
        <f t="shared" si="1536"/>
        <v>1717</v>
      </c>
      <c r="M1423" s="147"/>
      <c r="N1423" s="143">
        <f t="shared" si="1524"/>
        <v>1870.35</v>
      </c>
      <c r="O1423" s="143">
        <f t="shared" si="1520"/>
        <v>1230</v>
      </c>
      <c r="P1423" s="143">
        <f t="shared" si="1521"/>
        <v>24088.95</v>
      </c>
      <c r="Q1423" s="143">
        <f t="shared" si="1522"/>
        <v>1699.83</v>
      </c>
      <c r="R1423" s="188">
        <f t="shared" si="1525"/>
        <v>28889.129999999997</v>
      </c>
      <c r="T1423">
        <v>28597.45</v>
      </c>
      <c r="U1423" s="190">
        <f t="shared" si="1526"/>
        <v>1.0101995107955428</v>
      </c>
    </row>
    <row r="1424" spans="1:21" x14ac:dyDescent="0.2">
      <c r="A1424" s="178">
        <v>42795</v>
      </c>
      <c r="B1424" s="179">
        <v>0.20833333333333334</v>
      </c>
      <c r="C1424" t="s">
        <v>349</v>
      </c>
      <c r="D1424">
        <v>11.07</v>
      </c>
      <c r="E1424">
        <v>6</v>
      </c>
      <c r="F1424">
        <v>8.0500000000000007</v>
      </c>
      <c r="G1424">
        <v>0.99</v>
      </c>
      <c r="H1424" s="184">
        <f t="shared" ref="H1424:L1424" si="1537">H1400</f>
        <v>0.20833333333333334</v>
      </c>
      <c r="I1424" s="185">
        <f t="shared" si="1537"/>
        <v>207</v>
      </c>
      <c r="J1424" s="185">
        <f t="shared" si="1537"/>
        <v>283</v>
      </c>
      <c r="K1424" s="185">
        <f t="shared" si="1537"/>
        <v>2985</v>
      </c>
      <c r="L1424" s="185">
        <f t="shared" si="1537"/>
        <v>1717</v>
      </c>
      <c r="M1424" s="147"/>
      <c r="N1424" s="143">
        <f t="shared" si="1524"/>
        <v>2291.4900000000002</v>
      </c>
      <c r="O1424" s="143">
        <f t="shared" si="1520"/>
        <v>1698</v>
      </c>
      <c r="P1424" s="143">
        <f t="shared" si="1521"/>
        <v>24029.250000000004</v>
      </c>
      <c r="Q1424" s="143">
        <f t="shared" si="1522"/>
        <v>1699.83</v>
      </c>
      <c r="R1424" s="188">
        <f t="shared" si="1525"/>
        <v>29718.570000000007</v>
      </c>
      <c r="T1424">
        <v>28796.14</v>
      </c>
      <c r="U1424" s="190">
        <f t="shared" si="1526"/>
        <v>1.0320331127713647</v>
      </c>
    </row>
    <row r="1425" spans="1:21" x14ac:dyDescent="0.2">
      <c r="A1425" s="178">
        <v>42795</v>
      </c>
      <c r="B1425" s="179">
        <v>0.25</v>
      </c>
      <c r="C1425" t="s">
        <v>349</v>
      </c>
      <c r="D1425">
        <v>26.53</v>
      </c>
      <c r="E1425">
        <v>15.14</v>
      </c>
      <c r="F1425">
        <v>15</v>
      </c>
      <c r="G1425">
        <v>0.99</v>
      </c>
      <c r="H1425" s="184">
        <f t="shared" ref="H1425:L1425" si="1538">H1401</f>
        <v>0.25</v>
      </c>
      <c r="I1425" s="185">
        <f t="shared" si="1538"/>
        <v>327</v>
      </c>
      <c r="J1425" s="185">
        <f t="shared" si="1538"/>
        <v>438</v>
      </c>
      <c r="K1425" s="185">
        <f t="shared" si="1538"/>
        <v>2985</v>
      </c>
      <c r="L1425" s="185">
        <f t="shared" si="1538"/>
        <v>1717</v>
      </c>
      <c r="M1425" s="147"/>
      <c r="N1425" s="143">
        <f t="shared" si="1524"/>
        <v>8675.31</v>
      </c>
      <c r="O1425" s="143">
        <f t="shared" si="1520"/>
        <v>6631.3200000000006</v>
      </c>
      <c r="P1425" s="143">
        <f t="shared" si="1521"/>
        <v>44775</v>
      </c>
      <c r="Q1425" s="143">
        <f t="shared" si="1522"/>
        <v>1699.83</v>
      </c>
      <c r="R1425" s="188">
        <f t="shared" si="1525"/>
        <v>61781.460000000006</v>
      </c>
      <c r="T1425">
        <v>30448.23</v>
      </c>
      <c r="U1425" s="190">
        <f t="shared" si="1526"/>
        <v>2.0290657289438503</v>
      </c>
    </row>
    <row r="1426" spans="1:21" x14ac:dyDescent="0.2">
      <c r="A1426" s="178">
        <v>42795</v>
      </c>
      <c r="B1426" s="179">
        <v>0.29166666666666669</v>
      </c>
      <c r="C1426" t="s">
        <v>349</v>
      </c>
      <c r="D1426">
        <v>3.5</v>
      </c>
      <c r="E1426">
        <v>8.16</v>
      </c>
      <c r="F1426">
        <v>8</v>
      </c>
      <c r="G1426">
        <v>7.16</v>
      </c>
      <c r="H1426" s="184">
        <f t="shared" ref="H1426:L1426" si="1539">H1402</f>
        <v>0.29166666666666669</v>
      </c>
      <c r="I1426" s="185">
        <f t="shared" si="1539"/>
        <v>249</v>
      </c>
      <c r="J1426" s="185">
        <f t="shared" si="1539"/>
        <v>556</v>
      </c>
      <c r="K1426" s="185">
        <f t="shared" si="1539"/>
        <v>2872</v>
      </c>
      <c r="L1426" s="185">
        <f t="shared" si="1539"/>
        <v>2219</v>
      </c>
      <c r="M1426" s="147"/>
      <c r="N1426" s="143">
        <f t="shared" si="1524"/>
        <v>871.5</v>
      </c>
      <c r="O1426" s="143">
        <f t="shared" si="1520"/>
        <v>4536.96</v>
      </c>
      <c r="P1426" s="143">
        <f t="shared" si="1521"/>
        <v>22976</v>
      </c>
      <c r="Q1426" s="143">
        <f t="shared" si="1522"/>
        <v>15888.04</v>
      </c>
      <c r="R1426" s="188">
        <f t="shared" si="1525"/>
        <v>44272.5</v>
      </c>
      <c r="T1426">
        <v>33708.019999999997</v>
      </c>
      <c r="U1426" s="190">
        <f t="shared" si="1526"/>
        <v>1.3134114670633281</v>
      </c>
    </row>
    <row r="1427" spans="1:21" x14ac:dyDescent="0.2">
      <c r="A1427" s="178">
        <v>42795</v>
      </c>
      <c r="B1427" s="179">
        <v>0.33333333333333331</v>
      </c>
      <c r="C1427" t="s">
        <v>349</v>
      </c>
      <c r="D1427">
        <v>3.5</v>
      </c>
      <c r="E1427">
        <v>6</v>
      </c>
      <c r="F1427">
        <v>7.14</v>
      </c>
      <c r="G1427">
        <v>6</v>
      </c>
      <c r="H1427" s="184">
        <f t="shared" ref="H1427:L1427" si="1540">H1403</f>
        <v>0.33333333333333331</v>
      </c>
      <c r="I1427" s="185">
        <f t="shared" si="1540"/>
        <v>256</v>
      </c>
      <c r="J1427" s="185">
        <f t="shared" si="1540"/>
        <v>306</v>
      </c>
      <c r="K1427" s="185">
        <f t="shared" si="1540"/>
        <v>2872</v>
      </c>
      <c r="L1427" s="185">
        <f t="shared" si="1540"/>
        <v>2219</v>
      </c>
      <c r="M1427" s="147"/>
      <c r="N1427" s="143">
        <f t="shared" si="1524"/>
        <v>896</v>
      </c>
      <c r="O1427" s="143">
        <f t="shared" si="1520"/>
        <v>1836</v>
      </c>
      <c r="P1427" s="143">
        <f t="shared" si="1521"/>
        <v>20506.079999999998</v>
      </c>
      <c r="Q1427" s="143">
        <f t="shared" si="1522"/>
        <v>13314</v>
      </c>
      <c r="R1427" s="188">
        <f t="shared" si="1525"/>
        <v>36552.080000000002</v>
      </c>
      <c r="T1427">
        <v>34468.03</v>
      </c>
      <c r="U1427" s="190">
        <f t="shared" si="1526"/>
        <v>1.0604632756789409</v>
      </c>
    </row>
    <row r="1428" spans="1:21" x14ac:dyDescent="0.2">
      <c r="A1428" s="178">
        <v>42795</v>
      </c>
      <c r="B1428" s="179">
        <v>0.375</v>
      </c>
      <c r="C1428" t="s">
        <v>349</v>
      </c>
      <c r="D1428">
        <v>2.99</v>
      </c>
      <c r="E1428">
        <v>6.35</v>
      </c>
      <c r="F1428">
        <v>7.92</v>
      </c>
      <c r="G1428">
        <v>5.75</v>
      </c>
      <c r="H1428" s="184">
        <f t="shared" ref="H1428:L1428" si="1541">H1404</f>
        <v>0.375</v>
      </c>
      <c r="I1428" s="185">
        <f t="shared" si="1541"/>
        <v>156</v>
      </c>
      <c r="J1428" s="185">
        <f t="shared" si="1541"/>
        <v>343</v>
      </c>
      <c r="K1428" s="185">
        <f t="shared" si="1541"/>
        <v>2872</v>
      </c>
      <c r="L1428" s="185">
        <f t="shared" si="1541"/>
        <v>2219</v>
      </c>
      <c r="M1428" s="147"/>
      <c r="N1428" s="143">
        <f t="shared" si="1524"/>
        <v>466.44000000000005</v>
      </c>
      <c r="O1428" s="143">
        <f t="shared" si="1520"/>
        <v>2178.0499999999997</v>
      </c>
      <c r="P1428" s="143">
        <f t="shared" si="1521"/>
        <v>22746.240000000002</v>
      </c>
      <c r="Q1428" s="143">
        <f t="shared" si="1522"/>
        <v>12759.25</v>
      </c>
      <c r="R1428" s="188">
        <f t="shared" si="1525"/>
        <v>38149.980000000003</v>
      </c>
      <c r="T1428">
        <v>34839.660000000003</v>
      </c>
      <c r="U1428" s="190">
        <f t="shared" si="1526"/>
        <v>1.0950158526231313</v>
      </c>
    </row>
    <row r="1429" spans="1:21" x14ac:dyDescent="0.2">
      <c r="A1429" s="178">
        <v>42795</v>
      </c>
      <c r="B1429" s="179">
        <v>0.41666666666666669</v>
      </c>
      <c r="C1429" t="s">
        <v>349</v>
      </c>
      <c r="D1429">
        <v>2.95</v>
      </c>
      <c r="E1429">
        <v>4.1100000000000003</v>
      </c>
      <c r="F1429">
        <v>8.2100000000000009</v>
      </c>
      <c r="G1429">
        <v>3.51</v>
      </c>
      <c r="H1429" s="184">
        <f t="shared" ref="H1429:L1429" si="1542">H1405</f>
        <v>0.41666666666666669</v>
      </c>
      <c r="I1429" s="185">
        <f t="shared" si="1542"/>
        <v>196</v>
      </c>
      <c r="J1429" s="185">
        <f t="shared" si="1542"/>
        <v>315</v>
      </c>
      <c r="K1429" s="185">
        <f t="shared" si="1542"/>
        <v>2872</v>
      </c>
      <c r="L1429" s="185">
        <f t="shared" si="1542"/>
        <v>2219</v>
      </c>
      <c r="M1429" s="147"/>
      <c r="N1429" s="143">
        <f t="shared" si="1524"/>
        <v>578.20000000000005</v>
      </c>
      <c r="O1429" s="143">
        <f t="shared" si="1520"/>
        <v>1294.6500000000001</v>
      </c>
      <c r="P1429" s="143">
        <f t="shared" si="1521"/>
        <v>23579.120000000003</v>
      </c>
      <c r="Q1429" s="143">
        <f t="shared" si="1522"/>
        <v>7788.69</v>
      </c>
      <c r="R1429" s="188">
        <f t="shared" si="1525"/>
        <v>33240.660000000003</v>
      </c>
      <c r="T1429">
        <v>36051.82</v>
      </c>
      <c r="U1429" s="190">
        <f t="shared" si="1526"/>
        <v>0.92202446367478819</v>
      </c>
    </row>
    <row r="1430" spans="1:21" x14ac:dyDescent="0.2">
      <c r="A1430" s="178">
        <v>42795</v>
      </c>
      <c r="B1430" s="179">
        <v>0.45833333333333331</v>
      </c>
      <c r="C1430" t="s">
        <v>349</v>
      </c>
      <c r="D1430">
        <v>2.91</v>
      </c>
      <c r="E1430">
        <v>4.83</v>
      </c>
      <c r="F1430">
        <v>8.76</v>
      </c>
      <c r="G1430">
        <v>3</v>
      </c>
      <c r="H1430" s="184">
        <f t="shared" ref="H1430:L1430" si="1543">H1406</f>
        <v>0.45833333333333331</v>
      </c>
      <c r="I1430" s="185">
        <f t="shared" si="1543"/>
        <v>226</v>
      </c>
      <c r="J1430" s="185">
        <f t="shared" si="1543"/>
        <v>326</v>
      </c>
      <c r="K1430" s="185">
        <f t="shared" si="1543"/>
        <v>2842</v>
      </c>
      <c r="L1430" s="185">
        <f t="shared" si="1543"/>
        <v>1635</v>
      </c>
      <c r="M1430" s="147"/>
      <c r="N1430" s="143">
        <f t="shared" si="1524"/>
        <v>657.66000000000008</v>
      </c>
      <c r="O1430" s="143">
        <f t="shared" si="1520"/>
        <v>1574.58</v>
      </c>
      <c r="P1430" s="143">
        <f t="shared" si="1521"/>
        <v>24895.919999999998</v>
      </c>
      <c r="Q1430" s="143">
        <f t="shared" si="1522"/>
        <v>4905</v>
      </c>
      <c r="R1430" s="188">
        <f t="shared" si="1525"/>
        <v>32033.159999999996</v>
      </c>
      <c r="T1430">
        <v>37092.839999999997</v>
      </c>
      <c r="U1430" s="190">
        <f t="shared" si="1526"/>
        <v>0.86359415995108491</v>
      </c>
    </row>
    <row r="1431" spans="1:21" x14ac:dyDescent="0.2">
      <c r="A1431" s="178">
        <v>42795</v>
      </c>
      <c r="B1431" s="179">
        <v>0.5</v>
      </c>
      <c r="C1431" t="s">
        <v>349</v>
      </c>
      <c r="D1431">
        <v>2.95</v>
      </c>
      <c r="E1431">
        <v>3</v>
      </c>
      <c r="F1431">
        <v>8.25</v>
      </c>
      <c r="G1431">
        <v>3</v>
      </c>
      <c r="H1431" s="184">
        <f t="shared" ref="H1431:L1431" si="1544">H1407</f>
        <v>0.5</v>
      </c>
      <c r="I1431" s="185">
        <f t="shared" si="1544"/>
        <v>222</v>
      </c>
      <c r="J1431" s="185">
        <f t="shared" si="1544"/>
        <v>319</v>
      </c>
      <c r="K1431" s="185">
        <f t="shared" si="1544"/>
        <v>2842</v>
      </c>
      <c r="L1431" s="185">
        <f t="shared" si="1544"/>
        <v>1635</v>
      </c>
      <c r="M1431" s="147"/>
      <c r="N1431" s="143">
        <f t="shared" si="1524"/>
        <v>654.90000000000009</v>
      </c>
      <c r="O1431" s="143">
        <f t="shared" si="1520"/>
        <v>957</v>
      </c>
      <c r="P1431" s="143">
        <f t="shared" si="1521"/>
        <v>23446.5</v>
      </c>
      <c r="Q1431" s="143">
        <f t="shared" si="1522"/>
        <v>4905</v>
      </c>
      <c r="R1431" s="188">
        <f t="shared" si="1525"/>
        <v>29963.4</v>
      </c>
      <c r="T1431">
        <v>37718.660000000003</v>
      </c>
      <c r="U1431" s="190">
        <f t="shared" si="1526"/>
        <v>0.79439195347872904</v>
      </c>
    </row>
    <row r="1432" spans="1:21" x14ac:dyDescent="0.2">
      <c r="A1432" s="178">
        <v>42795</v>
      </c>
      <c r="B1432" s="179">
        <v>0.54166666666666663</v>
      </c>
      <c r="C1432" t="s">
        <v>349</v>
      </c>
      <c r="D1432">
        <v>2.83</v>
      </c>
      <c r="E1432">
        <v>1.95</v>
      </c>
      <c r="F1432">
        <v>6.03</v>
      </c>
      <c r="G1432">
        <v>2.2200000000000002</v>
      </c>
      <c r="H1432" s="184">
        <f t="shared" ref="H1432:L1432" si="1545">H1408</f>
        <v>0.54166666666666663</v>
      </c>
      <c r="I1432" s="185">
        <f t="shared" si="1545"/>
        <v>195</v>
      </c>
      <c r="J1432" s="185">
        <f t="shared" si="1545"/>
        <v>299</v>
      </c>
      <c r="K1432" s="185">
        <f t="shared" si="1545"/>
        <v>2842</v>
      </c>
      <c r="L1432" s="185">
        <f t="shared" si="1545"/>
        <v>1635</v>
      </c>
      <c r="M1432" s="147"/>
      <c r="N1432" s="143">
        <f t="shared" si="1524"/>
        <v>551.85</v>
      </c>
      <c r="O1432" s="143">
        <f t="shared" si="1520"/>
        <v>583.04999999999995</v>
      </c>
      <c r="P1432" s="143">
        <f t="shared" si="1521"/>
        <v>17137.260000000002</v>
      </c>
      <c r="Q1432" s="143">
        <f t="shared" si="1522"/>
        <v>3629.7000000000003</v>
      </c>
      <c r="R1432" s="188">
        <f t="shared" si="1525"/>
        <v>21901.860000000004</v>
      </c>
      <c r="T1432">
        <v>38037.019999999997</v>
      </c>
      <c r="U1432" s="190">
        <f t="shared" si="1526"/>
        <v>0.57580378273587174</v>
      </c>
    </row>
    <row r="1433" spans="1:21" x14ac:dyDescent="0.2">
      <c r="A1433" s="178">
        <v>42795</v>
      </c>
      <c r="B1433" s="179">
        <v>0.58333333333333337</v>
      </c>
      <c r="C1433" t="s">
        <v>349</v>
      </c>
      <c r="D1433">
        <v>3.2</v>
      </c>
      <c r="E1433">
        <v>4</v>
      </c>
      <c r="F1433">
        <v>10.5</v>
      </c>
      <c r="G1433">
        <v>4</v>
      </c>
      <c r="H1433" s="184">
        <f t="shared" ref="H1433:L1433" si="1546">H1409</f>
        <v>0.58333333333333337</v>
      </c>
      <c r="I1433" s="185">
        <f t="shared" si="1546"/>
        <v>205</v>
      </c>
      <c r="J1433" s="185">
        <f t="shared" si="1546"/>
        <v>237</v>
      </c>
      <c r="K1433" s="185">
        <f t="shared" si="1546"/>
        <v>2842</v>
      </c>
      <c r="L1433" s="185">
        <f t="shared" si="1546"/>
        <v>1635</v>
      </c>
      <c r="M1433" s="147"/>
      <c r="N1433" s="143">
        <f t="shared" si="1524"/>
        <v>656</v>
      </c>
      <c r="O1433" s="143">
        <f t="shared" si="1520"/>
        <v>948</v>
      </c>
      <c r="P1433" s="143">
        <f t="shared" si="1521"/>
        <v>29841</v>
      </c>
      <c r="Q1433" s="143">
        <f t="shared" si="1522"/>
        <v>6540</v>
      </c>
      <c r="R1433" s="188">
        <f t="shared" si="1525"/>
        <v>37985</v>
      </c>
      <c r="T1433">
        <v>38353.93</v>
      </c>
      <c r="U1433" s="190">
        <f t="shared" si="1526"/>
        <v>0.99038090751065144</v>
      </c>
    </row>
    <row r="1434" spans="1:21" x14ac:dyDescent="0.2">
      <c r="A1434" s="178">
        <v>42795</v>
      </c>
      <c r="B1434" s="179">
        <v>0.625</v>
      </c>
      <c r="C1434" t="s">
        <v>349</v>
      </c>
      <c r="D1434">
        <v>2.87</v>
      </c>
      <c r="E1434">
        <v>6.49</v>
      </c>
      <c r="F1434">
        <v>11</v>
      </c>
      <c r="G1434">
        <v>1.25</v>
      </c>
      <c r="H1434" s="184">
        <f t="shared" ref="H1434:L1434" si="1547">H1410</f>
        <v>0.625</v>
      </c>
      <c r="I1434" s="185">
        <f t="shared" si="1547"/>
        <v>212</v>
      </c>
      <c r="J1434" s="185">
        <f t="shared" si="1547"/>
        <v>213</v>
      </c>
      <c r="K1434" s="185">
        <f t="shared" si="1547"/>
        <v>2842</v>
      </c>
      <c r="L1434" s="185">
        <f t="shared" si="1547"/>
        <v>1380</v>
      </c>
      <c r="M1434" s="147"/>
      <c r="N1434" s="143">
        <f t="shared" si="1524"/>
        <v>608.44000000000005</v>
      </c>
      <c r="O1434" s="143">
        <f t="shared" si="1520"/>
        <v>1382.3700000000001</v>
      </c>
      <c r="P1434" s="143">
        <f t="shared" si="1521"/>
        <v>31262</v>
      </c>
      <c r="Q1434" s="143">
        <f t="shared" si="1522"/>
        <v>1725</v>
      </c>
      <c r="R1434" s="188">
        <f t="shared" si="1525"/>
        <v>34977.81</v>
      </c>
      <c r="T1434">
        <v>38205.370000000003</v>
      </c>
      <c r="U1434" s="190">
        <f t="shared" si="1526"/>
        <v>0.91552077626783868</v>
      </c>
    </row>
    <row r="1435" spans="1:21" x14ac:dyDescent="0.2">
      <c r="A1435" s="178">
        <v>42795</v>
      </c>
      <c r="B1435" s="179">
        <v>0.66666666666666663</v>
      </c>
      <c r="C1435" t="s">
        <v>349</v>
      </c>
      <c r="D1435">
        <v>2.19</v>
      </c>
      <c r="E1435">
        <v>5.2</v>
      </c>
      <c r="F1435">
        <v>9.5399999999999991</v>
      </c>
      <c r="G1435">
        <v>1.42</v>
      </c>
      <c r="H1435" s="184">
        <f t="shared" ref="H1435:L1435" si="1548">H1411</f>
        <v>0.66666666666666663</v>
      </c>
      <c r="I1435" s="185">
        <f t="shared" si="1548"/>
        <v>191</v>
      </c>
      <c r="J1435" s="185">
        <f t="shared" si="1548"/>
        <v>237</v>
      </c>
      <c r="K1435" s="185">
        <f t="shared" si="1548"/>
        <v>2842</v>
      </c>
      <c r="L1435" s="185">
        <f t="shared" si="1548"/>
        <v>1380</v>
      </c>
      <c r="M1435" s="147"/>
      <c r="N1435" s="143">
        <f t="shared" si="1524"/>
        <v>418.28999999999996</v>
      </c>
      <c r="O1435" s="143">
        <f t="shared" si="1520"/>
        <v>1232.4000000000001</v>
      </c>
      <c r="P1435" s="143">
        <f t="shared" si="1521"/>
        <v>27112.679999999997</v>
      </c>
      <c r="Q1435" s="143">
        <f t="shared" si="1522"/>
        <v>1959.6</v>
      </c>
      <c r="R1435" s="188">
        <f t="shared" si="1525"/>
        <v>30722.969999999994</v>
      </c>
      <c r="T1435">
        <v>37599.97</v>
      </c>
      <c r="U1435" s="190">
        <f t="shared" si="1526"/>
        <v>0.81710091789966832</v>
      </c>
    </row>
    <row r="1436" spans="1:21" x14ac:dyDescent="0.2">
      <c r="A1436" s="178">
        <v>42795</v>
      </c>
      <c r="B1436" s="179">
        <v>0.70833333333333337</v>
      </c>
      <c r="C1436" t="s">
        <v>349</v>
      </c>
      <c r="D1436">
        <v>2.11</v>
      </c>
      <c r="E1436">
        <v>1.5</v>
      </c>
      <c r="F1436">
        <v>6</v>
      </c>
      <c r="G1436">
        <v>1.31</v>
      </c>
      <c r="H1436" s="184">
        <f t="shared" ref="H1436:L1436" si="1549">H1412</f>
        <v>0.70833333333333337</v>
      </c>
      <c r="I1436" s="185">
        <f t="shared" si="1549"/>
        <v>218</v>
      </c>
      <c r="J1436" s="185">
        <f t="shared" si="1549"/>
        <v>258</v>
      </c>
      <c r="K1436" s="185">
        <f t="shared" si="1549"/>
        <v>2842</v>
      </c>
      <c r="L1436" s="185">
        <f t="shared" si="1549"/>
        <v>1380</v>
      </c>
      <c r="M1436" s="147"/>
      <c r="N1436" s="143">
        <f t="shared" si="1524"/>
        <v>459.97999999999996</v>
      </c>
      <c r="O1436" s="143">
        <f t="shared" si="1520"/>
        <v>387</v>
      </c>
      <c r="P1436" s="143">
        <f t="shared" si="1521"/>
        <v>17052</v>
      </c>
      <c r="Q1436" s="143">
        <f t="shared" si="1522"/>
        <v>1807.8000000000002</v>
      </c>
      <c r="R1436" s="188">
        <f t="shared" si="1525"/>
        <v>19706.78</v>
      </c>
      <c r="T1436">
        <v>36972.800000000003</v>
      </c>
      <c r="U1436" s="190">
        <f t="shared" si="1526"/>
        <v>0.53300750822226062</v>
      </c>
    </row>
    <row r="1437" spans="1:21" x14ac:dyDescent="0.2">
      <c r="A1437" s="178">
        <v>42795</v>
      </c>
      <c r="B1437" s="179">
        <v>0.75</v>
      </c>
      <c r="C1437" t="s">
        <v>349</v>
      </c>
      <c r="D1437">
        <v>2</v>
      </c>
      <c r="E1437">
        <v>4.24</v>
      </c>
      <c r="F1437">
        <v>7.63</v>
      </c>
      <c r="G1437">
        <v>1.87</v>
      </c>
      <c r="H1437" s="184">
        <f t="shared" ref="H1437:L1437" si="1550">H1413</f>
        <v>0.75</v>
      </c>
      <c r="I1437" s="185">
        <f t="shared" si="1550"/>
        <v>240</v>
      </c>
      <c r="J1437" s="185">
        <f t="shared" si="1550"/>
        <v>365</v>
      </c>
      <c r="K1437" s="185">
        <f t="shared" si="1550"/>
        <v>2842</v>
      </c>
      <c r="L1437" s="185">
        <f t="shared" si="1550"/>
        <v>1380</v>
      </c>
      <c r="M1437" s="147"/>
      <c r="N1437" s="143">
        <f t="shared" si="1524"/>
        <v>480</v>
      </c>
      <c r="O1437" s="143">
        <f t="shared" si="1520"/>
        <v>1547.6000000000001</v>
      </c>
      <c r="P1437" s="143">
        <f t="shared" si="1521"/>
        <v>21684.46</v>
      </c>
      <c r="Q1437" s="143">
        <f t="shared" si="1522"/>
        <v>2580.6000000000004</v>
      </c>
      <c r="R1437" s="188">
        <f t="shared" si="1525"/>
        <v>26292.659999999996</v>
      </c>
      <c r="T1437">
        <v>36177.14</v>
      </c>
      <c r="U1437" s="190">
        <f t="shared" si="1526"/>
        <v>0.72677552730812878</v>
      </c>
    </row>
    <row r="1438" spans="1:21" x14ac:dyDescent="0.2">
      <c r="A1438" s="178">
        <v>42795</v>
      </c>
      <c r="B1438" s="179">
        <v>0.79166666666666663</v>
      </c>
      <c r="C1438" t="s">
        <v>349</v>
      </c>
      <c r="D1438">
        <v>3.5</v>
      </c>
      <c r="E1438">
        <v>16.190000000000001</v>
      </c>
      <c r="F1438">
        <v>20.34</v>
      </c>
      <c r="G1438">
        <v>1.25</v>
      </c>
      <c r="H1438" s="184">
        <f t="shared" ref="H1438:L1438" si="1551">H1414</f>
        <v>0.79166666666666663</v>
      </c>
      <c r="I1438" s="185">
        <f t="shared" si="1551"/>
        <v>320</v>
      </c>
      <c r="J1438" s="185">
        <f t="shared" si="1551"/>
        <v>214</v>
      </c>
      <c r="K1438" s="185">
        <f t="shared" si="1551"/>
        <v>2842</v>
      </c>
      <c r="L1438" s="185">
        <f t="shared" si="1551"/>
        <v>1426</v>
      </c>
      <c r="M1438" s="147"/>
      <c r="N1438" s="143">
        <f t="shared" si="1524"/>
        <v>1120</v>
      </c>
      <c r="O1438" s="143">
        <f t="shared" si="1520"/>
        <v>3464.6600000000003</v>
      </c>
      <c r="P1438" s="143">
        <f t="shared" si="1521"/>
        <v>57806.28</v>
      </c>
      <c r="Q1438" s="143">
        <f t="shared" si="1522"/>
        <v>1782.5</v>
      </c>
      <c r="R1438" s="188">
        <f t="shared" si="1525"/>
        <v>64173.440000000002</v>
      </c>
      <c r="T1438">
        <v>36756.58</v>
      </c>
      <c r="U1438" s="190">
        <f t="shared" si="1526"/>
        <v>1.7459034545651417</v>
      </c>
    </row>
    <row r="1439" spans="1:21" x14ac:dyDescent="0.2">
      <c r="A1439" s="178">
        <v>42795</v>
      </c>
      <c r="B1439" s="179">
        <v>0.83333333333333337</v>
      </c>
      <c r="C1439" t="s">
        <v>349</v>
      </c>
      <c r="D1439">
        <v>2.2999999999999998</v>
      </c>
      <c r="E1439">
        <v>6.63</v>
      </c>
      <c r="F1439">
        <v>10.1</v>
      </c>
      <c r="G1439">
        <v>1.9</v>
      </c>
      <c r="H1439" s="184">
        <f t="shared" ref="H1439:L1439" si="1552">H1415</f>
        <v>0.83333333333333337</v>
      </c>
      <c r="I1439" s="185">
        <f t="shared" si="1552"/>
        <v>322</v>
      </c>
      <c r="J1439" s="185">
        <f t="shared" si="1552"/>
        <v>178</v>
      </c>
      <c r="K1439" s="185">
        <f t="shared" si="1552"/>
        <v>2842</v>
      </c>
      <c r="L1439" s="185">
        <f t="shared" si="1552"/>
        <v>1426</v>
      </c>
      <c r="M1439" s="147"/>
      <c r="N1439" s="143">
        <f t="shared" si="1524"/>
        <v>740.59999999999991</v>
      </c>
      <c r="O1439" s="143">
        <f t="shared" si="1520"/>
        <v>1180.1399999999999</v>
      </c>
      <c r="P1439" s="143">
        <f t="shared" si="1521"/>
        <v>28704.2</v>
      </c>
      <c r="Q1439" s="143">
        <f t="shared" si="1522"/>
        <v>2709.4</v>
      </c>
      <c r="R1439" s="188">
        <f t="shared" si="1525"/>
        <v>33334.340000000004</v>
      </c>
      <c r="T1439">
        <v>37457.660000000003</v>
      </c>
      <c r="U1439" s="190">
        <f t="shared" si="1526"/>
        <v>0.88992051292045471</v>
      </c>
    </row>
    <row r="1440" spans="1:21" x14ac:dyDescent="0.2">
      <c r="A1440" s="178">
        <v>42795</v>
      </c>
      <c r="B1440" s="179">
        <v>0.875</v>
      </c>
      <c r="C1440" t="s">
        <v>349</v>
      </c>
      <c r="D1440">
        <v>3.44</v>
      </c>
      <c r="E1440">
        <v>4.2699999999999996</v>
      </c>
      <c r="F1440">
        <v>5.28</v>
      </c>
      <c r="G1440">
        <v>1.25</v>
      </c>
      <c r="H1440" s="184">
        <f t="shared" ref="H1440:L1440" si="1553">H1416</f>
        <v>0.875</v>
      </c>
      <c r="I1440" s="185">
        <f t="shared" si="1553"/>
        <v>337</v>
      </c>
      <c r="J1440" s="185">
        <f t="shared" si="1553"/>
        <v>173</v>
      </c>
      <c r="K1440" s="185">
        <f t="shared" si="1553"/>
        <v>2842</v>
      </c>
      <c r="L1440" s="185">
        <f t="shared" si="1553"/>
        <v>1426</v>
      </c>
      <c r="M1440" s="147"/>
      <c r="N1440" s="143">
        <f t="shared" si="1524"/>
        <v>1159.28</v>
      </c>
      <c r="O1440" s="143">
        <f t="shared" si="1520"/>
        <v>738.70999999999992</v>
      </c>
      <c r="P1440" s="143">
        <f t="shared" si="1521"/>
        <v>15005.76</v>
      </c>
      <c r="Q1440" s="143">
        <f t="shared" si="1522"/>
        <v>1782.5</v>
      </c>
      <c r="R1440" s="188">
        <f t="shared" si="1525"/>
        <v>18686.25</v>
      </c>
      <c r="T1440">
        <v>36789.440000000002</v>
      </c>
      <c r="U1440" s="190">
        <f t="shared" si="1526"/>
        <v>0.50792428479476714</v>
      </c>
    </row>
    <row r="1441" spans="1:21" x14ac:dyDescent="0.2">
      <c r="A1441" s="178">
        <v>42795</v>
      </c>
      <c r="B1441" s="179">
        <v>0.91666666666666663</v>
      </c>
      <c r="C1441" t="s">
        <v>349</v>
      </c>
      <c r="D1441">
        <v>4.76</v>
      </c>
      <c r="E1441">
        <v>3</v>
      </c>
      <c r="F1441">
        <v>4</v>
      </c>
      <c r="G1441">
        <v>1.38</v>
      </c>
      <c r="H1441" s="184">
        <f t="shared" ref="H1441:L1441" si="1554">H1417</f>
        <v>0.91666666666666663</v>
      </c>
      <c r="I1441" s="185">
        <f t="shared" si="1554"/>
        <v>394</v>
      </c>
      <c r="J1441" s="185">
        <f t="shared" si="1554"/>
        <v>194</v>
      </c>
      <c r="K1441" s="185">
        <f t="shared" si="1554"/>
        <v>2842</v>
      </c>
      <c r="L1441" s="185">
        <f t="shared" si="1554"/>
        <v>1426</v>
      </c>
      <c r="M1441" s="147"/>
      <c r="N1441" s="143">
        <f t="shared" si="1524"/>
        <v>1875.4399999999998</v>
      </c>
      <c r="O1441" s="143">
        <f t="shared" si="1520"/>
        <v>582</v>
      </c>
      <c r="P1441" s="143">
        <f t="shared" si="1521"/>
        <v>11368</v>
      </c>
      <c r="Q1441" s="143">
        <f t="shared" si="1522"/>
        <v>1967.8799999999999</v>
      </c>
      <c r="R1441" s="188">
        <f t="shared" si="1525"/>
        <v>15793.319999999998</v>
      </c>
      <c r="T1441">
        <v>35307.589999999997</v>
      </c>
      <c r="U1441" s="190">
        <f t="shared" si="1526"/>
        <v>0.44730665559444865</v>
      </c>
    </row>
    <row r="1442" spans="1:21" x14ac:dyDescent="0.2">
      <c r="A1442" s="178">
        <v>42795</v>
      </c>
      <c r="B1442" s="179">
        <v>0.95833333333333337</v>
      </c>
      <c r="C1442" t="s">
        <v>349</v>
      </c>
      <c r="D1442">
        <v>12.03</v>
      </c>
      <c r="E1442">
        <v>4.58</v>
      </c>
      <c r="F1442">
        <v>9.74</v>
      </c>
      <c r="G1442">
        <v>0.25</v>
      </c>
      <c r="H1442" s="184">
        <f t="shared" ref="H1442:L1442" si="1555">H1418</f>
        <v>0.95833333333333337</v>
      </c>
      <c r="I1442" s="185">
        <f t="shared" si="1555"/>
        <v>389</v>
      </c>
      <c r="J1442" s="185">
        <f t="shared" si="1555"/>
        <v>265</v>
      </c>
      <c r="K1442" s="185">
        <f t="shared" si="1555"/>
        <v>2985</v>
      </c>
      <c r="L1442" s="185">
        <f t="shared" si="1555"/>
        <v>1111</v>
      </c>
      <c r="M1442" s="147"/>
      <c r="N1442" s="143">
        <f t="shared" si="1524"/>
        <v>4679.67</v>
      </c>
      <c r="O1442" s="143">
        <f t="shared" si="1520"/>
        <v>1213.7</v>
      </c>
      <c r="P1442" s="143">
        <f t="shared" si="1521"/>
        <v>29073.9</v>
      </c>
      <c r="Q1442" s="143">
        <f t="shared" si="1522"/>
        <v>277.75</v>
      </c>
      <c r="R1442" s="188">
        <f t="shared" si="1525"/>
        <v>35245.020000000004</v>
      </c>
      <c r="T1442">
        <v>32955.32</v>
      </c>
      <c r="U1442" s="190">
        <f t="shared" si="1526"/>
        <v>1.0694789187299654</v>
      </c>
    </row>
    <row r="1443" spans="1:21" x14ac:dyDescent="0.2">
      <c r="A1443" s="178">
        <v>42795</v>
      </c>
      <c r="B1443" s="180">
        <v>1</v>
      </c>
      <c r="C1443" t="s">
        <v>349</v>
      </c>
      <c r="D1443">
        <v>22</v>
      </c>
      <c r="E1443">
        <v>4.1100000000000003</v>
      </c>
      <c r="F1443">
        <v>10</v>
      </c>
      <c r="G1443">
        <v>0.25</v>
      </c>
      <c r="H1443" s="184">
        <f t="shared" ref="H1443:L1443" si="1556">H1419</f>
        <v>1</v>
      </c>
      <c r="I1443" s="185">
        <f t="shared" si="1556"/>
        <v>362</v>
      </c>
      <c r="J1443" s="185">
        <f t="shared" si="1556"/>
        <v>243</v>
      </c>
      <c r="K1443" s="185">
        <f t="shared" si="1556"/>
        <v>2985</v>
      </c>
      <c r="L1443" s="185">
        <f t="shared" si="1556"/>
        <v>1111</v>
      </c>
      <c r="M1443" s="147"/>
      <c r="N1443" s="143">
        <f t="shared" si="1524"/>
        <v>7964</v>
      </c>
      <c r="O1443" s="143">
        <f t="shared" si="1520"/>
        <v>998.73000000000013</v>
      </c>
      <c r="P1443" s="143">
        <f t="shared" si="1521"/>
        <v>29850</v>
      </c>
      <c r="Q1443" s="143">
        <f t="shared" si="1522"/>
        <v>277.75</v>
      </c>
      <c r="R1443" s="188">
        <f t="shared" si="1525"/>
        <v>39090.479999999996</v>
      </c>
      <c r="T1443">
        <v>30450.41</v>
      </c>
      <c r="U1443" s="190">
        <f t="shared" si="1526"/>
        <v>1.2837423207109526</v>
      </c>
    </row>
    <row r="1444" spans="1:21" x14ac:dyDescent="0.2">
      <c r="A1444" s="178">
        <v>42796</v>
      </c>
      <c r="B1444" s="179">
        <v>4.1666666666666664E-2</v>
      </c>
      <c r="C1444" t="s">
        <v>349</v>
      </c>
      <c r="D1444">
        <v>8.26</v>
      </c>
      <c r="E1444">
        <v>2.0099999999999998</v>
      </c>
      <c r="F1444">
        <v>4</v>
      </c>
      <c r="G1444">
        <v>0.25</v>
      </c>
      <c r="H1444" s="184">
        <f t="shared" ref="H1444:L1444" si="1557">H1420</f>
        <v>4.1666666666666664E-2</v>
      </c>
      <c r="I1444" s="185">
        <f t="shared" si="1557"/>
        <v>294</v>
      </c>
      <c r="J1444" s="185">
        <f t="shared" si="1557"/>
        <v>212</v>
      </c>
      <c r="K1444" s="185">
        <f t="shared" si="1557"/>
        <v>2985</v>
      </c>
      <c r="L1444" s="185">
        <f t="shared" si="1557"/>
        <v>1111</v>
      </c>
      <c r="M1444" s="147"/>
      <c r="N1444" s="143">
        <f t="shared" si="1524"/>
        <v>2428.44</v>
      </c>
      <c r="O1444" s="143">
        <f t="shared" si="1520"/>
        <v>426.11999999999995</v>
      </c>
      <c r="P1444" s="143">
        <f t="shared" si="1521"/>
        <v>11940</v>
      </c>
      <c r="Q1444" s="143">
        <f t="shared" si="1522"/>
        <v>277.75</v>
      </c>
      <c r="R1444" s="188">
        <f t="shared" si="1525"/>
        <v>15072.31</v>
      </c>
      <c r="T1444">
        <v>28831.34</v>
      </c>
      <c r="U1444" s="190">
        <f t="shared" si="1526"/>
        <v>0.52277521613632938</v>
      </c>
    </row>
    <row r="1445" spans="1:21" x14ac:dyDescent="0.2">
      <c r="A1445" s="178">
        <v>42796</v>
      </c>
      <c r="B1445" s="179">
        <v>8.3333333333333329E-2</v>
      </c>
      <c r="C1445" t="s">
        <v>349</v>
      </c>
      <c r="D1445">
        <v>8</v>
      </c>
      <c r="E1445">
        <v>1.5</v>
      </c>
      <c r="F1445">
        <v>4</v>
      </c>
      <c r="G1445">
        <v>0.25</v>
      </c>
      <c r="H1445" s="184">
        <f t="shared" ref="H1445:L1445" si="1558">H1421</f>
        <v>8.3333333333333329E-2</v>
      </c>
      <c r="I1445" s="185">
        <f t="shared" si="1558"/>
        <v>236</v>
      </c>
      <c r="J1445" s="185">
        <f t="shared" si="1558"/>
        <v>179</v>
      </c>
      <c r="K1445" s="185">
        <f t="shared" si="1558"/>
        <v>2985</v>
      </c>
      <c r="L1445" s="185">
        <f t="shared" si="1558"/>
        <v>1111</v>
      </c>
      <c r="M1445" s="147"/>
      <c r="N1445" s="143">
        <f t="shared" si="1524"/>
        <v>1888</v>
      </c>
      <c r="O1445" s="143">
        <f t="shared" si="1520"/>
        <v>268.5</v>
      </c>
      <c r="P1445" s="143">
        <f t="shared" si="1521"/>
        <v>11940</v>
      </c>
      <c r="Q1445" s="143">
        <f t="shared" si="1522"/>
        <v>277.75</v>
      </c>
      <c r="R1445" s="188">
        <f t="shared" si="1525"/>
        <v>14374.25</v>
      </c>
      <c r="T1445">
        <v>28079.88</v>
      </c>
      <c r="U1445" s="190">
        <f t="shared" si="1526"/>
        <v>0.51190567765959116</v>
      </c>
    </row>
    <row r="1446" spans="1:21" x14ac:dyDescent="0.2">
      <c r="A1446" s="178">
        <v>42796</v>
      </c>
      <c r="B1446" s="179">
        <v>0.125</v>
      </c>
      <c r="C1446" t="s">
        <v>349</v>
      </c>
      <c r="D1446">
        <v>8.57</v>
      </c>
      <c r="E1446">
        <v>1.51</v>
      </c>
      <c r="F1446">
        <v>4</v>
      </c>
      <c r="G1446">
        <v>0.97</v>
      </c>
      <c r="H1446" s="184">
        <f t="shared" ref="H1446:L1446" si="1559">H1422</f>
        <v>0.125</v>
      </c>
      <c r="I1446" s="185">
        <f t="shared" si="1559"/>
        <v>201</v>
      </c>
      <c r="J1446" s="185">
        <f t="shared" si="1559"/>
        <v>205</v>
      </c>
      <c r="K1446" s="185">
        <f t="shared" si="1559"/>
        <v>2985</v>
      </c>
      <c r="L1446" s="185">
        <f t="shared" si="1559"/>
        <v>1717</v>
      </c>
      <c r="M1446" s="147"/>
      <c r="N1446" s="143">
        <f t="shared" si="1524"/>
        <v>1722.5700000000002</v>
      </c>
      <c r="O1446" s="143">
        <f t="shared" si="1520"/>
        <v>309.55</v>
      </c>
      <c r="P1446" s="143">
        <f t="shared" si="1521"/>
        <v>11940</v>
      </c>
      <c r="Q1446" s="143">
        <f t="shared" si="1522"/>
        <v>1665.49</v>
      </c>
      <c r="R1446" s="188">
        <f t="shared" si="1525"/>
        <v>15637.61</v>
      </c>
      <c r="T1446">
        <v>27822.65</v>
      </c>
      <c r="U1446" s="190">
        <f t="shared" si="1526"/>
        <v>0.56204603084177818</v>
      </c>
    </row>
    <row r="1447" spans="1:21" x14ac:dyDescent="0.2">
      <c r="A1447" s="178">
        <v>42796</v>
      </c>
      <c r="B1447" s="179">
        <v>0.16666666666666666</v>
      </c>
      <c r="C1447" t="s">
        <v>349</v>
      </c>
      <c r="D1447">
        <v>6.62</v>
      </c>
      <c r="E1447">
        <v>1.5</v>
      </c>
      <c r="F1447">
        <v>3.51</v>
      </c>
      <c r="G1447">
        <v>0.97</v>
      </c>
      <c r="H1447" s="184">
        <f t="shared" ref="H1447:L1447" si="1560">H1423</f>
        <v>0.16666666666666666</v>
      </c>
      <c r="I1447" s="185">
        <f t="shared" si="1560"/>
        <v>185</v>
      </c>
      <c r="J1447" s="185">
        <f t="shared" si="1560"/>
        <v>205</v>
      </c>
      <c r="K1447" s="185">
        <f t="shared" si="1560"/>
        <v>2985</v>
      </c>
      <c r="L1447" s="185">
        <f t="shared" si="1560"/>
        <v>1717</v>
      </c>
      <c r="M1447" s="147"/>
      <c r="N1447" s="143">
        <f t="shared" si="1524"/>
        <v>1224.7</v>
      </c>
      <c r="O1447" s="143">
        <f t="shared" si="1520"/>
        <v>307.5</v>
      </c>
      <c r="P1447" s="143">
        <f t="shared" si="1521"/>
        <v>10477.349999999999</v>
      </c>
      <c r="Q1447" s="143">
        <f t="shared" si="1522"/>
        <v>1665.49</v>
      </c>
      <c r="R1447" s="188">
        <f t="shared" si="1525"/>
        <v>13675.039999999999</v>
      </c>
      <c r="T1447">
        <v>28060.54</v>
      </c>
      <c r="U1447" s="190">
        <f t="shared" si="1526"/>
        <v>0.48734058574781519</v>
      </c>
    </row>
    <row r="1448" spans="1:21" x14ac:dyDescent="0.2">
      <c r="A1448" s="178">
        <v>42796</v>
      </c>
      <c r="B1448" s="179">
        <v>0.20833333333333334</v>
      </c>
      <c r="C1448" t="s">
        <v>349</v>
      </c>
      <c r="D1448">
        <v>7.96</v>
      </c>
      <c r="E1448">
        <v>2.71</v>
      </c>
      <c r="F1448">
        <v>4</v>
      </c>
      <c r="G1448">
        <v>0.97</v>
      </c>
      <c r="H1448" s="184">
        <f t="shared" ref="H1448:L1448" si="1561">H1424</f>
        <v>0.20833333333333334</v>
      </c>
      <c r="I1448" s="185">
        <f t="shared" si="1561"/>
        <v>207</v>
      </c>
      <c r="J1448" s="185">
        <f t="shared" si="1561"/>
        <v>283</v>
      </c>
      <c r="K1448" s="185">
        <f t="shared" si="1561"/>
        <v>2985</v>
      </c>
      <c r="L1448" s="185">
        <f t="shared" si="1561"/>
        <v>1717</v>
      </c>
      <c r="M1448" s="147"/>
      <c r="N1448" s="143">
        <f t="shared" si="1524"/>
        <v>1647.72</v>
      </c>
      <c r="O1448" s="143">
        <f t="shared" si="1520"/>
        <v>766.93</v>
      </c>
      <c r="P1448" s="143">
        <f t="shared" si="1521"/>
        <v>11940</v>
      </c>
      <c r="Q1448" s="143">
        <f t="shared" si="1522"/>
        <v>1665.49</v>
      </c>
      <c r="R1448" s="188">
        <f t="shared" si="1525"/>
        <v>16020.14</v>
      </c>
      <c r="T1448">
        <v>29170.07</v>
      </c>
      <c r="U1448" s="190">
        <f t="shared" si="1526"/>
        <v>0.54919785931264475</v>
      </c>
    </row>
    <row r="1449" spans="1:21" x14ac:dyDescent="0.2">
      <c r="A1449" s="178">
        <v>42796</v>
      </c>
      <c r="B1449" s="179">
        <v>0.25</v>
      </c>
      <c r="C1449" t="s">
        <v>349</v>
      </c>
      <c r="D1449">
        <v>10.11</v>
      </c>
      <c r="E1449">
        <v>4.72</v>
      </c>
      <c r="F1449">
        <v>4.92</v>
      </c>
      <c r="G1449">
        <v>0.97</v>
      </c>
      <c r="H1449" s="184">
        <f t="shared" ref="H1449:L1449" si="1562">H1425</f>
        <v>0.25</v>
      </c>
      <c r="I1449" s="185">
        <f t="shared" si="1562"/>
        <v>327</v>
      </c>
      <c r="J1449" s="185">
        <f t="shared" si="1562"/>
        <v>438</v>
      </c>
      <c r="K1449" s="185">
        <f t="shared" si="1562"/>
        <v>2985</v>
      </c>
      <c r="L1449" s="185">
        <f t="shared" si="1562"/>
        <v>1717</v>
      </c>
      <c r="M1449" s="147"/>
      <c r="N1449" s="143">
        <f t="shared" si="1524"/>
        <v>3305.97</v>
      </c>
      <c r="O1449" s="143">
        <f t="shared" si="1520"/>
        <v>2067.3599999999997</v>
      </c>
      <c r="P1449" s="143">
        <f t="shared" si="1521"/>
        <v>14686.199999999999</v>
      </c>
      <c r="Q1449" s="143">
        <f t="shared" si="1522"/>
        <v>1665.49</v>
      </c>
      <c r="R1449" s="188">
        <f t="shared" si="1525"/>
        <v>21725.02</v>
      </c>
      <c r="T1449">
        <v>31972.34</v>
      </c>
      <c r="U1449" s="190">
        <f t="shared" si="1526"/>
        <v>0.67949421281019784</v>
      </c>
    </row>
    <row r="1450" spans="1:21" x14ac:dyDescent="0.2">
      <c r="A1450" s="178">
        <v>42796</v>
      </c>
      <c r="B1450" s="179">
        <v>0.29166666666666669</v>
      </c>
      <c r="C1450" t="s">
        <v>349</v>
      </c>
      <c r="D1450">
        <v>4.62</v>
      </c>
      <c r="E1450">
        <v>18.670000000000002</v>
      </c>
      <c r="F1450">
        <v>18.670000000000002</v>
      </c>
      <c r="G1450">
        <v>7.49</v>
      </c>
      <c r="H1450" s="184">
        <f t="shared" ref="H1450:L1450" si="1563">H1426</f>
        <v>0.29166666666666669</v>
      </c>
      <c r="I1450" s="185">
        <f t="shared" si="1563"/>
        <v>249</v>
      </c>
      <c r="J1450" s="185">
        <f t="shared" si="1563"/>
        <v>556</v>
      </c>
      <c r="K1450" s="185">
        <f t="shared" si="1563"/>
        <v>2872</v>
      </c>
      <c r="L1450" s="185">
        <f t="shared" si="1563"/>
        <v>2219</v>
      </c>
      <c r="M1450" s="147"/>
      <c r="N1450" s="143">
        <f t="shared" si="1524"/>
        <v>1150.3800000000001</v>
      </c>
      <c r="O1450" s="143">
        <f t="shared" si="1520"/>
        <v>10380.52</v>
      </c>
      <c r="P1450" s="143">
        <f t="shared" si="1521"/>
        <v>53620.240000000005</v>
      </c>
      <c r="Q1450" s="143">
        <f t="shared" si="1522"/>
        <v>16620.310000000001</v>
      </c>
      <c r="R1450" s="188">
        <f t="shared" si="1525"/>
        <v>81771.450000000012</v>
      </c>
      <c r="T1450">
        <v>36473.65</v>
      </c>
      <c r="U1450" s="190">
        <f t="shared" si="1526"/>
        <v>2.2419321894024868</v>
      </c>
    </row>
    <row r="1451" spans="1:21" x14ac:dyDescent="0.2">
      <c r="A1451" s="178">
        <v>42796</v>
      </c>
      <c r="B1451" s="179">
        <v>0.33333333333333331</v>
      </c>
      <c r="C1451" t="s">
        <v>349</v>
      </c>
      <c r="D1451">
        <v>4.76</v>
      </c>
      <c r="E1451">
        <v>6.81</v>
      </c>
      <c r="F1451">
        <v>10.61</v>
      </c>
      <c r="G1451">
        <v>6.81</v>
      </c>
      <c r="H1451" s="184">
        <f t="shared" ref="H1451:L1451" si="1564">H1427</f>
        <v>0.33333333333333331</v>
      </c>
      <c r="I1451" s="185">
        <f t="shared" si="1564"/>
        <v>256</v>
      </c>
      <c r="J1451" s="185">
        <f t="shared" si="1564"/>
        <v>306</v>
      </c>
      <c r="K1451" s="185">
        <f t="shared" si="1564"/>
        <v>2872</v>
      </c>
      <c r="L1451" s="185">
        <f t="shared" si="1564"/>
        <v>2219</v>
      </c>
      <c r="M1451" s="147"/>
      <c r="N1451" s="143">
        <f t="shared" si="1524"/>
        <v>1218.56</v>
      </c>
      <c r="O1451" s="143">
        <f t="shared" si="1520"/>
        <v>2083.8599999999997</v>
      </c>
      <c r="P1451" s="143">
        <f t="shared" si="1521"/>
        <v>30471.919999999998</v>
      </c>
      <c r="Q1451" s="143">
        <f t="shared" si="1522"/>
        <v>15111.39</v>
      </c>
      <c r="R1451" s="188">
        <f t="shared" si="1525"/>
        <v>48885.729999999996</v>
      </c>
      <c r="T1451">
        <v>37588.589999999997</v>
      </c>
      <c r="U1451" s="190">
        <f t="shared" si="1526"/>
        <v>1.3005470543055753</v>
      </c>
    </row>
    <row r="1452" spans="1:21" x14ac:dyDescent="0.2">
      <c r="A1452" s="178">
        <v>42796</v>
      </c>
      <c r="B1452" s="179">
        <v>0.375</v>
      </c>
      <c r="C1452" t="s">
        <v>349</v>
      </c>
      <c r="D1452">
        <v>3.06</v>
      </c>
      <c r="E1452">
        <v>5.7</v>
      </c>
      <c r="F1452">
        <v>8.02</v>
      </c>
      <c r="G1452">
        <v>5.0999999999999996</v>
      </c>
      <c r="H1452" s="184">
        <f t="shared" ref="H1452:L1452" si="1565">H1428</f>
        <v>0.375</v>
      </c>
      <c r="I1452" s="185">
        <f t="shared" si="1565"/>
        <v>156</v>
      </c>
      <c r="J1452" s="185">
        <f t="shared" si="1565"/>
        <v>343</v>
      </c>
      <c r="K1452" s="185">
        <f t="shared" si="1565"/>
        <v>2872</v>
      </c>
      <c r="L1452" s="185">
        <f t="shared" si="1565"/>
        <v>2219</v>
      </c>
      <c r="M1452" s="147"/>
      <c r="N1452" s="143">
        <f t="shared" si="1524"/>
        <v>477.36</v>
      </c>
      <c r="O1452" s="143">
        <f t="shared" si="1520"/>
        <v>1955.1000000000001</v>
      </c>
      <c r="P1452" s="143">
        <f t="shared" si="1521"/>
        <v>23033.439999999999</v>
      </c>
      <c r="Q1452" s="143">
        <f t="shared" si="1522"/>
        <v>11316.9</v>
      </c>
      <c r="R1452" s="188">
        <f t="shared" si="1525"/>
        <v>36782.799999999996</v>
      </c>
      <c r="T1452">
        <v>36638.92</v>
      </c>
      <c r="U1452" s="190">
        <f t="shared" si="1526"/>
        <v>1.003926971646544</v>
      </c>
    </row>
    <row r="1453" spans="1:21" x14ac:dyDescent="0.2">
      <c r="A1453" s="178">
        <v>42796</v>
      </c>
      <c r="B1453" s="179">
        <v>0.41666666666666669</v>
      </c>
      <c r="C1453" t="s">
        <v>349</v>
      </c>
      <c r="D1453">
        <v>3.07</v>
      </c>
      <c r="E1453">
        <v>5.85</v>
      </c>
      <c r="F1453">
        <v>7.31</v>
      </c>
      <c r="G1453">
        <v>5.25</v>
      </c>
      <c r="H1453" s="184">
        <f t="shared" ref="H1453:L1453" si="1566">H1429</f>
        <v>0.41666666666666669</v>
      </c>
      <c r="I1453" s="185">
        <f t="shared" si="1566"/>
        <v>196</v>
      </c>
      <c r="J1453" s="185">
        <f t="shared" si="1566"/>
        <v>315</v>
      </c>
      <c r="K1453" s="185">
        <f t="shared" si="1566"/>
        <v>2872</v>
      </c>
      <c r="L1453" s="185">
        <f t="shared" si="1566"/>
        <v>2219</v>
      </c>
      <c r="M1453" s="147"/>
      <c r="N1453" s="143">
        <f t="shared" si="1524"/>
        <v>601.71999999999991</v>
      </c>
      <c r="O1453" s="143">
        <f t="shared" si="1520"/>
        <v>1842.75</v>
      </c>
      <c r="P1453" s="143">
        <f t="shared" si="1521"/>
        <v>20994.32</v>
      </c>
      <c r="Q1453" s="143">
        <f t="shared" si="1522"/>
        <v>11649.75</v>
      </c>
      <c r="R1453" s="188">
        <f t="shared" si="1525"/>
        <v>35088.54</v>
      </c>
      <c r="T1453">
        <v>35941.160000000003</v>
      </c>
      <c r="U1453" s="190">
        <f t="shared" si="1526"/>
        <v>0.97627733773756875</v>
      </c>
    </row>
    <row r="1454" spans="1:21" x14ac:dyDescent="0.2">
      <c r="A1454" s="178">
        <v>42796</v>
      </c>
      <c r="B1454" s="179">
        <v>0.45833333333333331</v>
      </c>
      <c r="C1454" t="s">
        <v>349</v>
      </c>
      <c r="D1454">
        <v>3.5</v>
      </c>
      <c r="E1454">
        <v>3.43</v>
      </c>
      <c r="F1454">
        <v>6.39</v>
      </c>
      <c r="G1454">
        <v>2.81</v>
      </c>
      <c r="H1454" s="184">
        <f t="shared" ref="H1454:L1454" si="1567">H1430</f>
        <v>0.45833333333333331</v>
      </c>
      <c r="I1454" s="185">
        <f t="shared" si="1567"/>
        <v>226</v>
      </c>
      <c r="J1454" s="185">
        <f t="shared" si="1567"/>
        <v>326</v>
      </c>
      <c r="K1454" s="185">
        <f t="shared" si="1567"/>
        <v>2842</v>
      </c>
      <c r="L1454" s="185">
        <f t="shared" si="1567"/>
        <v>1635</v>
      </c>
      <c r="M1454" s="147"/>
      <c r="N1454" s="143">
        <f t="shared" si="1524"/>
        <v>791</v>
      </c>
      <c r="O1454" s="143">
        <f t="shared" si="1520"/>
        <v>1118.18</v>
      </c>
      <c r="P1454" s="143">
        <f t="shared" si="1521"/>
        <v>18160.379999999997</v>
      </c>
      <c r="Q1454" s="143">
        <f t="shared" si="1522"/>
        <v>4594.3500000000004</v>
      </c>
      <c r="R1454" s="188">
        <f t="shared" si="1525"/>
        <v>24663.909999999996</v>
      </c>
      <c r="T1454">
        <v>35347.97</v>
      </c>
      <c r="U1454" s="190">
        <f t="shared" si="1526"/>
        <v>0.69774615062760315</v>
      </c>
    </row>
    <row r="1455" spans="1:21" x14ac:dyDescent="0.2">
      <c r="A1455" s="178">
        <v>42796</v>
      </c>
      <c r="B1455" s="179">
        <v>0.5</v>
      </c>
      <c r="C1455" t="s">
        <v>349</v>
      </c>
      <c r="D1455">
        <v>3.98</v>
      </c>
      <c r="E1455">
        <v>3.08</v>
      </c>
      <c r="F1455">
        <v>6</v>
      </c>
      <c r="G1455">
        <v>2.48</v>
      </c>
      <c r="H1455" s="184">
        <f t="shared" ref="H1455:L1455" si="1568">H1431</f>
        <v>0.5</v>
      </c>
      <c r="I1455" s="185">
        <f t="shared" si="1568"/>
        <v>222</v>
      </c>
      <c r="J1455" s="185">
        <f t="shared" si="1568"/>
        <v>319</v>
      </c>
      <c r="K1455" s="185">
        <f t="shared" si="1568"/>
        <v>2842</v>
      </c>
      <c r="L1455" s="185">
        <f t="shared" si="1568"/>
        <v>1635</v>
      </c>
      <c r="M1455" s="147"/>
      <c r="N1455" s="143">
        <f t="shared" si="1524"/>
        <v>883.56</v>
      </c>
      <c r="O1455" s="143">
        <f t="shared" si="1520"/>
        <v>982.52</v>
      </c>
      <c r="P1455" s="143">
        <f t="shared" si="1521"/>
        <v>17052</v>
      </c>
      <c r="Q1455" s="143">
        <f t="shared" si="1522"/>
        <v>4054.8</v>
      </c>
      <c r="R1455" s="188">
        <f t="shared" si="1525"/>
        <v>22972.880000000001</v>
      </c>
      <c r="T1455">
        <v>34758.74</v>
      </c>
      <c r="U1455" s="190">
        <f t="shared" si="1526"/>
        <v>0.66092384246379476</v>
      </c>
    </row>
    <row r="1456" spans="1:21" x14ac:dyDescent="0.2">
      <c r="A1456" s="178">
        <v>42796</v>
      </c>
      <c r="B1456" s="179">
        <v>0.54166666666666663</v>
      </c>
      <c r="C1456" t="s">
        <v>349</v>
      </c>
      <c r="D1456">
        <v>3.98</v>
      </c>
      <c r="E1456">
        <v>2.02</v>
      </c>
      <c r="F1456">
        <v>5.2</v>
      </c>
      <c r="G1456">
        <v>2.02</v>
      </c>
      <c r="H1456" s="184">
        <f t="shared" ref="H1456:L1456" si="1569">H1432</f>
        <v>0.54166666666666663</v>
      </c>
      <c r="I1456" s="185">
        <f t="shared" si="1569"/>
        <v>195</v>
      </c>
      <c r="J1456" s="185">
        <f t="shared" si="1569"/>
        <v>299</v>
      </c>
      <c r="K1456" s="185">
        <f t="shared" si="1569"/>
        <v>2842</v>
      </c>
      <c r="L1456" s="185">
        <f t="shared" si="1569"/>
        <v>1635</v>
      </c>
      <c r="M1456" s="147"/>
      <c r="N1456" s="143">
        <f t="shared" si="1524"/>
        <v>776.1</v>
      </c>
      <c r="O1456" s="143">
        <f t="shared" si="1520"/>
        <v>603.98</v>
      </c>
      <c r="P1456" s="143">
        <f t="shared" si="1521"/>
        <v>14778.4</v>
      </c>
      <c r="Q1456" s="143">
        <f t="shared" si="1522"/>
        <v>3302.7</v>
      </c>
      <c r="R1456" s="188">
        <f t="shared" si="1525"/>
        <v>19461.18</v>
      </c>
      <c r="T1456">
        <v>34279.370000000003</v>
      </c>
      <c r="U1456" s="190">
        <f t="shared" si="1526"/>
        <v>0.56772280237355588</v>
      </c>
    </row>
    <row r="1457" spans="1:21" x14ac:dyDescent="0.2">
      <c r="A1457" s="178">
        <v>42796</v>
      </c>
      <c r="B1457" s="179">
        <v>0.58333333333333337</v>
      </c>
      <c r="C1457" t="s">
        <v>349</v>
      </c>
      <c r="D1457">
        <v>5.12</v>
      </c>
      <c r="E1457">
        <v>2.06</v>
      </c>
      <c r="F1457">
        <v>5.6</v>
      </c>
      <c r="G1457">
        <v>2.4</v>
      </c>
      <c r="H1457" s="184">
        <f t="shared" ref="H1457:L1457" si="1570">H1433</f>
        <v>0.58333333333333337</v>
      </c>
      <c r="I1457" s="185">
        <f t="shared" si="1570"/>
        <v>205</v>
      </c>
      <c r="J1457" s="185">
        <f t="shared" si="1570"/>
        <v>237</v>
      </c>
      <c r="K1457" s="185">
        <f t="shared" si="1570"/>
        <v>2842</v>
      </c>
      <c r="L1457" s="185">
        <f t="shared" si="1570"/>
        <v>1635</v>
      </c>
      <c r="M1457" s="147"/>
      <c r="N1457" s="143">
        <f t="shared" si="1524"/>
        <v>1049.5999999999999</v>
      </c>
      <c r="O1457" s="143">
        <f t="shared" si="1520"/>
        <v>488.22</v>
      </c>
      <c r="P1457" s="143">
        <f t="shared" si="1521"/>
        <v>15915.199999999999</v>
      </c>
      <c r="Q1457" s="143">
        <f t="shared" si="1522"/>
        <v>3924</v>
      </c>
      <c r="R1457" s="188">
        <f t="shared" si="1525"/>
        <v>21377.02</v>
      </c>
      <c r="T1457">
        <v>34026.839999999997</v>
      </c>
      <c r="U1457" s="190">
        <f t="shared" si="1526"/>
        <v>0.62823994235139091</v>
      </c>
    </row>
    <row r="1458" spans="1:21" x14ac:dyDescent="0.2">
      <c r="A1458" s="178">
        <v>42796</v>
      </c>
      <c r="B1458" s="179">
        <v>0.625</v>
      </c>
      <c r="C1458" t="s">
        <v>349</v>
      </c>
      <c r="D1458">
        <v>3.96</v>
      </c>
      <c r="E1458">
        <v>1.5</v>
      </c>
      <c r="F1458">
        <v>5.25</v>
      </c>
      <c r="G1458">
        <v>0.99</v>
      </c>
      <c r="H1458" s="184">
        <f t="shared" ref="H1458:L1458" si="1571">H1434</f>
        <v>0.625</v>
      </c>
      <c r="I1458" s="185">
        <f t="shared" si="1571"/>
        <v>212</v>
      </c>
      <c r="J1458" s="185">
        <f t="shared" si="1571"/>
        <v>213</v>
      </c>
      <c r="K1458" s="185">
        <f t="shared" si="1571"/>
        <v>2842</v>
      </c>
      <c r="L1458" s="185">
        <f t="shared" si="1571"/>
        <v>1380</v>
      </c>
      <c r="M1458" s="147"/>
      <c r="N1458" s="143">
        <f t="shared" si="1524"/>
        <v>839.52</v>
      </c>
      <c r="O1458" s="143">
        <f t="shared" si="1520"/>
        <v>319.5</v>
      </c>
      <c r="P1458" s="143">
        <f t="shared" si="1521"/>
        <v>14920.5</v>
      </c>
      <c r="Q1458" s="143">
        <f t="shared" si="1522"/>
        <v>1366.2</v>
      </c>
      <c r="R1458" s="188">
        <f t="shared" si="1525"/>
        <v>17445.72</v>
      </c>
      <c r="T1458">
        <v>33840.39</v>
      </c>
      <c r="U1458" s="190">
        <f t="shared" si="1526"/>
        <v>0.51552951960660032</v>
      </c>
    </row>
    <row r="1459" spans="1:21" x14ac:dyDescent="0.2">
      <c r="A1459" s="178">
        <v>42796</v>
      </c>
      <c r="B1459" s="179">
        <v>0.66666666666666663</v>
      </c>
      <c r="C1459" t="s">
        <v>349</v>
      </c>
      <c r="D1459">
        <v>4.55</v>
      </c>
      <c r="E1459">
        <v>1.5</v>
      </c>
      <c r="F1459">
        <v>5.53</v>
      </c>
      <c r="G1459">
        <v>0.99</v>
      </c>
      <c r="H1459" s="184">
        <f t="shared" ref="H1459:L1459" si="1572">H1435</f>
        <v>0.66666666666666663</v>
      </c>
      <c r="I1459" s="185">
        <f t="shared" si="1572"/>
        <v>191</v>
      </c>
      <c r="J1459" s="185">
        <f t="shared" si="1572"/>
        <v>237</v>
      </c>
      <c r="K1459" s="185">
        <f t="shared" si="1572"/>
        <v>2842</v>
      </c>
      <c r="L1459" s="185">
        <f t="shared" si="1572"/>
        <v>1380</v>
      </c>
      <c r="M1459" s="147"/>
      <c r="N1459" s="143">
        <f t="shared" si="1524"/>
        <v>869.05</v>
      </c>
      <c r="O1459" s="143">
        <f t="shared" si="1520"/>
        <v>355.5</v>
      </c>
      <c r="P1459" s="143">
        <f t="shared" si="1521"/>
        <v>15716.26</v>
      </c>
      <c r="Q1459" s="143">
        <f t="shared" si="1522"/>
        <v>1366.2</v>
      </c>
      <c r="R1459" s="188">
        <f t="shared" si="1525"/>
        <v>18307.010000000002</v>
      </c>
      <c r="T1459">
        <v>33634.01</v>
      </c>
      <c r="U1459" s="190">
        <f t="shared" si="1526"/>
        <v>0.54430054578683895</v>
      </c>
    </row>
    <row r="1460" spans="1:21" x14ac:dyDescent="0.2">
      <c r="A1460" s="178">
        <v>42796</v>
      </c>
      <c r="B1460" s="179">
        <v>0.70833333333333337</v>
      </c>
      <c r="C1460" t="s">
        <v>349</v>
      </c>
      <c r="D1460">
        <v>6.95</v>
      </c>
      <c r="E1460">
        <v>1.5</v>
      </c>
      <c r="F1460">
        <v>5.33</v>
      </c>
      <c r="G1460">
        <v>0.99</v>
      </c>
      <c r="H1460" s="184">
        <f t="shared" ref="H1460:L1460" si="1573">H1436</f>
        <v>0.70833333333333337</v>
      </c>
      <c r="I1460" s="185">
        <f t="shared" si="1573"/>
        <v>218</v>
      </c>
      <c r="J1460" s="185">
        <f t="shared" si="1573"/>
        <v>258</v>
      </c>
      <c r="K1460" s="185">
        <f t="shared" si="1573"/>
        <v>2842</v>
      </c>
      <c r="L1460" s="185">
        <f t="shared" si="1573"/>
        <v>1380</v>
      </c>
      <c r="M1460" s="147"/>
      <c r="N1460" s="143">
        <f t="shared" si="1524"/>
        <v>1515.1000000000001</v>
      </c>
      <c r="O1460" s="143">
        <f t="shared" si="1520"/>
        <v>387</v>
      </c>
      <c r="P1460" s="143">
        <f t="shared" si="1521"/>
        <v>15147.86</v>
      </c>
      <c r="Q1460" s="143">
        <f t="shared" si="1522"/>
        <v>1366.2</v>
      </c>
      <c r="R1460" s="188">
        <f t="shared" si="1525"/>
        <v>18416.16</v>
      </c>
      <c r="T1460">
        <v>33667.5</v>
      </c>
      <c r="U1460" s="190">
        <f t="shared" si="1526"/>
        <v>0.547001113833816</v>
      </c>
    </row>
    <row r="1461" spans="1:21" x14ac:dyDescent="0.2">
      <c r="A1461" s="178">
        <v>42796</v>
      </c>
      <c r="B1461" s="179">
        <v>0.75</v>
      </c>
      <c r="C1461" t="s">
        <v>349</v>
      </c>
      <c r="D1461">
        <v>4.1100000000000003</v>
      </c>
      <c r="E1461">
        <v>2.11</v>
      </c>
      <c r="F1461">
        <v>6.75</v>
      </c>
      <c r="G1461">
        <v>1.47</v>
      </c>
      <c r="H1461" s="184">
        <f t="shared" ref="H1461:L1461" si="1574">H1437</f>
        <v>0.75</v>
      </c>
      <c r="I1461" s="185">
        <f t="shared" si="1574"/>
        <v>240</v>
      </c>
      <c r="J1461" s="185">
        <f t="shared" si="1574"/>
        <v>365</v>
      </c>
      <c r="K1461" s="185">
        <f t="shared" si="1574"/>
        <v>2842</v>
      </c>
      <c r="L1461" s="185">
        <f t="shared" si="1574"/>
        <v>1380</v>
      </c>
      <c r="M1461" s="147"/>
      <c r="N1461" s="143">
        <f t="shared" si="1524"/>
        <v>986.40000000000009</v>
      </c>
      <c r="O1461" s="143">
        <f t="shared" si="1520"/>
        <v>770.15</v>
      </c>
      <c r="P1461" s="143">
        <f t="shared" si="1521"/>
        <v>19183.5</v>
      </c>
      <c r="Q1461" s="143">
        <f t="shared" si="1522"/>
        <v>2028.6</v>
      </c>
      <c r="R1461" s="188">
        <f t="shared" si="1525"/>
        <v>22968.649999999998</v>
      </c>
      <c r="T1461">
        <v>33651.370000000003</v>
      </c>
      <c r="U1461" s="190">
        <f t="shared" si="1526"/>
        <v>0.68254724844783421</v>
      </c>
    </row>
    <row r="1462" spans="1:21" x14ac:dyDescent="0.2">
      <c r="A1462" s="178">
        <v>42796</v>
      </c>
      <c r="B1462" s="179">
        <v>0.79166666666666663</v>
      </c>
      <c r="C1462" t="s">
        <v>349</v>
      </c>
      <c r="D1462">
        <v>6.91</v>
      </c>
      <c r="E1462">
        <v>9.98</v>
      </c>
      <c r="F1462">
        <v>16.36</v>
      </c>
      <c r="G1462">
        <v>1.43</v>
      </c>
      <c r="H1462" s="184">
        <f t="shared" ref="H1462:L1462" si="1575">H1438</f>
        <v>0.79166666666666663</v>
      </c>
      <c r="I1462" s="185">
        <f t="shared" si="1575"/>
        <v>320</v>
      </c>
      <c r="J1462" s="185">
        <f t="shared" si="1575"/>
        <v>214</v>
      </c>
      <c r="K1462" s="185">
        <f t="shared" si="1575"/>
        <v>2842</v>
      </c>
      <c r="L1462" s="185">
        <f t="shared" si="1575"/>
        <v>1426</v>
      </c>
      <c r="M1462" s="147"/>
      <c r="N1462" s="143">
        <f t="shared" si="1524"/>
        <v>2211.1999999999998</v>
      </c>
      <c r="O1462" s="143">
        <f t="shared" si="1520"/>
        <v>2135.7200000000003</v>
      </c>
      <c r="P1462" s="143">
        <f t="shared" si="1521"/>
        <v>46495.119999999995</v>
      </c>
      <c r="Q1462" s="143">
        <f t="shared" si="1522"/>
        <v>2039.1799999999998</v>
      </c>
      <c r="R1462" s="188">
        <f t="shared" si="1525"/>
        <v>52881.219999999994</v>
      </c>
      <c r="T1462">
        <v>34874.68</v>
      </c>
      <c r="U1462" s="190">
        <f t="shared" si="1526"/>
        <v>1.5163212967115396</v>
      </c>
    </row>
    <row r="1463" spans="1:21" x14ac:dyDescent="0.2">
      <c r="A1463" s="178">
        <v>42796</v>
      </c>
      <c r="B1463" s="179">
        <v>0.83333333333333337</v>
      </c>
      <c r="C1463" t="s">
        <v>349</v>
      </c>
      <c r="D1463">
        <v>4.1100000000000003</v>
      </c>
      <c r="E1463">
        <v>5</v>
      </c>
      <c r="F1463">
        <v>8.27</v>
      </c>
      <c r="G1463">
        <v>0.99</v>
      </c>
      <c r="H1463" s="184">
        <f t="shared" ref="H1463:L1463" si="1576">H1439</f>
        <v>0.83333333333333337</v>
      </c>
      <c r="I1463" s="185">
        <f t="shared" si="1576"/>
        <v>322</v>
      </c>
      <c r="J1463" s="185">
        <f t="shared" si="1576"/>
        <v>178</v>
      </c>
      <c r="K1463" s="185">
        <f t="shared" si="1576"/>
        <v>2842</v>
      </c>
      <c r="L1463" s="185">
        <f t="shared" si="1576"/>
        <v>1426</v>
      </c>
      <c r="M1463" s="147"/>
      <c r="N1463" s="143">
        <f t="shared" si="1524"/>
        <v>1323.42</v>
      </c>
      <c r="O1463" s="143">
        <f t="shared" si="1520"/>
        <v>890</v>
      </c>
      <c r="P1463" s="143">
        <f t="shared" si="1521"/>
        <v>23503.34</v>
      </c>
      <c r="Q1463" s="143">
        <f t="shared" si="1522"/>
        <v>1411.74</v>
      </c>
      <c r="R1463" s="188">
        <f t="shared" si="1525"/>
        <v>27128.500000000004</v>
      </c>
      <c r="T1463">
        <v>36180.699999999997</v>
      </c>
      <c r="U1463" s="190">
        <f t="shared" si="1526"/>
        <v>0.74980583570798809</v>
      </c>
    </row>
    <row r="1464" spans="1:21" x14ac:dyDescent="0.2">
      <c r="A1464" s="178">
        <v>42796</v>
      </c>
      <c r="B1464" s="179">
        <v>0.875</v>
      </c>
      <c r="C1464" t="s">
        <v>349</v>
      </c>
      <c r="D1464">
        <v>6.83</v>
      </c>
      <c r="E1464">
        <v>2.62</v>
      </c>
      <c r="F1464">
        <v>6.41</v>
      </c>
      <c r="G1464">
        <v>1.3</v>
      </c>
      <c r="H1464" s="184">
        <f t="shared" ref="H1464:L1464" si="1577">H1440</f>
        <v>0.875</v>
      </c>
      <c r="I1464" s="185">
        <f t="shared" si="1577"/>
        <v>337</v>
      </c>
      <c r="J1464" s="185">
        <f t="shared" si="1577"/>
        <v>173</v>
      </c>
      <c r="K1464" s="185">
        <f t="shared" si="1577"/>
        <v>2842</v>
      </c>
      <c r="L1464" s="185">
        <f t="shared" si="1577"/>
        <v>1426</v>
      </c>
      <c r="M1464" s="147"/>
      <c r="N1464" s="143">
        <f t="shared" si="1524"/>
        <v>2301.71</v>
      </c>
      <c r="O1464" s="143">
        <f t="shared" si="1520"/>
        <v>453.26</v>
      </c>
      <c r="P1464" s="143">
        <f t="shared" si="1521"/>
        <v>18217.22</v>
      </c>
      <c r="Q1464" s="143">
        <f t="shared" si="1522"/>
        <v>1853.8</v>
      </c>
      <c r="R1464" s="188">
        <f t="shared" si="1525"/>
        <v>22825.99</v>
      </c>
      <c r="T1464">
        <v>35942.629999999997</v>
      </c>
      <c r="U1464" s="190">
        <f t="shared" si="1526"/>
        <v>0.63506732812818656</v>
      </c>
    </row>
    <row r="1465" spans="1:21" x14ac:dyDescent="0.2">
      <c r="A1465" s="178">
        <v>42796</v>
      </c>
      <c r="B1465" s="179">
        <v>0.91666666666666663</v>
      </c>
      <c r="C1465" t="s">
        <v>349</v>
      </c>
      <c r="D1465">
        <v>7.16</v>
      </c>
      <c r="E1465">
        <v>4</v>
      </c>
      <c r="F1465">
        <v>6.36</v>
      </c>
      <c r="G1465">
        <v>0.99</v>
      </c>
      <c r="H1465" s="184">
        <f t="shared" ref="H1465:L1465" si="1578">H1441</f>
        <v>0.91666666666666663</v>
      </c>
      <c r="I1465" s="185">
        <f t="shared" si="1578"/>
        <v>394</v>
      </c>
      <c r="J1465" s="185">
        <f t="shared" si="1578"/>
        <v>194</v>
      </c>
      <c r="K1465" s="185">
        <f t="shared" si="1578"/>
        <v>2842</v>
      </c>
      <c r="L1465" s="185">
        <f t="shared" si="1578"/>
        <v>1426</v>
      </c>
      <c r="M1465" s="147"/>
      <c r="N1465" s="143">
        <f t="shared" si="1524"/>
        <v>2821.04</v>
      </c>
      <c r="O1465" s="143">
        <f t="shared" si="1520"/>
        <v>776</v>
      </c>
      <c r="P1465" s="143">
        <f t="shared" si="1521"/>
        <v>18075.120000000003</v>
      </c>
      <c r="Q1465" s="143">
        <f t="shared" si="1522"/>
        <v>1411.74</v>
      </c>
      <c r="R1465" s="188">
        <f t="shared" si="1525"/>
        <v>23083.900000000005</v>
      </c>
      <c r="T1465">
        <v>34733.120000000003</v>
      </c>
      <c r="U1465" s="190">
        <f t="shared" si="1526"/>
        <v>0.66460772887664576</v>
      </c>
    </row>
    <row r="1466" spans="1:21" x14ac:dyDescent="0.2">
      <c r="A1466" s="178">
        <v>42796</v>
      </c>
      <c r="B1466" s="179">
        <v>0.95833333333333337</v>
      </c>
      <c r="C1466" t="s">
        <v>349</v>
      </c>
      <c r="D1466">
        <v>22</v>
      </c>
      <c r="E1466">
        <v>4.95</v>
      </c>
      <c r="F1466">
        <v>7.11</v>
      </c>
      <c r="G1466">
        <v>0.25</v>
      </c>
      <c r="H1466" s="184">
        <f t="shared" ref="H1466:L1466" si="1579">H1442</f>
        <v>0.95833333333333337</v>
      </c>
      <c r="I1466" s="185">
        <f t="shared" si="1579"/>
        <v>389</v>
      </c>
      <c r="J1466" s="185">
        <f t="shared" si="1579"/>
        <v>265</v>
      </c>
      <c r="K1466" s="185">
        <f t="shared" si="1579"/>
        <v>2985</v>
      </c>
      <c r="L1466" s="185">
        <f t="shared" si="1579"/>
        <v>1111</v>
      </c>
      <c r="M1466" s="147"/>
      <c r="N1466" s="143">
        <f t="shared" si="1524"/>
        <v>8558</v>
      </c>
      <c r="O1466" s="143">
        <f t="shared" si="1520"/>
        <v>1311.75</v>
      </c>
      <c r="P1466" s="143">
        <f t="shared" si="1521"/>
        <v>21223.350000000002</v>
      </c>
      <c r="Q1466" s="143">
        <f t="shared" si="1522"/>
        <v>277.75</v>
      </c>
      <c r="R1466" s="188">
        <f t="shared" si="1525"/>
        <v>31370.850000000002</v>
      </c>
      <c r="T1466">
        <v>32744.799999999999</v>
      </c>
      <c r="U1466" s="190">
        <f t="shared" si="1526"/>
        <v>0.95804066599887627</v>
      </c>
    </row>
    <row r="1467" spans="1:21" x14ac:dyDescent="0.2">
      <c r="A1467" s="178">
        <v>42796</v>
      </c>
      <c r="B1467" s="180">
        <v>1</v>
      </c>
      <c r="C1467" t="s">
        <v>349</v>
      </c>
      <c r="D1467">
        <v>10.11</v>
      </c>
      <c r="E1467">
        <v>6.44</v>
      </c>
      <c r="F1467">
        <v>11.83</v>
      </c>
      <c r="G1467">
        <v>0.25</v>
      </c>
      <c r="H1467" s="184">
        <f t="shared" ref="H1467:L1467" si="1580">H1443</f>
        <v>1</v>
      </c>
      <c r="I1467" s="185">
        <f t="shared" si="1580"/>
        <v>362</v>
      </c>
      <c r="J1467" s="185">
        <f t="shared" si="1580"/>
        <v>243</v>
      </c>
      <c r="K1467" s="185">
        <f t="shared" si="1580"/>
        <v>2985</v>
      </c>
      <c r="L1467" s="185">
        <f t="shared" si="1580"/>
        <v>1111</v>
      </c>
      <c r="M1467" s="147"/>
      <c r="N1467" s="143">
        <f t="shared" si="1524"/>
        <v>3659.8199999999997</v>
      </c>
      <c r="O1467" s="143">
        <f t="shared" si="1520"/>
        <v>1564.92</v>
      </c>
      <c r="P1467" s="143">
        <f t="shared" si="1521"/>
        <v>35312.550000000003</v>
      </c>
      <c r="Q1467" s="143">
        <f t="shared" si="1522"/>
        <v>277.75</v>
      </c>
      <c r="R1467" s="188">
        <f t="shared" si="1525"/>
        <v>40815.040000000001</v>
      </c>
      <c r="T1467">
        <v>30625.82</v>
      </c>
      <c r="U1467" s="190">
        <f t="shared" si="1526"/>
        <v>1.3327003162690827</v>
      </c>
    </row>
    <row r="1468" spans="1:21" x14ac:dyDescent="0.2">
      <c r="A1468" s="178">
        <v>42797</v>
      </c>
      <c r="B1468" s="179">
        <v>4.1666666666666664E-2</v>
      </c>
      <c r="C1468" t="s">
        <v>349</v>
      </c>
      <c r="D1468">
        <v>10</v>
      </c>
      <c r="E1468">
        <v>2.98</v>
      </c>
      <c r="F1468">
        <v>4</v>
      </c>
      <c r="G1468">
        <v>0.25</v>
      </c>
      <c r="H1468" s="184">
        <f t="shared" ref="H1468:L1468" si="1581">H1444</f>
        <v>4.1666666666666664E-2</v>
      </c>
      <c r="I1468" s="185">
        <f t="shared" si="1581"/>
        <v>294</v>
      </c>
      <c r="J1468" s="185">
        <f t="shared" si="1581"/>
        <v>212</v>
      </c>
      <c r="K1468" s="185">
        <f t="shared" si="1581"/>
        <v>2985</v>
      </c>
      <c r="L1468" s="185">
        <f t="shared" si="1581"/>
        <v>1111</v>
      </c>
      <c r="M1468" s="147"/>
      <c r="N1468" s="143">
        <f t="shared" si="1524"/>
        <v>2940</v>
      </c>
      <c r="O1468" s="143">
        <f t="shared" si="1520"/>
        <v>631.76</v>
      </c>
      <c r="P1468" s="143">
        <f t="shared" si="1521"/>
        <v>11940</v>
      </c>
      <c r="Q1468" s="143">
        <f t="shared" si="1522"/>
        <v>277.75</v>
      </c>
      <c r="R1468" s="188">
        <f t="shared" si="1525"/>
        <v>15789.51</v>
      </c>
      <c r="T1468">
        <v>29440.13</v>
      </c>
      <c r="U1468" s="190">
        <f t="shared" si="1526"/>
        <v>0.53632609638612327</v>
      </c>
    </row>
    <row r="1469" spans="1:21" x14ac:dyDescent="0.2">
      <c r="A1469" s="178">
        <v>42797</v>
      </c>
      <c r="B1469" s="179">
        <v>8.3333333333333329E-2</v>
      </c>
      <c r="C1469" t="s">
        <v>349</v>
      </c>
      <c r="D1469">
        <v>8.49</v>
      </c>
      <c r="E1469">
        <v>2</v>
      </c>
      <c r="F1469">
        <v>4</v>
      </c>
      <c r="G1469">
        <v>0.25</v>
      </c>
      <c r="H1469" s="184">
        <f t="shared" ref="H1469:L1469" si="1582">H1445</f>
        <v>8.3333333333333329E-2</v>
      </c>
      <c r="I1469" s="185">
        <f t="shared" si="1582"/>
        <v>236</v>
      </c>
      <c r="J1469" s="185">
        <f t="shared" si="1582"/>
        <v>179</v>
      </c>
      <c r="K1469" s="185">
        <f t="shared" si="1582"/>
        <v>2985</v>
      </c>
      <c r="L1469" s="185">
        <f t="shared" si="1582"/>
        <v>1111</v>
      </c>
      <c r="M1469" s="147"/>
      <c r="N1469" s="143">
        <f t="shared" si="1524"/>
        <v>2003.64</v>
      </c>
      <c r="O1469" s="143">
        <f t="shared" si="1520"/>
        <v>358</v>
      </c>
      <c r="P1469" s="143">
        <f t="shared" si="1521"/>
        <v>11940</v>
      </c>
      <c r="Q1469" s="143">
        <f t="shared" si="1522"/>
        <v>277.75</v>
      </c>
      <c r="R1469" s="188">
        <f t="shared" si="1525"/>
        <v>14579.39</v>
      </c>
      <c r="T1469">
        <v>28895.77</v>
      </c>
      <c r="U1469" s="190">
        <f t="shared" si="1526"/>
        <v>0.50455101213776266</v>
      </c>
    </row>
    <row r="1470" spans="1:21" x14ac:dyDescent="0.2">
      <c r="A1470" s="178">
        <v>42797</v>
      </c>
      <c r="B1470" s="179">
        <v>0.125</v>
      </c>
      <c r="C1470" t="s">
        <v>349</v>
      </c>
      <c r="D1470">
        <v>8.0299999999999994</v>
      </c>
      <c r="E1470">
        <v>2</v>
      </c>
      <c r="F1470">
        <v>4</v>
      </c>
      <c r="G1470">
        <v>0.97</v>
      </c>
      <c r="H1470" s="184">
        <f t="shared" ref="H1470:L1470" si="1583">H1446</f>
        <v>0.125</v>
      </c>
      <c r="I1470" s="185">
        <f t="shared" si="1583"/>
        <v>201</v>
      </c>
      <c r="J1470" s="185">
        <f t="shared" si="1583"/>
        <v>205</v>
      </c>
      <c r="K1470" s="185">
        <f t="shared" si="1583"/>
        <v>2985</v>
      </c>
      <c r="L1470" s="185">
        <f t="shared" si="1583"/>
        <v>1717</v>
      </c>
      <c r="M1470" s="147"/>
      <c r="N1470" s="143">
        <f t="shared" si="1524"/>
        <v>1614.03</v>
      </c>
      <c r="O1470" s="143">
        <f t="shared" si="1520"/>
        <v>410</v>
      </c>
      <c r="P1470" s="143">
        <f t="shared" si="1521"/>
        <v>11940</v>
      </c>
      <c r="Q1470" s="143">
        <f t="shared" si="1522"/>
        <v>1665.49</v>
      </c>
      <c r="R1470" s="188">
        <f t="shared" si="1525"/>
        <v>15629.52</v>
      </c>
      <c r="T1470">
        <v>28860.76</v>
      </c>
      <c r="U1470" s="190">
        <f t="shared" si="1526"/>
        <v>0.54154914839387458</v>
      </c>
    </row>
    <row r="1471" spans="1:21" x14ac:dyDescent="0.2">
      <c r="A1471" s="178">
        <v>42797</v>
      </c>
      <c r="B1471" s="179">
        <v>0.16666666666666666</v>
      </c>
      <c r="C1471" t="s">
        <v>349</v>
      </c>
      <c r="D1471">
        <v>8</v>
      </c>
      <c r="E1471">
        <v>1.51</v>
      </c>
      <c r="F1471">
        <v>3.51</v>
      </c>
      <c r="G1471">
        <v>0.97</v>
      </c>
      <c r="H1471" s="184">
        <f t="shared" ref="H1471:L1471" si="1584">H1447</f>
        <v>0.16666666666666666</v>
      </c>
      <c r="I1471" s="185">
        <f t="shared" si="1584"/>
        <v>185</v>
      </c>
      <c r="J1471" s="185">
        <f t="shared" si="1584"/>
        <v>205</v>
      </c>
      <c r="K1471" s="185">
        <f t="shared" si="1584"/>
        <v>2985</v>
      </c>
      <c r="L1471" s="185">
        <f t="shared" si="1584"/>
        <v>1717</v>
      </c>
      <c r="M1471" s="147"/>
      <c r="N1471" s="143">
        <f t="shared" si="1524"/>
        <v>1480</v>
      </c>
      <c r="O1471" s="143">
        <f t="shared" si="1520"/>
        <v>309.55</v>
      </c>
      <c r="P1471" s="143">
        <f t="shared" si="1521"/>
        <v>10477.349999999999</v>
      </c>
      <c r="Q1471" s="143">
        <f t="shared" si="1522"/>
        <v>1665.49</v>
      </c>
      <c r="R1471" s="188">
        <f t="shared" si="1525"/>
        <v>13932.389999999998</v>
      </c>
      <c r="T1471">
        <v>29137.71</v>
      </c>
      <c r="U1471" s="190">
        <f t="shared" si="1526"/>
        <v>0.47815665678599995</v>
      </c>
    </row>
    <row r="1472" spans="1:21" x14ac:dyDescent="0.2">
      <c r="A1472" s="178">
        <v>42797</v>
      </c>
      <c r="B1472" s="179">
        <v>0.20833333333333334</v>
      </c>
      <c r="C1472" t="s">
        <v>349</v>
      </c>
      <c r="D1472">
        <v>8.7200000000000006</v>
      </c>
      <c r="E1472">
        <v>3.8</v>
      </c>
      <c r="F1472">
        <v>4</v>
      </c>
      <c r="G1472">
        <v>0.97</v>
      </c>
      <c r="H1472" s="184">
        <f t="shared" ref="H1472:L1472" si="1585">H1448</f>
        <v>0.20833333333333334</v>
      </c>
      <c r="I1472" s="185">
        <f t="shared" si="1585"/>
        <v>207</v>
      </c>
      <c r="J1472" s="185">
        <f t="shared" si="1585"/>
        <v>283</v>
      </c>
      <c r="K1472" s="185">
        <f t="shared" si="1585"/>
        <v>2985</v>
      </c>
      <c r="L1472" s="185">
        <f t="shared" si="1585"/>
        <v>1717</v>
      </c>
      <c r="M1472" s="147"/>
      <c r="N1472" s="143">
        <f t="shared" si="1524"/>
        <v>1805.0400000000002</v>
      </c>
      <c r="O1472" s="143">
        <f t="shared" si="1520"/>
        <v>1075.3999999999999</v>
      </c>
      <c r="P1472" s="143">
        <f t="shared" si="1521"/>
        <v>11940</v>
      </c>
      <c r="Q1472" s="143">
        <f t="shared" si="1522"/>
        <v>1665.49</v>
      </c>
      <c r="R1472" s="188">
        <f t="shared" si="1525"/>
        <v>16485.93</v>
      </c>
      <c r="T1472">
        <v>30299.02</v>
      </c>
      <c r="U1472" s="190">
        <f t="shared" si="1526"/>
        <v>0.54410769721264918</v>
      </c>
    </row>
    <row r="1473" spans="1:21" x14ac:dyDescent="0.2">
      <c r="A1473" s="178">
        <v>42797</v>
      </c>
      <c r="B1473" s="179">
        <v>0.25</v>
      </c>
      <c r="C1473" t="s">
        <v>349</v>
      </c>
      <c r="D1473">
        <v>45</v>
      </c>
      <c r="E1473">
        <v>4.1900000000000004</v>
      </c>
      <c r="F1473">
        <v>4.49</v>
      </c>
      <c r="G1473">
        <v>0.97</v>
      </c>
      <c r="H1473" s="184">
        <f t="shared" ref="H1473:L1473" si="1586">H1449</f>
        <v>0.25</v>
      </c>
      <c r="I1473" s="185">
        <f t="shared" si="1586"/>
        <v>327</v>
      </c>
      <c r="J1473" s="185">
        <f t="shared" si="1586"/>
        <v>438</v>
      </c>
      <c r="K1473" s="185">
        <f t="shared" si="1586"/>
        <v>2985</v>
      </c>
      <c r="L1473" s="185">
        <f t="shared" si="1586"/>
        <v>1717</v>
      </c>
      <c r="M1473" s="147"/>
      <c r="N1473" s="143">
        <f t="shared" si="1524"/>
        <v>14715</v>
      </c>
      <c r="O1473" s="143">
        <f t="shared" si="1520"/>
        <v>1835.2200000000003</v>
      </c>
      <c r="P1473" s="143">
        <f t="shared" si="1521"/>
        <v>13402.650000000001</v>
      </c>
      <c r="Q1473" s="143">
        <f t="shared" si="1522"/>
        <v>1665.49</v>
      </c>
      <c r="R1473" s="188">
        <f t="shared" si="1525"/>
        <v>31618.360000000004</v>
      </c>
      <c r="T1473">
        <v>33020</v>
      </c>
      <c r="U1473" s="190">
        <f t="shared" si="1526"/>
        <v>0.95755178679588138</v>
      </c>
    </row>
    <row r="1474" spans="1:21" x14ac:dyDescent="0.2">
      <c r="A1474" s="178">
        <v>42797</v>
      </c>
      <c r="B1474" s="179">
        <v>0.29166666666666669</v>
      </c>
      <c r="C1474" t="s">
        <v>349</v>
      </c>
      <c r="D1474">
        <v>8.11</v>
      </c>
      <c r="E1474">
        <v>18.7</v>
      </c>
      <c r="F1474">
        <v>18.899999999999999</v>
      </c>
      <c r="G1474">
        <v>7.79</v>
      </c>
      <c r="H1474" s="184">
        <f t="shared" ref="H1474:L1474" si="1587">H1450</f>
        <v>0.29166666666666669</v>
      </c>
      <c r="I1474" s="185">
        <f t="shared" si="1587"/>
        <v>249</v>
      </c>
      <c r="J1474" s="185">
        <f t="shared" si="1587"/>
        <v>556</v>
      </c>
      <c r="K1474" s="185">
        <f t="shared" si="1587"/>
        <v>2872</v>
      </c>
      <c r="L1474" s="185">
        <f t="shared" si="1587"/>
        <v>2219</v>
      </c>
      <c r="M1474" s="147"/>
      <c r="N1474" s="143">
        <f t="shared" si="1524"/>
        <v>2019.3899999999999</v>
      </c>
      <c r="O1474" s="143">
        <f t="shared" si="1520"/>
        <v>10397.199999999999</v>
      </c>
      <c r="P1474" s="143">
        <f t="shared" si="1521"/>
        <v>54280.799999999996</v>
      </c>
      <c r="Q1474" s="143">
        <f t="shared" si="1522"/>
        <v>17286.009999999998</v>
      </c>
      <c r="R1474" s="188">
        <f t="shared" si="1525"/>
        <v>83983.4</v>
      </c>
      <c r="T1474">
        <v>37287.15</v>
      </c>
      <c r="U1474" s="190">
        <f t="shared" si="1526"/>
        <v>2.2523416243933898</v>
      </c>
    </row>
    <row r="1475" spans="1:21" x14ac:dyDescent="0.2">
      <c r="A1475" s="178">
        <v>42797</v>
      </c>
      <c r="B1475" s="179">
        <v>0.33333333333333331</v>
      </c>
      <c r="C1475" t="s">
        <v>349</v>
      </c>
      <c r="D1475">
        <v>10</v>
      </c>
      <c r="E1475">
        <v>14.07</v>
      </c>
      <c r="F1475">
        <v>15.33</v>
      </c>
      <c r="G1475">
        <v>7</v>
      </c>
      <c r="H1475" s="184">
        <f t="shared" ref="H1475:L1475" si="1588">H1451</f>
        <v>0.33333333333333331</v>
      </c>
      <c r="I1475" s="185">
        <f t="shared" si="1588"/>
        <v>256</v>
      </c>
      <c r="J1475" s="185">
        <f t="shared" si="1588"/>
        <v>306</v>
      </c>
      <c r="K1475" s="185">
        <f t="shared" si="1588"/>
        <v>2872</v>
      </c>
      <c r="L1475" s="185">
        <f t="shared" si="1588"/>
        <v>2219</v>
      </c>
      <c r="M1475" s="147"/>
      <c r="N1475" s="143">
        <f t="shared" si="1524"/>
        <v>2560</v>
      </c>
      <c r="O1475" s="143">
        <f t="shared" si="1520"/>
        <v>4305.42</v>
      </c>
      <c r="P1475" s="143">
        <f t="shared" si="1521"/>
        <v>44027.76</v>
      </c>
      <c r="Q1475" s="143">
        <f t="shared" si="1522"/>
        <v>15533</v>
      </c>
      <c r="R1475" s="188">
        <f t="shared" si="1525"/>
        <v>66426.179999999993</v>
      </c>
      <c r="T1475">
        <v>38188.199999999997</v>
      </c>
      <c r="U1475" s="190">
        <f t="shared" si="1526"/>
        <v>1.7394425503165898</v>
      </c>
    </row>
    <row r="1476" spans="1:21" x14ac:dyDescent="0.2">
      <c r="A1476" s="178">
        <v>42797</v>
      </c>
      <c r="B1476" s="179">
        <v>0.375</v>
      </c>
      <c r="C1476" t="s">
        <v>349</v>
      </c>
      <c r="D1476">
        <v>3.53</v>
      </c>
      <c r="E1476">
        <v>6.05</v>
      </c>
      <c r="F1476">
        <v>8</v>
      </c>
      <c r="G1476">
        <v>5.25</v>
      </c>
      <c r="H1476" s="184">
        <f t="shared" ref="H1476:L1476" si="1589">H1452</f>
        <v>0.375</v>
      </c>
      <c r="I1476" s="185">
        <f t="shared" si="1589"/>
        <v>156</v>
      </c>
      <c r="J1476" s="185">
        <f t="shared" si="1589"/>
        <v>343</v>
      </c>
      <c r="K1476" s="185">
        <f t="shared" si="1589"/>
        <v>2872</v>
      </c>
      <c r="L1476" s="185">
        <f t="shared" si="1589"/>
        <v>2219</v>
      </c>
      <c r="M1476" s="147"/>
      <c r="N1476" s="143">
        <f t="shared" si="1524"/>
        <v>550.67999999999995</v>
      </c>
      <c r="O1476" s="143">
        <f t="shared" ref="O1476:O1539" si="1590">E1476*J1476</f>
        <v>2075.15</v>
      </c>
      <c r="P1476" s="143">
        <f t="shared" ref="P1476:P1539" si="1591">F1476*K1476</f>
        <v>22976</v>
      </c>
      <c r="Q1476" s="143">
        <f t="shared" ref="Q1476:Q1539" si="1592">G1476*L1476</f>
        <v>11649.75</v>
      </c>
      <c r="R1476" s="188">
        <f t="shared" si="1525"/>
        <v>37251.58</v>
      </c>
      <c r="T1476">
        <v>37220.129999999997</v>
      </c>
      <c r="U1476" s="190">
        <f t="shared" si="1526"/>
        <v>1.0008449728681765</v>
      </c>
    </row>
    <row r="1477" spans="1:21" x14ac:dyDescent="0.2">
      <c r="A1477" s="178">
        <v>42797</v>
      </c>
      <c r="B1477" s="179">
        <v>0.41666666666666669</v>
      </c>
      <c r="C1477" t="s">
        <v>349</v>
      </c>
      <c r="D1477">
        <v>4.1100000000000003</v>
      </c>
      <c r="E1477">
        <v>4.88</v>
      </c>
      <c r="F1477">
        <v>6</v>
      </c>
      <c r="G1477">
        <v>4.28</v>
      </c>
      <c r="H1477" s="184">
        <f t="shared" ref="H1477:L1477" si="1593">H1453</f>
        <v>0.41666666666666669</v>
      </c>
      <c r="I1477" s="185">
        <f t="shared" si="1593"/>
        <v>196</v>
      </c>
      <c r="J1477" s="185">
        <f t="shared" si="1593"/>
        <v>315</v>
      </c>
      <c r="K1477" s="185">
        <f t="shared" si="1593"/>
        <v>2872</v>
      </c>
      <c r="L1477" s="185">
        <f t="shared" si="1593"/>
        <v>2219</v>
      </c>
      <c r="M1477" s="147"/>
      <c r="N1477" s="143">
        <f t="shared" ref="N1477:N1540" si="1594">D1477*I1477</f>
        <v>805.56000000000006</v>
      </c>
      <c r="O1477" s="143">
        <f t="shared" si="1590"/>
        <v>1537.2</v>
      </c>
      <c r="P1477" s="143">
        <f t="shared" si="1591"/>
        <v>17232</v>
      </c>
      <c r="Q1477" s="143">
        <f t="shared" si="1592"/>
        <v>9497.32</v>
      </c>
      <c r="R1477" s="188">
        <f t="shared" ref="R1477:R1540" si="1595">SUM(N1477:Q1477)</f>
        <v>29072.080000000002</v>
      </c>
      <c r="T1477">
        <v>36308.53</v>
      </c>
      <c r="U1477" s="190">
        <f t="shared" ref="U1477:U1540" si="1596">R1477/T1477</f>
        <v>0.80069559412072044</v>
      </c>
    </row>
    <row r="1478" spans="1:21" x14ac:dyDescent="0.2">
      <c r="A1478" s="178">
        <v>42797</v>
      </c>
      <c r="B1478" s="179">
        <v>0.45833333333333331</v>
      </c>
      <c r="C1478" t="s">
        <v>349</v>
      </c>
      <c r="D1478">
        <v>3.99</v>
      </c>
      <c r="E1478">
        <v>3.12</v>
      </c>
      <c r="F1478">
        <v>5.63</v>
      </c>
      <c r="G1478">
        <v>2.5</v>
      </c>
      <c r="H1478" s="184">
        <f t="shared" ref="H1478:L1478" si="1597">H1454</f>
        <v>0.45833333333333331</v>
      </c>
      <c r="I1478" s="185">
        <f t="shared" si="1597"/>
        <v>226</v>
      </c>
      <c r="J1478" s="185">
        <f t="shared" si="1597"/>
        <v>326</v>
      </c>
      <c r="K1478" s="185">
        <f t="shared" si="1597"/>
        <v>2842</v>
      </c>
      <c r="L1478" s="185">
        <f t="shared" si="1597"/>
        <v>1635</v>
      </c>
      <c r="M1478" s="147"/>
      <c r="N1478" s="143">
        <f t="shared" si="1594"/>
        <v>901.74</v>
      </c>
      <c r="O1478" s="143">
        <f t="shared" si="1590"/>
        <v>1017.12</v>
      </c>
      <c r="P1478" s="143">
        <f t="shared" si="1591"/>
        <v>16000.46</v>
      </c>
      <c r="Q1478" s="143">
        <f t="shared" si="1592"/>
        <v>4087.5</v>
      </c>
      <c r="R1478" s="188">
        <f t="shared" si="1595"/>
        <v>22006.82</v>
      </c>
      <c r="T1478">
        <v>35646.18</v>
      </c>
      <c r="U1478" s="190">
        <f t="shared" si="1596"/>
        <v>0.61736825657054972</v>
      </c>
    </row>
    <row r="1479" spans="1:21" x14ac:dyDescent="0.2">
      <c r="A1479" s="178">
        <v>42797</v>
      </c>
      <c r="B1479" s="179">
        <v>0.5</v>
      </c>
      <c r="C1479" t="s">
        <v>349</v>
      </c>
      <c r="D1479">
        <v>4.1100000000000003</v>
      </c>
      <c r="E1479">
        <v>3</v>
      </c>
      <c r="F1479">
        <v>5.31</v>
      </c>
      <c r="G1479">
        <v>2.4</v>
      </c>
      <c r="H1479" s="184">
        <f t="shared" ref="H1479:L1479" si="1598">H1455</f>
        <v>0.5</v>
      </c>
      <c r="I1479" s="185">
        <f t="shared" si="1598"/>
        <v>222</v>
      </c>
      <c r="J1479" s="185">
        <f t="shared" si="1598"/>
        <v>319</v>
      </c>
      <c r="K1479" s="185">
        <f t="shared" si="1598"/>
        <v>2842</v>
      </c>
      <c r="L1479" s="185">
        <f t="shared" si="1598"/>
        <v>1635</v>
      </c>
      <c r="M1479" s="147"/>
      <c r="N1479" s="143">
        <f t="shared" si="1594"/>
        <v>912.42000000000007</v>
      </c>
      <c r="O1479" s="143">
        <f t="shared" si="1590"/>
        <v>957</v>
      </c>
      <c r="P1479" s="143">
        <f t="shared" si="1591"/>
        <v>15091.019999999999</v>
      </c>
      <c r="Q1479" s="143">
        <f t="shared" si="1592"/>
        <v>3924</v>
      </c>
      <c r="R1479" s="188">
        <f t="shared" si="1595"/>
        <v>20884.439999999999</v>
      </c>
      <c r="T1479">
        <v>34999.15</v>
      </c>
      <c r="U1479" s="190">
        <f t="shared" si="1596"/>
        <v>0.59671277731030603</v>
      </c>
    </row>
    <row r="1480" spans="1:21" x14ac:dyDescent="0.2">
      <c r="A1480" s="178">
        <v>42797</v>
      </c>
      <c r="B1480" s="179">
        <v>0.54166666666666663</v>
      </c>
      <c r="C1480" t="s">
        <v>349</v>
      </c>
      <c r="D1480">
        <v>4.49</v>
      </c>
      <c r="E1480">
        <v>3</v>
      </c>
      <c r="F1480">
        <v>6</v>
      </c>
      <c r="G1480">
        <v>2.4</v>
      </c>
      <c r="H1480" s="184">
        <f t="shared" ref="H1480:L1480" si="1599">H1456</f>
        <v>0.54166666666666663</v>
      </c>
      <c r="I1480" s="185">
        <f t="shared" si="1599"/>
        <v>195</v>
      </c>
      <c r="J1480" s="185">
        <f t="shared" si="1599"/>
        <v>299</v>
      </c>
      <c r="K1480" s="185">
        <f t="shared" si="1599"/>
        <v>2842</v>
      </c>
      <c r="L1480" s="185">
        <f t="shared" si="1599"/>
        <v>1635</v>
      </c>
      <c r="M1480" s="147"/>
      <c r="N1480" s="143">
        <f t="shared" si="1594"/>
        <v>875.55000000000007</v>
      </c>
      <c r="O1480" s="143">
        <f t="shared" si="1590"/>
        <v>897</v>
      </c>
      <c r="P1480" s="143">
        <f t="shared" si="1591"/>
        <v>17052</v>
      </c>
      <c r="Q1480" s="143">
        <f t="shared" si="1592"/>
        <v>3924</v>
      </c>
      <c r="R1480" s="188">
        <f t="shared" si="1595"/>
        <v>22748.55</v>
      </c>
      <c r="T1480">
        <v>34477.31</v>
      </c>
      <c r="U1480" s="190">
        <f t="shared" si="1596"/>
        <v>0.65981220692681652</v>
      </c>
    </row>
    <row r="1481" spans="1:21" x14ac:dyDescent="0.2">
      <c r="A1481" s="178">
        <v>42797</v>
      </c>
      <c r="B1481" s="179">
        <v>0.58333333333333337</v>
      </c>
      <c r="C1481" t="s">
        <v>349</v>
      </c>
      <c r="D1481">
        <v>7.43</v>
      </c>
      <c r="E1481">
        <v>3.1</v>
      </c>
      <c r="F1481">
        <v>6</v>
      </c>
      <c r="G1481">
        <v>2.5</v>
      </c>
      <c r="H1481" s="184">
        <f t="shared" ref="H1481:L1481" si="1600">H1457</f>
        <v>0.58333333333333337</v>
      </c>
      <c r="I1481" s="185">
        <f t="shared" si="1600"/>
        <v>205</v>
      </c>
      <c r="J1481" s="185">
        <f t="shared" si="1600"/>
        <v>237</v>
      </c>
      <c r="K1481" s="185">
        <f t="shared" si="1600"/>
        <v>2842</v>
      </c>
      <c r="L1481" s="185">
        <f t="shared" si="1600"/>
        <v>1635</v>
      </c>
      <c r="M1481" s="147"/>
      <c r="N1481" s="143">
        <f t="shared" si="1594"/>
        <v>1523.1499999999999</v>
      </c>
      <c r="O1481" s="143">
        <f t="shared" si="1590"/>
        <v>734.7</v>
      </c>
      <c r="P1481" s="143">
        <f t="shared" si="1591"/>
        <v>17052</v>
      </c>
      <c r="Q1481" s="143">
        <f t="shared" si="1592"/>
        <v>4087.5</v>
      </c>
      <c r="R1481" s="188">
        <f t="shared" si="1595"/>
        <v>23397.35</v>
      </c>
      <c r="T1481">
        <v>34297.120000000003</v>
      </c>
      <c r="U1481" s="190">
        <f t="shared" si="1596"/>
        <v>0.68219576454232878</v>
      </c>
    </row>
    <row r="1482" spans="1:21" x14ac:dyDescent="0.2">
      <c r="A1482" s="178">
        <v>42797</v>
      </c>
      <c r="B1482" s="179">
        <v>0.625</v>
      </c>
      <c r="C1482" t="s">
        <v>349</v>
      </c>
      <c r="D1482">
        <v>6.51</v>
      </c>
      <c r="E1482">
        <v>3</v>
      </c>
      <c r="F1482">
        <v>6</v>
      </c>
      <c r="G1482">
        <v>0.99</v>
      </c>
      <c r="H1482" s="184">
        <f t="shared" ref="H1482:L1482" si="1601">H1458</f>
        <v>0.625</v>
      </c>
      <c r="I1482" s="185">
        <f t="shared" si="1601"/>
        <v>212</v>
      </c>
      <c r="J1482" s="185">
        <f t="shared" si="1601"/>
        <v>213</v>
      </c>
      <c r="K1482" s="185">
        <f t="shared" si="1601"/>
        <v>2842</v>
      </c>
      <c r="L1482" s="185">
        <f t="shared" si="1601"/>
        <v>1380</v>
      </c>
      <c r="M1482" s="147"/>
      <c r="N1482" s="143">
        <f t="shared" si="1594"/>
        <v>1380.12</v>
      </c>
      <c r="O1482" s="143">
        <f t="shared" si="1590"/>
        <v>639</v>
      </c>
      <c r="P1482" s="143">
        <f t="shared" si="1591"/>
        <v>17052</v>
      </c>
      <c r="Q1482" s="143">
        <f t="shared" si="1592"/>
        <v>1366.2</v>
      </c>
      <c r="R1482" s="188">
        <f t="shared" si="1595"/>
        <v>20437.32</v>
      </c>
      <c r="T1482">
        <v>33995.74</v>
      </c>
      <c r="U1482" s="190">
        <f t="shared" si="1596"/>
        <v>0.60117297049571505</v>
      </c>
    </row>
    <row r="1483" spans="1:21" x14ac:dyDescent="0.2">
      <c r="A1483" s="178">
        <v>42797</v>
      </c>
      <c r="B1483" s="179">
        <v>0.66666666666666663</v>
      </c>
      <c r="C1483" t="s">
        <v>349</v>
      </c>
      <c r="D1483">
        <v>5.64</v>
      </c>
      <c r="E1483">
        <v>3</v>
      </c>
      <c r="F1483">
        <v>6.76</v>
      </c>
      <c r="G1483">
        <v>0.99</v>
      </c>
      <c r="H1483" s="184">
        <f t="shared" ref="H1483:L1483" si="1602">H1459</f>
        <v>0.66666666666666663</v>
      </c>
      <c r="I1483" s="185">
        <f t="shared" si="1602"/>
        <v>191</v>
      </c>
      <c r="J1483" s="185">
        <f t="shared" si="1602"/>
        <v>237</v>
      </c>
      <c r="K1483" s="185">
        <f t="shared" si="1602"/>
        <v>2842</v>
      </c>
      <c r="L1483" s="185">
        <f t="shared" si="1602"/>
        <v>1380</v>
      </c>
      <c r="M1483" s="147"/>
      <c r="N1483" s="143">
        <f t="shared" si="1594"/>
        <v>1077.24</v>
      </c>
      <c r="O1483" s="143">
        <f t="shared" si="1590"/>
        <v>711</v>
      </c>
      <c r="P1483" s="143">
        <f t="shared" si="1591"/>
        <v>19211.919999999998</v>
      </c>
      <c r="Q1483" s="143">
        <f t="shared" si="1592"/>
        <v>1366.2</v>
      </c>
      <c r="R1483" s="188">
        <f t="shared" si="1595"/>
        <v>22366.36</v>
      </c>
      <c r="T1483">
        <v>33677.78</v>
      </c>
      <c r="U1483" s="190">
        <f t="shared" si="1596"/>
        <v>0.66412809870484346</v>
      </c>
    </row>
    <row r="1484" spans="1:21" x14ac:dyDescent="0.2">
      <c r="A1484" s="178">
        <v>42797</v>
      </c>
      <c r="B1484" s="179">
        <v>0.70833333333333337</v>
      </c>
      <c r="C1484" t="s">
        <v>349</v>
      </c>
      <c r="D1484">
        <v>6.98</v>
      </c>
      <c r="E1484">
        <v>3</v>
      </c>
      <c r="F1484">
        <v>6</v>
      </c>
      <c r="G1484">
        <v>0.99</v>
      </c>
      <c r="H1484" s="184">
        <f t="shared" ref="H1484:L1484" si="1603">H1460</f>
        <v>0.70833333333333337</v>
      </c>
      <c r="I1484" s="185">
        <f t="shared" si="1603"/>
        <v>218</v>
      </c>
      <c r="J1484" s="185">
        <f t="shared" si="1603"/>
        <v>258</v>
      </c>
      <c r="K1484" s="185">
        <f t="shared" si="1603"/>
        <v>2842</v>
      </c>
      <c r="L1484" s="185">
        <f t="shared" si="1603"/>
        <v>1380</v>
      </c>
      <c r="M1484" s="147"/>
      <c r="N1484" s="143">
        <f t="shared" si="1594"/>
        <v>1521.64</v>
      </c>
      <c r="O1484" s="143">
        <f t="shared" si="1590"/>
        <v>774</v>
      </c>
      <c r="P1484" s="143">
        <f t="shared" si="1591"/>
        <v>17052</v>
      </c>
      <c r="Q1484" s="143">
        <f t="shared" si="1592"/>
        <v>1366.2</v>
      </c>
      <c r="R1484" s="188">
        <f t="shared" si="1595"/>
        <v>20713.84</v>
      </c>
      <c r="T1484">
        <v>33554.36</v>
      </c>
      <c r="U1484" s="190">
        <f t="shared" si="1596"/>
        <v>0.61732186219614982</v>
      </c>
    </row>
    <row r="1485" spans="1:21" x14ac:dyDescent="0.2">
      <c r="A1485" s="178">
        <v>42797</v>
      </c>
      <c r="B1485" s="179">
        <v>0.75</v>
      </c>
      <c r="C1485" t="s">
        <v>349</v>
      </c>
      <c r="D1485">
        <v>8.11</v>
      </c>
      <c r="E1485">
        <v>4.1100000000000003</v>
      </c>
      <c r="F1485">
        <v>9.11</v>
      </c>
      <c r="G1485">
        <v>1.25</v>
      </c>
      <c r="H1485" s="184">
        <f t="shared" ref="H1485:L1485" si="1604">H1461</f>
        <v>0.75</v>
      </c>
      <c r="I1485" s="185">
        <f t="shared" si="1604"/>
        <v>240</v>
      </c>
      <c r="J1485" s="185">
        <f t="shared" si="1604"/>
        <v>365</v>
      </c>
      <c r="K1485" s="185">
        <f t="shared" si="1604"/>
        <v>2842</v>
      </c>
      <c r="L1485" s="185">
        <f t="shared" si="1604"/>
        <v>1380</v>
      </c>
      <c r="M1485" s="147"/>
      <c r="N1485" s="143">
        <f t="shared" si="1594"/>
        <v>1946.3999999999999</v>
      </c>
      <c r="O1485" s="143">
        <f t="shared" si="1590"/>
        <v>1500.15</v>
      </c>
      <c r="P1485" s="143">
        <f t="shared" si="1591"/>
        <v>25890.62</v>
      </c>
      <c r="Q1485" s="143">
        <f t="shared" si="1592"/>
        <v>1725</v>
      </c>
      <c r="R1485" s="188">
        <f t="shared" si="1595"/>
        <v>31062.17</v>
      </c>
      <c r="T1485">
        <v>33423.660000000003</v>
      </c>
      <c r="U1485" s="190">
        <f t="shared" si="1596"/>
        <v>0.92934675616015705</v>
      </c>
    </row>
    <row r="1486" spans="1:21" x14ac:dyDescent="0.2">
      <c r="A1486" s="178">
        <v>42797</v>
      </c>
      <c r="B1486" s="179">
        <v>0.79166666666666663</v>
      </c>
      <c r="C1486" t="s">
        <v>349</v>
      </c>
      <c r="D1486">
        <v>17.88</v>
      </c>
      <c r="E1486">
        <v>10.57</v>
      </c>
      <c r="F1486">
        <v>20.28</v>
      </c>
      <c r="G1486">
        <v>0.99</v>
      </c>
      <c r="H1486" s="184">
        <f t="shared" ref="H1486:L1486" si="1605">H1462</f>
        <v>0.79166666666666663</v>
      </c>
      <c r="I1486" s="185">
        <f t="shared" si="1605"/>
        <v>320</v>
      </c>
      <c r="J1486" s="185">
        <f t="shared" si="1605"/>
        <v>214</v>
      </c>
      <c r="K1486" s="185">
        <f t="shared" si="1605"/>
        <v>2842</v>
      </c>
      <c r="L1486" s="185">
        <f t="shared" si="1605"/>
        <v>1426</v>
      </c>
      <c r="M1486" s="147"/>
      <c r="N1486" s="143">
        <f t="shared" si="1594"/>
        <v>5721.5999999999995</v>
      </c>
      <c r="O1486" s="143">
        <f t="shared" si="1590"/>
        <v>2261.98</v>
      </c>
      <c r="P1486" s="143">
        <f t="shared" si="1591"/>
        <v>57635.76</v>
      </c>
      <c r="Q1486" s="143">
        <f t="shared" si="1592"/>
        <v>1411.74</v>
      </c>
      <c r="R1486" s="188">
        <f t="shared" si="1595"/>
        <v>67031.08</v>
      </c>
      <c r="T1486">
        <v>34385.68</v>
      </c>
      <c r="U1486" s="190">
        <f t="shared" si="1596"/>
        <v>1.9493893969815341</v>
      </c>
    </row>
    <row r="1487" spans="1:21" x14ac:dyDescent="0.2">
      <c r="A1487" s="178">
        <v>42797</v>
      </c>
      <c r="B1487" s="179">
        <v>0.83333333333333337</v>
      </c>
      <c r="C1487" t="s">
        <v>349</v>
      </c>
      <c r="D1487">
        <v>19.84</v>
      </c>
      <c r="E1487">
        <v>8.11</v>
      </c>
      <c r="F1487">
        <v>17.25</v>
      </c>
      <c r="G1487">
        <v>1.56</v>
      </c>
      <c r="H1487" s="184">
        <f t="shared" ref="H1487:L1487" si="1606">H1463</f>
        <v>0.83333333333333337</v>
      </c>
      <c r="I1487" s="185">
        <f t="shared" si="1606"/>
        <v>322</v>
      </c>
      <c r="J1487" s="185">
        <f t="shared" si="1606"/>
        <v>178</v>
      </c>
      <c r="K1487" s="185">
        <f t="shared" si="1606"/>
        <v>2842</v>
      </c>
      <c r="L1487" s="185">
        <f t="shared" si="1606"/>
        <v>1426</v>
      </c>
      <c r="M1487" s="147"/>
      <c r="N1487" s="143">
        <f t="shared" si="1594"/>
        <v>6388.48</v>
      </c>
      <c r="O1487" s="143">
        <f t="shared" si="1590"/>
        <v>1443.58</v>
      </c>
      <c r="P1487" s="143">
        <f t="shared" si="1591"/>
        <v>49024.5</v>
      </c>
      <c r="Q1487" s="143">
        <f t="shared" si="1592"/>
        <v>2224.56</v>
      </c>
      <c r="R1487" s="188">
        <f t="shared" si="1595"/>
        <v>59081.119999999995</v>
      </c>
      <c r="T1487">
        <v>35191.29</v>
      </c>
      <c r="U1487" s="190">
        <f t="shared" si="1596"/>
        <v>1.678856330643179</v>
      </c>
    </row>
    <row r="1488" spans="1:21" x14ac:dyDescent="0.2">
      <c r="A1488" s="178">
        <v>42797</v>
      </c>
      <c r="B1488" s="179">
        <v>0.875</v>
      </c>
      <c r="C1488" t="s">
        <v>349</v>
      </c>
      <c r="D1488">
        <v>42.28</v>
      </c>
      <c r="E1488">
        <v>5</v>
      </c>
      <c r="F1488">
        <v>14</v>
      </c>
      <c r="G1488">
        <v>1.21</v>
      </c>
      <c r="H1488" s="184">
        <f t="shared" ref="H1488:L1488" si="1607">H1464</f>
        <v>0.875</v>
      </c>
      <c r="I1488" s="185">
        <f t="shared" si="1607"/>
        <v>337</v>
      </c>
      <c r="J1488" s="185">
        <f t="shared" si="1607"/>
        <v>173</v>
      </c>
      <c r="K1488" s="185">
        <f t="shared" si="1607"/>
        <v>2842</v>
      </c>
      <c r="L1488" s="185">
        <f t="shared" si="1607"/>
        <v>1426</v>
      </c>
      <c r="M1488" s="147"/>
      <c r="N1488" s="143">
        <f t="shared" si="1594"/>
        <v>14248.36</v>
      </c>
      <c r="O1488" s="143">
        <f t="shared" si="1590"/>
        <v>865</v>
      </c>
      <c r="P1488" s="143">
        <f t="shared" si="1591"/>
        <v>39788</v>
      </c>
      <c r="Q1488" s="143">
        <f t="shared" si="1592"/>
        <v>1725.46</v>
      </c>
      <c r="R1488" s="188">
        <f t="shared" si="1595"/>
        <v>56626.82</v>
      </c>
      <c r="T1488">
        <v>34810.019999999997</v>
      </c>
      <c r="U1488" s="190">
        <f t="shared" si="1596"/>
        <v>1.6267390825974821</v>
      </c>
    </row>
    <row r="1489" spans="1:21" x14ac:dyDescent="0.2">
      <c r="A1489" s="178">
        <v>42797</v>
      </c>
      <c r="B1489" s="179">
        <v>0.91666666666666663</v>
      </c>
      <c r="C1489" t="s">
        <v>349</v>
      </c>
      <c r="D1489">
        <v>42.66</v>
      </c>
      <c r="E1489">
        <v>4.1100000000000003</v>
      </c>
      <c r="F1489">
        <v>10</v>
      </c>
      <c r="G1489">
        <v>0.99</v>
      </c>
      <c r="H1489" s="184">
        <f t="shared" ref="H1489:L1489" si="1608">H1465</f>
        <v>0.91666666666666663</v>
      </c>
      <c r="I1489" s="185">
        <f t="shared" si="1608"/>
        <v>394</v>
      </c>
      <c r="J1489" s="185">
        <f t="shared" si="1608"/>
        <v>194</v>
      </c>
      <c r="K1489" s="185">
        <f t="shared" si="1608"/>
        <v>2842</v>
      </c>
      <c r="L1489" s="185">
        <f t="shared" si="1608"/>
        <v>1426</v>
      </c>
      <c r="M1489" s="147"/>
      <c r="N1489" s="143">
        <f t="shared" si="1594"/>
        <v>16808.039999999997</v>
      </c>
      <c r="O1489" s="143">
        <f t="shared" si="1590"/>
        <v>797.34</v>
      </c>
      <c r="P1489" s="143">
        <f t="shared" si="1591"/>
        <v>28420</v>
      </c>
      <c r="Q1489" s="143">
        <f t="shared" si="1592"/>
        <v>1411.74</v>
      </c>
      <c r="R1489" s="188">
        <f t="shared" si="1595"/>
        <v>47437.119999999995</v>
      </c>
      <c r="T1489">
        <v>33970.85</v>
      </c>
      <c r="U1489" s="190">
        <f t="shared" si="1596"/>
        <v>1.3964066250918066</v>
      </c>
    </row>
    <row r="1490" spans="1:21" x14ac:dyDescent="0.2">
      <c r="A1490" s="178">
        <v>42797</v>
      </c>
      <c r="B1490" s="179">
        <v>0.95833333333333337</v>
      </c>
      <c r="C1490" t="s">
        <v>349</v>
      </c>
      <c r="D1490">
        <v>72</v>
      </c>
      <c r="E1490">
        <v>12.08</v>
      </c>
      <c r="F1490">
        <v>12.28</v>
      </c>
      <c r="G1490">
        <v>0.47</v>
      </c>
      <c r="H1490" s="184">
        <f t="shared" ref="H1490:L1490" si="1609">H1466</f>
        <v>0.95833333333333337</v>
      </c>
      <c r="I1490" s="185">
        <f t="shared" si="1609"/>
        <v>389</v>
      </c>
      <c r="J1490" s="185">
        <f t="shared" si="1609"/>
        <v>265</v>
      </c>
      <c r="K1490" s="185">
        <f t="shared" si="1609"/>
        <v>2985</v>
      </c>
      <c r="L1490" s="185">
        <f t="shared" si="1609"/>
        <v>1111</v>
      </c>
      <c r="M1490" s="147"/>
      <c r="N1490" s="143">
        <f t="shared" si="1594"/>
        <v>28008</v>
      </c>
      <c r="O1490" s="143">
        <f t="shared" si="1590"/>
        <v>3201.2</v>
      </c>
      <c r="P1490" s="143">
        <f t="shared" si="1591"/>
        <v>36655.799999999996</v>
      </c>
      <c r="Q1490" s="143">
        <f t="shared" si="1592"/>
        <v>522.16999999999996</v>
      </c>
      <c r="R1490" s="188">
        <f t="shared" si="1595"/>
        <v>68387.17</v>
      </c>
      <c r="T1490">
        <v>32594.21</v>
      </c>
      <c r="U1490" s="190">
        <f t="shared" si="1596"/>
        <v>2.0981385957812755</v>
      </c>
    </row>
    <row r="1491" spans="1:21" x14ac:dyDescent="0.2">
      <c r="A1491" s="178">
        <v>42797</v>
      </c>
      <c r="B1491" s="180">
        <v>1</v>
      </c>
      <c r="C1491" t="s">
        <v>349</v>
      </c>
      <c r="D1491">
        <v>72.400000000000006</v>
      </c>
      <c r="E1491">
        <v>10.11</v>
      </c>
      <c r="F1491">
        <v>14</v>
      </c>
      <c r="G1491">
        <v>0.47</v>
      </c>
      <c r="H1491" s="184">
        <f t="shared" ref="H1491:L1491" si="1610">H1467</f>
        <v>1</v>
      </c>
      <c r="I1491" s="185">
        <f t="shared" si="1610"/>
        <v>362</v>
      </c>
      <c r="J1491" s="185">
        <f t="shared" si="1610"/>
        <v>243</v>
      </c>
      <c r="K1491" s="185">
        <f t="shared" si="1610"/>
        <v>2985</v>
      </c>
      <c r="L1491" s="185">
        <f t="shared" si="1610"/>
        <v>1111</v>
      </c>
      <c r="M1491" s="147"/>
      <c r="N1491" s="143">
        <f t="shared" si="1594"/>
        <v>26208.800000000003</v>
      </c>
      <c r="O1491" s="143">
        <f t="shared" si="1590"/>
        <v>2456.73</v>
      </c>
      <c r="P1491" s="143">
        <f t="shared" si="1591"/>
        <v>41790</v>
      </c>
      <c r="Q1491" s="143">
        <f t="shared" si="1592"/>
        <v>522.16999999999996</v>
      </c>
      <c r="R1491" s="188">
        <f t="shared" si="1595"/>
        <v>70977.7</v>
      </c>
      <c r="T1491">
        <v>30862.05</v>
      </c>
      <c r="U1491" s="190">
        <f t="shared" si="1596"/>
        <v>2.2998375026934372</v>
      </c>
    </row>
    <row r="1492" spans="1:21" x14ac:dyDescent="0.2">
      <c r="A1492" s="178">
        <v>42798</v>
      </c>
      <c r="B1492" s="179">
        <v>4.1666666666666664E-2</v>
      </c>
      <c r="C1492" t="s">
        <v>349</v>
      </c>
      <c r="D1492">
        <v>49</v>
      </c>
      <c r="E1492">
        <v>6</v>
      </c>
      <c r="F1492">
        <v>9.25</v>
      </c>
      <c r="G1492">
        <v>0.45</v>
      </c>
      <c r="H1492" s="184">
        <f t="shared" ref="H1492:L1492" si="1611">H1468</f>
        <v>4.1666666666666664E-2</v>
      </c>
      <c r="I1492" s="185">
        <f t="shared" si="1611"/>
        <v>294</v>
      </c>
      <c r="J1492" s="185">
        <f t="shared" si="1611"/>
        <v>212</v>
      </c>
      <c r="K1492" s="185">
        <f t="shared" si="1611"/>
        <v>2985</v>
      </c>
      <c r="L1492" s="185">
        <f t="shared" si="1611"/>
        <v>1111</v>
      </c>
      <c r="M1492" s="147"/>
      <c r="N1492" s="143">
        <f t="shared" si="1594"/>
        <v>14406</v>
      </c>
      <c r="O1492" s="143">
        <f t="shared" si="1590"/>
        <v>1272</v>
      </c>
      <c r="P1492" s="143">
        <f t="shared" si="1591"/>
        <v>27611.25</v>
      </c>
      <c r="Q1492" s="143">
        <f t="shared" si="1592"/>
        <v>499.95</v>
      </c>
      <c r="R1492" s="188">
        <f t="shared" si="1595"/>
        <v>43789.2</v>
      </c>
      <c r="T1492">
        <v>29485.93</v>
      </c>
      <c r="U1492" s="190">
        <f t="shared" si="1596"/>
        <v>1.485087972466868</v>
      </c>
    </row>
    <row r="1493" spans="1:21" x14ac:dyDescent="0.2">
      <c r="A1493" s="178">
        <v>42798</v>
      </c>
      <c r="B1493" s="179">
        <v>8.3333333333333329E-2</v>
      </c>
      <c r="C1493" t="s">
        <v>349</v>
      </c>
      <c r="D1493">
        <v>15.15</v>
      </c>
      <c r="E1493">
        <v>6</v>
      </c>
      <c r="F1493">
        <v>9.25</v>
      </c>
      <c r="G1493">
        <v>0.45</v>
      </c>
      <c r="H1493" s="184">
        <f t="shared" ref="H1493:L1493" si="1612">H1469</f>
        <v>8.3333333333333329E-2</v>
      </c>
      <c r="I1493" s="185">
        <f t="shared" si="1612"/>
        <v>236</v>
      </c>
      <c r="J1493" s="185">
        <f t="shared" si="1612"/>
        <v>179</v>
      </c>
      <c r="K1493" s="185">
        <f t="shared" si="1612"/>
        <v>2985</v>
      </c>
      <c r="L1493" s="185">
        <f t="shared" si="1612"/>
        <v>1111</v>
      </c>
      <c r="M1493" s="147"/>
      <c r="N1493" s="143">
        <f t="shared" si="1594"/>
        <v>3575.4</v>
      </c>
      <c r="O1493" s="143">
        <f t="shared" si="1590"/>
        <v>1074</v>
      </c>
      <c r="P1493" s="143">
        <f t="shared" si="1591"/>
        <v>27611.25</v>
      </c>
      <c r="Q1493" s="143">
        <f t="shared" si="1592"/>
        <v>499.95</v>
      </c>
      <c r="R1493" s="188">
        <f t="shared" si="1595"/>
        <v>32760.600000000002</v>
      </c>
      <c r="T1493">
        <v>28554.15</v>
      </c>
      <c r="U1493" s="190">
        <f t="shared" si="1596"/>
        <v>1.1473148386486729</v>
      </c>
    </row>
    <row r="1494" spans="1:21" x14ac:dyDescent="0.2">
      <c r="A1494" s="178">
        <v>42798</v>
      </c>
      <c r="B1494" s="179">
        <v>0.125</v>
      </c>
      <c r="C1494" t="s">
        <v>349</v>
      </c>
      <c r="D1494">
        <v>14</v>
      </c>
      <c r="E1494">
        <v>6</v>
      </c>
      <c r="F1494">
        <v>9.25</v>
      </c>
      <c r="G1494">
        <v>0.64</v>
      </c>
      <c r="H1494" s="184">
        <f t="shared" ref="H1494:L1494" si="1613">H1470</f>
        <v>0.125</v>
      </c>
      <c r="I1494" s="185">
        <f t="shared" si="1613"/>
        <v>201</v>
      </c>
      <c r="J1494" s="185">
        <f t="shared" si="1613"/>
        <v>205</v>
      </c>
      <c r="K1494" s="185">
        <f t="shared" si="1613"/>
        <v>2985</v>
      </c>
      <c r="L1494" s="185">
        <f t="shared" si="1613"/>
        <v>1717</v>
      </c>
      <c r="M1494" s="147"/>
      <c r="N1494" s="143">
        <f t="shared" si="1594"/>
        <v>2814</v>
      </c>
      <c r="O1494" s="143">
        <f t="shared" si="1590"/>
        <v>1230</v>
      </c>
      <c r="P1494" s="143">
        <f t="shared" si="1591"/>
        <v>27611.25</v>
      </c>
      <c r="Q1494" s="143">
        <f t="shared" si="1592"/>
        <v>1098.8800000000001</v>
      </c>
      <c r="R1494" s="188">
        <f t="shared" si="1595"/>
        <v>32754.13</v>
      </c>
      <c r="T1494">
        <v>28051.84</v>
      </c>
      <c r="U1494" s="190">
        <f t="shared" si="1596"/>
        <v>1.1676285762359975</v>
      </c>
    </row>
    <row r="1495" spans="1:21" x14ac:dyDescent="0.2">
      <c r="A1495" s="178">
        <v>42798</v>
      </c>
      <c r="B1495" s="179">
        <v>0.16666666666666666</v>
      </c>
      <c r="C1495" t="s">
        <v>349</v>
      </c>
      <c r="D1495">
        <v>14</v>
      </c>
      <c r="E1495">
        <v>5.69</v>
      </c>
      <c r="F1495">
        <v>9.25</v>
      </c>
      <c r="G1495">
        <v>0.64</v>
      </c>
      <c r="H1495" s="184">
        <f t="shared" ref="H1495:L1495" si="1614">H1471</f>
        <v>0.16666666666666666</v>
      </c>
      <c r="I1495" s="185">
        <f t="shared" si="1614"/>
        <v>185</v>
      </c>
      <c r="J1495" s="185">
        <f t="shared" si="1614"/>
        <v>205</v>
      </c>
      <c r="K1495" s="185">
        <f t="shared" si="1614"/>
        <v>2985</v>
      </c>
      <c r="L1495" s="185">
        <f t="shared" si="1614"/>
        <v>1717</v>
      </c>
      <c r="M1495" s="147"/>
      <c r="N1495" s="143">
        <f t="shared" si="1594"/>
        <v>2590</v>
      </c>
      <c r="O1495" s="143">
        <f t="shared" si="1590"/>
        <v>1166.45</v>
      </c>
      <c r="P1495" s="143">
        <f t="shared" si="1591"/>
        <v>27611.25</v>
      </c>
      <c r="Q1495" s="143">
        <f t="shared" si="1592"/>
        <v>1098.8800000000001</v>
      </c>
      <c r="R1495" s="188">
        <f t="shared" si="1595"/>
        <v>32466.58</v>
      </c>
      <c r="T1495">
        <v>27789.15</v>
      </c>
      <c r="U1495" s="190">
        <f t="shared" si="1596"/>
        <v>1.1683185703772876</v>
      </c>
    </row>
    <row r="1496" spans="1:21" x14ac:dyDescent="0.2">
      <c r="A1496" s="178">
        <v>42798</v>
      </c>
      <c r="B1496" s="179">
        <v>0.20833333333333334</v>
      </c>
      <c r="C1496" t="s">
        <v>349</v>
      </c>
      <c r="D1496">
        <v>14</v>
      </c>
      <c r="E1496">
        <v>6.54</v>
      </c>
      <c r="F1496">
        <v>9.25</v>
      </c>
      <c r="G1496">
        <v>0.64</v>
      </c>
      <c r="H1496" s="184">
        <f t="shared" ref="H1496:L1496" si="1615">H1472</f>
        <v>0.20833333333333334</v>
      </c>
      <c r="I1496" s="185">
        <f t="shared" si="1615"/>
        <v>207</v>
      </c>
      <c r="J1496" s="185">
        <f t="shared" si="1615"/>
        <v>283</v>
      </c>
      <c r="K1496" s="185">
        <f t="shared" si="1615"/>
        <v>2985</v>
      </c>
      <c r="L1496" s="185">
        <f t="shared" si="1615"/>
        <v>1717</v>
      </c>
      <c r="M1496" s="147"/>
      <c r="N1496" s="143">
        <f t="shared" si="1594"/>
        <v>2898</v>
      </c>
      <c r="O1496" s="143">
        <f t="shared" si="1590"/>
        <v>1850.82</v>
      </c>
      <c r="P1496" s="143">
        <f t="shared" si="1591"/>
        <v>27611.25</v>
      </c>
      <c r="Q1496" s="143">
        <f t="shared" si="1592"/>
        <v>1098.8800000000001</v>
      </c>
      <c r="R1496" s="188">
        <f t="shared" si="1595"/>
        <v>33458.949999999997</v>
      </c>
      <c r="T1496">
        <v>27944.02</v>
      </c>
      <c r="U1496" s="190">
        <f t="shared" si="1596"/>
        <v>1.1973563574603796</v>
      </c>
    </row>
    <row r="1497" spans="1:21" x14ac:dyDescent="0.2">
      <c r="A1497" s="178">
        <v>42798</v>
      </c>
      <c r="B1497" s="179">
        <v>0.25</v>
      </c>
      <c r="C1497" t="s">
        <v>349</v>
      </c>
      <c r="D1497">
        <v>63</v>
      </c>
      <c r="E1497">
        <v>25</v>
      </c>
      <c r="F1497">
        <v>14</v>
      </c>
      <c r="G1497">
        <v>0.94</v>
      </c>
      <c r="H1497" s="184">
        <f t="shared" ref="H1497:L1497" si="1616">H1473</f>
        <v>0.25</v>
      </c>
      <c r="I1497" s="185">
        <f t="shared" si="1616"/>
        <v>327</v>
      </c>
      <c r="J1497" s="185">
        <f t="shared" si="1616"/>
        <v>438</v>
      </c>
      <c r="K1497" s="185">
        <f t="shared" si="1616"/>
        <v>2985</v>
      </c>
      <c r="L1497" s="185">
        <f t="shared" si="1616"/>
        <v>1717</v>
      </c>
      <c r="M1497" s="147"/>
      <c r="N1497" s="143">
        <f t="shared" si="1594"/>
        <v>20601</v>
      </c>
      <c r="O1497" s="143">
        <f t="shared" si="1590"/>
        <v>10950</v>
      </c>
      <c r="P1497" s="143">
        <f t="shared" si="1591"/>
        <v>41790</v>
      </c>
      <c r="Q1497" s="143">
        <f t="shared" si="1592"/>
        <v>1613.98</v>
      </c>
      <c r="R1497" s="188">
        <f t="shared" si="1595"/>
        <v>74954.98</v>
      </c>
      <c r="T1497">
        <v>28667.02</v>
      </c>
      <c r="U1497" s="190">
        <f t="shared" si="1596"/>
        <v>2.6146763772446522</v>
      </c>
    </row>
    <row r="1498" spans="1:21" x14ac:dyDescent="0.2">
      <c r="A1498" s="178">
        <v>42798</v>
      </c>
      <c r="B1498" s="179">
        <v>0.29166666666666669</v>
      </c>
      <c r="C1498" t="s">
        <v>349</v>
      </c>
      <c r="D1498">
        <v>17.61</v>
      </c>
      <c r="E1498">
        <v>12.78</v>
      </c>
      <c r="F1498">
        <v>7</v>
      </c>
      <c r="G1498">
        <v>2</v>
      </c>
      <c r="H1498" s="184">
        <f t="shared" ref="H1498:L1498" si="1617">H1474</f>
        <v>0.29166666666666669</v>
      </c>
      <c r="I1498" s="185">
        <f t="shared" si="1617"/>
        <v>249</v>
      </c>
      <c r="J1498" s="185">
        <f t="shared" si="1617"/>
        <v>556</v>
      </c>
      <c r="K1498" s="185">
        <f t="shared" si="1617"/>
        <v>2872</v>
      </c>
      <c r="L1498" s="185">
        <f t="shared" si="1617"/>
        <v>2219</v>
      </c>
      <c r="M1498" s="147"/>
      <c r="N1498" s="143">
        <f t="shared" si="1594"/>
        <v>4384.8899999999994</v>
      </c>
      <c r="O1498" s="143">
        <f t="shared" si="1590"/>
        <v>7105.6799999999994</v>
      </c>
      <c r="P1498" s="143">
        <f t="shared" si="1591"/>
        <v>20104</v>
      </c>
      <c r="Q1498" s="143">
        <f t="shared" si="1592"/>
        <v>4438</v>
      </c>
      <c r="R1498" s="188">
        <f t="shared" si="1595"/>
        <v>36032.57</v>
      </c>
      <c r="T1498">
        <v>30034.98</v>
      </c>
      <c r="U1498" s="190">
        <f t="shared" si="1596"/>
        <v>1.1996868318207636</v>
      </c>
    </row>
    <row r="1499" spans="1:21" x14ac:dyDescent="0.2">
      <c r="A1499" s="178">
        <v>42798</v>
      </c>
      <c r="B1499" s="179">
        <v>0.33333333333333331</v>
      </c>
      <c r="C1499" t="s">
        <v>349</v>
      </c>
      <c r="D1499">
        <v>17.91</v>
      </c>
      <c r="E1499">
        <v>4.92</v>
      </c>
      <c r="F1499">
        <v>5</v>
      </c>
      <c r="G1499">
        <v>2.5</v>
      </c>
      <c r="H1499" s="184">
        <f t="shared" ref="H1499:L1499" si="1618">H1475</f>
        <v>0.33333333333333331</v>
      </c>
      <c r="I1499" s="185">
        <f t="shared" si="1618"/>
        <v>256</v>
      </c>
      <c r="J1499" s="185">
        <f t="shared" si="1618"/>
        <v>306</v>
      </c>
      <c r="K1499" s="185">
        <f t="shared" si="1618"/>
        <v>2872</v>
      </c>
      <c r="L1499" s="185">
        <f t="shared" si="1618"/>
        <v>2219</v>
      </c>
      <c r="M1499" s="147"/>
      <c r="N1499" s="143">
        <f t="shared" si="1594"/>
        <v>4584.96</v>
      </c>
      <c r="O1499" s="143">
        <f t="shared" si="1590"/>
        <v>1505.52</v>
      </c>
      <c r="P1499" s="143">
        <f t="shared" si="1591"/>
        <v>14360</v>
      </c>
      <c r="Q1499" s="143">
        <f t="shared" si="1592"/>
        <v>5547.5</v>
      </c>
      <c r="R1499" s="188">
        <f t="shared" si="1595"/>
        <v>25997.98</v>
      </c>
      <c r="T1499">
        <v>31185.07</v>
      </c>
      <c r="U1499" s="190">
        <f t="shared" si="1596"/>
        <v>0.83366752102849218</v>
      </c>
    </row>
    <row r="1500" spans="1:21" x14ac:dyDescent="0.2">
      <c r="A1500" s="178">
        <v>42798</v>
      </c>
      <c r="B1500" s="179">
        <v>0.375</v>
      </c>
      <c r="C1500" t="s">
        <v>349</v>
      </c>
      <c r="D1500">
        <v>10</v>
      </c>
      <c r="E1500">
        <v>4</v>
      </c>
      <c r="F1500">
        <v>6.64</v>
      </c>
      <c r="G1500">
        <v>2.5</v>
      </c>
      <c r="H1500" s="184">
        <f t="shared" ref="H1500:L1500" si="1619">H1476</f>
        <v>0.375</v>
      </c>
      <c r="I1500" s="185">
        <f t="shared" si="1619"/>
        <v>156</v>
      </c>
      <c r="J1500" s="185">
        <f t="shared" si="1619"/>
        <v>343</v>
      </c>
      <c r="K1500" s="185">
        <f t="shared" si="1619"/>
        <v>2872</v>
      </c>
      <c r="L1500" s="185">
        <f t="shared" si="1619"/>
        <v>2219</v>
      </c>
      <c r="M1500" s="147"/>
      <c r="N1500" s="143">
        <f t="shared" si="1594"/>
        <v>1560</v>
      </c>
      <c r="O1500" s="143">
        <f t="shared" si="1590"/>
        <v>1372</v>
      </c>
      <c r="P1500" s="143">
        <f t="shared" si="1591"/>
        <v>19070.079999999998</v>
      </c>
      <c r="Q1500" s="143">
        <f t="shared" si="1592"/>
        <v>5547.5</v>
      </c>
      <c r="R1500" s="188">
        <f t="shared" si="1595"/>
        <v>27549.579999999998</v>
      </c>
      <c r="T1500">
        <v>32640.36</v>
      </c>
      <c r="U1500" s="190">
        <f t="shared" si="1596"/>
        <v>0.8440341957012728</v>
      </c>
    </row>
    <row r="1501" spans="1:21" x14ac:dyDescent="0.2">
      <c r="A1501" s="178">
        <v>42798</v>
      </c>
      <c r="B1501" s="179">
        <v>0.41666666666666669</v>
      </c>
      <c r="C1501" t="s">
        <v>349</v>
      </c>
      <c r="D1501">
        <v>8.11</v>
      </c>
      <c r="E1501">
        <v>5.29</v>
      </c>
      <c r="F1501">
        <v>7.48</v>
      </c>
      <c r="G1501">
        <v>2.5499999999999998</v>
      </c>
      <c r="H1501" s="184">
        <f t="shared" ref="H1501:L1501" si="1620">H1477</f>
        <v>0.41666666666666669</v>
      </c>
      <c r="I1501" s="185">
        <f t="shared" si="1620"/>
        <v>196</v>
      </c>
      <c r="J1501" s="185">
        <f t="shared" si="1620"/>
        <v>315</v>
      </c>
      <c r="K1501" s="185">
        <f t="shared" si="1620"/>
        <v>2872</v>
      </c>
      <c r="L1501" s="185">
        <f t="shared" si="1620"/>
        <v>2219</v>
      </c>
      <c r="M1501" s="147"/>
      <c r="N1501" s="143">
        <f t="shared" si="1594"/>
        <v>1589.56</v>
      </c>
      <c r="O1501" s="143">
        <f t="shared" si="1590"/>
        <v>1666.35</v>
      </c>
      <c r="P1501" s="143">
        <f t="shared" si="1591"/>
        <v>21482.560000000001</v>
      </c>
      <c r="Q1501" s="143">
        <f t="shared" si="1592"/>
        <v>5658.45</v>
      </c>
      <c r="R1501" s="188">
        <f t="shared" si="1595"/>
        <v>30396.920000000002</v>
      </c>
      <c r="T1501">
        <v>33779.58</v>
      </c>
      <c r="U1501" s="190">
        <f t="shared" si="1596"/>
        <v>0.89986080347949859</v>
      </c>
    </row>
    <row r="1502" spans="1:21" x14ac:dyDescent="0.2">
      <c r="A1502" s="178">
        <v>42798</v>
      </c>
      <c r="B1502" s="179">
        <v>0.45833333333333331</v>
      </c>
      <c r="C1502" t="s">
        <v>349</v>
      </c>
      <c r="D1502">
        <v>4.1100000000000003</v>
      </c>
      <c r="E1502">
        <v>4.3600000000000003</v>
      </c>
      <c r="F1502">
        <v>7.58</v>
      </c>
      <c r="G1502">
        <v>2</v>
      </c>
      <c r="H1502" s="184">
        <f t="shared" ref="H1502:L1502" si="1621">H1478</f>
        <v>0.45833333333333331</v>
      </c>
      <c r="I1502" s="185">
        <f t="shared" si="1621"/>
        <v>226</v>
      </c>
      <c r="J1502" s="185">
        <f t="shared" si="1621"/>
        <v>326</v>
      </c>
      <c r="K1502" s="185">
        <f t="shared" si="1621"/>
        <v>2842</v>
      </c>
      <c r="L1502" s="185">
        <f t="shared" si="1621"/>
        <v>1635</v>
      </c>
      <c r="M1502" s="147"/>
      <c r="N1502" s="143">
        <f t="shared" si="1594"/>
        <v>928.86000000000013</v>
      </c>
      <c r="O1502" s="143">
        <f t="shared" si="1590"/>
        <v>1421.3600000000001</v>
      </c>
      <c r="P1502" s="143">
        <f t="shared" si="1591"/>
        <v>21542.36</v>
      </c>
      <c r="Q1502" s="143">
        <f t="shared" si="1592"/>
        <v>3270</v>
      </c>
      <c r="R1502" s="188">
        <f t="shared" si="1595"/>
        <v>27162.58</v>
      </c>
      <c r="T1502">
        <v>34466.9</v>
      </c>
      <c r="U1502" s="190">
        <f t="shared" si="1596"/>
        <v>0.78807725673037032</v>
      </c>
    </row>
    <row r="1503" spans="1:21" x14ac:dyDescent="0.2">
      <c r="A1503" s="178">
        <v>42798</v>
      </c>
      <c r="B1503" s="179">
        <v>0.5</v>
      </c>
      <c r="C1503" t="s">
        <v>349</v>
      </c>
      <c r="D1503">
        <v>6.9</v>
      </c>
      <c r="E1503">
        <v>3.1</v>
      </c>
      <c r="F1503">
        <v>7</v>
      </c>
      <c r="G1503">
        <v>2</v>
      </c>
      <c r="H1503" s="184">
        <f t="shared" ref="H1503:L1503" si="1622">H1479</f>
        <v>0.5</v>
      </c>
      <c r="I1503" s="185">
        <f t="shared" si="1622"/>
        <v>222</v>
      </c>
      <c r="J1503" s="185">
        <f t="shared" si="1622"/>
        <v>319</v>
      </c>
      <c r="K1503" s="185">
        <f t="shared" si="1622"/>
        <v>2842</v>
      </c>
      <c r="L1503" s="185">
        <f t="shared" si="1622"/>
        <v>1635</v>
      </c>
      <c r="M1503" s="147"/>
      <c r="N1503" s="143">
        <f t="shared" si="1594"/>
        <v>1531.8000000000002</v>
      </c>
      <c r="O1503" s="143">
        <f t="shared" si="1590"/>
        <v>988.9</v>
      </c>
      <c r="P1503" s="143">
        <f t="shared" si="1591"/>
        <v>19894</v>
      </c>
      <c r="Q1503" s="143">
        <f t="shared" si="1592"/>
        <v>3270</v>
      </c>
      <c r="R1503" s="188">
        <f t="shared" si="1595"/>
        <v>25684.7</v>
      </c>
      <c r="T1503">
        <v>34607.279999999999</v>
      </c>
      <c r="U1503" s="190">
        <f t="shared" si="1596"/>
        <v>0.74217621263502942</v>
      </c>
    </row>
    <row r="1504" spans="1:21" x14ac:dyDescent="0.2">
      <c r="A1504" s="178">
        <v>42798</v>
      </c>
      <c r="B1504" s="179">
        <v>0.54166666666666663</v>
      </c>
      <c r="C1504" t="s">
        <v>349</v>
      </c>
      <c r="D1504">
        <v>8.11</v>
      </c>
      <c r="E1504">
        <v>3.1</v>
      </c>
      <c r="F1504">
        <v>7.51</v>
      </c>
      <c r="G1504">
        <v>2</v>
      </c>
      <c r="H1504" s="184">
        <f t="shared" ref="H1504:L1504" si="1623">H1480</f>
        <v>0.54166666666666663</v>
      </c>
      <c r="I1504" s="185">
        <f t="shared" si="1623"/>
        <v>195</v>
      </c>
      <c r="J1504" s="185">
        <f t="shared" si="1623"/>
        <v>299</v>
      </c>
      <c r="K1504" s="185">
        <f t="shared" si="1623"/>
        <v>2842</v>
      </c>
      <c r="L1504" s="185">
        <f t="shared" si="1623"/>
        <v>1635</v>
      </c>
      <c r="M1504" s="147"/>
      <c r="N1504" s="143">
        <f t="shared" si="1594"/>
        <v>1581.4499999999998</v>
      </c>
      <c r="O1504" s="143">
        <f t="shared" si="1590"/>
        <v>926.9</v>
      </c>
      <c r="P1504" s="143">
        <f t="shared" si="1591"/>
        <v>21343.42</v>
      </c>
      <c r="Q1504" s="143">
        <f t="shared" si="1592"/>
        <v>3270</v>
      </c>
      <c r="R1504" s="188">
        <f t="shared" si="1595"/>
        <v>27121.769999999997</v>
      </c>
      <c r="T1504">
        <v>34399.980000000003</v>
      </c>
      <c r="U1504" s="190">
        <f t="shared" si="1596"/>
        <v>0.78842400489767706</v>
      </c>
    </row>
    <row r="1505" spans="1:21" x14ac:dyDescent="0.2">
      <c r="A1505" s="178">
        <v>42798</v>
      </c>
      <c r="B1505" s="179">
        <v>0.58333333333333337</v>
      </c>
      <c r="C1505" t="s">
        <v>349</v>
      </c>
      <c r="D1505">
        <v>8.0500000000000007</v>
      </c>
      <c r="E1505">
        <v>3.1</v>
      </c>
      <c r="F1505">
        <v>7.23</v>
      </c>
      <c r="G1505">
        <v>2</v>
      </c>
      <c r="H1505" s="184">
        <f t="shared" ref="H1505:L1505" si="1624">H1481</f>
        <v>0.58333333333333337</v>
      </c>
      <c r="I1505" s="185">
        <f t="shared" si="1624"/>
        <v>205</v>
      </c>
      <c r="J1505" s="185">
        <f t="shared" si="1624"/>
        <v>237</v>
      </c>
      <c r="K1505" s="185">
        <f t="shared" si="1624"/>
        <v>2842</v>
      </c>
      <c r="L1505" s="185">
        <f t="shared" si="1624"/>
        <v>1635</v>
      </c>
      <c r="M1505" s="147"/>
      <c r="N1505" s="143">
        <f t="shared" si="1594"/>
        <v>1650.2500000000002</v>
      </c>
      <c r="O1505" s="143">
        <f t="shared" si="1590"/>
        <v>734.7</v>
      </c>
      <c r="P1505" s="143">
        <f t="shared" si="1591"/>
        <v>20547.66</v>
      </c>
      <c r="Q1505" s="143">
        <f t="shared" si="1592"/>
        <v>3270</v>
      </c>
      <c r="R1505" s="188">
        <f t="shared" si="1595"/>
        <v>26202.61</v>
      </c>
      <c r="T1505">
        <v>34099.57</v>
      </c>
      <c r="U1505" s="190">
        <f t="shared" si="1596"/>
        <v>0.76841467502376137</v>
      </c>
    </row>
    <row r="1506" spans="1:21" x14ac:dyDescent="0.2">
      <c r="A1506" s="178">
        <v>42798</v>
      </c>
      <c r="B1506" s="179">
        <v>0.625</v>
      </c>
      <c r="C1506" t="s">
        <v>349</v>
      </c>
      <c r="D1506">
        <v>6.55</v>
      </c>
      <c r="E1506">
        <v>3.1</v>
      </c>
      <c r="F1506">
        <v>6</v>
      </c>
      <c r="G1506">
        <v>0.95</v>
      </c>
      <c r="H1506" s="184">
        <f t="shared" ref="H1506:L1506" si="1625">H1482</f>
        <v>0.625</v>
      </c>
      <c r="I1506" s="185">
        <f t="shared" si="1625"/>
        <v>212</v>
      </c>
      <c r="J1506" s="185">
        <f t="shared" si="1625"/>
        <v>213</v>
      </c>
      <c r="K1506" s="185">
        <f t="shared" si="1625"/>
        <v>2842</v>
      </c>
      <c r="L1506" s="185">
        <f t="shared" si="1625"/>
        <v>1380</v>
      </c>
      <c r="M1506" s="147"/>
      <c r="N1506" s="143">
        <f t="shared" si="1594"/>
        <v>1388.6</v>
      </c>
      <c r="O1506" s="143">
        <f t="shared" si="1590"/>
        <v>660.30000000000007</v>
      </c>
      <c r="P1506" s="143">
        <f t="shared" si="1591"/>
        <v>17052</v>
      </c>
      <c r="Q1506" s="143">
        <f t="shared" si="1592"/>
        <v>1311</v>
      </c>
      <c r="R1506" s="188">
        <f t="shared" si="1595"/>
        <v>20411.900000000001</v>
      </c>
      <c r="T1506">
        <v>33813.1</v>
      </c>
      <c r="U1506" s="190">
        <f t="shared" si="1596"/>
        <v>0.60366840070860117</v>
      </c>
    </row>
    <row r="1507" spans="1:21" x14ac:dyDescent="0.2">
      <c r="A1507" s="178">
        <v>42798</v>
      </c>
      <c r="B1507" s="179">
        <v>0.66666666666666663</v>
      </c>
      <c r="C1507" t="s">
        <v>349</v>
      </c>
      <c r="D1507">
        <v>7.49</v>
      </c>
      <c r="E1507">
        <v>3</v>
      </c>
      <c r="F1507">
        <v>6.21</v>
      </c>
      <c r="G1507">
        <v>0.99</v>
      </c>
      <c r="H1507" s="184">
        <f t="shared" ref="H1507:L1507" si="1626">H1483</f>
        <v>0.66666666666666663</v>
      </c>
      <c r="I1507" s="185">
        <f t="shared" si="1626"/>
        <v>191</v>
      </c>
      <c r="J1507" s="185">
        <f t="shared" si="1626"/>
        <v>237</v>
      </c>
      <c r="K1507" s="185">
        <f t="shared" si="1626"/>
        <v>2842</v>
      </c>
      <c r="L1507" s="185">
        <f t="shared" si="1626"/>
        <v>1380</v>
      </c>
      <c r="M1507" s="147"/>
      <c r="N1507" s="143">
        <f t="shared" si="1594"/>
        <v>1430.5900000000001</v>
      </c>
      <c r="O1507" s="143">
        <f t="shared" si="1590"/>
        <v>711</v>
      </c>
      <c r="P1507" s="143">
        <f t="shared" si="1591"/>
        <v>17648.82</v>
      </c>
      <c r="Q1507" s="143">
        <f t="shared" si="1592"/>
        <v>1366.2</v>
      </c>
      <c r="R1507" s="188">
        <f t="shared" si="1595"/>
        <v>21156.61</v>
      </c>
      <c r="T1507">
        <v>33714.089999999997</v>
      </c>
      <c r="U1507" s="190">
        <f t="shared" si="1596"/>
        <v>0.62753021066266368</v>
      </c>
    </row>
    <row r="1508" spans="1:21" x14ac:dyDescent="0.2">
      <c r="A1508" s="178">
        <v>42798</v>
      </c>
      <c r="B1508" s="179">
        <v>0.70833333333333337</v>
      </c>
      <c r="C1508" t="s">
        <v>349</v>
      </c>
      <c r="D1508">
        <v>8.4600000000000009</v>
      </c>
      <c r="E1508">
        <v>3</v>
      </c>
      <c r="F1508">
        <v>6</v>
      </c>
      <c r="G1508">
        <v>0.99</v>
      </c>
      <c r="H1508" s="184">
        <f t="shared" ref="H1508:L1508" si="1627">H1484</f>
        <v>0.70833333333333337</v>
      </c>
      <c r="I1508" s="185">
        <f t="shared" si="1627"/>
        <v>218</v>
      </c>
      <c r="J1508" s="185">
        <f t="shared" si="1627"/>
        <v>258</v>
      </c>
      <c r="K1508" s="185">
        <f t="shared" si="1627"/>
        <v>2842</v>
      </c>
      <c r="L1508" s="185">
        <f t="shared" si="1627"/>
        <v>1380</v>
      </c>
      <c r="M1508" s="147"/>
      <c r="N1508" s="143">
        <f t="shared" si="1594"/>
        <v>1844.2800000000002</v>
      </c>
      <c r="O1508" s="143">
        <f t="shared" si="1590"/>
        <v>774</v>
      </c>
      <c r="P1508" s="143">
        <f t="shared" si="1591"/>
        <v>17052</v>
      </c>
      <c r="Q1508" s="143">
        <f t="shared" si="1592"/>
        <v>1366.2</v>
      </c>
      <c r="R1508" s="188">
        <f t="shared" si="1595"/>
        <v>21036.48</v>
      </c>
      <c r="T1508">
        <v>33848.67</v>
      </c>
      <c r="U1508" s="190">
        <f t="shared" si="1596"/>
        <v>0.62148616179010874</v>
      </c>
    </row>
    <row r="1509" spans="1:21" x14ac:dyDescent="0.2">
      <c r="A1509" s="178">
        <v>42798</v>
      </c>
      <c r="B1509" s="179">
        <v>0.75</v>
      </c>
      <c r="C1509" t="s">
        <v>349</v>
      </c>
      <c r="D1509">
        <v>9.43</v>
      </c>
      <c r="E1509">
        <v>6</v>
      </c>
      <c r="F1509">
        <v>8</v>
      </c>
      <c r="G1509">
        <v>0.99</v>
      </c>
      <c r="H1509" s="184">
        <f t="shared" ref="H1509:L1509" si="1628">H1485</f>
        <v>0.75</v>
      </c>
      <c r="I1509" s="185">
        <f t="shared" si="1628"/>
        <v>240</v>
      </c>
      <c r="J1509" s="185">
        <f t="shared" si="1628"/>
        <v>365</v>
      </c>
      <c r="K1509" s="185">
        <f t="shared" si="1628"/>
        <v>2842</v>
      </c>
      <c r="L1509" s="185">
        <f t="shared" si="1628"/>
        <v>1380</v>
      </c>
      <c r="M1509" s="147"/>
      <c r="N1509" s="143">
        <f t="shared" si="1594"/>
        <v>2263.1999999999998</v>
      </c>
      <c r="O1509" s="143">
        <f t="shared" si="1590"/>
        <v>2190</v>
      </c>
      <c r="P1509" s="143">
        <f t="shared" si="1591"/>
        <v>22736</v>
      </c>
      <c r="Q1509" s="143">
        <f t="shared" si="1592"/>
        <v>1366.2</v>
      </c>
      <c r="R1509" s="188">
        <f t="shared" si="1595"/>
        <v>28555.4</v>
      </c>
      <c r="T1509">
        <v>34324.75</v>
      </c>
      <c r="U1509" s="190">
        <f t="shared" si="1596"/>
        <v>0.83191865927646969</v>
      </c>
    </row>
    <row r="1510" spans="1:21" x14ac:dyDescent="0.2">
      <c r="A1510" s="178">
        <v>42798</v>
      </c>
      <c r="B1510" s="179">
        <v>0.79166666666666663</v>
      </c>
      <c r="C1510" t="s">
        <v>349</v>
      </c>
      <c r="D1510">
        <v>10</v>
      </c>
      <c r="E1510">
        <v>9.6999999999999993</v>
      </c>
      <c r="F1510">
        <v>11.75</v>
      </c>
      <c r="G1510">
        <v>0.99</v>
      </c>
      <c r="H1510" s="184">
        <f t="shared" ref="H1510:L1510" si="1629">H1486</f>
        <v>0.79166666666666663</v>
      </c>
      <c r="I1510" s="185">
        <f t="shared" si="1629"/>
        <v>320</v>
      </c>
      <c r="J1510" s="185">
        <f t="shared" si="1629"/>
        <v>214</v>
      </c>
      <c r="K1510" s="185">
        <f t="shared" si="1629"/>
        <v>2842</v>
      </c>
      <c r="L1510" s="185">
        <f t="shared" si="1629"/>
        <v>1426</v>
      </c>
      <c r="M1510" s="147"/>
      <c r="N1510" s="143">
        <f t="shared" si="1594"/>
        <v>3200</v>
      </c>
      <c r="O1510" s="143">
        <f t="shared" si="1590"/>
        <v>2075.7999999999997</v>
      </c>
      <c r="P1510" s="143">
        <f t="shared" si="1591"/>
        <v>33393.5</v>
      </c>
      <c r="Q1510" s="143">
        <f t="shared" si="1592"/>
        <v>1411.74</v>
      </c>
      <c r="R1510" s="188">
        <f t="shared" si="1595"/>
        <v>40081.040000000001</v>
      </c>
      <c r="T1510">
        <v>35527.26</v>
      </c>
      <c r="U1510" s="190">
        <f t="shared" si="1596"/>
        <v>1.12817706741246</v>
      </c>
    </row>
    <row r="1511" spans="1:21" x14ac:dyDescent="0.2">
      <c r="A1511" s="178">
        <v>42798</v>
      </c>
      <c r="B1511" s="179">
        <v>0.83333333333333337</v>
      </c>
      <c r="C1511" t="s">
        <v>349</v>
      </c>
      <c r="D1511">
        <v>10</v>
      </c>
      <c r="E1511">
        <v>8.11</v>
      </c>
      <c r="F1511">
        <v>9.1300000000000008</v>
      </c>
      <c r="G1511">
        <v>0.99</v>
      </c>
      <c r="H1511" s="184">
        <f t="shared" ref="H1511:L1511" si="1630">H1487</f>
        <v>0.83333333333333337</v>
      </c>
      <c r="I1511" s="185">
        <f t="shared" si="1630"/>
        <v>322</v>
      </c>
      <c r="J1511" s="185">
        <f t="shared" si="1630"/>
        <v>178</v>
      </c>
      <c r="K1511" s="185">
        <f t="shared" si="1630"/>
        <v>2842</v>
      </c>
      <c r="L1511" s="185">
        <f t="shared" si="1630"/>
        <v>1426</v>
      </c>
      <c r="M1511" s="147"/>
      <c r="N1511" s="143">
        <f t="shared" si="1594"/>
        <v>3220</v>
      </c>
      <c r="O1511" s="143">
        <f t="shared" si="1590"/>
        <v>1443.58</v>
      </c>
      <c r="P1511" s="143">
        <f t="shared" si="1591"/>
        <v>25947.460000000003</v>
      </c>
      <c r="Q1511" s="143">
        <f t="shared" si="1592"/>
        <v>1411.74</v>
      </c>
      <c r="R1511" s="188">
        <f t="shared" si="1595"/>
        <v>32022.780000000002</v>
      </c>
      <c r="T1511">
        <v>35649.85</v>
      </c>
      <c r="U1511" s="190">
        <f t="shared" si="1596"/>
        <v>0.89825847794591007</v>
      </c>
    </row>
    <row r="1512" spans="1:21" x14ac:dyDescent="0.2">
      <c r="A1512" s="178">
        <v>42798</v>
      </c>
      <c r="B1512" s="179">
        <v>0.875</v>
      </c>
      <c r="C1512" t="s">
        <v>349</v>
      </c>
      <c r="D1512">
        <v>16.59</v>
      </c>
      <c r="E1512">
        <v>5</v>
      </c>
      <c r="F1512">
        <v>8</v>
      </c>
      <c r="G1512">
        <v>0.99</v>
      </c>
      <c r="H1512" s="184">
        <f t="shared" ref="H1512:L1512" si="1631">H1488</f>
        <v>0.875</v>
      </c>
      <c r="I1512" s="185">
        <f t="shared" si="1631"/>
        <v>337</v>
      </c>
      <c r="J1512" s="185">
        <f t="shared" si="1631"/>
        <v>173</v>
      </c>
      <c r="K1512" s="185">
        <f t="shared" si="1631"/>
        <v>2842</v>
      </c>
      <c r="L1512" s="185">
        <f t="shared" si="1631"/>
        <v>1426</v>
      </c>
      <c r="M1512" s="147"/>
      <c r="N1512" s="143">
        <f t="shared" si="1594"/>
        <v>5590.83</v>
      </c>
      <c r="O1512" s="143">
        <f t="shared" si="1590"/>
        <v>865</v>
      </c>
      <c r="P1512" s="143">
        <f t="shared" si="1591"/>
        <v>22736</v>
      </c>
      <c r="Q1512" s="143">
        <f t="shared" si="1592"/>
        <v>1411.74</v>
      </c>
      <c r="R1512" s="188">
        <f t="shared" si="1595"/>
        <v>30603.570000000003</v>
      </c>
      <c r="T1512">
        <v>35088.629999999997</v>
      </c>
      <c r="U1512" s="190">
        <f t="shared" si="1596"/>
        <v>0.8721791075912626</v>
      </c>
    </row>
    <row r="1513" spans="1:21" x14ac:dyDescent="0.2">
      <c r="A1513" s="178">
        <v>42798</v>
      </c>
      <c r="B1513" s="179">
        <v>0.91666666666666663</v>
      </c>
      <c r="C1513" t="s">
        <v>349</v>
      </c>
      <c r="D1513">
        <v>45</v>
      </c>
      <c r="E1513">
        <v>4.1100000000000003</v>
      </c>
      <c r="F1513">
        <v>8</v>
      </c>
      <c r="G1513">
        <v>0.95</v>
      </c>
      <c r="H1513" s="184">
        <f t="shared" ref="H1513:L1513" si="1632">H1489</f>
        <v>0.91666666666666663</v>
      </c>
      <c r="I1513" s="185">
        <f t="shared" si="1632"/>
        <v>394</v>
      </c>
      <c r="J1513" s="185">
        <f t="shared" si="1632"/>
        <v>194</v>
      </c>
      <c r="K1513" s="185">
        <f t="shared" si="1632"/>
        <v>2842</v>
      </c>
      <c r="L1513" s="185">
        <f t="shared" si="1632"/>
        <v>1426</v>
      </c>
      <c r="M1513" s="147"/>
      <c r="N1513" s="143">
        <f t="shared" si="1594"/>
        <v>17730</v>
      </c>
      <c r="O1513" s="143">
        <f t="shared" si="1590"/>
        <v>797.34</v>
      </c>
      <c r="P1513" s="143">
        <f t="shared" si="1591"/>
        <v>22736</v>
      </c>
      <c r="Q1513" s="143">
        <f t="shared" si="1592"/>
        <v>1354.7</v>
      </c>
      <c r="R1513" s="188">
        <f t="shared" si="1595"/>
        <v>42618.039999999994</v>
      </c>
      <c r="T1513">
        <v>34194.89</v>
      </c>
      <c r="U1513" s="190">
        <f t="shared" si="1596"/>
        <v>1.2463277407823214</v>
      </c>
    </row>
    <row r="1514" spans="1:21" x14ac:dyDescent="0.2">
      <c r="A1514" s="178">
        <v>42798</v>
      </c>
      <c r="B1514" s="179">
        <v>0.95833333333333337</v>
      </c>
      <c r="C1514" t="s">
        <v>349</v>
      </c>
      <c r="D1514">
        <v>61.96</v>
      </c>
      <c r="E1514">
        <v>12.67</v>
      </c>
      <c r="F1514">
        <v>12</v>
      </c>
      <c r="G1514">
        <v>0.47</v>
      </c>
      <c r="H1514" s="184">
        <f t="shared" ref="H1514:L1514" si="1633">H1490</f>
        <v>0.95833333333333337</v>
      </c>
      <c r="I1514" s="185">
        <f t="shared" si="1633"/>
        <v>389</v>
      </c>
      <c r="J1514" s="185">
        <f t="shared" si="1633"/>
        <v>265</v>
      </c>
      <c r="K1514" s="185">
        <f t="shared" si="1633"/>
        <v>2985</v>
      </c>
      <c r="L1514" s="185">
        <f t="shared" si="1633"/>
        <v>1111</v>
      </c>
      <c r="M1514" s="147"/>
      <c r="N1514" s="143">
        <f t="shared" si="1594"/>
        <v>24102.44</v>
      </c>
      <c r="O1514" s="143">
        <f t="shared" si="1590"/>
        <v>3357.55</v>
      </c>
      <c r="P1514" s="143">
        <f t="shared" si="1591"/>
        <v>35820</v>
      </c>
      <c r="Q1514" s="143">
        <f t="shared" si="1592"/>
        <v>522.16999999999996</v>
      </c>
      <c r="R1514" s="188">
        <f t="shared" si="1595"/>
        <v>63802.159999999996</v>
      </c>
      <c r="T1514">
        <v>32748.31</v>
      </c>
      <c r="U1514" s="190">
        <f t="shared" si="1596"/>
        <v>1.9482580933184031</v>
      </c>
    </row>
    <row r="1515" spans="1:21" x14ac:dyDescent="0.2">
      <c r="A1515" s="178">
        <v>42798</v>
      </c>
      <c r="B1515" s="180">
        <v>1</v>
      </c>
      <c r="C1515" t="s">
        <v>349</v>
      </c>
      <c r="D1515">
        <v>36.159999999999997</v>
      </c>
      <c r="E1515">
        <v>16.489999999999998</v>
      </c>
      <c r="F1515">
        <v>16</v>
      </c>
      <c r="G1515">
        <v>0.47</v>
      </c>
      <c r="H1515" s="184">
        <f t="shared" ref="H1515:L1515" si="1634">H1491</f>
        <v>1</v>
      </c>
      <c r="I1515" s="185">
        <f t="shared" si="1634"/>
        <v>362</v>
      </c>
      <c r="J1515" s="185">
        <f t="shared" si="1634"/>
        <v>243</v>
      </c>
      <c r="K1515" s="185">
        <f t="shared" si="1634"/>
        <v>2985</v>
      </c>
      <c r="L1515" s="185">
        <f t="shared" si="1634"/>
        <v>1111</v>
      </c>
      <c r="M1515" s="147"/>
      <c r="N1515" s="143">
        <f t="shared" si="1594"/>
        <v>13089.919999999998</v>
      </c>
      <c r="O1515" s="143">
        <f t="shared" si="1590"/>
        <v>4007.0699999999997</v>
      </c>
      <c r="P1515" s="143">
        <f t="shared" si="1591"/>
        <v>47760</v>
      </c>
      <c r="Q1515" s="143">
        <f t="shared" si="1592"/>
        <v>522.16999999999996</v>
      </c>
      <c r="R1515" s="188">
        <f t="shared" si="1595"/>
        <v>65379.159999999996</v>
      </c>
      <c r="T1515">
        <v>31163.79</v>
      </c>
      <c r="U1515" s="190">
        <f t="shared" si="1596"/>
        <v>2.097920695781867</v>
      </c>
    </row>
    <row r="1516" spans="1:21" x14ac:dyDescent="0.2">
      <c r="A1516" s="178">
        <v>42799</v>
      </c>
      <c r="B1516" s="179">
        <v>4.1666666666666664E-2</v>
      </c>
      <c r="C1516" t="s">
        <v>349</v>
      </c>
      <c r="D1516">
        <v>15</v>
      </c>
      <c r="E1516">
        <v>8.11</v>
      </c>
      <c r="F1516">
        <v>13</v>
      </c>
      <c r="G1516">
        <v>0.45</v>
      </c>
      <c r="H1516" s="184">
        <f t="shared" ref="H1516:L1516" si="1635">H1492</f>
        <v>4.1666666666666664E-2</v>
      </c>
      <c r="I1516" s="185">
        <f t="shared" si="1635"/>
        <v>294</v>
      </c>
      <c r="J1516" s="185">
        <f t="shared" si="1635"/>
        <v>212</v>
      </c>
      <c r="K1516" s="185">
        <f t="shared" si="1635"/>
        <v>2985</v>
      </c>
      <c r="L1516" s="185">
        <f t="shared" si="1635"/>
        <v>1111</v>
      </c>
      <c r="M1516" s="147"/>
      <c r="N1516" s="143">
        <f t="shared" si="1594"/>
        <v>4410</v>
      </c>
      <c r="O1516" s="143">
        <f t="shared" si="1590"/>
        <v>1719.32</v>
      </c>
      <c r="P1516" s="143">
        <f t="shared" si="1591"/>
        <v>38805</v>
      </c>
      <c r="Q1516" s="143">
        <f t="shared" si="1592"/>
        <v>499.95</v>
      </c>
      <c r="R1516" s="188">
        <f t="shared" si="1595"/>
        <v>45434.27</v>
      </c>
      <c r="T1516">
        <v>29747.51</v>
      </c>
      <c r="U1516" s="190">
        <f t="shared" si="1596"/>
        <v>1.527330186627385</v>
      </c>
    </row>
    <row r="1517" spans="1:21" x14ac:dyDescent="0.2">
      <c r="A1517" s="178">
        <v>42799</v>
      </c>
      <c r="B1517" s="179">
        <v>8.3333333333333329E-2</v>
      </c>
      <c r="C1517" t="s">
        <v>349</v>
      </c>
      <c r="D1517">
        <v>14</v>
      </c>
      <c r="E1517">
        <v>6</v>
      </c>
      <c r="F1517">
        <v>13</v>
      </c>
      <c r="G1517">
        <v>0.45</v>
      </c>
      <c r="H1517" s="184">
        <f t="shared" ref="H1517:L1517" si="1636">H1493</f>
        <v>8.3333333333333329E-2</v>
      </c>
      <c r="I1517" s="185">
        <f t="shared" si="1636"/>
        <v>236</v>
      </c>
      <c r="J1517" s="185">
        <f t="shared" si="1636"/>
        <v>179</v>
      </c>
      <c r="K1517" s="185">
        <f t="shared" si="1636"/>
        <v>2985</v>
      </c>
      <c r="L1517" s="185">
        <f t="shared" si="1636"/>
        <v>1111</v>
      </c>
      <c r="M1517" s="147"/>
      <c r="N1517" s="143">
        <f t="shared" si="1594"/>
        <v>3304</v>
      </c>
      <c r="O1517" s="143">
        <f t="shared" si="1590"/>
        <v>1074</v>
      </c>
      <c r="P1517" s="143">
        <f t="shared" si="1591"/>
        <v>38805</v>
      </c>
      <c r="Q1517" s="143">
        <f t="shared" si="1592"/>
        <v>499.95</v>
      </c>
      <c r="R1517" s="188">
        <f t="shared" si="1595"/>
        <v>43682.95</v>
      </c>
      <c r="T1517">
        <v>28635.94</v>
      </c>
      <c r="U1517" s="190">
        <f t="shared" si="1596"/>
        <v>1.5254589163128571</v>
      </c>
    </row>
    <row r="1518" spans="1:21" x14ac:dyDescent="0.2">
      <c r="A1518" s="178">
        <v>42799</v>
      </c>
      <c r="B1518" s="179">
        <v>0.125</v>
      </c>
      <c r="C1518" t="s">
        <v>349</v>
      </c>
      <c r="D1518">
        <v>14</v>
      </c>
      <c r="E1518">
        <v>6</v>
      </c>
      <c r="F1518">
        <v>13</v>
      </c>
      <c r="G1518">
        <v>0.71</v>
      </c>
      <c r="H1518" s="184">
        <f t="shared" ref="H1518:L1518" si="1637">H1494</f>
        <v>0.125</v>
      </c>
      <c r="I1518" s="185">
        <f t="shared" si="1637"/>
        <v>201</v>
      </c>
      <c r="J1518" s="185">
        <f t="shared" si="1637"/>
        <v>205</v>
      </c>
      <c r="K1518" s="185">
        <f t="shared" si="1637"/>
        <v>2985</v>
      </c>
      <c r="L1518" s="185">
        <f t="shared" si="1637"/>
        <v>1717</v>
      </c>
      <c r="M1518" s="147"/>
      <c r="N1518" s="143">
        <f t="shared" si="1594"/>
        <v>2814</v>
      </c>
      <c r="O1518" s="143">
        <f t="shared" si="1590"/>
        <v>1230</v>
      </c>
      <c r="P1518" s="143">
        <f t="shared" si="1591"/>
        <v>38805</v>
      </c>
      <c r="Q1518" s="143">
        <f t="shared" si="1592"/>
        <v>1219.07</v>
      </c>
      <c r="R1518" s="188">
        <f t="shared" si="1595"/>
        <v>44068.07</v>
      </c>
      <c r="T1518">
        <v>28050.48</v>
      </c>
      <c r="U1518" s="190">
        <f t="shared" si="1596"/>
        <v>1.5710273050585943</v>
      </c>
    </row>
    <row r="1519" spans="1:21" x14ac:dyDescent="0.2">
      <c r="A1519" s="178">
        <v>42799</v>
      </c>
      <c r="B1519" s="179">
        <v>0.16666666666666666</v>
      </c>
      <c r="C1519" t="s">
        <v>349</v>
      </c>
      <c r="D1519">
        <v>14</v>
      </c>
      <c r="E1519">
        <v>5.23</v>
      </c>
      <c r="F1519">
        <v>9.25</v>
      </c>
      <c r="G1519">
        <v>0.71</v>
      </c>
      <c r="H1519" s="184">
        <f t="shared" ref="H1519:L1519" si="1638">H1495</f>
        <v>0.16666666666666666</v>
      </c>
      <c r="I1519" s="185">
        <f t="shared" si="1638"/>
        <v>185</v>
      </c>
      <c r="J1519" s="185">
        <f t="shared" si="1638"/>
        <v>205</v>
      </c>
      <c r="K1519" s="185">
        <f t="shared" si="1638"/>
        <v>2985</v>
      </c>
      <c r="L1519" s="185">
        <f t="shared" si="1638"/>
        <v>1717</v>
      </c>
      <c r="M1519" s="147"/>
      <c r="N1519" s="143">
        <f t="shared" si="1594"/>
        <v>2590</v>
      </c>
      <c r="O1519" s="143">
        <f t="shared" si="1590"/>
        <v>1072.1500000000001</v>
      </c>
      <c r="P1519" s="143">
        <f t="shared" si="1591"/>
        <v>27611.25</v>
      </c>
      <c r="Q1519" s="143">
        <f t="shared" si="1592"/>
        <v>1219.07</v>
      </c>
      <c r="R1519" s="188">
        <f t="shared" si="1595"/>
        <v>32492.47</v>
      </c>
      <c r="T1519">
        <v>27677.91</v>
      </c>
      <c r="U1519" s="190">
        <f t="shared" si="1596"/>
        <v>1.1739495503815136</v>
      </c>
    </row>
    <row r="1520" spans="1:21" x14ac:dyDescent="0.2">
      <c r="A1520" s="178">
        <v>42799</v>
      </c>
      <c r="B1520" s="179">
        <v>0.20833333333333334</v>
      </c>
      <c r="C1520" t="s">
        <v>349</v>
      </c>
      <c r="D1520">
        <v>14</v>
      </c>
      <c r="E1520">
        <v>8</v>
      </c>
      <c r="F1520">
        <v>9.25</v>
      </c>
      <c r="G1520">
        <v>0.71</v>
      </c>
      <c r="H1520" s="184">
        <f t="shared" ref="H1520:L1520" si="1639">H1496</f>
        <v>0.20833333333333334</v>
      </c>
      <c r="I1520" s="185">
        <f t="shared" si="1639"/>
        <v>207</v>
      </c>
      <c r="J1520" s="185">
        <f t="shared" si="1639"/>
        <v>283</v>
      </c>
      <c r="K1520" s="185">
        <f t="shared" si="1639"/>
        <v>2985</v>
      </c>
      <c r="L1520" s="185">
        <f t="shared" si="1639"/>
        <v>1717</v>
      </c>
      <c r="M1520" s="147"/>
      <c r="N1520" s="143">
        <f t="shared" si="1594"/>
        <v>2898</v>
      </c>
      <c r="O1520" s="143">
        <f t="shared" si="1590"/>
        <v>2264</v>
      </c>
      <c r="P1520" s="143">
        <f t="shared" si="1591"/>
        <v>27611.25</v>
      </c>
      <c r="Q1520" s="143">
        <f t="shared" si="1592"/>
        <v>1219.07</v>
      </c>
      <c r="R1520" s="188">
        <f t="shared" si="1595"/>
        <v>33992.32</v>
      </c>
      <c r="T1520">
        <v>27604.33</v>
      </c>
      <c r="U1520" s="190">
        <f t="shared" si="1596"/>
        <v>1.2314126080944547</v>
      </c>
    </row>
    <row r="1521" spans="1:21" x14ac:dyDescent="0.2">
      <c r="A1521" s="178">
        <v>42799</v>
      </c>
      <c r="B1521" s="179">
        <v>0.25</v>
      </c>
      <c r="C1521" t="s">
        <v>349</v>
      </c>
      <c r="D1521">
        <v>61</v>
      </c>
      <c r="E1521">
        <v>25</v>
      </c>
      <c r="F1521">
        <v>14</v>
      </c>
      <c r="G1521">
        <v>0.94</v>
      </c>
      <c r="H1521" s="184">
        <f t="shared" ref="H1521:L1521" si="1640">H1497</f>
        <v>0.25</v>
      </c>
      <c r="I1521" s="185">
        <f t="shared" si="1640"/>
        <v>327</v>
      </c>
      <c r="J1521" s="185">
        <f t="shared" si="1640"/>
        <v>438</v>
      </c>
      <c r="K1521" s="185">
        <f t="shared" si="1640"/>
        <v>2985</v>
      </c>
      <c r="L1521" s="185">
        <f t="shared" si="1640"/>
        <v>1717</v>
      </c>
      <c r="M1521" s="147"/>
      <c r="N1521" s="143">
        <f t="shared" si="1594"/>
        <v>19947</v>
      </c>
      <c r="O1521" s="143">
        <f t="shared" si="1590"/>
        <v>10950</v>
      </c>
      <c r="P1521" s="143">
        <f t="shared" si="1591"/>
        <v>41790</v>
      </c>
      <c r="Q1521" s="143">
        <f t="shared" si="1592"/>
        <v>1613.98</v>
      </c>
      <c r="R1521" s="188">
        <f t="shared" si="1595"/>
        <v>74300.98</v>
      </c>
      <c r="T1521">
        <v>27940.37</v>
      </c>
      <c r="U1521" s="190">
        <f t="shared" si="1596"/>
        <v>2.6592697233429621</v>
      </c>
    </row>
    <row r="1522" spans="1:21" x14ac:dyDescent="0.2">
      <c r="A1522" s="178">
        <v>42799</v>
      </c>
      <c r="B1522" s="179">
        <v>0.29166666666666669</v>
      </c>
      <c r="C1522" t="s">
        <v>349</v>
      </c>
      <c r="D1522">
        <v>30.31</v>
      </c>
      <c r="E1522">
        <v>25.36</v>
      </c>
      <c r="F1522">
        <v>8</v>
      </c>
      <c r="G1522">
        <v>2</v>
      </c>
      <c r="H1522" s="184">
        <f t="shared" ref="H1522:L1522" si="1641">H1498</f>
        <v>0.29166666666666669</v>
      </c>
      <c r="I1522" s="185">
        <f t="shared" si="1641"/>
        <v>249</v>
      </c>
      <c r="J1522" s="185">
        <f t="shared" si="1641"/>
        <v>556</v>
      </c>
      <c r="K1522" s="185">
        <f t="shared" si="1641"/>
        <v>2872</v>
      </c>
      <c r="L1522" s="185">
        <f t="shared" si="1641"/>
        <v>2219</v>
      </c>
      <c r="M1522" s="147"/>
      <c r="N1522" s="143">
        <f t="shared" si="1594"/>
        <v>7547.19</v>
      </c>
      <c r="O1522" s="143">
        <f t="shared" si="1590"/>
        <v>14100.16</v>
      </c>
      <c r="P1522" s="143">
        <f t="shared" si="1591"/>
        <v>22976</v>
      </c>
      <c r="Q1522" s="143">
        <f t="shared" si="1592"/>
        <v>4438</v>
      </c>
      <c r="R1522" s="188">
        <f t="shared" si="1595"/>
        <v>49061.35</v>
      </c>
      <c r="T1522">
        <v>28735.09</v>
      </c>
      <c r="U1522" s="190">
        <f t="shared" si="1596"/>
        <v>1.7073671946042277</v>
      </c>
    </row>
    <row r="1523" spans="1:21" x14ac:dyDescent="0.2">
      <c r="A1523" s="178">
        <v>42799</v>
      </c>
      <c r="B1523" s="179">
        <v>0.33333333333333331</v>
      </c>
      <c r="C1523" t="s">
        <v>349</v>
      </c>
      <c r="D1523">
        <v>16.93</v>
      </c>
      <c r="E1523">
        <v>15</v>
      </c>
      <c r="F1523">
        <v>8</v>
      </c>
      <c r="G1523">
        <v>2</v>
      </c>
      <c r="H1523" s="184">
        <f t="shared" ref="H1523:L1523" si="1642">H1499</f>
        <v>0.33333333333333331</v>
      </c>
      <c r="I1523" s="185">
        <f t="shared" si="1642"/>
        <v>256</v>
      </c>
      <c r="J1523" s="185">
        <f t="shared" si="1642"/>
        <v>306</v>
      </c>
      <c r="K1523" s="185">
        <f t="shared" si="1642"/>
        <v>2872</v>
      </c>
      <c r="L1523" s="185">
        <f t="shared" si="1642"/>
        <v>2219</v>
      </c>
      <c r="M1523" s="147"/>
      <c r="N1523" s="143">
        <f t="shared" si="1594"/>
        <v>4334.08</v>
      </c>
      <c r="O1523" s="143">
        <f t="shared" si="1590"/>
        <v>4590</v>
      </c>
      <c r="P1523" s="143">
        <f t="shared" si="1591"/>
        <v>22976</v>
      </c>
      <c r="Q1523" s="143">
        <f t="shared" si="1592"/>
        <v>4438</v>
      </c>
      <c r="R1523" s="188">
        <f t="shared" si="1595"/>
        <v>36338.080000000002</v>
      </c>
      <c r="T1523">
        <v>29589.84</v>
      </c>
      <c r="U1523" s="190">
        <f t="shared" si="1596"/>
        <v>1.2280593609157739</v>
      </c>
    </row>
    <row r="1524" spans="1:21" x14ac:dyDescent="0.2">
      <c r="A1524" s="178">
        <v>42799</v>
      </c>
      <c r="B1524" s="179">
        <v>0.375</v>
      </c>
      <c r="C1524" t="s">
        <v>349</v>
      </c>
      <c r="D1524">
        <v>10</v>
      </c>
      <c r="E1524">
        <v>4</v>
      </c>
      <c r="F1524">
        <v>5</v>
      </c>
      <c r="G1524">
        <v>2</v>
      </c>
      <c r="H1524" s="184">
        <f t="shared" ref="H1524:L1524" si="1643">H1500</f>
        <v>0.375</v>
      </c>
      <c r="I1524" s="185">
        <f t="shared" si="1643"/>
        <v>156</v>
      </c>
      <c r="J1524" s="185">
        <f t="shared" si="1643"/>
        <v>343</v>
      </c>
      <c r="K1524" s="185">
        <f t="shared" si="1643"/>
        <v>2872</v>
      </c>
      <c r="L1524" s="185">
        <f t="shared" si="1643"/>
        <v>2219</v>
      </c>
      <c r="M1524" s="147"/>
      <c r="N1524" s="143">
        <f t="shared" si="1594"/>
        <v>1560</v>
      </c>
      <c r="O1524" s="143">
        <f t="shared" si="1590"/>
        <v>1372</v>
      </c>
      <c r="P1524" s="143">
        <f t="shared" si="1591"/>
        <v>14360</v>
      </c>
      <c r="Q1524" s="143">
        <f t="shared" si="1592"/>
        <v>4438</v>
      </c>
      <c r="R1524" s="188">
        <f t="shared" si="1595"/>
        <v>21730</v>
      </c>
      <c r="T1524">
        <v>31199.86</v>
      </c>
      <c r="U1524" s="190">
        <f t="shared" si="1596"/>
        <v>0.69647748419383937</v>
      </c>
    </row>
    <row r="1525" spans="1:21" x14ac:dyDescent="0.2">
      <c r="A1525" s="178">
        <v>42799</v>
      </c>
      <c r="B1525" s="179">
        <v>0.41666666666666669</v>
      </c>
      <c r="C1525" t="s">
        <v>349</v>
      </c>
      <c r="D1525">
        <v>4.91</v>
      </c>
      <c r="E1525">
        <v>4.1100000000000003</v>
      </c>
      <c r="F1525">
        <v>5.0999999999999996</v>
      </c>
      <c r="G1525">
        <v>2.5</v>
      </c>
      <c r="H1525" s="184">
        <f t="shared" ref="H1525:L1525" si="1644">H1501</f>
        <v>0.41666666666666669</v>
      </c>
      <c r="I1525" s="185">
        <f t="shared" si="1644"/>
        <v>196</v>
      </c>
      <c r="J1525" s="185">
        <f t="shared" si="1644"/>
        <v>315</v>
      </c>
      <c r="K1525" s="185">
        <f t="shared" si="1644"/>
        <v>2872</v>
      </c>
      <c r="L1525" s="185">
        <f t="shared" si="1644"/>
        <v>2219</v>
      </c>
      <c r="M1525" s="147"/>
      <c r="N1525" s="143">
        <f t="shared" si="1594"/>
        <v>962.36</v>
      </c>
      <c r="O1525" s="143">
        <f t="shared" si="1590"/>
        <v>1294.6500000000001</v>
      </c>
      <c r="P1525" s="143">
        <f t="shared" si="1591"/>
        <v>14647.199999999999</v>
      </c>
      <c r="Q1525" s="143">
        <f t="shared" si="1592"/>
        <v>5547.5</v>
      </c>
      <c r="R1525" s="188">
        <f t="shared" si="1595"/>
        <v>22451.71</v>
      </c>
      <c r="T1525">
        <v>32501.46</v>
      </c>
      <c r="U1525" s="190">
        <f t="shared" si="1596"/>
        <v>0.6907908137049843</v>
      </c>
    </row>
    <row r="1526" spans="1:21" x14ac:dyDescent="0.2">
      <c r="A1526" s="178">
        <v>42799</v>
      </c>
      <c r="B1526" s="179">
        <v>0.45833333333333331</v>
      </c>
      <c r="C1526" t="s">
        <v>349</v>
      </c>
      <c r="D1526">
        <v>4.1100000000000003</v>
      </c>
      <c r="E1526">
        <v>5.33</v>
      </c>
      <c r="F1526">
        <v>7</v>
      </c>
      <c r="G1526">
        <v>2</v>
      </c>
      <c r="H1526" s="184">
        <f t="shared" ref="H1526:L1526" si="1645">H1502</f>
        <v>0.45833333333333331</v>
      </c>
      <c r="I1526" s="185">
        <f t="shared" si="1645"/>
        <v>226</v>
      </c>
      <c r="J1526" s="185">
        <f t="shared" si="1645"/>
        <v>326</v>
      </c>
      <c r="K1526" s="185">
        <f t="shared" si="1645"/>
        <v>2842</v>
      </c>
      <c r="L1526" s="185">
        <f t="shared" si="1645"/>
        <v>1635</v>
      </c>
      <c r="M1526" s="147"/>
      <c r="N1526" s="143">
        <f t="shared" si="1594"/>
        <v>928.86000000000013</v>
      </c>
      <c r="O1526" s="143">
        <f t="shared" si="1590"/>
        <v>1737.58</v>
      </c>
      <c r="P1526" s="143">
        <f t="shared" si="1591"/>
        <v>19894</v>
      </c>
      <c r="Q1526" s="143">
        <f t="shared" si="1592"/>
        <v>3270</v>
      </c>
      <c r="R1526" s="188">
        <f t="shared" si="1595"/>
        <v>25830.44</v>
      </c>
      <c r="T1526">
        <v>33221.35</v>
      </c>
      <c r="U1526" s="190">
        <f t="shared" si="1596"/>
        <v>0.77752529623269373</v>
      </c>
    </row>
    <row r="1527" spans="1:21" x14ac:dyDescent="0.2">
      <c r="A1527" s="178">
        <v>42799</v>
      </c>
      <c r="B1527" s="179">
        <v>0.5</v>
      </c>
      <c r="C1527" t="s">
        <v>349</v>
      </c>
      <c r="D1527">
        <v>5.13</v>
      </c>
      <c r="E1527">
        <v>4.8600000000000003</v>
      </c>
      <c r="F1527">
        <v>7.44</v>
      </c>
      <c r="G1527">
        <v>2</v>
      </c>
      <c r="H1527" s="184">
        <f t="shared" ref="H1527:L1527" si="1646">H1503</f>
        <v>0.5</v>
      </c>
      <c r="I1527" s="185">
        <f t="shared" si="1646"/>
        <v>222</v>
      </c>
      <c r="J1527" s="185">
        <f t="shared" si="1646"/>
        <v>319</v>
      </c>
      <c r="K1527" s="185">
        <f t="shared" si="1646"/>
        <v>2842</v>
      </c>
      <c r="L1527" s="185">
        <f t="shared" si="1646"/>
        <v>1635</v>
      </c>
      <c r="M1527" s="147"/>
      <c r="N1527" s="143">
        <f t="shared" si="1594"/>
        <v>1138.8599999999999</v>
      </c>
      <c r="O1527" s="143">
        <f t="shared" si="1590"/>
        <v>1550.3400000000001</v>
      </c>
      <c r="P1527" s="143">
        <f t="shared" si="1591"/>
        <v>21144.48</v>
      </c>
      <c r="Q1527" s="143">
        <f t="shared" si="1592"/>
        <v>3270</v>
      </c>
      <c r="R1527" s="188">
        <f t="shared" si="1595"/>
        <v>27103.68</v>
      </c>
      <c r="T1527">
        <v>33501.49</v>
      </c>
      <c r="U1527" s="190">
        <f t="shared" si="1596"/>
        <v>0.80902909094491027</v>
      </c>
    </row>
    <row r="1528" spans="1:21" x14ac:dyDescent="0.2">
      <c r="A1528" s="178">
        <v>42799</v>
      </c>
      <c r="B1528" s="179">
        <v>0.54166666666666663</v>
      </c>
      <c r="C1528" t="s">
        <v>349</v>
      </c>
      <c r="D1528">
        <v>7.21</v>
      </c>
      <c r="E1528">
        <v>4.1100000000000003</v>
      </c>
      <c r="F1528">
        <v>7.92</v>
      </c>
      <c r="G1528">
        <v>2</v>
      </c>
      <c r="H1528" s="184">
        <f t="shared" ref="H1528:L1528" si="1647">H1504</f>
        <v>0.54166666666666663</v>
      </c>
      <c r="I1528" s="185">
        <f t="shared" si="1647"/>
        <v>195</v>
      </c>
      <c r="J1528" s="185">
        <f t="shared" si="1647"/>
        <v>299</v>
      </c>
      <c r="K1528" s="185">
        <f t="shared" si="1647"/>
        <v>2842</v>
      </c>
      <c r="L1528" s="185">
        <f t="shared" si="1647"/>
        <v>1635</v>
      </c>
      <c r="M1528" s="147"/>
      <c r="N1528" s="143">
        <f t="shared" si="1594"/>
        <v>1405.95</v>
      </c>
      <c r="O1528" s="143">
        <f t="shared" si="1590"/>
        <v>1228.8900000000001</v>
      </c>
      <c r="P1528" s="143">
        <f t="shared" si="1591"/>
        <v>22508.639999999999</v>
      </c>
      <c r="Q1528" s="143">
        <f t="shared" si="1592"/>
        <v>3270</v>
      </c>
      <c r="R1528" s="188">
        <f t="shared" si="1595"/>
        <v>28413.48</v>
      </c>
      <c r="T1528">
        <v>33722.71</v>
      </c>
      <c r="U1528" s="190">
        <f t="shared" si="1596"/>
        <v>0.84256217842516212</v>
      </c>
    </row>
    <row r="1529" spans="1:21" x14ac:dyDescent="0.2">
      <c r="A1529" s="178">
        <v>42799</v>
      </c>
      <c r="B1529" s="179">
        <v>0.58333333333333337</v>
      </c>
      <c r="C1529" t="s">
        <v>349</v>
      </c>
      <c r="D1529">
        <v>7.37</v>
      </c>
      <c r="E1529">
        <v>4.1100000000000003</v>
      </c>
      <c r="F1529">
        <v>7.21</v>
      </c>
      <c r="G1529">
        <v>2</v>
      </c>
      <c r="H1529" s="184">
        <f t="shared" ref="H1529:L1529" si="1648">H1505</f>
        <v>0.58333333333333337</v>
      </c>
      <c r="I1529" s="185">
        <f t="shared" si="1648"/>
        <v>205</v>
      </c>
      <c r="J1529" s="185">
        <f t="shared" si="1648"/>
        <v>237</v>
      </c>
      <c r="K1529" s="185">
        <f t="shared" si="1648"/>
        <v>2842</v>
      </c>
      <c r="L1529" s="185">
        <f t="shared" si="1648"/>
        <v>1635</v>
      </c>
      <c r="M1529" s="147"/>
      <c r="N1529" s="143">
        <f t="shared" si="1594"/>
        <v>1510.85</v>
      </c>
      <c r="O1529" s="143">
        <f t="shared" si="1590"/>
        <v>974.07</v>
      </c>
      <c r="P1529" s="143">
        <f t="shared" si="1591"/>
        <v>20490.82</v>
      </c>
      <c r="Q1529" s="143">
        <f t="shared" si="1592"/>
        <v>3270</v>
      </c>
      <c r="R1529" s="188">
        <f t="shared" si="1595"/>
        <v>26245.739999999998</v>
      </c>
      <c r="T1529">
        <v>33675.06</v>
      </c>
      <c r="U1529" s="190">
        <f t="shared" si="1596"/>
        <v>0.77938213027682801</v>
      </c>
    </row>
    <row r="1530" spans="1:21" x14ac:dyDescent="0.2">
      <c r="A1530" s="178">
        <v>42799</v>
      </c>
      <c r="B1530" s="179">
        <v>0.625</v>
      </c>
      <c r="C1530" t="s">
        <v>349</v>
      </c>
      <c r="D1530">
        <v>8.15</v>
      </c>
      <c r="E1530">
        <v>4.1100000000000003</v>
      </c>
      <c r="F1530">
        <v>6.14</v>
      </c>
      <c r="G1530">
        <v>0.95</v>
      </c>
      <c r="H1530" s="184">
        <f t="shared" ref="H1530:L1530" si="1649">H1506</f>
        <v>0.625</v>
      </c>
      <c r="I1530" s="185">
        <f t="shared" si="1649"/>
        <v>212</v>
      </c>
      <c r="J1530" s="185">
        <f t="shared" si="1649"/>
        <v>213</v>
      </c>
      <c r="K1530" s="185">
        <f t="shared" si="1649"/>
        <v>2842</v>
      </c>
      <c r="L1530" s="185">
        <f t="shared" si="1649"/>
        <v>1380</v>
      </c>
      <c r="M1530" s="147"/>
      <c r="N1530" s="143">
        <f t="shared" si="1594"/>
        <v>1727.8000000000002</v>
      </c>
      <c r="O1530" s="143">
        <f t="shared" si="1590"/>
        <v>875.43000000000006</v>
      </c>
      <c r="P1530" s="143">
        <f t="shared" si="1591"/>
        <v>17449.879999999997</v>
      </c>
      <c r="Q1530" s="143">
        <f t="shared" si="1592"/>
        <v>1311</v>
      </c>
      <c r="R1530" s="188">
        <f t="shared" si="1595"/>
        <v>21364.109999999997</v>
      </c>
      <c r="T1530">
        <v>33584.51</v>
      </c>
      <c r="U1530" s="190">
        <f t="shared" si="1596"/>
        <v>0.63612987058617187</v>
      </c>
    </row>
    <row r="1531" spans="1:21" x14ac:dyDescent="0.2">
      <c r="A1531" s="178">
        <v>42799</v>
      </c>
      <c r="B1531" s="179">
        <v>0.66666666666666663</v>
      </c>
      <c r="C1531" t="s">
        <v>349</v>
      </c>
      <c r="D1531">
        <v>8.76</v>
      </c>
      <c r="E1531">
        <v>3.1</v>
      </c>
      <c r="F1531">
        <v>6</v>
      </c>
      <c r="G1531">
        <v>0.99</v>
      </c>
      <c r="H1531" s="184">
        <f t="shared" ref="H1531:L1531" si="1650">H1507</f>
        <v>0.66666666666666663</v>
      </c>
      <c r="I1531" s="185">
        <f t="shared" si="1650"/>
        <v>191</v>
      </c>
      <c r="J1531" s="185">
        <f t="shared" si="1650"/>
        <v>237</v>
      </c>
      <c r="K1531" s="185">
        <f t="shared" si="1650"/>
        <v>2842</v>
      </c>
      <c r="L1531" s="185">
        <f t="shared" si="1650"/>
        <v>1380</v>
      </c>
      <c r="M1531" s="147"/>
      <c r="N1531" s="143">
        <f t="shared" si="1594"/>
        <v>1673.1599999999999</v>
      </c>
      <c r="O1531" s="143">
        <f t="shared" si="1590"/>
        <v>734.7</v>
      </c>
      <c r="P1531" s="143">
        <f t="shared" si="1591"/>
        <v>17052</v>
      </c>
      <c r="Q1531" s="143">
        <f t="shared" si="1592"/>
        <v>1366.2</v>
      </c>
      <c r="R1531" s="188">
        <f t="shared" si="1595"/>
        <v>20826.060000000001</v>
      </c>
      <c r="T1531">
        <v>33608.01</v>
      </c>
      <c r="U1531" s="190">
        <f t="shared" si="1596"/>
        <v>0.61967548807561057</v>
      </c>
    </row>
    <row r="1532" spans="1:21" x14ac:dyDescent="0.2">
      <c r="A1532" s="178">
        <v>42799</v>
      </c>
      <c r="B1532" s="179">
        <v>0.70833333333333337</v>
      </c>
      <c r="C1532" t="s">
        <v>349</v>
      </c>
      <c r="D1532">
        <v>9.32</v>
      </c>
      <c r="E1532">
        <v>3</v>
      </c>
      <c r="F1532">
        <v>6</v>
      </c>
      <c r="G1532">
        <v>0.99</v>
      </c>
      <c r="H1532" s="184">
        <f t="shared" ref="H1532:L1532" si="1651">H1508</f>
        <v>0.70833333333333337</v>
      </c>
      <c r="I1532" s="185">
        <f t="shared" si="1651"/>
        <v>218</v>
      </c>
      <c r="J1532" s="185">
        <f t="shared" si="1651"/>
        <v>258</v>
      </c>
      <c r="K1532" s="185">
        <f t="shared" si="1651"/>
        <v>2842</v>
      </c>
      <c r="L1532" s="185">
        <f t="shared" si="1651"/>
        <v>1380</v>
      </c>
      <c r="M1532" s="147"/>
      <c r="N1532" s="143">
        <f t="shared" si="1594"/>
        <v>2031.76</v>
      </c>
      <c r="O1532" s="143">
        <f t="shared" si="1590"/>
        <v>774</v>
      </c>
      <c r="P1532" s="143">
        <f t="shared" si="1591"/>
        <v>17052</v>
      </c>
      <c r="Q1532" s="143">
        <f t="shared" si="1592"/>
        <v>1366.2</v>
      </c>
      <c r="R1532" s="188">
        <f t="shared" si="1595"/>
        <v>21223.960000000003</v>
      </c>
      <c r="T1532">
        <v>33862.559999999998</v>
      </c>
      <c r="U1532" s="190">
        <f t="shared" si="1596"/>
        <v>0.62676773404019082</v>
      </c>
    </row>
    <row r="1533" spans="1:21" x14ac:dyDescent="0.2">
      <c r="A1533" s="178">
        <v>42799</v>
      </c>
      <c r="B1533" s="179">
        <v>0.75</v>
      </c>
      <c r="C1533" t="s">
        <v>349</v>
      </c>
      <c r="D1533">
        <v>10</v>
      </c>
      <c r="E1533">
        <v>6</v>
      </c>
      <c r="F1533">
        <v>8</v>
      </c>
      <c r="G1533">
        <v>0.99</v>
      </c>
      <c r="H1533" s="184">
        <f t="shared" ref="H1533:L1533" si="1652">H1509</f>
        <v>0.75</v>
      </c>
      <c r="I1533" s="185">
        <f t="shared" si="1652"/>
        <v>240</v>
      </c>
      <c r="J1533" s="185">
        <f t="shared" si="1652"/>
        <v>365</v>
      </c>
      <c r="K1533" s="185">
        <f t="shared" si="1652"/>
        <v>2842</v>
      </c>
      <c r="L1533" s="185">
        <f t="shared" si="1652"/>
        <v>1380</v>
      </c>
      <c r="M1533" s="147"/>
      <c r="N1533" s="143">
        <f t="shared" si="1594"/>
        <v>2400</v>
      </c>
      <c r="O1533" s="143">
        <f t="shared" si="1590"/>
        <v>2190</v>
      </c>
      <c r="P1533" s="143">
        <f t="shared" si="1591"/>
        <v>22736</v>
      </c>
      <c r="Q1533" s="143">
        <f t="shared" si="1592"/>
        <v>1366.2</v>
      </c>
      <c r="R1533" s="188">
        <f t="shared" si="1595"/>
        <v>28692.2</v>
      </c>
      <c r="T1533">
        <v>34392.47</v>
      </c>
      <c r="U1533" s="190">
        <f t="shared" si="1596"/>
        <v>0.83425819663432144</v>
      </c>
    </row>
    <row r="1534" spans="1:21" x14ac:dyDescent="0.2">
      <c r="A1534" s="178">
        <v>42799</v>
      </c>
      <c r="B1534" s="179">
        <v>0.79166666666666663</v>
      </c>
      <c r="C1534" t="s">
        <v>349</v>
      </c>
      <c r="D1534">
        <v>10</v>
      </c>
      <c r="E1534">
        <v>12.33</v>
      </c>
      <c r="F1534">
        <v>13.08</v>
      </c>
      <c r="G1534">
        <v>0.99</v>
      </c>
      <c r="H1534" s="184">
        <f t="shared" ref="H1534:L1534" si="1653">H1510</f>
        <v>0.79166666666666663</v>
      </c>
      <c r="I1534" s="185">
        <f t="shared" si="1653"/>
        <v>320</v>
      </c>
      <c r="J1534" s="185">
        <f t="shared" si="1653"/>
        <v>214</v>
      </c>
      <c r="K1534" s="185">
        <f t="shared" si="1653"/>
        <v>2842</v>
      </c>
      <c r="L1534" s="185">
        <f t="shared" si="1653"/>
        <v>1426</v>
      </c>
      <c r="M1534" s="147"/>
      <c r="N1534" s="143">
        <f t="shared" si="1594"/>
        <v>3200</v>
      </c>
      <c r="O1534" s="143">
        <f t="shared" si="1590"/>
        <v>2638.62</v>
      </c>
      <c r="P1534" s="143">
        <f t="shared" si="1591"/>
        <v>37173.360000000001</v>
      </c>
      <c r="Q1534" s="143">
        <f t="shared" si="1592"/>
        <v>1411.74</v>
      </c>
      <c r="R1534" s="188">
        <f t="shared" si="1595"/>
        <v>44423.72</v>
      </c>
      <c r="T1534">
        <v>35578.910000000003</v>
      </c>
      <c r="U1534" s="190">
        <f t="shared" si="1596"/>
        <v>1.2485969918696216</v>
      </c>
    </row>
    <row r="1535" spans="1:21" x14ac:dyDescent="0.2">
      <c r="A1535" s="178">
        <v>42799</v>
      </c>
      <c r="B1535" s="179">
        <v>0.83333333333333337</v>
      </c>
      <c r="C1535" t="s">
        <v>349</v>
      </c>
      <c r="D1535">
        <v>10</v>
      </c>
      <c r="E1535">
        <v>9.92</v>
      </c>
      <c r="F1535">
        <v>10.56</v>
      </c>
      <c r="G1535">
        <v>0.99</v>
      </c>
      <c r="H1535" s="184">
        <f t="shared" ref="H1535:L1535" si="1654">H1511</f>
        <v>0.83333333333333337</v>
      </c>
      <c r="I1535" s="185">
        <f t="shared" si="1654"/>
        <v>322</v>
      </c>
      <c r="J1535" s="185">
        <f t="shared" si="1654"/>
        <v>178</v>
      </c>
      <c r="K1535" s="185">
        <f t="shared" si="1654"/>
        <v>2842</v>
      </c>
      <c r="L1535" s="185">
        <f t="shared" si="1654"/>
        <v>1426</v>
      </c>
      <c r="M1535" s="147"/>
      <c r="N1535" s="143">
        <f t="shared" si="1594"/>
        <v>3220</v>
      </c>
      <c r="O1535" s="143">
        <f t="shared" si="1590"/>
        <v>1765.76</v>
      </c>
      <c r="P1535" s="143">
        <f t="shared" si="1591"/>
        <v>30011.52</v>
      </c>
      <c r="Q1535" s="143">
        <f t="shared" si="1592"/>
        <v>1411.74</v>
      </c>
      <c r="R1535" s="188">
        <f t="shared" si="1595"/>
        <v>36409.019999999997</v>
      </c>
      <c r="T1535">
        <v>36667.910000000003</v>
      </c>
      <c r="U1535" s="190">
        <f t="shared" si="1596"/>
        <v>0.99293960304800555</v>
      </c>
    </row>
    <row r="1536" spans="1:21" x14ac:dyDescent="0.2">
      <c r="A1536" s="178">
        <v>42799</v>
      </c>
      <c r="B1536" s="179">
        <v>0.875</v>
      </c>
      <c r="C1536" t="s">
        <v>349</v>
      </c>
      <c r="D1536">
        <v>10.33</v>
      </c>
      <c r="E1536">
        <v>4.1100000000000003</v>
      </c>
      <c r="F1536">
        <v>8</v>
      </c>
      <c r="G1536">
        <v>0.97</v>
      </c>
      <c r="H1536" s="184">
        <f t="shared" ref="H1536:L1536" si="1655">H1512</f>
        <v>0.875</v>
      </c>
      <c r="I1536" s="185">
        <f t="shared" si="1655"/>
        <v>337</v>
      </c>
      <c r="J1536" s="185">
        <f t="shared" si="1655"/>
        <v>173</v>
      </c>
      <c r="K1536" s="185">
        <f t="shared" si="1655"/>
        <v>2842</v>
      </c>
      <c r="L1536" s="185">
        <f t="shared" si="1655"/>
        <v>1426</v>
      </c>
      <c r="M1536" s="147"/>
      <c r="N1536" s="143">
        <f t="shared" si="1594"/>
        <v>3481.21</v>
      </c>
      <c r="O1536" s="143">
        <f t="shared" si="1590"/>
        <v>711.03000000000009</v>
      </c>
      <c r="P1536" s="143">
        <f t="shared" si="1591"/>
        <v>22736</v>
      </c>
      <c r="Q1536" s="143">
        <f t="shared" si="1592"/>
        <v>1383.22</v>
      </c>
      <c r="R1536" s="188">
        <f t="shared" si="1595"/>
        <v>28311.46</v>
      </c>
      <c r="T1536">
        <v>36129.040000000001</v>
      </c>
      <c r="U1536" s="190">
        <f t="shared" si="1596"/>
        <v>0.7836205999384428</v>
      </c>
    </row>
    <row r="1537" spans="1:21" x14ac:dyDescent="0.2">
      <c r="A1537" s="178">
        <v>42799</v>
      </c>
      <c r="B1537" s="179">
        <v>0.91666666666666663</v>
      </c>
      <c r="C1537" t="s">
        <v>349</v>
      </c>
      <c r="D1537">
        <v>15</v>
      </c>
      <c r="E1537">
        <v>10.11</v>
      </c>
      <c r="F1537">
        <v>10.31</v>
      </c>
      <c r="G1537">
        <v>0.97</v>
      </c>
      <c r="H1537" s="184">
        <f t="shared" ref="H1537:L1537" si="1656">H1513</f>
        <v>0.91666666666666663</v>
      </c>
      <c r="I1537" s="185">
        <f t="shared" si="1656"/>
        <v>394</v>
      </c>
      <c r="J1537" s="185">
        <f t="shared" si="1656"/>
        <v>194</v>
      </c>
      <c r="K1537" s="185">
        <f t="shared" si="1656"/>
        <v>2842</v>
      </c>
      <c r="L1537" s="185">
        <f t="shared" si="1656"/>
        <v>1426</v>
      </c>
      <c r="M1537" s="147"/>
      <c r="N1537" s="143">
        <f t="shared" si="1594"/>
        <v>5910</v>
      </c>
      <c r="O1537" s="143">
        <f t="shared" si="1590"/>
        <v>1961.34</v>
      </c>
      <c r="P1537" s="143">
        <f t="shared" si="1591"/>
        <v>29301.02</v>
      </c>
      <c r="Q1537" s="143">
        <f t="shared" si="1592"/>
        <v>1383.22</v>
      </c>
      <c r="R1537" s="188">
        <f t="shared" si="1595"/>
        <v>38555.58</v>
      </c>
      <c r="T1537">
        <v>34859.86</v>
      </c>
      <c r="U1537" s="190">
        <f t="shared" si="1596"/>
        <v>1.1060164900260645</v>
      </c>
    </row>
    <row r="1538" spans="1:21" x14ac:dyDescent="0.2">
      <c r="A1538" s="178">
        <v>42799</v>
      </c>
      <c r="B1538" s="179">
        <v>0.95833333333333337</v>
      </c>
      <c r="C1538" t="s">
        <v>349</v>
      </c>
      <c r="D1538">
        <v>57</v>
      </c>
      <c r="E1538">
        <v>22</v>
      </c>
      <c r="F1538">
        <v>22</v>
      </c>
      <c r="G1538">
        <v>0.47</v>
      </c>
      <c r="H1538" s="184">
        <f t="shared" ref="H1538:L1538" si="1657">H1514</f>
        <v>0.95833333333333337</v>
      </c>
      <c r="I1538" s="185">
        <f t="shared" si="1657"/>
        <v>389</v>
      </c>
      <c r="J1538" s="185">
        <f t="shared" si="1657"/>
        <v>265</v>
      </c>
      <c r="K1538" s="185">
        <f t="shared" si="1657"/>
        <v>2985</v>
      </c>
      <c r="L1538" s="185">
        <f t="shared" si="1657"/>
        <v>1111</v>
      </c>
      <c r="M1538" s="147"/>
      <c r="N1538" s="143">
        <f t="shared" si="1594"/>
        <v>22173</v>
      </c>
      <c r="O1538" s="143">
        <f t="shared" si="1590"/>
        <v>5830</v>
      </c>
      <c r="P1538" s="143">
        <f t="shared" si="1591"/>
        <v>65670</v>
      </c>
      <c r="Q1538" s="143">
        <f t="shared" si="1592"/>
        <v>522.16999999999996</v>
      </c>
      <c r="R1538" s="188">
        <f t="shared" si="1595"/>
        <v>94195.17</v>
      </c>
      <c r="T1538">
        <v>32718.67</v>
      </c>
      <c r="U1538" s="190">
        <f t="shared" si="1596"/>
        <v>2.8789425120275367</v>
      </c>
    </row>
    <row r="1539" spans="1:21" x14ac:dyDescent="0.2">
      <c r="A1539" s="178">
        <v>42799</v>
      </c>
      <c r="B1539" s="180">
        <v>1</v>
      </c>
      <c r="C1539" t="s">
        <v>349</v>
      </c>
      <c r="D1539">
        <v>27.69</v>
      </c>
      <c r="E1539">
        <v>19</v>
      </c>
      <c r="F1539">
        <v>19</v>
      </c>
      <c r="G1539">
        <v>0.47</v>
      </c>
      <c r="H1539" s="184">
        <f t="shared" ref="H1539:L1539" si="1658">H1515</f>
        <v>1</v>
      </c>
      <c r="I1539" s="185">
        <f t="shared" si="1658"/>
        <v>362</v>
      </c>
      <c r="J1539" s="185">
        <f t="shared" si="1658"/>
        <v>243</v>
      </c>
      <c r="K1539" s="185">
        <f t="shared" si="1658"/>
        <v>2985</v>
      </c>
      <c r="L1539" s="185">
        <f t="shared" si="1658"/>
        <v>1111</v>
      </c>
      <c r="M1539" s="147"/>
      <c r="N1539" s="143">
        <f t="shared" si="1594"/>
        <v>10023.780000000001</v>
      </c>
      <c r="O1539" s="143">
        <f t="shared" si="1590"/>
        <v>4617</v>
      </c>
      <c r="P1539" s="143">
        <f t="shared" si="1591"/>
        <v>56715</v>
      </c>
      <c r="Q1539" s="143">
        <f t="shared" si="1592"/>
        <v>522.16999999999996</v>
      </c>
      <c r="R1539" s="188">
        <f t="shared" si="1595"/>
        <v>71877.95</v>
      </c>
      <c r="T1539">
        <v>30417.09</v>
      </c>
      <c r="U1539" s="190">
        <f t="shared" si="1596"/>
        <v>2.3630777960679339</v>
      </c>
    </row>
    <row r="1540" spans="1:21" x14ac:dyDescent="0.2">
      <c r="A1540" s="178">
        <v>42800</v>
      </c>
      <c r="B1540" s="179">
        <v>4.1666666666666664E-2</v>
      </c>
      <c r="C1540" t="s">
        <v>349</v>
      </c>
      <c r="D1540">
        <v>27.38</v>
      </c>
      <c r="E1540">
        <v>12</v>
      </c>
      <c r="F1540">
        <v>17.25</v>
      </c>
      <c r="G1540">
        <v>0.45</v>
      </c>
      <c r="H1540" s="184">
        <f t="shared" ref="H1540:L1540" si="1659">H1516</f>
        <v>4.1666666666666664E-2</v>
      </c>
      <c r="I1540" s="185">
        <f t="shared" si="1659"/>
        <v>294</v>
      </c>
      <c r="J1540" s="185">
        <f t="shared" si="1659"/>
        <v>212</v>
      </c>
      <c r="K1540" s="185">
        <f t="shared" si="1659"/>
        <v>2985</v>
      </c>
      <c r="L1540" s="185">
        <f t="shared" si="1659"/>
        <v>1111</v>
      </c>
      <c r="M1540" s="147"/>
      <c r="N1540" s="143">
        <f t="shared" si="1594"/>
        <v>8049.7199999999993</v>
      </c>
      <c r="O1540" s="143">
        <f t="shared" ref="O1540:O1603" si="1660">E1540*J1540</f>
        <v>2544</v>
      </c>
      <c r="P1540" s="143">
        <f t="shared" ref="P1540:P1603" si="1661">F1540*K1540</f>
        <v>51491.25</v>
      </c>
      <c r="Q1540" s="143">
        <f t="shared" ref="Q1540:Q1603" si="1662">G1540*L1540</f>
        <v>499.95</v>
      </c>
      <c r="R1540" s="188">
        <f t="shared" si="1595"/>
        <v>62584.92</v>
      </c>
      <c r="T1540">
        <v>28788.13</v>
      </c>
      <c r="U1540" s="190">
        <f t="shared" si="1596"/>
        <v>2.1739835133438676</v>
      </c>
    </row>
    <row r="1541" spans="1:21" x14ac:dyDescent="0.2">
      <c r="A1541" s="178">
        <v>42800</v>
      </c>
      <c r="B1541" s="179">
        <v>8.3333333333333329E-2</v>
      </c>
      <c r="C1541" t="s">
        <v>349</v>
      </c>
      <c r="D1541">
        <v>45</v>
      </c>
      <c r="E1541">
        <v>8</v>
      </c>
      <c r="F1541">
        <v>22.25</v>
      </c>
      <c r="G1541">
        <v>0.45</v>
      </c>
      <c r="H1541" s="184">
        <f t="shared" ref="H1541:L1541" si="1663">H1517</f>
        <v>8.3333333333333329E-2</v>
      </c>
      <c r="I1541" s="185">
        <f t="shared" si="1663"/>
        <v>236</v>
      </c>
      <c r="J1541" s="185">
        <f t="shared" si="1663"/>
        <v>179</v>
      </c>
      <c r="K1541" s="185">
        <f t="shared" si="1663"/>
        <v>2985</v>
      </c>
      <c r="L1541" s="185">
        <f t="shared" si="1663"/>
        <v>1111</v>
      </c>
      <c r="M1541" s="147"/>
      <c r="N1541" s="143">
        <f t="shared" ref="N1541:N1604" si="1664">D1541*I1541</f>
        <v>10620</v>
      </c>
      <c r="O1541" s="143">
        <f t="shared" si="1660"/>
        <v>1432</v>
      </c>
      <c r="P1541" s="143">
        <f t="shared" si="1661"/>
        <v>66416.25</v>
      </c>
      <c r="Q1541" s="143">
        <f t="shared" si="1662"/>
        <v>499.95</v>
      </c>
      <c r="R1541" s="188">
        <f t="shared" ref="R1541:R1604" si="1665">SUM(N1541:Q1541)</f>
        <v>78968.2</v>
      </c>
      <c r="T1541">
        <v>27830.97</v>
      </c>
      <c r="U1541" s="190">
        <f t="shared" ref="U1541:U1604" si="1666">R1541/T1541</f>
        <v>2.8374217643150774</v>
      </c>
    </row>
    <row r="1542" spans="1:21" x14ac:dyDescent="0.2">
      <c r="A1542" s="178">
        <v>42800</v>
      </c>
      <c r="B1542" s="179">
        <v>0.125</v>
      </c>
      <c r="C1542" t="s">
        <v>349</v>
      </c>
      <c r="D1542">
        <v>20.66</v>
      </c>
      <c r="E1542">
        <v>6</v>
      </c>
      <c r="F1542">
        <v>22.25</v>
      </c>
      <c r="G1542">
        <v>0.99</v>
      </c>
      <c r="H1542" s="184">
        <f t="shared" ref="H1542:L1542" si="1667">H1518</f>
        <v>0.125</v>
      </c>
      <c r="I1542" s="185">
        <f t="shared" si="1667"/>
        <v>201</v>
      </c>
      <c r="J1542" s="185">
        <f t="shared" si="1667"/>
        <v>205</v>
      </c>
      <c r="K1542" s="185">
        <f t="shared" si="1667"/>
        <v>2985</v>
      </c>
      <c r="L1542" s="185">
        <f t="shared" si="1667"/>
        <v>1717</v>
      </c>
      <c r="M1542" s="147"/>
      <c r="N1542" s="143">
        <f t="shared" si="1664"/>
        <v>4152.66</v>
      </c>
      <c r="O1542" s="143">
        <f t="shared" si="1660"/>
        <v>1230</v>
      </c>
      <c r="P1542" s="143">
        <f t="shared" si="1661"/>
        <v>66416.25</v>
      </c>
      <c r="Q1542" s="143">
        <f t="shared" si="1662"/>
        <v>1699.83</v>
      </c>
      <c r="R1542" s="188">
        <f t="shared" si="1665"/>
        <v>73498.740000000005</v>
      </c>
      <c r="T1542">
        <v>27288.18</v>
      </c>
      <c r="U1542" s="190">
        <f t="shared" si="1666"/>
        <v>2.6934277038629912</v>
      </c>
    </row>
    <row r="1543" spans="1:21" x14ac:dyDescent="0.2">
      <c r="A1543" s="178">
        <v>42800</v>
      </c>
      <c r="B1543" s="179">
        <v>0.16666666666666666</v>
      </c>
      <c r="C1543" t="s">
        <v>349</v>
      </c>
      <c r="D1543">
        <v>14</v>
      </c>
      <c r="E1543">
        <v>6</v>
      </c>
      <c r="F1543">
        <v>22.25</v>
      </c>
      <c r="G1543">
        <v>0.99</v>
      </c>
      <c r="H1543" s="184">
        <f t="shared" ref="H1543:L1543" si="1668">H1519</f>
        <v>0.16666666666666666</v>
      </c>
      <c r="I1543" s="185">
        <f t="shared" si="1668"/>
        <v>185</v>
      </c>
      <c r="J1543" s="185">
        <f t="shared" si="1668"/>
        <v>205</v>
      </c>
      <c r="K1543" s="185">
        <f t="shared" si="1668"/>
        <v>2985</v>
      </c>
      <c r="L1543" s="185">
        <f t="shared" si="1668"/>
        <v>1717</v>
      </c>
      <c r="M1543" s="147"/>
      <c r="N1543" s="143">
        <f t="shared" si="1664"/>
        <v>2590</v>
      </c>
      <c r="O1543" s="143">
        <f t="shared" si="1660"/>
        <v>1230</v>
      </c>
      <c r="P1543" s="143">
        <f t="shared" si="1661"/>
        <v>66416.25</v>
      </c>
      <c r="Q1543" s="143">
        <f t="shared" si="1662"/>
        <v>1699.83</v>
      </c>
      <c r="R1543" s="188">
        <f t="shared" si="1665"/>
        <v>71936.08</v>
      </c>
      <c r="T1543">
        <v>27216.79</v>
      </c>
      <c r="U1543" s="190">
        <f t="shared" si="1666"/>
        <v>2.643077306324515</v>
      </c>
    </row>
    <row r="1544" spans="1:21" x14ac:dyDescent="0.2">
      <c r="A1544" s="178">
        <v>42800</v>
      </c>
      <c r="B1544" s="179">
        <v>0.20833333333333334</v>
      </c>
      <c r="C1544" t="s">
        <v>349</v>
      </c>
      <c r="D1544">
        <v>21.26</v>
      </c>
      <c r="E1544">
        <v>12</v>
      </c>
      <c r="F1544">
        <v>22.25</v>
      </c>
      <c r="G1544">
        <v>0.99</v>
      </c>
      <c r="H1544" s="184">
        <f t="shared" ref="H1544:L1544" si="1669">H1520</f>
        <v>0.20833333333333334</v>
      </c>
      <c r="I1544" s="185">
        <f t="shared" si="1669"/>
        <v>207</v>
      </c>
      <c r="J1544" s="185">
        <f t="shared" si="1669"/>
        <v>283</v>
      </c>
      <c r="K1544" s="185">
        <f t="shared" si="1669"/>
        <v>2985</v>
      </c>
      <c r="L1544" s="185">
        <f t="shared" si="1669"/>
        <v>1717</v>
      </c>
      <c r="M1544" s="147"/>
      <c r="N1544" s="143">
        <f t="shared" si="1664"/>
        <v>4400.8200000000006</v>
      </c>
      <c r="O1544" s="143">
        <f t="shared" si="1660"/>
        <v>3396</v>
      </c>
      <c r="P1544" s="143">
        <f t="shared" si="1661"/>
        <v>66416.25</v>
      </c>
      <c r="Q1544" s="143">
        <f t="shared" si="1662"/>
        <v>1699.83</v>
      </c>
      <c r="R1544" s="188">
        <f t="shared" si="1665"/>
        <v>75912.900000000009</v>
      </c>
      <c r="T1544">
        <v>27852.49</v>
      </c>
      <c r="U1544" s="190">
        <f t="shared" si="1666"/>
        <v>2.725533695551098</v>
      </c>
    </row>
    <row r="1545" spans="1:21" x14ac:dyDescent="0.2">
      <c r="A1545" s="178">
        <v>42800</v>
      </c>
      <c r="B1545" s="179">
        <v>0.25</v>
      </c>
      <c r="C1545" t="s">
        <v>349</v>
      </c>
      <c r="D1545">
        <v>55</v>
      </c>
      <c r="E1545">
        <v>45</v>
      </c>
      <c r="F1545">
        <v>18</v>
      </c>
      <c r="G1545">
        <v>0.99</v>
      </c>
      <c r="H1545" s="184">
        <f t="shared" ref="H1545:L1545" si="1670">H1521</f>
        <v>0.25</v>
      </c>
      <c r="I1545" s="185">
        <f t="shared" si="1670"/>
        <v>327</v>
      </c>
      <c r="J1545" s="185">
        <f t="shared" si="1670"/>
        <v>438</v>
      </c>
      <c r="K1545" s="185">
        <f t="shared" si="1670"/>
        <v>2985</v>
      </c>
      <c r="L1545" s="185">
        <f t="shared" si="1670"/>
        <v>1717</v>
      </c>
      <c r="M1545" s="147"/>
      <c r="N1545" s="143">
        <f t="shared" si="1664"/>
        <v>17985</v>
      </c>
      <c r="O1545" s="143">
        <f t="shared" si="1660"/>
        <v>19710</v>
      </c>
      <c r="P1545" s="143">
        <f t="shared" si="1661"/>
        <v>53730</v>
      </c>
      <c r="Q1545" s="143">
        <f t="shared" si="1662"/>
        <v>1699.83</v>
      </c>
      <c r="R1545" s="188">
        <f t="shared" si="1665"/>
        <v>93124.83</v>
      </c>
      <c r="T1545">
        <v>29950.87</v>
      </c>
      <c r="U1545" s="190">
        <f t="shared" si="1666"/>
        <v>3.1092529198650993</v>
      </c>
    </row>
    <row r="1546" spans="1:21" x14ac:dyDescent="0.2">
      <c r="A1546" s="178">
        <v>42800</v>
      </c>
      <c r="B1546" s="179">
        <v>0.29166666666666669</v>
      </c>
      <c r="C1546" t="s">
        <v>349</v>
      </c>
      <c r="D1546">
        <v>42.56</v>
      </c>
      <c r="E1546">
        <v>16.8</v>
      </c>
      <c r="F1546">
        <v>17</v>
      </c>
      <c r="G1546">
        <v>12</v>
      </c>
      <c r="H1546" s="184">
        <f t="shared" ref="H1546:L1546" si="1671">H1522</f>
        <v>0.29166666666666669</v>
      </c>
      <c r="I1546" s="185">
        <f t="shared" si="1671"/>
        <v>249</v>
      </c>
      <c r="J1546" s="185">
        <f t="shared" si="1671"/>
        <v>556</v>
      </c>
      <c r="K1546" s="185">
        <f t="shared" si="1671"/>
        <v>2872</v>
      </c>
      <c r="L1546" s="185">
        <f t="shared" si="1671"/>
        <v>2219</v>
      </c>
      <c r="M1546" s="147"/>
      <c r="N1546" s="143">
        <f t="shared" si="1664"/>
        <v>10597.44</v>
      </c>
      <c r="O1546" s="143">
        <f t="shared" si="1660"/>
        <v>9340.8000000000011</v>
      </c>
      <c r="P1546" s="143">
        <f t="shared" si="1661"/>
        <v>48824</v>
      </c>
      <c r="Q1546" s="143">
        <f t="shared" si="1662"/>
        <v>26628</v>
      </c>
      <c r="R1546" s="188">
        <f t="shared" si="1665"/>
        <v>95390.24</v>
      </c>
      <c r="T1546">
        <v>33457.94</v>
      </c>
      <c r="U1546" s="190">
        <f t="shared" si="1666"/>
        <v>2.851049407106355</v>
      </c>
    </row>
    <row r="1547" spans="1:21" x14ac:dyDescent="0.2">
      <c r="A1547" s="178">
        <v>42800</v>
      </c>
      <c r="B1547" s="179">
        <v>0.33333333333333331</v>
      </c>
      <c r="C1547" t="s">
        <v>349</v>
      </c>
      <c r="D1547">
        <v>14.16</v>
      </c>
      <c r="E1547">
        <v>11.4</v>
      </c>
      <c r="F1547">
        <v>12</v>
      </c>
      <c r="G1547">
        <v>11.4</v>
      </c>
      <c r="H1547" s="184">
        <f t="shared" ref="H1547:L1547" si="1672">H1523</f>
        <v>0.33333333333333331</v>
      </c>
      <c r="I1547" s="185">
        <f t="shared" si="1672"/>
        <v>256</v>
      </c>
      <c r="J1547" s="185">
        <f t="shared" si="1672"/>
        <v>306</v>
      </c>
      <c r="K1547" s="185">
        <f t="shared" si="1672"/>
        <v>2872</v>
      </c>
      <c r="L1547" s="185">
        <f t="shared" si="1672"/>
        <v>2219</v>
      </c>
      <c r="M1547" s="147"/>
      <c r="N1547" s="143">
        <f t="shared" si="1664"/>
        <v>3624.96</v>
      </c>
      <c r="O1547" s="143">
        <f t="shared" si="1660"/>
        <v>3488.4</v>
      </c>
      <c r="P1547" s="143">
        <f t="shared" si="1661"/>
        <v>34464</v>
      </c>
      <c r="Q1547" s="143">
        <f t="shared" si="1662"/>
        <v>25296.600000000002</v>
      </c>
      <c r="R1547" s="188">
        <f t="shared" si="1665"/>
        <v>66873.960000000006</v>
      </c>
      <c r="T1547">
        <v>34497.15</v>
      </c>
      <c r="U1547" s="190">
        <f t="shared" si="1666"/>
        <v>1.9385357920871724</v>
      </c>
    </row>
    <row r="1548" spans="1:21" x14ac:dyDescent="0.2">
      <c r="A1548" s="178">
        <v>42800</v>
      </c>
      <c r="B1548" s="179">
        <v>0.375</v>
      </c>
      <c r="C1548" t="s">
        <v>349</v>
      </c>
      <c r="D1548">
        <v>11.87</v>
      </c>
      <c r="E1548">
        <v>10.11</v>
      </c>
      <c r="F1548">
        <v>10.45</v>
      </c>
      <c r="G1548">
        <v>10</v>
      </c>
      <c r="H1548" s="184">
        <f t="shared" ref="H1548:L1548" si="1673">H1524</f>
        <v>0.375</v>
      </c>
      <c r="I1548" s="185">
        <f t="shared" si="1673"/>
        <v>156</v>
      </c>
      <c r="J1548" s="185">
        <f t="shared" si="1673"/>
        <v>343</v>
      </c>
      <c r="K1548" s="185">
        <f t="shared" si="1673"/>
        <v>2872</v>
      </c>
      <c r="L1548" s="185">
        <f t="shared" si="1673"/>
        <v>2219</v>
      </c>
      <c r="M1548" s="147"/>
      <c r="N1548" s="143">
        <f t="shared" si="1664"/>
        <v>1851.7199999999998</v>
      </c>
      <c r="O1548" s="143">
        <f t="shared" si="1660"/>
        <v>3467.73</v>
      </c>
      <c r="P1548" s="143">
        <f t="shared" si="1661"/>
        <v>30012.399999999998</v>
      </c>
      <c r="Q1548" s="143">
        <f t="shared" si="1662"/>
        <v>22190</v>
      </c>
      <c r="R1548" s="188">
        <f t="shared" si="1665"/>
        <v>57521.85</v>
      </c>
      <c r="T1548">
        <v>35155.82</v>
      </c>
      <c r="U1548" s="190">
        <f t="shared" si="1666"/>
        <v>1.6361970791749416</v>
      </c>
    </row>
    <row r="1549" spans="1:21" x14ac:dyDescent="0.2">
      <c r="A1549" s="178">
        <v>42800</v>
      </c>
      <c r="B1549" s="179">
        <v>0.41666666666666669</v>
      </c>
      <c r="C1549" t="s">
        <v>349</v>
      </c>
      <c r="D1549">
        <v>10.11</v>
      </c>
      <c r="E1549">
        <v>10.46</v>
      </c>
      <c r="F1549">
        <v>10.66</v>
      </c>
      <c r="G1549">
        <v>10</v>
      </c>
      <c r="H1549" s="184">
        <f t="shared" ref="H1549:L1549" si="1674">H1525</f>
        <v>0.41666666666666669</v>
      </c>
      <c r="I1549" s="185">
        <f t="shared" si="1674"/>
        <v>196</v>
      </c>
      <c r="J1549" s="185">
        <f t="shared" si="1674"/>
        <v>315</v>
      </c>
      <c r="K1549" s="185">
        <f t="shared" si="1674"/>
        <v>2872</v>
      </c>
      <c r="L1549" s="185">
        <f t="shared" si="1674"/>
        <v>2219</v>
      </c>
      <c r="M1549" s="147"/>
      <c r="N1549" s="143">
        <f t="shared" si="1664"/>
        <v>1981.56</v>
      </c>
      <c r="O1549" s="143">
        <f t="shared" si="1660"/>
        <v>3294.9</v>
      </c>
      <c r="P1549" s="143">
        <f t="shared" si="1661"/>
        <v>30615.52</v>
      </c>
      <c r="Q1549" s="143">
        <f t="shared" si="1662"/>
        <v>22190</v>
      </c>
      <c r="R1549" s="188">
        <f t="shared" si="1665"/>
        <v>58081.98</v>
      </c>
      <c r="T1549">
        <v>36223.56</v>
      </c>
      <c r="U1549" s="190">
        <f t="shared" si="1666"/>
        <v>1.6034310266577887</v>
      </c>
    </row>
    <row r="1550" spans="1:21" x14ac:dyDescent="0.2">
      <c r="A1550" s="178">
        <v>42800</v>
      </c>
      <c r="B1550" s="179">
        <v>0.45833333333333331</v>
      </c>
      <c r="C1550" t="s">
        <v>349</v>
      </c>
      <c r="D1550">
        <v>8.32</v>
      </c>
      <c r="E1550">
        <v>7.07</v>
      </c>
      <c r="F1550">
        <v>8</v>
      </c>
      <c r="G1550">
        <v>6.45</v>
      </c>
      <c r="H1550" s="184">
        <f t="shared" ref="H1550:L1550" si="1675">H1526</f>
        <v>0.45833333333333331</v>
      </c>
      <c r="I1550" s="185">
        <f t="shared" si="1675"/>
        <v>226</v>
      </c>
      <c r="J1550" s="185">
        <f t="shared" si="1675"/>
        <v>326</v>
      </c>
      <c r="K1550" s="185">
        <f t="shared" si="1675"/>
        <v>2842</v>
      </c>
      <c r="L1550" s="185">
        <f t="shared" si="1675"/>
        <v>1635</v>
      </c>
      <c r="M1550" s="147"/>
      <c r="N1550" s="143">
        <f t="shared" si="1664"/>
        <v>1880.3200000000002</v>
      </c>
      <c r="O1550" s="143">
        <f t="shared" si="1660"/>
        <v>2304.8200000000002</v>
      </c>
      <c r="P1550" s="143">
        <f t="shared" si="1661"/>
        <v>22736</v>
      </c>
      <c r="Q1550" s="143">
        <f t="shared" si="1662"/>
        <v>10545.75</v>
      </c>
      <c r="R1550" s="188">
        <f t="shared" si="1665"/>
        <v>37466.89</v>
      </c>
      <c r="T1550">
        <v>37258.65</v>
      </c>
      <c r="U1550" s="190">
        <f t="shared" si="1666"/>
        <v>1.00558903771339</v>
      </c>
    </row>
    <row r="1551" spans="1:21" x14ac:dyDescent="0.2">
      <c r="A1551" s="178">
        <v>42800</v>
      </c>
      <c r="B1551" s="179">
        <v>0.5</v>
      </c>
      <c r="C1551" t="s">
        <v>349</v>
      </c>
      <c r="D1551">
        <v>10.029999999999999</v>
      </c>
      <c r="E1551">
        <v>7.62</v>
      </c>
      <c r="F1551">
        <v>10.95</v>
      </c>
      <c r="G1551">
        <v>7</v>
      </c>
      <c r="H1551" s="184">
        <f t="shared" ref="H1551:L1551" si="1676">H1527</f>
        <v>0.5</v>
      </c>
      <c r="I1551" s="185">
        <f t="shared" si="1676"/>
        <v>222</v>
      </c>
      <c r="J1551" s="185">
        <f t="shared" si="1676"/>
        <v>319</v>
      </c>
      <c r="K1551" s="185">
        <f t="shared" si="1676"/>
        <v>2842</v>
      </c>
      <c r="L1551" s="185">
        <f t="shared" si="1676"/>
        <v>1635</v>
      </c>
      <c r="M1551" s="147"/>
      <c r="N1551" s="143">
        <f t="shared" si="1664"/>
        <v>2226.66</v>
      </c>
      <c r="O1551" s="143">
        <f t="shared" si="1660"/>
        <v>2430.7800000000002</v>
      </c>
      <c r="P1551" s="143">
        <f t="shared" si="1661"/>
        <v>31119.899999999998</v>
      </c>
      <c r="Q1551" s="143">
        <f t="shared" si="1662"/>
        <v>11445</v>
      </c>
      <c r="R1551" s="188">
        <f t="shared" si="1665"/>
        <v>47222.34</v>
      </c>
      <c r="T1551">
        <v>38173.24</v>
      </c>
      <c r="U1551" s="190">
        <f t="shared" si="1666"/>
        <v>1.2370534961140316</v>
      </c>
    </row>
    <row r="1552" spans="1:21" x14ac:dyDescent="0.2">
      <c r="A1552" s="178">
        <v>42800</v>
      </c>
      <c r="B1552" s="179">
        <v>0.54166666666666663</v>
      </c>
      <c r="C1552" t="s">
        <v>349</v>
      </c>
      <c r="D1552">
        <v>10</v>
      </c>
      <c r="E1552">
        <v>8.74</v>
      </c>
      <c r="F1552">
        <v>12.4</v>
      </c>
      <c r="G1552">
        <v>7.95</v>
      </c>
      <c r="H1552" s="184">
        <f t="shared" ref="H1552:L1552" si="1677">H1528</f>
        <v>0.54166666666666663</v>
      </c>
      <c r="I1552" s="185">
        <f t="shared" si="1677"/>
        <v>195</v>
      </c>
      <c r="J1552" s="185">
        <f t="shared" si="1677"/>
        <v>299</v>
      </c>
      <c r="K1552" s="185">
        <f t="shared" si="1677"/>
        <v>2842</v>
      </c>
      <c r="L1552" s="185">
        <f t="shared" si="1677"/>
        <v>1635</v>
      </c>
      <c r="M1552" s="147"/>
      <c r="N1552" s="143">
        <f t="shared" si="1664"/>
        <v>1950</v>
      </c>
      <c r="O1552" s="143">
        <f t="shared" si="1660"/>
        <v>2613.2600000000002</v>
      </c>
      <c r="P1552" s="143">
        <f t="shared" si="1661"/>
        <v>35240.800000000003</v>
      </c>
      <c r="Q1552" s="143">
        <f t="shared" si="1662"/>
        <v>12998.25</v>
      </c>
      <c r="R1552" s="188">
        <f t="shared" si="1665"/>
        <v>52802.310000000005</v>
      </c>
      <c r="T1552">
        <v>38888.14</v>
      </c>
      <c r="U1552" s="190">
        <f t="shared" si="1666"/>
        <v>1.3577998330596426</v>
      </c>
    </row>
    <row r="1553" spans="1:21" x14ac:dyDescent="0.2">
      <c r="A1553" s="178">
        <v>42800</v>
      </c>
      <c r="B1553" s="179">
        <v>0.58333333333333337</v>
      </c>
      <c r="C1553" t="s">
        <v>349</v>
      </c>
      <c r="D1553">
        <v>8.33</v>
      </c>
      <c r="E1553">
        <v>8.8699999999999992</v>
      </c>
      <c r="F1553">
        <v>10.01</v>
      </c>
      <c r="G1553">
        <v>8.81</v>
      </c>
      <c r="H1553" s="184">
        <f t="shared" ref="H1553:L1553" si="1678">H1529</f>
        <v>0.58333333333333337</v>
      </c>
      <c r="I1553" s="185">
        <f t="shared" si="1678"/>
        <v>205</v>
      </c>
      <c r="J1553" s="185">
        <f t="shared" si="1678"/>
        <v>237</v>
      </c>
      <c r="K1553" s="185">
        <f t="shared" si="1678"/>
        <v>2842</v>
      </c>
      <c r="L1553" s="185">
        <f t="shared" si="1678"/>
        <v>1635</v>
      </c>
      <c r="M1553" s="147"/>
      <c r="N1553" s="143">
        <f t="shared" si="1664"/>
        <v>1707.65</v>
      </c>
      <c r="O1553" s="143">
        <f t="shared" si="1660"/>
        <v>2102.1899999999996</v>
      </c>
      <c r="P1553" s="143">
        <f t="shared" si="1661"/>
        <v>28448.42</v>
      </c>
      <c r="Q1553" s="143">
        <f t="shared" si="1662"/>
        <v>14404.35</v>
      </c>
      <c r="R1553" s="188">
        <f t="shared" si="1665"/>
        <v>46662.61</v>
      </c>
      <c r="T1553">
        <v>39609.78</v>
      </c>
      <c r="U1553" s="190">
        <f t="shared" si="1666"/>
        <v>1.1780577927976374</v>
      </c>
    </row>
    <row r="1554" spans="1:21" x14ac:dyDescent="0.2">
      <c r="A1554" s="178">
        <v>42800</v>
      </c>
      <c r="B1554" s="179">
        <v>0.625</v>
      </c>
      <c r="C1554" t="s">
        <v>349</v>
      </c>
      <c r="D1554">
        <v>8.11</v>
      </c>
      <c r="E1554">
        <v>12.15</v>
      </c>
      <c r="F1554">
        <v>12.53</v>
      </c>
      <c r="G1554">
        <v>1.1499999999999999</v>
      </c>
      <c r="H1554" s="184">
        <f t="shared" ref="H1554:L1554" si="1679">H1530</f>
        <v>0.625</v>
      </c>
      <c r="I1554" s="185">
        <f t="shared" si="1679"/>
        <v>212</v>
      </c>
      <c r="J1554" s="185">
        <f t="shared" si="1679"/>
        <v>213</v>
      </c>
      <c r="K1554" s="185">
        <f t="shared" si="1679"/>
        <v>2842</v>
      </c>
      <c r="L1554" s="185">
        <f t="shared" si="1679"/>
        <v>1380</v>
      </c>
      <c r="M1554" s="147"/>
      <c r="N1554" s="143">
        <f t="shared" si="1664"/>
        <v>1719.32</v>
      </c>
      <c r="O1554" s="143">
        <f t="shared" si="1660"/>
        <v>2587.9500000000003</v>
      </c>
      <c r="P1554" s="143">
        <f t="shared" si="1661"/>
        <v>35610.259999999995</v>
      </c>
      <c r="Q1554" s="143">
        <f t="shared" si="1662"/>
        <v>1586.9999999999998</v>
      </c>
      <c r="R1554" s="188">
        <f t="shared" si="1665"/>
        <v>41504.53</v>
      </c>
      <c r="T1554">
        <v>40080.61</v>
      </c>
      <c r="U1554" s="190">
        <f t="shared" si="1666"/>
        <v>1.0355264054114945</v>
      </c>
    </row>
    <row r="1555" spans="1:21" x14ac:dyDescent="0.2">
      <c r="A1555" s="178">
        <v>42800</v>
      </c>
      <c r="B1555" s="179">
        <v>0.66666666666666663</v>
      </c>
      <c r="C1555" t="s">
        <v>349</v>
      </c>
      <c r="D1555">
        <v>8.11</v>
      </c>
      <c r="E1555">
        <v>1.5</v>
      </c>
      <c r="F1555">
        <v>10.98</v>
      </c>
      <c r="G1555">
        <v>1.29</v>
      </c>
      <c r="H1555" s="184">
        <f t="shared" ref="H1555:L1555" si="1680">H1531</f>
        <v>0.66666666666666663</v>
      </c>
      <c r="I1555" s="185">
        <f t="shared" si="1680"/>
        <v>191</v>
      </c>
      <c r="J1555" s="185">
        <f t="shared" si="1680"/>
        <v>237</v>
      </c>
      <c r="K1555" s="185">
        <f t="shared" si="1680"/>
        <v>2842</v>
      </c>
      <c r="L1555" s="185">
        <f t="shared" si="1680"/>
        <v>1380</v>
      </c>
      <c r="M1555" s="147"/>
      <c r="N1555" s="143">
        <f t="shared" si="1664"/>
        <v>1549.01</v>
      </c>
      <c r="O1555" s="143">
        <f t="shared" si="1660"/>
        <v>355.5</v>
      </c>
      <c r="P1555" s="143">
        <f t="shared" si="1661"/>
        <v>31205.16</v>
      </c>
      <c r="Q1555" s="143">
        <f t="shared" si="1662"/>
        <v>1780.2</v>
      </c>
      <c r="R1555" s="188">
        <f t="shared" si="1665"/>
        <v>34889.869999999995</v>
      </c>
      <c r="T1555">
        <v>40379.980000000003</v>
      </c>
      <c r="U1555" s="190">
        <f t="shared" si="1666"/>
        <v>0.86403881329312182</v>
      </c>
    </row>
    <row r="1556" spans="1:21" x14ac:dyDescent="0.2">
      <c r="A1556" s="178">
        <v>42800</v>
      </c>
      <c r="B1556" s="179">
        <v>0.70833333333333337</v>
      </c>
      <c r="C1556" t="s">
        <v>349</v>
      </c>
      <c r="D1556">
        <v>9.8800000000000008</v>
      </c>
      <c r="E1556">
        <v>1.76</v>
      </c>
      <c r="F1556">
        <v>12</v>
      </c>
      <c r="G1556">
        <v>2</v>
      </c>
      <c r="H1556" s="184">
        <f t="shared" ref="H1556:L1556" si="1681">H1532</f>
        <v>0.70833333333333337</v>
      </c>
      <c r="I1556" s="185">
        <f t="shared" si="1681"/>
        <v>218</v>
      </c>
      <c r="J1556" s="185">
        <f t="shared" si="1681"/>
        <v>258</v>
      </c>
      <c r="K1556" s="185">
        <f t="shared" si="1681"/>
        <v>2842</v>
      </c>
      <c r="L1556" s="185">
        <f t="shared" si="1681"/>
        <v>1380</v>
      </c>
      <c r="M1556" s="147"/>
      <c r="N1556" s="143">
        <f t="shared" si="1664"/>
        <v>2153.84</v>
      </c>
      <c r="O1556" s="143">
        <f t="shared" si="1660"/>
        <v>454.08</v>
      </c>
      <c r="P1556" s="143">
        <f t="shared" si="1661"/>
        <v>34104</v>
      </c>
      <c r="Q1556" s="143">
        <f t="shared" si="1662"/>
        <v>2760</v>
      </c>
      <c r="R1556" s="188">
        <f t="shared" si="1665"/>
        <v>39471.919999999998</v>
      </c>
      <c r="T1556">
        <v>40556.31</v>
      </c>
      <c r="U1556" s="190">
        <f t="shared" si="1666"/>
        <v>0.97326211383629335</v>
      </c>
    </row>
    <row r="1557" spans="1:21" x14ac:dyDescent="0.2">
      <c r="A1557" s="178">
        <v>42800</v>
      </c>
      <c r="B1557" s="179">
        <v>0.75</v>
      </c>
      <c r="C1557" t="s">
        <v>349</v>
      </c>
      <c r="D1557">
        <v>3.5</v>
      </c>
      <c r="E1557">
        <v>6.13</v>
      </c>
      <c r="F1557">
        <v>10.8</v>
      </c>
      <c r="G1557">
        <v>2</v>
      </c>
      <c r="H1557" s="184">
        <f t="shared" ref="H1557:L1557" si="1682">H1533</f>
        <v>0.75</v>
      </c>
      <c r="I1557" s="185">
        <f t="shared" si="1682"/>
        <v>240</v>
      </c>
      <c r="J1557" s="185">
        <f t="shared" si="1682"/>
        <v>365</v>
      </c>
      <c r="K1557" s="185">
        <f t="shared" si="1682"/>
        <v>2842</v>
      </c>
      <c r="L1557" s="185">
        <f t="shared" si="1682"/>
        <v>1380</v>
      </c>
      <c r="M1557" s="147"/>
      <c r="N1557" s="143">
        <f t="shared" si="1664"/>
        <v>840</v>
      </c>
      <c r="O1557" s="143">
        <f t="shared" si="1660"/>
        <v>2237.4499999999998</v>
      </c>
      <c r="P1557" s="143">
        <f t="shared" si="1661"/>
        <v>30693.600000000002</v>
      </c>
      <c r="Q1557" s="143">
        <f t="shared" si="1662"/>
        <v>2760</v>
      </c>
      <c r="R1557" s="188">
        <f t="shared" si="1665"/>
        <v>36531.050000000003</v>
      </c>
      <c r="T1557">
        <v>40318.870000000003</v>
      </c>
      <c r="U1557" s="190">
        <f t="shared" si="1666"/>
        <v>0.90605341865979871</v>
      </c>
    </row>
    <row r="1558" spans="1:21" x14ac:dyDescent="0.2">
      <c r="A1558" s="178">
        <v>42800</v>
      </c>
      <c r="B1558" s="179">
        <v>0.79166666666666663</v>
      </c>
      <c r="C1558" t="s">
        <v>349</v>
      </c>
      <c r="D1558">
        <v>8.11</v>
      </c>
      <c r="E1558">
        <v>25.09</v>
      </c>
      <c r="F1558">
        <v>29.81</v>
      </c>
      <c r="G1558">
        <v>2</v>
      </c>
      <c r="H1558" s="184">
        <f t="shared" ref="H1558:L1558" si="1683">H1534</f>
        <v>0.79166666666666663</v>
      </c>
      <c r="I1558" s="185">
        <f t="shared" si="1683"/>
        <v>320</v>
      </c>
      <c r="J1558" s="185">
        <f t="shared" si="1683"/>
        <v>214</v>
      </c>
      <c r="K1558" s="185">
        <f t="shared" si="1683"/>
        <v>2842</v>
      </c>
      <c r="L1558" s="185">
        <f t="shared" si="1683"/>
        <v>1426</v>
      </c>
      <c r="M1558" s="147"/>
      <c r="N1558" s="143">
        <f t="shared" si="1664"/>
        <v>2595.1999999999998</v>
      </c>
      <c r="O1558" s="143">
        <f t="shared" si="1660"/>
        <v>5369.26</v>
      </c>
      <c r="P1558" s="143">
        <f t="shared" si="1661"/>
        <v>84720.01999999999</v>
      </c>
      <c r="Q1558" s="143">
        <f t="shared" si="1662"/>
        <v>2852</v>
      </c>
      <c r="R1558" s="188">
        <f t="shared" si="1665"/>
        <v>95536.48</v>
      </c>
      <c r="T1558">
        <v>40875.620000000003</v>
      </c>
      <c r="U1558" s="190">
        <f t="shared" si="1666"/>
        <v>2.3372484625309657</v>
      </c>
    </row>
    <row r="1559" spans="1:21" x14ac:dyDescent="0.2">
      <c r="A1559" s="178">
        <v>42800</v>
      </c>
      <c r="B1559" s="179">
        <v>0.83333333333333337</v>
      </c>
      <c r="C1559" t="s">
        <v>349</v>
      </c>
      <c r="D1559">
        <v>10</v>
      </c>
      <c r="E1559">
        <v>6.64</v>
      </c>
      <c r="F1559">
        <v>10.74</v>
      </c>
      <c r="G1559">
        <v>2</v>
      </c>
      <c r="H1559" s="184">
        <f t="shared" ref="H1559:L1559" si="1684">H1535</f>
        <v>0.83333333333333337</v>
      </c>
      <c r="I1559" s="185">
        <f t="shared" si="1684"/>
        <v>322</v>
      </c>
      <c r="J1559" s="185">
        <f t="shared" si="1684"/>
        <v>178</v>
      </c>
      <c r="K1559" s="185">
        <f t="shared" si="1684"/>
        <v>2842</v>
      </c>
      <c r="L1559" s="185">
        <f t="shared" si="1684"/>
        <v>1426</v>
      </c>
      <c r="M1559" s="147"/>
      <c r="N1559" s="143">
        <f t="shared" si="1664"/>
        <v>3220</v>
      </c>
      <c r="O1559" s="143">
        <f t="shared" si="1660"/>
        <v>1181.9199999999998</v>
      </c>
      <c r="P1559" s="143">
        <f t="shared" si="1661"/>
        <v>30523.08</v>
      </c>
      <c r="Q1559" s="143">
        <f t="shared" si="1662"/>
        <v>2852</v>
      </c>
      <c r="R1559" s="188">
        <f t="shared" si="1665"/>
        <v>37777</v>
      </c>
      <c r="T1559">
        <v>41707.019999999997</v>
      </c>
      <c r="U1559" s="190">
        <f t="shared" si="1666"/>
        <v>0.90577077911584192</v>
      </c>
    </row>
    <row r="1560" spans="1:21" x14ac:dyDescent="0.2">
      <c r="A1560" s="178">
        <v>42800</v>
      </c>
      <c r="B1560" s="179">
        <v>0.875</v>
      </c>
      <c r="C1560" t="s">
        <v>349</v>
      </c>
      <c r="D1560">
        <v>12</v>
      </c>
      <c r="E1560">
        <v>3.1</v>
      </c>
      <c r="F1560">
        <v>7.79</v>
      </c>
      <c r="G1560">
        <v>1.23</v>
      </c>
      <c r="H1560" s="184">
        <f t="shared" ref="H1560:L1560" si="1685">H1536</f>
        <v>0.875</v>
      </c>
      <c r="I1560" s="185">
        <f t="shared" si="1685"/>
        <v>337</v>
      </c>
      <c r="J1560" s="185">
        <f t="shared" si="1685"/>
        <v>173</v>
      </c>
      <c r="K1560" s="185">
        <f t="shared" si="1685"/>
        <v>2842</v>
      </c>
      <c r="L1560" s="185">
        <f t="shared" si="1685"/>
        <v>1426</v>
      </c>
      <c r="M1560" s="147"/>
      <c r="N1560" s="143">
        <f t="shared" si="1664"/>
        <v>4044</v>
      </c>
      <c r="O1560" s="143">
        <f t="shared" si="1660"/>
        <v>536.30000000000007</v>
      </c>
      <c r="P1560" s="143">
        <f t="shared" si="1661"/>
        <v>22139.18</v>
      </c>
      <c r="Q1560" s="143">
        <f t="shared" si="1662"/>
        <v>1753.98</v>
      </c>
      <c r="R1560" s="188">
        <f t="shared" si="1665"/>
        <v>28473.46</v>
      </c>
      <c r="T1560">
        <v>40958.79</v>
      </c>
      <c r="U1560" s="190">
        <f t="shared" si="1666"/>
        <v>0.69517336815858077</v>
      </c>
    </row>
    <row r="1561" spans="1:21" x14ac:dyDescent="0.2">
      <c r="A1561" s="178">
        <v>42800</v>
      </c>
      <c r="B1561" s="179">
        <v>0.91666666666666663</v>
      </c>
      <c r="C1561" t="s">
        <v>349</v>
      </c>
      <c r="D1561">
        <v>12</v>
      </c>
      <c r="E1561">
        <v>9.9</v>
      </c>
      <c r="F1561">
        <v>10.27</v>
      </c>
      <c r="G1561">
        <v>1.18</v>
      </c>
      <c r="H1561" s="184">
        <f t="shared" ref="H1561:L1561" si="1686">H1537</f>
        <v>0.91666666666666663</v>
      </c>
      <c r="I1561" s="185">
        <f t="shared" si="1686"/>
        <v>394</v>
      </c>
      <c r="J1561" s="185">
        <f t="shared" si="1686"/>
        <v>194</v>
      </c>
      <c r="K1561" s="185">
        <f t="shared" si="1686"/>
        <v>2842</v>
      </c>
      <c r="L1561" s="185">
        <f t="shared" si="1686"/>
        <v>1426</v>
      </c>
      <c r="M1561" s="147"/>
      <c r="N1561" s="143">
        <f t="shared" si="1664"/>
        <v>4728</v>
      </c>
      <c r="O1561" s="143">
        <f t="shared" si="1660"/>
        <v>1920.6000000000001</v>
      </c>
      <c r="P1561" s="143">
        <f t="shared" si="1661"/>
        <v>29187.34</v>
      </c>
      <c r="Q1561" s="143">
        <f t="shared" si="1662"/>
        <v>1682.6799999999998</v>
      </c>
      <c r="R1561" s="188">
        <f t="shared" si="1665"/>
        <v>37518.620000000003</v>
      </c>
      <c r="T1561">
        <v>39225.86</v>
      </c>
      <c r="U1561" s="190">
        <f t="shared" si="1666"/>
        <v>0.95647667125717584</v>
      </c>
    </row>
    <row r="1562" spans="1:21" x14ac:dyDescent="0.2">
      <c r="A1562" s="178">
        <v>42800</v>
      </c>
      <c r="B1562" s="179">
        <v>0.95833333333333337</v>
      </c>
      <c r="C1562" t="s">
        <v>349</v>
      </c>
      <c r="D1562">
        <v>45</v>
      </c>
      <c r="E1562">
        <v>11.8</v>
      </c>
      <c r="F1562">
        <v>12</v>
      </c>
      <c r="G1562">
        <v>0.47</v>
      </c>
      <c r="H1562" s="184">
        <f t="shared" ref="H1562:L1562" si="1687">H1538</f>
        <v>0.95833333333333337</v>
      </c>
      <c r="I1562" s="185">
        <f t="shared" si="1687"/>
        <v>389</v>
      </c>
      <c r="J1562" s="185">
        <f t="shared" si="1687"/>
        <v>265</v>
      </c>
      <c r="K1562" s="185">
        <f t="shared" si="1687"/>
        <v>2985</v>
      </c>
      <c r="L1562" s="185">
        <f t="shared" si="1687"/>
        <v>1111</v>
      </c>
      <c r="M1562" s="147"/>
      <c r="N1562" s="143">
        <f t="shared" si="1664"/>
        <v>17505</v>
      </c>
      <c r="O1562" s="143">
        <f t="shared" si="1660"/>
        <v>3127</v>
      </c>
      <c r="P1562" s="143">
        <f t="shared" si="1661"/>
        <v>35820</v>
      </c>
      <c r="Q1562" s="143">
        <f t="shared" si="1662"/>
        <v>522.16999999999996</v>
      </c>
      <c r="R1562" s="188">
        <f t="shared" si="1665"/>
        <v>56974.17</v>
      </c>
      <c r="T1562">
        <v>36651.43</v>
      </c>
      <c r="U1562" s="190">
        <f t="shared" si="1666"/>
        <v>1.5544869599903741</v>
      </c>
    </row>
    <row r="1563" spans="1:21" x14ac:dyDescent="0.2">
      <c r="A1563" s="178">
        <v>42800</v>
      </c>
      <c r="B1563" s="180">
        <v>1</v>
      </c>
      <c r="C1563" t="s">
        <v>349</v>
      </c>
      <c r="D1563">
        <v>22</v>
      </c>
      <c r="E1563">
        <v>15.83</v>
      </c>
      <c r="F1563">
        <v>16</v>
      </c>
      <c r="G1563">
        <v>0.47</v>
      </c>
      <c r="H1563" s="184">
        <f t="shared" ref="H1563:L1563" si="1688">H1539</f>
        <v>1</v>
      </c>
      <c r="I1563" s="185">
        <f t="shared" si="1688"/>
        <v>362</v>
      </c>
      <c r="J1563" s="185">
        <f t="shared" si="1688"/>
        <v>243</v>
      </c>
      <c r="K1563" s="185">
        <f t="shared" si="1688"/>
        <v>2985</v>
      </c>
      <c r="L1563" s="185">
        <f t="shared" si="1688"/>
        <v>1111</v>
      </c>
      <c r="M1563" s="147"/>
      <c r="N1563" s="143">
        <f t="shared" si="1664"/>
        <v>7964</v>
      </c>
      <c r="O1563" s="143">
        <f t="shared" si="1660"/>
        <v>3846.69</v>
      </c>
      <c r="P1563" s="143">
        <f t="shared" si="1661"/>
        <v>47760</v>
      </c>
      <c r="Q1563" s="143">
        <f t="shared" si="1662"/>
        <v>522.16999999999996</v>
      </c>
      <c r="R1563" s="188">
        <f t="shared" si="1665"/>
        <v>60092.86</v>
      </c>
      <c r="T1563">
        <v>33748.78</v>
      </c>
      <c r="U1563" s="190">
        <f t="shared" si="1666"/>
        <v>1.7805935503446348</v>
      </c>
    </row>
    <row r="1564" spans="1:21" x14ac:dyDescent="0.2">
      <c r="A1564" s="178">
        <v>42801</v>
      </c>
      <c r="B1564" s="179">
        <v>4.1666666666666664E-2</v>
      </c>
      <c r="C1564" t="s">
        <v>349</v>
      </c>
      <c r="D1564">
        <v>12</v>
      </c>
      <c r="E1564">
        <v>8.11</v>
      </c>
      <c r="F1564">
        <v>9.11</v>
      </c>
      <c r="G1564">
        <v>0.45</v>
      </c>
      <c r="H1564" s="184">
        <f t="shared" ref="H1564:L1564" si="1689">H1540</f>
        <v>4.1666666666666664E-2</v>
      </c>
      <c r="I1564" s="185">
        <f t="shared" si="1689"/>
        <v>294</v>
      </c>
      <c r="J1564" s="185">
        <f t="shared" si="1689"/>
        <v>212</v>
      </c>
      <c r="K1564" s="185">
        <f t="shared" si="1689"/>
        <v>2985</v>
      </c>
      <c r="L1564" s="185">
        <f t="shared" si="1689"/>
        <v>1111</v>
      </c>
      <c r="M1564" s="147"/>
      <c r="N1564" s="143">
        <f t="shared" si="1664"/>
        <v>3528</v>
      </c>
      <c r="O1564" s="143">
        <f t="shared" si="1660"/>
        <v>1719.32</v>
      </c>
      <c r="P1564" s="143">
        <f t="shared" si="1661"/>
        <v>27193.35</v>
      </c>
      <c r="Q1564" s="143">
        <f t="shared" si="1662"/>
        <v>499.95</v>
      </c>
      <c r="R1564" s="188">
        <f t="shared" si="1665"/>
        <v>32940.619999999995</v>
      </c>
      <c r="T1564">
        <v>31543.06</v>
      </c>
      <c r="U1564" s="190">
        <f t="shared" si="1666"/>
        <v>1.0443064179569133</v>
      </c>
    </row>
    <row r="1565" spans="1:21" x14ac:dyDescent="0.2">
      <c r="A1565" s="178">
        <v>42801</v>
      </c>
      <c r="B1565" s="179">
        <v>8.3333333333333329E-2</v>
      </c>
      <c r="C1565" t="s">
        <v>349</v>
      </c>
      <c r="D1565">
        <v>12</v>
      </c>
      <c r="E1565">
        <v>5.71</v>
      </c>
      <c r="F1565">
        <v>10.29</v>
      </c>
      <c r="G1565">
        <v>0.45</v>
      </c>
      <c r="H1565" s="184">
        <f t="shared" ref="H1565:L1565" si="1690">H1541</f>
        <v>8.3333333333333329E-2</v>
      </c>
      <c r="I1565" s="185">
        <f t="shared" si="1690"/>
        <v>236</v>
      </c>
      <c r="J1565" s="185">
        <f t="shared" si="1690"/>
        <v>179</v>
      </c>
      <c r="K1565" s="185">
        <f t="shared" si="1690"/>
        <v>2985</v>
      </c>
      <c r="L1565" s="185">
        <f t="shared" si="1690"/>
        <v>1111</v>
      </c>
      <c r="M1565" s="147"/>
      <c r="N1565" s="143">
        <f t="shared" si="1664"/>
        <v>2832</v>
      </c>
      <c r="O1565" s="143">
        <f t="shared" si="1660"/>
        <v>1022.09</v>
      </c>
      <c r="P1565" s="143">
        <f t="shared" si="1661"/>
        <v>30715.649999999998</v>
      </c>
      <c r="Q1565" s="143">
        <f t="shared" si="1662"/>
        <v>499.95</v>
      </c>
      <c r="R1565" s="188">
        <f t="shared" si="1665"/>
        <v>35069.689999999995</v>
      </c>
      <c r="T1565">
        <v>30185.200000000001</v>
      </c>
      <c r="U1565" s="190">
        <f t="shared" si="1666"/>
        <v>1.1618173807031258</v>
      </c>
    </row>
    <row r="1566" spans="1:21" x14ac:dyDescent="0.2">
      <c r="A1566" s="178">
        <v>42801</v>
      </c>
      <c r="B1566" s="179">
        <v>0.125</v>
      </c>
      <c r="C1566" t="s">
        <v>349</v>
      </c>
      <c r="D1566">
        <v>12</v>
      </c>
      <c r="E1566">
        <v>5</v>
      </c>
      <c r="F1566">
        <v>9.11</v>
      </c>
      <c r="G1566">
        <v>0.99</v>
      </c>
      <c r="H1566" s="184">
        <f t="shared" ref="H1566:L1566" si="1691">H1542</f>
        <v>0.125</v>
      </c>
      <c r="I1566" s="185">
        <f t="shared" si="1691"/>
        <v>201</v>
      </c>
      <c r="J1566" s="185">
        <f t="shared" si="1691"/>
        <v>205</v>
      </c>
      <c r="K1566" s="185">
        <f t="shared" si="1691"/>
        <v>2985</v>
      </c>
      <c r="L1566" s="185">
        <f t="shared" si="1691"/>
        <v>1717</v>
      </c>
      <c r="M1566" s="147"/>
      <c r="N1566" s="143">
        <f t="shared" si="1664"/>
        <v>2412</v>
      </c>
      <c r="O1566" s="143">
        <f t="shared" si="1660"/>
        <v>1025</v>
      </c>
      <c r="P1566" s="143">
        <f t="shared" si="1661"/>
        <v>27193.35</v>
      </c>
      <c r="Q1566" s="143">
        <f t="shared" si="1662"/>
        <v>1699.83</v>
      </c>
      <c r="R1566" s="188">
        <f t="shared" si="1665"/>
        <v>32330.18</v>
      </c>
      <c r="T1566">
        <v>29366.78</v>
      </c>
      <c r="U1566" s="190">
        <f t="shared" si="1666"/>
        <v>1.1009099397346254</v>
      </c>
    </row>
    <row r="1567" spans="1:21" x14ac:dyDescent="0.2">
      <c r="A1567" s="178">
        <v>42801</v>
      </c>
      <c r="B1567" s="179">
        <v>0.16666666666666666</v>
      </c>
      <c r="C1567" t="s">
        <v>349</v>
      </c>
      <c r="D1567">
        <v>8</v>
      </c>
      <c r="E1567">
        <v>5</v>
      </c>
      <c r="F1567">
        <v>9.11</v>
      </c>
      <c r="G1567">
        <v>0.99</v>
      </c>
      <c r="H1567" s="184">
        <f t="shared" ref="H1567:L1567" si="1692">H1543</f>
        <v>0.16666666666666666</v>
      </c>
      <c r="I1567" s="185">
        <f t="shared" si="1692"/>
        <v>185</v>
      </c>
      <c r="J1567" s="185">
        <f t="shared" si="1692"/>
        <v>205</v>
      </c>
      <c r="K1567" s="185">
        <f t="shared" si="1692"/>
        <v>2985</v>
      </c>
      <c r="L1567" s="185">
        <f t="shared" si="1692"/>
        <v>1717</v>
      </c>
      <c r="M1567" s="147"/>
      <c r="N1567" s="143">
        <f t="shared" si="1664"/>
        <v>1480</v>
      </c>
      <c r="O1567" s="143">
        <f t="shared" si="1660"/>
        <v>1025</v>
      </c>
      <c r="P1567" s="143">
        <f t="shared" si="1661"/>
        <v>27193.35</v>
      </c>
      <c r="Q1567" s="143">
        <f t="shared" si="1662"/>
        <v>1699.83</v>
      </c>
      <c r="R1567" s="188">
        <f t="shared" si="1665"/>
        <v>31398.18</v>
      </c>
      <c r="T1567">
        <v>29000.9</v>
      </c>
      <c r="U1567" s="190">
        <f t="shared" si="1666"/>
        <v>1.0826622622056556</v>
      </c>
    </row>
    <row r="1568" spans="1:21" x14ac:dyDescent="0.2">
      <c r="A1568" s="178">
        <v>42801</v>
      </c>
      <c r="B1568" s="179">
        <v>0.20833333333333334</v>
      </c>
      <c r="C1568" t="s">
        <v>349</v>
      </c>
      <c r="D1568">
        <v>9.2200000000000006</v>
      </c>
      <c r="E1568">
        <v>8</v>
      </c>
      <c r="F1568">
        <v>8.1999999999999993</v>
      </c>
      <c r="G1568">
        <v>0.99</v>
      </c>
      <c r="H1568" s="184">
        <f t="shared" ref="H1568:L1568" si="1693">H1544</f>
        <v>0.20833333333333334</v>
      </c>
      <c r="I1568" s="185">
        <f t="shared" si="1693"/>
        <v>207</v>
      </c>
      <c r="J1568" s="185">
        <f t="shared" si="1693"/>
        <v>283</v>
      </c>
      <c r="K1568" s="185">
        <f t="shared" si="1693"/>
        <v>2985</v>
      </c>
      <c r="L1568" s="185">
        <f t="shared" si="1693"/>
        <v>1717</v>
      </c>
      <c r="M1568" s="147"/>
      <c r="N1568" s="143">
        <f t="shared" si="1664"/>
        <v>1908.5400000000002</v>
      </c>
      <c r="O1568" s="143">
        <f t="shared" si="1660"/>
        <v>2264</v>
      </c>
      <c r="P1568" s="143">
        <f t="shared" si="1661"/>
        <v>24476.999999999996</v>
      </c>
      <c r="Q1568" s="143">
        <f t="shared" si="1662"/>
        <v>1699.83</v>
      </c>
      <c r="R1568" s="188">
        <f t="shared" si="1665"/>
        <v>30349.369999999995</v>
      </c>
      <c r="T1568">
        <v>29129.68</v>
      </c>
      <c r="U1568" s="190">
        <f t="shared" si="1666"/>
        <v>1.0418710401212783</v>
      </c>
    </row>
    <row r="1569" spans="1:21" x14ac:dyDescent="0.2">
      <c r="A1569" s="178">
        <v>42801</v>
      </c>
      <c r="B1569" s="179">
        <v>0.25</v>
      </c>
      <c r="C1569" t="s">
        <v>349</v>
      </c>
      <c r="D1569">
        <v>15.62</v>
      </c>
      <c r="E1569">
        <v>12</v>
      </c>
      <c r="F1569">
        <v>10</v>
      </c>
      <c r="G1569">
        <v>0.99</v>
      </c>
      <c r="H1569" s="184">
        <f t="shared" ref="H1569:L1569" si="1694">H1545</f>
        <v>0.25</v>
      </c>
      <c r="I1569" s="185">
        <f t="shared" si="1694"/>
        <v>327</v>
      </c>
      <c r="J1569" s="185">
        <f t="shared" si="1694"/>
        <v>438</v>
      </c>
      <c r="K1569" s="185">
        <f t="shared" si="1694"/>
        <v>2985</v>
      </c>
      <c r="L1569" s="185">
        <f t="shared" si="1694"/>
        <v>1717</v>
      </c>
      <c r="M1569" s="147"/>
      <c r="N1569" s="143">
        <f t="shared" si="1664"/>
        <v>5107.74</v>
      </c>
      <c r="O1569" s="143">
        <f t="shared" si="1660"/>
        <v>5256</v>
      </c>
      <c r="P1569" s="143">
        <f t="shared" si="1661"/>
        <v>29850</v>
      </c>
      <c r="Q1569" s="143">
        <f t="shared" si="1662"/>
        <v>1699.83</v>
      </c>
      <c r="R1569" s="188">
        <f t="shared" si="1665"/>
        <v>41913.57</v>
      </c>
      <c r="T1569">
        <v>30625.43</v>
      </c>
      <c r="U1569" s="190">
        <f t="shared" si="1666"/>
        <v>1.368587151266121</v>
      </c>
    </row>
    <row r="1570" spans="1:21" x14ac:dyDescent="0.2">
      <c r="A1570" s="178">
        <v>42801</v>
      </c>
      <c r="B1570" s="179">
        <v>0.29166666666666669</v>
      </c>
      <c r="C1570" t="s">
        <v>349</v>
      </c>
      <c r="D1570">
        <v>6.25</v>
      </c>
      <c r="E1570">
        <v>10.16</v>
      </c>
      <c r="F1570">
        <v>9.91</v>
      </c>
      <c r="G1570">
        <v>9.16</v>
      </c>
      <c r="H1570" s="184">
        <f t="shared" ref="H1570:L1570" si="1695">H1546</f>
        <v>0.29166666666666669</v>
      </c>
      <c r="I1570" s="185">
        <f t="shared" si="1695"/>
        <v>249</v>
      </c>
      <c r="J1570" s="185">
        <f t="shared" si="1695"/>
        <v>556</v>
      </c>
      <c r="K1570" s="185">
        <f t="shared" si="1695"/>
        <v>2872</v>
      </c>
      <c r="L1570" s="185">
        <f t="shared" si="1695"/>
        <v>2219</v>
      </c>
      <c r="M1570" s="147"/>
      <c r="N1570" s="143">
        <f t="shared" si="1664"/>
        <v>1556.25</v>
      </c>
      <c r="O1570" s="143">
        <f t="shared" si="1660"/>
        <v>5648.96</v>
      </c>
      <c r="P1570" s="143">
        <f t="shared" si="1661"/>
        <v>28461.52</v>
      </c>
      <c r="Q1570" s="143">
        <f t="shared" si="1662"/>
        <v>20326.04</v>
      </c>
      <c r="R1570" s="188">
        <f t="shared" si="1665"/>
        <v>55992.770000000004</v>
      </c>
      <c r="T1570">
        <v>34038.620000000003</v>
      </c>
      <c r="U1570" s="190">
        <f t="shared" si="1666"/>
        <v>1.6449776753581666</v>
      </c>
    </row>
    <row r="1571" spans="1:21" x14ac:dyDescent="0.2">
      <c r="A1571" s="178">
        <v>42801</v>
      </c>
      <c r="B1571" s="179">
        <v>0.33333333333333331</v>
      </c>
      <c r="C1571" t="s">
        <v>349</v>
      </c>
      <c r="D1571">
        <v>5.56</v>
      </c>
      <c r="E1571">
        <v>6.31</v>
      </c>
      <c r="F1571">
        <v>6.91</v>
      </c>
      <c r="G1571">
        <v>6.31</v>
      </c>
      <c r="H1571" s="184">
        <f t="shared" ref="H1571:L1571" si="1696">H1547</f>
        <v>0.33333333333333331</v>
      </c>
      <c r="I1571" s="185">
        <f t="shared" si="1696"/>
        <v>256</v>
      </c>
      <c r="J1571" s="185">
        <f t="shared" si="1696"/>
        <v>306</v>
      </c>
      <c r="K1571" s="185">
        <f t="shared" si="1696"/>
        <v>2872</v>
      </c>
      <c r="L1571" s="185">
        <f t="shared" si="1696"/>
        <v>2219</v>
      </c>
      <c r="M1571" s="147"/>
      <c r="N1571" s="143">
        <f t="shared" si="1664"/>
        <v>1423.36</v>
      </c>
      <c r="O1571" s="143">
        <f t="shared" si="1660"/>
        <v>1930.86</v>
      </c>
      <c r="P1571" s="143">
        <f t="shared" si="1661"/>
        <v>19845.52</v>
      </c>
      <c r="Q1571" s="143">
        <f t="shared" si="1662"/>
        <v>14001.89</v>
      </c>
      <c r="R1571" s="188">
        <f t="shared" si="1665"/>
        <v>37201.630000000005</v>
      </c>
      <c r="T1571">
        <v>35193.800000000003</v>
      </c>
      <c r="U1571" s="190">
        <f t="shared" si="1666"/>
        <v>1.0570506736982082</v>
      </c>
    </row>
    <row r="1572" spans="1:21" x14ac:dyDescent="0.2">
      <c r="A1572" s="178">
        <v>42801</v>
      </c>
      <c r="B1572" s="179">
        <v>0.375</v>
      </c>
      <c r="C1572" t="s">
        <v>349</v>
      </c>
      <c r="D1572">
        <v>2.11</v>
      </c>
      <c r="E1572">
        <v>3.89</v>
      </c>
      <c r="F1572">
        <v>5.7</v>
      </c>
      <c r="G1572">
        <v>5.25</v>
      </c>
      <c r="H1572" s="184">
        <f t="shared" ref="H1572:L1572" si="1697">H1548</f>
        <v>0.375</v>
      </c>
      <c r="I1572" s="185">
        <f t="shared" si="1697"/>
        <v>156</v>
      </c>
      <c r="J1572" s="185">
        <f t="shared" si="1697"/>
        <v>343</v>
      </c>
      <c r="K1572" s="185">
        <f t="shared" si="1697"/>
        <v>2872</v>
      </c>
      <c r="L1572" s="185">
        <f t="shared" si="1697"/>
        <v>2219</v>
      </c>
      <c r="M1572" s="147"/>
      <c r="N1572" s="143">
        <f t="shared" si="1664"/>
        <v>329.15999999999997</v>
      </c>
      <c r="O1572" s="143">
        <f t="shared" si="1660"/>
        <v>1334.27</v>
      </c>
      <c r="P1572" s="143">
        <f t="shared" si="1661"/>
        <v>16370.4</v>
      </c>
      <c r="Q1572" s="143">
        <f t="shared" si="1662"/>
        <v>11649.75</v>
      </c>
      <c r="R1572" s="188">
        <f t="shared" si="1665"/>
        <v>29683.579999999998</v>
      </c>
      <c r="T1572">
        <v>35871.21</v>
      </c>
      <c r="U1572" s="190">
        <f t="shared" si="1666"/>
        <v>0.82750428547015831</v>
      </c>
    </row>
    <row r="1573" spans="1:21" x14ac:dyDescent="0.2">
      <c r="A1573" s="178">
        <v>42801</v>
      </c>
      <c r="B1573" s="179">
        <v>0.41666666666666669</v>
      </c>
      <c r="C1573" t="s">
        <v>349</v>
      </c>
      <c r="D1573">
        <v>2.11</v>
      </c>
      <c r="E1573">
        <v>3.19</v>
      </c>
      <c r="F1573">
        <v>4.95</v>
      </c>
      <c r="G1573">
        <v>5.25</v>
      </c>
      <c r="H1573" s="184">
        <f t="shared" ref="H1573:L1573" si="1698">H1549</f>
        <v>0.41666666666666669</v>
      </c>
      <c r="I1573" s="185">
        <f t="shared" si="1698"/>
        <v>196</v>
      </c>
      <c r="J1573" s="185">
        <f t="shared" si="1698"/>
        <v>315</v>
      </c>
      <c r="K1573" s="185">
        <f t="shared" si="1698"/>
        <v>2872</v>
      </c>
      <c r="L1573" s="185">
        <f t="shared" si="1698"/>
        <v>2219</v>
      </c>
      <c r="M1573" s="147"/>
      <c r="N1573" s="143">
        <f t="shared" si="1664"/>
        <v>413.56</v>
      </c>
      <c r="O1573" s="143">
        <f t="shared" si="1660"/>
        <v>1004.85</v>
      </c>
      <c r="P1573" s="143">
        <f t="shared" si="1661"/>
        <v>14216.4</v>
      </c>
      <c r="Q1573" s="143">
        <f t="shared" si="1662"/>
        <v>11649.75</v>
      </c>
      <c r="R1573" s="188">
        <f t="shared" si="1665"/>
        <v>27284.559999999998</v>
      </c>
      <c r="T1573">
        <v>36838.800000000003</v>
      </c>
      <c r="U1573" s="190">
        <f t="shared" si="1666"/>
        <v>0.74064736093466654</v>
      </c>
    </row>
    <row r="1574" spans="1:21" x14ac:dyDescent="0.2">
      <c r="A1574" s="178">
        <v>42801</v>
      </c>
      <c r="B1574" s="179">
        <v>0.45833333333333331</v>
      </c>
      <c r="C1574" t="s">
        <v>349</v>
      </c>
      <c r="D1574">
        <v>1</v>
      </c>
      <c r="E1574">
        <v>2.5299999999999998</v>
      </c>
      <c r="F1574">
        <v>4.1399999999999997</v>
      </c>
      <c r="G1574">
        <v>3.69</v>
      </c>
      <c r="H1574" s="184">
        <f t="shared" ref="H1574:L1574" si="1699">H1550</f>
        <v>0.45833333333333331</v>
      </c>
      <c r="I1574" s="185">
        <f t="shared" si="1699"/>
        <v>226</v>
      </c>
      <c r="J1574" s="185">
        <f t="shared" si="1699"/>
        <v>326</v>
      </c>
      <c r="K1574" s="185">
        <f t="shared" si="1699"/>
        <v>2842</v>
      </c>
      <c r="L1574" s="185">
        <f t="shared" si="1699"/>
        <v>1635</v>
      </c>
      <c r="M1574" s="147"/>
      <c r="N1574" s="143">
        <f t="shared" si="1664"/>
        <v>226</v>
      </c>
      <c r="O1574" s="143">
        <f t="shared" si="1660"/>
        <v>824.78</v>
      </c>
      <c r="P1574" s="143">
        <f t="shared" si="1661"/>
        <v>11765.88</v>
      </c>
      <c r="Q1574" s="143">
        <f t="shared" si="1662"/>
        <v>6033.15</v>
      </c>
      <c r="R1574" s="188">
        <f t="shared" si="1665"/>
        <v>18849.809999999998</v>
      </c>
      <c r="T1574">
        <v>37740.550000000003</v>
      </c>
      <c r="U1574" s="190">
        <f t="shared" si="1666"/>
        <v>0.49945774505141011</v>
      </c>
    </row>
    <row r="1575" spans="1:21" x14ac:dyDescent="0.2">
      <c r="A1575" s="178">
        <v>42801</v>
      </c>
      <c r="B1575" s="179">
        <v>0.5</v>
      </c>
      <c r="C1575" t="s">
        <v>349</v>
      </c>
      <c r="D1575">
        <v>2.11</v>
      </c>
      <c r="E1575">
        <v>3.24</v>
      </c>
      <c r="F1575">
        <v>4.6100000000000003</v>
      </c>
      <c r="G1575">
        <v>4.09</v>
      </c>
      <c r="H1575" s="184">
        <f t="shared" ref="H1575:L1575" si="1700">H1551</f>
        <v>0.5</v>
      </c>
      <c r="I1575" s="185">
        <f t="shared" si="1700"/>
        <v>222</v>
      </c>
      <c r="J1575" s="185">
        <f t="shared" si="1700"/>
        <v>319</v>
      </c>
      <c r="K1575" s="185">
        <f t="shared" si="1700"/>
        <v>2842</v>
      </c>
      <c r="L1575" s="185">
        <f t="shared" si="1700"/>
        <v>1635</v>
      </c>
      <c r="M1575" s="147"/>
      <c r="N1575" s="143">
        <f t="shared" si="1664"/>
        <v>468.41999999999996</v>
      </c>
      <c r="O1575" s="143">
        <f t="shared" si="1660"/>
        <v>1033.5600000000002</v>
      </c>
      <c r="P1575" s="143">
        <f t="shared" si="1661"/>
        <v>13101.62</v>
      </c>
      <c r="Q1575" s="143">
        <f t="shared" si="1662"/>
        <v>6687.15</v>
      </c>
      <c r="R1575" s="188">
        <f t="shared" si="1665"/>
        <v>21290.75</v>
      </c>
      <c r="T1575">
        <v>38186.01</v>
      </c>
      <c r="U1575" s="190">
        <f t="shared" si="1666"/>
        <v>0.55755366952451957</v>
      </c>
    </row>
    <row r="1576" spans="1:21" x14ac:dyDescent="0.2">
      <c r="A1576" s="178">
        <v>42801</v>
      </c>
      <c r="B1576" s="179">
        <v>0.54166666666666663</v>
      </c>
      <c r="C1576" t="s">
        <v>349</v>
      </c>
      <c r="D1576">
        <v>2.11</v>
      </c>
      <c r="E1576">
        <v>2</v>
      </c>
      <c r="F1576">
        <v>5</v>
      </c>
      <c r="G1576">
        <v>5.25</v>
      </c>
      <c r="H1576" s="184">
        <f t="shared" ref="H1576:L1576" si="1701">H1552</f>
        <v>0.54166666666666663</v>
      </c>
      <c r="I1576" s="185">
        <f t="shared" si="1701"/>
        <v>195</v>
      </c>
      <c r="J1576" s="185">
        <f t="shared" si="1701"/>
        <v>299</v>
      </c>
      <c r="K1576" s="185">
        <f t="shared" si="1701"/>
        <v>2842</v>
      </c>
      <c r="L1576" s="185">
        <f t="shared" si="1701"/>
        <v>1635</v>
      </c>
      <c r="M1576" s="147"/>
      <c r="N1576" s="143">
        <f t="shared" si="1664"/>
        <v>411.45</v>
      </c>
      <c r="O1576" s="143">
        <f t="shared" si="1660"/>
        <v>598</v>
      </c>
      <c r="P1576" s="143">
        <f t="shared" si="1661"/>
        <v>14210</v>
      </c>
      <c r="Q1576" s="143">
        <f t="shared" si="1662"/>
        <v>8583.75</v>
      </c>
      <c r="R1576" s="188">
        <f t="shared" si="1665"/>
        <v>23803.200000000001</v>
      </c>
      <c r="T1576">
        <v>38409.5</v>
      </c>
      <c r="U1576" s="190">
        <f t="shared" si="1666"/>
        <v>0.61972168343769118</v>
      </c>
    </row>
    <row r="1577" spans="1:21" x14ac:dyDescent="0.2">
      <c r="A1577" s="178">
        <v>42801</v>
      </c>
      <c r="B1577" s="179">
        <v>0.58333333333333337</v>
      </c>
      <c r="C1577" t="s">
        <v>349</v>
      </c>
      <c r="D1577">
        <v>1</v>
      </c>
      <c r="E1577">
        <v>4.93</v>
      </c>
      <c r="F1577">
        <v>8.01</v>
      </c>
      <c r="G1577">
        <v>4.93</v>
      </c>
      <c r="H1577" s="184">
        <f t="shared" ref="H1577:L1577" si="1702">H1553</f>
        <v>0.58333333333333337</v>
      </c>
      <c r="I1577" s="185">
        <f t="shared" si="1702"/>
        <v>205</v>
      </c>
      <c r="J1577" s="185">
        <f t="shared" si="1702"/>
        <v>237</v>
      </c>
      <c r="K1577" s="185">
        <f t="shared" si="1702"/>
        <v>2842</v>
      </c>
      <c r="L1577" s="185">
        <f t="shared" si="1702"/>
        <v>1635</v>
      </c>
      <c r="M1577" s="147"/>
      <c r="N1577" s="143">
        <f t="shared" si="1664"/>
        <v>205</v>
      </c>
      <c r="O1577" s="143">
        <f t="shared" si="1660"/>
        <v>1168.4099999999999</v>
      </c>
      <c r="P1577" s="143">
        <f t="shared" si="1661"/>
        <v>22764.42</v>
      </c>
      <c r="Q1577" s="143">
        <f t="shared" si="1662"/>
        <v>8060.5499999999993</v>
      </c>
      <c r="R1577" s="188">
        <f t="shared" si="1665"/>
        <v>32198.379999999997</v>
      </c>
      <c r="T1577">
        <v>38549.769999999997</v>
      </c>
      <c r="U1577" s="190">
        <f t="shared" si="1666"/>
        <v>0.8352418185633792</v>
      </c>
    </row>
    <row r="1578" spans="1:21" x14ac:dyDescent="0.2">
      <c r="A1578" s="178">
        <v>42801</v>
      </c>
      <c r="B1578" s="179">
        <v>0.625</v>
      </c>
      <c r="C1578" t="s">
        <v>349</v>
      </c>
      <c r="D1578">
        <v>1.1000000000000001</v>
      </c>
      <c r="E1578">
        <v>4.66</v>
      </c>
      <c r="F1578">
        <v>10</v>
      </c>
      <c r="G1578">
        <v>1</v>
      </c>
      <c r="H1578" s="184">
        <f t="shared" ref="H1578:L1578" si="1703">H1554</f>
        <v>0.625</v>
      </c>
      <c r="I1578" s="185">
        <f t="shared" si="1703"/>
        <v>212</v>
      </c>
      <c r="J1578" s="185">
        <f t="shared" si="1703"/>
        <v>213</v>
      </c>
      <c r="K1578" s="185">
        <f t="shared" si="1703"/>
        <v>2842</v>
      </c>
      <c r="L1578" s="185">
        <f t="shared" si="1703"/>
        <v>1380</v>
      </c>
      <c r="M1578" s="147"/>
      <c r="N1578" s="143">
        <f t="shared" si="1664"/>
        <v>233.20000000000002</v>
      </c>
      <c r="O1578" s="143">
        <f t="shared" si="1660"/>
        <v>992.58</v>
      </c>
      <c r="P1578" s="143">
        <f t="shared" si="1661"/>
        <v>28420</v>
      </c>
      <c r="Q1578" s="143">
        <f t="shared" si="1662"/>
        <v>1380</v>
      </c>
      <c r="R1578" s="188">
        <f t="shared" si="1665"/>
        <v>31025.78</v>
      </c>
      <c r="T1578">
        <v>38304.129999999997</v>
      </c>
      <c r="U1578" s="190">
        <f t="shared" si="1666"/>
        <v>0.80998524180029674</v>
      </c>
    </row>
    <row r="1579" spans="1:21" x14ac:dyDescent="0.2">
      <c r="A1579" s="178">
        <v>42801</v>
      </c>
      <c r="B1579" s="179">
        <v>0.66666666666666663</v>
      </c>
      <c r="C1579" t="s">
        <v>349</v>
      </c>
      <c r="D1579">
        <v>1.67</v>
      </c>
      <c r="E1579">
        <v>10.14</v>
      </c>
      <c r="F1579">
        <v>12</v>
      </c>
      <c r="G1579">
        <v>1.22</v>
      </c>
      <c r="H1579" s="184">
        <f t="shared" ref="H1579:L1579" si="1704">H1555</f>
        <v>0.66666666666666663</v>
      </c>
      <c r="I1579" s="185">
        <f t="shared" si="1704"/>
        <v>191</v>
      </c>
      <c r="J1579" s="185">
        <f t="shared" si="1704"/>
        <v>237</v>
      </c>
      <c r="K1579" s="185">
        <f t="shared" si="1704"/>
        <v>2842</v>
      </c>
      <c r="L1579" s="185">
        <f t="shared" si="1704"/>
        <v>1380</v>
      </c>
      <c r="M1579" s="147"/>
      <c r="N1579" s="143">
        <f t="shared" si="1664"/>
        <v>318.96999999999997</v>
      </c>
      <c r="O1579" s="143">
        <f t="shared" si="1660"/>
        <v>2403.1800000000003</v>
      </c>
      <c r="P1579" s="143">
        <f t="shared" si="1661"/>
        <v>34104</v>
      </c>
      <c r="Q1579" s="143">
        <f t="shared" si="1662"/>
        <v>1683.6</v>
      </c>
      <c r="R1579" s="188">
        <f t="shared" si="1665"/>
        <v>38509.75</v>
      </c>
      <c r="T1579">
        <v>37870.300000000003</v>
      </c>
      <c r="U1579" s="190">
        <f t="shared" si="1666"/>
        <v>1.0168852636498786</v>
      </c>
    </row>
    <row r="1580" spans="1:21" x14ac:dyDescent="0.2">
      <c r="A1580" s="178">
        <v>42801</v>
      </c>
      <c r="B1580" s="179">
        <v>0.70833333333333337</v>
      </c>
      <c r="C1580" t="s">
        <v>349</v>
      </c>
      <c r="D1580">
        <v>2.61</v>
      </c>
      <c r="E1580">
        <v>7.41</v>
      </c>
      <c r="F1580">
        <v>10.92</v>
      </c>
      <c r="G1580">
        <v>1.36</v>
      </c>
      <c r="H1580" s="184">
        <f t="shared" ref="H1580:L1580" si="1705">H1556</f>
        <v>0.70833333333333337</v>
      </c>
      <c r="I1580" s="185">
        <f t="shared" si="1705"/>
        <v>218</v>
      </c>
      <c r="J1580" s="185">
        <f t="shared" si="1705"/>
        <v>258</v>
      </c>
      <c r="K1580" s="185">
        <f t="shared" si="1705"/>
        <v>2842</v>
      </c>
      <c r="L1580" s="185">
        <f t="shared" si="1705"/>
        <v>1380</v>
      </c>
      <c r="M1580" s="147"/>
      <c r="N1580" s="143">
        <f t="shared" si="1664"/>
        <v>568.98</v>
      </c>
      <c r="O1580" s="143">
        <f t="shared" si="1660"/>
        <v>1911.78</v>
      </c>
      <c r="P1580" s="143">
        <f t="shared" si="1661"/>
        <v>31034.639999999999</v>
      </c>
      <c r="Q1580" s="143">
        <f t="shared" si="1662"/>
        <v>1876.8000000000002</v>
      </c>
      <c r="R1580" s="188">
        <f t="shared" si="1665"/>
        <v>35392.200000000004</v>
      </c>
      <c r="T1580">
        <v>37617.769999999997</v>
      </c>
      <c r="U1580" s="190">
        <f t="shared" si="1666"/>
        <v>0.94083726919485144</v>
      </c>
    </row>
    <row r="1581" spans="1:21" x14ac:dyDescent="0.2">
      <c r="A1581" s="178">
        <v>42801</v>
      </c>
      <c r="B1581" s="179">
        <v>0.75</v>
      </c>
      <c r="C1581" t="s">
        <v>349</v>
      </c>
      <c r="D1581">
        <v>2.73</v>
      </c>
      <c r="E1581">
        <v>7.97</v>
      </c>
      <c r="F1581">
        <v>11.99</v>
      </c>
      <c r="G1581">
        <v>1.99</v>
      </c>
      <c r="H1581" s="184">
        <f t="shared" ref="H1581:L1581" si="1706">H1557</f>
        <v>0.75</v>
      </c>
      <c r="I1581" s="185">
        <f t="shared" si="1706"/>
        <v>240</v>
      </c>
      <c r="J1581" s="185">
        <f t="shared" si="1706"/>
        <v>365</v>
      </c>
      <c r="K1581" s="185">
        <f t="shared" si="1706"/>
        <v>2842</v>
      </c>
      <c r="L1581" s="185">
        <f t="shared" si="1706"/>
        <v>1380</v>
      </c>
      <c r="M1581" s="147"/>
      <c r="N1581" s="143">
        <f t="shared" si="1664"/>
        <v>655.20000000000005</v>
      </c>
      <c r="O1581" s="143">
        <f t="shared" si="1660"/>
        <v>2909.0499999999997</v>
      </c>
      <c r="P1581" s="143">
        <f t="shared" si="1661"/>
        <v>34075.58</v>
      </c>
      <c r="Q1581" s="143">
        <f t="shared" si="1662"/>
        <v>2746.2</v>
      </c>
      <c r="R1581" s="188">
        <f t="shared" si="1665"/>
        <v>40386.03</v>
      </c>
      <c r="T1581">
        <v>37208.47</v>
      </c>
      <c r="U1581" s="190">
        <f t="shared" si="1666"/>
        <v>1.0853988352651962</v>
      </c>
    </row>
    <row r="1582" spans="1:21" x14ac:dyDescent="0.2">
      <c r="A1582" s="178">
        <v>42801</v>
      </c>
      <c r="B1582" s="179">
        <v>0.79166666666666663</v>
      </c>
      <c r="C1582" t="s">
        <v>349</v>
      </c>
      <c r="D1582">
        <v>3.5</v>
      </c>
      <c r="E1582">
        <v>20.29</v>
      </c>
      <c r="F1582">
        <v>26.61</v>
      </c>
      <c r="G1582">
        <v>2</v>
      </c>
      <c r="H1582" s="184">
        <f t="shared" ref="H1582:L1582" si="1707">H1558</f>
        <v>0.79166666666666663</v>
      </c>
      <c r="I1582" s="185">
        <f t="shared" si="1707"/>
        <v>320</v>
      </c>
      <c r="J1582" s="185">
        <f t="shared" si="1707"/>
        <v>214</v>
      </c>
      <c r="K1582" s="185">
        <f t="shared" si="1707"/>
        <v>2842</v>
      </c>
      <c r="L1582" s="185">
        <f t="shared" si="1707"/>
        <v>1426</v>
      </c>
      <c r="M1582" s="147"/>
      <c r="N1582" s="143">
        <f t="shared" si="1664"/>
        <v>1120</v>
      </c>
      <c r="O1582" s="143">
        <f t="shared" si="1660"/>
        <v>4342.0599999999995</v>
      </c>
      <c r="P1582" s="143">
        <f t="shared" si="1661"/>
        <v>75625.62</v>
      </c>
      <c r="Q1582" s="143">
        <f t="shared" si="1662"/>
        <v>2852</v>
      </c>
      <c r="R1582" s="188">
        <f t="shared" si="1665"/>
        <v>83939.68</v>
      </c>
      <c r="T1582">
        <v>37641.699999999997</v>
      </c>
      <c r="U1582" s="190">
        <f t="shared" si="1666"/>
        <v>2.2299651716048956</v>
      </c>
    </row>
    <row r="1583" spans="1:21" x14ac:dyDescent="0.2">
      <c r="A1583" s="178">
        <v>42801</v>
      </c>
      <c r="B1583" s="179">
        <v>0.83333333333333337</v>
      </c>
      <c r="C1583" t="s">
        <v>349</v>
      </c>
      <c r="D1583">
        <v>3.5</v>
      </c>
      <c r="E1583">
        <v>5</v>
      </c>
      <c r="F1583">
        <v>11.41</v>
      </c>
      <c r="G1583">
        <v>1.76</v>
      </c>
      <c r="H1583" s="184">
        <f t="shared" ref="H1583:L1583" si="1708">H1559</f>
        <v>0.83333333333333337</v>
      </c>
      <c r="I1583" s="185">
        <f t="shared" si="1708"/>
        <v>322</v>
      </c>
      <c r="J1583" s="185">
        <f t="shared" si="1708"/>
        <v>178</v>
      </c>
      <c r="K1583" s="185">
        <f t="shared" si="1708"/>
        <v>2842</v>
      </c>
      <c r="L1583" s="185">
        <f t="shared" si="1708"/>
        <v>1426</v>
      </c>
      <c r="M1583" s="147"/>
      <c r="N1583" s="143">
        <f t="shared" si="1664"/>
        <v>1127</v>
      </c>
      <c r="O1583" s="143">
        <f t="shared" si="1660"/>
        <v>890</v>
      </c>
      <c r="P1583" s="143">
        <f t="shared" si="1661"/>
        <v>32427.22</v>
      </c>
      <c r="Q1583" s="143">
        <f t="shared" si="1662"/>
        <v>2509.7600000000002</v>
      </c>
      <c r="R1583" s="188">
        <f t="shared" si="1665"/>
        <v>36953.980000000003</v>
      </c>
      <c r="T1583">
        <v>38496.61</v>
      </c>
      <c r="U1583" s="190">
        <f t="shared" si="1666"/>
        <v>0.95992815990810632</v>
      </c>
    </row>
    <row r="1584" spans="1:21" x14ac:dyDescent="0.2">
      <c r="A1584" s="178">
        <v>42801</v>
      </c>
      <c r="B1584" s="179">
        <v>0.875</v>
      </c>
      <c r="C1584" t="s">
        <v>349</v>
      </c>
      <c r="D1584">
        <v>5.64</v>
      </c>
      <c r="E1584">
        <v>3.1</v>
      </c>
      <c r="F1584">
        <v>8.43</v>
      </c>
      <c r="G1584">
        <v>0.99</v>
      </c>
      <c r="H1584" s="184">
        <f t="shared" ref="H1584:L1584" si="1709">H1560</f>
        <v>0.875</v>
      </c>
      <c r="I1584" s="185">
        <f t="shared" si="1709"/>
        <v>337</v>
      </c>
      <c r="J1584" s="185">
        <f t="shared" si="1709"/>
        <v>173</v>
      </c>
      <c r="K1584" s="185">
        <f t="shared" si="1709"/>
        <v>2842</v>
      </c>
      <c r="L1584" s="185">
        <f t="shared" si="1709"/>
        <v>1426</v>
      </c>
      <c r="M1584" s="147"/>
      <c r="N1584" s="143">
        <f t="shared" si="1664"/>
        <v>1900.6799999999998</v>
      </c>
      <c r="O1584" s="143">
        <f t="shared" si="1660"/>
        <v>536.30000000000007</v>
      </c>
      <c r="P1584" s="143">
        <f t="shared" si="1661"/>
        <v>23958.059999999998</v>
      </c>
      <c r="Q1584" s="143">
        <f t="shared" si="1662"/>
        <v>1411.74</v>
      </c>
      <c r="R1584" s="188">
        <f t="shared" si="1665"/>
        <v>27806.78</v>
      </c>
      <c r="T1584">
        <v>37739.629999999997</v>
      </c>
      <c r="U1584" s="190">
        <f t="shared" si="1666"/>
        <v>0.73680584573828622</v>
      </c>
    </row>
    <row r="1585" spans="1:21" x14ac:dyDescent="0.2">
      <c r="A1585" s="178">
        <v>42801</v>
      </c>
      <c r="B1585" s="179">
        <v>0.91666666666666663</v>
      </c>
      <c r="C1585" t="s">
        <v>349</v>
      </c>
      <c r="D1585">
        <v>5</v>
      </c>
      <c r="E1585">
        <v>4</v>
      </c>
      <c r="F1585">
        <v>6.84</v>
      </c>
      <c r="G1585">
        <v>0.99</v>
      </c>
      <c r="H1585" s="184">
        <f t="shared" ref="H1585:L1585" si="1710">H1561</f>
        <v>0.91666666666666663</v>
      </c>
      <c r="I1585" s="185">
        <f t="shared" si="1710"/>
        <v>394</v>
      </c>
      <c r="J1585" s="185">
        <f t="shared" si="1710"/>
        <v>194</v>
      </c>
      <c r="K1585" s="185">
        <f t="shared" si="1710"/>
        <v>2842</v>
      </c>
      <c r="L1585" s="185">
        <f t="shared" si="1710"/>
        <v>1426</v>
      </c>
      <c r="M1585" s="147"/>
      <c r="N1585" s="143">
        <f t="shared" si="1664"/>
        <v>1970</v>
      </c>
      <c r="O1585" s="143">
        <f t="shared" si="1660"/>
        <v>776</v>
      </c>
      <c r="P1585" s="143">
        <f t="shared" si="1661"/>
        <v>19439.28</v>
      </c>
      <c r="Q1585" s="143">
        <f t="shared" si="1662"/>
        <v>1411.74</v>
      </c>
      <c r="R1585" s="188">
        <f t="shared" si="1665"/>
        <v>23597.02</v>
      </c>
      <c r="T1585">
        <v>36034.699999999997</v>
      </c>
      <c r="U1585" s="190">
        <f t="shared" si="1666"/>
        <v>0.65484158325169917</v>
      </c>
    </row>
    <row r="1586" spans="1:21" x14ac:dyDescent="0.2">
      <c r="A1586" s="178">
        <v>42801</v>
      </c>
      <c r="B1586" s="179">
        <v>0.95833333333333337</v>
      </c>
      <c r="C1586" t="s">
        <v>349</v>
      </c>
      <c r="D1586">
        <v>12</v>
      </c>
      <c r="E1586">
        <v>11.77</v>
      </c>
      <c r="F1586">
        <v>12.07</v>
      </c>
      <c r="G1586">
        <v>0.47</v>
      </c>
      <c r="H1586" s="184">
        <f t="shared" ref="H1586:L1586" si="1711">H1562</f>
        <v>0.95833333333333337</v>
      </c>
      <c r="I1586" s="185">
        <f t="shared" si="1711"/>
        <v>389</v>
      </c>
      <c r="J1586" s="185">
        <f t="shared" si="1711"/>
        <v>265</v>
      </c>
      <c r="K1586" s="185">
        <f t="shared" si="1711"/>
        <v>2985</v>
      </c>
      <c r="L1586" s="185">
        <f t="shared" si="1711"/>
        <v>1111</v>
      </c>
      <c r="M1586" s="147"/>
      <c r="N1586" s="143">
        <f t="shared" si="1664"/>
        <v>4668</v>
      </c>
      <c r="O1586" s="143">
        <f t="shared" si="1660"/>
        <v>3119.0499999999997</v>
      </c>
      <c r="P1586" s="143">
        <f t="shared" si="1661"/>
        <v>36028.950000000004</v>
      </c>
      <c r="Q1586" s="143">
        <f t="shared" si="1662"/>
        <v>522.16999999999996</v>
      </c>
      <c r="R1586" s="188">
        <f t="shared" si="1665"/>
        <v>44338.17</v>
      </c>
      <c r="T1586">
        <v>33434.239999999998</v>
      </c>
      <c r="U1586" s="190">
        <f t="shared" si="1666"/>
        <v>1.3261306373346606</v>
      </c>
    </row>
    <row r="1587" spans="1:21" x14ac:dyDescent="0.2">
      <c r="A1587" s="178">
        <v>42801</v>
      </c>
      <c r="B1587" s="180">
        <v>1</v>
      </c>
      <c r="C1587" t="s">
        <v>349</v>
      </c>
      <c r="D1587">
        <v>11.55</v>
      </c>
      <c r="E1587">
        <v>10.11</v>
      </c>
      <c r="F1587">
        <v>11.26</v>
      </c>
      <c r="G1587">
        <v>0.47</v>
      </c>
      <c r="H1587" s="184">
        <f t="shared" ref="H1587:L1587" si="1712">H1563</f>
        <v>1</v>
      </c>
      <c r="I1587" s="185">
        <f t="shared" si="1712"/>
        <v>362</v>
      </c>
      <c r="J1587" s="185">
        <f t="shared" si="1712"/>
        <v>243</v>
      </c>
      <c r="K1587" s="185">
        <f t="shared" si="1712"/>
        <v>2985</v>
      </c>
      <c r="L1587" s="185">
        <f t="shared" si="1712"/>
        <v>1111</v>
      </c>
      <c r="M1587" s="147"/>
      <c r="N1587" s="143">
        <f t="shared" si="1664"/>
        <v>4181.1000000000004</v>
      </c>
      <c r="O1587" s="143">
        <f t="shared" si="1660"/>
        <v>2456.73</v>
      </c>
      <c r="P1587" s="143">
        <f t="shared" si="1661"/>
        <v>33611.1</v>
      </c>
      <c r="Q1587" s="143">
        <f t="shared" si="1662"/>
        <v>522.16999999999996</v>
      </c>
      <c r="R1587" s="188">
        <f t="shared" si="1665"/>
        <v>40771.1</v>
      </c>
      <c r="T1587">
        <v>30937.96</v>
      </c>
      <c r="U1587" s="190">
        <f t="shared" si="1666"/>
        <v>1.3178341429105216</v>
      </c>
    </row>
    <row r="1588" spans="1:21" x14ac:dyDescent="0.2">
      <c r="A1588" s="178">
        <v>42802</v>
      </c>
      <c r="B1588" s="179">
        <v>4.1666666666666664E-2</v>
      </c>
      <c r="C1588" t="s">
        <v>349</v>
      </c>
      <c r="D1588">
        <v>8</v>
      </c>
      <c r="E1588">
        <v>4.3</v>
      </c>
      <c r="F1588">
        <v>4.5</v>
      </c>
      <c r="G1588">
        <v>0.45</v>
      </c>
      <c r="H1588" s="184">
        <f t="shared" ref="H1588:L1588" si="1713">H1564</f>
        <v>4.1666666666666664E-2</v>
      </c>
      <c r="I1588" s="185">
        <f t="shared" si="1713"/>
        <v>294</v>
      </c>
      <c r="J1588" s="185">
        <f t="shared" si="1713"/>
        <v>212</v>
      </c>
      <c r="K1588" s="185">
        <f t="shared" si="1713"/>
        <v>2985</v>
      </c>
      <c r="L1588" s="185">
        <f t="shared" si="1713"/>
        <v>1111</v>
      </c>
      <c r="M1588" s="147"/>
      <c r="N1588" s="143">
        <f t="shared" si="1664"/>
        <v>2352</v>
      </c>
      <c r="O1588" s="143">
        <f t="shared" si="1660"/>
        <v>911.59999999999991</v>
      </c>
      <c r="P1588" s="143">
        <f t="shared" si="1661"/>
        <v>13432.5</v>
      </c>
      <c r="Q1588" s="143">
        <f t="shared" si="1662"/>
        <v>499.95</v>
      </c>
      <c r="R1588" s="188">
        <f t="shared" si="1665"/>
        <v>17196.05</v>
      </c>
      <c r="T1588">
        <v>29326.27</v>
      </c>
      <c r="U1588" s="190">
        <f t="shared" si="1666"/>
        <v>0.58637017254495705</v>
      </c>
    </row>
    <row r="1589" spans="1:21" x14ac:dyDescent="0.2">
      <c r="A1589" s="178">
        <v>42802</v>
      </c>
      <c r="B1589" s="179">
        <v>8.3333333333333329E-2</v>
      </c>
      <c r="C1589" t="s">
        <v>349</v>
      </c>
      <c r="D1589">
        <v>8</v>
      </c>
      <c r="E1589">
        <v>4.1100000000000003</v>
      </c>
      <c r="F1589">
        <v>4.5</v>
      </c>
      <c r="G1589">
        <v>0.45</v>
      </c>
      <c r="H1589" s="184">
        <f t="shared" ref="H1589:L1589" si="1714">H1565</f>
        <v>8.3333333333333329E-2</v>
      </c>
      <c r="I1589" s="185">
        <f t="shared" si="1714"/>
        <v>236</v>
      </c>
      <c r="J1589" s="185">
        <f t="shared" si="1714"/>
        <v>179</v>
      </c>
      <c r="K1589" s="185">
        <f t="shared" si="1714"/>
        <v>2985</v>
      </c>
      <c r="L1589" s="185">
        <f t="shared" si="1714"/>
        <v>1111</v>
      </c>
      <c r="M1589" s="147"/>
      <c r="N1589" s="143">
        <f t="shared" si="1664"/>
        <v>1888</v>
      </c>
      <c r="O1589" s="143">
        <f t="shared" si="1660"/>
        <v>735.69</v>
      </c>
      <c r="P1589" s="143">
        <f t="shared" si="1661"/>
        <v>13432.5</v>
      </c>
      <c r="Q1589" s="143">
        <f t="shared" si="1662"/>
        <v>499.95</v>
      </c>
      <c r="R1589" s="188">
        <f t="shared" si="1665"/>
        <v>16556.14</v>
      </c>
      <c r="T1589">
        <v>28493.88</v>
      </c>
      <c r="U1589" s="190">
        <f t="shared" si="1666"/>
        <v>0.58104196409895736</v>
      </c>
    </row>
    <row r="1590" spans="1:21" x14ac:dyDescent="0.2">
      <c r="A1590" s="178">
        <v>42802</v>
      </c>
      <c r="B1590" s="179">
        <v>0.125</v>
      </c>
      <c r="C1590" t="s">
        <v>349</v>
      </c>
      <c r="D1590">
        <v>6.16</v>
      </c>
      <c r="E1590">
        <v>4.1100000000000003</v>
      </c>
      <c r="F1590">
        <v>4.3099999999999996</v>
      </c>
      <c r="G1590">
        <v>0.99</v>
      </c>
      <c r="H1590" s="184">
        <f t="shared" ref="H1590:L1590" si="1715">H1566</f>
        <v>0.125</v>
      </c>
      <c r="I1590" s="185">
        <f t="shared" si="1715"/>
        <v>201</v>
      </c>
      <c r="J1590" s="185">
        <f t="shared" si="1715"/>
        <v>205</v>
      </c>
      <c r="K1590" s="185">
        <f t="shared" si="1715"/>
        <v>2985</v>
      </c>
      <c r="L1590" s="185">
        <f t="shared" si="1715"/>
        <v>1717</v>
      </c>
      <c r="M1590" s="147"/>
      <c r="N1590" s="143">
        <f t="shared" si="1664"/>
        <v>1238.1600000000001</v>
      </c>
      <c r="O1590" s="143">
        <f t="shared" si="1660"/>
        <v>842.55000000000007</v>
      </c>
      <c r="P1590" s="143">
        <f t="shared" si="1661"/>
        <v>12865.349999999999</v>
      </c>
      <c r="Q1590" s="143">
        <f t="shared" si="1662"/>
        <v>1699.83</v>
      </c>
      <c r="R1590" s="188">
        <f t="shared" si="1665"/>
        <v>16645.89</v>
      </c>
      <c r="T1590">
        <v>28116.61</v>
      </c>
      <c r="U1590" s="190">
        <f t="shared" si="1666"/>
        <v>0.59203047593575464</v>
      </c>
    </row>
    <row r="1591" spans="1:21" x14ac:dyDescent="0.2">
      <c r="A1591" s="178">
        <v>42802</v>
      </c>
      <c r="B1591" s="179">
        <v>0.16666666666666666</v>
      </c>
      <c r="C1591" t="s">
        <v>349</v>
      </c>
      <c r="D1591">
        <v>3.5</v>
      </c>
      <c r="E1591">
        <v>3.8</v>
      </c>
      <c r="F1591">
        <v>4</v>
      </c>
      <c r="G1591">
        <v>0.99</v>
      </c>
      <c r="H1591" s="184">
        <f t="shared" ref="H1591:L1591" si="1716">H1567</f>
        <v>0.16666666666666666</v>
      </c>
      <c r="I1591" s="185">
        <f t="shared" si="1716"/>
        <v>185</v>
      </c>
      <c r="J1591" s="185">
        <f t="shared" si="1716"/>
        <v>205</v>
      </c>
      <c r="K1591" s="185">
        <f t="shared" si="1716"/>
        <v>2985</v>
      </c>
      <c r="L1591" s="185">
        <f t="shared" si="1716"/>
        <v>1717</v>
      </c>
      <c r="M1591" s="147"/>
      <c r="N1591" s="143">
        <f t="shared" si="1664"/>
        <v>647.5</v>
      </c>
      <c r="O1591" s="143">
        <f t="shared" si="1660"/>
        <v>779</v>
      </c>
      <c r="P1591" s="143">
        <f t="shared" si="1661"/>
        <v>11940</v>
      </c>
      <c r="Q1591" s="143">
        <f t="shared" si="1662"/>
        <v>1699.83</v>
      </c>
      <c r="R1591" s="188">
        <f t="shared" si="1665"/>
        <v>15066.33</v>
      </c>
      <c r="T1591">
        <v>28130.240000000002</v>
      </c>
      <c r="U1591" s="190">
        <f t="shared" si="1666"/>
        <v>0.53559194660265963</v>
      </c>
    </row>
    <row r="1592" spans="1:21" x14ac:dyDescent="0.2">
      <c r="A1592" s="178">
        <v>42802</v>
      </c>
      <c r="B1592" s="179">
        <v>0.20833333333333334</v>
      </c>
      <c r="C1592" t="s">
        <v>349</v>
      </c>
      <c r="D1592">
        <v>8</v>
      </c>
      <c r="E1592">
        <v>6</v>
      </c>
      <c r="F1592">
        <v>6.2</v>
      </c>
      <c r="G1592">
        <v>0.99</v>
      </c>
      <c r="H1592" s="184">
        <f t="shared" ref="H1592:L1592" si="1717">H1568</f>
        <v>0.20833333333333334</v>
      </c>
      <c r="I1592" s="185">
        <f t="shared" si="1717"/>
        <v>207</v>
      </c>
      <c r="J1592" s="185">
        <f t="shared" si="1717"/>
        <v>283</v>
      </c>
      <c r="K1592" s="185">
        <f t="shared" si="1717"/>
        <v>2985</v>
      </c>
      <c r="L1592" s="185">
        <f t="shared" si="1717"/>
        <v>1717</v>
      </c>
      <c r="M1592" s="147"/>
      <c r="N1592" s="143">
        <f t="shared" si="1664"/>
        <v>1656</v>
      </c>
      <c r="O1592" s="143">
        <f t="shared" si="1660"/>
        <v>1698</v>
      </c>
      <c r="P1592" s="143">
        <f t="shared" si="1661"/>
        <v>18507</v>
      </c>
      <c r="Q1592" s="143">
        <f t="shared" si="1662"/>
        <v>1699.83</v>
      </c>
      <c r="R1592" s="188">
        <f t="shared" si="1665"/>
        <v>23560.83</v>
      </c>
      <c r="T1592">
        <v>29003.17</v>
      </c>
      <c r="U1592" s="190">
        <f t="shared" si="1666"/>
        <v>0.8123536151393107</v>
      </c>
    </row>
    <row r="1593" spans="1:21" x14ac:dyDescent="0.2">
      <c r="A1593" s="178">
        <v>42802</v>
      </c>
      <c r="B1593" s="179">
        <v>0.25</v>
      </c>
      <c r="C1593" t="s">
        <v>349</v>
      </c>
      <c r="D1593">
        <v>13.18</v>
      </c>
      <c r="E1593">
        <v>12</v>
      </c>
      <c r="F1593">
        <v>11.06</v>
      </c>
      <c r="G1593">
        <v>0.99</v>
      </c>
      <c r="H1593" s="184">
        <f t="shared" ref="H1593:L1593" si="1718">H1569</f>
        <v>0.25</v>
      </c>
      <c r="I1593" s="185">
        <f t="shared" si="1718"/>
        <v>327</v>
      </c>
      <c r="J1593" s="185">
        <f t="shared" si="1718"/>
        <v>438</v>
      </c>
      <c r="K1593" s="185">
        <f t="shared" si="1718"/>
        <v>2985</v>
      </c>
      <c r="L1593" s="185">
        <f t="shared" si="1718"/>
        <v>1717</v>
      </c>
      <c r="M1593" s="147"/>
      <c r="N1593" s="143">
        <f t="shared" si="1664"/>
        <v>4309.8599999999997</v>
      </c>
      <c r="O1593" s="143">
        <f t="shared" si="1660"/>
        <v>5256</v>
      </c>
      <c r="P1593" s="143">
        <f t="shared" si="1661"/>
        <v>33014.1</v>
      </c>
      <c r="Q1593" s="143">
        <f t="shared" si="1662"/>
        <v>1699.83</v>
      </c>
      <c r="R1593" s="188">
        <f t="shared" si="1665"/>
        <v>44279.79</v>
      </c>
      <c r="T1593">
        <v>31336.49</v>
      </c>
      <c r="U1593" s="190">
        <f t="shared" si="1666"/>
        <v>1.41304243072533</v>
      </c>
    </row>
    <row r="1594" spans="1:21" x14ac:dyDescent="0.2">
      <c r="A1594" s="178">
        <v>42802</v>
      </c>
      <c r="B1594" s="179">
        <v>0.29166666666666669</v>
      </c>
      <c r="C1594" t="s">
        <v>349</v>
      </c>
      <c r="D1594">
        <v>4.1100000000000003</v>
      </c>
      <c r="E1594">
        <v>13.42</v>
      </c>
      <c r="F1594">
        <v>11.95</v>
      </c>
      <c r="G1594">
        <v>11.2</v>
      </c>
      <c r="H1594" s="184">
        <f t="shared" ref="H1594:L1594" si="1719">H1570</f>
        <v>0.29166666666666669</v>
      </c>
      <c r="I1594" s="185">
        <f t="shared" si="1719"/>
        <v>249</v>
      </c>
      <c r="J1594" s="185">
        <f t="shared" si="1719"/>
        <v>556</v>
      </c>
      <c r="K1594" s="185">
        <f t="shared" si="1719"/>
        <v>2872</v>
      </c>
      <c r="L1594" s="185">
        <f t="shared" si="1719"/>
        <v>2219</v>
      </c>
      <c r="M1594" s="147"/>
      <c r="N1594" s="143">
        <f t="shared" si="1664"/>
        <v>1023.3900000000001</v>
      </c>
      <c r="O1594" s="143">
        <f t="shared" si="1660"/>
        <v>7461.5199999999995</v>
      </c>
      <c r="P1594" s="143">
        <f t="shared" si="1661"/>
        <v>34320.400000000001</v>
      </c>
      <c r="Q1594" s="143">
        <f t="shared" si="1662"/>
        <v>24852.799999999999</v>
      </c>
      <c r="R1594" s="188">
        <f t="shared" si="1665"/>
        <v>67658.11</v>
      </c>
      <c r="T1594">
        <v>35157.550000000003</v>
      </c>
      <c r="U1594" s="190">
        <f t="shared" si="1666"/>
        <v>1.9244261901071034</v>
      </c>
    </row>
    <row r="1595" spans="1:21" x14ac:dyDescent="0.2">
      <c r="A1595" s="178">
        <v>42802</v>
      </c>
      <c r="B1595" s="179">
        <v>0.33333333333333331</v>
      </c>
      <c r="C1595" t="s">
        <v>349</v>
      </c>
      <c r="D1595">
        <v>3.65</v>
      </c>
      <c r="E1595">
        <v>6.53</v>
      </c>
      <c r="F1595">
        <v>6.74</v>
      </c>
      <c r="G1595">
        <v>6.53</v>
      </c>
      <c r="H1595" s="184">
        <f t="shared" ref="H1595:L1595" si="1720">H1571</f>
        <v>0.33333333333333331</v>
      </c>
      <c r="I1595" s="185">
        <f t="shared" si="1720"/>
        <v>256</v>
      </c>
      <c r="J1595" s="185">
        <f t="shared" si="1720"/>
        <v>306</v>
      </c>
      <c r="K1595" s="185">
        <f t="shared" si="1720"/>
        <v>2872</v>
      </c>
      <c r="L1595" s="185">
        <f t="shared" si="1720"/>
        <v>2219</v>
      </c>
      <c r="M1595" s="147"/>
      <c r="N1595" s="143">
        <f t="shared" si="1664"/>
        <v>934.4</v>
      </c>
      <c r="O1595" s="143">
        <f t="shared" si="1660"/>
        <v>1998.18</v>
      </c>
      <c r="P1595" s="143">
        <f t="shared" si="1661"/>
        <v>19357.28</v>
      </c>
      <c r="Q1595" s="143">
        <f t="shared" si="1662"/>
        <v>14490.07</v>
      </c>
      <c r="R1595" s="188">
        <f t="shared" si="1665"/>
        <v>36779.93</v>
      </c>
      <c r="T1595">
        <v>36075.760000000002</v>
      </c>
      <c r="U1595" s="190">
        <f t="shared" si="1666"/>
        <v>1.0195192007042955</v>
      </c>
    </row>
    <row r="1596" spans="1:21" x14ac:dyDescent="0.2">
      <c r="A1596" s="178">
        <v>42802</v>
      </c>
      <c r="B1596" s="179">
        <v>0.375</v>
      </c>
      <c r="C1596" t="s">
        <v>349</v>
      </c>
      <c r="D1596">
        <v>2.11</v>
      </c>
      <c r="E1596">
        <v>5.07</v>
      </c>
      <c r="F1596">
        <v>5.27</v>
      </c>
      <c r="G1596">
        <v>4.82</v>
      </c>
      <c r="H1596" s="184">
        <f t="shared" ref="H1596:L1596" si="1721">H1572</f>
        <v>0.375</v>
      </c>
      <c r="I1596" s="185">
        <f t="shared" si="1721"/>
        <v>156</v>
      </c>
      <c r="J1596" s="185">
        <f t="shared" si="1721"/>
        <v>343</v>
      </c>
      <c r="K1596" s="185">
        <f t="shared" si="1721"/>
        <v>2872</v>
      </c>
      <c r="L1596" s="185">
        <f t="shared" si="1721"/>
        <v>2219</v>
      </c>
      <c r="M1596" s="147"/>
      <c r="N1596" s="143">
        <f t="shared" si="1664"/>
        <v>329.15999999999997</v>
      </c>
      <c r="O1596" s="143">
        <f t="shared" si="1660"/>
        <v>1739.01</v>
      </c>
      <c r="P1596" s="143">
        <f t="shared" si="1661"/>
        <v>15135.439999999999</v>
      </c>
      <c r="Q1596" s="143">
        <f t="shared" si="1662"/>
        <v>10695.58</v>
      </c>
      <c r="R1596" s="188">
        <f t="shared" si="1665"/>
        <v>27899.190000000002</v>
      </c>
      <c r="T1596">
        <v>35714.74</v>
      </c>
      <c r="U1596" s="190">
        <f t="shared" si="1666"/>
        <v>0.78116738355088133</v>
      </c>
    </row>
    <row r="1597" spans="1:21" x14ac:dyDescent="0.2">
      <c r="A1597" s="178">
        <v>42802</v>
      </c>
      <c r="B1597" s="179">
        <v>0.41666666666666669</v>
      </c>
      <c r="C1597" t="s">
        <v>349</v>
      </c>
      <c r="D1597">
        <v>3.39</v>
      </c>
      <c r="E1597">
        <v>4.13</v>
      </c>
      <c r="F1597">
        <v>5.25</v>
      </c>
      <c r="G1597">
        <v>4.82</v>
      </c>
      <c r="H1597" s="184">
        <f t="shared" ref="H1597:L1597" si="1722">H1573</f>
        <v>0.41666666666666669</v>
      </c>
      <c r="I1597" s="185">
        <f t="shared" si="1722"/>
        <v>196</v>
      </c>
      <c r="J1597" s="185">
        <f t="shared" si="1722"/>
        <v>315</v>
      </c>
      <c r="K1597" s="185">
        <f t="shared" si="1722"/>
        <v>2872</v>
      </c>
      <c r="L1597" s="185">
        <f t="shared" si="1722"/>
        <v>2219</v>
      </c>
      <c r="M1597" s="147"/>
      <c r="N1597" s="143">
        <f t="shared" si="1664"/>
        <v>664.44</v>
      </c>
      <c r="O1597" s="143">
        <f t="shared" si="1660"/>
        <v>1300.95</v>
      </c>
      <c r="P1597" s="143">
        <f t="shared" si="1661"/>
        <v>15078</v>
      </c>
      <c r="Q1597" s="143">
        <f t="shared" si="1662"/>
        <v>10695.58</v>
      </c>
      <c r="R1597" s="188">
        <f t="shared" si="1665"/>
        <v>27738.97</v>
      </c>
      <c r="T1597">
        <v>35757.07</v>
      </c>
      <c r="U1597" s="190">
        <f t="shared" si="1666"/>
        <v>0.77576182836009777</v>
      </c>
    </row>
    <row r="1598" spans="1:21" x14ac:dyDescent="0.2">
      <c r="A1598" s="178">
        <v>42802</v>
      </c>
      <c r="B1598" s="179">
        <v>0.45833333333333331</v>
      </c>
      <c r="C1598" t="s">
        <v>349</v>
      </c>
      <c r="D1598">
        <v>2.6</v>
      </c>
      <c r="E1598">
        <v>2.6</v>
      </c>
      <c r="F1598">
        <v>4.72</v>
      </c>
      <c r="G1598">
        <v>4.2699999999999996</v>
      </c>
      <c r="H1598" s="184">
        <f t="shared" ref="H1598:L1598" si="1723">H1574</f>
        <v>0.45833333333333331</v>
      </c>
      <c r="I1598" s="185">
        <f t="shared" si="1723"/>
        <v>226</v>
      </c>
      <c r="J1598" s="185">
        <f t="shared" si="1723"/>
        <v>326</v>
      </c>
      <c r="K1598" s="185">
        <f t="shared" si="1723"/>
        <v>2842</v>
      </c>
      <c r="L1598" s="185">
        <f t="shared" si="1723"/>
        <v>1635</v>
      </c>
      <c r="M1598" s="147"/>
      <c r="N1598" s="143">
        <f t="shared" si="1664"/>
        <v>587.6</v>
      </c>
      <c r="O1598" s="143">
        <f t="shared" si="1660"/>
        <v>847.6</v>
      </c>
      <c r="P1598" s="143">
        <f t="shared" si="1661"/>
        <v>13414.24</v>
      </c>
      <c r="Q1598" s="143">
        <f t="shared" si="1662"/>
        <v>6981.4499999999989</v>
      </c>
      <c r="R1598" s="188">
        <f t="shared" si="1665"/>
        <v>21830.89</v>
      </c>
      <c r="T1598">
        <v>35917.94</v>
      </c>
      <c r="U1598" s="190">
        <f t="shared" si="1666"/>
        <v>0.60779905529103273</v>
      </c>
    </row>
    <row r="1599" spans="1:21" x14ac:dyDescent="0.2">
      <c r="A1599" s="178">
        <v>42802</v>
      </c>
      <c r="B1599" s="179">
        <v>0.5</v>
      </c>
      <c r="C1599" t="s">
        <v>349</v>
      </c>
      <c r="D1599">
        <v>3.24</v>
      </c>
      <c r="E1599">
        <v>2.65</v>
      </c>
      <c r="F1599">
        <v>4.87</v>
      </c>
      <c r="G1599">
        <v>4.42</v>
      </c>
      <c r="H1599" s="184">
        <f t="shared" ref="H1599:L1599" si="1724">H1575</f>
        <v>0.5</v>
      </c>
      <c r="I1599" s="185">
        <f t="shared" si="1724"/>
        <v>222</v>
      </c>
      <c r="J1599" s="185">
        <f t="shared" si="1724"/>
        <v>319</v>
      </c>
      <c r="K1599" s="185">
        <f t="shared" si="1724"/>
        <v>2842</v>
      </c>
      <c r="L1599" s="185">
        <f t="shared" si="1724"/>
        <v>1635</v>
      </c>
      <c r="M1599" s="147"/>
      <c r="N1599" s="143">
        <f t="shared" si="1664"/>
        <v>719.28000000000009</v>
      </c>
      <c r="O1599" s="143">
        <f t="shared" si="1660"/>
        <v>845.35</v>
      </c>
      <c r="P1599" s="143">
        <f t="shared" si="1661"/>
        <v>13840.54</v>
      </c>
      <c r="Q1599" s="143">
        <f t="shared" si="1662"/>
        <v>7226.7</v>
      </c>
      <c r="R1599" s="188">
        <f t="shared" si="1665"/>
        <v>22631.870000000003</v>
      </c>
      <c r="T1599">
        <v>35970.83</v>
      </c>
      <c r="U1599" s="190">
        <f t="shared" si="1666"/>
        <v>0.62917286034267217</v>
      </c>
    </row>
    <row r="1600" spans="1:21" x14ac:dyDescent="0.2">
      <c r="A1600" s="178">
        <v>42802</v>
      </c>
      <c r="B1600" s="179">
        <v>0.54166666666666663</v>
      </c>
      <c r="C1600" t="s">
        <v>349</v>
      </c>
      <c r="D1600">
        <v>2.11</v>
      </c>
      <c r="E1600">
        <v>1.99</v>
      </c>
      <c r="F1600">
        <v>4.87</v>
      </c>
      <c r="G1600">
        <v>4.42</v>
      </c>
      <c r="H1600" s="184">
        <f t="shared" ref="H1600:L1600" si="1725">H1576</f>
        <v>0.54166666666666663</v>
      </c>
      <c r="I1600" s="185">
        <f t="shared" si="1725"/>
        <v>195</v>
      </c>
      <c r="J1600" s="185">
        <f t="shared" si="1725"/>
        <v>299</v>
      </c>
      <c r="K1600" s="185">
        <f t="shared" si="1725"/>
        <v>2842</v>
      </c>
      <c r="L1600" s="185">
        <f t="shared" si="1725"/>
        <v>1635</v>
      </c>
      <c r="M1600" s="147"/>
      <c r="N1600" s="143">
        <f t="shared" si="1664"/>
        <v>411.45</v>
      </c>
      <c r="O1600" s="143">
        <f t="shared" si="1660"/>
        <v>595.01</v>
      </c>
      <c r="P1600" s="143">
        <f t="shared" si="1661"/>
        <v>13840.54</v>
      </c>
      <c r="Q1600" s="143">
        <f t="shared" si="1662"/>
        <v>7226.7</v>
      </c>
      <c r="R1600" s="188">
        <f t="shared" si="1665"/>
        <v>22073.7</v>
      </c>
      <c r="T1600">
        <v>36057.279999999999</v>
      </c>
      <c r="U1600" s="190">
        <f t="shared" si="1666"/>
        <v>0.61218428012318182</v>
      </c>
    </row>
    <row r="1601" spans="1:21" x14ac:dyDescent="0.2">
      <c r="A1601" s="178">
        <v>42802</v>
      </c>
      <c r="B1601" s="179">
        <v>0.58333333333333337</v>
      </c>
      <c r="C1601" t="s">
        <v>349</v>
      </c>
      <c r="D1601">
        <v>2.11</v>
      </c>
      <c r="E1601">
        <v>2.81</v>
      </c>
      <c r="F1601">
        <v>4.3600000000000003</v>
      </c>
      <c r="G1601">
        <v>4.1500000000000004</v>
      </c>
      <c r="H1601" s="184">
        <f t="shared" ref="H1601:L1601" si="1726">H1577</f>
        <v>0.58333333333333337</v>
      </c>
      <c r="I1601" s="185">
        <f t="shared" si="1726"/>
        <v>205</v>
      </c>
      <c r="J1601" s="185">
        <f t="shared" si="1726"/>
        <v>237</v>
      </c>
      <c r="K1601" s="185">
        <f t="shared" si="1726"/>
        <v>2842</v>
      </c>
      <c r="L1601" s="185">
        <f t="shared" si="1726"/>
        <v>1635</v>
      </c>
      <c r="M1601" s="147"/>
      <c r="N1601" s="143">
        <f t="shared" si="1664"/>
        <v>432.54999999999995</v>
      </c>
      <c r="O1601" s="143">
        <f t="shared" si="1660"/>
        <v>665.97</v>
      </c>
      <c r="P1601" s="143">
        <f t="shared" si="1661"/>
        <v>12391.12</v>
      </c>
      <c r="Q1601" s="143">
        <f t="shared" si="1662"/>
        <v>6785.2500000000009</v>
      </c>
      <c r="R1601" s="188">
        <f t="shared" si="1665"/>
        <v>20274.890000000003</v>
      </c>
      <c r="T1601">
        <v>36301.440000000002</v>
      </c>
      <c r="U1601" s="190">
        <f t="shared" si="1666"/>
        <v>0.55851475864318334</v>
      </c>
    </row>
    <row r="1602" spans="1:21" x14ac:dyDescent="0.2">
      <c r="A1602" s="178">
        <v>42802</v>
      </c>
      <c r="B1602" s="179">
        <v>0.625</v>
      </c>
      <c r="C1602" t="s">
        <v>349</v>
      </c>
      <c r="D1602">
        <v>1</v>
      </c>
      <c r="E1602">
        <v>2.99</v>
      </c>
      <c r="F1602">
        <v>4.1100000000000003</v>
      </c>
      <c r="G1602">
        <v>1.1100000000000001</v>
      </c>
      <c r="H1602" s="184">
        <f t="shared" ref="H1602:L1602" si="1727">H1578</f>
        <v>0.625</v>
      </c>
      <c r="I1602" s="185">
        <f t="shared" si="1727"/>
        <v>212</v>
      </c>
      <c r="J1602" s="185">
        <f t="shared" si="1727"/>
        <v>213</v>
      </c>
      <c r="K1602" s="185">
        <f t="shared" si="1727"/>
        <v>2842</v>
      </c>
      <c r="L1602" s="185">
        <f t="shared" si="1727"/>
        <v>1380</v>
      </c>
      <c r="M1602" s="147"/>
      <c r="N1602" s="143">
        <f t="shared" si="1664"/>
        <v>212</v>
      </c>
      <c r="O1602" s="143">
        <f t="shared" si="1660"/>
        <v>636.87</v>
      </c>
      <c r="P1602" s="143">
        <f t="shared" si="1661"/>
        <v>11680.62</v>
      </c>
      <c r="Q1602" s="143">
        <f t="shared" si="1662"/>
        <v>1531.8000000000002</v>
      </c>
      <c r="R1602" s="188">
        <f t="shared" si="1665"/>
        <v>14061.29</v>
      </c>
      <c r="T1602">
        <v>36427.49</v>
      </c>
      <c r="U1602" s="190">
        <f t="shared" si="1666"/>
        <v>0.38600765520764679</v>
      </c>
    </row>
    <row r="1603" spans="1:21" x14ac:dyDescent="0.2">
      <c r="A1603" s="178">
        <v>42802</v>
      </c>
      <c r="B1603" s="179">
        <v>0.66666666666666663</v>
      </c>
      <c r="C1603" t="s">
        <v>349</v>
      </c>
      <c r="D1603">
        <v>1.47</v>
      </c>
      <c r="E1603">
        <v>2.41</v>
      </c>
      <c r="F1603">
        <v>4</v>
      </c>
      <c r="G1603">
        <v>1.1000000000000001</v>
      </c>
      <c r="H1603" s="184">
        <f t="shared" ref="H1603:L1603" si="1728">H1579</f>
        <v>0.66666666666666663</v>
      </c>
      <c r="I1603" s="185">
        <f t="shared" si="1728"/>
        <v>191</v>
      </c>
      <c r="J1603" s="185">
        <f t="shared" si="1728"/>
        <v>237</v>
      </c>
      <c r="K1603" s="185">
        <f t="shared" si="1728"/>
        <v>2842</v>
      </c>
      <c r="L1603" s="185">
        <f t="shared" si="1728"/>
        <v>1380</v>
      </c>
      <c r="M1603" s="147"/>
      <c r="N1603" s="143">
        <f t="shared" si="1664"/>
        <v>280.77</v>
      </c>
      <c r="O1603" s="143">
        <f t="shared" si="1660"/>
        <v>571.17000000000007</v>
      </c>
      <c r="P1603" s="143">
        <f t="shared" si="1661"/>
        <v>11368</v>
      </c>
      <c r="Q1603" s="143">
        <f t="shared" si="1662"/>
        <v>1518.0000000000002</v>
      </c>
      <c r="R1603" s="188">
        <f t="shared" si="1665"/>
        <v>13737.94</v>
      </c>
      <c r="T1603">
        <v>36430.199999999997</v>
      </c>
      <c r="U1603" s="190">
        <f t="shared" si="1666"/>
        <v>0.37710306284346506</v>
      </c>
    </row>
    <row r="1604" spans="1:21" x14ac:dyDescent="0.2">
      <c r="A1604" s="178">
        <v>42802</v>
      </c>
      <c r="B1604" s="179">
        <v>0.70833333333333337</v>
      </c>
      <c r="C1604" t="s">
        <v>349</v>
      </c>
      <c r="D1604">
        <v>1.75</v>
      </c>
      <c r="E1604">
        <v>2.76</v>
      </c>
      <c r="F1604">
        <v>5.54</v>
      </c>
      <c r="G1604">
        <v>1.31</v>
      </c>
      <c r="H1604" s="184">
        <f t="shared" ref="H1604:L1604" si="1729">H1580</f>
        <v>0.70833333333333337</v>
      </c>
      <c r="I1604" s="185">
        <f t="shared" si="1729"/>
        <v>218</v>
      </c>
      <c r="J1604" s="185">
        <f t="shared" si="1729"/>
        <v>258</v>
      </c>
      <c r="K1604" s="185">
        <f t="shared" si="1729"/>
        <v>2842</v>
      </c>
      <c r="L1604" s="185">
        <f t="shared" si="1729"/>
        <v>1380</v>
      </c>
      <c r="M1604" s="147"/>
      <c r="N1604" s="143">
        <f t="shared" si="1664"/>
        <v>381.5</v>
      </c>
      <c r="O1604" s="143">
        <f t="shared" ref="O1604:O1667" si="1730">E1604*J1604</f>
        <v>712.07999999999993</v>
      </c>
      <c r="P1604" s="143">
        <f t="shared" ref="P1604:P1667" si="1731">F1604*K1604</f>
        <v>15744.68</v>
      </c>
      <c r="Q1604" s="143">
        <f t="shared" ref="Q1604:Q1667" si="1732">G1604*L1604</f>
        <v>1807.8000000000002</v>
      </c>
      <c r="R1604" s="188">
        <f t="shared" si="1665"/>
        <v>18646.060000000001</v>
      </c>
      <c r="T1604">
        <v>36506.519999999997</v>
      </c>
      <c r="U1604" s="190">
        <f t="shared" si="1666"/>
        <v>0.51075972182503293</v>
      </c>
    </row>
    <row r="1605" spans="1:21" x14ac:dyDescent="0.2">
      <c r="A1605" s="178">
        <v>42802</v>
      </c>
      <c r="B1605" s="179">
        <v>0.75</v>
      </c>
      <c r="C1605" t="s">
        <v>349</v>
      </c>
      <c r="D1605">
        <v>1</v>
      </c>
      <c r="E1605">
        <v>4</v>
      </c>
      <c r="F1605">
        <v>7.97</v>
      </c>
      <c r="G1605">
        <v>1.1200000000000001</v>
      </c>
      <c r="H1605" s="184">
        <f t="shared" ref="H1605:L1605" si="1733">H1581</f>
        <v>0.75</v>
      </c>
      <c r="I1605" s="185">
        <f t="shared" si="1733"/>
        <v>240</v>
      </c>
      <c r="J1605" s="185">
        <f t="shared" si="1733"/>
        <v>365</v>
      </c>
      <c r="K1605" s="185">
        <f t="shared" si="1733"/>
        <v>2842</v>
      </c>
      <c r="L1605" s="185">
        <f t="shared" si="1733"/>
        <v>1380</v>
      </c>
      <c r="M1605" s="147"/>
      <c r="N1605" s="143">
        <f t="shared" ref="N1605:N1668" si="1734">D1605*I1605</f>
        <v>240</v>
      </c>
      <c r="O1605" s="143">
        <f t="shared" si="1730"/>
        <v>1460</v>
      </c>
      <c r="P1605" s="143">
        <f t="shared" si="1731"/>
        <v>22650.739999999998</v>
      </c>
      <c r="Q1605" s="143">
        <f t="shared" si="1732"/>
        <v>1545.6000000000001</v>
      </c>
      <c r="R1605" s="188">
        <f t="shared" ref="R1605:R1668" si="1735">SUM(N1605:Q1605)</f>
        <v>25896.339999999997</v>
      </c>
      <c r="T1605">
        <v>36623.81</v>
      </c>
      <c r="U1605" s="190">
        <f t="shared" ref="U1605:U1668" si="1736">R1605/T1605</f>
        <v>0.70709027815511272</v>
      </c>
    </row>
    <row r="1606" spans="1:21" x14ac:dyDescent="0.2">
      <c r="A1606" s="178">
        <v>42802</v>
      </c>
      <c r="B1606" s="179">
        <v>0.79166666666666663</v>
      </c>
      <c r="C1606" t="s">
        <v>349</v>
      </c>
      <c r="D1606">
        <v>3.46</v>
      </c>
      <c r="E1606">
        <v>11.85</v>
      </c>
      <c r="F1606">
        <v>16.84</v>
      </c>
      <c r="G1606">
        <v>2</v>
      </c>
      <c r="H1606" s="184">
        <f t="shared" ref="H1606:L1606" si="1737">H1582</f>
        <v>0.79166666666666663</v>
      </c>
      <c r="I1606" s="185">
        <f t="shared" si="1737"/>
        <v>320</v>
      </c>
      <c r="J1606" s="185">
        <f t="shared" si="1737"/>
        <v>214</v>
      </c>
      <c r="K1606" s="185">
        <f t="shared" si="1737"/>
        <v>2842</v>
      </c>
      <c r="L1606" s="185">
        <f t="shared" si="1737"/>
        <v>1426</v>
      </c>
      <c r="M1606" s="147"/>
      <c r="N1606" s="143">
        <f t="shared" si="1734"/>
        <v>1107.2</v>
      </c>
      <c r="O1606" s="143">
        <f t="shared" si="1730"/>
        <v>2535.9</v>
      </c>
      <c r="P1606" s="143">
        <f t="shared" si="1731"/>
        <v>47859.28</v>
      </c>
      <c r="Q1606" s="143">
        <f t="shared" si="1732"/>
        <v>2852</v>
      </c>
      <c r="R1606" s="188">
        <f t="shared" si="1735"/>
        <v>54354.38</v>
      </c>
      <c r="T1606">
        <v>37477.07</v>
      </c>
      <c r="U1606" s="190">
        <f t="shared" si="1736"/>
        <v>1.4503369660435033</v>
      </c>
    </row>
    <row r="1607" spans="1:21" x14ac:dyDescent="0.2">
      <c r="A1607" s="178">
        <v>42802</v>
      </c>
      <c r="B1607" s="179">
        <v>0.83333333333333337</v>
      </c>
      <c r="C1607" t="s">
        <v>349</v>
      </c>
      <c r="D1607">
        <v>3.39</v>
      </c>
      <c r="E1607">
        <v>5</v>
      </c>
      <c r="F1607">
        <v>8.94</v>
      </c>
      <c r="G1607">
        <v>2</v>
      </c>
      <c r="H1607" s="184">
        <f t="shared" ref="H1607:L1607" si="1738">H1583</f>
        <v>0.83333333333333337</v>
      </c>
      <c r="I1607" s="185">
        <f t="shared" si="1738"/>
        <v>322</v>
      </c>
      <c r="J1607" s="185">
        <f t="shared" si="1738"/>
        <v>178</v>
      </c>
      <c r="K1607" s="185">
        <f t="shared" si="1738"/>
        <v>2842</v>
      </c>
      <c r="L1607" s="185">
        <f t="shared" si="1738"/>
        <v>1426</v>
      </c>
      <c r="M1607" s="147"/>
      <c r="N1607" s="143">
        <f t="shared" si="1734"/>
        <v>1091.58</v>
      </c>
      <c r="O1607" s="143">
        <f t="shared" si="1730"/>
        <v>890</v>
      </c>
      <c r="P1607" s="143">
        <f t="shared" si="1731"/>
        <v>25407.48</v>
      </c>
      <c r="Q1607" s="143">
        <f t="shared" si="1732"/>
        <v>2852</v>
      </c>
      <c r="R1607" s="188">
        <f t="shared" si="1735"/>
        <v>30241.059999999998</v>
      </c>
      <c r="T1607">
        <v>38302.300000000003</v>
      </c>
      <c r="U1607" s="190">
        <f t="shared" si="1736"/>
        <v>0.78953639859747315</v>
      </c>
    </row>
    <row r="1608" spans="1:21" x14ac:dyDescent="0.2">
      <c r="A1608" s="178">
        <v>42802</v>
      </c>
      <c r="B1608" s="179">
        <v>0.875</v>
      </c>
      <c r="C1608" t="s">
        <v>349</v>
      </c>
      <c r="D1608">
        <v>5.21</v>
      </c>
      <c r="E1608">
        <v>3.1</v>
      </c>
      <c r="F1608">
        <v>7.55</v>
      </c>
      <c r="G1608">
        <v>1.31</v>
      </c>
      <c r="H1608" s="184">
        <f t="shared" ref="H1608:L1608" si="1739">H1584</f>
        <v>0.875</v>
      </c>
      <c r="I1608" s="185">
        <f t="shared" si="1739"/>
        <v>337</v>
      </c>
      <c r="J1608" s="185">
        <f t="shared" si="1739"/>
        <v>173</v>
      </c>
      <c r="K1608" s="185">
        <f t="shared" si="1739"/>
        <v>2842</v>
      </c>
      <c r="L1608" s="185">
        <f t="shared" si="1739"/>
        <v>1426</v>
      </c>
      <c r="M1608" s="147"/>
      <c r="N1608" s="143">
        <f t="shared" si="1734"/>
        <v>1755.77</v>
      </c>
      <c r="O1608" s="143">
        <f t="shared" si="1730"/>
        <v>536.30000000000007</v>
      </c>
      <c r="P1608" s="143">
        <f t="shared" si="1731"/>
        <v>21457.1</v>
      </c>
      <c r="Q1608" s="143">
        <f t="shared" si="1732"/>
        <v>1868.0600000000002</v>
      </c>
      <c r="R1608" s="188">
        <f t="shared" si="1735"/>
        <v>25617.23</v>
      </c>
      <c r="T1608">
        <v>37729.08</v>
      </c>
      <c r="U1608" s="190">
        <f t="shared" si="1736"/>
        <v>0.67897839014362393</v>
      </c>
    </row>
    <row r="1609" spans="1:21" x14ac:dyDescent="0.2">
      <c r="A1609" s="178">
        <v>42802</v>
      </c>
      <c r="B1609" s="179">
        <v>0.91666666666666663</v>
      </c>
      <c r="C1609" t="s">
        <v>349</v>
      </c>
      <c r="D1609">
        <v>7.4</v>
      </c>
      <c r="E1609">
        <v>4</v>
      </c>
      <c r="F1609">
        <v>8.64</v>
      </c>
      <c r="G1609">
        <v>1.21</v>
      </c>
      <c r="H1609" s="184">
        <f t="shared" ref="H1609:L1609" si="1740">H1585</f>
        <v>0.91666666666666663</v>
      </c>
      <c r="I1609" s="185">
        <f t="shared" si="1740"/>
        <v>394</v>
      </c>
      <c r="J1609" s="185">
        <f t="shared" si="1740"/>
        <v>194</v>
      </c>
      <c r="K1609" s="185">
        <f t="shared" si="1740"/>
        <v>2842</v>
      </c>
      <c r="L1609" s="185">
        <f t="shared" si="1740"/>
        <v>1426</v>
      </c>
      <c r="M1609" s="147"/>
      <c r="N1609" s="143">
        <f t="shared" si="1734"/>
        <v>2915.6000000000004</v>
      </c>
      <c r="O1609" s="143">
        <f t="shared" si="1730"/>
        <v>776</v>
      </c>
      <c r="P1609" s="143">
        <f t="shared" si="1731"/>
        <v>24554.880000000001</v>
      </c>
      <c r="Q1609" s="143">
        <f t="shared" si="1732"/>
        <v>1725.46</v>
      </c>
      <c r="R1609" s="188">
        <f t="shared" si="1735"/>
        <v>29971.940000000002</v>
      </c>
      <c r="T1609">
        <v>36321.72</v>
      </c>
      <c r="U1609" s="190">
        <f t="shared" si="1736"/>
        <v>0.82517953444935976</v>
      </c>
    </row>
    <row r="1610" spans="1:21" x14ac:dyDescent="0.2">
      <c r="A1610" s="178">
        <v>42802</v>
      </c>
      <c r="B1610" s="179">
        <v>0.95833333333333337</v>
      </c>
      <c r="C1610" t="s">
        <v>349</v>
      </c>
      <c r="D1610">
        <v>30</v>
      </c>
      <c r="E1610">
        <v>10.11</v>
      </c>
      <c r="F1610">
        <v>11.42</v>
      </c>
      <c r="G1610">
        <v>0.47</v>
      </c>
      <c r="H1610" s="184">
        <f t="shared" ref="H1610:L1610" si="1741">H1586</f>
        <v>0.95833333333333337</v>
      </c>
      <c r="I1610" s="185">
        <f t="shared" si="1741"/>
        <v>389</v>
      </c>
      <c r="J1610" s="185">
        <f t="shared" si="1741"/>
        <v>265</v>
      </c>
      <c r="K1610" s="185">
        <f t="shared" si="1741"/>
        <v>2985</v>
      </c>
      <c r="L1610" s="185">
        <f t="shared" si="1741"/>
        <v>1111</v>
      </c>
      <c r="M1610" s="147"/>
      <c r="N1610" s="143">
        <f t="shared" si="1734"/>
        <v>11670</v>
      </c>
      <c r="O1610" s="143">
        <f t="shared" si="1730"/>
        <v>2679.1499999999996</v>
      </c>
      <c r="P1610" s="143">
        <f t="shared" si="1731"/>
        <v>34088.699999999997</v>
      </c>
      <c r="Q1610" s="143">
        <f t="shared" si="1732"/>
        <v>522.16999999999996</v>
      </c>
      <c r="R1610" s="188">
        <f t="shared" si="1735"/>
        <v>48960.02</v>
      </c>
      <c r="T1610">
        <v>34024.17</v>
      </c>
      <c r="U1610" s="190">
        <f t="shared" si="1736"/>
        <v>1.4389776444215978</v>
      </c>
    </row>
    <row r="1611" spans="1:21" x14ac:dyDescent="0.2">
      <c r="A1611" s="178">
        <v>42802</v>
      </c>
      <c r="B1611" s="180">
        <v>1</v>
      </c>
      <c r="C1611" t="s">
        <v>349</v>
      </c>
      <c r="D1611">
        <v>13.26</v>
      </c>
      <c r="E1611">
        <v>8.11</v>
      </c>
      <c r="F1611">
        <v>12</v>
      </c>
      <c r="G1611">
        <v>0.5</v>
      </c>
      <c r="H1611" s="184">
        <f t="shared" ref="H1611:L1611" si="1742">H1587</f>
        <v>1</v>
      </c>
      <c r="I1611" s="185">
        <f t="shared" si="1742"/>
        <v>362</v>
      </c>
      <c r="J1611" s="185">
        <f t="shared" si="1742"/>
        <v>243</v>
      </c>
      <c r="K1611" s="185">
        <f t="shared" si="1742"/>
        <v>2985</v>
      </c>
      <c r="L1611" s="185">
        <f t="shared" si="1742"/>
        <v>1111</v>
      </c>
      <c r="M1611" s="147"/>
      <c r="N1611" s="143">
        <f t="shared" si="1734"/>
        <v>4800.12</v>
      </c>
      <c r="O1611" s="143">
        <f t="shared" si="1730"/>
        <v>1970.7299999999998</v>
      </c>
      <c r="P1611" s="143">
        <f t="shared" si="1731"/>
        <v>35820</v>
      </c>
      <c r="Q1611" s="143">
        <f t="shared" si="1732"/>
        <v>555.5</v>
      </c>
      <c r="R1611" s="188">
        <f t="shared" si="1735"/>
        <v>43146.35</v>
      </c>
      <c r="T1611">
        <v>31320.29</v>
      </c>
      <c r="U1611" s="190">
        <f t="shared" si="1736"/>
        <v>1.3775846264514153</v>
      </c>
    </row>
    <row r="1612" spans="1:21" x14ac:dyDescent="0.2">
      <c r="A1612" s="178">
        <v>42803</v>
      </c>
      <c r="B1612" s="179">
        <v>4.1666666666666664E-2</v>
      </c>
      <c r="C1612" t="s">
        <v>349</v>
      </c>
      <c r="D1612">
        <v>8.11</v>
      </c>
      <c r="E1612">
        <v>2.11</v>
      </c>
      <c r="F1612">
        <v>4</v>
      </c>
      <c r="G1612">
        <v>0.45</v>
      </c>
      <c r="H1612" s="184">
        <f t="shared" ref="H1612:L1612" si="1743">H1588</f>
        <v>4.1666666666666664E-2</v>
      </c>
      <c r="I1612" s="185">
        <f t="shared" si="1743"/>
        <v>294</v>
      </c>
      <c r="J1612" s="185">
        <f t="shared" si="1743"/>
        <v>212</v>
      </c>
      <c r="K1612" s="185">
        <f t="shared" si="1743"/>
        <v>2985</v>
      </c>
      <c r="L1612" s="185">
        <f t="shared" si="1743"/>
        <v>1111</v>
      </c>
      <c r="M1612" s="147"/>
      <c r="N1612" s="143">
        <f t="shared" si="1734"/>
        <v>2384.3399999999997</v>
      </c>
      <c r="O1612" s="143">
        <f t="shared" si="1730"/>
        <v>447.32</v>
      </c>
      <c r="P1612" s="143">
        <f t="shared" si="1731"/>
        <v>11940</v>
      </c>
      <c r="Q1612" s="143">
        <f t="shared" si="1732"/>
        <v>499.95</v>
      </c>
      <c r="R1612" s="188">
        <f t="shared" si="1735"/>
        <v>15271.61</v>
      </c>
      <c r="T1612">
        <v>29550.91</v>
      </c>
      <c r="U1612" s="190">
        <f t="shared" si="1736"/>
        <v>0.51678983828247593</v>
      </c>
    </row>
    <row r="1613" spans="1:21" x14ac:dyDescent="0.2">
      <c r="A1613" s="178">
        <v>42803</v>
      </c>
      <c r="B1613" s="179">
        <v>8.3333333333333329E-2</v>
      </c>
      <c r="C1613" t="s">
        <v>349</v>
      </c>
      <c r="D1613">
        <v>8</v>
      </c>
      <c r="E1613">
        <v>2.0099999999999998</v>
      </c>
      <c r="F1613">
        <v>4</v>
      </c>
      <c r="G1613">
        <v>0.45</v>
      </c>
      <c r="H1613" s="184">
        <f t="shared" ref="H1613:L1613" si="1744">H1589</f>
        <v>8.3333333333333329E-2</v>
      </c>
      <c r="I1613" s="185">
        <f t="shared" si="1744"/>
        <v>236</v>
      </c>
      <c r="J1613" s="185">
        <f t="shared" si="1744"/>
        <v>179</v>
      </c>
      <c r="K1613" s="185">
        <f t="shared" si="1744"/>
        <v>2985</v>
      </c>
      <c r="L1613" s="185">
        <f t="shared" si="1744"/>
        <v>1111</v>
      </c>
      <c r="M1613" s="147"/>
      <c r="N1613" s="143">
        <f t="shared" si="1734"/>
        <v>1888</v>
      </c>
      <c r="O1613" s="143">
        <f t="shared" si="1730"/>
        <v>359.78999999999996</v>
      </c>
      <c r="P1613" s="143">
        <f t="shared" si="1731"/>
        <v>11940</v>
      </c>
      <c r="Q1613" s="143">
        <f t="shared" si="1732"/>
        <v>499.95</v>
      </c>
      <c r="R1613" s="188">
        <f t="shared" si="1735"/>
        <v>14687.740000000002</v>
      </c>
      <c r="T1613">
        <v>28324.59</v>
      </c>
      <c r="U1613" s="190">
        <f t="shared" si="1736"/>
        <v>0.51855084221872239</v>
      </c>
    </row>
    <row r="1614" spans="1:21" x14ac:dyDescent="0.2">
      <c r="A1614" s="178">
        <v>42803</v>
      </c>
      <c r="B1614" s="179">
        <v>0.125</v>
      </c>
      <c r="C1614" t="s">
        <v>349</v>
      </c>
      <c r="D1614">
        <v>6.85</v>
      </c>
      <c r="E1614">
        <v>2.4500000000000002</v>
      </c>
      <c r="F1614">
        <v>4</v>
      </c>
      <c r="G1614">
        <v>0.97</v>
      </c>
      <c r="H1614" s="184">
        <f t="shared" ref="H1614:L1614" si="1745">H1590</f>
        <v>0.125</v>
      </c>
      <c r="I1614" s="185">
        <f t="shared" si="1745"/>
        <v>201</v>
      </c>
      <c r="J1614" s="185">
        <f t="shared" si="1745"/>
        <v>205</v>
      </c>
      <c r="K1614" s="185">
        <f t="shared" si="1745"/>
        <v>2985</v>
      </c>
      <c r="L1614" s="185">
        <f t="shared" si="1745"/>
        <v>1717</v>
      </c>
      <c r="M1614" s="147"/>
      <c r="N1614" s="143">
        <f t="shared" si="1734"/>
        <v>1376.85</v>
      </c>
      <c r="O1614" s="143">
        <f t="shared" si="1730"/>
        <v>502.25000000000006</v>
      </c>
      <c r="P1614" s="143">
        <f t="shared" si="1731"/>
        <v>11940</v>
      </c>
      <c r="Q1614" s="143">
        <f t="shared" si="1732"/>
        <v>1665.49</v>
      </c>
      <c r="R1614" s="188">
        <f t="shared" si="1735"/>
        <v>15484.59</v>
      </c>
      <c r="T1614">
        <v>27866.05</v>
      </c>
      <c r="U1614" s="190">
        <f t="shared" si="1736"/>
        <v>0.55567940199633603</v>
      </c>
    </row>
    <row r="1615" spans="1:21" x14ac:dyDescent="0.2">
      <c r="A1615" s="178">
        <v>42803</v>
      </c>
      <c r="B1615" s="179">
        <v>0.16666666666666666</v>
      </c>
      <c r="C1615" t="s">
        <v>349</v>
      </c>
      <c r="D1615">
        <v>3.5</v>
      </c>
      <c r="E1615">
        <v>1.51</v>
      </c>
      <c r="F1615">
        <v>4</v>
      </c>
      <c r="G1615">
        <v>0.97</v>
      </c>
      <c r="H1615" s="184">
        <f t="shared" ref="H1615:L1615" si="1746">H1591</f>
        <v>0.16666666666666666</v>
      </c>
      <c r="I1615" s="185">
        <f t="shared" si="1746"/>
        <v>185</v>
      </c>
      <c r="J1615" s="185">
        <f t="shared" si="1746"/>
        <v>205</v>
      </c>
      <c r="K1615" s="185">
        <f t="shared" si="1746"/>
        <v>2985</v>
      </c>
      <c r="L1615" s="185">
        <f t="shared" si="1746"/>
        <v>1717</v>
      </c>
      <c r="M1615" s="147"/>
      <c r="N1615" s="143">
        <f t="shared" si="1734"/>
        <v>647.5</v>
      </c>
      <c r="O1615" s="143">
        <f t="shared" si="1730"/>
        <v>309.55</v>
      </c>
      <c r="P1615" s="143">
        <f t="shared" si="1731"/>
        <v>11940</v>
      </c>
      <c r="Q1615" s="143">
        <f t="shared" si="1732"/>
        <v>1665.49</v>
      </c>
      <c r="R1615" s="188">
        <f t="shared" si="1735"/>
        <v>14562.539999999999</v>
      </c>
      <c r="T1615">
        <v>27653.81</v>
      </c>
      <c r="U1615" s="190">
        <f t="shared" si="1736"/>
        <v>0.52660157858899004</v>
      </c>
    </row>
    <row r="1616" spans="1:21" x14ac:dyDescent="0.2">
      <c r="A1616" s="178">
        <v>42803</v>
      </c>
      <c r="B1616" s="179">
        <v>0.20833333333333334</v>
      </c>
      <c r="C1616" t="s">
        <v>349</v>
      </c>
      <c r="D1616">
        <v>8</v>
      </c>
      <c r="E1616">
        <v>4.8099999999999996</v>
      </c>
      <c r="F1616">
        <v>5.01</v>
      </c>
      <c r="G1616">
        <v>0.97</v>
      </c>
      <c r="H1616" s="184">
        <f t="shared" ref="H1616:L1616" si="1747">H1592</f>
        <v>0.20833333333333334</v>
      </c>
      <c r="I1616" s="185">
        <f t="shared" si="1747"/>
        <v>207</v>
      </c>
      <c r="J1616" s="185">
        <f t="shared" si="1747"/>
        <v>283</v>
      </c>
      <c r="K1616" s="185">
        <f t="shared" si="1747"/>
        <v>2985</v>
      </c>
      <c r="L1616" s="185">
        <f t="shared" si="1747"/>
        <v>1717</v>
      </c>
      <c r="M1616" s="147"/>
      <c r="N1616" s="143">
        <f t="shared" si="1734"/>
        <v>1656</v>
      </c>
      <c r="O1616" s="143">
        <f t="shared" si="1730"/>
        <v>1361.2299999999998</v>
      </c>
      <c r="P1616" s="143">
        <f t="shared" si="1731"/>
        <v>14954.849999999999</v>
      </c>
      <c r="Q1616" s="143">
        <f t="shared" si="1732"/>
        <v>1665.49</v>
      </c>
      <c r="R1616" s="188">
        <f t="shared" si="1735"/>
        <v>19637.57</v>
      </c>
      <c r="T1616">
        <v>28132.73</v>
      </c>
      <c r="U1616" s="190">
        <f t="shared" si="1736"/>
        <v>0.69803286065731973</v>
      </c>
    </row>
    <row r="1617" spans="1:21" x14ac:dyDescent="0.2">
      <c r="A1617" s="178">
        <v>42803</v>
      </c>
      <c r="B1617" s="179">
        <v>0.25</v>
      </c>
      <c r="C1617" t="s">
        <v>349</v>
      </c>
      <c r="D1617">
        <v>12</v>
      </c>
      <c r="E1617">
        <v>10</v>
      </c>
      <c r="F1617">
        <v>10</v>
      </c>
      <c r="G1617">
        <v>0.97</v>
      </c>
      <c r="H1617" s="184">
        <f t="shared" ref="H1617:L1617" si="1748">H1593</f>
        <v>0.25</v>
      </c>
      <c r="I1617" s="185">
        <f t="shared" si="1748"/>
        <v>327</v>
      </c>
      <c r="J1617" s="185">
        <f t="shared" si="1748"/>
        <v>438</v>
      </c>
      <c r="K1617" s="185">
        <f t="shared" si="1748"/>
        <v>2985</v>
      </c>
      <c r="L1617" s="185">
        <f t="shared" si="1748"/>
        <v>1717</v>
      </c>
      <c r="M1617" s="147"/>
      <c r="N1617" s="143">
        <f t="shared" si="1734"/>
        <v>3924</v>
      </c>
      <c r="O1617" s="143">
        <f t="shared" si="1730"/>
        <v>4380</v>
      </c>
      <c r="P1617" s="143">
        <f t="shared" si="1731"/>
        <v>29850</v>
      </c>
      <c r="Q1617" s="143">
        <f t="shared" si="1732"/>
        <v>1665.49</v>
      </c>
      <c r="R1617" s="188">
        <f t="shared" si="1735"/>
        <v>39819.49</v>
      </c>
      <c r="T1617">
        <v>30092.12</v>
      </c>
      <c r="U1617" s="190">
        <f t="shared" si="1736"/>
        <v>1.3232530642573537</v>
      </c>
    </row>
    <row r="1618" spans="1:21" x14ac:dyDescent="0.2">
      <c r="A1618" s="178">
        <v>42803</v>
      </c>
      <c r="B1618" s="179">
        <v>0.29166666666666669</v>
      </c>
      <c r="C1618" t="s">
        <v>349</v>
      </c>
      <c r="D1618">
        <v>4.1100000000000003</v>
      </c>
      <c r="E1618">
        <v>6.01</v>
      </c>
      <c r="F1618">
        <v>6.21</v>
      </c>
      <c r="G1618">
        <v>6</v>
      </c>
      <c r="H1618" s="184">
        <f t="shared" ref="H1618:L1618" si="1749">H1594</f>
        <v>0.29166666666666669</v>
      </c>
      <c r="I1618" s="185">
        <f t="shared" si="1749"/>
        <v>249</v>
      </c>
      <c r="J1618" s="185">
        <f t="shared" si="1749"/>
        <v>556</v>
      </c>
      <c r="K1618" s="185">
        <f t="shared" si="1749"/>
        <v>2872</v>
      </c>
      <c r="L1618" s="185">
        <f t="shared" si="1749"/>
        <v>2219</v>
      </c>
      <c r="M1618" s="147"/>
      <c r="N1618" s="143">
        <f t="shared" si="1734"/>
        <v>1023.3900000000001</v>
      </c>
      <c r="O1618" s="143">
        <f t="shared" si="1730"/>
        <v>3341.56</v>
      </c>
      <c r="P1618" s="143">
        <f t="shared" si="1731"/>
        <v>17835.12</v>
      </c>
      <c r="Q1618" s="143">
        <f t="shared" si="1732"/>
        <v>13314</v>
      </c>
      <c r="R1618" s="188">
        <f t="shared" si="1735"/>
        <v>35514.07</v>
      </c>
      <c r="T1618">
        <v>33569.379999999997</v>
      </c>
      <c r="U1618" s="190">
        <f t="shared" si="1736"/>
        <v>1.0579304711615169</v>
      </c>
    </row>
    <row r="1619" spans="1:21" x14ac:dyDescent="0.2">
      <c r="A1619" s="178">
        <v>42803</v>
      </c>
      <c r="B1619" s="179">
        <v>0.33333333333333331</v>
      </c>
      <c r="C1619" t="s">
        <v>349</v>
      </c>
      <c r="D1619">
        <v>3.5</v>
      </c>
      <c r="E1619">
        <v>3.83</v>
      </c>
      <c r="F1619">
        <v>4.8600000000000003</v>
      </c>
      <c r="G1619">
        <v>4.26</v>
      </c>
      <c r="H1619" s="184">
        <f t="shared" ref="H1619:L1619" si="1750">H1595</f>
        <v>0.33333333333333331</v>
      </c>
      <c r="I1619" s="185">
        <f t="shared" si="1750"/>
        <v>256</v>
      </c>
      <c r="J1619" s="185">
        <f t="shared" si="1750"/>
        <v>306</v>
      </c>
      <c r="K1619" s="185">
        <f t="shared" si="1750"/>
        <v>2872</v>
      </c>
      <c r="L1619" s="185">
        <f t="shared" si="1750"/>
        <v>2219</v>
      </c>
      <c r="M1619" s="147"/>
      <c r="N1619" s="143">
        <f t="shared" si="1734"/>
        <v>896</v>
      </c>
      <c r="O1619" s="143">
        <f t="shared" si="1730"/>
        <v>1171.98</v>
      </c>
      <c r="P1619" s="143">
        <f t="shared" si="1731"/>
        <v>13957.92</v>
      </c>
      <c r="Q1619" s="143">
        <f t="shared" si="1732"/>
        <v>9452.9399999999987</v>
      </c>
      <c r="R1619" s="188">
        <f t="shared" si="1735"/>
        <v>25478.839999999997</v>
      </c>
      <c r="T1619">
        <v>34661.07</v>
      </c>
      <c r="U1619" s="190">
        <f t="shared" si="1736"/>
        <v>0.73508521231456492</v>
      </c>
    </row>
    <row r="1620" spans="1:21" x14ac:dyDescent="0.2">
      <c r="A1620" s="178">
        <v>42803</v>
      </c>
      <c r="B1620" s="179">
        <v>0.375</v>
      </c>
      <c r="C1620" t="s">
        <v>349</v>
      </c>
      <c r="D1620">
        <v>2.11</v>
      </c>
      <c r="E1620">
        <v>2.19</v>
      </c>
      <c r="F1620">
        <v>4.53</v>
      </c>
      <c r="G1620">
        <v>4.32</v>
      </c>
      <c r="H1620" s="184">
        <f t="shared" ref="H1620:L1620" si="1751">H1596</f>
        <v>0.375</v>
      </c>
      <c r="I1620" s="185">
        <f t="shared" si="1751"/>
        <v>156</v>
      </c>
      <c r="J1620" s="185">
        <f t="shared" si="1751"/>
        <v>343</v>
      </c>
      <c r="K1620" s="185">
        <f t="shared" si="1751"/>
        <v>2872</v>
      </c>
      <c r="L1620" s="185">
        <f t="shared" si="1751"/>
        <v>2219</v>
      </c>
      <c r="M1620" s="147"/>
      <c r="N1620" s="143">
        <f t="shared" si="1734"/>
        <v>329.15999999999997</v>
      </c>
      <c r="O1620" s="143">
        <f t="shared" si="1730"/>
        <v>751.17</v>
      </c>
      <c r="P1620" s="143">
        <f t="shared" si="1731"/>
        <v>13010.16</v>
      </c>
      <c r="Q1620" s="143">
        <f t="shared" si="1732"/>
        <v>9586.08</v>
      </c>
      <c r="R1620" s="188">
        <f t="shared" si="1735"/>
        <v>23676.57</v>
      </c>
      <c r="T1620">
        <v>35272.01</v>
      </c>
      <c r="U1620" s="190">
        <f t="shared" si="1736"/>
        <v>0.6712566139553714</v>
      </c>
    </row>
    <row r="1621" spans="1:21" x14ac:dyDescent="0.2">
      <c r="A1621" s="178">
        <v>42803</v>
      </c>
      <c r="B1621" s="179">
        <v>0.41666666666666669</v>
      </c>
      <c r="C1621" t="s">
        <v>349</v>
      </c>
      <c r="D1621">
        <v>3.5</v>
      </c>
      <c r="E1621">
        <v>3.23</v>
      </c>
      <c r="F1621">
        <v>5.72</v>
      </c>
      <c r="G1621">
        <v>5.27</v>
      </c>
      <c r="H1621" s="184">
        <f t="shared" ref="H1621:L1621" si="1752">H1597</f>
        <v>0.41666666666666669</v>
      </c>
      <c r="I1621" s="185">
        <f t="shared" si="1752"/>
        <v>196</v>
      </c>
      <c r="J1621" s="185">
        <f t="shared" si="1752"/>
        <v>315</v>
      </c>
      <c r="K1621" s="185">
        <f t="shared" si="1752"/>
        <v>2872</v>
      </c>
      <c r="L1621" s="185">
        <f t="shared" si="1752"/>
        <v>2219</v>
      </c>
      <c r="M1621" s="147"/>
      <c r="N1621" s="143">
        <f t="shared" si="1734"/>
        <v>686</v>
      </c>
      <c r="O1621" s="143">
        <f t="shared" si="1730"/>
        <v>1017.45</v>
      </c>
      <c r="P1621" s="143">
        <f t="shared" si="1731"/>
        <v>16427.84</v>
      </c>
      <c r="Q1621" s="143">
        <f t="shared" si="1732"/>
        <v>11694.13</v>
      </c>
      <c r="R1621" s="188">
        <f t="shared" si="1735"/>
        <v>29825.42</v>
      </c>
      <c r="T1621">
        <v>36160.400000000001</v>
      </c>
      <c r="U1621" s="190">
        <f t="shared" si="1736"/>
        <v>0.82480890698111742</v>
      </c>
    </row>
    <row r="1622" spans="1:21" x14ac:dyDescent="0.2">
      <c r="A1622" s="178">
        <v>42803</v>
      </c>
      <c r="B1622" s="179">
        <v>0.45833333333333331</v>
      </c>
      <c r="C1622" t="s">
        <v>349</v>
      </c>
      <c r="D1622">
        <v>2.11</v>
      </c>
      <c r="E1622">
        <v>3.39</v>
      </c>
      <c r="F1622">
        <v>5.09</v>
      </c>
      <c r="G1622">
        <v>2.92</v>
      </c>
      <c r="H1622" s="184">
        <f t="shared" ref="H1622:L1622" si="1753">H1598</f>
        <v>0.45833333333333331</v>
      </c>
      <c r="I1622" s="185">
        <f t="shared" si="1753"/>
        <v>226</v>
      </c>
      <c r="J1622" s="185">
        <f t="shared" si="1753"/>
        <v>326</v>
      </c>
      <c r="K1622" s="185">
        <f t="shared" si="1753"/>
        <v>2842</v>
      </c>
      <c r="L1622" s="185">
        <f t="shared" si="1753"/>
        <v>1635</v>
      </c>
      <c r="M1622" s="147"/>
      <c r="N1622" s="143">
        <f t="shared" si="1734"/>
        <v>476.85999999999996</v>
      </c>
      <c r="O1622" s="143">
        <f t="shared" si="1730"/>
        <v>1105.1400000000001</v>
      </c>
      <c r="P1622" s="143">
        <f t="shared" si="1731"/>
        <v>14465.779999999999</v>
      </c>
      <c r="Q1622" s="143">
        <f t="shared" si="1732"/>
        <v>4774.2</v>
      </c>
      <c r="R1622" s="188">
        <f t="shared" si="1735"/>
        <v>20821.98</v>
      </c>
      <c r="T1622">
        <v>37250.199999999997</v>
      </c>
      <c r="U1622" s="190">
        <f t="shared" si="1736"/>
        <v>0.5589763276438785</v>
      </c>
    </row>
    <row r="1623" spans="1:21" x14ac:dyDescent="0.2">
      <c r="A1623" s="178">
        <v>42803</v>
      </c>
      <c r="B1623" s="179">
        <v>0.5</v>
      </c>
      <c r="C1623" t="s">
        <v>349</v>
      </c>
      <c r="D1623">
        <v>2.44</v>
      </c>
      <c r="E1623">
        <v>4.29</v>
      </c>
      <c r="F1623">
        <v>5.76</v>
      </c>
      <c r="G1623">
        <v>4.25</v>
      </c>
      <c r="H1623" s="184">
        <f t="shared" ref="H1623:L1623" si="1754">H1599</f>
        <v>0.5</v>
      </c>
      <c r="I1623" s="185">
        <f t="shared" si="1754"/>
        <v>222</v>
      </c>
      <c r="J1623" s="185">
        <f t="shared" si="1754"/>
        <v>319</v>
      </c>
      <c r="K1623" s="185">
        <f t="shared" si="1754"/>
        <v>2842</v>
      </c>
      <c r="L1623" s="185">
        <f t="shared" si="1754"/>
        <v>1635</v>
      </c>
      <c r="M1623" s="147"/>
      <c r="N1623" s="143">
        <f t="shared" si="1734"/>
        <v>541.67999999999995</v>
      </c>
      <c r="O1623" s="143">
        <f t="shared" si="1730"/>
        <v>1368.51</v>
      </c>
      <c r="P1623" s="143">
        <f t="shared" si="1731"/>
        <v>16369.92</v>
      </c>
      <c r="Q1623" s="143">
        <f t="shared" si="1732"/>
        <v>6948.75</v>
      </c>
      <c r="R1623" s="188">
        <f t="shared" si="1735"/>
        <v>25228.86</v>
      </c>
      <c r="T1623">
        <v>38109.83</v>
      </c>
      <c r="U1623" s="190">
        <f t="shared" si="1736"/>
        <v>0.66200400264183801</v>
      </c>
    </row>
    <row r="1624" spans="1:21" x14ac:dyDescent="0.2">
      <c r="A1624" s="178">
        <v>42803</v>
      </c>
      <c r="B1624" s="179">
        <v>0.54166666666666663</v>
      </c>
      <c r="C1624" t="s">
        <v>349</v>
      </c>
      <c r="D1624">
        <v>2.3199999999999998</v>
      </c>
      <c r="E1624">
        <v>3.29</v>
      </c>
      <c r="F1624">
        <v>6.28</v>
      </c>
      <c r="G1624">
        <v>4</v>
      </c>
      <c r="H1624" s="184">
        <f t="shared" ref="H1624:L1624" si="1755">H1600</f>
        <v>0.54166666666666663</v>
      </c>
      <c r="I1624" s="185">
        <f t="shared" si="1755"/>
        <v>195</v>
      </c>
      <c r="J1624" s="185">
        <f t="shared" si="1755"/>
        <v>299</v>
      </c>
      <c r="K1624" s="185">
        <f t="shared" si="1755"/>
        <v>2842</v>
      </c>
      <c r="L1624" s="185">
        <f t="shared" si="1755"/>
        <v>1635</v>
      </c>
      <c r="M1624" s="147"/>
      <c r="N1624" s="143">
        <f t="shared" si="1734"/>
        <v>452.4</v>
      </c>
      <c r="O1624" s="143">
        <f t="shared" si="1730"/>
        <v>983.71</v>
      </c>
      <c r="P1624" s="143">
        <f t="shared" si="1731"/>
        <v>17847.760000000002</v>
      </c>
      <c r="Q1624" s="143">
        <f t="shared" si="1732"/>
        <v>6540</v>
      </c>
      <c r="R1624" s="188">
        <f t="shared" si="1735"/>
        <v>25823.870000000003</v>
      </c>
      <c r="T1624">
        <v>38584.19</v>
      </c>
      <c r="U1624" s="190">
        <f t="shared" si="1736"/>
        <v>0.66928630612693962</v>
      </c>
    </row>
    <row r="1625" spans="1:21" x14ac:dyDescent="0.2">
      <c r="A1625" s="178">
        <v>42803</v>
      </c>
      <c r="B1625" s="179">
        <v>0.58333333333333337</v>
      </c>
      <c r="C1625" t="s">
        <v>349</v>
      </c>
      <c r="D1625">
        <v>2.11</v>
      </c>
      <c r="E1625">
        <v>5.35</v>
      </c>
      <c r="F1625">
        <v>6.95</v>
      </c>
      <c r="G1625">
        <v>5.35</v>
      </c>
      <c r="H1625" s="184">
        <f t="shared" ref="H1625:L1625" si="1756">H1601</f>
        <v>0.58333333333333337</v>
      </c>
      <c r="I1625" s="185">
        <f t="shared" si="1756"/>
        <v>205</v>
      </c>
      <c r="J1625" s="185">
        <f t="shared" si="1756"/>
        <v>237</v>
      </c>
      <c r="K1625" s="185">
        <f t="shared" si="1756"/>
        <v>2842</v>
      </c>
      <c r="L1625" s="185">
        <f t="shared" si="1756"/>
        <v>1635</v>
      </c>
      <c r="M1625" s="147"/>
      <c r="N1625" s="143">
        <f t="shared" si="1734"/>
        <v>432.54999999999995</v>
      </c>
      <c r="O1625" s="143">
        <f t="shared" si="1730"/>
        <v>1267.9499999999998</v>
      </c>
      <c r="P1625" s="143">
        <f t="shared" si="1731"/>
        <v>19751.900000000001</v>
      </c>
      <c r="Q1625" s="143">
        <f t="shared" si="1732"/>
        <v>8747.25</v>
      </c>
      <c r="R1625" s="188">
        <f t="shared" si="1735"/>
        <v>30199.65</v>
      </c>
      <c r="T1625">
        <v>39080.550000000003</v>
      </c>
      <c r="U1625" s="190">
        <f t="shared" si="1736"/>
        <v>0.77275396584746114</v>
      </c>
    </row>
    <row r="1626" spans="1:21" x14ac:dyDescent="0.2">
      <c r="A1626" s="178">
        <v>42803</v>
      </c>
      <c r="B1626" s="179">
        <v>0.625</v>
      </c>
      <c r="C1626" t="s">
        <v>349</v>
      </c>
      <c r="D1626">
        <v>2.11</v>
      </c>
      <c r="E1626">
        <v>5.05</v>
      </c>
      <c r="F1626">
        <v>7.77</v>
      </c>
      <c r="G1626">
        <v>0.99</v>
      </c>
      <c r="H1626" s="184">
        <f t="shared" ref="H1626:L1626" si="1757">H1602</f>
        <v>0.625</v>
      </c>
      <c r="I1626" s="185">
        <f t="shared" si="1757"/>
        <v>212</v>
      </c>
      <c r="J1626" s="185">
        <f t="shared" si="1757"/>
        <v>213</v>
      </c>
      <c r="K1626" s="185">
        <f t="shared" si="1757"/>
        <v>2842</v>
      </c>
      <c r="L1626" s="185">
        <f t="shared" si="1757"/>
        <v>1380</v>
      </c>
      <c r="M1626" s="147"/>
      <c r="N1626" s="143">
        <f t="shared" si="1734"/>
        <v>447.32</v>
      </c>
      <c r="O1626" s="143">
        <f t="shared" si="1730"/>
        <v>1075.6499999999999</v>
      </c>
      <c r="P1626" s="143">
        <f t="shared" si="1731"/>
        <v>22082.34</v>
      </c>
      <c r="Q1626" s="143">
        <f t="shared" si="1732"/>
        <v>1366.2</v>
      </c>
      <c r="R1626" s="188">
        <f t="shared" si="1735"/>
        <v>24971.510000000002</v>
      </c>
      <c r="T1626">
        <v>39344.11</v>
      </c>
      <c r="U1626" s="190">
        <f t="shared" si="1736"/>
        <v>0.63469500263190604</v>
      </c>
    </row>
    <row r="1627" spans="1:21" x14ac:dyDescent="0.2">
      <c r="A1627" s="178">
        <v>42803</v>
      </c>
      <c r="B1627" s="179">
        <v>0.66666666666666663</v>
      </c>
      <c r="C1627" t="s">
        <v>349</v>
      </c>
      <c r="D1627">
        <v>2.11</v>
      </c>
      <c r="E1627">
        <v>6.54</v>
      </c>
      <c r="F1627">
        <v>10.17</v>
      </c>
      <c r="G1627">
        <v>0.99</v>
      </c>
      <c r="H1627" s="184">
        <f t="shared" ref="H1627:L1627" si="1758">H1603</f>
        <v>0.66666666666666663</v>
      </c>
      <c r="I1627" s="185">
        <f t="shared" si="1758"/>
        <v>191</v>
      </c>
      <c r="J1627" s="185">
        <f t="shared" si="1758"/>
        <v>237</v>
      </c>
      <c r="K1627" s="185">
        <f t="shared" si="1758"/>
        <v>2842</v>
      </c>
      <c r="L1627" s="185">
        <f t="shared" si="1758"/>
        <v>1380</v>
      </c>
      <c r="M1627" s="147"/>
      <c r="N1627" s="143">
        <f t="shared" si="1734"/>
        <v>403.01</v>
      </c>
      <c r="O1627" s="143">
        <f t="shared" si="1730"/>
        <v>1549.98</v>
      </c>
      <c r="P1627" s="143">
        <f t="shared" si="1731"/>
        <v>28903.14</v>
      </c>
      <c r="Q1627" s="143">
        <f t="shared" si="1732"/>
        <v>1366.2</v>
      </c>
      <c r="R1627" s="188">
        <f t="shared" si="1735"/>
        <v>32222.33</v>
      </c>
      <c r="T1627">
        <v>39448.129999999997</v>
      </c>
      <c r="U1627" s="190">
        <f t="shared" si="1736"/>
        <v>0.81682781921475123</v>
      </c>
    </row>
    <row r="1628" spans="1:21" x14ac:dyDescent="0.2">
      <c r="A1628" s="178">
        <v>42803</v>
      </c>
      <c r="B1628" s="179">
        <v>0.70833333333333337</v>
      </c>
      <c r="C1628" t="s">
        <v>349</v>
      </c>
      <c r="D1628">
        <v>3.5</v>
      </c>
      <c r="E1628">
        <v>6.84</v>
      </c>
      <c r="F1628">
        <v>13.35</v>
      </c>
      <c r="G1628">
        <v>1.61</v>
      </c>
      <c r="H1628" s="184">
        <f t="shared" ref="H1628:L1628" si="1759">H1604</f>
        <v>0.70833333333333337</v>
      </c>
      <c r="I1628" s="185">
        <f t="shared" si="1759"/>
        <v>218</v>
      </c>
      <c r="J1628" s="185">
        <f t="shared" si="1759"/>
        <v>258</v>
      </c>
      <c r="K1628" s="185">
        <f t="shared" si="1759"/>
        <v>2842</v>
      </c>
      <c r="L1628" s="185">
        <f t="shared" si="1759"/>
        <v>1380</v>
      </c>
      <c r="M1628" s="147"/>
      <c r="N1628" s="143">
        <f t="shared" si="1734"/>
        <v>763</v>
      </c>
      <c r="O1628" s="143">
        <f t="shared" si="1730"/>
        <v>1764.72</v>
      </c>
      <c r="P1628" s="143">
        <f t="shared" si="1731"/>
        <v>37940.699999999997</v>
      </c>
      <c r="Q1628" s="143">
        <f t="shared" si="1732"/>
        <v>2221.8000000000002</v>
      </c>
      <c r="R1628" s="188">
        <f t="shared" si="1735"/>
        <v>42690.22</v>
      </c>
      <c r="T1628">
        <v>39481.69</v>
      </c>
      <c r="U1628" s="190">
        <f t="shared" si="1736"/>
        <v>1.0812662781152478</v>
      </c>
    </row>
    <row r="1629" spans="1:21" x14ac:dyDescent="0.2">
      <c r="A1629" s="178">
        <v>42803</v>
      </c>
      <c r="B1629" s="179">
        <v>0.75</v>
      </c>
      <c r="C1629" t="s">
        <v>349</v>
      </c>
      <c r="D1629">
        <v>3.5</v>
      </c>
      <c r="E1629">
        <v>6</v>
      </c>
      <c r="F1629">
        <v>11.86</v>
      </c>
      <c r="G1629">
        <v>1.61</v>
      </c>
      <c r="H1629" s="184">
        <f t="shared" ref="H1629:L1629" si="1760">H1605</f>
        <v>0.75</v>
      </c>
      <c r="I1629" s="185">
        <f t="shared" si="1760"/>
        <v>240</v>
      </c>
      <c r="J1629" s="185">
        <f t="shared" si="1760"/>
        <v>365</v>
      </c>
      <c r="K1629" s="185">
        <f t="shared" si="1760"/>
        <v>2842</v>
      </c>
      <c r="L1629" s="185">
        <f t="shared" si="1760"/>
        <v>1380</v>
      </c>
      <c r="M1629" s="147"/>
      <c r="N1629" s="143">
        <f t="shared" si="1734"/>
        <v>840</v>
      </c>
      <c r="O1629" s="143">
        <f t="shared" si="1730"/>
        <v>2190</v>
      </c>
      <c r="P1629" s="143">
        <f t="shared" si="1731"/>
        <v>33706.119999999995</v>
      </c>
      <c r="Q1629" s="143">
        <f t="shared" si="1732"/>
        <v>2221.8000000000002</v>
      </c>
      <c r="R1629" s="188">
        <f t="shared" si="1735"/>
        <v>38957.919999999998</v>
      </c>
      <c r="T1629">
        <v>39087.07</v>
      </c>
      <c r="U1629" s="190">
        <f t="shared" si="1736"/>
        <v>0.9966958382912815</v>
      </c>
    </row>
    <row r="1630" spans="1:21" x14ac:dyDescent="0.2">
      <c r="A1630" s="178">
        <v>42803</v>
      </c>
      <c r="B1630" s="179">
        <v>0.79166666666666663</v>
      </c>
      <c r="C1630" t="s">
        <v>349</v>
      </c>
      <c r="D1630">
        <v>5.92</v>
      </c>
      <c r="E1630">
        <v>14.49</v>
      </c>
      <c r="F1630">
        <v>21.57</v>
      </c>
      <c r="G1630">
        <v>2</v>
      </c>
      <c r="H1630" s="184">
        <f t="shared" ref="H1630:L1630" si="1761">H1606</f>
        <v>0.79166666666666663</v>
      </c>
      <c r="I1630" s="185">
        <f t="shared" si="1761"/>
        <v>320</v>
      </c>
      <c r="J1630" s="185">
        <f t="shared" si="1761"/>
        <v>214</v>
      </c>
      <c r="K1630" s="185">
        <f t="shared" si="1761"/>
        <v>2842</v>
      </c>
      <c r="L1630" s="185">
        <f t="shared" si="1761"/>
        <v>1426</v>
      </c>
      <c r="M1630" s="147"/>
      <c r="N1630" s="143">
        <f t="shared" si="1734"/>
        <v>1894.4</v>
      </c>
      <c r="O1630" s="143">
        <f t="shared" si="1730"/>
        <v>3100.86</v>
      </c>
      <c r="P1630" s="143">
        <f t="shared" si="1731"/>
        <v>61301.94</v>
      </c>
      <c r="Q1630" s="143">
        <f t="shared" si="1732"/>
        <v>2852</v>
      </c>
      <c r="R1630" s="188">
        <f t="shared" si="1735"/>
        <v>69149.2</v>
      </c>
      <c r="T1630">
        <v>39492.839999999997</v>
      </c>
      <c r="U1630" s="190">
        <f t="shared" si="1736"/>
        <v>1.7509300420025504</v>
      </c>
    </row>
    <row r="1631" spans="1:21" x14ac:dyDescent="0.2">
      <c r="A1631" s="178">
        <v>42803</v>
      </c>
      <c r="B1631" s="179">
        <v>0.83333333333333337</v>
      </c>
      <c r="C1631" t="s">
        <v>349</v>
      </c>
      <c r="D1631">
        <v>8.09</v>
      </c>
      <c r="E1631">
        <v>5.08</v>
      </c>
      <c r="F1631">
        <v>8.82</v>
      </c>
      <c r="G1631">
        <v>2</v>
      </c>
      <c r="H1631" s="184">
        <f t="shared" ref="H1631:L1631" si="1762">H1607</f>
        <v>0.83333333333333337</v>
      </c>
      <c r="I1631" s="185">
        <f t="shared" si="1762"/>
        <v>322</v>
      </c>
      <c r="J1631" s="185">
        <f t="shared" si="1762"/>
        <v>178</v>
      </c>
      <c r="K1631" s="185">
        <f t="shared" si="1762"/>
        <v>2842</v>
      </c>
      <c r="L1631" s="185">
        <f t="shared" si="1762"/>
        <v>1426</v>
      </c>
      <c r="M1631" s="147"/>
      <c r="N1631" s="143">
        <f t="shared" si="1734"/>
        <v>2604.98</v>
      </c>
      <c r="O1631" s="143">
        <f t="shared" si="1730"/>
        <v>904.24</v>
      </c>
      <c r="P1631" s="143">
        <f t="shared" si="1731"/>
        <v>25066.440000000002</v>
      </c>
      <c r="Q1631" s="143">
        <f t="shared" si="1732"/>
        <v>2852</v>
      </c>
      <c r="R1631" s="188">
        <f t="shared" si="1735"/>
        <v>31427.660000000003</v>
      </c>
      <c r="T1631">
        <v>40009.49</v>
      </c>
      <c r="U1631" s="190">
        <f t="shared" si="1736"/>
        <v>0.78550513890579476</v>
      </c>
    </row>
    <row r="1632" spans="1:21" x14ac:dyDescent="0.2">
      <c r="A1632" s="178">
        <v>42803</v>
      </c>
      <c r="B1632" s="179">
        <v>0.875</v>
      </c>
      <c r="C1632" t="s">
        <v>349</v>
      </c>
      <c r="D1632">
        <v>6.54</v>
      </c>
      <c r="E1632">
        <v>2.08</v>
      </c>
      <c r="F1632">
        <v>6.32</v>
      </c>
      <c r="G1632">
        <v>0.99</v>
      </c>
      <c r="H1632" s="184">
        <f t="shared" ref="H1632:L1632" si="1763">H1608</f>
        <v>0.875</v>
      </c>
      <c r="I1632" s="185">
        <f t="shared" si="1763"/>
        <v>337</v>
      </c>
      <c r="J1632" s="185">
        <f t="shared" si="1763"/>
        <v>173</v>
      </c>
      <c r="K1632" s="185">
        <f t="shared" si="1763"/>
        <v>2842</v>
      </c>
      <c r="L1632" s="185">
        <f t="shared" si="1763"/>
        <v>1426</v>
      </c>
      <c r="M1632" s="147"/>
      <c r="N1632" s="143">
        <f t="shared" si="1734"/>
        <v>2203.98</v>
      </c>
      <c r="O1632" s="143">
        <f t="shared" si="1730"/>
        <v>359.84000000000003</v>
      </c>
      <c r="P1632" s="143">
        <f t="shared" si="1731"/>
        <v>17961.440000000002</v>
      </c>
      <c r="Q1632" s="143">
        <f t="shared" si="1732"/>
        <v>1411.74</v>
      </c>
      <c r="R1632" s="188">
        <f t="shared" si="1735"/>
        <v>21937.000000000004</v>
      </c>
      <c r="T1632">
        <v>39279.74</v>
      </c>
      <c r="U1632" s="190">
        <f t="shared" si="1736"/>
        <v>0.55848129340978336</v>
      </c>
    </row>
    <row r="1633" spans="1:21" x14ac:dyDescent="0.2">
      <c r="A1633" s="178">
        <v>42803</v>
      </c>
      <c r="B1633" s="179">
        <v>0.91666666666666663</v>
      </c>
      <c r="C1633" t="s">
        <v>349</v>
      </c>
      <c r="D1633">
        <v>10.029999999999999</v>
      </c>
      <c r="E1633">
        <v>4</v>
      </c>
      <c r="F1633">
        <v>4.6900000000000004</v>
      </c>
      <c r="G1633">
        <v>0.99</v>
      </c>
      <c r="H1633" s="184">
        <f t="shared" ref="H1633:L1633" si="1764">H1609</f>
        <v>0.91666666666666663</v>
      </c>
      <c r="I1633" s="185">
        <f t="shared" si="1764"/>
        <v>394</v>
      </c>
      <c r="J1633" s="185">
        <f t="shared" si="1764"/>
        <v>194</v>
      </c>
      <c r="K1633" s="185">
        <f t="shared" si="1764"/>
        <v>2842</v>
      </c>
      <c r="L1633" s="185">
        <f t="shared" si="1764"/>
        <v>1426</v>
      </c>
      <c r="M1633" s="147"/>
      <c r="N1633" s="143">
        <f t="shared" si="1734"/>
        <v>3951.8199999999997</v>
      </c>
      <c r="O1633" s="143">
        <f t="shared" si="1730"/>
        <v>776</v>
      </c>
      <c r="P1633" s="143">
        <f t="shared" si="1731"/>
        <v>13328.980000000001</v>
      </c>
      <c r="Q1633" s="143">
        <f t="shared" si="1732"/>
        <v>1411.74</v>
      </c>
      <c r="R1633" s="188">
        <f t="shared" si="1735"/>
        <v>19468.540000000005</v>
      </c>
      <c r="T1633">
        <v>37799.230000000003</v>
      </c>
      <c r="U1633" s="190">
        <f t="shared" si="1736"/>
        <v>0.51505123252510709</v>
      </c>
    </row>
    <row r="1634" spans="1:21" x14ac:dyDescent="0.2">
      <c r="A1634" s="178">
        <v>42803</v>
      </c>
      <c r="B1634" s="179">
        <v>0.95833333333333337</v>
      </c>
      <c r="C1634" t="s">
        <v>349</v>
      </c>
      <c r="D1634">
        <v>12</v>
      </c>
      <c r="E1634">
        <v>6.14</v>
      </c>
      <c r="F1634">
        <v>6.42</v>
      </c>
      <c r="G1634">
        <v>0.45</v>
      </c>
      <c r="H1634" s="184">
        <f t="shared" ref="H1634:L1634" si="1765">H1610</f>
        <v>0.95833333333333337</v>
      </c>
      <c r="I1634" s="185">
        <f t="shared" si="1765"/>
        <v>389</v>
      </c>
      <c r="J1634" s="185">
        <f t="shared" si="1765"/>
        <v>265</v>
      </c>
      <c r="K1634" s="185">
        <f t="shared" si="1765"/>
        <v>2985</v>
      </c>
      <c r="L1634" s="185">
        <f t="shared" si="1765"/>
        <v>1111</v>
      </c>
      <c r="M1634" s="147"/>
      <c r="N1634" s="143">
        <f t="shared" si="1734"/>
        <v>4668</v>
      </c>
      <c r="O1634" s="143">
        <f t="shared" si="1730"/>
        <v>1627.1</v>
      </c>
      <c r="P1634" s="143">
        <f t="shared" si="1731"/>
        <v>19163.7</v>
      </c>
      <c r="Q1634" s="143">
        <f t="shared" si="1732"/>
        <v>499.95</v>
      </c>
      <c r="R1634" s="188">
        <f t="shared" si="1735"/>
        <v>25958.750000000004</v>
      </c>
      <c r="T1634">
        <v>35235.01</v>
      </c>
      <c r="U1634" s="190">
        <f t="shared" si="1736"/>
        <v>0.73673173357975497</v>
      </c>
    </row>
    <row r="1635" spans="1:21" x14ac:dyDescent="0.2">
      <c r="A1635" s="178">
        <v>42803</v>
      </c>
      <c r="B1635" s="180">
        <v>1</v>
      </c>
      <c r="C1635" t="s">
        <v>349</v>
      </c>
      <c r="D1635">
        <v>10</v>
      </c>
      <c r="E1635">
        <v>4.1100000000000003</v>
      </c>
      <c r="F1635">
        <v>6.41</v>
      </c>
      <c r="G1635">
        <v>0.45</v>
      </c>
      <c r="H1635" s="184">
        <f t="shared" ref="H1635:L1635" si="1766">H1611</f>
        <v>1</v>
      </c>
      <c r="I1635" s="185">
        <f t="shared" si="1766"/>
        <v>362</v>
      </c>
      <c r="J1635" s="185">
        <f t="shared" si="1766"/>
        <v>243</v>
      </c>
      <c r="K1635" s="185">
        <f t="shared" si="1766"/>
        <v>2985</v>
      </c>
      <c r="L1635" s="185">
        <f t="shared" si="1766"/>
        <v>1111</v>
      </c>
      <c r="M1635" s="147"/>
      <c r="N1635" s="143">
        <f t="shared" si="1734"/>
        <v>3620</v>
      </c>
      <c r="O1635" s="143">
        <f t="shared" si="1730"/>
        <v>998.73000000000013</v>
      </c>
      <c r="P1635" s="143">
        <f t="shared" si="1731"/>
        <v>19133.850000000002</v>
      </c>
      <c r="Q1635" s="143">
        <f t="shared" si="1732"/>
        <v>499.95</v>
      </c>
      <c r="R1635" s="188">
        <f t="shared" si="1735"/>
        <v>24252.530000000002</v>
      </c>
      <c r="T1635">
        <v>32364.57</v>
      </c>
      <c r="U1635" s="190">
        <f t="shared" si="1736"/>
        <v>0.74935430935742398</v>
      </c>
    </row>
    <row r="1636" spans="1:21" x14ac:dyDescent="0.2">
      <c r="A1636" s="178">
        <v>42804</v>
      </c>
      <c r="B1636" s="179">
        <v>4.1666666666666664E-2</v>
      </c>
      <c r="C1636" t="s">
        <v>349</v>
      </c>
      <c r="D1636">
        <v>3.5</v>
      </c>
      <c r="E1636">
        <v>3.05</v>
      </c>
      <c r="F1636">
        <v>3.25</v>
      </c>
      <c r="G1636">
        <v>0.45</v>
      </c>
      <c r="H1636" s="184">
        <f t="shared" ref="H1636:L1636" si="1767">H1612</f>
        <v>4.1666666666666664E-2</v>
      </c>
      <c r="I1636" s="185">
        <f t="shared" si="1767"/>
        <v>294</v>
      </c>
      <c r="J1636" s="185">
        <f t="shared" si="1767"/>
        <v>212</v>
      </c>
      <c r="K1636" s="185">
        <f t="shared" si="1767"/>
        <v>2985</v>
      </c>
      <c r="L1636" s="185">
        <f t="shared" si="1767"/>
        <v>1111</v>
      </c>
      <c r="M1636" s="147"/>
      <c r="N1636" s="143">
        <f t="shared" si="1734"/>
        <v>1029</v>
      </c>
      <c r="O1636" s="143">
        <f t="shared" si="1730"/>
        <v>646.59999999999991</v>
      </c>
      <c r="P1636" s="143">
        <f t="shared" si="1731"/>
        <v>9701.25</v>
      </c>
      <c r="Q1636" s="143">
        <f t="shared" si="1732"/>
        <v>499.95</v>
      </c>
      <c r="R1636" s="188">
        <f t="shared" si="1735"/>
        <v>11876.800000000001</v>
      </c>
      <c r="T1636">
        <v>30342.13</v>
      </c>
      <c r="U1636" s="190">
        <f t="shared" si="1736"/>
        <v>0.39142934263349344</v>
      </c>
    </row>
    <row r="1637" spans="1:21" x14ac:dyDescent="0.2">
      <c r="A1637" s="178">
        <v>42804</v>
      </c>
      <c r="B1637" s="179">
        <v>8.3333333333333329E-2</v>
      </c>
      <c r="C1637" t="s">
        <v>349</v>
      </c>
      <c r="D1637">
        <v>3.5</v>
      </c>
      <c r="E1637">
        <v>1.5</v>
      </c>
      <c r="F1637">
        <v>3.01</v>
      </c>
      <c r="G1637">
        <v>0.45</v>
      </c>
      <c r="H1637" s="184">
        <f t="shared" ref="H1637:L1637" si="1768">H1613</f>
        <v>8.3333333333333329E-2</v>
      </c>
      <c r="I1637" s="185">
        <f t="shared" si="1768"/>
        <v>236</v>
      </c>
      <c r="J1637" s="185">
        <f t="shared" si="1768"/>
        <v>179</v>
      </c>
      <c r="K1637" s="185">
        <f t="shared" si="1768"/>
        <v>2985</v>
      </c>
      <c r="L1637" s="185">
        <f t="shared" si="1768"/>
        <v>1111</v>
      </c>
      <c r="M1637" s="147"/>
      <c r="N1637" s="143">
        <f t="shared" si="1734"/>
        <v>826</v>
      </c>
      <c r="O1637" s="143">
        <f t="shared" si="1730"/>
        <v>268.5</v>
      </c>
      <c r="P1637" s="143">
        <f t="shared" si="1731"/>
        <v>8984.8499999999985</v>
      </c>
      <c r="Q1637" s="143">
        <f t="shared" si="1732"/>
        <v>499.95</v>
      </c>
      <c r="R1637" s="188">
        <f t="shared" si="1735"/>
        <v>10579.3</v>
      </c>
      <c r="T1637">
        <v>29140.73</v>
      </c>
      <c r="U1637" s="190">
        <f t="shared" si="1736"/>
        <v>0.36304169456290214</v>
      </c>
    </row>
    <row r="1638" spans="1:21" x14ac:dyDescent="0.2">
      <c r="A1638" s="178">
        <v>42804</v>
      </c>
      <c r="B1638" s="179">
        <v>0.125</v>
      </c>
      <c r="C1638" t="s">
        <v>349</v>
      </c>
      <c r="D1638">
        <v>4.1100000000000003</v>
      </c>
      <c r="E1638">
        <v>1.5</v>
      </c>
      <c r="F1638">
        <v>3.01</v>
      </c>
      <c r="G1638">
        <v>0.97</v>
      </c>
      <c r="H1638" s="184">
        <f t="shared" ref="H1638:L1638" si="1769">H1614</f>
        <v>0.125</v>
      </c>
      <c r="I1638" s="185">
        <f t="shared" si="1769"/>
        <v>201</v>
      </c>
      <c r="J1638" s="185">
        <f t="shared" si="1769"/>
        <v>205</v>
      </c>
      <c r="K1638" s="185">
        <f t="shared" si="1769"/>
        <v>2985</v>
      </c>
      <c r="L1638" s="185">
        <f t="shared" si="1769"/>
        <v>1717</v>
      </c>
      <c r="M1638" s="147"/>
      <c r="N1638" s="143">
        <f t="shared" si="1734"/>
        <v>826.11</v>
      </c>
      <c r="O1638" s="143">
        <f t="shared" si="1730"/>
        <v>307.5</v>
      </c>
      <c r="P1638" s="143">
        <f t="shared" si="1731"/>
        <v>8984.8499999999985</v>
      </c>
      <c r="Q1638" s="143">
        <f t="shared" si="1732"/>
        <v>1665.49</v>
      </c>
      <c r="R1638" s="188">
        <f t="shared" si="1735"/>
        <v>11783.949999999999</v>
      </c>
      <c r="T1638">
        <v>28323.42</v>
      </c>
      <c r="U1638" s="190">
        <f t="shared" si="1736"/>
        <v>0.41604968609016846</v>
      </c>
    </row>
    <row r="1639" spans="1:21" x14ac:dyDescent="0.2">
      <c r="A1639" s="178">
        <v>42804</v>
      </c>
      <c r="B1639" s="179">
        <v>0.16666666666666666</v>
      </c>
      <c r="C1639" t="s">
        <v>349</v>
      </c>
      <c r="D1639">
        <v>2.0699999999999998</v>
      </c>
      <c r="E1639">
        <v>1.5</v>
      </c>
      <c r="F1639">
        <v>3.01</v>
      </c>
      <c r="G1639">
        <v>0.97</v>
      </c>
      <c r="H1639" s="184">
        <f t="shared" ref="H1639:L1639" si="1770">H1615</f>
        <v>0.16666666666666666</v>
      </c>
      <c r="I1639" s="185">
        <f t="shared" si="1770"/>
        <v>185</v>
      </c>
      <c r="J1639" s="185">
        <f t="shared" si="1770"/>
        <v>205</v>
      </c>
      <c r="K1639" s="185">
        <f t="shared" si="1770"/>
        <v>2985</v>
      </c>
      <c r="L1639" s="185">
        <f t="shared" si="1770"/>
        <v>1717</v>
      </c>
      <c r="M1639" s="147"/>
      <c r="N1639" s="143">
        <f t="shared" si="1734"/>
        <v>382.95</v>
      </c>
      <c r="O1639" s="143">
        <f t="shared" si="1730"/>
        <v>307.5</v>
      </c>
      <c r="P1639" s="143">
        <f t="shared" si="1731"/>
        <v>8984.8499999999985</v>
      </c>
      <c r="Q1639" s="143">
        <f t="shared" si="1732"/>
        <v>1665.49</v>
      </c>
      <c r="R1639" s="188">
        <f t="shared" si="1735"/>
        <v>11340.789999999999</v>
      </c>
      <c r="T1639">
        <v>27947.78</v>
      </c>
      <c r="U1639" s="190">
        <f t="shared" si="1736"/>
        <v>0.40578500331690026</v>
      </c>
    </row>
    <row r="1640" spans="1:21" x14ac:dyDescent="0.2">
      <c r="A1640" s="178">
        <v>42804</v>
      </c>
      <c r="B1640" s="179">
        <v>0.20833333333333334</v>
      </c>
      <c r="C1640" t="s">
        <v>349</v>
      </c>
      <c r="D1640">
        <v>3.5</v>
      </c>
      <c r="E1640">
        <v>2.11</v>
      </c>
      <c r="F1640">
        <v>3.11</v>
      </c>
      <c r="G1640">
        <v>0.97</v>
      </c>
      <c r="H1640" s="184">
        <f t="shared" ref="H1640:L1640" si="1771">H1616</f>
        <v>0.20833333333333334</v>
      </c>
      <c r="I1640" s="185">
        <f t="shared" si="1771"/>
        <v>207</v>
      </c>
      <c r="J1640" s="185">
        <f t="shared" si="1771"/>
        <v>283</v>
      </c>
      <c r="K1640" s="185">
        <f t="shared" si="1771"/>
        <v>2985</v>
      </c>
      <c r="L1640" s="185">
        <f t="shared" si="1771"/>
        <v>1717</v>
      </c>
      <c r="M1640" s="147"/>
      <c r="N1640" s="143">
        <f t="shared" si="1734"/>
        <v>724.5</v>
      </c>
      <c r="O1640" s="143">
        <f t="shared" si="1730"/>
        <v>597.13</v>
      </c>
      <c r="P1640" s="143">
        <f t="shared" si="1731"/>
        <v>9283.35</v>
      </c>
      <c r="Q1640" s="143">
        <f t="shared" si="1732"/>
        <v>1665.49</v>
      </c>
      <c r="R1640" s="188">
        <f t="shared" si="1735"/>
        <v>12270.47</v>
      </c>
      <c r="T1640">
        <v>28326.84</v>
      </c>
      <c r="U1640" s="190">
        <f t="shared" si="1736"/>
        <v>0.43317468521021052</v>
      </c>
    </row>
    <row r="1641" spans="1:21" x14ac:dyDescent="0.2">
      <c r="A1641" s="178">
        <v>42804</v>
      </c>
      <c r="B1641" s="179">
        <v>0.25</v>
      </c>
      <c r="C1641" t="s">
        <v>349</v>
      </c>
      <c r="D1641">
        <v>8</v>
      </c>
      <c r="E1641">
        <v>4.3099999999999996</v>
      </c>
      <c r="F1641">
        <v>4.51</v>
      </c>
      <c r="G1641">
        <v>0.97</v>
      </c>
      <c r="H1641" s="184">
        <f t="shared" ref="H1641:L1641" si="1772">H1617</f>
        <v>0.25</v>
      </c>
      <c r="I1641" s="185">
        <f t="shared" si="1772"/>
        <v>327</v>
      </c>
      <c r="J1641" s="185">
        <f t="shared" si="1772"/>
        <v>438</v>
      </c>
      <c r="K1641" s="185">
        <f t="shared" si="1772"/>
        <v>2985</v>
      </c>
      <c r="L1641" s="185">
        <f t="shared" si="1772"/>
        <v>1717</v>
      </c>
      <c r="M1641" s="147"/>
      <c r="N1641" s="143">
        <f t="shared" si="1734"/>
        <v>2616</v>
      </c>
      <c r="O1641" s="143">
        <f t="shared" si="1730"/>
        <v>1887.7799999999997</v>
      </c>
      <c r="P1641" s="143">
        <f t="shared" si="1731"/>
        <v>13462.349999999999</v>
      </c>
      <c r="Q1641" s="143">
        <f t="shared" si="1732"/>
        <v>1665.49</v>
      </c>
      <c r="R1641" s="188">
        <f t="shared" si="1735"/>
        <v>19631.62</v>
      </c>
      <c r="T1641">
        <v>30058.55</v>
      </c>
      <c r="U1641" s="190">
        <f t="shared" si="1736"/>
        <v>0.65311267509577142</v>
      </c>
    </row>
    <row r="1642" spans="1:21" x14ac:dyDescent="0.2">
      <c r="A1642" s="178">
        <v>42804</v>
      </c>
      <c r="B1642" s="179">
        <v>0.29166666666666669</v>
      </c>
      <c r="C1642" t="s">
        <v>349</v>
      </c>
      <c r="D1642">
        <v>7.43</v>
      </c>
      <c r="E1642">
        <v>5.73</v>
      </c>
      <c r="F1642">
        <v>5.73</v>
      </c>
      <c r="G1642">
        <v>5.73</v>
      </c>
      <c r="H1642" s="184">
        <f t="shared" ref="H1642:L1642" si="1773">H1618</f>
        <v>0.29166666666666669</v>
      </c>
      <c r="I1642" s="185">
        <f t="shared" si="1773"/>
        <v>249</v>
      </c>
      <c r="J1642" s="185">
        <f t="shared" si="1773"/>
        <v>556</v>
      </c>
      <c r="K1642" s="185">
        <f t="shared" si="1773"/>
        <v>2872</v>
      </c>
      <c r="L1642" s="185">
        <f t="shared" si="1773"/>
        <v>2219</v>
      </c>
      <c r="M1642" s="147"/>
      <c r="N1642" s="143">
        <f t="shared" si="1734"/>
        <v>1850.07</v>
      </c>
      <c r="O1642" s="143">
        <f t="shared" si="1730"/>
        <v>3185.88</v>
      </c>
      <c r="P1642" s="143">
        <f t="shared" si="1731"/>
        <v>16456.560000000001</v>
      </c>
      <c r="Q1642" s="143">
        <f t="shared" si="1732"/>
        <v>12714.87</v>
      </c>
      <c r="R1642" s="188">
        <f t="shared" si="1735"/>
        <v>34207.380000000005</v>
      </c>
      <c r="T1642">
        <v>33328.720000000001</v>
      </c>
      <c r="U1642" s="190">
        <f t="shared" si="1736"/>
        <v>1.0263634487013005</v>
      </c>
    </row>
    <row r="1643" spans="1:21" x14ac:dyDescent="0.2">
      <c r="A1643" s="178">
        <v>42804</v>
      </c>
      <c r="B1643" s="179">
        <v>0.33333333333333331</v>
      </c>
      <c r="C1643" t="s">
        <v>349</v>
      </c>
      <c r="D1643">
        <v>5.25</v>
      </c>
      <c r="E1643">
        <v>3.31</v>
      </c>
      <c r="F1643">
        <v>4.3099999999999996</v>
      </c>
      <c r="G1643">
        <v>4.25</v>
      </c>
      <c r="H1643" s="184">
        <f t="shared" ref="H1643:L1643" si="1774">H1619</f>
        <v>0.33333333333333331</v>
      </c>
      <c r="I1643" s="185">
        <f t="shared" si="1774"/>
        <v>256</v>
      </c>
      <c r="J1643" s="185">
        <f t="shared" si="1774"/>
        <v>306</v>
      </c>
      <c r="K1643" s="185">
        <f t="shared" si="1774"/>
        <v>2872</v>
      </c>
      <c r="L1643" s="185">
        <f t="shared" si="1774"/>
        <v>2219</v>
      </c>
      <c r="M1643" s="147"/>
      <c r="N1643" s="143">
        <f t="shared" si="1734"/>
        <v>1344</v>
      </c>
      <c r="O1643" s="143">
        <f t="shared" si="1730"/>
        <v>1012.86</v>
      </c>
      <c r="P1643" s="143">
        <f t="shared" si="1731"/>
        <v>12378.32</v>
      </c>
      <c r="Q1643" s="143">
        <f t="shared" si="1732"/>
        <v>9430.75</v>
      </c>
      <c r="R1643" s="188">
        <f t="shared" si="1735"/>
        <v>24165.93</v>
      </c>
      <c r="T1643">
        <v>34360.89</v>
      </c>
      <c r="U1643" s="190">
        <f t="shared" si="1736"/>
        <v>0.70329755719365827</v>
      </c>
    </row>
    <row r="1644" spans="1:21" x14ac:dyDescent="0.2">
      <c r="A1644" s="178">
        <v>42804</v>
      </c>
      <c r="B1644" s="179">
        <v>0.375</v>
      </c>
      <c r="C1644" t="s">
        <v>349</v>
      </c>
      <c r="D1644">
        <v>3.5</v>
      </c>
      <c r="E1644">
        <v>3.46</v>
      </c>
      <c r="F1644">
        <v>4.46</v>
      </c>
      <c r="G1644">
        <v>6</v>
      </c>
      <c r="H1644" s="184">
        <f t="shared" ref="H1644:L1644" si="1775">H1620</f>
        <v>0.375</v>
      </c>
      <c r="I1644" s="185">
        <f t="shared" si="1775"/>
        <v>156</v>
      </c>
      <c r="J1644" s="185">
        <f t="shared" si="1775"/>
        <v>343</v>
      </c>
      <c r="K1644" s="185">
        <f t="shared" si="1775"/>
        <v>2872</v>
      </c>
      <c r="L1644" s="185">
        <f t="shared" si="1775"/>
        <v>2219</v>
      </c>
      <c r="M1644" s="147"/>
      <c r="N1644" s="143">
        <f t="shared" si="1734"/>
        <v>546</v>
      </c>
      <c r="O1644" s="143">
        <f t="shared" si="1730"/>
        <v>1186.78</v>
      </c>
      <c r="P1644" s="143">
        <f t="shared" si="1731"/>
        <v>12809.12</v>
      </c>
      <c r="Q1644" s="143">
        <f t="shared" si="1732"/>
        <v>13314</v>
      </c>
      <c r="R1644" s="188">
        <f t="shared" si="1735"/>
        <v>27855.9</v>
      </c>
      <c r="T1644">
        <v>35241.379999999997</v>
      </c>
      <c r="U1644" s="190">
        <f t="shared" si="1736"/>
        <v>0.79043158922834478</v>
      </c>
    </row>
    <row r="1645" spans="1:21" x14ac:dyDescent="0.2">
      <c r="A1645" s="178">
        <v>42804</v>
      </c>
      <c r="B1645" s="179">
        <v>0.41666666666666669</v>
      </c>
      <c r="C1645" t="s">
        <v>349</v>
      </c>
      <c r="D1645">
        <v>3.16</v>
      </c>
      <c r="E1645">
        <v>6.39</v>
      </c>
      <c r="F1645">
        <v>7.54</v>
      </c>
      <c r="G1645">
        <v>7.54</v>
      </c>
      <c r="H1645" s="184">
        <f t="shared" ref="H1645:L1645" si="1776">H1621</f>
        <v>0.41666666666666669</v>
      </c>
      <c r="I1645" s="185">
        <f t="shared" si="1776"/>
        <v>196</v>
      </c>
      <c r="J1645" s="185">
        <f t="shared" si="1776"/>
        <v>315</v>
      </c>
      <c r="K1645" s="185">
        <f t="shared" si="1776"/>
        <v>2872</v>
      </c>
      <c r="L1645" s="185">
        <f t="shared" si="1776"/>
        <v>2219</v>
      </c>
      <c r="M1645" s="147"/>
      <c r="N1645" s="143">
        <f t="shared" si="1734"/>
        <v>619.36</v>
      </c>
      <c r="O1645" s="143">
        <f t="shared" si="1730"/>
        <v>2012.85</v>
      </c>
      <c r="P1645" s="143">
        <f t="shared" si="1731"/>
        <v>21654.880000000001</v>
      </c>
      <c r="Q1645" s="143">
        <f t="shared" si="1732"/>
        <v>16731.259999999998</v>
      </c>
      <c r="R1645" s="188">
        <f t="shared" si="1735"/>
        <v>41018.35</v>
      </c>
      <c r="T1645">
        <v>36411.879999999997</v>
      </c>
      <c r="U1645" s="190">
        <f t="shared" si="1736"/>
        <v>1.1265100840714624</v>
      </c>
    </row>
    <row r="1646" spans="1:21" x14ac:dyDescent="0.2">
      <c r="A1646" s="178">
        <v>42804</v>
      </c>
      <c r="B1646" s="179">
        <v>0.45833333333333331</v>
      </c>
      <c r="C1646" t="s">
        <v>349</v>
      </c>
      <c r="D1646">
        <v>2.5</v>
      </c>
      <c r="E1646">
        <v>6.6</v>
      </c>
      <c r="F1646">
        <v>7.6</v>
      </c>
      <c r="G1646">
        <v>6</v>
      </c>
      <c r="H1646" s="184">
        <f t="shared" ref="H1646:L1646" si="1777">H1622</f>
        <v>0.45833333333333331</v>
      </c>
      <c r="I1646" s="185">
        <f t="shared" si="1777"/>
        <v>226</v>
      </c>
      <c r="J1646" s="185">
        <f t="shared" si="1777"/>
        <v>326</v>
      </c>
      <c r="K1646" s="185">
        <f t="shared" si="1777"/>
        <v>2842</v>
      </c>
      <c r="L1646" s="185">
        <f t="shared" si="1777"/>
        <v>1635</v>
      </c>
      <c r="M1646" s="147"/>
      <c r="N1646" s="143">
        <f t="shared" si="1734"/>
        <v>565</v>
      </c>
      <c r="O1646" s="143">
        <f t="shared" si="1730"/>
        <v>2151.6</v>
      </c>
      <c r="P1646" s="143">
        <f t="shared" si="1731"/>
        <v>21599.200000000001</v>
      </c>
      <c r="Q1646" s="143">
        <f t="shared" si="1732"/>
        <v>9810</v>
      </c>
      <c r="R1646" s="188">
        <f t="shared" si="1735"/>
        <v>34125.800000000003</v>
      </c>
      <c r="T1646">
        <v>37483.089999999997</v>
      </c>
      <c r="U1646" s="190">
        <f t="shared" si="1736"/>
        <v>0.91043187741458897</v>
      </c>
    </row>
    <row r="1647" spans="1:21" x14ac:dyDescent="0.2">
      <c r="A1647" s="178">
        <v>42804</v>
      </c>
      <c r="B1647" s="179">
        <v>0.5</v>
      </c>
      <c r="C1647" t="s">
        <v>349</v>
      </c>
      <c r="D1647">
        <v>2.73</v>
      </c>
      <c r="E1647">
        <v>7.55</v>
      </c>
      <c r="F1647">
        <v>8.64</v>
      </c>
      <c r="G1647">
        <v>6.95</v>
      </c>
      <c r="H1647" s="184">
        <f t="shared" ref="H1647:L1647" si="1778">H1623</f>
        <v>0.5</v>
      </c>
      <c r="I1647" s="185">
        <f t="shared" si="1778"/>
        <v>222</v>
      </c>
      <c r="J1647" s="185">
        <f t="shared" si="1778"/>
        <v>319</v>
      </c>
      <c r="K1647" s="185">
        <f t="shared" si="1778"/>
        <v>2842</v>
      </c>
      <c r="L1647" s="185">
        <f t="shared" si="1778"/>
        <v>1635</v>
      </c>
      <c r="M1647" s="147"/>
      <c r="N1647" s="143">
        <f t="shared" si="1734"/>
        <v>606.05999999999995</v>
      </c>
      <c r="O1647" s="143">
        <f t="shared" si="1730"/>
        <v>2408.4499999999998</v>
      </c>
      <c r="P1647" s="143">
        <f t="shared" si="1731"/>
        <v>24554.880000000001</v>
      </c>
      <c r="Q1647" s="143">
        <f t="shared" si="1732"/>
        <v>11363.25</v>
      </c>
      <c r="R1647" s="188">
        <f t="shared" si="1735"/>
        <v>38932.639999999999</v>
      </c>
      <c r="T1647">
        <v>37951.589999999997</v>
      </c>
      <c r="U1647" s="190">
        <f t="shared" si="1736"/>
        <v>1.025850036849576</v>
      </c>
    </row>
    <row r="1648" spans="1:21" x14ac:dyDescent="0.2">
      <c r="A1648" s="178">
        <v>42804</v>
      </c>
      <c r="B1648" s="179">
        <v>0.54166666666666663</v>
      </c>
      <c r="C1648" t="s">
        <v>349</v>
      </c>
      <c r="D1648">
        <v>3.26</v>
      </c>
      <c r="E1648">
        <v>10.43</v>
      </c>
      <c r="F1648">
        <v>11.61</v>
      </c>
      <c r="G1648">
        <v>9.83</v>
      </c>
      <c r="H1648" s="184">
        <f t="shared" ref="H1648:L1648" si="1779">H1624</f>
        <v>0.54166666666666663</v>
      </c>
      <c r="I1648" s="185">
        <f t="shared" si="1779"/>
        <v>195</v>
      </c>
      <c r="J1648" s="185">
        <f t="shared" si="1779"/>
        <v>299</v>
      </c>
      <c r="K1648" s="185">
        <f t="shared" si="1779"/>
        <v>2842</v>
      </c>
      <c r="L1648" s="185">
        <f t="shared" si="1779"/>
        <v>1635</v>
      </c>
      <c r="M1648" s="147"/>
      <c r="N1648" s="143">
        <f t="shared" si="1734"/>
        <v>635.69999999999993</v>
      </c>
      <c r="O1648" s="143">
        <f t="shared" si="1730"/>
        <v>3118.5699999999997</v>
      </c>
      <c r="P1648" s="143">
        <f t="shared" si="1731"/>
        <v>32995.619999999995</v>
      </c>
      <c r="Q1648" s="143">
        <f t="shared" si="1732"/>
        <v>16072.05</v>
      </c>
      <c r="R1648" s="188">
        <f t="shared" si="1735"/>
        <v>52821.939999999988</v>
      </c>
      <c r="T1648">
        <v>38309.51</v>
      </c>
      <c r="U1648" s="190">
        <f t="shared" si="1736"/>
        <v>1.3788205591770812</v>
      </c>
    </row>
    <row r="1649" spans="1:21" x14ac:dyDescent="0.2">
      <c r="A1649" s="178">
        <v>42804</v>
      </c>
      <c r="B1649" s="179">
        <v>0.58333333333333337</v>
      </c>
      <c r="C1649" t="s">
        <v>349</v>
      </c>
      <c r="D1649">
        <v>2.79</v>
      </c>
      <c r="E1649">
        <v>10.87</v>
      </c>
      <c r="F1649">
        <v>12.11</v>
      </c>
      <c r="G1649">
        <v>10.27</v>
      </c>
      <c r="H1649" s="184">
        <f t="shared" ref="H1649:L1649" si="1780">H1625</f>
        <v>0.58333333333333337</v>
      </c>
      <c r="I1649" s="185">
        <f t="shared" si="1780"/>
        <v>205</v>
      </c>
      <c r="J1649" s="185">
        <f t="shared" si="1780"/>
        <v>237</v>
      </c>
      <c r="K1649" s="185">
        <f t="shared" si="1780"/>
        <v>2842</v>
      </c>
      <c r="L1649" s="185">
        <f t="shared" si="1780"/>
        <v>1635</v>
      </c>
      <c r="M1649" s="147"/>
      <c r="N1649" s="143">
        <f t="shared" si="1734"/>
        <v>571.95000000000005</v>
      </c>
      <c r="O1649" s="143">
        <f t="shared" si="1730"/>
        <v>2576.1899999999996</v>
      </c>
      <c r="P1649" s="143">
        <f t="shared" si="1731"/>
        <v>34416.619999999995</v>
      </c>
      <c r="Q1649" s="143">
        <f t="shared" si="1732"/>
        <v>16791.45</v>
      </c>
      <c r="R1649" s="188">
        <f t="shared" si="1735"/>
        <v>54356.209999999992</v>
      </c>
      <c r="T1649">
        <v>38942.300000000003</v>
      </c>
      <c r="U1649" s="190">
        <f t="shared" si="1736"/>
        <v>1.3958140633706788</v>
      </c>
    </row>
    <row r="1650" spans="1:21" x14ac:dyDescent="0.2">
      <c r="A1650" s="178">
        <v>42804</v>
      </c>
      <c r="B1650" s="179">
        <v>0.625</v>
      </c>
      <c r="C1650" t="s">
        <v>349</v>
      </c>
      <c r="D1650">
        <v>2.34</v>
      </c>
      <c r="E1650">
        <v>9.66</v>
      </c>
      <c r="F1650">
        <v>14.01</v>
      </c>
      <c r="G1650">
        <v>2</v>
      </c>
      <c r="H1650" s="184">
        <f t="shared" ref="H1650:L1650" si="1781">H1626</f>
        <v>0.625</v>
      </c>
      <c r="I1650" s="185">
        <f t="shared" si="1781"/>
        <v>212</v>
      </c>
      <c r="J1650" s="185">
        <f t="shared" si="1781"/>
        <v>213</v>
      </c>
      <c r="K1650" s="185">
        <f t="shared" si="1781"/>
        <v>2842</v>
      </c>
      <c r="L1650" s="185">
        <f t="shared" si="1781"/>
        <v>1380</v>
      </c>
      <c r="M1650" s="147"/>
      <c r="N1650" s="143">
        <f t="shared" si="1734"/>
        <v>496.08</v>
      </c>
      <c r="O1650" s="143">
        <f t="shared" si="1730"/>
        <v>2057.58</v>
      </c>
      <c r="P1650" s="143">
        <f t="shared" si="1731"/>
        <v>39816.42</v>
      </c>
      <c r="Q1650" s="143">
        <f t="shared" si="1732"/>
        <v>2760</v>
      </c>
      <c r="R1650" s="188">
        <f t="shared" si="1735"/>
        <v>45130.080000000002</v>
      </c>
      <c r="T1650">
        <v>39087.129999999997</v>
      </c>
      <c r="U1650" s="190">
        <f t="shared" si="1736"/>
        <v>1.1546020390854996</v>
      </c>
    </row>
    <row r="1651" spans="1:21" x14ac:dyDescent="0.2">
      <c r="A1651" s="178">
        <v>42804</v>
      </c>
      <c r="B1651" s="179">
        <v>0.66666666666666663</v>
      </c>
      <c r="C1651" t="s">
        <v>349</v>
      </c>
      <c r="D1651">
        <v>1</v>
      </c>
      <c r="E1651">
        <v>4.1399999999999997</v>
      </c>
      <c r="F1651">
        <v>12.32</v>
      </c>
      <c r="G1651">
        <v>1.48</v>
      </c>
      <c r="H1651" s="184">
        <f t="shared" ref="H1651:L1651" si="1782">H1627</f>
        <v>0.66666666666666663</v>
      </c>
      <c r="I1651" s="185">
        <f t="shared" si="1782"/>
        <v>191</v>
      </c>
      <c r="J1651" s="185">
        <f t="shared" si="1782"/>
        <v>237</v>
      </c>
      <c r="K1651" s="185">
        <f t="shared" si="1782"/>
        <v>2842</v>
      </c>
      <c r="L1651" s="185">
        <f t="shared" si="1782"/>
        <v>1380</v>
      </c>
      <c r="M1651" s="147"/>
      <c r="N1651" s="143">
        <f t="shared" si="1734"/>
        <v>191</v>
      </c>
      <c r="O1651" s="143">
        <f t="shared" si="1730"/>
        <v>981.18</v>
      </c>
      <c r="P1651" s="143">
        <f t="shared" si="1731"/>
        <v>35013.440000000002</v>
      </c>
      <c r="Q1651" s="143">
        <f t="shared" si="1732"/>
        <v>2042.3999999999999</v>
      </c>
      <c r="R1651" s="188">
        <f t="shared" si="1735"/>
        <v>38228.020000000004</v>
      </c>
      <c r="T1651">
        <v>38699.480000000003</v>
      </c>
      <c r="U1651" s="190">
        <f t="shared" si="1736"/>
        <v>0.98781740736568036</v>
      </c>
    </row>
    <row r="1652" spans="1:21" x14ac:dyDescent="0.2">
      <c r="A1652" s="178">
        <v>42804</v>
      </c>
      <c r="B1652" s="179">
        <v>0.70833333333333337</v>
      </c>
      <c r="C1652" t="s">
        <v>349</v>
      </c>
      <c r="D1652">
        <v>3.5</v>
      </c>
      <c r="E1652">
        <v>3.49</v>
      </c>
      <c r="F1652">
        <v>11.61</v>
      </c>
      <c r="G1652">
        <v>1.82</v>
      </c>
      <c r="H1652" s="184">
        <f t="shared" ref="H1652:L1652" si="1783">H1628</f>
        <v>0.70833333333333337</v>
      </c>
      <c r="I1652" s="185">
        <f t="shared" si="1783"/>
        <v>218</v>
      </c>
      <c r="J1652" s="185">
        <f t="shared" si="1783"/>
        <v>258</v>
      </c>
      <c r="K1652" s="185">
        <f t="shared" si="1783"/>
        <v>2842</v>
      </c>
      <c r="L1652" s="185">
        <f t="shared" si="1783"/>
        <v>1380</v>
      </c>
      <c r="M1652" s="147"/>
      <c r="N1652" s="143">
        <f t="shared" si="1734"/>
        <v>763</v>
      </c>
      <c r="O1652" s="143">
        <f t="shared" si="1730"/>
        <v>900.42000000000007</v>
      </c>
      <c r="P1652" s="143">
        <f t="shared" si="1731"/>
        <v>32995.619999999995</v>
      </c>
      <c r="Q1652" s="143">
        <f t="shared" si="1732"/>
        <v>2511.6</v>
      </c>
      <c r="R1652" s="188">
        <f t="shared" si="1735"/>
        <v>37170.639999999992</v>
      </c>
      <c r="T1652">
        <v>38219.879999999997</v>
      </c>
      <c r="U1652" s="190">
        <f t="shared" si="1736"/>
        <v>0.97254727121068918</v>
      </c>
    </row>
    <row r="1653" spans="1:21" x14ac:dyDescent="0.2">
      <c r="A1653" s="178">
        <v>42804</v>
      </c>
      <c r="B1653" s="179">
        <v>0.75</v>
      </c>
      <c r="C1653" t="s">
        <v>349</v>
      </c>
      <c r="D1653">
        <v>3.5</v>
      </c>
      <c r="E1653">
        <v>4</v>
      </c>
      <c r="F1653">
        <v>10.38</v>
      </c>
      <c r="G1653">
        <v>1.42</v>
      </c>
      <c r="H1653" s="184">
        <f t="shared" ref="H1653:L1653" si="1784">H1629</f>
        <v>0.75</v>
      </c>
      <c r="I1653" s="185">
        <f t="shared" si="1784"/>
        <v>240</v>
      </c>
      <c r="J1653" s="185">
        <f t="shared" si="1784"/>
        <v>365</v>
      </c>
      <c r="K1653" s="185">
        <f t="shared" si="1784"/>
        <v>2842</v>
      </c>
      <c r="L1653" s="185">
        <f t="shared" si="1784"/>
        <v>1380</v>
      </c>
      <c r="M1653" s="147"/>
      <c r="N1653" s="143">
        <f t="shared" si="1734"/>
        <v>840</v>
      </c>
      <c r="O1653" s="143">
        <f t="shared" si="1730"/>
        <v>1460</v>
      </c>
      <c r="P1653" s="143">
        <f t="shared" si="1731"/>
        <v>29499.960000000003</v>
      </c>
      <c r="Q1653" s="143">
        <f t="shared" si="1732"/>
        <v>1959.6</v>
      </c>
      <c r="R1653" s="188">
        <f t="shared" si="1735"/>
        <v>33759.560000000005</v>
      </c>
      <c r="T1653">
        <v>37667.49</v>
      </c>
      <c r="U1653" s="190">
        <f t="shared" si="1736"/>
        <v>0.89625191378560154</v>
      </c>
    </row>
    <row r="1654" spans="1:21" x14ac:dyDescent="0.2">
      <c r="A1654" s="178">
        <v>42804</v>
      </c>
      <c r="B1654" s="179">
        <v>0.79166666666666663</v>
      </c>
      <c r="C1654" t="s">
        <v>349</v>
      </c>
      <c r="D1654">
        <v>6.21</v>
      </c>
      <c r="E1654">
        <v>9.2200000000000006</v>
      </c>
      <c r="F1654">
        <v>16.190000000000001</v>
      </c>
      <c r="G1654">
        <v>2</v>
      </c>
      <c r="H1654" s="184">
        <f t="shared" ref="H1654:L1654" si="1785">H1630</f>
        <v>0.79166666666666663</v>
      </c>
      <c r="I1654" s="185">
        <f t="shared" si="1785"/>
        <v>320</v>
      </c>
      <c r="J1654" s="185">
        <f t="shared" si="1785"/>
        <v>214</v>
      </c>
      <c r="K1654" s="185">
        <f t="shared" si="1785"/>
        <v>2842</v>
      </c>
      <c r="L1654" s="185">
        <f t="shared" si="1785"/>
        <v>1426</v>
      </c>
      <c r="M1654" s="147"/>
      <c r="N1654" s="143">
        <f t="shared" si="1734"/>
        <v>1987.2</v>
      </c>
      <c r="O1654" s="143">
        <f t="shared" si="1730"/>
        <v>1973.0800000000002</v>
      </c>
      <c r="P1654" s="143">
        <f t="shared" si="1731"/>
        <v>46011.98</v>
      </c>
      <c r="Q1654" s="143">
        <f t="shared" si="1732"/>
        <v>2852</v>
      </c>
      <c r="R1654" s="188">
        <f t="shared" si="1735"/>
        <v>52824.26</v>
      </c>
      <c r="T1654">
        <v>37683.15</v>
      </c>
      <c r="U1654" s="190">
        <f t="shared" si="1736"/>
        <v>1.401800539498423</v>
      </c>
    </row>
    <row r="1655" spans="1:21" x14ac:dyDescent="0.2">
      <c r="A1655" s="178">
        <v>42804</v>
      </c>
      <c r="B1655" s="179">
        <v>0.83333333333333337</v>
      </c>
      <c r="C1655" t="s">
        <v>349</v>
      </c>
      <c r="D1655">
        <v>4.51</v>
      </c>
      <c r="E1655">
        <v>5</v>
      </c>
      <c r="F1655">
        <v>9.59</v>
      </c>
      <c r="G1655">
        <v>1.48</v>
      </c>
      <c r="H1655" s="184">
        <f t="shared" ref="H1655:L1655" si="1786">H1631</f>
        <v>0.83333333333333337</v>
      </c>
      <c r="I1655" s="185">
        <f t="shared" si="1786"/>
        <v>322</v>
      </c>
      <c r="J1655" s="185">
        <f t="shared" si="1786"/>
        <v>178</v>
      </c>
      <c r="K1655" s="185">
        <f t="shared" si="1786"/>
        <v>2842</v>
      </c>
      <c r="L1655" s="185">
        <f t="shared" si="1786"/>
        <v>1426</v>
      </c>
      <c r="M1655" s="147"/>
      <c r="N1655" s="143">
        <f t="shared" si="1734"/>
        <v>1452.22</v>
      </c>
      <c r="O1655" s="143">
        <f t="shared" si="1730"/>
        <v>890</v>
      </c>
      <c r="P1655" s="143">
        <f t="shared" si="1731"/>
        <v>27254.78</v>
      </c>
      <c r="Q1655" s="143">
        <f t="shared" si="1732"/>
        <v>2110.48</v>
      </c>
      <c r="R1655" s="188">
        <f t="shared" si="1735"/>
        <v>31707.48</v>
      </c>
      <c r="T1655">
        <v>37795.33</v>
      </c>
      <c r="U1655" s="190">
        <f t="shared" si="1736"/>
        <v>0.83892586729630347</v>
      </c>
    </row>
    <row r="1656" spans="1:21" x14ac:dyDescent="0.2">
      <c r="A1656" s="178">
        <v>42804</v>
      </c>
      <c r="B1656" s="179">
        <v>0.875</v>
      </c>
      <c r="C1656" t="s">
        <v>349</v>
      </c>
      <c r="D1656">
        <v>4.42</v>
      </c>
      <c r="E1656">
        <v>3.94</v>
      </c>
      <c r="F1656">
        <v>5.85</v>
      </c>
      <c r="G1656">
        <v>0.99</v>
      </c>
      <c r="H1656" s="184">
        <f t="shared" ref="H1656:L1656" si="1787">H1632</f>
        <v>0.875</v>
      </c>
      <c r="I1656" s="185">
        <f t="shared" si="1787"/>
        <v>337</v>
      </c>
      <c r="J1656" s="185">
        <f t="shared" si="1787"/>
        <v>173</v>
      </c>
      <c r="K1656" s="185">
        <f t="shared" si="1787"/>
        <v>2842</v>
      </c>
      <c r="L1656" s="185">
        <f t="shared" si="1787"/>
        <v>1426</v>
      </c>
      <c r="M1656" s="147"/>
      <c r="N1656" s="143">
        <f t="shared" si="1734"/>
        <v>1489.54</v>
      </c>
      <c r="O1656" s="143">
        <f t="shared" si="1730"/>
        <v>681.62</v>
      </c>
      <c r="P1656" s="143">
        <f t="shared" si="1731"/>
        <v>16625.7</v>
      </c>
      <c r="Q1656" s="143">
        <f t="shared" si="1732"/>
        <v>1411.74</v>
      </c>
      <c r="R1656" s="188">
        <f t="shared" si="1735"/>
        <v>20208.600000000002</v>
      </c>
      <c r="T1656">
        <v>36955.449999999997</v>
      </c>
      <c r="U1656" s="190">
        <f t="shared" si="1736"/>
        <v>0.5468367994436546</v>
      </c>
    </row>
    <row r="1657" spans="1:21" x14ac:dyDescent="0.2">
      <c r="A1657" s="178">
        <v>42804</v>
      </c>
      <c r="B1657" s="179">
        <v>0.91666666666666663</v>
      </c>
      <c r="C1657" t="s">
        <v>349</v>
      </c>
      <c r="D1657">
        <v>7.9</v>
      </c>
      <c r="E1657">
        <v>2.58</v>
      </c>
      <c r="F1657">
        <v>4</v>
      </c>
      <c r="G1657">
        <v>0.99</v>
      </c>
      <c r="H1657" s="184">
        <f t="shared" ref="H1657:L1657" si="1788">H1633</f>
        <v>0.91666666666666663</v>
      </c>
      <c r="I1657" s="185">
        <f t="shared" si="1788"/>
        <v>394</v>
      </c>
      <c r="J1657" s="185">
        <f t="shared" si="1788"/>
        <v>194</v>
      </c>
      <c r="K1657" s="185">
        <f t="shared" si="1788"/>
        <v>2842</v>
      </c>
      <c r="L1657" s="185">
        <f t="shared" si="1788"/>
        <v>1426</v>
      </c>
      <c r="M1657" s="147"/>
      <c r="N1657" s="143">
        <f t="shared" si="1734"/>
        <v>3112.6000000000004</v>
      </c>
      <c r="O1657" s="143">
        <f t="shared" si="1730"/>
        <v>500.52000000000004</v>
      </c>
      <c r="P1657" s="143">
        <f t="shared" si="1731"/>
        <v>11368</v>
      </c>
      <c r="Q1657" s="143">
        <f t="shared" si="1732"/>
        <v>1411.74</v>
      </c>
      <c r="R1657" s="188">
        <f t="shared" si="1735"/>
        <v>16392.86</v>
      </c>
      <c r="T1657">
        <v>35711.94</v>
      </c>
      <c r="U1657" s="190">
        <f t="shared" si="1736"/>
        <v>0.45903022910544761</v>
      </c>
    </row>
    <row r="1658" spans="1:21" x14ac:dyDescent="0.2">
      <c r="A1658" s="178">
        <v>42804</v>
      </c>
      <c r="B1658" s="179">
        <v>0.95833333333333337</v>
      </c>
      <c r="C1658" t="s">
        <v>349</v>
      </c>
      <c r="D1658">
        <v>6</v>
      </c>
      <c r="E1658">
        <v>3.59</v>
      </c>
      <c r="F1658">
        <v>4</v>
      </c>
      <c r="G1658">
        <v>0.45</v>
      </c>
      <c r="H1658" s="184">
        <f t="shared" ref="H1658:L1658" si="1789">H1634</f>
        <v>0.95833333333333337</v>
      </c>
      <c r="I1658" s="185">
        <f t="shared" si="1789"/>
        <v>389</v>
      </c>
      <c r="J1658" s="185">
        <f t="shared" si="1789"/>
        <v>265</v>
      </c>
      <c r="K1658" s="185">
        <f t="shared" si="1789"/>
        <v>2985</v>
      </c>
      <c r="L1658" s="185">
        <f t="shared" si="1789"/>
        <v>1111</v>
      </c>
      <c r="M1658" s="147"/>
      <c r="N1658" s="143">
        <f t="shared" si="1734"/>
        <v>2334</v>
      </c>
      <c r="O1658" s="143">
        <f t="shared" si="1730"/>
        <v>951.34999999999991</v>
      </c>
      <c r="P1658" s="143">
        <f t="shared" si="1731"/>
        <v>11940</v>
      </c>
      <c r="Q1658" s="143">
        <f t="shared" si="1732"/>
        <v>499.95</v>
      </c>
      <c r="R1658" s="188">
        <f t="shared" si="1735"/>
        <v>15725.300000000001</v>
      </c>
      <c r="T1658">
        <v>33947.03</v>
      </c>
      <c r="U1658" s="190">
        <f t="shared" si="1736"/>
        <v>0.46323050941422567</v>
      </c>
    </row>
    <row r="1659" spans="1:21" x14ac:dyDescent="0.2">
      <c r="A1659" s="178">
        <v>42804</v>
      </c>
      <c r="B1659" s="180">
        <v>1</v>
      </c>
      <c r="C1659" t="s">
        <v>349</v>
      </c>
      <c r="D1659">
        <v>8.11</v>
      </c>
      <c r="E1659">
        <v>4</v>
      </c>
      <c r="F1659">
        <v>4</v>
      </c>
      <c r="G1659">
        <v>0.45</v>
      </c>
      <c r="H1659" s="184">
        <f t="shared" ref="H1659:L1659" si="1790">H1635</f>
        <v>1</v>
      </c>
      <c r="I1659" s="185">
        <f t="shared" si="1790"/>
        <v>362</v>
      </c>
      <c r="J1659" s="185">
        <f t="shared" si="1790"/>
        <v>243</v>
      </c>
      <c r="K1659" s="185">
        <f t="shared" si="1790"/>
        <v>2985</v>
      </c>
      <c r="L1659" s="185">
        <f t="shared" si="1790"/>
        <v>1111</v>
      </c>
      <c r="M1659" s="147"/>
      <c r="N1659" s="143">
        <f t="shared" si="1734"/>
        <v>2935.8199999999997</v>
      </c>
      <c r="O1659" s="143">
        <f t="shared" si="1730"/>
        <v>972</v>
      </c>
      <c r="P1659" s="143">
        <f t="shared" si="1731"/>
        <v>11940</v>
      </c>
      <c r="Q1659" s="143">
        <f t="shared" si="1732"/>
        <v>499.95</v>
      </c>
      <c r="R1659" s="188">
        <f t="shared" si="1735"/>
        <v>16347.77</v>
      </c>
      <c r="T1659">
        <v>31785.82</v>
      </c>
      <c r="U1659" s="190">
        <f t="shared" si="1736"/>
        <v>0.51431015465386765</v>
      </c>
    </row>
    <row r="1660" spans="1:21" x14ac:dyDescent="0.2">
      <c r="A1660" s="178">
        <v>42805</v>
      </c>
      <c r="B1660" s="179">
        <v>4.1666666666666664E-2</v>
      </c>
      <c r="C1660" t="s">
        <v>349</v>
      </c>
      <c r="D1660">
        <v>8</v>
      </c>
      <c r="E1660">
        <v>4.2</v>
      </c>
      <c r="F1660">
        <v>5.2</v>
      </c>
      <c r="G1660">
        <v>0.45</v>
      </c>
      <c r="H1660" s="184">
        <f t="shared" ref="H1660:L1660" si="1791">H1636</f>
        <v>4.1666666666666664E-2</v>
      </c>
      <c r="I1660" s="185">
        <f t="shared" si="1791"/>
        <v>294</v>
      </c>
      <c r="J1660" s="185">
        <f t="shared" si="1791"/>
        <v>212</v>
      </c>
      <c r="K1660" s="185">
        <f t="shared" si="1791"/>
        <v>2985</v>
      </c>
      <c r="L1660" s="185">
        <f t="shared" si="1791"/>
        <v>1111</v>
      </c>
      <c r="M1660" s="147"/>
      <c r="N1660" s="143">
        <f t="shared" si="1734"/>
        <v>2352</v>
      </c>
      <c r="O1660" s="143">
        <f t="shared" si="1730"/>
        <v>890.40000000000009</v>
      </c>
      <c r="P1660" s="143">
        <f t="shared" si="1731"/>
        <v>15522</v>
      </c>
      <c r="Q1660" s="143">
        <f t="shared" si="1732"/>
        <v>499.95</v>
      </c>
      <c r="R1660" s="188">
        <f t="shared" si="1735"/>
        <v>19264.350000000002</v>
      </c>
      <c r="T1660">
        <v>29849.99</v>
      </c>
      <c r="U1660" s="190">
        <f t="shared" si="1736"/>
        <v>0.64537207550153286</v>
      </c>
    </row>
    <row r="1661" spans="1:21" x14ac:dyDescent="0.2">
      <c r="A1661" s="178">
        <v>42805</v>
      </c>
      <c r="B1661" s="179">
        <v>8.3333333333333329E-2</v>
      </c>
      <c r="C1661" t="s">
        <v>349</v>
      </c>
      <c r="D1661">
        <v>8</v>
      </c>
      <c r="E1661">
        <v>3.68</v>
      </c>
      <c r="F1661">
        <v>4</v>
      </c>
      <c r="G1661">
        <v>0.45</v>
      </c>
      <c r="H1661" s="184">
        <f t="shared" ref="H1661:L1661" si="1792">H1637</f>
        <v>8.3333333333333329E-2</v>
      </c>
      <c r="I1661" s="185">
        <f t="shared" si="1792"/>
        <v>236</v>
      </c>
      <c r="J1661" s="185">
        <f t="shared" si="1792"/>
        <v>179</v>
      </c>
      <c r="K1661" s="185">
        <f t="shared" si="1792"/>
        <v>2985</v>
      </c>
      <c r="L1661" s="185">
        <f t="shared" si="1792"/>
        <v>1111</v>
      </c>
      <c r="M1661" s="147"/>
      <c r="N1661" s="143">
        <f t="shared" si="1734"/>
        <v>1888</v>
      </c>
      <c r="O1661" s="143">
        <f t="shared" si="1730"/>
        <v>658.72</v>
      </c>
      <c r="P1661" s="143">
        <f t="shared" si="1731"/>
        <v>11940</v>
      </c>
      <c r="Q1661" s="143">
        <f t="shared" si="1732"/>
        <v>499.95</v>
      </c>
      <c r="R1661" s="188">
        <f t="shared" si="1735"/>
        <v>14986.670000000002</v>
      </c>
      <c r="T1661">
        <v>28599.27</v>
      </c>
      <c r="U1661" s="190">
        <f t="shared" si="1736"/>
        <v>0.52402281596698108</v>
      </c>
    </row>
    <row r="1662" spans="1:21" x14ac:dyDescent="0.2">
      <c r="A1662" s="178">
        <v>42805</v>
      </c>
      <c r="B1662" s="179">
        <v>0.125</v>
      </c>
      <c r="C1662" t="s">
        <v>349</v>
      </c>
      <c r="D1662">
        <v>7.06</v>
      </c>
      <c r="E1662">
        <v>2.71</v>
      </c>
      <c r="F1662">
        <v>4</v>
      </c>
      <c r="G1662">
        <v>0.99</v>
      </c>
      <c r="H1662" s="184">
        <f t="shared" ref="H1662:L1662" si="1793">H1638</f>
        <v>0.125</v>
      </c>
      <c r="I1662" s="185">
        <f t="shared" si="1793"/>
        <v>201</v>
      </c>
      <c r="J1662" s="185">
        <f t="shared" si="1793"/>
        <v>205</v>
      </c>
      <c r="K1662" s="185">
        <f t="shared" si="1793"/>
        <v>2985</v>
      </c>
      <c r="L1662" s="185">
        <f t="shared" si="1793"/>
        <v>1717</v>
      </c>
      <c r="M1662" s="147"/>
      <c r="N1662" s="143">
        <f t="shared" si="1734"/>
        <v>1419.06</v>
      </c>
      <c r="O1662" s="143">
        <f t="shared" si="1730"/>
        <v>555.54999999999995</v>
      </c>
      <c r="P1662" s="143">
        <f t="shared" si="1731"/>
        <v>11940</v>
      </c>
      <c r="Q1662" s="143">
        <f t="shared" si="1732"/>
        <v>1699.83</v>
      </c>
      <c r="R1662" s="188">
        <f t="shared" si="1735"/>
        <v>15614.44</v>
      </c>
      <c r="T1662">
        <v>27759.46</v>
      </c>
      <c r="U1662" s="190">
        <f t="shared" si="1736"/>
        <v>0.56249076891265182</v>
      </c>
    </row>
    <row r="1663" spans="1:21" x14ac:dyDescent="0.2">
      <c r="A1663" s="178">
        <v>42805</v>
      </c>
      <c r="B1663" s="179">
        <v>0.16666666666666666</v>
      </c>
      <c r="C1663" t="s">
        <v>349</v>
      </c>
      <c r="D1663">
        <v>4.4000000000000004</v>
      </c>
      <c r="E1663">
        <v>2.11</v>
      </c>
      <c r="F1663">
        <v>4</v>
      </c>
      <c r="G1663">
        <v>0.99</v>
      </c>
      <c r="H1663" s="184">
        <f t="shared" ref="H1663:L1663" si="1794">H1639</f>
        <v>0.16666666666666666</v>
      </c>
      <c r="I1663" s="185">
        <f t="shared" si="1794"/>
        <v>185</v>
      </c>
      <c r="J1663" s="185">
        <f t="shared" si="1794"/>
        <v>205</v>
      </c>
      <c r="K1663" s="185">
        <f t="shared" si="1794"/>
        <v>2985</v>
      </c>
      <c r="L1663" s="185">
        <f t="shared" si="1794"/>
        <v>1717</v>
      </c>
      <c r="M1663" s="147"/>
      <c r="N1663" s="143">
        <f t="shared" si="1734"/>
        <v>814.00000000000011</v>
      </c>
      <c r="O1663" s="143">
        <f t="shared" si="1730"/>
        <v>432.54999999999995</v>
      </c>
      <c r="P1663" s="143">
        <f t="shared" si="1731"/>
        <v>11940</v>
      </c>
      <c r="Q1663" s="143">
        <f t="shared" si="1732"/>
        <v>1699.83</v>
      </c>
      <c r="R1663" s="188">
        <f t="shared" si="1735"/>
        <v>14886.38</v>
      </c>
      <c r="T1663">
        <v>27278.75</v>
      </c>
      <c r="U1663" s="190">
        <f t="shared" si="1736"/>
        <v>0.5457134216193924</v>
      </c>
    </row>
    <row r="1664" spans="1:21" x14ac:dyDescent="0.2">
      <c r="A1664" s="178">
        <v>42805</v>
      </c>
      <c r="B1664" s="179">
        <v>0.20833333333333334</v>
      </c>
      <c r="C1664" t="s">
        <v>349</v>
      </c>
      <c r="D1664">
        <v>8</v>
      </c>
      <c r="E1664">
        <v>3.8</v>
      </c>
      <c r="F1664">
        <v>4</v>
      </c>
      <c r="G1664">
        <v>0.99</v>
      </c>
      <c r="H1664" s="184">
        <f t="shared" ref="H1664:L1664" si="1795">H1640</f>
        <v>0.20833333333333334</v>
      </c>
      <c r="I1664" s="185">
        <f t="shared" si="1795"/>
        <v>207</v>
      </c>
      <c r="J1664" s="185">
        <f t="shared" si="1795"/>
        <v>283</v>
      </c>
      <c r="K1664" s="185">
        <f t="shared" si="1795"/>
        <v>2985</v>
      </c>
      <c r="L1664" s="185">
        <f t="shared" si="1795"/>
        <v>1717</v>
      </c>
      <c r="M1664" s="147"/>
      <c r="N1664" s="143">
        <f t="shared" si="1734"/>
        <v>1656</v>
      </c>
      <c r="O1664" s="143">
        <f t="shared" si="1730"/>
        <v>1075.3999999999999</v>
      </c>
      <c r="P1664" s="143">
        <f t="shared" si="1731"/>
        <v>11940</v>
      </c>
      <c r="Q1664" s="143">
        <f t="shared" si="1732"/>
        <v>1699.83</v>
      </c>
      <c r="R1664" s="188">
        <f t="shared" si="1735"/>
        <v>16371.23</v>
      </c>
      <c r="T1664">
        <v>27234.95</v>
      </c>
      <c r="U1664" s="190">
        <f t="shared" si="1736"/>
        <v>0.60111107235372196</v>
      </c>
    </row>
    <row r="1665" spans="1:21" x14ac:dyDescent="0.2">
      <c r="A1665" s="178">
        <v>42805</v>
      </c>
      <c r="B1665" s="179">
        <v>0.25</v>
      </c>
      <c r="C1665" t="s">
        <v>349</v>
      </c>
      <c r="D1665">
        <v>37</v>
      </c>
      <c r="E1665">
        <v>6</v>
      </c>
      <c r="F1665">
        <v>4.1100000000000003</v>
      </c>
      <c r="G1665">
        <v>0.99</v>
      </c>
      <c r="H1665" s="184">
        <f t="shared" ref="H1665:L1665" si="1796">H1641</f>
        <v>0.25</v>
      </c>
      <c r="I1665" s="185">
        <f t="shared" si="1796"/>
        <v>327</v>
      </c>
      <c r="J1665" s="185">
        <f t="shared" si="1796"/>
        <v>438</v>
      </c>
      <c r="K1665" s="185">
        <f t="shared" si="1796"/>
        <v>2985</v>
      </c>
      <c r="L1665" s="185">
        <f t="shared" si="1796"/>
        <v>1717</v>
      </c>
      <c r="M1665" s="147"/>
      <c r="N1665" s="143">
        <f t="shared" si="1734"/>
        <v>12099</v>
      </c>
      <c r="O1665" s="143">
        <f t="shared" si="1730"/>
        <v>2628</v>
      </c>
      <c r="P1665" s="143">
        <f t="shared" si="1731"/>
        <v>12268.35</v>
      </c>
      <c r="Q1665" s="143">
        <f t="shared" si="1732"/>
        <v>1699.83</v>
      </c>
      <c r="R1665" s="188">
        <f t="shared" si="1735"/>
        <v>28695.18</v>
      </c>
      <c r="T1665">
        <v>27750.43</v>
      </c>
      <c r="U1665" s="190">
        <f t="shared" si="1736"/>
        <v>1.0340445175083774</v>
      </c>
    </row>
    <row r="1666" spans="1:21" x14ac:dyDescent="0.2">
      <c r="A1666" s="178">
        <v>42805</v>
      </c>
      <c r="B1666" s="179">
        <v>0.29166666666666669</v>
      </c>
      <c r="C1666" t="s">
        <v>349</v>
      </c>
      <c r="D1666">
        <v>12</v>
      </c>
      <c r="E1666">
        <v>7</v>
      </c>
      <c r="F1666">
        <v>6.21</v>
      </c>
      <c r="G1666">
        <v>6</v>
      </c>
      <c r="H1666" s="184">
        <f t="shared" ref="H1666:L1666" si="1797">H1642</f>
        <v>0.29166666666666669</v>
      </c>
      <c r="I1666" s="185">
        <f t="shared" si="1797"/>
        <v>249</v>
      </c>
      <c r="J1666" s="185">
        <f t="shared" si="1797"/>
        <v>556</v>
      </c>
      <c r="K1666" s="185">
        <f t="shared" si="1797"/>
        <v>2872</v>
      </c>
      <c r="L1666" s="185">
        <f t="shared" si="1797"/>
        <v>2219</v>
      </c>
      <c r="M1666" s="147"/>
      <c r="N1666" s="143">
        <f t="shared" si="1734"/>
        <v>2988</v>
      </c>
      <c r="O1666" s="143">
        <f t="shared" si="1730"/>
        <v>3892</v>
      </c>
      <c r="P1666" s="143">
        <f t="shared" si="1731"/>
        <v>17835.12</v>
      </c>
      <c r="Q1666" s="143">
        <f t="shared" si="1732"/>
        <v>13314</v>
      </c>
      <c r="R1666" s="188">
        <f t="shared" si="1735"/>
        <v>38029.119999999995</v>
      </c>
      <c r="T1666">
        <v>28859.8</v>
      </c>
      <c r="U1666" s="190">
        <f t="shared" si="1736"/>
        <v>1.317719457515298</v>
      </c>
    </row>
    <row r="1667" spans="1:21" x14ac:dyDescent="0.2">
      <c r="A1667" s="178">
        <v>42805</v>
      </c>
      <c r="B1667" s="179">
        <v>0.33333333333333331</v>
      </c>
      <c r="C1667" t="s">
        <v>349</v>
      </c>
      <c r="D1667">
        <v>8.11</v>
      </c>
      <c r="E1667">
        <v>4</v>
      </c>
      <c r="F1667">
        <v>4.1100000000000003</v>
      </c>
      <c r="G1667">
        <v>4</v>
      </c>
      <c r="H1667" s="184">
        <f t="shared" ref="H1667:L1667" si="1798">H1643</f>
        <v>0.33333333333333331</v>
      </c>
      <c r="I1667" s="185">
        <f t="shared" si="1798"/>
        <v>256</v>
      </c>
      <c r="J1667" s="185">
        <f t="shared" si="1798"/>
        <v>306</v>
      </c>
      <c r="K1667" s="185">
        <f t="shared" si="1798"/>
        <v>2872</v>
      </c>
      <c r="L1667" s="185">
        <f t="shared" si="1798"/>
        <v>2219</v>
      </c>
      <c r="M1667" s="147"/>
      <c r="N1667" s="143">
        <f t="shared" si="1734"/>
        <v>2076.16</v>
      </c>
      <c r="O1667" s="143">
        <f t="shared" si="1730"/>
        <v>1224</v>
      </c>
      <c r="P1667" s="143">
        <f t="shared" si="1731"/>
        <v>11803.92</v>
      </c>
      <c r="Q1667" s="143">
        <f t="shared" si="1732"/>
        <v>8876</v>
      </c>
      <c r="R1667" s="188">
        <f t="shared" si="1735"/>
        <v>23980.080000000002</v>
      </c>
      <c r="T1667">
        <v>29832.19</v>
      </c>
      <c r="U1667" s="190">
        <f t="shared" si="1736"/>
        <v>0.80383237033553367</v>
      </c>
    </row>
    <row r="1668" spans="1:21" x14ac:dyDescent="0.2">
      <c r="A1668" s="178">
        <v>42805</v>
      </c>
      <c r="B1668" s="179">
        <v>0.375</v>
      </c>
      <c r="C1668" t="s">
        <v>349</v>
      </c>
      <c r="D1668">
        <v>2.11</v>
      </c>
      <c r="E1668">
        <v>3.98</v>
      </c>
      <c r="F1668">
        <v>4.91</v>
      </c>
      <c r="G1668">
        <v>4.25</v>
      </c>
      <c r="H1668" s="184">
        <f t="shared" ref="H1668:L1668" si="1799">H1644</f>
        <v>0.375</v>
      </c>
      <c r="I1668" s="185">
        <f t="shared" si="1799"/>
        <v>156</v>
      </c>
      <c r="J1668" s="185">
        <f t="shared" si="1799"/>
        <v>343</v>
      </c>
      <c r="K1668" s="185">
        <f t="shared" si="1799"/>
        <v>2872</v>
      </c>
      <c r="L1668" s="185">
        <f t="shared" si="1799"/>
        <v>2219</v>
      </c>
      <c r="M1668" s="147"/>
      <c r="N1668" s="143">
        <f t="shared" si="1734"/>
        <v>329.15999999999997</v>
      </c>
      <c r="O1668" s="143">
        <f t="shared" ref="O1668:O1731" si="1800">E1668*J1668</f>
        <v>1365.14</v>
      </c>
      <c r="P1668" s="143">
        <f t="shared" ref="P1668:P1731" si="1801">F1668*K1668</f>
        <v>14101.52</v>
      </c>
      <c r="Q1668" s="143">
        <f t="shared" ref="Q1668:Q1731" si="1802">G1668*L1668</f>
        <v>9430.75</v>
      </c>
      <c r="R1668" s="188">
        <f t="shared" si="1735"/>
        <v>25226.57</v>
      </c>
      <c r="T1668">
        <v>31577.599999999999</v>
      </c>
      <c r="U1668" s="190">
        <f t="shared" si="1736"/>
        <v>0.79887546868666404</v>
      </c>
    </row>
    <row r="1669" spans="1:21" x14ac:dyDescent="0.2">
      <c r="A1669" s="178">
        <v>42805</v>
      </c>
      <c r="B1669" s="179">
        <v>0.41666666666666669</v>
      </c>
      <c r="C1669" t="s">
        <v>349</v>
      </c>
      <c r="D1669">
        <v>1</v>
      </c>
      <c r="E1669">
        <v>7.4</v>
      </c>
      <c r="F1669">
        <v>8.4</v>
      </c>
      <c r="G1669">
        <v>6.8</v>
      </c>
      <c r="H1669" s="184">
        <f t="shared" ref="H1669:L1669" si="1803">H1645</f>
        <v>0.41666666666666669</v>
      </c>
      <c r="I1669" s="185">
        <f t="shared" si="1803"/>
        <v>196</v>
      </c>
      <c r="J1669" s="185">
        <f t="shared" si="1803"/>
        <v>315</v>
      </c>
      <c r="K1669" s="185">
        <f t="shared" si="1803"/>
        <v>2872</v>
      </c>
      <c r="L1669" s="185">
        <f t="shared" si="1803"/>
        <v>2219</v>
      </c>
      <c r="M1669" s="147"/>
      <c r="N1669" s="143">
        <f t="shared" ref="N1669:N1732" si="1804">D1669*I1669</f>
        <v>196</v>
      </c>
      <c r="O1669" s="143">
        <f t="shared" si="1800"/>
        <v>2331</v>
      </c>
      <c r="P1669" s="143">
        <f t="shared" si="1801"/>
        <v>24124.799999999999</v>
      </c>
      <c r="Q1669" s="143">
        <f t="shared" si="1802"/>
        <v>15089.199999999999</v>
      </c>
      <c r="R1669" s="188">
        <f t="shared" ref="R1669:R1732" si="1805">SUM(N1669:Q1669)</f>
        <v>41741</v>
      </c>
      <c r="T1669">
        <v>33229.199999999997</v>
      </c>
      <c r="U1669" s="190">
        <f t="shared" ref="U1669:U1732" si="1806">R1669/T1669</f>
        <v>1.2561542258014038</v>
      </c>
    </row>
    <row r="1670" spans="1:21" x14ac:dyDescent="0.2">
      <c r="A1670" s="178">
        <v>42805</v>
      </c>
      <c r="B1670" s="179">
        <v>0.45833333333333331</v>
      </c>
      <c r="C1670" t="s">
        <v>349</v>
      </c>
      <c r="D1670">
        <v>1</v>
      </c>
      <c r="E1670">
        <v>7.28</v>
      </c>
      <c r="F1670">
        <v>9.89</v>
      </c>
      <c r="G1670">
        <v>6</v>
      </c>
      <c r="H1670" s="184">
        <f t="shared" ref="H1670:L1670" si="1807">H1646</f>
        <v>0.45833333333333331</v>
      </c>
      <c r="I1670" s="185">
        <f t="shared" si="1807"/>
        <v>226</v>
      </c>
      <c r="J1670" s="185">
        <f t="shared" si="1807"/>
        <v>326</v>
      </c>
      <c r="K1670" s="185">
        <f t="shared" si="1807"/>
        <v>2842</v>
      </c>
      <c r="L1670" s="185">
        <f t="shared" si="1807"/>
        <v>1635</v>
      </c>
      <c r="M1670" s="147"/>
      <c r="N1670" s="143">
        <f t="shared" si="1804"/>
        <v>226</v>
      </c>
      <c r="O1670" s="143">
        <f t="shared" si="1800"/>
        <v>2373.2800000000002</v>
      </c>
      <c r="P1670" s="143">
        <f t="shared" si="1801"/>
        <v>28107.38</v>
      </c>
      <c r="Q1670" s="143">
        <f t="shared" si="1802"/>
        <v>9810</v>
      </c>
      <c r="R1670" s="188">
        <f t="shared" si="1805"/>
        <v>40516.660000000003</v>
      </c>
      <c r="T1670">
        <v>34373.730000000003</v>
      </c>
      <c r="U1670" s="190">
        <f t="shared" si="1806"/>
        <v>1.1787100207047649</v>
      </c>
    </row>
    <row r="1671" spans="1:21" x14ac:dyDescent="0.2">
      <c r="A1671" s="178">
        <v>42805</v>
      </c>
      <c r="B1671" s="179">
        <v>0.5</v>
      </c>
      <c r="C1671" t="s">
        <v>349</v>
      </c>
      <c r="D1671">
        <v>1</v>
      </c>
      <c r="E1671">
        <v>6.76</v>
      </c>
      <c r="F1671">
        <v>10.39</v>
      </c>
      <c r="G1671">
        <v>6</v>
      </c>
      <c r="H1671" s="184">
        <f t="shared" ref="H1671:L1671" si="1808">H1647</f>
        <v>0.5</v>
      </c>
      <c r="I1671" s="185">
        <f t="shared" si="1808"/>
        <v>222</v>
      </c>
      <c r="J1671" s="185">
        <f t="shared" si="1808"/>
        <v>319</v>
      </c>
      <c r="K1671" s="185">
        <f t="shared" si="1808"/>
        <v>2842</v>
      </c>
      <c r="L1671" s="185">
        <f t="shared" si="1808"/>
        <v>1635</v>
      </c>
      <c r="M1671" s="147"/>
      <c r="N1671" s="143">
        <f t="shared" si="1804"/>
        <v>222</v>
      </c>
      <c r="O1671" s="143">
        <f t="shared" si="1800"/>
        <v>2156.44</v>
      </c>
      <c r="P1671" s="143">
        <f t="shared" si="1801"/>
        <v>29528.38</v>
      </c>
      <c r="Q1671" s="143">
        <f t="shared" si="1802"/>
        <v>9810</v>
      </c>
      <c r="R1671" s="188">
        <f t="shared" si="1805"/>
        <v>41716.82</v>
      </c>
      <c r="T1671">
        <v>35042.76</v>
      </c>
      <c r="U1671" s="190">
        <f t="shared" si="1806"/>
        <v>1.1904547472858873</v>
      </c>
    </row>
    <row r="1672" spans="1:21" x14ac:dyDescent="0.2">
      <c r="A1672" s="178">
        <v>42805</v>
      </c>
      <c r="B1672" s="179">
        <v>0.54166666666666663</v>
      </c>
      <c r="C1672" t="s">
        <v>349</v>
      </c>
      <c r="D1672">
        <v>1</v>
      </c>
      <c r="E1672">
        <v>8.8699999999999992</v>
      </c>
      <c r="F1672">
        <v>11.65</v>
      </c>
      <c r="G1672">
        <v>8.25</v>
      </c>
      <c r="H1672" s="184">
        <f t="shared" ref="H1672:L1672" si="1809">H1648</f>
        <v>0.54166666666666663</v>
      </c>
      <c r="I1672" s="185">
        <f t="shared" si="1809"/>
        <v>195</v>
      </c>
      <c r="J1672" s="185">
        <f t="shared" si="1809"/>
        <v>299</v>
      </c>
      <c r="K1672" s="185">
        <f t="shared" si="1809"/>
        <v>2842</v>
      </c>
      <c r="L1672" s="185">
        <f t="shared" si="1809"/>
        <v>1635</v>
      </c>
      <c r="M1672" s="147"/>
      <c r="N1672" s="143">
        <f t="shared" si="1804"/>
        <v>195</v>
      </c>
      <c r="O1672" s="143">
        <f t="shared" si="1800"/>
        <v>2652.1299999999997</v>
      </c>
      <c r="P1672" s="143">
        <f t="shared" si="1801"/>
        <v>33109.300000000003</v>
      </c>
      <c r="Q1672" s="143">
        <f t="shared" si="1802"/>
        <v>13488.75</v>
      </c>
      <c r="R1672" s="188">
        <f t="shared" si="1805"/>
        <v>49445.18</v>
      </c>
      <c r="T1672">
        <v>35412.89</v>
      </c>
      <c r="U1672" s="190">
        <f t="shared" si="1806"/>
        <v>1.3962480893256666</v>
      </c>
    </row>
    <row r="1673" spans="1:21" x14ac:dyDescent="0.2">
      <c r="A1673" s="178">
        <v>42805</v>
      </c>
      <c r="B1673" s="179">
        <v>0.58333333333333337</v>
      </c>
      <c r="C1673" t="s">
        <v>349</v>
      </c>
      <c r="D1673">
        <v>1</v>
      </c>
      <c r="E1673">
        <v>8.5</v>
      </c>
      <c r="F1673">
        <v>10</v>
      </c>
      <c r="G1673">
        <v>7.88</v>
      </c>
      <c r="H1673" s="184">
        <f t="shared" ref="H1673:L1673" si="1810">H1649</f>
        <v>0.58333333333333337</v>
      </c>
      <c r="I1673" s="185">
        <f t="shared" si="1810"/>
        <v>205</v>
      </c>
      <c r="J1673" s="185">
        <f t="shared" si="1810"/>
        <v>237</v>
      </c>
      <c r="K1673" s="185">
        <f t="shared" si="1810"/>
        <v>2842</v>
      </c>
      <c r="L1673" s="185">
        <f t="shared" si="1810"/>
        <v>1635</v>
      </c>
      <c r="M1673" s="147"/>
      <c r="N1673" s="143">
        <f t="shared" si="1804"/>
        <v>205</v>
      </c>
      <c r="O1673" s="143">
        <f t="shared" si="1800"/>
        <v>2014.5</v>
      </c>
      <c r="P1673" s="143">
        <f t="shared" si="1801"/>
        <v>28420</v>
      </c>
      <c r="Q1673" s="143">
        <f t="shared" si="1802"/>
        <v>12883.8</v>
      </c>
      <c r="R1673" s="188">
        <f t="shared" si="1805"/>
        <v>43523.3</v>
      </c>
      <c r="T1673">
        <v>35417.269999999997</v>
      </c>
      <c r="U1673" s="190">
        <f t="shared" si="1806"/>
        <v>1.2288722422705083</v>
      </c>
    </row>
    <row r="1674" spans="1:21" x14ac:dyDescent="0.2">
      <c r="A1674" s="178">
        <v>42805</v>
      </c>
      <c r="B1674" s="179">
        <v>0.625</v>
      </c>
      <c r="C1674" t="s">
        <v>349</v>
      </c>
      <c r="D1674">
        <v>1</v>
      </c>
      <c r="E1674">
        <v>3.91</v>
      </c>
      <c r="F1674">
        <v>7.9</v>
      </c>
      <c r="G1674">
        <v>1.04</v>
      </c>
      <c r="H1674" s="184">
        <f t="shared" ref="H1674:L1674" si="1811">H1650</f>
        <v>0.625</v>
      </c>
      <c r="I1674" s="185">
        <f t="shared" si="1811"/>
        <v>212</v>
      </c>
      <c r="J1674" s="185">
        <f t="shared" si="1811"/>
        <v>213</v>
      </c>
      <c r="K1674" s="185">
        <f t="shared" si="1811"/>
        <v>2842</v>
      </c>
      <c r="L1674" s="185">
        <f t="shared" si="1811"/>
        <v>1380</v>
      </c>
      <c r="M1674" s="147"/>
      <c r="N1674" s="143">
        <f t="shared" si="1804"/>
        <v>212</v>
      </c>
      <c r="O1674" s="143">
        <f t="shared" si="1800"/>
        <v>832.83</v>
      </c>
      <c r="P1674" s="143">
        <f t="shared" si="1801"/>
        <v>22451.8</v>
      </c>
      <c r="Q1674" s="143">
        <f t="shared" si="1802"/>
        <v>1435.2</v>
      </c>
      <c r="R1674" s="188">
        <f t="shared" si="1805"/>
        <v>24931.829999999998</v>
      </c>
      <c r="T1674">
        <v>35175.629999999997</v>
      </c>
      <c r="U1674" s="190">
        <f t="shared" si="1806"/>
        <v>0.70878133525966702</v>
      </c>
    </row>
    <row r="1675" spans="1:21" x14ac:dyDescent="0.2">
      <c r="A1675" s="178">
        <v>42805</v>
      </c>
      <c r="B1675" s="179">
        <v>0.66666666666666663</v>
      </c>
      <c r="C1675" t="s">
        <v>349</v>
      </c>
      <c r="D1675">
        <v>1</v>
      </c>
      <c r="E1675">
        <v>3.76</v>
      </c>
      <c r="F1675">
        <v>8.06</v>
      </c>
      <c r="G1675">
        <v>1.23</v>
      </c>
      <c r="H1675" s="184">
        <f t="shared" ref="H1675:L1675" si="1812">H1651</f>
        <v>0.66666666666666663</v>
      </c>
      <c r="I1675" s="185">
        <f t="shared" si="1812"/>
        <v>191</v>
      </c>
      <c r="J1675" s="185">
        <f t="shared" si="1812"/>
        <v>237</v>
      </c>
      <c r="K1675" s="185">
        <f t="shared" si="1812"/>
        <v>2842</v>
      </c>
      <c r="L1675" s="185">
        <f t="shared" si="1812"/>
        <v>1380</v>
      </c>
      <c r="M1675" s="147"/>
      <c r="N1675" s="143">
        <f t="shared" si="1804"/>
        <v>191</v>
      </c>
      <c r="O1675" s="143">
        <f t="shared" si="1800"/>
        <v>891.12</v>
      </c>
      <c r="P1675" s="143">
        <f t="shared" si="1801"/>
        <v>22906.52</v>
      </c>
      <c r="Q1675" s="143">
        <f t="shared" si="1802"/>
        <v>1697.3999999999999</v>
      </c>
      <c r="R1675" s="188">
        <f t="shared" si="1805"/>
        <v>25686.04</v>
      </c>
      <c r="T1675">
        <v>34854.58</v>
      </c>
      <c r="U1675" s="190">
        <f t="shared" si="1806"/>
        <v>0.73694877402051606</v>
      </c>
    </row>
    <row r="1676" spans="1:21" x14ac:dyDescent="0.2">
      <c r="A1676" s="178">
        <v>42805</v>
      </c>
      <c r="B1676" s="179">
        <v>0.70833333333333337</v>
      </c>
      <c r="C1676" t="s">
        <v>349</v>
      </c>
      <c r="D1676">
        <v>2.11</v>
      </c>
      <c r="E1676">
        <v>3</v>
      </c>
      <c r="F1676">
        <v>6.58</v>
      </c>
      <c r="G1676">
        <v>1.75</v>
      </c>
      <c r="H1676" s="184">
        <f t="shared" ref="H1676:L1676" si="1813">H1652</f>
        <v>0.70833333333333337</v>
      </c>
      <c r="I1676" s="185">
        <f t="shared" si="1813"/>
        <v>218</v>
      </c>
      <c r="J1676" s="185">
        <f t="shared" si="1813"/>
        <v>258</v>
      </c>
      <c r="K1676" s="185">
        <f t="shared" si="1813"/>
        <v>2842</v>
      </c>
      <c r="L1676" s="185">
        <f t="shared" si="1813"/>
        <v>1380</v>
      </c>
      <c r="M1676" s="147"/>
      <c r="N1676" s="143">
        <f t="shared" si="1804"/>
        <v>459.97999999999996</v>
      </c>
      <c r="O1676" s="143">
        <f t="shared" si="1800"/>
        <v>774</v>
      </c>
      <c r="P1676" s="143">
        <f t="shared" si="1801"/>
        <v>18700.36</v>
      </c>
      <c r="Q1676" s="143">
        <f t="shared" si="1802"/>
        <v>2415</v>
      </c>
      <c r="R1676" s="188">
        <f t="shared" si="1805"/>
        <v>22349.34</v>
      </c>
      <c r="T1676">
        <v>34564.339999999997</v>
      </c>
      <c r="U1676" s="190">
        <f t="shared" si="1806"/>
        <v>0.64660109233967733</v>
      </c>
    </row>
    <row r="1677" spans="1:21" x14ac:dyDescent="0.2">
      <c r="A1677" s="178">
        <v>42805</v>
      </c>
      <c r="B1677" s="179">
        <v>0.75</v>
      </c>
      <c r="C1677" t="s">
        <v>349</v>
      </c>
      <c r="D1677">
        <v>3.48</v>
      </c>
      <c r="E1677">
        <v>3</v>
      </c>
      <c r="F1677">
        <v>6.25</v>
      </c>
      <c r="G1677">
        <v>1.5</v>
      </c>
      <c r="H1677" s="184">
        <f t="shared" ref="H1677:L1677" si="1814">H1653</f>
        <v>0.75</v>
      </c>
      <c r="I1677" s="185">
        <f t="shared" si="1814"/>
        <v>240</v>
      </c>
      <c r="J1677" s="185">
        <f t="shared" si="1814"/>
        <v>365</v>
      </c>
      <c r="K1677" s="185">
        <f t="shared" si="1814"/>
        <v>2842</v>
      </c>
      <c r="L1677" s="185">
        <f t="shared" si="1814"/>
        <v>1380</v>
      </c>
      <c r="M1677" s="147"/>
      <c r="N1677" s="143">
        <f t="shared" si="1804"/>
        <v>835.2</v>
      </c>
      <c r="O1677" s="143">
        <f t="shared" si="1800"/>
        <v>1095</v>
      </c>
      <c r="P1677" s="143">
        <f t="shared" si="1801"/>
        <v>17762.5</v>
      </c>
      <c r="Q1677" s="143">
        <f t="shared" si="1802"/>
        <v>2070</v>
      </c>
      <c r="R1677" s="188">
        <f t="shared" si="1805"/>
        <v>21762.7</v>
      </c>
      <c r="T1677">
        <v>34394.199999999997</v>
      </c>
      <c r="U1677" s="190">
        <f t="shared" si="1806"/>
        <v>0.63274331137226636</v>
      </c>
    </row>
    <row r="1678" spans="1:21" x14ac:dyDescent="0.2">
      <c r="A1678" s="178">
        <v>42805</v>
      </c>
      <c r="B1678" s="179">
        <v>0.79166666666666663</v>
      </c>
      <c r="C1678" t="s">
        <v>349</v>
      </c>
      <c r="D1678">
        <v>3.5</v>
      </c>
      <c r="E1678">
        <v>5</v>
      </c>
      <c r="F1678">
        <v>10.81</v>
      </c>
      <c r="G1678">
        <v>1.17</v>
      </c>
      <c r="H1678" s="184">
        <f t="shared" ref="H1678:L1678" si="1815">H1654</f>
        <v>0.79166666666666663</v>
      </c>
      <c r="I1678" s="185">
        <f t="shared" si="1815"/>
        <v>320</v>
      </c>
      <c r="J1678" s="185">
        <f t="shared" si="1815"/>
        <v>214</v>
      </c>
      <c r="K1678" s="185">
        <f t="shared" si="1815"/>
        <v>2842</v>
      </c>
      <c r="L1678" s="185">
        <f t="shared" si="1815"/>
        <v>1426</v>
      </c>
      <c r="M1678" s="147"/>
      <c r="N1678" s="143">
        <f t="shared" si="1804"/>
        <v>1120</v>
      </c>
      <c r="O1678" s="143">
        <f t="shared" si="1800"/>
        <v>1070</v>
      </c>
      <c r="P1678" s="143">
        <f t="shared" si="1801"/>
        <v>30722.02</v>
      </c>
      <c r="Q1678" s="143">
        <f t="shared" si="1802"/>
        <v>1668.4199999999998</v>
      </c>
      <c r="R1678" s="188">
        <f t="shared" si="1805"/>
        <v>34580.44</v>
      </c>
      <c r="T1678">
        <v>35016.75</v>
      </c>
      <c r="U1678" s="190">
        <f t="shared" si="1806"/>
        <v>0.98753996301769875</v>
      </c>
    </row>
    <row r="1679" spans="1:21" x14ac:dyDescent="0.2">
      <c r="A1679" s="178">
        <v>42805</v>
      </c>
      <c r="B1679" s="179">
        <v>0.83333333333333337</v>
      </c>
      <c r="C1679" t="s">
        <v>349</v>
      </c>
      <c r="D1679">
        <v>4.6500000000000004</v>
      </c>
      <c r="E1679">
        <v>5</v>
      </c>
      <c r="F1679">
        <v>7.95</v>
      </c>
      <c r="G1679">
        <v>1.61</v>
      </c>
      <c r="H1679" s="184">
        <f t="shared" ref="H1679:L1679" si="1816">H1655</f>
        <v>0.83333333333333337</v>
      </c>
      <c r="I1679" s="185">
        <f t="shared" si="1816"/>
        <v>322</v>
      </c>
      <c r="J1679" s="185">
        <f t="shared" si="1816"/>
        <v>178</v>
      </c>
      <c r="K1679" s="185">
        <f t="shared" si="1816"/>
        <v>2842</v>
      </c>
      <c r="L1679" s="185">
        <f t="shared" si="1816"/>
        <v>1426</v>
      </c>
      <c r="M1679" s="147"/>
      <c r="N1679" s="143">
        <f t="shared" si="1804"/>
        <v>1497.3000000000002</v>
      </c>
      <c r="O1679" s="143">
        <f t="shared" si="1800"/>
        <v>890</v>
      </c>
      <c r="P1679" s="143">
        <f t="shared" si="1801"/>
        <v>22593.9</v>
      </c>
      <c r="Q1679" s="143">
        <f t="shared" si="1802"/>
        <v>2295.86</v>
      </c>
      <c r="R1679" s="188">
        <f t="shared" si="1805"/>
        <v>27277.06</v>
      </c>
      <c r="T1679">
        <v>35251.4</v>
      </c>
      <c r="U1679" s="190">
        <f t="shared" si="1806"/>
        <v>0.77378657301553977</v>
      </c>
    </row>
    <row r="1680" spans="1:21" x14ac:dyDescent="0.2">
      <c r="A1680" s="178">
        <v>42805</v>
      </c>
      <c r="B1680" s="179">
        <v>0.875</v>
      </c>
      <c r="C1680" t="s">
        <v>349</v>
      </c>
      <c r="D1680">
        <v>9.0399999999999991</v>
      </c>
      <c r="E1680">
        <v>3.91</v>
      </c>
      <c r="F1680">
        <v>8</v>
      </c>
      <c r="G1680">
        <v>1.26</v>
      </c>
      <c r="H1680" s="184">
        <f t="shared" ref="H1680:L1680" si="1817">H1656</f>
        <v>0.875</v>
      </c>
      <c r="I1680" s="185">
        <f t="shared" si="1817"/>
        <v>337</v>
      </c>
      <c r="J1680" s="185">
        <f t="shared" si="1817"/>
        <v>173</v>
      </c>
      <c r="K1680" s="185">
        <f t="shared" si="1817"/>
        <v>2842</v>
      </c>
      <c r="L1680" s="185">
        <f t="shared" si="1817"/>
        <v>1426</v>
      </c>
      <c r="M1680" s="147"/>
      <c r="N1680" s="143">
        <f t="shared" si="1804"/>
        <v>3046.4799999999996</v>
      </c>
      <c r="O1680" s="143">
        <f t="shared" si="1800"/>
        <v>676.43000000000006</v>
      </c>
      <c r="P1680" s="143">
        <f t="shared" si="1801"/>
        <v>22736</v>
      </c>
      <c r="Q1680" s="143">
        <f t="shared" si="1802"/>
        <v>1796.76</v>
      </c>
      <c r="R1680" s="188">
        <f t="shared" si="1805"/>
        <v>28255.67</v>
      </c>
      <c r="T1680">
        <v>34538.480000000003</v>
      </c>
      <c r="U1680" s="190">
        <f t="shared" si="1806"/>
        <v>0.81809245803521158</v>
      </c>
    </row>
    <row r="1681" spans="1:21" x14ac:dyDescent="0.2">
      <c r="A1681" s="178">
        <v>42805</v>
      </c>
      <c r="B1681" s="179">
        <v>0.91666666666666663</v>
      </c>
      <c r="C1681" t="s">
        <v>349</v>
      </c>
      <c r="D1681">
        <v>12</v>
      </c>
      <c r="E1681">
        <v>4.1100000000000003</v>
      </c>
      <c r="F1681">
        <v>5.56</v>
      </c>
      <c r="G1681">
        <v>1.1200000000000001</v>
      </c>
      <c r="H1681" s="184">
        <f t="shared" ref="H1681:L1681" si="1818">H1657</f>
        <v>0.91666666666666663</v>
      </c>
      <c r="I1681" s="185">
        <f t="shared" si="1818"/>
        <v>394</v>
      </c>
      <c r="J1681" s="185">
        <f t="shared" si="1818"/>
        <v>194</v>
      </c>
      <c r="K1681" s="185">
        <f t="shared" si="1818"/>
        <v>2842</v>
      </c>
      <c r="L1681" s="185">
        <f t="shared" si="1818"/>
        <v>1426</v>
      </c>
      <c r="M1681" s="147"/>
      <c r="N1681" s="143">
        <f t="shared" si="1804"/>
        <v>4728</v>
      </c>
      <c r="O1681" s="143">
        <f t="shared" si="1800"/>
        <v>797.34</v>
      </c>
      <c r="P1681" s="143">
        <f t="shared" si="1801"/>
        <v>15801.519999999999</v>
      </c>
      <c r="Q1681" s="143">
        <f t="shared" si="1802"/>
        <v>1597.1200000000001</v>
      </c>
      <c r="R1681" s="188">
        <f t="shared" si="1805"/>
        <v>22923.98</v>
      </c>
      <c r="T1681">
        <v>33464.050000000003</v>
      </c>
      <c r="U1681" s="190">
        <f t="shared" si="1806"/>
        <v>0.68503304292218059</v>
      </c>
    </row>
    <row r="1682" spans="1:21" x14ac:dyDescent="0.2">
      <c r="A1682" s="178">
        <v>42805</v>
      </c>
      <c r="B1682" s="179">
        <v>0.95833333333333337</v>
      </c>
      <c r="C1682" t="s">
        <v>349</v>
      </c>
      <c r="D1682">
        <v>30</v>
      </c>
      <c r="E1682">
        <v>10.11</v>
      </c>
      <c r="F1682">
        <v>9.48</v>
      </c>
      <c r="G1682">
        <v>0.45</v>
      </c>
      <c r="H1682" s="184">
        <f t="shared" ref="H1682:L1682" si="1819">H1658</f>
        <v>0.95833333333333337</v>
      </c>
      <c r="I1682" s="185">
        <f t="shared" si="1819"/>
        <v>389</v>
      </c>
      <c r="J1682" s="185">
        <f t="shared" si="1819"/>
        <v>265</v>
      </c>
      <c r="K1682" s="185">
        <f t="shared" si="1819"/>
        <v>2985</v>
      </c>
      <c r="L1682" s="185">
        <f t="shared" si="1819"/>
        <v>1111</v>
      </c>
      <c r="M1682" s="147"/>
      <c r="N1682" s="143">
        <f t="shared" si="1804"/>
        <v>11670</v>
      </c>
      <c r="O1682" s="143">
        <f t="shared" si="1800"/>
        <v>2679.1499999999996</v>
      </c>
      <c r="P1682" s="143">
        <f t="shared" si="1801"/>
        <v>28297.800000000003</v>
      </c>
      <c r="Q1682" s="143">
        <f t="shared" si="1802"/>
        <v>499.95</v>
      </c>
      <c r="R1682" s="188">
        <f t="shared" si="1805"/>
        <v>43146.9</v>
      </c>
      <c r="T1682">
        <v>31966.16</v>
      </c>
      <c r="U1682" s="190">
        <f t="shared" si="1806"/>
        <v>1.3497680046649332</v>
      </c>
    </row>
    <row r="1683" spans="1:21" x14ac:dyDescent="0.2">
      <c r="A1683" s="178">
        <v>42805</v>
      </c>
      <c r="B1683" s="180">
        <v>1</v>
      </c>
      <c r="C1683" t="s">
        <v>349</v>
      </c>
      <c r="D1683">
        <v>10.11</v>
      </c>
      <c r="E1683">
        <v>9.48</v>
      </c>
      <c r="F1683">
        <v>9.11</v>
      </c>
      <c r="G1683">
        <v>0.45</v>
      </c>
      <c r="H1683" s="184">
        <f t="shared" ref="H1683:L1683" si="1820">H1659</f>
        <v>1</v>
      </c>
      <c r="I1683" s="185">
        <f t="shared" si="1820"/>
        <v>362</v>
      </c>
      <c r="J1683" s="185">
        <f t="shared" si="1820"/>
        <v>243</v>
      </c>
      <c r="K1683" s="185">
        <f t="shared" si="1820"/>
        <v>2985</v>
      </c>
      <c r="L1683" s="185">
        <f t="shared" si="1820"/>
        <v>1111</v>
      </c>
      <c r="M1683" s="147"/>
      <c r="N1683" s="143">
        <f t="shared" si="1804"/>
        <v>3659.8199999999997</v>
      </c>
      <c r="O1683" s="143">
        <f t="shared" si="1800"/>
        <v>2303.6400000000003</v>
      </c>
      <c r="P1683" s="143">
        <f t="shared" si="1801"/>
        <v>27193.35</v>
      </c>
      <c r="Q1683" s="143">
        <f t="shared" si="1802"/>
        <v>499.95</v>
      </c>
      <c r="R1683" s="188">
        <f t="shared" si="1805"/>
        <v>33656.759999999995</v>
      </c>
      <c r="T1683">
        <v>30338.21</v>
      </c>
      <c r="U1683" s="190">
        <f t="shared" si="1806"/>
        <v>1.1093851614844776</v>
      </c>
    </row>
    <row r="1684" spans="1:21" x14ac:dyDescent="0.2">
      <c r="A1684" s="178">
        <v>42806</v>
      </c>
      <c r="B1684" s="179">
        <v>4.1666666666666664E-2</v>
      </c>
      <c r="C1684" t="s">
        <v>349</v>
      </c>
      <c r="D1684">
        <v>12</v>
      </c>
      <c r="E1684">
        <v>3.91</v>
      </c>
      <c r="F1684">
        <v>4</v>
      </c>
      <c r="G1684">
        <v>0.45</v>
      </c>
      <c r="H1684" s="184">
        <f t="shared" ref="H1684:L1684" si="1821">H1660</f>
        <v>4.1666666666666664E-2</v>
      </c>
      <c r="I1684" s="185">
        <f t="shared" si="1821"/>
        <v>294</v>
      </c>
      <c r="J1684" s="185">
        <f t="shared" si="1821"/>
        <v>212</v>
      </c>
      <c r="K1684" s="185">
        <f t="shared" si="1821"/>
        <v>2985</v>
      </c>
      <c r="L1684" s="185">
        <f t="shared" si="1821"/>
        <v>1111</v>
      </c>
      <c r="M1684" s="147"/>
      <c r="N1684" s="143">
        <f t="shared" si="1804"/>
        <v>3528</v>
      </c>
      <c r="O1684" s="143">
        <f t="shared" si="1800"/>
        <v>828.92000000000007</v>
      </c>
      <c r="P1684" s="143">
        <f t="shared" si="1801"/>
        <v>11940</v>
      </c>
      <c r="Q1684" s="143">
        <f t="shared" si="1802"/>
        <v>499.95</v>
      </c>
      <c r="R1684" s="188">
        <f t="shared" si="1805"/>
        <v>16796.87</v>
      </c>
      <c r="T1684">
        <v>28817.67</v>
      </c>
      <c r="U1684" s="190">
        <f t="shared" si="1806"/>
        <v>0.58286703956287933</v>
      </c>
    </row>
    <row r="1685" spans="1:21" x14ac:dyDescent="0.2">
      <c r="A1685" s="178">
        <v>42806</v>
      </c>
      <c r="B1685" s="179">
        <v>8.3333333333333329E-2</v>
      </c>
      <c r="C1685" t="s">
        <v>349</v>
      </c>
      <c r="D1685">
        <v>12</v>
      </c>
      <c r="E1685">
        <v>3.8</v>
      </c>
      <c r="F1685">
        <v>4</v>
      </c>
      <c r="G1685">
        <v>0.45</v>
      </c>
      <c r="H1685" s="184">
        <f t="shared" ref="H1685:L1685" si="1822">H1661</f>
        <v>8.3333333333333329E-2</v>
      </c>
      <c r="I1685" s="185">
        <f t="shared" si="1822"/>
        <v>236</v>
      </c>
      <c r="J1685" s="185">
        <f t="shared" si="1822"/>
        <v>179</v>
      </c>
      <c r="K1685" s="185">
        <f t="shared" si="1822"/>
        <v>2985</v>
      </c>
      <c r="L1685" s="185">
        <f t="shared" si="1822"/>
        <v>1111</v>
      </c>
      <c r="M1685" s="147"/>
      <c r="N1685" s="143">
        <f t="shared" si="1804"/>
        <v>2832</v>
      </c>
      <c r="O1685" s="143">
        <f t="shared" si="1800"/>
        <v>680.19999999999993</v>
      </c>
      <c r="P1685" s="143">
        <f t="shared" si="1801"/>
        <v>11940</v>
      </c>
      <c r="Q1685" s="143">
        <f t="shared" si="1802"/>
        <v>499.95</v>
      </c>
      <c r="R1685" s="188">
        <f t="shared" si="1805"/>
        <v>15952.150000000001</v>
      </c>
      <c r="T1685">
        <v>27761.82</v>
      </c>
      <c r="U1685" s="190">
        <f t="shared" si="1806"/>
        <v>0.57460750051689702</v>
      </c>
    </row>
    <row r="1686" spans="1:21" x14ac:dyDescent="0.2">
      <c r="A1686" s="178">
        <v>42806</v>
      </c>
      <c r="B1686" s="179">
        <v>0.16666666666666666</v>
      </c>
      <c r="C1686" t="s">
        <v>349</v>
      </c>
      <c r="D1686">
        <v>9.5299999999999994</v>
      </c>
      <c r="E1686">
        <v>2.89</v>
      </c>
      <c r="F1686">
        <v>4</v>
      </c>
      <c r="G1686">
        <v>0.99</v>
      </c>
      <c r="H1686" s="184">
        <f t="shared" ref="H1686:L1686" si="1823">H1662</f>
        <v>0.125</v>
      </c>
      <c r="I1686" s="185">
        <f t="shared" si="1823"/>
        <v>201</v>
      </c>
      <c r="J1686" s="185">
        <f t="shared" si="1823"/>
        <v>205</v>
      </c>
      <c r="K1686" s="185">
        <f t="shared" si="1823"/>
        <v>2985</v>
      </c>
      <c r="L1686" s="185">
        <f t="shared" si="1823"/>
        <v>1717</v>
      </c>
      <c r="M1686" s="147"/>
      <c r="N1686" s="143">
        <f t="shared" si="1804"/>
        <v>1915.53</v>
      </c>
      <c r="O1686" s="143">
        <f t="shared" si="1800"/>
        <v>592.45000000000005</v>
      </c>
      <c r="P1686" s="143">
        <f t="shared" si="1801"/>
        <v>11940</v>
      </c>
      <c r="Q1686" s="143">
        <f t="shared" si="1802"/>
        <v>1699.83</v>
      </c>
      <c r="R1686" s="188">
        <f t="shared" si="1805"/>
        <v>16147.81</v>
      </c>
      <c r="T1686">
        <v>27141.83</v>
      </c>
      <c r="U1686" s="190">
        <f t="shared" si="1806"/>
        <v>0.59494182964081632</v>
      </c>
    </row>
    <row r="1687" spans="1:21" x14ac:dyDescent="0.2">
      <c r="A1687" s="178">
        <v>42806</v>
      </c>
      <c r="B1687" s="179">
        <v>0.20833333333333334</v>
      </c>
      <c r="C1687" t="s">
        <v>349</v>
      </c>
      <c r="D1687">
        <v>12</v>
      </c>
      <c r="E1687">
        <v>4.1100000000000003</v>
      </c>
      <c r="F1687">
        <v>4</v>
      </c>
      <c r="G1687">
        <v>0.99</v>
      </c>
      <c r="H1687" s="184">
        <f t="shared" ref="H1687:L1687" si="1824">H1663</f>
        <v>0.16666666666666666</v>
      </c>
      <c r="I1687" s="185">
        <f t="shared" si="1824"/>
        <v>185</v>
      </c>
      <c r="J1687" s="185">
        <f t="shared" si="1824"/>
        <v>205</v>
      </c>
      <c r="K1687" s="185">
        <f t="shared" si="1824"/>
        <v>2985</v>
      </c>
      <c r="L1687" s="185">
        <f t="shared" si="1824"/>
        <v>1717</v>
      </c>
      <c r="M1687" s="147"/>
      <c r="N1687" s="143">
        <f t="shared" si="1804"/>
        <v>2220</v>
      </c>
      <c r="O1687" s="143">
        <f t="shared" si="1800"/>
        <v>842.55000000000007</v>
      </c>
      <c r="P1687" s="143">
        <f t="shared" si="1801"/>
        <v>11940</v>
      </c>
      <c r="Q1687" s="143">
        <f t="shared" si="1802"/>
        <v>1699.83</v>
      </c>
      <c r="R1687" s="188">
        <f t="shared" si="1805"/>
        <v>16702.379999999997</v>
      </c>
      <c r="T1687">
        <f>AVERAGE(T1686,T1688)</f>
        <v>27054.215</v>
      </c>
      <c r="U1687" s="190">
        <f t="shared" si="1806"/>
        <v>0.61736701656285342</v>
      </c>
    </row>
    <row r="1688" spans="1:21" x14ac:dyDescent="0.2">
      <c r="A1688" s="178">
        <v>42806</v>
      </c>
      <c r="B1688" s="179">
        <v>0.25</v>
      </c>
      <c r="C1688" t="s">
        <v>349</v>
      </c>
      <c r="D1688">
        <v>37</v>
      </c>
      <c r="E1688">
        <v>6.5</v>
      </c>
      <c r="F1688">
        <v>4</v>
      </c>
      <c r="G1688">
        <v>0.99</v>
      </c>
      <c r="H1688" s="184">
        <f t="shared" ref="H1688:L1688" si="1825">H1664</f>
        <v>0.20833333333333334</v>
      </c>
      <c r="I1688" s="185">
        <f t="shared" si="1825"/>
        <v>207</v>
      </c>
      <c r="J1688" s="185">
        <f t="shared" si="1825"/>
        <v>283</v>
      </c>
      <c r="K1688" s="185">
        <f t="shared" si="1825"/>
        <v>2985</v>
      </c>
      <c r="L1688" s="185">
        <f t="shared" si="1825"/>
        <v>1717</v>
      </c>
      <c r="M1688" s="147"/>
      <c r="N1688" s="143">
        <f t="shared" si="1804"/>
        <v>7659</v>
      </c>
      <c r="O1688" s="143">
        <f t="shared" si="1800"/>
        <v>1839.5</v>
      </c>
      <c r="P1688" s="143">
        <f t="shared" si="1801"/>
        <v>11940</v>
      </c>
      <c r="Q1688" s="143">
        <f t="shared" si="1802"/>
        <v>1699.83</v>
      </c>
      <c r="R1688" s="188">
        <f t="shared" si="1805"/>
        <v>23138.33</v>
      </c>
      <c r="T1688">
        <v>26966.6</v>
      </c>
      <c r="U1688" s="190">
        <f t="shared" si="1806"/>
        <v>0.85803660824872263</v>
      </c>
    </row>
    <row r="1689" spans="1:21" x14ac:dyDescent="0.2">
      <c r="A1689" s="178">
        <v>42806</v>
      </c>
      <c r="B1689" s="179">
        <v>0.29166666666666669</v>
      </c>
      <c r="C1689" t="s">
        <v>349</v>
      </c>
      <c r="D1689">
        <v>12</v>
      </c>
      <c r="E1689">
        <v>9.43</v>
      </c>
      <c r="F1689">
        <v>4.43</v>
      </c>
      <c r="G1689">
        <v>8.43</v>
      </c>
      <c r="H1689" s="184">
        <f t="shared" ref="H1689:L1689" si="1826">H1665</f>
        <v>0.25</v>
      </c>
      <c r="I1689" s="185">
        <f t="shared" si="1826"/>
        <v>327</v>
      </c>
      <c r="J1689" s="185">
        <f t="shared" si="1826"/>
        <v>438</v>
      </c>
      <c r="K1689" s="185">
        <f t="shared" si="1826"/>
        <v>2985</v>
      </c>
      <c r="L1689" s="185">
        <f t="shared" si="1826"/>
        <v>1717</v>
      </c>
      <c r="M1689" s="147"/>
      <c r="N1689" s="143">
        <f t="shared" si="1804"/>
        <v>3924</v>
      </c>
      <c r="O1689" s="143">
        <f t="shared" si="1800"/>
        <v>4130.34</v>
      </c>
      <c r="P1689" s="143">
        <f t="shared" si="1801"/>
        <v>13223.55</v>
      </c>
      <c r="Q1689" s="143">
        <f t="shared" si="1802"/>
        <v>14474.31</v>
      </c>
      <c r="R1689" s="188">
        <f t="shared" si="1805"/>
        <v>35752.199999999997</v>
      </c>
      <c r="T1689">
        <v>27210.11</v>
      </c>
      <c r="U1689" s="190">
        <f t="shared" si="1806"/>
        <v>1.3139307411840671</v>
      </c>
    </row>
    <row r="1690" spans="1:21" x14ac:dyDescent="0.2">
      <c r="A1690" s="178">
        <v>42806</v>
      </c>
      <c r="B1690" s="179">
        <v>0.33333333333333331</v>
      </c>
      <c r="C1690" t="s">
        <v>349</v>
      </c>
      <c r="D1690">
        <v>8.11</v>
      </c>
      <c r="E1690">
        <v>4</v>
      </c>
      <c r="F1690">
        <v>4</v>
      </c>
      <c r="G1690">
        <v>4</v>
      </c>
      <c r="H1690" s="184">
        <f t="shared" ref="H1690:L1690" si="1827">H1666</f>
        <v>0.29166666666666669</v>
      </c>
      <c r="I1690" s="185">
        <f t="shared" si="1827"/>
        <v>249</v>
      </c>
      <c r="J1690" s="185">
        <f t="shared" si="1827"/>
        <v>556</v>
      </c>
      <c r="K1690" s="185">
        <f t="shared" si="1827"/>
        <v>2872</v>
      </c>
      <c r="L1690" s="185">
        <f t="shared" si="1827"/>
        <v>2219</v>
      </c>
      <c r="M1690" s="147"/>
      <c r="N1690" s="143">
        <f t="shared" si="1804"/>
        <v>2019.3899999999999</v>
      </c>
      <c r="O1690" s="143">
        <f t="shared" si="1800"/>
        <v>2224</v>
      </c>
      <c r="P1690" s="143">
        <f t="shared" si="1801"/>
        <v>11488</v>
      </c>
      <c r="Q1690" s="143">
        <f t="shared" si="1802"/>
        <v>8876</v>
      </c>
      <c r="R1690" s="188">
        <f t="shared" si="1805"/>
        <v>24607.39</v>
      </c>
      <c r="T1690">
        <v>28070.95</v>
      </c>
      <c r="U1690" s="190">
        <f t="shared" si="1806"/>
        <v>0.87661407968023874</v>
      </c>
    </row>
    <row r="1691" spans="1:21" x14ac:dyDescent="0.2">
      <c r="A1691" s="178">
        <v>42806</v>
      </c>
      <c r="B1691" s="179">
        <v>0.375</v>
      </c>
      <c r="C1691" t="s">
        <v>349</v>
      </c>
      <c r="D1691">
        <v>2.11</v>
      </c>
      <c r="E1691">
        <v>4</v>
      </c>
      <c r="F1691">
        <v>4.29</v>
      </c>
      <c r="G1691">
        <v>4</v>
      </c>
      <c r="H1691" s="184">
        <f t="shared" ref="H1691:L1691" si="1828">H1667</f>
        <v>0.33333333333333331</v>
      </c>
      <c r="I1691" s="185">
        <f t="shared" si="1828"/>
        <v>256</v>
      </c>
      <c r="J1691" s="185">
        <f t="shared" si="1828"/>
        <v>306</v>
      </c>
      <c r="K1691" s="185">
        <f t="shared" si="1828"/>
        <v>2872</v>
      </c>
      <c r="L1691" s="185">
        <f t="shared" si="1828"/>
        <v>2219</v>
      </c>
      <c r="M1691" s="147"/>
      <c r="N1691" s="143">
        <f t="shared" si="1804"/>
        <v>540.16</v>
      </c>
      <c r="O1691" s="143">
        <f t="shared" si="1800"/>
        <v>1224</v>
      </c>
      <c r="P1691" s="143">
        <f t="shared" si="1801"/>
        <v>12320.88</v>
      </c>
      <c r="Q1691" s="143">
        <f t="shared" si="1802"/>
        <v>8876</v>
      </c>
      <c r="R1691" s="188">
        <f t="shared" si="1805"/>
        <v>22961.040000000001</v>
      </c>
      <c r="T1691">
        <v>29405.03</v>
      </c>
      <c r="U1691" s="190">
        <f t="shared" si="1806"/>
        <v>0.78085415998555352</v>
      </c>
    </row>
    <row r="1692" spans="1:21" x14ac:dyDescent="0.2">
      <c r="A1692" s="178">
        <v>42806</v>
      </c>
      <c r="B1692" s="179">
        <v>0.41666666666666669</v>
      </c>
      <c r="C1692" t="s">
        <v>349</v>
      </c>
      <c r="D1692">
        <v>2.06</v>
      </c>
      <c r="E1692">
        <v>4.72</v>
      </c>
      <c r="F1692">
        <v>5.72</v>
      </c>
      <c r="G1692">
        <v>5.88</v>
      </c>
      <c r="H1692" s="184">
        <f t="shared" ref="H1692:L1692" si="1829">H1668</f>
        <v>0.375</v>
      </c>
      <c r="I1692" s="185">
        <f t="shared" si="1829"/>
        <v>156</v>
      </c>
      <c r="J1692" s="185">
        <f t="shared" si="1829"/>
        <v>343</v>
      </c>
      <c r="K1692" s="185">
        <f t="shared" si="1829"/>
        <v>2872</v>
      </c>
      <c r="L1692" s="185">
        <f t="shared" si="1829"/>
        <v>2219</v>
      </c>
      <c r="M1692" s="147"/>
      <c r="N1692" s="143">
        <f t="shared" si="1804"/>
        <v>321.36</v>
      </c>
      <c r="O1692" s="143">
        <f t="shared" si="1800"/>
        <v>1618.9599999999998</v>
      </c>
      <c r="P1692" s="143">
        <f t="shared" si="1801"/>
        <v>16427.84</v>
      </c>
      <c r="Q1692" s="143">
        <f t="shared" si="1802"/>
        <v>13047.72</v>
      </c>
      <c r="R1692" s="188">
        <f t="shared" si="1805"/>
        <v>31415.879999999997</v>
      </c>
      <c r="T1692">
        <v>30701.62</v>
      </c>
      <c r="U1692" s="190">
        <f t="shared" si="1806"/>
        <v>1.0232645704037766</v>
      </c>
    </row>
    <row r="1693" spans="1:21" x14ac:dyDescent="0.2">
      <c r="A1693" s="178">
        <v>42806</v>
      </c>
      <c r="B1693" s="179">
        <v>0.45833333333333331</v>
      </c>
      <c r="C1693" t="s">
        <v>349</v>
      </c>
      <c r="D1693">
        <v>2</v>
      </c>
      <c r="E1693">
        <v>9.81</v>
      </c>
      <c r="F1693">
        <v>11.12</v>
      </c>
      <c r="G1693">
        <v>6</v>
      </c>
      <c r="H1693" s="184">
        <f t="shared" ref="H1693:L1693" si="1830">H1669</f>
        <v>0.41666666666666669</v>
      </c>
      <c r="I1693" s="185">
        <f t="shared" si="1830"/>
        <v>196</v>
      </c>
      <c r="J1693" s="185">
        <f t="shared" si="1830"/>
        <v>315</v>
      </c>
      <c r="K1693" s="185">
        <f t="shared" si="1830"/>
        <v>2872</v>
      </c>
      <c r="L1693" s="185">
        <f t="shared" si="1830"/>
        <v>2219</v>
      </c>
      <c r="M1693" s="147"/>
      <c r="N1693" s="143">
        <f t="shared" si="1804"/>
        <v>392</v>
      </c>
      <c r="O1693" s="143">
        <f t="shared" si="1800"/>
        <v>3090.15</v>
      </c>
      <c r="P1693" s="143">
        <f t="shared" si="1801"/>
        <v>31936.639999999999</v>
      </c>
      <c r="Q1693" s="143">
        <f t="shared" si="1802"/>
        <v>13314</v>
      </c>
      <c r="R1693" s="188">
        <f t="shared" si="1805"/>
        <v>48732.79</v>
      </c>
      <c r="T1693">
        <v>32423.57</v>
      </c>
      <c r="U1693" s="190">
        <f t="shared" si="1806"/>
        <v>1.5030050669929313</v>
      </c>
    </row>
    <row r="1694" spans="1:21" x14ac:dyDescent="0.2">
      <c r="A1694" s="178">
        <v>42806</v>
      </c>
      <c r="B1694" s="179">
        <v>0.5</v>
      </c>
      <c r="C1694" t="s">
        <v>349</v>
      </c>
      <c r="D1694">
        <v>2</v>
      </c>
      <c r="E1694">
        <v>6.97</v>
      </c>
      <c r="F1694">
        <v>8.8699999999999992</v>
      </c>
      <c r="G1694">
        <v>5.16</v>
      </c>
      <c r="H1694" s="184">
        <f t="shared" ref="H1694:L1694" si="1831">H1670</f>
        <v>0.45833333333333331</v>
      </c>
      <c r="I1694" s="185">
        <f t="shared" si="1831"/>
        <v>226</v>
      </c>
      <c r="J1694" s="185">
        <f t="shared" si="1831"/>
        <v>326</v>
      </c>
      <c r="K1694" s="185">
        <f t="shared" si="1831"/>
        <v>2842</v>
      </c>
      <c r="L1694" s="185">
        <f t="shared" si="1831"/>
        <v>1635</v>
      </c>
      <c r="M1694" s="147"/>
      <c r="N1694" s="143">
        <f t="shared" si="1804"/>
        <v>452</v>
      </c>
      <c r="O1694" s="143">
        <f t="shared" si="1800"/>
        <v>2272.2199999999998</v>
      </c>
      <c r="P1694" s="143">
        <f t="shared" si="1801"/>
        <v>25208.539999999997</v>
      </c>
      <c r="Q1694" s="143">
        <f t="shared" si="1802"/>
        <v>8436.6</v>
      </c>
      <c r="R1694" s="188">
        <f t="shared" si="1805"/>
        <v>36369.360000000001</v>
      </c>
      <c r="T1694">
        <v>33734.94</v>
      </c>
      <c r="U1694" s="190">
        <f t="shared" si="1806"/>
        <v>1.0780917351564876</v>
      </c>
    </row>
    <row r="1695" spans="1:21" x14ac:dyDescent="0.2">
      <c r="A1695" s="178">
        <v>42806</v>
      </c>
      <c r="B1695" s="179">
        <v>0.54166666666666663</v>
      </c>
      <c r="C1695" t="s">
        <v>349</v>
      </c>
      <c r="D1695">
        <v>2</v>
      </c>
      <c r="E1695">
        <v>5.4</v>
      </c>
      <c r="F1695">
        <v>7.4</v>
      </c>
      <c r="G1695">
        <v>4.78</v>
      </c>
      <c r="H1695" s="184">
        <f t="shared" ref="H1695:L1695" si="1832">H1671</f>
        <v>0.5</v>
      </c>
      <c r="I1695" s="185">
        <f t="shared" si="1832"/>
        <v>222</v>
      </c>
      <c r="J1695" s="185">
        <f t="shared" si="1832"/>
        <v>319</v>
      </c>
      <c r="K1695" s="185">
        <f t="shared" si="1832"/>
        <v>2842</v>
      </c>
      <c r="L1695" s="185">
        <f t="shared" si="1832"/>
        <v>1635</v>
      </c>
      <c r="M1695" s="147"/>
      <c r="N1695" s="143">
        <f t="shared" si="1804"/>
        <v>444</v>
      </c>
      <c r="O1695" s="143">
        <f t="shared" si="1800"/>
        <v>1722.6000000000001</v>
      </c>
      <c r="P1695" s="143">
        <f t="shared" si="1801"/>
        <v>21030.799999999999</v>
      </c>
      <c r="Q1695" s="143">
        <f t="shared" si="1802"/>
        <v>7815.3</v>
      </c>
      <c r="R1695" s="188">
        <f t="shared" si="1805"/>
        <v>31012.7</v>
      </c>
      <c r="T1695">
        <v>34382.129999999997</v>
      </c>
      <c r="U1695" s="190">
        <f t="shared" si="1806"/>
        <v>0.90200054505058302</v>
      </c>
    </row>
    <row r="1696" spans="1:21" x14ac:dyDescent="0.2">
      <c r="A1696" s="178">
        <v>42806</v>
      </c>
      <c r="B1696" s="179">
        <v>0.58333333333333337</v>
      </c>
      <c r="C1696" t="s">
        <v>349</v>
      </c>
      <c r="D1696">
        <v>2</v>
      </c>
      <c r="E1696">
        <v>3.91</v>
      </c>
      <c r="F1696">
        <v>4.91</v>
      </c>
      <c r="G1696">
        <v>4.13</v>
      </c>
      <c r="H1696" s="184">
        <f t="shared" ref="H1696:L1696" si="1833">H1672</f>
        <v>0.54166666666666663</v>
      </c>
      <c r="I1696" s="185">
        <f t="shared" si="1833"/>
        <v>195</v>
      </c>
      <c r="J1696" s="185">
        <f t="shared" si="1833"/>
        <v>299</v>
      </c>
      <c r="K1696" s="185">
        <f t="shared" si="1833"/>
        <v>2842</v>
      </c>
      <c r="L1696" s="185">
        <f t="shared" si="1833"/>
        <v>1635</v>
      </c>
      <c r="M1696" s="147"/>
      <c r="N1696" s="143">
        <f t="shared" si="1804"/>
        <v>390</v>
      </c>
      <c r="O1696" s="143">
        <f t="shared" si="1800"/>
        <v>1169.0900000000001</v>
      </c>
      <c r="P1696" s="143">
        <f t="shared" si="1801"/>
        <v>13954.220000000001</v>
      </c>
      <c r="Q1696" s="143">
        <f t="shared" si="1802"/>
        <v>6752.55</v>
      </c>
      <c r="R1696" s="188">
        <f t="shared" si="1805"/>
        <v>22265.86</v>
      </c>
      <c r="T1696">
        <v>34493.65</v>
      </c>
      <c r="U1696" s="190">
        <f t="shared" si="1806"/>
        <v>0.64550605691192431</v>
      </c>
    </row>
    <row r="1697" spans="1:21" x14ac:dyDescent="0.2">
      <c r="A1697" s="178">
        <v>42806</v>
      </c>
      <c r="B1697" s="179">
        <v>0.625</v>
      </c>
      <c r="C1697" t="s">
        <v>349</v>
      </c>
      <c r="D1697">
        <v>1</v>
      </c>
      <c r="E1697">
        <v>3</v>
      </c>
      <c r="F1697">
        <v>4</v>
      </c>
      <c r="G1697">
        <v>0.99</v>
      </c>
      <c r="H1697" s="184">
        <f t="shared" ref="H1697:L1697" si="1834">H1673</f>
        <v>0.58333333333333337</v>
      </c>
      <c r="I1697" s="185">
        <f t="shared" si="1834"/>
        <v>205</v>
      </c>
      <c r="J1697" s="185">
        <f t="shared" si="1834"/>
        <v>237</v>
      </c>
      <c r="K1697" s="185">
        <f t="shared" si="1834"/>
        <v>2842</v>
      </c>
      <c r="L1697" s="185">
        <f t="shared" si="1834"/>
        <v>1635</v>
      </c>
      <c r="M1697" s="147"/>
      <c r="N1697" s="143">
        <f t="shared" si="1804"/>
        <v>205</v>
      </c>
      <c r="O1697" s="143">
        <f t="shared" si="1800"/>
        <v>711</v>
      </c>
      <c r="P1697" s="143">
        <f t="shared" si="1801"/>
        <v>11368</v>
      </c>
      <c r="Q1697" s="143">
        <f t="shared" si="1802"/>
        <v>1618.65</v>
      </c>
      <c r="R1697" s="188">
        <f t="shared" si="1805"/>
        <v>13902.65</v>
      </c>
      <c r="T1697">
        <v>34091.53</v>
      </c>
      <c r="U1697" s="190">
        <f t="shared" si="1806"/>
        <v>0.40780363920305129</v>
      </c>
    </row>
    <row r="1698" spans="1:21" x14ac:dyDescent="0.2">
      <c r="A1698" s="178">
        <v>42806</v>
      </c>
      <c r="B1698" s="179">
        <v>0.66666666666666663</v>
      </c>
      <c r="C1698" t="s">
        <v>349</v>
      </c>
      <c r="D1698">
        <v>2</v>
      </c>
      <c r="E1698">
        <v>3.48</v>
      </c>
      <c r="F1698">
        <v>6.91</v>
      </c>
      <c r="G1698">
        <v>1.6</v>
      </c>
      <c r="H1698" s="184">
        <f t="shared" ref="H1698:L1698" si="1835">H1674</f>
        <v>0.625</v>
      </c>
      <c r="I1698" s="185">
        <f t="shared" si="1835"/>
        <v>212</v>
      </c>
      <c r="J1698" s="185">
        <f t="shared" si="1835"/>
        <v>213</v>
      </c>
      <c r="K1698" s="185">
        <f t="shared" si="1835"/>
        <v>2842</v>
      </c>
      <c r="L1698" s="185">
        <f t="shared" si="1835"/>
        <v>1380</v>
      </c>
      <c r="M1698" s="147"/>
      <c r="N1698" s="143">
        <f t="shared" si="1804"/>
        <v>424</v>
      </c>
      <c r="O1698" s="143">
        <f t="shared" si="1800"/>
        <v>741.24</v>
      </c>
      <c r="P1698" s="143">
        <f t="shared" si="1801"/>
        <v>19638.22</v>
      </c>
      <c r="Q1698" s="143">
        <f t="shared" si="1802"/>
        <v>2208</v>
      </c>
      <c r="R1698" s="188">
        <f t="shared" si="1805"/>
        <v>23011.460000000003</v>
      </c>
      <c r="T1698">
        <v>33411.839999999997</v>
      </c>
      <c r="U1698" s="190">
        <f t="shared" si="1806"/>
        <v>0.68872172259893516</v>
      </c>
    </row>
    <row r="1699" spans="1:21" x14ac:dyDescent="0.2">
      <c r="A1699" s="178">
        <v>42806</v>
      </c>
      <c r="B1699" s="179">
        <v>0.70833333333333337</v>
      </c>
      <c r="C1699" t="s">
        <v>349</v>
      </c>
      <c r="D1699">
        <v>2.11</v>
      </c>
      <c r="E1699">
        <v>2.71</v>
      </c>
      <c r="F1699">
        <v>4.49</v>
      </c>
      <c r="G1699">
        <v>1.29</v>
      </c>
      <c r="H1699" s="184">
        <f t="shared" ref="H1699:L1699" si="1836">H1675</f>
        <v>0.66666666666666663</v>
      </c>
      <c r="I1699" s="185">
        <f t="shared" si="1836"/>
        <v>191</v>
      </c>
      <c r="J1699" s="185">
        <f t="shared" si="1836"/>
        <v>237</v>
      </c>
      <c r="K1699" s="185">
        <f t="shared" si="1836"/>
        <v>2842</v>
      </c>
      <c r="L1699" s="185">
        <f t="shared" si="1836"/>
        <v>1380</v>
      </c>
      <c r="M1699" s="147"/>
      <c r="N1699" s="143">
        <f t="shared" si="1804"/>
        <v>403.01</v>
      </c>
      <c r="O1699" s="143">
        <f t="shared" si="1800"/>
        <v>642.27</v>
      </c>
      <c r="P1699" s="143">
        <f t="shared" si="1801"/>
        <v>12760.58</v>
      </c>
      <c r="Q1699" s="143">
        <f t="shared" si="1802"/>
        <v>1780.2</v>
      </c>
      <c r="R1699" s="188">
        <f t="shared" si="1805"/>
        <v>15586.060000000001</v>
      </c>
      <c r="T1699">
        <v>32696.23</v>
      </c>
      <c r="U1699" s="190">
        <f t="shared" si="1806"/>
        <v>0.47669287865909926</v>
      </c>
    </row>
    <row r="1700" spans="1:21" x14ac:dyDescent="0.2">
      <c r="A1700" s="178">
        <v>42806</v>
      </c>
      <c r="B1700" s="179">
        <v>0.75</v>
      </c>
      <c r="C1700" t="s">
        <v>349</v>
      </c>
      <c r="D1700">
        <v>3.5</v>
      </c>
      <c r="E1700">
        <v>3.56</v>
      </c>
      <c r="F1700">
        <v>5.1100000000000003</v>
      </c>
      <c r="G1700">
        <v>1.58</v>
      </c>
      <c r="H1700" s="184">
        <f t="shared" ref="H1700:L1700" si="1837">H1676</f>
        <v>0.70833333333333337</v>
      </c>
      <c r="I1700" s="185">
        <f t="shared" si="1837"/>
        <v>218</v>
      </c>
      <c r="J1700" s="185">
        <f t="shared" si="1837"/>
        <v>258</v>
      </c>
      <c r="K1700" s="185">
        <f t="shared" si="1837"/>
        <v>2842</v>
      </c>
      <c r="L1700" s="185">
        <f t="shared" si="1837"/>
        <v>1380</v>
      </c>
      <c r="M1700" s="147"/>
      <c r="N1700" s="143">
        <f t="shared" si="1804"/>
        <v>763</v>
      </c>
      <c r="O1700" s="143">
        <f t="shared" si="1800"/>
        <v>918.48</v>
      </c>
      <c r="P1700" s="143">
        <f t="shared" si="1801"/>
        <v>14522.62</v>
      </c>
      <c r="Q1700" s="143">
        <f t="shared" si="1802"/>
        <v>2180.4</v>
      </c>
      <c r="R1700" s="188">
        <f t="shared" si="1805"/>
        <v>18384.5</v>
      </c>
      <c r="T1700">
        <v>32225.68</v>
      </c>
      <c r="U1700" s="190">
        <f t="shared" si="1806"/>
        <v>0.57049222855809401</v>
      </c>
    </row>
    <row r="1701" spans="1:21" x14ac:dyDescent="0.2">
      <c r="A1701" s="178">
        <v>42806</v>
      </c>
      <c r="B1701" s="179">
        <v>0.79166666666666663</v>
      </c>
      <c r="C1701" t="s">
        <v>349</v>
      </c>
      <c r="D1701">
        <v>3.5</v>
      </c>
      <c r="E1701">
        <v>6.5</v>
      </c>
      <c r="F1701">
        <v>7.94</v>
      </c>
      <c r="G1701">
        <v>1.61</v>
      </c>
      <c r="H1701" s="184">
        <f t="shared" ref="H1701:L1701" si="1838">H1677</f>
        <v>0.75</v>
      </c>
      <c r="I1701" s="185">
        <f t="shared" si="1838"/>
        <v>240</v>
      </c>
      <c r="J1701" s="185">
        <f t="shared" si="1838"/>
        <v>365</v>
      </c>
      <c r="K1701" s="185">
        <f t="shared" si="1838"/>
        <v>2842</v>
      </c>
      <c r="L1701" s="185">
        <f t="shared" si="1838"/>
        <v>1380</v>
      </c>
      <c r="M1701" s="147"/>
      <c r="N1701" s="143">
        <f t="shared" si="1804"/>
        <v>840</v>
      </c>
      <c r="O1701" s="143">
        <f t="shared" si="1800"/>
        <v>2372.5</v>
      </c>
      <c r="P1701" s="143">
        <f t="shared" si="1801"/>
        <v>22565.48</v>
      </c>
      <c r="Q1701" s="143">
        <f t="shared" si="1802"/>
        <v>2221.8000000000002</v>
      </c>
      <c r="R1701" s="188">
        <f t="shared" si="1805"/>
        <v>27999.78</v>
      </c>
      <c r="T1701">
        <v>32140.44</v>
      </c>
      <c r="U1701" s="190">
        <f t="shared" si="1806"/>
        <v>0.8711697786340199</v>
      </c>
    </row>
    <row r="1702" spans="1:21" x14ac:dyDescent="0.2">
      <c r="A1702" s="178">
        <v>42806</v>
      </c>
      <c r="B1702" s="179">
        <v>0.83333333333333337</v>
      </c>
      <c r="C1702" t="s">
        <v>349</v>
      </c>
      <c r="D1702">
        <v>3.5</v>
      </c>
      <c r="E1702">
        <v>8.6</v>
      </c>
      <c r="F1702">
        <v>10.44</v>
      </c>
      <c r="G1702">
        <v>1.61</v>
      </c>
      <c r="H1702" s="184">
        <f t="shared" ref="H1702:L1702" si="1839">H1678</f>
        <v>0.79166666666666663</v>
      </c>
      <c r="I1702" s="185">
        <f t="shared" si="1839"/>
        <v>320</v>
      </c>
      <c r="J1702" s="185">
        <f t="shared" si="1839"/>
        <v>214</v>
      </c>
      <c r="K1702" s="185">
        <f t="shared" si="1839"/>
        <v>2842</v>
      </c>
      <c r="L1702" s="185">
        <f t="shared" si="1839"/>
        <v>1426</v>
      </c>
      <c r="M1702" s="147"/>
      <c r="N1702" s="143">
        <f t="shared" si="1804"/>
        <v>1120</v>
      </c>
      <c r="O1702" s="143">
        <f t="shared" si="1800"/>
        <v>1840.3999999999999</v>
      </c>
      <c r="P1702" s="143">
        <f t="shared" si="1801"/>
        <v>29670.48</v>
      </c>
      <c r="Q1702" s="143">
        <f t="shared" si="1802"/>
        <v>2295.86</v>
      </c>
      <c r="R1702" s="188">
        <f t="shared" si="1805"/>
        <v>34926.74</v>
      </c>
      <c r="T1702">
        <v>32437.07</v>
      </c>
      <c r="U1702" s="190">
        <f t="shared" si="1806"/>
        <v>1.0767538498390883</v>
      </c>
    </row>
    <row r="1703" spans="1:21" x14ac:dyDescent="0.2">
      <c r="A1703" s="178">
        <v>42806</v>
      </c>
      <c r="B1703" s="179">
        <v>0.875</v>
      </c>
      <c r="C1703" t="s">
        <v>349</v>
      </c>
      <c r="D1703">
        <v>4.1100000000000003</v>
      </c>
      <c r="E1703">
        <v>3.91</v>
      </c>
      <c r="F1703">
        <v>5.17</v>
      </c>
      <c r="G1703">
        <v>1.48</v>
      </c>
      <c r="H1703" s="184">
        <f t="shared" ref="H1703:L1703" si="1840">H1679</f>
        <v>0.83333333333333337</v>
      </c>
      <c r="I1703" s="185">
        <f t="shared" si="1840"/>
        <v>322</v>
      </c>
      <c r="J1703" s="185">
        <f t="shared" si="1840"/>
        <v>178</v>
      </c>
      <c r="K1703" s="185">
        <f t="shared" si="1840"/>
        <v>2842</v>
      </c>
      <c r="L1703" s="185">
        <f t="shared" si="1840"/>
        <v>1426</v>
      </c>
      <c r="M1703" s="147"/>
      <c r="N1703" s="143">
        <f t="shared" si="1804"/>
        <v>1323.42</v>
      </c>
      <c r="O1703" s="143">
        <f t="shared" si="1800"/>
        <v>695.98</v>
      </c>
      <c r="P1703" s="143">
        <f t="shared" si="1801"/>
        <v>14693.14</v>
      </c>
      <c r="Q1703" s="143">
        <f t="shared" si="1802"/>
        <v>2110.48</v>
      </c>
      <c r="R1703" s="188">
        <f t="shared" si="1805"/>
        <v>18823.02</v>
      </c>
      <c r="T1703">
        <v>33844.61</v>
      </c>
      <c r="U1703" s="190">
        <f t="shared" si="1806"/>
        <v>0.55616005030047622</v>
      </c>
    </row>
    <row r="1704" spans="1:21" x14ac:dyDescent="0.2">
      <c r="A1704" s="178">
        <v>42806</v>
      </c>
      <c r="B1704" s="179">
        <v>0.91666666666666663</v>
      </c>
      <c r="C1704" t="s">
        <v>349</v>
      </c>
      <c r="D1704">
        <v>12</v>
      </c>
      <c r="E1704">
        <v>3.81</v>
      </c>
      <c r="F1704">
        <v>4.01</v>
      </c>
      <c r="G1704">
        <v>1.1499999999999999</v>
      </c>
      <c r="H1704" s="184">
        <f t="shared" ref="H1704:L1704" si="1841">H1680</f>
        <v>0.875</v>
      </c>
      <c r="I1704" s="185">
        <f t="shared" si="1841"/>
        <v>337</v>
      </c>
      <c r="J1704" s="185">
        <f t="shared" si="1841"/>
        <v>173</v>
      </c>
      <c r="K1704" s="185">
        <f t="shared" si="1841"/>
        <v>2842</v>
      </c>
      <c r="L1704" s="185">
        <f t="shared" si="1841"/>
        <v>1426</v>
      </c>
      <c r="M1704" s="147"/>
      <c r="N1704" s="143">
        <f t="shared" si="1804"/>
        <v>4044</v>
      </c>
      <c r="O1704" s="143">
        <f t="shared" si="1800"/>
        <v>659.13</v>
      </c>
      <c r="P1704" s="143">
        <f t="shared" si="1801"/>
        <v>11396.42</v>
      </c>
      <c r="Q1704" s="143">
        <f t="shared" si="1802"/>
        <v>1639.8999999999999</v>
      </c>
      <c r="R1704" s="188">
        <f t="shared" si="1805"/>
        <v>17739.45</v>
      </c>
      <c r="T1704">
        <v>35082.74</v>
      </c>
      <c r="U1704" s="190">
        <f t="shared" si="1806"/>
        <v>0.50564608123538812</v>
      </c>
    </row>
    <row r="1705" spans="1:21" x14ac:dyDescent="0.2">
      <c r="A1705" s="178">
        <v>42806</v>
      </c>
      <c r="B1705" s="179">
        <v>0.95833333333333337</v>
      </c>
      <c r="C1705" t="s">
        <v>349</v>
      </c>
      <c r="D1705">
        <v>30</v>
      </c>
      <c r="E1705">
        <v>8.91</v>
      </c>
      <c r="F1705">
        <v>9.11</v>
      </c>
      <c r="G1705">
        <v>0.45</v>
      </c>
      <c r="H1705" s="184">
        <f t="shared" ref="H1705:L1705" si="1842">H1681</f>
        <v>0.91666666666666663</v>
      </c>
      <c r="I1705" s="185">
        <f t="shared" si="1842"/>
        <v>394</v>
      </c>
      <c r="J1705" s="185">
        <f t="shared" si="1842"/>
        <v>194</v>
      </c>
      <c r="K1705" s="185">
        <f t="shared" si="1842"/>
        <v>2842</v>
      </c>
      <c r="L1705" s="185">
        <f t="shared" si="1842"/>
        <v>1426</v>
      </c>
      <c r="M1705" s="147"/>
      <c r="N1705" s="143">
        <f t="shared" si="1804"/>
        <v>11820</v>
      </c>
      <c r="O1705" s="143">
        <f t="shared" si="1800"/>
        <v>1728.54</v>
      </c>
      <c r="P1705" s="143">
        <f t="shared" si="1801"/>
        <v>25890.62</v>
      </c>
      <c r="Q1705" s="143">
        <f t="shared" si="1802"/>
        <v>641.70000000000005</v>
      </c>
      <c r="R1705" s="188">
        <f t="shared" si="1805"/>
        <v>40080.86</v>
      </c>
      <c r="T1705">
        <v>34615.26</v>
      </c>
      <c r="U1705" s="190">
        <f t="shared" si="1806"/>
        <v>1.1578956795355575</v>
      </c>
    </row>
    <row r="1706" spans="1:21" x14ac:dyDescent="0.2">
      <c r="A1706" s="178">
        <v>42806</v>
      </c>
      <c r="B1706" s="180">
        <v>1</v>
      </c>
      <c r="C1706" t="s">
        <v>349</v>
      </c>
      <c r="D1706">
        <v>19.75</v>
      </c>
      <c r="E1706">
        <v>8.9</v>
      </c>
      <c r="F1706">
        <v>9.1</v>
      </c>
      <c r="G1706">
        <v>0.5</v>
      </c>
      <c r="H1706" s="184">
        <f t="shared" ref="H1706:L1706" si="1843">H1682</f>
        <v>0.95833333333333337</v>
      </c>
      <c r="I1706" s="185">
        <f t="shared" si="1843"/>
        <v>389</v>
      </c>
      <c r="J1706" s="185">
        <f t="shared" si="1843"/>
        <v>265</v>
      </c>
      <c r="K1706" s="185">
        <f t="shared" si="1843"/>
        <v>2985</v>
      </c>
      <c r="L1706" s="185">
        <f t="shared" si="1843"/>
        <v>1111</v>
      </c>
      <c r="M1706" s="147"/>
      <c r="N1706" s="143">
        <f t="shared" si="1804"/>
        <v>7682.75</v>
      </c>
      <c r="O1706" s="143">
        <f t="shared" si="1800"/>
        <v>2358.5</v>
      </c>
      <c r="P1706" s="143">
        <f t="shared" si="1801"/>
        <v>27163.5</v>
      </c>
      <c r="Q1706" s="143">
        <f t="shared" si="1802"/>
        <v>555.5</v>
      </c>
      <c r="R1706" s="188">
        <f t="shared" si="1805"/>
        <v>37760.25</v>
      </c>
      <c r="T1706">
        <v>33245.43</v>
      </c>
      <c r="U1706" s="190">
        <f t="shared" si="1806"/>
        <v>1.1358027253670655</v>
      </c>
    </row>
    <row r="1707" spans="1:21" x14ac:dyDescent="0.2">
      <c r="A1707" s="178">
        <v>42807</v>
      </c>
      <c r="B1707" s="179">
        <v>4.1666666666666664E-2</v>
      </c>
      <c r="C1707" t="s">
        <v>349</v>
      </c>
      <c r="D1707">
        <v>12</v>
      </c>
      <c r="E1707">
        <v>3.81</v>
      </c>
      <c r="F1707">
        <v>4.01</v>
      </c>
      <c r="G1707">
        <v>0.45</v>
      </c>
      <c r="H1707" s="184">
        <f t="shared" ref="H1707:L1707" si="1844">H1683</f>
        <v>1</v>
      </c>
      <c r="I1707" s="185">
        <f t="shared" si="1844"/>
        <v>362</v>
      </c>
      <c r="J1707" s="185">
        <f t="shared" si="1844"/>
        <v>243</v>
      </c>
      <c r="K1707" s="185">
        <f t="shared" si="1844"/>
        <v>2985</v>
      </c>
      <c r="L1707" s="185">
        <f t="shared" si="1844"/>
        <v>1111</v>
      </c>
      <c r="M1707" s="147"/>
      <c r="N1707" s="143">
        <f t="shared" si="1804"/>
        <v>4344</v>
      </c>
      <c r="O1707" s="143">
        <f t="shared" si="1800"/>
        <v>925.83</v>
      </c>
      <c r="P1707" s="143">
        <f t="shared" si="1801"/>
        <v>11969.849999999999</v>
      </c>
      <c r="Q1707" s="143">
        <f t="shared" si="1802"/>
        <v>499.95</v>
      </c>
      <c r="R1707" s="188">
        <f t="shared" si="1805"/>
        <v>17739.63</v>
      </c>
      <c r="T1707">
        <v>31252.18</v>
      </c>
      <c r="U1707" s="190">
        <f t="shared" si="1806"/>
        <v>0.56762856223149871</v>
      </c>
    </row>
    <row r="1708" spans="1:21" x14ac:dyDescent="0.2">
      <c r="A1708" s="178">
        <v>42807</v>
      </c>
      <c r="B1708" s="179">
        <v>8.3333333333333329E-2</v>
      </c>
      <c r="C1708" t="s">
        <v>349</v>
      </c>
      <c r="D1708">
        <v>12</v>
      </c>
      <c r="E1708">
        <v>3.75</v>
      </c>
      <c r="F1708">
        <v>5.59</v>
      </c>
      <c r="G1708">
        <v>0.45</v>
      </c>
      <c r="H1708" s="184">
        <f t="shared" ref="H1708:L1708" si="1845">H1684</f>
        <v>4.1666666666666664E-2</v>
      </c>
      <c r="I1708" s="185">
        <f t="shared" si="1845"/>
        <v>294</v>
      </c>
      <c r="J1708" s="185">
        <f t="shared" si="1845"/>
        <v>212</v>
      </c>
      <c r="K1708" s="185">
        <f t="shared" si="1845"/>
        <v>2985</v>
      </c>
      <c r="L1708" s="185">
        <f t="shared" si="1845"/>
        <v>1111</v>
      </c>
      <c r="M1708" s="147"/>
      <c r="N1708" s="143">
        <f t="shared" si="1804"/>
        <v>3528</v>
      </c>
      <c r="O1708" s="143">
        <f t="shared" si="1800"/>
        <v>795</v>
      </c>
      <c r="P1708" s="143">
        <f t="shared" si="1801"/>
        <v>16686.149999999998</v>
      </c>
      <c r="Q1708" s="143">
        <f t="shared" si="1802"/>
        <v>499.95</v>
      </c>
      <c r="R1708" s="188">
        <f t="shared" si="1805"/>
        <v>21509.1</v>
      </c>
      <c r="T1708">
        <v>29599.63</v>
      </c>
      <c r="U1708" s="190">
        <f t="shared" si="1806"/>
        <v>0.72666786713212284</v>
      </c>
    </row>
    <row r="1709" spans="1:21" x14ac:dyDescent="0.2">
      <c r="A1709" s="178">
        <v>42807</v>
      </c>
      <c r="B1709" s="179">
        <v>0.125</v>
      </c>
      <c r="C1709" t="s">
        <v>349</v>
      </c>
      <c r="D1709">
        <v>12</v>
      </c>
      <c r="E1709">
        <v>3.41</v>
      </c>
      <c r="F1709">
        <v>4</v>
      </c>
      <c r="G1709">
        <v>1</v>
      </c>
      <c r="H1709" s="184">
        <f t="shared" ref="H1709:L1709" si="1846">H1685</f>
        <v>8.3333333333333329E-2</v>
      </c>
      <c r="I1709" s="185">
        <f t="shared" si="1846"/>
        <v>236</v>
      </c>
      <c r="J1709" s="185">
        <f t="shared" si="1846"/>
        <v>179</v>
      </c>
      <c r="K1709" s="185">
        <f t="shared" si="1846"/>
        <v>2985</v>
      </c>
      <c r="L1709" s="185">
        <f t="shared" si="1846"/>
        <v>1111</v>
      </c>
      <c r="M1709" s="147"/>
      <c r="N1709" s="143">
        <f t="shared" si="1804"/>
        <v>2832</v>
      </c>
      <c r="O1709" s="143">
        <f t="shared" si="1800"/>
        <v>610.39</v>
      </c>
      <c r="P1709" s="143">
        <f t="shared" si="1801"/>
        <v>11940</v>
      </c>
      <c r="Q1709" s="143">
        <f t="shared" si="1802"/>
        <v>1111</v>
      </c>
      <c r="R1709" s="188">
        <f t="shared" si="1805"/>
        <v>16493.39</v>
      </c>
      <c r="T1709">
        <v>28544.89</v>
      </c>
      <c r="U1709" s="190">
        <f t="shared" si="1806"/>
        <v>0.57780534449423349</v>
      </c>
    </row>
    <row r="1710" spans="1:21" x14ac:dyDescent="0.2">
      <c r="A1710" s="178">
        <v>42807</v>
      </c>
      <c r="B1710" s="179">
        <v>0.16666666666666666</v>
      </c>
      <c r="C1710" t="s">
        <v>349</v>
      </c>
      <c r="D1710">
        <v>9.73</v>
      </c>
      <c r="E1710">
        <v>3.41</v>
      </c>
      <c r="F1710">
        <v>4</v>
      </c>
      <c r="G1710">
        <v>0.99</v>
      </c>
      <c r="H1710" s="184">
        <f t="shared" ref="H1710:L1710" si="1847">H1686</f>
        <v>0.125</v>
      </c>
      <c r="I1710" s="185">
        <f t="shared" si="1847"/>
        <v>201</v>
      </c>
      <c r="J1710" s="185">
        <f t="shared" si="1847"/>
        <v>205</v>
      </c>
      <c r="K1710" s="185">
        <f t="shared" si="1847"/>
        <v>2985</v>
      </c>
      <c r="L1710" s="185">
        <f t="shared" si="1847"/>
        <v>1717</v>
      </c>
      <c r="M1710" s="147"/>
      <c r="N1710" s="143">
        <f t="shared" si="1804"/>
        <v>1955.73</v>
      </c>
      <c r="O1710" s="143">
        <f t="shared" si="1800"/>
        <v>699.05000000000007</v>
      </c>
      <c r="P1710" s="143">
        <f t="shared" si="1801"/>
        <v>11940</v>
      </c>
      <c r="Q1710" s="143">
        <f t="shared" si="1802"/>
        <v>1699.83</v>
      </c>
      <c r="R1710" s="188">
        <f t="shared" si="1805"/>
        <v>16294.61</v>
      </c>
      <c r="T1710">
        <v>28066.51</v>
      </c>
      <c r="U1710" s="190">
        <f t="shared" si="1806"/>
        <v>0.58057129297515087</v>
      </c>
    </row>
    <row r="1711" spans="1:21" x14ac:dyDescent="0.2">
      <c r="A1711" s="178">
        <v>42807</v>
      </c>
      <c r="B1711" s="179">
        <v>0.20833333333333334</v>
      </c>
      <c r="C1711" t="s">
        <v>349</v>
      </c>
      <c r="D1711">
        <v>10.11</v>
      </c>
      <c r="E1711">
        <v>3.91</v>
      </c>
      <c r="F1711">
        <v>4</v>
      </c>
      <c r="G1711">
        <v>1</v>
      </c>
      <c r="H1711" s="184">
        <f t="shared" ref="H1711:L1711" si="1848">H1687</f>
        <v>0.16666666666666666</v>
      </c>
      <c r="I1711" s="185">
        <f t="shared" si="1848"/>
        <v>185</v>
      </c>
      <c r="J1711" s="185">
        <f t="shared" si="1848"/>
        <v>205</v>
      </c>
      <c r="K1711" s="185">
        <f t="shared" si="1848"/>
        <v>2985</v>
      </c>
      <c r="L1711" s="185">
        <f t="shared" si="1848"/>
        <v>1717</v>
      </c>
      <c r="M1711" s="147"/>
      <c r="N1711" s="143">
        <f t="shared" si="1804"/>
        <v>1870.35</v>
      </c>
      <c r="O1711" s="143">
        <f t="shared" si="1800"/>
        <v>801.55000000000007</v>
      </c>
      <c r="P1711" s="143">
        <f t="shared" si="1801"/>
        <v>11940</v>
      </c>
      <c r="Q1711" s="143">
        <f t="shared" si="1802"/>
        <v>1717</v>
      </c>
      <c r="R1711" s="188">
        <f t="shared" si="1805"/>
        <v>16328.9</v>
      </c>
      <c r="T1711">
        <v>28000.25</v>
      </c>
      <c r="U1711" s="190">
        <f t="shared" si="1806"/>
        <v>0.58316979312684702</v>
      </c>
    </row>
    <row r="1712" spans="1:21" x14ac:dyDescent="0.2">
      <c r="A1712" s="178">
        <v>42807</v>
      </c>
      <c r="B1712" s="179">
        <v>0.25</v>
      </c>
      <c r="C1712" t="s">
        <v>349</v>
      </c>
      <c r="D1712">
        <v>19.95</v>
      </c>
      <c r="E1712">
        <v>6</v>
      </c>
      <c r="F1712">
        <v>4.8</v>
      </c>
      <c r="G1712">
        <v>1</v>
      </c>
      <c r="H1712" s="184">
        <f t="shared" ref="H1712:L1712" si="1849">H1688</f>
        <v>0.20833333333333334</v>
      </c>
      <c r="I1712" s="185">
        <f t="shared" si="1849"/>
        <v>207</v>
      </c>
      <c r="J1712" s="185">
        <f t="shared" si="1849"/>
        <v>283</v>
      </c>
      <c r="K1712" s="185">
        <f t="shared" si="1849"/>
        <v>2985</v>
      </c>
      <c r="L1712" s="185">
        <f t="shared" si="1849"/>
        <v>1717</v>
      </c>
      <c r="M1712" s="147"/>
      <c r="N1712" s="143">
        <f t="shared" si="1804"/>
        <v>4129.6499999999996</v>
      </c>
      <c r="O1712" s="143">
        <f t="shared" si="1800"/>
        <v>1698</v>
      </c>
      <c r="P1712" s="143">
        <f t="shared" si="1801"/>
        <v>14328</v>
      </c>
      <c r="Q1712" s="143">
        <f t="shared" si="1802"/>
        <v>1717</v>
      </c>
      <c r="R1712" s="188">
        <f t="shared" si="1805"/>
        <v>21872.65</v>
      </c>
      <c r="T1712">
        <v>28593.32</v>
      </c>
      <c r="U1712" s="190">
        <f t="shared" si="1806"/>
        <v>0.76495664022226173</v>
      </c>
    </row>
    <row r="1713" spans="1:21" x14ac:dyDescent="0.2">
      <c r="A1713" s="178">
        <v>42807</v>
      </c>
      <c r="B1713" s="179">
        <v>0.29166666666666669</v>
      </c>
      <c r="C1713" t="s">
        <v>349</v>
      </c>
      <c r="D1713">
        <v>7.8</v>
      </c>
      <c r="E1713">
        <v>10.57</v>
      </c>
      <c r="F1713">
        <v>10.57</v>
      </c>
      <c r="G1713">
        <v>10.57</v>
      </c>
      <c r="H1713" s="184">
        <f t="shared" ref="H1713:L1713" si="1850">H1689</f>
        <v>0.25</v>
      </c>
      <c r="I1713" s="185">
        <f t="shared" si="1850"/>
        <v>327</v>
      </c>
      <c r="J1713" s="185">
        <f t="shared" si="1850"/>
        <v>438</v>
      </c>
      <c r="K1713" s="185">
        <f t="shared" si="1850"/>
        <v>2985</v>
      </c>
      <c r="L1713" s="185">
        <f t="shared" si="1850"/>
        <v>1717</v>
      </c>
      <c r="M1713" s="147"/>
      <c r="N1713" s="143">
        <f t="shared" si="1804"/>
        <v>2550.6</v>
      </c>
      <c r="O1713" s="143">
        <f t="shared" si="1800"/>
        <v>4629.66</v>
      </c>
      <c r="P1713" s="143">
        <f t="shared" si="1801"/>
        <v>31551.45</v>
      </c>
      <c r="Q1713" s="143">
        <f t="shared" si="1802"/>
        <v>18148.689999999999</v>
      </c>
      <c r="R1713" s="188">
        <f t="shared" si="1805"/>
        <v>56880.399999999994</v>
      </c>
      <c r="T1713">
        <v>30271.13</v>
      </c>
      <c r="U1713" s="190">
        <f t="shared" si="1806"/>
        <v>1.8790312750135192</v>
      </c>
    </row>
    <row r="1714" spans="1:21" x14ac:dyDescent="0.2">
      <c r="A1714" s="178">
        <v>42807</v>
      </c>
      <c r="B1714" s="179">
        <v>0.33333333333333331</v>
      </c>
      <c r="C1714" t="s">
        <v>349</v>
      </c>
      <c r="D1714">
        <v>8.11</v>
      </c>
      <c r="E1714">
        <v>8.7799999999999994</v>
      </c>
      <c r="F1714">
        <v>9.7799999999999994</v>
      </c>
      <c r="G1714">
        <v>10.199999999999999</v>
      </c>
      <c r="H1714" s="184">
        <f t="shared" ref="H1714:L1714" si="1851">H1690</f>
        <v>0.29166666666666669</v>
      </c>
      <c r="I1714" s="185">
        <f t="shared" si="1851"/>
        <v>249</v>
      </c>
      <c r="J1714" s="185">
        <f t="shared" si="1851"/>
        <v>556</v>
      </c>
      <c r="K1714" s="185">
        <f t="shared" si="1851"/>
        <v>2872</v>
      </c>
      <c r="L1714" s="185">
        <f t="shared" si="1851"/>
        <v>2219</v>
      </c>
      <c r="M1714" s="147"/>
      <c r="N1714" s="143">
        <f t="shared" si="1804"/>
        <v>2019.3899999999999</v>
      </c>
      <c r="O1714" s="143">
        <f t="shared" si="1800"/>
        <v>4881.6799999999994</v>
      </c>
      <c r="P1714" s="143">
        <f t="shared" si="1801"/>
        <v>28088.16</v>
      </c>
      <c r="Q1714" s="143">
        <f t="shared" si="1802"/>
        <v>22633.8</v>
      </c>
      <c r="R1714" s="188">
        <f t="shared" si="1805"/>
        <v>57623.03</v>
      </c>
      <c r="T1714">
        <v>32885.550000000003</v>
      </c>
      <c r="U1714" s="190">
        <f t="shared" si="1806"/>
        <v>1.7522294746476794</v>
      </c>
    </row>
    <row r="1715" spans="1:21" x14ac:dyDescent="0.2">
      <c r="A1715" s="178">
        <v>42807</v>
      </c>
      <c r="B1715" s="179">
        <v>0.375</v>
      </c>
      <c r="C1715" t="s">
        <v>349</v>
      </c>
      <c r="D1715">
        <v>3.5</v>
      </c>
      <c r="E1715">
        <v>5.51</v>
      </c>
      <c r="F1715">
        <v>6.99</v>
      </c>
      <c r="G1715">
        <v>6.54</v>
      </c>
      <c r="H1715" s="184">
        <f t="shared" ref="H1715:L1715" si="1852">H1691</f>
        <v>0.33333333333333331</v>
      </c>
      <c r="I1715" s="185">
        <f t="shared" si="1852"/>
        <v>256</v>
      </c>
      <c r="J1715" s="185">
        <f t="shared" si="1852"/>
        <v>306</v>
      </c>
      <c r="K1715" s="185">
        <f t="shared" si="1852"/>
        <v>2872</v>
      </c>
      <c r="L1715" s="185">
        <f t="shared" si="1852"/>
        <v>2219</v>
      </c>
      <c r="M1715" s="147"/>
      <c r="N1715" s="143">
        <f t="shared" si="1804"/>
        <v>896</v>
      </c>
      <c r="O1715" s="143">
        <f t="shared" si="1800"/>
        <v>1686.06</v>
      </c>
      <c r="P1715" s="143">
        <f t="shared" si="1801"/>
        <v>20075.28</v>
      </c>
      <c r="Q1715" s="143">
        <f t="shared" si="1802"/>
        <v>14512.26</v>
      </c>
      <c r="R1715" s="188">
        <f t="shared" si="1805"/>
        <v>37169.599999999999</v>
      </c>
      <c r="T1715">
        <v>34871.019999999997</v>
      </c>
      <c r="U1715" s="190">
        <f t="shared" si="1806"/>
        <v>1.0659166264709206</v>
      </c>
    </row>
    <row r="1716" spans="1:21" x14ac:dyDescent="0.2">
      <c r="A1716" s="178">
        <v>42807</v>
      </c>
      <c r="B1716" s="179">
        <v>0.41666666666666669</v>
      </c>
      <c r="C1716" t="s">
        <v>349</v>
      </c>
      <c r="D1716">
        <v>2.74</v>
      </c>
      <c r="E1716">
        <v>3.05</v>
      </c>
      <c r="F1716">
        <v>6.67</v>
      </c>
      <c r="G1716">
        <v>6.46</v>
      </c>
      <c r="H1716" s="184">
        <f t="shared" ref="H1716:L1716" si="1853">H1692</f>
        <v>0.375</v>
      </c>
      <c r="I1716" s="185">
        <f t="shared" si="1853"/>
        <v>156</v>
      </c>
      <c r="J1716" s="185">
        <f t="shared" si="1853"/>
        <v>343</v>
      </c>
      <c r="K1716" s="185">
        <f t="shared" si="1853"/>
        <v>2872</v>
      </c>
      <c r="L1716" s="185">
        <f t="shared" si="1853"/>
        <v>2219</v>
      </c>
      <c r="M1716" s="147"/>
      <c r="N1716" s="143">
        <f t="shared" si="1804"/>
        <v>427.44000000000005</v>
      </c>
      <c r="O1716" s="143">
        <f t="shared" si="1800"/>
        <v>1046.1499999999999</v>
      </c>
      <c r="P1716" s="143">
        <f t="shared" si="1801"/>
        <v>19156.240000000002</v>
      </c>
      <c r="Q1716" s="143">
        <f t="shared" si="1802"/>
        <v>14334.74</v>
      </c>
      <c r="R1716" s="188">
        <f t="shared" si="1805"/>
        <v>34964.57</v>
      </c>
      <c r="T1716">
        <v>35435.480000000003</v>
      </c>
      <c r="U1716" s="190">
        <f t="shared" si="1806"/>
        <v>0.98671077688237885</v>
      </c>
    </row>
    <row r="1717" spans="1:21" x14ac:dyDescent="0.2">
      <c r="A1717" s="178">
        <v>42807</v>
      </c>
      <c r="B1717" s="179">
        <v>0.45833333333333331</v>
      </c>
      <c r="C1717" t="s">
        <v>349</v>
      </c>
      <c r="D1717">
        <v>2.11</v>
      </c>
      <c r="E1717">
        <v>3.26</v>
      </c>
      <c r="F1717">
        <v>5.05</v>
      </c>
      <c r="G1717">
        <v>4.25</v>
      </c>
      <c r="H1717" s="184">
        <f t="shared" ref="H1717:L1717" si="1854">H1693</f>
        <v>0.41666666666666669</v>
      </c>
      <c r="I1717" s="185">
        <f t="shared" si="1854"/>
        <v>196</v>
      </c>
      <c r="J1717" s="185">
        <f t="shared" si="1854"/>
        <v>315</v>
      </c>
      <c r="K1717" s="185">
        <f t="shared" si="1854"/>
        <v>2872</v>
      </c>
      <c r="L1717" s="185">
        <f t="shared" si="1854"/>
        <v>2219</v>
      </c>
      <c r="M1717" s="147"/>
      <c r="N1717" s="143">
        <f t="shared" si="1804"/>
        <v>413.56</v>
      </c>
      <c r="O1717" s="143">
        <f t="shared" si="1800"/>
        <v>1026.8999999999999</v>
      </c>
      <c r="P1717" s="143">
        <f t="shared" si="1801"/>
        <v>14503.6</v>
      </c>
      <c r="Q1717" s="143">
        <f t="shared" si="1802"/>
        <v>9430.75</v>
      </c>
      <c r="R1717" s="188">
        <f t="shared" si="1805"/>
        <v>25374.809999999998</v>
      </c>
      <c r="T1717">
        <v>36078.239999999998</v>
      </c>
      <c r="U1717" s="190">
        <f t="shared" si="1806"/>
        <v>0.7033272687359472</v>
      </c>
    </row>
    <row r="1718" spans="1:21" x14ac:dyDescent="0.2">
      <c r="A1718" s="178">
        <v>42807</v>
      </c>
      <c r="B1718" s="179">
        <v>0.5</v>
      </c>
      <c r="C1718" t="s">
        <v>349</v>
      </c>
      <c r="D1718">
        <v>3.24</v>
      </c>
      <c r="E1718">
        <v>2.11</v>
      </c>
      <c r="F1718">
        <v>5.66</v>
      </c>
      <c r="G1718">
        <v>4.8600000000000003</v>
      </c>
      <c r="H1718" s="184">
        <f t="shared" ref="H1718:L1718" si="1855">H1694</f>
        <v>0.45833333333333331</v>
      </c>
      <c r="I1718" s="185">
        <f t="shared" si="1855"/>
        <v>226</v>
      </c>
      <c r="J1718" s="185">
        <f t="shared" si="1855"/>
        <v>326</v>
      </c>
      <c r="K1718" s="185">
        <f t="shared" si="1855"/>
        <v>2842</v>
      </c>
      <c r="L1718" s="185">
        <f t="shared" si="1855"/>
        <v>1635</v>
      </c>
      <c r="M1718" s="147"/>
      <c r="N1718" s="143">
        <f t="shared" si="1804"/>
        <v>732.24</v>
      </c>
      <c r="O1718" s="143">
        <f t="shared" si="1800"/>
        <v>687.86</v>
      </c>
      <c r="P1718" s="143">
        <f t="shared" si="1801"/>
        <v>16085.720000000001</v>
      </c>
      <c r="Q1718" s="143">
        <f t="shared" si="1802"/>
        <v>7946.1</v>
      </c>
      <c r="R1718" s="188">
        <f t="shared" si="1805"/>
        <v>25451.919999999998</v>
      </c>
      <c r="T1718">
        <v>36335.980000000003</v>
      </c>
      <c r="U1718" s="190">
        <f t="shared" si="1806"/>
        <v>0.700460535260092</v>
      </c>
    </row>
    <row r="1719" spans="1:21" x14ac:dyDescent="0.2">
      <c r="A1719" s="178">
        <v>42807</v>
      </c>
      <c r="B1719" s="179">
        <v>0.54166666666666663</v>
      </c>
      <c r="C1719" t="s">
        <v>349</v>
      </c>
      <c r="D1719">
        <v>3.13</v>
      </c>
      <c r="E1719">
        <v>2.11</v>
      </c>
      <c r="F1719">
        <v>5.05</v>
      </c>
      <c r="G1719">
        <v>4.25</v>
      </c>
      <c r="H1719" s="184">
        <f t="shared" ref="H1719:L1719" si="1856">H1695</f>
        <v>0.5</v>
      </c>
      <c r="I1719" s="185">
        <f t="shared" si="1856"/>
        <v>222</v>
      </c>
      <c r="J1719" s="185">
        <f t="shared" si="1856"/>
        <v>319</v>
      </c>
      <c r="K1719" s="185">
        <f t="shared" si="1856"/>
        <v>2842</v>
      </c>
      <c r="L1719" s="185">
        <f t="shared" si="1856"/>
        <v>1635</v>
      </c>
      <c r="M1719" s="147"/>
      <c r="N1719" s="143">
        <f t="shared" si="1804"/>
        <v>694.86</v>
      </c>
      <c r="O1719" s="143">
        <f t="shared" si="1800"/>
        <v>673.08999999999992</v>
      </c>
      <c r="P1719" s="143">
        <f t="shared" si="1801"/>
        <v>14352.1</v>
      </c>
      <c r="Q1719" s="143">
        <f t="shared" si="1802"/>
        <v>6948.75</v>
      </c>
      <c r="R1719" s="188">
        <f t="shared" si="1805"/>
        <v>22668.799999999999</v>
      </c>
      <c r="T1719">
        <v>36162.25</v>
      </c>
      <c r="U1719" s="190">
        <f t="shared" si="1806"/>
        <v>0.62686364924748872</v>
      </c>
    </row>
    <row r="1720" spans="1:21" x14ac:dyDescent="0.2">
      <c r="A1720" s="178">
        <v>42807</v>
      </c>
      <c r="B1720" s="179">
        <v>0.58333333333333337</v>
      </c>
      <c r="C1720" t="s">
        <v>349</v>
      </c>
      <c r="D1720">
        <v>2.11</v>
      </c>
      <c r="E1720">
        <v>2.11</v>
      </c>
      <c r="F1720">
        <v>4.46</v>
      </c>
      <c r="G1720">
        <v>4.25</v>
      </c>
      <c r="H1720" s="184">
        <f t="shared" ref="H1720:L1720" si="1857">H1696</f>
        <v>0.54166666666666663</v>
      </c>
      <c r="I1720" s="185">
        <f t="shared" si="1857"/>
        <v>195</v>
      </c>
      <c r="J1720" s="185">
        <f t="shared" si="1857"/>
        <v>299</v>
      </c>
      <c r="K1720" s="185">
        <f t="shared" si="1857"/>
        <v>2842</v>
      </c>
      <c r="L1720" s="185">
        <f t="shared" si="1857"/>
        <v>1635</v>
      </c>
      <c r="M1720" s="147"/>
      <c r="N1720" s="143">
        <f t="shared" si="1804"/>
        <v>411.45</v>
      </c>
      <c r="O1720" s="143">
        <f t="shared" si="1800"/>
        <v>630.89</v>
      </c>
      <c r="P1720" s="143">
        <f t="shared" si="1801"/>
        <v>12675.32</v>
      </c>
      <c r="Q1720" s="143">
        <f t="shared" si="1802"/>
        <v>6948.75</v>
      </c>
      <c r="R1720" s="188">
        <f t="shared" si="1805"/>
        <v>20666.41</v>
      </c>
      <c r="T1720">
        <v>35642.1</v>
      </c>
      <c r="U1720" s="190">
        <f t="shared" si="1806"/>
        <v>0.57983143529702241</v>
      </c>
    </row>
    <row r="1721" spans="1:21" x14ac:dyDescent="0.2">
      <c r="A1721" s="178">
        <v>42807</v>
      </c>
      <c r="B1721" s="179">
        <v>0.625</v>
      </c>
      <c r="C1721" t="s">
        <v>349</v>
      </c>
      <c r="D1721">
        <v>2.11</v>
      </c>
      <c r="E1721">
        <v>2.71</v>
      </c>
      <c r="F1721">
        <v>4.74</v>
      </c>
      <c r="G1721">
        <v>1.06</v>
      </c>
      <c r="H1721" s="184">
        <f t="shared" ref="H1721:L1721" si="1858">H1697</f>
        <v>0.58333333333333337</v>
      </c>
      <c r="I1721" s="185">
        <f t="shared" si="1858"/>
        <v>205</v>
      </c>
      <c r="J1721" s="185">
        <f t="shared" si="1858"/>
        <v>237</v>
      </c>
      <c r="K1721" s="185">
        <f t="shared" si="1858"/>
        <v>2842</v>
      </c>
      <c r="L1721" s="185">
        <f t="shared" si="1858"/>
        <v>1635</v>
      </c>
      <c r="M1721" s="147"/>
      <c r="N1721" s="143">
        <f t="shared" si="1804"/>
        <v>432.54999999999995</v>
      </c>
      <c r="O1721" s="143">
        <f t="shared" si="1800"/>
        <v>642.27</v>
      </c>
      <c r="P1721" s="143">
        <f t="shared" si="1801"/>
        <v>13471.08</v>
      </c>
      <c r="Q1721" s="143">
        <f t="shared" si="1802"/>
        <v>1733.1000000000001</v>
      </c>
      <c r="R1721" s="188">
        <f t="shared" si="1805"/>
        <v>16279</v>
      </c>
      <c r="T1721">
        <v>34990.29</v>
      </c>
      <c r="U1721" s="190">
        <f t="shared" si="1806"/>
        <v>0.46524335751432755</v>
      </c>
    </row>
    <row r="1722" spans="1:21" x14ac:dyDescent="0.2">
      <c r="A1722" s="178">
        <v>42807</v>
      </c>
      <c r="B1722" s="179">
        <v>0.66666666666666663</v>
      </c>
      <c r="C1722" t="s">
        <v>349</v>
      </c>
      <c r="D1722">
        <v>2.11</v>
      </c>
      <c r="E1722">
        <v>1.72</v>
      </c>
      <c r="F1722">
        <v>6</v>
      </c>
      <c r="G1722">
        <v>1.19</v>
      </c>
      <c r="H1722" s="184">
        <f t="shared" ref="H1722:L1722" si="1859">H1698</f>
        <v>0.625</v>
      </c>
      <c r="I1722" s="185">
        <f t="shared" si="1859"/>
        <v>212</v>
      </c>
      <c r="J1722" s="185">
        <f t="shared" si="1859"/>
        <v>213</v>
      </c>
      <c r="K1722" s="185">
        <f t="shared" si="1859"/>
        <v>2842</v>
      </c>
      <c r="L1722" s="185">
        <f t="shared" si="1859"/>
        <v>1380</v>
      </c>
      <c r="M1722" s="147"/>
      <c r="N1722" s="143">
        <f t="shared" si="1804"/>
        <v>447.32</v>
      </c>
      <c r="O1722" s="143">
        <f t="shared" si="1800"/>
        <v>366.36</v>
      </c>
      <c r="P1722" s="143">
        <f t="shared" si="1801"/>
        <v>17052</v>
      </c>
      <c r="Q1722" s="143">
        <f t="shared" si="1802"/>
        <v>1642.1999999999998</v>
      </c>
      <c r="R1722" s="188">
        <f t="shared" si="1805"/>
        <v>19507.88</v>
      </c>
      <c r="T1722">
        <v>34332.79</v>
      </c>
      <c r="U1722" s="190">
        <f t="shared" si="1806"/>
        <v>0.56819967150936468</v>
      </c>
    </row>
    <row r="1723" spans="1:21" x14ac:dyDescent="0.2">
      <c r="A1723" s="178">
        <v>42807</v>
      </c>
      <c r="B1723" s="179">
        <v>0.70833333333333337</v>
      </c>
      <c r="C1723" t="s">
        <v>349</v>
      </c>
      <c r="D1723">
        <v>3.41</v>
      </c>
      <c r="E1723">
        <v>2.16</v>
      </c>
      <c r="F1723">
        <v>6.03</v>
      </c>
      <c r="G1723">
        <v>0.99</v>
      </c>
      <c r="H1723" s="184">
        <f t="shared" ref="H1723:L1723" si="1860">H1699</f>
        <v>0.66666666666666663</v>
      </c>
      <c r="I1723" s="185">
        <f t="shared" si="1860"/>
        <v>191</v>
      </c>
      <c r="J1723" s="185">
        <f t="shared" si="1860"/>
        <v>237</v>
      </c>
      <c r="K1723" s="185">
        <f t="shared" si="1860"/>
        <v>2842</v>
      </c>
      <c r="L1723" s="185">
        <f t="shared" si="1860"/>
        <v>1380</v>
      </c>
      <c r="M1723" s="147"/>
      <c r="N1723" s="143">
        <f t="shared" si="1804"/>
        <v>651.31000000000006</v>
      </c>
      <c r="O1723" s="143">
        <f t="shared" si="1800"/>
        <v>511.92</v>
      </c>
      <c r="P1723" s="143">
        <f t="shared" si="1801"/>
        <v>17137.260000000002</v>
      </c>
      <c r="Q1723" s="143">
        <f t="shared" si="1802"/>
        <v>1366.2</v>
      </c>
      <c r="R1723" s="188">
        <f t="shared" si="1805"/>
        <v>19666.690000000002</v>
      </c>
      <c r="T1723">
        <v>33893.07</v>
      </c>
      <c r="U1723" s="190">
        <f t="shared" si="1806"/>
        <v>0.58025696698469631</v>
      </c>
    </row>
    <row r="1724" spans="1:21" x14ac:dyDescent="0.2">
      <c r="A1724" s="178">
        <v>42807</v>
      </c>
      <c r="B1724" s="179">
        <v>0.75</v>
      </c>
      <c r="C1724" t="s">
        <v>349</v>
      </c>
      <c r="D1724">
        <v>3.5</v>
      </c>
      <c r="E1724">
        <v>3.78</v>
      </c>
      <c r="F1724">
        <v>7.67</v>
      </c>
      <c r="G1724">
        <v>2</v>
      </c>
      <c r="H1724" s="184">
        <f t="shared" ref="H1724:L1724" si="1861">H1700</f>
        <v>0.70833333333333337</v>
      </c>
      <c r="I1724" s="185">
        <f t="shared" si="1861"/>
        <v>218</v>
      </c>
      <c r="J1724" s="185">
        <f t="shared" si="1861"/>
        <v>258</v>
      </c>
      <c r="K1724" s="185">
        <f t="shared" si="1861"/>
        <v>2842</v>
      </c>
      <c r="L1724" s="185">
        <f t="shared" si="1861"/>
        <v>1380</v>
      </c>
      <c r="M1724" s="147"/>
      <c r="N1724" s="143">
        <f t="shared" si="1804"/>
        <v>763</v>
      </c>
      <c r="O1724" s="143">
        <f t="shared" si="1800"/>
        <v>975.2399999999999</v>
      </c>
      <c r="P1724" s="143">
        <f t="shared" si="1801"/>
        <v>21798.14</v>
      </c>
      <c r="Q1724" s="143">
        <f t="shared" si="1802"/>
        <v>2760</v>
      </c>
      <c r="R1724" s="188">
        <f t="shared" si="1805"/>
        <v>26296.379999999997</v>
      </c>
      <c r="T1724">
        <v>33674.92</v>
      </c>
      <c r="U1724" s="190">
        <f t="shared" si="1806"/>
        <v>0.78088916024150912</v>
      </c>
    </row>
    <row r="1725" spans="1:21" x14ac:dyDescent="0.2">
      <c r="A1725" s="178">
        <v>42807</v>
      </c>
      <c r="B1725" s="179">
        <v>0.79166666666666663</v>
      </c>
      <c r="C1725" t="s">
        <v>349</v>
      </c>
      <c r="D1725">
        <v>4.1100000000000003</v>
      </c>
      <c r="E1725">
        <v>8.5500000000000007</v>
      </c>
      <c r="F1725">
        <v>11.9</v>
      </c>
      <c r="G1725">
        <v>2</v>
      </c>
      <c r="H1725" s="184">
        <f t="shared" ref="H1725:L1725" si="1862">H1701</f>
        <v>0.75</v>
      </c>
      <c r="I1725" s="185">
        <f t="shared" si="1862"/>
        <v>240</v>
      </c>
      <c r="J1725" s="185">
        <f t="shared" si="1862"/>
        <v>365</v>
      </c>
      <c r="K1725" s="185">
        <f t="shared" si="1862"/>
        <v>2842</v>
      </c>
      <c r="L1725" s="185">
        <f t="shared" si="1862"/>
        <v>1380</v>
      </c>
      <c r="M1725" s="147"/>
      <c r="N1725" s="143">
        <f t="shared" si="1804"/>
        <v>986.40000000000009</v>
      </c>
      <c r="O1725" s="143">
        <f t="shared" si="1800"/>
        <v>3120.7500000000005</v>
      </c>
      <c r="P1725" s="143">
        <f t="shared" si="1801"/>
        <v>33819.800000000003</v>
      </c>
      <c r="Q1725" s="143">
        <f t="shared" si="1802"/>
        <v>2760</v>
      </c>
      <c r="R1725" s="188">
        <f t="shared" si="1805"/>
        <v>40686.950000000004</v>
      </c>
      <c r="T1725">
        <v>33594.71</v>
      </c>
      <c r="U1725" s="190">
        <f t="shared" si="1806"/>
        <v>1.2111118089723056</v>
      </c>
    </row>
    <row r="1726" spans="1:21" x14ac:dyDescent="0.2">
      <c r="A1726" s="178">
        <v>42807</v>
      </c>
      <c r="B1726" s="179">
        <v>0.83333333333333337</v>
      </c>
      <c r="C1726" t="s">
        <v>349</v>
      </c>
      <c r="D1726">
        <v>4.1100000000000003</v>
      </c>
      <c r="E1726">
        <v>19.02</v>
      </c>
      <c r="F1726">
        <v>23.35</v>
      </c>
      <c r="G1726">
        <v>2</v>
      </c>
      <c r="H1726" s="184">
        <f t="shared" ref="H1726:L1726" si="1863">H1702</f>
        <v>0.79166666666666663</v>
      </c>
      <c r="I1726" s="185">
        <f t="shared" si="1863"/>
        <v>320</v>
      </c>
      <c r="J1726" s="185">
        <f t="shared" si="1863"/>
        <v>214</v>
      </c>
      <c r="K1726" s="185">
        <f t="shared" si="1863"/>
        <v>2842</v>
      </c>
      <c r="L1726" s="185">
        <f t="shared" si="1863"/>
        <v>1426</v>
      </c>
      <c r="M1726" s="147"/>
      <c r="N1726" s="143">
        <f t="shared" si="1804"/>
        <v>1315.2</v>
      </c>
      <c r="O1726" s="143">
        <f t="shared" si="1800"/>
        <v>4070.2799999999997</v>
      </c>
      <c r="P1726" s="143">
        <f t="shared" si="1801"/>
        <v>66360.7</v>
      </c>
      <c r="Q1726" s="143">
        <f t="shared" si="1802"/>
        <v>2852</v>
      </c>
      <c r="R1726" s="188">
        <f t="shared" si="1805"/>
        <v>74598.179999999993</v>
      </c>
      <c r="T1726">
        <v>33606.300000000003</v>
      </c>
      <c r="U1726" s="190">
        <f t="shared" si="1806"/>
        <v>2.2197677221235299</v>
      </c>
    </row>
    <row r="1727" spans="1:21" x14ac:dyDescent="0.2">
      <c r="A1727" s="178">
        <v>42807</v>
      </c>
      <c r="B1727" s="179">
        <v>0.875</v>
      </c>
      <c r="C1727" t="s">
        <v>349</v>
      </c>
      <c r="D1727">
        <v>3.61</v>
      </c>
      <c r="E1727">
        <v>6.31</v>
      </c>
      <c r="F1727">
        <v>10.68</v>
      </c>
      <c r="G1727">
        <v>1.45</v>
      </c>
      <c r="H1727" s="184">
        <f t="shared" ref="H1727:L1727" si="1864">H1703</f>
        <v>0.83333333333333337</v>
      </c>
      <c r="I1727" s="185">
        <f t="shared" si="1864"/>
        <v>322</v>
      </c>
      <c r="J1727" s="185">
        <f t="shared" si="1864"/>
        <v>178</v>
      </c>
      <c r="K1727" s="185">
        <f t="shared" si="1864"/>
        <v>2842</v>
      </c>
      <c r="L1727" s="185">
        <f t="shared" si="1864"/>
        <v>1426</v>
      </c>
      <c r="M1727" s="147"/>
      <c r="N1727" s="143">
        <f t="shared" si="1804"/>
        <v>1162.42</v>
      </c>
      <c r="O1727" s="143">
        <f t="shared" si="1800"/>
        <v>1123.1799999999998</v>
      </c>
      <c r="P1727" s="143">
        <f t="shared" si="1801"/>
        <v>30352.559999999998</v>
      </c>
      <c r="Q1727" s="143">
        <f t="shared" si="1802"/>
        <v>2067.6999999999998</v>
      </c>
      <c r="R1727" s="188">
        <f t="shared" si="1805"/>
        <v>34705.859999999993</v>
      </c>
      <c r="T1727">
        <v>34471.839999999997</v>
      </c>
      <c r="U1727" s="190">
        <f t="shared" si="1806"/>
        <v>1.0067887295833351</v>
      </c>
    </row>
    <row r="1728" spans="1:21" x14ac:dyDescent="0.2">
      <c r="A1728" s="178">
        <v>42807</v>
      </c>
      <c r="B1728" s="179">
        <v>0.91666666666666663</v>
      </c>
      <c r="C1728" t="s">
        <v>349</v>
      </c>
      <c r="D1728">
        <v>6</v>
      </c>
      <c r="E1728">
        <v>3.91</v>
      </c>
      <c r="F1728">
        <v>6.76</v>
      </c>
      <c r="G1728">
        <v>1.42</v>
      </c>
      <c r="H1728" s="184">
        <f t="shared" ref="H1728:L1728" si="1865">H1704</f>
        <v>0.875</v>
      </c>
      <c r="I1728" s="185">
        <f t="shared" si="1865"/>
        <v>337</v>
      </c>
      <c r="J1728" s="185">
        <f t="shared" si="1865"/>
        <v>173</v>
      </c>
      <c r="K1728" s="185">
        <f t="shared" si="1865"/>
        <v>2842</v>
      </c>
      <c r="L1728" s="185">
        <f t="shared" si="1865"/>
        <v>1426</v>
      </c>
      <c r="M1728" s="147"/>
      <c r="N1728" s="143">
        <f t="shared" si="1804"/>
        <v>2022</v>
      </c>
      <c r="O1728" s="143">
        <f t="shared" si="1800"/>
        <v>676.43000000000006</v>
      </c>
      <c r="P1728" s="143">
        <f t="shared" si="1801"/>
        <v>19211.919999999998</v>
      </c>
      <c r="Q1728" s="143">
        <f t="shared" si="1802"/>
        <v>2024.9199999999998</v>
      </c>
      <c r="R1728" s="188">
        <f t="shared" si="1805"/>
        <v>23935.269999999997</v>
      </c>
      <c r="T1728">
        <v>35860.19</v>
      </c>
      <c r="U1728" s="190">
        <f t="shared" si="1806"/>
        <v>0.66746076917049224</v>
      </c>
    </row>
    <row r="1729" spans="1:21" x14ac:dyDescent="0.2">
      <c r="A1729" s="178">
        <v>42807</v>
      </c>
      <c r="B1729" s="179">
        <v>0.95833333333333337</v>
      </c>
      <c r="C1729" t="s">
        <v>349</v>
      </c>
      <c r="D1729">
        <v>30</v>
      </c>
      <c r="E1729">
        <v>4.5</v>
      </c>
      <c r="F1729">
        <v>5.89</v>
      </c>
      <c r="G1729">
        <v>0.45</v>
      </c>
      <c r="H1729" s="184">
        <f t="shared" ref="H1729:L1729" si="1866">H1705</f>
        <v>0.91666666666666663</v>
      </c>
      <c r="I1729" s="185">
        <f t="shared" si="1866"/>
        <v>394</v>
      </c>
      <c r="J1729" s="185">
        <f t="shared" si="1866"/>
        <v>194</v>
      </c>
      <c r="K1729" s="185">
        <f t="shared" si="1866"/>
        <v>2842</v>
      </c>
      <c r="L1729" s="185">
        <f t="shared" si="1866"/>
        <v>1426</v>
      </c>
      <c r="M1729" s="147"/>
      <c r="N1729" s="143">
        <f t="shared" si="1804"/>
        <v>11820</v>
      </c>
      <c r="O1729" s="143">
        <f t="shared" si="1800"/>
        <v>873</v>
      </c>
      <c r="P1729" s="143">
        <f t="shared" si="1801"/>
        <v>16739.379999999997</v>
      </c>
      <c r="Q1729" s="143">
        <f t="shared" si="1802"/>
        <v>641.70000000000005</v>
      </c>
      <c r="R1729" s="188">
        <f t="shared" si="1805"/>
        <v>30074.079999999998</v>
      </c>
      <c r="T1729">
        <v>35256.449999999997</v>
      </c>
      <c r="U1729" s="190">
        <f t="shared" si="1806"/>
        <v>0.85300930751678061</v>
      </c>
    </row>
    <row r="1730" spans="1:21" x14ac:dyDescent="0.2">
      <c r="A1730" s="178">
        <v>42807</v>
      </c>
      <c r="B1730" s="180">
        <v>1</v>
      </c>
      <c r="C1730" t="s">
        <v>349</v>
      </c>
      <c r="D1730">
        <v>30</v>
      </c>
      <c r="E1730">
        <v>4.5</v>
      </c>
      <c r="F1730">
        <v>7.11</v>
      </c>
      <c r="G1730">
        <v>0.45</v>
      </c>
      <c r="H1730" s="184">
        <f t="shared" ref="H1730:L1730" si="1867">H1706</f>
        <v>0.95833333333333337</v>
      </c>
      <c r="I1730" s="185">
        <f t="shared" si="1867"/>
        <v>389</v>
      </c>
      <c r="J1730" s="185">
        <f t="shared" si="1867"/>
        <v>265</v>
      </c>
      <c r="K1730" s="185">
        <f t="shared" si="1867"/>
        <v>2985</v>
      </c>
      <c r="L1730" s="185">
        <f t="shared" si="1867"/>
        <v>1111</v>
      </c>
      <c r="M1730" s="147"/>
      <c r="N1730" s="143">
        <f t="shared" si="1804"/>
        <v>11670</v>
      </c>
      <c r="O1730" s="143">
        <f t="shared" si="1800"/>
        <v>1192.5</v>
      </c>
      <c r="P1730" s="143">
        <f t="shared" si="1801"/>
        <v>21223.350000000002</v>
      </c>
      <c r="Q1730" s="143">
        <f t="shared" si="1802"/>
        <v>499.95</v>
      </c>
      <c r="R1730" s="188">
        <f t="shared" si="1805"/>
        <v>34585.800000000003</v>
      </c>
      <c r="T1730">
        <v>33681.99</v>
      </c>
      <c r="U1730" s="190">
        <f t="shared" si="1806"/>
        <v>1.0268336282980906</v>
      </c>
    </row>
    <row r="1731" spans="1:21" x14ac:dyDescent="0.2">
      <c r="A1731" s="178">
        <v>42808</v>
      </c>
      <c r="B1731" s="179">
        <v>4.1666666666666664E-2</v>
      </c>
      <c r="C1731" t="s">
        <v>349</v>
      </c>
      <c r="D1731">
        <v>8</v>
      </c>
      <c r="E1731">
        <v>2.98</v>
      </c>
      <c r="F1731">
        <v>3</v>
      </c>
      <c r="G1731">
        <v>0.45</v>
      </c>
      <c r="H1731" s="184">
        <f t="shared" ref="H1731:L1731" si="1868">H1707</f>
        <v>1</v>
      </c>
      <c r="I1731" s="185">
        <f t="shared" si="1868"/>
        <v>362</v>
      </c>
      <c r="J1731" s="185">
        <f t="shared" si="1868"/>
        <v>243</v>
      </c>
      <c r="K1731" s="185">
        <f t="shared" si="1868"/>
        <v>2985</v>
      </c>
      <c r="L1731" s="185">
        <f t="shared" si="1868"/>
        <v>1111</v>
      </c>
      <c r="M1731" s="147"/>
      <c r="N1731" s="143">
        <f t="shared" si="1804"/>
        <v>2896</v>
      </c>
      <c r="O1731" s="143">
        <f t="shared" si="1800"/>
        <v>724.14</v>
      </c>
      <c r="P1731" s="143">
        <f t="shared" si="1801"/>
        <v>8955</v>
      </c>
      <c r="Q1731" s="143">
        <f t="shared" si="1802"/>
        <v>499.95</v>
      </c>
      <c r="R1731" s="188">
        <f t="shared" si="1805"/>
        <v>13075.09</v>
      </c>
      <c r="T1731">
        <v>31635.919999999998</v>
      </c>
      <c r="U1731" s="190">
        <f t="shared" si="1806"/>
        <v>0.41329887039795271</v>
      </c>
    </row>
    <row r="1732" spans="1:21" x14ac:dyDescent="0.2">
      <c r="A1732" s="178">
        <v>42808</v>
      </c>
      <c r="B1732" s="179">
        <v>8.3333333333333329E-2</v>
      </c>
      <c r="C1732" t="s">
        <v>349</v>
      </c>
      <c r="D1732">
        <v>4.62</v>
      </c>
      <c r="E1732">
        <v>2.71</v>
      </c>
      <c r="F1732">
        <v>3</v>
      </c>
      <c r="G1732">
        <v>0.45</v>
      </c>
      <c r="H1732" s="184">
        <f t="shared" ref="H1732:L1732" si="1869">H1708</f>
        <v>4.1666666666666664E-2</v>
      </c>
      <c r="I1732" s="185">
        <f t="shared" si="1869"/>
        <v>294</v>
      </c>
      <c r="J1732" s="185">
        <f t="shared" si="1869"/>
        <v>212</v>
      </c>
      <c r="K1732" s="185">
        <f t="shared" si="1869"/>
        <v>2985</v>
      </c>
      <c r="L1732" s="185">
        <f t="shared" si="1869"/>
        <v>1111</v>
      </c>
      <c r="M1732" s="147"/>
      <c r="N1732" s="143">
        <f t="shared" si="1804"/>
        <v>1358.28</v>
      </c>
      <c r="O1732" s="143">
        <f t="shared" ref="O1732:O1795" si="1870">E1732*J1732</f>
        <v>574.52</v>
      </c>
      <c r="P1732" s="143">
        <f t="shared" ref="P1732:P1795" si="1871">F1732*K1732</f>
        <v>8955</v>
      </c>
      <c r="Q1732" s="143">
        <f t="shared" ref="Q1732:Q1795" si="1872">G1732*L1732</f>
        <v>499.95</v>
      </c>
      <c r="R1732" s="188">
        <f t="shared" si="1805"/>
        <v>11387.75</v>
      </c>
      <c r="T1732">
        <v>30090.29</v>
      </c>
      <c r="U1732" s="190">
        <f t="shared" si="1806"/>
        <v>0.37845265034002662</v>
      </c>
    </row>
    <row r="1733" spans="1:21" x14ac:dyDescent="0.2">
      <c r="A1733" s="178">
        <v>42808</v>
      </c>
      <c r="B1733" s="179">
        <v>0.125</v>
      </c>
      <c r="C1733" t="s">
        <v>349</v>
      </c>
      <c r="D1733">
        <v>4.1100000000000003</v>
      </c>
      <c r="E1733">
        <v>2.8</v>
      </c>
      <c r="F1733">
        <v>3</v>
      </c>
      <c r="G1733">
        <v>1</v>
      </c>
      <c r="H1733" s="184">
        <f t="shared" ref="H1733:L1733" si="1873">H1709</f>
        <v>8.3333333333333329E-2</v>
      </c>
      <c r="I1733" s="185">
        <f t="shared" si="1873"/>
        <v>236</v>
      </c>
      <c r="J1733" s="185">
        <f t="shared" si="1873"/>
        <v>179</v>
      </c>
      <c r="K1733" s="185">
        <f t="shared" si="1873"/>
        <v>2985</v>
      </c>
      <c r="L1733" s="185">
        <f t="shared" si="1873"/>
        <v>1111</v>
      </c>
      <c r="M1733" s="147"/>
      <c r="N1733" s="143">
        <f t="shared" ref="N1733:N1796" si="1874">D1733*I1733</f>
        <v>969.96</v>
      </c>
      <c r="O1733" s="143">
        <f t="shared" si="1870"/>
        <v>501.2</v>
      </c>
      <c r="P1733" s="143">
        <f t="shared" si="1871"/>
        <v>8955</v>
      </c>
      <c r="Q1733" s="143">
        <f t="shared" si="1872"/>
        <v>1111</v>
      </c>
      <c r="R1733" s="188">
        <f t="shared" ref="R1733:R1796" si="1875">SUM(N1733:Q1733)</f>
        <v>11537.16</v>
      </c>
      <c r="T1733">
        <v>29314.59</v>
      </c>
      <c r="U1733" s="190">
        <f t="shared" ref="U1733:U1796" si="1876">R1733/T1733</f>
        <v>0.3935637510195435</v>
      </c>
    </row>
    <row r="1734" spans="1:21" x14ac:dyDescent="0.2">
      <c r="A1734" s="178">
        <v>42808</v>
      </c>
      <c r="B1734" s="179">
        <v>0.16666666666666666</v>
      </c>
      <c r="C1734" t="s">
        <v>349</v>
      </c>
      <c r="D1734">
        <v>3.5</v>
      </c>
      <c r="E1734">
        <v>2.8</v>
      </c>
      <c r="F1734">
        <v>3</v>
      </c>
      <c r="G1734">
        <v>1</v>
      </c>
      <c r="H1734" s="184">
        <f t="shared" ref="H1734:L1734" si="1877">H1710</f>
        <v>0.125</v>
      </c>
      <c r="I1734" s="185">
        <f t="shared" si="1877"/>
        <v>201</v>
      </c>
      <c r="J1734" s="185">
        <f t="shared" si="1877"/>
        <v>205</v>
      </c>
      <c r="K1734" s="185">
        <f t="shared" si="1877"/>
        <v>2985</v>
      </c>
      <c r="L1734" s="185">
        <f t="shared" si="1877"/>
        <v>1717</v>
      </c>
      <c r="M1734" s="147"/>
      <c r="N1734" s="143">
        <f t="shared" si="1874"/>
        <v>703.5</v>
      </c>
      <c r="O1734" s="143">
        <f t="shared" si="1870"/>
        <v>574</v>
      </c>
      <c r="P1734" s="143">
        <f t="shared" si="1871"/>
        <v>8955</v>
      </c>
      <c r="Q1734" s="143">
        <f t="shared" si="1872"/>
        <v>1717</v>
      </c>
      <c r="R1734" s="188">
        <f t="shared" si="1875"/>
        <v>11949.5</v>
      </c>
      <c r="T1734">
        <v>29094.76</v>
      </c>
      <c r="U1734" s="190">
        <f t="shared" si="1876"/>
        <v>0.41070969480415032</v>
      </c>
    </row>
    <row r="1735" spans="1:21" x14ac:dyDescent="0.2">
      <c r="A1735" s="178">
        <v>42808</v>
      </c>
      <c r="B1735" s="179">
        <v>0.20833333333333334</v>
      </c>
      <c r="C1735" t="s">
        <v>349</v>
      </c>
      <c r="D1735">
        <v>4.74</v>
      </c>
      <c r="E1735">
        <v>3.41</v>
      </c>
      <c r="F1735">
        <v>3</v>
      </c>
      <c r="G1735">
        <v>1</v>
      </c>
      <c r="H1735" s="184">
        <f t="shared" ref="H1735:L1735" si="1878">H1711</f>
        <v>0.16666666666666666</v>
      </c>
      <c r="I1735" s="185">
        <f t="shared" si="1878"/>
        <v>185</v>
      </c>
      <c r="J1735" s="185">
        <f t="shared" si="1878"/>
        <v>205</v>
      </c>
      <c r="K1735" s="185">
        <f t="shared" si="1878"/>
        <v>2985</v>
      </c>
      <c r="L1735" s="185">
        <f t="shared" si="1878"/>
        <v>1717</v>
      </c>
      <c r="M1735" s="147"/>
      <c r="N1735" s="143">
        <f t="shared" si="1874"/>
        <v>876.90000000000009</v>
      </c>
      <c r="O1735" s="143">
        <f t="shared" si="1870"/>
        <v>699.05000000000007</v>
      </c>
      <c r="P1735" s="143">
        <f t="shared" si="1871"/>
        <v>8955</v>
      </c>
      <c r="Q1735" s="143">
        <f t="shared" si="1872"/>
        <v>1717</v>
      </c>
      <c r="R1735" s="188">
        <f t="shared" si="1875"/>
        <v>12247.95</v>
      </c>
      <c r="T1735">
        <v>29313.95</v>
      </c>
      <c r="U1735" s="190">
        <f t="shared" si="1876"/>
        <v>0.41781984345337292</v>
      </c>
    </row>
    <row r="1736" spans="1:21" x14ac:dyDescent="0.2">
      <c r="A1736" s="178">
        <v>42808</v>
      </c>
      <c r="B1736" s="179">
        <v>0.25</v>
      </c>
      <c r="C1736" t="s">
        <v>349</v>
      </c>
      <c r="D1736">
        <v>12.03</v>
      </c>
      <c r="E1736">
        <v>5.5</v>
      </c>
      <c r="F1736">
        <v>4</v>
      </c>
      <c r="G1736">
        <v>1</v>
      </c>
      <c r="H1736" s="184">
        <f t="shared" ref="H1736:L1736" si="1879">H1712</f>
        <v>0.20833333333333334</v>
      </c>
      <c r="I1736" s="185">
        <f t="shared" si="1879"/>
        <v>207</v>
      </c>
      <c r="J1736" s="185">
        <f t="shared" si="1879"/>
        <v>283</v>
      </c>
      <c r="K1736" s="185">
        <f t="shared" si="1879"/>
        <v>2985</v>
      </c>
      <c r="L1736" s="185">
        <f t="shared" si="1879"/>
        <v>1717</v>
      </c>
      <c r="M1736" s="147"/>
      <c r="N1736" s="143">
        <f t="shared" si="1874"/>
        <v>2490.21</v>
      </c>
      <c r="O1736" s="143">
        <f t="shared" si="1870"/>
        <v>1556.5</v>
      </c>
      <c r="P1736" s="143">
        <f t="shared" si="1871"/>
        <v>11940</v>
      </c>
      <c r="Q1736" s="143">
        <f t="shared" si="1872"/>
        <v>1717</v>
      </c>
      <c r="R1736" s="188">
        <f t="shared" si="1875"/>
        <v>17703.71</v>
      </c>
      <c r="T1736">
        <v>30276.3</v>
      </c>
      <c r="U1736" s="190">
        <f t="shared" si="1876"/>
        <v>0.5847382275905576</v>
      </c>
    </row>
    <row r="1737" spans="1:21" x14ac:dyDescent="0.2">
      <c r="A1737" s="178">
        <v>42808</v>
      </c>
      <c r="B1737" s="179">
        <v>0.29166666666666669</v>
      </c>
      <c r="C1737" t="s">
        <v>349</v>
      </c>
      <c r="D1737">
        <v>6.02</v>
      </c>
      <c r="E1737">
        <v>10.8</v>
      </c>
      <c r="F1737">
        <v>11</v>
      </c>
      <c r="G1737">
        <v>10.199999999999999</v>
      </c>
      <c r="H1737" s="184">
        <f t="shared" ref="H1737:L1737" si="1880">H1713</f>
        <v>0.25</v>
      </c>
      <c r="I1737" s="185">
        <f t="shared" si="1880"/>
        <v>327</v>
      </c>
      <c r="J1737" s="185">
        <f t="shared" si="1880"/>
        <v>438</v>
      </c>
      <c r="K1737" s="185">
        <f t="shared" si="1880"/>
        <v>2985</v>
      </c>
      <c r="L1737" s="185">
        <f t="shared" si="1880"/>
        <v>1717</v>
      </c>
      <c r="M1737" s="147"/>
      <c r="N1737" s="143">
        <f t="shared" si="1874"/>
        <v>1968.54</v>
      </c>
      <c r="O1737" s="143">
        <f t="shared" si="1870"/>
        <v>4730.4000000000005</v>
      </c>
      <c r="P1737" s="143">
        <f t="shared" si="1871"/>
        <v>32835</v>
      </c>
      <c r="Q1737" s="143">
        <f t="shared" si="1872"/>
        <v>17513.399999999998</v>
      </c>
      <c r="R1737" s="188">
        <f t="shared" si="1875"/>
        <v>57047.34</v>
      </c>
      <c r="T1737">
        <v>32449.23</v>
      </c>
      <c r="U1737" s="190">
        <f t="shared" si="1876"/>
        <v>1.7580491124134532</v>
      </c>
    </row>
    <row r="1738" spans="1:21" x14ac:dyDescent="0.2">
      <c r="A1738" s="178">
        <v>42808</v>
      </c>
      <c r="B1738" s="179">
        <v>0.33333333333333331</v>
      </c>
      <c r="C1738" t="s">
        <v>349</v>
      </c>
      <c r="D1738">
        <v>3.91</v>
      </c>
      <c r="E1738">
        <v>8.25</v>
      </c>
      <c r="F1738">
        <v>10.41</v>
      </c>
      <c r="G1738">
        <v>4.25</v>
      </c>
      <c r="H1738" s="184">
        <f t="shared" ref="H1738:L1738" si="1881">H1714</f>
        <v>0.29166666666666669</v>
      </c>
      <c r="I1738" s="185">
        <f t="shared" si="1881"/>
        <v>249</v>
      </c>
      <c r="J1738" s="185">
        <f t="shared" si="1881"/>
        <v>556</v>
      </c>
      <c r="K1738" s="185">
        <f t="shared" si="1881"/>
        <v>2872</v>
      </c>
      <c r="L1738" s="185">
        <f t="shared" si="1881"/>
        <v>2219</v>
      </c>
      <c r="M1738" s="147"/>
      <c r="N1738" s="143">
        <f t="shared" si="1874"/>
        <v>973.59</v>
      </c>
      <c r="O1738" s="143">
        <f t="shared" si="1870"/>
        <v>4587</v>
      </c>
      <c r="P1738" s="143">
        <f t="shared" si="1871"/>
        <v>29897.52</v>
      </c>
      <c r="Q1738" s="143">
        <f t="shared" si="1872"/>
        <v>9430.75</v>
      </c>
      <c r="R1738" s="188">
        <f t="shared" si="1875"/>
        <v>44888.86</v>
      </c>
      <c r="T1738">
        <v>35731.730000000003</v>
      </c>
      <c r="U1738" s="190">
        <f t="shared" si="1876"/>
        <v>1.2562744653001687</v>
      </c>
    </row>
    <row r="1739" spans="1:21" x14ac:dyDescent="0.2">
      <c r="A1739" s="178">
        <v>42808</v>
      </c>
      <c r="B1739" s="179">
        <v>0.375</v>
      </c>
      <c r="C1739" t="s">
        <v>349</v>
      </c>
      <c r="D1739">
        <v>2.98</v>
      </c>
      <c r="E1739">
        <v>4.5</v>
      </c>
      <c r="F1739">
        <v>5.5</v>
      </c>
      <c r="G1739">
        <v>5.29</v>
      </c>
      <c r="H1739" s="184">
        <f t="shared" ref="H1739:L1739" si="1882">H1715</f>
        <v>0.33333333333333331</v>
      </c>
      <c r="I1739" s="185">
        <f t="shared" si="1882"/>
        <v>256</v>
      </c>
      <c r="J1739" s="185">
        <f t="shared" si="1882"/>
        <v>306</v>
      </c>
      <c r="K1739" s="185">
        <f t="shared" si="1882"/>
        <v>2872</v>
      </c>
      <c r="L1739" s="185">
        <f t="shared" si="1882"/>
        <v>2219</v>
      </c>
      <c r="M1739" s="147"/>
      <c r="N1739" s="143">
        <f t="shared" si="1874"/>
        <v>762.88</v>
      </c>
      <c r="O1739" s="143">
        <f t="shared" si="1870"/>
        <v>1377</v>
      </c>
      <c r="P1739" s="143">
        <f t="shared" si="1871"/>
        <v>15796</v>
      </c>
      <c r="Q1739" s="143">
        <f t="shared" si="1872"/>
        <v>11738.51</v>
      </c>
      <c r="R1739" s="188">
        <f t="shared" si="1875"/>
        <v>29674.39</v>
      </c>
      <c r="T1739">
        <v>38058.370000000003</v>
      </c>
      <c r="U1739" s="190">
        <f t="shared" si="1876"/>
        <v>0.77970732850618663</v>
      </c>
    </row>
    <row r="1740" spans="1:21" x14ac:dyDescent="0.2">
      <c r="A1740" s="178">
        <v>42808</v>
      </c>
      <c r="B1740" s="179">
        <v>0.41666666666666669</v>
      </c>
      <c r="C1740" t="s">
        <v>349</v>
      </c>
      <c r="D1740">
        <v>3.5</v>
      </c>
      <c r="E1740">
        <v>2.78</v>
      </c>
      <c r="F1740">
        <v>3.78</v>
      </c>
      <c r="G1740">
        <v>4.25</v>
      </c>
      <c r="H1740" s="184">
        <f t="shared" ref="H1740:L1740" si="1883">H1716</f>
        <v>0.375</v>
      </c>
      <c r="I1740" s="185">
        <f t="shared" si="1883"/>
        <v>156</v>
      </c>
      <c r="J1740" s="185">
        <f t="shared" si="1883"/>
        <v>343</v>
      </c>
      <c r="K1740" s="185">
        <f t="shared" si="1883"/>
        <v>2872</v>
      </c>
      <c r="L1740" s="185">
        <f t="shared" si="1883"/>
        <v>2219</v>
      </c>
      <c r="M1740" s="147"/>
      <c r="N1740" s="143">
        <f t="shared" si="1874"/>
        <v>546</v>
      </c>
      <c r="O1740" s="143">
        <f t="shared" si="1870"/>
        <v>953.54</v>
      </c>
      <c r="P1740" s="143">
        <f t="shared" si="1871"/>
        <v>10856.16</v>
      </c>
      <c r="Q1740" s="143">
        <f t="shared" si="1872"/>
        <v>9430.75</v>
      </c>
      <c r="R1740" s="188">
        <f t="shared" si="1875"/>
        <v>21786.45</v>
      </c>
      <c r="T1740">
        <v>38098.839999999997</v>
      </c>
      <c r="U1740" s="190">
        <f t="shared" si="1876"/>
        <v>0.57184024500483488</v>
      </c>
    </row>
    <row r="1741" spans="1:21" x14ac:dyDescent="0.2">
      <c r="A1741" s="178">
        <v>42808</v>
      </c>
      <c r="B1741" s="179">
        <v>0.45833333333333331</v>
      </c>
      <c r="C1741" t="s">
        <v>349</v>
      </c>
      <c r="D1741">
        <v>3.24</v>
      </c>
      <c r="E1741">
        <v>1.77</v>
      </c>
      <c r="F1741">
        <v>2.77</v>
      </c>
      <c r="G1741">
        <v>2.5</v>
      </c>
      <c r="H1741" s="184">
        <f t="shared" ref="H1741:L1741" si="1884">H1717</f>
        <v>0.41666666666666669</v>
      </c>
      <c r="I1741" s="185">
        <f t="shared" si="1884"/>
        <v>196</v>
      </c>
      <c r="J1741" s="185">
        <f t="shared" si="1884"/>
        <v>315</v>
      </c>
      <c r="K1741" s="185">
        <f t="shared" si="1884"/>
        <v>2872</v>
      </c>
      <c r="L1741" s="185">
        <f t="shared" si="1884"/>
        <v>2219</v>
      </c>
      <c r="M1741" s="147"/>
      <c r="N1741" s="143">
        <f t="shared" si="1874"/>
        <v>635.04000000000008</v>
      </c>
      <c r="O1741" s="143">
        <f t="shared" si="1870"/>
        <v>557.54999999999995</v>
      </c>
      <c r="P1741" s="143">
        <f t="shared" si="1871"/>
        <v>7955.44</v>
      </c>
      <c r="Q1741" s="143">
        <f t="shared" si="1872"/>
        <v>5547.5</v>
      </c>
      <c r="R1741" s="188">
        <f t="shared" si="1875"/>
        <v>14695.529999999999</v>
      </c>
      <c r="T1741">
        <v>37524.75</v>
      </c>
      <c r="U1741" s="190">
        <f t="shared" si="1876"/>
        <v>0.39162232926268659</v>
      </c>
    </row>
    <row r="1742" spans="1:21" x14ac:dyDescent="0.2">
      <c r="A1742" s="178">
        <v>42808</v>
      </c>
      <c r="B1742" s="179">
        <v>0.5</v>
      </c>
      <c r="C1742" t="s">
        <v>349</v>
      </c>
      <c r="D1742">
        <v>3.29</v>
      </c>
      <c r="E1742">
        <v>1.57</v>
      </c>
      <c r="F1742">
        <v>2.81</v>
      </c>
      <c r="G1742">
        <v>2.5499999999999998</v>
      </c>
      <c r="H1742" s="184">
        <f t="shared" ref="H1742:L1742" si="1885">H1718</f>
        <v>0.45833333333333331</v>
      </c>
      <c r="I1742" s="185">
        <f t="shared" si="1885"/>
        <v>226</v>
      </c>
      <c r="J1742" s="185">
        <f t="shared" si="1885"/>
        <v>326</v>
      </c>
      <c r="K1742" s="185">
        <f t="shared" si="1885"/>
        <v>2842</v>
      </c>
      <c r="L1742" s="185">
        <f t="shared" si="1885"/>
        <v>1635</v>
      </c>
      <c r="M1742" s="147"/>
      <c r="N1742" s="143">
        <f t="shared" si="1874"/>
        <v>743.54</v>
      </c>
      <c r="O1742" s="143">
        <f t="shared" si="1870"/>
        <v>511.82</v>
      </c>
      <c r="P1742" s="143">
        <f t="shared" si="1871"/>
        <v>7986.02</v>
      </c>
      <c r="Q1742" s="143">
        <f t="shared" si="1872"/>
        <v>4169.25</v>
      </c>
      <c r="R1742" s="188">
        <f t="shared" si="1875"/>
        <v>13410.630000000001</v>
      </c>
      <c r="T1742">
        <v>36935.25</v>
      </c>
      <c r="U1742" s="190">
        <f t="shared" si="1876"/>
        <v>0.36308485796089107</v>
      </c>
    </row>
    <row r="1743" spans="1:21" x14ac:dyDescent="0.2">
      <c r="A1743" s="178">
        <v>42808</v>
      </c>
      <c r="B1743" s="179">
        <v>0.54166666666666663</v>
      </c>
      <c r="C1743" t="s">
        <v>349</v>
      </c>
      <c r="D1743">
        <v>3.19</v>
      </c>
      <c r="E1743">
        <v>1.5</v>
      </c>
      <c r="F1743">
        <v>4</v>
      </c>
      <c r="G1743">
        <v>3.79</v>
      </c>
      <c r="H1743" s="184">
        <f t="shared" ref="H1743:L1743" si="1886">H1719</f>
        <v>0.5</v>
      </c>
      <c r="I1743" s="185">
        <f t="shared" si="1886"/>
        <v>222</v>
      </c>
      <c r="J1743" s="185">
        <f t="shared" si="1886"/>
        <v>319</v>
      </c>
      <c r="K1743" s="185">
        <f t="shared" si="1886"/>
        <v>2842</v>
      </c>
      <c r="L1743" s="185">
        <f t="shared" si="1886"/>
        <v>1635</v>
      </c>
      <c r="M1743" s="147"/>
      <c r="N1743" s="143">
        <f t="shared" si="1874"/>
        <v>708.18</v>
      </c>
      <c r="O1743" s="143">
        <f t="shared" si="1870"/>
        <v>478.5</v>
      </c>
      <c r="P1743" s="143">
        <f t="shared" si="1871"/>
        <v>11368</v>
      </c>
      <c r="Q1743" s="143">
        <f t="shared" si="1872"/>
        <v>6196.65</v>
      </c>
      <c r="R1743" s="188">
        <f t="shared" si="1875"/>
        <v>18751.330000000002</v>
      </c>
      <c r="T1743">
        <v>36055.019999999997</v>
      </c>
      <c r="U1743" s="190">
        <f t="shared" si="1876"/>
        <v>0.52007542916353955</v>
      </c>
    </row>
    <row r="1744" spans="1:21" x14ac:dyDescent="0.2">
      <c r="A1744" s="178">
        <v>42808</v>
      </c>
      <c r="B1744" s="179">
        <v>0.58333333333333337</v>
      </c>
      <c r="C1744" t="s">
        <v>349</v>
      </c>
      <c r="D1744">
        <v>3.26</v>
      </c>
      <c r="E1744">
        <v>1.94</v>
      </c>
      <c r="F1744">
        <v>4</v>
      </c>
      <c r="G1744">
        <v>3.79</v>
      </c>
      <c r="H1744" s="184">
        <f t="shared" ref="H1744:L1744" si="1887">H1720</f>
        <v>0.54166666666666663</v>
      </c>
      <c r="I1744" s="185">
        <f t="shared" si="1887"/>
        <v>195</v>
      </c>
      <c r="J1744" s="185">
        <f t="shared" si="1887"/>
        <v>299</v>
      </c>
      <c r="K1744" s="185">
        <f t="shared" si="1887"/>
        <v>2842</v>
      </c>
      <c r="L1744" s="185">
        <f t="shared" si="1887"/>
        <v>1635</v>
      </c>
      <c r="M1744" s="147"/>
      <c r="N1744" s="143">
        <f t="shared" si="1874"/>
        <v>635.69999999999993</v>
      </c>
      <c r="O1744" s="143">
        <f t="shared" si="1870"/>
        <v>580.05999999999995</v>
      </c>
      <c r="P1744" s="143">
        <f t="shared" si="1871"/>
        <v>11368</v>
      </c>
      <c r="Q1744" s="143">
        <f t="shared" si="1872"/>
        <v>6196.65</v>
      </c>
      <c r="R1744" s="188">
        <f t="shared" si="1875"/>
        <v>18780.41</v>
      </c>
      <c r="T1744">
        <v>35166.76</v>
      </c>
      <c r="U1744" s="190">
        <f t="shared" si="1876"/>
        <v>0.53403867743289402</v>
      </c>
    </row>
    <row r="1745" spans="1:21" x14ac:dyDescent="0.2">
      <c r="A1745" s="178">
        <v>42808</v>
      </c>
      <c r="B1745" s="179">
        <v>0.625</v>
      </c>
      <c r="C1745" t="s">
        <v>349</v>
      </c>
      <c r="D1745">
        <v>2.11</v>
      </c>
      <c r="E1745">
        <v>1.86</v>
      </c>
      <c r="F1745">
        <v>3.5</v>
      </c>
      <c r="G1745">
        <v>1.22</v>
      </c>
      <c r="H1745" s="184">
        <f t="shared" ref="H1745:L1745" si="1888">H1721</f>
        <v>0.58333333333333337</v>
      </c>
      <c r="I1745" s="185">
        <f t="shared" si="1888"/>
        <v>205</v>
      </c>
      <c r="J1745" s="185">
        <f t="shared" si="1888"/>
        <v>237</v>
      </c>
      <c r="K1745" s="185">
        <f t="shared" si="1888"/>
        <v>2842</v>
      </c>
      <c r="L1745" s="185">
        <f t="shared" si="1888"/>
        <v>1635</v>
      </c>
      <c r="M1745" s="147"/>
      <c r="N1745" s="143">
        <f t="shared" si="1874"/>
        <v>432.54999999999995</v>
      </c>
      <c r="O1745" s="143">
        <f t="shared" si="1870"/>
        <v>440.82000000000005</v>
      </c>
      <c r="P1745" s="143">
        <f t="shared" si="1871"/>
        <v>9947</v>
      </c>
      <c r="Q1745" s="143">
        <f t="shared" si="1872"/>
        <v>1994.7</v>
      </c>
      <c r="R1745" s="188">
        <f t="shared" si="1875"/>
        <v>12815.070000000002</v>
      </c>
      <c r="T1745">
        <v>34512.83</v>
      </c>
      <c r="U1745" s="190">
        <f t="shared" si="1876"/>
        <v>0.37131321888121027</v>
      </c>
    </row>
    <row r="1746" spans="1:21" x14ac:dyDescent="0.2">
      <c r="A1746" s="178">
        <v>42808</v>
      </c>
      <c r="B1746" s="179">
        <v>0.66666666666666663</v>
      </c>
      <c r="C1746" t="s">
        <v>349</v>
      </c>
      <c r="D1746">
        <v>2.11</v>
      </c>
      <c r="E1746">
        <v>2.16</v>
      </c>
      <c r="F1746">
        <v>3.76</v>
      </c>
      <c r="G1746">
        <v>1.44</v>
      </c>
      <c r="H1746" s="184">
        <f t="shared" ref="H1746:L1746" si="1889">H1722</f>
        <v>0.625</v>
      </c>
      <c r="I1746" s="185">
        <f t="shared" si="1889"/>
        <v>212</v>
      </c>
      <c r="J1746" s="185">
        <f t="shared" si="1889"/>
        <v>213</v>
      </c>
      <c r="K1746" s="185">
        <f t="shared" si="1889"/>
        <v>2842</v>
      </c>
      <c r="L1746" s="185">
        <f t="shared" si="1889"/>
        <v>1380</v>
      </c>
      <c r="M1746" s="147"/>
      <c r="N1746" s="143">
        <f t="shared" si="1874"/>
        <v>447.32</v>
      </c>
      <c r="O1746" s="143">
        <f t="shared" si="1870"/>
        <v>460.08000000000004</v>
      </c>
      <c r="P1746" s="143">
        <f t="shared" si="1871"/>
        <v>10685.92</v>
      </c>
      <c r="Q1746" s="143">
        <f t="shared" si="1872"/>
        <v>1987.1999999999998</v>
      </c>
      <c r="R1746" s="188">
        <f t="shared" si="1875"/>
        <v>13580.52</v>
      </c>
      <c r="T1746">
        <v>34106.32</v>
      </c>
      <c r="U1746" s="190">
        <f t="shared" si="1876"/>
        <v>0.39818192053554885</v>
      </c>
    </row>
    <row r="1747" spans="1:21" x14ac:dyDescent="0.2">
      <c r="A1747" s="178">
        <v>42808</v>
      </c>
      <c r="B1747" s="179">
        <v>0.70833333333333337</v>
      </c>
      <c r="C1747" t="s">
        <v>349</v>
      </c>
      <c r="D1747">
        <v>3.5</v>
      </c>
      <c r="E1747">
        <v>3.42</v>
      </c>
      <c r="F1747">
        <v>4.6900000000000004</v>
      </c>
      <c r="G1747">
        <v>1.22</v>
      </c>
      <c r="H1747" s="184">
        <f t="shared" ref="H1747:L1747" si="1890">H1723</f>
        <v>0.66666666666666663</v>
      </c>
      <c r="I1747" s="185">
        <f t="shared" si="1890"/>
        <v>191</v>
      </c>
      <c r="J1747" s="185">
        <f t="shared" si="1890"/>
        <v>237</v>
      </c>
      <c r="K1747" s="185">
        <f t="shared" si="1890"/>
        <v>2842</v>
      </c>
      <c r="L1747" s="185">
        <f t="shared" si="1890"/>
        <v>1380</v>
      </c>
      <c r="M1747" s="147"/>
      <c r="N1747" s="143">
        <f t="shared" si="1874"/>
        <v>668.5</v>
      </c>
      <c r="O1747" s="143">
        <f t="shared" si="1870"/>
        <v>810.54</v>
      </c>
      <c r="P1747" s="143">
        <f t="shared" si="1871"/>
        <v>13328.980000000001</v>
      </c>
      <c r="Q1747" s="143">
        <f t="shared" si="1872"/>
        <v>1683.6</v>
      </c>
      <c r="R1747" s="188">
        <f t="shared" si="1875"/>
        <v>16491.62</v>
      </c>
      <c r="T1747">
        <v>33976.36</v>
      </c>
      <c r="U1747" s="190">
        <f t="shared" si="1876"/>
        <v>0.48538513248623449</v>
      </c>
    </row>
    <row r="1748" spans="1:21" x14ac:dyDescent="0.2">
      <c r="A1748" s="178">
        <v>42808</v>
      </c>
      <c r="B1748" s="179">
        <v>0.75</v>
      </c>
      <c r="C1748" t="s">
        <v>349</v>
      </c>
      <c r="D1748">
        <v>3.5</v>
      </c>
      <c r="E1748">
        <v>4.24</v>
      </c>
      <c r="F1748">
        <v>6.98</v>
      </c>
      <c r="G1748">
        <v>1.22</v>
      </c>
      <c r="H1748" s="184">
        <f t="shared" ref="H1748:L1748" si="1891">H1724</f>
        <v>0.70833333333333337</v>
      </c>
      <c r="I1748" s="185">
        <f t="shared" si="1891"/>
        <v>218</v>
      </c>
      <c r="J1748" s="185">
        <f t="shared" si="1891"/>
        <v>258</v>
      </c>
      <c r="K1748" s="185">
        <f t="shared" si="1891"/>
        <v>2842</v>
      </c>
      <c r="L1748" s="185">
        <f t="shared" si="1891"/>
        <v>1380</v>
      </c>
      <c r="M1748" s="147"/>
      <c r="N1748" s="143">
        <f t="shared" si="1874"/>
        <v>763</v>
      </c>
      <c r="O1748" s="143">
        <f t="shared" si="1870"/>
        <v>1093.92</v>
      </c>
      <c r="P1748" s="143">
        <f t="shared" si="1871"/>
        <v>19837.16</v>
      </c>
      <c r="Q1748" s="143">
        <f t="shared" si="1872"/>
        <v>1683.6</v>
      </c>
      <c r="R1748" s="188">
        <f t="shared" si="1875"/>
        <v>23377.68</v>
      </c>
      <c r="T1748">
        <v>34073.54</v>
      </c>
      <c r="U1748" s="190">
        <f t="shared" si="1876"/>
        <v>0.68609484074739513</v>
      </c>
    </row>
    <row r="1749" spans="1:21" x14ac:dyDescent="0.2">
      <c r="A1749" s="178">
        <v>42808</v>
      </c>
      <c r="B1749" s="179">
        <v>0.79166666666666663</v>
      </c>
      <c r="C1749" t="s">
        <v>349</v>
      </c>
      <c r="D1749">
        <v>4.88</v>
      </c>
      <c r="E1749">
        <v>7.92</v>
      </c>
      <c r="F1749">
        <v>10.77</v>
      </c>
      <c r="G1749">
        <v>1.92</v>
      </c>
      <c r="H1749" s="184">
        <f t="shared" ref="H1749:L1749" si="1892">H1725</f>
        <v>0.75</v>
      </c>
      <c r="I1749" s="185">
        <f t="shared" si="1892"/>
        <v>240</v>
      </c>
      <c r="J1749" s="185">
        <f t="shared" si="1892"/>
        <v>365</v>
      </c>
      <c r="K1749" s="185">
        <f t="shared" si="1892"/>
        <v>2842</v>
      </c>
      <c r="L1749" s="185">
        <f t="shared" si="1892"/>
        <v>1380</v>
      </c>
      <c r="M1749" s="147"/>
      <c r="N1749" s="143">
        <f t="shared" si="1874"/>
        <v>1171.2</v>
      </c>
      <c r="O1749" s="143">
        <f t="shared" si="1870"/>
        <v>2890.8</v>
      </c>
      <c r="P1749" s="143">
        <f t="shared" si="1871"/>
        <v>30608.34</v>
      </c>
      <c r="Q1749" s="143">
        <f t="shared" si="1872"/>
        <v>2649.6</v>
      </c>
      <c r="R1749" s="188">
        <f t="shared" si="1875"/>
        <v>37319.939999999995</v>
      </c>
      <c r="T1749">
        <v>34036.43</v>
      </c>
      <c r="U1749" s="190">
        <f t="shared" si="1876"/>
        <v>1.096470458270741</v>
      </c>
    </row>
    <row r="1750" spans="1:21" x14ac:dyDescent="0.2">
      <c r="A1750" s="178">
        <v>42808</v>
      </c>
      <c r="B1750" s="179">
        <v>0.83333333333333337</v>
      </c>
      <c r="C1750" t="s">
        <v>349</v>
      </c>
      <c r="D1750">
        <v>7.13</v>
      </c>
      <c r="E1750">
        <v>12.51</v>
      </c>
      <c r="F1750">
        <v>16.09</v>
      </c>
      <c r="G1750">
        <v>1.92</v>
      </c>
      <c r="H1750" s="184">
        <f t="shared" ref="H1750:L1750" si="1893">H1726</f>
        <v>0.79166666666666663</v>
      </c>
      <c r="I1750" s="185">
        <f t="shared" si="1893"/>
        <v>320</v>
      </c>
      <c r="J1750" s="185">
        <f t="shared" si="1893"/>
        <v>214</v>
      </c>
      <c r="K1750" s="185">
        <f t="shared" si="1893"/>
        <v>2842</v>
      </c>
      <c r="L1750" s="185">
        <f t="shared" si="1893"/>
        <v>1426</v>
      </c>
      <c r="M1750" s="147"/>
      <c r="N1750" s="143">
        <f t="shared" si="1874"/>
        <v>2281.6</v>
      </c>
      <c r="O1750" s="143">
        <f t="shared" si="1870"/>
        <v>2677.14</v>
      </c>
      <c r="P1750" s="143">
        <f t="shared" si="1871"/>
        <v>45727.78</v>
      </c>
      <c r="Q1750" s="143">
        <f t="shared" si="1872"/>
        <v>2737.92</v>
      </c>
      <c r="R1750" s="188">
        <f t="shared" si="1875"/>
        <v>53424.439999999995</v>
      </c>
      <c r="T1750">
        <v>33980.39</v>
      </c>
      <c r="U1750" s="190">
        <f t="shared" si="1876"/>
        <v>1.5722138562859342</v>
      </c>
    </row>
    <row r="1751" spans="1:21" x14ac:dyDescent="0.2">
      <c r="A1751" s="178">
        <v>42808</v>
      </c>
      <c r="B1751" s="179">
        <v>0.875</v>
      </c>
      <c r="C1751" t="s">
        <v>349</v>
      </c>
      <c r="D1751">
        <v>3.5</v>
      </c>
      <c r="E1751">
        <v>2.71</v>
      </c>
      <c r="F1751">
        <v>4.66</v>
      </c>
      <c r="G1751">
        <v>1.52</v>
      </c>
      <c r="H1751" s="184">
        <f t="shared" ref="H1751:L1751" si="1894">H1727</f>
        <v>0.83333333333333337</v>
      </c>
      <c r="I1751" s="185">
        <f t="shared" si="1894"/>
        <v>322</v>
      </c>
      <c r="J1751" s="185">
        <f t="shared" si="1894"/>
        <v>178</v>
      </c>
      <c r="K1751" s="185">
        <f t="shared" si="1894"/>
        <v>2842</v>
      </c>
      <c r="L1751" s="185">
        <f t="shared" si="1894"/>
        <v>1426</v>
      </c>
      <c r="M1751" s="147"/>
      <c r="N1751" s="143">
        <f t="shared" si="1874"/>
        <v>1127</v>
      </c>
      <c r="O1751" s="143">
        <f t="shared" si="1870"/>
        <v>482.38</v>
      </c>
      <c r="P1751" s="143">
        <f t="shared" si="1871"/>
        <v>13243.720000000001</v>
      </c>
      <c r="Q1751" s="143">
        <f t="shared" si="1872"/>
        <v>2167.52</v>
      </c>
      <c r="R1751" s="188">
        <f t="shared" si="1875"/>
        <v>17020.620000000003</v>
      </c>
      <c r="T1751">
        <v>34394.949999999997</v>
      </c>
      <c r="U1751" s="190">
        <f t="shared" si="1876"/>
        <v>0.49485811143787106</v>
      </c>
    </row>
    <row r="1752" spans="1:21" x14ac:dyDescent="0.2">
      <c r="A1752" s="178">
        <v>42808</v>
      </c>
      <c r="B1752" s="179">
        <v>0.91666666666666663</v>
      </c>
      <c r="C1752" t="s">
        <v>349</v>
      </c>
      <c r="D1752">
        <v>7.88</v>
      </c>
      <c r="E1752">
        <v>3</v>
      </c>
      <c r="F1752">
        <v>5.25</v>
      </c>
      <c r="G1752">
        <v>1.4</v>
      </c>
      <c r="H1752" s="184">
        <f t="shared" ref="H1752:L1752" si="1895">H1728</f>
        <v>0.875</v>
      </c>
      <c r="I1752" s="185">
        <f t="shared" si="1895"/>
        <v>337</v>
      </c>
      <c r="J1752" s="185">
        <f t="shared" si="1895"/>
        <v>173</v>
      </c>
      <c r="K1752" s="185">
        <f t="shared" si="1895"/>
        <v>2842</v>
      </c>
      <c r="L1752" s="185">
        <f t="shared" si="1895"/>
        <v>1426</v>
      </c>
      <c r="M1752" s="147"/>
      <c r="N1752" s="143">
        <f t="shared" si="1874"/>
        <v>2655.56</v>
      </c>
      <c r="O1752" s="143">
        <f t="shared" si="1870"/>
        <v>519</v>
      </c>
      <c r="P1752" s="143">
        <f t="shared" si="1871"/>
        <v>14920.5</v>
      </c>
      <c r="Q1752" s="143">
        <f t="shared" si="1872"/>
        <v>1996.3999999999999</v>
      </c>
      <c r="R1752" s="188">
        <f t="shared" si="1875"/>
        <v>20091.460000000003</v>
      </c>
      <c r="T1752">
        <v>35479.050000000003</v>
      </c>
      <c r="U1752" s="190">
        <f t="shared" si="1876"/>
        <v>0.56629081105610213</v>
      </c>
    </row>
    <row r="1753" spans="1:21" x14ac:dyDescent="0.2">
      <c r="A1753" s="178">
        <v>42808</v>
      </c>
      <c r="B1753" s="179">
        <v>0.95833333333333337</v>
      </c>
      <c r="C1753" t="s">
        <v>349</v>
      </c>
      <c r="D1753">
        <v>27</v>
      </c>
      <c r="E1753">
        <v>5.0999999999999996</v>
      </c>
      <c r="F1753">
        <v>4.3</v>
      </c>
      <c r="G1753">
        <v>0.45</v>
      </c>
      <c r="H1753" s="184">
        <f t="shared" ref="H1753:L1753" si="1896">H1729</f>
        <v>0.91666666666666663</v>
      </c>
      <c r="I1753" s="185">
        <f t="shared" si="1896"/>
        <v>394</v>
      </c>
      <c r="J1753" s="185">
        <f t="shared" si="1896"/>
        <v>194</v>
      </c>
      <c r="K1753" s="185">
        <f t="shared" si="1896"/>
        <v>2842</v>
      </c>
      <c r="L1753" s="185">
        <f t="shared" si="1896"/>
        <v>1426</v>
      </c>
      <c r="M1753" s="147"/>
      <c r="N1753" s="143">
        <f t="shared" si="1874"/>
        <v>10638</v>
      </c>
      <c r="O1753" s="143">
        <f t="shared" si="1870"/>
        <v>989.4</v>
      </c>
      <c r="P1753" s="143">
        <f t="shared" si="1871"/>
        <v>12220.6</v>
      </c>
      <c r="Q1753" s="143">
        <f t="shared" si="1872"/>
        <v>641.70000000000005</v>
      </c>
      <c r="R1753" s="188">
        <f t="shared" si="1875"/>
        <v>24489.7</v>
      </c>
      <c r="T1753">
        <v>34650.39</v>
      </c>
      <c r="U1753" s="190">
        <f t="shared" si="1876"/>
        <v>0.70676549383715459</v>
      </c>
    </row>
    <row r="1754" spans="1:21" x14ac:dyDescent="0.2">
      <c r="A1754" s="178">
        <v>42808</v>
      </c>
      <c r="B1754" s="180">
        <v>1</v>
      </c>
      <c r="C1754" t="s">
        <v>349</v>
      </c>
      <c r="D1754">
        <v>27</v>
      </c>
      <c r="E1754">
        <v>7.24</v>
      </c>
      <c r="F1754">
        <v>8</v>
      </c>
      <c r="G1754">
        <v>0.45</v>
      </c>
      <c r="H1754" s="184">
        <f t="shared" ref="H1754:L1754" si="1897">H1730</f>
        <v>0.95833333333333337</v>
      </c>
      <c r="I1754" s="185">
        <f t="shared" si="1897"/>
        <v>389</v>
      </c>
      <c r="J1754" s="185">
        <f t="shared" si="1897"/>
        <v>265</v>
      </c>
      <c r="K1754" s="185">
        <f t="shared" si="1897"/>
        <v>2985</v>
      </c>
      <c r="L1754" s="185">
        <f t="shared" si="1897"/>
        <v>1111</v>
      </c>
      <c r="M1754" s="147"/>
      <c r="N1754" s="143">
        <f t="shared" si="1874"/>
        <v>10503</v>
      </c>
      <c r="O1754" s="143">
        <f t="shared" si="1870"/>
        <v>1918.6000000000001</v>
      </c>
      <c r="P1754" s="143">
        <f t="shared" si="1871"/>
        <v>23880</v>
      </c>
      <c r="Q1754" s="143">
        <f t="shared" si="1872"/>
        <v>499.95</v>
      </c>
      <c r="R1754" s="188">
        <f t="shared" si="1875"/>
        <v>36801.549999999996</v>
      </c>
      <c r="T1754">
        <v>32869.89</v>
      </c>
      <c r="U1754" s="190">
        <f t="shared" si="1876"/>
        <v>1.119612812820487</v>
      </c>
    </row>
    <row r="1755" spans="1:21" x14ac:dyDescent="0.2">
      <c r="A1755" s="178">
        <v>42809</v>
      </c>
      <c r="B1755" s="179">
        <v>4.1666666666666664E-2</v>
      </c>
      <c r="C1755" t="s">
        <v>349</v>
      </c>
      <c r="D1755">
        <v>5.61</v>
      </c>
      <c r="E1755">
        <v>3.91</v>
      </c>
      <c r="F1755">
        <v>4</v>
      </c>
      <c r="G1755">
        <v>0.45</v>
      </c>
      <c r="H1755" s="184">
        <f t="shared" ref="H1755:L1755" si="1898">H1731</f>
        <v>1</v>
      </c>
      <c r="I1755" s="185">
        <f t="shared" si="1898"/>
        <v>362</v>
      </c>
      <c r="J1755" s="185">
        <f t="shared" si="1898"/>
        <v>243</v>
      </c>
      <c r="K1755" s="185">
        <f t="shared" si="1898"/>
        <v>2985</v>
      </c>
      <c r="L1755" s="185">
        <f t="shared" si="1898"/>
        <v>1111</v>
      </c>
      <c r="M1755" s="147"/>
      <c r="N1755" s="143">
        <f t="shared" si="1874"/>
        <v>2030.8200000000002</v>
      </c>
      <c r="O1755" s="143">
        <f t="shared" si="1870"/>
        <v>950.13</v>
      </c>
      <c r="P1755" s="143">
        <f t="shared" si="1871"/>
        <v>11940</v>
      </c>
      <c r="Q1755" s="143">
        <f t="shared" si="1872"/>
        <v>499.95</v>
      </c>
      <c r="R1755" s="188">
        <f t="shared" si="1875"/>
        <v>15420.900000000001</v>
      </c>
      <c r="T1755">
        <v>30597.47</v>
      </c>
      <c r="U1755" s="190">
        <f t="shared" si="1876"/>
        <v>0.50399265037272689</v>
      </c>
    </row>
    <row r="1756" spans="1:21" x14ac:dyDescent="0.2">
      <c r="A1756" s="178">
        <v>42809</v>
      </c>
      <c r="B1756" s="179">
        <v>8.3333333333333329E-2</v>
      </c>
      <c r="C1756" t="s">
        <v>349</v>
      </c>
      <c r="D1756">
        <v>4.8099999999999996</v>
      </c>
      <c r="E1756">
        <v>2.71</v>
      </c>
      <c r="F1756">
        <v>4</v>
      </c>
      <c r="G1756">
        <v>0.45</v>
      </c>
      <c r="H1756" s="184">
        <f t="shared" ref="H1756:L1756" si="1899">H1732</f>
        <v>4.1666666666666664E-2</v>
      </c>
      <c r="I1756" s="185">
        <f t="shared" si="1899"/>
        <v>294</v>
      </c>
      <c r="J1756" s="185">
        <f t="shared" si="1899"/>
        <v>212</v>
      </c>
      <c r="K1756" s="185">
        <f t="shared" si="1899"/>
        <v>2985</v>
      </c>
      <c r="L1756" s="185">
        <f t="shared" si="1899"/>
        <v>1111</v>
      </c>
      <c r="M1756" s="147"/>
      <c r="N1756" s="143">
        <f t="shared" si="1874"/>
        <v>1414.1399999999999</v>
      </c>
      <c r="O1756" s="143">
        <f t="shared" si="1870"/>
        <v>574.52</v>
      </c>
      <c r="P1756" s="143">
        <f t="shared" si="1871"/>
        <v>11940</v>
      </c>
      <c r="Q1756" s="143">
        <f t="shared" si="1872"/>
        <v>499.95</v>
      </c>
      <c r="R1756" s="188">
        <f t="shared" si="1875"/>
        <v>14428.61</v>
      </c>
      <c r="T1756">
        <v>28941.99</v>
      </c>
      <c r="U1756" s="190">
        <f t="shared" si="1876"/>
        <v>0.49853551880848551</v>
      </c>
    </row>
    <row r="1757" spans="1:21" x14ac:dyDescent="0.2">
      <c r="A1757" s="178">
        <v>42809</v>
      </c>
      <c r="B1757" s="179">
        <v>0.125</v>
      </c>
      <c r="C1757" t="s">
        <v>349</v>
      </c>
      <c r="D1757">
        <v>4.05</v>
      </c>
      <c r="E1757">
        <v>2.71</v>
      </c>
      <c r="F1757">
        <v>4</v>
      </c>
      <c r="G1757">
        <v>0.97</v>
      </c>
      <c r="H1757" s="184">
        <f t="shared" ref="H1757:L1757" si="1900">H1733</f>
        <v>8.3333333333333329E-2</v>
      </c>
      <c r="I1757" s="185">
        <f t="shared" si="1900"/>
        <v>236</v>
      </c>
      <c r="J1757" s="185">
        <f t="shared" si="1900"/>
        <v>179</v>
      </c>
      <c r="K1757" s="185">
        <f t="shared" si="1900"/>
        <v>2985</v>
      </c>
      <c r="L1757" s="185">
        <f t="shared" si="1900"/>
        <v>1111</v>
      </c>
      <c r="M1757" s="147"/>
      <c r="N1757" s="143">
        <f t="shared" si="1874"/>
        <v>955.8</v>
      </c>
      <c r="O1757" s="143">
        <f t="shared" si="1870"/>
        <v>485.09</v>
      </c>
      <c r="P1757" s="143">
        <f t="shared" si="1871"/>
        <v>11940</v>
      </c>
      <c r="Q1757" s="143">
        <f t="shared" si="1872"/>
        <v>1077.67</v>
      </c>
      <c r="R1757" s="188">
        <f t="shared" si="1875"/>
        <v>14458.56</v>
      </c>
      <c r="T1757">
        <v>28062.14</v>
      </c>
      <c r="U1757" s="190">
        <f t="shared" si="1876"/>
        <v>0.51523369208478043</v>
      </c>
    </row>
    <row r="1758" spans="1:21" x14ac:dyDescent="0.2">
      <c r="A1758" s="178">
        <v>42809</v>
      </c>
      <c r="B1758" s="179">
        <v>0.16666666666666666</v>
      </c>
      <c r="C1758" t="s">
        <v>349</v>
      </c>
      <c r="D1758">
        <v>3.5</v>
      </c>
      <c r="E1758">
        <v>2.71</v>
      </c>
      <c r="F1758">
        <v>4</v>
      </c>
      <c r="G1758">
        <v>0.97</v>
      </c>
      <c r="H1758" s="184">
        <f t="shared" ref="H1758:L1758" si="1901">H1734</f>
        <v>0.125</v>
      </c>
      <c r="I1758" s="185">
        <f t="shared" si="1901"/>
        <v>201</v>
      </c>
      <c r="J1758" s="185">
        <f t="shared" si="1901"/>
        <v>205</v>
      </c>
      <c r="K1758" s="185">
        <f t="shared" si="1901"/>
        <v>2985</v>
      </c>
      <c r="L1758" s="185">
        <f t="shared" si="1901"/>
        <v>1717</v>
      </c>
      <c r="M1758" s="147"/>
      <c r="N1758" s="143">
        <f t="shared" si="1874"/>
        <v>703.5</v>
      </c>
      <c r="O1758" s="143">
        <f t="shared" si="1870"/>
        <v>555.54999999999995</v>
      </c>
      <c r="P1758" s="143">
        <f t="shared" si="1871"/>
        <v>11940</v>
      </c>
      <c r="Q1758" s="143">
        <f t="shared" si="1872"/>
        <v>1665.49</v>
      </c>
      <c r="R1758" s="188">
        <f t="shared" si="1875"/>
        <v>14864.539999999999</v>
      </c>
      <c r="T1758">
        <v>27743.81</v>
      </c>
      <c r="U1758" s="190">
        <f t="shared" si="1876"/>
        <v>0.53577861151730777</v>
      </c>
    </row>
    <row r="1759" spans="1:21" x14ac:dyDescent="0.2">
      <c r="A1759" s="178">
        <v>42809</v>
      </c>
      <c r="B1759" s="179">
        <v>0.20833333333333334</v>
      </c>
      <c r="C1759" t="s">
        <v>349</v>
      </c>
      <c r="D1759">
        <v>4.37</v>
      </c>
      <c r="E1759">
        <v>3.91</v>
      </c>
      <c r="F1759">
        <v>4.01</v>
      </c>
      <c r="G1759">
        <v>0.97</v>
      </c>
      <c r="H1759" s="184">
        <f t="shared" ref="H1759:L1759" si="1902">H1735</f>
        <v>0.16666666666666666</v>
      </c>
      <c r="I1759" s="185">
        <f t="shared" si="1902"/>
        <v>185</v>
      </c>
      <c r="J1759" s="185">
        <f t="shared" si="1902"/>
        <v>205</v>
      </c>
      <c r="K1759" s="185">
        <f t="shared" si="1902"/>
        <v>2985</v>
      </c>
      <c r="L1759" s="185">
        <f t="shared" si="1902"/>
        <v>1717</v>
      </c>
      <c r="M1759" s="147"/>
      <c r="N1759" s="143">
        <f t="shared" si="1874"/>
        <v>808.45</v>
      </c>
      <c r="O1759" s="143">
        <f t="shared" si="1870"/>
        <v>801.55000000000007</v>
      </c>
      <c r="P1759" s="143">
        <f t="shared" si="1871"/>
        <v>11969.849999999999</v>
      </c>
      <c r="Q1759" s="143">
        <f t="shared" si="1872"/>
        <v>1665.49</v>
      </c>
      <c r="R1759" s="188">
        <f t="shared" si="1875"/>
        <v>15245.339999999998</v>
      </c>
      <c r="T1759">
        <v>27837.82</v>
      </c>
      <c r="U1759" s="190">
        <f t="shared" si="1876"/>
        <v>0.54764848684271972</v>
      </c>
    </row>
    <row r="1760" spans="1:21" x14ac:dyDescent="0.2">
      <c r="A1760" s="178">
        <v>42809</v>
      </c>
      <c r="B1760" s="179">
        <v>0.25</v>
      </c>
      <c r="C1760" t="s">
        <v>349</v>
      </c>
      <c r="D1760">
        <v>8.94</v>
      </c>
      <c r="E1760">
        <v>7.08</v>
      </c>
      <c r="F1760">
        <v>6.58</v>
      </c>
      <c r="G1760">
        <v>0.97</v>
      </c>
      <c r="H1760" s="184">
        <f t="shared" ref="H1760:L1760" si="1903">H1736</f>
        <v>0.20833333333333334</v>
      </c>
      <c r="I1760" s="185">
        <f t="shared" si="1903"/>
        <v>207</v>
      </c>
      <c r="J1760" s="185">
        <f t="shared" si="1903"/>
        <v>283</v>
      </c>
      <c r="K1760" s="185">
        <f t="shared" si="1903"/>
        <v>2985</v>
      </c>
      <c r="L1760" s="185">
        <f t="shared" si="1903"/>
        <v>1717</v>
      </c>
      <c r="M1760" s="147"/>
      <c r="N1760" s="143">
        <f t="shared" si="1874"/>
        <v>1850.58</v>
      </c>
      <c r="O1760" s="143">
        <f t="shared" si="1870"/>
        <v>2003.64</v>
      </c>
      <c r="P1760" s="143">
        <f t="shared" si="1871"/>
        <v>19641.3</v>
      </c>
      <c r="Q1760" s="143">
        <f t="shared" si="1872"/>
        <v>1665.49</v>
      </c>
      <c r="R1760" s="188">
        <f t="shared" si="1875"/>
        <v>25161.010000000002</v>
      </c>
      <c r="T1760">
        <v>28563.22</v>
      </c>
      <c r="U1760" s="190">
        <f t="shared" si="1876"/>
        <v>0.8808884292457223</v>
      </c>
    </row>
    <row r="1761" spans="1:21" x14ac:dyDescent="0.2">
      <c r="A1761" s="178">
        <v>42809</v>
      </c>
      <c r="B1761" s="179">
        <v>0.29166666666666669</v>
      </c>
      <c r="C1761" t="s">
        <v>349</v>
      </c>
      <c r="D1761">
        <v>3.5</v>
      </c>
      <c r="E1761">
        <v>13.33</v>
      </c>
      <c r="F1761">
        <v>13.53</v>
      </c>
      <c r="G1761">
        <v>4.25</v>
      </c>
      <c r="H1761" s="184">
        <f t="shared" ref="H1761:L1761" si="1904">H1737</f>
        <v>0.25</v>
      </c>
      <c r="I1761" s="185">
        <f t="shared" si="1904"/>
        <v>327</v>
      </c>
      <c r="J1761" s="185">
        <f t="shared" si="1904"/>
        <v>438</v>
      </c>
      <c r="K1761" s="185">
        <f t="shared" si="1904"/>
        <v>2985</v>
      </c>
      <c r="L1761" s="185">
        <f t="shared" si="1904"/>
        <v>1717</v>
      </c>
      <c r="M1761" s="147"/>
      <c r="N1761" s="143">
        <f t="shared" si="1874"/>
        <v>1144.5</v>
      </c>
      <c r="O1761" s="143">
        <f t="shared" si="1870"/>
        <v>5838.54</v>
      </c>
      <c r="P1761" s="143">
        <f t="shared" si="1871"/>
        <v>40387.049999999996</v>
      </c>
      <c r="Q1761" s="143">
        <f t="shared" si="1872"/>
        <v>7297.25</v>
      </c>
      <c r="R1761" s="188">
        <f t="shared" si="1875"/>
        <v>54667.34</v>
      </c>
      <c r="T1761">
        <v>30576.48</v>
      </c>
      <c r="U1761" s="190">
        <f t="shared" si="1876"/>
        <v>1.7878885993417162</v>
      </c>
    </row>
    <row r="1762" spans="1:21" x14ac:dyDescent="0.2">
      <c r="A1762" s="178">
        <v>42809</v>
      </c>
      <c r="B1762" s="179">
        <v>0.33333333333333331</v>
      </c>
      <c r="C1762" t="s">
        <v>349</v>
      </c>
      <c r="D1762">
        <v>3.46</v>
      </c>
      <c r="E1762">
        <v>6.31</v>
      </c>
      <c r="F1762">
        <v>9</v>
      </c>
      <c r="G1762">
        <v>4</v>
      </c>
      <c r="H1762" s="184">
        <f t="shared" ref="H1762:L1762" si="1905">H1738</f>
        <v>0.29166666666666669</v>
      </c>
      <c r="I1762" s="185">
        <f t="shared" si="1905"/>
        <v>249</v>
      </c>
      <c r="J1762" s="185">
        <f t="shared" si="1905"/>
        <v>556</v>
      </c>
      <c r="K1762" s="185">
        <f t="shared" si="1905"/>
        <v>2872</v>
      </c>
      <c r="L1762" s="185">
        <f t="shared" si="1905"/>
        <v>2219</v>
      </c>
      <c r="M1762" s="147"/>
      <c r="N1762" s="143">
        <f t="shared" si="1874"/>
        <v>861.54</v>
      </c>
      <c r="O1762" s="143">
        <f t="shared" si="1870"/>
        <v>3508.3599999999997</v>
      </c>
      <c r="P1762" s="143">
        <f t="shared" si="1871"/>
        <v>25848</v>
      </c>
      <c r="Q1762" s="143">
        <f t="shared" si="1872"/>
        <v>8876</v>
      </c>
      <c r="R1762" s="188">
        <f t="shared" si="1875"/>
        <v>39093.9</v>
      </c>
      <c r="T1762">
        <v>33514.99</v>
      </c>
      <c r="U1762" s="190">
        <f t="shared" si="1876"/>
        <v>1.166460142163253</v>
      </c>
    </row>
    <row r="1763" spans="1:21" x14ac:dyDescent="0.2">
      <c r="A1763" s="178">
        <v>42809</v>
      </c>
      <c r="B1763" s="179">
        <v>0.375</v>
      </c>
      <c r="C1763" t="s">
        <v>349</v>
      </c>
      <c r="D1763">
        <v>7.94</v>
      </c>
      <c r="E1763">
        <v>4.8</v>
      </c>
      <c r="F1763">
        <v>11.19</v>
      </c>
      <c r="G1763">
        <v>4</v>
      </c>
      <c r="H1763" s="184">
        <f t="shared" ref="H1763:L1763" si="1906">H1739</f>
        <v>0.33333333333333331</v>
      </c>
      <c r="I1763" s="185">
        <f t="shared" si="1906"/>
        <v>256</v>
      </c>
      <c r="J1763" s="185">
        <f t="shared" si="1906"/>
        <v>306</v>
      </c>
      <c r="K1763" s="185">
        <f t="shared" si="1906"/>
        <v>2872</v>
      </c>
      <c r="L1763" s="185">
        <f t="shared" si="1906"/>
        <v>2219</v>
      </c>
      <c r="M1763" s="147"/>
      <c r="N1763" s="143">
        <f t="shared" si="1874"/>
        <v>2032.64</v>
      </c>
      <c r="O1763" s="143">
        <f t="shared" si="1870"/>
        <v>1468.8</v>
      </c>
      <c r="P1763" s="143">
        <f t="shared" si="1871"/>
        <v>32137.68</v>
      </c>
      <c r="Q1763" s="143">
        <f t="shared" si="1872"/>
        <v>8876</v>
      </c>
      <c r="R1763" s="188">
        <f t="shared" si="1875"/>
        <v>44515.12</v>
      </c>
      <c r="T1763">
        <v>35455.81</v>
      </c>
      <c r="U1763" s="190">
        <f t="shared" si="1876"/>
        <v>1.2555098868140371</v>
      </c>
    </row>
    <row r="1764" spans="1:21" x14ac:dyDescent="0.2">
      <c r="A1764" s="178">
        <v>42809</v>
      </c>
      <c r="B1764" s="179">
        <v>0.41666666666666669</v>
      </c>
      <c r="C1764" t="s">
        <v>349</v>
      </c>
      <c r="D1764">
        <v>6.21</v>
      </c>
      <c r="E1764">
        <v>5.1100000000000003</v>
      </c>
      <c r="F1764">
        <v>11.9</v>
      </c>
      <c r="G1764">
        <v>4</v>
      </c>
      <c r="H1764" s="184">
        <f t="shared" ref="H1764:L1764" si="1907">H1740</f>
        <v>0.375</v>
      </c>
      <c r="I1764" s="185">
        <f t="shared" si="1907"/>
        <v>156</v>
      </c>
      <c r="J1764" s="185">
        <f t="shared" si="1907"/>
        <v>343</v>
      </c>
      <c r="K1764" s="185">
        <f t="shared" si="1907"/>
        <v>2872</v>
      </c>
      <c r="L1764" s="185">
        <f t="shared" si="1907"/>
        <v>2219</v>
      </c>
      <c r="M1764" s="147"/>
      <c r="N1764" s="143">
        <f t="shared" si="1874"/>
        <v>968.76</v>
      </c>
      <c r="O1764" s="143">
        <f t="shared" si="1870"/>
        <v>1752.73</v>
      </c>
      <c r="P1764" s="143">
        <f t="shared" si="1871"/>
        <v>34176.800000000003</v>
      </c>
      <c r="Q1764" s="143">
        <f t="shared" si="1872"/>
        <v>8876</v>
      </c>
      <c r="R1764" s="188">
        <f t="shared" si="1875"/>
        <v>45774.29</v>
      </c>
      <c r="T1764">
        <v>35672.51</v>
      </c>
      <c r="U1764" s="190">
        <f t="shared" si="1876"/>
        <v>1.2831810825759107</v>
      </c>
    </row>
    <row r="1765" spans="1:21" x14ac:dyDescent="0.2">
      <c r="A1765" s="178">
        <v>42809</v>
      </c>
      <c r="B1765" s="179">
        <v>0.45833333333333331</v>
      </c>
      <c r="C1765" t="s">
        <v>349</v>
      </c>
      <c r="D1765">
        <v>4.1100000000000003</v>
      </c>
      <c r="E1765">
        <v>4.41</v>
      </c>
      <c r="F1765">
        <v>9.9700000000000006</v>
      </c>
      <c r="G1765">
        <v>2.2799999999999998</v>
      </c>
      <c r="H1765" s="184">
        <f t="shared" ref="H1765:L1765" si="1908">H1741</f>
        <v>0.41666666666666669</v>
      </c>
      <c r="I1765" s="185">
        <f t="shared" si="1908"/>
        <v>196</v>
      </c>
      <c r="J1765" s="185">
        <f t="shared" si="1908"/>
        <v>315</v>
      </c>
      <c r="K1765" s="185">
        <f t="shared" si="1908"/>
        <v>2872</v>
      </c>
      <c r="L1765" s="185">
        <f t="shared" si="1908"/>
        <v>2219</v>
      </c>
      <c r="M1765" s="147"/>
      <c r="N1765" s="143">
        <f t="shared" si="1874"/>
        <v>805.56000000000006</v>
      </c>
      <c r="O1765" s="143">
        <f t="shared" si="1870"/>
        <v>1389.15</v>
      </c>
      <c r="P1765" s="143">
        <f t="shared" si="1871"/>
        <v>28633.84</v>
      </c>
      <c r="Q1765" s="143">
        <f t="shared" si="1872"/>
        <v>5059.32</v>
      </c>
      <c r="R1765" s="188">
        <f t="shared" si="1875"/>
        <v>35887.869999999995</v>
      </c>
      <c r="T1765">
        <v>35685.480000000003</v>
      </c>
      <c r="U1765" s="190">
        <f t="shared" si="1876"/>
        <v>1.0056714944005234</v>
      </c>
    </row>
    <row r="1766" spans="1:21" x14ac:dyDescent="0.2">
      <c r="A1766" s="178">
        <v>42809</v>
      </c>
      <c r="B1766" s="179">
        <v>0.5</v>
      </c>
      <c r="C1766" t="s">
        <v>349</v>
      </c>
      <c r="D1766">
        <v>4.6500000000000004</v>
      </c>
      <c r="E1766">
        <v>3.91</v>
      </c>
      <c r="F1766">
        <v>9.57</v>
      </c>
      <c r="G1766">
        <v>2</v>
      </c>
      <c r="H1766" s="184">
        <f t="shared" ref="H1766:L1766" si="1909">H1742</f>
        <v>0.45833333333333331</v>
      </c>
      <c r="I1766" s="185">
        <f t="shared" si="1909"/>
        <v>226</v>
      </c>
      <c r="J1766" s="185">
        <f t="shared" si="1909"/>
        <v>326</v>
      </c>
      <c r="K1766" s="185">
        <f t="shared" si="1909"/>
        <v>2842</v>
      </c>
      <c r="L1766" s="185">
        <f t="shared" si="1909"/>
        <v>1635</v>
      </c>
      <c r="M1766" s="147"/>
      <c r="N1766" s="143">
        <f t="shared" si="1874"/>
        <v>1050.9000000000001</v>
      </c>
      <c r="O1766" s="143">
        <f t="shared" si="1870"/>
        <v>1274.6600000000001</v>
      </c>
      <c r="P1766" s="143">
        <f t="shared" si="1871"/>
        <v>27197.940000000002</v>
      </c>
      <c r="Q1766" s="143">
        <f t="shared" si="1872"/>
        <v>3270</v>
      </c>
      <c r="R1766" s="188">
        <f t="shared" si="1875"/>
        <v>32793.5</v>
      </c>
      <c r="T1766">
        <v>35628.61</v>
      </c>
      <c r="U1766" s="190">
        <f t="shared" si="1876"/>
        <v>0.92042602840806864</v>
      </c>
    </row>
    <row r="1767" spans="1:21" x14ac:dyDescent="0.2">
      <c r="A1767" s="178">
        <v>42809</v>
      </c>
      <c r="B1767" s="179">
        <v>0.54166666666666663</v>
      </c>
      <c r="C1767" t="s">
        <v>349</v>
      </c>
      <c r="D1767">
        <v>4.51</v>
      </c>
      <c r="E1767">
        <v>3.1</v>
      </c>
      <c r="F1767">
        <v>6.69</v>
      </c>
      <c r="G1767">
        <v>2</v>
      </c>
      <c r="H1767" s="184">
        <f t="shared" ref="H1767:L1767" si="1910">H1743</f>
        <v>0.5</v>
      </c>
      <c r="I1767" s="185">
        <f t="shared" si="1910"/>
        <v>222</v>
      </c>
      <c r="J1767" s="185">
        <f t="shared" si="1910"/>
        <v>319</v>
      </c>
      <c r="K1767" s="185">
        <f t="shared" si="1910"/>
        <v>2842</v>
      </c>
      <c r="L1767" s="185">
        <f t="shared" si="1910"/>
        <v>1635</v>
      </c>
      <c r="M1767" s="147"/>
      <c r="N1767" s="143">
        <f t="shared" si="1874"/>
        <v>1001.2199999999999</v>
      </c>
      <c r="O1767" s="143">
        <f t="shared" si="1870"/>
        <v>988.9</v>
      </c>
      <c r="P1767" s="143">
        <f t="shared" si="1871"/>
        <v>19012.98</v>
      </c>
      <c r="Q1767" s="143">
        <f t="shared" si="1872"/>
        <v>3270</v>
      </c>
      <c r="R1767" s="188">
        <f t="shared" si="1875"/>
        <v>24273.1</v>
      </c>
      <c r="T1767">
        <v>35281.03</v>
      </c>
      <c r="U1767" s="190">
        <f t="shared" si="1876"/>
        <v>0.68799295258670168</v>
      </c>
    </row>
    <row r="1768" spans="1:21" x14ac:dyDescent="0.2">
      <c r="A1768" s="178">
        <v>42809</v>
      </c>
      <c r="B1768" s="179">
        <v>0.58333333333333337</v>
      </c>
      <c r="C1768" t="s">
        <v>349</v>
      </c>
      <c r="D1768">
        <v>3.01</v>
      </c>
      <c r="E1768">
        <v>3.12</v>
      </c>
      <c r="F1768">
        <v>6.38</v>
      </c>
      <c r="G1768">
        <v>2.5</v>
      </c>
      <c r="H1768" s="184">
        <f t="shared" ref="H1768:L1768" si="1911">H1744</f>
        <v>0.54166666666666663</v>
      </c>
      <c r="I1768" s="185">
        <f t="shared" si="1911"/>
        <v>195</v>
      </c>
      <c r="J1768" s="185">
        <f t="shared" si="1911"/>
        <v>299</v>
      </c>
      <c r="K1768" s="185">
        <f t="shared" si="1911"/>
        <v>2842</v>
      </c>
      <c r="L1768" s="185">
        <f t="shared" si="1911"/>
        <v>1635</v>
      </c>
      <c r="M1768" s="147"/>
      <c r="N1768" s="143">
        <f t="shared" si="1874"/>
        <v>586.94999999999993</v>
      </c>
      <c r="O1768" s="143">
        <f t="shared" si="1870"/>
        <v>932.88</v>
      </c>
      <c r="P1768" s="143">
        <f t="shared" si="1871"/>
        <v>18131.96</v>
      </c>
      <c r="Q1768" s="143">
        <f t="shared" si="1872"/>
        <v>4087.5</v>
      </c>
      <c r="R1768" s="188">
        <f t="shared" si="1875"/>
        <v>23739.29</v>
      </c>
      <c r="T1768">
        <v>34777.11</v>
      </c>
      <c r="U1768" s="190">
        <f t="shared" si="1876"/>
        <v>0.6826125000035943</v>
      </c>
    </row>
    <row r="1769" spans="1:21" x14ac:dyDescent="0.2">
      <c r="A1769" s="178">
        <v>42809</v>
      </c>
      <c r="B1769" s="179">
        <v>0.625</v>
      </c>
      <c r="C1769" t="s">
        <v>349</v>
      </c>
      <c r="D1769">
        <v>3.01</v>
      </c>
      <c r="E1769">
        <v>3.91</v>
      </c>
      <c r="F1769">
        <v>7.83</v>
      </c>
      <c r="G1769">
        <v>0.99</v>
      </c>
      <c r="H1769" s="184">
        <f t="shared" ref="H1769:L1769" si="1912">H1745</f>
        <v>0.58333333333333337</v>
      </c>
      <c r="I1769" s="185">
        <f t="shared" si="1912"/>
        <v>205</v>
      </c>
      <c r="J1769" s="185">
        <f t="shared" si="1912"/>
        <v>237</v>
      </c>
      <c r="K1769" s="185">
        <f t="shared" si="1912"/>
        <v>2842</v>
      </c>
      <c r="L1769" s="185">
        <f t="shared" si="1912"/>
        <v>1635</v>
      </c>
      <c r="M1769" s="147"/>
      <c r="N1769" s="143">
        <f t="shared" si="1874"/>
        <v>617.04999999999995</v>
      </c>
      <c r="O1769" s="143">
        <f t="shared" si="1870"/>
        <v>926.67000000000007</v>
      </c>
      <c r="P1769" s="143">
        <f t="shared" si="1871"/>
        <v>22252.86</v>
      </c>
      <c r="Q1769" s="143">
        <f t="shared" si="1872"/>
        <v>1618.65</v>
      </c>
      <c r="R1769" s="188">
        <f t="shared" si="1875"/>
        <v>25415.230000000003</v>
      </c>
      <c r="T1769">
        <v>34599.49</v>
      </c>
      <c r="U1769" s="190">
        <f t="shared" si="1876"/>
        <v>0.73455504690965112</v>
      </c>
    </row>
    <row r="1770" spans="1:21" x14ac:dyDescent="0.2">
      <c r="A1770" s="178">
        <v>42809</v>
      </c>
      <c r="B1770" s="179">
        <v>0.66666666666666663</v>
      </c>
      <c r="C1770" t="s">
        <v>349</v>
      </c>
      <c r="D1770">
        <v>3.18</v>
      </c>
      <c r="E1770">
        <v>3.48</v>
      </c>
      <c r="F1770">
        <v>6.34</v>
      </c>
      <c r="G1770">
        <v>0.99</v>
      </c>
      <c r="H1770" s="184">
        <f t="shared" ref="H1770:L1770" si="1913">H1746</f>
        <v>0.625</v>
      </c>
      <c r="I1770" s="185">
        <f t="shared" si="1913"/>
        <v>212</v>
      </c>
      <c r="J1770" s="185">
        <f t="shared" si="1913"/>
        <v>213</v>
      </c>
      <c r="K1770" s="185">
        <f t="shared" si="1913"/>
        <v>2842</v>
      </c>
      <c r="L1770" s="185">
        <f t="shared" si="1913"/>
        <v>1380</v>
      </c>
      <c r="M1770" s="147"/>
      <c r="N1770" s="143">
        <f t="shared" si="1874"/>
        <v>674.16000000000008</v>
      </c>
      <c r="O1770" s="143">
        <f t="shared" si="1870"/>
        <v>741.24</v>
      </c>
      <c r="P1770" s="143">
        <f t="shared" si="1871"/>
        <v>18018.28</v>
      </c>
      <c r="Q1770" s="143">
        <f t="shared" si="1872"/>
        <v>1366.2</v>
      </c>
      <c r="R1770" s="188">
        <f t="shared" si="1875"/>
        <v>20799.88</v>
      </c>
      <c r="T1770">
        <v>34480.83</v>
      </c>
      <c r="U1770" s="190">
        <f t="shared" si="1876"/>
        <v>0.60323025866836733</v>
      </c>
    </row>
    <row r="1771" spans="1:21" x14ac:dyDescent="0.2">
      <c r="A1771" s="178">
        <v>42809</v>
      </c>
      <c r="B1771" s="179">
        <v>0.70833333333333337</v>
      </c>
      <c r="C1771" t="s">
        <v>349</v>
      </c>
      <c r="D1771">
        <v>3.1</v>
      </c>
      <c r="E1771">
        <v>3</v>
      </c>
      <c r="F1771">
        <v>6</v>
      </c>
      <c r="G1771">
        <v>0.99</v>
      </c>
      <c r="H1771" s="184">
        <f t="shared" ref="H1771:L1771" si="1914">H1747</f>
        <v>0.66666666666666663</v>
      </c>
      <c r="I1771" s="185">
        <f t="shared" si="1914"/>
        <v>191</v>
      </c>
      <c r="J1771" s="185">
        <f t="shared" si="1914"/>
        <v>237</v>
      </c>
      <c r="K1771" s="185">
        <f t="shared" si="1914"/>
        <v>2842</v>
      </c>
      <c r="L1771" s="185">
        <f t="shared" si="1914"/>
        <v>1380</v>
      </c>
      <c r="M1771" s="147"/>
      <c r="N1771" s="143">
        <f t="shared" si="1874"/>
        <v>592.1</v>
      </c>
      <c r="O1771" s="143">
        <f t="shared" si="1870"/>
        <v>711</v>
      </c>
      <c r="P1771" s="143">
        <f t="shared" si="1871"/>
        <v>17052</v>
      </c>
      <c r="Q1771" s="143">
        <f t="shared" si="1872"/>
        <v>1366.2</v>
      </c>
      <c r="R1771" s="188">
        <f t="shared" si="1875"/>
        <v>19721.3</v>
      </c>
      <c r="T1771">
        <v>34356.410000000003</v>
      </c>
      <c r="U1771" s="190">
        <f t="shared" si="1876"/>
        <v>0.57402097599836532</v>
      </c>
    </row>
    <row r="1772" spans="1:21" x14ac:dyDescent="0.2">
      <c r="A1772" s="178">
        <v>42809</v>
      </c>
      <c r="B1772" s="179">
        <v>0.75</v>
      </c>
      <c r="C1772" t="s">
        <v>349</v>
      </c>
      <c r="D1772">
        <v>3.5</v>
      </c>
      <c r="E1772">
        <v>4.18</v>
      </c>
      <c r="F1772">
        <v>6.29</v>
      </c>
      <c r="G1772">
        <v>0.99</v>
      </c>
      <c r="H1772" s="184">
        <f t="shared" ref="H1772:L1772" si="1915">H1748</f>
        <v>0.70833333333333337</v>
      </c>
      <c r="I1772" s="185">
        <f t="shared" si="1915"/>
        <v>218</v>
      </c>
      <c r="J1772" s="185">
        <f t="shared" si="1915"/>
        <v>258</v>
      </c>
      <c r="K1772" s="185">
        <f t="shared" si="1915"/>
        <v>2842</v>
      </c>
      <c r="L1772" s="185">
        <f t="shared" si="1915"/>
        <v>1380</v>
      </c>
      <c r="M1772" s="147"/>
      <c r="N1772" s="143">
        <f t="shared" si="1874"/>
        <v>763</v>
      </c>
      <c r="O1772" s="143">
        <f t="shared" si="1870"/>
        <v>1078.4399999999998</v>
      </c>
      <c r="P1772" s="143">
        <f t="shared" si="1871"/>
        <v>17876.18</v>
      </c>
      <c r="Q1772" s="143">
        <f t="shared" si="1872"/>
        <v>1366.2</v>
      </c>
      <c r="R1772" s="188">
        <f t="shared" si="1875"/>
        <v>21083.82</v>
      </c>
      <c r="T1772">
        <v>34229.980000000003</v>
      </c>
      <c r="U1772" s="190">
        <f t="shared" si="1876"/>
        <v>0.61594602158692457</v>
      </c>
    </row>
    <row r="1773" spans="1:21" x14ac:dyDescent="0.2">
      <c r="A1773" s="178">
        <v>42809</v>
      </c>
      <c r="B1773" s="179">
        <v>0.79166666666666663</v>
      </c>
      <c r="C1773" t="s">
        <v>349</v>
      </c>
      <c r="D1773">
        <v>6.6</v>
      </c>
      <c r="E1773">
        <v>12.24</v>
      </c>
      <c r="F1773">
        <v>12.44</v>
      </c>
      <c r="G1773">
        <v>0.99</v>
      </c>
      <c r="H1773" s="184">
        <f t="shared" ref="H1773:L1773" si="1916">H1749</f>
        <v>0.75</v>
      </c>
      <c r="I1773" s="185">
        <f t="shared" si="1916"/>
        <v>240</v>
      </c>
      <c r="J1773" s="185">
        <f t="shared" si="1916"/>
        <v>365</v>
      </c>
      <c r="K1773" s="185">
        <f t="shared" si="1916"/>
        <v>2842</v>
      </c>
      <c r="L1773" s="185">
        <f t="shared" si="1916"/>
        <v>1380</v>
      </c>
      <c r="M1773" s="147"/>
      <c r="N1773" s="143">
        <f t="shared" si="1874"/>
        <v>1584</v>
      </c>
      <c r="O1773" s="143">
        <f t="shared" si="1870"/>
        <v>4467.6000000000004</v>
      </c>
      <c r="P1773" s="143">
        <f t="shared" si="1871"/>
        <v>35354.479999999996</v>
      </c>
      <c r="Q1773" s="143">
        <f t="shared" si="1872"/>
        <v>1366.2</v>
      </c>
      <c r="R1773" s="188">
        <f t="shared" si="1875"/>
        <v>42772.279999999992</v>
      </c>
      <c r="T1773">
        <v>34049.85</v>
      </c>
      <c r="U1773" s="190">
        <f t="shared" si="1876"/>
        <v>1.2561664735674312</v>
      </c>
    </row>
    <row r="1774" spans="1:21" x14ac:dyDescent="0.2">
      <c r="A1774" s="178">
        <v>42809</v>
      </c>
      <c r="B1774" s="179">
        <v>0.83333333333333337</v>
      </c>
      <c r="C1774" t="s">
        <v>349</v>
      </c>
      <c r="D1774">
        <v>4.1100000000000003</v>
      </c>
      <c r="E1774">
        <v>5.5</v>
      </c>
      <c r="F1774">
        <v>8.4600000000000009</v>
      </c>
      <c r="G1774">
        <v>0.99</v>
      </c>
      <c r="H1774" s="184">
        <f t="shared" ref="H1774:L1774" si="1917">H1750</f>
        <v>0.79166666666666663</v>
      </c>
      <c r="I1774" s="185">
        <f t="shared" si="1917"/>
        <v>320</v>
      </c>
      <c r="J1774" s="185">
        <f t="shared" si="1917"/>
        <v>214</v>
      </c>
      <c r="K1774" s="185">
        <f t="shared" si="1917"/>
        <v>2842</v>
      </c>
      <c r="L1774" s="185">
        <f t="shared" si="1917"/>
        <v>1426</v>
      </c>
      <c r="M1774" s="147"/>
      <c r="N1774" s="143">
        <f t="shared" si="1874"/>
        <v>1315.2</v>
      </c>
      <c r="O1774" s="143">
        <f t="shared" si="1870"/>
        <v>1177</v>
      </c>
      <c r="P1774" s="143">
        <f t="shared" si="1871"/>
        <v>24043.320000000003</v>
      </c>
      <c r="Q1774" s="143">
        <f t="shared" si="1872"/>
        <v>1411.74</v>
      </c>
      <c r="R1774" s="188">
        <f t="shared" si="1875"/>
        <v>27947.260000000006</v>
      </c>
      <c r="T1774">
        <v>33685.57</v>
      </c>
      <c r="U1774" s="190">
        <f t="shared" si="1876"/>
        <v>0.82965079706236244</v>
      </c>
    </row>
    <row r="1775" spans="1:21" x14ac:dyDescent="0.2">
      <c r="A1775" s="178">
        <v>42809</v>
      </c>
      <c r="B1775" s="179">
        <v>0.875</v>
      </c>
      <c r="C1775" t="s">
        <v>349</v>
      </c>
      <c r="D1775">
        <v>3.5</v>
      </c>
      <c r="E1775">
        <v>3.91</v>
      </c>
      <c r="F1775">
        <v>10</v>
      </c>
      <c r="G1775">
        <v>0.99</v>
      </c>
      <c r="H1775" s="184">
        <f t="shared" ref="H1775:L1775" si="1918">H1751</f>
        <v>0.83333333333333337</v>
      </c>
      <c r="I1775" s="185">
        <f t="shared" si="1918"/>
        <v>322</v>
      </c>
      <c r="J1775" s="185">
        <f t="shared" si="1918"/>
        <v>178</v>
      </c>
      <c r="K1775" s="185">
        <f t="shared" si="1918"/>
        <v>2842</v>
      </c>
      <c r="L1775" s="185">
        <f t="shared" si="1918"/>
        <v>1426</v>
      </c>
      <c r="M1775" s="147"/>
      <c r="N1775" s="143">
        <f t="shared" si="1874"/>
        <v>1127</v>
      </c>
      <c r="O1775" s="143">
        <f t="shared" si="1870"/>
        <v>695.98</v>
      </c>
      <c r="P1775" s="143">
        <f t="shared" si="1871"/>
        <v>28420</v>
      </c>
      <c r="Q1775" s="143">
        <f t="shared" si="1872"/>
        <v>1411.74</v>
      </c>
      <c r="R1775" s="188">
        <f t="shared" si="1875"/>
        <v>31654.720000000001</v>
      </c>
      <c r="T1775">
        <v>34142.07</v>
      </c>
      <c r="U1775" s="190">
        <f t="shared" si="1876"/>
        <v>0.92714706518966195</v>
      </c>
    </row>
    <row r="1776" spans="1:21" x14ac:dyDescent="0.2">
      <c r="A1776" s="178">
        <v>42809</v>
      </c>
      <c r="B1776" s="179">
        <v>0.91666666666666663</v>
      </c>
      <c r="C1776" t="s">
        <v>349</v>
      </c>
      <c r="D1776">
        <v>6</v>
      </c>
      <c r="E1776">
        <v>4.59</v>
      </c>
      <c r="F1776">
        <v>8</v>
      </c>
      <c r="G1776">
        <v>0.99</v>
      </c>
      <c r="H1776" s="184">
        <f t="shared" ref="H1776:L1776" si="1919">H1752</f>
        <v>0.875</v>
      </c>
      <c r="I1776" s="185">
        <f t="shared" si="1919"/>
        <v>337</v>
      </c>
      <c r="J1776" s="185">
        <f t="shared" si="1919"/>
        <v>173</v>
      </c>
      <c r="K1776" s="185">
        <f t="shared" si="1919"/>
        <v>2842</v>
      </c>
      <c r="L1776" s="185">
        <f t="shared" si="1919"/>
        <v>1426</v>
      </c>
      <c r="M1776" s="147"/>
      <c r="N1776" s="143">
        <f t="shared" si="1874"/>
        <v>2022</v>
      </c>
      <c r="O1776" s="143">
        <f t="shared" si="1870"/>
        <v>794.06999999999994</v>
      </c>
      <c r="P1776" s="143">
        <f t="shared" si="1871"/>
        <v>22736</v>
      </c>
      <c r="Q1776" s="143">
        <f t="shared" si="1872"/>
        <v>1411.74</v>
      </c>
      <c r="R1776" s="188">
        <f t="shared" si="1875"/>
        <v>26963.81</v>
      </c>
      <c r="T1776">
        <v>35230.83</v>
      </c>
      <c r="U1776" s="190">
        <f t="shared" si="1876"/>
        <v>0.76534699863727307</v>
      </c>
    </row>
    <row r="1777" spans="1:21" x14ac:dyDescent="0.2">
      <c r="A1777" s="178">
        <v>42809</v>
      </c>
      <c r="B1777" s="179">
        <v>0.95833333333333337</v>
      </c>
      <c r="C1777" t="s">
        <v>349</v>
      </c>
      <c r="D1777">
        <v>22</v>
      </c>
      <c r="E1777">
        <v>12.8</v>
      </c>
      <c r="F1777">
        <v>12</v>
      </c>
      <c r="G1777">
        <v>0.45</v>
      </c>
      <c r="H1777" s="184">
        <f t="shared" ref="H1777:L1777" si="1920">H1753</f>
        <v>0.91666666666666663</v>
      </c>
      <c r="I1777" s="185">
        <f t="shared" si="1920"/>
        <v>394</v>
      </c>
      <c r="J1777" s="185">
        <f t="shared" si="1920"/>
        <v>194</v>
      </c>
      <c r="K1777" s="185">
        <f t="shared" si="1920"/>
        <v>2842</v>
      </c>
      <c r="L1777" s="185">
        <f t="shared" si="1920"/>
        <v>1426</v>
      </c>
      <c r="M1777" s="147"/>
      <c r="N1777" s="143">
        <f t="shared" si="1874"/>
        <v>8668</v>
      </c>
      <c r="O1777" s="143">
        <f t="shared" si="1870"/>
        <v>2483.2000000000003</v>
      </c>
      <c r="P1777" s="143">
        <f t="shared" si="1871"/>
        <v>34104</v>
      </c>
      <c r="Q1777" s="143">
        <f t="shared" si="1872"/>
        <v>641.70000000000005</v>
      </c>
      <c r="R1777" s="188">
        <f t="shared" si="1875"/>
        <v>45896.899999999994</v>
      </c>
      <c r="T1777">
        <v>34404.1</v>
      </c>
      <c r="U1777" s="190">
        <f t="shared" si="1876"/>
        <v>1.3340532087745354</v>
      </c>
    </row>
    <row r="1778" spans="1:21" x14ac:dyDescent="0.2">
      <c r="A1778" s="178">
        <v>42809</v>
      </c>
      <c r="B1778" s="180">
        <v>1</v>
      </c>
      <c r="C1778" t="s">
        <v>349</v>
      </c>
      <c r="D1778">
        <v>16.149999999999999</v>
      </c>
      <c r="E1778">
        <v>8.11</v>
      </c>
      <c r="F1778">
        <v>8</v>
      </c>
      <c r="G1778">
        <v>0.45</v>
      </c>
      <c r="H1778" s="184">
        <f t="shared" ref="H1778:L1778" si="1921">H1754</f>
        <v>0.95833333333333337</v>
      </c>
      <c r="I1778" s="185">
        <f t="shared" si="1921"/>
        <v>389</v>
      </c>
      <c r="J1778" s="185">
        <f t="shared" si="1921"/>
        <v>265</v>
      </c>
      <c r="K1778" s="185">
        <f t="shared" si="1921"/>
        <v>2985</v>
      </c>
      <c r="L1778" s="185">
        <f t="shared" si="1921"/>
        <v>1111</v>
      </c>
      <c r="M1778" s="147"/>
      <c r="N1778" s="143">
        <f t="shared" si="1874"/>
        <v>6282.3499999999995</v>
      </c>
      <c r="O1778" s="143">
        <f t="shared" si="1870"/>
        <v>2149.1499999999996</v>
      </c>
      <c r="P1778" s="143">
        <f t="shared" si="1871"/>
        <v>23880</v>
      </c>
      <c r="Q1778" s="143">
        <f t="shared" si="1872"/>
        <v>499.95</v>
      </c>
      <c r="R1778" s="188">
        <f t="shared" si="1875"/>
        <v>32811.449999999997</v>
      </c>
      <c r="T1778">
        <v>32619.77</v>
      </c>
      <c r="U1778" s="190">
        <f t="shared" si="1876"/>
        <v>1.0058761910338423</v>
      </c>
    </row>
    <row r="1779" spans="1:21" x14ac:dyDescent="0.2">
      <c r="A1779" s="178">
        <v>42810</v>
      </c>
      <c r="B1779" s="179">
        <v>4.1666666666666664E-2</v>
      </c>
      <c r="C1779" t="s">
        <v>349</v>
      </c>
      <c r="D1779">
        <v>25</v>
      </c>
      <c r="E1779">
        <v>6.01</v>
      </c>
      <c r="F1779">
        <v>17.72</v>
      </c>
      <c r="G1779">
        <v>0.3</v>
      </c>
      <c r="H1779" s="184">
        <f t="shared" ref="H1779:L1779" si="1922">H1755</f>
        <v>1</v>
      </c>
      <c r="I1779" s="185">
        <f t="shared" si="1922"/>
        <v>362</v>
      </c>
      <c r="J1779" s="185">
        <f t="shared" si="1922"/>
        <v>243</v>
      </c>
      <c r="K1779" s="185">
        <f t="shared" si="1922"/>
        <v>2985</v>
      </c>
      <c r="L1779" s="185">
        <f t="shared" si="1922"/>
        <v>1111</v>
      </c>
      <c r="M1779" s="147"/>
      <c r="N1779" s="143">
        <f t="shared" si="1874"/>
        <v>9050</v>
      </c>
      <c r="O1779" s="143">
        <f t="shared" si="1870"/>
        <v>1460.4299999999998</v>
      </c>
      <c r="P1779" s="143">
        <f t="shared" si="1871"/>
        <v>52894.2</v>
      </c>
      <c r="Q1779" s="143">
        <f t="shared" si="1872"/>
        <v>333.3</v>
      </c>
      <c r="R1779" s="188">
        <f t="shared" si="1875"/>
        <v>63737.93</v>
      </c>
      <c r="T1779">
        <v>30366.78</v>
      </c>
      <c r="U1779" s="190">
        <f t="shared" si="1876"/>
        <v>2.0989360742232139</v>
      </c>
    </row>
    <row r="1780" spans="1:21" x14ac:dyDescent="0.2">
      <c r="A1780" s="178">
        <v>42810</v>
      </c>
      <c r="B1780" s="179">
        <v>8.3333333333333329E-2</v>
      </c>
      <c r="C1780" t="s">
        <v>349</v>
      </c>
      <c r="D1780">
        <v>8</v>
      </c>
      <c r="E1780">
        <v>3.72</v>
      </c>
      <c r="F1780">
        <v>16.75</v>
      </c>
      <c r="G1780">
        <v>0.3</v>
      </c>
      <c r="H1780" s="184">
        <f t="shared" ref="H1780:L1780" si="1923">H1756</f>
        <v>4.1666666666666664E-2</v>
      </c>
      <c r="I1780" s="185">
        <f t="shared" si="1923"/>
        <v>294</v>
      </c>
      <c r="J1780" s="185">
        <f t="shared" si="1923"/>
        <v>212</v>
      </c>
      <c r="K1780" s="185">
        <f t="shared" si="1923"/>
        <v>2985</v>
      </c>
      <c r="L1780" s="185">
        <f t="shared" si="1923"/>
        <v>1111</v>
      </c>
      <c r="M1780" s="147"/>
      <c r="N1780" s="143">
        <f t="shared" si="1874"/>
        <v>2352</v>
      </c>
      <c r="O1780" s="143">
        <f t="shared" si="1870"/>
        <v>788.64</v>
      </c>
      <c r="P1780" s="143">
        <f t="shared" si="1871"/>
        <v>49998.75</v>
      </c>
      <c r="Q1780" s="143">
        <f t="shared" si="1872"/>
        <v>333.3</v>
      </c>
      <c r="R1780" s="188">
        <f t="shared" si="1875"/>
        <v>53472.69</v>
      </c>
      <c r="T1780">
        <v>28708.15</v>
      </c>
      <c r="U1780" s="190">
        <f t="shared" si="1876"/>
        <v>1.8626309950310278</v>
      </c>
    </row>
    <row r="1781" spans="1:21" x14ac:dyDescent="0.2">
      <c r="A1781" s="178">
        <v>42810</v>
      </c>
      <c r="B1781" s="179">
        <v>0.125</v>
      </c>
      <c r="C1781" t="s">
        <v>349</v>
      </c>
      <c r="D1781">
        <v>8</v>
      </c>
      <c r="E1781">
        <v>2.76</v>
      </c>
      <c r="F1781">
        <v>16.75</v>
      </c>
      <c r="G1781">
        <v>0.97</v>
      </c>
      <c r="H1781" s="184">
        <f t="shared" ref="H1781:L1781" si="1924">H1757</f>
        <v>8.3333333333333329E-2</v>
      </c>
      <c r="I1781" s="185">
        <f t="shared" si="1924"/>
        <v>236</v>
      </c>
      <c r="J1781" s="185">
        <f t="shared" si="1924"/>
        <v>179</v>
      </c>
      <c r="K1781" s="185">
        <f t="shared" si="1924"/>
        <v>2985</v>
      </c>
      <c r="L1781" s="185">
        <f t="shared" si="1924"/>
        <v>1111</v>
      </c>
      <c r="M1781" s="147"/>
      <c r="N1781" s="143">
        <f t="shared" si="1874"/>
        <v>1888</v>
      </c>
      <c r="O1781" s="143">
        <f t="shared" si="1870"/>
        <v>494.03999999999996</v>
      </c>
      <c r="P1781" s="143">
        <f t="shared" si="1871"/>
        <v>49998.75</v>
      </c>
      <c r="Q1781" s="143">
        <f t="shared" si="1872"/>
        <v>1077.67</v>
      </c>
      <c r="R1781" s="188">
        <f t="shared" si="1875"/>
        <v>53458.46</v>
      </c>
      <c r="T1781">
        <v>27731.71</v>
      </c>
      <c r="U1781" s="190">
        <f t="shared" si="1876"/>
        <v>1.9277015373375821</v>
      </c>
    </row>
    <row r="1782" spans="1:21" x14ac:dyDescent="0.2">
      <c r="A1782" s="178">
        <v>42810</v>
      </c>
      <c r="B1782" s="179">
        <v>0.16666666666666666</v>
      </c>
      <c r="C1782" t="s">
        <v>349</v>
      </c>
      <c r="D1782">
        <v>5.18</v>
      </c>
      <c r="E1782">
        <v>2.75</v>
      </c>
      <c r="F1782">
        <v>16.75</v>
      </c>
      <c r="G1782">
        <v>0.97</v>
      </c>
      <c r="H1782" s="184">
        <f t="shared" ref="H1782:L1782" si="1925">H1758</f>
        <v>0.125</v>
      </c>
      <c r="I1782" s="185">
        <f t="shared" si="1925"/>
        <v>201</v>
      </c>
      <c r="J1782" s="185">
        <f t="shared" si="1925"/>
        <v>205</v>
      </c>
      <c r="K1782" s="185">
        <f t="shared" si="1925"/>
        <v>2985</v>
      </c>
      <c r="L1782" s="185">
        <f t="shared" si="1925"/>
        <v>1717</v>
      </c>
      <c r="M1782" s="147"/>
      <c r="N1782" s="143">
        <f t="shared" si="1874"/>
        <v>1041.1799999999998</v>
      </c>
      <c r="O1782" s="143">
        <f t="shared" si="1870"/>
        <v>563.75</v>
      </c>
      <c r="P1782" s="143">
        <f t="shared" si="1871"/>
        <v>49998.75</v>
      </c>
      <c r="Q1782" s="143">
        <f t="shared" si="1872"/>
        <v>1665.49</v>
      </c>
      <c r="R1782" s="188">
        <f t="shared" si="1875"/>
        <v>53269.17</v>
      </c>
      <c r="T1782">
        <v>27173.42</v>
      </c>
      <c r="U1782" s="190">
        <f t="shared" si="1876"/>
        <v>1.9603410244275472</v>
      </c>
    </row>
    <row r="1783" spans="1:21" x14ac:dyDescent="0.2">
      <c r="A1783" s="178">
        <v>42810</v>
      </c>
      <c r="B1783" s="179">
        <v>0.20833333333333334</v>
      </c>
      <c r="C1783" t="s">
        <v>349</v>
      </c>
      <c r="D1783">
        <v>8</v>
      </c>
      <c r="E1783">
        <v>6.63</v>
      </c>
      <c r="F1783">
        <v>16.75</v>
      </c>
      <c r="G1783">
        <v>0.97</v>
      </c>
      <c r="H1783" s="184">
        <f t="shared" ref="H1783:L1783" si="1926">H1759</f>
        <v>0.16666666666666666</v>
      </c>
      <c r="I1783" s="185">
        <f t="shared" si="1926"/>
        <v>185</v>
      </c>
      <c r="J1783" s="185">
        <f t="shared" si="1926"/>
        <v>205</v>
      </c>
      <c r="K1783" s="185">
        <f t="shared" si="1926"/>
        <v>2985</v>
      </c>
      <c r="L1783" s="185">
        <f t="shared" si="1926"/>
        <v>1717</v>
      </c>
      <c r="M1783" s="147"/>
      <c r="N1783" s="143">
        <f t="shared" si="1874"/>
        <v>1480</v>
      </c>
      <c r="O1783" s="143">
        <f t="shared" si="1870"/>
        <v>1359.15</v>
      </c>
      <c r="P1783" s="143">
        <f t="shared" si="1871"/>
        <v>49998.75</v>
      </c>
      <c r="Q1783" s="143">
        <f t="shared" si="1872"/>
        <v>1665.49</v>
      </c>
      <c r="R1783" s="188">
        <f t="shared" si="1875"/>
        <v>54503.39</v>
      </c>
      <c r="T1783">
        <v>27037.53</v>
      </c>
      <c r="U1783" s="190">
        <f t="shared" si="1876"/>
        <v>2.0158420536195432</v>
      </c>
    </row>
    <row r="1784" spans="1:21" x14ac:dyDescent="0.2">
      <c r="A1784" s="178">
        <v>42810</v>
      </c>
      <c r="B1784" s="179">
        <v>0.25</v>
      </c>
      <c r="C1784" t="s">
        <v>349</v>
      </c>
      <c r="D1784">
        <v>50</v>
      </c>
      <c r="E1784">
        <v>8.11</v>
      </c>
      <c r="F1784">
        <v>7.11</v>
      </c>
      <c r="G1784">
        <v>0.97</v>
      </c>
      <c r="H1784" s="184">
        <f t="shared" ref="H1784:L1784" si="1927">H1760</f>
        <v>0.20833333333333334</v>
      </c>
      <c r="I1784" s="185">
        <f t="shared" si="1927"/>
        <v>207</v>
      </c>
      <c r="J1784" s="185">
        <f t="shared" si="1927"/>
        <v>283</v>
      </c>
      <c r="K1784" s="185">
        <f t="shared" si="1927"/>
        <v>2985</v>
      </c>
      <c r="L1784" s="185">
        <f t="shared" si="1927"/>
        <v>1717</v>
      </c>
      <c r="M1784" s="147"/>
      <c r="N1784" s="143">
        <f t="shared" si="1874"/>
        <v>10350</v>
      </c>
      <c r="O1784" s="143">
        <f t="shared" si="1870"/>
        <v>2295.1299999999997</v>
      </c>
      <c r="P1784" s="143">
        <f t="shared" si="1871"/>
        <v>21223.350000000002</v>
      </c>
      <c r="Q1784" s="143">
        <f t="shared" si="1872"/>
        <v>1665.49</v>
      </c>
      <c r="R1784" s="188">
        <f t="shared" si="1875"/>
        <v>35533.97</v>
      </c>
      <c r="T1784">
        <v>27442.79</v>
      </c>
      <c r="U1784" s="190">
        <f t="shared" si="1876"/>
        <v>1.294838097729859</v>
      </c>
    </row>
    <row r="1785" spans="1:21" x14ac:dyDescent="0.2">
      <c r="A1785" s="178">
        <v>42810</v>
      </c>
      <c r="B1785" s="179">
        <v>0.29166666666666669</v>
      </c>
      <c r="C1785" t="s">
        <v>349</v>
      </c>
      <c r="D1785">
        <v>4.5</v>
      </c>
      <c r="E1785">
        <v>10.53</v>
      </c>
      <c r="F1785">
        <v>9.1</v>
      </c>
      <c r="G1785">
        <v>2.5</v>
      </c>
      <c r="H1785" s="184">
        <f t="shared" ref="H1785:L1785" si="1928">H1761</f>
        <v>0.25</v>
      </c>
      <c r="I1785" s="185">
        <f t="shared" si="1928"/>
        <v>327</v>
      </c>
      <c r="J1785" s="185">
        <f t="shared" si="1928"/>
        <v>438</v>
      </c>
      <c r="K1785" s="185">
        <f t="shared" si="1928"/>
        <v>2985</v>
      </c>
      <c r="L1785" s="185">
        <f t="shared" si="1928"/>
        <v>1717</v>
      </c>
      <c r="M1785" s="147"/>
      <c r="N1785" s="143">
        <f t="shared" si="1874"/>
        <v>1471.5</v>
      </c>
      <c r="O1785" s="143">
        <f t="shared" si="1870"/>
        <v>4612.1399999999994</v>
      </c>
      <c r="P1785" s="143">
        <f t="shared" si="1871"/>
        <v>27163.5</v>
      </c>
      <c r="Q1785" s="143">
        <f t="shared" si="1872"/>
        <v>4292.5</v>
      </c>
      <c r="R1785" s="188">
        <f t="shared" si="1875"/>
        <v>37539.64</v>
      </c>
      <c r="T1785">
        <v>28977.61</v>
      </c>
      <c r="U1785" s="190">
        <f t="shared" si="1876"/>
        <v>1.2954705374252742</v>
      </c>
    </row>
    <row r="1786" spans="1:21" x14ac:dyDescent="0.2">
      <c r="A1786" s="178">
        <v>42810</v>
      </c>
      <c r="B1786" s="179">
        <v>0.33333333333333331</v>
      </c>
      <c r="C1786" t="s">
        <v>349</v>
      </c>
      <c r="D1786">
        <v>6.38</v>
      </c>
      <c r="E1786">
        <v>5.52</v>
      </c>
      <c r="F1786">
        <v>8.9499999999999993</v>
      </c>
      <c r="G1786">
        <v>3.39</v>
      </c>
      <c r="H1786" s="184">
        <f t="shared" ref="H1786:L1786" si="1929">H1762</f>
        <v>0.29166666666666669</v>
      </c>
      <c r="I1786" s="185">
        <f t="shared" si="1929"/>
        <v>249</v>
      </c>
      <c r="J1786" s="185">
        <f t="shared" si="1929"/>
        <v>556</v>
      </c>
      <c r="K1786" s="185">
        <f t="shared" si="1929"/>
        <v>2872</v>
      </c>
      <c r="L1786" s="185">
        <f t="shared" si="1929"/>
        <v>2219</v>
      </c>
      <c r="M1786" s="147"/>
      <c r="N1786" s="143">
        <f t="shared" si="1874"/>
        <v>1588.62</v>
      </c>
      <c r="O1786" s="143">
        <f t="shared" si="1870"/>
        <v>3069.12</v>
      </c>
      <c r="P1786" s="143">
        <f t="shared" si="1871"/>
        <v>25704.399999999998</v>
      </c>
      <c r="Q1786" s="143">
        <f t="shared" si="1872"/>
        <v>7522.41</v>
      </c>
      <c r="R1786" s="188">
        <f t="shared" si="1875"/>
        <v>37884.550000000003</v>
      </c>
      <c r="T1786">
        <v>31357.47</v>
      </c>
      <c r="U1786" s="190">
        <f t="shared" si="1876"/>
        <v>1.2081507213432716</v>
      </c>
    </row>
    <row r="1787" spans="1:21" x14ac:dyDescent="0.2">
      <c r="A1787" s="178">
        <v>42810</v>
      </c>
      <c r="B1787" s="179">
        <v>0.375</v>
      </c>
      <c r="C1787" t="s">
        <v>349</v>
      </c>
      <c r="D1787">
        <v>3.5</v>
      </c>
      <c r="E1787">
        <v>4</v>
      </c>
      <c r="F1787">
        <v>5.34</v>
      </c>
      <c r="G1787">
        <v>2.81</v>
      </c>
      <c r="H1787" s="184">
        <f t="shared" ref="H1787:L1787" si="1930">H1763</f>
        <v>0.33333333333333331</v>
      </c>
      <c r="I1787" s="185">
        <f t="shared" si="1930"/>
        <v>256</v>
      </c>
      <c r="J1787" s="185">
        <f t="shared" si="1930"/>
        <v>306</v>
      </c>
      <c r="K1787" s="185">
        <f t="shared" si="1930"/>
        <v>2872</v>
      </c>
      <c r="L1787" s="185">
        <f t="shared" si="1930"/>
        <v>2219</v>
      </c>
      <c r="M1787" s="147"/>
      <c r="N1787" s="143">
        <f t="shared" si="1874"/>
        <v>896</v>
      </c>
      <c r="O1787" s="143">
        <f t="shared" si="1870"/>
        <v>1224</v>
      </c>
      <c r="P1787" s="143">
        <f t="shared" si="1871"/>
        <v>15336.48</v>
      </c>
      <c r="Q1787" s="143">
        <f t="shared" si="1872"/>
        <v>6235.39</v>
      </c>
      <c r="R1787" s="188">
        <f t="shared" si="1875"/>
        <v>23691.87</v>
      </c>
      <c r="T1787">
        <v>33146.080000000002</v>
      </c>
      <c r="U1787" s="190">
        <f t="shared" si="1876"/>
        <v>0.71477139981560411</v>
      </c>
    </row>
    <row r="1788" spans="1:21" x14ac:dyDescent="0.2">
      <c r="A1788" s="178">
        <v>42810</v>
      </c>
      <c r="B1788" s="179">
        <v>0.41666666666666669</v>
      </c>
      <c r="C1788" t="s">
        <v>349</v>
      </c>
      <c r="D1788">
        <v>3.46</v>
      </c>
      <c r="E1788">
        <v>4.1100000000000003</v>
      </c>
      <c r="F1788">
        <v>4.5999999999999996</v>
      </c>
      <c r="G1788">
        <v>3.49</v>
      </c>
      <c r="H1788" s="184">
        <f t="shared" ref="H1788:L1788" si="1931">H1764</f>
        <v>0.375</v>
      </c>
      <c r="I1788" s="185">
        <f t="shared" si="1931"/>
        <v>156</v>
      </c>
      <c r="J1788" s="185">
        <f t="shared" si="1931"/>
        <v>343</v>
      </c>
      <c r="K1788" s="185">
        <f t="shared" si="1931"/>
        <v>2872</v>
      </c>
      <c r="L1788" s="185">
        <f t="shared" si="1931"/>
        <v>2219</v>
      </c>
      <c r="M1788" s="147"/>
      <c r="N1788" s="143">
        <f t="shared" si="1874"/>
        <v>539.76</v>
      </c>
      <c r="O1788" s="143">
        <f t="shared" si="1870"/>
        <v>1409.73</v>
      </c>
      <c r="P1788" s="143">
        <f t="shared" si="1871"/>
        <v>13211.199999999999</v>
      </c>
      <c r="Q1788" s="143">
        <f t="shared" si="1872"/>
        <v>7744.31</v>
      </c>
      <c r="R1788" s="188">
        <f t="shared" si="1875"/>
        <v>22905</v>
      </c>
      <c r="T1788">
        <v>33449.31</v>
      </c>
      <c r="U1788" s="190">
        <f t="shared" si="1876"/>
        <v>0.68476748847734081</v>
      </c>
    </row>
    <row r="1789" spans="1:21" x14ac:dyDescent="0.2">
      <c r="A1789" s="178">
        <v>42810</v>
      </c>
      <c r="B1789" s="179">
        <v>0.45833333333333331</v>
      </c>
      <c r="C1789" t="s">
        <v>349</v>
      </c>
      <c r="D1789">
        <v>3.18</v>
      </c>
      <c r="E1789">
        <v>3.1</v>
      </c>
      <c r="F1789">
        <v>5.37</v>
      </c>
      <c r="G1789">
        <v>2</v>
      </c>
      <c r="H1789" s="184">
        <f t="shared" ref="H1789:L1789" si="1932">H1765</f>
        <v>0.41666666666666669</v>
      </c>
      <c r="I1789" s="185">
        <f t="shared" si="1932"/>
        <v>196</v>
      </c>
      <c r="J1789" s="185">
        <f t="shared" si="1932"/>
        <v>315</v>
      </c>
      <c r="K1789" s="185">
        <f t="shared" si="1932"/>
        <v>2872</v>
      </c>
      <c r="L1789" s="185">
        <f t="shared" si="1932"/>
        <v>2219</v>
      </c>
      <c r="M1789" s="147"/>
      <c r="N1789" s="143">
        <f t="shared" si="1874"/>
        <v>623.28000000000009</v>
      </c>
      <c r="O1789" s="143">
        <f t="shared" si="1870"/>
        <v>976.5</v>
      </c>
      <c r="P1789" s="143">
        <f t="shared" si="1871"/>
        <v>15422.64</v>
      </c>
      <c r="Q1789" s="143">
        <f t="shared" si="1872"/>
        <v>4438</v>
      </c>
      <c r="R1789" s="188">
        <f t="shared" si="1875"/>
        <v>21460.42</v>
      </c>
      <c r="T1789">
        <v>34153.410000000003</v>
      </c>
      <c r="U1789" s="190">
        <f t="shared" si="1876"/>
        <v>0.62835365487662864</v>
      </c>
    </row>
    <row r="1790" spans="1:21" x14ac:dyDescent="0.2">
      <c r="A1790" s="178">
        <v>42810</v>
      </c>
      <c r="B1790" s="179">
        <v>0.5</v>
      </c>
      <c r="C1790" t="s">
        <v>349</v>
      </c>
      <c r="D1790">
        <v>3.46</v>
      </c>
      <c r="E1790">
        <v>3.05</v>
      </c>
      <c r="F1790">
        <v>6.15</v>
      </c>
      <c r="G1790">
        <v>2</v>
      </c>
      <c r="H1790" s="184">
        <f t="shared" ref="H1790:L1790" si="1933">H1766</f>
        <v>0.45833333333333331</v>
      </c>
      <c r="I1790" s="185">
        <f t="shared" si="1933"/>
        <v>226</v>
      </c>
      <c r="J1790" s="185">
        <f t="shared" si="1933"/>
        <v>326</v>
      </c>
      <c r="K1790" s="185">
        <f t="shared" si="1933"/>
        <v>2842</v>
      </c>
      <c r="L1790" s="185">
        <f t="shared" si="1933"/>
        <v>1635</v>
      </c>
      <c r="M1790" s="147"/>
      <c r="N1790" s="143">
        <f t="shared" si="1874"/>
        <v>781.96</v>
      </c>
      <c r="O1790" s="143">
        <f t="shared" si="1870"/>
        <v>994.3</v>
      </c>
      <c r="P1790" s="143">
        <f t="shared" si="1871"/>
        <v>17478.3</v>
      </c>
      <c r="Q1790" s="143">
        <f t="shared" si="1872"/>
        <v>3270</v>
      </c>
      <c r="R1790" s="188">
        <f t="shared" si="1875"/>
        <v>22524.559999999998</v>
      </c>
      <c r="T1790">
        <v>35005.56</v>
      </c>
      <c r="U1790" s="190">
        <f t="shared" si="1876"/>
        <v>0.64345663945956011</v>
      </c>
    </row>
    <row r="1791" spans="1:21" x14ac:dyDescent="0.2">
      <c r="A1791" s="178">
        <v>42810</v>
      </c>
      <c r="B1791" s="179">
        <v>0.54166666666666663</v>
      </c>
      <c r="C1791" t="s">
        <v>349</v>
      </c>
      <c r="D1791">
        <v>3.05</v>
      </c>
      <c r="E1791">
        <v>3.1</v>
      </c>
      <c r="F1791">
        <v>7.11</v>
      </c>
      <c r="G1791">
        <v>2</v>
      </c>
      <c r="H1791" s="184">
        <f t="shared" ref="H1791:L1791" si="1934">H1767</f>
        <v>0.5</v>
      </c>
      <c r="I1791" s="185">
        <f t="shared" si="1934"/>
        <v>222</v>
      </c>
      <c r="J1791" s="185">
        <f t="shared" si="1934"/>
        <v>319</v>
      </c>
      <c r="K1791" s="185">
        <f t="shared" si="1934"/>
        <v>2842</v>
      </c>
      <c r="L1791" s="185">
        <f t="shared" si="1934"/>
        <v>1635</v>
      </c>
      <c r="M1791" s="147"/>
      <c r="N1791" s="143">
        <f t="shared" si="1874"/>
        <v>677.09999999999991</v>
      </c>
      <c r="O1791" s="143">
        <f t="shared" si="1870"/>
        <v>988.9</v>
      </c>
      <c r="P1791" s="143">
        <f t="shared" si="1871"/>
        <v>20206.620000000003</v>
      </c>
      <c r="Q1791" s="143">
        <f t="shared" si="1872"/>
        <v>3270</v>
      </c>
      <c r="R1791" s="188">
        <f t="shared" si="1875"/>
        <v>25142.620000000003</v>
      </c>
      <c r="T1791">
        <v>35462.269999999997</v>
      </c>
      <c r="U1791" s="190">
        <f t="shared" si="1876"/>
        <v>0.70899635020544383</v>
      </c>
    </row>
    <row r="1792" spans="1:21" x14ac:dyDescent="0.2">
      <c r="A1792" s="178">
        <v>42810</v>
      </c>
      <c r="B1792" s="179">
        <v>0.58333333333333337</v>
      </c>
      <c r="C1792" t="s">
        <v>349</v>
      </c>
      <c r="D1792">
        <v>3.06</v>
      </c>
      <c r="E1792">
        <v>4.33</v>
      </c>
      <c r="F1792">
        <v>7.33</v>
      </c>
      <c r="G1792">
        <v>2</v>
      </c>
      <c r="H1792" s="184">
        <f t="shared" ref="H1792:L1792" si="1935">H1768</f>
        <v>0.54166666666666663</v>
      </c>
      <c r="I1792" s="185">
        <f t="shared" si="1935"/>
        <v>195</v>
      </c>
      <c r="J1792" s="185">
        <f t="shared" si="1935"/>
        <v>299</v>
      </c>
      <c r="K1792" s="185">
        <f t="shared" si="1935"/>
        <v>2842</v>
      </c>
      <c r="L1792" s="185">
        <f t="shared" si="1935"/>
        <v>1635</v>
      </c>
      <c r="M1792" s="147"/>
      <c r="N1792" s="143">
        <f t="shared" si="1874"/>
        <v>596.70000000000005</v>
      </c>
      <c r="O1792" s="143">
        <f t="shared" si="1870"/>
        <v>1294.67</v>
      </c>
      <c r="P1792" s="143">
        <f t="shared" si="1871"/>
        <v>20831.86</v>
      </c>
      <c r="Q1792" s="143">
        <f t="shared" si="1872"/>
        <v>3270</v>
      </c>
      <c r="R1792" s="188">
        <f t="shared" si="1875"/>
        <v>25993.23</v>
      </c>
      <c r="T1792">
        <v>35613.019999999997</v>
      </c>
      <c r="U1792" s="190">
        <f t="shared" si="1876"/>
        <v>0.72987997086458833</v>
      </c>
    </row>
    <row r="1793" spans="1:21" x14ac:dyDescent="0.2">
      <c r="A1793" s="178">
        <v>42810</v>
      </c>
      <c r="B1793" s="179">
        <v>0.625</v>
      </c>
      <c r="C1793" t="s">
        <v>349</v>
      </c>
      <c r="D1793">
        <v>3.01</v>
      </c>
      <c r="E1793">
        <v>3.1</v>
      </c>
      <c r="F1793">
        <v>7.68</v>
      </c>
      <c r="G1793">
        <v>0.99</v>
      </c>
      <c r="H1793" s="184">
        <f t="shared" ref="H1793:L1793" si="1936">H1769</f>
        <v>0.58333333333333337</v>
      </c>
      <c r="I1793" s="185">
        <f t="shared" si="1936"/>
        <v>205</v>
      </c>
      <c r="J1793" s="185">
        <f t="shared" si="1936"/>
        <v>237</v>
      </c>
      <c r="K1793" s="185">
        <f t="shared" si="1936"/>
        <v>2842</v>
      </c>
      <c r="L1793" s="185">
        <f t="shared" si="1936"/>
        <v>1635</v>
      </c>
      <c r="M1793" s="147"/>
      <c r="N1793" s="143">
        <f t="shared" si="1874"/>
        <v>617.04999999999995</v>
      </c>
      <c r="O1793" s="143">
        <f t="shared" si="1870"/>
        <v>734.7</v>
      </c>
      <c r="P1793" s="143">
        <f t="shared" si="1871"/>
        <v>21826.559999999998</v>
      </c>
      <c r="Q1793" s="143">
        <f t="shared" si="1872"/>
        <v>1618.65</v>
      </c>
      <c r="R1793" s="188">
        <f t="shared" si="1875"/>
        <v>24796.959999999999</v>
      </c>
      <c r="T1793">
        <v>35747.29</v>
      </c>
      <c r="U1793" s="190">
        <f t="shared" si="1876"/>
        <v>0.69367384212901173</v>
      </c>
    </row>
    <row r="1794" spans="1:21" x14ac:dyDescent="0.2">
      <c r="A1794" s="178">
        <v>42810</v>
      </c>
      <c r="B1794" s="179">
        <v>0.66666666666666663</v>
      </c>
      <c r="C1794" t="s">
        <v>349</v>
      </c>
      <c r="D1794">
        <v>3.01</v>
      </c>
      <c r="E1794">
        <v>2.75</v>
      </c>
      <c r="F1794">
        <v>7.34</v>
      </c>
      <c r="G1794">
        <v>0.99</v>
      </c>
      <c r="H1794" s="184">
        <f t="shared" ref="H1794:L1794" si="1937">H1770</f>
        <v>0.625</v>
      </c>
      <c r="I1794" s="185">
        <f t="shared" si="1937"/>
        <v>212</v>
      </c>
      <c r="J1794" s="185">
        <f t="shared" si="1937"/>
        <v>213</v>
      </c>
      <c r="K1794" s="185">
        <f t="shared" si="1937"/>
        <v>2842</v>
      </c>
      <c r="L1794" s="185">
        <f t="shared" si="1937"/>
        <v>1380</v>
      </c>
      <c r="M1794" s="147"/>
      <c r="N1794" s="143">
        <f t="shared" si="1874"/>
        <v>638.12</v>
      </c>
      <c r="O1794" s="143">
        <f t="shared" si="1870"/>
        <v>585.75</v>
      </c>
      <c r="P1794" s="143">
        <f t="shared" si="1871"/>
        <v>20860.28</v>
      </c>
      <c r="Q1794" s="143">
        <f t="shared" si="1872"/>
        <v>1366.2</v>
      </c>
      <c r="R1794" s="188">
        <f t="shared" si="1875"/>
        <v>23450.35</v>
      </c>
      <c r="T1794">
        <v>35963.589999999997</v>
      </c>
      <c r="U1794" s="190">
        <f t="shared" si="1876"/>
        <v>0.65205809542373272</v>
      </c>
    </row>
    <row r="1795" spans="1:21" x14ac:dyDescent="0.2">
      <c r="A1795" s="178">
        <v>42810</v>
      </c>
      <c r="B1795" s="179">
        <v>0.70833333333333337</v>
      </c>
      <c r="C1795" t="s">
        <v>349</v>
      </c>
      <c r="D1795">
        <v>3.5</v>
      </c>
      <c r="E1795">
        <v>4.1100000000000003</v>
      </c>
      <c r="F1795">
        <v>10.52</v>
      </c>
      <c r="G1795">
        <v>0.99</v>
      </c>
      <c r="H1795" s="184">
        <f t="shared" ref="H1795:L1795" si="1938">H1771</f>
        <v>0.66666666666666663</v>
      </c>
      <c r="I1795" s="185">
        <f t="shared" si="1938"/>
        <v>191</v>
      </c>
      <c r="J1795" s="185">
        <f t="shared" si="1938"/>
        <v>237</v>
      </c>
      <c r="K1795" s="185">
        <f t="shared" si="1938"/>
        <v>2842</v>
      </c>
      <c r="L1795" s="185">
        <f t="shared" si="1938"/>
        <v>1380</v>
      </c>
      <c r="M1795" s="147"/>
      <c r="N1795" s="143">
        <f t="shared" si="1874"/>
        <v>668.5</v>
      </c>
      <c r="O1795" s="143">
        <f t="shared" si="1870"/>
        <v>974.07</v>
      </c>
      <c r="P1795" s="143">
        <f t="shared" si="1871"/>
        <v>29897.84</v>
      </c>
      <c r="Q1795" s="143">
        <f t="shared" si="1872"/>
        <v>1366.2</v>
      </c>
      <c r="R1795" s="188">
        <f t="shared" si="1875"/>
        <v>32906.61</v>
      </c>
      <c r="T1795">
        <v>36215.08</v>
      </c>
      <c r="U1795" s="190">
        <f t="shared" si="1876"/>
        <v>0.90864385775207457</v>
      </c>
    </row>
    <row r="1796" spans="1:21" x14ac:dyDescent="0.2">
      <c r="A1796" s="178">
        <v>42810</v>
      </c>
      <c r="B1796" s="179">
        <v>0.75</v>
      </c>
      <c r="C1796" t="s">
        <v>349</v>
      </c>
      <c r="D1796">
        <v>3.5</v>
      </c>
      <c r="E1796">
        <v>3.58</v>
      </c>
      <c r="F1796">
        <v>8.51</v>
      </c>
      <c r="G1796">
        <v>0.99</v>
      </c>
      <c r="H1796" s="184">
        <f t="shared" ref="H1796:L1796" si="1939">H1772</f>
        <v>0.70833333333333337</v>
      </c>
      <c r="I1796" s="185">
        <f t="shared" si="1939"/>
        <v>218</v>
      </c>
      <c r="J1796" s="185">
        <f t="shared" si="1939"/>
        <v>258</v>
      </c>
      <c r="K1796" s="185">
        <f t="shared" si="1939"/>
        <v>2842</v>
      </c>
      <c r="L1796" s="185">
        <f t="shared" si="1939"/>
        <v>1380</v>
      </c>
      <c r="M1796" s="147"/>
      <c r="N1796" s="143">
        <f t="shared" si="1874"/>
        <v>763</v>
      </c>
      <c r="O1796" s="143">
        <f t="shared" ref="O1796:O1859" si="1940">E1796*J1796</f>
        <v>923.64</v>
      </c>
      <c r="P1796" s="143">
        <f t="shared" ref="P1796:P1859" si="1941">F1796*K1796</f>
        <v>24185.42</v>
      </c>
      <c r="Q1796" s="143">
        <f t="shared" ref="Q1796:Q1859" si="1942">G1796*L1796</f>
        <v>1366.2</v>
      </c>
      <c r="R1796" s="188">
        <f t="shared" si="1875"/>
        <v>27238.26</v>
      </c>
      <c r="T1796">
        <v>36367.410000000003</v>
      </c>
      <c r="U1796" s="190">
        <f t="shared" si="1876"/>
        <v>0.7489744251790269</v>
      </c>
    </row>
    <row r="1797" spans="1:21" x14ac:dyDescent="0.2">
      <c r="A1797" s="178">
        <v>42810</v>
      </c>
      <c r="B1797" s="179">
        <v>0.79166666666666663</v>
      </c>
      <c r="C1797" t="s">
        <v>349</v>
      </c>
      <c r="D1797">
        <v>5.0599999999999996</v>
      </c>
      <c r="E1797">
        <v>6.5</v>
      </c>
      <c r="F1797">
        <v>9.24</v>
      </c>
      <c r="G1797">
        <v>0.99</v>
      </c>
      <c r="H1797" s="184">
        <f t="shared" ref="H1797:L1797" si="1943">H1773</f>
        <v>0.75</v>
      </c>
      <c r="I1797" s="185">
        <f t="shared" si="1943"/>
        <v>240</v>
      </c>
      <c r="J1797" s="185">
        <f t="shared" si="1943"/>
        <v>365</v>
      </c>
      <c r="K1797" s="185">
        <f t="shared" si="1943"/>
        <v>2842</v>
      </c>
      <c r="L1797" s="185">
        <f t="shared" si="1943"/>
        <v>1380</v>
      </c>
      <c r="M1797" s="147"/>
      <c r="N1797" s="143">
        <f t="shared" ref="N1797:N1860" si="1944">D1797*I1797</f>
        <v>1214.3999999999999</v>
      </c>
      <c r="O1797" s="143">
        <f t="shared" si="1940"/>
        <v>2372.5</v>
      </c>
      <c r="P1797" s="143">
        <f t="shared" si="1941"/>
        <v>26260.080000000002</v>
      </c>
      <c r="Q1797" s="143">
        <f t="shared" si="1942"/>
        <v>1366.2</v>
      </c>
      <c r="R1797" s="188">
        <f t="shared" ref="R1797:R1860" si="1945">SUM(N1797:Q1797)</f>
        <v>31213.180000000004</v>
      </c>
      <c r="T1797">
        <v>36192.870000000003</v>
      </c>
      <c r="U1797" s="190">
        <f t="shared" ref="U1797:U1860" si="1946">R1797/T1797</f>
        <v>0.86241240332695368</v>
      </c>
    </row>
    <row r="1798" spans="1:21" x14ac:dyDescent="0.2">
      <c r="A1798" s="178">
        <v>42810</v>
      </c>
      <c r="B1798" s="179">
        <v>0.83333333333333337</v>
      </c>
      <c r="C1798" t="s">
        <v>349</v>
      </c>
      <c r="D1798">
        <v>4.13</v>
      </c>
      <c r="E1798">
        <v>5.5</v>
      </c>
      <c r="F1798">
        <v>10.27</v>
      </c>
      <c r="G1798">
        <v>0.99</v>
      </c>
      <c r="H1798" s="184">
        <f t="shared" ref="H1798:L1798" si="1947">H1774</f>
        <v>0.79166666666666663</v>
      </c>
      <c r="I1798" s="185">
        <f t="shared" si="1947"/>
        <v>320</v>
      </c>
      <c r="J1798" s="185">
        <f t="shared" si="1947"/>
        <v>214</v>
      </c>
      <c r="K1798" s="185">
        <f t="shared" si="1947"/>
        <v>2842</v>
      </c>
      <c r="L1798" s="185">
        <f t="shared" si="1947"/>
        <v>1426</v>
      </c>
      <c r="M1798" s="147"/>
      <c r="N1798" s="143">
        <f t="shared" si="1944"/>
        <v>1321.6</v>
      </c>
      <c r="O1798" s="143">
        <f t="shared" si="1940"/>
        <v>1177</v>
      </c>
      <c r="P1798" s="143">
        <f t="shared" si="1941"/>
        <v>29187.34</v>
      </c>
      <c r="Q1798" s="143">
        <f t="shared" si="1942"/>
        <v>1411.74</v>
      </c>
      <c r="R1798" s="188">
        <f t="shared" si="1945"/>
        <v>33097.68</v>
      </c>
      <c r="T1798">
        <v>35872.54</v>
      </c>
      <c r="U1798" s="190">
        <f t="shared" si="1946"/>
        <v>0.9226466818351865</v>
      </c>
    </row>
    <row r="1799" spans="1:21" x14ac:dyDescent="0.2">
      <c r="A1799" s="178">
        <v>42810</v>
      </c>
      <c r="B1799" s="179">
        <v>0.875</v>
      </c>
      <c r="C1799" t="s">
        <v>349</v>
      </c>
      <c r="D1799">
        <v>3.5</v>
      </c>
      <c r="E1799">
        <v>4.1100000000000003</v>
      </c>
      <c r="F1799">
        <v>10.51</v>
      </c>
      <c r="G1799">
        <v>0.99</v>
      </c>
      <c r="H1799" s="184">
        <f t="shared" ref="H1799:L1799" si="1948">H1775</f>
        <v>0.83333333333333337</v>
      </c>
      <c r="I1799" s="185">
        <f t="shared" si="1948"/>
        <v>322</v>
      </c>
      <c r="J1799" s="185">
        <f t="shared" si="1948"/>
        <v>178</v>
      </c>
      <c r="K1799" s="185">
        <f t="shared" si="1948"/>
        <v>2842</v>
      </c>
      <c r="L1799" s="185">
        <f t="shared" si="1948"/>
        <v>1426</v>
      </c>
      <c r="M1799" s="147"/>
      <c r="N1799" s="143">
        <f t="shared" si="1944"/>
        <v>1127</v>
      </c>
      <c r="O1799" s="143">
        <f t="shared" si="1940"/>
        <v>731.58</v>
      </c>
      <c r="P1799" s="143">
        <f t="shared" si="1941"/>
        <v>29869.42</v>
      </c>
      <c r="Q1799" s="143">
        <f t="shared" si="1942"/>
        <v>1411.74</v>
      </c>
      <c r="R1799" s="188">
        <f t="shared" si="1945"/>
        <v>33139.74</v>
      </c>
      <c r="T1799">
        <v>36101.089999999997</v>
      </c>
      <c r="U1799" s="190">
        <f t="shared" si="1946"/>
        <v>0.91797062083167025</v>
      </c>
    </row>
    <row r="1800" spans="1:21" x14ac:dyDescent="0.2">
      <c r="A1800" s="178">
        <v>42810</v>
      </c>
      <c r="B1800" s="179">
        <v>0.91666666666666663</v>
      </c>
      <c r="C1800" t="s">
        <v>349</v>
      </c>
      <c r="D1800">
        <v>7.71</v>
      </c>
      <c r="E1800">
        <v>4.5</v>
      </c>
      <c r="F1800">
        <v>10</v>
      </c>
      <c r="G1800">
        <v>0.99</v>
      </c>
      <c r="H1800" s="184">
        <f t="shared" ref="H1800:L1800" si="1949">H1776</f>
        <v>0.875</v>
      </c>
      <c r="I1800" s="185">
        <f t="shared" si="1949"/>
        <v>337</v>
      </c>
      <c r="J1800" s="185">
        <f t="shared" si="1949"/>
        <v>173</v>
      </c>
      <c r="K1800" s="185">
        <f t="shared" si="1949"/>
        <v>2842</v>
      </c>
      <c r="L1800" s="185">
        <f t="shared" si="1949"/>
        <v>1426</v>
      </c>
      <c r="M1800" s="147"/>
      <c r="N1800" s="143">
        <f t="shared" si="1944"/>
        <v>2598.27</v>
      </c>
      <c r="O1800" s="143">
        <f t="shared" si="1940"/>
        <v>778.5</v>
      </c>
      <c r="P1800" s="143">
        <f t="shared" si="1941"/>
        <v>28420</v>
      </c>
      <c r="Q1800" s="143">
        <f t="shared" si="1942"/>
        <v>1411.74</v>
      </c>
      <c r="R1800" s="188">
        <f t="shared" si="1945"/>
        <v>33208.51</v>
      </c>
      <c r="T1800">
        <v>37077.79</v>
      </c>
      <c r="U1800" s="190">
        <f t="shared" si="1946"/>
        <v>0.89564426574507272</v>
      </c>
    </row>
    <row r="1801" spans="1:21" x14ac:dyDescent="0.2">
      <c r="A1801" s="178">
        <v>42810</v>
      </c>
      <c r="B1801" s="179">
        <v>0.95833333333333337</v>
      </c>
      <c r="C1801" t="s">
        <v>349</v>
      </c>
      <c r="D1801">
        <v>30</v>
      </c>
      <c r="E1801">
        <v>9.43</v>
      </c>
      <c r="F1801">
        <v>17</v>
      </c>
      <c r="G1801">
        <v>0.3</v>
      </c>
      <c r="H1801" s="184">
        <f t="shared" ref="H1801:L1801" si="1950">H1777</f>
        <v>0.91666666666666663</v>
      </c>
      <c r="I1801" s="185">
        <f t="shared" si="1950"/>
        <v>394</v>
      </c>
      <c r="J1801" s="185">
        <f t="shared" si="1950"/>
        <v>194</v>
      </c>
      <c r="K1801" s="185">
        <f t="shared" si="1950"/>
        <v>2842</v>
      </c>
      <c r="L1801" s="185">
        <f t="shared" si="1950"/>
        <v>1426</v>
      </c>
      <c r="M1801" s="147"/>
      <c r="N1801" s="143">
        <f t="shared" si="1944"/>
        <v>11820</v>
      </c>
      <c r="O1801" s="143">
        <f t="shared" si="1940"/>
        <v>1829.4199999999998</v>
      </c>
      <c r="P1801" s="143">
        <f t="shared" si="1941"/>
        <v>48314</v>
      </c>
      <c r="Q1801" s="143">
        <f t="shared" si="1942"/>
        <v>427.8</v>
      </c>
      <c r="R1801" s="188">
        <f t="shared" si="1945"/>
        <v>62391.22</v>
      </c>
      <c r="T1801">
        <v>36123.57</v>
      </c>
      <c r="U1801" s="190">
        <f t="shared" si="1946"/>
        <v>1.7271609644340247</v>
      </c>
    </row>
    <row r="1802" spans="1:21" x14ac:dyDescent="0.2">
      <c r="A1802" s="178">
        <v>42810</v>
      </c>
      <c r="B1802" s="180">
        <v>1</v>
      </c>
      <c r="C1802" t="s">
        <v>349</v>
      </c>
      <c r="D1802">
        <v>25</v>
      </c>
      <c r="E1802">
        <v>11.8</v>
      </c>
      <c r="F1802">
        <v>17</v>
      </c>
      <c r="G1802">
        <v>0.3</v>
      </c>
      <c r="H1802" s="184">
        <f t="shared" ref="H1802:L1802" si="1951">H1778</f>
        <v>0.95833333333333337</v>
      </c>
      <c r="I1802" s="185">
        <f t="shared" si="1951"/>
        <v>389</v>
      </c>
      <c r="J1802" s="185">
        <f t="shared" si="1951"/>
        <v>265</v>
      </c>
      <c r="K1802" s="185">
        <f t="shared" si="1951"/>
        <v>2985</v>
      </c>
      <c r="L1802" s="185">
        <f t="shared" si="1951"/>
        <v>1111</v>
      </c>
      <c r="M1802" s="147"/>
      <c r="N1802" s="143">
        <f t="shared" si="1944"/>
        <v>9725</v>
      </c>
      <c r="O1802" s="143">
        <f t="shared" si="1940"/>
        <v>3127</v>
      </c>
      <c r="P1802" s="143">
        <f t="shared" si="1941"/>
        <v>50745</v>
      </c>
      <c r="Q1802" s="143">
        <f t="shared" si="1942"/>
        <v>333.3</v>
      </c>
      <c r="R1802" s="188">
        <f t="shared" si="1945"/>
        <v>63930.3</v>
      </c>
      <c r="T1802">
        <v>34235.21</v>
      </c>
      <c r="U1802" s="190">
        <f t="shared" si="1946"/>
        <v>1.8673844851543193</v>
      </c>
    </row>
    <row r="1803" spans="1:21" x14ac:dyDescent="0.2">
      <c r="A1803" s="178">
        <v>42811</v>
      </c>
      <c r="B1803" s="179">
        <v>4.1666666666666664E-2</v>
      </c>
      <c r="C1803" t="s">
        <v>349</v>
      </c>
      <c r="D1803">
        <v>15.26</v>
      </c>
      <c r="E1803">
        <v>5.5</v>
      </c>
      <c r="F1803">
        <v>13.42</v>
      </c>
      <c r="G1803">
        <v>0.3</v>
      </c>
      <c r="H1803" s="184">
        <f t="shared" ref="H1803:L1803" si="1952">H1779</f>
        <v>1</v>
      </c>
      <c r="I1803" s="185">
        <f t="shared" si="1952"/>
        <v>362</v>
      </c>
      <c r="J1803" s="185">
        <f t="shared" si="1952"/>
        <v>243</v>
      </c>
      <c r="K1803" s="185">
        <f t="shared" si="1952"/>
        <v>2985</v>
      </c>
      <c r="L1803" s="185">
        <f t="shared" si="1952"/>
        <v>1111</v>
      </c>
      <c r="M1803" s="147"/>
      <c r="N1803" s="143">
        <f t="shared" si="1944"/>
        <v>5524.12</v>
      </c>
      <c r="O1803" s="143">
        <f t="shared" si="1940"/>
        <v>1336.5</v>
      </c>
      <c r="P1803" s="143">
        <f t="shared" si="1941"/>
        <v>40058.699999999997</v>
      </c>
      <c r="Q1803" s="143">
        <f t="shared" si="1942"/>
        <v>333.3</v>
      </c>
      <c r="R1803" s="188">
        <f t="shared" si="1945"/>
        <v>47252.62</v>
      </c>
      <c r="T1803">
        <v>31824.89</v>
      </c>
      <c r="U1803" s="190">
        <f t="shared" si="1946"/>
        <v>1.4847693110643903</v>
      </c>
    </row>
    <row r="1804" spans="1:21" x14ac:dyDescent="0.2">
      <c r="A1804" s="178">
        <v>42811</v>
      </c>
      <c r="B1804" s="179">
        <v>8.3333333333333329E-2</v>
      </c>
      <c r="C1804" t="s">
        <v>349</v>
      </c>
      <c r="D1804">
        <v>14</v>
      </c>
      <c r="E1804">
        <v>5.5</v>
      </c>
      <c r="F1804">
        <v>16.75</v>
      </c>
      <c r="G1804">
        <v>0.3</v>
      </c>
      <c r="H1804" s="184">
        <f t="shared" ref="H1804:L1804" si="1953">H1780</f>
        <v>4.1666666666666664E-2</v>
      </c>
      <c r="I1804" s="185">
        <f t="shared" si="1953"/>
        <v>294</v>
      </c>
      <c r="J1804" s="185">
        <f t="shared" si="1953"/>
        <v>212</v>
      </c>
      <c r="K1804" s="185">
        <f t="shared" si="1953"/>
        <v>2985</v>
      </c>
      <c r="L1804" s="185">
        <f t="shared" si="1953"/>
        <v>1111</v>
      </c>
      <c r="M1804" s="147"/>
      <c r="N1804" s="143">
        <f t="shared" si="1944"/>
        <v>4116</v>
      </c>
      <c r="O1804" s="143">
        <f t="shared" si="1940"/>
        <v>1166</v>
      </c>
      <c r="P1804" s="143">
        <f t="shared" si="1941"/>
        <v>49998.75</v>
      </c>
      <c r="Q1804" s="143">
        <f t="shared" si="1942"/>
        <v>333.3</v>
      </c>
      <c r="R1804" s="188">
        <f t="shared" si="1945"/>
        <v>55614.05</v>
      </c>
      <c r="T1804">
        <v>29866.18</v>
      </c>
      <c r="U1804" s="190">
        <f t="shared" si="1946"/>
        <v>1.86210790934763</v>
      </c>
    </row>
    <row r="1805" spans="1:21" x14ac:dyDescent="0.2">
      <c r="A1805" s="178">
        <v>42811</v>
      </c>
      <c r="B1805" s="179">
        <v>0.125</v>
      </c>
      <c r="C1805" t="s">
        <v>349</v>
      </c>
      <c r="D1805">
        <v>14</v>
      </c>
      <c r="E1805">
        <v>5.1100000000000003</v>
      </c>
      <c r="F1805">
        <v>16.75</v>
      </c>
      <c r="G1805">
        <v>0.99</v>
      </c>
      <c r="H1805" s="184">
        <f t="shared" ref="H1805:L1805" si="1954">H1781</f>
        <v>8.3333333333333329E-2</v>
      </c>
      <c r="I1805" s="185">
        <f t="shared" si="1954"/>
        <v>236</v>
      </c>
      <c r="J1805" s="185">
        <f t="shared" si="1954"/>
        <v>179</v>
      </c>
      <c r="K1805" s="185">
        <f t="shared" si="1954"/>
        <v>2985</v>
      </c>
      <c r="L1805" s="185">
        <f t="shared" si="1954"/>
        <v>1111</v>
      </c>
      <c r="M1805" s="147"/>
      <c r="N1805" s="143">
        <f t="shared" si="1944"/>
        <v>3304</v>
      </c>
      <c r="O1805" s="143">
        <f t="shared" si="1940"/>
        <v>914.69</v>
      </c>
      <c r="P1805" s="143">
        <f t="shared" si="1941"/>
        <v>49998.75</v>
      </c>
      <c r="Q1805" s="143">
        <f t="shared" si="1942"/>
        <v>1099.8900000000001</v>
      </c>
      <c r="R1805" s="188">
        <f t="shared" si="1945"/>
        <v>55317.33</v>
      </c>
      <c r="T1805">
        <v>28541.15</v>
      </c>
      <c r="U1805" s="190">
        <f t="shared" si="1946"/>
        <v>1.9381605156064139</v>
      </c>
    </row>
    <row r="1806" spans="1:21" x14ac:dyDescent="0.2">
      <c r="A1806" s="178">
        <v>42811</v>
      </c>
      <c r="B1806" s="179">
        <v>0.16666666666666666</v>
      </c>
      <c r="C1806" t="s">
        <v>349</v>
      </c>
      <c r="D1806">
        <v>10</v>
      </c>
      <c r="E1806">
        <v>2.67</v>
      </c>
      <c r="F1806">
        <v>13.64</v>
      </c>
      <c r="G1806">
        <v>0.99</v>
      </c>
      <c r="H1806" s="184">
        <f t="shared" ref="H1806:L1806" si="1955">H1782</f>
        <v>0.125</v>
      </c>
      <c r="I1806" s="185">
        <f t="shared" si="1955"/>
        <v>201</v>
      </c>
      <c r="J1806" s="185">
        <f t="shared" si="1955"/>
        <v>205</v>
      </c>
      <c r="K1806" s="185">
        <f t="shared" si="1955"/>
        <v>2985</v>
      </c>
      <c r="L1806" s="185">
        <f t="shared" si="1955"/>
        <v>1717</v>
      </c>
      <c r="M1806" s="147"/>
      <c r="N1806" s="143">
        <f t="shared" si="1944"/>
        <v>2010</v>
      </c>
      <c r="O1806" s="143">
        <f t="shared" si="1940"/>
        <v>547.35</v>
      </c>
      <c r="P1806" s="143">
        <f t="shared" si="1941"/>
        <v>40715.4</v>
      </c>
      <c r="Q1806" s="143">
        <f t="shared" si="1942"/>
        <v>1699.83</v>
      </c>
      <c r="R1806" s="188">
        <f t="shared" si="1945"/>
        <v>44972.58</v>
      </c>
      <c r="T1806">
        <v>27688.85</v>
      </c>
      <c r="U1806" s="190">
        <f t="shared" si="1946"/>
        <v>1.6242126343275363</v>
      </c>
    </row>
    <row r="1807" spans="1:21" x14ac:dyDescent="0.2">
      <c r="A1807" s="178">
        <v>42811</v>
      </c>
      <c r="B1807" s="179">
        <v>0.20833333333333334</v>
      </c>
      <c r="C1807" t="s">
        <v>349</v>
      </c>
      <c r="D1807">
        <v>14</v>
      </c>
      <c r="E1807">
        <v>6.52</v>
      </c>
      <c r="F1807">
        <v>12.44</v>
      </c>
      <c r="G1807">
        <v>0.99</v>
      </c>
      <c r="H1807" s="184">
        <f t="shared" ref="H1807:L1807" si="1956">H1783</f>
        <v>0.16666666666666666</v>
      </c>
      <c r="I1807" s="185">
        <f t="shared" si="1956"/>
        <v>185</v>
      </c>
      <c r="J1807" s="185">
        <f t="shared" si="1956"/>
        <v>205</v>
      </c>
      <c r="K1807" s="185">
        <f t="shared" si="1956"/>
        <v>2985</v>
      </c>
      <c r="L1807" s="185">
        <f t="shared" si="1956"/>
        <v>1717</v>
      </c>
      <c r="M1807" s="147"/>
      <c r="N1807" s="143">
        <f t="shared" si="1944"/>
        <v>2590</v>
      </c>
      <c r="O1807" s="143">
        <f t="shared" si="1940"/>
        <v>1336.6</v>
      </c>
      <c r="P1807" s="143">
        <f t="shared" si="1941"/>
        <v>37133.4</v>
      </c>
      <c r="Q1807" s="143">
        <f t="shared" si="1942"/>
        <v>1699.83</v>
      </c>
      <c r="R1807" s="188">
        <f t="shared" si="1945"/>
        <v>42759.83</v>
      </c>
      <c r="T1807">
        <v>27268.880000000001</v>
      </c>
      <c r="U1807" s="190">
        <f t="shared" si="1946"/>
        <v>1.5680816373829802</v>
      </c>
    </row>
    <row r="1808" spans="1:21" x14ac:dyDescent="0.2">
      <c r="A1808" s="178">
        <v>42811</v>
      </c>
      <c r="B1808" s="179">
        <v>0.25</v>
      </c>
      <c r="C1808" t="s">
        <v>349</v>
      </c>
      <c r="D1808">
        <v>50</v>
      </c>
      <c r="E1808">
        <v>18</v>
      </c>
      <c r="F1808">
        <v>17</v>
      </c>
      <c r="G1808">
        <v>0.99</v>
      </c>
      <c r="H1808" s="184">
        <f t="shared" ref="H1808:L1808" si="1957">H1784</f>
        <v>0.20833333333333334</v>
      </c>
      <c r="I1808" s="185">
        <f t="shared" si="1957"/>
        <v>207</v>
      </c>
      <c r="J1808" s="185">
        <f t="shared" si="1957"/>
        <v>283</v>
      </c>
      <c r="K1808" s="185">
        <f t="shared" si="1957"/>
        <v>2985</v>
      </c>
      <c r="L1808" s="185">
        <f t="shared" si="1957"/>
        <v>1717</v>
      </c>
      <c r="M1808" s="147"/>
      <c r="N1808" s="143">
        <f t="shared" si="1944"/>
        <v>10350</v>
      </c>
      <c r="O1808" s="143">
        <f t="shared" si="1940"/>
        <v>5094</v>
      </c>
      <c r="P1808" s="143">
        <f t="shared" si="1941"/>
        <v>50745</v>
      </c>
      <c r="Q1808" s="143">
        <f t="shared" si="1942"/>
        <v>1699.83</v>
      </c>
      <c r="R1808" s="188">
        <f t="shared" si="1945"/>
        <v>67888.83</v>
      </c>
      <c r="T1808">
        <v>27458.92</v>
      </c>
      <c r="U1808" s="190">
        <f t="shared" si="1946"/>
        <v>2.4723780104971356</v>
      </c>
    </row>
    <row r="1809" spans="1:21" x14ac:dyDescent="0.2">
      <c r="A1809" s="178">
        <v>42811</v>
      </c>
      <c r="B1809" s="179">
        <v>0.29166666666666669</v>
      </c>
      <c r="C1809" t="s">
        <v>349</v>
      </c>
      <c r="D1809">
        <v>11.45</v>
      </c>
      <c r="E1809">
        <v>12.31</v>
      </c>
      <c r="F1809">
        <v>12</v>
      </c>
      <c r="G1809">
        <v>10.199999999999999</v>
      </c>
      <c r="H1809" s="184">
        <f t="shared" ref="H1809:L1809" si="1958">H1785</f>
        <v>0.25</v>
      </c>
      <c r="I1809" s="185">
        <f t="shared" si="1958"/>
        <v>327</v>
      </c>
      <c r="J1809" s="185">
        <f t="shared" si="1958"/>
        <v>438</v>
      </c>
      <c r="K1809" s="185">
        <f t="shared" si="1958"/>
        <v>2985</v>
      </c>
      <c r="L1809" s="185">
        <f t="shared" si="1958"/>
        <v>1717</v>
      </c>
      <c r="M1809" s="147"/>
      <c r="N1809" s="143">
        <f t="shared" si="1944"/>
        <v>3744.1499999999996</v>
      </c>
      <c r="O1809" s="143">
        <f t="shared" si="1940"/>
        <v>5391.7800000000007</v>
      </c>
      <c r="P1809" s="143">
        <f t="shared" si="1941"/>
        <v>35820</v>
      </c>
      <c r="Q1809" s="143">
        <f t="shared" si="1942"/>
        <v>17513.399999999998</v>
      </c>
      <c r="R1809" s="188">
        <f t="shared" si="1945"/>
        <v>62469.33</v>
      </c>
      <c r="T1809">
        <v>28817.08</v>
      </c>
      <c r="U1809" s="190">
        <f t="shared" si="1946"/>
        <v>2.1677883394153743</v>
      </c>
    </row>
    <row r="1810" spans="1:21" x14ac:dyDescent="0.2">
      <c r="A1810" s="178">
        <v>42811</v>
      </c>
      <c r="B1810" s="179">
        <v>0.33333333333333331</v>
      </c>
      <c r="C1810" t="s">
        <v>349</v>
      </c>
      <c r="D1810">
        <v>8.4600000000000009</v>
      </c>
      <c r="E1810">
        <v>7</v>
      </c>
      <c r="F1810">
        <v>8</v>
      </c>
      <c r="G1810">
        <v>7</v>
      </c>
      <c r="H1810" s="184">
        <f t="shared" ref="H1810:L1810" si="1959">H1786</f>
        <v>0.29166666666666669</v>
      </c>
      <c r="I1810" s="185">
        <f t="shared" si="1959"/>
        <v>249</v>
      </c>
      <c r="J1810" s="185">
        <f t="shared" si="1959"/>
        <v>556</v>
      </c>
      <c r="K1810" s="185">
        <f t="shared" si="1959"/>
        <v>2872</v>
      </c>
      <c r="L1810" s="185">
        <f t="shared" si="1959"/>
        <v>2219</v>
      </c>
      <c r="M1810" s="147"/>
      <c r="N1810" s="143">
        <f t="shared" si="1944"/>
        <v>2106.5400000000004</v>
      </c>
      <c r="O1810" s="143">
        <f t="shared" si="1940"/>
        <v>3892</v>
      </c>
      <c r="P1810" s="143">
        <f t="shared" si="1941"/>
        <v>22976</v>
      </c>
      <c r="Q1810" s="143">
        <f t="shared" si="1942"/>
        <v>15533</v>
      </c>
      <c r="R1810" s="188">
        <f t="shared" si="1945"/>
        <v>44507.54</v>
      </c>
      <c r="T1810">
        <v>31049.25</v>
      </c>
      <c r="U1810" s="190">
        <f t="shared" si="1946"/>
        <v>1.4334497612663752</v>
      </c>
    </row>
    <row r="1811" spans="1:21" x14ac:dyDescent="0.2">
      <c r="A1811" s="178">
        <v>42811</v>
      </c>
      <c r="B1811" s="179">
        <v>0.375</v>
      </c>
      <c r="C1811" t="s">
        <v>349</v>
      </c>
      <c r="D1811">
        <v>4.0599999999999996</v>
      </c>
      <c r="E1811">
        <v>4.5</v>
      </c>
      <c r="F1811">
        <v>6.59</v>
      </c>
      <c r="G1811">
        <v>6</v>
      </c>
      <c r="H1811" s="184">
        <f t="shared" ref="H1811:L1811" si="1960">H1787</f>
        <v>0.33333333333333331</v>
      </c>
      <c r="I1811" s="185">
        <f t="shared" si="1960"/>
        <v>256</v>
      </c>
      <c r="J1811" s="185">
        <f t="shared" si="1960"/>
        <v>306</v>
      </c>
      <c r="K1811" s="185">
        <f t="shared" si="1960"/>
        <v>2872</v>
      </c>
      <c r="L1811" s="185">
        <f t="shared" si="1960"/>
        <v>2219</v>
      </c>
      <c r="M1811" s="147"/>
      <c r="N1811" s="143">
        <f t="shared" si="1944"/>
        <v>1039.3599999999999</v>
      </c>
      <c r="O1811" s="143">
        <f t="shared" si="1940"/>
        <v>1377</v>
      </c>
      <c r="P1811" s="143">
        <f t="shared" si="1941"/>
        <v>18926.48</v>
      </c>
      <c r="Q1811" s="143">
        <f t="shared" si="1942"/>
        <v>13314</v>
      </c>
      <c r="R1811" s="188">
        <f t="shared" si="1945"/>
        <v>34656.839999999997</v>
      </c>
      <c r="T1811">
        <v>32694.47</v>
      </c>
      <c r="U1811" s="190">
        <f t="shared" si="1946"/>
        <v>1.0600214654037823</v>
      </c>
    </row>
    <row r="1812" spans="1:21" x14ac:dyDescent="0.2">
      <c r="A1812" s="178">
        <v>42811</v>
      </c>
      <c r="B1812" s="179">
        <v>0.41666666666666669</v>
      </c>
      <c r="C1812" t="s">
        <v>349</v>
      </c>
      <c r="D1812">
        <v>4.1100000000000003</v>
      </c>
      <c r="E1812">
        <v>4.5</v>
      </c>
      <c r="F1812">
        <v>8</v>
      </c>
      <c r="G1812">
        <v>7.2</v>
      </c>
      <c r="H1812" s="184">
        <f t="shared" ref="H1812:L1812" si="1961">H1788</f>
        <v>0.375</v>
      </c>
      <c r="I1812" s="185">
        <f t="shared" si="1961"/>
        <v>156</v>
      </c>
      <c r="J1812" s="185">
        <f t="shared" si="1961"/>
        <v>343</v>
      </c>
      <c r="K1812" s="185">
        <f t="shared" si="1961"/>
        <v>2872</v>
      </c>
      <c r="L1812" s="185">
        <f t="shared" si="1961"/>
        <v>2219</v>
      </c>
      <c r="M1812" s="147"/>
      <c r="N1812" s="143">
        <f t="shared" si="1944"/>
        <v>641.16000000000008</v>
      </c>
      <c r="O1812" s="143">
        <f t="shared" si="1940"/>
        <v>1543.5</v>
      </c>
      <c r="P1812" s="143">
        <f t="shared" si="1941"/>
        <v>22976</v>
      </c>
      <c r="Q1812" s="143">
        <f t="shared" si="1942"/>
        <v>15976.800000000001</v>
      </c>
      <c r="R1812" s="188">
        <f t="shared" si="1945"/>
        <v>41137.46</v>
      </c>
      <c r="T1812">
        <v>33326.46</v>
      </c>
      <c r="U1812" s="190">
        <f t="shared" si="1946"/>
        <v>1.234378328811401</v>
      </c>
    </row>
    <row r="1813" spans="1:21" x14ac:dyDescent="0.2">
      <c r="A1813" s="178">
        <v>42811</v>
      </c>
      <c r="B1813" s="179">
        <v>0.45833333333333331</v>
      </c>
      <c r="C1813" t="s">
        <v>349</v>
      </c>
      <c r="D1813">
        <v>3.5</v>
      </c>
      <c r="E1813">
        <v>4.5</v>
      </c>
      <c r="F1813">
        <v>8</v>
      </c>
      <c r="G1813">
        <v>3.88</v>
      </c>
      <c r="H1813" s="184">
        <f t="shared" ref="H1813:L1813" si="1962">H1789</f>
        <v>0.41666666666666669</v>
      </c>
      <c r="I1813" s="185">
        <f t="shared" si="1962"/>
        <v>196</v>
      </c>
      <c r="J1813" s="185">
        <f t="shared" si="1962"/>
        <v>315</v>
      </c>
      <c r="K1813" s="185">
        <f t="shared" si="1962"/>
        <v>2872</v>
      </c>
      <c r="L1813" s="185">
        <f t="shared" si="1962"/>
        <v>2219</v>
      </c>
      <c r="M1813" s="147"/>
      <c r="N1813" s="143">
        <f t="shared" si="1944"/>
        <v>686</v>
      </c>
      <c r="O1813" s="143">
        <f t="shared" si="1940"/>
        <v>1417.5</v>
      </c>
      <c r="P1813" s="143">
        <f t="shared" si="1941"/>
        <v>22976</v>
      </c>
      <c r="Q1813" s="143">
        <f t="shared" si="1942"/>
        <v>8609.7199999999993</v>
      </c>
      <c r="R1813" s="188">
        <f t="shared" si="1945"/>
        <v>33689.22</v>
      </c>
      <c r="T1813">
        <v>34484.089999999997</v>
      </c>
      <c r="U1813" s="190">
        <f t="shared" si="1946"/>
        <v>0.97694965997362859</v>
      </c>
    </row>
    <row r="1814" spans="1:21" x14ac:dyDescent="0.2">
      <c r="A1814" s="178">
        <v>42811</v>
      </c>
      <c r="B1814" s="179">
        <v>0.5</v>
      </c>
      <c r="C1814" t="s">
        <v>349</v>
      </c>
      <c r="D1814">
        <v>3.5</v>
      </c>
      <c r="E1814">
        <v>1.86</v>
      </c>
      <c r="F1814">
        <v>7.11</v>
      </c>
      <c r="G1814">
        <v>4.25</v>
      </c>
      <c r="H1814" s="184">
        <f t="shared" ref="H1814:L1814" si="1963">H1790</f>
        <v>0.45833333333333331</v>
      </c>
      <c r="I1814" s="185">
        <f t="shared" si="1963"/>
        <v>226</v>
      </c>
      <c r="J1814" s="185">
        <f t="shared" si="1963"/>
        <v>326</v>
      </c>
      <c r="K1814" s="185">
        <f t="shared" si="1963"/>
        <v>2842</v>
      </c>
      <c r="L1814" s="185">
        <f t="shared" si="1963"/>
        <v>1635</v>
      </c>
      <c r="M1814" s="147"/>
      <c r="N1814" s="143">
        <f t="shared" si="1944"/>
        <v>791</v>
      </c>
      <c r="O1814" s="143">
        <f t="shared" si="1940"/>
        <v>606.36</v>
      </c>
      <c r="P1814" s="143">
        <f t="shared" si="1941"/>
        <v>20206.620000000003</v>
      </c>
      <c r="Q1814" s="143">
        <f t="shared" si="1942"/>
        <v>6948.75</v>
      </c>
      <c r="R1814" s="188">
        <f t="shared" si="1945"/>
        <v>28552.730000000003</v>
      </c>
      <c r="T1814">
        <v>35763.550000000003</v>
      </c>
      <c r="U1814" s="190">
        <f t="shared" si="1946"/>
        <v>0.7983751613024993</v>
      </c>
    </row>
    <row r="1815" spans="1:21" x14ac:dyDescent="0.2">
      <c r="A1815" s="178">
        <v>42811</v>
      </c>
      <c r="B1815" s="179">
        <v>0.54166666666666663</v>
      </c>
      <c r="C1815" t="s">
        <v>349</v>
      </c>
      <c r="D1815">
        <v>3.01</v>
      </c>
      <c r="E1815">
        <v>2.25</v>
      </c>
      <c r="F1815">
        <v>5.31</v>
      </c>
      <c r="G1815">
        <v>4.51</v>
      </c>
      <c r="H1815" s="184">
        <f t="shared" ref="H1815:L1815" si="1964">H1791</f>
        <v>0.5</v>
      </c>
      <c r="I1815" s="185">
        <f t="shared" si="1964"/>
        <v>222</v>
      </c>
      <c r="J1815" s="185">
        <f t="shared" si="1964"/>
        <v>319</v>
      </c>
      <c r="K1815" s="185">
        <f t="shared" si="1964"/>
        <v>2842</v>
      </c>
      <c r="L1815" s="185">
        <f t="shared" si="1964"/>
        <v>1635</v>
      </c>
      <c r="M1815" s="147"/>
      <c r="N1815" s="143">
        <f t="shared" si="1944"/>
        <v>668.21999999999991</v>
      </c>
      <c r="O1815" s="143">
        <f t="shared" si="1940"/>
        <v>717.75</v>
      </c>
      <c r="P1815" s="143">
        <f t="shared" si="1941"/>
        <v>15091.019999999999</v>
      </c>
      <c r="Q1815" s="143">
        <f t="shared" si="1942"/>
        <v>7373.8499999999995</v>
      </c>
      <c r="R1815" s="188">
        <f t="shared" si="1945"/>
        <v>23850.839999999997</v>
      </c>
      <c r="T1815">
        <v>36582.15</v>
      </c>
      <c r="U1815" s="190">
        <f t="shared" si="1946"/>
        <v>0.65198026906565076</v>
      </c>
    </row>
    <row r="1816" spans="1:21" x14ac:dyDescent="0.2">
      <c r="A1816" s="178">
        <v>42811</v>
      </c>
      <c r="B1816" s="179">
        <v>0.58333333333333337</v>
      </c>
      <c r="C1816" t="s">
        <v>349</v>
      </c>
      <c r="D1816">
        <v>2.88</v>
      </c>
      <c r="E1816">
        <v>5.1100000000000003</v>
      </c>
      <c r="F1816">
        <v>8.02</v>
      </c>
      <c r="G1816">
        <v>5.1100000000000003</v>
      </c>
      <c r="H1816" s="184">
        <f t="shared" ref="H1816:L1816" si="1965">H1792</f>
        <v>0.54166666666666663</v>
      </c>
      <c r="I1816" s="185">
        <f t="shared" si="1965"/>
        <v>195</v>
      </c>
      <c r="J1816" s="185">
        <f t="shared" si="1965"/>
        <v>299</v>
      </c>
      <c r="K1816" s="185">
        <f t="shared" si="1965"/>
        <v>2842</v>
      </c>
      <c r="L1816" s="185">
        <f t="shared" si="1965"/>
        <v>1635</v>
      </c>
      <c r="M1816" s="147"/>
      <c r="N1816" s="143">
        <f t="shared" si="1944"/>
        <v>561.6</v>
      </c>
      <c r="O1816" s="143">
        <f t="shared" si="1940"/>
        <v>1527.89</v>
      </c>
      <c r="P1816" s="143">
        <f t="shared" si="1941"/>
        <v>22792.84</v>
      </c>
      <c r="Q1816" s="143">
        <f t="shared" si="1942"/>
        <v>8354.85</v>
      </c>
      <c r="R1816" s="188">
        <f t="shared" si="1945"/>
        <v>33237.18</v>
      </c>
      <c r="T1816">
        <v>37105.43</v>
      </c>
      <c r="U1816" s="190">
        <f t="shared" si="1946"/>
        <v>0.89574975953654223</v>
      </c>
    </row>
    <row r="1817" spans="1:21" x14ac:dyDescent="0.2">
      <c r="A1817" s="178">
        <v>42811</v>
      </c>
      <c r="B1817" s="179">
        <v>0.625</v>
      </c>
      <c r="C1817" t="s">
        <v>349</v>
      </c>
      <c r="D1817">
        <v>2.73</v>
      </c>
      <c r="E1817">
        <v>7.1</v>
      </c>
      <c r="F1817">
        <v>11.5</v>
      </c>
      <c r="G1817">
        <v>1.1200000000000001</v>
      </c>
      <c r="H1817" s="184">
        <f t="shared" ref="H1817:L1817" si="1966">H1793</f>
        <v>0.58333333333333337</v>
      </c>
      <c r="I1817" s="185">
        <f t="shared" si="1966"/>
        <v>205</v>
      </c>
      <c r="J1817" s="185">
        <f t="shared" si="1966"/>
        <v>237</v>
      </c>
      <c r="K1817" s="185">
        <f t="shared" si="1966"/>
        <v>2842</v>
      </c>
      <c r="L1817" s="185">
        <f t="shared" si="1966"/>
        <v>1635</v>
      </c>
      <c r="M1817" s="147"/>
      <c r="N1817" s="143">
        <f t="shared" si="1944"/>
        <v>559.65</v>
      </c>
      <c r="O1817" s="143">
        <f t="shared" si="1940"/>
        <v>1682.6999999999998</v>
      </c>
      <c r="P1817" s="143">
        <f t="shared" si="1941"/>
        <v>32683</v>
      </c>
      <c r="Q1817" s="143">
        <f t="shared" si="1942"/>
        <v>1831.2000000000003</v>
      </c>
      <c r="R1817" s="188">
        <f t="shared" si="1945"/>
        <v>36756.549999999996</v>
      </c>
      <c r="T1817">
        <v>37872.31</v>
      </c>
      <c r="U1817" s="190">
        <f t="shared" si="1946"/>
        <v>0.97053889768012558</v>
      </c>
    </row>
    <row r="1818" spans="1:21" x14ac:dyDescent="0.2">
      <c r="A1818" s="178">
        <v>42811</v>
      </c>
      <c r="B1818" s="179">
        <v>0.66666666666666663</v>
      </c>
      <c r="C1818" t="s">
        <v>349</v>
      </c>
      <c r="D1818">
        <v>1</v>
      </c>
      <c r="E1818">
        <v>10</v>
      </c>
      <c r="F1818">
        <v>16.920000000000002</v>
      </c>
      <c r="G1818">
        <v>1</v>
      </c>
      <c r="H1818" s="184">
        <f t="shared" ref="H1818:L1818" si="1967">H1794</f>
        <v>0.625</v>
      </c>
      <c r="I1818" s="185">
        <f t="shared" si="1967"/>
        <v>212</v>
      </c>
      <c r="J1818" s="185">
        <f t="shared" si="1967"/>
        <v>213</v>
      </c>
      <c r="K1818" s="185">
        <f t="shared" si="1967"/>
        <v>2842</v>
      </c>
      <c r="L1818" s="185">
        <f t="shared" si="1967"/>
        <v>1380</v>
      </c>
      <c r="M1818" s="147"/>
      <c r="N1818" s="143">
        <f t="shared" si="1944"/>
        <v>212</v>
      </c>
      <c r="O1818" s="143">
        <f t="shared" si="1940"/>
        <v>2130</v>
      </c>
      <c r="P1818" s="143">
        <f t="shared" si="1941"/>
        <v>48086.640000000007</v>
      </c>
      <c r="Q1818" s="143">
        <f t="shared" si="1942"/>
        <v>1380</v>
      </c>
      <c r="R1818" s="188">
        <f t="shared" si="1945"/>
        <v>51808.640000000007</v>
      </c>
      <c r="T1818">
        <v>38387.86</v>
      </c>
      <c r="U1818" s="190">
        <f t="shared" si="1946"/>
        <v>1.3496100069136443</v>
      </c>
    </row>
    <row r="1819" spans="1:21" x14ac:dyDescent="0.2">
      <c r="A1819" s="178">
        <v>42811</v>
      </c>
      <c r="B1819" s="179">
        <v>0.70833333333333337</v>
      </c>
      <c r="C1819" t="s">
        <v>349</v>
      </c>
      <c r="D1819">
        <v>2.66</v>
      </c>
      <c r="E1819">
        <v>11.22</v>
      </c>
      <c r="F1819">
        <v>19</v>
      </c>
      <c r="G1819">
        <v>1.1200000000000001</v>
      </c>
      <c r="H1819" s="184">
        <f t="shared" ref="H1819:L1819" si="1968">H1795</f>
        <v>0.66666666666666663</v>
      </c>
      <c r="I1819" s="185">
        <f t="shared" si="1968"/>
        <v>191</v>
      </c>
      <c r="J1819" s="185">
        <f t="shared" si="1968"/>
        <v>237</v>
      </c>
      <c r="K1819" s="185">
        <f t="shared" si="1968"/>
        <v>2842</v>
      </c>
      <c r="L1819" s="185">
        <f t="shared" si="1968"/>
        <v>1380</v>
      </c>
      <c r="M1819" s="147"/>
      <c r="N1819" s="143">
        <f t="shared" si="1944"/>
        <v>508.06</v>
      </c>
      <c r="O1819" s="143">
        <f t="shared" si="1940"/>
        <v>2659.1400000000003</v>
      </c>
      <c r="P1819" s="143">
        <f t="shared" si="1941"/>
        <v>53998</v>
      </c>
      <c r="Q1819" s="143">
        <f t="shared" si="1942"/>
        <v>1545.6000000000001</v>
      </c>
      <c r="R1819" s="188">
        <f t="shared" si="1945"/>
        <v>58710.799999999996</v>
      </c>
      <c r="T1819">
        <v>38887.879999999997</v>
      </c>
      <c r="U1819" s="190">
        <f t="shared" si="1946"/>
        <v>1.5097454528248904</v>
      </c>
    </row>
    <row r="1820" spans="1:21" x14ac:dyDescent="0.2">
      <c r="A1820" s="178">
        <v>42811</v>
      </c>
      <c r="B1820" s="179">
        <v>0.75</v>
      </c>
      <c r="C1820" t="s">
        <v>349</v>
      </c>
      <c r="D1820">
        <v>3.99</v>
      </c>
      <c r="E1820">
        <v>7.31</v>
      </c>
      <c r="F1820">
        <v>17.989999999999998</v>
      </c>
      <c r="G1820">
        <v>1.34</v>
      </c>
      <c r="H1820" s="184">
        <f t="shared" ref="H1820:L1820" si="1969">H1796</f>
        <v>0.70833333333333337</v>
      </c>
      <c r="I1820" s="185">
        <f t="shared" si="1969"/>
        <v>218</v>
      </c>
      <c r="J1820" s="185">
        <f t="shared" si="1969"/>
        <v>258</v>
      </c>
      <c r="K1820" s="185">
        <f t="shared" si="1969"/>
        <v>2842</v>
      </c>
      <c r="L1820" s="185">
        <f t="shared" si="1969"/>
        <v>1380</v>
      </c>
      <c r="M1820" s="147"/>
      <c r="N1820" s="143">
        <f t="shared" si="1944"/>
        <v>869.82</v>
      </c>
      <c r="O1820" s="143">
        <f t="shared" si="1940"/>
        <v>1885.9799999999998</v>
      </c>
      <c r="P1820" s="143">
        <f t="shared" si="1941"/>
        <v>51127.579999999994</v>
      </c>
      <c r="Q1820" s="143">
        <f t="shared" si="1942"/>
        <v>1849.2</v>
      </c>
      <c r="R1820" s="188">
        <f t="shared" si="1945"/>
        <v>55732.579999999994</v>
      </c>
      <c r="T1820">
        <v>39246.19</v>
      </c>
      <c r="U1820" s="190">
        <f t="shared" si="1946"/>
        <v>1.4200761908353394</v>
      </c>
    </row>
    <row r="1821" spans="1:21" x14ac:dyDescent="0.2">
      <c r="A1821" s="178">
        <v>42811</v>
      </c>
      <c r="B1821" s="179">
        <v>0.79166666666666663</v>
      </c>
      <c r="C1821" t="s">
        <v>349</v>
      </c>
      <c r="D1821">
        <v>4.37</v>
      </c>
      <c r="E1821">
        <v>6.55</v>
      </c>
      <c r="F1821">
        <v>13.96</v>
      </c>
      <c r="G1821">
        <v>1.37</v>
      </c>
      <c r="H1821" s="184">
        <f t="shared" ref="H1821:L1821" si="1970">H1797</f>
        <v>0.75</v>
      </c>
      <c r="I1821" s="185">
        <f t="shared" si="1970"/>
        <v>240</v>
      </c>
      <c r="J1821" s="185">
        <f t="shared" si="1970"/>
        <v>365</v>
      </c>
      <c r="K1821" s="185">
        <f t="shared" si="1970"/>
        <v>2842</v>
      </c>
      <c r="L1821" s="185">
        <f t="shared" si="1970"/>
        <v>1380</v>
      </c>
      <c r="M1821" s="147"/>
      <c r="N1821" s="143">
        <f t="shared" si="1944"/>
        <v>1048.8</v>
      </c>
      <c r="O1821" s="143">
        <f t="shared" si="1940"/>
        <v>2390.75</v>
      </c>
      <c r="P1821" s="143">
        <f t="shared" si="1941"/>
        <v>39674.32</v>
      </c>
      <c r="Q1821" s="143">
        <f t="shared" si="1942"/>
        <v>1890.6000000000001</v>
      </c>
      <c r="R1821" s="188">
        <f t="shared" si="1945"/>
        <v>45004.47</v>
      </c>
      <c r="T1821">
        <v>38993.370000000003</v>
      </c>
      <c r="U1821" s="190">
        <f t="shared" si="1946"/>
        <v>1.154156975916675</v>
      </c>
    </row>
    <row r="1822" spans="1:21" x14ac:dyDescent="0.2">
      <c r="A1822" s="178">
        <v>42811</v>
      </c>
      <c r="B1822" s="179">
        <v>0.83333333333333337</v>
      </c>
      <c r="C1822" t="s">
        <v>349</v>
      </c>
      <c r="D1822">
        <v>4.9000000000000004</v>
      </c>
      <c r="E1822">
        <v>8.07</v>
      </c>
      <c r="F1822">
        <v>15.42</v>
      </c>
      <c r="G1822">
        <v>1.38</v>
      </c>
      <c r="H1822" s="184">
        <f t="shared" ref="H1822:L1822" si="1971">H1798</f>
        <v>0.79166666666666663</v>
      </c>
      <c r="I1822" s="185">
        <f t="shared" si="1971"/>
        <v>320</v>
      </c>
      <c r="J1822" s="185">
        <f t="shared" si="1971"/>
        <v>214</v>
      </c>
      <c r="K1822" s="185">
        <f t="shared" si="1971"/>
        <v>2842</v>
      </c>
      <c r="L1822" s="185">
        <f t="shared" si="1971"/>
        <v>1426</v>
      </c>
      <c r="M1822" s="147"/>
      <c r="N1822" s="143">
        <f t="shared" si="1944"/>
        <v>1568</v>
      </c>
      <c r="O1822" s="143">
        <f t="shared" si="1940"/>
        <v>1726.98</v>
      </c>
      <c r="P1822" s="143">
        <f t="shared" si="1941"/>
        <v>43823.64</v>
      </c>
      <c r="Q1822" s="143">
        <f t="shared" si="1942"/>
        <v>1967.8799999999999</v>
      </c>
      <c r="R1822" s="188">
        <f t="shared" si="1945"/>
        <v>49086.5</v>
      </c>
      <c r="T1822">
        <v>38293.269999999997</v>
      </c>
      <c r="U1822" s="190">
        <f t="shared" si="1946"/>
        <v>1.2818570991717344</v>
      </c>
    </row>
    <row r="1823" spans="1:21" x14ac:dyDescent="0.2">
      <c r="A1823" s="178">
        <v>42811</v>
      </c>
      <c r="B1823" s="179">
        <v>0.875</v>
      </c>
      <c r="C1823" t="s">
        <v>349</v>
      </c>
      <c r="D1823">
        <v>3.5</v>
      </c>
      <c r="E1823">
        <v>3.1</v>
      </c>
      <c r="F1823">
        <v>10.31</v>
      </c>
      <c r="G1823">
        <v>1</v>
      </c>
      <c r="H1823" s="184">
        <f t="shared" ref="H1823:L1823" si="1972">H1799</f>
        <v>0.83333333333333337</v>
      </c>
      <c r="I1823" s="185">
        <f t="shared" si="1972"/>
        <v>322</v>
      </c>
      <c r="J1823" s="185">
        <f t="shared" si="1972"/>
        <v>178</v>
      </c>
      <c r="K1823" s="185">
        <f t="shared" si="1972"/>
        <v>2842</v>
      </c>
      <c r="L1823" s="185">
        <f t="shared" si="1972"/>
        <v>1426</v>
      </c>
      <c r="M1823" s="147"/>
      <c r="N1823" s="143">
        <f t="shared" si="1944"/>
        <v>1127</v>
      </c>
      <c r="O1823" s="143">
        <f t="shared" si="1940"/>
        <v>551.80000000000007</v>
      </c>
      <c r="P1823" s="143">
        <f t="shared" si="1941"/>
        <v>29301.02</v>
      </c>
      <c r="Q1823" s="143">
        <f t="shared" si="1942"/>
        <v>1426</v>
      </c>
      <c r="R1823" s="188">
        <f t="shared" si="1945"/>
        <v>32405.82</v>
      </c>
      <c r="T1823">
        <v>37731.910000000003</v>
      </c>
      <c r="U1823" s="190">
        <f t="shared" si="1946"/>
        <v>0.85884388041845738</v>
      </c>
    </row>
    <row r="1824" spans="1:21" x14ac:dyDescent="0.2">
      <c r="A1824" s="178">
        <v>42811</v>
      </c>
      <c r="B1824" s="179">
        <v>0.91666666666666663</v>
      </c>
      <c r="C1824" t="s">
        <v>349</v>
      </c>
      <c r="D1824">
        <v>7.61</v>
      </c>
      <c r="E1824">
        <v>4.5</v>
      </c>
      <c r="F1824">
        <v>8.6199999999999992</v>
      </c>
      <c r="G1824">
        <v>1.2</v>
      </c>
      <c r="H1824" s="184">
        <f t="shared" ref="H1824:L1824" si="1973">H1800</f>
        <v>0.875</v>
      </c>
      <c r="I1824" s="185">
        <f t="shared" si="1973"/>
        <v>337</v>
      </c>
      <c r="J1824" s="185">
        <f t="shared" si="1973"/>
        <v>173</v>
      </c>
      <c r="K1824" s="185">
        <f t="shared" si="1973"/>
        <v>2842</v>
      </c>
      <c r="L1824" s="185">
        <f t="shared" si="1973"/>
        <v>1426</v>
      </c>
      <c r="M1824" s="147"/>
      <c r="N1824" s="143">
        <f t="shared" si="1944"/>
        <v>2564.5700000000002</v>
      </c>
      <c r="O1824" s="143">
        <f t="shared" si="1940"/>
        <v>778.5</v>
      </c>
      <c r="P1824" s="143">
        <f t="shared" si="1941"/>
        <v>24498.039999999997</v>
      </c>
      <c r="Q1824" s="143">
        <f t="shared" si="1942"/>
        <v>1711.2</v>
      </c>
      <c r="R1824" s="188">
        <f t="shared" si="1945"/>
        <v>29552.309999999998</v>
      </c>
      <c r="T1824">
        <v>38031.85</v>
      </c>
      <c r="U1824" s="190">
        <f t="shared" si="1946"/>
        <v>0.77704108530087279</v>
      </c>
    </row>
    <row r="1825" spans="1:21" x14ac:dyDescent="0.2">
      <c r="A1825" s="178">
        <v>42811</v>
      </c>
      <c r="B1825" s="179">
        <v>0.95833333333333337</v>
      </c>
      <c r="C1825" t="s">
        <v>349</v>
      </c>
      <c r="D1825">
        <v>24.88</v>
      </c>
      <c r="E1825">
        <v>10.11</v>
      </c>
      <c r="F1825">
        <v>10.11</v>
      </c>
      <c r="G1825">
        <v>0.45</v>
      </c>
      <c r="H1825" s="184">
        <f t="shared" ref="H1825:L1825" si="1974">H1801</f>
        <v>0.91666666666666663</v>
      </c>
      <c r="I1825" s="185">
        <f t="shared" si="1974"/>
        <v>394</v>
      </c>
      <c r="J1825" s="185">
        <f t="shared" si="1974"/>
        <v>194</v>
      </c>
      <c r="K1825" s="185">
        <f t="shared" si="1974"/>
        <v>2842</v>
      </c>
      <c r="L1825" s="185">
        <f t="shared" si="1974"/>
        <v>1426</v>
      </c>
      <c r="M1825" s="147"/>
      <c r="N1825" s="143">
        <f t="shared" si="1944"/>
        <v>9802.7199999999993</v>
      </c>
      <c r="O1825" s="143">
        <f t="shared" si="1940"/>
        <v>1961.34</v>
      </c>
      <c r="P1825" s="143">
        <f t="shared" si="1941"/>
        <v>28732.62</v>
      </c>
      <c r="Q1825" s="143">
        <f t="shared" si="1942"/>
        <v>641.70000000000005</v>
      </c>
      <c r="R1825" s="188">
        <f t="shared" si="1945"/>
        <v>41138.379999999997</v>
      </c>
      <c r="T1825">
        <v>36847.51</v>
      </c>
      <c r="U1825" s="190">
        <f t="shared" si="1946"/>
        <v>1.1164493883033073</v>
      </c>
    </row>
    <row r="1826" spans="1:21" x14ac:dyDescent="0.2">
      <c r="A1826" s="178">
        <v>42811</v>
      </c>
      <c r="B1826" s="180">
        <v>1</v>
      </c>
      <c r="C1826" t="s">
        <v>349</v>
      </c>
      <c r="D1826">
        <v>15.12</v>
      </c>
      <c r="E1826">
        <v>10.11</v>
      </c>
      <c r="F1826">
        <v>10.11</v>
      </c>
      <c r="G1826">
        <v>0.45</v>
      </c>
      <c r="H1826" s="184">
        <f t="shared" ref="H1826:L1826" si="1975">H1802</f>
        <v>0.95833333333333337</v>
      </c>
      <c r="I1826" s="185">
        <f t="shared" si="1975"/>
        <v>389</v>
      </c>
      <c r="J1826" s="185">
        <f t="shared" si="1975"/>
        <v>265</v>
      </c>
      <c r="K1826" s="185">
        <f t="shared" si="1975"/>
        <v>2985</v>
      </c>
      <c r="L1826" s="185">
        <f t="shared" si="1975"/>
        <v>1111</v>
      </c>
      <c r="M1826" s="147"/>
      <c r="N1826" s="143">
        <f t="shared" si="1944"/>
        <v>5881.6799999999994</v>
      </c>
      <c r="O1826" s="143">
        <f t="shared" si="1940"/>
        <v>2679.1499999999996</v>
      </c>
      <c r="P1826" s="143">
        <f t="shared" si="1941"/>
        <v>30178.35</v>
      </c>
      <c r="Q1826" s="143">
        <f t="shared" si="1942"/>
        <v>499.95</v>
      </c>
      <c r="R1826" s="188">
        <f t="shared" si="1945"/>
        <v>39239.12999999999</v>
      </c>
      <c r="T1826">
        <v>35045.919999999998</v>
      </c>
      <c r="U1826" s="190">
        <f t="shared" si="1946"/>
        <v>1.1196490204851233</v>
      </c>
    </row>
    <row r="1827" spans="1:21" x14ac:dyDescent="0.2">
      <c r="A1827" s="178">
        <v>42812</v>
      </c>
      <c r="B1827" s="179">
        <v>4.1666666666666664E-2</v>
      </c>
      <c r="C1827" t="s">
        <v>349</v>
      </c>
      <c r="D1827">
        <v>6.74</v>
      </c>
      <c r="E1827">
        <v>2.4</v>
      </c>
      <c r="F1827">
        <v>3</v>
      </c>
      <c r="G1827">
        <v>0.45</v>
      </c>
      <c r="H1827" s="184">
        <f t="shared" ref="H1827:L1827" si="1976">H1803</f>
        <v>1</v>
      </c>
      <c r="I1827" s="185">
        <f t="shared" si="1976"/>
        <v>362</v>
      </c>
      <c r="J1827" s="185">
        <f t="shared" si="1976"/>
        <v>243</v>
      </c>
      <c r="K1827" s="185">
        <f t="shared" si="1976"/>
        <v>2985</v>
      </c>
      <c r="L1827" s="185">
        <f t="shared" si="1976"/>
        <v>1111</v>
      </c>
      <c r="M1827" s="147"/>
      <c r="N1827" s="143">
        <f t="shared" si="1944"/>
        <v>2439.88</v>
      </c>
      <c r="O1827" s="143">
        <f t="shared" si="1940"/>
        <v>583.19999999999993</v>
      </c>
      <c r="P1827" s="143">
        <f t="shared" si="1941"/>
        <v>8955</v>
      </c>
      <c r="Q1827" s="143">
        <f t="shared" si="1942"/>
        <v>499.95</v>
      </c>
      <c r="R1827" s="188">
        <f t="shared" si="1945"/>
        <v>12478.03</v>
      </c>
      <c r="T1827">
        <v>32828.03</v>
      </c>
      <c r="U1827" s="190">
        <f t="shared" si="1946"/>
        <v>0.38010291814647423</v>
      </c>
    </row>
    <row r="1828" spans="1:21" x14ac:dyDescent="0.2">
      <c r="A1828" s="178">
        <v>42812</v>
      </c>
      <c r="B1828" s="179">
        <v>8.3333333333333329E-2</v>
      </c>
      <c r="C1828" t="s">
        <v>349</v>
      </c>
      <c r="D1828">
        <v>5.95</v>
      </c>
      <c r="E1828">
        <v>2</v>
      </c>
      <c r="F1828">
        <v>2.75</v>
      </c>
      <c r="G1828">
        <v>0.45</v>
      </c>
      <c r="H1828" s="184">
        <f t="shared" ref="H1828:L1828" si="1977">H1804</f>
        <v>4.1666666666666664E-2</v>
      </c>
      <c r="I1828" s="185">
        <f t="shared" si="1977"/>
        <v>294</v>
      </c>
      <c r="J1828" s="185">
        <f t="shared" si="1977"/>
        <v>212</v>
      </c>
      <c r="K1828" s="185">
        <f t="shared" si="1977"/>
        <v>2985</v>
      </c>
      <c r="L1828" s="185">
        <f t="shared" si="1977"/>
        <v>1111</v>
      </c>
      <c r="M1828" s="147"/>
      <c r="N1828" s="143">
        <f t="shared" si="1944"/>
        <v>1749.3</v>
      </c>
      <c r="O1828" s="143">
        <f t="shared" si="1940"/>
        <v>424</v>
      </c>
      <c r="P1828" s="143">
        <f t="shared" si="1941"/>
        <v>8208.75</v>
      </c>
      <c r="Q1828" s="143">
        <f t="shared" si="1942"/>
        <v>499.95</v>
      </c>
      <c r="R1828" s="188">
        <f t="shared" si="1945"/>
        <v>10882</v>
      </c>
      <c r="T1828">
        <v>30662.45</v>
      </c>
      <c r="U1828" s="190">
        <f t="shared" si="1946"/>
        <v>0.35489662437280778</v>
      </c>
    </row>
    <row r="1829" spans="1:21" x14ac:dyDescent="0.2">
      <c r="A1829" s="178">
        <v>42812</v>
      </c>
      <c r="B1829" s="179">
        <v>0.125</v>
      </c>
      <c r="C1829" t="s">
        <v>349</v>
      </c>
      <c r="D1829">
        <v>5.57</v>
      </c>
      <c r="E1829">
        <v>2</v>
      </c>
      <c r="F1829">
        <v>2.75</v>
      </c>
      <c r="G1829">
        <v>1.22</v>
      </c>
      <c r="H1829" s="184">
        <f t="shared" ref="H1829:L1829" si="1978">H1805</f>
        <v>8.3333333333333329E-2</v>
      </c>
      <c r="I1829" s="185">
        <f t="shared" si="1978"/>
        <v>236</v>
      </c>
      <c r="J1829" s="185">
        <f t="shared" si="1978"/>
        <v>179</v>
      </c>
      <c r="K1829" s="185">
        <f t="shared" si="1978"/>
        <v>2985</v>
      </c>
      <c r="L1829" s="185">
        <f t="shared" si="1978"/>
        <v>1111</v>
      </c>
      <c r="M1829" s="147"/>
      <c r="N1829" s="143">
        <f t="shared" si="1944"/>
        <v>1314.52</v>
      </c>
      <c r="O1829" s="143">
        <f t="shared" si="1940"/>
        <v>358</v>
      </c>
      <c r="P1829" s="143">
        <f t="shared" si="1941"/>
        <v>8208.75</v>
      </c>
      <c r="Q1829" s="143">
        <f t="shared" si="1942"/>
        <v>1355.42</v>
      </c>
      <c r="R1829" s="188">
        <f t="shared" si="1945"/>
        <v>11236.69</v>
      </c>
      <c r="T1829">
        <v>29031.88</v>
      </c>
      <c r="U1829" s="190">
        <f t="shared" si="1946"/>
        <v>0.38704658465108011</v>
      </c>
    </row>
    <row r="1830" spans="1:21" x14ac:dyDescent="0.2">
      <c r="A1830" s="178">
        <v>42812</v>
      </c>
      <c r="B1830" s="179">
        <v>0.16666666666666666</v>
      </c>
      <c r="C1830" t="s">
        <v>349</v>
      </c>
      <c r="D1830">
        <v>3.52</v>
      </c>
      <c r="E1830">
        <v>1.5</v>
      </c>
      <c r="F1830">
        <v>2.75</v>
      </c>
      <c r="G1830">
        <v>1.1100000000000001</v>
      </c>
      <c r="H1830" s="184">
        <f t="shared" ref="H1830:L1830" si="1979">H1806</f>
        <v>0.125</v>
      </c>
      <c r="I1830" s="185">
        <f t="shared" si="1979"/>
        <v>201</v>
      </c>
      <c r="J1830" s="185">
        <f t="shared" si="1979"/>
        <v>205</v>
      </c>
      <c r="K1830" s="185">
        <f t="shared" si="1979"/>
        <v>2985</v>
      </c>
      <c r="L1830" s="185">
        <f t="shared" si="1979"/>
        <v>1717</v>
      </c>
      <c r="M1830" s="147"/>
      <c r="N1830" s="143">
        <f t="shared" si="1944"/>
        <v>707.52</v>
      </c>
      <c r="O1830" s="143">
        <f t="shared" si="1940"/>
        <v>307.5</v>
      </c>
      <c r="P1830" s="143">
        <f t="shared" si="1941"/>
        <v>8208.75</v>
      </c>
      <c r="Q1830" s="143">
        <f t="shared" si="1942"/>
        <v>1905.8700000000001</v>
      </c>
      <c r="R1830" s="188">
        <f t="shared" si="1945"/>
        <v>11129.640000000001</v>
      </c>
      <c r="T1830">
        <v>27888.58</v>
      </c>
      <c r="U1830" s="190">
        <f t="shared" si="1946"/>
        <v>0.3990751770079366</v>
      </c>
    </row>
    <row r="1831" spans="1:21" x14ac:dyDescent="0.2">
      <c r="A1831" s="178">
        <v>42812</v>
      </c>
      <c r="B1831" s="179">
        <v>0.20833333333333334</v>
      </c>
      <c r="C1831" t="s">
        <v>349</v>
      </c>
      <c r="D1831">
        <v>5.65</v>
      </c>
      <c r="E1831">
        <v>2.11</v>
      </c>
      <c r="F1831">
        <v>2.75</v>
      </c>
      <c r="G1831">
        <v>1.22</v>
      </c>
      <c r="H1831" s="184">
        <f t="shared" ref="H1831:L1831" si="1980">H1807</f>
        <v>0.16666666666666666</v>
      </c>
      <c r="I1831" s="185">
        <f t="shared" si="1980"/>
        <v>185</v>
      </c>
      <c r="J1831" s="185">
        <f t="shared" si="1980"/>
        <v>205</v>
      </c>
      <c r="K1831" s="185">
        <f t="shared" si="1980"/>
        <v>2985</v>
      </c>
      <c r="L1831" s="185">
        <f t="shared" si="1980"/>
        <v>1717</v>
      </c>
      <c r="M1831" s="147"/>
      <c r="N1831" s="143">
        <f t="shared" si="1944"/>
        <v>1045.25</v>
      </c>
      <c r="O1831" s="143">
        <f t="shared" si="1940"/>
        <v>432.54999999999995</v>
      </c>
      <c r="P1831" s="143">
        <f t="shared" si="1941"/>
        <v>8208.75</v>
      </c>
      <c r="Q1831" s="143">
        <f t="shared" si="1942"/>
        <v>2094.7399999999998</v>
      </c>
      <c r="R1831" s="188">
        <f t="shared" si="1945"/>
        <v>11781.289999999999</v>
      </c>
      <c r="T1831">
        <v>27177.56</v>
      </c>
      <c r="U1831" s="190">
        <f t="shared" si="1946"/>
        <v>0.43349329373203477</v>
      </c>
    </row>
    <row r="1832" spans="1:21" x14ac:dyDescent="0.2">
      <c r="A1832" s="178">
        <v>42812</v>
      </c>
      <c r="B1832" s="179">
        <v>0.25</v>
      </c>
      <c r="C1832" t="s">
        <v>349</v>
      </c>
      <c r="D1832">
        <v>12.5</v>
      </c>
      <c r="E1832">
        <v>3.86</v>
      </c>
      <c r="F1832">
        <v>2.91</v>
      </c>
      <c r="G1832">
        <v>1.22</v>
      </c>
      <c r="H1832" s="184">
        <f t="shared" ref="H1832:L1832" si="1981">H1808</f>
        <v>0.20833333333333334</v>
      </c>
      <c r="I1832" s="185">
        <f t="shared" si="1981"/>
        <v>207</v>
      </c>
      <c r="J1832" s="185">
        <f t="shared" si="1981"/>
        <v>283</v>
      </c>
      <c r="K1832" s="185">
        <f t="shared" si="1981"/>
        <v>2985</v>
      </c>
      <c r="L1832" s="185">
        <f t="shared" si="1981"/>
        <v>1717</v>
      </c>
      <c r="M1832" s="147"/>
      <c r="N1832" s="143">
        <f t="shared" si="1944"/>
        <v>2587.5</v>
      </c>
      <c r="O1832" s="143">
        <f t="shared" si="1940"/>
        <v>1092.3799999999999</v>
      </c>
      <c r="P1832" s="143">
        <f t="shared" si="1941"/>
        <v>8686.35</v>
      </c>
      <c r="Q1832" s="143">
        <f t="shared" si="1942"/>
        <v>2094.7399999999998</v>
      </c>
      <c r="R1832" s="188">
        <f t="shared" si="1945"/>
        <v>14460.97</v>
      </c>
      <c r="T1832">
        <v>26907.35</v>
      </c>
      <c r="U1832" s="190">
        <f t="shared" si="1946"/>
        <v>0.53743568207199888</v>
      </c>
    </row>
    <row r="1833" spans="1:21" x14ac:dyDescent="0.2">
      <c r="A1833" s="178">
        <v>42812</v>
      </c>
      <c r="B1833" s="179">
        <v>0.29166666666666669</v>
      </c>
      <c r="C1833" t="s">
        <v>349</v>
      </c>
      <c r="D1833">
        <v>8.32</v>
      </c>
      <c r="E1833">
        <v>8</v>
      </c>
      <c r="F1833">
        <v>6.75</v>
      </c>
      <c r="G1833">
        <v>6</v>
      </c>
      <c r="H1833" s="184">
        <f t="shared" ref="H1833:L1833" si="1982">H1809</f>
        <v>0.25</v>
      </c>
      <c r="I1833" s="185">
        <f t="shared" si="1982"/>
        <v>327</v>
      </c>
      <c r="J1833" s="185">
        <f t="shared" si="1982"/>
        <v>438</v>
      </c>
      <c r="K1833" s="185">
        <f t="shared" si="1982"/>
        <v>2985</v>
      </c>
      <c r="L1833" s="185">
        <f t="shared" si="1982"/>
        <v>1717</v>
      </c>
      <c r="M1833" s="147"/>
      <c r="N1833" s="143">
        <f t="shared" si="1944"/>
        <v>2720.64</v>
      </c>
      <c r="O1833" s="143">
        <f t="shared" si="1940"/>
        <v>3504</v>
      </c>
      <c r="P1833" s="143">
        <f t="shared" si="1941"/>
        <v>20148.75</v>
      </c>
      <c r="Q1833" s="143">
        <f t="shared" si="1942"/>
        <v>10302</v>
      </c>
      <c r="R1833" s="188">
        <f t="shared" si="1945"/>
        <v>36675.39</v>
      </c>
      <c r="T1833">
        <v>27188.37</v>
      </c>
      <c r="U1833" s="190">
        <f t="shared" si="1946"/>
        <v>1.3489366960946905</v>
      </c>
    </row>
    <row r="1834" spans="1:21" x14ac:dyDescent="0.2">
      <c r="A1834" s="178">
        <v>42812</v>
      </c>
      <c r="B1834" s="179">
        <v>0.33333333333333331</v>
      </c>
      <c r="C1834" t="s">
        <v>349</v>
      </c>
      <c r="D1834">
        <v>4.1100000000000003</v>
      </c>
      <c r="E1834">
        <v>3.35</v>
      </c>
      <c r="F1834">
        <v>3.35</v>
      </c>
      <c r="G1834">
        <v>4</v>
      </c>
      <c r="H1834" s="184">
        <f t="shared" ref="H1834:L1834" si="1983">H1810</f>
        <v>0.29166666666666669</v>
      </c>
      <c r="I1834" s="185">
        <f t="shared" si="1983"/>
        <v>249</v>
      </c>
      <c r="J1834" s="185">
        <f t="shared" si="1983"/>
        <v>556</v>
      </c>
      <c r="K1834" s="185">
        <f t="shared" si="1983"/>
        <v>2872</v>
      </c>
      <c r="L1834" s="185">
        <f t="shared" si="1983"/>
        <v>2219</v>
      </c>
      <c r="M1834" s="147"/>
      <c r="N1834" s="143">
        <f t="shared" si="1944"/>
        <v>1023.3900000000001</v>
      </c>
      <c r="O1834" s="143">
        <f t="shared" si="1940"/>
        <v>1862.6000000000001</v>
      </c>
      <c r="P1834" s="143">
        <f t="shared" si="1941"/>
        <v>9621.2000000000007</v>
      </c>
      <c r="Q1834" s="143">
        <f t="shared" si="1942"/>
        <v>8876</v>
      </c>
      <c r="R1834" s="188">
        <f t="shared" si="1945"/>
        <v>21383.190000000002</v>
      </c>
      <c r="T1834">
        <v>28183.13</v>
      </c>
      <c r="U1834" s="190">
        <f t="shared" si="1946"/>
        <v>0.75872303750506076</v>
      </c>
    </row>
    <row r="1835" spans="1:21" x14ac:dyDescent="0.2">
      <c r="A1835" s="178">
        <v>42812</v>
      </c>
      <c r="B1835" s="179">
        <v>0.375</v>
      </c>
      <c r="C1835" t="s">
        <v>349</v>
      </c>
      <c r="D1835">
        <v>3.5</v>
      </c>
      <c r="E1835">
        <v>2.85</v>
      </c>
      <c r="F1835">
        <v>4</v>
      </c>
      <c r="G1835">
        <v>4.5999999999999996</v>
      </c>
      <c r="H1835" s="184">
        <f t="shared" ref="H1835:L1835" si="1984">H1811</f>
        <v>0.33333333333333331</v>
      </c>
      <c r="I1835" s="185">
        <f t="shared" si="1984"/>
        <v>256</v>
      </c>
      <c r="J1835" s="185">
        <f t="shared" si="1984"/>
        <v>306</v>
      </c>
      <c r="K1835" s="185">
        <f t="shared" si="1984"/>
        <v>2872</v>
      </c>
      <c r="L1835" s="185">
        <f t="shared" si="1984"/>
        <v>2219</v>
      </c>
      <c r="M1835" s="147"/>
      <c r="N1835" s="143">
        <f t="shared" si="1944"/>
        <v>896</v>
      </c>
      <c r="O1835" s="143">
        <f t="shared" si="1940"/>
        <v>872.1</v>
      </c>
      <c r="P1835" s="143">
        <f t="shared" si="1941"/>
        <v>11488</v>
      </c>
      <c r="Q1835" s="143">
        <f t="shared" si="1942"/>
        <v>10207.4</v>
      </c>
      <c r="R1835" s="188">
        <f t="shared" si="1945"/>
        <v>23463.5</v>
      </c>
      <c r="T1835">
        <v>29257.51</v>
      </c>
      <c r="U1835" s="190">
        <f t="shared" si="1946"/>
        <v>0.80196503393487695</v>
      </c>
    </row>
    <row r="1836" spans="1:21" x14ac:dyDescent="0.2">
      <c r="A1836" s="178">
        <v>42812</v>
      </c>
      <c r="B1836" s="179">
        <v>0.41666666666666669</v>
      </c>
      <c r="C1836" t="s">
        <v>349</v>
      </c>
      <c r="D1836">
        <v>3.5</v>
      </c>
      <c r="E1836">
        <v>5.3</v>
      </c>
      <c r="F1836">
        <v>6.3</v>
      </c>
      <c r="G1836">
        <v>5.5</v>
      </c>
      <c r="H1836" s="184">
        <f t="shared" ref="H1836:L1836" si="1985">H1812</f>
        <v>0.375</v>
      </c>
      <c r="I1836" s="185">
        <f t="shared" si="1985"/>
        <v>156</v>
      </c>
      <c r="J1836" s="185">
        <f t="shared" si="1985"/>
        <v>343</v>
      </c>
      <c r="K1836" s="185">
        <f t="shared" si="1985"/>
        <v>2872</v>
      </c>
      <c r="L1836" s="185">
        <f t="shared" si="1985"/>
        <v>2219</v>
      </c>
      <c r="M1836" s="147"/>
      <c r="N1836" s="143">
        <f t="shared" si="1944"/>
        <v>546</v>
      </c>
      <c r="O1836" s="143">
        <f t="shared" si="1940"/>
        <v>1817.8999999999999</v>
      </c>
      <c r="P1836" s="143">
        <f t="shared" si="1941"/>
        <v>18093.599999999999</v>
      </c>
      <c r="Q1836" s="143">
        <f t="shared" si="1942"/>
        <v>12204.5</v>
      </c>
      <c r="R1836" s="188">
        <f t="shared" si="1945"/>
        <v>32662</v>
      </c>
      <c r="T1836">
        <v>30349</v>
      </c>
      <c r="U1836" s="190">
        <f t="shared" si="1946"/>
        <v>1.0762133842960229</v>
      </c>
    </row>
    <row r="1837" spans="1:21" x14ac:dyDescent="0.2">
      <c r="A1837" s="178">
        <v>42812</v>
      </c>
      <c r="B1837" s="179">
        <v>0.45833333333333331</v>
      </c>
      <c r="C1837" t="s">
        <v>349</v>
      </c>
      <c r="D1837">
        <v>3.01</v>
      </c>
      <c r="E1837">
        <v>6.36</v>
      </c>
      <c r="F1837">
        <v>8.2100000000000009</v>
      </c>
      <c r="G1837">
        <v>4</v>
      </c>
      <c r="H1837" s="184">
        <f t="shared" ref="H1837:L1837" si="1986">H1813</f>
        <v>0.41666666666666669</v>
      </c>
      <c r="I1837" s="185">
        <f t="shared" si="1986"/>
        <v>196</v>
      </c>
      <c r="J1837" s="185">
        <f t="shared" si="1986"/>
        <v>315</v>
      </c>
      <c r="K1837" s="185">
        <f t="shared" si="1986"/>
        <v>2872</v>
      </c>
      <c r="L1837" s="185">
        <f t="shared" si="1986"/>
        <v>2219</v>
      </c>
      <c r="M1837" s="147"/>
      <c r="N1837" s="143">
        <f t="shared" si="1944"/>
        <v>589.95999999999992</v>
      </c>
      <c r="O1837" s="143">
        <f t="shared" si="1940"/>
        <v>2003.4</v>
      </c>
      <c r="P1837" s="143">
        <f t="shared" si="1941"/>
        <v>23579.120000000003</v>
      </c>
      <c r="Q1837" s="143">
        <f t="shared" si="1942"/>
        <v>8876</v>
      </c>
      <c r="R1837" s="188">
        <f t="shared" si="1945"/>
        <v>35048.480000000003</v>
      </c>
      <c r="T1837">
        <v>32178.01</v>
      </c>
      <c r="U1837" s="190">
        <f t="shared" si="1946"/>
        <v>1.0892059515178225</v>
      </c>
    </row>
    <row r="1838" spans="1:21" x14ac:dyDescent="0.2">
      <c r="A1838" s="178">
        <v>42812</v>
      </c>
      <c r="B1838" s="179">
        <v>0.5</v>
      </c>
      <c r="C1838" t="s">
        <v>349</v>
      </c>
      <c r="D1838">
        <v>3.47</v>
      </c>
      <c r="E1838">
        <v>6.44</v>
      </c>
      <c r="F1838">
        <v>8.49</v>
      </c>
      <c r="G1838">
        <v>2.34</v>
      </c>
      <c r="H1838" s="184">
        <f t="shared" ref="H1838:L1838" si="1987">H1814</f>
        <v>0.45833333333333331</v>
      </c>
      <c r="I1838" s="185">
        <f t="shared" si="1987"/>
        <v>226</v>
      </c>
      <c r="J1838" s="185">
        <f t="shared" si="1987"/>
        <v>326</v>
      </c>
      <c r="K1838" s="185">
        <f t="shared" si="1987"/>
        <v>2842</v>
      </c>
      <c r="L1838" s="185">
        <f t="shared" si="1987"/>
        <v>1635</v>
      </c>
      <c r="M1838" s="147"/>
      <c r="N1838" s="143">
        <f t="shared" si="1944"/>
        <v>784.22</v>
      </c>
      <c r="O1838" s="143">
        <f t="shared" si="1940"/>
        <v>2099.44</v>
      </c>
      <c r="P1838" s="143">
        <f t="shared" si="1941"/>
        <v>24128.58</v>
      </c>
      <c r="Q1838" s="143">
        <f t="shared" si="1942"/>
        <v>3825.8999999999996</v>
      </c>
      <c r="R1838" s="188">
        <f t="shared" si="1945"/>
        <v>30838.14</v>
      </c>
      <c r="T1838">
        <v>33963.49</v>
      </c>
      <c r="U1838" s="190">
        <f t="shared" si="1946"/>
        <v>0.90797912699784389</v>
      </c>
    </row>
    <row r="1839" spans="1:21" x14ac:dyDescent="0.2">
      <c r="A1839" s="178">
        <v>42812</v>
      </c>
      <c r="B1839" s="179">
        <v>0.54166666666666663</v>
      </c>
      <c r="C1839" t="s">
        <v>349</v>
      </c>
      <c r="D1839">
        <v>3.37</v>
      </c>
      <c r="E1839">
        <v>6.63</v>
      </c>
      <c r="F1839">
        <v>8.76</v>
      </c>
      <c r="G1839">
        <v>2.5</v>
      </c>
      <c r="H1839" s="184">
        <f t="shared" ref="H1839:L1839" si="1988">H1815</f>
        <v>0.5</v>
      </c>
      <c r="I1839" s="185">
        <f t="shared" si="1988"/>
        <v>222</v>
      </c>
      <c r="J1839" s="185">
        <f t="shared" si="1988"/>
        <v>319</v>
      </c>
      <c r="K1839" s="185">
        <f t="shared" si="1988"/>
        <v>2842</v>
      </c>
      <c r="L1839" s="185">
        <f t="shared" si="1988"/>
        <v>1635</v>
      </c>
      <c r="M1839" s="147"/>
      <c r="N1839" s="143">
        <f t="shared" si="1944"/>
        <v>748.14</v>
      </c>
      <c r="O1839" s="143">
        <f t="shared" si="1940"/>
        <v>2114.9699999999998</v>
      </c>
      <c r="P1839" s="143">
        <f t="shared" si="1941"/>
        <v>24895.919999999998</v>
      </c>
      <c r="Q1839" s="143">
        <f t="shared" si="1942"/>
        <v>4087.5</v>
      </c>
      <c r="R1839" s="188">
        <f t="shared" si="1945"/>
        <v>31846.53</v>
      </c>
      <c r="T1839">
        <v>35394.639999999999</v>
      </c>
      <c r="U1839" s="190">
        <f t="shared" si="1946"/>
        <v>0.89975572572570306</v>
      </c>
    </row>
    <row r="1840" spans="1:21" x14ac:dyDescent="0.2">
      <c r="A1840" s="178">
        <v>42812</v>
      </c>
      <c r="B1840" s="179">
        <v>0.58333333333333337</v>
      </c>
      <c r="C1840" t="s">
        <v>349</v>
      </c>
      <c r="D1840">
        <v>2.72</v>
      </c>
      <c r="E1840">
        <v>13.83</v>
      </c>
      <c r="F1840">
        <v>15.28</v>
      </c>
      <c r="G1840">
        <v>7.43</v>
      </c>
      <c r="H1840" s="184">
        <f t="shared" ref="H1840:L1840" si="1989">H1816</f>
        <v>0.54166666666666663</v>
      </c>
      <c r="I1840" s="185">
        <f t="shared" si="1989"/>
        <v>195</v>
      </c>
      <c r="J1840" s="185">
        <f t="shared" si="1989"/>
        <v>299</v>
      </c>
      <c r="K1840" s="185">
        <f t="shared" si="1989"/>
        <v>2842</v>
      </c>
      <c r="L1840" s="185">
        <f t="shared" si="1989"/>
        <v>1635</v>
      </c>
      <c r="M1840" s="147"/>
      <c r="N1840" s="143">
        <f t="shared" si="1944"/>
        <v>530.40000000000009</v>
      </c>
      <c r="O1840" s="143">
        <f t="shared" si="1940"/>
        <v>4135.17</v>
      </c>
      <c r="P1840" s="143">
        <f t="shared" si="1941"/>
        <v>43425.759999999995</v>
      </c>
      <c r="Q1840" s="143">
        <f t="shared" si="1942"/>
        <v>12148.05</v>
      </c>
      <c r="R1840" s="188">
        <f t="shared" si="1945"/>
        <v>60239.37999999999</v>
      </c>
      <c r="T1840">
        <v>36712.699999999997</v>
      </c>
      <c r="U1840" s="190">
        <f t="shared" si="1946"/>
        <v>1.6408321915849282</v>
      </c>
    </row>
    <row r="1841" spans="1:21" x14ac:dyDescent="0.2">
      <c r="A1841" s="178">
        <v>42812</v>
      </c>
      <c r="B1841" s="179">
        <v>0.625</v>
      </c>
      <c r="C1841" t="s">
        <v>349</v>
      </c>
      <c r="D1841">
        <v>3.5</v>
      </c>
      <c r="E1841">
        <v>15.98</v>
      </c>
      <c r="F1841">
        <v>17.059999999999999</v>
      </c>
      <c r="G1841">
        <v>0.99</v>
      </c>
      <c r="H1841" s="184">
        <f t="shared" ref="H1841:L1841" si="1990">H1817</f>
        <v>0.58333333333333337</v>
      </c>
      <c r="I1841" s="185">
        <f t="shared" si="1990"/>
        <v>205</v>
      </c>
      <c r="J1841" s="185">
        <f t="shared" si="1990"/>
        <v>237</v>
      </c>
      <c r="K1841" s="185">
        <f t="shared" si="1990"/>
        <v>2842</v>
      </c>
      <c r="L1841" s="185">
        <f t="shared" si="1990"/>
        <v>1635</v>
      </c>
      <c r="M1841" s="147"/>
      <c r="N1841" s="143">
        <f t="shared" si="1944"/>
        <v>717.5</v>
      </c>
      <c r="O1841" s="143">
        <f t="shared" si="1940"/>
        <v>3787.26</v>
      </c>
      <c r="P1841" s="143">
        <f t="shared" si="1941"/>
        <v>48484.52</v>
      </c>
      <c r="Q1841" s="143">
        <f t="shared" si="1942"/>
        <v>1618.65</v>
      </c>
      <c r="R1841" s="188">
        <f t="shared" si="1945"/>
        <v>54607.93</v>
      </c>
      <c r="T1841">
        <v>37890.14</v>
      </c>
      <c r="U1841" s="190">
        <f t="shared" si="1946"/>
        <v>1.4412174249026264</v>
      </c>
    </row>
    <row r="1842" spans="1:21" x14ac:dyDescent="0.2">
      <c r="A1842" s="178">
        <v>42812</v>
      </c>
      <c r="B1842" s="179">
        <v>0.66666666666666663</v>
      </c>
      <c r="C1842" t="s">
        <v>349</v>
      </c>
      <c r="D1842">
        <v>3</v>
      </c>
      <c r="E1842">
        <v>19.329999999999998</v>
      </c>
      <c r="F1842">
        <v>21.4</v>
      </c>
      <c r="G1842">
        <v>0.99</v>
      </c>
      <c r="H1842" s="184">
        <f t="shared" ref="H1842:L1842" si="1991">H1818</f>
        <v>0.625</v>
      </c>
      <c r="I1842" s="185">
        <f t="shared" si="1991"/>
        <v>212</v>
      </c>
      <c r="J1842" s="185">
        <f t="shared" si="1991"/>
        <v>213</v>
      </c>
      <c r="K1842" s="185">
        <f t="shared" si="1991"/>
        <v>2842</v>
      </c>
      <c r="L1842" s="185">
        <f t="shared" si="1991"/>
        <v>1380</v>
      </c>
      <c r="M1842" s="147"/>
      <c r="N1842" s="143">
        <f t="shared" si="1944"/>
        <v>636</v>
      </c>
      <c r="O1842" s="143">
        <f t="shared" si="1940"/>
        <v>4117.29</v>
      </c>
      <c r="P1842" s="143">
        <f t="shared" si="1941"/>
        <v>60818.799999999996</v>
      </c>
      <c r="Q1842" s="143">
        <f t="shared" si="1942"/>
        <v>1366.2</v>
      </c>
      <c r="R1842" s="188">
        <f t="shared" si="1945"/>
        <v>66938.289999999994</v>
      </c>
      <c r="T1842">
        <v>39100.379999999997</v>
      </c>
      <c r="U1842" s="190">
        <f t="shared" si="1946"/>
        <v>1.7119600883674275</v>
      </c>
    </row>
    <row r="1843" spans="1:21" x14ac:dyDescent="0.2">
      <c r="A1843" s="178">
        <v>42812</v>
      </c>
      <c r="B1843" s="179">
        <v>0.70833333333333337</v>
      </c>
      <c r="C1843" t="s">
        <v>349</v>
      </c>
      <c r="D1843">
        <v>2.91</v>
      </c>
      <c r="E1843">
        <v>16.309999999999999</v>
      </c>
      <c r="F1843">
        <v>19.96</v>
      </c>
      <c r="G1843">
        <v>1.02</v>
      </c>
      <c r="H1843" s="184">
        <f t="shared" ref="H1843:L1843" si="1992">H1819</f>
        <v>0.66666666666666663</v>
      </c>
      <c r="I1843" s="185">
        <f t="shared" si="1992"/>
        <v>191</v>
      </c>
      <c r="J1843" s="185">
        <f t="shared" si="1992"/>
        <v>237</v>
      </c>
      <c r="K1843" s="185">
        <f t="shared" si="1992"/>
        <v>2842</v>
      </c>
      <c r="L1843" s="185">
        <f t="shared" si="1992"/>
        <v>1380</v>
      </c>
      <c r="M1843" s="147"/>
      <c r="N1843" s="143">
        <f t="shared" si="1944"/>
        <v>555.81000000000006</v>
      </c>
      <c r="O1843" s="143">
        <f t="shared" si="1940"/>
        <v>3865.47</v>
      </c>
      <c r="P1843" s="143">
        <f t="shared" si="1941"/>
        <v>56726.32</v>
      </c>
      <c r="Q1843" s="143">
        <f t="shared" si="1942"/>
        <v>1407.6000000000001</v>
      </c>
      <c r="R1843" s="188">
        <f t="shared" si="1945"/>
        <v>62555.199999999997</v>
      </c>
      <c r="T1843">
        <v>40208.15</v>
      </c>
      <c r="U1843" s="190">
        <f t="shared" si="1946"/>
        <v>1.555784088549212</v>
      </c>
    </row>
    <row r="1844" spans="1:21" x14ac:dyDescent="0.2">
      <c r="A1844" s="178">
        <v>42812</v>
      </c>
      <c r="B1844" s="179">
        <v>0.75</v>
      </c>
      <c r="C1844" t="s">
        <v>349</v>
      </c>
      <c r="D1844">
        <v>2.89</v>
      </c>
      <c r="E1844">
        <v>9.81</v>
      </c>
      <c r="F1844">
        <v>14.38</v>
      </c>
      <c r="G1844">
        <v>1.48</v>
      </c>
      <c r="H1844" s="184">
        <f t="shared" ref="H1844:L1844" si="1993">H1820</f>
        <v>0.70833333333333337</v>
      </c>
      <c r="I1844" s="185">
        <f t="shared" si="1993"/>
        <v>218</v>
      </c>
      <c r="J1844" s="185">
        <f t="shared" si="1993"/>
        <v>258</v>
      </c>
      <c r="K1844" s="185">
        <f t="shared" si="1993"/>
        <v>2842</v>
      </c>
      <c r="L1844" s="185">
        <f t="shared" si="1993"/>
        <v>1380</v>
      </c>
      <c r="M1844" s="147"/>
      <c r="N1844" s="143">
        <f t="shared" si="1944"/>
        <v>630.02</v>
      </c>
      <c r="O1844" s="143">
        <f t="shared" si="1940"/>
        <v>2530.98</v>
      </c>
      <c r="P1844" s="143">
        <f t="shared" si="1941"/>
        <v>40867.96</v>
      </c>
      <c r="Q1844" s="143">
        <f t="shared" si="1942"/>
        <v>2042.3999999999999</v>
      </c>
      <c r="R1844" s="188">
        <f t="shared" si="1945"/>
        <v>46071.360000000001</v>
      </c>
      <c r="T1844">
        <v>41016.550000000003</v>
      </c>
      <c r="U1844" s="190">
        <f t="shared" si="1946"/>
        <v>1.123238302587614</v>
      </c>
    </row>
    <row r="1845" spans="1:21" x14ac:dyDescent="0.2">
      <c r="A1845" s="178">
        <v>42812</v>
      </c>
      <c r="B1845" s="179">
        <v>0.79166666666666663</v>
      </c>
      <c r="C1845" t="s">
        <v>349</v>
      </c>
      <c r="D1845">
        <v>3.5</v>
      </c>
      <c r="E1845">
        <v>7.72</v>
      </c>
      <c r="F1845">
        <v>9.73</v>
      </c>
      <c r="G1845">
        <v>1.3</v>
      </c>
      <c r="H1845" s="184">
        <f t="shared" ref="H1845:L1845" si="1994">H1821</f>
        <v>0.75</v>
      </c>
      <c r="I1845" s="185">
        <f t="shared" si="1994"/>
        <v>240</v>
      </c>
      <c r="J1845" s="185">
        <f t="shared" si="1994"/>
        <v>365</v>
      </c>
      <c r="K1845" s="185">
        <f t="shared" si="1994"/>
        <v>2842</v>
      </c>
      <c r="L1845" s="185">
        <f t="shared" si="1994"/>
        <v>1380</v>
      </c>
      <c r="M1845" s="147"/>
      <c r="N1845" s="143">
        <f t="shared" si="1944"/>
        <v>840</v>
      </c>
      <c r="O1845" s="143">
        <f t="shared" si="1940"/>
        <v>2817.7999999999997</v>
      </c>
      <c r="P1845" s="143">
        <f t="shared" si="1941"/>
        <v>27652.66</v>
      </c>
      <c r="Q1845" s="143">
        <f t="shared" si="1942"/>
        <v>1794</v>
      </c>
      <c r="R1845" s="188">
        <f t="shared" si="1945"/>
        <v>33104.46</v>
      </c>
      <c r="T1845">
        <v>41150.089999999997</v>
      </c>
      <c r="U1845" s="190">
        <f t="shared" si="1946"/>
        <v>0.80448086504792582</v>
      </c>
    </row>
    <row r="1846" spans="1:21" x14ac:dyDescent="0.2">
      <c r="A1846" s="178">
        <v>42812</v>
      </c>
      <c r="B1846" s="179">
        <v>0.83333333333333337</v>
      </c>
      <c r="C1846" t="s">
        <v>349</v>
      </c>
      <c r="D1846">
        <v>4.1100000000000003</v>
      </c>
      <c r="E1846">
        <v>8.5</v>
      </c>
      <c r="F1846">
        <v>10.42</v>
      </c>
      <c r="G1846">
        <v>1.42</v>
      </c>
      <c r="H1846" s="184">
        <f t="shared" ref="H1846:L1846" si="1995">H1822</f>
        <v>0.79166666666666663</v>
      </c>
      <c r="I1846" s="185">
        <f t="shared" si="1995"/>
        <v>320</v>
      </c>
      <c r="J1846" s="185">
        <f t="shared" si="1995"/>
        <v>214</v>
      </c>
      <c r="K1846" s="185">
        <f t="shared" si="1995"/>
        <v>2842</v>
      </c>
      <c r="L1846" s="185">
        <f t="shared" si="1995"/>
        <v>1426</v>
      </c>
      <c r="M1846" s="147"/>
      <c r="N1846" s="143">
        <f t="shared" si="1944"/>
        <v>1315.2</v>
      </c>
      <c r="O1846" s="143">
        <f t="shared" si="1940"/>
        <v>1819</v>
      </c>
      <c r="P1846" s="143">
        <f t="shared" si="1941"/>
        <v>29613.64</v>
      </c>
      <c r="Q1846" s="143">
        <f t="shared" si="1942"/>
        <v>2024.9199999999998</v>
      </c>
      <c r="R1846" s="188">
        <f t="shared" si="1945"/>
        <v>34772.76</v>
      </c>
      <c r="T1846">
        <v>40348.97</v>
      </c>
      <c r="U1846" s="190">
        <f t="shared" si="1946"/>
        <v>0.86180043753285407</v>
      </c>
    </row>
    <row r="1847" spans="1:21" x14ac:dyDescent="0.2">
      <c r="A1847" s="178">
        <v>42812</v>
      </c>
      <c r="B1847" s="179">
        <v>0.875</v>
      </c>
      <c r="C1847" t="s">
        <v>349</v>
      </c>
      <c r="D1847">
        <v>4.21</v>
      </c>
      <c r="E1847">
        <v>5.0199999999999996</v>
      </c>
      <c r="F1847">
        <v>6.61</v>
      </c>
      <c r="G1847">
        <v>0.99</v>
      </c>
      <c r="H1847" s="184">
        <f t="shared" ref="H1847:L1847" si="1996">H1823</f>
        <v>0.83333333333333337</v>
      </c>
      <c r="I1847" s="185">
        <f t="shared" si="1996"/>
        <v>322</v>
      </c>
      <c r="J1847" s="185">
        <f t="shared" si="1996"/>
        <v>178</v>
      </c>
      <c r="K1847" s="185">
        <f t="shared" si="1996"/>
        <v>2842</v>
      </c>
      <c r="L1847" s="185">
        <f t="shared" si="1996"/>
        <v>1426</v>
      </c>
      <c r="M1847" s="147"/>
      <c r="N1847" s="143">
        <f t="shared" si="1944"/>
        <v>1355.62</v>
      </c>
      <c r="O1847" s="143">
        <f t="shared" si="1940"/>
        <v>893.56</v>
      </c>
      <c r="P1847" s="143">
        <f t="shared" si="1941"/>
        <v>18785.620000000003</v>
      </c>
      <c r="Q1847" s="143">
        <f t="shared" si="1942"/>
        <v>1411.74</v>
      </c>
      <c r="R1847" s="188">
        <f t="shared" si="1945"/>
        <v>22446.540000000005</v>
      </c>
      <c r="T1847">
        <v>39340.19</v>
      </c>
      <c r="U1847" s="190">
        <f t="shared" si="1946"/>
        <v>0.57057528191907569</v>
      </c>
    </row>
    <row r="1848" spans="1:21" x14ac:dyDescent="0.2">
      <c r="A1848" s="178">
        <v>42812</v>
      </c>
      <c r="B1848" s="179">
        <v>0.91666666666666663</v>
      </c>
      <c r="C1848" t="s">
        <v>349</v>
      </c>
      <c r="D1848">
        <v>6.38</v>
      </c>
      <c r="E1848">
        <v>3.64</v>
      </c>
      <c r="F1848">
        <v>4</v>
      </c>
      <c r="G1848">
        <v>0.99</v>
      </c>
      <c r="H1848" s="184">
        <f t="shared" ref="H1848:L1848" si="1997">H1824</f>
        <v>0.875</v>
      </c>
      <c r="I1848" s="185">
        <f t="shared" si="1997"/>
        <v>337</v>
      </c>
      <c r="J1848" s="185">
        <f t="shared" si="1997"/>
        <v>173</v>
      </c>
      <c r="K1848" s="185">
        <f t="shared" si="1997"/>
        <v>2842</v>
      </c>
      <c r="L1848" s="185">
        <f t="shared" si="1997"/>
        <v>1426</v>
      </c>
      <c r="M1848" s="147"/>
      <c r="N1848" s="143">
        <f t="shared" si="1944"/>
        <v>2150.06</v>
      </c>
      <c r="O1848" s="143">
        <f t="shared" si="1940"/>
        <v>629.72</v>
      </c>
      <c r="P1848" s="143">
        <f t="shared" si="1941"/>
        <v>11368</v>
      </c>
      <c r="Q1848" s="143">
        <f t="shared" si="1942"/>
        <v>1411.74</v>
      </c>
      <c r="R1848" s="188">
        <f t="shared" si="1945"/>
        <v>15559.519999999999</v>
      </c>
      <c r="T1848">
        <v>39363.160000000003</v>
      </c>
      <c r="U1848" s="190">
        <f t="shared" si="1946"/>
        <v>0.3952812731498182</v>
      </c>
    </row>
    <row r="1849" spans="1:21" x14ac:dyDescent="0.2">
      <c r="A1849" s="178">
        <v>42812</v>
      </c>
      <c r="B1849" s="179">
        <v>0.95833333333333337</v>
      </c>
      <c r="C1849" t="s">
        <v>349</v>
      </c>
      <c r="D1849">
        <v>12.5</v>
      </c>
      <c r="E1849">
        <v>10.050000000000001</v>
      </c>
      <c r="F1849">
        <v>9.25</v>
      </c>
      <c r="G1849">
        <v>0.45</v>
      </c>
      <c r="H1849" s="184">
        <f t="shared" ref="H1849:L1849" si="1998">H1825</f>
        <v>0.91666666666666663</v>
      </c>
      <c r="I1849" s="185">
        <f t="shared" si="1998"/>
        <v>394</v>
      </c>
      <c r="J1849" s="185">
        <f t="shared" si="1998"/>
        <v>194</v>
      </c>
      <c r="K1849" s="185">
        <f t="shared" si="1998"/>
        <v>2842</v>
      </c>
      <c r="L1849" s="185">
        <f t="shared" si="1998"/>
        <v>1426</v>
      </c>
      <c r="M1849" s="147"/>
      <c r="N1849" s="143">
        <f t="shared" si="1944"/>
        <v>4925</v>
      </c>
      <c r="O1849" s="143">
        <f t="shared" si="1940"/>
        <v>1949.7</v>
      </c>
      <c r="P1849" s="143">
        <f t="shared" si="1941"/>
        <v>26288.5</v>
      </c>
      <c r="Q1849" s="143">
        <f t="shared" si="1942"/>
        <v>641.70000000000005</v>
      </c>
      <c r="R1849" s="188">
        <f t="shared" si="1945"/>
        <v>33804.899999999994</v>
      </c>
      <c r="T1849">
        <v>38017.410000000003</v>
      </c>
      <c r="U1849" s="190">
        <f t="shared" si="1946"/>
        <v>0.88919523975988868</v>
      </c>
    </row>
    <row r="1850" spans="1:21" x14ac:dyDescent="0.2">
      <c r="A1850" s="178">
        <v>42812</v>
      </c>
      <c r="B1850" s="180">
        <v>1</v>
      </c>
      <c r="C1850" t="s">
        <v>349</v>
      </c>
      <c r="D1850">
        <v>11.81</v>
      </c>
      <c r="E1850">
        <v>10</v>
      </c>
      <c r="F1850">
        <v>7.63</v>
      </c>
      <c r="G1850">
        <v>0.45</v>
      </c>
      <c r="H1850" s="184">
        <f t="shared" ref="H1850:L1850" si="1999">H1826</f>
        <v>0.95833333333333337</v>
      </c>
      <c r="I1850" s="185">
        <f t="shared" si="1999"/>
        <v>389</v>
      </c>
      <c r="J1850" s="185">
        <f t="shared" si="1999"/>
        <v>265</v>
      </c>
      <c r="K1850" s="185">
        <f t="shared" si="1999"/>
        <v>2985</v>
      </c>
      <c r="L1850" s="185">
        <f t="shared" si="1999"/>
        <v>1111</v>
      </c>
      <c r="M1850" s="147"/>
      <c r="N1850" s="143">
        <f t="shared" si="1944"/>
        <v>4594.09</v>
      </c>
      <c r="O1850" s="143">
        <f t="shared" si="1940"/>
        <v>2650</v>
      </c>
      <c r="P1850" s="143">
        <f t="shared" si="1941"/>
        <v>22775.55</v>
      </c>
      <c r="Q1850" s="143">
        <f t="shared" si="1942"/>
        <v>499.95</v>
      </c>
      <c r="R1850" s="188">
        <f t="shared" si="1945"/>
        <v>30519.59</v>
      </c>
      <c r="T1850">
        <v>36142.78</v>
      </c>
      <c r="U1850" s="190">
        <f t="shared" si="1946"/>
        <v>0.84441733591051937</v>
      </c>
    </row>
    <row r="1851" spans="1:21" x14ac:dyDescent="0.2">
      <c r="A1851" s="178">
        <v>42813</v>
      </c>
      <c r="B1851" s="179">
        <v>4.1666666666666664E-2</v>
      </c>
      <c r="C1851" t="s">
        <v>349</v>
      </c>
      <c r="D1851">
        <v>7.37</v>
      </c>
      <c r="E1851">
        <v>4.1100000000000003</v>
      </c>
      <c r="F1851">
        <v>3</v>
      </c>
      <c r="G1851">
        <v>0.45</v>
      </c>
      <c r="H1851" s="184">
        <f t="shared" ref="H1851:L1851" si="2000">H1827</f>
        <v>1</v>
      </c>
      <c r="I1851" s="185">
        <f t="shared" si="2000"/>
        <v>362</v>
      </c>
      <c r="J1851" s="185">
        <f t="shared" si="2000"/>
        <v>243</v>
      </c>
      <c r="K1851" s="185">
        <f t="shared" si="2000"/>
        <v>2985</v>
      </c>
      <c r="L1851" s="185">
        <f t="shared" si="2000"/>
        <v>1111</v>
      </c>
      <c r="M1851" s="147"/>
      <c r="N1851" s="143">
        <f t="shared" si="1944"/>
        <v>2667.94</v>
      </c>
      <c r="O1851" s="143">
        <f t="shared" si="1940"/>
        <v>998.73000000000013</v>
      </c>
      <c r="P1851" s="143">
        <f t="shared" si="1941"/>
        <v>8955</v>
      </c>
      <c r="Q1851" s="143">
        <f t="shared" si="1942"/>
        <v>499.95</v>
      </c>
      <c r="R1851" s="188">
        <f t="shared" si="1945"/>
        <v>13121.62</v>
      </c>
      <c r="T1851">
        <v>33779.25</v>
      </c>
      <c r="U1851" s="190">
        <f t="shared" si="1946"/>
        <v>0.38845208226944056</v>
      </c>
    </row>
    <row r="1852" spans="1:21" x14ac:dyDescent="0.2">
      <c r="A1852" s="178">
        <v>42813</v>
      </c>
      <c r="B1852" s="179">
        <v>8.3333333333333329E-2</v>
      </c>
      <c r="C1852" t="s">
        <v>349</v>
      </c>
      <c r="D1852">
        <v>8</v>
      </c>
      <c r="E1852">
        <v>2.4</v>
      </c>
      <c r="F1852">
        <v>3</v>
      </c>
      <c r="G1852">
        <v>0.45</v>
      </c>
      <c r="H1852" s="184">
        <f t="shared" ref="H1852:L1852" si="2001">H1828</f>
        <v>4.1666666666666664E-2</v>
      </c>
      <c r="I1852" s="185">
        <f t="shared" si="2001"/>
        <v>294</v>
      </c>
      <c r="J1852" s="185">
        <f t="shared" si="2001"/>
        <v>212</v>
      </c>
      <c r="K1852" s="185">
        <f t="shared" si="2001"/>
        <v>2985</v>
      </c>
      <c r="L1852" s="185">
        <f t="shared" si="2001"/>
        <v>1111</v>
      </c>
      <c r="M1852" s="147"/>
      <c r="N1852" s="143">
        <f t="shared" si="1944"/>
        <v>2352</v>
      </c>
      <c r="O1852" s="143">
        <f t="shared" si="1940"/>
        <v>508.79999999999995</v>
      </c>
      <c r="P1852" s="143">
        <f t="shared" si="1941"/>
        <v>8955</v>
      </c>
      <c r="Q1852" s="143">
        <f t="shared" si="1942"/>
        <v>499.95</v>
      </c>
      <c r="R1852" s="188">
        <f t="shared" si="1945"/>
        <v>12315.75</v>
      </c>
      <c r="T1852">
        <v>31437.18</v>
      </c>
      <c r="U1852" s="190">
        <f t="shared" si="1946"/>
        <v>0.39175746679568585</v>
      </c>
    </row>
    <row r="1853" spans="1:21" x14ac:dyDescent="0.2">
      <c r="A1853" s="178">
        <v>42813</v>
      </c>
      <c r="B1853" s="179">
        <v>0.125</v>
      </c>
      <c r="C1853" t="s">
        <v>349</v>
      </c>
      <c r="D1853">
        <v>8</v>
      </c>
      <c r="E1853">
        <v>2.4</v>
      </c>
      <c r="F1853">
        <v>3</v>
      </c>
      <c r="G1853">
        <v>0.99</v>
      </c>
      <c r="H1853" s="184">
        <f t="shared" ref="H1853:L1853" si="2002">H1829</f>
        <v>8.3333333333333329E-2</v>
      </c>
      <c r="I1853" s="185">
        <f t="shared" si="2002"/>
        <v>236</v>
      </c>
      <c r="J1853" s="185">
        <f t="shared" si="2002"/>
        <v>179</v>
      </c>
      <c r="K1853" s="185">
        <f t="shared" si="2002"/>
        <v>2985</v>
      </c>
      <c r="L1853" s="185">
        <f t="shared" si="2002"/>
        <v>1111</v>
      </c>
      <c r="M1853" s="147"/>
      <c r="N1853" s="143">
        <f t="shared" si="1944"/>
        <v>1888</v>
      </c>
      <c r="O1853" s="143">
        <f t="shared" si="1940"/>
        <v>429.59999999999997</v>
      </c>
      <c r="P1853" s="143">
        <f t="shared" si="1941"/>
        <v>8955</v>
      </c>
      <c r="Q1853" s="143">
        <f t="shared" si="1942"/>
        <v>1099.8900000000001</v>
      </c>
      <c r="R1853" s="188">
        <f t="shared" si="1945"/>
        <v>12372.49</v>
      </c>
      <c r="T1853">
        <v>29589.57</v>
      </c>
      <c r="U1853" s="190">
        <f t="shared" si="1946"/>
        <v>0.41813686376652315</v>
      </c>
    </row>
    <row r="1854" spans="1:21" x14ac:dyDescent="0.2">
      <c r="A1854" s="178">
        <v>42813</v>
      </c>
      <c r="B1854" s="179">
        <v>0.16666666666666666</v>
      </c>
      <c r="C1854" t="s">
        <v>349</v>
      </c>
      <c r="D1854">
        <v>6.53</v>
      </c>
      <c r="E1854">
        <v>2.4</v>
      </c>
      <c r="F1854">
        <v>2.89</v>
      </c>
      <c r="G1854">
        <v>0.99</v>
      </c>
      <c r="H1854" s="184">
        <f t="shared" ref="H1854:L1854" si="2003">H1830</f>
        <v>0.125</v>
      </c>
      <c r="I1854" s="185">
        <f t="shared" si="2003"/>
        <v>201</v>
      </c>
      <c r="J1854" s="185">
        <f t="shared" si="2003"/>
        <v>205</v>
      </c>
      <c r="K1854" s="185">
        <f t="shared" si="2003"/>
        <v>2985</v>
      </c>
      <c r="L1854" s="185">
        <f t="shared" si="2003"/>
        <v>1717</v>
      </c>
      <c r="M1854" s="147"/>
      <c r="N1854" s="143">
        <f t="shared" si="1944"/>
        <v>1312.53</v>
      </c>
      <c r="O1854" s="143">
        <f t="shared" si="1940"/>
        <v>492</v>
      </c>
      <c r="P1854" s="143">
        <f t="shared" si="1941"/>
        <v>8626.65</v>
      </c>
      <c r="Q1854" s="143">
        <f t="shared" si="1942"/>
        <v>1699.83</v>
      </c>
      <c r="R1854" s="188">
        <f t="shared" si="1945"/>
        <v>12131.01</v>
      </c>
      <c r="T1854">
        <v>28299.09</v>
      </c>
      <c r="U1854" s="190">
        <f t="shared" si="1946"/>
        <v>0.42867138130590066</v>
      </c>
    </row>
    <row r="1855" spans="1:21" x14ac:dyDescent="0.2">
      <c r="A1855" s="178">
        <v>42813</v>
      </c>
      <c r="B1855" s="179">
        <v>0.20833333333333334</v>
      </c>
      <c r="C1855" t="s">
        <v>349</v>
      </c>
      <c r="D1855">
        <v>8</v>
      </c>
      <c r="E1855">
        <v>2.61</v>
      </c>
      <c r="F1855">
        <v>3</v>
      </c>
      <c r="G1855">
        <v>0.99</v>
      </c>
      <c r="H1855" s="184">
        <f t="shared" ref="H1855:L1855" si="2004">H1831</f>
        <v>0.16666666666666666</v>
      </c>
      <c r="I1855" s="185">
        <f t="shared" si="2004"/>
        <v>185</v>
      </c>
      <c r="J1855" s="185">
        <f t="shared" si="2004"/>
        <v>205</v>
      </c>
      <c r="K1855" s="185">
        <f t="shared" si="2004"/>
        <v>2985</v>
      </c>
      <c r="L1855" s="185">
        <f t="shared" si="2004"/>
        <v>1717</v>
      </c>
      <c r="M1855" s="147"/>
      <c r="N1855" s="143">
        <f t="shared" si="1944"/>
        <v>1480</v>
      </c>
      <c r="O1855" s="143">
        <f t="shared" si="1940"/>
        <v>535.04999999999995</v>
      </c>
      <c r="P1855" s="143">
        <f t="shared" si="1941"/>
        <v>8955</v>
      </c>
      <c r="Q1855" s="143">
        <f t="shared" si="1942"/>
        <v>1699.83</v>
      </c>
      <c r="R1855" s="188">
        <f t="shared" si="1945"/>
        <v>12669.88</v>
      </c>
      <c r="T1855">
        <v>27448.31</v>
      </c>
      <c r="U1855" s="190">
        <f t="shared" si="1946"/>
        <v>0.46159053143891188</v>
      </c>
    </row>
    <row r="1856" spans="1:21" x14ac:dyDescent="0.2">
      <c r="A1856" s="178">
        <v>42813</v>
      </c>
      <c r="B1856" s="179">
        <v>0.25</v>
      </c>
      <c r="C1856" t="s">
        <v>349</v>
      </c>
      <c r="D1856">
        <v>16.86</v>
      </c>
      <c r="E1856">
        <v>8</v>
      </c>
      <c r="F1856">
        <v>3.11</v>
      </c>
      <c r="G1856">
        <v>0.99</v>
      </c>
      <c r="H1856" s="184">
        <f t="shared" ref="H1856:L1856" si="2005">H1832</f>
        <v>0.20833333333333334</v>
      </c>
      <c r="I1856" s="185">
        <f t="shared" si="2005"/>
        <v>207</v>
      </c>
      <c r="J1856" s="185">
        <f t="shared" si="2005"/>
        <v>283</v>
      </c>
      <c r="K1856" s="185">
        <f t="shared" si="2005"/>
        <v>2985</v>
      </c>
      <c r="L1856" s="185">
        <f t="shared" si="2005"/>
        <v>1717</v>
      </c>
      <c r="M1856" s="147"/>
      <c r="N1856" s="143">
        <f t="shared" si="1944"/>
        <v>3490.02</v>
      </c>
      <c r="O1856" s="143">
        <f t="shared" si="1940"/>
        <v>2264</v>
      </c>
      <c r="P1856" s="143">
        <f t="shared" si="1941"/>
        <v>9283.35</v>
      </c>
      <c r="Q1856" s="143">
        <f t="shared" si="1942"/>
        <v>1699.83</v>
      </c>
      <c r="R1856" s="188">
        <f t="shared" si="1945"/>
        <v>16737.2</v>
      </c>
      <c r="T1856">
        <v>27077.200000000001</v>
      </c>
      <c r="U1856" s="190">
        <f t="shared" si="1946"/>
        <v>0.61812890549983013</v>
      </c>
    </row>
    <row r="1857" spans="1:21" x14ac:dyDescent="0.2">
      <c r="A1857" s="178">
        <v>42813</v>
      </c>
      <c r="B1857" s="179">
        <v>0.29166666666666669</v>
      </c>
      <c r="C1857" t="s">
        <v>349</v>
      </c>
      <c r="D1857">
        <v>12.5</v>
      </c>
      <c r="E1857">
        <v>10.11</v>
      </c>
      <c r="F1857">
        <v>4.01</v>
      </c>
      <c r="G1857">
        <v>10.11</v>
      </c>
      <c r="H1857" s="184">
        <f t="shared" ref="H1857:L1857" si="2006">H1833</f>
        <v>0.25</v>
      </c>
      <c r="I1857" s="185">
        <f t="shared" si="2006"/>
        <v>327</v>
      </c>
      <c r="J1857" s="185">
        <f t="shared" si="2006"/>
        <v>438</v>
      </c>
      <c r="K1857" s="185">
        <f t="shared" si="2006"/>
        <v>2985</v>
      </c>
      <c r="L1857" s="185">
        <f t="shared" si="2006"/>
        <v>1717</v>
      </c>
      <c r="M1857" s="147"/>
      <c r="N1857" s="143">
        <f t="shared" si="1944"/>
        <v>4087.5</v>
      </c>
      <c r="O1857" s="143">
        <f t="shared" si="1940"/>
        <v>4428.1799999999994</v>
      </c>
      <c r="P1857" s="143">
        <f t="shared" si="1941"/>
        <v>11969.849999999999</v>
      </c>
      <c r="Q1857" s="143">
        <f t="shared" si="1942"/>
        <v>17358.87</v>
      </c>
      <c r="R1857" s="188">
        <f t="shared" si="1945"/>
        <v>37844.399999999994</v>
      </c>
      <c r="T1857">
        <v>27178.49</v>
      </c>
      <c r="U1857" s="190">
        <f t="shared" si="1946"/>
        <v>1.3924393886488908</v>
      </c>
    </row>
    <row r="1858" spans="1:21" x14ac:dyDescent="0.2">
      <c r="A1858" s="178">
        <v>42813</v>
      </c>
      <c r="B1858" s="179">
        <v>0.33333333333333331</v>
      </c>
      <c r="C1858" t="s">
        <v>349</v>
      </c>
      <c r="D1858">
        <v>8.11</v>
      </c>
      <c r="E1858">
        <v>4.5</v>
      </c>
      <c r="F1858">
        <v>4</v>
      </c>
      <c r="G1858">
        <v>5.5</v>
      </c>
      <c r="H1858" s="184">
        <f t="shared" ref="H1858:L1858" si="2007">H1834</f>
        <v>0.29166666666666669</v>
      </c>
      <c r="I1858" s="185">
        <f t="shared" si="2007"/>
        <v>249</v>
      </c>
      <c r="J1858" s="185">
        <f t="shared" si="2007"/>
        <v>556</v>
      </c>
      <c r="K1858" s="185">
        <f t="shared" si="2007"/>
        <v>2872</v>
      </c>
      <c r="L1858" s="185">
        <f t="shared" si="2007"/>
        <v>2219</v>
      </c>
      <c r="M1858" s="147"/>
      <c r="N1858" s="143">
        <f t="shared" si="1944"/>
        <v>2019.3899999999999</v>
      </c>
      <c r="O1858" s="143">
        <f t="shared" si="1940"/>
        <v>2502</v>
      </c>
      <c r="P1858" s="143">
        <f t="shared" si="1941"/>
        <v>11488</v>
      </c>
      <c r="Q1858" s="143">
        <f t="shared" si="1942"/>
        <v>12204.5</v>
      </c>
      <c r="R1858" s="188">
        <f t="shared" si="1945"/>
        <v>28213.89</v>
      </c>
      <c r="T1858">
        <v>27707.87</v>
      </c>
      <c r="U1858" s="190">
        <f t="shared" si="1946"/>
        <v>1.0182626813248365</v>
      </c>
    </row>
    <row r="1859" spans="1:21" x14ac:dyDescent="0.2">
      <c r="A1859" s="178">
        <v>42813</v>
      </c>
      <c r="B1859" s="179">
        <v>0.375</v>
      </c>
      <c r="C1859" t="s">
        <v>349</v>
      </c>
      <c r="D1859">
        <v>3.98</v>
      </c>
      <c r="E1859">
        <v>4.5</v>
      </c>
      <c r="F1859">
        <v>4</v>
      </c>
      <c r="G1859">
        <v>5.5</v>
      </c>
      <c r="H1859" s="184">
        <f t="shared" ref="H1859:L1859" si="2008">H1835</f>
        <v>0.33333333333333331</v>
      </c>
      <c r="I1859" s="185">
        <f t="shared" si="2008"/>
        <v>256</v>
      </c>
      <c r="J1859" s="185">
        <f t="shared" si="2008"/>
        <v>306</v>
      </c>
      <c r="K1859" s="185">
        <f t="shared" si="2008"/>
        <v>2872</v>
      </c>
      <c r="L1859" s="185">
        <f t="shared" si="2008"/>
        <v>2219</v>
      </c>
      <c r="M1859" s="147"/>
      <c r="N1859" s="143">
        <f t="shared" si="1944"/>
        <v>1018.88</v>
      </c>
      <c r="O1859" s="143">
        <f t="shared" si="1940"/>
        <v>1377</v>
      </c>
      <c r="P1859" s="143">
        <f t="shared" si="1941"/>
        <v>11488</v>
      </c>
      <c r="Q1859" s="143">
        <f t="shared" si="1942"/>
        <v>12204.5</v>
      </c>
      <c r="R1859" s="188">
        <f t="shared" si="1945"/>
        <v>26088.38</v>
      </c>
      <c r="T1859">
        <v>28298.71</v>
      </c>
      <c r="U1859" s="190">
        <f t="shared" si="1946"/>
        <v>0.92189290607239704</v>
      </c>
    </row>
    <row r="1860" spans="1:21" x14ac:dyDescent="0.2">
      <c r="A1860" s="178">
        <v>42813</v>
      </c>
      <c r="B1860" s="179">
        <v>0.41666666666666669</v>
      </c>
      <c r="C1860" t="s">
        <v>349</v>
      </c>
      <c r="D1860">
        <v>3.5</v>
      </c>
      <c r="E1860">
        <v>4.1100000000000003</v>
      </c>
      <c r="F1860">
        <v>4</v>
      </c>
      <c r="G1860">
        <v>5.99</v>
      </c>
      <c r="H1860" s="184">
        <f t="shared" ref="H1860:L1860" si="2009">H1836</f>
        <v>0.375</v>
      </c>
      <c r="I1860" s="185">
        <f t="shared" si="2009"/>
        <v>156</v>
      </c>
      <c r="J1860" s="185">
        <f t="shared" si="2009"/>
        <v>343</v>
      </c>
      <c r="K1860" s="185">
        <f t="shared" si="2009"/>
        <v>2872</v>
      </c>
      <c r="L1860" s="185">
        <f t="shared" si="2009"/>
        <v>2219</v>
      </c>
      <c r="M1860" s="147"/>
      <c r="N1860" s="143">
        <f t="shared" si="1944"/>
        <v>546</v>
      </c>
      <c r="O1860" s="143">
        <f t="shared" ref="O1860:O1923" si="2010">E1860*J1860</f>
        <v>1409.73</v>
      </c>
      <c r="P1860" s="143">
        <f t="shared" ref="P1860:P1923" si="2011">F1860*K1860</f>
        <v>11488</v>
      </c>
      <c r="Q1860" s="143">
        <f t="shared" ref="Q1860:Q1923" si="2012">G1860*L1860</f>
        <v>13291.810000000001</v>
      </c>
      <c r="R1860" s="188">
        <f t="shared" si="1945"/>
        <v>26735.54</v>
      </c>
      <c r="T1860">
        <v>29365.040000000001</v>
      </c>
      <c r="U1860" s="190">
        <f t="shared" si="1946"/>
        <v>0.91045474482582012</v>
      </c>
    </row>
    <row r="1861" spans="1:21" x14ac:dyDescent="0.2">
      <c r="A1861" s="178">
        <v>42813</v>
      </c>
      <c r="B1861" s="179">
        <v>0.45833333333333331</v>
      </c>
      <c r="C1861" t="s">
        <v>349</v>
      </c>
      <c r="D1861">
        <v>2.54</v>
      </c>
      <c r="E1861">
        <v>3.75</v>
      </c>
      <c r="F1861">
        <v>3.75</v>
      </c>
      <c r="G1861">
        <v>3.13</v>
      </c>
      <c r="H1861" s="184">
        <f t="shared" ref="H1861:L1861" si="2013">H1837</f>
        <v>0.41666666666666669</v>
      </c>
      <c r="I1861" s="185">
        <f t="shared" si="2013"/>
        <v>196</v>
      </c>
      <c r="J1861" s="185">
        <f t="shared" si="2013"/>
        <v>315</v>
      </c>
      <c r="K1861" s="185">
        <f t="shared" si="2013"/>
        <v>2872</v>
      </c>
      <c r="L1861" s="185">
        <f t="shared" si="2013"/>
        <v>2219</v>
      </c>
      <c r="M1861" s="147"/>
      <c r="N1861" s="143">
        <f t="shared" ref="N1861:N1924" si="2014">D1861*I1861</f>
        <v>497.84000000000003</v>
      </c>
      <c r="O1861" s="143">
        <f t="shared" si="2010"/>
        <v>1181.25</v>
      </c>
      <c r="P1861" s="143">
        <f t="shared" si="2011"/>
        <v>10770</v>
      </c>
      <c r="Q1861" s="143">
        <f t="shared" si="2012"/>
        <v>6945.4699999999993</v>
      </c>
      <c r="R1861" s="188">
        <f t="shared" ref="R1861:R1924" si="2015">SUM(N1861:Q1861)</f>
        <v>19394.559999999998</v>
      </c>
      <c r="T1861">
        <v>31287.19</v>
      </c>
      <c r="U1861" s="190">
        <f t="shared" ref="U1861:U1924" si="2016">R1861/T1861</f>
        <v>0.61988820344684192</v>
      </c>
    </row>
    <row r="1862" spans="1:21" x14ac:dyDescent="0.2">
      <c r="A1862" s="178">
        <v>42813</v>
      </c>
      <c r="B1862" s="179">
        <v>0.5</v>
      </c>
      <c r="C1862" t="s">
        <v>349</v>
      </c>
      <c r="D1862">
        <v>3.01</v>
      </c>
      <c r="E1862">
        <v>2.42</v>
      </c>
      <c r="F1862">
        <v>3.62</v>
      </c>
      <c r="G1862">
        <v>2.5</v>
      </c>
      <c r="H1862" s="184">
        <f t="shared" ref="H1862:L1862" si="2017">H1838</f>
        <v>0.45833333333333331</v>
      </c>
      <c r="I1862" s="185">
        <f t="shared" si="2017"/>
        <v>226</v>
      </c>
      <c r="J1862" s="185">
        <f t="shared" si="2017"/>
        <v>326</v>
      </c>
      <c r="K1862" s="185">
        <f t="shared" si="2017"/>
        <v>2842</v>
      </c>
      <c r="L1862" s="185">
        <f t="shared" si="2017"/>
        <v>1635</v>
      </c>
      <c r="M1862" s="147"/>
      <c r="N1862" s="143">
        <f t="shared" si="2014"/>
        <v>680.26</v>
      </c>
      <c r="O1862" s="143">
        <f t="shared" si="2010"/>
        <v>788.92</v>
      </c>
      <c r="P1862" s="143">
        <f t="shared" si="2011"/>
        <v>10288.040000000001</v>
      </c>
      <c r="Q1862" s="143">
        <f t="shared" si="2012"/>
        <v>4087.5</v>
      </c>
      <c r="R1862" s="188">
        <f t="shared" si="2015"/>
        <v>15844.720000000001</v>
      </c>
      <c r="T1862">
        <v>33163.99</v>
      </c>
      <c r="U1862" s="190">
        <f t="shared" si="2016"/>
        <v>0.47776880887975187</v>
      </c>
    </row>
    <row r="1863" spans="1:21" x14ac:dyDescent="0.2">
      <c r="A1863" s="178">
        <v>42813</v>
      </c>
      <c r="B1863" s="179">
        <v>0.54166666666666663</v>
      </c>
      <c r="C1863" t="s">
        <v>349</v>
      </c>
      <c r="D1863">
        <v>2.11</v>
      </c>
      <c r="E1863">
        <v>2.4</v>
      </c>
      <c r="F1863">
        <v>4</v>
      </c>
      <c r="G1863">
        <v>2.5</v>
      </c>
      <c r="H1863" s="184">
        <f t="shared" ref="H1863:L1863" si="2018">H1839</f>
        <v>0.5</v>
      </c>
      <c r="I1863" s="185">
        <f t="shared" si="2018"/>
        <v>222</v>
      </c>
      <c r="J1863" s="185">
        <f t="shared" si="2018"/>
        <v>319</v>
      </c>
      <c r="K1863" s="185">
        <f t="shared" si="2018"/>
        <v>2842</v>
      </c>
      <c r="L1863" s="185">
        <f t="shared" si="2018"/>
        <v>1635</v>
      </c>
      <c r="M1863" s="147"/>
      <c r="N1863" s="143">
        <f t="shared" si="2014"/>
        <v>468.41999999999996</v>
      </c>
      <c r="O1863" s="143">
        <f t="shared" si="2010"/>
        <v>765.6</v>
      </c>
      <c r="P1863" s="143">
        <f t="shared" si="2011"/>
        <v>11368</v>
      </c>
      <c r="Q1863" s="143">
        <f t="shared" si="2012"/>
        <v>4087.5</v>
      </c>
      <c r="R1863" s="188">
        <f t="shared" si="2015"/>
        <v>16689.52</v>
      </c>
      <c r="T1863">
        <v>35022.17</v>
      </c>
      <c r="U1863" s="190">
        <f t="shared" si="2016"/>
        <v>0.47654157352328541</v>
      </c>
    </row>
    <row r="1864" spans="1:21" x14ac:dyDescent="0.2">
      <c r="A1864" s="178">
        <v>42813</v>
      </c>
      <c r="B1864" s="179">
        <v>0.58333333333333337</v>
      </c>
      <c r="C1864" t="s">
        <v>349</v>
      </c>
      <c r="D1864">
        <v>2.11</v>
      </c>
      <c r="E1864">
        <v>2.4</v>
      </c>
      <c r="F1864">
        <v>4.42</v>
      </c>
      <c r="G1864">
        <v>3.66</v>
      </c>
      <c r="H1864" s="184">
        <f t="shared" ref="H1864:L1864" si="2019">H1840</f>
        <v>0.54166666666666663</v>
      </c>
      <c r="I1864" s="185">
        <f t="shared" si="2019"/>
        <v>195</v>
      </c>
      <c r="J1864" s="185">
        <f t="shared" si="2019"/>
        <v>299</v>
      </c>
      <c r="K1864" s="185">
        <f t="shared" si="2019"/>
        <v>2842</v>
      </c>
      <c r="L1864" s="185">
        <f t="shared" si="2019"/>
        <v>1635</v>
      </c>
      <c r="M1864" s="147"/>
      <c r="N1864" s="143">
        <f t="shared" si="2014"/>
        <v>411.45</v>
      </c>
      <c r="O1864" s="143">
        <f t="shared" si="2010"/>
        <v>717.6</v>
      </c>
      <c r="P1864" s="143">
        <f t="shared" si="2011"/>
        <v>12561.64</v>
      </c>
      <c r="Q1864" s="143">
        <f t="shared" si="2012"/>
        <v>5984.1</v>
      </c>
      <c r="R1864" s="188">
        <f t="shared" si="2015"/>
        <v>19674.79</v>
      </c>
      <c r="T1864">
        <v>36819.480000000003</v>
      </c>
      <c r="U1864" s="190">
        <f t="shared" si="2016"/>
        <v>0.53435817127238083</v>
      </c>
    </row>
    <row r="1865" spans="1:21" x14ac:dyDescent="0.2">
      <c r="A1865" s="178">
        <v>42813</v>
      </c>
      <c r="B1865" s="179">
        <v>0.625</v>
      </c>
      <c r="C1865" t="s">
        <v>349</v>
      </c>
      <c r="D1865">
        <v>2.11</v>
      </c>
      <c r="E1865">
        <v>5.36</v>
      </c>
      <c r="F1865">
        <v>8.36</v>
      </c>
      <c r="G1865">
        <v>0.99</v>
      </c>
      <c r="H1865" s="184">
        <f t="shared" ref="H1865:L1865" si="2020">H1841</f>
        <v>0.58333333333333337</v>
      </c>
      <c r="I1865" s="185">
        <f t="shared" si="2020"/>
        <v>205</v>
      </c>
      <c r="J1865" s="185">
        <f t="shared" si="2020"/>
        <v>237</v>
      </c>
      <c r="K1865" s="185">
        <f t="shared" si="2020"/>
        <v>2842</v>
      </c>
      <c r="L1865" s="185">
        <f t="shared" si="2020"/>
        <v>1635</v>
      </c>
      <c r="M1865" s="147"/>
      <c r="N1865" s="143">
        <f t="shared" si="2014"/>
        <v>432.54999999999995</v>
      </c>
      <c r="O1865" s="143">
        <f t="shared" si="2010"/>
        <v>1270.3200000000002</v>
      </c>
      <c r="P1865" s="143">
        <f t="shared" si="2011"/>
        <v>23759.119999999999</v>
      </c>
      <c r="Q1865" s="143">
        <f t="shared" si="2012"/>
        <v>1618.65</v>
      </c>
      <c r="R1865" s="188">
        <f t="shared" si="2015"/>
        <v>27080.639999999999</v>
      </c>
      <c r="T1865">
        <v>38598.46</v>
      </c>
      <c r="U1865" s="190">
        <f t="shared" si="2016"/>
        <v>0.70159897571042995</v>
      </c>
    </row>
    <row r="1866" spans="1:21" x14ac:dyDescent="0.2">
      <c r="A1866" s="178">
        <v>42813</v>
      </c>
      <c r="B1866" s="179">
        <v>0.66666666666666663</v>
      </c>
      <c r="C1866" t="s">
        <v>349</v>
      </c>
      <c r="D1866">
        <v>1.24</v>
      </c>
      <c r="E1866">
        <v>12.67</v>
      </c>
      <c r="F1866">
        <v>17.12</v>
      </c>
      <c r="G1866">
        <v>0.99</v>
      </c>
      <c r="H1866" s="184">
        <f t="shared" ref="H1866:L1866" si="2021">H1842</f>
        <v>0.625</v>
      </c>
      <c r="I1866" s="185">
        <f t="shared" si="2021"/>
        <v>212</v>
      </c>
      <c r="J1866" s="185">
        <f t="shared" si="2021"/>
        <v>213</v>
      </c>
      <c r="K1866" s="185">
        <f t="shared" si="2021"/>
        <v>2842</v>
      </c>
      <c r="L1866" s="185">
        <f t="shared" si="2021"/>
        <v>1380</v>
      </c>
      <c r="M1866" s="147"/>
      <c r="N1866" s="143">
        <f t="shared" si="2014"/>
        <v>262.88</v>
      </c>
      <c r="O1866" s="143">
        <f t="shared" si="2010"/>
        <v>2698.71</v>
      </c>
      <c r="P1866" s="143">
        <f t="shared" si="2011"/>
        <v>48655.040000000001</v>
      </c>
      <c r="Q1866" s="143">
        <f t="shared" si="2012"/>
        <v>1366.2</v>
      </c>
      <c r="R1866" s="188">
        <f t="shared" si="2015"/>
        <v>52982.83</v>
      </c>
      <c r="T1866">
        <v>40108.44</v>
      </c>
      <c r="U1866" s="190">
        <f t="shared" si="2016"/>
        <v>1.3209895473371689</v>
      </c>
    </row>
    <row r="1867" spans="1:21" x14ac:dyDescent="0.2">
      <c r="A1867" s="178">
        <v>42813</v>
      </c>
      <c r="B1867" s="179">
        <v>0.70833333333333337</v>
      </c>
      <c r="C1867" t="s">
        <v>349</v>
      </c>
      <c r="D1867">
        <v>2.11</v>
      </c>
      <c r="E1867">
        <v>12.2</v>
      </c>
      <c r="F1867">
        <v>18.940000000000001</v>
      </c>
      <c r="G1867">
        <v>1.28</v>
      </c>
      <c r="H1867" s="184">
        <f t="shared" ref="H1867:L1867" si="2022">H1843</f>
        <v>0.66666666666666663</v>
      </c>
      <c r="I1867" s="185">
        <f t="shared" si="2022"/>
        <v>191</v>
      </c>
      <c r="J1867" s="185">
        <f t="shared" si="2022"/>
        <v>237</v>
      </c>
      <c r="K1867" s="185">
        <f t="shared" si="2022"/>
        <v>2842</v>
      </c>
      <c r="L1867" s="185">
        <f t="shared" si="2022"/>
        <v>1380</v>
      </c>
      <c r="M1867" s="147"/>
      <c r="N1867" s="143">
        <f t="shared" si="2014"/>
        <v>403.01</v>
      </c>
      <c r="O1867" s="143">
        <f t="shared" si="2010"/>
        <v>2891.3999999999996</v>
      </c>
      <c r="P1867" s="143">
        <f t="shared" si="2011"/>
        <v>53827.48</v>
      </c>
      <c r="Q1867" s="143">
        <f t="shared" si="2012"/>
        <v>1766.4</v>
      </c>
      <c r="R1867" s="188">
        <f t="shared" si="2015"/>
        <v>58888.29</v>
      </c>
      <c r="T1867">
        <v>41395.81</v>
      </c>
      <c r="U1867" s="190">
        <f t="shared" si="2016"/>
        <v>1.4225664384873735</v>
      </c>
    </row>
    <row r="1868" spans="1:21" x14ac:dyDescent="0.2">
      <c r="A1868" s="178">
        <v>42813</v>
      </c>
      <c r="B1868" s="179">
        <v>0.75</v>
      </c>
      <c r="C1868" t="s">
        <v>349</v>
      </c>
      <c r="D1868">
        <v>2.46</v>
      </c>
      <c r="E1868">
        <v>7.02</v>
      </c>
      <c r="F1868">
        <v>11.63</v>
      </c>
      <c r="G1868">
        <v>1.42</v>
      </c>
      <c r="H1868" s="184">
        <f t="shared" ref="H1868:L1868" si="2023">H1844</f>
        <v>0.70833333333333337</v>
      </c>
      <c r="I1868" s="185">
        <f t="shared" si="2023"/>
        <v>218</v>
      </c>
      <c r="J1868" s="185">
        <f t="shared" si="2023"/>
        <v>258</v>
      </c>
      <c r="K1868" s="185">
        <f t="shared" si="2023"/>
        <v>2842</v>
      </c>
      <c r="L1868" s="185">
        <f t="shared" si="2023"/>
        <v>1380</v>
      </c>
      <c r="M1868" s="147"/>
      <c r="N1868" s="143">
        <f t="shared" si="2014"/>
        <v>536.28</v>
      </c>
      <c r="O1868" s="143">
        <f t="shared" si="2010"/>
        <v>1811.1599999999999</v>
      </c>
      <c r="P1868" s="143">
        <f t="shared" si="2011"/>
        <v>33052.46</v>
      </c>
      <c r="Q1868" s="143">
        <f t="shared" si="2012"/>
        <v>1959.6</v>
      </c>
      <c r="R1868" s="188">
        <f t="shared" si="2015"/>
        <v>37359.5</v>
      </c>
      <c r="T1868">
        <v>42560.19</v>
      </c>
      <c r="U1868" s="190">
        <f t="shared" si="2016"/>
        <v>0.87780388198454939</v>
      </c>
    </row>
    <row r="1869" spans="1:21" x14ac:dyDescent="0.2">
      <c r="A1869" s="178">
        <v>42813</v>
      </c>
      <c r="B1869" s="179">
        <v>0.79166666666666663</v>
      </c>
      <c r="C1869" t="s">
        <v>349</v>
      </c>
      <c r="D1869">
        <v>3.5</v>
      </c>
      <c r="E1869">
        <v>4.91</v>
      </c>
      <c r="F1869">
        <v>5.91</v>
      </c>
      <c r="G1869">
        <v>1.3</v>
      </c>
      <c r="H1869" s="184">
        <f t="shared" ref="H1869:L1869" si="2024">H1845</f>
        <v>0.75</v>
      </c>
      <c r="I1869" s="185">
        <f t="shared" si="2024"/>
        <v>240</v>
      </c>
      <c r="J1869" s="185">
        <f t="shared" si="2024"/>
        <v>365</v>
      </c>
      <c r="K1869" s="185">
        <f t="shared" si="2024"/>
        <v>2842</v>
      </c>
      <c r="L1869" s="185">
        <f t="shared" si="2024"/>
        <v>1380</v>
      </c>
      <c r="M1869" s="147"/>
      <c r="N1869" s="143">
        <f t="shared" si="2014"/>
        <v>840</v>
      </c>
      <c r="O1869" s="143">
        <f t="shared" si="2010"/>
        <v>1792.15</v>
      </c>
      <c r="P1869" s="143">
        <f t="shared" si="2011"/>
        <v>16796.22</v>
      </c>
      <c r="Q1869" s="143">
        <f t="shared" si="2012"/>
        <v>1794</v>
      </c>
      <c r="R1869" s="188">
        <f t="shared" si="2015"/>
        <v>21222.370000000003</v>
      </c>
      <c r="T1869">
        <v>43097.05</v>
      </c>
      <c r="U1869" s="190">
        <f t="shared" si="2016"/>
        <v>0.492432080618047</v>
      </c>
    </row>
    <row r="1870" spans="1:21" x14ac:dyDescent="0.2">
      <c r="A1870" s="178">
        <v>42813</v>
      </c>
      <c r="B1870" s="179">
        <v>0.83333333333333337</v>
      </c>
      <c r="C1870" t="s">
        <v>349</v>
      </c>
      <c r="D1870">
        <v>3.5</v>
      </c>
      <c r="E1870">
        <v>4.75</v>
      </c>
      <c r="F1870">
        <v>5.0199999999999996</v>
      </c>
      <c r="G1870">
        <v>0.99</v>
      </c>
      <c r="H1870" s="184">
        <f t="shared" ref="H1870:L1870" si="2025">H1846</f>
        <v>0.79166666666666663</v>
      </c>
      <c r="I1870" s="185">
        <f t="shared" si="2025"/>
        <v>320</v>
      </c>
      <c r="J1870" s="185">
        <f t="shared" si="2025"/>
        <v>214</v>
      </c>
      <c r="K1870" s="185">
        <f t="shared" si="2025"/>
        <v>2842</v>
      </c>
      <c r="L1870" s="185">
        <f t="shared" si="2025"/>
        <v>1426</v>
      </c>
      <c r="M1870" s="147"/>
      <c r="N1870" s="143">
        <f t="shared" si="2014"/>
        <v>1120</v>
      </c>
      <c r="O1870" s="143">
        <f t="shared" si="2010"/>
        <v>1016.5</v>
      </c>
      <c r="P1870" s="143">
        <f t="shared" si="2011"/>
        <v>14266.839999999998</v>
      </c>
      <c r="Q1870" s="143">
        <f t="shared" si="2012"/>
        <v>1411.74</v>
      </c>
      <c r="R1870" s="188">
        <f t="shared" si="2015"/>
        <v>17815.079999999998</v>
      </c>
      <c r="T1870">
        <v>42546.17</v>
      </c>
      <c r="U1870" s="190">
        <f t="shared" si="2016"/>
        <v>0.41872347146640931</v>
      </c>
    </row>
    <row r="1871" spans="1:21" x14ac:dyDescent="0.2">
      <c r="A1871" s="178">
        <v>42813</v>
      </c>
      <c r="B1871" s="179">
        <v>0.875</v>
      </c>
      <c r="C1871" t="s">
        <v>349</v>
      </c>
      <c r="D1871">
        <v>3.5</v>
      </c>
      <c r="E1871">
        <v>2.4</v>
      </c>
      <c r="F1871">
        <v>4</v>
      </c>
      <c r="G1871">
        <v>0.99</v>
      </c>
      <c r="H1871" s="184">
        <f t="shared" ref="H1871:L1871" si="2026">H1847</f>
        <v>0.83333333333333337</v>
      </c>
      <c r="I1871" s="185">
        <f t="shared" si="2026"/>
        <v>322</v>
      </c>
      <c r="J1871" s="185">
        <f t="shared" si="2026"/>
        <v>178</v>
      </c>
      <c r="K1871" s="185">
        <f t="shared" si="2026"/>
        <v>2842</v>
      </c>
      <c r="L1871" s="185">
        <f t="shared" si="2026"/>
        <v>1426</v>
      </c>
      <c r="M1871" s="147"/>
      <c r="N1871" s="143">
        <f t="shared" si="2014"/>
        <v>1127</v>
      </c>
      <c r="O1871" s="143">
        <f t="shared" si="2010"/>
        <v>427.2</v>
      </c>
      <c r="P1871" s="143">
        <f t="shared" si="2011"/>
        <v>11368</v>
      </c>
      <c r="Q1871" s="143">
        <f t="shared" si="2012"/>
        <v>1411.74</v>
      </c>
      <c r="R1871" s="188">
        <f t="shared" si="2015"/>
        <v>14333.94</v>
      </c>
      <c r="T1871">
        <v>41551.06</v>
      </c>
      <c r="U1871" s="190">
        <f t="shared" si="2016"/>
        <v>0.34497170469297295</v>
      </c>
    </row>
    <row r="1872" spans="1:21" x14ac:dyDescent="0.2">
      <c r="A1872" s="178">
        <v>42813</v>
      </c>
      <c r="B1872" s="179">
        <v>0.91666666666666663</v>
      </c>
      <c r="C1872" t="s">
        <v>349</v>
      </c>
      <c r="D1872">
        <v>7.72</v>
      </c>
      <c r="E1872">
        <v>2.92</v>
      </c>
      <c r="F1872">
        <v>3.92</v>
      </c>
      <c r="G1872">
        <v>0.99</v>
      </c>
      <c r="H1872" s="184">
        <f t="shared" ref="H1872:L1872" si="2027">H1848</f>
        <v>0.875</v>
      </c>
      <c r="I1872" s="185">
        <f t="shared" si="2027"/>
        <v>337</v>
      </c>
      <c r="J1872" s="185">
        <f t="shared" si="2027"/>
        <v>173</v>
      </c>
      <c r="K1872" s="185">
        <f t="shared" si="2027"/>
        <v>2842</v>
      </c>
      <c r="L1872" s="185">
        <f t="shared" si="2027"/>
        <v>1426</v>
      </c>
      <c r="M1872" s="147"/>
      <c r="N1872" s="143">
        <f t="shared" si="2014"/>
        <v>2601.64</v>
      </c>
      <c r="O1872" s="143">
        <f t="shared" si="2010"/>
        <v>505.15999999999997</v>
      </c>
      <c r="P1872" s="143">
        <f t="shared" si="2011"/>
        <v>11140.64</v>
      </c>
      <c r="Q1872" s="143">
        <f t="shared" si="2012"/>
        <v>1411.74</v>
      </c>
      <c r="R1872" s="188">
        <f t="shared" si="2015"/>
        <v>15659.179999999998</v>
      </c>
      <c r="T1872">
        <v>41906.61</v>
      </c>
      <c r="U1872" s="190">
        <f t="shared" si="2016"/>
        <v>0.37366849764273458</v>
      </c>
    </row>
    <row r="1873" spans="1:21" x14ac:dyDescent="0.2">
      <c r="A1873" s="178">
        <v>42813</v>
      </c>
      <c r="B1873" s="179">
        <v>0.95833333333333337</v>
      </c>
      <c r="C1873" t="s">
        <v>349</v>
      </c>
      <c r="D1873">
        <v>30</v>
      </c>
      <c r="E1873">
        <v>8.75</v>
      </c>
      <c r="F1873">
        <v>6.18</v>
      </c>
      <c r="G1873">
        <v>0.45</v>
      </c>
      <c r="H1873" s="184">
        <f t="shared" ref="H1873:L1873" si="2028">H1849</f>
        <v>0.91666666666666663</v>
      </c>
      <c r="I1873" s="185">
        <f t="shared" si="2028"/>
        <v>394</v>
      </c>
      <c r="J1873" s="185">
        <f t="shared" si="2028"/>
        <v>194</v>
      </c>
      <c r="K1873" s="185">
        <f t="shared" si="2028"/>
        <v>2842</v>
      </c>
      <c r="L1873" s="185">
        <f t="shared" si="2028"/>
        <v>1426</v>
      </c>
      <c r="M1873" s="147"/>
      <c r="N1873" s="143">
        <f t="shared" si="2014"/>
        <v>11820</v>
      </c>
      <c r="O1873" s="143">
        <f t="shared" si="2010"/>
        <v>1697.5</v>
      </c>
      <c r="P1873" s="143">
        <f t="shared" si="2011"/>
        <v>17563.559999999998</v>
      </c>
      <c r="Q1873" s="143">
        <f t="shared" si="2012"/>
        <v>641.70000000000005</v>
      </c>
      <c r="R1873" s="188">
        <f t="shared" si="2015"/>
        <v>31722.76</v>
      </c>
      <c r="T1873">
        <v>40420.86</v>
      </c>
      <c r="U1873" s="190">
        <f t="shared" si="2016"/>
        <v>0.78481160470113698</v>
      </c>
    </row>
    <row r="1874" spans="1:21" x14ac:dyDescent="0.2">
      <c r="A1874" s="178">
        <v>42813</v>
      </c>
      <c r="B1874" s="180">
        <v>1</v>
      </c>
      <c r="C1874" t="s">
        <v>349</v>
      </c>
      <c r="D1874">
        <v>12.5</v>
      </c>
      <c r="E1874">
        <v>4.8</v>
      </c>
      <c r="F1874">
        <v>4</v>
      </c>
      <c r="G1874">
        <v>0.45</v>
      </c>
      <c r="H1874" s="184">
        <f t="shared" ref="H1874:L1874" si="2029">H1850</f>
        <v>0.95833333333333337</v>
      </c>
      <c r="I1874" s="185">
        <f t="shared" si="2029"/>
        <v>389</v>
      </c>
      <c r="J1874" s="185">
        <f t="shared" si="2029"/>
        <v>265</v>
      </c>
      <c r="K1874" s="185">
        <f t="shared" si="2029"/>
        <v>2985</v>
      </c>
      <c r="L1874" s="185">
        <f t="shared" si="2029"/>
        <v>1111</v>
      </c>
      <c r="M1874" s="147"/>
      <c r="N1874" s="143">
        <f t="shared" si="2014"/>
        <v>4862.5</v>
      </c>
      <c r="O1874" s="143">
        <f t="shared" si="2010"/>
        <v>1272</v>
      </c>
      <c r="P1874" s="143">
        <f t="shared" si="2011"/>
        <v>11940</v>
      </c>
      <c r="Q1874" s="143">
        <f t="shared" si="2012"/>
        <v>499.95</v>
      </c>
      <c r="R1874" s="188">
        <f t="shared" si="2015"/>
        <v>18574.45</v>
      </c>
      <c r="T1874">
        <v>37527.53</v>
      </c>
      <c r="U1874" s="190">
        <f t="shared" si="2016"/>
        <v>0.49495530347987199</v>
      </c>
    </row>
    <row r="1875" spans="1:21" x14ac:dyDescent="0.2">
      <c r="A1875" s="178">
        <v>42814</v>
      </c>
      <c r="B1875" s="179">
        <v>4.1666666666666664E-2</v>
      </c>
      <c r="C1875" t="s">
        <v>349</v>
      </c>
      <c r="D1875">
        <v>10.029999999999999</v>
      </c>
      <c r="E1875">
        <v>4.72</v>
      </c>
      <c r="F1875">
        <v>4</v>
      </c>
      <c r="G1875">
        <v>0.45</v>
      </c>
      <c r="H1875" s="184">
        <f t="shared" ref="H1875:L1875" si="2030">H1851</f>
        <v>1</v>
      </c>
      <c r="I1875" s="185">
        <f t="shared" si="2030"/>
        <v>362</v>
      </c>
      <c r="J1875" s="185">
        <f t="shared" si="2030"/>
        <v>243</v>
      </c>
      <c r="K1875" s="185">
        <f t="shared" si="2030"/>
        <v>2985</v>
      </c>
      <c r="L1875" s="185">
        <f t="shared" si="2030"/>
        <v>1111</v>
      </c>
      <c r="M1875" s="147"/>
      <c r="N1875" s="143">
        <f t="shared" si="2014"/>
        <v>3630.8599999999997</v>
      </c>
      <c r="O1875" s="143">
        <f t="shared" si="2010"/>
        <v>1146.96</v>
      </c>
      <c r="P1875" s="143">
        <f t="shared" si="2011"/>
        <v>11940</v>
      </c>
      <c r="Q1875" s="143">
        <f t="shared" si="2012"/>
        <v>499.95</v>
      </c>
      <c r="R1875" s="188">
        <f t="shared" si="2015"/>
        <v>17217.77</v>
      </c>
      <c r="T1875">
        <v>34110.980000000003</v>
      </c>
      <c r="U1875" s="190">
        <f t="shared" si="2016"/>
        <v>0.5047574124226275</v>
      </c>
    </row>
    <row r="1876" spans="1:21" x14ac:dyDescent="0.2">
      <c r="A1876" s="178">
        <v>42814</v>
      </c>
      <c r="B1876" s="179">
        <v>8.3333333333333329E-2</v>
      </c>
      <c r="C1876" t="s">
        <v>349</v>
      </c>
      <c r="D1876">
        <v>10.29</v>
      </c>
      <c r="E1876">
        <v>2.4</v>
      </c>
      <c r="F1876">
        <v>4</v>
      </c>
      <c r="G1876">
        <v>0.45</v>
      </c>
      <c r="H1876" s="184">
        <f t="shared" ref="H1876:L1876" si="2031">H1852</f>
        <v>4.1666666666666664E-2</v>
      </c>
      <c r="I1876" s="185">
        <f t="shared" si="2031"/>
        <v>294</v>
      </c>
      <c r="J1876" s="185">
        <f t="shared" si="2031"/>
        <v>212</v>
      </c>
      <c r="K1876" s="185">
        <f t="shared" si="2031"/>
        <v>2985</v>
      </c>
      <c r="L1876" s="185">
        <f t="shared" si="2031"/>
        <v>1111</v>
      </c>
      <c r="M1876" s="147"/>
      <c r="N1876" s="143">
        <f t="shared" si="2014"/>
        <v>3025.2599999999998</v>
      </c>
      <c r="O1876" s="143">
        <f t="shared" si="2010"/>
        <v>508.79999999999995</v>
      </c>
      <c r="P1876" s="143">
        <f t="shared" si="2011"/>
        <v>11940</v>
      </c>
      <c r="Q1876" s="143">
        <f t="shared" si="2012"/>
        <v>499.95</v>
      </c>
      <c r="R1876" s="188">
        <f t="shared" si="2015"/>
        <v>15974.01</v>
      </c>
      <c r="T1876">
        <v>31338.6</v>
      </c>
      <c r="U1876" s="190">
        <f t="shared" si="2016"/>
        <v>0.50972315291685022</v>
      </c>
    </row>
    <row r="1877" spans="1:21" x14ac:dyDescent="0.2">
      <c r="A1877" s="178">
        <v>42814</v>
      </c>
      <c r="B1877" s="179">
        <v>0.125</v>
      </c>
      <c r="C1877" t="s">
        <v>349</v>
      </c>
      <c r="D1877">
        <v>10.11</v>
      </c>
      <c r="E1877">
        <v>2.54</v>
      </c>
      <c r="F1877">
        <v>3.51</v>
      </c>
      <c r="G1877">
        <v>1.43</v>
      </c>
      <c r="H1877" s="184">
        <f t="shared" ref="H1877:L1877" si="2032">H1853</f>
        <v>8.3333333333333329E-2</v>
      </c>
      <c r="I1877" s="185">
        <f t="shared" si="2032"/>
        <v>236</v>
      </c>
      <c r="J1877" s="185">
        <f t="shared" si="2032"/>
        <v>179</v>
      </c>
      <c r="K1877" s="185">
        <f t="shared" si="2032"/>
        <v>2985</v>
      </c>
      <c r="L1877" s="185">
        <f t="shared" si="2032"/>
        <v>1111</v>
      </c>
      <c r="M1877" s="147"/>
      <c r="N1877" s="143">
        <f t="shared" si="2014"/>
        <v>2385.96</v>
      </c>
      <c r="O1877" s="143">
        <f t="shared" si="2010"/>
        <v>454.66</v>
      </c>
      <c r="P1877" s="143">
        <f t="shared" si="2011"/>
        <v>10477.349999999999</v>
      </c>
      <c r="Q1877" s="143">
        <f t="shared" si="2012"/>
        <v>1588.73</v>
      </c>
      <c r="R1877" s="188">
        <f t="shared" si="2015"/>
        <v>14906.699999999997</v>
      </c>
      <c r="T1877">
        <v>29632.57</v>
      </c>
      <c r="U1877" s="190">
        <f t="shared" si="2016"/>
        <v>0.50305120345619692</v>
      </c>
    </row>
    <row r="1878" spans="1:21" x14ac:dyDescent="0.2">
      <c r="A1878" s="178">
        <v>42814</v>
      </c>
      <c r="B1878" s="179">
        <v>0.16666666666666666</v>
      </c>
      <c r="C1878" t="s">
        <v>349</v>
      </c>
      <c r="D1878">
        <v>8.18</v>
      </c>
      <c r="E1878">
        <v>2.4</v>
      </c>
      <c r="F1878">
        <v>3.51</v>
      </c>
      <c r="G1878">
        <v>1.25</v>
      </c>
      <c r="H1878" s="184">
        <f t="shared" ref="H1878:L1878" si="2033">H1854</f>
        <v>0.125</v>
      </c>
      <c r="I1878" s="185">
        <f t="shared" si="2033"/>
        <v>201</v>
      </c>
      <c r="J1878" s="185">
        <f t="shared" si="2033"/>
        <v>205</v>
      </c>
      <c r="K1878" s="185">
        <f t="shared" si="2033"/>
        <v>2985</v>
      </c>
      <c r="L1878" s="185">
        <f t="shared" si="2033"/>
        <v>1717</v>
      </c>
      <c r="M1878" s="147"/>
      <c r="N1878" s="143">
        <f t="shared" si="2014"/>
        <v>1644.1799999999998</v>
      </c>
      <c r="O1878" s="143">
        <f t="shared" si="2010"/>
        <v>492</v>
      </c>
      <c r="P1878" s="143">
        <f t="shared" si="2011"/>
        <v>10477.349999999999</v>
      </c>
      <c r="Q1878" s="143">
        <f t="shared" si="2012"/>
        <v>2146.25</v>
      </c>
      <c r="R1878" s="188">
        <f t="shared" si="2015"/>
        <v>14759.779999999999</v>
      </c>
      <c r="T1878">
        <v>28618.34</v>
      </c>
      <c r="U1878" s="190">
        <f t="shared" si="2016"/>
        <v>0.5157454974677077</v>
      </c>
    </row>
    <row r="1879" spans="1:21" x14ac:dyDescent="0.2">
      <c r="A1879" s="178">
        <v>42814</v>
      </c>
      <c r="B1879" s="179">
        <v>0.20833333333333334</v>
      </c>
      <c r="C1879" t="s">
        <v>349</v>
      </c>
      <c r="D1879">
        <v>10.11</v>
      </c>
      <c r="E1879">
        <v>4.66</v>
      </c>
      <c r="F1879">
        <v>4</v>
      </c>
      <c r="G1879">
        <v>1.35</v>
      </c>
      <c r="H1879" s="184">
        <f t="shared" ref="H1879:L1879" si="2034">H1855</f>
        <v>0.16666666666666666</v>
      </c>
      <c r="I1879" s="185">
        <f t="shared" si="2034"/>
        <v>185</v>
      </c>
      <c r="J1879" s="185">
        <f t="shared" si="2034"/>
        <v>205</v>
      </c>
      <c r="K1879" s="185">
        <f t="shared" si="2034"/>
        <v>2985</v>
      </c>
      <c r="L1879" s="185">
        <f t="shared" si="2034"/>
        <v>1717</v>
      </c>
      <c r="M1879" s="147"/>
      <c r="N1879" s="143">
        <f t="shared" si="2014"/>
        <v>1870.35</v>
      </c>
      <c r="O1879" s="143">
        <f t="shared" si="2010"/>
        <v>955.30000000000007</v>
      </c>
      <c r="P1879" s="143">
        <f t="shared" si="2011"/>
        <v>11940</v>
      </c>
      <c r="Q1879" s="143">
        <f t="shared" si="2012"/>
        <v>2317.9500000000003</v>
      </c>
      <c r="R1879" s="188">
        <f t="shared" si="2015"/>
        <v>17083.599999999999</v>
      </c>
      <c r="T1879">
        <v>28117.88</v>
      </c>
      <c r="U1879" s="190">
        <f t="shared" si="2016"/>
        <v>0.60757069878667946</v>
      </c>
    </row>
    <row r="1880" spans="1:21" x14ac:dyDescent="0.2">
      <c r="A1880" s="178">
        <v>42814</v>
      </c>
      <c r="B1880" s="179">
        <v>0.25</v>
      </c>
      <c r="C1880" t="s">
        <v>349</v>
      </c>
      <c r="D1880">
        <v>23.66</v>
      </c>
      <c r="E1880">
        <v>18</v>
      </c>
      <c r="F1880">
        <v>4</v>
      </c>
      <c r="G1880">
        <v>1.35</v>
      </c>
      <c r="H1880" s="184">
        <f t="shared" ref="H1880:L1880" si="2035">H1856</f>
        <v>0.20833333333333334</v>
      </c>
      <c r="I1880" s="185">
        <f t="shared" si="2035"/>
        <v>207</v>
      </c>
      <c r="J1880" s="185">
        <f t="shared" si="2035"/>
        <v>283</v>
      </c>
      <c r="K1880" s="185">
        <f t="shared" si="2035"/>
        <v>2985</v>
      </c>
      <c r="L1880" s="185">
        <f t="shared" si="2035"/>
        <v>1717</v>
      </c>
      <c r="M1880" s="147"/>
      <c r="N1880" s="143">
        <f t="shared" si="2014"/>
        <v>4897.62</v>
      </c>
      <c r="O1880" s="143">
        <f t="shared" si="2010"/>
        <v>5094</v>
      </c>
      <c r="P1880" s="143">
        <f t="shared" si="2011"/>
        <v>11940</v>
      </c>
      <c r="Q1880" s="143">
        <f t="shared" si="2012"/>
        <v>2317.9500000000003</v>
      </c>
      <c r="R1880" s="188">
        <f t="shared" si="2015"/>
        <v>24249.57</v>
      </c>
      <c r="T1880">
        <v>28458.62</v>
      </c>
      <c r="U1880" s="190">
        <f t="shared" si="2016"/>
        <v>0.85209929364108306</v>
      </c>
    </row>
    <row r="1881" spans="1:21" x14ac:dyDescent="0.2">
      <c r="A1881" s="178">
        <v>42814</v>
      </c>
      <c r="B1881" s="179">
        <v>0.29166666666666669</v>
      </c>
      <c r="C1881" t="s">
        <v>349</v>
      </c>
      <c r="D1881">
        <v>12.14</v>
      </c>
      <c r="E1881">
        <v>13.61</v>
      </c>
      <c r="F1881">
        <v>7.61</v>
      </c>
      <c r="G1881">
        <v>6.86</v>
      </c>
      <c r="H1881" s="184">
        <f t="shared" ref="H1881:L1881" si="2036">H1857</f>
        <v>0.25</v>
      </c>
      <c r="I1881" s="185">
        <f t="shared" si="2036"/>
        <v>327</v>
      </c>
      <c r="J1881" s="185">
        <f t="shared" si="2036"/>
        <v>438</v>
      </c>
      <c r="K1881" s="185">
        <f t="shared" si="2036"/>
        <v>2985</v>
      </c>
      <c r="L1881" s="185">
        <f t="shared" si="2036"/>
        <v>1717</v>
      </c>
      <c r="M1881" s="147"/>
      <c r="N1881" s="143">
        <f t="shared" si="2014"/>
        <v>3969.78</v>
      </c>
      <c r="O1881" s="143">
        <f t="shared" si="2010"/>
        <v>5961.1799999999994</v>
      </c>
      <c r="P1881" s="143">
        <f t="shared" si="2011"/>
        <v>22715.850000000002</v>
      </c>
      <c r="Q1881" s="143">
        <f t="shared" si="2012"/>
        <v>11778.62</v>
      </c>
      <c r="R1881" s="188">
        <f t="shared" si="2015"/>
        <v>44425.43</v>
      </c>
      <c r="T1881">
        <v>30269.27</v>
      </c>
      <c r="U1881" s="190">
        <f t="shared" si="2016"/>
        <v>1.4676743112734467</v>
      </c>
    </row>
    <row r="1882" spans="1:21" x14ac:dyDescent="0.2">
      <c r="A1882" s="178">
        <v>42814</v>
      </c>
      <c r="B1882" s="179">
        <v>0.33333333333333331</v>
      </c>
      <c r="C1882" t="s">
        <v>349</v>
      </c>
      <c r="D1882">
        <v>5.84</v>
      </c>
      <c r="E1882">
        <v>6.51</v>
      </c>
      <c r="F1882">
        <v>7.11</v>
      </c>
      <c r="G1882">
        <v>6.51</v>
      </c>
      <c r="H1882" s="184">
        <f t="shared" ref="H1882:L1882" si="2037">H1858</f>
        <v>0.29166666666666669</v>
      </c>
      <c r="I1882" s="185">
        <f t="shared" si="2037"/>
        <v>249</v>
      </c>
      <c r="J1882" s="185">
        <f t="shared" si="2037"/>
        <v>556</v>
      </c>
      <c r="K1882" s="185">
        <f t="shared" si="2037"/>
        <v>2872</v>
      </c>
      <c r="L1882" s="185">
        <f t="shared" si="2037"/>
        <v>2219</v>
      </c>
      <c r="M1882" s="147"/>
      <c r="N1882" s="143">
        <f t="shared" si="2014"/>
        <v>1454.1599999999999</v>
      </c>
      <c r="O1882" s="143">
        <f t="shared" si="2010"/>
        <v>3619.56</v>
      </c>
      <c r="P1882" s="143">
        <f t="shared" si="2011"/>
        <v>20419.920000000002</v>
      </c>
      <c r="Q1882" s="143">
        <f t="shared" si="2012"/>
        <v>14445.689999999999</v>
      </c>
      <c r="R1882" s="188">
        <f t="shared" si="2015"/>
        <v>39939.33</v>
      </c>
      <c r="T1882">
        <v>33555.879999999997</v>
      </c>
      <c r="U1882" s="190">
        <f t="shared" si="2016"/>
        <v>1.1902334255576072</v>
      </c>
    </row>
    <row r="1883" spans="1:21" x14ac:dyDescent="0.2">
      <c r="A1883" s="178">
        <v>42814</v>
      </c>
      <c r="B1883" s="179">
        <v>0.375</v>
      </c>
      <c r="C1883" t="s">
        <v>349</v>
      </c>
      <c r="D1883">
        <v>3.5</v>
      </c>
      <c r="E1883">
        <v>3.2</v>
      </c>
      <c r="F1883">
        <v>4.82</v>
      </c>
      <c r="G1883">
        <v>3.2</v>
      </c>
      <c r="H1883" s="184">
        <f t="shared" ref="H1883:L1883" si="2038">H1859</f>
        <v>0.33333333333333331</v>
      </c>
      <c r="I1883" s="185">
        <f t="shared" si="2038"/>
        <v>256</v>
      </c>
      <c r="J1883" s="185">
        <f t="shared" si="2038"/>
        <v>306</v>
      </c>
      <c r="K1883" s="185">
        <f t="shared" si="2038"/>
        <v>2872</v>
      </c>
      <c r="L1883" s="185">
        <f t="shared" si="2038"/>
        <v>2219</v>
      </c>
      <c r="M1883" s="147"/>
      <c r="N1883" s="143">
        <f t="shared" si="2014"/>
        <v>896</v>
      </c>
      <c r="O1883" s="143">
        <f t="shared" si="2010"/>
        <v>979.2</v>
      </c>
      <c r="P1883" s="143">
        <f t="shared" si="2011"/>
        <v>13843.04</v>
      </c>
      <c r="Q1883" s="143">
        <f t="shared" si="2012"/>
        <v>7100.8</v>
      </c>
      <c r="R1883" s="188">
        <f t="shared" si="2015"/>
        <v>22819.040000000001</v>
      </c>
      <c r="T1883">
        <v>35068.61</v>
      </c>
      <c r="U1883" s="190">
        <f t="shared" si="2016"/>
        <v>0.65069701935719726</v>
      </c>
    </row>
    <row r="1884" spans="1:21" x14ac:dyDescent="0.2">
      <c r="A1884" s="178">
        <v>42814</v>
      </c>
      <c r="B1884" s="179">
        <v>0.41666666666666669</v>
      </c>
      <c r="C1884" t="s">
        <v>349</v>
      </c>
      <c r="D1884">
        <v>3.46</v>
      </c>
      <c r="E1884">
        <v>4</v>
      </c>
      <c r="F1884">
        <v>5.98</v>
      </c>
      <c r="G1884">
        <v>4</v>
      </c>
      <c r="H1884" s="184">
        <f t="shared" ref="H1884:L1884" si="2039">H1860</f>
        <v>0.375</v>
      </c>
      <c r="I1884" s="185">
        <f t="shared" si="2039"/>
        <v>156</v>
      </c>
      <c r="J1884" s="185">
        <f t="shared" si="2039"/>
        <v>343</v>
      </c>
      <c r="K1884" s="185">
        <f t="shared" si="2039"/>
        <v>2872</v>
      </c>
      <c r="L1884" s="185">
        <f t="shared" si="2039"/>
        <v>2219</v>
      </c>
      <c r="M1884" s="147"/>
      <c r="N1884" s="143">
        <f t="shared" si="2014"/>
        <v>539.76</v>
      </c>
      <c r="O1884" s="143">
        <f t="shared" si="2010"/>
        <v>1372</v>
      </c>
      <c r="P1884" s="143">
        <f t="shared" si="2011"/>
        <v>17174.560000000001</v>
      </c>
      <c r="Q1884" s="143">
        <f t="shared" si="2012"/>
        <v>8876</v>
      </c>
      <c r="R1884" s="188">
        <f t="shared" si="2015"/>
        <v>27962.32</v>
      </c>
      <c r="T1884">
        <v>35190.01</v>
      </c>
      <c r="U1884" s="190">
        <f t="shared" si="2016"/>
        <v>0.79460960653321777</v>
      </c>
    </row>
    <row r="1885" spans="1:21" x14ac:dyDescent="0.2">
      <c r="A1885" s="178">
        <v>42814</v>
      </c>
      <c r="B1885" s="179">
        <v>0.45833333333333331</v>
      </c>
      <c r="C1885" t="s">
        <v>349</v>
      </c>
      <c r="D1885">
        <v>2.61</v>
      </c>
      <c r="E1885">
        <v>3.1</v>
      </c>
      <c r="F1885">
        <v>6.25</v>
      </c>
      <c r="G1885">
        <v>2.48</v>
      </c>
      <c r="H1885" s="184">
        <f t="shared" ref="H1885:L1885" si="2040">H1861</f>
        <v>0.41666666666666669</v>
      </c>
      <c r="I1885" s="185">
        <f t="shared" si="2040"/>
        <v>196</v>
      </c>
      <c r="J1885" s="185">
        <f t="shared" si="2040"/>
        <v>315</v>
      </c>
      <c r="K1885" s="185">
        <f t="shared" si="2040"/>
        <v>2872</v>
      </c>
      <c r="L1885" s="185">
        <f t="shared" si="2040"/>
        <v>2219</v>
      </c>
      <c r="M1885" s="147"/>
      <c r="N1885" s="143">
        <f t="shared" si="2014"/>
        <v>511.56</v>
      </c>
      <c r="O1885" s="143">
        <f t="shared" si="2010"/>
        <v>976.5</v>
      </c>
      <c r="P1885" s="143">
        <f t="shared" si="2011"/>
        <v>17950</v>
      </c>
      <c r="Q1885" s="143">
        <f t="shared" si="2012"/>
        <v>5503.12</v>
      </c>
      <c r="R1885" s="188">
        <f t="shared" si="2015"/>
        <v>24941.18</v>
      </c>
      <c r="T1885">
        <v>36432.699999999997</v>
      </c>
      <c r="U1885" s="190">
        <f t="shared" si="2016"/>
        <v>0.68458225714811149</v>
      </c>
    </row>
    <row r="1886" spans="1:21" x14ac:dyDescent="0.2">
      <c r="A1886" s="178">
        <v>42814</v>
      </c>
      <c r="B1886" s="179">
        <v>0.5</v>
      </c>
      <c r="C1886" t="s">
        <v>349</v>
      </c>
      <c r="D1886">
        <v>3.46</v>
      </c>
      <c r="E1886">
        <v>3.2</v>
      </c>
      <c r="F1886">
        <v>6.45</v>
      </c>
      <c r="G1886">
        <v>2.5</v>
      </c>
      <c r="H1886" s="184">
        <f t="shared" ref="H1886:L1886" si="2041">H1862</f>
        <v>0.45833333333333331</v>
      </c>
      <c r="I1886" s="185">
        <f t="shared" si="2041"/>
        <v>226</v>
      </c>
      <c r="J1886" s="185">
        <f t="shared" si="2041"/>
        <v>326</v>
      </c>
      <c r="K1886" s="185">
        <f t="shared" si="2041"/>
        <v>2842</v>
      </c>
      <c r="L1886" s="185">
        <f t="shared" si="2041"/>
        <v>1635</v>
      </c>
      <c r="M1886" s="147"/>
      <c r="N1886" s="143">
        <f t="shared" si="2014"/>
        <v>781.96</v>
      </c>
      <c r="O1886" s="143">
        <f t="shared" si="2010"/>
        <v>1043.2</v>
      </c>
      <c r="P1886" s="143">
        <f t="shared" si="2011"/>
        <v>18330.900000000001</v>
      </c>
      <c r="Q1886" s="143">
        <f t="shared" si="2012"/>
        <v>4087.5</v>
      </c>
      <c r="R1886" s="188">
        <f t="shared" si="2015"/>
        <v>24243.56</v>
      </c>
      <c r="T1886">
        <v>37961.550000000003</v>
      </c>
      <c r="U1886" s="190">
        <f t="shared" si="2016"/>
        <v>0.63863461844945735</v>
      </c>
    </row>
    <row r="1887" spans="1:21" x14ac:dyDescent="0.2">
      <c r="A1887" s="178">
        <v>42814</v>
      </c>
      <c r="B1887" s="179">
        <v>0.54166666666666663</v>
      </c>
      <c r="C1887" t="s">
        <v>349</v>
      </c>
      <c r="D1887">
        <v>3.39</v>
      </c>
      <c r="E1887">
        <v>5.88</v>
      </c>
      <c r="F1887">
        <v>6.88</v>
      </c>
      <c r="G1887">
        <v>6.28</v>
      </c>
      <c r="H1887" s="184">
        <f t="shared" ref="H1887:L1887" si="2042">H1863</f>
        <v>0.5</v>
      </c>
      <c r="I1887" s="185">
        <f t="shared" si="2042"/>
        <v>222</v>
      </c>
      <c r="J1887" s="185">
        <f t="shared" si="2042"/>
        <v>319</v>
      </c>
      <c r="K1887" s="185">
        <f t="shared" si="2042"/>
        <v>2842</v>
      </c>
      <c r="L1887" s="185">
        <f t="shared" si="2042"/>
        <v>1635</v>
      </c>
      <c r="M1887" s="147"/>
      <c r="N1887" s="143">
        <f t="shared" si="2014"/>
        <v>752.58</v>
      </c>
      <c r="O1887" s="143">
        <f t="shared" si="2010"/>
        <v>1875.72</v>
      </c>
      <c r="P1887" s="143">
        <f t="shared" si="2011"/>
        <v>19552.96</v>
      </c>
      <c r="Q1887" s="143">
        <f t="shared" si="2012"/>
        <v>10267.800000000001</v>
      </c>
      <c r="R1887" s="188">
        <f t="shared" si="2015"/>
        <v>32449.059999999998</v>
      </c>
      <c r="T1887">
        <v>39436.68</v>
      </c>
      <c r="U1887" s="190">
        <f t="shared" si="2016"/>
        <v>0.82281419226973462</v>
      </c>
    </row>
    <row r="1888" spans="1:21" x14ac:dyDescent="0.2">
      <c r="A1888" s="178">
        <v>42814</v>
      </c>
      <c r="B1888" s="179">
        <v>0.58333333333333337</v>
      </c>
      <c r="C1888" t="s">
        <v>349</v>
      </c>
      <c r="D1888">
        <v>1</v>
      </c>
      <c r="E1888">
        <v>6.99</v>
      </c>
      <c r="F1888">
        <v>9.18</v>
      </c>
      <c r="G1888">
        <v>5.7</v>
      </c>
      <c r="H1888" s="184">
        <f t="shared" ref="H1888:L1888" si="2043">H1864</f>
        <v>0.54166666666666663</v>
      </c>
      <c r="I1888" s="185">
        <f t="shared" si="2043"/>
        <v>195</v>
      </c>
      <c r="J1888" s="185">
        <f t="shared" si="2043"/>
        <v>299</v>
      </c>
      <c r="K1888" s="185">
        <f t="shared" si="2043"/>
        <v>2842</v>
      </c>
      <c r="L1888" s="185">
        <f t="shared" si="2043"/>
        <v>1635</v>
      </c>
      <c r="M1888" s="147"/>
      <c r="N1888" s="143">
        <f t="shared" si="2014"/>
        <v>195</v>
      </c>
      <c r="O1888" s="143">
        <f t="shared" si="2010"/>
        <v>2090.0100000000002</v>
      </c>
      <c r="P1888" s="143">
        <f t="shared" si="2011"/>
        <v>26089.559999999998</v>
      </c>
      <c r="Q1888" s="143">
        <f t="shared" si="2012"/>
        <v>9319.5</v>
      </c>
      <c r="R1888" s="188">
        <f t="shared" si="2015"/>
        <v>37694.07</v>
      </c>
      <c r="T1888">
        <v>40996.46</v>
      </c>
      <c r="U1888" s="190">
        <f t="shared" si="2016"/>
        <v>0.91944694737057786</v>
      </c>
    </row>
    <row r="1889" spans="1:21" x14ac:dyDescent="0.2">
      <c r="A1889" s="178">
        <v>42814</v>
      </c>
      <c r="B1889" s="179">
        <v>0.625</v>
      </c>
      <c r="C1889" t="s">
        <v>349</v>
      </c>
      <c r="D1889">
        <v>1.78</v>
      </c>
      <c r="E1889">
        <v>11.34</v>
      </c>
      <c r="F1889">
        <v>14.84</v>
      </c>
      <c r="G1889">
        <v>2</v>
      </c>
      <c r="H1889" s="184">
        <f t="shared" ref="H1889:L1889" si="2044">H1865</f>
        <v>0.58333333333333337</v>
      </c>
      <c r="I1889" s="185">
        <f t="shared" si="2044"/>
        <v>205</v>
      </c>
      <c r="J1889" s="185">
        <f t="shared" si="2044"/>
        <v>237</v>
      </c>
      <c r="K1889" s="185">
        <f t="shared" si="2044"/>
        <v>2842</v>
      </c>
      <c r="L1889" s="185">
        <f t="shared" si="2044"/>
        <v>1635</v>
      </c>
      <c r="M1889" s="147"/>
      <c r="N1889" s="143">
        <f t="shared" si="2014"/>
        <v>364.9</v>
      </c>
      <c r="O1889" s="143">
        <f t="shared" si="2010"/>
        <v>2687.58</v>
      </c>
      <c r="P1889" s="143">
        <f t="shared" si="2011"/>
        <v>42175.28</v>
      </c>
      <c r="Q1889" s="143">
        <f t="shared" si="2012"/>
        <v>3270</v>
      </c>
      <c r="R1889" s="188">
        <f t="shared" si="2015"/>
        <v>48497.760000000002</v>
      </c>
      <c r="T1889">
        <v>42912.56</v>
      </c>
      <c r="U1889" s="190">
        <f t="shared" si="2016"/>
        <v>1.130153036779908</v>
      </c>
    </row>
    <row r="1890" spans="1:21" x14ac:dyDescent="0.2">
      <c r="A1890" s="178">
        <v>42814</v>
      </c>
      <c r="B1890" s="179">
        <v>0.66666666666666663</v>
      </c>
      <c r="C1890" t="s">
        <v>349</v>
      </c>
      <c r="D1890">
        <v>1.95</v>
      </c>
      <c r="E1890">
        <v>27.58</v>
      </c>
      <c r="F1890">
        <v>32.58</v>
      </c>
      <c r="G1890">
        <v>15</v>
      </c>
      <c r="H1890" s="184">
        <f t="shared" ref="H1890:L1890" si="2045">H1866</f>
        <v>0.625</v>
      </c>
      <c r="I1890" s="185">
        <f t="shared" si="2045"/>
        <v>212</v>
      </c>
      <c r="J1890" s="185">
        <f t="shared" si="2045"/>
        <v>213</v>
      </c>
      <c r="K1890" s="185">
        <f t="shared" si="2045"/>
        <v>2842</v>
      </c>
      <c r="L1890" s="185">
        <f t="shared" si="2045"/>
        <v>1380</v>
      </c>
      <c r="M1890" s="147"/>
      <c r="N1890" s="143">
        <f t="shared" si="2014"/>
        <v>413.4</v>
      </c>
      <c r="O1890" s="143">
        <f t="shared" si="2010"/>
        <v>5874.54</v>
      </c>
      <c r="P1890" s="143">
        <f t="shared" si="2011"/>
        <v>92592.36</v>
      </c>
      <c r="Q1890" s="143">
        <f t="shared" si="2012"/>
        <v>20700</v>
      </c>
      <c r="R1890" s="188">
        <f t="shared" si="2015"/>
        <v>119580.3</v>
      </c>
      <c r="T1890">
        <v>44525.45</v>
      </c>
      <c r="U1890" s="190">
        <f t="shared" si="2016"/>
        <v>2.685661795669668</v>
      </c>
    </row>
    <row r="1891" spans="1:21" x14ac:dyDescent="0.2">
      <c r="A1891" s="178">
        <v>42814</v>
      </c>
      <c r="B1891" s="179">
        <v>0.70833333333333337</v>
      </c>
      <c r="C1891" t="s">
        <v>349</v>
      </c>
      <c r="D1891">
        <v>2.23</v>
      </c>
      <c r="E1891">
        <v>28.53</v>
      </c>
      <c r="F1891">
        <v>33.909999999999997</v>
      </c>
      <c r="G1891">
        <v>15</v>
      </c>
      <c r="H1891" s="184">
        <f t="shared" ref="H1891:L1891" si="2046">H1867</f>
        <v>0.66666666666666663</v>
      </c>
      <c r="I1891" s="185">
        <f t="shared" si="2046"/>
        <v>191</v>
      </c>
      <c r="J1891" s="185">
        <f t="shared" si="2046"/>
        <v>237</v>
      </c>
      <c r="K1891" s="185">
        <f t="shared" si="2046"/>
        <v>2842</v>
      </c>
      <c r="L1891" s="185">
        <f t="shared" si="2046"/>
        <v>1380</v>
      </c>
      <c r="M1891" s="147"/>
      <c r="N1891" s="143">
        <f t="shared" si="2014"/>
        <v>425.93</v>
      </c>
      <c r="O1891" s="143">
        <f t="shared" si="2010"/>
        <v>6761.6100000000006</v>
      </c>
      <c r="P1891" s="143">
        <f t="shared" si="2011"/>
        <v>96372.219999999987</v>
      </c>
      <c r="Q1891" s="143">
        <f t="shared" si="2012"/>
        <v>20700</v>
      </c>
      <c r="R1891" s="188">
        <f t="shared" si="2015"/>
        <v>124259.75999999998</v>
      </c>
      <c r="T1891">
        <v>45974.92</v>
      </c>
      <c r="U1891" s="190">
        <f t="shared" si="2016"/>
        <v>2.7027727291314481</v>
      </c>
    </row>
    <row r="1892" spans="1:21" x14ac:dyDescent="0.2">
      <c r="A1892" s="178">
        <v>42814</v>
      </c>
      <c r="B1892" s="179">
        <v>0.75</v>
      </c>
      <c r="C1892" t="s">
        <v>349</v>
      </c>
      <c r="D1892">
        <v>2.11</v>
      </c>
      <c r="E1892">
        <v>18.559999999999999</v>
      </c>
      <c r="F1892">
        <v>24.75</v>
      </c>
      <c r="G1892">
        <v>6.76</v>
      </c>
      <c r="H1892" s="184">
        <f t="shared" ref="H1892:L1892" si="2047">H1868</f>
        <v>0.70833333333333337</v>
      </c>
      <c r="I1892" s="185">
        <f t="shared" si="2047"/>
        <v>218</v>
      </c>
      <c r="J1892" s="185">
        <f t="shared" si="2047"/>
        <v>258</v>
      </c>
      <c r="K1892" s="185">
        <f t="shared" si="2047"/>
        <v>2842</v>
      </c>
      <c r="L1892" s="185">
        <f t="shared" si="2047"/>
        <v>1380</v>
      </c>
      <c r="M1892" s="147"/>
      <c r="N1892" s="143">
        <f t="shared" si="2014"/>
        <v>459.97999999999996</v>
      </c>
      <c r="O1892" s="143">
        <f t="shared" si="2010"/>
        <v>4788.4799999999996</v>
      </c>
      <c r="P1892" s="143">
        <f t="shared" si="2011"/>
        <v>70339.5</v>
      </c>
      <c r="Q1892" s="143">
        <f t="shared" si="2012"/>
        <v>9328.7999999999993</v>
      </c>
      <c r="R1892" s="188">
        <f t="shared" si="2015"/>
        <v>84916.76</v>
      </c>
      <c r="T1892">
        <v>46944.68</v>
      </c>
      <c r="U1892" s="190">
        <f t="shared" si="2016"/>
        <v>1.8088686513572996</v>
      </c>
    </row>
    <row r="1893" spans="1:21" x14ac:dyDescent="0.2">
      <c r="A1893" s="178">
        <v>42814</v>
      </c>
      <c r="B1893" s="179">
        <v>0.79166666666666663</v>
      </c>
      <c r="C1893" t="s">
        <v>349</v>
      </c>
      <c r="D1893">
        <v>3.5</v>
      </c>
      <c r="E1893">
        <v>10.06</v>
      </c>
      <c r="F1893">
        <v>12.33</v>
      </c>
      <c r="G1893">
        <v>1.35</v>
      </c>
      <c r="H1893" s="184">
        <f t="shared" ref="H1893:L1893" si="2048">H1869</f>
        <v>0.75</v>
      </c>
      <c r="I1893" s="185">
        <f t="shared" si="2048"/>
        <v>240</v>
      </c>
      <c r="J1893" s="185">
        <f t="shared" si="2048"/>
        <v>365</v>
      </c>
      <c r="K1893" s="185">
        <f t="shared" si="2048"/>
        <v>2842</v>
      </c>
      <c r="L1893" s="185">
        <f t="shared" si="2048"/>
        <v>1380</v>
      </c>
      <c r="M1893" s="147"/>
      <c r="N1893" s="143">
        <f t="shared" si="2014"/>
        <v>840</v>
      </c>
      <c r="O1893" s="143">
        <f t="shared" si="2010"/>
        <v>3671.9</v>
      </c>
      <c r="P1893" s="143">
        <f t="shared" si="2011"/>
        <v>35041.86</v>
      </c>
      <c r="Q1893" s="143">
        <f t="shared" si="2012"/>
        <v>1863.0000000000002</v>
      </c>
      <c r="R1893" s="188">
        <f t="shared" si="2015"/>
        <v>41416.76</v>
      </c>
      <c r="T1893">
        <v>47094.12</v>
      </c>
      <c r="U1893" s="190">
        <f t="shared" si="2016"/>
        <v>0.87944652113682131</v>
      </c>
    </row>
    <row r="1894" spans="1:21" x14ac:dyDescent="0.2">
      <c r="A1894" s="178">
        <v>42814</v>
      </c>
      <c r="B1894" s="179">
        <v>0.83333333333333337</v>
      </c>
      <c r="C1894" t="s">
        <v>349</v>
      </c>
      <c r="D1894">
        <v>3.5</v>
      </c>
      <c r="E1894">
        <v>7.8</v>
      </c>
      <c r="F1894">
        <v>11.16</v>
      </c>
      <c r="G1894">
        <v>2</v>
      </c>
      <c r="H1894" s="184">
        <f t="shared" ref="H1894:L1894" si="2049">H1870</f>
        <v>0.79166666666666663</v>
      </c>
      <c r="I1894" s="185">
        <f t="shared" si="2049"/>
        <v>320</v>
      </c>
      <c r="J1894" s="185">
        <f t="shared" si="2049"/>
        <v>214</v>
      </c>
      <c r="K1894" s="185">
        <f t="shared" si="2049"/>
        <v>2842</v>
      </c>
      <c r="L1894" s="185">
        <f t="shared" si="2049"/>
        <v>1426</v>
      </c>
      <c r="M1894" s="147"/>
      <c r="N1894" s="143">
        <f t="shared" si="2014"/>
        <v>1120</v>
      </c>
      <c r="O1894" s="143">
        <f t="shared" si="2010"/>
        <v>1669.2</v>
      </c>
      <c r="P1894" s="143">
        <f t="shared" si="2011"/>
        <v>31716.720000000001</v>
      </c>
      <c r="Q1894" s="143">
        <f t="shared" si="2012"/>
        <v>2852</v>
      </c>
      <c r="R1894" s="188">
        <f t="shared" si="2015"/>
        <v>37357.919999999998</v>
      </c>
      <c r="T1894">
        <v>46012.43</v>
      </c>
      <c r="U1894" s="190">
        <f t="shared" si="2016"/>
        <v>0.81190930363816904</v>
      </c>
    </row>
    <row r="1895" spans="1:21" x14ac:dyDescent="0.2">
      <c r="A1895" s="178">
        <v>42814</v>
      </c>
      <c r="B1895" s="179">
        <v>0.875</v>
      </c>
      <c r="C1895" t="s">
        <v>349</v>
      </c>
      <c r="D1895">
        <v>3.5</v>
      </c>
      <c r="E1895">
        <v>4.8600000000000003</v>
      </c>
      <c r="F1895">
        <v>8.23</v>
      </c>
      <c r="G1895">
        <v>2</v>
      </c>
      <c r="H1895" s="184">
        <f t="shared" ref="H1895:L1895" si="2050">H1871</f>
        <v>0.83333333333333337</v>
      </c>
      <c r="I1895" s="185">
        <f t="shared" si="2050"/>
        <v>322</v>
      </c>
      <c r="J1895" s="185">
        <f t="shared" si="2050"/>
        <v>178</v>
      </c>
      <c r="K1895" s="185">
        <f t="shared" si="2050"/>
        <v>2842</v>
      </c>
      <c r="L1895" s="185">
        <f t="shared" si="2050"/>
        <v>1426</v>
      </c>
      <c r="M1895" s="147"/>
      <c r="N1895" s="143">
        <f t="shared" si="2014"/>
        <v>1127</v>
      </c>
      <c r="O1895" s="143">
        <f t="shared" si="2010"/>
        <v>865.08</v>
      </c>
      <c r="P1895" s="143">
        <f t="shared" si="2011"/>
        <v>23389.66</v>
      </c>
      <c r="Q1895" s="143">
        <f t="shared" si="2012"/>
        <v>2852</v>
      </c>
      <c r="R1895" s="188">
        <f t="shared" si="2015"/>
        <v>28233.739999999998</v>
      </c>
      <c r="T1895">
        <v>44392.9</v>
      </c>
      <c r="U1895" s="190">
        <f t="shared" si="2016"/>
        <v>0.63599674722759714</v>
      </c>
    </row>
    <row r="1896" spans="1:21" x14ac:dyDescent="0.2">
      <c r="A1896" s="178">
        <v>42814</v>
      </c>
      <c r="B1896" s="179">
        <v>0.91666666666666663</v>
      </c>
      <c r="C1896" t="s">
        <v>349</v>
      </c>
      <c r="D1896">
        <v>10.029999999999999</v>
      </c>
      <c r="E1896">
        <v>9.6199999999999992</v>
      </c>
      <c r="F1896">
        <v>9.82</v>
      </c>
      <c r="G1896">
        <v>1.4</v>
      </c>
      <c r="H1896" s="184">
        <f t="shared" ref="H1896:L1896" si="2051">H1872</f>
        <v>0.875</v>
      </c>
      <c r="I1896" s="185">
        <f t="shared" si="2051"/>
        <v>337</v>
      </c>
      <c r="J1896" s="185">
        <f t="shared" si="2051"/>
        <v>173</v>
      </c>
      <c r="K1896" s="185">
        <f t="shared" si="2051"/>
        <v>2842</v>
      </c>
      <c r="L1896" s="185">
        <f t="shared" si="2051"/>
        <v>1426</v>
      </c>
      <c r="M1896" s="147"/>
      <c r="N1896" s="143">
        <f t="shared" si="2014"/>
        <v>3380.1099999999997</v>
      </c>
      <c r="O1896" s="143">
        <f t="shared" si="2010"/>
        <v>1664.2599999999998</v>
      </c>
      <c r="P1896" s="143">
        <f t="shared" si="2011"/>
        <v>27908.440000000002</v>
      </c>
      <c r="Q1896" s="143">
        <f t="shared" si="2012"/>
        <v>1996.3999999999999</v>
      </c>
      <c r="R1896" s="188">
        <f t="shared" si="2015"/>
        <v>34949.21</v>
      </c>
      <c r="T1896">
        <v>44157.3</v>
      </c>
      <c r="U1896" s="190">
        <f t="shared" si="2016"/>
        <v>0.79147071945069103</v>
      </c>
    </row>
    <row r="1897" spans="1:21" x14ac:dyDescent="0.2">
      <c r="A1897" s="178">
        <v>42814</v>
      </c>
      <c r="B1897" s="179">
        <v>0.95833333333333337</v>
      </c>
      <c r="C1897" t="s">
        <v>349</v>
      </c>
      <c r="D1897">
        <v>12.5</v>
      </c>
      <c r="E1897">
        <v>12.9</v>
      </c>
      <c r="F1897">
        <v>8</v>
      </c>
      <c r="G1897">
        <v>0.3</v>
      </c>
      <c r="H1897" s="184">
        <f t="shared" ref="H1897:L1897" si="2052">H1873</f>
        <v>0.91666666666666663</v>
      </c>
      <c r="I1897" s="185">
        <f t="shared" si="2052"/>
        <v>394</v>
      </c>
      <c r="J1897" s="185">
        <f t="shared" si="2052"/>
        <v>194</v>
      </c>
      <c r="K1897" s="185">
        <f t="shared" si="2052"/>
        <v>2842</v>
      </c>
      <c r="L1897" s="185">
        <f t="shared" si="2052"/>
        <v>1426</v>
      </c>
      <c r="M1897" s="147"/>
      <c r="N1897" s="143">
        <f t="shared" si="2014"/>
        <v>4925</v>
      </c>
      <c r="O1897" s="143">
        <f t="shared" si="2010"/>
        <v>2502.6</v>
      </c>
      <c r="P1897" s="143">
        <f t="shared" si="2011"/>
        <v>22736</v>
      </c>
      <c r="Q1897" s="143">
        <f t="shared" si="2012"/>
        <v>427.8</v>
      </c>
      <c r="R1897" s="188">
        <f t="shared" si="2015"/>
        <v>30591.399999999998</v>
      </c>
      <c r="T1897">
        <v>42027.75</v>
      </c>
      <c r="U1897" s="190">
        <f t="shared" si="2016"/>
        <v>0.72788574215845481</v>
      </c>
    </row>
    <row r="1898" spans="1:21" x14ac:dyDescent="0.2">
      <c r="A1898" s="178">
        <v>42814</v>
      </c>
      <c r="B1898" s="180">
        <v>1</v>
      </c>
      <c r="C1898" t="s">
        <v>349</v>
      </c>
      <c r="D1898">
        <v>10.11</v>
      </c>
      <c r="E1898">
        <v>8.94</v>
      </c>
      <c r="F1898">
        <v>6.86</v>
      </c>
      <c r="G1898">
        <v>0.3</v>
      </c>
      <c r="H1898" s="184">
        <f t="shared" ref="H1898:L1898" si="2053">H1874</f>
        <v>0.95833333333333337</v>
      </c>
      <c r="I1898" s="185">
        <f t="shared" si="2053"/>
        <v>389</v>
      </c>
      <c r="J1898" s="185">
        <f t="shared" si="2053"/>
        <v>265</v>
      </c>
      <c r="K1898" s="185">
        <f t="shared" si="2053"/>
        <v>2985</v>
      </c>
      <c r="L1898" s="185">
        <f t="shared" si="2053"/>
        <v>1111</v>
      </c>
      <c r="M1898" s="147"/>
      <c r="N1898" s="143">
        <f t="shared" si="2014"/>
        <v>3932.79</v>
      </c>
      <c r="O1898" s="143">
        <f t="shared" si="2010"/>
        <v>2369.1</v>
      </c>
      <c r="P1898" s="143">
        <f t="shared" si="2011"/>
        <v>20477.100000000002</v>
      </c>
      <c r="Q1898" s="143">
        <f t="shared" si="2012"/>
        <v>333.3</v>
      </c>
      <c r="R1898" s="188">
        <f t="shared" si="2015"/>
        <v>27112.29</v>
      </c>
      <c r="T1898">
        <v>38595.51</v>
      </c>
      <c r="U1898" s="190">
        <f t="shared" si="2016"/>
        <v>0.70247264513411012</v>
      </c>
    </row>
    <row r="1899" spans="1:21" x14ac:dyDescent="0.2">
      <c r="A1899" s="178">
        <v>42815</v>
      </c>
      <c r="B1899" s="179">
        <v>4.1666666666666664E-2</v>
      </c>
      <c r="C1899" t="s">
        <v>349</v>
      </c>
      <c r="D1899">
        <v>12</v>
      </c>
      <c r="E1899">
        <v>5</v>
      </c>
      <c r="F1899">
        <v>3</v>
      </c>
      <c r="G1899">
        <v>0.3</v>
      </c>
      <c r="H1899" s="184">
        <f t="shared" ref="H1899:L1899" si="2054">H1875</f>
        <v>1</v>
      </c>
      <c r="I1899" s="185">
        <f t="shared" si="2054"/>
        <v>362</v>
      </c>
      <c r="J1899" s="185">
        <f t="shared" si="2054"/>
        <v>243</v>
      </c>
      <c r="K1899" s="185">
        <f t="shared" si="2054"/>
        <v>2985</v>
      </c>
      <c r="L1899" s="185">
        <f t="shared" si="2054"/>
        <v>1111</v>
      </c>
      <c r="M1899" s="147"/>
      <c r="N1899" s="143">
        <f t="shared" si="2014"/>
        <v>4344</v>
      </c>
      <c r="O1899" s="143">
        <f t="shared" si="2010"/>
        <v>1215</v>
      </c>
      <c r="P1899" s="143">
        <f t="shared" si="2011"/>
        <v>8955</v>
      </c>
      <c r="Q1899" s="143">
        <f t="shared" si="2012"/>
        <v>333.3</v>
      </c>
      <c r="R1899" s="188">
        <f t="shared" si="2015"/>
        <v>14847.3</v>
      </c>
      <c r="T1899">
        <v>34745.29</v>
      </c>
      <c r="U1899" s="190">
        <f t="shared" si="2016"/>
        <v>0.42731835019940828</v>
      </c>
    </row>
    <row r="1900" spans="1:21" x14ac:dyDescent="0.2">
      <c r="A1900" s="178">
        <v>42815</v>
      </c>
      <c r="B1900" s="179">
        <v>8.3333333333333329E-2</v>
      </c>
      <c r="C1900" t="s">
        <v>349</v>
      </c>
      <c r="D1900">
        <v>12</v>
      </c>
      <c r="E1900">
        <v>2.98</v>
      </c>
      <c r="F1900">
        <v>3</v>
      </c>
      <c r="G1900">
        <v>0.3</v>
      </c>
      <c r="H1900" s="184">
        <f t="shared" ref="H1900:L1900" si="2055">H1876</f>
        <v>4.1666666666666664E-2</v>
      </c>
      <c r="I1900" s="185">
        <f t="shared" si="2055"/>
        <v>294</v>
      </c>
      <c r="J1900" s="185">
        <f t="shared" si="2055"/>
        <v>212</v>
      </c>
      <c r="K1900" s="185">
        <f t="shared" si="2055"/>
        <v>2985</v>
      </c>
      <c r="L1900" s="185">
        <f t="shared" si="2055"/>
        <v>1111</v>
      </c>
      <c r="M1900" s="147"/>
      <c r="N1900" s="143">
        <f t="shared" si="2014"/>
        <v>3528</v>
      </c>
      <c r="O1900" s="143">
        <f t="shared" si="2010"/>
        <v>631.76</v>
      </c>
      <c r="P1900" s="143">
        <f t="shared" si="2011"/>
        <v>8955</v>
      </c>
      <c r="Q1900" s="143">
        <f t="shared" si="2012"/>
        <v>333.3</v>
      </c>
      <c r="R1900" s="188">
        <f t="shared" si="2015"/>
        <v>13448.06</v>
      </c>
      <c r="T1900">
        <v>31976.2</v>
      </c>
      <c r="U1900" s="190">
        <f t="shared" si="2016"/>
        <v>0.42056466997329262</v>
      </c>
    </row>
    <row r="1901" spans="1:21" x14ac:dyDescent="0.2">
      <c r="A1901" s="178">
        <v>42815</v>
      </c>
      <c r="B1901" s="179">
        <v>0.125</v>
      </c>
      <c r="C1901" t="s">
        <v>349</v>
      </c>
      <c r="D1901">
        <v>12</v>
      </c>
      <c r="E1901">
        <v>3</v>
      </c>
      <c r="F1901">
        <v>3</v>
      </c>
      <c r="G1901">
        <v>0.99</v>
      </c>
      <c r="H1901" s="184">
        <f t="shared" ref="H1901:L1901" si="2056">H1877</f>
        <v>8.3333333333333329E-2</v>
      </c>
      <c r="I1901" s="185">
        <f t="shared" si="2056"/>
        <v>236</v>
      </c>
      <c r="J1901" s="185">
        <f t="shared" si="2056"/>
        <v>179</v>
      </c>
      <c r="K1901" s="185">
        <f t="shared" si="2056"/>
        <v>2985</v>
      </c>
      <c r="L1901" s="185">
        <f t="shared" si="2056"/>
        <v>1111</v>
      </c>
      <c r="M1901" s="147"/>
      <c r="N1901" s="143">
        <f t="shared" si="2014"/>
        <v>2832</v>
      </c>
      <c r="O1901" s="143">
        <f t="shared" si="2010"/>
        <v>537</v>
      </c>
      <c r="P1901" s="143">
        <f t="shared" si="2011"/>
        <v>8955</v>
      </c>
      <c r="Q1901" s="143">
        <f t="shared" si="2012"/>
        <v>1099.8900000000001</v>
      </c>
      <c r="R1901" s="188">
        <f t="shared" si="2015"/>
        <v>13423.89</v>
      </c>
      <c r="T1901">
        <v>30138.67</v>
      </c>
      <c r="U1901" s="190">
        <f t="shared" si="2016"/>
        <v>0.44540419335027059</v>
      </c>
    </row>
    <row r="1902" spans="1:21" x14ac:dyDescent="0.2">
      <c r="A1902" s="178">
        <v>42815</v>
      </c>
      <c r="B1902" s="179">
        <v>0.16666666666666666</v>
      </c>
      <c r="C1902" t="s">
        <v>349</v>
      </c>
      <c r="D1902">
        <v>10.53</v>
      </c>
      <c r="E1902">
        <v>4</v>
      </c>
      <c r="F1902">
        <v>3</v>
      </c>
      <c r="G1902">
        <v>0.99</v>
      </c>
      <c r="H1902" s="184">
        <f t="shared" ref="H1902:L1902" si="2057">H1878</f>
        <v>0.125</v>
      </c>
      <c r="I1902" s="185">
        <f t="shared" si="2057"/>
        <v>201</v>
      </c>
      <c r="J1902" s="185">
        <f t="shared" si="2057"/>
        <v>205</v>
      </c>
      <c r="K1902" s="185">
        <f t="shared" si="2057"/>
        <v>2985</v>
      </c>
      <c r="L1902" s="185">
        <f t="shared" si="2057"/>
        <v>1717</v>
      </c>
      <c r="M1902" s="147"/>
      <c r="N1902" s="143">
        <f t="shared" si="2014"/>
        <v>2116.5299999999997</v>
      </c>
      <c r="O1902" s="143">
        <f t="shared" si="2010"/>
        <v>820</v>
      </c>
      <c r="P1902" s="143">
        <f t="shared" si="2011"/>
        <v>8955</v>
      </c>
      <c r="Q1902" s="143">
        <f t="shared" si="2012"/>
        <v>1699.83</v>
      </c>
      <c r="R1902" s="188">
        <f t="shared" si="2015"/>
        <v>13591.359999999999</v>
      </c>
      <c r="T1902">
        <v>28955.59</v>
      </c>
      <c r="U1902" s="190">
        <f t="shared" si="2016"/>
        <v>0.46938639482048194</v>
      </c>
    </row>
    <row r="1903" spans="1:21" x14ac:dyDescent="0.2">
      <c r="A1903" s="178">
        <v>42815</v>
      </c>
      <c r="B1903" s="179">
        <v>0.20833333333333334</v>
      </c>
      <c r="C1903" t="s">
        <v>349</v>
      </c>
      <c r="D1903">
        <v>12</v>
      </c>
      <c r="E1903">
        <v>5</v>
      </c>
      <c r="F1903">
        <v>3</v>
      </c>
      <c r="G1903">
        <v>0.99</v>
      </c>
      <c r="H1903" s="184">
        <f t="shared" ref="H1903:L1903" si="2058">H1879</f>
        <v>0.16666666666666666</v>
      </c>
      <c r="I1903" s="185">
        <f t="shared" si="2058"/>
        <v>185</v>
      </c>
      <c r="J1903" s="185">
        <f t="shared" si="2058"/>
        <v>205</v>
      </c>
      <c r="K1903" s="185">
        <f t="shared" si="2058"/>
        <v>2985</v>
      </c>
      <c r="L1903" s="185">
        <f t="shared" si="2058"/>
        <v>1717</v>
      </c>
      <c r="M1903" s="147"/>
      <c r="N1903" s="143">
        <f t="shared" si="2014"/>
        <v>2220</v>
      </c>
      <c r="O1903" s="143">
        <f t="shared" si="2010"/>
        <v>1025</v>
      </c>
      <c r="P1903" s="143">
        <f t="shared" si="2011"/>
        <v>8955</v>
      </c>
      <c r="Q1903" s="143">
        <f t="shared" si="2012"/>
        <v>1699.83</v>
      </c>
      <c r="R1903" s="188">
        <f t="shared" si="2015"/>
        <v>13899.83</v>
      </c>
      <c r="T1903">
        <v>28268.49</v>
      </c>
      <c r="U1903" s="190">
        <f t="shared" si="2016"/>
        <v>0.4917075514114832</v>
      </c>
    </row>
    <row r="1904" spans="1:21" x14ac:dyDescent="0.2">
      <c r="A1904" s="178">
        <v>42815</v>
      </c>
      <c r="B1904" s="179">
        <v>0.25</v>
      </c>
      <c r="C1904" t="s">
        <v>349</v>
      </c>
      <c r="D1904">
        <v>27.33</v>
      </c>
      <c r="E1904">
        <v>23</v>
      </c>
      <c r="F1904">
        <v>4</v>
      </c>
      <c r="G1904">
        <v>0.99</v>
      </c>
      <c r="H1904" s="184">
        <f t="shared" ref="H1904:L1904" si="2059">H1880</f>
        <v>0.20833333333333334</v>
      </c>
      <c r="I1904" s="185">
        <f t="shared" si="2059"/>
        <v>207</v>
      </c>
      <c r="J1904" s="185">
        <f t="shared" si="2059"/>
        <v>283</v>
      </c>
      <c r="K1904" s="185">
        <f t="shared" si="2059"/>
        <v>2985</v>
      </c>
      <c r="L1904" s="185">
        <f t="shared" si="2059"/>
        <v>1717</v>
      </c>
      <c r="M1904" s="147"/>
      <c r="N1904" s="143">
        <f t="shared" si="2014"/>
        <v>5657.3099999999995</v>
      </c>
      <c r="O1904" s="143">
        <f t="shared" si="2010"/>
        <v>6509</v>
      </c>
      <c r="P1904" s="143">
        <f t="shared" si="2011"/>
        <v>11940</v>
      </c>
      <c r="Q1904" s="143">
        <f t="shared" si="2012"/>
        <v>1699.83</v>
      </c>
      <c r="R1904" s="188">
        <f t="shared" si="2015"/>
        <v>25806.14</v>
      </c>
      <c r="T1904">
        <v>28414.639999999999</v>
      </c>
      <c r="U1904" s="190">
        <f t="shared" si="2016"/>
        <v>0.90819873135820128</v>
      </c>
    </row>
    <row r="1905" spans="1:21" x14ac:dyDescent="0.2">
      <c r="A1905" s="178">
        <v>42815</v>
      </c>
      <c r="B1905" s="179">
        <v>0.29166666666666669</v>
      </c>
      <c r="C1905" t="s">
        <v>349</v>
      </c>
      <c r="D1905">
        <v>11.05</v>
      </c>
      <c r="E1905">
        <v>13.52</v>
      </c>
      <c r="F1905">
        <v>6.58</v>
      </c>
      <c r="G1905">
        <v>10.15</v>
      </c>
      <c r="H1905" s="184">
        <f t="shared" ref="H1905:L1905" si="2060">H1881</f>
        <v>0.25</v>
      </c>
      <c r="I1905" s="185">
        <f t="shared" si="2060"/>
        <v>327</v>
      </c>
      <c r="J1905" s="185">
        <f t="shared" si="2060"/>
        <v>438</v>
      </c>
      <c r="K1905" s="185">
        <f t="shared" si="2060"/>
        <v>2985</v>
      </c>
      <c r="L1905" s="185">
        <f t="shared" si="2060"/>
        <v>1717</v>
      </c>
      <c r="M1905" s="147"/>
      <c r="N1905" s="143">
        <f t="shared" si="2014"/>
        <v>3613.3500000000004</v>
      </c>
      <c r="O1905" s="143">
        <f t="shared" si="2010"/>
        <v>5921.76</v>
      </c>
      <c r="P1905" s="143">
        <f t="shared" si="2011"/>
        <v>19641.3</v>
      </c>
      <c r="Q1905" s="143">
        <f t="shared" si="2012"/>
        <v>17427.55</v>
      </c>
      <c r="R1905" s="188">
        <f t="shared" si="2015"/>
        <v>46603.96</v>
      </c>
      <c r="T1905">
        <v>30074.42</v>
      </c>
      <c r="U1905" s="190">
        <f t="shared" si="2016"/>
        <v>1.5496212395783526</v>
      </c>
    </row>
    <row r="1906" spans="1:21" x14ac:dyDescent="0.2">
      <c r="A1906" s="178">
        <v>42815</v>
      </c>
      <c r="B1906" s="179">
        <v>0.33333333333333331</v>
      </c>
      <c r="C1906" t="s">
        <v>349</v>
      </c>
      <c r="D1906">
        <v>5.7</v>
      </c>
      <c r="E1906">
        <v>6.31</v>
      </c>
      <c r="F1906">
        <v>6.63</v>
      </c>
      <c r="G1906">
        <v>6.31</v>
      </c>
      <c r="H1906" s="184">
        <f t="shared" ref="H1906:L1906" si="2061">H1882</f>
        <v>0.29166666666666669</v>
      </c>
      <c r="I1906" s="185">
        <f t="shared" si="2061"/>
        <v>249</v>
      </c>
      <c r="J1906" s="185">
        <f t="shared" si="2061"/>
        <v>556</v>
      </c>
      <c r="K1906" s="185">
        <f t="shared" si="2061"/>
        <v>2872</v>
      </c>
      <c r="L1906" s="185">
        <f t="shared" si="2061"/>
        <v>2219</v>
      </c>
      <c r="M1906" s="147"/>
      <c r="N1906" s="143">
        <f t="shared" si="2014"/>
        <v>1419.3</v>
      </c>
      <c r="O1906" s="143">
        <f t="shared" si="2010"/>
        <v>3508.3599999999997</v>
      </c>
      <c r="P1906" s="143">
        <f t="shared" si="2011"/>
        <v>19041.36</v>
      </c>
      <c r="Q1906" s="143">
        <f t="shared" si="2012"/>
        <v>14001.89</v>
      </c>
      <c r="R1906" s="188">
        <f t="shared" si="2015"/>
        <v>37970.910000000003</v>
      </c>
      <c r="T1906">
        <v>33345.25</v>
      </c>
      <c r="U1906" s="190">
        <f t="shared" si="2016"/>
        <v>1.1387202075258096</v>
      </c>
    </row>
    <row r="1907" spans="1:21" x14ac:dyDescent="0.2">
      <c r="A1907" s="178">
        <v>42815</v>
      </c>
      <c r="B1907" s="179">
        <v>0.375</v>
      </c>
      <c r="C1907" t="s">
        <v>349</v>
      </c>
      <c r="D1907">
        <v>3.5</v>
      </c>
      <c r="E1907">
        <v>7.64</v>
      </c>
      <c r="F1907">
        <v>7.61</v>
      </c>
      <c r="G1907">
        <v>10.7</v>
      </c>
      <c r="H1907" s="184">
        <f t="shared" ref="H1907:L1907" si="2062">H1883</f>
        <v>0.33333333333333331</v>
      </c>
      <c r="I1907" s="185">
        <f t="shared" si="2062"/>
        <v>256</v>
      </c>
      <c r="J1907" s="185">
        <f t="shared" si="2062"/>
        <v>306</v>
      </c>
      <c r="K1907" s="185">
        <f t="shared" si="2062"/>
        <v>2872</v>
      </c>
      <c r="L1907" s="185">
        <f t="shared" si="2062"/>
        <v>2219</v>
      </c>
      <c r="M1907" s="147"/>
      <c r="N1907" s="143">
        <f t="shared" si="2014"/>
        <v>896</v>
      </c>
      <c r="O1907" s="143">
        <f t="shared" si="2010"/>
        <v>2337.8399999999997</v>
      </c>
      <c r="P1907" s="143">
        <f t="shared" si="2011"/>
        <v>21855.920000000002</v>
      </c>
      <c r="Q1907" s="143">
        <f t="shared" si="2012"/>
        <v>23743.3</v>
      </c>
      <c r="R1907" s="188">
        <f t="shared" si="2015"/>
        <v>48833.06</v>
      </c>
      <c r="T1907">
        <v>34759.99</v>
      </c>
      <c r="U1907" s="190">
        <f t="shared" si="2016"/>
        <v>1.4048640405247528</v>
      </c>
    </row>
    <row r="1908" spans="1:21" x14ac:dyDescent="0.2">
      <c r="A1908" s="178">
        <v>42815</v>
      </c>
      <c r="B1908" s="179">
        <v>0.41666666666666669</v>
      </c>
      <c r="C1908" t="s">
        <v>349</v>
      </c>
      <c r="D1908">
        <v>3.5</v>
      </c>
      <c r="E1908">
        <v>8.61</v>
      </c>
      <c r="F1908">
        <v>8</v>
      </c>
      <c r="G1908">
        <v>15.5</v>
      </c>
      <c r="H1908" s="184">
        <f t="shared" ref="H1908:L1908" si="2063">H1884</f>
        <v>0.375</v>
      </c>
      <c r="I1908" s="185">
        <f t="shared" si="2063"/>
        <v>156</v>
      </c>
      <c r="J1908" s="185">
        <f t="shared" si="2063"/>
        <v>343</v>
      </c>
      <c r="K1908" s="185">
        <f t="shared" si="2063"/>
        <v>2872</v>
      </c>
      <c r="L1908" s="185">
        <f t="shared" si="2063"/>
        <v>2219</v>
      </c>
      <c r="M1908" s="147"/>
      <c r="N1908" s="143">
        <f t="shared" si="2014"/>
        <v>546</v>
      </c>
      <c r="O1908" s="143">
        <f t="shared" si="2010"/>
        <v>2953.23</v>
      </c>
      <c r="P1908" s="143">
        <f t="shared" si="2011"/>
        <v>22976</v>
      </c>
      <c r="Q1908" s="143">
        <f t="shared" si="2012"/>
        <v>34394.5</v>
      </c>
      <c r="R1908" s="188">
        <f t="shared" si="2015"/>
        <v>60869.729999999996</v>
      </c>
      <c r="T1908">
        <v>34692.82</v>
      </c>
      <c r="U1908" s="190">
        <f t="shared" si="2016"/>
        <v>1.7545339352638383</v>
      </c>
    </row>
    <row r="1909" spans="1:21" x14ac:dyDescent="0.2">
      <c r="A1909" s="178">
        <v>42815</v>
      </c>
      <c r="B1909" s="179">
        <v>0.45833333333333331</v>
      </c>
      <c r="C1909" t="s">
        <v>349</v>
      </c>
      <c r="D1909">
        <v>3.46</v>
      </c>
      <c r="E1909">
        <v>10.97</v>
      </c>
      <c r="F1909">
        <v>11.42</v>
      </c>
      <c r="G1909">
        <v>10.97</v>
      </c>
      <c r="H1909" s="184">
        <f t="shared" ref="H1909:L1909" si="2064">H1885</f>
        <v>0.41666666666666669</v>
      </c>
      <c r="I1909" s="185">
        <f t="shared" si="2064"/>
        <v>196</v>
      </c>
      <c r="J1909" s="185">
        <f t="shared" si="2064"/>
        <v>315</v>
      </c>
      <c r="K1909" s="185">
        <f t="shared" si="2064"/>
        <v>2872</v>
      </c>
      <c r="L1909" s="185">
        <f t="shared" si="2064"/>
        <v>2219</v>
      </c>
      <c r="M1909" s="147"/>
      <c r="N1909" s="143">
        <f t="shared" si="2014"/>
        <v>678.16</v>
      </c>
      <c r="O1909" s="143">
        <f t="shared" si="2010"/>
        <v>3455.55</v>
      </c>
      <c r="P1909" s="143">
        <f t="shared" si="2011"/>
        <v>32798.239999999998</v>
      </c>
      <c r="Q1909" s="143">
        <f t="shared" si="2012"/>
        <v>24342.43</v>
      </c>
      <c r="R1909" s="188">
        <f t="shared" si="2015"/>
        <v>61274.38</v>
      </c>
      <c r="T1909">
        <v>35832.949999999997</v>
      </c>
      <c r="U1909" s="190">
        <f t="shared" si="2016"/>
        <v>1.7100009907082727</v>
      </c>
    </row>
    <row r="1910" spans="1:21" x14ac:dyDescent="0.2">
      <c r="A1910" s="178">
        <v>42815</v>
      </c>
      <c r="B1910" s="179">
        <v>0.5</v>
      </c>
      <c r="C1910" t="s">
        <v>349</v>
      </c>
      <c r="D1910">
        <v>3.5</v>
      </c>
      <c r="E1910">
        <v>5.01</v>
      </c>
      <c r="F1910">
        <v>8.2100000000000009</v>
      </c>
      <c r="G1910">
        <v>7.76</v>
      </c>
      <c r="H1910" s="184">
        <f t="shared" ref="H1910:L1910" si="2065">H1886</f>
        <v>0.45833333333333331</v>
      </c>
      <c r="I1910" s="185">
        <f t="shared" si="2065"/>
        <v>226</v>
      </c>
      <c r="J1910" s="185">
        <f t="shared" si="2065"/>
        <v>326</v>
      </c>
      <c r="K1910" s="185">
        <f t="shared" si="2065"/>
        <v>2842</v>
      </c>
      <c r="L1910" s="185">
        <f t="shared" si="2065"/>
        <v>1635</v>
      </c>
      <c r="M1910" s="147"/>
      <c r="N1910" s="143">
        <f t="shared" si="2014"/>
        <v>791</v>
      </c>
      <c r="O1910" s="143">
        <f t="shared" si="2010"/>
        <v>1633.26</v>
      </c>
      <c r="P1910" s="143">
        <f t="shared" si="2011"/>
        <v>23332.820000000003</v>
      </c>
      <c r="Q1910" s="143">
        <f t="shared" si="2012"/>
        <v>12687.6</v>
      </c>
      <c r="R1910" s="188">
        <f t="shared" si="2015"/>
        <v>38444.68</v>
      </c>
      <c r="T1910">
        <v>37301.18</v>
      </c>
      <c r="U1910" s="190">
        <f t="shared" si="2016"/>
        <v>1.0306558666508674</v>
      </c>
    </row>
    <row r="1911" spans="1:21" x14ac:dyDescent="0.2">
      <c r="A1911" s="178">
        <v>42815</v>
      </c>
      <c r="B1911" s="179">
        <v>0.54166666666666663</v>
      </c>
      <c r="C1911" t="s">
        <v>349</v>
      </c>
      <c r="D1911">
        <v>3</v>
      </c>
      <c r="E1911">
        <v>7.68</v>
      </c>
      <c r="F1911">
        <v>11.36</v>
      </c>
      <c r="G1911">
        <v>11.36</v>
      </c>
      <c r="H1911" s="184">
        <f t="shared" ref="H1911:L1911" si="2066">H1887</f>
        <v>0.5</v>
      </c>
      <c r="I1911" s="185">
        <f t="shared" si="2066"/>
        <v>222</v>
      </c>
      <c r="J1911" s="185">
        <f t="shared" si="2066"/>
        <v>319</v>
      </c>
      <c r="K1911" s="185">
        <f t="shared" si="2066"/>
        <v>2842</v>
      </c>
      <c r="L1911" s="185">
        <f t="shared" si="2066"/>
        <v>1635</v>
      </c>
      <c r="M1911" s="147"/>
      <c r="N1911" s="143">
        <f t="shared" si="2014"/>
        <v>666</v>
      </c>
      <c r="O1911" s="143">
        <f t="shared" si="2010"/>
        <v>2449.92</v>
      </c>
      <c r="P1911" s="143">
        <f t="shared" si="2011"/>
        <v>32285.119999999999</v>
      </c>
      <c r="Q1911" s="143">
        <f t="shared" si="2012"/>
        <v>18573.599999999999</v>
      </c>
      <c r="R1911" s="188">
        <f t="shared" si="2015"/>
        <v>53974.64</v>
      </c>
      <c r="T1911">
        <v>38758.85</v>
      </c>
      <c r="U1911" s="190">
        <f t="shared" si="2016"/>
        <v>1.3925758891195172</v>
      </c>
    </row>
    <row r="1912" spans="1:21" x14ac:dyDescent="0.2">
      <c r="A1912" s="178">
        <v>42815</v>
      </c>
      <c r="B1912" s="179">
        <v>0.58333333333333337</v>
      </c>
      <c r="C1912" t="s">
        <v>349</v>
      </c>
      <c r="D1912">
        <v>2.61</v>
      </c>
      <c r="E1912">
        <v>11.76</v>
      </c>
      <c r="F1912">
        <v>18.38</v>
      </c>
      <c r="G1912">
        <v>22.55</v>
      </c>
      <c r="H1912" s="184">
        <f t="shared" ref="H1912:L1912" si="2067">H1888</f>
        <v>0.54166666666666663</v>
      </c>
      <c r="I1912" s="185">
        <f t="shared" si="2067"/>
        <v>195</v>
      </c>
      <c r="J1912" s="185">
        <f t="shared" si="2067"/>
        <v>299</v>
      </c>
      <c r="K1912" s="185">
        <f t="shared" si="2067"/>
        <v>2842</v>
      </c>
      <c r="L1912" s="185">
        <f t="shared" si="2067"/>
        <v>1635</v>
      </c>
      <c r="M1912" s="147"/>
      <c r="N1912" s="143">
        <f t="shared" si="2014"/>
        <v>508.95</v>
      </c>
      <c r="O1912" s="143">
        <f t="shared" si="2010"/>
        <v>3516.24</v>
      </c>
      <c r="P1912" s="143">
        <f t="shared" si="2011"/>
        <v>52235.96</v>
      </c>
      <c r="Q1912" s="143">
        <f t="shared" si="2012"/>
        <v>36869.25</v>
      </c>
      <c r="R1912" s="188">
        <f t="shared" si="2015"/>
        <v>93130.4</v>
      </c>
      <c r="T1912">
        <v>40308.620000000003</v>
      </c>
      <c r="U1912" s="190">
        <f t="shared" si="2016"/>
        <v>2.310433847648468</v>
      </c>
    </row>
    <row r="1913" spans="1:21" x14ac:dyDescent="0.2">
      <c r="A1913" s="178">
        <v>42815</v>
      </c>
      <c r="B1913" s="179">
        <v>0.625</v>
      </c>
      <c r="C1913" t="s">
        <v>349</v>
      </c>
      <c r="D1913">
        <v>2.61</v>
      </c>
      <c r="E1913">
        <v>15.81</v>
      </c>
      <c r="F1913">
        <v>22.39</v>
      </c>
      <c r="G1913">
        <v>21.76</v>
      </c>
      <c r="H1913" s="184">
        <f t="shared" ref="H1913:L1913" si="2068">H1889</f>
        <v>0.58333333333333337</v>
      </c>
      <c r="I1913" s="185">
        <f t="shared" si="2068"/>
        <v>205</v>
      </c>
      <c r="J1913" s="185">
        <f t="shared" si="2068"/>
        <v>237</v>
      </c>
      <c r="K1913" s="185">
        <f t="shared" si="2068"/>
        <v>2842</v>
      </c>
      <c r="L1913" s="185">
        <f t="shared" si="2068"/>
        <v>1635</v>
      </c>
      <c r="M1913" s="147"/>
      <c r="N1913" s="143">
        <f t="shared" si="2014"/>
        <v>535.04999999999995</v>
      </c>
      <c r="O1913" s="143">
        <f t="shared" si="2010"/>
        <v>3746.9700000000003</v>
      </c>
      <c r="P1913" s="143">
        <f t="shared" si="2011"/>
        <v>63632.380000000005</v>
      </c>
      <c r="Q1913" s="143">
        <f t="shared" si="2012"/>
        <v>35577.600000000006</v>
      </c>
      <c r="R1913" s="188">
        <f t="shared" si="2015"/>
        <v>103492.00000000001</v>
      </c>
      <c r="T1913">
        <v>42183.86</v>
      </c>
      <c r="U1913" s="190">
        <f t="shared" si="2016"/>
        <v>2.4533553828407362</v>
      </c>
    </row>
    <row r="1914" spans="1:21" x14ac:dyDescent="0.2">
      <c r="A1914" s="178">
        <v>42815</v>
      </c>
      <c r="B1914" s="179">
        <v>0.66666666666666663</v>
      </c>
      <c r="C1914" t="s">
        <v>349</v>
      </c>
      <c r="D1914">
        <v>2.31</v>
      </c>
      <c r="E1914">
        <v>30.65</v>
      </c>
      <c r="F1914">
        <v>39.29</v>
      </c>
      <c r="G1914">
        <v>37.15</v>
      </c>
      <c r="H1914" s="184">
        <f t="shared" ref="H1914:L1914" si="2069">H1890</f>
        <v>0.625</v>
      </c>
      <c r="I1914" s="185">
        <f t="shared" si="2069"/>
        <v>212</v>
      </c>
      <c r="J1914" s="185">
        <f t="shared" si="2069"/>
        <v>213</v>
      </c>
      <c r="K1914" s="185">
        <f t="shared" si="2069"/>
        <v>2842</v>
      </c>
      <c r="L1914" s="185">
        <f t="shared" si="2069"/>
        <v>1380</v>
      </c>
      <c r="M1914" s="147"/>
      <c r="N1914" s="143">
        <f t="shared" si="2014"/>
        <v>489.72</v>
      </c>
      <c r="O1914" s="143">
        <f t="shared" si="2010"/>
        <v>6528.45</v>
      </c>
      <c r="P1914" s="143">
        <f t="shared" si="2011"/>
        <v>111662.18</v>
      </c>
      <c r="Q1914" s="143">
        <f t="shared" si="2012"/>
        <v>51267</v>
      </c>
      <c r="R1914" s="188">
        <f t="shared" si="2015"/>
        <v>169947.34999999998</v>
      </c>
      <c r="T1914">
        <v>44040.11</v>
      </c>
      <c r="U1914" s="190">
        <f t="shared" si="2016"/>
        <v>3.8589220144999632</v>
      </c>
    </row>
    <row r="1915" spans="1:21" x14ac:dyDescent="0.2">
      <c r="A1915" s="178">
        <v>42815</v>
      </c>
      <c r="B1915" s="179">
        <v>0.70833333333333337</v>
      </c>
      <c r="C1915" t="s">
        <v>349</v>
      </c>
      <c r="D1915">
        <v>2.61</v>
      </c>
      <c r="E1915">
        <v>42.71</v>
      </c>
      <c r="F1915">
        <v>52.64</v>
      </c>
      <c r="G1915">
        <v>43.5</v>
      </c>
      <c r="H1915" s="184">
        <f t="shared" ref="H1915:L1915" si="2070">H1891</f>
        <v>0.66666666666666663</v>
      </c>
      <c r="I1915" s="185">
        <f t="shared" si="2070"/>
        <v>191</v>
      </c>
      <c r="J1915" s="185">
        <f t="shared" si="2070"/>
        <v>237</v>
      </c>
      <c r="K1915" s="185">
        <f t="shared" si="2070"/>
        <v>2842</v>
      </c>
      <c r="L1915" s="185">
        <f t="shared" si="2070"/>
        <v>1380</v>
      </c>
      <c r="M1915" s="147"/>
      <c r="N1915" s="143">
        <f t="shared" si="2014"/>
        <v>498.51</v>
      </c>
      <c r="O1915" s="143">
        <f t="shared" si="2010"/>
        <v>10122.27</v>
      </c>
      <c r="P1915" s="143">
        <f t="shared" si="2011"/>
        <v>149602.88</v>
      </c>
      <c r="Q1915" s="143">
        <f t="shared" si="2012"/>
        <v>60030</v>
      </c>
      <c r="R1915" s="188">
        <f t="shared" si="2015"/>
        <v>220253.66</v>
      </c>
      <c r="T1915">
        <v>45694.36</v>
      </c>
      <c r="U1915" s="190">
        <f t="shared" si="2016"/>
        <v>4.8201497952920231</v>
      </c>
    </row>
    <row r="1916" spans="1:21" x14ac:dyDescent="0.2">
      <c r="A1916" s="178">
        <v>42815</v>
      </c>
      <c r="B1916" s="179">
        <v>0.75</v>
      </c>
      <c r="C1916" t="s">
        <v>349</v>
      </c>
      <c r="D1916">
        <v>2.31</v>
      </c>
      <c r="E1916">
        <v>19.420000000000002</v>
      </c>
      <c r="F1916">
        <v>28.78</v>
      </c>
      <c r="G1916">
        <v>8.6199999999999992</v>
      </c>
      <c r="H1916" s="184">
        <f t="shared" ref="H1916:L1916" si="2071">H1892</f>
        <v>0.70833333333333337</v>
      </c>
      <c r="I1916" s="185">
        <f t="shared" si="2071"/>
        <v>218</v>
      </c>
      <c r="J1916" s="185">
        <f t="shared" si="2071"/>
        <v>258</v>
      </c>
      <c r="K1916" s="185">
        <f t="shared" si="2071"/>
        <v>2842</v>
      </c>
      <c r="L1916" s="185">
        <f t="shared" si="2071"/>
        <v>1380</v>
      </c>
      <c r="M1916" s="147"/>
      <c r="N1916" s="143">
        <f t="shared" si="2014"/>
        <v>503.58</v>
      </c>
      <c r="O1916" s="143">
        <f t="shared" si="2010"/>
        <v>5010.3600000000006</v>
      </c>
      <c r="P1916" s="143">
        <f t="shared" si="2011"/>
        <v>81792.760000000009</v>
      </c>
      <c r="Q1916" s="143">
        <f t="shared" si="2012"/>
        <v>11895.599999999999</v>
      </c>
      <c r="R1916" s="188">
        <f t="shared" si="2015"/>
        <v>99202.300000000017</v>
      </c>
      <c r="T1916">
        <v>46948.67</v>
      </c>
      <c r="U1916" s="190">
        <f t="shared" si="2016"/>
        <v>2.1129948942110612</v>
      </c>
    </row>
    <row r="1917" spans="1:21" x14ac:dyDescent="0.2">
      <c r="A1917" s="178">
        <v>42815</v>
      </c>
      <c r="B1917" s="179">
        <v>0.79166666666666663</v>
      </c>
      <c r="C1917" t="s">
        <v>349</v>
      </c>
      <c r="D1917">
        <v>3.16</v>
      </c>
      <c r="E1917">
        <v>10.94</v>
      </c>
      <c r="F1917">
        <v>14.9</v>
      </c>
      <c r="G1917">
        <v>2</v>
      </c>
      <c r="H1917" s="184">
        <f t="shared" ref="H1917:L1917" si="2072">H1893</f>
        <v>0.75</v>
      </c>
      <c r="I1917" s="185">
        <f t="shared" si="2072"/>
        <v>240</v>
      </c>
      <c r="J1917" s="185">
        <f t="shared" si="2072"/>
        <v>365</v>
      </c>
      <c r="K1917" s="185">
        <f t="shared" si="2072"/>
        <v>2842</v>
      </c>
      <c r="L1917" s="185">
        <f t="shared" si="2072"/>
        <v>1380</v>
      </c>
      <c r="M1917" s="147"/>
      <c r="N1917" s="143">
        <f t="shared" si="2014"/>
        <v>758.40000000000009</v>
      </c>
      <c r="O1917" s="143">
        <f t="shared" si="2010"/>
        <v>3993.1</v>
      </c>
      <c r="P1917" s="143">
        <f t="shared" si="2011"/>
        <v>42345.8</v>
      </c>
      <c r="Q1917" s="143">
        <f t="shared" si="2012"/>
        <v>2760</v>
      </c>
      <c r="R1917" s="188">
        <f t="shared" si="2015"/>
        <v>49857.3</v>
      </c>
      <c r="T1917">
        <v>47073.97</v>
      </c>
      <c r="U1917" s="190">
        <f t="shared" si="2016"/>
        <v>1.0591267318222788</v>
      </c>
    </row>
    <row r="1918" spans="1:21" x14ac:dyDescent="0.2">
      <c r="A1918" s="178">
        <v>42815</v>
      </c>
      <c r="B1918" s="179">
        <v>0.83333333333333337</v>
      </c>
      <c r="C1918" t="s">
        <v>349</v>
      </c>
      <c r="D1918">
        <v>3.5</v>
      </c>
      <c r="E1918">
        <v>8.3699999999999992</v>
      </c>
      <c r="F1918">
        <v>11.37</v>
      </c>
      <c r="G1918">
        <v>2</v>
      </c>
      <c r="H1918" s="184">
        <f t="shared" ref="H1918:L1918" si="2073">H1894</f>
        <v>0.79166666666666663</v>
      </c>
      <c r="I1918" s="185">
        <f t="shared" si="2073"/>
        <v>320</v>
      </c>
      <c r="J1918" s="185">
        <f t="shared" si="2073"/>
        <v>214</v>
      </c>
      <c r="K1918" s="185">
        <f t="shared" si="2073"/>
        <v>2842</v>
      </c>
      <c r="L1918" s="185">
        <f t="shared" si="2073"/>
        <v>1426</v>
      </c>
      <c r="M1918" s="147"/>
      <c r="N1918" s="143">
        <f t="shared" si="2014"/>
        <v>1120</v>
      </c>
      <c r="O1918" s="143">
        <f t="shared" si="2010"/>
        <v>1791.1799999999998</v>
      </c>
      <c r="P1918" s="143">
        <f t="shared" si="2011"/>
        <v>32313.539999999997</v>
      </c>
      <c r="Q1918" s="143">
        <f t="shared" si="2012"/>
        <v>2852</v>
      </c>
      <c r="R1918" s="188">
        <f t="shared" si="2015"/>
        <v>38076.719999999994</v>
      </c>
      <c r="T1918">
        <v>46043.82</v>
      </c>
      <c r="U1918" s="190">
        <f t="shared" si="2016"/>
        <v>0.82696700664714595</v>
      </c>
    </row>
    <row r="1919" spans="1:21" x14ac:dyDescent="0.2">
      <c r="A1919" s="178">
        <v>42815</v>
      </c>
      <c r="B1919" s="179">
        <v>0.875</v>
      </c>
      <c r="C1919" t="s">
        <v>349</v>
      </c>
      <c r="D1919">
        <v>3.46</v>
      </c>
      <c r="E1919">
        <v>2.31</v>
      </c>
      <c r="F1919">
        <v>7.58</v>
      </c>
      <c r="G1919">
        <v>1.47</v>
      </c>
      <c r="H1919" s="184">
        <f t="shared" ref="H1919:L1919" si="2074">H1895</f>
        <v>0.83333333333333337</v>
      </c>
      <c r="I1919" s="185">
        <f t="shared" si="2074"/>
        <v>322</v>
      </c>
      <c r="J1919" s="185">
        <f t="shared" si="2074"/>
        <v>178</v>
      </c>
      <c r="K1919" s="185">
        <f t="shared" si="2074"/>
        <v>2842</v>
      </c>
      <c r="L1919" s="185">
        <f t="shared" si="2074"/>
        <v>1426</v>
      </c>
      <c r="M1919" s="147"/>
      <c r="N1919" s="143">
        <f t="shared" si="2014"/>
        <v>1114.1199999999999</v>
      </c>
      <c r="O1919" s="143">
        <f t="shared" si="2010"/>
        <v>411.18</v>
      </c>
      <c r="P1919" s="143">
        <f t="shared" si="2011"/>
        <v>21542.36</v>
      </c>
      <c r="Q1919" s="143">
        <f t="shared" si="2012"/>
        <v>2096.2199999999998</v>
      </c>
      <c r="R1919" s="188">
        <f t="shared" si="2015"/>
        <v>25163.88</v>
      </c>
      <c r="T1919">
        <v>44453.5</v>
      </c>
      <c r="U1919" s="190">
        <f t="shared" si="2016"/>
        <v>0.56607196283757188</v>
      </c>
    </row>
    <row r="1920" spans="1:21" x14ac:dyDescent="0.2">
      <c r="A1920" s="178">
        <v>42815</v>
      </c>
      <c r="B1920" s="179">
        <v>0.91666666666666663</v>
      </c>
      <c r="C1920" t="s">
        <v>349</v>
      </c>
      <c r="D1920">
        <v>7.72</v>
      </c>
      <c r="E1920">
        <v>6.31</v>
      </c>
      <c r="F1920">
        <v>7.86</v>
      </c>
      <c r="G1920">
        <v>1</v>
      </c>
      <c r="H1920" s="184">
        <f t="shared" ref="H1920:L1920" si="2075">H1896</f>
        <v>0.875</v>
      </c>
      <c r="I1920" s="185">
        <f t="shared" si="2075"/>
        <v>337</v>
      </c>
      <c r="J1920" s="185">
        <f t="shared" si="2075"/>
        <v>173</v>
      </c>
      <c r="K1920" s="185">
        <f t="shared" si="2075"/>
        <v>2842</v>
      </c>
      <c r="L1920" s="185">
        <f t="shared" si="2075"/>
        <v>1426</v>
      </c>
      <c r="M1920" s="147"/>
      <c r="N1920" s="143">
        <f t="shared" si="2014"/>
        <v>2601.64</v>
      </c>
      <c r="O1920" s="143">
        <f t="shared" si="2010"/>
        <v>1091.6299999999999</v>
      </c>
      <c r="P1920" s="143">
        <f t="shared" si="2011"/>
        <v>22338.120000000003</v>
      </c>
      <c r="Q1920" s="143">
        <f t="shared" si="2012"/>
        <v>1426</v>
      </c>
      <c r="R1920" s="188">
        <f t="shared" si="2015"/>
        <v>27457.390000000003</v>
      </c>
      <c r="T1920">
        <v>44365.95</v>
      </c>
      <c r="U1920" s="190">
        <f t="shared" si="2016"/>
        <v>0.61888430203793687</v>
      </c>
    </row>
    <row r="1921" spans="1:21" x14ac:dyDescent="0.2">
      <c r="A1921" s="178">
        <v>42815</v>
      </c>
      <c r="B1921" s="179">
        <v>0.95833333333333337</v>
      </c>
      <c r="C1921" t="s">
        <v>349</v>
      </c>
      <c r="D1921">
        <v>12.5</v>
      </c>
      <c r="E1921">
        <v>11.39</v>
      </c>
      <c r="F1921">
        <v>7.32</v>
      </c>
      <c r="G1921">
        <v>0.45</v>
      </c>
      <c r="H1921" s="184">
        <f t="shared" ref="H1921:L1921" si="2076">H1897</f>
        <v>0.91666666666666663</v>
      </c>
      <c r="I1921" s="185">
        <f t="shared" si="2076"/>
        <v>394</v>
      </c>
      <c r="J1921" s="185">
        <f t="shared" si="2076"/>
        <v>194</v>
      </c>
      <c r="K1921" s="185">
        <f t="shared" si="2076"/>
        <v>2842</v>
      </c>
      <c r="L1921" s="185">
        <f t="shared" si="2076"/>
        <v>1426</v>
      </c>
      <c r="M1921" s="147"/>
      <c r="N1921" s="143">
        <f t="shared" si="2014"/>
        <v>4925</v>
      </c>
      <c r="O1921" s="143">
        <f t="shared" si="2010"/>
        <v>2209.6600000000003</v>
      </c>
      <c r="P1921" s="143">
        <f t="shared" si="2011"/>
        <v>20803.440000000002</v>
      </c>
      <c r="Q1921" s="143">
        <f t="shared" si="2012"/>
        <v>641.70000000000005</v>
      </c>
      <c r="R1921" s="188">
        <f t="shared" si="2015"/>
        <v>28579.800000000003</v>
      </c>
      <c r="T1921">
        <v>42196.29</v>
      </c>
      <c r="U1921" s="190">
        <f t="shared" si="2016"/>
        <v>0.67730599064514918</v>
      </c>
    </row>
    <row r="1922" spans="1:21" x14ac:dyDescent="0.2">
      <c r="A1922" s="178">
        <v>42815</v>
      </c>
      <c r="B1922" s="180">
        <v>1</v>
      </c>
      <c r="C1922" t="s">
        <v>349</v>
      </c>
      <c r="D1922">
        <v>15</v>
      </c>
      <c r="E1922">
        <v>8.61</v>
      </c>
      <c r="F1922">
        <v>6.25</v>
      </c>
      <c r="G1922">
        <v>0.45</v>
      </c>
      <c r="H1922" s="184">
        <f t="shared" ref="H1922:L1922" si="2077">H1898</f>
        <v>0.95833333333333337</v>
      </c>
      <c r="I1922" s="185">
        <f t="shared" si="2077"/>
        <v>389</v>
      </c>
      <c r="J1922" s="185">
        <f t="shared" si="2077"/>
        <v>265</v>
      </c>
      <c r="K1922" s="185">
        <f t="shared" si="2077"/>
        <v>2985</v>
      </c>
      <c r="L1922" s="185">
        <f t="shared" si="2077"/>
        <v>1111</v>
      </c>
      <c r="M1922" s="147"/>
      <c r="N1922" s="143">
        <f t="shared" si="2014"/>
        <v>5835</v>
      </c>
      <c r="O1922" s="143">
        <f t="shared" si="2010"/>
        <v>2281.6499999999996</v>
      </c>
      <c r="P1922" s="143">
        <f t="shared" si="2011"/>
        <v>18656.25</v>
      </c>
      <c r="Q1922" s="143">
        <f t="shared" si="2012"/>
        <v>499.95</v>
      </c>
      <c r="R1922" s="188">
        <f t="shared" si="2015"/>
        <v>27272.850000000002</v>
      </c>
      <c r="T1922">
        <v>38778.71</v>
      </c>
      <c r="U1922" s="190">
        <f t="shared" si="2016"/>
        <v>0.70329441077333421</v>
      </c>
    </row>
    <row r="1923" spans="1:21" x14ac:dyDescent="0.2">
      <c r="A1923" s="178">
        <v>42816</v>
      </c>
      <c r="B1923" s="179">
        <v>4.1666666666666664E-2</v>
      </c>
      <c r="C1923" t="s">
        <v>349</v>
      </c>
      <c r="D1923">
        <v>12.5</v>
      </c>
      <c r="E1923">
        <v>2.0099999999999998</v>
      </c>
      <c r="F1923">
        <v>2.5</v>
      </c>
      <c r="G1923">
        <v>0.45</v>
      </c>
      <c r="H1923" s="184">
        <f t="shared" ref="H1923:L1923" si="2078">H1899</f>
        <v>1</v>
      </c>
      <c r="I1923" s="185">
        <f t="shared" si="2078"/>
        <v>362</v>
      </c>
      <c r="J1923" s="185">
        <f t="shared" si="2078"/>
        <v>243</v>
      </c>
      <c r="K1923" s="185">
        <f t="shared" si="2078"/>
        <v>2985</v>
      </c>
      <c r="L1923" s="185">
        <f t="shared" si="2078"/>
        <v>1111</v>
      </c>
      <c r="M1923" s="147"/>
      <c r="N1923" s="143">
        <f t="shared" si="2014"/>
        <v>4525</v>
      </c>
      <c r="O1923" s="143">
        <f t="shared" si="2010"/>
        <v>488.42999999999995</v>
      </c>
      <c r="P1923" s="143">
        <f t="shared" si="2011"/>
        <v>7462.5</v>
      </c>
      <c r="Q1923" s="143">
        <f t="shared" si="2012"/>
        <v>499.95</v>
      </c>
      <c r="R1923" s="188">
        <f t="shared" si="2015"/>
        <v>12975.880000000001</v>
      </c>
      <c r="T1923">
        <v>34875.760000000002</v>
      </c>
      <c r="U1923" s="190">
        <f t="shared" si="2016"/>
        <v>0.37206013575044672</v>
      </c>
    </row>
    <row r="1924" spans="1:21" x14ac:dyDescent="0.2">
      <c r="A1924" s="178">
        <v>42816</v>
      </c>
      <c r="B1924" s="179">
        <v>8.3333333333333329E-2</v>
      </c>
      <c r="C1924" t="s">
        <v>349</v>
      </c>
      <c r="D1924">
        <v>10.11</v>
      </c>
      <c r="E1924">
        <v>2.0099999999999998</v>
      </c>
      <c r="F1924">
        <v>2.5</v>
      </c>
      <c r="G1924">
        <v>0.45</v>
      </c>
      <c r="H1924" s="184">
        <f t="shared" ref="H1924:L1924" si="2079">H1900</f>
        <v>4.1666666666666664E-2</v>
      </c>
      <c r="I1924" s="185">
        <f t="shared" si="2079"/>
        <v>294</v>
      </c>
      <c r="J1924" s="185">
        <f t="shared" si="2079"/>
        <v>212</v>
      </c>
      <c r="K1924" s="185">
        <f t="shared" si="2079"/>
        <v>2985</v>
      </c>
      <c r="L1924" s="185">
        <f t="shared" si="2079"/>
        <v>1111</v>
      </c>
      <c r="M1924" s="147"/>
      <c r="N1924" s="143">
        <f t="shared" si="2014"/>
        <v>2972.3399999999997</v>
      </c>
      <c r="O1924" s="143">
        <f t="shared" ref="O1924:O1987" si="2080">E1924*J1924</f>
        <v>426.11999999999995</v>
      </c>
      <c r="P1924" s="143">
        <f t="shared" ref="P1924:P1987" si="2081">F1924*K1924</f>
        <v>7462.5</v>
      </c>
      <c r="Q1924" s="143">
        <f t="shared" ref="Q1924:Q1987" si="2082">G1924*L1924</f>
        <v>499.95</v>
      </c>
      <c r="R1924" s="188">
        <f t="shared" si="2015"/>
        <v>11360.91</v>
      </c>
      <c r="T1924">
        <v>32136.21</v>
      </c>
      <c r="U1924" s="190">
        <f t="shared" si="2016"/>
        <v>0.35352364202250358</v>
      </c>
    </row>
    <row r="1925" spans="1:21" x14ac:dyDescent="0.2">
      <c r="A1925" s="178">
        <v>42816</v>
      </c>
      <c r="B1925" s="179">
        <v>0.125</v>
      </c>
      <c r="C1925" t="s">
        <v>349</v>
      </c>
      <c r="D1925">
        <v>8.5</v>
      </c>
      <c r="E1925">
        <v>2.0099999999999998</v>
      </c>
      <c r="F1925">
        <v>2.5</v>
      </c>
      <c r="G1925">
        <v>1</v>
      </c>
      <c r="H1925" s="184">
        <f t="shared" ref="H1925:L1925" si="2083">H1901</f>
        <v>8.3333333333333329E-2</v>
      </c>
      <c r="I1925" s="185">
        <f t="shared" si="2083"/>
        <v>236</v>
      </c>
      <c r="J1925" s="185">
        <f t="shared" si="2083"/>
        <v>179</v>
      </c>
      <c r="K1925" s="185">
        <f t="shared" si="2083"/>
        <v>2985</v>
      </c>
      <c r="L1925" s="185">
        <f t="shared" si="2083"/>
        <v>1111</v>
      </c>
      <c r="M1925" s="147"/>
      <c r="N1925" s="143">
        <f t="shared" ref="N1925:N1988" si="2084">D1925*I1925</f>
        <v>2006</v>
      </c>
      <c r="O1925" s="143">
        <f t="shared" si="2080"/>
        <v>359.78999999999996</v>
      </c>
      <c r="P1925" s="143">
        <f t="shared" si="2081"/>
        <v>7462.5</v>
      </c>
      <c r="Q1925" s="143">
        <f t="shared" si="2082"/>
        <v>1111</v>
      </c>
      <c r="R1925" s="188">
        <f t="shared" ref="R1925:R1988" si="2085">SUM(N1925:Q1925)</f>
        <v>10939.29</v>
      </c>
      <c r="T1925">
        <v>30334.15</v>
      </c>
      <c r="U1925" s="190">
        <f t="shared" ref="U1925:U1988" si="2086">R1925/T1925</f>
        <v>0.36062622489834067</v>
      </c>
    </row>
    <row r="1926" spans="1:21" x14ac:dyDescent="0.2">
      <c r="A1926" s="178">
        <v>42816</v>
      </c>
      <c r="B1926" s="179">
        <v>0.16666666666666666</v>
      </c>
      <c r="C1926" t="s">
        <v>349</v>
      </c>
      <c r="D1926">
        <v>4.1100000000000003</v>
      </c>
      <c r="E1926">
        <v>1.5</v>
      </c>
      <c r="F1926">
        <v>2.5</v>
      </c>
      <c r="G1926">
        <v>1</v>
      </c>
      <c r="H1926" s="184">
        <f t="shared" ref="H1926:L1926" si="2087">H1902</f>
        <v>0.125</v>
      </c>
      <c r="I1926" s="185">
        <f t="shared" si="2087"/>
        <v>201</v>
      </c>
      <c r="J1926" s="185">
        <f t="shared" si="2087"/>
        <v>205</v>
      </c>
      <c r="K1926" s="185">
        <f t="shared" si="2087"/>
        <v>2985</v>
      </c>
      <c r="L1926" s="185">
        <f t="shared" si="2087"/>
        <v>1717</v>
      </c>
      <c r="M1926" s="147"/>
      <c r="N1926" s="143">
        <f t="shared" si="2084"/>
        <v>826.11</v>
      </c>
      <c r="O1926" s="143">
        <f t="shared" si="2080"/>
        <v>307.5</v>
      </c>
      <c r="P1926" s="143">
        <f t="shared" si="2081"/>
        <v>7462.5</v>
      </c>
      <c r="Q1926" s="143">
        <f t="shared" si="2082"/>
        <v>1717</v>
      </c>
      <c r="R1926" s="188">
        <f t="shared" si="2085"/>
        <v>10313.11</v>
      </c>
      <c r="T1926">
        <v>29192.69</v>
      </c>
      <c r="U1926" s="190">
        <f t="shared" si="2086"/>
        <v>0.35327713890018358</v>
      </c>
    </row>
    <row r="1927" spans="1:21" x14ac:dyDescent="0.2">
      <c r="A1927" s="178">
        <v>42816</v>
      </c>
      <c r="B1927" s="179">
        <v>0.20833333333333334</v>
      </c>
      <c r="C1927" t="s">
        <v>349</v>
      </c>
      <c r="D1927">
        <v>10.99</v>
      </c>
      <c r="E1927">
        <v>2.11</v>
      </c>
      <c r="F1927">
        <v>3</v>
      </c>
      <c r="G1927">
        <v>1</v>
      </c>
      <c r="H1927" s="184">
        <f t="shared" ref="H1927:L1927" si="2088">H1903</f>
        <v>0.16666666666666666</v>
      </c>
      <c r="I1927" s="185">
        <f t="shared" si="2088"/>
        <v>185</v>
      </c>
      <c r="J1927" s="185">
        <f t="shared" si="2088"/>
        <v>205</v>
      </c>
      <c r="K1927" s="185">
        <f t="shared" si="2088"/>
        <v>2985</v>
      </c>
      <c r="L1927" s="185">
        <f t="shared" si="2088"/>
        <v>1717</v>
      </c>
      <c r="M1927" s="147"/>
      <c r="N1927" s="143">
        <f t="shared" si="2084"/>
        <v>2033.15</v>
      </c>
      <c r="O1927" s="143">
        <f t="shared" si="2080"/>
        <v>432.54999999999995</v>
      </c>
      <c r="P1927" s="143">
        <f t="shared" si="2081"/>
        <v>8955</v>
      </c>
      <c r="Q1927" s="143">
        <f t="shared" si="2082"/>
        <v>1717</v>
      </c>
      <c r="R1927" s="188">
        <f t="shared" si="2085"/>
        <v>13137.7</v>
      </c>
      <c r="T1927">
        <v>28633.24</v>
      </c>
      <c r="U1927" s="190">
        <f t="shared" si="2086"/>
        <v>0.4588268739409162</v>
      </c>
    </row>
    <row r="1928" spans="1:21" x14ac:dyDescent="0.2">
      <c r="A1928" s="178">
        <v>42816</v>
      </c>
      <c r="B1928" s="179">
        <v>0.25</v>
      </c>
      <c r="C1928" t="s">
        <v>349</v>
      </c>
      <c r="D1928">
        <v>22.82</v>
      </c>
      <c r="E1928">
        <v>5</v>
      </c>
      <c r="F1928">
        <v>3.01</v>
      </c>
      <c r="G1928">
        <v>1</v>
      </c>
      <c r="H1928" s="184">
        <f t="shared" ref="H1928:L1928" si="2089">H1904</f>
        <v>0.20833333333333334</v>
      </c>
      <c r="I1928" s="185">
        <f t="shared" si="2089"/>
        <v>207</v>
      </c>
      <c r="J1928" s="185">
        <f t="shared" si="2089"/>
        <v>283</v>
      </c>
      <c r="K1928" s="185">
        <f t="shared" si="2089"/>
        <v>2985</v>
      </c>
      <c r="L1928" s="185">
        <f t="shared" si="2089"/>
        <v>1717</v>
      </c>
      <c r="M1928" s="147"/>
      <c r="N1928" s="143">
        <f t="shared" si="2084"/>
        <v>4723.74</v>
      </c>
      <c r="O1928" s="143">
        <f t="shared" si="2080"/>
        <v>1415</v>
      </c>
      <c r="P1928" s="143">
        <f t="shared" si="2081"/>
        <v>8984.8499999999985</v>
      </c>
      <c r="Q1928" s="143">
        <f t="shared" si="2082"/>
        <v>1717</v>
      </c>
      <c r="R1928" s="188">
        <f t="shared" si="2085"/>
        <v>16840.589999999997</v>
      </c>
      <c r="T1928">
        <v>28801.07</v>
      </c>
      <c r="U1928" s="190">
        <f t="shared" si="2086"/>
        <v>0.58472098432454056</v>
      </c>
    </row>
    <row r="1929" spans="1:21" x14ac:dyDescent="0.2">
      <c r="A1929" s="178">
        <v>42816</v>
      </c>
      <c r="B1929" s="179">
        <v>0.29166666666666669</v>
      </c>
      <c r="C1929" t="s">
        <v>349</v>
      </c>
      <c r="D1929">
        <v>12.5</v>
      </c>
      <c r="E1929">
        <v>5.63</v>
      </c>
      <c r="F1929">
        <v>5.71</v>
      </c>
      <c r="G1929">
        <v>5.5</v>
      </c>
      <c r="H1929" s="184">
        <f t="shared" ref="H1929:L1929" si="2090">H1905</f>
        <v>0.25</v>
      </c>
      <c r="I1929" s="185">
        <f t="shared" si="2090"/>
        <v>327</v>
      </c>
      <c r="J1929" s="185">
        <f t="shared" si="2090"/>
        <v>438</v>
      </c>
      <c r="K1929" s="185">
        <f t="shared" si="2090"/>
        <v>2985</v>
      </c>
      <c r="L1929" s="185">
        <f t="shared" si="2090"/>
        <v>1717</v>
      </c>
      <c r="M1929" s="147"/>
      <c r="N1929" s="143">
        <f t="shared" si="2084"/>
        <v>4087.5</v>
      </c>
      <c r="O1929" s="143">
        <f t="shared" si="2080"/>
        <v>2465.94</v>
      </c>
      <c r="P1929" s="143">
        <f t="shared" si="2081"/>
        <v>17044.349999999999</v>
      </c>
      <c r="Q1929" s="143">
        <f t="shared" si="2082"/>
        <v>9443.5</v>
      </c>
      <c r="R1929" s="188">
        <f t="shared" si="2085"/>
        <v>33041.29</v>
      </c>
      <c r="T1929">
        <v>30479.79</v>
      </c>
      <c r="U1929" s="190">
        <f t="shared" si="2086"/>
        <v>1.0840392929216376</v>
      </c>
    </row>
    <row r="1930" spans="1:21" x14ac:dyDescent="0.2">
      <c r="A1930" s="178">
        <v>42816</v>
      </c>
      <c r="B1930" s="179">
        <v>0.33333333333333331</v>
      </c>
      <c r="C1930" t="s">
        <v>349</v>
      </c>
      <c r="D1930">
        <v>7.08</v>
      </c>
      <c r="E1930">
        <v>3.79</v>
      </c>
      <c r="F1930">
        <v>5.12</v>
      </c>
      <c r="G1930">
        <v>5.5</v>
      </c>
      <c r="H1930" s="184">
        <f t="shared" ref="H1930:L1930" si="2091">H1906</f>
        <v>0.29166666666666669</v>
      </c>
      <c r="I1930" s="185">
        <f t="shared" si="2091"/>
        <v>249</v>
      </c>
      <c r="J1930" s="185">
        <f t="shared" si="2091"/>
        <v>556</v>
      </c>
      <c r="K1930" s="185">
        <f t="shared" si="2091"/>
        <v>2872</v>
      </c>
      <c r="L1930" s="185">
        <f t="shared" si="2091"/>
        <v>2219</v>
      </c>
      <c r="M1930" s="147"/>
      <c r="N1930" s="143">
        <f t="shared" si="2084"/>
        <v>1762.92</v>
      </c>
      <c r="O1930" s="143">
        <f t="shared" si="2080"/>
        <v>2107.2400000000002</v>
      </c>
      <c r="P1930" s="143">
        <f t="shared" si="2081"/>
        <v>14704.64</v>
      </c>
      <c r="Q1930" s="143">
        <f t="shared" si="2082"/>
        <v>12204.5</v>
      </c>
      <c r="R1930" s="188">
        <f t="shared" si="2085"/>
        <v>30779.3</v>
      </c>
      <c r="T1930">
        <v>33849.43</v>
      </c>
      <c r="U1930" s="190">
        <f t="shared" si="2086"/>
        <v>0.90930039294605547</v>
      </c>
    </row>
    <row r="1931" spans="1:21" x14ac:dyDescent="0.2">
      <c r="A1931" s="178">
        <v>42816</v>
      </c>
      <c r="B1931" s="179">
        <v>0.375</v>
      </c>
      <c r="C1931" t="s">
        <v>349</v>
      </c>
      <c r="D1931">
        <v>3.5</v>
      </c>
      <c r="E1931">
        <v>4.24</v>
      </c>
      <c r="F1931">
        <v>7.11</v>
      </c>
      <c r="G1931">
        <v>10.5</v>
      </c>
      <c r="H1931" s="184">
        <f t="shared" ref="H1931:L1931" si="2092">H1907</f>
        <v>0.33333333333333331</v>
      </c>
      <c r="I1931" s="185">
        <f t="shared" si="2092"/>
        <v>256</v>
      </c>
      <c r="J1931" s="185">
        <f t="shared" si="2092"/>
        <v>306</v>
      </c>
      <c r="K1931" s="185">
        <f t="shared" si="2092"/>
        <v>2872</v>
      </c>
      <c r="L1931" s="185">
        <f t="shared" si="2092"/>
        <v>2219</v>
      </c>
      <c r="M1931" s="147"/>
      <c r="N1931" s="143">
        <f t="shared" si="2084"/>
        <v>896</v>
      </c>
      <c r="O1931" s="143">
        <f t="shared" si="2080"/>
        <v>1297.44</v>
      </c>
      <c r="P1931" s="143">
        <f t="shared" si="2081"/>
        <v>20419.920000000002</v>
      </c>
      <c r="Q1931" s="143">
        <f t="shared" si="2082"/>
        <v>23299.5</v>
      </c>
      <c r="R1931" s="188">
        <f t="shared" si="2085"/>
        <v>45912.86</v>
      </c>
      <c r="T1931">
        <v>35294.769999999997</v>
      </c>
      <c r="U1931" s="190">
        <f t="shared" si="2086"/>
        <v>1.300840322801367</v>
      </c>
    </row>
    <row r="1932" spans="1:21" x14ac:dyDescent="0.2">
      <c r="A1932" s="178">
        <v>42816</v>
      </c>
      <c r="B1932" s="179">
        <v>0.41666666666666669</v>
      </c>
      <c r="C1932" t="s">
        <v>349</v>
      </c>
      <c r="D1932">
        <v>3.5</v>
      </c>
      <c r="E1932">
        <v>8</v>
      </c>
      <c r="F1932">
        <v>12.17</v>
      </c>
      <c r="G1932">
        <v>11.96</v>
      </c>
      <c r="H1932" s="184">
        <f t="shared" ref="H1932:L1932" si="2093">H1908</f>
        <v>0.375</v>
      </c>
      <c r="I1932" s="185">
        <f t="shared" si="2093"/>
        <v>156</v>
      </c>
      <c r="J1932" s="185">
        <f t="shared" si="2093"/>
        <v>343</v>
      </c>
      <c r="K1932" s="185">
        <f t="shared" si="2093"/>
        <v>2872</v>
      </c>
      <c r="L1932" s="185">
        <f t="shared" si="2093"/>
        <v>2219</v>
      </c>
      <c r="M1932" s="147"/>
      <c r="N1932" s="143">
        <f t="shared" si="2084"/>
        <v>546</v>
      </c>
      <c r="O1932" s="143">
        <f t="shared" si="2080"/>
        <v>2744</v>
      </c>
      <c r="P1932" s="143">
        <f t="shared" si="2081"/>
        <v>34952.239999999998</v>
      </c>
      <c r="Q1932" s="143">
        <f t="shared" si="2082"/>
        <v>26539.24</v>
      </c>
      <c r="R1932" s="188">
        <f t="shared" si="2085"/>
        <v>64781.479999999996</v>
      </c>
      <c r="T1932">
        <v>35248.019999999997</v>
      </c>
      <c r="U1932" s="190">
        <f t="shared" si="2086"/>
        <v>1.8378757161395165</v>
      </c>
    </row>
    <row r="1933" spans="1:21" x14ac:dyDescent="0.2">
      <c r="A1933" s="178">
        <v>42816</v>
      </c>
      <c r="B1933" s="179">
        <v>0.45833333333333331</v>
      </c>
      <c r="C1933" t="s">
        <v>349</v>
      </c>
      <c r="D1933">
        <v>2.62</v>
      </c>
      <c r="E1933">
        <v>8.49</v>
      </c>
      <c r="F1933">
        <v>11.25</v>
      </c>
      <c r="G1933">
        <v>10.5</v>
      </c>
      <c r="H1933" s="184">
        <f t="shared" ref="H1933:L1933" si="2094">H1909</f>
        <v>0.41666666666666669</v>
      </c>
      <c r="I1933" s="185">
        <f t="shared" si="2094"/>
        <v>196</v>
      </c>
      <c r="J1933" s="185">
        <f t="shared" si="2094"/>
        <v>315</v>
      </c>
      <c r="K1933" s="185">
        <f t="shared" si="2094"/>
        <v>2872</v>
      </c>
      <c r="L1933" s="185">
        <f t="shared" si="2094"/>
        <v>2219</v>
      </c>
      <c r="M1933" s="147"/>
      <c r="N1933" s="143">
        <f t="shared" si="2084"/>
        <v>513.52</v>
      </c>
      <c r="O1933" s="143">
        <f t="shared" si="2080"/>
        <v>2674.35</v>
      </c>
      <c r="P1933" s="143">
        <f t="shared" si="2081"/>
        <v>32310</v>
      </c>
      <c r="Q1933" s="143">
        <f t="shared" si="2082"/>
        <v>23299.5</v>
      </c>
      <c r="R1933" s="188">
        <f t="shared" si="2085"/>
        <v>58797.37</v>
      </c>
      <c r="T1933">
        <v>36404.21</v>
      </c>
      <c r="U1933" s="190">
        <f t="shared" si="2086"/>
        <v>1.61512555828021</v>
      </c>
    </row>
    <row r="1934" spans="1:21" x14ac:dyDescent="0.2">
      <c r="A1934" s="178">
        <v>42816</v>
      </c>
      <c r="B1934" s="179">
        <v>0.5</v>
      </c>
      <c r="C1934" t="s">
        <v>349</v>
      </c>
      <c r="D1934">
        <v>3.01</v>
      </c>
      <c r="E1934">
        <v>7.7</v>
      </c>
      <c r="F1934">
        <v>10.95</v>
      </c>
      <c r="G1934">
        <v>10.5</v>
      </c>
      <c r="H1934" s="184">
        <f t="shared" ref="H1934:L1934" si="2095">H1910</f>
        <v>0.45833333333333331</v>
      </c>
      <c r="I1934" s="185">
        <f t="shared" si="2095"/>
        <v>226</v>
      </c>
      <c r="J1934" s="185">
        <f t="shared" si="2095"/>
        <v>326</v>
      </c>
      <c r="K1934" s="185">
        <f t="shared" si="2095"/>
        <v>2842</v>
      </c>
      <c r="L1934" s="185">
        <f t="shared" si="2095"/>
        <v>1635</v>
      </c>
      <c r="M1934" s="147"/>
      <c r="N1934" s="143">
        <f t="shared" si="2084"/>
        <v>680.26</v>
      </c>
      <c r="O1934" s="143">
        <f t="shared" si="2080"/>
        <v>2510.2000000000003</v>
      </c>
      <c r="P1934" s="143">
        <f t="shared" si="2081"/>
        <v>31119.899999999998</v>
      </c>
      <c r="Q1934" s="143">
        <f t="shared" si="2082"/>
        <v>17167.5</v>
      </c>
      <c r="R1934" s="188">
        <f t="shared" si="2085"/>
        <v>51477.86</v>
      </c>
      <c r="T1934">
        <v>37680.199999999997</v>
      </c>
      <c r="U1934" s="190">
        <f t="shared" si="2086"/>
        <v>1.366177992685814</v>
      </c>
    </row>
    <row r="1935" spans="1:21" x14ac:dyDescent="0.2">
      <c r="A1935" s="178">
        <v>42816</v>
      </c>
      <c r="B1935" s="179">
        <v>0.54166666666666663</v>
      </c>
      <c r="C1935" t="s">
        <v>349</v>
      </c>
      <c r="D1935">
        <v>2.75</v>
      </c>
      <c r="E1935">
        <v>12.48</v>
      </c>
      <c r="F1935">
        <v>17.420000000000002</v>
      </c>
      <c r="G1935">
        <v>17.21</v>
      </c>
      <c r="H1935" s="184">
        <f t="shared" ref="H1935:L1935" si="2096">H1911</f>
        <v>0.5</v>
      </c>
      <c r="I1935" s="185">
        <f t="shared" si="2096"/>
        <v>222</v>
      </c>
      <c r="J1935" s="185">
        <f t="shared" si="2096"/>
        <v>319</v>
      </c>
      <c r="K1935" s="185">
        <f t="shared" si="2096"/>
        <v>2842</v>
      </c>
      <c r="L1935" s="185">
        <f t="shared" si="2096"/>
        <v>1635</v>
      </c>
      <c r="M1935" s="147"/>
      <c r="N1935" s="143">
        <f t="shared" si="2084"/>
        <v>610.5</v>
      </c>
      <c r="O1935" s="143">
        <f t="shared" si="2080"/>
        <v>3981.1200000000003</v>
      </c>
      <c r="P1935" s="143">
        <f t="shared" si="2081"/>
        <v>49507.640000000007</v>
      </c>
      <c r="Q1935" s="143">
        <f t="shared" si="2082"/>
        <v>28138.350000000002</v>
      </c>
      <c r="R1935" s="188">
        <f t="shared" si="2085"/>
        <v>82237.610000000015</v>
      </c>
      <c r="T1935">
        <v>39116.44</v>
      </c>
      <c r="U1935" s="190">
        <f t="shared" si="2086"/>
        <v>2.1023797155364856</v>
      </c>
    </row>
    <row r="1936" spans="1:21" x14ac:dyDescent="0.2">
      <c r="A1936" s="178">
        <v>42816</v>
      </c>
      <c r="B1936" s="179">
        <v>0.58333333333333337</v>
      </c>
      <c r="C1936" t="s">
        <v>349</v>
      </c>
      <c r="D1936">
        <v>3.5</v>
      </c>
      <c r="E1936">
        <v>12.75</v>
      </c>
      <c r="F1936">
        <v>20.07</v>
      </c>
      <c r="G1936">
        <v>19.86</v>
      </c>
      <c r="H1936" s="184">
        <f t="shared" ref="H1936:L1936" si="2097">H1912</f>
        <v>0.54166666666666663</v>
      </c>
      <c r="I1936" s="185">
        <f t="shared" si="2097"/>
        <v>195</v>
      </c>
      <c r="J1936" s="185">
        <f t="shared" si="2097"/>
        <v>299</v>
      </c>
      <c r="K1936" s="185">
        <f t="shared" si="2097"/>
        <v>2842</v>
      </c>
      <c r="L1936" s="185">
        <f t="shared" si="2097"/>
        <v>1635</v>
      </c>
      <c r="M1936" s="147"/>
      <c r="N1936" s="143">
        <f t="shared" si="2084"/>
        <v>682.5</v>
      </c>
      <c r="O1936" s="143">
        <f t="shared" si="2080"/>
        <v>3812.25</v>
      </c>
      <c r="P1936" s="143">
        <f t="shared" si="2081"/>
        <v>57038.94</v>
      </c>
      <c r="Q1936" s="143">
        <f t="shared" si="2082"/>
        <v>32471.1</v>
      </c>
      <c r="R1936" s="188">
        <f t="shared" si="2085"/>
        <v>94004.790000000008</v>
      </c>
      <c r="T1936">
        <v>40545.839999999997</v>
      </c>
      <c r="U1936" s="190">
        <f t="shared" si="2086"/>
        <v>2.318481748065893</v>
      </c>
    </row>
    <row r="1937" spans="1:21" x14ac:dyDescent="0.2">
      <c r="A1937" s="178">
        <v>42816</v>
      </c>
      <c r="B1937" s="179">
        <v>0.625</v>
      </c>
      <c r="C1937" t="s">
        <v>349</v>
      </c>
      <c r="D1937">
        <v>2.99</v>
      </c>
      <c r="E1937">
        <v>13.31</v>
      </c>
      <c r="F1937">
        <v>18.82</v>
      </c>
      <c r="G1937">
        <v>10</v>
      </c>
      <c r="H1937" s="184">
        <f t="shared" ref="H1937:L1937" si="2098">H1913</f>
        <v>0.58333333333333337</v>
      </c>
      <c r="I1937" s="185">
        <f t="shared" si="2098"/>
        <v>205</v>
      </c>
      <c r="J1937" s="185">
        <f t="shared" si="2098"/>
        <v>237</v>
      </c>
      <c r="K1937" s="185">
        <f t="shared" si="2098"/>
        <v>2842</v>
      </c>
      <c r="L1937" s="185">
        <f t="shared" si="2098"/>
        <v>1635</v>
      </c>
      <c r="M1937" s="147"/>
      <c r="N1937" s="143">
        <f t="shared" si="2084"/>
        <v>612.95000000000005</v>
      </c>
      <c r="O1937" s="143">
        <f t="shared" si="2080"/>
        <v>3154.4700000000003</v>
      </c>
      <c r="P1937" s="143">
        <f t="shared" si="2081"/>
        <v>53486.44</v>
      </c>
      <c r="Q1937" s="143">
        <f t="shared" si="2082"/>
        <v>16350</v>
      </c>
      <c r="R1937" s="188">
        <f t="shared" si="2085"/>
        <v>73603.86</v>
      </c>
      <c r="T1937">
        <v>42263.44</v>
      </c>
      <c r="U1937" s="190">
        <f t="shared" si="2086"/>
        <v>1.7415491971311374</v>
      </c>
    </row>
    <row r="1938" spans="1:21" x14ac:dyDescent="0.2">
      <c r="A1938" s="178">
        <v>42816</v>
      </c>
      <c r="B1938" s="179">
        <v>0.66666666666666663</v>
      </c>
      <c r="C1938" t="s">
        <v>349</v>
      </c>
      <c r="D1938">
        <v>2.31</v>
      </c>
      <c r="E1938">
        <v>27.1</v>
      </c>
      <c r="F1938">
        <v>36.53</v>
      </c>
      <c r="G1938">
        <v>4.42</v>
      </c>
      <c r="H1938" s="184">
        <f t="shared" ref="H1938:L1938" si="2099">H1914</f>
        <v>0.625</v>
      </c>
      <c r="I1938" s="185">
        <f t="shared" si="2099"/>
        <v>212</v>
      </c>
      <c r="J1938" s="185">
        <f t="shared" si="2099"/>
        <v>213</v>
      </c>
      <c r="K1938" s="185">
        <f t="shared" si="2099"/>
        <v>2842</v>
      </c>
      <c r="L1938" s="185">
        <f t="shared" si="2099"/>
        <v>1380</v>
      </c>
      <c r="M1938" s="147"/>
      <c r="N1938" s="143">
        <f t="shared" si="2084"/>
        <v>489.72</v>
      </c>
      <c r="O1938" s="143">
        <f t="shared" si="2080"/>
        <v>5772.3</v>
      </c>
      <c r="P1938" s="143">
        <f t="shared" si="2081"/>
        <v>103818.26000000001</v>
      </c>
      <c r="Q1938" s="143">
        <f t="shared" si="2082"/>
        <v>6099.5999999999995</v>
      </c>
      <c r="R1938" s="188">
        <f t="shared" si="2085"/>
        <v>116179.88000000002</v>
      </c>
      <c r="T1938">
        <v>43706.63</v>
      </c>
      <c r="U1938" s="190">
        <f t="shared" si="2086"/>
        <v>2.6581752013367312</v>
      </c>
    </row>
    <row r="1939" spans="1:21" x14ac:dyDescent="0.2">
      <c r="A1939" s="178">
        <v>42816</v>
      </c>
      <c r="B1939" s="179">
        <v>0.70833333333333337</v>
      </c>
      <c r="C1939" t="s">
        <v>349</v>
      </c>
      <c r="D1939">
        <v>3.5</v>
      </c>
      <c r="E1939">
        <v>23.19</v>
      </c>
      <c r="F1939">
        <v>31.16</v>
      </c>
      <c r="G1939">
        <v>4.42</v>
      </c>
      <c r="H1939" s="184">
        <f t="shared" ref="H1939:L1939" si="2100">H1915</f>
        <v>0.66666666666666663</v>
      </c>
      <c r="I1939" s="185">
        <f t="shared" si="2100"/>
        <v>191</v>
      </c>
      <c r="J1939" s="185">
        <f t="shared" si="2100"/>
        <v>237</v>
      </c>
      <c r="K1939" s="185">
        <f t="shared" si="2100"/>
        <v>2842</v>
      </c>
      <c r="L1939" s="185">
        <f t="shared" si="2100"/>
        <v>1380</v>
      </c>
      <c r="M1939" s="147"/>
      <c r="N1939" s="143">
        <f t="shared" si="2084"/>
        <v>668.5</v>
      </c>
      <c r="O1939" s="143">
        <f t="shared" si="2080"/>
        <v>5496.0300000000007</v>
      </c>
      <c r="P1939" s="143">
        <f t="shared" si="2081"/>
        <v>88556.72</v>
      </c>
      <c r="Q1939" s="143">
        <f t="shared" si="2082"/>
        <v>6099.5999999999995</v>
      </c>
      <c r="R1939" s="188">
        <f t="shared" si="2085"/>
        <v>100820.85</v>
      </c>
      <c r="T1939">
        <v>44976.62</v>
      </c>
      <c r="U1939" s="190">
        <f t="shared" si="2086"/>
        <v>2.2416279836057043</v>
      </c>
    </row>
    <row r="1940" spans="1:21" x14ac:dyDescent="0.2">
      <c r="A1940" s="178">
        <v>42816</v>
      </c>
      <c r="B1940" s="179">
        <v>0.75</v>
      </c>
      <c r="C1940" t="s">
        <v>349</v>
      </c>
      <c r="D1940">
        <v>3.27</v>
      </c>
      <c r="E1940">
        <v>4</v>
      </c>
      <c r="F1940">
        <v>12.36</v>
      </c>
      <c r="G1940">
        <v>2.62</v>
      </c>
      <c r="H1940" s="184">
        <f t="shared" ref="H1940:L1940" si="2101">H1916</f>
        <v>0.70833333333333337</v>
      </c>
      <c r="I1940" s="185">
        <f t="shared" si="2101"/>
        <v>218</v>
      </c>
      <c r="J1940" s="185">
        <f t="shared" si="2101"/>
        <v>258</v>
      </c>
      <c r="K1940" s="185">
        <f t="shared" si="2101"/>
        <v>2842</v>
      </c>
      <c r="L1940" s="185">
        <f t="shared" si="2101"/>
        <v>1380</v>
      </c>
      <c r="M1940" s="147"/>
      <c r="N1940" s="143">
        <f t="shared" si="2084"/>
        <v>712.86</v>
      </c>
      <c r="O1940" s="143">
        <f t="shared" si="2080"/>
        <v>1032</v>
      </c>
      <c r="P1940" s="143">
        <f t="shared" si="2081"/>
        <v>35127.119999999995</v>
      </c>
      <c r="Q1940" s="143">
        <f t="shared" si="2082"/>
        <v>3615.6000000000004</v>
      </c>
      <c r="R1940" s="188">
        <f t="shared" si="2085"/>
        <v>40487.579999999994</v>
      </c>
      <c r="T1940">
        <v>46142.46</v>
      </c>
      <c r="U1940" s="190">
        <f t="shared" si="2086"/>
        <v>0.87744736626525754</v>
      </c>
    </row>
    <row r="1941" spans="1:21" x14ac:dyDescent="0.2">
      <c r="A1941" s="178">
        <v>42816</v>
      </c>
      <c r="B1941" s="179">
        <v>0.79166666666666663</v>
      </c>
      <c r="C1941" t="s">
        <v>349</v>
      </c>
      <c r="D1941">
        <v>4.74</v>
      </c>
      <c r="E1941">
        <v>6</v>
      </c>
      <c r="F1941">
        <v>10.26</v>
      </c>
      <c r="G1941">
        <v>3.31</v>
      </c>
      <c r="H1941" s="184">
        <f t="shared" ref="H1941:L1941" si="2102">H1917</f>
        <v>0.75</v>
      </c>
      <c r="I1941" s="185">
        <f t="shared" si="2102"/>
        <v>240</v>
      </c>
      <c r="J1941" s="185">
        <f t="shared" si="2102"/>
        <v>365</v>
      </c>
      <c r="K1941" s="185">
        <f t="shared" si="2102"/>
        <v>2842</v>
      </c>
      <c r="L1941" s="185">
        <f t="shared" si="2102"/>
        <v>1380</v>
      </c>
      <c r="M1941" s="147"/>
      <c r="N1941" s="143">
        <f t="shared" si="2084"/>
        <v>1137.6000000000001</v>
      </c>
      <c r="O1941" s="143">
        <f t="shared" si="2080"/>
        <v>2190</v>
      </c>
      <c r="P1941" s="143">
        <f t="shared" si="2081"/>
        <v>29158.92</v>
      </c>
      <c r="Q1941" s="143">
        <f t="shared" si="2082"/>
        <v>4567.8</v>
      </c>
      <c r="R1941" s="188">
        <f t="shared" si="2085"/>
        <v>37054.32</v>
      </c>
      <c r="T1941">
        <v>46376.19</v>
      </c>
      <c r="U1941" s="190">
        <f t="shared" si="2086"/>
        <v>0.7989944840229436</v>
      </c>
    </row>
    <row r="1942" spans="1:21" x14ac:dyDescent="0.2">
      <c r="A1942" s="178">
        <v>42816</v>
      </c>
      <c r="B1942" s="179">
        <v>0.83333333333333337</v>
      </c>
      <c r="C1942" t="s">
        <v>349</v>
      </c>
      <c r="D1942">
        <v>4.75</v>
      </c>
      <c r="E1942">
        <v>5</v>
      </c>
      <c r="F1942">
        <v>13.88</v>
      </c>
      <c r="G1942">
        <v>2.62</v>
      </c>
      <c r="H1942" s="184">
        <f t="shared" ref="H1942:L1942" si="2103">H1918</f>
        <v>0.79166666666666663</v>
      </c>
      <c r="I1942" s="185">
        <f t="shared" si="2103"/>
        <v>320</v>
      </c>
      <c r="J1942" s="185">
        <f t="shared" si="2103"/>
        <v>214</v>
      </c>
      <c r="K1942" s="185">
        <f t="shared" si="2103"/>
        <v>2842</v>
      </c>
      <c r="L1942" s="185">
        <f t="shared" si="2103"/>
        <v>1426</v>
      </c>
      <c r="M1942" s="147"/>
      <c r="N1942" s="143">
        <f t="shared" si="2084"/>
        <v>1520</v>
      </c>
      <c r="O1942" s="143">
        <f t="shared" si="2080"/>
        <v>1070</v>
      </c>
      <c r="P1942" s="143">
        <f t="shared" si="2081"/>
        <v>39446.959999999999</v>
      </c>
      <c r="Q1942" s="143">
        <f t="shared" si="2082"/>
        <v>3736.1200000000003</v>
      </c>
      <c r="R1942" s="188">
        <f t="shared" si="2085"/>
        <v>45773.08</v>
      </c>
      <c r="T1942">
        <v>45393.35</v>
      </c>
      <c r="U1942" s="190">
        <f t="shared" si="2086"/>
        <v>1.0083653222333229</v>
      </c>
    </row>
    <row r="1943" spans="1:21" x14ac:dyDescent="0.2">
      <c r="A1943" s="178">
        <v>42816</v>
      </c>
      <c r="B1943" s="179">
        <v>0.875</v>
      </c>
      <c r="C1943" t="s">
        <v>349</v>
      </c>
      <c r="D1943">
        <v>4.55</v>
      </c>
      <c r="E1943">
        <v>3.43</v>
      </c>
      <c r="F1943">
        <v>10</v>
      </c>
      <c r="G1943">
        <v>1.59</v>
      </c>
      <c r="H1943" s="184">
        <f t="shared" ref="H1943:L1943" si="2104">H1919</f>
        <v>0.83333333333333337</v>
      </c>
      <c r="I1943" s="185">
        <f t="shared" si="2104"/>
        <v>322</v>
      </c>
      <c r="J1943" s="185">
        <f t="shared" si="2104"/>
        <v>178</v>
      </c>
      <c r="K1943" s="185">
        <f t="shared" si="2104"/>
        <v>2842</v>
      </c>
      <c r="L1943" s="185">
        <f t="shared" si="2104"/>
        <v>1426</v>
      </c>
      <c r="M1943" s="147"/>
      <c r="N1943" s="143">
        <f t="shared" si="2084"/>
        <v>1465.1</v>
      </c>
      <c r="O1943" s="143">
        <f t="shared" si="2080"/>
        <v>610.54000000000008</v>
      </c>
      <c r="P1943" s="143">
        <f t="shared" si="2081"/>
        <v>28420</v>
      </c>
      <c r="Q1943" s="143">
        <f t="shared" si="2082"/>
        <v>2267.34</v>
      </c>
      <c r="R1943" s="188">
        <f t="shared" si="2085"/>
        <v>32762.98</v>
      </c>
      <c r="T1943">
        <v>43968.6</v>
      </c>
      <c r="U1943" s="190">
        <f t="shared" si="2086"/>
        <v>0.74514494434664735</v>
      </c>
    </row>
    <row r="1944" spans="1:21" x14ac:dyDescent="0.2">
      <c r="A1944" s="178">
        <v>42816</v>
      </c>
      <c r="B1944" s="179">
        <v>0.91666666666666663</v>
      </c>
      <c r="C1944" t="s">
        <v>349</v>
      </c>
      <c r="D1944">
        <v>7.93</v>
      </c>
      <c r="E1944">
        <v>4</v>
      </c>
      <c r="F1944">
        <v>7.9</v>
      </c>
      <c r="G1944">
        <v>1</v>
      </c>
      <c r="H1944" s="184">
        <f t="shared" ref="H1944:L1944" si="2105">H1920</f>
        <v>0.875</v>
      </c>
      <c r="I1944" s="185">
        <f t="shared" si="2105"/>
        <v>337</v>
      </c>
      <c r="J1944" s="185">
        <f t="shared" si="2105"/>
        <v>173</v>
      </c>
      <c r="K1944" s="185">
        <f t="shared" si="2105"/>
        <v>2842</v>
      </c>
      <c r="L1944" s="185">
        <f t="shared" si="2105"/>
        <v>1426</v>
      </c>
      <c r="M1944" s="147"/>
      <c r="N1944" s="143">
        <f t="shared" si="2084"/>
        <v>2672.41</v>
      </c>
      <c r="O1944" s="143">
        <f t="shared" si="2080"/>
        <v>692</v>
      </c>
      <c r="P1944" s="143">
        <f t="shared" si="2081"/>
        <v>22451.8</v>
      </c>
      <c r="Q1944" s="143">
        <f t="shared" si="2082"/>
        <v>1426</v>
      </c>
      <c r="R1944" s="188">
        <f t="shared" si="2085"/>
        <v>27242.21</v>
      </c>
      <c r="T1944">
        <v>44009.25</v>
      </c>
      <c r="U1944" s="190">
        <f t="shared" si="2086"/>
        <v>0.61901100336861004</v>
      </c>
    </row>
    <row r="1945" spans="1:21" x14ac:dyDescent="0.2">
      <c r="A1945" s="178">
        <v>42816</v>
      </c>
      <c r="B1945" s="179">
        <v>0.95833333333333337</v>
      </c>
      <c r="C1945" t="s">
        <v>349</v>
      </c>
      <c r="D1945">
        <v>12.54</v>
      </c>
      <c r="E1945">
        <v>8.11</v>
      </c>
      <c r="F1945">
        <v>6.6</v>
      </c>
      <c r="G1945">
        <v>0.45</v>
      </c>
      <c r="H1945" s="184">
        <f t="shared" ref="H1945:L1945" si="2106">H1921</f>
        <v>0.91666666666666663</v>
      </c>
      <c r="I1945" s="185">
        <f t="shared" si="2106"/>
        <v>394</v>
      </c>
      <c r="J1945" s="185">
        <f t="shared" si="2106"/>
        <v>194</v>
      </c>
      <c r="K1945" s="185">
        <f t="shared" si="2106"/>
        <v>2842</v>
      </c>
      <c r="L1945" s="185">
        <f t="shared" si="2106"/>
        <v>1426</v>
      </c>
      <c r="M1945" s="147"/>
      <c r="N1945" s="143">
        <f t="shared" si="2084"/>
        <v>4940.7599999999993</v>
      </c>
      <c r="O1945" s="143">
        <f t="shared" si="2080"/>
        <v>1573.34</v>
      </c>
      <c r="P1945" s="143">
        <f t="shared" si="2081"/>
        <v>18757.2</v>
      </c>
      <c r="Q1945" s="143">
        <f t="shared" si="2082"/>
        <v>641.70000000000005</v>
      </c>
      <c r="R1945" s="188">
        <f t="shared" si="2085"/>
        <v>25913</v>
      </c>
      <c r="T1945">
        <v>42170.36</v>
      </c>
      <c r="U1945" s="190">
        <f t="shared" si="2086"/>
        <v>0.6144837274332019</v>
      </c>
    </row>
    <row r="1946" spans="1:21" x14ac:dyDescent="0.2">
      <c r="A1946" s="178">
        <v>42816</v>
      </c>
      <c r="B1946" s="180">
        <v>1</v>
      </c>
      <c r="C1946" t="s">
        <v>349</v>
      </c>
      <c r="D1946">
        <v>17.46</v>
      </c>
      <c r="E1946">
        <v>10.11</v>
      </c>
      <c r="F1946">
        <v>7.29</v>
      </c>
      <c r="G1946">
        <v>0.45</v>
      </c>
      <c r="H1946" s="184">
        <f t="shared" ref="H1946:L1946" si="2107">H1922</f>
        <v>0.95833333333333337</v>
      </c>
      <c r="I1946" s="185">
        <f t="shared" si="2107"/>
        <v>389</v>
      </c>
      <c r="J1946" s="185">
        <f t="shared" si="2107"/>
        <v>265</v>
      </c>
      <c r="K1946" s="185">
        <f t="shared" si="2107"/>
        <v>2985</v>
      </c>
      <c r="L1946" s="185">
        <f t="shared" si="2107"/>
        <v>1111</v>
      </c>
      <c r="M1946" s="147"/>
      <c r="N1946" s="143">
        <f t="shared" si="2084"/>
        <v>6791.9400000000005</v>
      </c>
      <c r="O1946" s="143">
        <f t="shared" si="2080"/>
        <v>2679.1499999999996</v>
      </c>
      <c r="P1946" s="143">
        <f t="shared" si="2081"/>
        <v>21760.65</v>
      </c>
      <c r="Q1946" s="143">
        <f t="shared" si="2082"/>
        <v>499.95</v>
      </c>
      <c r="R1946" s="188">
        <f t="shared" si="2085"/>
        <v>31731.690000000002</v>
      </c>
      <c r="T1946">
        <v>38916.410000000003</v>
      </c>
      <c r="U1946" s="190">
        <f t="shared" si="2086"/>
        <v>0.81538070957727082</v>
      </c>
    </row>
    <row r="1947" spans="1:21" x14ac:dyDescent="0.2">
      <c r="A1947" s="178">
        <v>42817</v>
      </c>
      <c r="B1947" s="179">
        <v>4.1666666666666664E-2</v>
      </c>
      <c r="C1947" t="s">
        <v>349</v>
      </c>
      <c r="D1947">
        <v>18</v>
      </c>
      <c r="E1947">
        <v>8.11</v>
      </c>
      <c r="F1947">
        <v>13.25</v>
      </c>
      <c r="G1947">
        <v>0.45</v>
      </c>
      <c r="H1947" s="184">
        <f t="shared" ref="H1947:L1947" si="2108">H1923</f>
        <v>1</v>
      </c>
      <c r="I1947" s="185">
        <f t="shared" si="2108"/>
        <v>362</v>
      </c>
      <c r="J1947" s="185">
        <f t="shared" si="2108"/>
        <v>243</v>
      </c>
      <c r="K1947" s="185">
        <f t="shared" si="2108"/>
        <v>2985</v>
      </c>
      <c r="L1947" s="185">
        <f t="shared" si="2108"/>
        <v>1111</v>
      </c>
      <c r="M1947" s="147"/>
      <c r="N1947" s="143">
        <f t="shared" si="2084"/>
        <v>6516</v>
      </c>
      <c r="O1947" s="143">
        <f t="shared" si="2080"/>
        <v>1970.7299999999998</v>
      </c>
      <c r="P1947" s="143">
        <f t="shared" si="2081"/>
        <v>39551.25</v>
      </c>
      <c r="Q1947" s="143">
        <f t="shared" si="2082"/>
        <v>499.95</v>
      </c>
      <c r="R1947" s="188">
        <f t="shared" si="2085"/>
        <v>48537.929999999993</v>
      </c>
      <c r="T1947">
        <v>35091.339999999997</v>
      </c>
      <c r="U1947" s="190">
        <f t="shared" si="2086"/>
        <v>1.3831882738020262</v>
      </c>
    </row>
    <row r="1948" spans="1:21" x14ac:dyDescent="0.2">
      <c r="A1948" s="178">
        <v>42817</v>
      </c>
      <c r="B1948" s="179">
        <v>8.3333333333333329E-2</v>
      </c>
      <c r="C1948" t="s">
        <v>349</v>
      </c>
      <c r="D1948">
        <v>15</v>
      </c>
      <c r="E1948">
        <v>5</v>
      </c>
      <c r="F1948">
        <v>13.25</v>
      </c>
      <c r="G1948">
        <v>0.45</v>
      </c>
      <c r="H1948" s="184">
        <f t="shared" ref="H1948:L1948" si="2109">H1924</f>
        <v>4.1666666666666664E-2</v>
      </c>
      <c r="I1948" s="185">
        <f t="shared" si="2109"/>
        <v>294</v>
      </c>
      <c r="J1948" s="185">
        <f t="shared" si="2109"/>
        <v>212</v>
      </c>
      <c r="K1948" s="185">
        <f t="shared" si="2109"/>
        <v>2985</v>
      </c>
      <c r="L1948" s="185">
        <f t="shared" si="2109"/>
        <v>1111</v>
      </c>
      <c r="M1948" s="147"/>
      <c r="N1948" s="143">
        <f t="shared" si="2084"/>
        <v>4410</v>
      </c>
      <c r="O1948" s="143">
        <f t="shared" si="2080"/>
        <v>1060</v>
      </c>
      <c r="P1948" s="143">
        <f t="shared" si="2081"/>
        <v>39551.25</v>
      </c>
      <c r="Q1948" s="143">
        <f t="shared" si="2082"/>
        <v>499.95</v>
      </c>
      <c r="R1948" s="188">
        <f t="shared" si="2085"/>
        <v>45521.2</v>
      </c>
      <c r="T1948">
        <v>32392.35</v>
      </c>
      <c r="U1948" s="190">
        <f t="shared" si="2086"/>
        <v>1.4053071172668856</v>
      </c>
    </row>
    <row r="1949" spans="1:21" x14ac:dyDescent="0.2">
      <c r="A1949" s="178">
        <v>42817</v>
      </c>
      <c r="B1949" s="179">
        <v>0.125</v>
      </c>
      <c r="C1949" t="s">
        <v>349</v>
      </c>
      <c r="D1949">
        <v>18</v>
      </c>
      <c r="E1949">
        <v>5.16</v>
      </c>
      <c r="F1949">
        <v>13.25</v>
      </c>
      <c r="G1949">
        <v>0.66</v>
      </c>
      <c r="H1949" s="184">
        <f t="shared" ref="H1949:L1949" si="2110">H1925</f>
        <v>8.3333333333333329E-2</v>
      </c>
      <c r="I1949" s="185">
        <f t="shared" si="2110"/>
        <v>236</v>
      </c>
      <c r="J1949" s="185">
        <f t="shared" si="2110"/>
        <v>179</v>
      </c>
      <c r="K1949" s="185">
        <f t="shared" si="2110"/>
        <v>2985</v>
      </c>
      <c r="L1949" s="185">
        <f t="shared" si="2110"/>
        <v>1111</v>
      </c>
      <c r="M1949" s="147"/>
      <c r="N1949" s="143">
        <f t="shared" si="2084"/>
        <v>4248</v>
      </c>
      <c r="O1949" s="143">
        <f t="shared" si="2080"/>
        <v>923.64</v>
      </c>
      <c r="P1949" s="143">
        <f t="shared" si="2081"/>
        <v>39551.25</v>
      </c>
      <c r="Q1949" s="143">
        <f t="shared" si="2082"/>
        <v>733.26</v>
      </c>
      <c r="R1949" s="188">
        <f t="shared" si="2085"/>
        <v>45456.15</v>
      </c>
      <c r="T1949">
        <v>30699.27</v>
      </c>
      <c r="U1949" s="190">
        <f t="shared" si="2086"/>
        <v>1.4806915604182118</v>
      </c>
    </row>
    <row r="1950" spans="1:21" x14ac:dyDescent="0.2">
      <c r="A1950" s="178">
        <v>42817</v>
      </c>
      <c r="B1950" s="179">
        <v>0.16666666666666666</v>
      </c>
      <c r="C1950" t="s">
        <v>349</v>
      </c>
      <c r="D1950">
        <v>15</v>
      </c>
      <c r="E1950">
        <v>5</v>
      </c>
      <c r="F1950">
        <v>13.25</v>
      </c>
      <c r="G1950">
        <v>0.66</v>
      </c>
      <c r="H1950" s="184">
        <f t="shared" ref="H1950:L1950" si="2111">H1926</f>
        <v>0.125</v>
      </c>
      <c r="I1950" s="185">
        <f t="shared" si="2111"/>
        <v>201</v>
      </c>
      <c r="J1950" s="185">
        <f t="shared" si="2111"/>
        <v>205</v>
      </c>
      <c r="K1950" s="185">
        <f t="shared" si="2111"/>
        <v>2985</v>
      </c>
      <c r="L1950" s="185">
        <f t="shared" si="2111"/>
        <v>1717</v>
      </c>
      <c r="M1950" s="147"/>
      <c r="N1950" s="143">
        <f t="shared" si="2084"/>
        <v>3015</v>
      </c>
      <c r="O1950" s="143">
        <f t="shared" si="2080"/>
        <v>1025</v>
      </c>
      <c r="P1950" s="143">
        <f t="shared" si="2081"/>
        <v>39551.25</v>
      </c>
      <c r="Q1950" s="143">
        <f t="shared" si="2082"/>
        <v>1133.22</v>
      </c>
      <c r="R1950" s="188">
        <f t="shared" si="2085"/>
        <v>44724.47</v>
      </c>
      <c r="T1950">
        <v>29451.73</v>
      </c>
      <c r="U1950" s="190">
        <f t="shared" si="2086"/>
        <v>1.5185685187253857</v>
      </c>
    </row>
    <row r="1951" spans="1:21" x14ac:dyDescent="0.2">
      <c r="A1951" s="178">
        <v>42817</v>
      </c>
      <c r="B1951" s="179">
        <v>0.20833333333333334</v>
      </c>
      <c r="C1951" t="s">
        <v>349</v>
      </c>
      <c r="D1951">
        <v>20.059999999999999</v>
      </c>
      <c r="E1951">
        <v>8.11</v>
      </c>
      <c r="F1951">
        <v>13.25</v>
      </c>
      <c r="G1951">
        <v>0.66</v>
      </c>
      <c r="H1951" s="184">
        <f t="shared" ref="H1951:L1951" si="2112">H1927</f>
        <v>0.16666666666666666</v>
      </c>
      <c r="I1951" s="185">
        <f t="shared" si="2112"/>
        <v>185</v>
      </c>
      <c r="J1951" s="185">
        <f t="shared" si="2112"/>
        <v>205</v>
      </c>
      <c r="K1951" s="185">
        <f t="shared" si="2112"/>
        <v>2985</v>
      </c>
      <c r="L1951" s="185">
        <f t="shared" si="2112"/>
        <v>1717</v>
      </c>
      <c r="M1951" s="147"/>
      <c r="N1951" s="143">
        <f t="shared" si="2084"/>
        <v>3711.1</v>
      </c>
      <c r="O1951" s="143">
        <f t="shared" si="2080"/>
        <v>1662.55</v>
      </c>
      <c r="P1951" s="143">
        <f t="shared" si="2081"/>
        <v>39551.25</v>
      </c>
      <c r="Q1951" s="143">
        <f t="shared" si="2082"/>
        <v>1133.22</v>
      </c>
      <c r="R1951" s="188">
        <f t="shared" si="2085"/>
        <v>46058.12</v>
      </c>
      <c r="T1951">
        <v>28875.14</v>
      </c>
      <c r="U1951" s="190">
        <f t="shared" si="2086"/>
        <v>1.5950786732116278</v>
      </c>
    </row>
    <row r="1952" spans="1:21" x14ac:dyDescent="0.2">
      <c r="A1952" s="178">
        <v>42817</v>
      </c>
      <c r="B1952" s="179">
        <v>0.25</v>
      </c>
      <c r="C1952" t="s">
        <v>349</v>
      </c>
      <c r="D1952">
        <v>40.9</v>
      </c>
      <c r="E1952">
        <v>26.78</v>
      </c>
      <c r="F1952">
        <v>15</v>
      </c>
      <c r="G1952">
        <v>0.94</v>
      </c>
      <c r="H1952" s="184">
        <f t="shared" ref="H1952:L1952" si="2113">H1928</f>
        <v>0.20833333333333334</v>
      </c>
      <c r="I1952" s="185">
        <f t="shared" si="2113"/>
        <v>207</v>
      </c>
      <c r="J1952" s="185">
        <f t="shared" si="2113"/>
        <v>283</v>
      </c>
      <c r="K1952" s="185">
        <f t="shared" si="2113"/>
        <v>2985</v>
      </c>
      <c r="L1952" s="185">
        <f t="shared" si="2113"/>
        <v>1717</v>
      </c>
      <c r="M1952" s="147"/>
      <c r="N1952" s="143">
        <f t="shared" si="2084"/>
        <v>8466.2999999999993</v>
      </c>
      <c r="O1952" s="143">
        <f t="shared" si="2080"/>
        <v>7578.7400000000007</v>
      </c>
      <c r="P1952" s="143">
        <f t="shared" si="2081"/>
        <v>44775</v>
      </c>
      <c r="Q1952" s="143">
        <f t="shared" si="2082"/>
        <v>1613.98</v>
      </c>
      <c r="R1952" s="188">
        <f t="shared" si="2085"/>
        <v>62434.020000000004</v>
      </c>
      <c r="T1952">
        <v>29250.71</v>
      </c>
      <c r="U1952" s="190">
        <f t="shared" si="2086"/>
        <v>2.1344445998062955</v>
      </c>
    </row>
    <row r="1953" spans="1:21" x14ac:dyDescent="0.2">
      <c r="A1953" s="178">
        <v>42817</v>
      </c>
      <c r="B1953" s="179">
        <v>0.29166666666666669</v>
      </c>
      <c r="C1953" t="s">
        <v>349</v>
      </c>
      <c r="D1953">
        <v>18.22</v>
      </c>
      <c r="E1953">
        <v>63.22</v>
      </c>
      <c r="F1953">
        <v>19</v>
      </c>
      <c r="G1953">
        <v>7.5</v>
      </c>
      <c r="H1953" s="184">
        <f t="shared" ref="H1953:L1953" si="2114">H1929</f>
        <v>0.25</v>
      </c>
      <c r="I1953" s="185">
        <f t="shared" si="2114"/>
        <v>327</v>
      </c>
      <c r="J1953" s="185">
        <f t="shared" si="2114"/>
        <v>438</v>
      </c>
      <c r="K1953" s="185">
        <f t="shared" si="2114"/>
        <v>2985</v>
      </c>
      <c r="L1953" s="185">
        <f t="shared" si="2114"/>
        <v>1717</v>
      </c>
      <c r="M1953" s="147"/>
      <c r="N1953" s="143">
        <f t="shared" si="2084"/>
        <v>5957.94</v>
      </c>
      <c r="O1953" s="143">
        <f t="shared" si="2080"/>
        <v>27690.36</v>
      </c>
      <c r="P1953" s="143">
        <f t="shared" si="2081"/>
        <v>56715</v>
      </c>
      <c r="Q1953" s="143">
        <f t="shared" si="2082"/>
        <v>12877.5</v>
      </c>
      <c r="R1953" s="188">
        <f t="shared" si="2085"/>
        <v>103240.8</v>
      </c>
      <c r="T1953">
        <v>31018.5</v>
      </c>
      <c r="U1953" s="190">
        <f t="shared" si="2086"/>
        <v>3.3283621064848399</v>
      </c>
    </row>
    <row r="1954" spans="1:21" x14ac:dyDescent="0.2">
      <c r="A1954" s="178">
        <v>42817</v>
      </c>
      <c r="B1954" s="179">
        <v>0.33333333333333331</v>
      </c>
      <c r="C1954" t="s">
        <v>349</v>
      </c>
      <c r="D1954">
        <v>18.8</v>
      </c>
      <c r="E1954">
        <v>13.66</v>
      </c>
      <c r="F1954">
        <v>19</v>
      </c>
      <c r="G1954">
        <v>7.5</v>
      </c>
      <c r="H1954" s="184">
        <f t="shared" ref="H1954:L1954" si="2115">H1930</f>
        <v>0.29166666666666669</v>
      </c>
      <c r="I1954" s="185">
        <f t="shared" si="2115"/>
        <v>249</v>
      </c>
      <c r="J1954" s="185">
        <f t="shared" si="2115"/>
        <v>556</v>
      </c>
      <c r="K1954" s="185">
        <f t="shared" si="2115"/>
        <v>2872</v>
      </c>
      <c r="L1954" s="185">
        <f t="shared" si="2115"/>
        <v>2219</v>
      </c>
      <c r="M1954" s="147"/>
      <c r="N1954" s="143">
        <f t="shared" si="2084"/>
        <v>4681.2</v>
      </c>
      <c r="O1954" s="143">
        <f t="shared" si="2080"/>
        <v>7594.96</v>
      </c>
      <c r="P1954" s="143">
        <f t="shared" si="2081"/>
        <v>54568</v>
      </c>
      <c r="Q1954" s="143">
        <f t="shared" si="2082"/>
        <v>16642.5</v>
      </c>
      <c r="R1954" s="188">
        <f t="shared" si="2085"/>
        <v>83486.66</v>
      </c>
      <c r="T1954">
        <v>34435.46</v>
      </c>
      <c r="U1954" s="190">
        <f t="shared" si="2086"/>
        <v>2.4244386455125038</v>
      </c>
    </row>
    <row r="1955" spans="1:21" x14ac:dyDescent="0.2">
      <c r="A1955" s="178">
        <v>42817</v>
      </c>
      <c r="B1955" s="179">
        <v>0.375</v>
      </c>
      <c r="C1955" t="s">
        <v>349</v>
      </c>
      <c r="D1955">
        <v>14.75</v>
      </c>
      <c r="E1955">
        <v>10.11</v>
      </c>
      <c r="F1955">
        <v>20</v>
      </c>
      <c r="G1955">
        <v>8.51</v>
      </c>
      <c r="H1955" s="184">
        <f t="shared" ref="H1955:L1955" si="2116">H1931</f>
        <v>0.33333333333333331</v>
      </c>
      <c r="I1955" s="185">
        <f t="shared" si="2116"/>
        <v>256</v>
      </c>
      <c r="J1955" s="185">
        <f t="shared" si="2116"/>
        <v>306</v>
      </c>
      <c r="K1955" s="185">
        <f t="shared" si="2116"/>
        <v>2872</v>
      </c>
      <c r="L1955" s="185">
        <f t="shared" si="2116"/>
        <v>2219</v>
      </c>
      <c r="M1955" s="147"/>
      <c r="N1955" s="143">
        <f t="shared" si="2084"/>
        <v>3776</v>
      </c>
      <c r="O1955" s="143">
        <f t="shared" si="2080"/>
        <v>3093.66</v>
      </c>
      <c r="P1955" s="143">
        <f t="shared" si="2081"/>
        <v>57440</v>
      </c>
      <c r="Q1955" s="143">
        <f t="shared" si="2082"/>
        <v>18883.689999999999</v>
      </c>
      <c r="R1955" s="188">
        <f t="shared" si="2085"/>
        <v>83193.350000000006</v>
      </c>
      <c r="T1955">
        <v>35745.519999999997</v>
      </c>
      <c r="U1955" s="190">
        <f t="shared" si="2086"/>
        <v>2.3273783679745046</v>
      </c>
    </row>
    <row r="1956" spans="1:21" x14ac:dyDescent="0.2">
      <c r="A1956" s="178">
        <v>42817</v>
      </c>
      <c r="B1956" s="179">
        <v>0.41666666666666669</v>
      </c>
      <c r="C1956" t="s">
        <v>349</v>
      </c>
      <c r="D1956">
        <v>8.16</v>
      </c>
      <c r="E1956">
        <v>8.49</v>
      </c>
      <c r="F1956">
        <v>10</v>
      </c>
      <c r="G1956">
        <v>7.5</v>
      </c>
      <c r="H1956" s="184">
        <f t="shared" ref="H1956:L1956" si="2117">H1932</f>
        <v>0.375</v>
      </c>
      <c r="I1956" s="185">
        <f t="shared" si="2117"/>
        <v>156</v>
      </c>
      <c r="J1956" s="185">
        <f t="shared" si="2117"/>
        <v>343</v>
      </c>
      <c r="K1956" s="185">
        <f t="shared" si="2117"/>
        <v>2872</v>
      </c>
      <c r="L1956" s="185">
        <f t="shared" si="2117"/>
        <v>2219</v>
      </c>
      <c r="M1956" s="147"/>
      <c r="N1956" s="143">
        <f t="shared" si="2084"/>
        <v>1272.96</v>
      </c>
      <c r="O1956" s="143">
        <f t="shared" si="2080"/>
        <v>2912.07</v>
      </c>
      <c r="P1956" s="143">
        <f t="shared" si="2081"/>
        <v>28720</v>
      </c>
      <c r="Q1956" s="143">
        <f t="shared" si="2082"/>
        <v>16642.5</v>
      </c>
      <c r="R1956" s="188">
        <f t="shared" si="2085"/>
        <v>49547.53</v>
      </c>
      <c r="T1956">
        <v>35739.370000000003</v>
      </c>
      <c r="U1956" s="190">
        <f t="shared" si="2086"/>
        <v>1.3863571182144507</v>
      </c>
    </row>
    <row r="1957" spans="1:21" x14ac:dyDescent="0.2">
      <c r="A1957" s="178">
        <v>42817</v>
      </c>
      <c r="B1957" s="179">
        <v>0.45833333333333331</v>
      </c>
      <c r="C1957" t="s">
        <v>349</v>
      </c>
      <c r="D1957">
        <v>10.11</v>
      </c>
      <c r="E1957">
        <v>8.11</v>
      </c>
      <c r="F1957">
        <v>22</v>
      </c>
      <c r="G1957">
        <v>6.41</v>
      </c>
      <c r="H1957" s="184">
        <f t="shared" ref="H1957:L1957" si="2118">H1933</f>
        <v>0.41666666666666669</v>
      </c>
      <c r="I1957" s="185">
        <f t="shared" si="2118"/>
        <v>196</v>
      </c>
      <c r="J1957" s="185">
        <f t="shared" si="2118"/>
        <v>315</v>
      </c>
      <c r="K1957" s="185">
        <f t="shared" si="2118"/>
        <v>2872</v>
      </c>
      <c r="L1957" s="185">
        <f t="shared" si="2118"/>
        <v>2219</v>
      </c>
      <c r="M1957" s="147"/>
      <c r="N1957" s="143">
        <f t="shared" si="2084"/>
        <v>1981.56</v>
      </c>
      <c r="O1957" s="143">
        <f t="shared" si="2080"/>
        <v>2554.6499999999996</v>
      </c>
      <c r="P1957" s="143">
        <f t="shared" si="2081"/>
        <v>63184</v>
      </c>
      <c r="Q1957" s="143">
        <f t="shared" si="2082"/>
        <v>14223.79</v>
      </c>
      <c r="R1957" s="188">
        <f t="shared" si="2085"/>
        <v>81944</v>
      </c>
      <c r="T1957">
        <v>36902.129999999997</v>
      </c>
      <c r="U1957" s="190">
        <f t="shared" si="2086"/>
        <v>2.2205764274311539</v>
      </c>
    </row>
    <row r="1958" spans="1:21" x14ac:dyDescent="0.2">
      <c r="A1958" s="178">
        <v>42817</v>
      </c>
      <c r="B1958" s="179">
        <v>0.5</v>
      </c>
      <c r="C1958" t="s">
        <v>349</v>
      </c>
      <c r="D1958">
        <v>10.11</v>
      </c>
      <c r="E1958">
        <v>5.6</v>
      </c>
      <c r="F1958">
        <v>25</v>
      </c>
      <c r="G1958">
        <v>4</v>
      </c>
      <c r="H1958" s="184">
        <f t="shared" ref="H1958:L1958" si="2119">H1934</f>
        <v>0.45833333333333331</v>
      </c>
      <c r="I1958" s="185">
        <f t="shared" si="2119"/>
        <v>226</v>
      </c>
      <c r="J1958" s="185">
        <f t="shared" si="2119"/>
        <v>326</v>
      </c>
      <c r="K1958" s="185">
        <f t="shared" si="2119"/>
        <v>2842</v>
      </c>
      <c r="L1958" s="185">
        <f t="shared" si="2119"/>
        <v>1635</v>
      </c>
      <c r="M1958" s="147"/>
      <c r="N1958" s="143">
        <f t="shared" si="2084"/>
        <v>2284.8599999999997</v>
      </c>
      <c r="O1958" s="143">
        <f t="shared" si="2080"/>
        <v>1825.6</v>
      </c>
      <c r="P1958" s="143">
        <f t="shared" si="2081"/>
        <v>71050</v>
      </c>
      <c r="Q1958" s="143">
        <f t="shared" si="2082"/>
        <v>6540</v>
      </c>
      <c r="R1958" s="188">
        <f t="shared" si="2085"/>
        <v>81700.459999999992</v>
      </c>
      <c r="T1958">
        <v>38271.769999999997</v>
      </c>
      <c r="U1958" s="190">
        <f t="shared" si="2086"/>
        <v>2.1347447478912001</v>
      </c>
    </row>
    <row r="1959" spans="1:21" x14ac:dyDescent="0.2">
      <c r="A1959" s="178">
        <v>42817</v>
      </c>
      <c r="B1959" s="179">
        <v>0.54166666666666663</v>
      </c>
      <c r="C1959" t="s">
        <v>349</v>
      </c>
      <c r="D1959">
        <v>8.11</v>
      </c>
      <c r="E1959">
        <v>5.6</v>
      </c>
      <c r="F1959">
        <v>25</v>
      </c>
      <c r="G1959">
        <v>4</v>
      </c>
      <c r="H1959" s="184">
        <f t="shared" ref="H1959:L1959" si="2120">H1935</f>
        <v>0.5</v>
      </c>
      <c r="I1959" s="185">
        <f t="shared" si="2120"/>
        <v>222</v>
      </c>
      <c r="J1959" s="185">
        <f t="shared" si="2120"/>
        <v>319</v>
      </c>
      <c r="K1959" s="185">
        <f t="shared" si="2120"/>
        <v>2842</v>
      </c>
      <c r="L1959" s="185">
        <f t="shared" si="2120"/>
        <v>1635</v>
      </c>
      <c r="M1959" s="147"/>
      <c r="N1959" s="143">
        <f t="shared" si="2084"/>
        <v>1800.4199999999998</v>
      </c>
      <c r="O1959" s="143">
        <f t="shared" si="2080"/>
        <v>1786.3999999999999</v>
      </c>
      <c r="P1959" s="143">
        <f t="shared" si="2081"/>
        <v>71050</v>
      </c>
      <c r="Q1959" s="143">
        <f t="shared" si="2082"/>
        <v>6540</v>
      </c>
      <c r="R1959" s="188">
        <f t="shared" si="2085"/>
        <v>81176.820000000007</v>
      </c>
      <c r="T1959">
        <v>39693.620000000003</v>
      </c>
      <c r="U1959" s="190">
        <f t="shared" si="2086"/>
        <v>2.0450848272342004</v>
      </c>
    </row>
    <row r="1960" spans="1:21" x14ac:dyDescent="0.2">
      <c r="A1960" s="178">
        <v>42817</v>
      </c>
      <c r="B1960" s="179">
        <v>0.58333333333333337</v>
      </c>
      <c r="C1960" t="s">
        <v>349</v>
      </c>
      <c r="D1960">
        <v>4</v>
      </c>
      <c r="E1960">
        <v>10.07</v>
      </c>
      <c r="F1960">
        <v>10.27</v>
      </c>
      <c r="G1960">
        <v>4</v>
      </c>
      <c r="H1960" s="184">
        <f t="shared" ref="H1960:L1960" si="2121">H1936</f>
        <v>0.54166666666666663</v>
      </c>
      <c r="I1960" s="185">
        <f t="shared" si="2121"/>
        <v>195</v>
      </c>
      <c r="J1960" s="185">
        <f t="shared" si="2121"/>
        <v>299</v>
      </c>
      <c r="K1960" s="185">
        <f t="shared" si="2121"/>
        <v>2842</v>
      </c>
      <c r="L1960" s="185">
        <f t="shared" si="2121"/>
        <v>1635</v>
      </c>
      <c r="M1960" s="147"/>
      <c r="N1960" s="143">
        <f t="shared" si="2084"/>
        <v>780</v>
      </c>
      <c r="O1960" s="143">
        <f t="shared" si="2080"/>
        <v>3010.9300000000003</v>
      </c>
      <c r="P1960" s="143">
        <f t="shared" si="2081"/>
        <v>29187.34</v>
      </c>
      <c r="Q1960" s="143">
        <f t="shared" si="2082"/>
        <v>6540</v>
      </c>
      <c r="R1960" s="188">
        <f t="shared" si="2085"/>
        <v>39518.270000000004</v>
      </c>
      <c r="T1960">
        <v>40997.33</v>
      </c>
      <c r="U1960" s="190">
        <f t="shared" si="2086"/>
        <v>0.9639230164500957</v>
      </c>
    </row>
    <row r="1961" spans="1:21" x14ac:dyDescent="0.2">
      <c r="A1961" s="178">
        <v>42817</v>
      </c>
      <c r="B1961" s="179">
        <v>0.625</v>
      </c>
      <c r="C1961" t="s">
        <v>349</v>
      </c>
      <c r="D1961">
        <v>7.09</v>
      </c>
      <c r="E1961">
        <v>11.96</v>
      </c>
      <c r="F1961">
        <v>12.96</v>
      </c>
      <c r="G1961">
        <v>0.99</v>
      </c>
      <c r="H1961" s="184">
        <f t="shared" ref="H1961:L1961" si="2122">H1937</f>
        <v>0.58333333333333337</v>
      </c>
      <c r="I1961" s="185">
        <f t="shared" si="2122"/>
        <v>205</v>
      </c>
      <c r="J1961" s="185">
        <f t="shared" si="2122"/>
        <v>237</v>
      </c>
      <c r="K1961" s="185">
        <f t="shared" si="2122"/>
        <v>2842</v>
      </c>
      <c r="L1961" s="185">
        <f t="shared" si="2122"/>
        <v>1635</v>
      </c>
      <c r="M1961" s="147"/>
      <c r="N1961" s="143">
        <f t="shared" si="2084"/>
        <v>1453.45</v>
      </c>
      <c r="O1961" s="143">
        <f t="shared" si="2080"/>
        <v>2834.52</v>
      </c>
      <c r="P1961" s="143">
        <f t="shared" si="2081"/>
        <v>36832.32</v>
      </c>
      <c r="Q1961" s="143">
        <f t="shared" si="2082"/>
        <v>1618.65</v>
      </c>
      <c r="R1961" s="188">
        <f t="shared" si="2085"/>
        <v>42738.94</v>
      </c>
      <c r="T1961">
        <v>42579.81</v>
      </c>
      <c r="U1961" s="190">
        <f t="shared" si="2086"/>
        <v>1.003737217239814</v>
      </c>
    </row>
    <row r="1962" spans="1:21" x14ac:dyDescent="0.2">
      <c r="A1962" s="178">
        <v>42817</v>
      </c>
      <c r="B1962" s="179">
        <v>0.66666666666666663</v>
      </c>
      <c r="C1962" t="s">
        <v>349</v>
      </c>
      <c r="D1962">
        <v>8.11</v>
      </c>
      <c r="E1962">
        <v>16.850000000000001</v>
      </c>
      <c r="F1962">
        <v>25</v>
      </c>
      <c r="G1962">
        <v>1.61</v>
      </c>
      <c r="H1962" s="184">
        <f t="shared" ref="H1962:L1962" si="2123">H1938</f>
        <v>0.625</v>
      </c>
      <c r="I1962" s="185">
        <f t="shared" si="2123"/>
        <v>212</v>
      </c>
      <c r="J1962" s="185">
        <f t="shared" si="2123"/>
        <v>213</v>
      </c>
      <c r="K1962" s="185">
        <f t="shared" si="2123"/>
        <v>2842</v>
      </c>
      <c r="L1962" s="185">
        <f t="shared" si="2123"/>
        <v>1380</v>
      </c>
      <c r="M1962" s="147"/>
      <c r="N1962" s="143">
        <f t="shared" si="2084"/>
        <v>1719.32</v>
      </c>
      <c r="O1962" s="143">
        <f t="shared" si="2080"/>
        <v>3589.05</v>
      </c>
      <c r="P1962" s="143">
        <f t="shared" si="2081"/>
        <v>71050</v>
      </c>
      <c r="Q1962" s="143">
        <f t="shared" si="2082"/>
        <v>2221.8000000000002</v>
      </c>
      <c r="R1962" s="188">
        <f t="shared" si="2085"/>
        <v>78580.17</v>
      </c>
      <c r="T1962">
        <v>43735.35</v>
      </c>
      <c r="U1962" s="190">
        <f t="shared" si="2086"/>
        <v>1.7967198158926361</v>
      </c>
    </row>
    <row r="1963" spans="1:21" x14ac:dyDescent="0.2">
      <c r="A1963" s="178">
        <v>42817</v>
      </c>
      <c r="B1963" s="179">
        <v>0.70833333333333337</v>
      </c>
      <c r="C1963" t="s">
        <v>349</v>
      </c>
      <c r="D1963">
        <v>7.24</v>
      </c>
      <c r="E1963">
        <v>16.510000000000002</v>
      </c>
      <c r="F1963">
        <v>25</v>
      </c>
      <c r="G1963">
        <v>1.45</v>
      </c>
      <c r="H1963" s="184">
        <f t="shared" ref="H1963:L1963" si="2124">H1939</f>
        <v>0.66666666666666663</v>
      </c>
      <c r="I1963" s="185">
        <f t="shared" si="2124"/>
        <v>191</v>
      </c>
      <c r="J1963" s="185">
        <f t="shared" si="2124"/>
        <v>237</v>
      </c>
      <c r="K1963" s="185">
        <f t="shared" si="2124"/>
        <v>2842</v>
      </c>
      <c r="L1963" s="185">
        <f t="shared" si="2124"/>
        <v>1380</v>
      </c>
      <c r="M1963" s="147"/>
      <c r="N1963" s="143">
        <f t="shared" si="2084"/>
        <v>1382.8400000000001</v>
      </c>
      <c r="O1963" s="143">
        <f t="shared" si="2080"/>
        <v>3912.8700000000003</v>
      </c>
      <c r="P1963" s="143">
        <f t="shared" si="2081"/>
        <v>71050</v>
      </c>
      <c r="Q1963" s="143">
        <f t="shared" si="2082"/>
        <v>2001</v>
      </c>
      <c r="R1963" s="188">
        <f t="shared" si="2085"/>
        <v>78346.710000000006</v>
      </c>
      <c r="T1963">
        <v>44586.59</v>
      </c>
      <c r="U1963" s="190">
        <f t="shared" si="2086"/>
        <v>1.7571810268513472</v>
      </c>
    </row>
    <row r="1964" spans="1:21" x14ac:dyDescent="0.2">
      <c r="A1964" s="178">
        <v>42817</v>
      </c>
      <c r="B1964" s="179">
        <v>0.75</v>
      </c>
      <c r="C1964" t="s">
        <v>349</v>
      </c>
      <c r="D1964">
        <v>5.73</v>
      </c>
      <c r="E1964">
        <v>9.81</v>
      </c>
      <c r="F1964">
        <v>17.2</v>
      </c>
      <c r="G1964">
        <v>1.45</v>
      </c>
      <c r="H1964" s="184">
        <f t="shared" ref="H1964:L1964" si="2125">H1940</f>
        <v>0.70833333333333337</v>
      </c>
      <c r="I1964" s="185">
        <f t="shared" si="2125"/>
        <v>218</v>
      </c>
      <c r="J1964" s="185">
        <f t="shared" si="2125"/>
        <v>258</v>
      </c>
      <c r="K1964" s="185">
        <f t="shared" si="2125"/>
        <v>2842</v>
      </c>
      <c r="L1964" s="185">
        <f t="shared" si="2125"/>
        <v>1380</v>
      </c>
      <c r="M1964" s="147"/>
      <c r="N1964" s="143">
        <f t="shared" si="2084"/>
        <v>1249.1400000000001</v>
      </c>
      <c r="O1964" s="143">
        <f t="shared" si="2080"/>
        <v>2530.98</v>
      </c>
      <c r="P1964" s="143">
        <f t="shared" si="2081"/>
        <v>48882.400000000001</v>
      </c>
      <c r="Q1964" s="143">
        <f t="shared" si="2082"/>
        <v>2001</v>
      </c>
      <c r="R1964" s="188">
        <f t="shared" si="2085"/>
        <v>54663.520000000004</v>
      </c>
      <c r="T1964">
        <v>45270.27</v>
      </c>
      <c r="U1964" s="190">
        <f t="shared" si="2086"/>
        <v>1.2074926878059267</v>
      </c>
    </row>
    <row r="1965" spans="1:21" x14ac:dyDescent="0.2">
      <c r="A1965" s="178">
        <v>42817</v>
      </c>
      <c r="B1965" s="179">
        <v>0.79166666666666663</v>
      </c>
      <c r="C1965" t="s">
        <v>349</v>
      </c>
      <c r="D1965">
        <v>5.59</v>
      </c>
      <c r="E1965">
        <v>6.28</v>
      </c>
      <c r="F1965">
        <v>11.52</v>
      </c>
      <c r="G1965">
        <v>1.45</v>
      </c>
      <c r="H1965" s="184">
        <f t="shared" ref="H1965:L1965" si="2126">H1941</f>
        <v>0.75</v>
      </c>
      <c r="I1965" s="185">
        <f t="shared" si="2126"/>
        <v>240</v>
      </c>
      <c r="J1965" s="185">
        <f t="shared" si="2126"/>
        <v>365</v>
      </c>
      <c r="K1965" s="185">
        <f t="shared" si="2126"/>
        <v>2842</v>
      </c>
      <c r="L1965" s="185">
        <f t="shared" si="2126"/>
        <v>1380</v>
      </c>
      <c r="M1965" s="147"/>
      <c r="N1965" s="143">
        <f t="shared" si="2084"/>
        <v>1341.6</v>
      </c>
      <c r="O1965" s="143">
        <f t="shared" si="2080"/>
        <v>2292.2000000000003</v>
      </c>
      <c r="P1965" s="143">
        <f t="shared" si="2081"/>
        <v>32739.84</v>
      </c>
      <c r="Q1965" s="143">
        <f t="shared" si="2082"/>
        <v>2001</v>
      </c>
      <c r="R1965" s="188">
        <f t="shared" si="2085"/>
        <v>38374.639999999999</v>
      </c>
      <c r="T1965">
        <v>44866.61</v>
      </c>
      <c r="U1965" s="190">
        <f t="shared" si="2086"/>
        <v>0.855305092138675</v>
      </c>
    </row>
    <row r="1966" spans="1:21" x14ac:dyDescent="0.2">
      <c r="A1966" s="178">
        <v>42817</v>
      </c>
      <c r="B1966" s="179">
        <v>0.83333333333333337</v>
      </c>
      <c r="C1966" t="s">
        <v>349</v>
      </c>
      <c r="D1966">
        <v>7.39</v>
      </c>
      <c r="E1966">
        <v>6.78</v>
      </c>
      <c r="F1966">
        <v>12.34</v>
      </c>
      <c r="G1966">
        <v>0.99</v>
      </c>
      <c r="H1966" s="184">
        <f t="shared" ref="H1966:L1966" si="2127">H1942</f>
        <v>0.79166666666666663</v>
      </c>
      <c r="I1966" s="185">
        <f t="shared" si="2127"/>
        <v>320</v>
      </c>
      <c r="J1966" s="185">
        <f t="shared" si="2127"/>
        <v>214</v>
      </c>
      <c r="K1966" s="185">
        <f t="shared" si="2127"/>
        <v>2842</v>
      </c>
      <c r="L1966" s="185">
        <f t="shared" si="2127"/>
        <v>1426</v>
      </c>
      <c r="M1966" s="147"/>
      <c r="N1966" s="143">
        <f t="shared" si="2084"/>
        <v>2364.7999999999997</v>
      </c>
      <c r="O1966" s="143">
        <f t="shared" si="2080"/>
        <v>1450.92</v>
      </c>
      <c r="P1966" s="143">
        <f t="shared" si="2081"/>
        <v>35070.28</v>
      </c>
      <c r="Q1966" s="143">
        <f t="shared" si="2082"/>
        <v>1411.74</v>
      </c>
      <c r="R1966" s="188">
        <f t="shared" si="2085"/>
        <v>40297.74</v>
      </c>
      <c r="T1966">
        <v>43347.33</v>
      </c>
      <c r="U1966" s="190">
        <f t="shared" si="2086"/>
        <v>0.92964756998873965</v>
      </c>
    </row>
    <row r="1967" spans="1:21" x14ac:dyDescent="0.2">
      <c r="A1967" s="178">
        <v>42817</v>
      </c>
      <c r="B1967" s="179">
        <v>0.875</v>
      </c>
      <c r="C1967" t="s">
        <v>349</v>
      </c>
      <c r="D1967">
        <v>6.75</v>
      </c>
      <c r="E1967">
        <v>3.98</v>
      </c>
      <c r="F1967">
        <v>8.98</v>
      </c>
      <c r="G1967">
        <v>0.97</v>
      </c>
      <c r="H1967" s="184">
        <f t="shared" ref="H1967:L1967" si="2128">H1943</f>
        <v>0.83333333333333337</v>
      </c>
      <c r="I1967" s="185">
        <f t="shared" si="2128"/>
        <v>322</v>
      </c>
      <c r="J1967" s="185">
        <f t="shared" si="2128"/>
        <v>178</v>
      </c>
      <c r="K1967" s="185">
        <f t="shared" si="2128"/>
        <v>2842</v>
      </c>
      <c r="L1967" s="185">
        <f t="shared" si="2128"/>
        <v>1426</v>
      </c>
      <c r="M1967" s="147"/>
      <c r="N1967" s="143">
        <f t="shared" si="2084"/>
        <v>2173.5</v>
      </c>
      <c r="O1967" s="143">
        <f t="shared" si="2080"/>
        <v>708.43999999999994</v>
      </c>
      <c r="P1967" s="143">
        <f t="shared" si="2081"/>
        <v>25521.16</v>
      </c>
      <c r="Q1967" s="143">
        <f t="shared" si="2082"/>
        <v>1383.22</v>
      </c>
      <c r="R1967" s="188">
        <f t="shared" si="2085"/>
        <v>29786.32</v>
      </c>
      <c r="T1967">
        <v>42009.48</v>
      </c>
      <c r="U1967" s="190">
        <f t="shared" si="2086"/>
        <v>0.70903805521991692</v>
      </c>
    </row>
    <row r="1968" spans="1:21" x14ac:dyDescent="0.2">
      <c r="A1968" s="178">
        <v>42817</v>
      </c>
      <c r="B1968" s="179">
        <v>0.91666666666666663</v>
      </c>
      <c r="C1968" t="s">
        <v>349</v>
      </c>
      <c r="D1968">
        <v>15</v>
      </c>
      <c r="E1968">
        <v>7.12</v>
      </c>
      <c r="F1968">
        <v>8</v>
      </c>
      <c r="G1968">
        <v>0.97</v>
      </c>
      <c r="H1968" s="184">
        <f t="shared" ref="H1968:L1968" si="2129">H1944</f>
        <v>0.875</v>
      </c>
      <c r="I1968" s="185">
        <f t="shared" si="2129"/>
        <v>337</v>
      </c>
      <c r="J1968" s="185">
        <f t="shared" si="2129"/>
        <v>173</v>
      </c>
      <c r="K1968" s="185">
        <f t="shared" si="2129"/>
        <v>2842</v>
      </c>
      <c r="L1968" s="185">
        <f t="shared" si="2129"/>
        <v>1426</v>
      </c>
      <c r="M1968" s="147"/>
      <c r="N1968" s="143">
        <f t="shared" si="2084"/>
        <v>5055</v>
      </c>
      <c r="O1968" s="143">
        <f t="shared" si="2080"/>
        <v>1231.76</v>
      </c>
      <c r="P1968" s="143">
        <f t="shared" si="2081"/>
        <v>22736</v>
      </c>
      <c r="Q1968" s="143">
        <f t="shared" si="2082"/>
        <v>1383.22</v>
      </c>
      <c r="R1968" s="188">
        <f t="shared" si="2085"/>
        <v>30405.980000000003</v>
      </c>
      <c r="T1968">
        <v>42387.55</v>
      </c>
      <c r="U1968" s="190">
        <f t="shared" si="2086"/>
        <v>0.71733280173069691</v>
      </c>
    </row>
    <row r="1969" spans="1:21" x14ac:dyDescent="0.2">
      <c r="A1969" s="178">
        <v>42817</v>
      </c>
      <c r="B1969" s="179">
        <v>0.95833333333333337</v>
      </c>
      <c r="C1969" t="s">
        <v>349</v>
      </c>
      <c r="D1969">
        <v>31.82</v>
      </c>
      <c r="E1969">
        <v>23.5</v>
      </c>
      <c r="F1969">
        <v>23</v>
      </c>
      <c r="G1969">
        <v>0.45</v>
      </c>
      <c r="H1969" s="184">
        <f t="shared" ref="H1969:L1969" si="2130">H1945</f>
        <v>0.91666666666666663</v>
      </c>
      <c r="I1969" s="185">
        <f t="shared" si="2130"/>
        <v>394</v>
      </c>
      <c r="J1969" s="185">
        <f t="shared" si="2130"/>
        <v>194</v>
      </c>
      <c r="K1969" s="185">
        <f t="shared" si="2130"/>
        <v>2842</v>
      </c>
      <c r="L1969" s="185">
        <f t="shared" si="2130"/>
        <v>1426</v>
      </c>
      <c r="M1969" s="147"/>
      <c r="N1969" s="143">
        <f t="shared" si="2084"/>
        <v>12537.08</v>
      </c>
      <c r="O1969" s="143">
        <f t="shared" si="2080"/>
        <v>4559</v>
      </c>
      <c r="P1969" s="143">
        <f t="shared" si="2081"/>
        <v>65366</v>
      </c>
      <c r="Q1969" s="143">
        <f t="shared" si="2082"/>
        <v>641.70000000000005</v>
      </c>
      <c r="R1969" s="188">
        <f t="shared" si="2085"/>
        <v>83103.78</v>
      </c>
      <c r="T1969">
        <v>40843.75</v>
      </c>
      <c r="U1969" s="190">
        <f t="shared" si="2086"/>
        <v>2.0346755623565418</v>
      </c>
    </row>
    <row r="1970" spans="1:21" x14ac:dyDescent="0.2">
      <c r="A1970" s="178">
        <v>42817</v>
      </c>
      <c r="B1970" s="180">
        <v>1</v>
      </c>
      <c r="C1970" t="s">
        <v>349</v>
      </c>
      <c r="D1970">
        <v>30.69</v>
      </c>
      <c r="E1970">
        <v>22</v>
      </c>
      <c r="F1970">
        <v>20</v>
      </c>
      <c r="G1970">
        <v>0.45</v>
      </c>
      <c r="H1970" s="184">
        <f t="shared" ref="H1970:L1970" si="2131">H1946</f>
        <v>0.95833333333333337</v>
      </c>
      <c r="I1970" s="185">
        <f t="shared" si="2131"/>
        <v>389</v>
      </c>
      <c r="J1970" s="185">
        <f t="shared" si="2131"/>
        <v>265</v>
      </c>
      <c r="K1970" s="185">
        <f t="shared" si="2131"/>
        <v>2985</v>
      </c>
      <c r="L1970" s="185">
        <f t="shared" si="2131"/>
        <v>1111</v>
      </c>
      <c r="M1970" s="147"/>
      <c r="N1970" s="143">
        <f t="shared" si="2084"/>
        <v>11938.41</v>
      </c>
      <c r="O1970" s="143">
        <f t="shared" si="2080"/>
        <v>5830</v>
      </c>
      <c r="P1970" s="143">
        <f t="shared" si="2081"/>
        <v>59700</v>
      </c>
      <c r="Q1970" s="143">
        <f t="shared" si="2082"/>
        <v>499.95</v>
      </c>
      <c r="R1970" s="188">
        <f t="shared" si="2085"/>
        <v>77968.36</v>
      </c>
      <c r="T1970">
        <v>37896.720000000001</v>
      </c>
      <c r="U1970" s="190">
        <f t="shared" si="2086"/>
        <v>2.0573907187746063</v>
      </c>
    </row>
    <row r="1971" spans="1:21" x14ac:dyDescent="0.2">
      <c r="A1971" s="178">
        <v>42818</v>
      </c>
      <c r="B1971" s="179">
        <v>4.1666666666666664E-2</v>
      </c>
      <c r="C1971" t="s">
        <v>349</v>
      </c>
      <c r="D1971">
        <v>14</v>
      </c>
      <c r="E1971">
        <v>10</v>
      </c>
      <c r="F1971">
        <v>9.6999999999999993</v>
      </c>
      <c r="G1971">
        <v>0.45</v>
      </c>
      <c r="H1971" s="184">
        <f t="shared" ref="H1971:L1971" si="2132">H1947</f>
        <v>1</v>
      </c>
      <c r="I1971" s="185">
        <f t="shared" si="2132"/>
        <v>362</v>
      </c>
      <c r="J1971" s="185">
        <f t="shared" si="2132"/>
        <v>243</v>
      </c>
      <c r="K1971" s="185">
        <f t="shared" si="2132"/>
        <v>2985</v>
      </c>
      <c r="L1971" s="185">
        <f t="shared" si="2132"/>
        <v>1111</v>
      </c>
      <c r="M1971" s="147"/>
      <c r="N1971" s="143">
        <f t="shared" si="2084"/>
        <v>5068</v>
      </c>
      <c r="O1971" s="143">
        <f t="shared" si="2080"/>
        <v>2430</v>
      </c>
      <c r="P1971" s="143">
        <f t="shared" si="2081"/>
        <v>28954.499999999996</v>
      </c>
      <c r="Q1971" s="143">
        <f t="shared" si="2082"/>
        <v>499.95</v>
      </c>
      <c r="R1971" s="188">
        <f t="shared" si="2085"/>
        <v>36952.449999999997</v>
      </c>
      <c r="T1971">
        <v>34429.18</v>
      </c>
      <c r="U1971" s="190">
        <f t="shared" si="2086"/>
        <v>1.0732887045233142</v>
      </c>
    </row>
    <row r="1972" spans="1:21" x14ac:dyDescent="0.2">
      <c r="A1972" s="178">
        <v>42818</v>
      </c>
      <c r="B1972" s="179">
        <v>8.3333333333333329E-2</v>
      </c>
      <c r="C1972" t="s">
        <v>349</v>
      </c>
      <c r="D1972">
        <v>14</v>
      </c>
      <c r="E1972">
        <v>9.4700000000000006</v>
      </c>
      <c r="F1972">
        <v>13.25</v>
      </c>
      <c r="G1972">
        <v>0.45</v>
      </c>
      <c r="H1972" s="184">
        <f t="shared" ref="H1972:L1972" si="2133">H1948</f>
        <v>4.1666666666666664E-2</v>
      </c>
      <c r="I1972" s="185">
        <f t="shared" si="2133"/>
        <v>294</v>
      </c>
      <c r="J1972" s="185">
        <f t="shared" si="2133"/>
        <v>212</v>
      </c>
      <c r="K1972" s="185">
        <f t="shared" si="2133"/>
        <v>2985</v>
      </c>
      <c r="L1972" s="185">
        <f t="shared" si="2133"/>
        <v>1111</v>
      </c>
      <c r="M1972" s="147"/>
      <c r="N1972" s="143">
        <f t="shared" si="2084"/>
        <v>4116</v>
      </c>
      <c r="O1972" s="143">
        <f t="shared" si="2080"/>
        <v>2007.64</v>
      </c>
      <c r="P1972" s="143">
        <f t="shared" si="2081"/>
        <v>39551.25</v>
      </c>
      <c r="Q1972" s="143">
        <f t="shared" si="2082"/>
        <v>499.95</v>
      </c>
      <c r="R1972" s="188">
        <f t="shared" si="2085"/>
        <v>46174.84</v>
      </c>
      <c r="T1972">
        <v>31981.51</v>
      </c>
      <c r="U1972" s="190">
        <f t="shared" si="2086"/>
        <v>1.4437979945287136</v>
      </c>
    </row>
    <row r="1973" spans="1:21" x14ac:dyDescent="0.2">
      <c r="A1973" s="178">
        <v>42818</v>
      </c>
      <c r="B1973" s="179">
        <v>0.125</v>
      </c>
      <c r="C1973" t="s">
        <v>349</v>
      </c>
      <c r="D1973">
        <v>14</v>
      </c>
      <c r="E1973">
        <v>8.11</v>
      </c>
      <c r="F1973">
        <v>13.25</v>
      </c>
      <c r="G1973">
        <v>0.97</v>
      </c>
      <c r="H1973" s="184">
        <f t="shared" ref="H1973:L1973" si="2134">H1949</f>
        <v>8.3333333333333329E-2</v>
      </c>
      <c r="I1973" s="185">
        <f t="shared" si="2134"/>
        <v>236</v>
      </c>
      <c r="J1973" s="185">
        <f t="shared" si="2134"/>
        <v>179</v>
      </c>
      <c r="K1973" s="185">
        <f t="shared" si="2134"/>
        <v>2985</v>
      </c>
      <c r="L1973" s="185">
        <f t="shared" si="2134"/>
        <v>1111</v>
      </c>
      <c r="M1973" s="147"/>
      <c r="N1973" s="143">
        <f t="shared" si="2084"/>
        <v>3304</v>
      </c>
      <c r="O1973" s="143">
        <f t="shared" si="2080"/>
        <v>1451.6899999999998</v>
      </c>
      <c r="P1973" s="143">
        <f t="shared" si="2081"/>
        <v>39551.25</v>
      </c>
      <c r="Q1973" s="143">
        <f t="shared" si="2082"/>
        <v>1077.67</v>
      </c>
      <c r="R1973" s="188">
        <f t="shared" si="2085"/>
        <v>45384.61</v>
      </c>
      <c r="T1973">
        <v>30436.5</v>
      </c>
      <c r="U1973" s="190">
        <f t="shared" si="2086"/>
        <v>1.4911244722619224</v>
      </c>
    </row>
    <row r="1974" spans="1:21" x14ac:dyDescent="0.2">
      <c r="A1974" s="178">
        <v>42818</v>
      </c>
      <c r="B1974" s="179">
        <v>0.16666666666666666</v>
      </c>
      <c r="C1974" t="s">
        <v>349</v>
      </c>
      <c r="D1974">
        <v>8.61</v>
      </c>
      <c r="E1974">
        <v>8</v>
      </c>
      <c r="F1974">
        <v>8</v>
      </c>
      <c r="G1974">
        <v>0.99</v>
      </c>
      <c r="H1974" s="184">
        <f t="shared" ref="H1974:L1974" si="2135">H1950</f>
        <v>0.125</v>
      </c>
      <c r="I1974" s="185">
        <f t="shared" si="2135"/>
        <v>201</v>
      </c>
      <c r="J1974" s="185">
        <f t="shared" si="2135"/>
        <v>205</v>
      </c>
      <c r="K1974" s="185">
        <f t="shared" si="2135"/>
        <v>2985</v>
      </c>
      <c r="L1974" s="185">
        <f t="shared" si="2135"/>
        <v>1717</v>
      </c>
      <c r="M1974" s="147"/>
      <c r="N1974" s="143">
        <f t="shared" si="2084"/>
        <v>1730.61</v>
      </c>
      <c r="O1974" s="143">
        <f t="shared" si="2080"/>
        <v>1640</v>
      </c>
      <c r="P1974" s="143">
        <f t="shared" si="2081"/>
        <v>23880</v>
      </c>
      <c r="Q1974" s="143">
        <f t="shared" si="2082"/>
        <v>1699.83</v>
      </c>
      <c r="R1974" s="188">
        <f t="shared" si="2085"/>
        <v>28950.440000000002</v>
      </c>
      <c r="T1974">
        <v>29604.959999999999</v>
      </c>
      <c r="U1974" s="190">
        <f t="shared" si="2086"/>
        <v>0.97789154249828414</v>
      </c>
    </row>
    <row r="1975" spans="1:21" x14ac:dyDescent="0.2">
      <c r="A1975" s="178">
        <v>42818</v>
      </c>
      <c r="B1975" s="179">
        <v>0.20833333333333334</v>
      </c>
      <c r="C1975" t="s">
        <v>349</v>
      </c>
      <c r="D1975">
        <v>12</v>
      </c>
      <c r="E1975">
        <v>10</v>
      </c>
      <c r="F1975">
        <v>8.98</v>
      </c>
      <c r="G1975">
        <v>0.99</v>
      </c>
      <c r="H1975" s="184">
        <f t="shared" ref="H1975:L1975" si="2136">H1951</f>
        <v>0.16666666666666666</v>
      </c>
      <c r="I1975" s="185">
        <f t="shared" si="2136"/>
        <v>185</v>
      </c>
      <c r="J1975" s="185">
        <f t="shared" si="2136"/>
        <v>205</v>
      </c>
      <c r="K1975" s="185">
        <f t="shared" si="2136"/>
        <v>2985</v>
      </c>
      <c r="L1975" s="185">
        <f t="shared" si="2136"/>
        <v>1717</v>
      </c>
      <c r="M1975" s="147"/>
      <c r="N1975" s="143">
        <f t="shared" si="2084"/>
        <v>2220</v>
      </c>
      <c r="O1975" s="143">
        <f t="shared" si="2080"/>
        <v>2050</v>
      </c>
      <c r="P1975" s="143">
        <f t="shared" si="2081"/>
        <v>26805.300000000003</v>
      </c>
      <c r="Q1975" s="143">
        <f t="shared" si="2082"/>
        <v>1699.83</v>
      </c>
      <c r="R1975" s="188">
        <f t="shared" si="2085"/>
        <v>32775.130000000005</v>
      </c>
      <c r="T1975">
        <v>29182.05</v>
      </c>
      <c r="U1975" s="190">
        <f t="shared" si="2086"/>
        <v>1.1231263739182136</v>
      </c>
    </row>
    <row r="1976" spans="1:21" x14ac:dyDescent="0.2">
      <c r="A1976" s="178">
        <v>42818</v>
      </c>
      <c r="B1976" s="179">
        <v>0.25</v>
      </c>
      <c r="C1976" t="s">
        <v>349</v>
      </c>
      <c r="D1976">
        <v>30</v>
      </c>
      <c r="E1976">
        <v>26.35</v>
      </c>
      <c r="F1976">
        <v>15</v>
      </c>
      <c r="G1976">
        <v>0.99</v>
      </c>
      <c r="H1976" s="184">
        <f t="shared" ref="H1976:L1976" si="2137">H1952</f>
        <v>0.20833333333333334</v>
      </c>
      <c r="I1976" s="185">
        <f t="shared" si="2137"/>
        <v>207</v>
      </c>
      <c r="J1976" s="185">
        <f t="shared" si="2137"/>
        <v>283</v>
      </c>
      <c r="K1976" s="185">
        <f t="shared" si="2137"/>
        <v>2985</v>
      </c>
      <c r="L1976" s="185">
        <f t="shared" si="2137"/>
        <v>1717</v>
      </c>
      <c r="M1976" s="147"/>
      <c r="N1976" s="143">
        <f t="shared" si="2084"/>
        <v>6210</v>
      </c>
      <c r="O1976" s="143">
        <f t="shared" si="2080"/>
        <v>7457.05</v>
      </c>
      <c r="P1976" s="143">
        <f t="shared" si="2081"/>
        <v>44775</v>
      </c>
      <c r="Q1976" s="143">
        <f t="shared" si="2082"/>
        <v>1699.83</v>
      </c>
      <c r="R1976" s="188">
        <f t="shared" si="2085"/>
        <v>60141.880000000005</v>
      </c>
      <c r="T1976">
        <v>29416.02</v>
      </c>
      <c r="U1976" s="190">
        <f t="shared" si="2086"/>
        <v>2.0445281176719354</v>
      </c>
    </row>
    <row r="1977" spans="1:21" x14ac:dyDescent="0.2">
      <c r="A1977" s="178">
        <v>42818</v>
      </c>
      <c r="B1977" s="179">
        <v>0.29166666666666669</v>
      </c>
      <c r="C1977" t="s">
        <v>349</v>
      </c>
      <c r="D1977">
        <v>37.64</v>
      </c>
      <c r="E1977">
        <v>40</v>
      </c>
      <c r="F1977">
        <v>10.11</v>
      </c>
      <c r="G1977">
        <v>7.5</v>
      </c>
      <c r="H1977" s="184">
        <f t="shared" ref="H1977:L1977" si="2138">H1953</f>
        <v>0.25</v>
      </c>
      <c r="I1977" s="185">
        <f t="shared" si="2138"/>
        <v>327</v>
      </c>
      <c r="J1977" s="185">
        <f t="shared" si="2138"/>
        <v>438</v>
      </c>
      <c r="K1977" s="185">
        <f t="shared" si="2138"/>
        <v>2985</v>
      </c>
      <c r="L1977" s="185">
        <f t="shared" si="2138"/>
        <v>1717</v>
      </c>
      <c r="M1977" s="147"/>
      <c r="N1977" s="143">
        <f t="shared" si="2084"/>
        <v>12308.28</v>
      </c>
      <c r="O1977" s="143">
        <f t="shared" si="2080"/>
        <v>17520</v>
      </c>
      <c r="P1977" s="143">
        <f t="shared" si="2081"/>
        <v>30178.35</v>
      </c>
      <c r="Q1977" s="143">
        <f t="shared" si="2082"/>
        <v>12877.5</v>
      </c>
      <c r="R1977" s="188">
        <f t="shared" si="2085"/>
        <v>72884.13</v>
      </c>
      <c r="T1977">
        <v>31074.400000000001</v>
      </c>
      <c r="U1977" s="190">
        <f t="shared" si="2086"/>
        <v>2.3454718353371264</v>
      </c>
    </row>
    <row r="1978" spans="1:21" x14ac:dyDescent="0.2">
      <c r="A1978" s="178">
        <v>42818</v>
      </c>
      <c r="B1978" s="179">
        <v>0.33333333333333331</v>
      </c>
      <c r="C1978" t="s">
        <v>349</v>
      </c>
      <c r="D1978">
        <v>18</v>
      </c>
      <c r="E1978">
        <v>15</v>
      </c>
      <c r="F1978">
        <v>14</v>
      </c>
      <c r="G1978">
        <v>7.5</v>
      </c>
      <c r="H1978" s="184">
        <f t="shared" ref="H1978:L1978" si="2139">H1954</f>
        <v>0.29166666666666669</v>
      </c>
      <c r="I1978" s="185">
        <f t="shared" si="2139"/>
        <v>249</v>
      </c>
      <c r="J1978" s="185">
        <f t="shared" si="2139"/>
        <v>556</v>
      </c>
      <c r="K1978" s="185">
        <f t="shared" si="2139"/>
        <v>2872</v>
      </c>
      <c r="L1978" s="185">
        <f t="shared" si="2139"/>
        <v>2219</v>
      </c>
      <c r="M1978" s="147"/>
      <c r="N1978" s="143">
        <f t="shared" si="2084"/>
        <v>4482</v>
      </c>
      <c r="O1978" s="143">
        <f t="shared" si="2080"/>
        <v>8340</v>
      </c>
      <c r="P1978" s="143">
        <f t="shared" si="2081"/>
        <v>40208</v>
      </c>
      <c r="Q1978" s="143">
        <f t="shared" si="2082"/>
        <v>16642.5</v>
      </c>
      <c r="R1978" s="188">
        <f t="shared" si="2085"/>
        <v>69672.5</v>
      </c>
      <c r="T1978">
        <v>34522.18</v>
      </c>
      <c r="U1978" s="190">
        <f t="shared" si="2086"/>
        <v>2.018195258816216</v>
      </c>
    </row>
    <row r="1979" spans="1:21" x14ac:dyDescent="0.2">
      <c r="A1979" s="178">
        <v>42818</v>
      </c>
      <c r="B1979" s="179">
        <v>0.375</v>
      </c>
      <c r="C1979" t="s">
        <v>349</v>
      </c>
      <c r="D1979">
        <v>9.84</v>
      </c>
      <c r="E1979">
        <v>10</v>
      </c>
      <c r="F1979">
        <v>10.11</v>
      </c>
      <c r="G1979">
        <v>8.4</v>
      </c>
      <c r="H1979" s="184">
        <f t="shared" ref="H1979:L1979" si="2140">H1955</f>
        <v>0.33333333333333331</v>
      </c>
      <c r="I1979" s="185">
        <f t="shared" si="2140"/>
        <v>256</v>
      </c>
      <c r="J1979" s="185">
        <f t="shared" si="2140"/>
        <v>306</v>
      </c>
      <c r="K1979" s="185">
        <f t="shared" si="2140"/>
        <v>2872</v>
      </c>
      <c r="L1979" s="185">
        <f t="shared" si="2140"/>
        <v>2219</v>
      </c>
      <c r="M1979" s="147"/>
      <c r="N1979" s="143">
        <f t="shared" si="2084"/>
        <v>2519.04</v>
      </c>
      <c r="O1979" s="143">
        <f t="shared" si="2080"/>
        <v>3060</v>
      </c>
      <c r="P1979" s="143">
        <f t="shared" si="2081"/>
        <v>29035.919999999998</v>
      </c>
      <c r="Q1979" s="143">
        <f t="shared" si="2082"/>
        <v>18639.600000000002</v>
      </c>
      <c r="R1979" s="188">
        <f t="shared" si="2085"/>
        <v>53254.559999999998</v>
      </c>
      <c r="T1979">
        <v>36314.03</v>
      </c>
      <c r="U1979" s="190">
        <f t="shared" si="2086"/>
        <v>1.4665009639525</v>
      </c>
    </row>
    <row r="1980" spans="1:21" x14ac:dyDescent="0.2">
      <c r="A1980" s="178">
        <v>42818</v>
      </c>
      <c r="B1980" s="179">
        <v>0.41666666666666669</v>
      </c>
      <c r="C1980" t="s">
        <v>349</v>
      </c>
      <c r="D1980">
        <v>8.11</v>
      </c>
      <c r="E1980">
        <v>9.86</v>
      </c>
      <c r="F1980">
        <v>10.11</v>
      </c>
      <c r="G1980">
        <v>8.26</v>
      </c>
      <c r="H1980" s="184">
        <f t="shared" ref="H1980:L1980" si="2141">H1956</f>
        <v>0.375</v>
      </c>
      <c r="I1980" s="185">
        <f t="shared" si="2141"/>
        <v>156</v>
      </c>
      <c r="J1980" s="185">
        <f t="shared" si="2141"/>
        <v>343</v>
      </c>
      <c r="K1980" s="185">
        <f t="shared" si="2141"/>
        <v>2872</v>
      </c>
      <c r="L1980" s="185">
        <f t="shared" si="2141"/>
        <v>2219</v>
      </c>
      <c r="M1980" s="147"/>
      <c r="N1980" s="143">
        <f t="shared" si="2084"/>
        <v>1265.1599999999999</v>
      </c>
      <c r="O1980" s="143">
        <f t="shared" si="2080"/>
        <v>3381.98</v>
      </c>
      <c r="P1980" s="143">
        <f t="shared" si="2081"/>
        <v>29035.919999999998</v>
      </c>
      <c r="Q1980" s="143">
        <f t="shared" si="2082"/>
        <v>18328.939999999999</v>
      </c>
      <c r="R1980" s="188">
        <f t="shared" si="2085"/>
        <v>52012</v>
      </c>
      <c r="T1980">
        <v>36312.71</v>
      </c>
      <c r="U1980" s="190">
        <f t="shared" si="2086"/>
        <v>1.4323359506905433</v>
      </c>
    </row>
    <row r="1981" spans="1:21" x14ac:dyDescent="0.2">
      <c r="A1981" s="178">
        <v>42818</v>
      </c>
      <c r="B1981" s="179">
        <v>0.45833333333333331</v>
      </c>
      <c r="C1981" t="s">
        <v>349</v>
      </c>
      <c r="D1981">
        <v>8.11</v>
      </c>
      <c r="E1981">
        <v>9.51</v>
      </c>
      <c r="F1981">
        <v>17</v>
      </c>
      <c r="G1981">
        <v>3.51</v>
      </c>
      <c r="H1981" s="184">
        <f t="shared" ref="H1981:L1981" si="2142">H1957</f>
        <v>0.41666666666666669</v>
      </c>
      <c r="I1981" s="185">
        <f t="shared" si="2142"/>
        <v>196</v>
      </c>
      <c r="J1981" s="185">
        <f t="shared" si="2142"/>
        <v>315</v>
      </c>
      <c r="K1981" s="185">
        <f t="shared" si="2142"/>
        <v>2872</v>
      </c>
      <c r="L1981" s="185">
        <f t="shared" si="2142"/>
        <v>2219</v>
      </c>
      <c r="M1981" s="147"/>
      <c r="N1981" s="143">
        <f t="shared" si="2084"/>
        <v>1589.56</v>
      </c>
      <c r="O1981" s="143">
        <f t="shared" si="2080"/>
        <v>2995.65</v>
      </c>
      <c r="P1981" s="143">
        <f t="shared" si="2081"/>
        <v>48824</v>
      </c>
      <c r="Q1981" s="143">
        <f t="shared" si="2082"/>
        <v>7788.69</v>
      </c>
      <c r="R1981" s="188">
        <f t="shared" si="2085"/>
        <v>61197.9</v>
      </c>
      <c r="T1981">
        <v>37171.839999999997</v>
      </c>
      <c r="U1981" s="190">
        <f t="shared" si="2086"/>
        <v>1.6463511087963363</v>
      </c>
    </row>
    <row r="1982" spans="1:21" x14ac:dyDescent="0.2">
      <c r="A1982" s="178">
        <v>42818</v>
      </c>
      <c r="B1982" s="179">
        <v>0.5</v>
      </c>
      <c r="C1982" t="s">
        <v>349</v>
      </c>
      <c r="D1982">
        <v>8.11</v>
      </c>
      <c r="E1982">
        <v>8.56</v>
      </c>
      <c r="F1982">
        <v>15</v>
      </c>
      <c r="G1982">
        <v>4</v>
      </c>
      <c r="H1982" s="184">
        <f t="shared" ref="H1982:L1982" si="2143">H1958</f>
        <v>0.45833333333333331</v>
      </c>
      <c r="I1982" s="185">
        <f t="shared" si="2143"/>
        <v>226</v>
      </c>
      <c r="J1982" s="185">
        <f t="shared" si="2143"/>
        <v>326</v>
      </c>
      <c r="K1982" s="185">
        <f t="shared" si="2143"/>
        <v>2842</v>
      </c>
      <c r="L1982" s="185">
        <f t="shared" si="2143"/>
        <v>1635</v>
      </c>
      <c r="M1982" s="147"/>
      <c r="N1982" s="143">
        <f t="shared" si="2084"/>
        <v>1832.86</v>
      </c>
      <c r="O1982" s="143">
        <f t="shared" si="2080"/>
        <v>2790.56</v>
      </c>
      <c r="P1982" s="143">
        <f t="shared" si="2081"/>
        <v>42630</v>
      </c>
      <c r="Q1982" s="143">
        <f t="shared" si="2082"/>
        <v>6540</v>
      </c>
      <c r="R1982" s="188">
        <f t="shared" si="2085"/>
        <v>53793.42</v>
      </c>
      <c r="T1982">
        <v>38139.82</v>
      </c>
      <c r="U1982" s="190">
        <f t="shared" si="2086"/>
        <v>1.4104266879078087</v>
      </c>
    </row>
    <row r="1983" spans="1:21" x14ac:dyDescent="0.2">
      <c r="A1983" s="178">
        <v>42818</v>
      </c>
      <c r="B1983" s="179">
        <v>0.54166666666666663</v>
      </c>
      <c r="C1983" t="s">
        <v>349</v>
      </c>
      <c r="D1983">
        <v>8.11</v>
      </c>
      <c r="E1983">
        <v>5.6</v>
      </c>
      <c r="F1983">
        <v>13.07</v>
      </c>
      <c r="G1983">
        <v>4</v>
      </c>
      <c r="H1983" s="184">
        <f t="shared" ref="H1983:L1983" si="2144">H1959</f>
        <v>0.5</v>
      </c>
      <c r="I1983" s="185">
        <f t="shared" si="2144"/>
        <v>222</v>
      </c>
      <c r="J1983" s="185">
        <f t="shared" si="2144"/>
        <v>319</v>
      </c>
      <c r="K1983" s="185">
        <f t="shared" si="2144"/>
        <v>2842</v>
      </c>
      <c r="L1983" s="185">
        <f t="shared" si="2144"/>
        <v>1635</v>
      </c>
      <c r="M1983" s="147"/>
      <c r="N1983" s="143">
        <f t="shared" si="2084"/>
        <v>1800.4199999999998</v>
      </c>
      <c r="O1983" s="143">
        <f t="shared" si="2080"/>
        <v>1786.3999999999999</v>
      </c>
      <c r="P1983" s="143">
        <f t="shared" si="2081"/>
        <v>37144.94</v>
      </c>
      <c r="Q1983" s="143">
        <f t="shared" si="2082"/>
        <v>6540</v>
      </c>
      <c r="R1983" s="188">
        <f t="shared" si="2085"/>
        <v>47271.76</v>
      </c>
      <c r="T1983">
        <v>38764.03</v>
      </c>
      <c r="U1983" s="190">
        <f t="shared" si="2086"/>
        <v>1.219474858522192</v>
      </c>
    </row>
    <row r="1984" spans="1:21" x14ac:dyDescent="0.2">
      <c r="A1984" s="178">
        <v>42818</v>
      </c>
      <c r="B1984" s="179">
        <v>0.58333333333333337</v>
      </c>
      <c r="C1984" t="s">
        <v>349</v>
      </c>
      <c r="D1984">
        <v>7.74</v>
      </c>
      <c r="E1984">
        <v>10.72</v>
      </c>
      <c r="F1984">
        <v>25</v>
      </c>
      <c r="G1984">
        <v>7.5</v>
      </c>
      <c r="H1984" s="184">
        <f t="shared" ref="H1984:L1984" si="2145">H1960</f>
        <v>0.54166666666666663</v>
      </c>
      <c r="I1984" s="185">
        <f t="shared" si="2145"/>
        <v>195</v>
      </c>
      <c r="J1984" s="185">
        <f t="shared" si="2145"/>
        <v>299</v>
      </c>
      <c r="K1984" s="185">
        <f t="shared" si="2145"/>
        <v>2842</v>
      </c>
      <c r="L1984" s="185">
        <f t="shared" si="2145"/>
        <v>1635</v>
      </c>
      <c r="M1984" s="147"/>
      <c r="N1984" s="143">
        <f t="shared" si="2084"/>
        <v>1509.3</v>
      </c>
      <c r="O1984" s="143">
        <f t="shared" si="2080"/>
        <v>3205.28</v>
      </c>
      <c r="P1984" s="143">
        <f t="shared" si="2081"/>
        <v>71050</v>
      </c>
      <c r="Q1984" s="143">
        <f t="shared" si="2082"/>
        <v>12262.5</v>
      </c>
      <c r="R1984" s="188">
        <f t="shared" si="2085"/>
        <v>88027.08</v>
      </c>
      <c r="T1984">
        <v>39212.449999999997</v>
      </c>
      <c r="U1984" s="190">
        <f t="shared" si="2086"/>
        <v>2.244875798375261</v>
      </c>
    </row>
    <row r="1985" spans="1:21" x14ac:dyDescent="0.2">
      <c r="A1985" s="178">
        <v>42818</v>
      </c>
      <c r="B1985" s="179">
        <v>0.625</v>
      </c>
      <c r="C1985" t="s">
        <v>349</v>
      </c>
      <c r="D1985">
        <v>6.64</v>
      </c>
      <c r="E1985">
        <v>14.52</v>
      </c>
      <c r="F1985">
        <v>18.2</v>
      </c>
      <c r="G1985">
        <v>1.37</v>
      </c>
      <c r="H1985" s="184">
        <f t="shared" ref="H1985:L1985" si="2146">H1961</f>
        <v>0.58333333333333337</v>
      </c>
      <c r="I1985" s="185">
        <f t="shared" si="2146"/>
        <v>205</v>
      </c>
      <c r="J1985" s="185">
        <f t="shared" si="2146"/>
        <v>237</v>
      </c>
      <c r="K1985" s="185">
        <f t="shared" si="2146"/>
        <v>2842</v>
      </c>
      <c r="L1985" s="185">
        <f t="shared" si="2146"/>
        <v>1635</v>
      </c>
      <c r="M1985" s="147"/>
      <c r="N1985" s="143">
        <f t="shared" si="2084"/>
        <v>1361.2</v>
      </c>
      <c r="O1985" s="143">
        <f t="shared" si="2080"/>
        <v>3441.24</v>
      </c>
      <c r="P1985" s="143">
        <f t="shared" si="2081"/>
        <v>51724.4</v>
      </c>
      <c r="Q1985" s="143">
        <f t="shared" si="2082"/>
        <v>2239.9500000000003</v>
      </c>
      <c r="R1985" s="188">
        <f t="shared" si="2085"/>
        <v>58766.79</v>
      </c>
      <c r="T1985">
        <v>39667.089999999997</v>
      </c>
      <c r="U1985" s="190">
        <f t="shared" si="2086"/>
        <v>1.4814999033203597</v>
      </c>
    </row>
    <row r="1986" spans="1:21" x14ac:dyDescent="0.2">
      <c r="A1986" s="178">
        <v>42818</v>
      </c>
      <c r="B1986" s="179">
        <v>0.66666666666666663</v>
      </c>
      <c r="C1986" t="s">
        <v>349</v>
      </c>
      <c r="D1986">
        <v>8.3800000000000008</v>
      </c>
      <c r="E1986">
        <v>16.36</v>
      </c>
      <c r="F1986">
        <v>22.5</v>
      </c>
      <c r="G1986">
        <v>0.99</v>
      </c>
      <c r="H1986" s="184">
        <f t="shared" ref="H1986:L1986" si="2147">H1962</f>
        <v>0.625</v>
      </c>
      <c r="I1986" s="185">
        <f t="shared" si="2147"/>
        <v>212</v>
      </c>
      <c r="J1986" s="185">
        <f t="shared" si="2147"/>
        <v>213</v>
      </c>
      <c r="K1986" s="185">
        <f t="shared" si="2147"/>
        <v>2842</v>
      </c>
      <c r="L1986" s="185">
        <f t="shared" si="2147"/>
        <v>1380</v>
      </c>
      <c r="M1986" s="147"/>
      <c r="N1986" s="143">
        <f t="shared" si="2084"/>
        <v>1776.5600000000002</v>
      </c>
      <c r="O1986" s="143">
        <f t="shared" si="2080"/>
        <v>3484.68</v>
      </c>
      <c r="P1986" s="143">
        <f t="shared" si="2081"/>
        <v>63945</v>
      </c>
      <c r="Q1986" s="143">
        <f t="shared" si="2082"/>
        <v>1366.2</v>
      </c>
      <c r="R1986" s="188">
        <f t="shared" si="2085"/>
        <v>70572.44</v>
      </c>
      <c r="T1986">
        <v>40053.769999999997</v>
      </c>
      <c r="U1986" s="190">
        <f t="shared" si="2086"/>
        <v>1.7619425087825693</v>
      </c>
    </row>
    <row r="1987" spans="1:21" x14ac:dyDescent="0.2">
      <c r="A1987" s="178">
        <v>42818</v>
      </c>
      <c r="B1987" s="179">
        <v>0.70833333333333337</v>
      </c>
      <c r="C1987" t="s">
        <v>349</v>
      </c>
      <c r="D1987">
        <v>8.11</v>
      </c>
      <c r="E1987">
        <v>13.41</v>
      </c>
      <c r="F1987">
        <v>24.25</v>
      </c>
      <c r="G1987">
        <v>0.99</v>
      </c>
      <c r="H1987" s="184">
        <f t="shared" ref="H1987:L1987" si="2148">H1963</f>
        <v>0.66666666666666663</v>
      </c>
      <c r="I1987" s="185">
        <f t="shared" si="2148"/>
        <v>191</v>
      </c>
      <c r="J1987" s="185">
        <f t="shared" si="2148"/>
        <v>237</v>
      </c>
      <c r="K1987" s="185">
        <f t="shared" si="2148"/>
        <v>2842</v>
      </c>
      <c r="L1987" s="185">
        <f t="shared" si="2148"/>
        <v>1380</v>
      </c>
      <c r="M1987" s="147"/>
      <c r="N1987" s="143">
        <f t="shared" si="2084"/>
        <v>1549.01</v>
      </c>
      <c r="O1987" s="143">
        <f t="shared" si="2080"/>
        <v>3178.17</v>
      </c>
      <c r="P1987" s="143">
        <f t="shared" si="2081"/>
        <v>68918.5</v>
      </c>
      <c r="Q1987" s="143">
        <f t="shared" si="2082"/>
        <v>1366.2</v>
      </c>
      <c r="R1987" s="188">
        <f t="shared" si="2085"/>
        <v>75011.87999999999</v>
      </c>
      <c r="T1987">
        <v>40606.339999999997</v>
      </c>
      <c r="U1987" s="190">
        <f t="shared" si="2086"/>
        <v>1.8472947820463503</v>
      </c>
    </row>
    <row r="1988" spans="1:21" x14ac:dyDescent="0.2">
      <c r="A1988" s="178">
        <v>42818</v>
      </c>
      <c r="B1988" s="179">
        <v>0.75</v>
      </c>
      <c r="C1988" t="s">
        <v>349</v>
      </c>
      <c r="D1988">
        <v>6.81</v>
      </c>
      <c r="E1988">
        <v>4</v>
      </c>
      <c r="F1988">
        <v>14.45</v>
      </c>
      <c r="G1988">
        <v>1.45</v>
      </c>
      <c r="H1988" s="184">
        <f t="shared" ref="H1988:L1988" si="2149">H1964</f>
        <v>0.70833333333333337</v>
      </c>
      <c r="I1988" s="185">
        <f t="shared" si="2149"/>
        <v>218</v>
      </c>
      <c r="J1988" s="185">
        <f t="shared" si="2149"/>
        <v>258</v>
      </c>
      <c r="K1988" s="185">
        <f t="shared" si="2149"/>
        <v>2842</v>
      </c>
      <c r="L1988" s="185">
        <f t="shared" si="2149"/>
        <v>1380</v>
      </c>
      <c r="M1988" s="147"/>
      <c r="N1988" s="143">
        <f t="shared" si="2084"/>
        <v>1484.58</v>
      </c>
      <c r="O1988" s="143">
        <f t="shared" ref="O1988:O2051" si="2150">E1988*J1988</f>
        <v>1032</v>
      </c>
      <c r="P1988" s="143">
        <f t="shared" ref="P1988:P2051" si="2151">F1988*K1988</f>
        <v>41066.9</v>
      </c>
      <c r="Q1988" s="143">
        <f t="shared" ref="Q1988:Q2051" si="2152">G1988*L1988</f>
        <v>2001</v>
      </c>
      <c r="R1988" s="188">
        <f t="shared" si="2085"/>
        <v>45584.480000000003</v>
      </c>
      <c r="T1988">
        <v>41065.25</v>
      </c>
      <c r="U1988" s="190">
        <f t="shared" si="2086"/>
        <v>1.1100499814319895</v>
      </c>
    </row>
    <row r="1989" spans="1:21" x14ac:dyDescent="0.2">
      <c r="A1989" s="178">
        <v>42818</v>
      </c>
      <c r="B1989" s="179">
        <v>0.79166666666666663</v>
      </c>
      <c r="C1989" t="s">
        <v>349</v>
      </c>
      <c r="D1989">
        <v>7.11</v>
      </c>
      <c r="E1989">
        <v>6</v>
      </c>
      <c r="F1989">
        <v>12.03</v>
      </c>
      <c r="G1989">
        <v>0.99</v>
      </c>
      <c r="H1989" s="184">
        <f t="shared" ref="H1989:L1989" si="2153">H1965</f>
        <v>0.75</v>
      </c>
      <c r="I1989" s="185">
        <f t="shared" si="2153"/>
        <v>240</v>
      </c>
      <c r="J1989" s="185">
        <f t="shared" si="2153"/>
        <v>365</v>
      </c>
      <c r="K1989" s="185">
        <f t="shared" si="2153"/>
        <v>2842</v>
      </c>
      <c r="L1989" s="185">
        <f t="shared" si="2153"/>
        <v>1380</v>
      </c>
      <c r="M1989" s="147"/>
      <c r="N1989" s="143">
        <f t="shared" ref="N1989:N2052" si="2154">D1989*I1989</f>
        <v>1706.4</v>
      </c>
      <c r="O1989" s="143">
        <f t="shared" si="2150"/>
        <v>2190</v>
      </c>
      <c r="P1989" s="143">
        <f t="shared" si="2151"/>
        <v>34189.259999999995</v>
      </c>
      <c r="Q1989" s="143">
        <f t="shared" si="2152"/>
        <v>1366.2</v>
      </c>
      <c r="R1989" s="188">
        <f t="shared" ref="R1989:R2052" si="2155">SUM(N1989:Q1989)</f>
        <v>39451.859999999993</v>
      </c>
      <c r="T1989">
        <v>41034.959999999999</v>
      </c>
      <c r="U1989" s="190">
        <f t="shared" ref="U1989:U2052" si="2156">R1989/T1989</f>
        <v>0.96142070078781594</v>
      </c>
    </row>
    <row r="1990" spans="1:21" x14ac:dyDescent="0.2">
      <c r="A1990" s="178">
        <v>42818</v>
      </c>
      <c r="B1990" s="179">
        <v>0.83333333333333337</v>
      </c>
      <c r="C1990" t="s">
        <v>349</v>
      </c>
      <c r="D1990">
        <v>8.11</v>
      </c>
      <c r="E1990">
        <v>5</v>
      </c>
      <c r="F1990">
        <v>12.4</v>
      </c>
      <c r="G1990">
        <v>1.1499999999999999</v>
      </c>
      <c r="H1990" s="184">
        <f t="shared" ref="H1990:L1990" si="2157">H1966</f>
        <v>0.79166666666666663</v>
      </c>
      <c r="I1990" s="185">
        <f t="shared" si="2157"/>
        <v>320</v>
      </c>
      <c r="J1990" s="185">
        <f t="shared" si="2157"/>
        <v>214</v>
      </c>
      <c r="K1990" s="185">
        <f t="shared" si="2157"/>
        <v>2842</v>
      </c>
      <c r="L1990" s="185">
        <f t="shared" si="2157"/>
        <v>1426</v>
      </c>
      <c r="M1990" s="147"/>
      <c r="N1990" s="143">
        <f t="shared" si="2154"/>
        <v>2595.1999999999998</v>
      </c>
      <c r="O1990" s="143">
        <f t="shared" si="2150"/>
        <v>1070</v>
      </c>
      <c r="P1990" s="143">
        <f t="shared" si="2151"/>
        <v>35240.800000000003</v>
      </c>
      <c r="Q1990" s="143">
        <f t="shared" si="2152"/>
        <v>1639.8999999999999</v>
      </c>
      <c r="R1990" s="188">
        <f t="shared" si="2155"/>
        <v>40545.9</v>
      </c>
      <c r="T1990">
        <v>40269.769999999997</v>
      </c>
      <c r="U1990" s="190">
        <f t="shared" si="2156"/>
        <v>1.0068570046464136</v>
      </c>
    </row>
    <row r="1991" spans="1:21" x14ac:dyDescent="0.2">
      <c r="A1991" s="178">
        <v>42818</v>
      </c>
      <c r="B1991" s="179">
        <v>0.875</v>
      </c>
      <c r="C1991" t="s">
        <v>349</v>
      </c>
      <c r="D1991">
        <v>18</v>
      </c>
      <c r="E1991">
        <v>3.51</v>
      </c>
      <c r="F1991">
        <v>10</v>
      </c>
      <c r="G1991">
        <v>1.42</v>
      </c>
      <c r="H1991" s="184">
        <f t="shared" ref="H1991:L1991" si="2158">H1967</f>
        <v>0.83333333333333337</v>
      </c>
      <c r="I1991" s="185">
        <f t="shared" si="2158"/>
        <v>322</v>
      </c>
      <c r="J1991" s="185">
        <f t="shared" si="2158"/>
        <v>178</v>
      </c>
      <c r="K1991" s="185">
        <f t="shared" si="2158"/>
        <v>2842</v>
      </c>
      <c r="L1991" s="185">
        <f t="shared" si="2158"/>
        <v>1426</v>
      </c>
      <c r="M1991" s="147"/>
      <c r="N1991" s="143">
        <f t="shared" si="2154"/>
        <v>5796</v>
      </c>
      <c r="O1991" s="143">
        <f t="shared" si="2150"/>
        <v>624.78</v>
      </c>
      <c r="P1991" s="143">
        <f t="shared" si="2151"/>
        <v>28420</v>
      </c>
      <c r="Q1991" s="143">
        <f t="shared" si="2152"/>
        <v>2024.9199999999998</v>
      </c>
      <c r="R1991" s="188">
        <f t="shared" si="2155"/>
        <v>36865.699999999997</v>
      </c>
      <c r="T1991">
        <v>39494.04</v>
      </c>
      <c r="U1991" s="190">
        <f t="shared" si="2156"/>
        <v>0.93344970532262583</v>
      </c>
    </row>
    <row r="1992" spans="1:21" x14ac:dyDescent="0.2">
      <c r="A1992" s="178">
        <v>42818</v>
      </c>
      <c r="B1992" s="179">
        <v>0.91666666666666663</v>
      </c>
      <c r="C1992" t="s">
        <v>349</v>
      </c>
      <c r="D1992">
        <v>18</v>
      </c>
      <c r="E1992">
        <v>4</v>
      </c>
      <c r="F1992">
        <v>8</v>
      </c>
      <c r="G1992">
        <v>1.02</v>
      </c>
      <c r="H1992" s="184">
        <f t="shared" ref="H1992:L1992" si="2159">H1968</f>
        <v>0.875</v>
      </c>
      <c r="I1992" s="185">
        <f t="shared" si="2159"/>
        <v>337</v>
      </c>
      <c r="J1992" s="185">
        <f t="shared" si="2159"/>
        <v>173</v>
      </c>
      <c r="K1992" s="185">
        <f t="shared" si="2159"/>
        <v>2842</v>
      </c>
      <c r="L1992" s="185">
        <f t="shared" si="2159"/>
        <v>1426</v>
      </c>
      <c r="M1992" s="147"/>
      <c r="N1992" s="143">
        <f t="shared" si="2154"/>
        <v>6066</v>
      </c>
      <c r="O1992" s="143">
        <f t="shared" si="2150"/>
        <v>692</v>
      </c>
      <c r="P1992" s="143">
        <f t="shared" si="2151"/>
        <v>22736</v>
      </c>
      <c r="Q1992" s="143">
        <f t="shared" si="2152"/>
        <v>1454.52</v>
      </c>
      <c r="R1992" s="188">
        <f t="shared" si="2155"/>
        <v>30948.52</v>
      </c>
      <c r="T1992">
        <v>39810.720000000001</v>
      </c>
      <c r="U1992" s="190">
        <f t="shared" si="2156"/>
        <v>0.7773916171322699</v>
      </c>
    </row>
    <row r="1993" spans="1:21" x14ac:dyDescent="0.2">
      <c r="A1993" s="178">
        <v>42818</v>
      </c>
      <c r="B1993" s="179">
        <v>0.95833333333333337</v>
      </c>
      <c r="C1993" t="s">
        <v>349</v>
      </c>
      <c r="D1993">
        <v>22</v>
      </c>
      <c r="E1993">
        <v>8.6</v>
      </c>
      <c r="F1993">
        <v>8.8000000000000007</v>
      </c>
      <c r="G1993">
        <v>0.5</v>
      </c>
      <c r="H1993" s="184">
        <f t="shared" ref="H1993:L1993" si="2160">H1969</f>
        <v>0.91666666666666663</v>
      </c>
      <c r="I1993" s="185">
        <f t="shared" si="2160"/>
        <v>394</v>
      </c>
      <c r="J1993" s="185">
        <f t="shared" si="2160"/>
        <v>194</v>
      </c>
      <c r="K1993" s="185">
        <f t="shared" si="2160"/>
        <v>2842</v>
      </c>
      <c r="L1993" s="185">
        <f t="shared" si="2160"/>
        <v>1426</v>
      </c>
      <c r="M1993" s="147"/>
      <c r="N1993" s="143">
        <f t="shared" si="2154"/>
        <v>8668</v>
      </c>
      <c r="O1993" s="143">
        <f t="shared" si="2150"/>
        <v>1668.3999999999999</v>
      </c>
      <c r="P1993" s="143">
        <f t="shared" si="2151"/>
        <v>25009.600000000002</v>
      </c>
      <c r="Q1993" s="143">
        <f t="shared" si="2152"/>
        <v>713</v>
      </c>
      <c r="R1993" s="188">
        <f t="shared" si="2155"/>
        <v>36059</v>
      </c>
      <c r="T1993">
        <v>38552.47</v>
      </c>
      <c r="U1993" s="190">
        <f t="shared" si="2156"/>
        <v>0.93532269138656998</v>
      </c>
    </row>
    <row r="1994" spans="1:21" x14ac:dyDescent="0.2">
      <c r="A1994" s="178">
        <v>42818</v>
      </c>
      <c r="B1994" s="180">
        <v>1</v>
      </c>
      <c r="C1994" t="s">
        <v>349</v>
      </c>
      <c r="D1994">
        <v>18</v>
      </c>
      <c r="E1994">
        <v>10</v>
      </c>
      <c r="F1994">
        <v>11.03</v>
      </c>
      <c r="G1994">
        <v>0.5</v>
      </c>
      <c r="H1994" s="184">
        <f t="shared" ref="H1994:L1994" si="2161">H1970</f>
        <v>0.95833333333333337</v>
      </c>
      <c r="I1994" s="185">
        <f t="shared" si="2161"/>
        <v>389</v>
      </c>
      <c r="J1994" s="185">
        <f t="shared" si="2161"/>
        <v>265</v>
      </c>
      <c r="K1994" s="185">
        <f t="shared" si="2161"/>
        <v>2985</v>
      </c>
      <c r="L1994" s="185">
        <f t="shared" si="2161"/>
        <v>1111</v>
      </c>
      <c r="M1994" s="147"/>
      <c r="N1994" s="143">
        <f t="shared" si="2154"/>
        <v>7002</v>
      </c>
      <c r="O1994" s="143">
        <f t="shared" si="2150"/>
        <v>2650</v>
      </c>
      <c r="P1994" s="143">
        <f t="shared" si="2151"/>
        <v>32924.549999999996</v>
      </c>
      <c r="Q1994" s="143">
        <f t="shared" si="2152"/>
        <v>555.5</v>
      </c>
      <c r="R1994" s="188">
        <f t="shared" si="2155"/>
        <v>43132.049999999996</v>
      </c>
      <c r="T1994">
        <v>36386.660000000003</v>
      </c>
      <c r="U1994" s="190">
        <f t="shared" si="2156"/>
        <v>1.1853808511141168</v>
      </c>
    </row>
    <row r="1995" spans="1:21" x14ac:dyDescent="0.2">
      <c r="A1995" s="178">
        <v>42819</v>
      </c>
      <c r="B1995" s="179">
        <v>4.1666666666666664E-2</v>
      </c>
      <c r="C1995" t="s">
        <v>349</v>
      </c>
      <c r="D1995">
        <v>9.5399999999999991</v>
      </c>
      <c r="E1995">
        <v>2.8</v>
      </c>
      <c r="F1995">
        <v>3</v>
      </c>
      <c r="G1995">
        <v>0.45</v>
      </c>
      <c r="H1995" s="184">
        <f t="shared" ref="H1995:L1995" si="2162">H1971</f>
        <v>1</v>
      </c>
      <c r="I1995" s="185">
        <f t="shared" si="2162"/>
        <v>362</v>
      </c>
      <c r="J1995" s="185">
        <f t="shared" si="2162"/>
        <v>243</v>
      </c>
      <c r="K1995" s="185">
        <f t="shared" si="2162"/>
        <v>2985</v>
      </c>
      <c r="L1995" s="185">
        <f t="shared" si="2162"/>
        <v>1111</v>
      </c>
      <c r="M1995" s="147"/>
      <c r="N1995" s="143">
        <f t="shared" si="2154"/>
        <v>3453.4799999999996</v>
      </c>
      <c r="O1995" s="143">
        <f t="shared" si="2150"/>
        <v>680.4</v>
      </c>
      <c r="P1995" s="143">
        <f t="shared" si="2151"/>
        <v>8955</v>
      </c>
      <c r="Q1995" s="143">
        <f t="shared" si="2152"/>
        <v>499.95</v>
      </c>
      <c r="R1995" s="188">
        <f t="shared" si="2155"/>
        <v>13588.83</v>
      </c>
      <c r="T1995">
        <v>33722.78</v>
      </c>
      <c r="U1995" s="190">
        <f t="shared" si="2156"/>
        <v>0.4029569922764375</v>
      </c>
    </row>
    <row r="1996" spans="1:21" x14ac:dyDescent="0.2">
      <c r="A1996" s="178">
        <v>42819</v>
      </c>
      <c r="B1996" s="179">
        <v>8.3333333333333329E-2</v>
      </c>
      <c r="C1996" t="s">
        <v>349</v>
      </c>
      <c r="D1996">
        <v>5.01</v>
      </c>
      <c r="E1996">
        <v>2.7</v>
      </c>
      <c r="F1996">
        <v>3</v>
      </c>
      <c r="G1996">
        <v>0.45</v>
      </c>
      <c r="H1996" s="184">
        <f t="shared" ref="H1996:L1996" si="2163">H1972</f>
        <v>4.1666666666666664E-2</v>
      </c>
      <c r="I1996" s="185">
        <f t="shared" si="2163"/>
        <v>294</v>
      </c>
      <c r="J1996" s="185">
        <f t="shared" si="2163"/>
        <v>212</v>
      </c>
      <c r="K1996" s="185">
        <f t="shared" si="2163"/>
        <v>2985</v>
      </c>
      <c r="L1996" s="185">
        <f t="shared" si="2163"/>
        <v>1111</v>
      </c>
      <c r="M1996" s="147"/>
      <c r="N1996" s="143">
        <f t="shared" si="2154"/>
        <v>1472.9399999999998</v>
      </c>
      <c r="O1996" s="143">
        <f t="shared" si="2150"/>
        <v>572.40000000000009</v>
      </c>
      <c r="P1996" s="143">
        <f t="shared" si="2151"/>
        <v>8955</v>
      </c>
      <c r="Q1996" s="143">
        <f t="shared" si="2152"/>
        <v>499.95</v>
      </c>
      <c r="R1996" s="188">
        <f t="shared" si="2155"/>
        <v>11500.29</v>
      </c>
      <c r="T1996">
        <v>31313.27</v>
      </c>
      <c r="U1996" s="190">
        <f t="shared" si="2156"/>
        <v>0.36726569917482271</v>
      </c>
    </row>
    <row r="1997" spans="1:21" x14ac:dyDescent="0.2">
      <c r="A1997" s="178">
        <v>42819</v>
      </c>
      <c r="B1997" s="179">
        <v>0.125</v>
      </c>
      <c r="C1997" t="s">
        <v>349</v>
      </c>
      <c r="D1997">
        <v>4.84</v>
      </c>
      <c r="E1997">
        <v>2.8</v>
      </c>
      <c r="F1997">
        <v>3</v>
      </c>
      <c r="G1997">
        <v>1</v>
      </c>
      <c r="H1997" s="184">
        <f t="shared" ref="H1997:L1997" si="2164">H1973</f>
        <v>8.3333333333333329E-2</v>
      </c>
      <c r="I1997" s="185">
        <f t="shared" si="2164"/>
        <v>236</v>
      </c>
      <c r="J1997" s="185">
        <f t="shared" si="2164"/>
        <v>179</v>
      </c>
      <c r="K1997" s="185">
        <f t="shared" si="2164"/>
        <v>2985</v>
      </c>
      <c r="L1997" s="185">
        <f t="shared" si="2164"/>
        <v>1111</v>
      </c>
      <c r="M1997" s="147"/>
      <c r="N1997" s="143">
        <f t="shared" si="2154"/>
        <v>1142.24</v>
      </c>
      <c r="O1997" s="143">
        <f t="shared" si="2150"/>
        <v>501.2</v>
      </c>
      <c r="P1997" s="143">
        <f t="shared" si="2151"/>
        <v>8955</v>
      </c>
      <c r="Q1997" s="143">
        <f t="shared" si="2152"/>
        <v>1111</v>
      </c>
      <c r="R1997" s="188">
        <f t="shared" si="2155"/>
        <v>11709.44</v>
      </c>
      <c r="T1997">
        <v>29579.61</v>
      </c>
      <c r="U1997" s="190">
        <f t="shared" si="2156"/>
        <v>0.39586187917961058</v>
      </c>
    </row>
    <row r="1998" spans="1:21" x14ac:dyDescent="0.2">
      <c r="A1998" s="178">
        <v>42819</v>
      </c>
      <c r="B1998" s="179">
        <v>0.16666666666666666</v>
      </c>
      <c r="C1998" t="s">
        <v>349</v>
      </c>
      <c r="D1998">
        <v>5.31</v>
      </c>
      <c r="E1998">
        <v>2.4</v>
      </c>
      <c r="F1998">
        <v>3</v>
      </c>
      <c r="G1998">
        <v>1</v>
      </c>
      <c r="H1998" s="184">
        <f t="shared" ref="H1998:L1998" si="2165">H1974</f>
        <v>0.125</v>
      </c>
      <c r="I1998" s="185">
        <f t="shared" si="2165"/>
        <v>201</v>
      </c>
      <c r="J1998" s="185">
        <f t="shared" si="2165"/>
        <v>205</v>
      </c>
      <c r="K1998" s="185">
        <f t="shared" si="2165"/>
        <v>2985</v>
      </c>
      <c r="L1998" s="185">
        <f t="shared" si="2165"/>
        <v>1717</v>
      </c>
      <c r="M1998" s="147"/>
      <c r="N1998" s="143">
        <f t="shared" si="2154"/>
        <v>1067.31</v>
      </c>
      <c r="O1998" s="143">
        <f t="shared" si="2150"/>
        <v>492</v>
      </c>
      <c r="P1998" s="143">
        <f t="shared" si="2151"/>
        <v>8955</v>
      </c>
      <c r="Q1998" s="143">
        <f t="shared" si="2152"/>
        <v>1717</v>
      </c>
      <c r="R1998" s="188">
        <f t="shared" si="2155"/>
        <v>12231.31</v>
      </c>
      <c r="T1998">
        <v>28597.26</v>
      </c>
      <c r="U1998" s="190">
        <f t="shared" si="2156"/>
        <v>0.42770915815011651</v>
      </c>
    </row>
    <row r="1999" spans="1:21" x14ac:dyDescent="0.2">
      <c r="A1999" s="178">
        <v>42819</v>
      </c>
      <c r="B1999" s="179">
        <v>0.20833333333333334</v>
      </c>
      <c r="C1999" t="s">
        <v>349</v>
      </c>
      <c r="D1999">
        <v>5.85</v>
      </c>
      <c r="E1999">
        <v>2.8</v>
      </c>
      <c r="F1999">
        <v>3</v>
      </c>
      <c r="G1999">
        <v>1</v>
      </c>
      <c r="H1999" s="184">
        <f t="shared" ref="H1999:L1999" si="2166">H1975</f>
        <v>0.16666666666666666</v>
      </c>
      <c r="I1999" s="185">
        <f t="shared" si="2166"/>
        <v>185</v>
      </c>
      <c r="J1999" s="185">
        <f t="shared" si="2166"/>
        <v>205</v>
      </c>
      <c r="K1999" s="185">
        <f t="shared" si="2166"/>
        <v>2985</v>
      </c>
      <c r="L1999" s="185">
        <f t="shared" si="2166"/>
        <v>1717</v>
      </c>
      <c r="M1999" s="147"/>
      <c r="N1999" s="143">
        <f t="shared" si="2154"/>
        <v>1082.25</v>
      </c>
      <c r="O1999" s="143">
        <f t="shared" si="2150"/>
        <v>574</v>
      </c>
      <c r="P1999" s="143">
        <f t="shared" si="2151"/>
        <v>8955</v>
      </c>
      <c r="Q1999" s="143">
        <f t="shared" si="2152"/>
        <v>1717</v>
      </c>
      <c r="R1999" s="188">
        <f t="shared" si="2155"/>
        <v>12328.25</v>
      </c>
      <c r="T1999">
        <v>28025.32</v>
      </c>
      <c r="U1999" s="190">
        <f t="shared" si="2156"/>
        <v>0.43989685041954918</v>
      </c>
    </row>
    <row r="2000" spans="1:21" x14ac:dyDescent="0.2">
      <c r="A2000" s="178">
        <v>42819</v>
      </c>
      <c r="B2000" s="179">
        <v>0.25</v>
      </c>
      <c r="C2000" t="s">
        <v>349</v>
      </c>
      <c r="D2000">
        <v>15.27</v>
      </c>
      <c r="E2000">
        <v>5</v>
      </c>
      <c r="F2000">
        <v>3.43</v>
      </c>
      <c r="G2000">
        <v>1</v>
      </c>
      <c r="H2000" s="184">
        <f t="shared" ref="H2000:L2000" si="2167">H1976</f>
        <v>0.20833333333333334</v>
      </c>
      <c r="I2000" s="185">
        <f t="shared" si="2167"/>
        <v>207</v>
      </c>
      <c r="J2000" s="185">
        <f t="shared" si="2167"/>
        <v>283</v>
      </c>
      <c r="K2000" s="185">
        <f t="shared" si="2167"/>
        <v>2985</v>
      </c>
      <c r="L2000" s="185">
        <f t="shared" si="2167"/>
        <v>1717</v>
      </c>
      <c r="M2000" s="147"/>
      <c r="N2000" s="143">
        <f t="shared" si="2154"/>
        <v>3160.89</v>
      </c>
      <c r="O2000" s="143">
        <f t="shared" si="2150"/>
        <v>1415</v>
      </c>
      <c r="P2000" s="143">
        <f t="shared" si="2151"/>
        <v>10238.550000000001</v>
      </c>
      <c r="Q2000" s="143">
        <f t="shared" si="2152"/>
        <v>1717</v>
      </c>
      <c r="R2000" s="188">
        <f t="shared" si="2155"/>
        <v>16531.440000000002</v>
      </c>
      <c r="T2000">
        <v>27903.67</v>
      </c>
      <c r="U2000" s="190">
        <f t="shared" si="2156"/>
        <v>0.5924468000087445</v>
      </c>
    </row>
    <row r="2001" spans="1:21" x14ac:dyDescent="0.2">
      <c r="A2001" s="178">
        <v>42819</v>
      </c>
      <c r="B2001" s="179">
        <v>0.29166666666666669</v>
      </c>
      <c r="C2001" t="s">
        <v>349</v>
      </c>
      <c r="D2001">
        <v>10</v>
      </c>
      <c r="E2001">
        <v>9.5</v>
      </c>
      <c r="F2001">
        <v>4.4800000000000004</v>
      </c>
      <c r="G2001">
        <v>7.5</v>
      </c>
      <c r="H2001" s="184">
        <f t="shared" ref="H2001:L2001" si="2168">H1977</f>
        <v>0.25</v>
      </c>
      <c r="I2001" s="185">
        <f t="shared" si="2168"/>
        <v>327</v>
      </c>
      <c r="J2001" s="185">
        <f t="shared" si="2168"/>
        <v>438</v>
      </c>
      <c r="K2001" s="185">
        <f t="shared" si="2168"/>
        <v>2985</v>
      </c>
      <c r="L2001" s="185">
        <f t="shared" si="2168"/>
        <v>1717</v>
      </c>
      <c r="M2001" s="147"/>
      <c r="N2001" s="143">
        <f t="shared" si="2154"/>
        <v>3270</v>
      </c>
      <c r="O2001" s="143">
        <f t="shared" si="2150"/>
        <v>4161</v>
      </c>
      <c r="P2001" s="143">
        <f t="shared" si="2151"/>
        <v>13372.800000000001</v>
      </c>
      <c r="Q2001" s="143">
        <f t="shared" si="2152"/>
        <v>12877.5</v>
      </c>
      <c r="R2001" s="188">
        <f t="shared" si="2155"/>
        <v>33681.300000000003</v>
      </c>
      <c r="T2001">
        <v>28369.09</v>
      </c>
      <c r="U2001" s="190">
        <f t="shared" si="2156"/>
        <v>1.1872534508509085</v>
      </c>
    </row>
    <row r="2002" spans="1:21" x14ac:dyDescent="0.2">
      <c r="A2002" s="178">
        <v>42819</v>
      </c>
      <c r="B2002" s="179">
        <v>0.33333333333333331</v>
      </c>
      <c r="C2002" t="s">
        <v>349</v>
      </c>
      <c r="D2002">
        <v>8.11</v>
      </c>
      <c r="E2002">
        <v>6</v>
      </c>
      <c r="F2002">
        <v>5</v>
      </c>
      <c r="G2002">
        <v>6</v>
      </c>
      <c r="H2002" s="184">
        <f t="shared" ref="H2002:L2002" si="2169">H1978</f>
        <v>0.29166666666666669</v>
      </c>
      <c r="I2002" s="185">
        <f t="shared" si="2169"/>
        <v>249</v>
      </c>
      <c r="J2002" s="185">
        <f t="shared" si="2169"/>
        <v>556</v>
      </c>
      <c r="K2002" s="185">
        <f t="shared" si="2169"/>
        <v>2872</v>
      </c>
      <c r="L2002" s="185">
        <f t="shared" si="2169"/>
        <v>2219</v>
      </c>
      <c r="M2002" s="147"/>
      <c r="N2002" s="143">
        <f t="shared" si="2154"/>
        <v>2019.3899999999999</v>
      </c>
      <c r="O2002" s="143">
        <f t="shared" si="2150"/>
        <v>3336</v>
      </c>
      <c r="P2002" s="143">
        <f t="shared" si="2151"/>
        <v>14360</v>
      </c>
      <c r="Q2002" s="143">
        <f t="shared" si="2152"/>
        <v>13314</v>
      </c>
      <c r="R2002" s="188">
        <f t="shared" si="2155"/>
        <v>33029.39</v>
      </c>
      <c r="T2002">
        <v>29500.240000000002</v>
      </c>
      <c r="U2002" s="190">
        <f t="shared" si="2156"/>
        <v>1.1196312301188058</v>
      </c>
    </row>
    <row r="2003" spans="1:21" x14ac:dyDescent="0.2">
      <c r="A2003" s="178">
        <v>42819</v>
      </c>
      <c r="B2003" s="179">
        <v>0.375</v>
      </c>
      <c r="C2003" t="s">
        <v>349</v>
      </c>
      <c r="D2003">
        <v>3.5</v>
      </c>
      <c r="E2003">
        <v>4.79</v>
      </c>
      <c r="F2003">
        <v>5</v>
      </c>
      <c r="G2003">
        <v>4.79</v>
      </c>
      <c r="H2003" s="184">
        <f t="shared" ref="H2003:L2003" si="2170">H1979</f>
        <v>0.33333333333333331</v>
      </c>
      <c r="I2003" s="185">
        <f t="shared" si="2170"/>
        <v>256</v>
      </c>
      <c r="J2003" s="185">
        <f t="shared" si="2170"/>
        <v>306</v>
      </c>
      <c r="K2003" s="185">
        <f t="shared" si="2170"/>
        <v>2872</v>
      </c>
      <c r="L2003" s="185">
        <f t="shared" si="2170"/>
        <v>2219</v>
      </c>
      <c r="M2003" s="147"/>
      <c r="N2003" s="143">
        <f t="shared" si="2154"/>
        <v>896</v>
      </c>
      <c r="O2003" s="143">
        <f t="shared" si="2150"/>
        <v>1465.74</v>
      </c>
      <c r="P2003" s="143">
        <f t="shared" si="2151"/>
        <v>14360</v>
      </c>
      <c r="Q2003" s="143">
        <f t="shared" si="2152"/>
        <v>10629.01</v>
      </c>
      <c r="R2003" s="188">
        <f t="shared" si="2155"/>
        <v>27350.75</v>
      </c>
      <c r="T2003">
        <v>30651.93</v>
      </c>
      <c r="U2003" s="190">
        <f t="shared" si="2156"/>
        <v>0.8923010720695238</v>
      </c>
    </row>
    <row r="2004" spans="1:21" x14ac:dyDescent="0.2">
      <c r="A2004" s="178">
        <v>42819</v>
      </c>
      <c r="B2004" s="179">
        <v>0.41666666666666669</v>
      </c>
      <c r="C2004" t="s">
        <v>349</v>
      </c>
      <c r="D2004">
        <v>3.5</v>
      </c>
      <c r="E2004">
        <v>6.94</v>
      </c>
      <c r="F2004">
        <v>6.94</v>
      </c>
      <c r="G2004">
        <v>7.07</v>
      </c>
      <c r="H2004" s="184">
        <f t="shared" ref="H2004:L2004" si="2171">H1980</f>
        <v>0.375</v>
      </c>
      <c r="I2004" s="185">
        <f t="shared" si="2171"/>
        <v>156</v>
      </c>
      <c r="J2004" s="185">
        <f t="shared" si="2171"/>
        <v>343</v>
      </c>
      <c r="K2004" s="185">
        <f t="shared" si="2171"/>
        <v>2872</v>
      </c>
      <c r="L2004" s="185">
        <f t="shared" si="2171"/>
        <v>2219</v>
      </c>
      <c r="M2004" s="147"/>
      <c r="N2004" s="143">
        <f t="shared" si="2154"/>
        <v>546</v>
      </c>
      <c r="O2004" s="143">
        <f t="shared" si="2150"/>
        <v>2380.42</v>
      </c>
      <c r="P2004" s="143">
        <f t="shared" si="2151"/>
        <v>19931.68</v>
      </c>
      <c r="Q2004" s="143">
        <f t="shared" si="2152"/>
        <v>15688.33</v>
      </c>
      <c r="R2004" s="188">
        <f t="shared" si="2155"/>
        <v>38546.43</v>
      </c>
      <c r="T2004">
        <v>31762.75</v>
      </c>
      <c r="U2004" s="190">
        <f t="shared" si="2156"/>
        <v>1.2135734468835349</v>
      </c>
    </row>
    <row r="2005" spans="1:21" x14ac:dyDescent="0.2">
      <c r="A2005" s="178">
        <v>42819</v>
      </c>
      <c r="B2005" s="179">
        <v>0.45833333333333331</v>
      </c>
      <c r="C2005" t="s">
        <v>349</v>
      </c>
      <c r="D2005">
        <v>3.5</v>
      </c>
      <c r="E2005">
        <v>7.75</v>
      </c>
      <c r="F2005">
        <v>9.93</v>
      </c>
      <c r="G2005">
        <v>7.13</v>
      </c>
      <c r="H2005" s="184">
        <f t="shared" ref="H2005:L2005" si="2172">H1981</f>
        <v>0.41666666666666669</v>
      </c>
      <c r="I2005" s="185">
        <f t="shared" si="2172"/>
        <v>196</v>
      </c>
      <c r="J2005" s="185">
        <f t="shared" si="2172"/>
        <v>315</v>
      </c>
      <c r="K2005" s="185">
        <f t="shared" si="2172"/>
        <v>2872</v>
      </c>
      <c r="L2005" s="185">
        <f t="shared" si="2172"/>
        <v>2219</v>
      </c>
      <c r="M2005" s="147"/>
      <c r="N2005" s="143">
        <f t="shared" si="2154"/>
        <v>686</v>
      </c>
      <c r="O2005" s="143">
        <f t="shared" si="2150"/>
        <v>2441.25</v>
      </c>
      <c r="P2005" s="143">
        <f t="shared" si="2151"/>
        <v>28518.959999999999</v>
      </c>
      <c r="Q2005" s="143">
        <f t="shared" si="2152"/>
        <v>15821.47</v>
      </c>
      <c r="R2005" s="188">
        <f t="shared" si="2155"/>
        <v>47467.68</v>
      </c>
      <c r="T2005">
        <v>33163.49</v>
      </c>
      <c r="U2005" s="190">
        <f t="shared" si="2156"/>
        <v>1.4313234222333056</v>
      </c>
    </row>
    <row r="2006" spans="1:21" x14ac:dyDescent="0.2">
      <c r="A2006" s="178">
        <v>42819</v>
      </c>
      <c r="B2006" s="179">
        <v>0.5</v>
      </c>
      <c r="C2006" t="s">
        <v>349</v>
      </c>
      <c r="D2006">
        <v>3.46</v>
      </c>
      <c r="E2006">
        <v>7.5</v>
      </c>
      <c r="F2006">
        <v>10.29</v>
      </c>
      <c r="G2006">
        <v>7.5</v>
      </c>
      <c r="H2006" s="184">
        <f t="shared" ref="H2006:L2006" si="2173">H1982</f>
        <v>0.45833333333333331</v>
      </c>
      <c r="I2006" s="185">
        <f t="shared" si="2173"/>
        <v>226</v>
      </c>
      <c r="J2006" s="185">
        <f t="shared" si="2173"/>
        <v>326</v>
      </c>
      <c r="K2006" s="185">
        <f t="shared" si="2173"/>
        <v>2842</v>
      </c>
      <c r="L2006" s="185">
        <f t="shared" si="2173"/>
        <v>1635</v>
      </c>
      <c r="M2006" s="147"/>
      <c r="N2006" s="143">
        <f t="shared" si="2154"/>
        <v>781.96</v>
      </c>
      <c r="O2006" s="143">
        <f t="shared" si="2150"/>
        <v>2445</v>
      </c>
      <c r="P2006" s="143">
        <f t="shared" si="2151"/>
        <v>29244.179999999997</v>
      </c>
      <c r="Q2006" s="143">
        <f t="shared" si="2152"/>
        <v>12262.5</v>
      </c>
      <c r="R2006" s="188">
        <f t="shared" si="2155"/>
        <v>44733.64</v>
      </c>
      <c r="T2006">
        <v>34270.400000000001</v>
      </c>
      <c r="U2006" s="190">
        <f t="shared" si="2156"/>
        <v>1.3053142070124655</v>
      </c>
    </row>
    <row r="2007" spans="1:21" x14ac:dyDescent="0.2">
      <c r="A2007" s="178">
        <v>42819</v>
      </c>
      <c r="B2007" s="179">
        <v>0.54166666666666663</v>
      </c>
      <c r="C2007" t="s">
        <v>349</v>
      </c>
      <c r="D2007">
        <v>2.31</v>
      </c>
      <c r="E2007">
        <v>7.5</v>
      </c>
      <c r="F2007">
        <v>9.58</v>
      </c>
      <c r="G2007">
        <v>7.5</v>
      </c>
      <c r="H2007" s="184">
        <f t="shared" ref="H2007:L2007" si="2174">H1983</f>
        <v>0.5</v>
      </c>
      <c r="I2007" s="185">
        <f t="shared" si="2174"/>
        <v>222</v>
      </c>
      <c r="J2007" s="185">
        <f t="shared" si="2174"/>
        <v>319</v>
      </c>
      <c r="K2007" s="185">
        <f t="shared" si="2174"/>
        <v>2842</v>
      </c>
      <c r="L2007" s="185">
        <f t="shared" si="2174"/>
        <v>1635</v>
      </c>
      <c r="M2007" s="147"/>
      <c r="N2007" s="143">
        <f t="shared" si="2154"/>
        <v>512.82000000000005</v>
      </c>
      <c r="O2007" s="143">
        <f t="shared" si="2150"/>
        <v>2392.5</v>
      </c>
      <c r="P2007" s="143">
        <f t="shared" si="2151"/>
        <v>27226.36</v>
      </c>
      <c r="Q2007" s="143">
        <f t="shared" si="2152"/>
        <v>12262.5</v>
      </c>
      <c r="R2007" s="188">
        <f t="shared" si="2155"/>
        <v>42394.18</v>
      </c>
      <c r="T2007">
        <v>35141.39</v>
      </c>
      <c r="U2007" s="190">
        <f t="shared" si="2156"/>
        <v>1.2063888195657599</v>
      </c>
    </row>
    <row r="2008" spans="1:21" x14ac:dyDescent="0.2">
      <c r="A2008" s="178">
        <v>42819</v>
      </c>
      <c r="B2008" s="179">
        <v>0.58333333333333337</v>
      </c>
      <c r="C2008" t="s">
        <v>349</v>
      </c>
      <c r="D2008">
        <v>2.11</v>
      </c>
      <c r="E2008">
        <v>12.23</v>
      </c>
      <c r="F2008">
        <v>18.39</v>
      </c>
      <c r="G2008">
        <v>11.53</v>
      </c>
      <c r="H2008" s="184">
        <f t="shared" ref="H2008:L2008" si="2175">H1984</f>
        <v>0.54166666666666663</v>
      </c>
      <c r="I2008" s="185">
        <f t="shared" si="2175"/>
        <v>195</v>
      </c>
      <c r="J2008" s="185">
        <f t="shared" si="2175"/>
        <v>299</v>
      </c>
      <c r="K2008" s="185">
        <f t="shared" si="2175"/>
        <v>2842</v>
      </c>
      <c r="L2008" s="185">
        <f t="shared" si="2175"/>
        <v>1635</v>
      </c>
      <c r="M2008" s="147"/>
      <c r="N2008" s="143">
        <f t="shared" si="2154"/>
        <v>411.45</v>
      </c>
      <c r="O2008" s="143">
        <f t="shared" si="2150"/>
        <v>3656.77</v>
      </c>
      <c r="P2008" s="143">
        <f t="shared" si="2151"/>
        <v>52264.380000000005</v>
      </c>
      <c r="Q2008" s="143">
        <f t="shared" si="2152"/>
        <v>18851.55</v>
      </c>
      <c r="R2008" s="188">
        <f t="shared" si="2155"/>
        <v>75184.150000000009</v>
      </c>
      <c r="T2008">
        <v>35826.120000000003</v>
      </c>
      <c r="U2008" s="190">
        <f t="shared" si="2156"/>
        <v>2.098584775577149</v>
      </c>
    </row>
    <row r="2009" spans="1:21" x14ac:dyDescent="0.2">
      <c r="A2009" s="178">
        <v>42819</v>
      </c>
      <c r="B2009" s="179">
        <v>0.625</v>
      </c>
      <c r="C2009" t="s">
        <v>349</v>
      </c>
      <c r="D2009">
        <v>1.01</v>
      </c>
      <c r="E2009">
        <v>19.64</v>
      </c>
      <c r="F2009">
        <v>26.15</v>
      </c>
      <c r="G2009">
        <v>7.5</v>
      </c>
      <c r="H2009" s="184">
        <f t="shared" ref="H2009:L2009" si="2176">H1985</f>
        <v>0.58333333333333337</v>
      </c>
      <c r="I2009" s="185">
        <f t="shared" si="2176"/>
        <v>205</v>
      </c>
      <c r="J2009" s="185">
        <f t="shared" si="2176"/>
        <v>237</v>
      </c>
      <c r="K2009" s="185">
        <f t="shared" si="2176"/>
        <v>2842</v>
      </c>
      <c r="L2009" s="185">
        <f t="shared" si="2176"/>
        <v>1635</v>
      </c>
      <c r="M2009" s="147"/>
      <c r="N2009" s="143">
        <f t="shared" si="2154"/>
        <v>207.05</v>
      </c>
      <c r="O2009" s="143">
        <f t="shared" si="2150"/>
        <v>4654.68</v>
      </c>
      <c r="P2009" s="143">
        <f t="shared" si="2151"/>
        <v>74318.3</v>
      </c>
      <c r="Q2009" s="143">
        <f t="shared" si="2152"/>
        <v>12262.5</v>
      </c>
      <c r="R2009" s="188">
        <f t="shared" si="2155"/>
        <v>91442.53</v>
      </c>
      <c r="T2009">
        <v>36668.93</v>
      </c>
      <c r="U2009" s="190">
        <f t="shared" si="2156"/>
        <v>2.4937332504657213</v>
      </c>
    </row>
    <row r="2010" spans="1:21" x14ac:dyDescent="0.2">
      <c r="A2010" s="178">
        <v>42819</v>
      </c>
      <c r="B2010" s="179">
        <v>0.66666666666666663</v>
      </c>
      <c r="C2010" t="s">
        <v>349</v>
      </c>
      <c r="D2010">
        <v>2.15</v>
      </c>
      <c r="E2010">
        <v>27.61</v>
      </c>
      <c r="F2010">
        <v>38.43</v>
      </c>
      <c r="G2010">
        <v>7.5</v>
      </c>
      <c r="H2010" s="184">
        <f t="shared" ref="H2010:L2010" si="2177">H1986</f>
        <v>0.625</v>
      </c>
      <c r="I2010" s="185">
        <f t="shared" si="2177"/>
        <v>212</v>
      </c>
      <c r="J2010" s="185">
        <f t="shared" si="2177"/>
        <v>213</v>
      </c>
      <c r="K2010" s="185">
        <f t="shared" si="2177"/>
        <v>2842</v>
      </c>
      <c r="L2010" s="185">
        <f t="shared" si="2177"/>
        <v>1380</v>
      </c>
      <c r="M2010" s="147"/>
      <c r="N2010" s="143">
        <f t="shared" si="2154"/>
        <v>455.79999999999995</v>
      </c>
      <c r="O2010" s="143">
        <f t="shared" si="2150"/>
        <v>5880.93</v>
      </c>
      <c r="P2010" s="143">
        <f t="shared" si="2151"/>
        <v>109218.06</v>
      </c>
      <c r="Q2010" s="143">
        <f t="shared" si="2152"/>
        <v>10350</v>
      </c>
      <c r="R2010" s="188">
        <f t="shared" si="2155"/>
        <v>125904.79</v>
      </c>
      <c r="T2010">
        <v>37612.959999999999</v>
      </c>
      <c r="U2010" s="190">
        <f t="shared" si="2156"/>
        <v>3.3473778718824576</v>
      </c>
    </row>
    <row r="2011" spans="1:21" x14ac:dyDescent="0.2">
      <c r="A2011" s="178">
        <v>42819</v>
      </c>
      <c r="B2011" s="179">
        <v>0.70833333333333337</v>
      </c>
      <c r="C2011" t="s">
        <v>349</v>
      </c>
      <c r="D2011">
        <v>2.11</v>
      </c>
      <c r="E2011">
        <v>35.619999999999997</v>
      </c>
      <c r="F2011">
        <v>45.98</v>
      </c>
      <c r="G2011">
        <v>7.5</v>
      </c>
      <c r="H2011" s="184">
        <f t="shared" ref="H2011:L2011" si="2178">H1987</f>
        <v>0.66666666666666663</v>
      </c>
      <c r="I2011" s="185">
        <f t="shared" si="2178"/>
        <v>191</v>
      </c>
      <c r="J2011" s="185">
        <f t="shared" si="2178"/>
        <v>237</v>
      </c>
      <c r="K2011" s="185">
        <f t="shared" si="2178"/>
        <v>2842</v>
      </c>
      <c r="L2011" s="185">
        <f t="shared" si="2178"/>
        <v>1380</v>
      </c>
      <c r="M2011" s="147"/>
      <c r="N2011" s="143">
        <f t="shared" si="2154"/>
        <v>403.01</v>
      </c>
      <c r="O2011" s="143">
        <f t="shared" si="2150"/>
        <v>8441.9399999999987</v>
      </c>
      <c r="P2011" s="143">
        <f t="shared" si="2151"/>
        <v>130675.15999999999</v>
      </c>
      <c r="Q2011" s="143">
        <f t="shared" si="2152"/>
        <v>10350</v>
      </c>
      <c r="R2011" s="188">
        <f t="shared" si="2155"/>
        <v>149870.10999999999</v>
      </c>
      <c r="T2011">
        <v>38610.660000000003</v>
      </c>
      <c r="U2011" s="190">
        <f t="shared" si="2156"/>
        <v>3.8815733789580382</v>
      </c>
    </row>
    <row r="2012" spans="1:21" x14ac:dyDescent="0.2">
      <c r="A2012" s="178">
        <v>42819</v>
      </c>
      <c r="B2012" s="179">
        <v>0.75</v>
      </c>
      <c r="C2012" t="s">
        <v>349</v>
      </c>
      <c r="D2012">
        <v>2.11</v>
      </c>
      <c r="E2012">
        <v>28.02</v>
      </c>
      <c r="F2012">
        <v>35.68</v>
      </c>
      <c r="G2012">
        <v>7.5</v>
      </c>
      <c r="H2012" s="184">
        <f t="shared" ref="H2012:L2012" si="2179">H1988</f>
        <v>0.70833333333333337</v>
      </c>
      <c r="I2012" s="185">
        <f t="shared" si="2179"/>
        <v>218</v>
      </c>
      <c r="J2012" s="185">
        <f t="shared" si="2179"/>
        <v>258</v>
      </c>
      <c r="K2012" s="185">
        <f t="shared" si="2179"/>
        <v>2842</v>
      </c>
      <c r="L2012" s="185">
        <f t="shared" si="2179"/>
        <v>1380</v>
      </c>
      <c r="M2012" s="147"/>
      <c r="N2012" s="143">
        <f t="shared" si="2154"/>
        <v>459.97999999999996</v>
      </c>
      <c r="O2012" s="143">
        <f t="shared" si="2150"/>
        <v>7229.16</v>
      </c>
      <c r="P2012" s="143">
        <f t="shared" si="2151"/>
        <v>101402.56</v>
      </c>
      <c r="Q2012" s="143">
        <f t="shared" si="2152"/>
        <v>10350</v>
      </c>
      <c r="R2012" s="188">
        <f t="shared" si="2155"/>
        <v>119441.7</v>
      </c>
      <c r="T2012">
        <v>39552.78</v>
      </c>
      <c r="U2012" s="190">
        <f t="shared" si="2156"/>
        <v>3.0198054346622412</v>
      </c>
    </row>
    <row r="2013" spans="1:21" x14ac:dyDescent="0.2">
      <c r="A2013" s="178">
        <v>42819</v>
      </c>
      <c r="B2013" s="179">
        <v>0.79166666666666663</v>
      </c>
      <c r="C2013" t="s">
        <v>349</v>
      </c>
      <c r="D2013">
        <v>3.5</v>
      </c>
      <c r="E2013">
        <v>7.45</v>
      </c>
      <c r="F2013">
        <v>14.31</v>
      </c>
      <c r="G2013">
        <v>2</v>
      </c>
      <c r="H2013" s="184">
        <f t="shared" ref="H2013:L2013" si="2180">H1989</f>
        <v>0.75</v>
      </c>
      <c r="I2013" s="185">
        <f t="shared" si="2180"/>
        <v>240</v>
      </c>
      <c r="J2013" s="185">
        <f t="shared" si="2180"/>
        <v>365</v>
      </c>
      <c r="K2013" s="185">
        <f t="shared" si="2180"/>
        <v>2842</v>
      </c>
      <c r="L2013" s="185">
        <f t="shared" si="2180"/>
        <v>1380</v>
      </c>
      <c r="M2013" s="147"/>
      <c r="N2013" s="143">
        <f t="shared" si="2154"/>
        <v>840</v>
      </c>
      <c r="O2013" s="143">
        <f t="shared" si="2150"/>
        <v>2719.25</v>
      </c>
      <c r="P2013" s="143">
        <f t="shared" si="2151"/>
        <v>40669.020000000004</v>
      </c>
      <c r="Q2013" s="143">
        <f t="shared" si="2152"/>
        <v>2760</v>
      </c>
      <c r="R2013" s="188">
        <f t="shared" si="2155"/>
        <v>46988.270000000004</v>
      </c>
      <c r="T2013">
        <v>40018.379999999997</v>
      </c>
      <c r="U2013" s="190">
        <f t="shared" si="2156"/>
        <v>1.1741672201623357</v>
      </c>
    </row>
    <row r="2014" spans="1:21" x14ac:dyDescent="0.2">
      <c r="A2014" s="178">
        <v>42819</v>
      </c>
      <c r="B2014" s="179">
        <v>0.83333333333333337</v>
      </c>
      <c r="C2014" t="s">
        <v>349</v>
      </c>
      <c r="D2014">
        <v>3.5</v>
      </c>
      <c r="E2014">
        <v>6.11</v>
      </c>
      <c r="F2014">
        <v>13.31</v>
      </c>
      <c r="G2014">
        <v>1.66</v>
      </c>
      <c r="H2014" s="184">
        <f t="shared" ref="H2014:L2014" si="2181">H1990</f>
        <v>0.79166666666666663</v>
      </c>
      <c r="I2014" s="185">
        <f t="shared" si="2181"/>
        <v>320</v>
      </c>
      <c r="J2014" s="185">
        <f t="shared" si="2181"/>
        <v>214</v>
      </c>
      <c r="K2014" s="185">
        <f t="shared" si="2181"/>
        <v>2842</v>
      </c>
      <c r="L2014" s="185">
        <f t="shared" si="2181"/>
        <v>1426</v>
      </c>
      <c r="M2014" s="147"/>
      <c r="N2014" s="143">
        <f t="shared" si="2154"/>
        <v>1120</v>
      </c>
      <c r="O2014" s="143">
        <f t="shared" si="2150"/>
        <v>1307.54</v>
      </c>
      <c r="P2014" s="143">
        <f t="shared" si="2151"/>
        <v>37827.020000000004</v>
      </c>
      <c r="Q2014" s="143">
        <f t="shared" si="2152"/>
        <v>2367.16</v>
      </c>
      <c r="R2014" s="188">
        <f t="shared" si="2155"/>
        <v>42621.72</v>
      </c>
      <c r="T2014">
        <v>39383.65</v>
      </c>
      <c r="U2014" s="190">
        <f t="shared" si="2156"/>
        <v>1.0822186364138418</v>
      </c>
    </row>
    <row r="2015" spans="1:21" x14ac:dyDescent="0.2">
      <c r="A2015" s="178">
        <v>42819</v>
      </c>
      <c r="B2015" s="179">
        <v>0.875</v>
      </c>
      <c r="C2015" t="s">
        <v>349</v>
      </c>
      <c r="D2015">
        <v>8.11</v>
      </c>
      <c r="E2015">
        <v>3.59</v>
      </c>
      <c r="F2015">
        <v>9.59</v>
      </c>
      <c r="G2015">
        <v>1.65</v>
      </c>
      <c r="H2015" s="184">
        <f t="shared" ref="H2015:L2015" si="2182">H1991</f>
        <v>0.83333333333333337</v>
      </c>
      <c r="I2015" s="185">
        <f t="shared" si="2182"/>
        <v>322</v>
      </c>
      <c r="J2015" s="185">
        <f t="shared" si="2182"/>
        <v>178</v>
      </c>
      <c r="K2015" s="185">
        <f t="shared" si="2182"/>
        <v>2842</v>
      </c>
      <c r="L2015" s="185">
        <f t="shared" si="2182"/>
        <v>1426</v>
      </c>
      <c r="M2015" s="147"/>
      <c r="N2015" s="143">
        <f t="shared" si="2154"/>
        <v>2611.4199999999996</v>
      </c>
      <c r="O2015" s="143">
        <f t="shared" si="2150"/>
        <v>639.02</v>
      </c>
      <c r="P2015" s="143">
        <f t="shared" si="2151"/>
        <v>27254.78</v>
      </c>
      <c r="Q2015" s="143">
        <f t="shared" si="2152"/>
        <v>2352.9</v>
      </c>
      <c r="R2015" s="188">
        <f t="shared" si="2155"/>
        <v>32858.119999999995</v>
      </c>
      <c r="T2015">
        <v>38147.480000000003</v>
      </c>
      <c r="U2015" s="190">
        <f t="shared" si="2156"/>
        <v>0.86134444529494458</v>
      </c>
    </row>
    <row r="2016" spans="1:21" x14ac:dyDescent="0.2">
      <c r="A2016" s="178">
        <v>42819</v>
      </c>
      <c r="B2016" s="179">
        <v>0.91666666666666663</v>
      </c>
      <c r="C2016" t="s">
        <v>349</v>
      </c>
      <c r="D2016">
        <v>10.75</v>
      </c>
      <c r="E2016">
        <v>4</v>
      </c>
      <c r="F2016">
        <v>5.91</v>
      </c>
      <c r="G2016">
        <v>1.37</v>
      </c>
      <c r="H2016" s="184">
        <f t="shared" ref="H2016:L2016" si="2183">H1992</f>
        <v>0.875</v>
      </c>
      <c r="I2016" s="185">
        <f t="shared" si="2183"/>
        <v>337</v>
      </c>
      <c r="J2016" s="185">
        <f t="shared" si="2183"/>
        <v>173</v>
      </c>
      <c r="K2016" s="185">
        <f t="shared" si="2183"/>
        <v>2842</v>
      </c>
      <c r="L2016" s="185">
        <f t="shared" si="2183"/>
        <v>1426</v>
      </c>
      <c r="M2016" s="147"/>
      <c r="N2016" s="143">
        <f t="shared" si="2154"/>
        <v>3622.75</v>
      </c>
      <c r="O2016" s="143">
        <f t="shared" si="2150"/>
        <v>692</v>
      </c>
      <c r="P2016" s="143">
        <f t="shared" si="2151"/>
        <v>16796.22</v>
      </c>
      <c r="Q2016" s="143">
        <f t="shared" si="2152"/>
        <v>1953.6200000000001</v>
      </c>
      <c r="R2016" s="188">
        <f t="shared" si="2155"/>
        <v>23064.59</v>
      </c>
      <c r="T2016">
        <v>38027.279999999999</v>
      </c>
      <c r="U2016" s="190">
        <f t="shared" si="2156"/>
        <v>0.60652747185704581</v>
      </c>
    </row>
    <row r="2017" spans="1:21" x14ac:dyDescent="0.2">
      <c r="A2017" s="178">
        <v>42819</v>
      </c>
      <c r="B2017" s="179">
        <v>0.95833333333333337</v>
      </c>
      <c r="C2017" t="s">
        <v>349</v>
      </c>
      <c r="D2017">
        <v>18</v>
      </c>
      <c r="E2017">
        <v>5.12</v>
      </c>
      <c r="F2017">
        <v>5.32</v>
      </c>
      <c r="G2017">
        <v>0.5</v>
      </c>
      <c r="H2017" s="184">
        <f t="shared" ref="H2017:L2017" si="2184">H1993</f>
        <v>0.91666666666666663</v>
      </c>
      <c r="I2017" s="185">
        <f t="shared" si="2184"/>
        <v>394</v>
      </c>
      <c r="J2017" s="185">
        <f t="shared" si="2184"/>
        <v>194</v>
      </c>
      <c r="K2017" s="185">
        <f t="shared" si="2184"/>
        <v>2842</v>
      </c>
      <c r="L2017" s="185">
        <f t="shared" si="2184"/>
        <v>1426</v>
      </c>
      <c r="M2017" s="147"/>
      <c r="N2017" s="143">
        <f t="shared" si="2154"/>
        <v>7092</v>
      </c>
      <c r="O2017" s="143">
        <f t="shared" si="2150"/>
        <v>993.28</v>
      </c>
      <c r="P2017" s="143">
        <f t="shared" si="2151"/>
        <v>15119.44</v>
      </c>
      <c r="Q2017" s="143">
        <f t="shared" si="2152"/>
        <v>713</v>
      </c>
      <c r="R2017" s="188">
        <f t="shared" si="2155"/>
        <v>23917.72</v>
      </c>
      <c r="T2017">
        <v>36567.81</v>
      </c>
      <c r="U2017" s="190">
        <f t="shared" si="2156"/>
        <v>0.65406487290324478</v>
      </c>
    </row>
    <row r="2018" spans="1:21" x14ac:dyDescent="0.2">
      <c r="A2018" s="178">
        <v>42819</v>
      </c>
      <c r="B2018" s="180">
        <v>1</v>
      </c>
      <c r="C2018" t="s">
        <v>349</v>
      </c>
      <c r="D2018">
        <v>18</v>
      </c>
      <c r="E2018">
        <v>4.26</v>
      </c>
      <c r="F2018">
        <v>5.38</v>
      </c>
      <c r="G2018">
        <v>0.5</v>
      </c>
      <c r="H2018" s="184">
        <f t="shared" ref="H2018:L2018" si="2185">H1994</f>
        <v>0.95833333333333337</v>
      </c>
      <c r="I2018" s="185">
        <f t="shared" si="2185"/>
        <v>389</v>
      </c>
      <c r="J2018" s="185">
        <f t="shared" si="2185"/>
        <v>265</v>
      </c>
      <c r="K2018" s="185">
        <f t="shared" si="2185"/>
        <v>2985</v>
      </c>
      <c r="L2018" s="185">
        <f t="shared" si="2185"/>
        <v>1111</v>
      </c>
      <c r="M2018" s="147"/>
      <c r="N2018" s="143">
        <f t="shared" si="2154"/>
        <v>7002</v>
      </c>
      <c r="O2018" s="143">
        <f t="shared" si="2150"/>
        <v>1128.8999999999999</v>
      </c>
      <c r="P2018" s="143">
        <f t="shared" si="2151"/>
        <v>16059.3</v>
      </c>
      <c r="Q2018" s="143">
        <f t="shared" si="2152"/>
        <v>555.5</v>
      </c>
      <c r="R2018" s="188">
        <f t="shared" si="2155"/>
        <v>24745.699999999997</v>
      </c>
      <c r="T2018">
        <v>34612.67</v>
      </c>
      <c r="U2018" s="190">
        <f t="shared" si="2156"/>
        <v>0.71493184432174683</v>
      </c>
    </row>
    <row r="2019" spans="1:21" x14ac:dyDescent="0.2">
      <c r="A2019" s="178">
        <v>42820</v>
      </c>
      <c r="B2019" s="179">
        <v>4.1666666666666664E-2</v>
      </c>
      <c r="C2019" t="s">
        <v>349</v>
      </c>
      <c r="D2019">
        <v>15</v>
      </c>
      <c r="E2019">
        <v>5</v>
      </c>
      <c r="F2019">
        <v>10</v>
      </c>
      <c r="G2019">
        <v>0.5</v>
      </c>
      <c r="H2019" s="184">
        <f t="shared" ref="H2019:L2019" si="2186">H1995</f>
        <v>1</v>
      </c>
      <c r="I2019" s="185">
        <f t="shared" si="2186"/>
        <v>362</v>
      </c>
      <c r="J2019" s="185">
        <f t="shared" si="2186"/>
        <v>243</v>
      </c>
      <c r="K2019" s="185">
        <f t="shared" si="2186"/>
        <v>2985</v>
      </c>
      <c r="L2019" s="185">
        <f t="shared" si="2186"/>
        <v>1111</v>
      </c>
      <c r="M2019" s="147"/>
      <c r="N2019" s="143">
        <f t="shared" si="2154"/>
        <v>5430</v>
      </c>
      <c r="O2019" s="143">
        <f t="shared" si="2150"/>
        <v>1215</v>
      </c>
      <c r="P2019" s="143">
        <f t="shared" si="2151"/>
        <v>29850</v>
      </c>
      <c r="Q2019" s="143">
        <f t="shared" si="2152"/>
        <v>555.5</v>
      </c>
      <c r="R2019" s="188">
        <f t="shared" si="2155"/>
        <v>37050.5</v>
      </c>
      <c r="T2019">
        <v>32280.16</v>
      </c>
      <c r="U2019" s="190">
        <f t="shared" si="2156"/>
        <v>1.1477793170789736</v>
      </c>
    </row>
    <row r="2020" spans="1:21" x14ac:dyDescent="0.2">
      <c r="A2020" s="178">
        <v>42820</v>
      </c>
      <c r="B2020" s="179">
        <v>8.3333333333333329E-2</v>
      </c>
      <c r="C2020" t="s">
        <v>349</v>
      </c>
      <c r="D2020">
        <v>12.06</v>
      </c>
      <c r="E2020">
        <v>3.39</v>
      </c>
      <c r="F2020">
        <v>10</v>
      </c>
      <c r="G2020">
        <v>0.5</v>
      </c>
      <c r="H2020" s="184">
        <f t="shared" ref="H2020:L2020" si="2187">H1996</f>
        <v>4.1666666666666664E-2</v>
      </c>
      <c r="I2020" s="185">
        <f t="shared" si="2187"/>
        <v>294</v>
      </c>
      <c r="J2020" s="185">
        <f t="shared" si="2187"/>
        <v>212</v>
      </c>
      <c r="K2020" s="185">
        <f t="shared" si="2187"/>
        <v>2985</v>
      </c>
      <c r="L2020" s="185">
        <f t="shared" si="2187"/>
        <v>1111</v>
      </c>
      <c r="M2020" s="147"/>
      <c r="N2020" s="143">
        <f t="shared" si="2154"/>
        <v>3545.6400000000003</v>
      </c>
      <c r="O2020" s="143">
        <f t="shared" si="2150"/>
        <v>718.68000000000006</v>
      </c>
      <c r="P2020" s="143">
        <f t="shared" si="2151"/>
        <v>29850</v>
      </c>
      <c r="Q2020" s="143">
        <f t="shared" si="2152"/>
        <v>555.5</v>
      </c>
      <c r="R2020" s="188">
        <f t="shared" si="2155"/>
        <v>34669.82</v>
      </c>
      <c r="T2020">
        <v>30262.79</v>
      </c>
      <c r="U2020" s="190">
        <f t="shared" si="2156"/>
        <v>1.1456253702979797</v>
      </c>
    </row>
    <row r="2021" spans="1:21" x14ac:dyDescent="0.2">
      <c r="A2021" s="178">
        <v>42820</v>
      </c>
      <c r="B2021" s="179">
        <v>0.125</v>
      </c>
      <c r="C2021" t="s">
        <v>349</v>
      </c>
      <c r="D2021">
        <v>10.130000000000001</v>
      </c>
      <c r="E2021">
        <v>4.1100000000000003</v>
      </c>
      <c r="F2021">
        <v>10</v>
      </c>
      <c r="G2021">
        <v>1</v>
      </c>
      <c r="H2021" s="184">
        <f t="shared" ref="H2021:L2021" si="2188">H1997</f>
        <v>8.3333333333333329E-2</v>
      </c>
      <c r="I2021" s="185">
        <f t="shared" si="2188"/>
        <v>236</v>
      </c>
      <c r="J2021" s="185">
        <f t="shared" si="2188"/>
        <v>179</v>
      </c>
      <c r="K2021" s="185">
        <f t="shared" si="2188"/>
        <v>2985</v>
      </c>
      <c r="L2021" s="185">
        <f t="shared" si="2188"/>
        <v>1111</v>
      </c>
      <c r="M2021" s="147"/>
      <c r="N2021" s="143">
        <f t="shared" si="2154"/>
        <v>2390.6800000000003</v>
      </c>
      <c r="O2021" s="143">
        <f t="shared" si="2150"/>
        <v>735.69</v>
      </c>
      <c r="P2021" s="143">
        <f t="shared" si="2151"/>
        <v>29850</v>
      </c>
      <c r="Q2021" s="143">
        <f t="shared" si="2152"/>
        <v>1111</v>
      </c>
      <c r="R2021" s="188">
        <f t="shared" si="2155"/>
        <v>34087.370000000003</v>
      </c>
      <c r="T2021">
        <v>28984.48</v>
      </c>
      <c r="U2021" s="190">
        <f t="shared" si="2156"/>
        <v>1.1760559444226704</v>
      </c>
    </row>
    <row r="2022" spans="1:21" x14ac:dyDescent="0.2">
      <c r="A2022" s="178">
        <v>42820</v>
      </c>
      <c r="B2022" s="179">
        <v>0.16666666666666666</v>
      </c>
      <c r="C2022" t="s">
        <v>349</v>
      </c>
      <c r="D2022">
        <v>10.220000000000001</v>
      </c>
      <c r="E2022">
        <v>2.65</v>
      </c>
      <c r="F2022">
        <v>10</v>
      </c>
      <c r="G2022">
        <v>1</v>
      </c>
      <c r="H2022" s="184">
        <f t="shared" ref="H2022:L2022" si="2189">H1998</f>
        <v>0.125</v>
      </c>
      <c r="I2022" s="185">
        <f t="shared" si="2189"/>
        <v>201</v>
      </c>
      <c r="J2022" s="185">
        <f t="shared" si="2189"/>
        <v>205</v>
      </c>
      <c r="K2022" s="185">
        <f t="shared" si="2189"/>
        <v>2985</v>
      </c>
      <c r="L2022" s="185">
        <f t="shared" si="2189"/>
        <v>1717</v>
      </c>
      <c r="M2022" s="147"/>
      <c r="N2022" s="143">
        <f t="shared" si="2154"/>
        <v>2054.2200000000003</v>
      </c>
      <c r="O2022" s="143">
        <f t="shared" si="2150"/>
        <v>543.25</v>
      </c>
      <c r="P2022" s="143">
        <f t="shared" si="2151"/>
        <v>29850</v>
      </c>
      <c r="Q2022" s="143">
        <f t="shared" si="2152"/>
        <v>1717</v>
      </c>
      <c r="R2022" s="188">
        <f t="shared" si="2155"/>
        <v>34164.47</v>
      </c>
      <c r="T2022">
        <v>28061.58</v>
      </c>
      <c r="U2022" s="190">
        <f t="shared" si="2156"/>
        <v>1.2174820519728398</v>
      </c>
    </row>
    <row r="2023" spans="1:21" x14ac:dyDescent="0.2">
      <c r="A2023" s="178">
        <v>42820</v>
      </c>
      <c r="B2023" s="179">
        <v>0.20833333333333334</v>
      </c>
      <c r="C2023" t="s">
        <v>349</v>
      </c>
      <c r="D2023">
        <v>12</v>
      </c>
      <c r="E2023">
        <v>5</v>
      </c>
      <c r="F2023">
        <v>10</v>
      </c>
      <c r="G2023">
        <v>1</v>
      </c>
      <c r="H2023" s="184">
        <f t="shared" ref="H2023:L2023" si="2190">H1999</f>
        <v>0.16666666666666666</v>
      </c>
      <c r="I2023" s="185">
        <f t="shared" si="2190"/>
        <v>185</v>
      </c>
      <c r="J2023" s="185">
        <f t="shared" si="2190"/>
        <v>205</v>
      </c>
      <c r="K2023" s="185">
        <f t="shared" si="2190"/>
        <v>2985</v>
      </c>
      <c r="L2023" s="185">
        <f t="shared" si="2190"/>
        <v>1717</v>
      </c>
      <c r="M2023" s="147"/>
      <c r="N2023" s="143">
        <f t="shared" si="2154"/>
        <v>2220</v>
      </c>
      <c r="O2023" s="143">
        <f t="shared" si="2150"/>
        <v>1025</v>
      </c>
      <c r="P2023" s="143">
        <f t="shared" si="2151"/>
        <v>29850</v>
      </c>
      <c r="Q2023" s="143">
        <f t="shared" si="2152"/>
        <v>1717</v>
      </c>
      <c r="R2023" s="188">
        <f t="shared" si="2155"/>
        <v>34812</v>
      </c>
      <c r="T2023">
        <v>27645.11</v>
      </c>
      <c r="U2023" s="190">
        <f t="shared" si="2156"/>
        <v>1.2592462102700983</v>
      </c>
    </row>
    <row r="2024" spans="1:21" x14ac:dyDescent="0.2">
      <c r="A2024" s="178">
        <v>42820</v>
      </c>
      <c r="B2024" s="179">
        <v>0.25</v>
      </c>
      <c r="C2024" t="s">
        <v>349</v>
      </c>
      <c r="D2024">
        <v>20.13</v>
      </c>
      <c r="E2024">
        <v>15</v>
      </c>
      <c r="F2024">
        <v>7.25</v>
      </c>
      <c r="G2024">
        <v>1</v>
      </c>
      <c r="H2024" s="184">
        <f t="shared" ref="H2024:L2024" si="2191">H2000</f>
        <v>0.20833333333333334</v>
      </c>
      <c r="I2024" s="185">
        <f t="shared" si="2191"/>
        <v>207</v>
      </c>
      <c r="J2024" s="185">
        <f t="shared" si="2191"/>
        <v>283</v>
      </c>
      <c r="K2024" s="185">
        <f t="shared" si="2191"/>
        <v>2985</v>
      </c>
      <c r="L2024" s="185">
        <f t="shared" si="2191"/>
        <v>1717</v>
      </c>
      <c r="M2024" s="147"/>
      <c r="N2024" s="143">
        <f t="shared" si="2154"/>
        <v>4166.91</v>
      </c>
      <c r="O2024" s="143">
        <f t="shared" si="2150"/>
        <v>4245</v>
      </c>
      <c r="P2024" s="143">
        <f t="shared" si="2151"/>
        <v>21641.25</v>
      </c>
      <c r="Q2024" s="143">
        <f t="shared" si="2152"/>
        <v>1717</v>
      </c>
      <c r="R2024" s="188">
        <f t="shared" si="2155"/>
        <v>31770.16</v>
      </c>
      <c r="T2024">
        <v>27396.82</v>
      </c>
      <c r="U2024" s="190">
        <f t="shared" si="2156"/>
        <v>1.1596294752456673</v>
      </c>
    </row>
    <row r="2025" spans="1:21" x14ac:dyDescent="0.2">
      <c r="A2025" s="178">
        <v>42820</v>
      </c>
      <c r="B2025" s="179">
        <v>0.29166666666666669</v>
      </c>
      <c r="C2025" t="s">
        <v>349</v>
      </c>
      <c r="D2025">
        <v>14.49</v>
      </c>
      <c r="E2025">
        <v>25</v>
      </c>
      <c r="F2025">
        <v>10</v>
      </c>
      <c r="G2025">
        <v>20.5</v>
      </c>
      <c r="H2025" s="184">
        <f t="shared" ref="H2025:L2025" si="2192">H2001</f>
        <v>0.25</v>
      </c>
      <c r="I2025" s="185">
        <f t="shared" si="2192"/>
        <v>327</v>
      </c>
      <c r="J2025" s="185">
        <f t="shared" si="2192"/>
        <v>438</v>
      </c>
      <c r="K2025" s="185">
        <f t="shared" si="2192"/>
        <v>2985</v>
      </c>
      <c r="L2025" s="185">
        <f t="shared" si="2192"/>
        <v>1717</v>
      </c>
      <c r="M2025" s="147"/>
      <c r="N2025" s="143">
        <f t="shared" si="2154"/>
        <v>4738.2300000000005</v>
      </c>
      <c r="O2025" s="143">
        <f t="shared" si="2150"/>
        <v>10950</v>
      </c>
      <c r="P2025" s="143">
        <f t="shared" si="2151"/>
        <v>29850</v>
      </c>
      <c r="Q2025" s="143">
        <f t="shared" si="2152"/>
        <v>35198.5</v>
      </c>
      <c r="R2025" s="188">
        <f t="shared" si="2155"/>
        <v>80736.73</v>
      </c>
      <c r="T2025">
        <v>27692.27</v>
      </c>
      <c r="U2025" s="190">
        <f t="shared" si="2156"/>
        <v>2.9154969960931334</v>
      </c>
    </row>
    <row r="2026" spans="1:21" x14ac:dyDescent="0.2">
      <c r="A2026" s="178">
        <v>42820</v>
      </c>
      <c r="B2026" s="179">
        <v>0.33333333333333331</v>
      </c>
      <c r="C2026" t="s">
        <v>349</v>
      </c>
      <c r="D2026">
        <v>8.9</v>
      </c>
      <c r="E2026">
        <v>8.11</v>
      </c>
      <c r="F2026">
        <v>8.11</v>
      </c>
      <c r="G2026">
        <v>8.11</v>
      </c>
      <c r="H2026" s="184">
        <f t="shared" ref="H2026:L2026" si="2193">H2002</f>
        <v>0.29166666666666669</v>
      </c>
      <c r="I2026" s="185">
        <f t="shared" si="2193"/>
        <v>249</v>
      </c>
      <c r="J2026" s="185">
        <f t="shared" si="2193"/>
        <v>556</v>
      </c>
      <c r="K2026" s="185">
        <f t="shared" si="2193"/>
        <v>2872</v>
      </c>
      <c r="L2026" s="185">
        <f t="shared" si="2193"/>
        <v>2219</v>
      </c>
      <c r="M2026" s="147"/>
      <c r="N2026" s="143">
        <f t="shared" si="2154"/>
        <v>2216.1</v>
      </c>
      <c r="O2026" s="143">
        <f t="shared" si="2150"/>
        <v>4509.16</v>
      </c>
      <c r="P2026" s="143">
        <f t="shared" si="2151"/>
        <v>23291.919999999998</v>
      </c>
      <c r="Q2026" s="143">
        <f t="shared" si="2152"/>
        <v>17996.09</v>
      </c>
      <c r="R2026" s="188">
        <f t="shared" si="2155"/>
        <v>48013.270000000004</v>
      </c>
      <c r="T2026">
        <v>28328.67</v>
      </c>
      <c r="U2026" s="190">
        <f t="shared" si="2156"/>
        <v>1.6948649548319779</v>
      </c>
    </row>
    <row r="2027" spans="1:21" x14ac:dyDescent="0.2">
      <c r="A2027" s="178">
        <v>42820</v>
      </c>
      <c r="B2027" s="179">
        <v>0.375</v>
      </c>
      <c r="C2027" t="s">
        <v>349</v>
      </c>
      <c r="D2027">
        <v>4.1100000000000003</v>
      </c>
      <c r="E2027">
        <v>7.11</v>
      </c>
      <c r="F2027">
        <v>7.11</v>
      </c>
      <c r="G2027">
        <v>7.5</v>
      </c>
      <c r="H2027" s="184">
        <f t="shared" ref="H2027:L2027" si="2194">H2003</f>
        <v>0.33333333333333331</v>
      </c>
      <c r="I2027" s="185">
        <f t="shared" si="2194"/>
        <v>256</v>
      </c>
      <c r="J2027" s="185">
        <f t="shared" si="2194"/>
        <v>306</v>
      </c>
      <c r="K2027" s="185">
        <f t="shared" si="2194"/>
        <v>2872</v>
      </c>
      <c r="L2027" s="185">
        <f t="shared" si="2194"/>
        <v>2219</v>
      </c>
      <c r="M2027" s="147"/>
      <c r="N2027" s="143">
        <f t="shared" si="2154"/>
        <v>1052.1600000000001</v>
      </c>
      <c r="O2027" s="143">
        <f t="shared" si="2150"/>
        <v>2175.6600000000003</v>
      </c>
      <c r="P2027" s="143">
        <f t="shared" si="2151"/>
        <v>20419.920000000002</v>
      </c>
      <c r="Q2027" s="143">
        <f t="shared" si="2152"/>
        <v>16642.5</v>
      </c>
      <c r="R2027" s="188">
        <f t="shared" si="2155"/>
        <v>40290.240000000005</v>
      </c>
      <c r="T2027">
        <v>29076.2</v>
      </c>
      <c r="U2027" s="190">
        <f t="shared" si="2156"/>
        <v>1.3856776332533138</v>
      </c>
    </row>
    <row r="2028" spans="1:21" x14ac:dyDescent="0.2">
      <c r="A2028" s="178">
        <v>42820</v>
      </c>
      <c r="B2028" s="179">
        <v>0.41666666666666669</v>
      </c>
      <c r="C2028" t="s">
        <v>349</v>
      </c>
      <c r="D2028">
        <v>3.82</v>
      </c>
      <c r="E2028">
        <v>7.5</v>
      </c>
      <c r="F2028">
        <v>7.5</v>
      </c>
      <c r="G2028">
        <v>7.5</v>
      </c>
      <c r="H2028" s="184">
        <f t="shared" ref="H2028:L2028" si="2195">H2004</f>
        <v>0.375</v>
      </c>
      <c r="I2028" s="185">
        <f t="shared" si="2195"/>
        <v>156</v>
      </c>
      <c r="J2028" s="185">
        <f t="shared" si="2195"/>
        <v>343</v>
      </c>
      <c r="K2028" s="185">
        <f t="shared" si="2195"/>
        <v>2872</v>
      </c>
      <c r="L2028" s="185">
        <f t="shared" si="2195"/>
        <v>2219</v>
      </c>
      <c r="M2028" s="147"/>
      <c r="N2028" s="143">
        <f t="shared" si="2154"/>
        <v>595.91999999999996</v>
      </c>
      <c r="O2028" s="143">
        <f t="shared" si="2150"/>
        <v>2572.5</v>
      </c>
      <c r="P2028" s="143">
        <f t="shared" si="2151"/>
        <v>21540</v>
      </c>
      <c r="Q2028" s="143">
        <f t="shared" si="2152"/>
        <v>16642.5</v>
      </c>
      <c r="R2028" s="188">
        <f t="shared" si="2155"/>
        <v>41350.92</v>
      </c>
      <c r="T2028">
        <v>30348.47</v>
      </c>
      <c r="U2028" s="190">
        <f t="shared" si="2156"/>
        <v>1.3625372218105227</v>
      </c>
    </row>
    <row r="2029" spans="1:21" x14ac:dyDescent="0.2">
      <c r="A2029" s="178">
        <v>42820</v>
      </c>
      <c r="B2029" s="179">
        <v>0.45833333333333331</v>
      </c>
      <c r="C2029" t="s">
        <v>349</v>
      </c>
      <c r="D2029">
        <v>2.79</v>
      </c>
      <c r="E2029">
        <v>7.79</v>
      </c>
      <c r="F2029">
        <v>7.92</v>
      </c>
      <c r="G2029">
        <v>7.17</v>
      </c>
      <c r="H2029" s="184">
        <f t="shared" ref="H2029:L2029" si="2196">H2005</f>
        <v>0.41666666666666669</v>
      </c>
      <c r="I2029" s="185">
        <f t="shared" si="2196"/>
        <v>196</v>
      </c>
      <c r="J2029" s="185">
        <f t="shared" si="2196"/>
        <v>315</v>
      </c>
      <c r="K2029" s="185">
        <f t="shared" si="2196"/>
        <v>2872</v>
      </c>
      <c r="L2029" s="185">
        <f t="shared" si="2196"/>
        <v>2219</v>
      </c>
      <c r="M2029" s="147"/>
      <c r="N2029" s="143">
        <f t="shared" si="2154"/>
        <v>546.84</v>
      </c>
      <c r="O2029" s="143">
        <f t="shared" si="2150"/>
        <v>2453.85</v>
      </c>
      <c r="P2029" s="143">
        <f t="shared" si="2151"/>
        <v>22746.240000000002</v>
      </c>
      <c r="Q2029" s="143">
        <f t="shared" si="2152"/>
        <v>15910.23</v>
      </c>
      <c r="R2029" s="188">
        <f t="shared" si="2155"/>
        <v>41657.160000000003</v>
      </c>
      <c r="T2029">
        <v>32272.06</v>
      </c>
      <c r="U2029" s="190">
        <f t="shared" si="2156"/>
        <v>1.2908119283367718</v>
      </c>
    </row>
    <row r="2030" spans="1:21" x14ac:dyDescent="0.2">
      <c r="A2030" s="178">
        <v>42820</v>
      </c>
      <c r="B2030" s="179">
        <v>0.5</v>
      </c>
      <c r="C2030" t="s">
        <v>349</v>
      </c>
      <c r="D2030">
        <v>3.01</v>
      </c>
      <c r="E2030">
        <v>7.49</v>
      </c>
      <c r="F2030">
        <v>8.11</v>
      </c>
      <c r="G2030">
        <v>6.87</v>
      </c>
      <c r="H2030" s="184">
        <f t="shared" ref="H2030:L2030" si="2197">H2006</f>
        <v>0.45833333333333331</v>
      </c>
      <c r="I2030" s="185">
        <f t="shared" si="2197"/>
        <v>226</v>
      </c>
      <c r="J2030" s="185">
        <f t="shared" si="2197"/>
        <v>326</v>
      </c>
      <c r="K2030" s="185">
        <f t="shared" si="2197"/>
        <v>2842</v>
      </c>
      <c r="L2030" s="185">
        <f t="shared" si="2197"/>
        <v>1635</v>
      </c>
      <c r="M2030" s="147"/>
      <c r="N2030" s="143">
        <f t="shared" si="2154"/>
        <v>680.26</v>
      </c>
      <c r="O2030" s="143">
        <f t="shared" si="2150"/>
        <v>2441.7400000000002</v>
      </c>
      <c r="P2030" s="143">
        <f t="shared" si="2151"/>
        <v>23048.62</v>
      </c>
      <c r="Q2030" s="143">
        <f t="shared" si="2152"/>
        <v>11232.45</v>
      </c>
      <c r="R2030" s="188">
        <f t="shared" si="2155"/>
        <v>37403.07</v>
      </c>
      <c r="T2030">
        <v>33977.94</v>
      </c>
      <c r="U2030" s="190">
        <f t="shared" si="2156"/>
        <v>1.1008045219927989</v>
      </c>
    </row>
    <row r="2031" spans="1:21" x14ac:dyDescent="0.2">
      <c r="A2031" s="178">
        <v>42820</v>
      </c>
      <c r="B2031" s="179">
        <v>0.54166666666666663</v>
      </c>
      <c r="C2031" t="s">
        <v>349</v>
      </c>
      <c r="D2031">
        <v>2.61</v>
      </c>
      <c r="E2031">
        <v>4.1100000000000003</v>
      </c>
      <c r="F2031">
        <v>6.22</v>
      </c>
      <c r="G2031">
        <v>6.01</v>
      </c>
      <c r="H2031" s="184">
        <f t="shared" ref="H2031:L2031" si="2198">H2007</f>
        <v>0.5</v>
      </c>
      <c r="I2031" s="185">
        <f t="shared" si="2198"/>
        <v>222</v>
      </c>
      <c r="J2031" s="185">
        <f t="shared" si="2198"/>
        <v>319</v>
      </c>
      <c r="K2031" s="185">
        <f t="shared" si="2198"/>
        <v>2842</v>
      </c>
      <c r="L2031" s="185">
        <f t="shared" si="2198"/>
        <v>1635</v>
      </c>
      <c r="M2031" s="147"/>
      <c r="N2031" s="143">
        <f t="shared" si="2154"/>
        <v>579.41999999999996</v>
      </c>
      <c r="O2031" s="143">
        <f t="shared" si="2150"/>
        <v>1311.0900000000001</v>
      </c>
      <c r="P2031" s="143">
        <f t="shared" si="2151"/>
        <v>17677.239999999998</v>
      </c>
      <c r="Q2031" s="143">
        <f t="shared" si="2152"/>
        <v>9826.35</v>
      </c>
      <c r="R2031" s="188">
        <f t="shared" si="2155"/>
        <v>29394.1</v>
      </c>
      <c r="T2031">
        <v>35714.769999999997</v>
      </c>
      <c r="U2031" s="190">
        <f t="shared" si="2156"/>
        <v>0.82302363979944437</v>
      </c>
    </row>
    <row r="2032" spans="1:21" x14ac:dyDescent="0.2">
      <c r="A2032" s="178">
        <v>42820</v>
      </c>
      <c r="B2032" s="179">
        <v>0.58333333333333337</v>
      </c>
      <c r="C2032" t="s">
        <v>349</v>
      </c>
      <c r="D2032">
        <v>2.11</v>
      </c>
      <c r="E2032">
        <v>5.68</v>
      </c>
      <c r="F2032">
        <v>7.06</v>
      </c>
      <c r="G2032">
        <v>6.85</v>
      </c>
      <c r="H2032" s="184">
        <f t="shared" ref="H2032:L2032" si="2199">H2008</f>
        <v>0.54166666666666663</v>
      </c>
      <c r="I2032" s="185">
        <f t="shared" si="2199"/>
        <v>195</v>
      </c>
      <c r="J2032" s="185">
        <f t="shared" si="2199"/>
        <v>299</v>
      </c>
      <c r="K2032" s="185">
        <f t="shared" si="2199"/>
        <v>2842</v>
      </c>
      <c r="L2032" s="185">
        <f t="shared" si="2199"/>
        <v>1635</v>
      </c>
      <c r="M2032" s="147"/>
      <c r="N2032" s="143">
        <f t="shared" si="2154"/>
        <v>411.45</v>
      </c>
      <c r="O2032" s="143">
        <f t="shared" si="2150"/>
        <v>1698.32</v>
      </c>
      <c r="P2032" s="143">
        <f t="shared" si="2151"/>
        <v>20064.52</v>
      </c>
      <c r="Q2032" s="143">
        <f t="shared" si="2152"/>
        <v>11199.75</v>
      </c>
      <c r="R2032" s="188">
        <f t="shared" si="2155"/>
        <v>33374.04</v>
      </c>
      <c r="T2032">
        <v>37466.660000000003</v>
      </c>
      <c r="U2032" s="190">
        <f t="shared" si="2156"/>
        <v>0.89076635067016907</v>
      </c>
    </row>
    <row r="2033" spans="1:21" x14ac:dyDescent="0.2">
      <c r="A2033" s="178">
        <v>42820</v>
      </c>
      <c r="B2033" s="179">
        <v>0.625</v>
      </c>
      <c r="C2033" t="s">
        <v>349</v>
      </c>
      <c r="D2033">
        <v>1</v>
      </c>
      <c r="E2033">
        <v>2.11</v>
      </c>
      <c r="F2033">
        <v>10.54</v>
      </c>
      <c r="G2033">
        <v>1</v>
      </c>
      <c r="H2033" s="184">
        <f t="shared" ref="H2033:L2033" si="2200">H2009</f>
        <v>0.58333333333333337</v>
      </c>
      <c r="I2033" s="185">
        <f t="shared" si="2200"/>
        <v>205</v>
      </c>
      <c r="J2033" s="185">
        <f t="shared" si="2200"/>
        <v>237</v>
      </c>
      <c r="K2033" s="185">
        <f t="shared" si="2200"/>
        <v>2842</v>
      </c>
      <c r="L2033" s="185">
        <f t="shared" si="2200"/>
        <v>1635</v>
      </c>
      <c r="M2033" s="147"/>
      <c r="N2033" s="143">
        <f t="shared" si="2154"/>
        <v>205</v>
      </c>
      <c r="O2033" s="143">
        <f t="shared" si="2150"/>
        <v>500.07</v>
      </c>
      <c r="P2033" s="143">
        <f t="shared" si="2151"/>
        <v>29954.679999999997</v>
      </c>
      <c r="Q2033" s="143">
        <f t="shared" si="2152"/>
        <v>1635</v>
      </c>
      <c r="R2033" s="188">
        <f t="shared" si="2155"/>
        <v>32294.749999999996</v>
      </c>
      <c r="T2033">
        <v>39193.94</v>
      </c>
      <c r="U2033" s="190">
        <f t="shared" si="2156"/>
        <v>0.82397304277140793</v>
      </c>
    </row>
    <row r="2034" spans="1:21" x14ac:dyDescent="0.2">
      <c r="A2034" s="178">
        <v>42820</v>
      </c>
      <c r="B2034" s="179">
        <v>0.66666666666666663</v>
      </c>
      <c r="C2034" t="s">
        <v>349</v>
      </c>
      <c r="D2034">
        <v>1.05</v>
      </c>
      <c r="E2034">
        <v>5.32</v>
      </c>
      <c r="F2034">
        <v>18.41</v>
      </c>
      <c r="G2034">
        <v>2</v>
      </c>
      <c r="H2034" s="184">
        <f t="shared" ref="H2034:L2034" si="2201">H2010</f>
        <v>0.625</v>
      </c>
      <c r="I2034" s="185">
        <f t="shared" si="2201"/>
        <v>212</v>
      </c>
      <c r="J2034" s="185">
        <f t="shared" si="2201"/>
        <v>213</v>
      </c>
      <c r="K2034" s="185">
        <f t="shared" si="2201"/>
        <v>2842</v>
      </c>
      <c r="L2034" s="185">
        <f t="shared" si="2201"/>
        <v>1380</v>
      </c>
      <c r="M2034" s="147"/>
      <c r="N2034" s="143">
        <f t="shared" si="2154"/>
        <v>222.60000000000002</v>
      </c>
      <c r="O2034" s="143">
        <f t="shared" si="2150"/>
        <v>1133.1600000000001</v>
      </c>
      <c r="P2034" s="143">
        <f t="shared" si="2151"/>
        <v>52321.22</v>
      </c>
      <c r="Q2034" s="143">
        <f t="shared" si="2152"/>
        <v>2760</v>
      </c>
      <c r="R2034" s="188">
        <f t="shared" si="2155"/>
        <v>56436.98</v>
      </c>
      <c r="T2034">
        <v>40653.120000000003</v>
      </c>
      <c r="U2034" s="190">
        <f t="shared" si="2156"/>
        <v>1.3882570390661282</v>
      </c>
    </row>
    <row r="2035" spans="1:21" x14ac:dyDescent="0.2">
      <c r="A2035" s="178">
        <v>42820</v>
      </c>
      <c r="B2035" s="179">
        <v>0.70833333333333337</v>
      </c>
      <c r="C2035" t="s">
        <v>349</v>
      </c>
      <c r="D2035">
        <v>1.7</v>
      </c>
      <c r="E2035">
        <v>14.41</v>
      </c>
      <c r="F2035">
        <v>28.1</v>
      </c>
      <c r="G2035">
        <v>2</v>
      </c>
      <c r="H2035" s="184">
        <f t="shared" ref="H2035:L2035" si="2202">H2011</f>
        <v>0.66666666666666663</v>
      </c>
      <c r="I2035" s="185">
        <f t="shared" si="2202"/>
        <v>191</v>
      </c>
      <c r="J2035" s="185">
        <f t="shared" si="2202"/>
        <v>237</v>
      </c>
      <c r="K2035" s="185">
        <f t="shared" si="2202"/>
        <v>2842</v>
      </c>
      <c r="L2035" s="185">
        <f t="shared" si="2202"/>
        <v>1380</v>
      </c>
      <c r="M2035" s="147"/>
      <c r="N2035" s="143">
        <f t="shared" si="2154"/>
        <v>324.7</v>
      </c>
      <c r="O2035" s="143">
        <f t="shared" si="2150"/>
        <v>3415.17</v>
      </c>
      <c r="P2035" s="143">
        <f t="shared" si="2151"/>
        <v>79860.2</v>
      </c>
      <c r="Q2035" s="143">
        <f t="shared" si="2152"/>
        <v>2760</v>
      </c>
      <c r="R2035" s="188">
        <f t="shared" si="2155"/>
        <v>86360.069999999992</v>
      </c>
      <c r="T2035">
        <v>41836.089999999997</v>
      </c>
      <c r="U2035" s="190">
        <f t="shared" si="2156"/>
        <v>2.0642481168770792</v>
      </c>
    </row>
    <row r="2036" spans="1:21" x14ac:dyDescent="0.2">
      <c r="A2036" s="178">
        <v>42820</v>
      </c>
      <c r="B2036" s="179">
        <v>0.75</v>
      </c>
      <c r="C2036" t="s">
        <v>349</v>
      </c>
      <c r="D2036">
        <v>1.49</v>
      </c>
      <c r="E2036">
        <v>11.47</v>
      </c>
      <c r="F2036">
        <v>22.1</v>
      </c>
      <c r="G2036">
        <v>2</v>
      </c>
      <c r="H2036" s="184">
        <f t="shared" ref="H2036:L2036" si="2203">H2012</f>
        <v>0.70833333333333337</v>
      </c>
      <c r="I2036" s="185">
        <f t="shared" si="2203"/>
        <v>218</v>
      </c>
      <c r="J2036" s="185">
        <f t="shared" si="2203"/>
        <v>258</v>
      </c>
      <c r="K2036" s="185">
        <f t="shared" si="2203"/>
        <v>2842</v>
      </c>
      <c r="L2036" s="185">
        <f t="shared" si="2203"/>
        <v>1380</v>
      </c>
      <c r="M2036" s="147"/>
      <c r="N2036" s="143">
        <f t="shared" si="2154"/>
        <v>324.82</v>
      </c>
      <c r="O2036" s="143">
        <f t="shared" si="2150"/>
        <v>2959.26</v>
      </c>
      <c r="P2036" s="143">
        <f t="shared" si="2151"/>
        <v>62808.200000000004</v>
      </c>
      <c r="Q2036" s="143">
        <f t="shared" si="2152"/>
        <v>2760</v>
      </c>
      <c r="R2036" s="188">
        <f t="shared" si="2155"/>
        <v>68852.28</v>
      </c>
      <c r="T2036">
        <v>42429.9</v>
      </c>
      <c r="U2036" s="190">
        <f t="shared" si="2156"/>
        <v>1.622730197337255</v>
      </c>
    </row>
    <row r="2037" spans="1:21" x14ac:dyDescent="0.2">
      <c r="A2037" s="178">
        <v>42820</v>
      </c>
      <c r="B2037" s="179">
        <v>0.79166666666666663</v>
      </c>
      <c r="C2037" t="s">
        <v>349</v>
      </c>
      <c r="D2037">
        <v>3.5</v>
      </c>
      <c r="E2037">
        <v>6.58</v>
      </c>
      <c r="F2037">
        <v>12.58</v>
      </c>
      <c r="G2037">
        <v>2</v>
      </c>
      <c r="H2037" s="184">
        <f t="shared" ref="H2037:L2037" si="2204">H2013</f>
        <v>0.75</v>
      </c>
      <c r="I2037" s="185">
        <f t="shared" si="2204"/>
        <v>240</v>
      </c>
      <c r="J2037" s="185">
        <f t="shared" si="2204"/>
        <v>365</v>
      </c>
      <c r="K2037" s="185">
        <f t="shared" si="2204"/>
        <v>2842</v>
      </c>
      <c r="L2037" s="185">
        <f t="shared" si="2204"/>
        <v>1380</v>
      </c>
      <c r="M2037" s="147"/>
      <c r="N2037" s="143">
        <f t="shared" si="2154"/>
        <v>840</v>
      </c>
      <c r="O2037" s="143">
        <f t="shared" si="2150"/>
        <v>2401.6999999999998</v>
      </c>
      <c r="P2037" s="143">
        <f t="shared" si="2151"/>
        <v>35752.36</v>
      </c>
      <c r="Q2037" s="143">
        <f t="shared" si="2152"/>
        <v>2760</v>
      </c>
      <c r="R2037" s="188">
        <f t="shared" si="2155"/>
        <v>41754.06</v>
      </c>
      <c r="T2037">
        <v>42639.49</v>
      </c>
      <c r="U2037" s="190">
        <f t="shared" si="2156"/>
        <v>0.97923450772980636</v>
      </c>
    </row>
    <row r="2038" spans="1:21" x14ac:dyDescent="0.2">
      <c r="A2038" s="178">
        <v>42820</v>
      </c>
      <c r="B2038" s="179">
        <v>0.83333333333333337</v>
      </c>
      <c r="C2038" t="s">
        <v>349</v>
      </c>
      <c r="D2038">
        <v>3.01</v>
      </c>
      <c r="E2038">
        <v>8.52</v>
      </c>
      <c r="F2038">
        <v>14.56</v>
      </c>
      <c r="G2038">
        <v>1</v>
      </c>
      <c r="H2038" s="184">
        <f t="shared" ref="H2038:L2038" si="2205">H2014</f>
        <v>0.79166666666666663</v>
      </c>
      <c r="I2038" s="185">
        <f t="shared" si="2205"/>
        <v>320</v>
      </c>
      <c r="J2038" s="185">
        <f t="shared" si="2205"/>
        <v>214</v>
      </c>
      <c r="K2038" s="185">
        <f t="shared" si="2205"/>
        <v>2842</v>
      </c>
      <c r="L2038" s="185">
        <f t="shared" si="2205"/>
        <v>1426</v>
      </c>
      <c r="M2038" s="147"/>
      <c r="N2038" s="143">
        <f t="shared" si="2154"/>
        <v>963.19999999999993</v>
      </c>
      <c r="O2038" s="143">
        <f t="shared" si="2150"/>
        <v>1823.28</v>
      </c>
      <c r="P2038" s="143">
        <f t="shared" si="2151"/>
        <v>41379.520000000004</v>
      </c>
      <c r="Q2038" s="143">
        <f t="shared" si="2152"/>
        <v>1426</v>
      </c>
      <c r="R2038" s="188">
        <f t="shared" si="2155"/>
        <v>45592.000000000007</v>
      </c>
      <c r="T2038">
        <v>42098.54</v>
      </c>
      <c r="U2038" s="190">
        <f t="shared" si="2156"/>
        <v>1.0829829252985972</v>
      </c>
    </row>
    <row r="2039" spans="1:21" x14ac:dyDescent="0.2">
      <c r="A2039" s="178">
        <v>42820</v>
      </c>
      <c r="B2039" s="179">
        <v>0.875</v>
      </c>
      <c r="C2039" t="s">
        <v>349</v>
      </c>
      <c r="D2039">
        <v>3.18</v>
      </c>
      <c r="E2039">
        <v>7.2</v>
      </c>
      <c r="F2039">
        <v>13.31</v>
      </c>
      <c r="G2039">
        <v>1.64</v>
      </c>
      <c r="H2039" s="184">
        <f t="shared" ref="H2039:L2039" si="2206">H2015</f>
        <v>0.83333333333333337</v>
      </c>
      <c r="I2039" s="185">
        <f t="shared" si="2206"/>
        <v>322</v>
      </c>
      <c r="J2039" s="185">
        <f t="shared" si="2206"/>
        <v>178</v>
      </c>
      <c r="K2039" s="185">
        <f t="shared" si="2206"/>
        <v>2842</v>
      </c>
      <c r="L2039" s="185">
        <f t="shared" si="2206"/>
        <v>1426</v>
      </c>
      <c r="M2039" s="147"/>
      <c r="N2039" s="143">
        <f t="shared" si="2154"/>
        <v>1023.96</v>
      </c>
      <c r="O2039" s="143">
        <f t="shared" si="2150"/>
        <v>1281.6000000000001</v>
      </c>
      <c r="P2039" s="143">
        <f t="shared" si="2151"/>
        <v>37827.020000000004</v>
      </c>
      <c r="Q2039" s="143">
        <f t="shared" si="2152"/>
        <v>2338.64</v>
      </c>
      <c r="R2039" s="188">
        <f t="shared" si="2155"/>
        <v>42471.22</v>
      </c>
      <c r="T2039">
        <v>41625.08</v>
      </c>
      <c r="U2039" s="190">
        <f t="shared" si="2156"/>
        <v>1.0203276486195341</v>
      </c>
    </row>
    <row r="2040" spans="1:21" x14ac:dyDescent="0.2">
      <c r="A2040" s="178">
        <v>42820</v>
      </c>
      <c r="B2040" s="179">
        <v>0.91666666666666663</v>
      </c>
      <c r="C2040" t="s">
        <v>349</v>
      </c>
      <c r="D2040">
        <v>8.11</v>
      </c>
      <c r="E2040">
        <v>5.08</v>
      </c>
      <c r="F2040">
        <v>7.33</v>
      </c>
      <c r="G2040">
        <v>0.99</v>
      </c>
      <c r="H2040" s="184">
        <f t="shared" ref="H2040:L2040" si="2207">H2016</f>
        <v>0.875</v>
      </c>
      <c r="I2040" s="185">
        <f t="shared" si="2207"/>
        <v>337</v>
      </c>
      <c r="J2040" s="185">
        <f t="shared" si="2207"/>
        <v>173</v>
      </c>
      <c r="K2040" s="185">
        <f t="shared" si="2207"/>
        <v>2842</v>
      </c>
      <c r="L2040" s="185">
        <f t="shared" si="2207"/>
        <v>1426</v>
      </c>
      <c r="M2040" s="147"/>
      <c r="N2040" s="143">
        <f t="shared" si="2154"/>
        <v>2733.0699999999997</v>
      </c>
      <c r="O2040" s="143">
        <f t="shared" si="2150"/>
        <v>878.84</v>
      </c>
      <c r="P2040" s="143">
        <f t="shared" si="2151"/>
        <v>20831.86</v>
      </c>
      <c r="Q2040" s="143">
        <f t="shared" si="2152"/>
        <v>1411.74</v>
      </c>
      <c r="R2040" s="188">
        <f t="shared" si="2155"/>
        <v>25855.510000000002</v>
      </c>
      <c r="T2040">
        <v>42213.26</v>
      </c>
      <c r="U2040" s="190">
        <f t="shared" si="2156"/>
        <v>0.61249735272755534</v>
      </c>
    </row>
    <row r="2041" spans="1:21" x14ac:dyDescent="0.2">
      <c r="A2041" s="178">
        <v>42820</v>
      </c>
      <c r="B2041" s="179">
        <v>0.95833333333333337</v>
      </c>
      <c r="C2041" t="s">
        <v>349</v>
      </c>
      <c r="D2041">
        <v>30</v>
      </c>
      <c r="E2041">
        <v>6.88</v>
      </c>
      <c r="F2041">
        <v>7.14</v>
      </c>
      <c r="G2041">
        <v>0.6</v>
      </c>
      <c r="H2041" s="184">
        <f t="shared" ref="H2041:L2041" si="2208">H2017</f>
        <v>0.91666666666666663</v>
      </c>
      <c r="I2041" s="185">
        <f t="shared" si="2208"/>
        <v>394</v>
      </c>
      <c r="J2041" s="185">
        <f t="shared" si="2208"/>
        <v>194</v>
      </c>
      <c r="K2041" s="185">
        <f t="shared" si="2208"/>
        <v>2842</v>
      </c>
      <c r="L2041" s="185">
        <f t="shared" si="2208"/>
        <v>1426</v>
      </c>
      <c r="M2041" s="147"/>
      <c r="N2041" s="143">
        <f t="shared" si="2154"/>
        <v>11820</v>
      </c>
      <c r="O2041" s="143">
        <f t="shared" si="2150"/>
        <v>1334.72</v>
      </c>
      <c r="P2041" s="143">
        <f t="shared" si="2151"/>
        <v>20291.879999999997</v>
      </c>
      <c r="Q2041" s="143">
        <f t="shared" si="2152"/>
        <v>855.6</v>
      </c>
      <c r="R2041" s="188">
        <f t="shared" si="2155"/>
        <v>34302.199999999997</v>
      </c>
      <c r="T2041">
        <v>40909.78</v>
      </c>
      <c r="U2041" s="190">
        <f t="shared" si="2156"/>
        <v>0.83848409842340876</v>
      </c>
    </row>
    <row r="2042" spans="1:21" x14ac:dyDescent="0.2">
      <c r="A2042" s="178">
        <v>42820</v>
      </c>
      <c r="B2042" s="180">
        <v>1</v>
      </c>
      <c r="C2042" t="s">
        <v>349</v>
      </c>
      <c r="D2042">
        <v>30</v>
      </c>
      <c r="E2042">
        <v>4.78</v>
      </c>
      <c r="F2042">
        <v>6.1</v>
      </c>
      <c r="G2042">
        <v>0.6</v>
      </c>
      <c r="H2042" s="184">
        <f t="shared" ref="H2042:L2042" si="2209">H2018</f>
        <v>0.95833333333333337</v>
      </c>
      <c r="I2042" s="185">
        <f t="shared" si="2209"/>
        <v>389</v>
      </c>
      <c r="J2042" s="185">
        <f t="shared" si="2209"/>
        <v>265</v>
      </c>
      <c r="K2042" s="185">
        <f t="shared" si="2209"/>
        <v>2985</v>
      </c>
      <c r="L2042" s="185">
        <f t="shared" si="2209"/>
        <v>1111</v>
      </c>
      <c r="M2042" s="147"/>
      <c r="N2042" s="143">
        <f t="shared" si="2154"/>
        <v>11670</v>
      </c>
      <c r="O2042" s="143">
        <f t="shared" si="2150"/>
        <v>1266.7</v>
      </c>
      <c r="P2042" s="143">
        <f t="shared" si="2151"/>
        <v>18208.5</v>
      </c>
      <c r="Q2042" s="143">
        <f t="shared" si="2152"/>
        <v>666.6</v>
      </c>
      <c r="R2042" s="188">
        <f t="shared" si="2155"/>
        <v>31811.8</v>
      </c>
      <c r="T2042">
        <v>38205.230000000003</v>
      </c>
      <c r="U2042" s="190">
        <f t="shared" si="2156"/>
        <v>0.83265563379673402</v>
      </c>
    </row>
    <row r="2043" spans="1:21" x14ac:dyDescent="0.2">
      <c r="A2043" s="178">
        <v>42821</v>
      </c>
      <c r="B2043" s="179">
        <v>4.1666666666666664E-2</v>
      </c>
      <c r="C2043" t="s">
        <v>349</v>
      </c>
      <c r="D2043">
        <v>10.11</v>
      </c>
      <c r="E2043">
        <v>5</v>
      </c>
      <c r="F2043">
        <v>12</v>
      </c>
      <c r="G2043">
        <v>0.82</v>
      </c>
      <c r="H2043" s="184">
        <f t="shared" ref="H2043:L2043" si="2210">H2019</f>
        <v>1</v>
      </c>
      <c r="I2043" s="185">
        <f t="shared" si="2210"/>
        <v>362</v>
      </c>
      <c r="J2043" s="185">
        <f t="shared" si="2210"/>
        <v>243</v>
      </c>
      <c r="K2043" s="185">
        <f t="shared" si="2210"/>
        <v>2985</v>
      </c>
      <c r="L2043" s="185">
        <f t="shared" si="2210"/>
        <v>1111</v>
      </c>
      <c r="M2043" s="147"/>
      <c r="N2043" s="143">
        <f t="shared" si="2154"/>
        <v>3659.8199999999997</v>
      </c>
      <c r="O2043" s="143">
        <f t="shared" si="2150"/>
        <v>1215</v>
      </c>
      <c r="P2043" s="143">
        <f t="shared" si="2151"/>
        <v>35820</v>
      </c>
      <c r="Q2043" s="143">
        <f t="shared" si="2152"/>
        <v>911.02</v>
      </c>
      <c r="R2043" s="188">
        <f t="shared" si="2155"/>
        <v>41605.839999999997</v>
      </c>
      <c r="T2043">
        <v>34833.08</v>
      </c>
      <c r="U2043" s="190">
        <f t="shared" si="2156"/>
        <v>1.1944347155060648</v>
      </c>
    </row>
    <row r="2044" spans="1:21" x14ac:dyDescent="0.2">
      <c r="A2044" s="178">
        <v>42821</v>
      </c>
      <c r="B2044" s="179">
        <v>8.3333333333333329E-2</v>
      </c>
      <c r="C2044" t="s">
        <v>349</v>
      </c>
      <c r="D2044">
        <v>8</v>
      </c>
      <c r="E2044">
        <v>4.58</v>
      </c>
      <c r="F2044">
        <v>12</v>
      </c>
      <c r="G2044">
        <v>0.82</v>
      </c>
      <c r="H2044" s="184">
        <f t="shared" ref="H2044:L2044" si="2211">H2020</f>
        <v>4.1666666666666664E-2</v>
      </c>
      <c r="I2044" s="185">
        <f t="shared" si="2211"/>
        <v>294</v>
      </c>
      <c r="J2044" s="185">
        <f t="shared" si="2211"/>
        <v>212</v>
      </c>
      <c r="K2044" s="185">
        <f t="shared" si="2211"/>
        <v>2985</v>
      </c>
      <c r="L2044" s="185">
        <f t="shared" si="2211"/>
        <v>1111</v>
      </c>
      <c r="M2044" s="147"/>
      <c r="N2044" s="143">
        <f t="shared" si="2154"/>
        <v>2352</v>
      </c>
      <c r="O2044" s="143">
        <f t="shared" si="2150"/>
        <v>970.96</v>
      </c>
      <c r="P2044" s="143">
        <f t="shared" si="2151"/>
        <v>35820</v>
      </c>
      <c r="Q2044" s="143">
        <f t="shared" si="2152"/>
        <v>911.02</v>
      </c>
      <c r="R2044" s="188">
        <f t="shared" si="2155"/>
        <v>40053.979999999996</v>
      </c>
      <c r="T2044">
        <v>32236.14</v>
      </c>
      <c r="U2044" s="190">
        <f t="shared" si="2156"/>
        <v>1.242517869695317</v>
      </c>
    </row>
    <row r="2045" spans="1:21" x14ac:dyDescent="0.2">
      <c r="A2045" s="178">
        <v>42821</v>
      </c>
      <c r="B2045" s="179">
        <v>0.125</v>
      </c>
      <c r="C2045" t="s">
        <v>349</v>
      </c>
      <c r="D2045">
        <v>8.11</v>
      </c>
      <c r="E2045">
        <v>4.9400000000000004</v>
      </c>
      <c r="F2045">
        <v>14</v>
      </c>
      <c r="G2045">
        <v>2</v>
      </c>
      <c r="H2045" s="184">
        <f t="shared" ref="H2045:L2045" si="2212">H2021</f>
        <v>8.3333333333333329E-2</v>
      </c>
      <c r="I2045" s="185">
        <f t="shared" si="2212"/>
        <v>236</v>
      </c>
      <c r="J2045" s="185">
        <f t="shared" si="2212"/>
        <v>179</v>
      </c>
      <c r="K2045" s="185">
        <f t="shared" si="2212"/>
        <v>2985</v>
      </c>
      <c r="L2045" s="185">
        <f t="shared" si="2212"/>
        <v>1111</v>
      </c>
      <c r="M2045" s="147"/>
      <c r="N2045" s="143">
        <f t="shared" si="2154"/>
        <v>1913.9599999999998</v>
      </c>
      <c r="O2045" s="143">
        <f t="shared" si="2150"/>
        <v>884.2600000000001</v>
      </c>
      <c r="P2045" s="143">
        <f t="shared" si="2151"/>
        <v>41790</v>
      </c>
      <c r="Q2045" s="143">
        <f t="shared" si="2152"/>
        <v>2222</v>
      </c>
      <c r="R2045" s="188">
        <f t="shared" si="2155"/>
        <v>46810.22</v>
      </c>
      <c r="T2045">
        <v>30622.639999999999</v>
      </c>
      <c r="U2045" s="190">
        <f t="shared" si="2156"/>
        <v>1.5286147765182885</v>
      </c>
    </row>
    <row r="2046" spans="1:21" x14ac:dyDescent="0.2">
      <c r="A2046" s="178">
        <v>42821</v>
      </c>
      <c r="B2046" s="179">
        <v>0.16666666666666666</v>
      </c>
      <c r="C2046" t="s">
        <v>349</v>
      </c>
      <c r="D2046">
        <v>8</v>
      </c>
      <c r="E2046">
        <v>4.1100000000000003</v>
      </c>
      <c r="F2046">
        <v>12</v>
      </c>
      <c r="G2046">
        <v>2</v>
      </c>
      <c r="H2046" s="184">
        <f t="shared" ref="H2046:L2046" si="2213">H2022</f>
        <v>0.125</v>
      </c>
      <c r="I2046" s="185">
        <f t="shared" si="2213"/>
        <v>201</v>
      </c>
      <c r="J2046" s="185">
        <f t="shared" si="2213"/>
        <v>205</v>
      </c>
      <c r="K2046" s="185">
        <f t="shared" si="2213"/>
        <v>2985</v>
      </c>
      <c r="L2046" s="185">
        <f t="shared" si="2213"/>
        <v>1717</v>
      </c>
      <c r="M2046" s="147"/>
      <c r="N2046" s="143">
        <f t="shared" si="2154"/>
        <v>1608</v>
      </c>
      <c r="O2046" s="143">
        <f t="shared" si="2150"/>
        <v>842.55000000000007</v>
      </c>
      <c r="P2046" s="143">
        <f t="shared" si="2151"/>
        <v>35820</v>
      </c>
      <c r="Q2046" s="143">
        <f t="shared" si="2152"/>
        <v>3434</v>
      </c>
      <c r="R2046" s="188">
        <f t="shared" si="2155"/>
        <v>41704.550000000003</v>
      </c>
      <c r="T2046">
        <v>29675.35</v>
      </c>
      <c r="U2046" s="190">
        <f t="shared" si="2156"/>
        <v>1.4053600041785523</v>
      </c>
    </row>
    <row r="2047" spans="1:21" x14ac:dyDescent="0.2">
      <c r="A2047" s="178">
        <v>42821</v>
      </c>
      <c r="B2047" s="179">
        <v>0.20833333333333334</v>
      </c>
      <c r="C2047" t="s">
        <v>349</v>
      </c>
      <c r="D2047">
        <v>8.18</v>
      </c>
      <c r="E2047">
        <v>5</v>
      </c>
      <c r="F2047">
        <v>7.25</v>
      </c>
      <c r="G2047">
        <v>2</v>
      </c>
      <c r="H2047" s="184">
        <f t="shared" ref="H2047:L2047" si="2214">H2023</f>
        <v>0.16666666666666666</v>
      </c>
      <c r="I2047" s="185">
        <f t="shared" si="2214"/>
        <v>185</v>
      </c>
      <c r="J2047" s="185">
        <f t="shared" si="2214"/>
        <v>205</v>
      </c>
      <c r="K2047" s="185">
        <f t="shared" si="2214"/>
        <v>2985</v>
      </c>
      <c r="L2047" s="185">
        <f t="shared" si="2214"/>
        <v>1717</v>
      </c>
      <c r="M2047" s="147"/>
      <c r="N2047" s="143">
        <f t="shared" si="2154"/>
        <v>1513.3</v>
      </c>
      <c r="O2047" s="143">
        <f t="shared" si="2150"/>
        <v>1025</v>
      </c>
      <c r="P2047" s="143">
        <f t="shared" si="2151"/>
        <v>21641.25</v>
      </c>
      <c r="Q2047" s="143">
        <f t="shared" si="2152"/>
        <v>3434</v>
      </c>
      <c r="R2047" s="188">
        <f t="shared" si="2155"/>
        <v>27613.55</v>
      </c>
      <c r="T2047">
        <v>29259.78</v>
      </c>
      <c r="U2047" s="190">
        <f t="shared" si="2156"/>
        <v>0.94373744436902807</v>
      </c>
    </row>
    <row r="2048" spans="1:21" x14ac:dyDescent="0.2">
      <c r="A2048" s="178">
        <v>42821</v>
      </c>
      <c r="B2048" s="179">
        <v>0.25</v>
      </c>
      <c r="C2048" t="s">
        <v>349</v>
      </c>
      <c r="D2048">
        <v>25</v>
      </c>
      <c r="E2048">
        <v>10.11</v>
      </c>
      <c r="F2048">
        <v>4.17</v>
      </c>
      <c r="G2048">
        <v>2</v>
      </c>
      <c r="H2048" s="184">
        <f t="shared" ref="H2048:L2048" si="2215">H2024</f>
        <v>0.20833333333333334</v>
      </c>
      <c r="I2048" s="185">
        <f t="shared" si="2215"/>
        <v>207</v>
      </c>
      <c r="J2048" s="185">
        <f t="shared" si="2215"/>
        <v>283</v>
      </c>
      <c r="K2048" s="185">
        <f t="shared" si="2215"/>
        <v>2985</v>
      </c>
      <c r="L2048" s="185">
        <f t="shared" si="2215"/>
        <v>1717</v>
      </c>
      <c r="M2048" s="147"/>
      <c r="N2048" s="143">
        <f t="shared" si="2154"/>
        <v>5175</v>
      </c>
      <c r="O2048" s="143">
        <f t="shared" si="2150"/>
        <v>2861.1299999999997</v>
      </c>
      <c r="P2048" s="143">
        <f t="shared" si="2151"/>
        <v>12447.449999999999</v>
      </c>
      <c r="Q2048" s="143">
        <f t="shared" si="2152"/>
        <v>3434</v>
      </c>
      <c r="R2048" s="188">
        <f t="shared" si="2155"/>
        <v>23917.579999999998</v>
      </c>
      <c r="T2048">
        <v>29676.46</v>
      </c>
      <c r="U2048" s="190">
        <f t="shared" si="2156"/>
        <v>0.80594450955403707</v>
      </c>
    </row>
    <row r="2049" spans="1:21" x14ac:dyDescent="0.2">
      <c r="A2049" s="178">
        <v>42821</v>
      </c>
      <c r="B2049" s="179">
        <v>0.29166666666666669</v>
      </c>
      <c r="C2049" t="s">
        <v>349</v>
      </c>
      <c r="D2049">
        <v>10.11</v>
      </c>
      <c r="E2049">
        <v>12</v>
      </c>
      <c r="F2049">
        <v>10</v>
      </c>
      <c r="G2049">
        <v>11.99</v>
      </c>
      <c r="H2049" s="184">
        <f t="shared" ref="H2049:L2049" si="2216">H2025</f>
        <v>0.25</v>
      </c>
      <c r="I2049" s="185">
        <f t="shared" si="2216"/>
        <v>327</v>
      </c>
      <c r="J2049" s="185">
        <f t="shared" si="2216"/>
        <v>438</v>
      </c>
      <c r="K2049" s="185">
        <f t="shared" si="2216"/>
        <v>2985</v>
      </c>
      <c r="L2049" s="185">
        <f t="shared" si="2216"/>
        <v>1717</v>
      </c>
      <c r="M2049" s="147"/>
      <c r="N2049" s="143">
        <f t="shared" si="2154"/>
        <v>3305.97</v>
      </c>
      <c r="O2049" s="143">
        <f t="shared" si="2150"/>
        <v>5256</v>
      </c>
      <c r="P2049" s="143">
        <f t="shared" si="2151"/>
        <v>29850</v>
      </c>
      <c r="Q2049" s="143">
        <f t="shared" si="2152"/>
        <v>20586.830000000002</v>
      </c>
      <c r="R2049" s="188">
        <f t="shared" si="2155"/>
        <v>58998.8</v>
      </c>
      <c r="T2049">
        <v>31460.38</v>
      </c>
      <c r="U2049" s="190">
        <f t="shared" si="2156"/>
        <v>1.8753365343965966</v>
      </c>
    </row>
    <row r="2050" spans="1:21" x14ac:dyDescent="0.2">
      <c r="A2050" s="178">
        <v>42821</v>
      </c>
      <c r="B2050" s="179">
        <v>0.33333333333333331</v>
      </c>
      <c r="C2050" t="s">
        <v>349</v>
      </c>
      <c r="D2050">
        <v>10</v>
      </c>
      <c r="E2050">
        <v>8.8000000000000007</v>
      </c>
      <c r="F2050">
        <v>10.71</v>
      </c>
      <c r="G2050">
        <v>12</v>
      </c>
      <c r="H2050" s="184">
        <f t="shared" ref="H2050:L2050" si="2217">H2026</f>
        <v>0.29166666666666669</v>
      </c>
      <c r="I2050" s="185">
        <f t="shared" si="2217"/>
        <v>249</v>
      </c>
      <c r="J2050" s="185">
        <f t="shared" si="2217"/>
        <v>556</v>
      </c>
      <c r="K2050" s="185">
        <f t="shared" si="2217"/>
        <v>2872</v>
      </c>
      <c r="L2050" s="185">
        <f t="shared" si="2217"/>
        <v>2219</v>
      </c>
      <c r="M2050" s="147"/>
      <c r="N2050" s="143">
        <f t="shared" si="2154"/>
        <v>2490</v>
      </c>
      <c r="O2050" s="143">
        <f t="shared" si="2150"/>
        <v>4892.8</v>
      </c>
      <c r="P2050" s="143">
        <f t="shared" si="2151"/>
        <v>30759.120000000003</v>
      </c>
      <c r="Q2050" s="143">
        <f t="shared" si="2152"/>
        <v>26628</v>
      </c>
      <c r="R2050" s="188">
        <f t="shared" si="2155"/>
        <v>64769.920000000006</v>
      </c>
      <c r="T2050">
        <v>34798.620000000003</v>
      </c>
      <c r="U2050" s="190">
        <f t="shared" si="2156"/>
        <v>1.8612784070172899</v>
      </c>
    </row>
    <row r="2051" spans="1:21" x14ac:dyDescent="0.2">
      <c r="A2051" s="178">
        <v>42821</v>
      </c>
      <c r="B2051" s="179">
        <v>0.375</v>
      </c>
      <c r="C2051" t="s">
        <v>349</v>
      </c>
      <c r="D2051">
        <v>3.5</v>
      </c>
      <c r="E2051">
        <v>4.1500000000000004</v>
      </c>
      <c r="F2051">
        <v>10</v>
      </c>
      <c r="G2051">
        <v>13</v>
      </c>
      <c r="H2051" s="184">
        <f t="shared" ref="H2051:L2051" si="2218">H2027</f>
        <v>0.33333333333333331</v>
      </c>
      <c r="I2051" s="185">
        <f t="shared" si="2218"/>
        <v>256</v>
      </c>
      <c r="J2051" s="185">
        <f t="shared" si="2218"/>
        <v>306</v>
      </c>
      <c r="K2051" s="185">
        <f t="shared" si="2218"/>
        <v>2872</v>
      </c>
      <c r="L2051" s="185">
        <f t="shared" si="2218"/>
        <v>2219</v>
      </c>
      <c r="M2051" s="147"/>
      <c r="N2051" s="143">
        <f t="shared" si="2154"/>
        <v>896</v>
      </c>
      <c r="O2051" s="143">
        <f t="shared" si="2150"/>
        <v>1269.9000000000001</v>
      </c>
      <c r="P2051" s="143">
        <f t="shared" si="2151"/>
        <v>28720</v>
      </c>
      <c r="Q2051" s="143">
        <f t="shared" si="2152"/>
        <v>28847</v>
      </c>
      <c r="R2051" s="188">
        <f t="shared" si="2155"/>
        <v>59732.9</v>
      </c>
      <c r="T2051">
        <v>36112.53</v>
      </c>
      <c r="U2051" s="190">
        <f t="shared" si="2156"/>
        <v>1.6540768536571657</v>
      </c>
    </row>
    <row r="2052" spans="1:21" x14ac:dyDescent="0.2">
      <c r="A2052" s="178">
        <v>42821</v>
      </c>
      <c r="B2052" s="179">
        <v>0.41666666666666669</v>
      </c>
      <c r="C2052" t="s">
        <v>349</v>
      </c>
      <c r="D2052">
        <v>3.46</v>
      </c>
      <c r="E2052">
        <v>5.56</v>
      </c>
      <c r="F2052">
        <v>10.15</v>
      </c>
      <c r="G2052">
        <v>15</v>
      </c>
      <c r="H2052" s="184">
        <f t="shared" ref="H2052:L2052" si="2219">H2028</f>
        <v>0.375</v>
      </c>
      <c r="I2052" s="185">
        <f t="shared" si="2219"/>
        <v>156</v>
      </c>
      <c r="J2052" s="185">
        <f t="shared" si="2219"/>
        <v>343</v>
      </c>
      <c r="K2052" s="185">
        <f t="shared" si="2219"/>
        <v>2872</v>
      </c>
      <c r="L2052" s="185">
        <f t="shared" si="2219"/>
        <v>2219</v>
      </c>
      <c r="M2052" s="147"/>
      <c r="N2052" s="143">
        <f t="shared" si="2154"/>
        <v>539.76</v>
      </c>
      <c r="O2052" s="143">
        <f t="shared" ref="O2052:O2115" si="2220">E2052*J2052</f>
        <v>1907.08</v>
      </c>
      <c r="P2052" s="143">
        <f t="shared" ref="P2052:P2115" si="2221">F2052*K2052</f>
        <v>29150.799999999999</v>
      </c>
      <c r="Q2052" s="143">
        <f t="shared" ref="Q2052:Q2115" si="2222">G2052*L2052</f>
        <v>33285</v>
      </c>
      <c r="R2052" s="188">
        <f t="shared" si="2155"/>
        <v>64882.64</v>
      </c>
      <c r="T2052">
        <v>36030.47</v>
      </c>
      <c r="U2052" s="190">
        <f t="shared" si="2156"/>
        <v>1.8007714026489245</v>
      </c>
    </row>
    <row r="2053" spans="1:21" x14ac:dyDescent="0.2">
      <c r="A2053" s="178">
        <v>42821</v>
      </c>
      <c r="B2053" s="179">
        <v>0.45833333333333331</v>
      </c>
      <c r="C2053" t="s">
        <v>349</v>
      </c>
      <c r="D2053">
        <v>2.31</v>
      </c>
      <c r="E2053">
        <v>6.25</v>
      </c>
      <c r="F2053">
        <v>11.4</v>
      </c>
      <c r="G2053">
        <v>10.95</v>
      </c>
      <c r="H2053" s="184">
        <f t="shared" ref="H2053:L2053" si="2223">H2029</f>
        <v>0.41666666666666669</v>
      </c>
      <c r="I2053" s="185">
        <f t="shared" si="2223"/>
        <v>196</v>
      </c>
      <c r="J2053" s="185">
        <f t="shared" si="2223"/>
        <v>315</v>
      </c>
      <c r="K2053" s="185">
        <f t="shared" si="2223"/>
        <v>2872</v>
      </c>
      <c r="L2053" s="185">
        <f t="shared" si="2223"/>
        <v>2219</v>
      </c>
      <c r="M2053" s="147"/>
      <c r="N2053" s="143">
        <f t="shared" ref="N2053:N2116" si="2224">D2053*I2053</f>
        <v>452.76</v>
      </c>
      <c r="O2053" s="143">
        <f t="shared" si="2220"/>
        <v>1968.75</v>
      </c>
      <c r="P2053" s="143">
        <f t="shared" si="2221"/>
        <v>32740.799999999999</v>
      </c>
      <c r="Q2053" s="143">
        <f t="shared" si="2222"/>
        <v>24298.05</v>
      </c>
      <c r="R2053" s="188">
        <f t="shared" ref="R2053:R2116" si="2225">SUM(N2053:Q2053)</f>
        <v>59460.36</v>
      </c>
      <c r="T2053">
        <v>37144.550000000003</v>
      </c>
      <c r="U2053" s="190">
        <f t="shared" ref="U2053:U2116" si="2226">R2053/T2053</f>
        <v>1.6007828873953245</v>
      </c>
    </row>
    <row r="2054" spans="1:21" x14ac:dyDescent="0.2">
      <c r="A2054" s="178">
        <v>42821</v>
      </c>
      <c r="B2054" s="179">
        <v>0.5</v>
      </c>
      <c r="C2054" t="s">
        <v>349</v>
      </c>
      <c r="D2054">
        <v>2.11</v>
      </c>
      <c r="E2054">
        <v>4.95</v>
      </c>
      <c r="F2054">
        <v>11.93</v>
      </c>
      <c r="G2054">
        <v>11.41</v>
      </c>
      <c r="H2054" s="184">
        <f t="shared" ref="H2054:L2054" si="2227">H2030</f>
        <v>0.45833333333333331</v>
      </c>
      <c r="I2054" s="185">
        <f t="shared" si="2227"/>
        <v>226</v>
      </c>
      <c r="J2054" s="185">
        <f t="shared" si="2227"/>
        <v>326</v>
      </c>
      <c r="K2054" s="185">
        <f t="shared" si="2227"/>
        <v>2842</v>
      </c>
      <c r="L2054" s="185">
        <f t="shared" si="2227"/>
        <v>1635</v>
      </c>
      <c r="M2054" s="147"/>
      <c r="N2054" s="143">
        <f t="shared" si="2224"/>
        <v>476.85999999999996</v>
      </c>
      <c r="O2054" s="143">
        <f t="shared" si="2220"/>
        <v>1613.7</v>
      </c>
      <c r="P2054" s="143">
        <f t="shared" si="2221"/>
        <v>33905.06</v>
      </c>
      <c r="Q2054" s="143">
        <f t="shared" si="2222"/>
        <v>18655.349999999999</v>
      </c>
      <c r="R2054" s="188">
        <f t="shared" si="2225"/>
        <v>54650.969999999994</v>
      </c>
      <c r="T2054">
        <v>38509.21</v>
      </c>
      <c r="U2054" s="190">
        <f t="shared" si="2226"/>
        <v>1.4191662202366653</v>
      </c>
    </row>
    <row r="2055" spans="1:21" x14ac:dyDescent="0.2">
      <c r="A2055" s="178">
        <v>42821</v>
      </c>
      <c r="B2055" s="179">
        <v>0.54166666666666663</v>
      </c>
      <c r="C2055" t="s">
        <v>349</v>
      </c>
      <c r="D2055">
        <v>2.11</v>
      </c>
      <c r="E2055">
        <v>7.28</v>
      </c>
      <c r="F2055">
        <v>15.51</v>
      </c>
      <c r="G2055">
        <v>15</v>
      </c>
      <c r="H2055" s="184">
        <f t="shared" ref="H2055:L2055" si="2228">H2031</f>
        <v>0.5</v>
      </c>
      <c r="I2055" s="185">
        <f t="shared" si="2228"/>
        <v>222</v>
      </c>
      <c r="J2055" s="185">
        <f t="shared" si="2228"/>
        <v>319</v>
      </c>
      <c r="K2055" s="185">
        <f t="shared" si="2228"/>
        <v>2842</v>
      </c>
      <c r="L2055" s="185">
        <f t="shared" si="2228"/>
        <v>1635</v>
      </c>
      <c r="M2055" s="147"/>
      <c r="N2055" s="143">
        <f t="shared" si="2224"/>
        <v>468.41999999999996</v>
      </c>
      <c r="O2055" s="143">
        <f t="shared" si="2220"/>
        <v>2322.3200000000002</v>
      </c>
      <c r="P2055" s="143">
        <f t="shared" si="2221"/>
        <v>44079.42</v>
      </c>
      <c r="Q2055" s="143">
        <f t="shared" si="2222"/>
        <v>24525</v>
      </c>
      <c r="R2055" s="188">
        <f t="shared" si="2225"/>
        <v>71395.16</v>
      </c>
      <c r="T2055">
        <v>39835.97</v>
      </c>
      <c r="U2055" s="190">
        <f t="shared" si="2226"/>
        <v>1.7922284809432281</v>
      </c>
    </row>
    <row r="2056" spans="1:21" x14ac:dyDescent="0.2">
      <c r="A2056" s="178">
        <v>42821</v>
      </c>
      <c r="B2056" s="179">
        <v>0.58333333333333337</v>
      </c>
      <c r="C2056" t="s">
        <v>349</v>
      </c>
      <c r="D2056">
        <v>1.39</v>
      </c>
      <c r="E2056">
        <v>14.93</v>
      </c>
      <c r="F2056">
        <v>20.79</v>
      </c>
      <c r="G2056">
        <v>19.899999999999999</v>
      </c>
      <c r="H2056" s="184">
        <f t="shared" ref="H2056:L2056" si="2229">H2032</f>
        <v>0.54166666666666663</v>
      </c>
      <c r="I2056" s="185">
        <f t="shared" si="2229"/>
        <v>195</v>
      </c>
      <c r="J2056" s="185">
        <f t="shared" si="2229"/>
        <v>299</v>
      </c>
      <c r="K2056" s="185">
        <f t="shared" si="2229"/>
        <v>2842</v>
      </c>
      <c r="L2056" s="185">
        <f t="shared" si="2229"/>
        <v>1635</v>
      </c>
      <c r="M2056" s="147"/>
      <c r="N2056" s="143">
        <f t="shared" si="2224"/>
        <v>271.04999999999995</v>
      </c>
      <c r="O2056" s="143">
        <f t="shared" si="2220"/>
        <v>4464.07</v>
      </c>
      <c r="P2056" s="143">
        <f t="shared" si="2221"/>
        <v>59085.18</v>
      </c>
      <c r="Q2056" s="143">
        <f t="shared" si="2222"/>
        <v>32536.499999999996</v>
      </c>
      <c r="R2056" s="188">
        <f t="shared" si="2225"/>
        <v>96356.800000000003</v>
      </c>
      <c r="T2056">
        <v>41089.78</v>
      </c>
      <c r="U2056" s="190">
        <f t="shared" si="2226"/>
        <v>2.3450308081474276</v>
      </c>
    </row>
    <row r="2057" spans="1:21" x14ac:dyDescent="0.2">
      <c r="A2057" s="178">
        <v>42821</v>
      </c>
      <c r="B2057" s="179">
        <v>0.625</v>
      </c>
      <c r="C2057" t="s">
        <v>349</v>
      </c>
      <c r="D2057">
        <v>1.43</v>
      </c>
      <c r="E2057">
        <v>25.65</v>
      </c>
      <c r="F2057">
        <v>32.71</v>
      </c>
      <c r="G2057">
        <v>17.13</v>
      </c>
      <c r="H2057" s="184">
        <f t="shared" ref="H2057:L2057" si="2230">H2033</f>
        <v>0.58333333333333337</v>
      </c>
      <c r="I2057" s="185">
        <f t="shared" si="2230"/>
        <v>205</v>
      </c>
      <c r="J2057" s="185">
        <f t="shared" si="2230"/>
        <v>237</v>
      </c>
      <c r="K2057" s="185">
        <f t="shared" si="2230"/>
        <v>2842</v>
      </c>
      <c r="L2057" s="185">
        <f t="shared" si="2230"/>
        <v>1635</v>
      </c>
      <c r="M2057" s="147"/>
      <c r="N2057" s="143">
        <f t="shared" si="2224"/>
        <v>293.14999999999998</v>
      </c>
      <c r="O2057" s="143">
        <f t="shared" si="2220"/>
        <v>6079.0499999999993</v>
      </c>
      <c r="P2057" s="143">
        <f t="shared" si="2221"/>
        <v>92961.82</v>
      </c>
      <c r="Q2057" s="143">
        <f t="shared" si="2222"/>
        <v>28007.55</v>
      </c>
      <c r="R2057" s="188">
        <f t="shared" si="2225"/>
        <v>127341.57</v>
      </c>
      <c r="T2057">
        <v>42546.2</v>
      </c>
      <c r="U2057" s="190">
        <f t="shared" si="2226"/>
        <v>2.993018647963861</v>
      </c>
    </row>
    <row r="2058" spans="1:21" x14ac:dyDescent="0.2">
      <c r="A2058" s="178">
        <v>42821</v>
      </c>
      <c r="B2058" s="179">
        <v>0.66666666666666663</v>
      </c>
      <c r="C2058" t="s">
        <v>349</v>
      </c>
      <c r="D2058">
        <v>1.52</v>
      </c>
      <c r="E2058">
        <v>28.28</v>
      </c>
      <c r="F2058">
        <v>37.46</v>
      </c>
      <c r="G2058">
        <v>20.04</v>
      </c>
      <c r="H2058" s="184">
        <f t="shared" ref="H2058:L2058" si="2231">H2034</f>
        <v>0.625</v>
      </c>
      <c r="I2058" s="185">
        <f t="shared" si="2231"/>
        <v>212</v>
      </c>
      <c r="J2058" s="185">
        <f t="shared" si="2231"/>
        <v>213</v>
      </c>
      <c r="K2058" s="185">
        <f t="shared" si="2231"/>
        <v>2842</v>
      </c>
      <c r="L2058" s="185">
        <f t="shared" si="2231"/>
        <v>1380</v>
      </c>
      <c r="M2058" s="147"/>
      <c r="N2058" s="143">
        <f t="shared" si="2224"/>
        <v>322.24</v>
      </c>
      <c r="O2058" s="143">
        <f t="shared" si="2220"/>
        <v>6023.64</v>
      </c>
      <c r="P2058" s="143">
        <f t="shared" si="2221"/>
        <v>106461.32</v>
      </c>
      <c r="Q2058" s="143">
        <f t="shared" si="2222"/>
        <v>27655.199999999997</v>
      </c>
      <c r="R2058" s="188">
        <f t="shared" si="2225"/>
        <v>140462.40000000002</v>
      </c>
      <c r="T2058">
        <v>43780.75</v>
      </c>
      <c r="U2058" s="190">
        <f t="shared" si="2226"/>
        <v>3.2083141563358333</v>
      </c>
    </row>
    <row r="2059" spans="1:21" x14ac:dyDescent="0.2">
      <c r="A2059" s="178">
        <v>42821</v>
      </c>
      <c r="B2059" s="179">
        <v>0.70833333333333337</v>
      </c>
      <c r="C2059" t="s">
        <v>349</v>
      </c>
      <c r="D2059">
        <v>1.83</v>
      </c>
      <c r="E2059">
        <v>41.27</v>
      </c>
      <c r="F2059">
        <v>51.92</v>
      </c>
      <c r="G2059">
        <v>32.81</v>
      </c>
      <c r="H2059" s="184">
        <f t="shared" ref="H2059:L2059" si="2232">H2035</f>
        <v>0.66666666666666663</v>
      </c>
      <c r="I2059" s="185">
        <f t="shared" si="2232"/>
        <v>191</v>
      </c>
      <c r="J2059" s="185">
        <f t="shared" si="2232"/>
        <v>237</v>
      </c>
      <c r="K2059" s="185">
        <f t="shared" si="2232"/>
        <v>2842</v>
      </c>
      <c r="L2059" s="185">
        <f t="shared" si="2232"/>
        <v>1380</v>
      </c>
      <c r="M2059" s="147"/>
      <c r="N2059" s="143">
        <f t="shared" si="2224"/>
        <v>349.53000000000003</v>
      </c>
      <c r="O2059" s="143">
        <f t="shared" si="2220"/>
        <v>9780.9900000000016</v>
      </c>
      <c r="P2059" s="143">
        <f t="shared" si="2221"/>
        <v>147556.64000000001</v>
      </c>
      <c r="Q2059" s="143">
        <f t="shared" si="2222"/>
        <v>45277.8</v>
      </c>
      <c r="R2059" s="188">
        <f t="shared" si="2225"/>
        <v>202964.96000000002</v>
      </c>
      <c r="T2059">
        <v>44851.43</v>
      </c>
      <c r="U2059" s="190">
        <f t="shared" si="2226"/>
        <v>4.5252728842759309</v>
      </c>
    </row>
    <row r="2060" spans="1:21" x14ac:dyDescent="0.2">
      <c r="A2060" s="178">
        <v>42821</v>
      </c>
      <c r="B2060" s="179">
        <v>0.75</v>
      </c>
      <c r="C2060" t="s">
        <v>349</v>
      </c>
      <c r="D2060">
        <v>2.11</v>
      </c>
      <c r="E2060">
        <v>22.32</v>
      </c>
      <c r="F2060">
        <v>30.77</v>
      </c>
      <c r="G2060">
        <v>15</v>
      </c>
      <c r="H2060" s="184">
        <f t="shared" ref="H2060:L2060" si="2233">H2036</f>
        <v>0.70833333333333337</v>
      </c>
      <c r="I2060" s="185">
        <f t="shared" si="2233"/>
        <v>218</v>
      </c>
      <c r="J2060" s="185">
        <f t="shared" si="2233"/>
        <v>258</v>
      </c>
      <c r="K2060" s="185">
        <f t="shared" si="2233"/>
        <v>2842</v>
      </c>
      <c r="L2060" s="185">
        <f t="shared" si="2233"/>
        <v>1380</v>
      </c>
      <c r="M2060" s="147"/>
      <c r="N2060" s="143">
        <f t="shared" si="2224"/>
        <v>459.97999999999996</v>
      </c>
      <c r="O2060" s="143">
        <f t="shared" si="2220"/>
        <v>5758.56</v>
      </c>
      <c r="P2060" s="143">
        <f t="shared" si="2221"/>
        <v>87448.34</v>
      </c>
      <c r="Q2060" s="143">
        <f t="shared" si="2222"/>
        <v>20700</v>
      </c>
      <c r="R2060" s="188">
        <f t="shared" si="2225"/>
        <v>114366.87999999999</v>
      </c>
      <c r="T2060">
        <v>45875.58</v>
      </c>
      <c r="U2060" s="190">
        <f t="shared" si="2226"/>
        <v>2.4929794893056392</v>
      </c>
    </row>
    <row r="2061" spans="1:21" x14ac:dyDescent="0.2">
      <c r="A2061" s="178">
        <v>42821</v>
      </c>
      <c r="B2061" s="179">
        <v>0.79166666666666663</v>
      </c>
      <c r="C2061" t="s">
        <v>349</v>
      </c>
      <c r="D2061">
        <v>3</v>
      </c>
      <c r="E2061">
        <v>9.06</v>
      </c>
      <c r="F2061">
        <v>17.43</v>
      </c>
      <c r="G2061">
        <v>5.03</v>
      </c>
      <c r="H2061" s="184">
        <f t="shared" ref="H2061:L2061" si="2234">H2037</f>
        <v>0.75</v>
      </c>
      <c r="I2061" s="185">
        <f t="shared" si="2234"/>
        <v>240</v>
      </c>
      <c r="J2061" s="185">
        <f t="shared" si="2234"/>
        <v>365</v>
      </c>
      <c r="K2061" s="185">
        <f t="shared" si="2234"/>
        <v>2842</v>
      </c>
      <c r="L2061" s="185">
        <f t="shared" si="2234"/>
        <v>1380</v>
      </c>
      <c r="M2061" s="147"/>
      <c r="N2061" s="143">
        <f t="shared" si="2224"/>
        <v>720</v>
      </c>
      <c r="O2061" s="143">
        <f t="shared" si="2220"/>
        <v>3306.9</v>
      </c>
      <c r="P2061" s="143">
        <f t="shared" si="2221"/>
        <v>49536.06</v>
      </c>
      <c r="Q2061" s="143">
        <f t="shared" si="2222"/>
        <v>6941.4000000000005</v>
      </c>
      <c r="R2061" s="188">
        <f t="shared" si="2225"/>
        <v>60504.36</v>
      </c>
      <c r="T2061">
        <v>46172.18</v>
      </c>
      <c r="U2061" s="190">
        <f t="shared" si="2226"/>
        <v>1.3104072625550711</v>
      </c>
    </row>
    <row r="2062" spans="1:21" x14ac:dyDescent="0.2">
      <c r="A2062" s="178">
        <v>42821</v>
      </c>
      <c r="B2062" s="179">
        <v>0.83333333333333337</v>
      </c>
      <c r="C2062" t="s">
        <v>349</v>
      </c>
      <c r="D2062">
        <v>3.5</v>
      </c>
      <c r="E2062">
        <v>7.55</v>
      </c>
      <c r="F2062">
        <v>15.15</v>
      </c>
      <c r="G2062">
        <v>5.19</v>
      </c>
      <c r="H2062" s="184">
        <f t="shared" ref="H2062:L2062" si="2235">H2038</f>
        <v>0.79166666666666663</v>
      </c>
      <c r="I2062" s="185">
        <f t="shared" si="2235"/>
        <v>320</v>
      </c>
      <c r="J2062" s="185">
        <f t="shared" si="2235"/>
        <v>214</v>
      </c>
      <c r="K2062" s="185">
        <f t="shared" si="2235"/>
        <v>2842</v>
      </c>
      <c r="L2062" s="185">
        <f t="shared" si="2235"/>
        <v>1426</v>
      </c>
      <c r="M2062" s="147"/>
      <c r="N2062" s="143">
        <f t="shared" si="2224"/>
        <v>1120</v>
      </c>
      <c r="O2062" s="143">
        <f t="shared" si="2220"/>
        <v>1615.7</v>
      </c>
      <c r="P2062" s="143">
        <f t="shared" si="2221"/>
        <v>43056.3</v>
      </c>
      <c r="Q2062" s="143">
        <f t="shared" si="2222"/>
        <v>7400.9400000000005</v>
      </c>
      <c r="R2062" s="188">
        <f t="shared" si="2225"/>
        <v>53192.94</v>
      </c>
      <c r="T2062">
        <v>45423.33</v>
      </c>
      <c r="U2062" s="190">
        <f t="shared" si="2226"/>
        <v>1.1710488861120485</v>
      </c>
    </row>
    <row r="2063" spans="1:21" x14ac:dyDescent="0.2">
      <c r="A2063" s="178">
        <v>42821</v>
      </c>
      <c r="B2063" s="179">
        <v>0.875</v>
      </c>
      <c r="C2063" t="s">
        <v>349</v>
      </c>
      <c r="D2063">
        <v>3.5</v>
      </c>
      <c r="E2063">
        <v>3.84</v>
      </c>
      <c r="F2063">
        <v>10.88</v>
      </c>
      <c r="G2063">
        <v>3.83</v>
      </c>
      <c r="H2063" s="184">
        <f t="shared" ref="H2063:L2063" si="2236">H2039</f>
        <v>0.83333333333333337</v>
      </c>
      <c r="I2063" s="185">
        <f t="shared" si="2236"/>
        <v>322</v>
      </c>
      <c r="J2063" s="185">
        <f t="shared" si="2236"/>
        <v>178</v>
      </c>
      <c r="K2063" s="185">
        <f t="shared" si="2236"/>
        <v>2842</v>
      </c>
      <c r="L2063" s="185">
        <f t="shared" si="2236"/>
        <v>1426</v>
      </c>
      <c r="M2063" s="147"/>
      <c r="N2063" s="143">
        <f t="shared" si="2224"/>
        <v>1127</v>
      </c>
      <c r="O2063" s="143">
        <f t="shared" si="2220"/>
        <v>683.52</v>
      </c>
      <c r="P2063" s="143">
        <f t="shared" si="2221"/>
        <v>30920.960000000003</v>
      </c>
      <c r="Q2063" s="143">
        <f t="shared" si="2222"/>
        <v>5461.58</v>
      </c>
      <c r="R2063" s="188">
        <f t="shared" si="2225"/>
        <v>38193.060000000005</v>
      </c>
      <c r="T2063">
        <v>44341.71</v>
      </c>
      <c r="U2063" s="190">
        <f t="shared" si="2226"/>
        <v>0.86133484703228647</v>
      </c>
    </row>
    <row r="2064" spans="1:21" x14ac:dyDescent="0.2">
      <c r="A2064" s="178">
        <v>42821</v>
      </c>
      <c r="B2064" s="179">
        <v>0.91666666666666663</v>
      </c>
      <c r="C2064" t="s">
        <v>349</v>
      </c>
      <c r="D2064">
        <v>8.11</v>
      </c>
      <c r="E2064">
        <v>3.33</v>
      </c>
      <c r="F2064">
        <v>10</v>
      </c>
      <c r="G2064">
        <v>2.5499999999999998</v>
      </c>
      <c r="H2064" s="184">
        <f t="shared" ref="H2064:L2064" si="2237">H2040</f>
        <v>0.875</v>
      </c>
      <c r="I2064" s="185">
        <f t="shared" si="2237"/>
        <v>337</v>
      </c>
      <c r="J2064" s="185">
        <f t="shared" si="2237"/>
        <v>173</v>
      </c>
      <c r="K2064" s="185">
        <f t="shared" si="2237"/>
        <v>2842</v>
      </c>
      <c r="L2064" s="185">
        <f t="shared" si="2237"/>
        <v>1426</v>
      </c>
      <c r="M2064" s="147"/>
      <c r="N2064" s="143">
        <f t="shared" si="2224"/>
        <v>2733.0699999999997</v>
      </c>
      <c r="O2064" s="143">
        <f t="shared" si="2220"/>
        <v>576.09</v>
      </c>
      <c r="P2064" s="143">
        <f t="shared" si="2221"/>
        <v>28420</v>
      </c>
      <c r="Q2064" s="143">
        <f t="shared" si="2222"/>
        <v>3636.2999999999997</v>
      </c>
      <c r="R2064" s="188">
        <f t="shared" si="2225"/>
        <v>35365.46</v>
      </c>
      <c r="T2064">
        <v>44471.89</v>
      </c>
      <c r="U2064" s="190">
        <f t="shared" si="2226"/>
        <v>0.79523177449845284</v>
      </c>
    </row>
    <row r="2065" spans="1:21" x14ac:dyDescent="0.2">
      <c r="A2065" s="178">
        <v>42821</v>
      </c>
      <c r="B2065" s="179">
        <v>0.95833333333333337</v>
      </c>
      <c r="C2065" t="s">
        <v>349</v>
      </c>
      <c r="D2065">
        <v>16.739999999999998</v>
      </c>
      <c r="E2065">
        <v>7.95</v>
      </c>
      <c r="F2065">
        <v>8.15</v>
      </c>
      <c r="G2065">
        <v>0.82</v>
      </c>
      <c r="H2065" s="184">
        <f t="shared" ref="H2065:L2065" si="2238">H2041</f>
        <v>0.91666666666666663</v>
      </c>
      <c r="I2065" s="185">
        <f t="shared" si="2238"/>
        <v>394</v>
      </c>
      <c r="J2065" s="185">
        <f t="shared" si="2238"/>
        <v>194</v>
      </c>
      <c r="K2065" s="185">
        <f t="shared" si="2238"/>
        <v>2842</v>
      </c>
      <c r="L2065" s="185">
        <f t="shared" si="2238"/>
        <v>1426</v>
      </c>
      <c r="M2065" s="147"/>
      <c r="N2065" s="143">
        <f t="shared" si="2224"/>
        <v>6595.5599999999995</v>
      </c>
      <c r="O2065" s="143">
        <f t="shared" si="2220"/>
        <v>1542.3</v>
      </c>
      <c r="P2065" s="143">
        <f t="shared" si="2221"/>
        <v>23162.3</v>
      </c>
      <c r="Q2065" s="143">
        <f t="shared" si="2222"/>
        <v>1169.32</v>
      </c>
      <c r="R2065" s="188">
        <f t="shared" si="2225"/>
        <v>32469.48</v>
      </c>
      <c r="T2065">
        <v>42468.86</v>
      </c>
      <c r="U2065" s="190">
        <f t="shared" si="2226"/>
        <v>0.76454795348874449</v>
      </c>
    </row>
    <row r="2066" spans="1:21" x14ac:dyDescent="0.2">
      <c r="A2066" s="178">
        <v>42821</v>
      </c>
      <c r="B2066" s="180">
        <v>1</v>
      </c>
      <c r="C2066" t="s">
        <v>349</v>
      </c>
      <c r="D2066">
        <v>22</v>
      </c>
      <c r="E2066">
        <v>5.34</v>
      </c>
      <c r="F2066">
        <v>5.54</v>
      </c>
      <c r="G2066">
        <v>0.82</v>
      </c>
      <c r="H2066" s="184">
        <f t="shared" ref="H2066:L2066" si="2239">H2042</f>
        <v>0.95833333333333337</v>
      </c>
      <c r="I2066" s="185">
        <f t="shared" si="2239"/>
        <v>389</v>
      </c>
      <c r="J2066" s="185">
        <f t="shared" si="2239"/>
        <v>265</v>
      </c>
      <c r="K2066" s="185">
        <f t="shared" si="2239"/>
        <v>2985</v>
      </c>
      <c r="L2066" s="185">
        <f t="shared" si="2239"/>
        <v>1111</v>
      </c>
      <c r="M2066" s="147"/>
      <c r="N2066" s="143">
        <f t="shared" si="2224"/>
        <v>8558</v>
      </c>
      <c r="O2066" s="143">
        <f t="shared" si="2220"/>
        <v>1415.1</v>
      </c>
      <c r="P2066" s="143">
        <f t="shared" si="2221"/>
        <v>16536.900000000001</v>
      </c>
      <c r="Q2066" s="143">
        <f t="shared" si="2222"/>
        <v>911.02</v>
      </c>
      <c r="R2066" s="188">
        <f t="shared" si="2225"/>
        <v>27421.02</v>
      </c>
      <c r="T2066">
        <v>39027.980000000003</v>
      </c>
      <c r="U2066" s="190">
        <f t="shared" si="2226"/>
        <v>0.70259900717382751</v>
      </c>
    </row>
    <row r="2067" spans="1:21" x14ac:dyDescent="0.2">
      <c r="A2067" s="178">
        <v>42822</v>
      </c>
      <c r="B2067" s="179">
        <v>4.1666666666666664E-2</v>
      </c>
      <c r="C2067" t="s">
        <v>349</v>
      </c>
      <c r="D2067">
        <v>8.61</v>
      </c>
      <c r="E2067">
        <v>5</v>
      </c>
      <c r="F2067">
        <v>7.25</v>
      </c>
      <c r="G2067">
        <v>0.82</v>
      </c>
      <c r="H2067" s="184">
        <f t="shared" ref="H2067:L2067" si="2240">H2043</f>
        <v>1</v>
      </c>
      <c r="I2067" s="185">
        <f t="shared" si="2240"/>
        <v>362</v>
      </c>
      <c r="J2067" s="185">
        <f t="shared" si="2240"/>
        <v>243</v>
      </c>
      <c r="K2067" s="185">
        <f t="shared" si="2240"/>
        <v>2985</v>
      </c>
      <c r="L2067" s="185">
        <f t="shared" si="2240"/>
        <v>1111</v>
      </c>
      <c r="M2067" s="147"/>
      <c r="N2067" s="143">
        <f t="shared" si="2224"/>
        <v>3116.8199999999997</v>
      </c>
      <c r="O2067" s="143">
        <f t="shared" si="2220"/>
        <v>1215</v>
      </c>
      <c r="P2067" s="143">
        <f t="shared" si="2221"/>
        <v>21641.25</v>
      </c>
      <c r="Q2067" s="143">
        <f t="shared" si="2222"/>
        <v>911.02</v>
      </c>
      <c r="R2067" s="188">
        <f t="shared" si="2225"/>
        <v>26884.09</v>
      </c>
      <c r="T2067">
        <v>35421.53</v>
      </c>
      <c r="U2067" s="190">
        <f t="shared" si="2226"/>
        <v>0.75897596744127094</v>
      </c>
    </row>
    <row r="2068" spans="1:21" x14ac:dyDescent="0.2">
      <c r="A2068" s="178">
        <v>42822</v>
      </c>
      <c r="B2068" s="179">
        <v>8.3333333333333329E-2</v>
      </c>
      <c r="C2068" t="s">
        <v>349</v>
      </c>
      <c r="D2068">
        <v>8.11</v>
      </c>
      <c r="E2068">
        <v>4</v>
      </c>
      <c r="F2068">
        <v>7.25</v>
      </c>
      <c r="G2068">
        <v>0.82</v>
      </c>
      <c r="H2068" s="184">
        <f t="shared" ref="H2068:L2068" si="2241">H2044</f>
        <v>4.1666666666666664E-2</v>
      </c>
      <c r="I2068" s="185">
        <f t="shared" si="2241"/>
        <v>294</v>
      </c>
      <c r="J2068" s="185">
        <f t="shared" si="2241"/>
        <v>212</v>
      </c>
      <c r="K2068" s="185">
        <f t="shared" si="2241"/>
        <v>2985</v>
      </c>
      <c r="L2068" s="185">
        <f t="shared" si="2241"/>
        <v>1111</v>
      </c>
      <c r="M2068" s="147"/>
      <c r="N2068" s="143">
        <f t="shared" si="2224"/>
        <v>2384.3399999999997</v>
      </c>
      <c r="O2068" s="143">
        <f t="shared" si="2220"/>
        <v>848</v>
      </c>
      <c r="P2068" s="143">
        <f t="shared" si="2221"/>
        <v>21641.25</v>
      </c>
      <c r="Q2068" s="143">
        <f t="shared" si="2222"/>
        <v>911.02</v>
      </c>
      <c r="R2068" s="188">
        <f t="shared" si="2225"/>
        <v>25784.61</v>
      </c>
      <c r="T2068">
        <v>32739.98</v>
      </c>
      <c r="U2068" s="190">
        <f t="shared" si="2226"/>
        <v>0.78755729233799165</v>
      </c>
    </row>
    <row r="2069" spans="1:21" x14ac:dyDescent="0.2">
      <c r="A2069" s="178">
        <v>42822</v>
      </c>
      <c r="B2069" s="179">
        <v>0.125</v>
      </c>
      <c r="C2069" t="s">
        <v>349</v>
      </c>
      <c r="D2069">
        <v>8</v>
      </c>
      <c r="E2069">
        <v>2.11</v>
      </c>
      <c r="F2069">
        <v>7.25</v>
      </c>
      <c r="G2069">
        <v>1.77</v>
      </c>
      <c r="H2069" s="184">
        <f t="shared" ref="H2069:L2069" si="2242">H2045</f>
        <v>8.3333333333333329E-2</v>
      </c>
      <c r="I2069" s="185">
        <f t="shared" si="2242"/>
        <v>236</v>
      </c>
      <c r="J2069" s="185">
        <f t="shared" si="2242"/>
        <v>179</v>
      </c>
      <c r="K2069" s="185">
        <f t="shared" si="2242"/>
        <v>2985</v>
      </c>
      <c r="L2069" s="185">
        <f t="shared" si="2242"/>
        <v>1111</v>
      </c>
      <c r="M2069" s="147"/>
      <c r="N2069" s="143">
        <f t="shared" si="2224"/>
        <v>1888</v>
      </c>
      <c r="O2069" s="143">
        <f t="shared" si="2220"/>
        <v>377.69</v>
      </c>
      <c r="P2069" s="143">
        <f t="shared" si="2221"/>
        <v>21641.25</v>
      </c>
      <c r="Q2069" s="143">
        <f t="shared" si="2222"/>
        <v>1966.47</v>
      </c>
      <c r="R2069" s="188">
        <f t="shared" si="2225"/>
        <v>25873.41</v>
      </c>
      <c r="T2069">
        <v>31151.85</v>
      </c>
      <c r="U2069" s="190">
        <f t="shared" si="2226"/>
        <v>0.8305577357364009</v>
      </c>
    </row>
    <row r="2070" spans="1:21" x14ac:dyDescent="0.2">
      <c r="A2070" s="178">
        <v>42822</v>
      </c>
      <c r="B2070" s="179">
        <v>0.16666666666666666</v>
      </c>
      <c r="C2070" t="s">
        <v>349</v>
      </c>
      <c r="D2070">
        <v>8</v>
      </c>
      <c r="E2070">
        <v>2.4</v>
      </c>
      <c r="F2070">
        <v>7.25</v>
      </c>
      <c r="G2070">
        <v>1.7</v>
      </c>
      <c r="H2070" s="184">
        <f t="shared" ref="H2070:L2070" si="2243">H2046</f>
        <v>0.125</v>
      </c>
      <c r="I2070" s="185">
        <f t="shared" si="2243"/>
        <v>201</v>
      </c>
      <c r="J2070" s="185">
        <f t="shared" si="2243"/>
        <v>205</v>
      </c>
      <c r="K2070" s="185">
        <f t="shared" si="2243"/>
        <v>2985</v>
      </c>
      <c r="L2070" s="185">
        <f t="shared" si="2243"/>
        <v>1717</v>
      </c>
      <c r="M2070" s="147"/>
      <c r="N2070" s="143">
        <f t="shared" si="2224"/>
        <v>1608</v>
      </c>
      <c r="O2070" s="143">
        <f t="shared" si="2220"/>
        <v>492</v>
      </c>
      <c r="P2070" s="143">
        <f t="shared" si="2221"/>
        <v>21641.25</v>
      </c>
      <c r="Q2070" s="143">
        <f t="shared" si="2222"/>
        <v>2918.9</v>
      </c>
      <c r="R2070" s="188">
        <f t="shared" si="2225"/>
        <v>26660.15</v>
      </c>
      <c r="T2070">
        <v>30308.400000000001</v>
      </c>
      <c r="U2070" s="190">
        <f t="shared" si="2226"/>
        <v>0.87962907972707238</v>
      </c>
    </row>
    <row r="2071" spans="1:21" x14ac:dyDescent="0.2">
      <c r="A2071" s="178">
        <v>42822</v>
      </c>
      <c r="B2071" s="179">
        <v>0.20833333333333334</v>
      </c>
      <c r="C2071" t="s">
        <v>349</v>
      </c>
      <c r="D2071">
        <v>8</v>
      </c>
      <c r="E2071">
        <v>5</v>
      </c>
      <c r="F2071">
        <v>7.25</v>
      </c>
      <c r="G2071">
        <v>1.75</v>
      </c>
      <c r="H2071" s="184">
        <f t="shared" ref="H2071:L2071" si="2244">H2047</f>
        <v>0.16666666666666666</v>
      </c>
      <c r="I2071" s="185">
        <f t="shared" si="2244"/>
        <v>185</v>
      </c>
      <c r="J2071" s="185">
        <f t="shared" si="2244"/>
        <v>205</v>
      </c>
      <c r="K2071" s="185">
        <f t="shared" si="2244"/>
        <v>2985</v>
      </c>
      <c r="L2071" s="185">
        <f t="shared" si="2244"/>
        <v>1717</v>
      </c>
      <c r="M2071" s="147"/>
      <c r="N2071" s="143">
        <f t="shared" si="2224"/>
        <v>1480</v>
      </c>
      <c r="O2071" s="143">
        <f t="shared" si="2220"/>
        <v>1025</v>
      </c>
      <c r="P2071" s="143">
        <f t="shared" si="2221"/>
        <v>21641.25</v>
      </c>
      <c r="Q2071" s="143">
        <f t="shared" si="2222"/>
        <v>3004.75</v>
      </c>
      <c r="R2071" s="188">
        <f t="shared" si="2225"/>
        <v>27151</v>
      </c>
      <c r="T2071">
        <v>29916.27</v>
      </c>
      <c r="U2071" s="190">
        <f t="shared" si="2226"/>
        <v>0.90756635101902738</v>
      </c>
    </row>
    <row r="2072" spans="1:21" x14ac:dyDescent="0.2">
      <c r="A2072" s="178">
        <v>42822</v>
      </c>
      <c r="B2072" s="179">
        <v>0.25</v>
      </c>
      <c r="C2072" t="s">
        <v>349</v>
      </c>
      <c r="D2072">
        <v>20.88</v>
      </c>
      <c r="E2072">
        <v>12</v>
      </c>
      <c r="F2072">
        <v>7.25</v>
      </c>
      <c r="G2072">
        <v>1.73</v>
      </c>
      <c r="H2072" s="184">
        <f t="shared" ref="H2072:L2072" si="2245">H2048</f>
        <v>0.20833333333333334</v>
      </c>
      <c r="I2072" s="185">
        <f t="shared" si="2245"/>
        <v>207</v>
      </c>
      <c r="J2072" s="185">
        <f t="shared" si="2245"/>
        <v>283</v>
      </c>
      <c r="K2072" s="185">
        <f t="shared" si="2245"/>
        <v>2985</v>
      </c>
      <c r="L2072" s="185">
        <f t="shared" si="2245"/>
        <v>1717</v>
      </c>
      <c r="M2072" s="147"/>
      <c r="N2072" s="143">
        <f t="shared" si="2224"/>
        <v>4322.16</v>
      </c>
      <c r="O2072" s="143">
        <f t="shared" si="2220"/>
        <v>3396</v>
      </c>
      <c r="P2072" s="143">
        <f t="shared" si="2221"/>
        <v>21641.25</v>
      </c>
      <c r="Q2072" s="143">
        <f t="shared" si="2222"/>
        <v>2970.41</v>
      </c>
      <c r="R2072" s="188">
        <f t="shared" si="2225"/>
        <v>32329.82</v>
      </c>
      <c r="T2072">
        <v>30231.09</v>
      </c>
      <c r="U2072" s="190">
        <f t="shared" si="2226"/>
        <v>1.0694229020521588</v>
      </c>
    </row>
    <row r="2073" spans="1:21" x14ac:dyDescent="0.2">
      <c r="A2073" s="178">
        <v>42822</v>
      </c>
      <c r="B2073" s="179">
        <v>0.29166666666666669</v>
      </c>
      <c r="C2073" t="s">
        <v>349</v>
      </c>
      <c r="D2073">
        <v>14.61</v>
      </c>
      <c r="E2073">
        <v>14.71</v>
      </c>
      <c r="F2073">
        <v>10.49</v>
      </c>
      <c r="G2073">
        <v>10.27</v>
      </c>
      <c r="H2073" s="184">
        <f t="shared" ref="H2073:L2073" si="2246">H2049</f>
        <v>0.25</v>
      </c>
      <c r="I2073" s="185">
        <f t="shared" si="2246"/>
        <v>327</v>
      </c>
      <c r="J2073" s="185">
        <f t="shared" si="2246"/>
        <v>438</v>
      </c>
      <c r="K2073" s="185">
        <f t="shared" si="2246"/>
        <v>2985</v>
      </c>
      <c r="L2073" s="185">
        <f t="shared" si="2246"/>
        <v>1717</v>
      </c>
      <c r="M2073" s="147"/>
      <c r="N2073" s="143">
        <f t="shared" si="2224"/>
        <v>4777.47</v>
      </c>
      <c r="O2073" s="143">
        <f t="shared" si="2220"/>
        <v>6442.9800000000005</v>
      </c>
      <c r="P2073" s="143">
        <f t="shared" si="2221"/>
        <v>31312.65</v>
      </c>
      <c r="Q2073" s="143">
        <f t="shared" si="2222"/>
        <v>17633.59</v>
      </c>
      <c r="R2073" s="188">
        <f t="shared" si="2225"/>
        <v>60166.69</v>
      </c>
      <c r="T2073">
        <v>32042.98</v>
      </c>
      <c r="U2073" s="190">
        <f t="shared" si="2226"/>
        <v>1.877687094021842</v>
      </c>
    </row>
    <row r="2074" spans="1:21" x14ac:dyDescent="0.2">
      <c r="A2074" s="178">
        <v>42822</v>
      </c>
      <c r="B2074" s="179">
        <v>0.33333333333333331</v>
      </c>
      <c r="C2074" t="s">
        <v>349</v>
      </c>
      <c r="D2074">
        <v>8.0500000000000007</v>
      </c>
      <c r="E2074">
        <v>9.7899999999999991</v>
      </c>
      <c r="F2074">
        <v>10</v>
      </c>
      <c r="G2074">
        <v>9.7899999999999991</v>
      </c>
      <c r="H2074" s="184">
        <f t="shared" ref="H2074:L2074" si="2247">H2050</f>
        <v>0.29166666666666669</v>
      </c>
      <c r="I2074" s="185">
        <f t="shared" si="2247"/>
        <v>249</v>
      </c>
      <c r="J2074" s="185">
        <f t="shared" si="2247"/>
        <v>556</v>
      </c>
      <c r="K2074" s="185">
        <f t="shared" si="2247"/>
        <v>2872</v>
      </c>
      <c r="L2074" s="185">
        <f t="shared" si="2247"/>
        <v>2219</v>
      </c>
      <c r="M2074" s="147"/>
      <c r="N2074" s="143">
        <f t="shared" si="2224"/>
        <v>2004.4500000000003</v>
      </c>
      <c r="O2074" s="143">
        <f t="shared" si="2220"/>
        <v>5443.24</v>
      </c>
      <c r="P2074" s="143">
        <f t="shared" si="2221"/>
        <v>28720</v>
      </c>
      <c r="Q2074" s="143">
        <f t="shared" si="2222"/>
        <v>21724.01</v>
      </c>
      <c r="R2074" s="188">
        <f t="shared" si="2225"/>
        <v>57891.7</v>
      </c>
      <c r="T2074">
        <v>35546.769999999997</v>
      </c>
      <c r="U2074" s="190">
        <f t="shared" si="2226"/>
        <v>1.6286064809826604</v>
      </c>
    </row>
    <row r="2075" spans="1:21" x14ac:dyDescent="0.2">
      <c r="A2075" s="178">
        <v>42822</v>
      </c>
      <c r="B2075" s="179">
        <v>0.375</v>
      </c>
      <c r="C2075" t="s">
        <v>349</v>
      </c>
      <c r="D2075">
        <v>3.51</v>
      </c>
      <c r="E2075">
        <v>9.25</v>
      </c>
      <c r="F2075">
        <v>9.4600000000000009</v>
      </c>
      <c r="G2075">
        <v>9.25</v>
      </c>
      <c r="H2075" s="184">
        <f t="shared" ref="H2075:L2075" si="2248">H2051</f>
        <v>0.33333333333333331</v>
      </c>
      <c r="I2075" s="185">
        <f t="shared" si="2248"/>
        <v>256</v>
      </c>
      <c r="J2075" s="185">
        <f t="shared" si="2248"/>
        <v>306</v>
      </c>
      <c r="K2075" s="185">
        <f t="shared" si="2248"/>
        <v>2872</v>
      </c>
      <c r="L2075" s="185">
        <f t="shared" si="2248"/>
        <v>2219</v>
      </c>
      <c r="M2075" s="147"/>
      <c r="N2075" s="143">
        <f t="shared" si="2224"/>
        <v>898.56</v>
      </c>
      <c r="O2075" s="143">
        <f t="shared" si="2220"/>
        <v>2830.5</v>
      </c>
      <c r="P2075" s="143">
        <f t="shared" si="2221"/>
        <v>27169.120000000003</v>
      </c>
      <c r="Q2075" s="143">
        <f t="shared" si="2222"/>
        <v>20525.75</v>
      </c>
      <c r="R2075" s="188">
        <f t="shared" si="2225"/>
        <v>51423.930000000008</v>
      </c>
      <c r="T2075">
        <v>36878.620000000003</v>
      </c>
      <c r="U2075" s="190">
        <f t="shared" si="2226"/>
        <v>1.3944103656807116</v>
      </c>
    </row>
    <row r="2076" spans="1:21" x14ac:dyDescent="0.2">
      <c r="A2076" s="178">
        <v>42822</v>
      </c>
      <c r="B2076" s="179">
        <v>0.41666666666666669</v>
      </c>
      <c r="C2076" t="s">
        <v>349</v>
      </c>
      <c r="D2076">
        <v>3.5</v>
      </c>
      <c r="E2076">
        <v>10.08</v>
      </c>
      <c r="F2076">
        <v>10</v>
      </c>
      <c r="G2076">
        <v>9.7899999999999991</v>
      </c>
      <c r="H2076" s="184">
        <f t="shared" ref="H2076:L2076" si="2249">H2052</f>
        <v>0.375</v>
      </c>
      <c r="I2076" s="185">
        <f t="shared" si="2249"/>
        <v>156</v>
      </c>
      <c r="J2076" s="185">
        <f t="shared" si="2249"/>
        <v>343</v>
      </c>
      <c r="K2076" s="185">
        <f t="shared" si="2249"/>
        <v>2872</v>
      </c>
      <c r="L2076" s="185">
        <f t="shared" si="2249"/>
        <v>2219</v>
      </c>
      <c r="M2076" s="147"/>
      <c r="N2076" s="143">
        <f t="shared" si="2224"/>
        <v>546</v>
      </c>
      <c r="O2076" s="143">
        <f t="shared" si="2220"/>
        <v>3457.44</v>
      </c>
      <c r="P2076" s="143">
        <f t="shared" si="2221"/>
        <v>28720</v>
      </c>
      <c r="Q2076" s="143">
        <f t="shared" si="2222"/>
        <v>21724.01</v>
      </c>
      <c r="R2076" s="188">
        <f t="shared" si="2225"/>
        <v>54447.45</v>
      </c>
      <c r="T2076">
        <v>36979.42</v>
      </c>
      <c r="U2076" s="190">
        <f t="shared" si="2226"/>
        <v>1.4723716596961229</v>
      </c>
    </row>
    <row r="2077" spans="1:21" x14ac:dyDescent="0.2">
      <c r="A2077" s="178">
        <v>42822</v>
      </c>
      <c r="B2077" s="179">
        <v>0.45833333333333331</v>
      </c>
      <c r="C2077" t="s">
        <v>349</v>
      </c>
      <c r="D2077">
        <v>3.5</v>
      </c>
      <c r="E2077">
        <v>9.57</v>
      </c>
      <c r="F2077">
        <v>9.6999999999999993</v>
      </c>
      <c r="G2077">
        <v>9.25</v>
      </c>
      <c r="H2077" s="184">
        <f t="shared" ref="H2077:L2077" si="2250">H2053</f>
        <v>0.41666666666666669</v>
      </c>
      <c r="I2077" s="185">
        <f t="shared" si="2250"/>
        <v>196</v>
      </c>
      <c r="J2077" s="185">
        <f t="shared" si="2250"/>
        <v>315</v>
      </c>
      <c r="K2077" s="185">
        <f t="shared" si="2250"/>
        <v>2872</v>
      </c>
      <c r="L2077" s="185">
        <f t="shared" si="2250"/>
        <v>2219</v>
      </c>
      <c r="M2077" s="147"/>
      <c r="N2077" s="143">
        <f t="shared" si="2224"/>
        <v>686</v>
      </c>
      <c r="O2077" s="143">
        <f t="shared" si="2220"/>
        <v>3014.55</v>
      </c>
      <c r="P2077" s="143">
        <f t="shared" si="2221"/>
        <v>27858.399999999998</v>
      </c>
      <c r="Q2077" s="143">
        <f t="shared" si="2222"/>
        <v>20525.75</v>
      </c>
      <c r="R2077" s="188">
        <f t="shared" si="2225"/>
        <v>52084.7</v>
      </c>
      <c r="T2077">
        <v>38132.78</v>
      </c>
      <c r="U2077" s="190">
        <f t="shared" si="2226"/>
        <v>1.3658773370312891</v>
      </c>
    </row>
    <row r="2078" spans="1:21" x14ac:dyDescent="0.2">
      <c r="A2078" s="178">
        <v>42822</v>
      </c>
      <c r="B2078" s="179">
        <v>0.5</v>
      </c>
      <c r="C2078" t="s">
        <v>349</v>
      </c>
      <c r="D2078">
        <v>3.5</v>
      </c>
      <c r="E2078">
        <v>8.11</v>
      </c>
      <c r="F2078">
        <v>9.6999999999999993</v>
      </c>
      <c r="G2078">
        <v>9.49</v>
      </c>
      <c r="H2078" s="184">
        <f t="shared" ref="H2078:L2078" si="2251">H2054</f>
        <v>0.45833333333333331</v>
      </c>
      <c r="I2078" s="185">
        <f t="shared" si="2251"/>
        <v>226</v>
      </c>
      <c r="J2078" s="185">
        <f t="shared" si="2251"/>
        <v>326</v>
      </c>
      <c r="K2078" s="185">
        <f t="shared" si="2251"/>
        <v>2842</v>
      </c>
      <c r="L2078" s="185">
        <f t="shared" si="2251"/>
        <v>1635</v>
      </c>
      <c r="M2078" s="147"/>
      <c r="N2078" s="143">
        <f t="shared" si="2224"/>
        <v>791</v>
      </c>
      <c r="O2078" s="143">
        <f t="shared" si="2220"/>
        <v>2643.8599999999997</v>
      </c>
      <c r="P2078" s="143">
        <f t="shared" si="2221"/>
        <v>27567.399999999998</v>
      </c>
      <c r="Q2078" s="143">
        <f t="shared" si="2222"/>
        <v>15516.15</v>
      </c>
      <c r="R2078" s="188">
        <f t="shared" si="2225"/>
        <v>46518.409999999996</v>
      </c>
      <c r="T2078">
        <v>39665.89</v>
      </c>
      <c r="U2078" s="190">
        <f t="shared" si="2226"/>
        <v>1.1727559875752189</v>
      </c>
    </row>
    <row r="2079" spans="1:21" x14ac:dyDescent="0.2">
      <c r="A2079" s="178">
        <v>42822</v>
      </c>
      <c r="B2079" s="179">
        <v>0.54166666666666663</v>
      </c>
      <c r="C2079" t="s">
        <v>349</v>
      </c>
      <c r="D2079">
        <v>3.48</v>
      </c>
      <c r="E2079">
        <v>12.24</v>
      </c>
      <c r="F2079">
        <v>14.45</v>
      </c>
      <c r="G2079">
        <v>14.24</v>
      </c>
      <c r="H2079" s="184">
        <f t="shared" ref="H2079:L2079" si="2252">H2055</f>
        <v>0.5</v>
      </c>
      <c r="I2079" s="185">
        <f t="shared" si="2252"/>
        <v>222</v>
      </c>
      <c r="J2079" s="185">
        <f t="shared" si="2252"/>
        <v>319</v>
      </c>
      <c r="K2079" s="185">
        <f t="shared" si="2252"/>
        <v>2842</v>
      </c>
      <c r="L2079" s="185">
        <f t="shared" si="2252"/>
        <v>1635</v>
      </c>
      <c r="M2079" s="147"/>
      <c r="N2079" s="143">
        <f t="shared" si="2224"/>
        <v>772.56</v>
      </c>
      <c r="O2079" s="143">
        <f t="shared" si="2220"/>
        <v>3904.56</v>
      </c>
      <c r="P2079" s="143">
        <f t="shared" si="2221"/>
        <v>41066.9</v>
      </c>
      <c r="Q2079" s="143">
        <f t="shared" si="2222"/>
        <v>23282.400000000001</v>
      </c>
      <c r="R2079" s="188">
        <f t="shared" si="2225"/>
        <v>69026.420000000013</v>
      </c>
      <c r="T2079">
        <v>41113.33</v>
      </c>
      <c r="U2079" s="190">
        <f t="shared" si="2226"/>
        <v>1.6789304101613762</v>
      </c>
    </row>
    <row r="2080" spans="1:21" x14ac:dyDescent="0.2">
      <c r="A2080" s="178">
        <v>42822</v>
      </c>
      <c r="B2080" s="179">
        <v>0.58333333333333337</v>
      </c>
      <c r="C2080" t="s">
        <v>349</v>
      </c>
      <c r="D2080">
        <v>2.11</v>
      </c>
      <c r="E2080">
        <v>10.59</v>
      </c>
      <c r="F2080">
        <v>12.8</v>
      </c>
      <c r="G2080">
        <v>12.59</v>
      </c>
      <c r="H2080" s="184">
        <f t="shared" ref="H2080:L2080" si="2253">H2056</f>
        <v>0.54166666666666663</v>
      </c>
      <c r="I2080" s="185">
        <f t="shared" si="2253"/>
        <v>195</v>
      </c>
      <c r="J2080" s="185">
        <f t="shared" si="2253"/>
        <v>299</v>
      </c>
      <c r="K2080" s="185">
        <f t="shared" si="2253"/>
        <v>2842</v>
      </c>
      <c r="L2080" s="185">
        <f t="shared" si="2253"/>
        <v>1635</v>
      </c>
      <c r="M2080" s="147"/>
      <c r="N2080" s="143">
        <f t="shared" si="2224"/>
        <v>411.45</v>
      </c>
      <c r="O2080" s="143">
        <f t="shared" si="2220"/>
        <v>3166.41</v>
      </c>
      <c r="P2080" s="143">
        <f t="shared" si="2221"/>
        <v>36377.599999999999</v>
      </c>
      <c r="Q2080" s="143">
        <f t="shared" si="2222"/>
        <v>20584.650000000001</v>
      </c>
      <c r="R2080" s="188">
        <f t="shared" si="2225"/>
        <v>60540.11</v>
      </c>
      <c r="T2080">
        <v>42326.07</v>
      </c>
      <c r="U2080" s="190">
        <f t="shared" si="2226"/>
        <v>1.4303267466126668</v>
      </c>
    </row>
    <row r="2081" spans="1:21" x14ac:dyDescent="0.2">
      <c r="A2081" s="178">
        <v>42822</v>
      </c>
      <c r="B2081" s="179">
        <v>0.625</v>
      </c>
      <c r="C2081" t="s">
        <v>349</v>
      </c>
      <c r="D2081">
        <v>2.11</v>
      </c>
      <c r="E2081">
        <v>7.38</v>
      </c>
      <c r="F2081">
        <v>12.38</v>
      </c>
      <c r="G2081">
        <v>5.94</v>
      </c>
      <c r="H2081" s="184">
        <f t="shared" ref="H2081:L2081" si="2254">H2057</f>
        <v>0.58333333333333337</v>
      </c>
      <c r="I2081" s="185">
        <f t="shared" si="2254"/>
        <v>205</v>
      </c>
      <c r="J2081" s="185">
        <f t="shared" si="2254"/>
        <v>237</v>
      </c>
      <c r="K2081" s="185">
        <f t="shared" si="2254"/>
        <v>2842</v>
      </c>
      <c r="L2081" s="185">
        <f t="shared" si="2254"/>
        <v>1635</v>
      </c>
      <c r="M2081" s="147"/>
      <c r="N2081" s="143">
        <f t="shared" si="2224"/>
        <v>432.54999999999995</v>
      </c>
      <c r="O2081" s="143">
        <f t="shared" si="2220"/>
        <v>1749.06</v>
      </c>
      <c r="P2081" s="143">
        <f t="shared" si="2221"/>
        <v>35183.96</v>
      </c>
      <c r="Q2081" s="143">
        <f t="shared" si="2222"/>
        <v>9711.9000000000015</v>
      </c>
      <c r="R2081" s="188">
        <f t="shared" si="2225"/>
        <v>47077.47</v>
      </c>
      <c r="T2081">
        <v>43590.82</v>
      </c>
      <c r="U2081" s="190">
        <f t="shared" si="2226"/>
        <v>1.0799858777605009</v>
      </c>
    </row>
    <row r="2082" spans="1:21" x14ac:dyDescent="0.2">
      <c r="A2082" s="178">
        <v>42822</v>
      </c>
      <c r="B2082" s="179">
        <v>0.66666666666666663</v>
      </c>
      <c r="C2082" t="s">
        <v>349</v>
      </c>
      <c r="D2082">
        <v>1</v>
      </c>
      <c r="E2082">
        <v>7.86</v>
      </c>
      <c r="F2082">
        <v>19.16</v>
      </c>
      <c r="G2082">
        <v>6</v>
      </c>
      <c r="H2082" s="184">
        <f t="shared" ref="H2082:L2082" si="2255">H2058</f>
        <v>0.625</v>
      </c>
      <c r="I2082" s="185">
        <f t="shared" si="2255"/>
        <v>212</v>
      </c>
      <c r="J2082" s="185">
        <f t="shared" si="2255"/>
        <v>213</v>
      </c>
      <c r="K2082" s="185">
        <f t="shared" si="2255"/>
        <v>2842</v>
      </c>
      <c r="L2082" s="185">
        <f t="shared" si="2255"/>
        <v>1380</v>
      </c>
      <c r="M2082" s="147"/>
      <c r="N2082" s="143">
        <f t="shared" si="2224"/>
        <v>212</v>
      </c>
      <c r="O2082" s="143">
        <f t="shared" si="2220"/>
        <v>1674.18</v>
      </c>
      <c r="P2082" s="143">
        <f t="shared" si="2221"/>
        <v>54452.72</v>
      </c>
      <c r="Q2082" s="143">
        <f t="shared" si="2222"/>
        <v>8280</v>
      </c>
      <c r="R2082" s="188">
        <f t="shared" si="2225"/>
        <v>64618.9</v>
      </c>
      <c r="T2082">
        <v>44572.26</v>
      </c>
      <c r="U2082" s="190">
        <f t="shared" si="2226"/>
        <v>1.4497559692957009</v>
      </c>
    </row>
    <row r="2083" spans="1:21" x14ac:dyDescent="0.2">
      <c r="A2083" s="178">
        <v>42822</v>
      </c>
      <c r="B2083" s="179">
        <v>0.70833333333333337</v>
      </c>
      <c r="C2083" t="s">
        <v>349</v>
      </c>
      <c r="D2083">
        <v>2.11</v>
      </c>
      <c r="E2083">
        <v>9.27</v>
      </c>
      <c r="F2083">
        <v>22.53</v>
      </c>
      <c r="G2083">
        <v>6</v>
      </c>
      <c r="H2083" s="184">
        <f t="shared" ref="H2083:L2083" si="2256">H2059</f>
        <v>0.66666666666666663</v>
      </c>
      <c r="I2083" s="185">
        <f t="shared" si="2256"/>
        <v>191</v>
      </c>
      <c r="J2083" s="185">
        <f t="shared" si="2256"/>
        <v>237</v>
      </c>
      <c r="K2083" s="185">
        <f t="shared" si="2256"/>
        <v>2842</v>
      </c>
      <c r="L2083" s="185">
        <f t="shared" si="2256"/>
        <v>1380</v>
      </c>
      <c r="M2083" s="147"/>
      <c r="N2083" s="143">
        <f t="shared" si="2224"/>
        <v>403.01</v>
      </c>
      <c r="O2083" s="143">
        <f t="shared" si="2220"/>
        <v>2196.9899999999998</v>
      </c>
      <c r="P2083" s="143">
        <f t="shared" si="2221"/>
        <v>64030.26</v>
      </c>
      <c r="Q2083" s="143">
        <f t="shared" si="2222"/>
        <v>8280</v>
      </c>
      <c r="R2083" s="188">
        <f t="shared" si="2225"/>
        <v>74910.260000000009</v>
      </c>
      <c r="T2083">
        <v>45110.76</v>
      </c>
      <c r="U2083" s="190">
        <f t="shared" si="2226"/>
        <v>1.6605851907615834</v>
      </c>
    </row>
    <row r="2084" spans="1:21" x14ac:dyDescent="0.2">
      <c r="A2084" s="178">
        <v>42822</v>
      </c>
      <c r="B2084" s="179">
        <v>0.75</v>
      </c>
      <c r="C2084" t="s">
        <v>349</v>
      </c>
      <c r="D2084">
        <v>2.11</v>
      </c>
      <c r="E2084">
        <v>4.78</v>
      </c>
      <c r="F2084">
        <v>11.81</v>
      </c>
      <c r="G2084">
        <v>3.28</v>
      </c>
      <c r="H2084" s="184">
        <f t="shared" ref="H2084:L2084" si="2257">H2060</f>
        <v>0.70833333333333337</v>
      </c>
      <c r="I2084" s="185">
        <f t="shared" si="2257"/>
        <v>218</v>
      </c>
      <c r="J2084" s="185">
        <f t="shared" si="2257"/>
        <v>258</v>
      </c>
      <c r="K2084" s="185">
        <f t="shared" si="2257"/>
        <v>2842</v>
      </c>
      <c r="L2084" s="185">
        <f t="shared" si="2257"/>
        <v>1380</v>
      </c>
      <c r="M2084" s="147"/>
      <c r="N2084" s="143">
        <f t="shared" si="2224"/>
        <v>459.97999999999996</v>
      </c>
      <c r="O2084" s="143">
        <f t="shared" si="2220"/>
        <v>1233.24</v>
      </c>
      <c r="P2084" s="143">
        <f t="shared" si="2221"/>
        <v>33564.020000000004</v>
      </c>
      <c r="Q2084" s="143">
        <f t="shared" si="2222"/>
        <v>4526.3999999999996</v>
      </c>
      <c r="R2084" s="188">
        <f t="shared" si="2225"/>
        <v>39783.640000000007</v>
      </c>
      <c r="T2084">
        <v>45428.87</v>
      </c>
      <c r="U2084" s="190">
        <f t="shared" si="2226"/>
        <v>0.87573474752948965</v>
      </c>
    </row>
    <row r="2085" spans="1:21" x14ac:dyDescent="0.2">
      <c r="A2085" s="178">
        <v>42822</v>
      </c>
      <c r="B2085" s="179">
        <v>0.79166666666666663</v>
      </c>
      <c r="C2085" t="s">
        <v>349</v>
      </c>
      <c r="D2085">
        <v>2.61</v>
      </c>
      <c r="E2085">
        <v>4.9800000000000004</v>
      </c>
      <c r="F2085">
        <v>10.91</v>
      </c>
      <c r="G2085">
        <v>2.91</v>
      </c>
      <c r="H2085" s="184">
        <f t="shared" ref="H2085:L2085" si="2258">H2061</f>
        <v>0.75</v>
      </c>
      <c r="I2085" s="185">
        <f t="shared" si="2258"/>
        <v>240</v>
      </c>
      <c r="J2085" s="185">
        <f t="shared" si="2258"/>
        <v>365</v>
      </c>
      <c r="K2085" s="185">
        <f t="shared" si="2258"/>
        <v>2842</v>
      </c>
      <c r="L2085" s="185">
        <f t="shared" si="2258"/>
        <v>1380</v>
      </c>
      <c r="M2085" s="147"/>
      <c r="N2085" s="143">
        <f t="shared" si="2224"/>
        <v>626.4</v>
      </c>
      <c r="O2085" s="143">
        <f t="shared" si="2220"/>
        <v>1817.7</v>
      </c>
      <c r="P2085" s="143">
        <f t="shared" si="2221"/>
        <v>31006.22</v>
      </c>
      <c r="Q2085" s="143">
        <f t="shared" si="2222"/>
        <v>4015.8</v>
      </c>
      <c r="R2085" s="188">
        <f t="shared" si="2225"/>
        <v>37466.120000000003</v>
      </c>
      <c r="T2085">
        <v>45093.99</v>
      </c>
      <c r="U2085" s="190">
        <f t="shared" si="2226"/>
        <v>0.83084508600813556</v>
      </c>
    </row>
    <row r="2086" spans="1:21" x14ac:dyDescent="0.2">
      <c r="A2086" s="178">
        <v>42822</v>
      </c>
      <c r="B2086" s="179">
        <v>0.83333333333333337</v>
      </c>
      <c r="C2086" t="s">
        <v>349</v>
      </c>
      <c r="D2086">
        <v>3.5</v>
      </c>
      <c r="E2086">
        <v>11.13</v>
      </c>
      <c r="F2086">
        <v>17.02</v>
      </c>
      <c r="G2086">
        <v>5.31</v>
      </c>
      <c r="H2086" s="184">
        <f t="shared" ref="H2086:L2086" si="2259">H2062</f>
        <v>0.79166666666666663</v>
      </c>
      <c r="I2086" s="185">
        <f t="shared" si="2259"/>
        <v>320</v>
      </c>
      <c r="J2086" s="185">
        <f t="shared" si="2259"/>
        <v>214</v>
      </c>
      <c r="K2086" s="185">
        <f t="shared" si="2259"/>
        <v>2842</v>
      </c>
      <c r="L2086" s="185">
        <f t="shared" si="2259"/>
        <v>1426</v>
      </c>
      <c r="M2086" s="147"/>
      <c r="N2086" s="143">
        <f t="shared" si="2224"/>
        <v>1120</v>
      </c>
      <c r="O2086" s="143">
        <f t="shared" si="2220"/>
        <v>2381.8200000000002</v>
      </c>
      <c r="P2086" s="143">
        <f t="shared" si="2221"/>
        <v>48370.84</v>
      </c>
      <c r="Q2086" s="143">
        <f t="shared" si="2222"/>
        <v>7572.0599999999995</v>
      </c>
      <c r="R2086" s="188">
        <f t="shared" si="2225"/>
        <v>59444.719999999994</v>
      </c>
      <c r="T2086">
        <v>44141.81</v>
      </c>
      <c r="U2086" s="190">
        <f t="shared" si="2226"/>
        <v>1.3466760878178761</v>
      </c>
    </row>
    <row r="2087" spans="1:21" x14ac:dyDescent="0.2">
      <c r="A2087" s="178">
        <v>42822</v>
      </c>
      <c r="B2087" s="179">
        <v>0.875</v>
      </c>
      <c r="C2087" t="s">
        <v>349</v>
      </c>
      <c r="D2087">
        <v>3.5</v>
      </c>
      <c r="E2087">
        <v>6.15</v>
      </c>
      <c r="F2087">
        <v>12.92</v>
      </c>
      <c r="G2087">
        <v>4.22</v>
      </c>
      <c r="H2087" s="184">
        <f t="shared" ref="H2087:L2087" si="2260">H2063</f>
        <v>0.83333333333333337</v>
      </c>
      <c r="I2087" s="185">
        <f t="shared" si="2260"/>
        <v>322</v>
      </c>
      <c r="J2087" s="185">
        <f t="shared" si="2260"/>
        <v>178</v>
      </c>
      <c r="K2087" s="185">
        <f t="shared" si="2260"/>
        <v>2842</v>
      </c>
      <c r="L2087" s="185">
        <f t="shared" si="2260"/>
        <v>1426</v>
      </c>
      <c r="M2087" s="147"/>
      <c r="N2087" s="143">
        <f t="shared" si="2224"/>
        <v>1127</v>
      </c>
      <c r="O2087" s="143">
        <f t="shared" si="2220"/>
        <v>1094.7</v>
      </c>
      <c r="P2087" s="143">
        <f t="shared" si="2221"/>
        <v>36718.639999999999</v>
      </c>
      <c r="Q2087" s="143">
        <f t="shared" si="2222"/>
        <v>6017.7199999999993</v>
      </c>
      <c r="R2087" s="188">
        <f t="shared" si="2225"/>
        <v>44958.06</v>
      </c>
      <c r="T2087">
        <v>43824.52</v>
      </c>
      <c r="U2087" s="190">
        <f t="shared" si="2226"/>
        <v>1.0258654287599727</v>
      </c>
    </row>
    <row r="2088" spans="1:21" x14ac:dyDescent="0.2">
      <c r="A2088" s="178">
        <v>42822</v>
      </c>
      <c r="B2088" s="179">
        <v>0.91666666666666663</v>
      </c>
      <c r="C2088" t="s">
        <v>349</v>
      </c>
      <c r="D2088">
        <v>4.92</v>
      </c>
      <c r="E2088">
        <v>3.75</v>
      </c>
      <c r="F2088">
        <v>9.75</v>
      </c>
      <c r="G2088">
        <v>2</v>
      </c>
      <c r="H2088" s="184">
        <f t="shared" ref="H2088:L2088" si="2261">H2064</f>
        <v>0.875</v>
      </c>
      <c r="I2088" s="185">
        <f t="shared" si="2261"/>
        <v>337</v>
      </c>
      <c r="J2088" s="185">
        <f t="shared" si="2261"/>
        <v>173</v>
      </c>
      <c r="K2088" s="185">
        <f t="shared" si="2261"/>
        <v>2842</v>
      </c>
      <c r="L2088" s="185">
        <f t="shared" si="2261"/>
        <v>1426</v>
      </c>
      <c r="M2088" s="147"/>
      <c r="N2088" s="143">
        <f t="shared" si="2224"/>
        <v>1658.04</v>
      </c>
      <c r="O2088" s="143">
        <f t="shared" si="2220"/>
        <v>648.75</v>
      </c>
      <c r="P2088" s="143">
        <f t="shared" si="2221"/>
        <v>27709.5</v>
      </c>
      <c r="Q2088" s="143">
        <f t="shared" si="2222"/>
        <v>2852</v>
      </c>
      <c r="R2088" s="188">
        <f t="shared" si="2225"/>
        <v>32868.29</v>
      </c>
      <c r="T2088">
        <v>44416.75</v>
      </c>
      <c r="U2088" s="190">
        <f t="shared" si="2226"/>
        <v>0.73999763602694935</v>
      </c>
    </row>
    <row r="2089" spans="1:21" x14ac:dyDescent="0.2">
      <c r="A2089" s="178">
        <v>42822</v>
      </c>
      <c r="B2089" s="179">
        <v>0.95833333333333337</v>
      </c>
      <c r="C2089" t="s">
        <v>349</v>
      </c>
      <c r="D2089">
        <v>18.86</v>
      </c>
      <c r="E2089">
        <v>17.5</v>
      </c>
      <c r="F2089">
        <v>13</v>
      </c>
      <c r="G2089">
        <v>0.82</v>
      </c>
      <c r="H2089" s="184">
        <f t="shared" ref="H2089:L2089" si="2262">H2065</f>
        <v>0.91666666666666663</v>
      </c>
      <c r="I2089" s="185">
        <f t="shared" si="2262"/>
        <v>394</v>
      </c>
      <c r="J2089" s="185">
        <f t="shared" si="2262"/>
        <v>194</v>
      </c>
      <c r="K2089" s="185">
        <f t="shared" si="2262"/>
        <v>2842</v>
      </c>
      <c r="L2089" s="185">
        <f t="shared" si="2262"/>
        <v>1426</v>
      </c>
      <c r="M2089" s="147"/>
      <c r="N2089" s="143">
        <f t="shared" si="2224"/>
        <v>7430.84</v>
      </c>
      <c r="O2089" s="143">
        <f t="shared" si="2220"/>
        <v>3395</v>
      </c>
      <c r="P2089" s="143">
        <f t="shared" si="2221"/>
        <v>36946</v>
      </c>
      <c r="Q2089" s="143">
        <f t="shared" si="2222"/>
        <v>1169.32</v>
      </c>
      <c r="R2089" s="188">
        <f t="shared" si="2225"/>
        <v>48941.159999999996</v>
      </c>
      <c r="T2089">
        <v>42916.34</v>
      </c>
      <c r="U2089" s="190">
        <f t="shared" si="2226"/>
        <v>1.1403852239030634</v>
      </c>
    </row>
    <row r="2090" spans="1:21" x14ac:dyDescent="0.2">
      <c r="A2090" s="178">
        <v>42822</v>
      </c>
      <c r="B2090" s="180">
        <v>1</v>
      </c>
      <c r="C2090" t="s">
        <v>349</v>
      </c>
      <c r="D2090">
        <v>11.14</v>
      </c>
      <c r="E2090">
        <v>11.6</v>
      </c>
      <c r="F2090">
        <v>11.8</v>
      </c>
      <c r="G2090">
        <v>0.82</v>
      </c>
      <c r="H2090" s="184">
        <f t="shared" ref="H2090:L2090" si="2263">H2066</f>
        <v>0.95833333333333337</v>
      </c>
      <c r="I2090" s="185">
        <f t="shared" si="2263"/>
        <v>389</v>
      </c>
      <c r="J2090" s="185">
        <f t="shared" si="2263"/>
        <v>265</v>
      </c>
      <c r="K2090" s="185">
        <f t="shared" si="2263"/>
        <v>2985</v>
      </c>
      <c r="L2090" s="185">
        <f t="shared" si="2263"/>
        <v>1111</v>
      </c>
      <c r="M2090" s="147"/>
      <c r="N2090" s="143">
        <f t="shared" si="2224"/>
        <v>4333.46</v>
      </c>
      <c r="O2090" s="143">
        <f t="shared" si="2220"/>
        <v>3074</v>
      </c>
      <c r="P2090" s="143">
        <f t="shared" si="2221"/>
        <v>35223</v>
      </c>
      <c r="Q2090" s="143">
        <f t="shared" si="2222"/>
        <v>911.02</v>
      </c>
      <c r="R2090" s="188">
        <f t="shared" si="2225"/>
        <v>43541.479999999996</v>
      </c>
      <c r="T2090">
        <v>39920.239999999998</v>
      </c>
      <c r="U2090" s="190">
        <f t="shared" si="2226"/>
        <v>1.0907118794876984</v>
      </c>
    </row>
    <row r="2091" spans="1:21" x14ac:dyDescent="0.2">
      <c r="A2091" s="178">
        <v>42823</v>
      </c>
      <c r="B2091" s="179">
        <v>4.1666666666666664E-2</v>
      </c>
      <c r="C2091" t="s">
        <v>349</v>
      </c>
      <c r="D2091">
        <v>5.9</v>
      </c>
      <c r="E2091">
        <v>5</v>
      </c>
      <c r="F2091">
        <v>9.4499999999999993</v>
      </c>
      <c r="G2091">
        <v>0.97</v>
      </c>
      <c r="H2091" s="184">
        <f t="shared" ref="H2091:L2091" si="2264">H2067</f>
        <v>1</v>
      </c>
      <c r="I2091" s="185">
        <f t="shared" si="2264"/>
        <v>362</v>
      </c>
      <c r="J2091" s="185">
        <f t="shared" si="2264"/>
        <v>243</v>
      </c>
      <c r="K2091" s="185">
        <f t="shared" si="2264"/>
        <v>2985</v>
      </c>
      <c r="L2091" s="185">
        <f t="shared" si="2264"/>
        <v>1111</v>
      </c>
      <c r="M2091" s="147"/>
      <c r="N2091" s="143">
        <f t="shared" si="2224"/>
        <v>2135.8000000000002</v>
      </c>
      <c r="O2091" s="143">
        <f t="shared" si="2220"/>
        <v>1215</v>
      </c>
      <c r="P2091" s="143">
        <f t="shared" si="2221"/>
        <v>28208.249999999996</v>
      </c>
      <c r="Q2091" s="143">
        <f t="shared" si="2222"/>
        <v>1077.67</v>
      </c>
      <c r="R2091" s="188">
        <f t="shared" si="2225"/>
        <v>32636.719999999994</v>
      </c>
      <c r="T2091">
        <v>36503.129999999997</v>
      </c>
      <c r="U2091" s="190">
        <f t="shared" si="2226"/>
        <v>0.89408004190325585</v>
      </c>
    </row>
    <row r="2092" spans="1:21" x14ac:dyDescent="0.2">
      <c r="A2092" s="178">
        <v>42823</v>
      </c>
      <c r="B2092" s="179">
        <v>8.3333333333333329E-2</v>
      </c>
      <c r="C2092" t="s">
        <v>349</v>
      </c>
      <c r="D2092">
        <v>3.5</v>
      </c>
      <c r="E2092">
        <v>4.1100000000000003</v>
      </c>
      <c r="F2092">
        <v>7.25</v>
      </c>
      <c r="G2092">
        <v>0.97</v>
      </c>
      <c r="H2092" s="184">
        <f t="shared" ref="H2092:L2092" si="2265">H2068</f>
        <v>4.1666666666666664E-2</v>
      </c>
      <c r="I2092" s="185">
        <f t="shared" si="2265"/>
        <v>294</v>
      </c>
      <c r="J2092" s="185">
        <f t="shared" si="2265"/>
        <v>212</v>
      </c>
      <c r="K2092" s="185">
        <f t="shared" si="2265"/>
        <v>2985</v>
      </c>
      <c r="L2092" s="185">
        <f t="shared" si="2265"/>
        <v>1111</v>
      </c>
      <c r="M2092" s="147"/>
      <c r="N2092" s="143">
        <f t="shared" si="2224"/>
        <v>1029</v>
      </c>
      <c r="O2092" s="143">
        <f t="shared" si="2220"/>
        <v>871.32</v>
      </c>
      <c r="P2092" s="143">
        <f t="shared" si="2221"/>
        <v>21641.25</v>
      </c>
      <c r="Q2092" s="143">
        <f t="shared" si="2222"/>
        <v>1077.67</v>
      </c>
      <c r="R2092" s="188">
        <f t="shared" si="2225"/>
        <v>24619.239999999998</v>
      </c>
      <c r="T2092">
        <v>33987.160000000003</v>
      </c>
      <c r="U2092" s="190">
        <f t="shared" si="2226"/>
        <v>0.72436884988330874</v>
      </c>
    </row>
    <row r="2093" spans="1:21" x14ac:dyDescent="0.2">
      <c r="A2093" s="178">
        <v>42823</v>
      </c>
      <c r="B2093" s="179">
        <v>0.125</v>
      </c>
      <c r="C2093" t="s">
        <v>349</v>
      </c>
      <c r="D2093">
        <v>3.5</v>
      </c>
      <c r="E2093">
        <v>2.61</v>
      </c>
      <c r="F2093">
        <v>4.25</v>
      </c>
      <c r="G2093">
        <v>1.32</v>
      </c>
      <c r="H2093" s="184">
        <f t="shared" ref="H2093:L2093" si="2266">H2069</f>
        <v>8.3333333333333329E-2</v>
      </c>
      <c r="I2093" s="185">
        <f t="shared" si="2266"/>
        <v>236</v>
      </c>
      <c r="J2093" s="185">
        <f t="shared" si="2266"/>
        <v>179</v>
      </c>
      <c r="K2093" s="185">
        <f t="shared" si="2266"/>
        <v>2985</v>
      </c>
      <c r="L2093" s="185">
        <f t="shared" si="2266"/>
        <v>1111</v>
      </c>
      <c r="M2093" s="147"/>
      <c r="N2093" s="143">
        <f t="shared" si="2224"/>
        <v>826</v>
      </c>
      <c r="O2093" s="143">
        <f t="shared" si="2220"/>
        <v>467.19</v>
      </c>
      <c r="P2093" s="143">
        <f t="shared" si="2221"/>
        <v>12686.25</v>
      </c>
      <c r="Q2093" s="143">
        <f t="shared" si="2222"/>
        <v>1466.52</v>
      </c>
      <c r="R2093" s="188">
        <f t="shared" si="2225"/>
        <v>15445.960000000001</v>
      </c>
      <c r="T2093">
        <v>32430.69</v>
      </c>
      <c r="U2093" s="190">
        <f t="shared" si="2226"/>
        <v>0.47627602126257573</v>
      </c>
    </row>
    <row r="2094" spans="1:21" x14ac:dyDescent="0.2">
      <c r="A2094" s="178">
        <v>42823</v>
      </c>
      <c r="B2094" s="179">
        <v>0.16666666666666666</v>
      </c>
      <c r="C2094" t="s">
        <v>349</v>
      </c>
      <c r="D2094">
        <v>3.14</v>
      </c>
      <c r="E2094">
        <v>2.11</v>
      </c>
      <c r="F2094">
        <v>4</v>
      </c>
      <c r="G2094">
        <v>1.42</v>
      </c>
      <c r="H2094" s="184">
        <f t="shared" ref="H2094:L2094" si="2267">H2070</f>
        <v>0.125</v>
      </c>
      <c r="I2094" s="185">
        <f t="shared" si="2267"/>
        <v>201</v>
      </c>
      <c r="J2094" s="185">
        <f t="shared" si="2267"/>
        <v>205</v>
      </c>
      <c r="K2094" s="185">
        <f t="shared" si="2267"/>
        <v>2985</v>
      </c>
      <c r="L2094" s="185">
        <f t="shared" si="2267"/>
        <v>1717</v>
      </c>
      <c r="M2094" s="147"/>
      <c r="N2094" s="143">
        <f t="shared" si="2224"/>
        <v>631.14</v>
      </c>
      <c r="O2094" s="143">
        <f t="shared" si="2220"/>
        <v>432.54999999999995</v>
      </c>
      <c r="P2094" s="143">
        <f t="shared" si="2221"/>
        <v>11940</v>
      </c>
      <c r="Q2094" s="143">
        <f t="shared" si="2222"/>
        <v>2438.14</v>
      </c>
      <c r="R2094" s="188">
        <f t="shared" si="2225"/>
        <v>15441.83</v>
      </c>
      <c r="T2094">
        <v>30765.88</v>
      </c>
      <c r="U2094" s="190">
        <f t="shared" si="2226"/>
        <v>0.5019141334491326</v>
      </c>
    </row>
    <row r="2095" spans="1:21" x14ac:dyDescent="0.2">
      <c r="A2095" s="178">
        <v>42823</v>
      </c>
      <c r="B2095" s="179">
        <v>0.20833333333333334</v>
      </c>
      <c r="C2095" t="s">
        <v>349</v>
      </c>
      <c r="D2095">
        <v>5.29</v>
      </c>
      <c r="E2095">
        <v>5</v>
      </c>
      <c r="F2095">
        <v>5</v>
      </c>
      <c r="G2095">
        <v>1.02</v>
      </c>
      <c r="H2095" s="184">
        <f t="shared" ref="H2095:L2095" si="2268">H2071</f>
        <v>0.16666666666666666</v>
      </c>
      <c r="I2095" s="185">
        <f t="shared" si="2268"/>
        <v>185</v>
      </c>
      <c r="J2095" s="185">
        <f t="shared" si="2268"/>
        <v>205</v>
      </c>
      <c r="K2095" s="185">
        <f t="shared" si="2268"/>
        <v>2985</v>
      </c>
      <c r="L2095" s="185">
        <f t="shared" si="2268"/>
        <v>1717</v>
      </c>
      <c r="M2095" s="147"/>
      <c r="N2095" s="143">
        <f t="shared" si="2224"/>
        <v>978.65</v>
      </c>
      <c r="O2095" s="143">
        <f t="shared" si="2220"/>
        <v>1025</v>
      </c>
      <c r="P2095" s="143">
        <f t="shared" si="2221"/>
        <v>14925</v>
      </c>
      <c r="Q2095" s="143">
        <f t="shared" si="2222"/>
        <v>1751.34</v>
      </c>
      <c r="R2095" s="188">
        <f t="shared" si="2225"/>
        <v>18679.990000000002</v>
      </c>
      <c r="T2095">
        <v>29547.1</v>
      </c>
      <c r="U2095" s="190">
        <f t="shared" si="2226"/>
        <v>0.6322106061170133</v>
      </c>
    </row>
    <row r="2096" spans="1:21" x14ac:dyDescent="0.2">
      <c r="A2096" s="178">
        <v>42823</v>
      </c>
      <c r="B2096" s="179">
        <v>0.25</v>
      </c>
      <c r="C2096" t="s">
        <v>349</v>
      </c>
      <c r="D2096">
        <v>8.67</v>
      </c>
      <c r="E2096">
        <v>11.04</v>
      </c>
      <c r="F2096">
        <v>7.04</v>
      </c>
      <c r="G2096">
        <v>1.53</v>
      </c>
      <c r="H2096" s="184">
        <f t="shared" ref="H2096:L2096" si="2269">H2072</f>
        <v>0.20833333333333334</v>
      </c>
      <c r="I2096" s="185">
        <f t="shared" si="2269"/>
        <v>207</v>
      </c>
      <c r="J2096" s="185">
        <f t="shared" si="2269"/>
        <v>283</v>
      </c>
      <c r="K2096" s="185">
        <f t="shared" si="2269"/>
        <v>2985</v>
      </c>
      <c r="L2096" s="185">
        <f t="shared" si="2269"/>
        <v>1717</v>
      </c>
      <c r="M2096" s="147"/>
      <c r="N2096" s="143">
        <f t="shared" si="2224"/>
        <v>1794.69</v>
      </c>
      <c r="O2096" s="143">
        <f t="shared" si="2220"/>
        <v>3124.3199999999997</v>
      </c>
      <c r="P2096" s="143">
        <f t="shared" si="2221"/>
        <v>21014.400000000001</v>
      </c>
      <c r="Q2096" s="143">
        <f t="shared" si="2222"/>
        <v>2627.01</v>
      </c>
      <c r="R2096" s="188">
        <f t="shared" si="2225"/>
        <v>28560.420000000006</v>
      </c>
      <c r="T2096">
        <v>29663.79</v>
      </c>
      <c r="U2096" s="190">
        <f t="shared" si="2226"/>
        <v>0.96280414606495002</v>
      </c>
    </row>
    <row r="2097" spans="1:21" x14ac:dyDescent="0.2">
      <c r="A2097" s="178">
        <v>42823</v>
      </c>
      <c r="B2097" s="179">
        <v>0.29166666666666669</v>
      </c>
      <c r="C2097" t="s">
        <v>349</v>
      </c>
      <c r="D2097">
        <v>8.69</v>
      </c>
      <c r="E2097">
        <v>14</v>
      </c>
      <c r="F2097">
        <v>12.09</v>
      </c>
      <c r="G2097">
        <v>12</v>
      </c>
      <c r="H2097" s="184">
        <f t="shared" ref="H2097:L2097" si="2270">H2073</f>
        <v>0.25</v>
      </c>
      <c r="I2097" s="185">
        <f t="shared" si="2270"/>
        <v>327</v>
      </c>
      <c r="J2097" s="185">
        <f t="shared" si="2270"/>
        <v>438</v>
      </c>
      <c r="K2097" s="185">
        <f t="shared" si="2270"/>
        <v>2985</v>
      </c>
      <c r="L2097" s="185">
        <f t="shared" si="2270"/>
        <v>1717</v>
      </c>
      <c r="M2097" s="147"/>
      <c r="N2097" s="143">
        <f t="shared" si="2224"/>
        <v>2841.6299999999997</v>
      </c>
      <c r="O2097" s="143">
        <f t="shared" si="2220"/>
        <v>6132</v>
      </c>
      <c r="P2097" s="143">
        <f t="shared" si="2221"/>
        <v>36088.65</v>
      </c>
      <c r="Q2097" s="143">
        <f t="shared" si="2222"/>
        <v>20604</v>
      </c>
      <c r="R2097" s="188">
        <f t="shared" si="2225"/>
        <v>65666.28</v>
      </c>
      <c r="T2097">
        <v>31104.83</v>
      </c>
      <c r="U2097" s="190">
        <f t="shared" si="2226"/>
        <v>2.1111280788224849</v>
      </c>
    </row>
    <row r="2098" spans="1:21" x14ac:dyDescent="0.2">
      <c r="A2098" s="178">
        <v>42823</v>
      </c>
      <c r="B2098" s="179">
        <v>0.33333333333333331</v>
      </c>
      <c r="C2098" t="s">
        <v>349</v>
      </c>
      <c r="D2098">
        <v>10</v>
      </c>
      <c r="E2098">
        <v>11.74</v>
      </c>
      <c r="F2098">
        <v>11.6</v>
      </c>
      <c r="G2098">
        <v>12</v>
      </c>
      <c r="H2098" s="184">
        <f t="shared" ref="H2098:L2098" si="2271">H2074</f>
        <v>0.29166666666666669</v>
      </c>
      <c r="I2098" s="185">
        <f t="shared" si="2271"/>
        <v>249</v>
      </c>
      <c r="J2098" s="185">
        <f t="shared" si="2271"/>
        <v>556</v>
      </c>
      <c r="K2098" s="185">
        <f t="shared" si="2271"/>
        <v>2872</v>
      </c>
      <c r="L2098" s="185">
        <f t="shared" si="2271"/>
        <v>2219</v>
      </c>
      <c r="M2098" s="147"/>
      <c r="N2098" s="143">
        <f t="shared" si="2224"/>
        <v>2490</v>
      </c>
      <c r="O2098" s="143">
        <f t="shared" si="2220"/>
        <v>6527.4400000000005</v>
      </c>
      <c r="P2098" s="143">
        <f t="shared" si="2221"/>
        <v>33315.199999999997</v>
      </c>
      <c r="Q2098" s="143">
        <f t="shared" si="2222"/>
        <v>26628</v>
      </c>
      <c r="R2098" s="188">
        <f t="shared" si="2225"/>
        <v>68960.639999999999</v>
      </c>
      <c r="T2098">
        <v>34265.72</v>
      </c>
      <c r="U2098" s="190">
        <f t="shared" si="2226"/>
        <v>2.0125256378678165</v>
      </c>
    </row>
    <row r="2099" spans="1:21" x14ac:dyDescent="0.2">
      <c r="A2099" s="178">
        <v>42823</v>
      </c>
      <c r="B2099" s="179">
        <v>0.375</v>
      </c>
      <c r="C2099" t="s">
        <v>349</v>
      </c>
      <c r="D2099">
        <v>3.98</v>
      </c>
      <c r="E2099">
        <v>8.31</v>
      </c>
      <c r="F2099">
        <v>10</v>
      </c>
      <c r="G2099">
        <v>12.5</v>
      </c>
      <c r="H2099" s="184">
        <f t="shared" ref="H2099:L2099" si="2272">H2075</f>
        <v>0.33333333333333331</v>
      </c>
      <c r="I2099" s="185">
        <f t="shared" si="2272"/>
        <v>256</v>
      </c>
      <c r="J2099" s="185">
        <f t="shared" si="2272"/>
        <v>306</v>
      </c>
      <c r="K2099" s="185">
        <f t="shared" si="2272"/>
        <v>2872</v>
      </c>
      <c r="L2099" s="185">
        <f t="shared" si="2272"/>
        <v>2219</v>
      </c>
      <c r="M2099" s="147"/>
      <c r="N2099" s="143">
        <f t="shared" si="2224"/>
        <v>1018.88</v>
      </c>
      <c r="O2099" s="143">
        <f t="shared" si="2220"/>
        <v>2542.86</v>
      </c>
      <c r="P2099" s="143">
        <f t="shared" si="2221"/>
        <v>28720</v>
      </c>
      <c r="Q2099" s="143">
        <f t="shared" si="2222"/>
        <v>27737.5</v>
      </c>
      <c r="R2099" s="188">
        <f t="shared" si="2225"/>
        <v>60019.240000000005</v>
      </c>
      <c r="T2099">
        <v>35701.81</v>
      </c>
      <c r="U2099" s="190">
        <f t="shared" si="2226"/>
        <v>1.6811259709241635</v>
      </c>
    </row>
    <row r="2100" spans="1:21" x14ac:dyDescent="0.2">
      <c r="A2100" s="178">
        <v>42823</v>
      </c>
      <c r="B2100" s="179">
        <v>0.41666666666666669</v>
      </c>
      <c r="C2100" t="s">
        <v>349</v>
      </c>
      <c r="D2100">
        <v>3.98</v>
      </c>
      <c r="E2100">
        <v>11.8</v>
      </c>
      <c r="F2100">
        <v>12</v>
      </c>
      <c r="G2100">
        <v>12</v>
      </c>
      <c r="H2100" s="184">
        <f t="shared" ref="H2100:L2100" si="2273">H2076</f>
        <v>0.375</v>
      </c>
      <c r="I2100" s="185">
        <f t="shared" si="2273"/>
        <v>156</v>
      </c>
      <c r="J2100" s="185">
        <f t="shared" si="2273"/>
        <v>343</v>
      </c>
      <c r="K2100" s="185">
        <f t="shared" si="2273"/>
        <v>2872</v>
      </c>
      <c r="L2100" s="185">
        <f t="shared" si="2273"/>
        <v>2219</v>
      </c>
      <c r="M2100" s="147"/>
      <c r="N2100" s="143">
        <f t="shared" si="2224"/>
        <v>620.88</v>
      </c>
      <c r="O2100" s="143">
        <f t="shared" si="2220"/>
        <v>4047.4</v>
      </c>
      <c r="P2100" s="143">
        <f t="shared" si="2221"/>
        <v>34464</v>
      </c>
      <c r="Q2100" s="143">
        <f t="shared" si="2222"/>
        <v>26628</v>
      </c>
      <c r="R2100" s="188">
        <f t="shared" si="2225"/>
        <v>65760.28</v>
      </c>
      <c r="T2100">
        <v>35797.230000000003</v>
      </c>
      <c r="U2100" s="190">
        <f t="shared" si="2226"/>
        <v>1.8370214678621779</v>
      </c>
    </row>
    <row r="2101" spans="1:21" x14ac:dyDescent="0.2">
      <c r="A2101" s="178">
        <v>42823</v>
      </c>
      <c r="B2101" s="179">
        <v>0.45833333333333331</v>
      </c>
      <c r="C2101" t="s">
        <v>349</v>
      </c>
      <c r="D2101">
        <v>3.5</v>
      </c>
      <c r="E2101">
        <v>8.61</v>
      </c>
      <c r="F2101">
        <v>10.11</v>
      </c>
      <c r="G2101">
        <v>8.61</v>
      </c>
      <c r="H2101" s="184">
        <f t="shared" ref="H2101:L2101" si="2274">H2077</f>
        <v>0.41666666666666669</v>
      </c>
      <c r="I2101" s="185">
        <f t="shared" si="2274"/>
        <v>196</v>
      </c>
      <c r="J2101" s="185">
        <f t="shared" si="2274"/>
        <v>315</v>
      </c>
      <c r="K2101" s="185">
        <f t="shared" si="2274"/>
        <v>2872</v>
      </c>
      <c r="L2101" s="185">
        <f t="shared" si="2274"/>
        <v>2219</v>
      </c>
      <c r="M2101" s="147"/>
      <c r="N2101" s="143">
        <f t="shared" si="2224"/>
        <v>686</v>
      </c>
      <c r="O2101" s="143">
        <f t="shared" si="2220"/>
        <v>2712.1499999999996</v>
      </c>
      <c r="P2101" s="143">
        <f t="shared" si="2221"/>
        <v>29035.919999999998</v>
      </c>
      <c r="Q2101" s="143">
        <f t="shared" si="2222"/>
        <v>19105.59</v>
      </c>
      <c r="R2101" s="188">
        <f t="shared" si="2225"/>
        <v>51539.66</v>
      </c>
      <c r="T2101">
        <v>36571.9</v>
      </c>
      <c r="U2101" s="190">
        <f t="shared" si="2226"/>
        <v>1.409269411761489</v>
      </c>
    </row>
    <row r="2102" spans="1:21" x14ac:dyDescent="0.2">
      <c r="A2102" s="178">
        <v>42823</v>
      </c>
      <c r="B2102" s="179">
        <v>0.5</v>
      </c>
      <c r="C2102" t="s">
        <v>349</v>
      </c>
      <c r="D2102">
        <v>4.34</v>
      </c>
      <c r="E2102">
        <v>5.25</v>
      </c>
      <c r="F2102">
        <v>11.33</v>
      </c>
      <c r="G2102">
        <v>10.88</v>
      </c>
      <c r="H2102" s="184">
        <f t="shared" ref="H2102:L2102" si="2275">H2078</f>
        <v>0.45833333333333331</v>
      </c>
      <c r="I2102" s="185">
        <f t="shared" si="2275"/>
        <v>226</v>
      </c>
      <c r="J2102" s="185">
        <f t="shared" si="2275"/>
        <v>326</v>
      </c>
      <c r="K2102" s="185">
        <f t="shared" si="2275"/>
        <v>2842</v>
      </c>
      <c r="L2102" s="185">
        <f t="shared" si="2275"/>
        <v>1635</v>
      </c>
      <c r="M2102" s="147"/>
      <c r="N2102" s="143">
        <f t="shared" si="2224"/>
        <v>980.83999999999992</v>
      </c>
      <c r="O2102" s="143">
        <f t="shared" si="2220"/>
        <v>1711.5</v>
      </c>
      <c r="P2102" s="143">
        <f t="shared" si="2221"/>
        <v>32199.86</v>
      </c>
      <c r="Q2102" s="143">
        <f t="shared" si="2222"/>
        <v>17788.800000000003</v>
      </c>
      <c r="R2102" s="188">
        <f t="shared" si="2225"/>
        <v>52681</v>
      </c>
      <c r="T2102">
        <v>37591.78</v>
      </c>
      <c r="U2102" s="190">
        <f t="shared" si="2226"/>
        <v>1.4013967947248043</v>
      </c>
    </row>
    <row r="2103" spans="1:21" x14ac:dyDescent="0.2">
      <c r="A2103" s="178">
        <v>42823</v>
      </c>
      <c r="B2103" s="179">
        <v>0.54166666666666663</v>
      </c>
      <c r="C2103" t="s">
        <v>349</v>
      </c>
      <c r="D2103">
        <v>3.5</v>
      </c>
      <c r="E2103">
        <v>5.54</v>
      </c>
      <c r="F2103">
        <v>8.5399999999999991</v>
      </c>
      <c r="G2103">
        <v>8.33</v>
      </c>
      <c r="H2103" s="184">
        <f t="shared" ref="H2103:L2103" si="2276">H2079</f>
        <v>0.5</v>
      </c>
      <c r="I2103" s="185">
        <f t="shared" si="2276"/>
        <v>222</v>
      </c>
      <c r="J2103" s="185">
        <f t="shared" si="2276"/>
        <v>319</v>
      </c>
      <c r="K2103" s="185">
        <f t="shared" si="2276"/>
        <v>2842</v>
      </c>
      <c r="L2103" s="185">
        <f t="shared" si="2276"/>
        <v>1635</v>
      </c>
      <c r="M2103" s="147"/>
      <c r="N2103" s="143">
        <f t="shared" si="2224"/>
        <v>777</v>
      </c>
      <c r="O2103" s="143">
        <f t="shared" si="2220"/>
        <v>1767.26</v>
      </c>
      <c r="P2103" s="143">
        <f t="shared" si="2221"/>
        <v>24270.679999999997</v>
      </c>
      <c r="Q2103" s="143">
        <f t="shared" si="2222"/>
        <v>13619.55</v>
      </c>
      <c r="R2103" s="188">
        <f t="shared" si="2225"/>
        <v>40434.489999999991</v>
      </c>
      <c r="T2103">
        <v>38344.720000000001</v>
      </c>
      <c r="U2103" s="190">
        <f t="shared" si="2226"/>
        <v>1.0544995503944217</v>
      </c>
    </row>
    <row r="2104" spans="1:21" x14ac:dyDescent="0.2">
      <c r="A2104" s="178">
        <v>42823</v>
      </c>
      <c r="B2104" s="179">
        <v>0.58333333333333337</v>
      </c>
      <c r="C2104" t="s">
        <v>349</v>
      </c>
      <c r="D2104">
        <v>3.5</v>
      </c>
      <c r="E2104">
        <v>11.29</v>
      </c>
      <c r="F2104">
        <v>13.31</v>
      </c>
      <c r="G2104">
        <v>13.31</v>
      </c>
      <c r="H2104" s="184">
        <f t="shared" ref="H2104:L2104" si="2277">H2080</f>
        <v>0.54166666666666663</v>
      </c>
      <c r="I2104" s="185">
        <f t="shared" si="2277"/>
        <v>195</v>
      </c>
      <c r="J2104" s="185">
        <f t="shared" si="2277"/>
        <v>299</v>
      </c>
      <c r="K2104" s="185">
        <f t="shared" si="2277"/>
        <v>2842</v>
      </c>
      <c r="L2104" s="185">
        <f t="shared" si="2277"/>
        <v>1635</v>
      </c>
      <c r="M2104" s="147"/>
      <c r="N2104" s="143">
        <f t="shared" si="2224"/>
        <v>682.5</v>
      </c>
      <c r="O2104" s="143">
        <f t="shared" si="2220"/>
        <v>3375.7099999999996</v>
      </c>
      <c r="P2104" s="143">
        <f t="shared" si="2221"/>
        <v>37827.020000000004</v>
      </c>
      <c r="Q2104" s="143">
        <f t="shared" si="2222"/>
        <v>21761.850000000002</v>
      </c>
      <c r="R2104" s="188">
        <f t="shared" si="2225"/>
        <v>63647.08</v>
      </c>
      <c r="T2104">
        <v>39201.54</v>
      </c>
      <c r="U2104" s="190">
        <f t="shared" si="2226"/>
        <v>1.6235862162557899</v>
      </c>
    </row>
    <row r="2105" spans="1:21" x14ac:dyDescent="0.2">
      <c r="A2105" s="178">
        <v>42823</v>
      </c>
      <c r="B2105" s="179">
        <v>0.625</v>
      </c>
      <c r="C2105" t="s">
        <v>349</v>
      </c>
      <c r="D2105">
        <v>2.66</v>
      </c>
      <c r="E2105">
        <v>11.27</v>
      </c>
      <c r="F2105">
        <v>15.21</v>
      </c>
      <c r="G2105">
        <v>4.01</v>
      </c>
      <c r="H2105" s="184">
        <f t="shared" ref="H2105:L2105" si="2278">H2081</f>
        <v>0.58333333333333337</v>
      </c>
      <c r="I2105" s="185">
        <f t="shared" si="2278"/>
        <v>205</v>
      </c>
      <c r="J2105" s="185">
        <f t="shared" si="2278"/>
        <v>237</v>
      </c>
      <c r="K2105" s="185">
        <f t="shared" si="2278"/>
        <v>2842</v>
      </c>
      <c r="L2105" s="185">
        <f t="shared" si="2278"/>
        <v>1635</v>
      </c>
      <c r="M2105" s="147"/>
      <c r="N2105" s="143">
        <f t="shared" si="2224"/>
        <v>545.30000000000007</v>
      </c>
      <c r="O2105" s="143">
        <f t="shared" si="2220"/>
        <v>2670.99</v>
      </c>
      <c r="P2105" s="143">
        <f t="shared" si="2221"/>
        <v>43226.82</v>
      </c>
      <c r="Q2105" s="143">
        <f t="shared" si="2222"/>
        <v>6556.3499999999995</v>
      </c>
      <c r="R2105" s="188">
        <f t="shared" si="2225"/>
        <v>52999.46</v>
      </c>
      <c r="T2105">
        <v>40350.68</v>
      </c>
      <c r="U2105" s="190">
        <f t="shared" si="2226"/>
        <v>1.3134712971379912</v>
      </c>
    </row>
    <row r="2106" spans="1:21" x14ac:dyDescent="0.2">
      <c r="A2106" s="178">
        <v>42823</v>
      </c>
      <c r="B2106" s="179">
        <v>0.66666666666666663</v>
      </c>
      <c r="C2106" t="s">
        <v>349</v>
      </c>
      <c r="D2106">
        <v>2.11</v>
      </c>
      <c r="E2106">
        <v>13.26</v>
      </c>
      <c r="F2106">
        <v>20.46</v>
      </c>
      <c r="G2106">
        <v>3.82</v>
      </c>
      <c r="H2106" s="184">
        <f t="shared" ref="H2106:L2106" si="2279">H2082</f>
        <v>0.625</v>
      </c>
      <c r="I2106" s="185">
        <f t="shared" si="2279"/>
        <v>212</v>
      </c>
      <c r="J2106" s="185">
        <f t="shared" si="2279"/>
        <v>213</v>
      </c>
      <c r="K2106" s="185">
        <f t="shared" si="2279"/>
        <v>2842</v>
      </c>
      <c r="L2106" s="185">
        <f t="shared" si="2279"/>
        <v>1380</v>
      </c>
      <c r="M2106" s="147"/>
      <c r="N2106" s="143">
        <f t="shared" si="2224"/>
        <v>447.32</v>
      </c>
      <c r="O2106" s="143">
        <f t="shared" si="2220"/>
        <v>2824.38</v>
      </c>
      <c r="P2106" s="143">
        <f t="shared" si="2221"/>
        <v>58147.32</v>
      </c>
      <c r="Q2106" s="143">
        <f t="shared" si="2222"/>
        <v>5271.5999999999995</v>
      </c>
      <c r="R2106" s="188">
        <f t="shared" si="2225"/>
        <v>66690.62</v>
      </c>
      <c r="T2106">
        <v>41399.51</v>
      </c>
      <c r="U2106" s="190">
        <f t="shared" si="2226"/>
        <v>1.6109036073132266</v>
      </c>
    </row>
    <row r="2107" spans="1:21" x14ac:dyDescent="0.2">
      <c r="A2107" s="178">
        <v>42823</v>
      </c>
      <c r="B2107" s="179">
        <v>0.70833333333333337</v>
      </c>
      <c r="C2107" t="s">
        <v>349</v>
      </c>
      <c r="D2107">
        <v>3.5</v>
      </c>
      <c r="E2107">
        <v>15.67</v>
      </c>
      <c r="F2107">
        <v>24.91</v>
      </c>
      <c r="G2107">
        <v>3.73</v>
      </c>
      <c r="H2107" s="184">
        <f t="shared" ref="H2107:L2107" si="2280">H2083</f>
        <v>0.66666666666666663</v>
      </c>
      <c r="I2107" s="185">
        <f t="shared" si="2280"/>
        <v>191</v>
      </c>
      <c r="J2107" s="185">
        <f t="shared" si="2280"/>
        <v>237</v>
      </c>
      <c r="K2107" s="185">
        <f t="shared" si="2280"/>
        <v>2842</v>
      </c>
      <c r="L2107" s="185">
        <f t="shared" si="2280"/>
        <v>1380</v>
      </c>
      <c r="M2107" s="147"/>
      <c r="N2107" s="143">
        <f t="shared" si="2224"/>
        <v>668.5</v>
      </c>
      <c r="O2107" s="143">
        <f t="shared" si="2220"/>
        <v>3713.79</v>
      </c>
      <c r="P2107" s="143">
        <f t="shared" si="2221"/>
        <v>70794.22</v>
      </c>
      <c r="Q2107" s="143">
        <f t="shared" si="2222"/>
        <v>5147.3999999999996</v>
      </c>
      <c r="R2107" s="188">
        <f t="shared" si="2225"/>
        <v>80323.909999999989</v>
      </c>
      <c r="T2107">
        <v>42465.03</v>
      </c>
      <c r="U2107" s="190">
        <f t="shared" si="2226"/>
        <v>1.8915307489480166</v>
      </c>
    </row>
    <row r="2108" spans="1:21" x14ac:dyDescent="0.2">
      <c r="A2108" s="178">
        <v>42823</v>
      </c>
      <c r="B2108" s="179">
        <v>0.75</v>
      </c>
      <c r="C2108" t="s">
        <v>349</v>
      </c>
      <c r="D2108">
        <v>4.13</v>
      </c>
      <c r="E2108">
        <v>7.19</v>
      </c>
      <c r="F2108">
        <v>12</v>
      </c>
      <c r="G2108">
        <v>4.41</v>
      </c>
      <c r="H2108" s="184">
        <f t="shared" ref="H2108:L2108" si="2281">H2084</f>
        <v>0.70833333333333337</v>
      </c>
      <c r="I2108" s="185">
        <f t="shared" si="2281"/>
        <v>218</v>
      </c>
      <c r="J2108" s="185">
        <f t="shared" si="2281"/>
        <v>258</v>
      </c>
      <c r="K2108" s="185">
        <f t="shared" si="2281"/>
        <v>2842</v>
      </c>
      <c r="L2108" s="185">
        <f t="shared" si="2281"/>
        <v>1380</v>
      </c>
      <c r="M2108" s="147"/>
      <c r="N2108" s="143">
        <f t="shared" si="2224"/>
        <v>900.34</v>
      </c>
      <c r="O2108" s="143">
        <f t="shared" si="2220"/>
        <v>1855.0200000000002</v>
      </c>
      <c r="P2108" s="143">
        <f t="shared" si="2221"/>
        <v>34104</v>
      </c>
      <c r="Q2108" s="143">
        <f t="shared" si="2222"/>
        <v>6085.8</v>
      </c>
      <c r="R2108" s="188">
        <f t="shared" si="2225"/>
        <v>42945.16</v>
      </c>
      <c r="T2108">
        <v>43662.3</v>
      </c>
      <c r="U2108" s="190">
        <f t="shared" si="2226"/>
        <v>0.98357530409529503</v>
      </c>
    </row>
    <row r="2109" spans="1:21" x14ac:dyDescent="0.2">
      <c r="A2109" s="178">
        <v>42823</v>
      </c>
      <c r="B2109" s="179">
        <v>0.79166666666666663</v>
      </c>
      <c r="C2109" t="s">
        <v>349</v>
      </c>
      <c r="D2109">
        <v>4.1100000000000003</v>
      </c>
      <c r="E2109">
        <v>5.17</v>
      </c>
      <c r="F2109">
        <v>9.61</v>
      </c>
      <c r="G2109">
        <v>3.34</v>
      </c>
      <c r="H2109" s="184">
        <f t="shared" ref="H2109:L2109" si="2282">H2085</f>
        <v>0.75</v>
      </c>
      <c r="I2109" s="185">
        <f t="shared" si="2282"/>
        <v>240</v>
      </c>
      <c r="J2109" s="185">
        <f t="shared" si="2282"/>
        <v>365</v>
      </c>
      <c r="K2109" s="185">
        <f t="shared" si="2282"/>
        <v>2842</v>
      </c>
      <c r="L2109" s="185">
        <f t="shared" si="2282"/>
        <v>1380</v>
      </c>
      <c r="M2109" s="147"/>
      <c r="N2109" s="143">
        <f t="shared" si="2224"/>
        <v>986.40000000000009</v>
      </c>
      <c r="O2109" s="143">
        <f t="shared" si="2220"/>
        <v>1887.05</v>
      </c>
      <c r="P2109" s="143">
        <f t="shared" si="2221"/>
        <v>27311.62</v>
      </c>
      <c r="Q2109" s="143">
        <f t="shared" si="2222"/>
        <v>4609.2</v>
      </c>
      <c r="R2109" s="188">
        <f t="shared" si="2225"/>
        <v>34794.269999999997</v>
      </c>
      <c r="T2109">
        <v>44013.84</v>
      </c>
      <c r="U2109" s="190">
        <f t="shared" si="2226"/>
        <v>0.79053020595340007</v>
      </c>
    </row>
    <row r="2110" spans="1:21" x14ac:dyDescent="0.2">
      <c r="A2110" s="178">
        <v>42823</v>
      </c>
      <c r="B2110" s="179">
        <v>0.83333333333333337</v>
      </c>
      <c r="C2110" t="s">
        <v>349</v>
      </c>
      <c r="D2110">
        <v>6.16</v>
      </c>
      <c r="E2110">
        <v>7.3</v>
      </c>
      <c r="F2110">
        <v>12</v>
      </c>
      <c r="G2110">
        <v>6.3</v>
      </c>
      <c r="H2110" s="184">
        <f t="shared" ref="H2110:L2110" si="2283">H2086</f>
        <v>0.79166666666666663</v>
      </c>
      <c r="I2110" s="185">
        <f t="shared" si="2283"/>
        <v>320</v>
      </c>
      <c r="J2110" s="185">
        <f t="shared" si="2283"/>
        <v>214</v>
      </c>
      <c r="K2110" s="185">
        <f t="shared" si="2283"/>
        <v>2842</v>
      </c>
      <c r="L2110" s="185">
        <f t="shared" si="2283"/>
        <v>1426</v>
      </c>
      <c r="M2110" s="147"/>
      <c r="N2110" s="143">
        <f t="shared" si="2224"/>
        <v>1971.2</v>
      </c>
      <c r="O2110" s="143">
        <f t="shared" si="2220"/>
        <v>1562.2</v>
      </c>
      <c r="P2110" s="143">
        <f t="shared" si="2221"/>
        <v>34104</v>
      </c>
      <c r="Q2110" s="143">
        <f t="shared" si="2222"/>
        <v>8983.7999999999993</v>
      </c>
      <c r="R2110" s="188">
        <f t="shared" si="2225"/>
        <v>46621.2</v>
      </c>
      <c r="T2110">
        <v>43253.42</v>
      </c>
      <c r="U2110" s="190">
        <f t="shared" si="2226"/>
        <v>1.0778615887483578</v>
      </c>
    </row>
    <row r="2111" spans="1:21" x14ac:dyDescent="0.2">
      <c r="A2111" s="178">
        <v>42823</v>
      </c>
      <c r="B2111" s="179">
        <v>0.875</v>
      </c>
      <c r="C2111" t="s">
        <v>349</v>
      </c>
      <c r="D2111">
        <v>7.83</v>
      </c>
      <c r="E2111">
        <v>4.6100000000000003</v>
      </c>
      <c r="F2111">
        <v>13.18</v>
      </c>
      <c r="G2111">
        <v>2</v>
      </c>
      <c r="H2111" s="184">
        <f t="shared" ref="H2111:L2111" si="2284">H2087</f>
        <v>0.83333333333333337</v>
      </c>
      <c r="I2111" s="185">
        <f t="shared" si="2284"/>
        <v>322</v>
      </c>
      <c r="J2111" s="185">
        <f t="shared" si="2284"/>
        <v>178</v>
      </c>
      <c r="K2111" s="185">
        <f t="shared" si="2284"/>
        <v>2842</v>
      </c>
      <c r="L2111" s="185">
        <f t="shared" si="2284"/>
        <v>1426</v>
      </c>
      <c r="M2111" s="147"/>
      <c r="N2111" s="143">
        <f t="shared" si="2224"/>
        <v>2521.2600000000002</v>
      </c>
      <c r="O2111" s="143">
        <f t="shared" si="2220"/>
        <v>820.58</v>
      </c>
      <c r="P2111" s="143">
        <f t="shared" si="2221"/>
        <v>37457.56</v>
      </c>
      <c r="Q2111" s="143">
        <f t="shared" si="2222"/>
        <v>2852</v>
      </c>
      <c r="R2111" s="188">
        <f t="shared" si="2225"/>
        <v>43651.399999999994</v>
      </c>
      <c r="T2111">
        <v>41920.89</v>
      </c>
      <c r="U2111" s="190">
        <f t="shared" si="2226"/>
        <v>1.0412803735798546</v>
      </c>
    </row>
    <row r="2112" spans="1:21" x14ac:dyDescent="0.2">
      <c r="A2112" s="178">
        <v>42823</v>
      </c>
      <c r="B2112" s="179">
        <v>0.91666666666666663</v>
      </c>
      <c r="C2112" t="s">
        <v>349</v>
      </c>
      <c r="D2112">
        <v>8</v>
      </c>
      <c r="E2112">
        <v>4</v>
      </c>
      <c r="F2112">
        <v>10.19</v>
      </c>
      <c r="G2112">
        <v>2</v>
      </c>
      <c r="H2112" s="184">
        <f t="shared" ref="H2112:L2112" si="2285">H2088</f>
        <v>0.875</v>
      </c>
      <c r="I2112" s="185">
        <f t="shared" si="2285"/>
        <v>337</v>
      </c>
      <c r="J2112" s="185">
        <f t="shared" si="2285"/>
        <v>173</v>
      </c>
      <c r="K2112" s="185">
        <f t="shared" si="2285"/>
        <v>2842</v>
      </c>
      <c r="L2112" s="185">
        <f t="shared" si="2285"/>
        <v>1426</v>
      </c>
      <c r="M2112" s="147"/>
      <c r="N2112" s="143">
        <f t="shared" si="2224"/>
        <v>2696</v>
      </c>
      <c r="O2112" s="143">
        <f t="shared" si="2220"/>
        <v>692</v>
      </c>
      <c r="P2112" s="143">
        <f t="shared" si="2221"/>
        <v>28959.98</v>
      </c>
      <c r="Q2112" s="143">
        <f t="shared" si="2222"/>
        <v>2852</v>
      </c>
      <c r="R2112" s="188">
        <f t="shared" si="2225"/>
        <v>35199.979999999996</v>
      </c>
      <c r="T2112">
        <v>41824.160000000003</v>
      </c>
      <c r="U2112" s="190">
        <f t="shared" si="2226"/>
        <v>0.84161833734377434</v>
      </c>
    </row>
    <row r="2113" spans="1:21" x14ac:dyDescent="0.2">
      <c r="A2113" s="178">
        <v>42823</v>
      </c>
      <c r="B2113" s="179">
        <v>0.95833333333333337</v>
      </c>
      <c r="C2113" t="s">
        <v>349</v>
      </c>
      <c r="D2113">
        <v>9.74</v>
      </c>
      <c r="E2113">
        <v>12.8</v>
      </c>
      <c r="F2113">
        <v>13</v>
      </c>
      <c r="G2113">
        <v>0.97</v>
      </c>
      <c r="H2113" s="184">
        <f t="shared" ref="H2113:L2113" si="2286">H2089</f>
        <v>0.91666666666666663</v>
      </c>
      <c r="I2113" s="185">
        <f t="shared" si="2286"/>
        <v>394</v>
      </c>
      <c r="J2113" s="185">
        <f t="shared" si="2286"/>
        <v>194</v>
      </c>
      <c r="K2113" s="185">
        <f t="shared" si="2286"/>
        <v>2842</v>
      </c>
      <c r="L2113" s="185">
        <f t="shared" si="2286"/>
        <v>1426</v>
      </c>
      <c r="M2113" s="147"/>
      <c r="N2113" s="143">
        <f t="shared" si="2224"/>
        <v>3837.56</v>
      </c>
      <c r="O2113" s="143">
        <f t="shared" si="2220"/>
        <v>2483.2000000000003</v>
      </c>
      <c r="P2113" s="143">
        <f t="shared" si="2221"/>
        <v>36946</v>
      </c>
      <c r="Q2113" s="143">
        <f t="shared" si="2222"/>
        <v>1383.22</v>
      </c>
      <c r="R2113" s="188">
        <f t="shared" si="2225"/>
        <v>44649.98</v>
      </c>
      <c r="T2113">
        <v>39891.480000000003</v>
      </c>
      <c r="U2113" s="190">
        <f t="shared" si="2226"/>
        <v>1.1192861232523836</v>
      </c>
    </row>
    <row r="2114" spans="1:21" x14ac:dyDescent="0.2">
      <c r="A2114" s="178">
        <v>42823</v>
      </c>
      <c r="B2114" s="180">
        <v>1</v>
      </c>
      <c r="C2114" t="s">
        <v>349</v>
      </c>
      <c r="D2114">
        <v>8.27</v>
      </c>
      <c r="E2114">
        <v>10.79</v>
      </c>
      <c r="F2114">
        <v>11</v>
      </c>
      <c r="G2114">
        <v>0.97</v>
      </c>
      <c r="H2114" s="184">
        <f t="shared" ref="H2114:L2114" si="2287">H2090</f>
        <v>0.95833333333333337</v>
      </c>
      <c r="I2114" s="185">
        <f t="shared" si="2287"/>
        <v>389</v>
      </c>
      <c r="J2114" s="185">
        <f t="shared" si="2287"/>
        <v>265</v>
      </c>
      <c r="K2114" s="185">
        <f t="shared" si="2287"/>
        <v>2985</v>
      </c>
      <c r="L2114" s="185">
        <f t="shared" si="2287"/>
        <v>1111</v>
      </c>
      <c r="M2114" s="147"/>
      <c r="N2114" s="143">
        <f t="shared" si="2224"/>
        <v>3217.0299999999997</v>
      </c>
      <c r="O2114" s="143">
        <f t="shared" si="2220"/>
        <v>2859.35</v>
      </c>
      <c r="P2114" s="143">
        <f t="shared" si="2221"/>
        <v>32835</v>
      </c>
      <c r="Q2114" s="143">
        <f t="shared" si="2222"/>
        <v>1077.67</v>
      </c>
      <c r="R2114" s="188">
        <f t="shared" si="2225"/>
        <v>39989.049999999996</v>
      </c>
      <c r="T2114">
        <v>36488.03</v>
      </c>
      <c r="U2114" s="190">
        <f t="shared" si="2226"/>
        <v>1.0959498224486222</v>
      </c>
    </row>
    <row r="2115" spans="1:21" x14ac:dyDescent="0.2">
      <c r="A2115" s="178">
        <v>42824</v>
      </c>
      <c r="B2115" s="179">
        <v>4.1666666666666664E-2</v>
      </c>
      <c r="C2115" t="s">
        <v>349</v>
      </c>
      <c r="D2115">
        <v>5.98</v>
      </c>
      <c r="E2115">
        <v>5.87</v>
      </c>
      <c r="F2115">
        <v>7.25</v>
      </c>
      <c r="G2115">
        <v>0.66</v>
      </c>
      <c r="H2115" s="184">
        <f t="shared" ref="H2115:L2115" si="2288">H2091</f>
        <v>1</v>
      </c>
      <c r="I2115" s="185">
        <f t="shared" si="2288"/>
        <v>362</v>
      </c>
      <c r="J2115" s="185">
        <f t="shared" si="2288"/>
        <v>243</v>
      </c>
      <c r="K2115" s="185">
        <f t="shared" si="2288"/>
        <v>2985</v>
      </c>
      <c r="L2115" s="185">
        <f t="shared" si="2288"/>
        <v>1111</v>
      </c>
      <c r="M2115" s="147"/>
      <c r="N2115" s="143">
        <f t="shared" si="2224"/>
        <v>2164.7600000000002</v>
      </c>
      <c r="O2115" s="143">
        <f t="shared" si="2220"/>
        <v>1426.41</v>
      </c>
      <c r="P2115" s="143">
        <f t="shared" si="2221"/>
        <v>21641.25</v>
      </c>
      <c r="Q2115" s="143">
        <f t="shared" si="2222"/>
        <v>733.26</v>
      </c>
      <c r="R2115" s="188">
        <f t="shared" si="2225"/>
        <v>25965.679999999997</v>
      </c>
      <c r="T2115">
        <v>32903.269999999997</v>
      </c>
      <c r="U2115" s="190">
        <f t="shared" si="2226"/>
        <v>0.78915195966844631</v>
      </c>
    </row>
    <row r="2116" spans="1:21" x14ac:dyDescent="0.2">
      <c r="A2116" s="178">
        <v>42824</v>
      </c>
      <c r="B2116" s="179">
        <v>8.3333333333333329E-2</v>
      </c>
      <c r="C2116" t="s">
        <v>349</v>
      </c>
      <c r="D2116">
        <v>4.24</v>
      </c>
      <c r="E2116">
        <v>5</v>
      </c>
      <c r="F2116">
        <v>7</v>
      </c>
      <c r="G2116">
        <v>0.66</v>
      </c>
      <c r="H2116" s="184">
        <f t="shared" ref="H2116:L2116" si="2289">H2092</f>
        <v>4.1666666666666664E-2</v>
      </c>
      <c r="I2116" s="185">
        <f t="shared" si="2289"/>
        <v>294</v>
      </c>
      <c r="J2116" s="185">
        <f t="shared" si="2289"/>
        <v>212</v>
      </c>
      <c r="K2116" s="185">
        <f t="shared" si="2289"/>
        <v>2985</v>
      </c>
      <c r="L2116" s="185">
        <f t="shared" si="2289"/>
        <v>1111</v>
      </c>
      <c r="M2116" s="147"/>
      <c r="N2116" s="143">
        <f t="shared" si="2224"/>
        <v>1246.5600000000002</v>
      </c>
      <c r="O2116" s="143">
        <f t="shared" ref="O2116:O2179" si="2290">E2116*J2116</f>
        <v>1060</v>
      </c>
      <c r="P2116" s="143">
        <f t="shared" ref="P2116:P2179" si="2291">F2116*K2116</f>
        <v>20895</v>
      </c>
      <c r="Q2116" s="143">
        <f t="shared" ref="Q2116:Q2179" si="2292">G2116*L2116</f>
        <v>733.26</v>
      </c>
      <c r="R2116" s="188">
        <f t="shared" si="2225"/>
        <v>23934.82</v>
      </c>
      <c r="T2116">
        <v>30272.080000000002</v>
      </c>
      <c r="U2116" s="190">
        <f t="shared" si="2226"/>
        <v>0.79065660503011348</v>
      </c>
    </row>
    <row r="2117" spans="1:21" x14ac:dyDescent="0.2">
      <c r="A2117" s="178">
        <v>42824</v>
      </c>
      <c r="B2117" s="179">
        <v>0.125</v>
      </c>
      <c r="C2117" t="s">
        <v>349</v>
      </c>
      <c r="D2117">
        <v>3.5</v>
      </c>
      <c r="E2117">
        <v>3.21</v>
      </c>
      <c r="F2117">
        <v>7</v>
      </c>
      <c r="G2117">
        <v>0.99</v>
      </c>
      <c r="H2117" s="184">
        <f t="shared" ref="H2117:L2117" si="2293">H2093</f>
        <v>8.3333333333333329E-2</v>
      </c>
      <c r="I2117" s="185">
        <f t="shared" si="2293"/>
        <v>236</v>
      </c>
      <c r="J2117" s="185">
        <f t="shared" si="2293"/>
        <v>179</v>
      </c>
      <c r="K2117" s="185">
        <f t="shared" si="2293"/>
        <v>2985</v>
      </c>
      <c r="L2117" s="185">
        <f t="shared" si="2293"/>
        <v>1111</v>
      </c>
      <c r="M2117" s="147"/>
      <c r="N2117" s="143">
        <f t="shared" ref="N2117:N2180" si="2294">D2117*I2117</f>
        <v>826</v>
      </c>
      <c r="O2117" s="143">
        <f t="shared" si="2290"/>
        <v>574.59</v>
      </c>
      <c r="P2117" s="143">
        <f t="shared" si="2291"/>
        <v>20895</v>
      </c>
      <c r="Q2117" s="143">
        <f t="shared" si="2292"/>
        <v>1099.8900000000001</v>
      </c>
      <c r="R2117" s="188">
        <f t="shared" ref="R2117:R2180" si="2295">SUM(N2117:Q2117)</f>
        <v>23395.48</v>
      </c>
      <c r="T2117">
        <v>28812.66</v>
      </c>
      <c r="U2117" s="190">
        <f t="shared" ref="U2117:U2180" si="2296">R2117/T2117</f>
        <v>0.81198611999030978</v>
      </c>
    </row>
    <row r="2118" spans="1:21" x14ac:dyDescent="0.2">
      <c r="A2118" s="178">
        <v>42824</v>
      </c>
      <c r="B2118" s="179">
        <v>0.16666666666666666</v>
      </c>
      <c r="C2118" t="s">
        <v>349</v>
      </c>
      <c r="D2118">
        <v>3.5</v>
      </c>
      <c r="E2118">
        <v>2.65</v>
      </c>
      <c r="F2118">
        <v>7</v>
      </c>
      <c r="G2118">
        <v>0.99</v>
      </c>
      <c r="H2118" s="184">
        <f t="shared" ref="H2118:L2118" si="2297">H2094</f>
        <v>0.125</v>
      </c>
      <c r="I2118" s="185">
        <f t="shared" si="2297"/>
        <v>201</v>
      </c>
      <c r="J2118" s="185">
        <f t="shared" si="2297"/>
        <v>205</v>
      </c>
      <c r="K2118" s="185">
        <f t="shared" si="2297"/>
        <v>2985</v>
      </c>
      <c r="L2118" s="185">
        <f t="shared" si="2297"/>
        <v>1717</v>
      </c>
      <c r="M2118" s="147"/>
      <c r="N2118" s="143">
        <f t="shared" si="2294"/>
        <v>703.5</v>
      </c>
      <c r="O2118" s="143">
        <f t="shared" si="2290"/>
        <v>543.25</v>
      </c>
      <c r="P2118" s="143">
        <f t="shared" si="2291"/>
        <v>20895</v>
      </c>
      <c r="Q2118" s="143">
        <f t="shared" si="2292"/>
        <v>1699.83</v>
      </c>
      <c r="R2118" s="188">
        <f t="shared" si="2295"/>
        <v>23841.58</v>
      </c>
      <c r="T2118">
        <v>27901.57</v>
      </c>
      <c r="U2118" s="190">
        <f t="shared" si="2296"/>
        <v>0.85448883342406901</v>
      </c>
    </row>
    <row r="2119" spans="1:21" x14ac:dyDescent="0.2">
      <c r="A2119" s="178">
        <v>42824</v>
      </c>
      <c r="B2119" s="179">
        <v>0.20833333333333334</v>
      </c>
      <c r="C2119" t="s">
        <v>349</v>
      </c>
      <c r="D2119">
        <v>4.1100000000000003</v>
      </c>
      <c r="E2119">
        <v>5</v>
      </c>
      <c r="F2119">
        <v>6.5</v>
      </c>
      <c r="G2119">
        <v>0.99</v>
      </c>
      <c r="H2119" s="184">
        <f t="shared" ref="H2119:L2119" si="2298">H2095</f>
        <v>0.16666666666666666</v>
      </c>
      <c r="I2119" s="185">
        <f t="shared" si="2298"/>
        <v>185</v>
      </c>
      <c r="J2119" s="185">
        <f t="shared" si="2298"/>
        <v>205</v>
      </c>
      <c r="K2119" s="185">
        <f t="shared" si="2298"/>
        <v>2985</v>
      </c>
      <c r="L2119" s="185">
        <f t="shared" si="2298"/>
        <v>1717</v>
      </c>
      <c r="M2119" s="147"/>
      <c r="N2119" s="143">
        <f t="shared" si="2294"/>
        <v>760.35</v>
      </c>
      <c r="O2119" s="143">
        <f t="shared" si="2290"/>
        <v>1025</v>
      </c>
      <c r="P2119" s="143">
        <f t="shared" si="2291"/>
        <v>19402.5</v>
      </c>
      <c r="Q2119" s="143">
        <f t="shared" si="2292"/>
        <v>1699.83</v>
      </c>
      <c r="R2119" s="188">
        <f t="shared" si="2295"/>
        <v>22887.68</v>
      </c>
      <c r="T2119">
        <v>27363.759999999998</v>
      </c>
      <c r="U2119" s="190">
        <f t="shared" si="2296"/>
        <v>0.8364230646665517</v>
      </c>
    </row>
    <row r="2120" spans="1:21" x14ac:dyDescent="0.2">
      <c r="A2120" s="178">
        <v>42824</v>
      </c>
      <c r="B2120" s="179">
        <v>0.25</v>
      </c>
      <c r="C2120" t="s">
        <v>349</v>
      </c>
      <c r="D2120">
        <v>8.67</v>
      </c>
      <c r="E2120">
        <v>25</v>
      </c>
      <c r="F2120">
        <v>7.25</v>
      </c>
      <c r="G2120">
        <v>0.99</v>
      </c>
      <c r="H2120" s="184">
        <f t="shared" ref="H2120:L2120" si="2299">H2096</f>
        <v>0.20833333333333334</v>
      </c>
      <c r="I2120" s="185">
        <f t="shared" si="2299"/>
        <v>207</v>
      </c>
      <c r="J2120" s="185">
        <f t="shared" si="2299"/>
        <v>283</v>
      </c>
      <c r="K2120" s="185">
        <f t="shared" si="2299"/>
        <v>2985</v>
      </c>
      <c r="L2120" s="185">
        <f t="shared" si="2299"/>
        <v>1717</v>
      </c>
      <c r="M2120" s="147"/>
      <c r="N2120" s="143">
        <f t="shared" si="2294"/>
        <v>1794.69</v>
      </c>
      <c r="O2120" s="143">
        <f t="shared" si="2290"/>
        <v>7075</v>
      </c>
      <c r="P2120" s="143">
        <f t="shared" si="2291"/>
        <v>21641.25</v>
      </c>
      <c r="Q2120" s="143">
        <f t="shared" si="2292"/>
        <v>1699.83</v>
      </c>
      <c r="R2120" s="188">
        <f t="shared" si="2295"/>
        <v>32210.770000000004</v>
      </c>
      <c r="T2120">
        <v>27681.56</v>
      </c>
      <c r="U2120" s="190">
        <f t="shared" si="2296"/>
        <v>1.1636183076387314</v>
      </c>
    </row>
    <row r="2121" spans="1:21" x14ac:dyDescent="0.2">
      <c r="A2121" s="178">
        <v>42824</v>
      </c>
      <c r="B2121" s="179">
        <v>0.29166666666666669</v>
      </c>
      <c r="C2121" t="s">
        <v>349</v>
      </c>
      <c r="D2121">
        <v>25</v>
      </c>
      <c r="E2121">
        <v>40</v>
      </c>
      <c r="F2121">
        <v>8.09</v>
      </c>
      <c r="G2121">
        <v>40</v>
      </c>
      <c r="H2121" s="184">
        <f t="shared" ref="H2121:L2121" si="2300">H2097</f>
        <v>0.25</v>
      </c>
      <c r="I2121" s="185">
        <f t="shared" si="2300"/>
        <v>327</v>
      </c>
      <c r="J2121" s="185">
        <f t="shared" si="2300"/>
        <v>438</v>
      </c>
      <c r="K2121" s="185">
        <f t="shared" si="2300"/>
        <v>2985</v>
      </c>
      <c r="L2121" s="185">
        <f t="shared" si="2300"/>
        <v>1717</v>
      </c>
      <c r="M2121" s="147"/>
      <c r="N2121" s="143">
        <f t="shared" si="2294"/>
        <v>8175</v>
      </c>
      <c r="O2121" s="143">
        <f t="shared" si="2290"/>
        <v>17520</v>
      </c>
      <c r="P2121" s="143">
        <f t="shared" si="2291"/>
        <v>24148.649999999998</v>
      </c>
      <c r="Q2121" s="143">
        <f t="shared" si="2292"/>
        <v>68680</v>
      </c>
      <c r="R2121" s="188">
        <f t="shared" si="2295"/>
        <v>118523.65</v>
      </c>
      <c r="T2121">
        <v>29414.73</v>
      </c>
      <c r="U2121" s="190">
        <f t="shared" si="2296"/>
        <v>4.0293978561081474</v>
      </c>
    </row>
    <row r="2122" spans="1:21" x14ac:dyDescent="0.2">
      <c r="A2122" s="178">
        <v>42824</v>
      </c>
      <c r="B2122" s="179">
        <v>0.33333333333333331</v>
      </c>
      <c r="C2122" t="s">
        <v>349</v>
      </c>
      <c r="D2122">
        <v>10</v>
      </c>
      <c r="E2122">
        <v>9.65</v>
      </c>
      <c r="F2122">
        <v>7.96</v>
      </c>
      <c r="G2122">
        <v>12</v>
      </c>
      <c r="H2122" s="184">
        <f t="shared" ref="H2122:L2122" si="2301">H2098</f>
        <v>0.29166666666666669</v>
      </c>
      <c r="I2122" s="185">
        <f t="shared" si="2301"/>
        <v>249</v>
      </c>
      <c r="J2122" s="185">
        <f t="shared" si="2301"/>
        <v>556</v>
      </c>
      <c r="K2122" s="185">
        <f t="shared" si="2301"/>
        <v>2872</v>
      </c>
      <c r="L2122" s="185">
        <f t="shared" si="2301"/>
        <v>2219</v>
      </c>
      <c r="M2122" s="147"/>
      <c r="N2122" s="143">
        <f t="shared" si="2294"/>
        <v>2490</v>
      </c>
      <c r="O2122" s="143">
        <f t="shared" si="2290"/>
        <v>5365.4000000000005</v>
      </c>
      <c r="P2122" s="143">
        <f t="shared" si="2291"/>
        <v>22861.119999999999</v>
      </c>
      <c r="Q2122" s="143">
        <f t="shared" si="2292"/>
        <v>26628</v>
      </c>
      <c r="R2122" s="188">
        <f t="shared" si="2295"/>
        <v>57344.520000000004</v>
      </c>
      <c r="T2122">
        <v>32787.79</v>
      </c>
      <c r="U2122" s="190">
        <f t="shared" si="2296"/>
        <v>1.7489595974599081</v>
      </c>
    </row>
    <row r="2123" spans="1:21" x14ac:dyDescent="0.2">
      <c r="A2123" s="178">
        <v>42824</v>
      </c>
      <c r="B2123" s="179">
        <v>0.375</v>
      </c>
      <c r="C2123" t="s">
        <v>349</v>
      </c>
      <c r="D2123">
        <v>3.98</v>
      </c>
      <c r="E2123">
        <v>7.42</v>
      </c>
      <c r="F2123">
        <v>7</v>
      </c>
      <c r="G2123">
        <v>12</v>
      </c>
      <c r="H2123" s="184">
        <f t="shared" ref="H2123:L2123" si="2302">H2099</f>
        <v>0.33333333333333331</v>
      </c>
      <c r="I2123" s="185">
        <f t="shared" si="2302"/>
        <v>256</v>
      </c>
      <c r="J2123" s="185">
        <f t="shared" si="2302"/>
        <v>306</v>
      </c>
      <c r="K2123" s="185">
        <f t="shared" si="2302"/>
        <v>2872</v>
      </c>
      <c r="L2123" s="185">
        <f t="shared" si="2302"/>
        <v>2219</v>
      </c>
      <c r="M2123" s="147"/>
      <c r="N2123" s="143">
        <f t="shared" si="2294"/>
        <v>1018.88</v>
      </c>
      <c r="O2123" s="143">
        <f t="shared" si="2290"/>
        <v>2270.52</v>
      </c>
      <c r="P2123" s="143">
        <f t="shared" si="2291"/>
        <v>20104</v>
      </c>
      <c r="Q2123" s="143">
        <f t="shared" si="2292"/>
        <v>26628</v>
      </c>
      <c r="R2123" s="188">
        <f t="shared" si="2295"/>
        <v>50021.4</v>
      </c>
      <c r="T2123">
        <v>33968.519999999997</v>
      </c>
      <c r="U2123" s="190">
        <f t="shared" si="2296"/>
        <v>1.4725810838976796</v>
      </c>
    </row>
    <row r="2124" spans="1:21" x14ac:dyDescent="0.2">
      <c r="A2124" s="178">
        <v>42824</v>
      </c>
      <c r="B2124" s="179">
        <v>0.41666666666666669</v>
      </c>
      <c r="C2124" t="s">
        <v>349</v>
      </c>
      <c r="D2124">
        <v>2.41</v>
      </c>
      <c r="E2124">
        <v>3.58</v>
      </c>
      <c r="F2124">
        <v>3.5</v>
      </c>
      <c r="G2124">
        <v>12</v>
      </c>
      <c r="H2124" s="184">
        <f t="shared" ref="H2124:L2124" si="2303">H2100</f>
        <v>0.375</v>
      </c>
      <c r="I2124" s="185">
        <f t="shared" si="2303"/>
        <v>156</v>
      </c>
      <c r="J2124" s="185">
        <f t="shared" si="2303"/>
        <v>343</v>
      </c>
      <c r="K2124" s="185">
        <f t="shared" si="2303"/>
        <v>2872</v>
      </c>
      <c r="L2124" s="185">
        <f t="shared" si="2303"/>
        <v>2219</v>
      </c>
      <c r="M2124" s="147"/>
      <c r="N2124" s="143">
        <f t="shared" si="2294"/>
        <v>375.96000000000004</v>
      </c>
      <c r="O2124" s="143">
        <f t="shared" si="2290"/>
        <v>1227.94</v>
      </c>
      <c r="P2124" s="143">
        <f t="shared" si="2291"/>
        <v>10052</v>
      </c>
      <c r="Q2124" s="143">
        <f t="shared" si="2292"/>
        <v>26628</v>
      </c>
      <c r="R2124" s="188">
        <f t="shared" si="2295"/>
        <v>38283.9</v>
      </c>
      <c r="T2124">
        <v>33841.339999999997</v>
      </c>
      <c r="U2124" s="190">
        <f t="shared" si="2296"/>
        <v>1.1312761255907717</v>
      </c>
    </row>
    <row r="2125" spans="1:21" x14ac:dyDescent="0.2">
      <c r="A2125" s="178">
        <v>42824</v>
      </c>
      <c r="B2125" s="179">
        <v>0.45833333333333331</v>
      </c>
      <c r="C2125" t="s">
        <v>349</v>
      </c>
      <c r="D2125">
        <v>4.05</v>
      </c>
      <c r="E2125">
        <v>7.07</v>
      </c>
      <c r="F2125">
        <v>7</v>
      </c>
      <c r="G2125">
        <v>10.15</v>
      </c>
      <c r="H2125" s="184">
        <f t="shared" ref="H2125:L2125" si="2304">H2101</f>
        <v>0.41666666666666669</v>
      </c>
      <c r="I2125" s="185">
        <f t="shared" si="2304"/>
        <v>196</v>
      </c>
      <c r="J2125" s="185">
        <f t="shared" si="2304"/>
        <v>315</v>
      </c>
      <c r="K2125" s="185">
        <f t="shared" si="2304"/>
        <v>2872</v>
      </c>
      <c r="L2125" s="185">
        <f t="shared" si="2304"/>
        <v>2219</v>
      </c>
      <c r="M2125" s="147"/>
      <c r="N2125" s="143">
        <f t="shared" si="2294"/>
        <v>793.8</v>
      </c>
      <c r="O2125" s="143">
        <f t="shared" si="2290"/>
        <v>2227.0500000000002</v>
      </c>
      <c r="P2125" s="143">
        <f t="shared" si="2291"/>
        <v>20104</v>
      </c>
      <c r="Q2125" s="143">
        <f t="shared" si="2292"/>
        <v>22522.850000000002</v>
      </c>
      <c r="R2125" s="188">
        <f t="shared" si="2295"/>
        <v>45647.7</v>
      </c>
      <c r="T2125">
        <v>34383.14</v>
      </c>
      <c r="U2125" s="190">
        <f t="shared" si="2296"/>
        <v>1.3276187107983739</v>
      </c>
    </row>
    <row r="2126" spans="1:21" x14ac:dyDescent="0.2">
      <c r="A2126" s="178">
        <v>42824</v>
      </c>
      <c r="B2126" s="179">
        <v>0.5</v>
      </c>
      <c r="C2126" t="s">
        <v>349</v>
      </c>
      <c r="D2126">
        <v>6.46</v>
      </c>
      <c r="E2126">
        <v>8.11</v>
      </c>
      <c r="F2126">
        <v>10.71</v>
      </c>
      <c r="G2126">
        <v>12</v>
      </c>
      <c r="H2126" s="184">
        <f t="shared" ref="H2126:L2126" si="2305">H2102</f>
        <v>0.45833333333333331</v>
      </c>
      <c r="I2126" s="185">
        <f t="shared" si="2305"/>
        <v>226</v>
      </c>
      <c r="J2126" s="185">
        <f t="shared" si="2305"/>
        <v>326</v>
      </c>
      <c r="K2126" s="185">
        <f t="shared" si="2305"/>
        <v>2842</v>
      </c>
      <c r="L2126" s="185">
        <f t="shared" si="2305"/>
        <v>1635</v>
      </c>
      <c r="M2126" s="147"/>
      <c r="N2126" s="143">
        <f t="shared" si="2294"/>
        <v>1459.96</v>
      </c>
      <c r="O2126" s="143">
        <f t="shared" si="2290"/>
        <v>2643.8599999999997</v>
      </c>
      <c r="P2126" s="143">
        <f t="shared" si="2291"/>
        <v>30437.820000000003</v>
      </c>
      <c r="Q2126" s="143">
        <f t="shared" si="2292"/>
        <v>19620</v>
      </c>
      <c r="R2126" s="188">
        <f t="shared" si="2295"/>
        <v>54161.64</v>
      </c>
      <c r="T2126">
        <v>35017.269999999997</v>
      </c>
      <c r="U2126" s="190">
        <f t="shared" si="2296"/>
        <v>1.5467122365621309</v>
      </c>
    </row>
    <row r="2127" spans="1:21" x14ac:dyDescent="0.2">
      <c r="A2127" s="178">
        <v>42824</v>
      </c>
      <c r="B2127" s="179">
        <v>0.54166666666666663</v>
      </c>
      <c r="C2127" t="s">
        <v>349</v>
      </c>
      <c r="D2127">
        <v>3.98</v>
      </c>
      <c r="E2127">
        <v>10.98</v>
      </c>
      <c r="F2127">
        <v>11.22</v>
      </c>
      <c r="G2127">
        <v>11.01</v>
      </c>
      <c r="H2127" s="184">
        <f t="shared" ref="H2127:L2127" si="2306">H2103</f>
        <v>0.5</v>
      </c>
      <c r="I2127" s="185">
        <f t="shared" si="2306"/>
        <v>222</v>
      </c>
      <c r="J2127" s="185">
        <f t="shared" si="2306"/>
        <v>319</v>
      </c>
      <c r="K2127" s="185">
        <f t="shared" si="2306"/>
        <v>2842</v>
      </c>
      <c r="L2127" s="185">
        <f t="shared" si="2306"/>
        <v>1635</v>
      </c>
      <c r="M2127" s="147"/>
      <c r="N2127" s="143">
        <f t="shared" si="2294"/>
        <v>883.56</v>
      </c>
      <c r="O2127" s="143">
        <f t="shared" si="2290"/>
        <v>3502.6200000000003</v>
      </c>
      <c r="P2127" s="143">
        <f t="shared" si="2291"/>
        <v>31887.24</v>
      </c>
      <c r="Q2127" s="143">
        <f t="shared" si="2292"/>
        <v>18001.349999999999</v>
      </c>
      <c r="R2127" s="188">
        <f t="shared" si="2295"/>
        <v>54274.77</v>
      </c>
      <c r="T2127">
        <v>35548.019999999997</v>
      </c>
      <c r="U2127" s="190">
        <f t="shared" si="2296"/>
        <v>1.526801492741368</v>
      </c>
    </row>
    <row r="2128" spans="1:21" x14ac:dyDescent="0.2">
      <c r="A2128" s="178">
        <v>42824</v>
      </c>
      <c r="B2128" s="179">
        <v>0.58333333333333337</v>
      </c>
      <c r="C2128" t="s">
        <v>349</v>
      </c>
      <c r="D2128">
        <v>2</v>
      </c>
      <c r="E2128">
        <v>3.91</v>
      </c>
      <c r="F2128">
        <v>6.12</v>
      </c>
      <c r="G2128">
        <v>5.91</v>
      </c>
      <c r="H2128" s="184">
        <f t="shared" ref="H2128:L2128" si="2307">H2104</f>
        <v>0.54166666666666663</v>
      </c>
      <c r="I2128" s="185">
        <f t="shared" si="2307"/>
        <v>195</v>
      </c>
      <c r="J2128" s="185">
        <f t="shared" si="2307"/>
        <v>299</v>
      </c>
      <c r="K2128" s="185">
        <f t="shared" si="2307"/>
        <v>2842</v>
      </c>
      <c r="L2128" s="185">
        <f t="shared" si="2307"/>
        <v>1635</v>
      </c>
      <c r="M2128" s="147"/>
      <c r="N2128" s="143">
        <f t="shared" si="2294"/>
        <v>390</v>
      </c>
      <c r="O2128" s="143">
        <f t="shared" si="2290"/>
        <v>1169.0900000000001</v>
      </c>
      <c r="P2128" s="143">
        <f t="shared" si="2291"/>
        <v>17393.04</v>
      </c>
      <c r="Q2128" s="143">
        <f t="shared" si="2292"/>
        <v>9662.85</v>
      </c>
      <c r="R2128" s="188">
        <f t="shared" si="2295"/>
        <v>28614.980000000003</v>
      </c>
      <c r="T2128">
        <v>36114.5</v>
      </c>
      <c r="U2128" s="190">
        <f t="shared" si="2296"/>
        <v>0.79234047266333474</v>
      </c>
    </row>
    <row r="2129" spans="1:21" x14ac:dyDescent="0.2">
      <c r="A2129" s="178">
        <v>42824</v>
      </c>
      <c r="B2129" s="179">
        <v>0.625</v>
      </c>
      <c r="C2129" t="s">
        <v>349</v>
      </c>
      <c r="D2129">
        <v>1</v>
      </c>
      <c r="E2129">
        <v>3.91</v>
      </c>
      <c r="F2129">
        <v>7.1</v>
      </c>
      <c r="G2129">
        <v>2.46</v>
      </c>
      <c r="H2129" s="184">
        <f t="shared" ref="H2129:L2129" si="2308">H2105</f>
        <v>0.58333333333333337</v>
      </c>
      <c r="I2129" s="185">
        <f t="shared" si="2308"/>
        <v>205</v>
      </c>
      <c r="J2129" s="185">
        <f t="shared" si="2308"/>
        <v>237</v>
      </c>
      <c r="K2129" s="185">
        <f t="shared" si="2308"/>
        <v>2842</v>
      </c>
      <c r="L2129" s="185">
        <f t="shared" si="2308"/>
        <v>1635</v>
      </c>
      <c r="M2129" s="147"/>
      <c r="N2129" s="143">
        <f t="shared" si="2294"/>
        <v>205</v>
      </c>
      <c r="O2129" s="143">
        <f t="shared" si="2290"/>
        <v>926.67000000000007</v>
      </c>
      <c r="P2129" s="143">
        <f t="shared" si="2291"/>
        <v>20178.2</v>
      </c>
      <c r="Q2129" s="143">
        <f t="shared" si="2292"/>
        <v>4022.1</v>
      </c>
      <c r="R2129" s="188">
        <f t="shared" si="2295"/>
        <v>25331.97</v>
      </c>
      <c r="T2129">
        <v>37035.620000000003</v>
      </c>
      <c r="U2129" s="190">
        <f t="shared" si="2296"/>
        <v>0.68398935943289185</v>
      </c>
    </row>
    <row r="2130" spans="1:21" x14ac:dyDescent="0.2">
      <c r="A2130" s="178">
        <v>42824</v>
      </c>
      <c r="B2130" s="179">
        <v>0.66666666666666663</v>
      </c>
      <c r="C2130" t="s">
        <v>349</v>
      </c>
      <c r="D2130">
        <v>1</v>
      </c>
      <c r="E2130">
        <v>3.62</v>
      </c>
      <c r="F2130">
        <v>12.03</v>
      </c>
      <c r="G2130">
        <v>2</v>
      </c>
      <c r="H2130" s="184">
        <f t="shared" ref="H2130:L2130" si="2309">H2106</f>
        <v>0.625</v>
      </c>
      <c r="I2130" s="185">
        <f t="shared" si="2309"/>
        <v>212</v>
      </c>
      <c r="J2130" s="185">
        <f t="shared" si="2309"/>
        <v>213</v>
      </c>
      <c r="K2130" s="185">
        <f t="shared" si="2309"/>
        <v>2842</v>
      </c>
      <c r="L2130" s="185">
        <f t="shared" si="2309"/>
        <v>1380</v>
      </c>
      <c r="M2130" s="147"/>
      <c r="N2130" s="143">
        <f t="shared" si="2294"/>
        <v>212</v>
      </c>
      <c r="O2130" s="143">
        <f t="shared" si="2290"/>
        <v>771.06000000000006</v>
      </c>
      <c r="P2130" s="143">
        <f t="shared" si="2291"/>
        <v>34189.259999999995</v>
      </c>
      <c r="Q2130" s="143">
        <f t="shared" si="2292"/>
        <v>2760</v>
      </c>
      <c r="R2130" s="188">
        <f t="shared" si="2295"/>
        <v>37932.319999999992</v>
      </c>
      <c r="T2130">
        <v>38046.42</v>
      </c>
      <c r="U2130" s="190">
        <f t="shared" si="2296"/>
        <v>0.99700103189735045</v>
      </c>
    </row>
    <row r="2131" spans="1:21" x14ac:dyDescent="0.2">
      <c r="A2131" s="178">
        <v>42824</v>
      </c>
      <c r="B2131" s="179">
        <v>0.70833333333333337</v>
      </c>
      <c r="C2131" t="s">
        <v>349</v>
      </c>
      <c r="D2131">
        <v>2.11</v>
      </c>
      <c r="E2131">
        <v>7.01</v>
      </c>
      <c r="F2131">
        <v>20</v>
      </c>
      <c r="G2131">
        <v>3.4</v>
      </c>
      <c r="H2131" s="184">
        <f t="shared" ref="H2131:L2131" si="2310">H2107</f>
        <v>0.66666666666666663</v>
      </c>
      <c r="I2131" s="185">
        <f t="shared" si="2310"/>
        <v>191</v>
      </c>
      <c r="J2131" s="185">
        <f t="shared" si="2310"/>
        <v>237</v>
      </c>
      <c r="K2131" s="185">
        <f t="shared" si="2310"/>
        <v>2842</v>
      </c>
      <c r="L2131" s="185">
        <f t="shared" si="2310"/>
        <v>1380</v>
      </c>
      <c r="M2131" s="147"/>
      <c r="N2131" s="143">
        <f t="shared" si="2294"/>
        <v>403.01</v>
      </c>
      <c r="O2131" s="143">
        <f t="shared" si="2290"/>
        <v>1661.37</v>
      </c>
      <c r="P2131" s="143">
        <f t="shared" si="2291"/>
        <v>56840</v>
      </c>
      <c r="Q2131" s="143">
        <f t="shared" si="2292"/>
        <v>4692</v>
      </c>
      <c r="R2131" s="188">
        <f t="shared" si="2295"/>
        <v>63596.38</v>
      </c>
      <c r="T2131">
        <v>39068.720000000001</v>
      </c>
      <c r="U2131" s="190">
        <f t="shared" si="2296"/>
        <v>1.6278081288560258</v>
      </c>
    </row>
    <row r="2132" spans="1:21" x14ac:dyDescent="0.2">
      <c r="A2132" s="178">
        <v>42824</v>
      </c>
      <c r="B2132" s="179">
        <v>0.75</v>
      </c>
      <c r="C2132" t="s">
        <v>349</v>
      </c>
      <c r="D2132">
        <v>2.11</v>
      </c>
      <c r="E2132">
        <v>7.05</v>
      </c>
      <c r="F2132">
        <v>16.010000000000002</v>
      </c>
      <c r="G2132">
        <v>4.03</v>
      </c>
      <c r="H2132" s="184">
        <f t="shared" ref="H2132:L2132" si="2311">H2108</f>
        <v>0.70833333333333337</v>
      </c>
      <c r="I2132" s="185">
        <f t="shared" si="2311"/>
        <v>218</v>
      </c>
      <c r="J2132" s="185">
        <f t="shared" si="2311"/>
        <v>258</v>
      </c>
      <c r="K2132" s="185">
        <f t="shared" si="2311"/>
        <v>2842</v>
      </c>
      <c r="L2132" s="185">
        <f t="shared" si="2311"/>
        <v>1380</v>
      </c>
      <c r="M2132" s="147"/>
      <c r="N2132" s="143">
        <f t="shared" si="2294"/>
        <v>459.97999999999996</v>
      </c>
      <c r="O2132" s="143">
        <f t="shared" si="2290"/>
        <v>1818.8999999999999</v>
      </c>
      <c r="P2132" s="143">
        <f t="shared" si="2291"/>
        <v>45500.420000000006</v>
      </c>
      <c r="Q2132" s="143">
        <f t="shared" si="2292"/>
        <v>5561.4000000000005</v>
      </c>
      <c r="R2132" s="188">
        <f t="shared" si="2295"/>
        <v>53340.700000000004</v>
      </c>
      <c r="T2132">
        <v>40232.83</v>
      </c>
      <c r="U2132" s="190">
        <f t="shared" si="2296"/>
        <v>1.3258003476265527</v>
      </c>
    </row>
    <row r="2133" spans="1:21" x14ac:dyDescent="0.2">
      <c r="A2133" s="178">
        <v>42824</v>
      </c>
      <c r="B2133" s="179">
        <v>0.79166666666666663</v>
      </c>
      <c r="C2133" t="s">
        <v>349</v>
      </c>
      <c r="D2133">
        <v>3.5</v>
      </c>
      <c r="E2133">
        <v>7.59</v>
      </c>
      <c r="F2133">
        <v>10.5</v>
      </c>
      <c r="G2133">
        <v>4.82</v>
      </c>
      <c r="H2133" s="184">
        <f t="shared" ref="H2133:L2133" si="2312">H2109</f>
        <v>0.75</v>
      </c>
      <c r="I2133" s="185">
        <f t="shared" si="2312"/>
        <v>240</v>
      </c>
      <c r="J2133" s="185">
        <f t="shared" si="2312"/>
        <v>365</v>
      </c>
      <c r="K2133" s="185">
        <f t="shared" si="2312"/>
        <v>2842</v>
      </c>
      <c r="L2133" s="185">
        <f t="shared" si="2312"/>
        <v>1380</v>
      </c>
      <c r="M2133" s="147"/>
      <c r="N2133" s="143">
        <f t="shared" si="2294"/>
        <v>840</v>
      </c>
      <c r="O2133" s="143">
        <f t="shared" si="2290"/>
        <v>2770.35</v>
      </c>
      <c r="P2133" s="143">
        <f t="shared" si="2291"/>
        <v>29841</v>
      </c>
      <c r="Q2133" s="143">
        <f t="shared" si="2292"/>
        <v>6651.6</v>
      </c>
      <c r="R2133" s="188">
        <f t="shared" si="2295"/>
        <v>40102.949999999997</v>
      </c>
      <c r="T2133">
        <v>40747.61</v>
      </c>
      <c r="U2133" s="190">
        <f t="shared" si="2296"/>
        <v>0.98417919480430871</v>
      </c>
    </row>
    <row r="2134" spans="1:21" x14ac:dyDescent="0.2">
      <c r="A2134" s="178">
        <v>42824</v>
      </c>
      <c r="B2134" s="179">
        <v>0.83333333333333337</v>
      </c>
      <c r="C2134" t="s">
        <v>349</v>
      </c>
      <c r="D2134">
        <v>3.5</v>
      </c>
      <c r="E2134">
        <v>8.7799999999999994</v>
      </c>
      <c r="F2134">
        <v>12.88</v>
      </c>
      <c r="G2134">
        <v>4.82</v>
      </c>
      <c r="H2134" s="184">
        <f t="shared" ref="H2134:L2134" si="2313">H2110</f>
        <v>0.79166666666666663</v>
      </c>
      <c r="I2134" s="185">
        <f t="shared" si="2313"/>
        <v>320</v>
      </c>
      <c r="J2134" s="185">
        <f t="shared" si="2313"/>
        <v>214</v>
      </c>
      <c r="K2134" s="185">
        <f t="shared" si="2313"/>
        <v>2842</v>
      </c>
      <c r="L2134" s="185">
        <f t="shared" si="2313"/>
        <v>1426</v>
      </c>
      <c r="M2134" s="147"/>
      <c r="N2134" s="143">
        <f t="shared" si="2294"/>
        <v>1120</v>
      </c>
      <c r="O2134" s="143">
        <f t="shared" si="2290"/>
        <v>1878.9199999999998</v>
      </c>
      <c r="P2134" s="143">
        <f t="shared" si="2291"/>
        <v>36604.959999999999</v>
      </c>
      <c r="Q2134" s="143">
        <f t="shared" si="2292"/>
        <v>6873.3200000000006</v>
      </c>
      <c r="R2134" s="188">
        <f t="shared" si="2295"/>
        <v>46477.2</v>
      </c>
      <c r="T2134">
        <v>40403.83</v>
      </c>
      <c r="U2134" s="190">
        <f t="shared" si="2296"/>
        <v>1.1503166902741644</v>
      </c>
    </row>
    <row r="2135" spans="1:21" x14ac:dyDescent="0.2">
      <c r="A2135" s="178">
        <v>42824</v>
      </c>
      <c r="B2135" s="179">
        <v>0.875</v>
      </c>
      <c r="C2135" t="s">
        <v>349</v>
      </c>
      <c r="D2135">
        <v>3.78</v>
      </c>
      <c r="E2135">
        <v>4.99</v>
      </c>
      <c r="F2135">
        <v>11.01</v>
      </c>
      <c r="G2135">
        <v>4.37</v>
      </c>
      <c r="H2135" s="184">
        <f t="shared" ref="H2135:L2135" si="2314">H2111</f>
        <v>0.83333333333333337</v>
      </c>
      <c r="I2135" s="185">
        <f t="shared" si="2314"/>
        <v>322</v>
      </c>
      <c r="J2135" s="185">
        <f t="shared" si="2314"/>
        <v>178</v>
      </c>
      <c r="K2135" s="185">
        <f t="shared" si="2314"/>
        <v>2842</v>
      </c>
      <c r="L2135" s="185">
        <f t="shared" si="2314"/>
        <v>1426</v>
      </c>
      <c r="M2135" s="147"/>
      <c r="N2135" s="143">
        <f t="shared" si="2294"/>
        <v>1217.1599999999999</v>
      </c>
      <c r="O2135" s="143">
        <f t="shared" si="2290"/>
        <v>888.22</v>
      </c>
      <c r="P2135" s="143">
        <f t="shared" si="2291"/>
        <v>31290.42</v>
      </c>
      <c r="Q2135" s="143">
        <f t="shared" si="2292"/>
        <v>6231.62</v>
      </c>
      <c r="R2135" s="188">
        <f t="shared" si="2295"/>
        <v>39627.42</v>
      </c>
      <c r="T2135">
        <v>39449.019999999997</v>
      </c>
      <c r="U2135" s="190">
        <f t="shared" si="2296"/>
        <v>1.0045222923154999</v>
      </c>
    </row>
    <row r="2136" spans="1:21" x14ac:dyDescent="0.2">
      <c r="A2136" s="178">
        <v>42824</v>
      </c>
      <c r="B2136" s="179">
        <v>0.91666666666666663</v>
      </c>
      <c r="C2136" t="s">
        <v>349</v>
      </c>
      <c r="D2136">
        <v>5.1100000000000003</v>
      </c>
      <c r="E2136">
        <v>2.71</v>
      </c>
      <c r="F2136">
        <v>3.5</v>
      </c>
      <c r="G2136">
        <v>2</v>
      </c>
      <c r="H2136" s="184">
        <f t="shared" ref="H2136:L2136" si="2315">H2112</f>
        <v>0.875</v>
      </c>
      <c r="I2136" s="185">
        <f t="shared" si="2315"/>
        <v>337</v>
      </c>
      <c r="J2136" s="185">
        <f t="shared" si="2315"/>
        <v>173</v>
      </c>
      <c r="K2136" s="185">
        <f t="shared" si="2315"/>
        <v>2842</v>
      </c>
      <c r="L2136" s="185">
        <f t="shared" si="2315"/>
        <v>1426</v>
      </c>
      <c r="M2136" s="147"/>
      <c r="N2136" s="143">
        <f t="shared" si="2294"/>
        <v>1722.0700000000002</v>
      </c>
      <c r="O2136" s="143">
        <f t="shared" si="2290"/>
        <v>468.83</v>
      </c>
      <c r="P2136" s="143">
        <f t="shared" si="2291"/>
        <v>9947</v>
      </c>
      <c r="Q2136" s="143">
        <f t="shared" si="2292"/>
        <v>2852</v>
      </c>
      <c r="R2136" s="188">
        <f t="shared" si="2295"/>
        <v>14989.9</v>
      </c>
      <c r="T2136">
        <v>39746.089999999997</v>
      </c>
      <c r="U2136" s="190">
        <f t="shared" si="2296"/>
        <v>0.37714149995634794</v>
      </c>
    </row>
    <row r="2137" spans="1:21" x14ac:dyDescent="0.2">
      <c r="A2137" s="178">
        <v>42824</v>
      </c>
      <c r="B2137" s="179">
        <v>0.95833333333333337</v>
      </c>
      <c r="C2137" t="s">
        <v>349</v>
      </c>
      <c r="D2137">
        <v>9.89</v>
      </c>
      <c r="E2137">
        <v>4.8600000000000003</v>
      </c>
      <c r="F2137">
        <v>5.29</v>
      </c>
      <c r="G2137">
        <v>0.66</v>
      </c>
      <c r="H2137" s="184">
        <f t="shared" ref="H2137:L2137" si="2316">H2113</f>
        <v>0.91666666666666663</v>
      </c>
      <c r="I2137" s="185">
        <f t="shared" si="2316"/>
        <v>394</v>
      </c>
      <c r="J2137" s="185">
        <f t="shared" si="2316"/>
        <v>194</v>
      </c>
      <c r="K2137" s="185">
        <f t="shared" si="2316"/>
        <v>2842</v>
      </c>
      <c r="L2137" s="185">
        <f t="shared" si="2316"/>
        <v>1426</v>
      </c>
      <c r="M2137" s="147"/>
      <c r="N2137" s="143">
        <f t="shared" si="2294"/>
        <v>3896.6600000000003</v>
      </c>
      <c r="O2137" s="143">
        <f t="shared" si="2290"/>
        <v>942.84</v>
      </c>
      <c r="P2137" s="143">
        <f t="shared" si="2291"/>
        <v>15034.18</v>
      </c>
      <c r="Q2137" s="143">
        <f t="shared" si="2292"/>
        <v>941.16000000000008</v>
      </c>
      <c r="R2137" s="188">
        <f t="shared" si="2295"/>
        <v>20814.84</v>
      </c>
      <c r="T2137">
        <v>38241.1</v>
      </c>
      <c r="U2137" s="190">
        <f t="shared" si="2296"/>
        <v>0.54430547238442406</v>
      </c>
    </row>
    <row r="2138" spans="1:21" x14ac:dyDescent="0.2">
      <c r="A2138" s="178">
        <v>42824</v>
      </c>
      <c r="B2138" s="180">
        <v>1</v>
      </c>
      <c r="C2138" t="s">
        <v>349</v>
      </c>
      <c r="D2138">
        <v>8.11</v>
      </c>
      <c r="E2138">
        <v>8.11</v>
      </c>
      <c r="F2138">
        <v>7</v>
      </c>
      <c r="G2138">
        <v>0.66</v>
      </c>
      <c r="H2138" s="184">
        <f t="shared" ref="H2138:L2138" si="2317">H2114</f>
        <v>0.95833333333333337</v>
      </c>
      <c r="I2138" s="185">
        <f t="shared" si="2317"/>
        <v>389</v>
      </c>
      <c r="J2138" s="185">
        <f t="shared" si="2317"/>
        <v>265</v>
      </c>
      <c r="K2138" s="185">
        <f t="shared" si="2317"/>
        <v>2985</v>
      </c>
      <c r="L2138" s="185">
        <f t="shared" si="2317"/>
        <v>1111</v>
      </c>
      <c r="M2138" s="147"/>
      <c r="N2138" s="143">
        <f t="shared" si="2294"/>
        <v>3154.79</v>
      </c>
      <c r="O2138" s="143">
        <f t="shared" si="2290"/>
        <v>2149.1499999999996</v>
      </c>
      <c r="P2138" s="143">
        <f t="shared" si="2291"/>
        <v>20895</v>
      </c>
      <c r="Q2138" s="143">
        <f t="shared" si="2292"/>
        <v>733.26</v>
      </c>
      <c r="R2138" s="188">
        <f t="shared" si="2295"/>
        <v>26932.199999999997</v>
      </c>
      <c r="T2138">
        <v>35255.29</v>
      </c>
      <c r="U2138" s="190">
        <f t="shared" si="2296"/>
        <v>0.76391940046444085</v>
      </c>
    </row>
    <row r="2139" spans="1:21" x14ac:dyDescent="0.2">
      <c r="A2139" s="178">
        <v>42825</v>
      </c>
      <c r="B2139" s="179">
        <v>4.1666666666666664E-2</v>
      </c>
      <c r="C2139" t="s">
        <v>349</v>
      </c>
      <c r="D2139">
        <v>8</v>
      </c>
      <c r="E2139">
        <v>5</v>
      </c>
      <c r="F2139">
        <v>5.2</v>
      </c>
      <c r="G2139">
        <v>0.61</v>
      </c>
      <c r="H2139" s="184">
        <f t="shared" ref="H2139:L2139" si="2318">H2115</f>
        <v>1</v>
      </c>
      <c r="I2139" s="185">
        <f t="shared" si="2318"/>
        <v>362</v>
      </c>
      <c r="J2139" s="185">
        <f t="shared" si="2318"/>
        <v>243</v>
      </c>
      <c r="K2139" s="185">
        <f t="shared" si="2318"/>
        <v>2985</v>
      </c>
      <c r="L2139" s="185">
        <f t="shared" si="2318"/>
        <v>1111</v>
      </c>
      <c r="M2139" s="147"/>
      <c r="N2139" s="143">
        <f t="shared" si="2294"/>
        <v>2896</v>
      </c>
      <c r="O2139" s="143">
        <f t="shared" si="2290"/>
        <v>1215</v>
      </c>
      <c r="P2139" s="143">
        <f t="shared" si="2291"/>
        <v>15522</v>
      </c>
      <c r="Q2139" s="143">
        <f t="shared" si="2292"/>
        <v>677.71</v>
      </c>
      <c r="R2139" s="188">
        <f t="shared" si="2295"/>
        <v>20310.71</v>
      </c>
      <c r="T2139">
        <v>31959.67</v>
      </c>
      <c r="U2139" s="190">
        <f t="shared" si="2296"/>
        <v>0.63551062949022941</v>
      </c>
    </row>
    <row r="2140" spans="1:21" x14ac:dyDescent="0.2">
      <c r="A2140" s="178">
        <v>42825</v>
      </c>
      <c r="B2140" s="179">
        <v>8.3333333333333329E-2</v>
      </c>
      <c r="C2140" t="s">
        <v>349</v>
      </c>
      <c r="D2140">
        <v>8.61</v>
      </c>
      <c r="E2140">
        <v>3</v>
      </c>
      <c r="F2140">
        <v>4</v>
      </c>
      <c r="G2140">
        <v>0.61</v>
      </c>
      <c r="H2140" s="184">
        <f t="shared" ref="H2140:L2140" si="2319">H2116</f>
        <v>4.1666666666666664E-2</v>
      </c>
      <c r="I2140" s="185">
        <f t="shared" si="2319"/>
        <v>294</v>
      </c>
      <c r="J2140" s="185">
        <f t="shared" si="2319"/>
        <v>212</v>
      </c>
      <c r="K2140" s="185">
        <f t="shared" si="2319"/>
        <v>2985</v>
      </c>
      <c r="L2140" s="185">
        <f t="shared" si="2319"/>
        <v>1111</v>
      </c>
      <c r="M2140" s="147"/>
      <c r="N2140" s="143">
        <f t="shared" si="2294"/>
        <v>2531.3399999999997</v>
      </c>
      <c r="O2140" s="143">
        <f t="shared" si="2290"/>
        <v>636</v>
      </c>
      <c r="P2140" s="143">
        <f t="shared" si="2291"/>
        <v>11940</v>
      </c>
      <c r="Q2140" s="143">
        <f t="shared" si="2292"/>
        <v>677.71</v>
      </c>
      <c r="R2140" s="188">
        <f t="shared" si="2295"/>
        <v>15785.05</v>
      </c>
      <c r="T2140">
        <v>29607.68</v>
      </c>
      <c r="U2140" s="190">
        <f t="shared" si="2296"/>
        <v>0.53314038789935581</v>
      </c>
    </row>
    <row r="2141" spans="1:21" x14ac:dyDescent="0.2">
      <c r="A2141" s="178">
        <v>42825</v>
      </c>
      <c r="B2141" s="179">
        <v>0.125</v>
      </c>
      <c r="C2141" t="s">
        <v>349</v>
      </c>
      <c r="D2141">
        <v>10.1</v>
      </c>
      <c r="E2141">
        <v>3.04</v>
      </c>
      <c r="F2141">
        <v>4</v>
      </c>
      <c r="G2141">
        <v>0.99</v>
      </c>
      <c r="H2141" s="184">
        <f t="shared" ref="H2141:L2141" si="2320">H2117</f>
        <v>8.3333333333333329E-2</v>
      </c>
      <c r="I2141" s="185">
        <f t="shared" si="2320"/>
        <v>236</v>
      </c>
      <c r="J2141" s="185">
        <f t="shared" si="2320"/>
        <v>179</v>
      </c>
      <c r="K2141" s="185">
        <f t="shared" si="2320"/>
        <v>2985</v>
      </c>
      <c r="L2141" s="185">
        <f t="shared" si="2320"/>
        <v>1111</v>
      </c>
      <c r="M2141" s="147"/>
      <c r="N2141" s="143">
        <f t="shared" si="2294"/>
        <v>2383.6</v>
      </c>
      <c r="O2141" s="143">
        <f t="shared" si="2290"/>
        <v>544.16</v>
      </c>
      <c r="P2141" s="143">
        <f t="shared" si="2291"/>
        <v>11940</v>
      </c>
      <c r="Q2141" s="143">
        <f t="shared" si="2292"/>
        <v>1099.8900000000001</v>
      </c>
      <c r="R2141" s="188">
        <f t="shared" si="2295"/>
        <v>15967.65</v>
      </c>
      <c r="T2141">
        <v>28178.61</v>
      </c>
      <c r="U2141" s="190">
        <f t="shared" si="2296"/>
        <v>0.56665853993507842</v>
      </c>
    </row>
    <row r="2142" spans="1:21" x14ac:dyDescent="0.2">
      <c r="A2142" s="178">
        <v>42825</v>
      </c>
      <c r="B2142" s="179">
        <v>0.16666666666666666</v>
      </c>
      <c r="C2142" t="s">
        <v>349</v>
      </c>
      <c r="D2142">
        <v>8.17</v>
      </c>
      <c r="E2142">
        <v>2.85</v>
      </c>
      <c r="F2142">
        <v>4</v>
      </c>
      <c r="G2142">
        <v>0.99</v>
      </c>
      <c r="H2142" s="184">
        <f t="shared" ref="H2142:L2142" si="2321">H2118</f>
        <v>0.125</v>
      </c>
      <c r="I2142" s="185">
        <f t="shared" si="2321"/>
        <v>201</v>
      </c>
      <c r="J2142" s="185">
        <f t="shared" si="2321"/>
        <v>205</v>
      </c>
      <c r="K2142" s="185">
        <f t="shared" si="2321"/>
        <v>2985</v>
      </c>
      <c r="L2142" s="185">
        <f t="shared" si="2321"/>
        <v>1717</v>
      </c>
      <c r="M2142" s="147"/>
      <c r="N2142" s="143">
        <f t="shared" si="2294"/>
        <v>1642.17</v>
      </c>
      <c r="O2142" s="143">
        <f t="shared" si="2290"/>
        <v>584.25</v>
      </c>
      <c r="P2142" s="143">
        <f t="shared" si="2291"/>
        <v>11940</v>
      </c>
      <c r="Q2142" s="143">
        <f t="shared" si="2292"/>
        <v>1699.83</v>
      </c>
      <c r="R2142" s="188">
        <f t="shared" si="2295"/>
        <v>15866.25</v>
      </c>
      <c r="T2142">
        <v>27355.39</v>
      </c>
      <c r="U2142" s="190">
        <f t="shared" si="2296"/>
        <v>0.58000452561634108</v>
      </c>
    </row>
    <row r="2143" spans="1:21" x14ac:dyDescent="0.2">
      <c r="A2143" s="178">
        <v>42825</v>
      </c>
      <c r="B2143" s="179">
        <v>0.20833333333333334</v>
      </c>
      <c r="C2143" t="s">
        <v>349</v>
      </c>
      <c r="D2143">
        <v>10.53</v>
      </c>
      <c r="E2143">
        <v>5</v>
      </c>
      <c r="F2143">
        <v>5.2</v>
      </c>
      <c r="G2143">
        <v>0.99</v>
      </c>
      <c r="H2143" s="184">
        <f t="shared" ref="H2143:L2143" si="2322">H2119</f>
        <v>0.16666666666666666</v>
      </c>
      <c r="I2143" s="185">
        <f t="shared" si="2322"/>
        <v>185</v>
      </c>
      <c r="J2143" s="185">
        <f t="shared" si="2322"/>
        <v>205</v>
      </c>
      <c r="K2143" s="185">
        <f t="shared" si="2322"/>
        <v>2985</v>
      </c>
      <c r="L2143" s="185">
        <f t="shared" si="2322"/>
        <v>1717</v>
      </c>
      <c r="M2143" s="147"/>
      <c r="N2143" s="143">
        <f t="shared" si="2294"/>
        <v>1948.05</v>
      </c>
      <c r="O2143" s="143">
        <f t="shared" si="2290"/>
        <v>1025</v>
      </c>
      <c r="P2143" s="143">
        <f t="shared" si="2291"/>
        <v>15522</v>
      </c>
      <c r="Q2143" s="143">
        <f t="shared" si="2292"/>
        <v>1699.83</v>
      </c>
      <c r="R2143" s="188">
        <f t="shared" si="2295"/>
        <v>20194.879999999997</v>
      </c>
      <c r="T2143">
        <v>27061.33</v>
      </c>
      <c r="U2143" s="190">
        <f t="shared" si="2296"/>
        <v>0.74626339503638572</v>
      </c>
    </row>
    <row r="2144" spans="1:21" x14ac:dyDescent="0.2">
      <c r="A2144" s="178">
        <v>42825</v>
      </c>
      <c r="B2144" s="179">
        <v>0.25</v>
      </c>
      <c r="C2144" t="s">
        <v>349</v>
      </c>
      <c r="D2144">
        <v>30</v>
      </c>
      <c r="E2144">
        <v>15</v>
      </c>
      <c r="F2144">
        <v>7</v>
      </c>
      <c r="G2144">
        <v>0.99</v>
      </c>
      <c r="H2144" s="184">
        <f t="shared" ref="H2144:L2144" si="2323">H2120</f>
        <v>0.20833333333333334</v>
      </c>
      <c r="I2144" s="185">
        <f t="shared" si="2323"/>
        <v>207</v>
      </c>
      <c r="J2144" s="185">
        <f t="shared" si="2323"/>
        <v>283</v>
      </c>
      <c r="K2144" s="185">
        <f t="shared" si="2323"/>
        <v>2985</v>
      </c>
      <c r="L2144" s="185">
        <f t="shared" si="2323"/>
        <v>1717</v>
      </c>
      <c r="M2144" s="147"/>
      <c r="N2144" s="143">
        <f t="shared" si="2294"/>
        <v>6210</v>
      </c>
      <c r="O2144" s="143">
        <f t="shared" si="2290"/>
        <v>4245</v>
      </c>
      <c r="P2144" s="143">
        <f t="shared" si="2291"/>
        <v>20895</v>
      </c>
      <c r="Q2144" s="143">
        <f t="shared" si="2292"/>
        <v>1699.83</v>
      </c>
      <c r="R2144" s="188">
        <f t="shared" si="2295"/>
        <v>33049.83</v>
      </c>
      <c r="T2144">
        <v>27470.04</v>
      </c>
      <c r="U2144" s="190">
        <f t="shared" si="2296"/>
        <v>1.2031227475460538</v>
      </c>
    </row>
    <row r="2145" spans="1:21" x14ac:dyDescent="0.2">
      <c r="A2145" s="178">
        <v>42825</v>
      </c>
      <c r="B2145" s="179">
        <v>0.29166666666666669</v>
      </c>
      <c r="C2145" t="s">
        <v>349</v>
      </c>
      <c r="D2145">
        <v>8.61</v>
      </c>
      <c r="E2145">
        <v>14</v>
      </c>
      <c r="F2145">
        <v>12</v>
      </c>
      <c r="G2145">
        <v>12</v>
      </c>
      <c r="H2145" s="184">
        <f t="shared" ref="H2145:L2145" si="2324">H2121</f>
        <v>0.25</v>
      </c>
      <c r="I2145" s="185">
        <f t="shared" si="2324"/>
        <v>327</v>
      </c>
      <c r="J2145" s="185">
        <f t="shared" si="2324"/>
        <v>438</v>
      </c>
      <c r="K2145" s="185">
        <f t="shared" si="2324"/>
        <v>2985</v>
      </c>
      <c r="L2145" s="185">
        <f t="shared" si="2324"/>
        <v>1717</v>
      </c>
      <c r="M2145" s="147"/>
      <c r="N2145" s="143">
        <f t="shared" si="2294"/>
        <v>2815.47</v>
      </c>
      <c r="O2145" s="143">
        <f t="shared" si="2290"/>
        <v>6132</v>
      </c>
      <c r="P2145" s="143">
        <f t="shared" si="2291"/>
        <v>35820</v>
      </c>
      <c r="Q2145" s="143">
        <f t="shared" si="2292"/>
        <v>20604</v>
      </c>
      <c r="R2145" s="188">
        <f t="shared" si="2295"/>
        <v>65371.47</v>
      </c>
      <c r="T2145">
        <v>29117.03</v>
      </c>
      <c r="U2145" s="190">
        <f t="shared" si="2296"/>
        <v>2.2451283664577053</v>
      </c>
    </row>
    <row r="2146" spans="1:21" x14ac:dyDescent="0.2">
      <c r="A2146" s="178">
        <v>42825</v>
      </c>
      <c r="B2146" s="179">
        <v>0.33333333333333331</v>
      </c>
      <c r="C2146" t="s">
        <v>349</v>
      </c>
      <c r="D2146">
        <v>6.19</v>
      </c>
      <c r="E2146">
        <v>10</v>
      </c>
      <c r="F2146">
        <v>10</v>
      </c>
      <c r="G2146">
        <v>10</v>
      </c>
      <c r="H2146" s="184">
        <f t="shared" ref="H2146:L2146" si="2325">H2122</f>
        <v>0.29166666666666669</v>
      </c>
      <c r="I2146" s="185">
        <f t="shared" si="2325"/>
        <v>249</v>
      </c>
      <c r="J2146" s="185">
        <f t="shared" si="2325"/>
        <v>556</v>
      </c>
      <c r="K2146" s="185">
        <f t="shared" si="2325"/>
        <v>2872</v>
      </c>
      <c r="L2146" s="185">
        <f t="shared" si="2325"/>
        <v>2219</v>
      </c>
      <c r="M2146" s="147"/>
      <c r="N2146" s="143">
        <f t="shared" si="2294"/>
        <v>1541.3100000000002</v>
      </c>
      <c r="O2146" s="143">
        <f t="shared" si="2290"/>
        <v>5560</v>
      </c>
      <c r="P2146" s="143">
        <f t="shared" si="2291"/>
        <v>28720</v>
      </c>
      <c r="Q2146" s="143">
        <f t="shared" si="2292"/>
        <v>22190</v>
      </c>
      <c r="R2146" s="188">
        <f t="shared" si="2295"/>
        <v>58011.31</v>
      </c>
      <c r="T2146">
        <v>32450.83</v>
      </c>
      <c r="U2146" s="190">
        <f t="shared" si="2296"/>
        <v>1.7876679887694704</v>
      </c>
    </row>
    <row r="2147" spans="1:21" x14ac:dyDescent="0.2">
      <c r="A2147" s="178">
        <v>42825</v>
      </c>
      <c r="B2147" s="179">
        <v>0.375</v>
      </c>
      <c r="C2147" t="s">
        <v>349</v>
      </c>
      <c r="D2147">
        <v>3.5</v>
      </c>
      <c r="E2147">
        <v>8.35</v>
      </c>
      <c r="F2147">
        <v>8.35</v>
      </c>
      <c r="G2147">
        <v>8.34</v>
      </c>
      <c r="H2147" s="184">
        <f t="shared" ref="H2147:L2147" si="2326">H2123</f>
        <v>0.33333333333333331</v>
      </c>
      <c r="I2147" s="185">
        <f t="shared" si="2326"/>
        <v>256</v>
      </c>
      <c r="J2147" s="185">
        <f t="shared" si="2326"/>
        <v>306</v>
      </c>
      <c r="K2147" s="185">
        <f t="shared" si="2326"/>
        <v>2872</v>
      </c>
      <c r="L2147" s="185">
        <f t="shared" si="2326"/>
        <v>2219</v>
      </c>
      <c r="M2147" s="147"/>
      <c r="N2147" s="143">
        <f t="shared" si="2294"/>
        <v>896</v>
      </c>
      <c r="O2147" s="143">
        <f t="shared" si="2290"/>
        <v>2555.1</v>
      </c>
      <c r="P2147" s="143">
        <f t="shared" si="2291"/>
        <v>23981.200000000001</v>
      </c>
      <c r="Q2147" s="143">
        <f t="shared" si="2292"/>
        <v>18506.46</v>
      </c>
      <c r="R2147" s="188">
        <f t="shared" si="2295"/>
        <v>45938.759999999995</v>
      </c>
      <c r="T2147">
        <v>33649.599999999999</v>
      </c>
      <c r="U2147" s="190">
        <f t="shared" si="2296"/>
        <v>1.3652096904569444</v>
      </c>
    </row>
    <row r="2148" spans="1:21" x14ac:dyDescent="0.2">
      <c r="A2148" s="178">
        <v>42825</v>
      </c>
      <c r="B2148" s="179">
        <v>0.41666666666666669</v>
      </c>
      <c r="C2148" t="s">
        <v>349</v>
      </c>
      <c r="D2148">
        <v>3.5</v>
      </c>
      <c r="E2148">
        <v>7.32</v>
      </c>
      <c r="F2148">
        <v>7.31</v>
      </c>
      <c r="G2148">
        <v>7.11</v>
      </c>
      <c r="H2148" s="184">
        <f t="shared" ref="H2148:L2148" si="2327">H2124</f>
        <v>0.375</v>
      </c>
      <c r="I2148" s="185">
        <f t="shared" si="2327"/>
        <v>156</v>
      </c>
      <c r="J2148" s="185">
        <f t="shared" si="2327"/>
        <v>343</v>
      </c>
      <c r="K2148" s="185">
        <f t="shared" si="2327"/>
        <v>2872</v>
      </c>
      <c r="L2148" s="185">
        <f t="shared" si="2327"/>
        <v>2219</v>
      </c>
      <c r="M2148" s="147"/>
      <c r="N2148" s="143">
        <f t="shared" si="2294"/>
        <v>546</v>
      </c>
      <c r="O2148" s="143">
        <f t="shared" si="2290"/>
        <v>2510.7600000000002</v>
      </c>
      <c r="P2148" s="143">
        <f t="shared" si="2291"/>
        <v>20994.32</v>
      </c>
      <c r="Q2148" s="143">
        <f t="shared" si="2292"/>
        <v>15777.09</v>
      </c>
      <c r="R2148" s="188">
        <f t="shared" si="2295"/>
        <v>39828.17</v>
      </c>
      <c r="T2148">
        <v>33868.480000000003</v>
      </c>
      <c r="U2148" s="190">
        <f t="shared" si="2296"/>
        <v>1.1759656766409357</v>
      </c>
    </row>
    <row r="2149" spans="1:21" x14ac:dyDescent="0.2">
      <c r="A2149" s="178">
        <v>42825</v>
      </c>
      <c r="B2149" s="179">
        <v>0.45833333333333331</v>
      </c>
      <c r="C2149" t="s">
        <v>349</v>
      </c>
      <c r="D2149">
        <v>3.46</v>
      </c>
      <c r="E2149">
        <v>5.3</v>
      </c>
      <c r="F2149">
        <v>5.17</v>
      </c>
      <c r="G2149">
        <v>4.72</v>
      </c>
      <c r="H2149" s="184">
        <f t="shared" ref="H2149:L2149" si="2328">H2125</f>
        <v>0.41666666666666669</v>
      </c>
      <c r="I2149" s="185">
        <f t="shared" si="2328"/>
        <v>196</v>
      </c>
      <c r="J2149" s="185">
        <f t="shared" si="2328"/>
        <v>315</v>
      </c>
      <c r="K2149" s="185">
        <f t="shared" si="2328"/>
        <v>2872</v>
      </c>
      <c r="L2149" s="185">
        <f t="shared" si="2328"/>
        <v>2219</v>
      </c>
      <c r="M2149" s="147"/>
      <c r="N2149" s="143">
        <f t="shared" si="2294"/>
        <v>678.16</v>
      </c>
      <c r="O2149" s="143">
        <f t="shared" si="2290"/>
        <v>1669.5</v>
      </c>
      <c r="P2149" s="143">
        <f t="shared" si="2291"/>
        <v>14848.24</v>
      </c>
      <c r="Q2149" s="143">
        <f t="shared" si="2292"/>
        <v>10473.68</v>
      </c>
      <c r="R2149" s="188">
        <f t="shared" si="2295"/>
        <v>27669.58</v>
      </c>
      <c r="T2149">
        <v>34927.379999999997</v>
      </c>
      <c r="U2149" s="190">
        <f t="shared" si="2296"/>
        <v>0.79220313690863742</v>
      </c>
    </row>
    <row r="2150" spans="1:21" x14ac:dyDescent="0.2">
      <c r="A2150" s="178">
        <v>42825</v>
      </c>
      <c r="B2150" s="179">
        <v>0.5</v>
      </c>
      <c r="C2150" t="s">
        <v>349</v>
      </c>
      <c r="D2150">
        <v>3.5</v>
      </c>
      <c r="E2150">
        <v>4.9400000000000004</v>
      </c>
      <c r="F2150">
        <v>5</v>
      </c>
      <c r="G2150">
        <v>4.55</v>
      </c>
      <c r="H2150" s="184">
        <f t="shared" ref="H2150:L2150" si="2329">H2126</f>
        <v>0.45833333333333331</v>
      </c>
      <c r="I2150" s="185">
        <f t="shared" si="2329"/>
        <v>226</v>
      </c>
      <c r="J2150" s="185">
        <f t="shared" si="2329"/>
        <v>326</v>
      </c>
      <c r="K2150" s="185">
        <f t="shared" si="2329"/>
        <v>2842</v>
      </c>
      <c r="L2150" s="185">
        <f t="shared" si="2329"/>
        <v>1635</v>
      </c>
      <c r="M2150" s="147"/>
      <c r="N2150" s="143">
        <f t="shared" si="2294"/>
        <v>791</v>
      </c>
      <c r="O2150" s="143">
        <f t="shared" si="2290"/>
        <v>1610.44</v>
      </c>
      <c r="P2150" s="143">
        <f t="shared" si="2291"/>
        <v>14210</v>
      </c>
      <c r="Q2150" s="143">
        <f t="shared" si="2292"/>
        <v>7439.25</v>
      </c>
      <c r="R2150" s="188">
        <f t="shared" si="2295"/>
        <v>24050.69</v>
      </c>
      <c r="T2150">
        <v>36065.339999999997</v>
      </c>
      <c r="U2150" s="190">
        <f t="shared" si="2296"/>
        <v>0.66686436340264643</v>
      </c>
    </row>
    <row r="2151" spans="1:21" x14ac:dyDescent="0.2">
      <c r="A2151" s="178">
        <v>42825</v>
      </c>
      <c r="B2151" s="179">
        <v>0.54166666666666663</v>
      </c>
      <c r="C2151" t="s">
        <v>349</v>
      </c>
      <c r="D2151">
        <v>3.5</v>
      </c>
      <c r="E2151">
        <v>7.99</v>
      </c>
      <c r="F2151">
        <v>8.19</v>
      </c>
      <c r="G2151">
        <v>7.74</v>
      </c>
      <c r="H2151" s="184">
        <f t="shared" ref="H2151:L2151" si="2330">H2127</f>
        <v>0.5</v>
      </c>
      <c r="I2151" s="185">
        <f t="shared" si="2330"/>
        <v>222</v>
      </c>
      <c r="J2151" s="185">
        <f t="shared" si="2330"/>
        <v>319</v>
      </c>
      <c r="K2151" s="185">
        <f t="shared" si="2330"/>
        <v>2842</v>
      </c>
      <c r="L2151" s="185">
        <f t="shared" si="2330"/>
        <v>1635</v>
      </c>
      <c r="M2151" s="147"/>
      <c r="N2151" s="143">
        <f t="shared" si="2294"/>
        <v>777</v>
      </c>
      <c r="O2151" s="143">
        <f t="shared" si="2290"/>
        <v>2548.81</v>
      </c>
      <c r="P2151" s="143">
        <f t="shared" si="2291"/>
        <v>23275.98</v>
      </c>
      <c r="Q2151" s="143">
        <f t="shared" si="2292"/>
        <v>12654.9</v>
      </c>
      <c r="R2151" s="188">
        <f t="shared" si="2295"/>
        <v>39256.69</v>
      </c>
      <c r="T2151">
        <v>37240.480000000003</v>
      </c>
      <c r="U2151" s="190">
        <f t="shared" si="2296"/>
        <v>1.054140279609715</v>
      </c>
    </row>
    <row r="2152" spans="1:21" x14ac:dyDescent="0.2">
      <c r="A2152" s="178">
        <v>42825</v>
      </c>
      <c r="B2152" s="179">
        <v>0.58333333333333337</v>
      </c>
      <c r="C2152" t="s">
        <v>349</v>
      </c>
      <c r="D2152">
        <v>3.5</v>
      </c>
      <c r="E2152">
        <v>11.31</v>
      </c>
      <c r="F2152">
        <v>11.51</v>
      </c>
      <c r="G2152">
        <v>11.3</v>
      </c>
      <c r="H2152" s="184">
        <f t="shared" ref="H2152:L2152" si="2331">H2128</f>
        <v>0.54166666666666663</v>
      </c>
      <c r="I2152" s="185">
        <f t="shared" si="2331"/>
        <v>195</v>
      </c>
      <c r="J2152" s="185">
        <f t="shared" si="2331"/>
        <v>299</v>
      </c>
      <c r="K2152" s="185">
        <f t="shared" si="2331"/>
        <v>2842</v>
      </c>
      <c r="L2152" s="185">
        <f t="shared" si="2331"/>
        <v>1635</v>
      </c>
      <c r="M2152" s="147"/>
      <c r="N2152" s="143">
        <f t="shared" si="2294"/>
        <v>682.5</v>
      </c>
      <c r="O2152" s="143">
        <f t="shared" si="2290"/>
        <v>3381.69</v>
      </c>
      <c r="P2152" s="143">
        <f t="shared" si="2291"/>
        <v>32711.42</v>
      </c>
      <c r="Q2152" s="143">
        <f t="shared" si="2292"/>
        <v>18475.5</v>
      </c>
      <c r="R2152" s="188">
        <f t="shared" si="2295"/>
        <v>55251.11</v>
      </c>
      <c r="T2152">
        <v>38533.32</v>
      </c>
      <c r="U2152" s="190">
        <f t="shared" si="2296"/>
        <v>1.4338528317829868</v>
      </c>
    </row>
    <row r="2153" spans="1:21" x14ac:dyDescent="0.2">
      <c r="A2153" s="178">
        <v>42825</v>
      </c>
      <c r="B2153" s="179">
        <v>0.625</v>
      </c>
      <c r="C2153" t="s">
        <v>349</v>
      </c>
      <c r="D2153">
        <v>3.5</v>
      </c>
      <c r="E2153">
        <v>11.56</v>
      </c>
      <c r="F2153">
        <v>11.93</v>
      </c>
      <c r="G2153">
        <v>0.99</v>
      </c>
      <c r="H2153" s="184">
        <f t="shared" ref="H2153:L2153" si="2332">H2129</f>
        <v>0.58333333333333337</v>
      </c>
      <c r="I2153" s="185">
        <f t="shared" si="2332"/>
        <v>205</v>
      </c>
      <c r="J2153" s="185">
        <f t="shared" si="2332"/>
        <v>237</v>
      </c>
      <c r="K2153" s="185">
        <f t="shared" si="2332"/>
        <v>2842</v>
      </c>
      <c r="L2153" s="185">
        <f t="shared" si="2332"/>
        <v>1635</v>
      </c>
      <c r="M2153" s="147"/>
      <c r="N2153" s="143">
        <f t="shared" si="2294"/>
        <v>717.5</v>
      </c>
      <c r="O2153" s="143">
        <f t="shared" si="2290"/>
        <v>2739.7200000000003</v>
      </c>
      <c r="P2153" s="143">
        <f t="shared" si="2291"/>
        <v>33905.06</v>
      </c>
      <c r="Q2153" s="143">
        <f t="shared" si="2292"/>
        <v>1618.65</v>
      </c>
      <c r="R2153" s="188">
        <f t="shared" si="2295"/>
        <v>38980.93</v>
      </c>
      <c r="T2153">
        <v>40190.61</v>
      </c>
      <c r="U2153" s="190">
        <f t="shared" si="2296"/>
        <v>0.96990142722392125</v>
      </c>
    </row>
    <row r="2154" spans="1:21" x14ac:dyDescent="0.2">
      <c r="A2154" s="178">
        <v>42825</v>
      </c>
      <c r="B2154" s="179">
        <v>0.66666666666666663</v>
      </c>
      <c r="C2154" t="s">
        <v>349</v>
      </c>
      <c r="D2154">
        <v>2.11</v>
      </c>
      <c r="E2154">
        <v>18.079999999999998</v>
      </c>
      <c r="F2154">
        <v>23.61</v>
      </c>
      <c r="G2154">
        <v>3.76</v>
      </c>
      <c r="H2154" s="184">
        <f t="shared" ref="H2154:L2154" si="2333">H2130</f>
        <v>0.625</v>
      </c>
      <c r="I2154" s="185">
        <f t="shared" si="2333"/>
        <v>212</v>
      </c>
      <c r="J2154" s="185">
        <f t="shared" si="2333"/>
        <v>213</v>
      </c>
      <c r="K2154" s="185">
        <f t="shared" si="2333"/>
        <v>2842</v>
      </c>
      <c r="L2154" s="185">
        <f t="shared" si="2333"/>
        <v>1380</v>
      </c>
      <c r="M2154" s="147"/>
      <c r="N2154" s="143">
        <f t="shared" si="2294"/>
        <v>447.32</v>
      </c>
      <c r="O2154" s="143">
        <f t="shared" si="2290"/>
        <v>3851.0399999999995</v>
      </c>
      <c r="P2154" s="143">
        <f t="shared" si="2291"/>
        <v>67099.62</v>
      </c>
      <c r="Q2154" s="143">
        <f t="shared" si="2292"/>
        <v>5188.7999999999993</v>
      </c>
      <c r="R2154" s="188">
        <f t="shared" si="2295"/>
        <v>76586.78</v>
      </c>
      <c r="T2154">
        <v>41970.34</v>
      </c>
      <c r="U2154" s="190">
        <f t="shared" si="2296"/>
        <v>1.8247834065675905</v>
      </c>
    </row>
    <row r="2155" spans="1:21" x14ac:dyDescent="0.2">
      <c r="A2155" s="178">
        <v>42825</v>
      </c>
      <c r="B2155" s="179">
        <v>0.70833333333333337</v>
      </c>
      <c r="C2155" t="s">
        <v>349</v>
      </c>
      <c r="D2155">
        <v>2</v>
      </c>
      <c r="E2155">
        <v>18.5</v>
      </c>
      <c r="F2155">
        <v>24.38</v>
      </c>
      <c r="G2155">
        <v>2</v>
      </c>
      <c r="H2155" s="184">
        <f t="shared" ref="H2155:L2155" si="2334">H2131</f>
        <v>0.66666666666666663</v>
      </c>
      <c r="I2155" s="185">
        <f t="shared" si="2334"/>
        <v>191</v>
      </c>
      <c r="J2155" s="185">
        <f t="shared" si="2334"/>
        <v>237</v>
      </c>
      <c r="K2155" s="185">
        <f t="shared" si="2334"/>
        <v>2842</v>
      </c>
      <c r="L2155" s="185">
        <f t="shared" si="2334"/>
        <v>1380</v>
      </c>
      <c r="M2155" s="147"/>
      <c r="N2155" s="143">
        <f t="shared" si="2294"/>
        <v>382</v>
      </c>
      <c r="O2155" s="143">
        <f t="shared" si="2290"/>
        <v>4384.5</v>
      </c>
      <c r="P2155" s="143">
        <f t="shared" si="2291"/>
        <v>69287.959999999992</v>
      </c>
      <c r="Q2155" s="143">
        <f t="shared" si="2292"/>
        <v>2760</v>
      </c>
      <c r="R2155" s="188">
        <f t="shared" si="2295"/>
        <v>76814.459999999992</v>
      </c>
      <c r="T2155">
        <v>43491.57</v>
      </c>
      <c r="U2155" s="190">
        <f t="shared" si="2296"/>
        <v>1.766191930988005</v>
      </c>
    </row>
    <row r="2156" spans="1:21" x14ac:dyDescent="0.2">
      <c r="A2156" s="178">
        <v>42825</v>
      </c>
      <c r="B2156" s="179">
        <v>0.75</v>
      </c>
      <c r="C2156" t="s">
        <v>349</v>
      </c>
      <c r="D2156">
        <v>2</v>
      </c>
      <c r="E2156">
        <v>13.6</v>
      </c>
      <c r="F2156">
        <v>16.02</v>
      </c>
      <c r="G2156">
        <v>3.76</v>
      </c>
      <c r="H2156" s="184">
        <f t="shared" ref="H2156:L2156" si="2335">H2132</f>
        <v>0.70833333333333337</v>
      </c>
      <c r="I2156" s="185">
        <f t="shared" si="2335"/>
        <v>218</v>
      </c>
      <c r="J2156" s="185">
        <f t="shared" si="2335"/>
        <v>258</v>
      </c>
      <c r="K2156" s="185">
        <f t="shared" si="2335"/>
        <v>2842</v>
      </c>
      <c r="L2156" s="185">
        <f t="shared" si="2335"/>
        <v>1380</v>
      </c>
      <c r="M2156" s="147"/>
      <c r="N2156" s="143">
        <f t="shared" si="2294"/>
        <v>436</v>
      </c>
      <c r="O2156" s="143">
        <f t="shared" si="2290"/>
        <v>3508.7999999999997</v>
      </c>
      <c r="P2156" s="143">
        <f t="shared" si="2291"/>
        <v>45528.84</v>
      </c>
      <c r="Q2156" s="143">
        <f t="shared" si="2292"/>
        <v>5188.7999999999993</v>
      </c>
      <c r="R2156" s="188">
        <f t="shared" si="2295"/>
        <v>54662.44</v>
      </c>
      <c r="T2156">
        <v>44782.28</v>
      </c>
      <c r="U2156" s="190">
        <f t="shared" si="2296"/>
        <v>1.2206265513948822</v>
      </c>
    </row>
    <row r="2157" spans="1:21" x14ac:dyDescent="0.2">
      <c r="A2157" s="178">
        <v>42825</v>
      </c>
      <c r="B2157" s="179">
        <v>0.79166666666666663</v>
      </c>
      <c r="C2157" t="s">
        <v>349</v>
      </c>
      <c r="D2157">
        <v>3.5</v>
      </c>
      <c r="E2157">
        <v>9.33</v>
      </c>
      <c r="F2157">
        <v>9.83</v>
      </c>
      <c r="G2157">
        <v>3.76</v>
      </c>
      <c r="H2157" s="184">
        <f t="shared" ref="H2157:L2157" si="2336">H2133</f>
        <v>0.75</v>
      </c>
      <c r="I2157" s="185">
        <f t="shared" si="2336"/>
        <v>240</v>
      </c>
      <c r="J2157" s="185">
        <f t="shared" si="2336"/>
        <v>365</v>
      </c>
      <c r="K2157" s="185">
        <f t="shared" si="2336"/>
        <v>2842</v>
      </c>
      <c r="L2157" s="185">
        <f t="shared" si="2336"/>
        <v>1380</v>
      </c>
      <c r="M2157" s="147"/>
      <c r="N2157" s="143">
        <f t="shared" si="2294"/>
        <v>840</v>
      </c>
      <c r="O2157" s="143">
        <f t="shared" si="2290"/>
        <v>3405.45</v>
      </c>
      <c r="P2157" s="143">
        <f t="shared" si="2291"/>
        <v>27936.86</v>
      </c>
      <c r="Q2157" s="143">
        <f t="shared" si="2292"/>
        <v>5188.7999999999993</v>
      </c>
      <c r="R2157" s="188">
        <f t="shared" si="2295"/>
        <v>37371.11</v>
      </c>
      <c r="T2157">
        <v>44816.05</v>
      </c>
      <c r="U2157" s="190">
        <f t="shared" si="2296"/>
        <v>0.83387781832624697</v>
      </c>
    </row>
    <row r="2158" spans="1:21" x14ac:dyDescent="0.2">
      <c r="A2158" s="178">
        <v>42825</v>
      </c>
      <c r="B2158" s="179">
        <v>0.83333333333333337</v>
      </c>
      <c r="C2158" t="s">
        <v>349</v>
      </c>
      <c r="D2158">
        <v>3.98</v>
      </c>
      <c r="E2158">
        <v>11.2</v>
      </c>
      <c r="F2158">
        <v>11.61</v>
      </c>
      <c r="G2158">
        <v>2</v>
      </c>
      <c r="H2158" s="184">
        <f t="shared" ref="H2158:L2158" si="2337">H2134</f>
        <v>0.79166666666666663</v>
      </c>
      <c r="I2158" s="185">
        <f t="shared" si="2337"/>
        <v>320</v>
      </c>
      <c r="J2158" s="185">
        <f t="shared" si="2337"/>
        <v>214</v>
      </c>
      <c r="K2158" s="185">
        <f t="shared" si="2337"/>
        <v>2842</v>
      </c>
      <c r="L2158" s="185">
        <f t="shared" si="2337"/>
        <v>1426</v>
      </c>
      <c r="M2158" s="147"/>
      <c r="N2158" s="143">
        <f t="shared" si="2294"/>
        <v>1273.5999999999999</v>
      </c>
      <c r="O2158" s="143">
        <f t="shared" si="2290"/>
        <v>2396.7999999999997</v>
      </c>
      <c r="P2158" s="143">
        <f t="shared" si="2291"/>
        <v>32995.619999999995</v>
      </c>
      <c r="Q2158" s="143">
        <f t="shared" si="2292"/>
        <v>2852</v>
      </c>
      <c r="R2158" s="188">
        <f t="shared" si="2295"/>
        <v>39518.019999999997</v>
      </c>
      <c r="T2158">
        <v>43512.84</v>
      </c>
      <c r="U2158" s="190">
        <f t="shared" si="2296"/>
        <v>0.90819215661400177</v>
      </c>
    </row>
    <row r="2159" spans="1:21" x14ac:dyDescent="0.2">
      <c r="A2159" s="178">
        <v>42825</v>
      </c>
      <c r="B2159" s="179">
        <v>0.875</v>
      </c>
      <c r="C2159" t="s">
        <v>349</v>
      </c>
      <c r="D2159">
        <v>3.15</v>
      </c>
      <c r="E2159">
        <v>7.12</v>
      </c>
      <c r="F2159">
        <v>8.52</v>
      </c>
      <c r="G2159">
        <v>2.69</v>
      </c>
      <c r="H2159" s="184">
        <f t="shared" ref="H2159:L2159" si="2338">H2135</f>
        <v>0.83333333333333337</v>
      </c>
      <c r="I2159" s="185">
        <f t="shared" si="2338"/>
        <v>322</v>
      </c>
      <c r="J2159" s="185">
        <f t="shared" si="2338"/>
        <v>178</v>
      </c>
      <c r="K2159" s="185">
        <f t="shared" si="2338"/>
        <v>2842</v>
      </c>
      <c r="L2159" s="185">
        <f t="shared" si="2338"/>
        <v>1426</v>
      </c>
      <c r="M2159" s="147"/>
      <c r="N2159" s="143">
        <f t="shared" si="2294"/>
        <v>1014.3</v>
      </c>
      <c r="O2159" s="143">
        <f t="shared" si="2290"/>
        <v>1267.3600000000001</v>
      </c>
      <c r="P2159" s="143">
        <f t="shared" si="2291"/>
        <v>24213.84</v>
      </c>
      <c r="Q2159" s="143">
        <f t="shared" si="2292"/>
        <v>3835.94</v>
      </c>
      <c r="R2159" s="188">
        <f t="shared" si="2295"/>
        <v>30331.439999999999</v>
      </c>
      <c r="T2159">
        <v>41670.959999999999</v>
      </c>
      <c r="U2159" s="190">
        <f t="shared" si="2296"/>
        <v>0.72787955929021075</v>
      </c>
    </row>
    <row r="2160" spans="1:21" x14ac:dyDescent="0.2">
      <c r="A2160" s="178">
        <v>42825</v>
      </c>
      <c r="B2160" s="179">
        <v>0.91666666666666663</v>
      </c>
      <c r="C2160" t="s">
        <v>349</v>
      </c>
      <c r="D2160">
        <v>8</v>
      </c>
      <c r="E2160">
        <v>6.98</v>
      </c>
      <c r="F2160">
        <v>7.11</v>
      </c>
      <c r="G2160">
        <v>2</v>
      </c>
      <c r="H2160" s="184">
        <f t="shared" ref="H2160:L2160" si="2339">H2136</f>
        <v>0.875</v>
      </c>
      <c r="I2160" s="185">
        <f t="shared" si="2339"/>
        <v>337</v>
      </c>
      <c r="J2160" s="185">
        <f t="shared" si="2339"/>
        <v>173</v>
      </c>
      <c r="K2160" s="185">
        <f t="shared" si="2339"/>
        <v>2842</v>
      </c>
      <c r="L2160" s="185">
        <f t="shared" si="2339"/>
        <v>1426</v>
      </c>
      <c r="M2160" s="147"/>
      <c r="N2160" s="143">
        <f t="shared" si="2294"/>
        <v>2696</v>
      </c>
      <c r="O2160" s="143">
        <f t="shared" si="2290"/>
        <v>1207.54</v>
      </c>
      <c r="P2160" s="143">
        <f t="shared" si="2291"/>
        <v>20206.620000000003</v>
      </c>
      <c r="Q2160" s="143">
        <f t="shared" si="2292"/>
        <v>2852</v>
      </c>
      <c r="R2160" s="188">
        <f t="shared" si="2295"/>
        <v>26962.160000000003</v>
      </c>
      <c r="T2160">
        <v>41227.550000000003</v>
      </c>
      <c r="U2160" s="190">
        <f t="shared" si="2296"/>
        <v>0.65398404707531743</v>
      </c>
    </row>
    <row r="2161" spans="1:21" x14ac:dyDescent="0.2">
      <c r="A2161" s="178">
        <v>42825</v>
      </c>
      <c r="B2161" s="179">
        <v>0.95833333333333337</v>
      </c>
      <c r="C2161" t="s">
        <v>349</v>
      </c>
      <c r="D2161">
        <v>14.49</v>
      </c>
      <c r="E2161">
        <v>13.13</v>
      </c>
      <c r="F2161">
        <v>13</v>
      </c>
      <c r="G2161">
        <v>0.61</v>
      </c>
      <c r="H2161" s="184">
        <f t="shared" ref="H2161:L2161" si="2340">H2137</f>
        <v>0.91666666666666663</v>
      </c>
      <c r="I2161" s="185">
        <f t="shared" si="2340"/>
        <v>394</v>
      </c>
      <c r="J2161" s="185">
        <f t="shared" si="2340"/>
        <v>194</v>
      </c>
      <c r="K2161" s="185">
        <f t="shared" si="2340"/>
        <v>2842</v>
      </c>
      <c r="L2161" s="185">
        <f t="shared" si="2340"/>
        <v>1426</v>
      </c>
      <c r="M2161" s="147"/>
      <c r="N2161" s="143">
        <f t="shared" si="2294"/>
        <v>5709.06</v>
      </c>
      <c r="O2161" s="143">
        <f t="shared" si="2290"/>
        <v>2547.2200000000003</v>
      </c>
      <c r="P2161" s="143">
        <f t="shared" si="2291"/>
        <v>36946</v>
      </c>
      <c r="Q2161" s="143">
        <f t="shared" si="2292"/>
        <v>869.86</v>
      </c>
      <c r="R2161" s="188">
        <f t="shared" si="2295"/>
        <v>46072.14</v>
      </c>
      <c r="T2161">
        <v>39594.67</v>
      </c>
      <c r="U2161" s="190">
        <f t="shared" si="2296"/>
        <v>1.1635944939053666</v>
      </c>
    </row>
    <row r="2162" spans="1:21" x14ac:dyDescent="0.2">
      <c r="A2162" s="178">
        <v>42825</v>
      </c>
      <c r="B2162" s="180">
        <v>1</v>
      </c>
      <c r="C2162" t="s">
        <v>349</v>
      </c>
      <c r="D2162">
        <v>9.08</v>
      </c>
      <c r="E2162">
        <v>11.47</v>
      </c>
      <c r="F2162">
        <v>11</v>
      </c>
      <c r="G2162">
        <v>0.61</v>
      </c>
      <c r="H2162" s="184">
        <f t="shared" ref="H2162:L2162" si="2341">H2138</f>
        <v>0.95833333333333337</v>
      </c>
      <c r="I2162" s="185">
        <f t="shared" si="2341"/>
        <v>389</v>
      </c>
      <c r="J2162" s="185">
        <f t="shared" si="2341"/>
        <v>265</v>
      </c>
      <c r="K2162" s="185">
        <f t="shared" si="2341"/>
        <v>2985</v>
      </c>
      <c r="L2162" s="185">
        <f t="shared" si="2341"/>
        <v>1111</v>
      </c>
      <c r="M2162" s="147"/>
      <c r="N2162" s="143">
        <f t="shared" si="2294"/>
        <v>3532.12</v>
      </c>
      <c r="O2162" s="143">
        <f t="shared" si="2290"/>
        <v>3039.55</v>
      </c>
      <c r="P2162" s="143">
        <f t="shared" si="2291"/>
        <v>32835</v>
      </c>
      <c r="Q2162" s="143">
        <f t="shared" si="2292"/>
        <v>677.71</v>
      </c>
      <c r="R2162" s="188">
        <f t="shared" si="2295"/>
        <v>40084.379999999997</v>
      </c>
      <c r="T2162">
        <v>37168.11</v>
      </c>
      <c r="U2162" s="190">
        <f t="shared" si="2296"/>
        <v>1.0784616166923742</v>
      </c>
    </row>
    <row r="2163" spans="1:21" x14ac:dyDescent="0.2">
      <c r="A2163" s="178">
        <v>42826</v>
      </c>
      <c r="B2163" s="179">
        <v>4.1666666666666664E-2</v>
      </c>
      <c r="C2163" t="s">
        <v>349</v>
      </c>
      <c r="D2163">
        <v>35</v>
      </c>
      <c r="E2163">
        <v>9</v>
      </c>
      <c r="F2163">
        <v>8</v>
      </c>
      <c r="G2163">
        <v>0.01</v>
      </c>
      <c r="H2163" s="184">
        <f t="shared" ref="H2163:L2163" si="2342">H2139</f>
        <v>1</v>
      </c>
      <c r="I2163" s="185">
        <f t="shared" si="2342"/>
        <v>362</v>
      </c>
      <c r="J2163" s="185">
        <f t="shared" si="2342"/>
        <v>243</v>
      </c>
      <c r="K2163" s="185">
        <f t="shared" si="2342"/>
        <v>2985</v>
      </c>
      <c r="L2163" s="185">
        <f t="shared" si="2342"/>
        <v>1111</v>
      </c>
      <c r="M2163" s="147"/>
      <c r="N2163" s="143">
        <f t="shared" si="2294"/>
        <v>12670</v>
      </c>
      <c r="O2163" s="143">
        <f t="shared" si="2290"/>
        <v>2187</v>
      </c>
      <c r="P2163" s="143">
        <f t="shared" si="2291"/>
        <v>23880</v>
      </c>
      <c r="Q2163" s="143">
        <f t="shared" si="2292"/>
        <v>11.11</v>
      </c>
      <c r="R2163" s="188">
        <f t="shared" si="2295"/>
        <v>38748.11</v>
      </c>
      <c r="T2163">
        <v>34346.980000000003</v>
      </c>
      <c r="U2163" s="190">
        <f t="shared" si="2296"/>
        <v>1.128137320952235</v>
      </c>
    </row>
    <row r="2164" spans="1:21" x14ac:dyDescent="0.2">
      <c r="A2164" s="178">
        <v>42826</v>
      </c>
      <c r="B2164" s="179">
        <v>8.3333333333333329E-2</v>
      </c>
      <c r="C2164" t="s">
        <v>349</v>
      </c>
      <c r="D2164">
        <v>12.91</v>
      </c>
      <c r="E2164">
        <v>5</v>
      </c>
      <c r="F2164">
        <v>7</v>
      </c>
      <c r="G2164">
        <v>0.01</v>
      </c>
      <c r="H2164" s="184">
        <f t="shared" ref="H2164:L2164" si="2343">H2140</f>
        <v>4.1666666666666664E-2</v>
      </c>
      <c r="I2164" s="185">
        <f t="shared" si="2343"/>
        <v>294</v>
      </c>
      <c r="J2164" s="185">
        <f t="shared" si="2343"/>
        <v>212</v>
      </c>
      <c r="K2164" s="185">
        <f t="shared" si="2343"/>
        <v>2985</v>
      </c>
      <c r="L2164" s="185">
        <f t="shared" si="2343"/>
        <v>1111</v>
      </c>
      <c r="M2164" s="147"/>
      <c r="N2164" s="143">
        <f t="shared" si="2294"/>
        <v>3795.54</v>
      </c>
      <c r="O2164" s="143">
        <f t="shared" si="2290"/>
        <v>1060</v>
      </c>
      <c r="P2164" s="143">
        <f t="shared" si="2291"/>
        <v>20895</v>
      </c>
      <c r="Q2164" s="143">
        <f t="shared" si="2292"/>
        <v>11.11</v>
      </c>
      <c r="R2164" s="188">
        <f t="shared" si="2295"/>
        <v>25761.65</v>
      </c>
      <c r="T2164">
        <v>31833.86</v>
      </c>
      <c r="U2164" s="190">
        <f t="shared" si="2296"/>
        <v>0.80925310345650825</v>
      </c>
    </row>
    <row r="2165" spans="1:21" x14ac:dyDescent="0.2">
      <c r="A2165" s="178">
        <v>42826</v>
      </c>
      <c r="B2165" s="179">
        <v>0.125</v>
      </c>
      <c r="C2165" t="s">
        <v>349</v>
      </c>
      <c r="D2165">
        <v>14.43</v>
      </c>
      <c r="E2165">
        <v>4.1100000000000003</v>
      </c>
      <c r="F2165">
        <v>7</v>
      </c>
      <c r="G2165">
        <v>1.5</v>
      </c>
      <c r="H2165" s="184">
        <f t="shared" ref="H2165:L2165" si="2344">H2141</f>
        <v>8.3333333333333329E-2</v>
      </c>
      <c r="I2165" s="185">
        <f t="shared" si="2344"/>
        <v>236</v>
      </c>
      <c r="J2165" s="185">
        <f t="shared" si="2344"/>
        <v>179</v>
      </c>
      <c r="K2165" s="185">
        <f t="shared" si="2344"/>
        <v>2985</v>
      </c>
      <c r="L2165" s="185">
        <f t="shared" si="2344"/>
        <v>1111</v>
      </c>
      <c r="M2165" s="147"/>
      <c r="N2165" s="143">
        <f t="shared" si="2294"/>
        <v>3405.48</v>
      </c>
      <c r="O2165" s="143">
        <f t="shared" si="2290"/>
        <v>735.69</v>
      </c>
      <c r="P2165" s="143">
        <f t="shared" si="2291"/>
        <v>20895</v>
      </c>
      <c r="Q2165" s="143">
        <f t="shared" si="2292"/>
        <v>1666.5</v>
      </c>
      <c r="R2165" s="188">
        <f t="shared" si="2295"/>
        <v>26702.67</v>
      </c>
      <c r="T2165">
        <v>30026.65</v>
      </c>
      <c r="U2165" s="190">
        <f t="shared" si="2296"/>
        <v>0.88929900604962586</v>
      </c>
    </row>
    <row r="2166" spans="1:21" x14ac:dyDescent="0.2">
      <c r="A2166" s="178">
        <v>42826</v>
      </c>
      <c r="B2166" s="179">
        <v>0.16666666666666666</v>
      </c>
      <c r="C2166" t="s">
        <v>349</v>
      </c>
      <c r="D2166">
        <v>10.11</v>
      </c>
      <c r="E2166">
        <v>4.1100000000000003</v>
      </c>
      <c r="F2166">
        <v>7</v>
      </c>
      <c r="G2166">
        <v>1.5</v>
      </c>
      <c r="H2166" s="184">
        <f t="shared" ref="H2166:L2166" si="2345">H2142</f>
        <v>0.125</v>
      </c>
      <c r="I2166" s="185">
        <f t="shared" si="2345"/>
        <v>201</v>
      </c>
      <c r="J2166" s="185">
        <f t="shared" si="2345"/>
        <v>205</v>
      </c>
      <c r="K2166" s="185">
        <f t="shared" si="2345"/>
        <v>2985</v>
      </c>
      <c r="L2166" s="185">
        <f t="shared" si="2345"/>
        <v>1717</v>
      </c>
      <c r="M2166" s="147"/>
      <c r="N2166" s="143">
        <f t="shared" si="2294"/>
        <v>2032.11</v>
      </c>
      <c r="O2166" s="143">
        <f t="shared" si="2290"/>
        <v>842.55000000000007</v>
      </c>
      <c r="P2166" s="143">
        <f t="shared" si="2291"/>
        <v>20895</v>
      </c>
      <c r="Q2166" s="143">
        <f t="shared" si="2292"/>
        <v>2575.5</v>
      </c>
      <c r="R2166" s="188">
        <f t="shared" si="2295"/>
        <v>26345.16</v>
      </c>
      <c r="T2166">
        <v>28848.73</v>
      </c>
      <c r="U2166" s="190">
        <f t="shared" si="2296"/>
        <v>0.91321732360488661</v>
      </c>
    </row>
    <row r="2167" spans="1:21" x14ac:dyDescent="0.2">
      <c r="A2167" s="178">
        <v>42826</v>
      </c>
      <c r="B2167" s="179">
        <v>0.20833333333333334</v>
      </c>
      <c r="C2167" t="s">
        <v>349</v>
      </c>
      <c r="D2167">
        <v>11.06</v>
      </c>
      <c r="E2167">
        <v>7</v>
      </c>
      <c r="F2167">
        <v>7</v>
      </c>
      <c r="G2167">
        <v>1.5</v>
      </c>
      <c r="H2167" s="184">
        <f t="shared" ref="H2167:L2167" si="2346">H2143</f>
        <v>0.16666666666666666</v>
      </c>
      <c r="I2167" s="185">
        <f t="shared" si="2346"/>
        <v>185</v>
      </c>
      <c r="J2167" s="185">
        <f t="shared" si="2346"/>
        <v>205</v>
      </c>
      <c r="K2167" s="185">
        <f t="shared" si="2346"/>
        <v>2985</v>
      </c>
      <c r="L2167" s="185">
        <f t="shared" si="2346"/>
        <v>1717</v>
      </c>
      <c r="M2167" s="147"/>
      <c r="N2167" s="143">
        <f t="shared" si="2294"/>
        <v>2046.1000000000001</v>
      </c>
      <c r="O2167" s="143">
        <f t="shared" si="2290"/>
        <v>1435</v>
      </c>
      <c r="P2167" s="143">
        <f t="shared" si="2291"/>
        <v>20895</v>
      </c>
      <c r="Q2167" s="143">
        <f t="shared" si="2292"/>
        <v>2575.5</v>
      </c>
      <c r="R2167" s="188">
        <f t="shared" si="2295"/>
        <v>26951.599999999999</v>
      </c>
      <c r="T2167">
        <v>28135.11</v>
      </c>
      <c r="U2167" s="190">
        <f t="shared" si="2296"/>
        <v>0.95793476549407475</v>
      </c>
    </row>
    <row r="2168" spans="1:21" x14ac:dyDescent="0.2">
      <c r="A2168" s="178">
        <v>42826</v>
      </c>
      <c r="B2168" s="179">
        <v>0.25</v>
      </c>
      <c r="C2168" t="s">
        <v>349</v>
      </c>
      <c r="D2168">
        <v>25</v>
      </c>
      <c r="E2168">
        <v>16</v>
      </c>
      <c r="F2168">
        <v>15</v>
      </c>
      <c r="G2168">
        <v>2</v>
      </c>
      <c r="H2168" s="184">
        <f t="shared" ref="H2168:L2168" si="2347">H2144</f>
        <v>0.20833333333333334</v>
      </c>
      <c r="I2168" s="185">
        <f t="shared" si="2347"/>
        <v>207</v>
      </c>
      <c r="J2168" s="185">
        <f t="shared" si="2347"/>
        <v>283</v>
      </c>
      <c r="K2168" s="185">
        <f t="shared" si="2347"/>
        <v>2985</v>
      </c>
      <c r="L2168" s="185">
        <f t="shared" si="2347"/>
        <v>1717</v>
      </c>
      <c r="M2168" s="147"/>
      <c r="N2168" s="143">
        <f t="shared" si="2294"/>
        <v>5175</v>
      </c>
      <c r="O2168" s="143">
        <f t="shared" si="2290"/>
        <v>4528</v>
      </c>
      <c r="P2168" s="143">
        <f t="shared" si="2291"/>
        <v>44775</v>
      </c>
      <c r="Q2168" s="143">
        <f t="shared" si="2292"/>
        <v>3434</v>
      </c>
      <c r="R2168" s="188">
        <f t="shared" si="2295"/>
        <v>57912</v>
      </c>
      <c r="T2168">
        <v>27886.44</v>
      </c>
      <c r="U2168" s="190">
        <f t="shared" si="2296"/>
        <v>2.0767082496008813</v>
      </c>
    </row>
    <row r="2169" spans="1:21" x14ac:dyDescent="0.2">
      <c r="A2169" s="178">
        <v>42826</v>
      </c>
      <c r="B2169" s="179">
        <v>0.29166666666666669</v>
      </c>
      <c r="C2169" t="s">
        <v>349</v>
      </c>
      <c r="D2169">
        <v>19.64</v>
      </c>
      <c r="E2169">
        <v>21.57</v>
      </c>
      <c r="F2169">
        <v>12.1</v>
      </c>
      <c r="G2169">
        <v>10.5</v>
      </c>
      <c r="H2169" s="184">
        <f t="shared" ref="H2169:L2169" si="2348">H2145</f>
        <v>0.25</v>
      </c>
      <c r="I2169" s="185">
        <f t="shared" si="2348"/>
        <v>327</v>
      </c>
      <c r="J2169" s="185">
        <f t="shared" si="2348"/>
        <v>438</v>
      </c>
      <c r="K2169" s="185">
        <f t="shared" si="2348"/>
        <v>2985</v>
      </c>
      <c r="L2169" s="185">
        <f t="shared" si="2348"/>
        <v>1717</v>
      </c>
      <c r="M2169" s="147"/>
      <c r="N2169" s="143">
        <f t="shared" si="2294"/>
        <v>6422.28</v>
      </c>
      <c r="O2169" s="143">
        <f t="shared" si="2290"/>
        <v>9447.66</v>
      </c>
      <c r="P2169" s="143">
        <f t="shared" si="2291"/>
        <v>36118.5</v>
      </c>
      <c r="Q2169" s="143">
        <f t="shared" si="2292"/>
        <v>18028.5</v>
      </c>
      <c r="R2169" s="188">
        <f t="shared" si="2295"/>
        <v>70016.94</v>
      </c>
      <c r="T2169">
        <v>28249.040000000001</v>
      </c>
      <c r="U2169" s="190">
        <f t="shared" si="2296"/>
        <v>2.4785599793833701</v>
      </c>
    </row>
    <row r="2170" spans="1:21" x14ac:dyDescent="0.2">
      <c r="A2170" s="178">
        <v>42826</v>
      </c>
      <c r="B2170" s="179">
        <v>0.33333333333333331</v>
      </c>
      <c r="C2170" t="s">
        <v>349</v>
      </c>
      <c r="D2170">
        <v>4.1100000000000003</v>
      </c>
      <c r="E2170">
        <v>8.61</v>
      </c>
      <c r="F2170">
        <v>9.2100000000000009</v>
      </c>
      <c r="G2170">
        <v>8.61</v>
      </c>
      <c r="H2170" s="184">
        <f t="shared" ref="H2170:L2170" si="2349">H2146</f>
        <v>0.29166666666666669</v>
      </c>
      <c r="I2170" s="185">
        <f t="shared" si="2349"/>
        <v>249</v>
      </c>
      <c r="J2170" s="185">
        <f t="shared" si="2349"/>
        <v>556</v>
      </c>
      <c r="K2170" s="185">
        <f t="shared" si="2349"/>
        <v>2872</v>
      </c>
      <c r="L2170" s="185">
        <f t="shared" si="2349"/>
        <v>2219</v>
      </c>
      <c r="M2170" s="147"/>
      <c r="N2170" s="143">
        <f t="shared" si="2294"/>
        <v>1023.3900000000001</v>
      </c>
      <c r="O2170" s="143">
        <f t="shared" si="2290"/>
        <v>4787.16</v>
      </c>
      <c r="P2170" s="143">
        <f t="shared" si="2291"/>
        <v>26451.120000000003</v>
      </c>
      <c r="Q2170" s="143">
        <f t="shared" si="2292"/>
        <v>19105.59</v>
      </c>
      <c r="R2170" s="188">
        <f t="shared" si="2295"/>
        <v>51367.26</v>
      </c>
      <c r="T2170">
        <v>29278.61</v>
      </c>
      <c r="U2170" s="190">
        <f t="shared" si="2296"/>
        <v>1.7544295989461249</v>
      </c>
    </row>
    <row r="2171" spans="1:21" x14ac:dyDescent="0.2">
      <c r="A2171" s="178">
        <v>42826</v>
      </c>
      <c r="B2171" s="179">
        <v>0.375</v>
      </c>
      <c r="C2171" t="s">
        <v>349</v>
      </c>
      <c r="D2171">
        <v>3.98</v>
      </c>
      <c r="E2171">
        <v>11.84</v>
      </c>
      <c r="F2171">
        <v>10.69</v>
      </c>
      <c r="G2171">
        <v>10.24</v>
      </c>
      <c r="H2171" s="184">
        <f t="shared" ref="H2171:L2171" si="2350">H2147</f>
        <v>0.33333333333333331</v>
      </c>
      <c r="I2171" s="185">
        <f t="shared" si="2350"/>
        <v>256</v>
      </c>
      <c r="J2171" s="185">
        <f t="shared" si="2350"/>
        <v>306</v>
      </c>
      <c r="K2171" s="185">
        <f t="shared" si="2350"/>
        <v>2872</v>
      </c>
      <c r="L2171" s="185">
        <f t="shared" si="2350"/>
        <v>2219</v>
      </c>
      <c r="M2171" s="147"/>
      <c r="N2171" s="143">
        <f t="shared" si="2294"/>
        <v>1018.88</v>
      </c>
      <c r="O2171" s="143">
        <f t="shared" si="2290"/>
        <v>3623.04</v>
      </c>
      <c r="P2171" s="143">
        <f t="shared" si="2291"/>
        <v>30701.68</v>
      </c>
      <c r="Q2171" s="143">
        <f t="shared" si="2292"/>
        <v>22722.560000000001</v>
      </c>
      <c r="R2171" s="188">
        <f t="shared" si="2295"/>
        <v>58066.16</v>
      </c>
      <c r="T2171">
        <v>30302.3</v>
      </c>
      <c r="U2171" s="190">
        <f t="shared" si="2296"/>
        <v>1.9162294611300135</v>
      </c>
    </row>
    <row r="2172" spans="1:21" x14ac:dyDescent="0.2">
      <c r="A2172" s="178">
        <v>42826</v>
      </c>
      <c r="B2172" s="179">
        <v>0.41666666666666669</v>
      </c>
      <c r="C2172" t="s">
        <v>349</v>
      </c>
      <c r="D2172">
        <v>3.5</v>
      </c>
      <c r="E2172">
        <v>10.11</v>
      </c>
      <c r="F2172">
        <v>11.31</v>
      </c>
      <c r="G2172">
        <v>8.51</v>
      </c>
      <c r="H2172" s="184">
        <f t="shared" ref="H2172:L2172" si="2351">H2148</f>
        <v>0.375</v>
      </c>
      <c r="I2172" s="185">
        <f t="shared" si="2351"/>
        <v>156</v>
      </c>
      <c r="J2172" s="185">
        <f t="shared" si="2351"/>
        <v>343</v>
      </c>
      <c r="K2172" s="185">
        <f t="shared" si="2351"/>
        <v>2872</v>
      </c>
      <c r="L2172" s="185">
        <f t="shared" si="2351"/>
        <v>2219</v>
      </c>
      <c r="M2172" s="147"/>
      <c r="N2172" s="143">
        <f t="shared" si="2294"/>
        <v>546</v>
      </c>
      <c r="O2172" s="143">
        <f t="shared" si="2290"/>
        <v>3467.73</v>
      </c>
      <c r="P2172" s="143">
        <f t="shared" si="2291"/>
        <v>32482.32</v>
      </c>
      <c r="Q2172" s="143">
        <f t="shared" si="2292"/>
        <v>18883.689999999999</v>
      </c>
      <c r="R2172" s="188">
        <f t="shared" si="2295"/>
        <v>55379.740000000005</v>
      </c>
      <c r="T2172">
        <v>31814.69</v>
      </c>
      <c r="U2172" s="190">
        <f t="shared" si="2296"/>
        <v>1.7406971433636476</v>
      </c>
    </row>
    <row r="2173" spans="1:21" x14ac:dyDescent="0.2">
      <c r="A2173" s="178">
        <v>42826</v>
      </c>
      <c r="B2173" s="179">
        <v>0.45833333333333331</v>
      </c>
      <c r="C2173" t="s">
        <v>349</v>
      </c>
      <c r="D2173">
        <v>2.11</v>
      </c>
      <c r="E2173">
        <v>4.87</v>
      </c>
      <c r="F2173">
        <v>12</v>
      </c>
      <c r="G2173">
        <v>1.02</v>
      </c>
      <c r="H2173" s="184">
        <f t="shared" ref="H2173:L2173" si="2352">H2149</f>
        <v>0.41666666666666669</v>
      </c>
      <c r="I2173" s="185">
        <f t="shared" si="2352"/>
        <v>196</v>
      </c>
      <c r="J2173" s="185">
        <f t="shared" si="2352"/>
        <v>315</v>
      </c>
      <c r="K2173" s="185">
        <f t="shared" si="2352"/>
        <v>2872</v>
      </c>
      <c r="L2173" s="185">
        <f t="shared" si="2352"/>
        <v>2219</v>
      </c>
      <c r="M2173" s="147"/>
      <c r="N2173" s="143">
        <f t="shared" si="2294"/>
        <v>413.56</v>
      </c>
      <c r="O2173" s="143">
        <f t="shared" si="2290"/>
        <v>1534.05</v>
      </c>
      <c r="P2173" s="143">
        <f t="shared" si="2291"/>
        <v>34464</v>
      </c>
      <c r="Q2173" s="143">
        <f t="shared" si="2292"/>
        <v>2263.38</v>
      </c>
      <c r="R2173" s="188">
        <f t="shared" si="2295"/>
        <v>38674.99</v>
      </c>
      <c r="T2173">
        <v>33660.82</v>
      </c>
      <c r="U2173" s="190">
        <f t="shared" si="2296"/>
        <v>1.1489616117492087</v>
      </c>
    </row>
    <row r="2174" spans="1:21" x14ac:dyDescent="0.2">
      <c r="A2174" s="178">
        <v>42826</v>
      </c>
      <c r="B2174" s="179">
        <v>0.5</v>
      </c>
      <c r="C2174" t="s">
        <v>349</v>
      </c>
      <c r="D2174">
        <v>1</v>
      </c>
      <c r="E2174">
        <v>6.49</v>
      </c>
      <c r="F2174">
        <v>7.55</v>
      </c>
      <c r="G2174">
        <v>1.1599999999999999</v>
      </c>
      <c r="H2174" s="184">
        <f t="shared" ref="H2174:L2174" si="2353">H2150</f>
        <v>0.45833333333333331</v>
      </c>
      <c r="I2174" s="185">
        <f t="shared" si="2353"/>
        <v>226</v>
      </c>
      <c r="J2174" s="185">
        <f t="shared" si="2353"/>
        <v>326</v>
      </c>
      <c r="K2174" s="185">
        <f t="shared" si="2353"/>
        <v>2842</v>
      </c>
      <c r="L2174" s="185">
        <f t="shared" si="2353"/>
        <v>1635</v>
      </c>
      <c r="M2174" s="147"/>
      <c r="N2174" s="143">
        <f t="shared" si="2294"/>
        <v>226</v>
      </c>
      <c r="O2174" s="143">
        <f t="shared" si="2290"/>
        <v>2115.7400000000002</v>
      </c>
      <c r="P2174" s="143">
        <f t="shared" si="2291"/>
        <v>21457.1</v>
      </c>
      <c r="Q2174" s="143">
        <f t="shared" si="2292"/>
        <v>1896.6</v>
      </c>
      <c r="R2174" s="188">
        <f t="shared" si="2295"/>
        <v>25695.439999999999</v>
      </c>
      <c r="T2174">
        <v>35285.300000000003</v>
      </c>
      <c r="U2174" s="190">
        <f t="shared" si="2296"/>
        <v>0.7282194001468032</v>
      </c>
    </row>
    <row r="2175" spans="1:21" x14ac:dyDescent="0.2">
      <c r="A2175" s="178">
        <v>42826</v>
      </c>
      <c r="B2175" s="179">
        <v>0.54166666666666663</v>
      </c>
      <c r="C2175" t="s">
        <v>349</v>
      </c>
      <c r="D2175">
        <v>1</v>
      </c>
      <c r="E2175">
        <v>12.14</v>
      </c>
      <c r="F2175">
        <v>13.78</v>
      </c>
      <c r="G2175">
        <v>1.1299999999999999</v>
      </c>
      <c r="H2175" s="184">
        <f t="shared" ref="H2175:L2175" si="2354">H2151</f>
        <v>0.5</v>
      </c>
      <c r="I2175" s="185">
        <f t="shared" si="2354"/>
        <v>222</v>
      </c>
      <c r="J2175" s="185">
        <f t="shared" si="2354"/>
        <v>319</v>
      </c>
      <c r="K2175" s="185">
        <f t="shared" si="2354"/>
        <v>2842</v>
      </c>
      <c r="L2175" s="185">
        <f t="shared" si="2354"/>
        <v>1635</v>
      </c>
      <c r="M2175" s="147"/>
      <c r="N2175" s="143">
        <f t="shared" si="2294"/>
        <v>222</v>
      </c>
      <c r="O2175" s="143">
        <f t="shared" si="2290"/>
        <v>3872.6600000000003</v>
      </c>
      <c r="P2175" s="143">
        <f t="shared" si="2291"/>
        <v>39162.759999999995</v>
      </c>
      <c r="Q2175" s="143">
        <f t="shared" si="2292"/>
        <v>1847.5499999999997</v>
      </c>
      <c r="R2175" s="188">
        <f t="shared" si="2295"/>
        <v>45104.97</v>
      </c>
      <c r="T2175">
        <v>36341.980000000003</v>
      </c>
      <c r="U2175" s="190">
        <f t="shared" si="2296"/>
        <v>1.2411258274865595</v>
      </c>
    </row>
    <row r="2176" spans="1:21" x14ac:dyDescent="0.2">
      <c r="A2176" s="178">
        <v>42826</v>
      </c>
      <c r="B2176" s="179">
        <v>0.58333333333333337</v>
      </c>
      <c r="C2176" t="s">
        <v>349</v>
      </c>
      <c r="D2176">
        <v>1</v>
      </c>
      <c r="E2176">
        <v>6.43</v>
      </c>
      <c r="F2176">
        <v>10.24</v>
      </c>
      <c r="G2176">
        <v>1.06</v>
      </c>
      <c r="H2176" s="184">
        <f t="shared" ref="H2176:L2176" si="2355">H2152</f>
        <v>0.54166666666666663</v>
      </c>
      <c r="I2176" s="185">
        <f t="shared" si="2355"/>
        <v>195</v>
      </c>
      <c r="J2176" s="185">
        <f t="shared" si="2355"/>
        <v>299</v>
      </c>
      <c r="K2176" s="185">
        <f t="shared" si="2355"/>
        <v>2842</v>
      </c>
      <c r="L2176" s="185">
        <f t="shared" si="2355"/>
        <v>1635</v>
      </c>
      <c r="M2176" s="147"/>
      <c r="N2176" s="143">
        <f t="shared" si="2294"/>
        <v>195</v>
      </c>
      <c r="O2176" s="143">
        <f t="shared" si="2290"/>
        <v>1922.57</v>
      </c>
      <c r="P2176" s="143">
        <f t="shared" si="2291"/>
        <v>29102.080000000002</v>
      </c>
      <c r="Q2176" s="143">
        <f t="shared" si="2292"/>
        <v>1733.1000000000001</v>
      </c>
      <c r="R2176" s="188">
        <f t="shared" si="2295"/>
        <v>32952.75</v>
      </c>
      <c r="T2176">
        <v>37074.400000000001</v>
      </c>
      <c r="U2176" s="190">
        <f t="shared" si="2296"/>
        <v>0.88882760071639721</v>
      </c>
    </row>
    <row r="2177" spans="1:21" x14ac:dyDescent="0.2">
      <c r="A2177" s="178">
        <v>42826</v>
      </c>
      <c r="B2177" s="179">
        <v>0.625</v>
      </c>
      <c r="C2177" t="s">
        <v>349</v>
      </c>
      <c r="D2177">
        <v>2</v>
      </c>
      <c r="E2177">
        <v>5.75</v>
      </c>
      <c r="F2177">
        <v>20</v>
      </c>
      <c r="G2177">
        <v>1.71</v>
      </c>
      <c r="H2177" s="184">
        <f t="shared" ref="H2177:L2177" si="2356">H2153</f>
        <v>0.58333333333333337</v>
      </c>
      <c r="I2177" s="185">
        <f t="shared" si="2356"/>
        <v>205</v>
      </c>
      <c r="J2177" s="185">
        <f t="shared" si="2356"/>
        <v>237</v>
      </c>
      <c r="K2177" s="185">
        <f t="shared" si="2356"/>
        <v>2842</v>
      </c>
      <c r="L2177" s="185">
        <f t="shared" si="2356"/>
        <v>1635</v>
      </c>
      <c r="M2177" s="147"/>
      <c r="N2177" s="143">
        <f t="shared" si="2294"/>
        <v>410</v>
      </c>
      <c r="O2177" s="143">
        <f t="shared" si="2290"/>
        <v>1362.75</v>
      </c>
      <c r="P2177" s="143">
        <f t="shared" si="2291"/>
        <v>56840</v>
      </c>
      <c r="Q2177" s="143">
        <f t="shared" si="2292"/>
        <v>2795.85</v>
      </c>
      <c r="R2177" s="188">
        <f t="shared" si="2295"/>
        <v>61408.6</v>
      </c>
      <c r="T2177">
        <v>37766.1</v>
      </c>
      <c r="U2177" s="190">
        <f t="shared" si="2296"/>
        <v>1.6260243975417108</v>
      </c>
    </row>
    <row r="2178" spans="1:21" x14ac:dyDescent="0.2">
      <c r="A2178" s="178">
        <v>42826</v>
      </c>
      <c r="B2178" s="179">
        <v>0.66666666666666663</v>
      </c>
      <c r="C2178" t="s">
        <v>349</v>
      </c>
      <c r="D2178">
        <v>1</v>
      </c>
      <c r="E2178">
        <v>6.33</v>
      </c>
      <c r="F2178">
        <v>22.04</v>
      </c>
      <c r="G2178">
        <v>2</v>
      </c>
      <c r="H2178" s="184">
        <f t="shared" ref="H2178:L2178" si="2357">H2154</f>
        <v>0.625</v>
      </c>
      <c r="I2178" s="185">
        <f t="shared" si="2357"/>
        <v>212</v>
      </c>
      <c r="J2178" s="185">
        <f t="shared" si="2357"/>
        <v>213</v>
      </c>
      <c r="K2178" s="185">
        <f t="shared" si="2357"/>
        <v>2842</v>
      </c>
      <c r="L2178" s="185">
        <f t="shared" si="2357"/>
        <v>1380</v>
      </c>
      <c r="M2178" s="147"/>
      <c r="N2178" s="143">
        <f t="shared" si="2294"/>
        <v>212</v>
      </c>
      <c r="O2178" s="143">
        <f t="shared" si="2290"/>
        <v>1348.29</v>
      </c>
      <c r="P2178" s="143">
        <f t="shared" si="2291"/>
        <v>62637.68</v>
      </c>
      <c r="Q2178" s="143">
        <f t="shared" si="2292"/>
        <v>2760</v>
      </c>
      <c r="R2178" s="188">
        <f t="shared" si="2295"/>
        <v>66957.97</v>
      </c>
      <c r="T2178">
        <v>38465.730000000003</v>
      </c>
      <c r="U2178" s="190">
        <f t="shared" si="2296"/>
        <v>1.7407175166050404</v>
      </c>
    </row>
    <row r="2179" spans="1:21" x14ac:dyDescent="0.2">
      <c r="A2179" s="178">
        <v>42826</v>
      </c>
      <c r="B2179" s="179">
        <v>0.70833333333333337</v>
      </c>
      <c r="C2179" t="s">
        <v>349</v>
      </c>
      <c r="D2179">
        <v>2</v>
      </c>
      <c r="E2179">
        <v>6.52</v>
      </c>
      <c r="F2179">
        <v>25</v>
      </c>
      <c r="G2179">
        <v>2</v>
      </c>
      <c r="H2179" s="184">
        <f t="shared" ref="H2179:L2179" si="2358">H2155</f>
        <v>0.66666666666666663</v>
      </c>
      <c r="I2179" s="185">
        <f t="shared" si="2358"/>
        <v>191</v>
      </c>
      <c r="J2179" s="185">
        <f t="shared" si="2358"/>
        <v>237</v>
      </c>
      <c r="K2179" s="185">
        <f t="shared" si="2358"/>
        <v>2842</v>
      </c>
      <c r="L2179" s="185">
        <f t="shared" si="2358"/>
        <v>1380</v>
      </c>
      <c r="M2179" s="147"/>
      <c r="N2179" s="143">
        <f t="shared" si="2294"/>
        <v>382</v>
      </c>
      <c r="O2179" s="143">
        <f t="shared" si="2290"/>
        <v>1545.24</v>
      </c>
      <c r="P2179" s="143">
        <f t="shared" si="2291"/>
        <v>71050</v>
      </c>
      <c r="Q2179" s="143">
        <f t="shared" si="2292"/>
        <v>2760</v>
      </c>
      <c r="R2179" s="188">
        <f t="shared" si="2295"/>
        <v>75737.240000000005</v>
      </c>
      <c r="T2179">
        <v>39012.6</v>
      </c>
      <c r="U2179" s="190">
        <f t="shared" si="2296"/>
        <v>1.9413533063676864</v>
      </c>
    </row>
    <row r="2180" spans="1:21" x14ac:dyDescent="0.2">
      <c r="A2180" s="178">
        <v>42826</v>
      </c>
      <c r="B2180" s="179">
        <v>0.75</v>
      </c>
      <c r="C2180" t="s">
        <v>349</v>
      </c>
      <c r="D2180">
        <v>3.57</v>
      </c>
      <c r="E2180">
        <v>11.87</v>
      </c>
      <c r="F2180">
        <v>15.76</v>
      </c>
      <c r="G2180">
        <v>1</v>
      </c>
      <c r="H2180" s="184">
        <f t="shared" ref="H2180:L2180" si="2359">H2156</f>
        <v>0.70833333333333337</v>
      </c>
      <c r="I2180" s="185">
        <f t="shared" si="2359"/>
        <v>218</v>
      </c>
      <c r="J2180" s="185">
        <f t="shared" si="2359"/>
        <v>258</v>
      </c>
      <c r="K2180" s="185">
        <f t="shared" si="2359"/>
        <v>2842</v>
      </c>
      <c r="L2180" s="185">
        <f t="shared" si="2359"/>
        <v>1380</v>
      </c>
      <c r="M2180" s="147"/>
      <c r="N2180" s="143">
        <f t="shared" si="2294"/>
        <v>778.26</v>
      </c>
      <c r="O2180" s="143">
        <f t="shared" ref="O2180:O2243" si="2360">E2180*J2180</f>
        <v>3062.4599999999996</v>
      </c>
      <c r="P2180" s="143">
        <f t="shared" ref="P2180:P2243" si="2361">F2180*K2180</f>
        <v>44789.919999999998</v>
      </c>
      <c r="Q2180" s="143">
        <f t="shared" ref="Q2180:Q2243" si="2362">G2180*L2180</f>
        <v>1380</v>
      </c>
      <c r="R2180" s="188">
        <f t="shared" si="2295"/>
        <v>50010.64</v>
      </c>
      <c r="T2180">
        <v>39380.65</v>
      </c>
      <c r="U2180" s="190">
        <f t="shared" si="2296"/>
        <v>1.2699292672924392</v>
      </c>
    </row>
    <row r="2181" spans="1:21" x14ac:dyDescent="0.2">
      <c r="A2181" s="178">
        <v>42826</v>
      </c>
      <c r="B2181" s="179">
        <v>0.79166666666666663</v>
      </c>
      <c r="C2181" t="s">
        <v>349</v>
      </c>
      <c r="D2181">
        <v>4.1100000000000003</v>
      </c>
      <c r="E2181">
        <v>2.81</v>
      </c>
      <c r="F2181">
        <v>9.01</v>
      </c>
      <c r="G2181">
        <v>1</v>
      </c>
      <c r="H2181" s="184">
        <f t="shared" ref="H2181:L2181" si="2363">H2157</f>
        <v>0.75</v>
      </c>
      <c r="I2181" s="185">
        <f t="shared" si="2363"/>
        <v>240</v>
      </c>
      <c r="J2181" s="185">
        <f t="shared" si="2363"/>
        <v>365</v>
      </c>
      <c r="K2181" s="185">
        <f t="shared" si="2363"/>
        <v>2842</v>
      </c>
      <c r="L2181" s="185">
        <f t="shared" si="2363"/>
        <v>1380</v>
      </c>
      <c r="M2181" s="147"/>
      <c r="N2181" s="143">
        <f t="shared" ref="N2181:N2244" si="2364">D2181*I2181</f>
        <v>986.40000000000009</v>
      </c>
      <c r="O2181" s="143">
        <f t="shared" si="2360"/>
        <v>1025.6500000000001</v>
      </c>
      <c r="P2181" s="143">
        <f t="shared" si="2361"/>
        <v>25606.42</v>
      </c>
      <c r="Q2181" s="143">
        <f t="shared" si="2362"/>
        <v>1380</v>
      </c>
      <c r="R2181" s="188">
        <f t="shared" ref="R2181:R2244" si="2365">SUM(N2181:Q2181)</f>
        <v>28998.469999999998</v>
      </c>
      <c r="T2181">
        <v>39258.06</v>
      </c>
      <c r="U2181" s="190">
        <f t="shared" ref="U2181:U2244" si="2366">R2181/T2181</f>
        <v>0.7386628376440405</v>
      </c>
    </row>
    <row r="2182" spans="1:21" x14ac:dyDescent="0.2">
      <c r="A2182" s="178">
        <v>42826</v>
      </c>
      <c r="B2182" s="179">
        <v>0.83333333333333337</v>
      </c>
      <c r="C2182" t="s">
        <v>349</v>
      </c>
      <c r="D2182">
        <v>3.5</v>
      </c>
      <c r="E2182">
        <v>5.99</v>
      </c>
      <c r="F2182">
        <v>9.66</v>
      </c>
      <c r="G2182">
        <v>1.01</v>
      </c>
      <c r="H2182" s="184">
        <f t="shared" ref="H2182:L2182" si="2367">H2158</f>
        <v>0.79166666666666663</v>
      </c>
      <c r="I2182" s="185">
        <f t="shared" si="2367"/>
        <v>320</v>
      </c>
      <c r="J2182" s="185">
        <f t="shared" si="2367"/>
        <v>214</v>
      </c>
      <c r="K2182" s="185">
        <f t="shared" si="2367"/>
        <v>2842</v>
      </c>
      <c r="L2182" s="185">
        <f t="shared" si="2367"/>
        <v>1426</v>
      </c>
      <c r="M2182" s="147"/>
      <c r="N2182" s="143">
        <f t="shared" si="2364"/>
        <v>1120</v>
      </c>
      <c r="O2182" s="143">
        <f t="shared" si="2360"/>
        <v>1281.8600000000001</v>
      </c>
      <c r="P2182" s="143">
        <f t="shared" si="2361"/>
        <v>27453.72</v>
      </c>
      <c r="Q2182" s="143">
        <f t="shared" si="2362"/>
        <v>1440.26</v>
      </c>
      <c r="R2182" s="188">
        <f t="shared" si="2365"/>
        <v>31295.84</v>
      </c>
      <c r="T2182">
        <v>38603.449999999997</v>
      </c>
      <c r="U2182" s="190">
        <f t="shared" si="2366"/>
        <v>0.81070059800354644</v>
      </c>
    </row>
    <row r="2183" spans="1:21" x14ac:dyDescent="0.2">
      <c r="A2183" s="178">
        <v>42826</v>
      </c>
      <c r="B2183" s="179">
        <v>0.875</v>
      </c>
      <c r="C2183" t="s">
        <v>349</v>
      </c>
      <c r="D2183">
        <v>3</v>
      </c>
      <c r="E2183">
        <v>7.02</v>
      </c>
      <c r="F2183">
        <v>10</v>
      </c>
      <c r="G2183">
        <v>1.02</v>
      </c>
      <c r="H2183" s="184">
        <f t="shared" ref="H2183:L2183" si="2368">H2159</f>
        <v>0.83333333333333337</v>
      </c>
      <c r="I2183" s="185">
        <f t="shared" si="2368"/>
        <v>322</v>
      </c>
      <c r="J2183" s="185">
        <f t="shared" si="2368"/>
        <v>178</v>
      </c>
      <c r="K2183" s="185">
        <f t="shared" si="2368"/>
        <v>2842</v>
      </c>
      <c r="L2183" s="185">
        <f t="shared" si="2368"/>
        <v>1426</v>
      </c>
      <c r="M2183" s="147"/>
      <c r="N2183" s="143">
        <f t="shared" si="2364"/>
        <v>966</v>
      </c>
      <c r="O2183" s="143">
        <f t="shared" si="2360"/>
        <v>1249.56</v>
      </c>
      <c r="P2183" s="143">
        <f t="shared" si="2361"/>
        <v>28420</v>
      </c>
      <c r="Q2183" s="143">
        <f t="shared" si="2362"/>
        <v>1454.52</v>
      </c>
      <c r="R2183" s="188">
        <f t="shared" si="2365"/>
        <v>32090.080000000002</v>
      </c>
      <c r="T2183">
        <v>38229.69</v>
      </c>
      <c r="U2183" s="190">
        <f t="shared" si="2366"/>
        <v>0.83940204589678857</v>
      </c>
    </row>
    <row r="2184" spans="1:21" x14ac:dyDescent="0.2">
      <c r="A2184" s="178">
        <v>42826</v>
      </c>
      <c r="B2184" s="179">
        <v>0.91666666666666663</v>
      </c>
      <c r="C2184" t="s">
        <v>349</v>
      </c>
      <c r="D2184">
        <v>8.49</v>
      </c>
      <c r="E2184">
        <v>7.19</v>
      </c>
      <c r="F2184">
        <v>7.11</v>
      </c>
      <c r="G2184">
        <v>1.02</v>
      </c>
      <c r="H2184" s="184">
        <f t="shared" ref="H2184:L2184" si="2369">H2160</f>
        <v>0.875</v>
      </c>
      <c r="I2184" s="185">
        <f t="shared" si="2369"/>
        <v>337</v>
      </c>
      <c r="J2184" s="185">
        <f t="shared" si="2369"/>
        <v>173</v>
      </c>
      <c r="K2184" s="185">
        <f t="shared" si="2369"/>
        <v>2842</v>
      </c>
      <c r="L2184" s="185">
        <f t="shared" si="2369"/>
        <v>1426</v>
      </c>
      <c r="M2184" s="147"/>
      <c r="N2184" s="143">
        <f t="shared" si="2364"/>
        <v>2861.13</v>
      </c>
      <c r="O2184" s="143">
        <f t="shared" si="2360"/>
        <v>1243.8700000000001</v>
      </c>
      <c r="P2184" s="143">
        <f t="shared" si="2361"/>
        <v>20206.620000000003</v>
      </c>
      <c r="Q2184" s="143">
        <f t="shared" si="2362"/>
        <v>1454.52</v>
      </c>
      <c r="R2184" s="188">
        <f t="shared" si="2365"/>
        <v>25766.140000000003</v>
      </c>
      <c r="T2184">
        <v>38850.71</v>
      </c>
      <c r="U2184" s="190">
        <f t="shared" si="2366"/>
        <v>0.66320898639947645</v>
      </c>
    </row>
    <row r="2185" spans="1:21" x14ac:dyDescent="0.2">
      <c r="A2185" s="178">
        <v>42826</v>
      </c>
      <c r="B2185" s="179">
        <v>0.95833333333333337</v>
      </c>
      <c r="C2185" t="s">
        <v>349</v>
      </c>
      <c r="D2185">
        <v>25</v>
      </c>
      <c r="E2185">
        <v>11.79</v>
      </c>
      <c r="F2185">
        <v>11.83</v>
      </c>
      <c r="G2185">
        <v>0.01</v>
      </c>
      <c r="H2185" s="184">
        <f t="shared" ref="H2185:L2185" si="2370">H2161</f>
        <v>0.91666666666666663</v>
      </c>
      <c r="I2185" s="185">
        <f t="shared" si="2370"/>
        <v>394</v>
      </c>
      <c r="J2185" s="185">
        <f t="shared" si="2370"/>
        <v>194</v>
      </c>
      <c r="K2185" s="185">
        <f t="shared" si="2370"/>
        <v>2842</v>
      </c>
      <c r="L2185" s="185">
        <f t="shared" si="2370"/>
        <v>1426</v>
      </c>
      <c r="M2185" s="147"/>
      <c r="N2185" s="143">
        <f t="shared" si="2364"/>
        <v>9850</v>
      </c>
      <c r="O2185" s="143">
        <f t="shared" si="2360"/>
        <v>2287.2599999999998</v>
      </c>
      <c r="P2185" s="143">
        <f t="shared" si="2361"/>
        <v>33620.86</v>
      </c>
      <c r="Q2185" s="143">
        <f t="shared" si="2362"/>
        <v>14.26</v>
      </c>
      <c r="R2185" s="188">
        <f t="shared" si="2365"/>
        <v>45772.380000000005</v>
      </c>
      <c r="T2185">
        <v>37991.279999999999</v>
      </c>
      <c r="U2185" s="190">
        <f t="shared" si="2366"/>
        <v>1.2048127886188622</v>
      </c>
    </row>
    <row r="2186" spans="1:21" x14ac:dyDescent="0.2">
      <c r="A2186" s="178">
        <v>42826</v>
      </c>
      <c r="B2186" s="180">
        <v>1</v>
      </c>
      <c r="C2186" t="s">
        <v>349</v>
      </c>
      <c r="D2186">
        <v>9.67</v>
      </c>
      <c r="E2186">
        <v>11.43</v>
      </c>
      <c r="F2186">
        <v>11</v>
      </c>
      <c r="G2186">
        <v>0.01</v>
      </c>
      <c r="H2186" s="184">
        <f t="shared" ref="H2186:L2186" si="2371">H2162</f>
        <v>0.95833333333333337</v>
      </c>
      <c r="I2186" s="185">
        <f t="shared" si="2371"/>
        <v>389</v>
      </c>
      <c r="J2186" s="185">
        <f t="shared" si="2371"/>
        <v>265</v>
      </c>
      <c r="K2186" s="185">
        <f t="shared" si="2371"/>
        <v>2985</v>
      </c>
      <c r="L2186" s="185">
        <f t="shared" si="2371"/>
        <v>1111</v>
      </c>
      <c r="M2186" s="147"/>
      <c r="N2186" s="143">
        <f t="shared" si="2364"/>
        <v>3761.63</v>
      </c>
      <c r="O2186" s="143">
        <f t="shared" si="2360"/>
        <v>3028.95</v>
      </c>
      <c r="P2186" s="143">
        <f t="shared" si="2361"/>
        <v>32835</v>
      </c>
      <c r="Q2186" s="143">
        <f t="shared" si="2362"/>
        <v>11.11</v>
      </c>
      <c r="R2186" s="188">
        <f t="shared" si="2365"/>
        <v>39636.69</v>
      </c>
      <c r="T2186">
        <v>36284.53</v>
      </c>
      <c r="U2186" s="190">
        <f t="shared" si="2366"/>
        <v>1.0923853774597605</v>
      </c>
    </row>
    <row r="2187" spans="1:21" x14ac:dyDescent="0.2">
      <c r="A2187" s="178">
        <v>42827</v>
      </c>
      <c r="B2187" s="179">
        <v>4.1666666666666664E-2</v>
      </c>
      <c r="C2187" t="s">
        <v>349</v>
      </c>
      <c r="D2187">
        <v>25</v>
      </c>
      <c r="E2187">
        <v>7.11</v>
      </c>
      <c r="F2187">
        <v>7</v>
      </c>
      <c r="G2187">
        <v>0.01</v>
      </c>
      <c r="H2187" s="184">
        <f t="shared" ref="H2187:L2187" si="2372">H2163</f>
        <v>1</v>
      </c>
      <c r="I2187" s="185">
        <f t="shared" si="2372"/>
        <v>362</v>
      </c>
      <c r="J2187" s="185">
        <f t="shared" si="2372"/>
        <v>243</v>
      </c>
      <c r="K2187" s="185">
        <f t="shared" si="2372"/>
        <v>2985</v>
      </c>
      <c r="L2187" s="185">
        <f t="shared" si="2372"/>
        <v>1111</v>
      </c>
      <c r="M2187" s="147"/>
      <c r="N2187" s="143">
        <f t="shared" si="2364"/>
        <v>9050</v>
      </c>
      <c r="O2187" s="143">
        <f t="shared" si="2360"/>
        <v>1727.73</v>
      </c>
      <c r="P2187" s="143">
        <f t="shared" si="2361"/>
        <v>20895</v>
      </c>
      <c r="Q2187" s="143">
        <f t="shared" si="2362"/>
        <v>11.11</v>
      </c>
      <c r="R2187" s="188">
        <f t="shared" si="2365"/>
        <v>31683.84</v>
      </c>
      <c r="T2187">
        <v>34135.07</v>
      </c>
      <c r="U2187" s="190">
        <f t="shared" si="2366"/>
        <v>0.9281902746940317</v>
      </c>
    </row>
    <row r="2188" spans="1:21" x14ac:dyDescent="0.2">
      <c r="A2188" s="178">
        <v>42827</v>
      </c>
      <c r="B2188" s="179">
        <v>8.3333333333333329E-2</v>
      </c>
      <c r="C2188" t="s">
        <v>349</v>
      </c>
      <c r="D2188">
        <v>8</v>
      </c>
      <c r="E2188">
        <v>3.8</v>
      </c>
      <c r="F2188">
        <v>4</v>
      </c>
      <c r="G2188">
        <v>0.01</v>
      </c>
      <c r="H2188" s="184">
        <f t="shared" ref="H2188:L2188" si="2373">H2164</f>
        <v>4.1666666666666664E-2</v>
      </c>
      <c r="I2188" s="185">
        <f t="shared" si="2373"/>
        <v>294</v>
      </c>
      <c r="J2188" s="185">
        <f t="shared" si="2373"/>
        <v>212</v>
      </c>
      <c r="K2188" s="185">
        <f t="shared" si="2373"/>
        <v>2985</v>
      </c>
      <c r="L2188" s="185">
        <f t="shared" si="2373"/>
        <v>1111</v>
      </c>
      <c r="M2188" s="147"/>
      <c r="N2188" s="143">
        <f t="shared" si="2364"/>
        <v>2352</v>
      </c>
      <c r="O2188" s="143">
        <f t="shared" si="2360"/>
        <v>805.59999999999991</v>
      </c>
      <c r="P2188" s="143">
        <f t="shared" si="2361"/>
        <v>11940</v>
      </c>
      <c r="Q2188" s="143">
        <f t="shared" si="2362"/>
        <v>11.11</v>
      </c>
      <c r="R2188" s="188">
        <f t="shared" si="2365"/>
        <v>15108.710000000001</v>
      </c>
      <c r="T2188">
        <v>32057.35</v>
      </c>
      <c r="U2188" s="190">
        <f t="shared" si="2366"/>
        <v>0.47130252500596592</v>
      </c>
    </row>
    <row r="2189" spans="1:21" x14ac:dyDescent="0.2">
      <c r="A2189" s="178">
        <v>42827</v>
      </c>
      <c r="B2189" s="179">
        <v>0.125</v>
      </c>
      <c r="C2189" t="s">
        <v>349</v>
      </c>
      <c r="D2189">
        <v>8</v>
      </c>
      <c r="E2189">
        <v>2.9</v>
      </c>
      <c r="F2189">
        <v>4</v>
      </c>
      <c r="G2189">
        <v>2</v>
      </c>
      <c r="H2189" s="184">
        <f t="shared" ref="H2189:L2189" si="2374">H2165</f>
        <v>8.3333333333333329E-2</v>
      </c>
      <c r="I2189" s="185">
        <f t="shared" si="2374"/>
        <v>236</v>
      </c>
      <c r="J2189" s="185">
        <f t="shared" si="2374"/>
        <v>179</v>
      </c>
      <c r="K2189" s="185">
        <f t="shared" si="2374"/>
        <v>2985</v>
      </c>
      <c r="L2189" s="185">
        <f t="shared" si="2374"/>
        <v>1111</v>
      </c>
      <c r="M2189" s="147"/>
      <c r="N2189" s="143">
        <f t="shared" si="2364"/>
        <v>1888</v>
      </c>
      <c r="O2189" s="143">
        <f t="shared" si="2360"/>
        <v>519.1</v>
      </c>
      <c r="P2189" s="143">
        <f t="shared" si="2361"/>
        <v>11940</v>
      </c>
      <c r="Q2189" s="143">
        <f t="shared" si="2362"/>
        <v>2222</v>
      </c>
      <c r="R2189" s="188">
        <f t="shared" si="2365"/>
        <v>16569.099999999999</v>
      </c>
      <c r="T2189">
        <v>30420.89</v>
      </c>
      <c r="U2189" s="190">
        <f t="shared" si="2366"/>
        <v>0.54466190831366201</v>
      </c>
    </row>
    <row r="2190" spans="1:21" x14ac:dyDescent="0.2">
      <c r="A2190" s="178">
        <v>42827</v>
      </c>
      <c r="B2190" s="179">
        <v>0.16666666666666666</v>
      </c>
      <c r="C2190" t="s">
        <v>349</v>
      </c>
      <c r="D2190">
        <v>7.6</v>
      </c>
      <c r="E2190">
        <v>3.25</v>
      </c>
      <c r="F2190">
        <v>4.46</v>
      </c>
      <c r="G2190">
        <v>2</v>
      </c>
      <c r="H2190" s="184">
        <f t="shared" ref="H2190:L2190" si="2375">H2166</f>
        <v>0.125</v>
      </c>
      <c r="I2190" s="185">
        <f t="shared" si="2375"/>
        <v>201</v>
      </c>
      <c r="J2190" s="185">
        <f t="shared" si="2375"/>
        <v>205</v>
      </c>
      <c r="K2190" s="185">
        <f t="shared" si="2375"/>
        <v>2985</v>
      </c>
      <c r="L2190" s="185">
        <f t="shared" si="2375"/>
        <v>1717</v>
      </c>
      <c r="M2190" s="147"/>
      <c r="N2190" s="143">
        <f t="shared" si="2364"/>
        <v>1527.6</v>
      </c>
      <c r="O2190" s="143">
        <f t="shared" si="2360"/>
        <v>666.25</v>
      </c>
      <c r="P2190" s="143">
        <f t="shared" si="2361"/>
        <v>13313.1</v>
      </c>
      <c r="Q2190" s="143">
        <f t="shared" si="2362"/>
        <v>3434</v>
      </c>
      <c r="R2190" s="188">
        <f t="shared" si="2365"/>
        <v>18940.95</v>
      </c>
      <c r="T2190">
        <v>29243.85</v>
      </c>
      <c r="U2190" s="190">
        <f t="shared" si="2366"/>
        <v>0.64769002713391022</v>
      </c>
    </row>
    <row r="2191" spans="1:21" x14ac:dyDescent="0.2">
      <c r="A2191" s="178">
        <v>42827</v>
      </c>
      <c r="B2191" s="179">
        <v>0.20833333333333334</v>
      </c>
      <c r="C2191" t="s">
        <v>349</v>
      </c>
      <c r="D2191">
        <v>6.19</v>
      </c>
      <c r="E2191">
        <v>5.5</v>
      </c>
      <c r="F2191">
        <v>5.7</v>
      </c>
      <c r="G2191">
        <v>2</v>
      </c>
      <c r="H2191" s="184">
        <f t="shared" ref="H2191:L2191" si="2376">H2167</f>
        <v>0.16666666666666666</v>
      </c>
      <c r="I2191" s="185">
        <f t="shared" si="2376"/>
        <v>185</v>
      </c>
      <c r="J2191" s="185">
        <f t="shared" si="2376"/>
        <v>205</v>
      </c>
      <c r="K2191" s="185">
        <f t="shared" si="2376"/>
        <v>2985</v>
      </c>
      <c r="L2191" s="185">
        <f t="shared" si="2376"/>
        <v>1717</v>
      </c>
      <c r="M2191" s="147"/>
      <c r="N2191" s="143">
        <f t="shared" si="2364"/>
        <v>1145.1500000000001</v>
      </c>
      <c r="O2191" s="143">
        <f t="shared" si="2360"/>
        <v>1127.5</v>
      </c>
      <c r="P2191" s="143">
        <f t="shared" si="2361"/>
        <v>17014.5</v>
      </c>
      <c r="Q2191" s="143">
        <f t="shared" si="2362"/>
        <v>3434</v>
      </c>
      <c r="R2191" s="188">
        <f t="shared" si="2365"/>
        <v>22721.15</v>
      </c>
      <c r="T2191">
        <v>28597.42</v>
      </c>
      <c r="U2191" s="190">
        <f t="shared" si="2366"/>
        <v>0.79451747745076318</v>
      </c>
    </row>
    <row r="2192" spans="1:21" x14ac:dyDescent="0.2">
      <c r="A2192" s="178">
        <v>42827</v>
      </c>
      <c r="B2192" s="179">
        <v>0.25</v>
      </c>
      <c r="C2192" t="s">
        <v>349</v>
      </c>
      <c r="D2192">
        <v>8.7100000000000009</v>
      </c>
      <c r="E2192">
        <v>8</v>
      </c>
      <c r="F2192">
        <v>7</v>
      </c>
      <c r="G2192">
        <v>2</v>
      </c>
      <c r="H2192" s="184">
        <f t="shared" ref="H2192:L2192" si="2377">H2168</f>
        <v>0.20833333333333334</v>
      </c>
      <c r="I2192" s="185">
        <f t="shared" si="2377"/>
        <v>207</v>
      </c>
      <c r="J2192" s="185">
        <f t="shared" si="2377"/>
        <v>283</v>
      </c>
      <c r="K2192" s="185">
        <f t="shared" si="2377"/>
        <v>2985</v>
      </c>
      <c r="L2192" s="185">
        <f t="shared" si="2377"/>
        <v>1717</v>
      </c>
      <c r="M2192" s="147"/>
      <c r="N2192" s="143">
        <f t="shared" si="2364"/>
        <v>1802.9700000000003</v>
      </c>
      <c r="O2192" s="143">
        <f t="shared" si="2360"/>
        <v>2264</v>
      </c>
      <c r="P2192" s="143">
        <f t="shared" si="2361"/>
        <v>20895</v>
      </c>
      <c r="Q2192" s="143">
        <f t="shared" si="2362"/>
        <v>3434</v>
      </c>
      <c r="R2192" s="188">
        <f t="shared" si="2365"/>
        <v>28395.97</v>
      </c>
      <c r="T2192">
        <v>28372</v>
      </c>
      <c r="U2192" s="190">
        <f t="shared" si="2366"/>
        <v>1.0008448470322855</v>
      </c>
    </row>
    <row r="2193" spans="1:21" x14ac:dyDescent="0.2">
      <c r="A2193" s="178">
        <v>42827</v>
      </c>
      <c r="B2193" s="179">
        <v>0.29166666666666669</v>
      </c>
      <c r="C2193" t="s">
        <v>349</v>
      </c>
      <c r="D2193">
        <v>25</v>
      </c>
      <c r="E2193">
        <v>24.92</v>
      </c>
      <c r="F2193">
        <v>20.09</v>
      </c>
      <c r="G2193">
        <v>11</v>
      </c>
      <c r="H2193" s="184">
        <f t="shared" ref="H2193:L2193" si="2378">H2169</f>
        <v>0.25</v>
      </c>
      <c r="I2193" s="185">
        <f t="shared" si="2378"/>
        <v>327</v>
      </c>
      <c r="J2193" s="185">
        <f t="shared" si="2378"/>
        <v>438</v>
      </c>
      <c r="K2193" s="185">
        <f t="shared" si="2378"/>
        <v>2985</v>
      </c>
      <c r="L2193" s="185">
        <f t="shared" si="2378"/>
        <v>1717</v>
      </c>
      <c r="M2193" s="147"/>
      <c r="N2193" s="143">
        <f t="shared" si="2364"/>
        <v>8175</v>
      </c>
      <c r="O2193" s="143">
        <f t="shared" si="2360"/>
        <v>10914.960000000001</v>
      </c>
      <c r="P2193" s="143">
        <f t="shared" si="2361"/>
        <v>59968.65</v>
      </c>
      <c r="Q2193" s="143">
        <f t="shared" si="2362"/>
        <v>18887</v>
      </c>
      <c r="R2193" s="188">
        <f t="shared" si="2365"/>
        <v>97945.61</v>
      </c>
      <c r="T2193">
        <v>28529.05</v>
      </c>
      <c r="U2193" s="190">
        <f t="shared" si="2366"/>
        <v>3.4331886270310439</v>
      </c>
    </row>
    <row r="2194" spans="1:21" x14ac:dyDescent="0.2">
      <c r="A2194" s="178">
        <v>42827</v>
      </c>
      <c r="B2194" s="179">
        <v>0.33333333333333331</v>
      </c>
      <c r="C2194" t="s">
        <v>349</v>
      </c>
      <c r="D2194">
        <v>5.58</v>
      </c>
      <c r="E2194">
        <v>5.51</v>
      </c>
      <c r="F2194">
        <v>8.89</v>
      </c>
      <c r="G2194">
        <v>8.69</v>
      </c>
      <c r="H2194" s="184">
        <f t="shared" ref="H2194:L2194" si="2379">H2170</f>
        <v>0.29166666666666669</v>
      </c>
      <c r="I2194" s="185">
        <f t="shared" si="2379"/>
        <v>249</v>
      </c>
      <c r="J2194" s="185">
        <f t="shared" si="2379"/>
        <v>556</v>
      </c>
      <c r="K2194" s="185">
        <f t="shared" si="2379"/>
        <v>2872</v>
      </c>
      <c r="L2194" s="185">
        <f t="shared" si="2379"/>
        <v>2219</v>
      </c>
      <c r="M2194" s="147"/>
      <c r="N2194" s="143">
        <f t="shared" si="2364"/>
        <v>1389.42</v>
      </c>
      <c r="O2194" s="143">
        <f t="shared" si="2360"/>
        <v>3063.56</v>
      </c>
      <c r="P2194" s="143">
        <f t="shared" si="2361"/>
        <v>25532.080000000002</v>
      </c>
      <c r="Q2194" s="143">
        <f t="shared" si="2362"/>
        <v>19283.11</v>
      </c>
      <c r="R2194" s="188">
        <f t="shared" si="2365"/>
        <v>49268.17</v>
      </c>
      <c r="T2194">
        <v>29243.31</v>
      </c>
      <c r="U2194" s="190">
        <f t="shared" si="2366"/>
        <v>1.6847672168437839</v>
      </c>
    </row>
    <row r="2195" spans="1:21" x14ac:dyDescent="0.2">
      <c r="A2195" s="178">
        <v>42827</v>
      </c>
      <c r="B2195" s="179">
        <v>0.375</v>
      </c>
      <c r="C2195" t="s">
        <v>349</v>
      </c>
      <c r="D2195">
        <v>5.48</v>
      </c>
      <c r="E2195">
        <v>9.91</v>
      </c>
      <c r="F2195">
        <v>10</v>
      </c>
      <c r="G2195">
        <v>9.7899999999999991</v>
      </c>
      <c r="H2195" s="184">
        <f t="shared" ref="H2195:L2195" si="2380">H2171</f>
        <v>0.33333333333333331</v>
      </c>
      <c r="I2195" s="185">
        <f t="shared" si="2380"/>
        <v>256</v>
      </c>
      <c r="J2195" s="185">
        <f t="shared" si="2380"/>
        <v>306</v>
      </c>
      <c r="K2195" s="185">
        <f t="shared" si="2380"/>
        <v>2872</v>
      </c>
      <c r="L2195" s="185">
        <f t="shared" si="2380"/>
        <v>2219</v>
      </c>
      <c r="M2195" s="147"/>
      <c r="N2195" s="143">
        <f t="shared" si="2364"/>
        <v>1402.88</v>
      </c>
      <c r="O2195" s="143">
        <f t="shared" si="2360"/>
        <v>3032.46</v>
      </c>
      <c r="P2195" s="143">
        <f t="shared" si="2361"/>
        <v>28720</v>
      </c>
      <c r="Q2195" s="143">
        <f t="shared" si="2362"/>
        <v>21724.01</v>
      </c>
      <c r="R2195" s="188">
        <f t="shared" si="2365"/>
        <v>54879.349999999991</v>
      </c>
      <c r="T2195">
        <v>30197.9</v>
      </c>
      <c r="U2195" s="190">
        <f t="shared" si="2366"/>
        <v>1.8173233900370551</v>
      </c>
    </row>
    <row r="2196" spans="1:21" x14ac:dyDescent="0.2">
      <c r="A2196" s="178">
        <v>42827</v>
      </c>
      <c r="B2196" s="179">
        <v>0.41666666666666669</v>
      </c>
      <c r="C2196" t="s">
        <v>349</v>
      </c>
      <c r="D2196">
        <v>3.63</v>
      </c>
      <c r="E2196">
        <v>6.32</v>
      </c>
      <c r="F2196">
        <v>6.8</v>
      </c>
      <c r="G2196">
        <v>6</v>
      </c>
      <c r="H2196" s="184">
        <f t="shared" ref="H2196:L2196" si="2381">H2172</f>
        <v>0.375</v>
      </c>
      <c r="I2196" s="185">
        <f t="shared" si="2381"/>
        <v>156</v>
      </c>
      <c r="J2196" s="185">
        <f t="shared" si="2381"/>
        <v>343</v>
      </c>
      <c r="K2196" s="185">
        <f t="shared" si="2381"/>
        <v>2872</v>
      </c>
      <c r="L2196" s="185">
        <f t="shared" si="2381"/>
        <v>2219</v>
      </c>
      <c r="M2196" s="147"/>
      <c r="N2196" s="143">
        <f t="shared" si="2364"/>
        <v>566.28</v>
      </c>
      <c r="O2196" s="143">
        <f t="shared" si="2360"/>
        <v>2167.7600000000002</v>
      </c>
      <c r="P2196" s="143">
        <f t="shared" si="2361"/>
        <v>19529.599999999999</v>
      </c>
      <c r="Q2196" s="143">
        <f t="shared" si="2362"/>
        <v>13314</v>
      </c>
      <c r="R2196" s="188">
        <f t="shared" si="2365"/>
        <v>35577.64</v>
      </c>
      <c r="T2196">
        <v>31486.18</v>
      </c>
      <c r="U2196" s="190">
        <f t="shared" si="2366"/>
        <v>1.1299446296756228</v>
      </c>
    </row>
    <row r="2197" spans="1:21" x14ac:dyDescent="0.2">
      <c r="A2197" s="178">
        <v>42827</v>
      </c>
      <c r="B2197" s="179">
        <v>0.45833333333333331</v>
      </c>
      <c r="C2197" t="s">
        <v>349</v>
      </c>
      <c r="D2197">
        <v>3.01</v>
      </c>
      <c r="E2197">
        <v>7.68</v>
      </c>
      <c r="F2197">
        <v>10.25</v>
      </c>
      <c r="G2197">
        <v>0.99</v>
      </c>
      <c r="H2197" s="184">
        <f t="shared" ref="H2197:L2197" si="2382">H2173</f>
        <v>0.41666666666666669</v>
      </c>
      <c r="I2197" s="185">
        <f t="shared" si="2382"/>
        <v>196</v>
      </c>
      <c r="J2197" s="185">
        <f t="shared" si="2382"/>
        <v>315</v>
      </c>
      <c r="K2197" s="185">
        <f t="shared" si="2382"/>
        <v>2872</v>
      </c>
      <c r="L2197" s="185">
        <f t="shared" si="2382"/>
        <v>2219</v>
      </c>
      <c r="M2197" s="147"/>
      <c r="N2197" s="143">
        <f t="shared" si="2364"/>
        <v>589.95999999999992</v>
      </c>
      <c r="O2197" s="143">
        <f t="shared" si="2360"/>
        <v>2419.1999999999998</v>
      </c>
      <c r="P2197" s="143">
        <f t="shared" si="2361"/>
        <v>29438</v>
      </c>
      <c r="Q2197" s="143">
        <f t="shared" si="2362"/>
        <v>2196.81</v>
      </c>
      <c r="R2197" s="188">
        <f t="shared" si="2365"/>
        <v>34643.97</v>
      </c>
      <c r="T2197">
        <v>33113.56</v>
      </c>
      <c r="U2197" s="190">
        <f t="shared" si="2366"/>
        <v>1.0462170180433636</v>
      </c>
    </row>
    <row r="2198" spans="1:21" x14ac:dyDescent="0.2">
      <c r="A2198" s="178">
        <v>42827</v>
      </c>
      <c r="B2198" s="179">
        <v>0.5</v>
      </c>
      <c r="C2198" t="s">
        <v>349</v>
      </c>
      <c r="D2198">
        <v>2</v>
      </c>
      <c r="E2198">
        <v>6.9</v>
      </c>
      <c r="F2198">
        <v>10.49</v>
      </c>
      <c r="G2198">
        <v>0.99</v>
      </c>
      <c r="H2198" s="184">
        <f t="shared" ref="H2198:L2198" si="2383">H2174</f>
        <v>0.45833333333333331</v>
      </c>
      <c r="I2198" s="185">
        <f t="shared" si="2383"/>
        <v>226</v>
      </c>
      <c r="J2198" s="185">
        <f t="shared" si="2383"/>
        <v>326</v>
      </c>
      <c r="K2198" s="185">
        <f t="shared" si="2383"/>
        <v>2842</v>
      </c>
      <c r="L2198" s="185">
        <f t="shared" si="2383"/>
        <v>1635</v>
      </c>
      <c r="M2198" s="147"/>
      <c r="N2198" s="143">
        <f t="shared" si="2364"/>
        <v>452</v>
      </c>
      <c r="O2198" s="143">
        <f t="shared" si="2360"/>
        <v>2249.4</v>
      </c>
      <c r="P2198" s="143">
        <f t="shared" si="2361"/>
        <v>29812.58</v>
      </c>
      <c r="Q2198" s="143">
        <f t="shared" si="2362"/>
        <v>1618.65</v>
      </c>
      <c r="R2198" s="188">
        <f t="shared" si="2365"/>
        <v>34132.630000000005</v>
      </c>
      <c r="T2198">
        <v>34483.449999999997</v>
      </c>
      <c r="U2198" s="190">
        <f t="shared" si="2366"/>
        <v>0.98982642398019938</v>
      </c>
    </row>
    <row r="2199" spans="1:21" x14ac:dyDescent="0.2">
      <c r="A2199" s="178">
        <v>42827</v>
      </c>
      <c r="B2199" s="179">
        <v>0.54166666666666663</v>
      </c>
      <c r="C2199" t="s">
        <v>349</v>
      </c>
      <c r="D2199">
        <v>2.61</v>
      </c>
      <c r="E2199">
        <v>4.5</v>
      </c>
      <c r="F2199">
        <v>6.61</v>
      </c>
      <c r="G2199">
        <v>0.99</v>
      </c>
      <c r="H2199" s="184">
        <f t="shared" ref="H2199:L2199" si="2384">H2175</f>
        <v>0.5</v>
      </c>
      <c r="I2199" s="185">
        <f t="shared" si="2384"/>
        <v>222</v>
      </c>
      <c r="J2199" s="185">
        <f t="shared" si="2384"/>
        <v>319</v>
      </c>
      <c r="K2199" s="185">
        <f t="shared" si="2384"/>
        <v>2842</v>
      </c>
      <c r="L2199" s="185">
        <f t="shared" si="2384"/>
        <v>1635</v>
      </c>
      <c r="M2199" s="147"/>
      <c r="N2199" s="143">
        <f t="shared" si="2364"/>
        <v>579.41999999999996</v>
      </c>
      <c r="O2199" s="143">
        <f t="shared" si="2360"/>
        <v>1435.5</v>
      </c>
      <c r="P2199" s="143">
        <f t="shared" si="2361"/>
        <v>18785.620000000003</v>
      </c>
      <c r="Q2199" s="143">
        <f t="shared" si="2362"/>
        <v>1618.65</v>
      </c>
      <c r="R2199" s="188">
        <f t="shared" si="2365"/>
        <v>22419.190000000002</v>
      </c>
      <c r="T2199">
        <v>35424.83</v>
      </c>
      <c r="U2199" s="190">
        <f t="shared" si="2366"/>
        <v>0.63286655151203275</v>
      </c>
    </row>
    <row r="2200" spans="1:21" x14ac:dyDescent="0.2">
      <c r="A2200" s="178">
        <v>42827</v>
      </c>
      <c r="B2200" s="179">
        <v>0.58333333333333337</v>
      </c>
      <c r="C2200" t="s">
        <v>349</v>
      </c>
      <c r="D2200">
        <v>2.67</v>
      </c>
      <c r="E2200">
        <v>7.89</v>
      </c>
      <c r="F2200">
        <v>8.3800000000000008</v>
      </c>
      <c r="G2200">
        <v>0.99</v>
      </c>
      <c r="H2200" s="184">
        <f t="shared" ref="H2200:L2200" si="2385">H2176</f>
        <v>0.54166666666666663</v>
      </c>
      <c r="I2200" s="185">
        <f t="shared" si="2385"/>
        <v>195</v>
      </c>
      <c r="J2200" s="185">
        <f t="shared" si="2385"/>
        <v>299</v>
      </c>
      <c r="K2200" s="185">
        <f t="shared" si="2385"/>
        <v>2842</v>
      </c>
      <c r="L2200" s="185">
        <f t="shared" si="2385"/>
        <v>1635</v>
      </c>
      <c r="M2200" s="147"/>
      <c r="N2200" s="143">
        <f t="shared" si="2364"/>
        <v>520.65</v>
      </c>
      <c r="O2200" s="143">
        <f t="shared" si="2360"/>
        <v>2359.11</v>
      </c>
      <c r="P2200" s="143">
        <f t="shared" si="2361"/>
        <v>23815.960000000003</v>
      </c>
      <c r="Q2200" s="143">
        <f t="shared" si="2362"/>
        <v>1618.65</v>
      </c>
      <c r="R2200" s="188">
        <f t="shared" si="2365"/>
        <v>28314.370000000003</v>
      </c>
      <c r="T2200">
        <v>36278.21</v>
      </c>
      <c r="U2200" s="190">
        <f t="shared" si="2366"/>
        <v>0.78047869506240808</v>
      </c>
    </row>
    <row r="2201" spans="1:21" x14ac:dyDescent="0.2">
      <c r="A2201" s="178">
        <v>42827</v>
      </c>
      <c r="B2201" s="179">
        <v>0.625</v>
      </c>
      <c r="C2201" t="s">
        <v>349</v>
      </c>
      <c r="D2201">
        <v>3.5</v>
      </c>
      <c r="E2201">
        <v>3</v>
      </c>
      <c r="F2201">
        <v>13.63</v>
      </c>
      <c r="G2201">
        <v>0.99</v>
      </c>
      <c r="H2201" s="184">
        <f t="shared" ref="H2201:L2201" si="2386">H2177</f>
        <v>0.58333333333333337</v>
      </c>
      <c r="I2201" s="185">
        <f t="shared" si="2386"/>
        <v>205</v>
      </c>
      <c r="J2201" s="185">
        <f t="shared" si="2386"/>
        <v>237</v>
      </c>
      <c r="K2201" s="185">
        <f t="shared" si="2386"/>
        <v>2842</v>
      </c>
      <c r="L2201" s="185">
        <f t="shared" si="2386"/>
        <v>1635</v>
      </c>
      <c r="M2201" s="147"/>
      <c r="N2201" s="143">
        <f t="shared" si="2364"/>
        <v>717.5</v>
      </c>
      <c r="O2201" s="143">
        <f t="shared" si="2360"/>
        <v>711</v>
      </c>
      <c r="P2201" s="143">
        <f t="shared" si="2361"/>
        <v>38736.46</v>
      </c>
      <c r="Q2201" s="143">
        <f t="shared" si="2362"/>
        <v>1618.65</v>
      </c>
      <c r="R2201" s="188">
        <f t="shared" si="2365"/>
        <v>41783.61</v>
      </c>
      <c r="T2201">
        <v>36918.57</v>
      </c>
      <c r="U2201" s="190">
        <f t="shared" si="2366"/>
        <v>1.1317775851014815</v>
      </c>
    </row>
    <row r="2202" spans="1:21" x14ac:dyDescent="0.2">
      <c r="A2202" s="178">
        <v>42827</v>
      </c>
      <c r="B2202" s="179">
        <v>0.66666666666666663</v>
      </c>
      <c r="C2202" t="s">
        <v>349</v>
      </c>
      <c r="D2202">
        <v>2.61</v>
      </c>
      <c r="E2202">
        <v>8.18</v>
      </c>
      <c r="F2202">
        <v>18.03</v>
      </c>
      <c r="G2202">
        <v>1</v>
      </c>
      <c r="H2202" s="184">
        <f t="shared" ref="H2202:L2202" si="2387">H2178</f>
        <v>0.625</v>
      </c>
      <c r="I2202" s="185">
        <f t="shared" si="2387"/>
        <v>212</v>
      </c>
      <c r="J2202" s="185">
        <f t="shared" si="2387"/>
        <v>213</v>
      </c>
      <c r="K2202" s="185">
        <f t="shared" si="2387"/>
        <v>2842</v>
      </c>
      <c r="L2202" s="185">
        <f t="shared" si="2387"/>
        <v>1380</v>
      </c>
      <c r="M2202" s="147"/>
      <c r="N2202" s="143">
        <f t="shared" si="2364"/>
        <v>553.31999999999994</v>
      </c>
      <c r="O2202" s="143">
        <f t="shared" si="2360"/>
        <v>1742.34</v>
      </c>
      <c r="P2202" s="143">
        <f t="shared" si="2361"/>
        <v>51241.26</v>
      </c>
      <c r="Q2202" s="143">
        <f t="shared" si="2362"/>
        <v>1380</v>
      </c>
      <c r="R2202" s="188">
        <f t="shared" si="2365"/>
        <v>54916.92</v>
      </c>
      <c r="T2202">
        <v>37112.74</v>
      </c>
      <c r="U2202" s="190">
        <f t="shared" si="2366"/>
        <v>1.4797322967800275</v>
      </c>
    </row>
    <row r="2203" spans="1:21" x14ac:dyDescent="0.2">
      <c r="A2203" s="178">
        <v>42827</v>
      </c>
      <c r="B2203" s="179">
        <v>0.70833333333333337</v>
      </c>
      <c r="C2203" t="s">
        <v>349</v>
      </c>
      <c r="D2203">
        <v>6.16</v>
      </c>
      <c r="E2203">
        <v>5.0199999999999996</v>
      </c>
      <c r="F2203">
        <v>18.489999999999998</v>
      </c>
      <c r="G2203">
        <v>1</v>
      </c>
      <c r="H2203" s="184">
        <f t="shared" ref="H2203:L2203" si="2388">H2179</f>
        <v>0.66666666666666663</v>
      </c>
      <c r="I2203" s="185">
        <f t="shared" si="2388"/>
        <v>191</v>
      </c>
      <c r="J2203" s="185">
        <f t="shared" si="2388"/>
        <v>237</v>
      </c>
      <c r="K2203" s="185">
        <f t="shared" si="2388"/>
        <v>2842</v>
      </c>
      <c r="L2203" s="185">
        <f t="shared" si="2388"/>
        <v>1380</v>
      </c>
      <c r="M2203" s="147"/>
      <c r="N2203" s="143">
        <f t="shared" si="2364"/>
        <v>1176.56</v>
      </c>
      <c r="O2203" s="143">
        <f t="shared" si="2360"/>
        <v>1189.74</v>
      </c>
      <c r="P2203" s="143">
        <f t="shared" si="2361"/>
        <v>52548.579999999994</v>
      </c>
      <c r="Q2203" s="143">
        <f t="shared" si="2362"/>
        <v>1380</v>
      </c>
      <c r="R2203" s="188">
        <f t="shared" si="2365"/>
        <v>56294.879999999997</v>
      </c>
      <c r="T2203">
        <v>37647.730000000003</v>
      </c>
      <c r="U2203" s="190">
        <f t="shared" si="2366"/>
        <v>1.4953060914960874</v>
      </c>
    </row>
    <row r="2204" spans="1:21" x14ac:dyDescent="0.2">
      <c r="A2204" s="178">
        <v>42827</v>
      </c>
      <c r="B2204" s="179">
        <v>0.75</v>
      </c>
      <c r="C2204" t="s">
        <v>349</v>
      </c>
      <c r="D2204">
        <v>7.11</v>
      </c>
      <c r="E2204">
        <v>7.28</v>
      </c>
      <c r="F2204">
        <v>16.28</v>
      </c>
      <c r="G2204">
        <v>1</v>
      </c>
      <c r="H2204" s="184">
        <f t="shared" ref="H2204:L2204" si="2389">H2180</f>
        <v>0.70833333333333337</v>
      </c>
      <c r="I2204" s="185">
        <f t="shared" si="2389"/>
        <v>218</v>
      </c>
      <c r="J2204" s="185">
        <f t="shared" si="2389"/>
        <v>258</v>
      </c>
      <c r="K2204" s="185">
        <f t="shared" si="2389"/>
        <v>2842</v>
      </c>
      <c r="L2204" s="185">
        <f t="shared" si="2389"/>
        <v>1380</v>
      </c>
      <c r="M2204" s="147"/>
      <c r="N2204" s="143">
        <f t="shared" si="2364"/>
        <v>1549.98</v>
      </c>
      <c r="O2204" s="143">
        <f t="shared" si="2360"/>
        <v>1878.24</v>
      </c>
      <c r="P2204" s="143">
        <f t="shared" si="2361"/>
        <v>46267.76</v>
      </c>
      <c r="Q2204" s="143">
        <f t="shared" si="2362"/>
        <v>1380</v>
      </c>
      <c r="R2204" s="188">
        <f t="shared" si="2365"/>
        <v>51075.98</v>
      </c>
      <c r="T2204">
        <v>38456.980000000003</v>
      </c>
      <c r="U2204" s="190">
        <f t="shared" si="2366"/>
        <v>1.3281328903101595</v>
      </c>
    </row>
    <row r="2205" spans="1:21" x14ac:dyDescent="0.2">
      <c r="A2205" s="178">
        <v>42827</v>
      </c>
      <c r="B2205" s="179">
        <v>0.79166666666666663</v>
      </c>
      <c r="C2205" t="s">
        <v>349</v>
      </c>
      <c r="D2205">
        <v>10</v>
      </c>
      <c r="E2205">
        <v>4.4000000000000004</v>
      </c>
      <c r="F2205">
        <v>16.690000000000001</v>
      </c>
      <c r="G2205">
        <v>1.08</v>
      </c>
      <c r="H2205" s="184">
        <f t="shared" ref="H2205:L2205" si="2390">H2181</f>
        <v>0.75</v>
      </c>
      <c r="I2205" s="185">
        <f t="shared" si="2390"/>
        <v>240</v>
      </c>
      <c r="J2205" s="185">
        <f t="shared" si="2390"/>
        <v>365</v>
      </c>
      <c r="K2205" s="185">
        <f t="shared" si="2390"/>
        <v>2842</v>
      </c>
      <c r="L2205" s="185">
        <f t="shared" si="2390"/>
        <v>1380</v>
      </c>
      <c r="M2205" s="147"/>
      <c r="N2205" s="143">
        <f t="shared" si="2364"/>
        <v>2400</v>
      </c>
      <c r="O2205" s="143">
        <f t="shared" si="2360"/>
        <v>1606.0000000000002</v>
      </c>
      <c r="P2205" s="143">
        <f t="shared" si="2361"/>
        <v>47432.98</v>
      </c>
      <c r="Q2205" s="143">
        <f t="shared" si="2362"/>
        <v>1490.4</v>
      </c>
      <c r="R2205" s="188">
        <f t="shared" si="2365"/>
        <v>52929.380000000005</v>
      </c>
      <c r="T2205">
        <v>38721.269999999997</v>
      </c>
      <c r="U2205" s="190">
        <f t="shared" si="2366"/>
        <v>1.3669329544201418</v>
      </c>
    </row>
    <row r="2206" spans="1:21" x14ac:dyDescent="0.2">
      <c r="A2206" s="178">
        <v>42827</v>
      </c>
      <c r="B2206" s="179">
        <v>0.83333333333333337</v>
      </c>
      <c r="C2206" t="s">
        <v>349</v>
      </c>
      <c r="D2206">
        <v>8.61</v>
      </c>
      <c r="E2206">
        <v>11.58</v>
      </c>
      <c r="F2206">
        <v>16.600000000000001</v>
      </c>
      <c r="G2206">
        <v>0.99</v>
      </c>
      <c r="H2206" s="184">
        <f t="shared" ref="H2206:L2206" si="2391">H2182</f>
        <v>0.79166666666666663</v>
      </c>
      <c r="I2206" s="185">
        <f t="shared" si="2391"/>
        <v>320</v>
      </c>
      <c r="J2206" s="185">
        <f t="shared" si="2391"/>
        <v>214</v>
      </c>
      <c r="K2206" s="185">
        <f t="shared" si="2391"/>
        <v>2842</v>
      </c>
      <c r="L2206" s="185">
        <f t="shared" si="2391"/>
        <v>1426</v>
      </c>
      <c r="M2206" s="147"/>
      <c r="N2206" s="143">
        <f t="shared" si="2364"/>
        <v>2755.2</v>
      </c>
      <c r="O2206" s="143">
        <f t="shared" si="2360"/>
        <v>2478.12</v>
      </c>
      <c r="P2206" s="143">
        <f t="shared" si="2361"/>
        <v>47177.200000000004</v>
      </c>
      <c r="Q2206" s="143">
        <f t="shared" si="2362"/>
        <v>1411.74</v>
      </c>
      <c r="R2206" s="188">
        <f t="shared" si="2365"/>
        <v>53822.26</v>
      </c>
      <c r="T2206">
        <v>38477.21</v>
      </c>
      <c r="U2206" s="190">
        <f t="shared" si="2366"/>
        <v>1.3988088013657956</v>
      </c>
    </row>
    <row r="2207" spans="1:21" x14ac:dyDescent="0.2">
      <c r="A2207" s="178">
        <v>42827</v>
      </c>
      <c r="B2207" s="179">
        <v>0.875</v>
      </c>
      <c r="C2207" t="s">
        <v>349</v>
      </c>
      <c r="D2207">
        <v>6.57</v>
      </c>
      <c r="E2207">
        <v>21.41</v>
      </c>
      <c r="F2207">
        <v>26.29</v>
      </c>
      <c r="G2207">
        <v>0.99</v>
      </c>
      <c r="H2207" s="184">
        <f t="shared" ref="H2207:L2207" si="2392">H2183</f>
        <v>0.83333333333333337</v>
      </c>
      <c r="I2207" s="185">
        <f t="shared" si="2392"/>
        <v>322</v>
      </c>
      <c r="J2207" s="185">
        <f t="shared" si="2392"/>
        <v>178</v>
      </c>
      <c r="K2207" s="185">
        <f t="shared" si="2392"/>
        <v>2842</v>
      </c>
      <c r="L2207" s="185">
        <f t="shared" si="2392"/>
        <v>1426</v>
      </c>
      <c r="M2207" s="147"/>
      <c r="N2207" s="143">
        <f t="shared" si="2364"/>
        <v>2115.54</v>
      </c>
      <c r="O2207" s="143">
        <f t="shared" si="2360"/>
        <v>3810.98</v>
      </c>
      <c r="P2207" s="143">
        <f t="shared" si="2361"/>
        <v>74716.179999999993</v>
      </c>
      <c r="Q2207" s="143">
        <f t="shared" si="2362"/>
        <v>1411.74</v>
      </c>
      <c r="R2207" s="188">
        <f t="shared" si="2365"/>
        <v>82054.44</v>
      </c>
      <c r="T2207">
        <v>38246.269999999997</v>
      </c>
      <c r="U2207" s="190">
        <f t="shared" si="2366"/>
        <v>2.1454233314778151</v>
      </c>
    </row>
    <row r="2208" spans="1:21" x14ac:dyDescent="0.2">
      <c r="A2208" s="178">
        <v>42827</v>
      </c>
      <c r="B2208" s="179">
        <v>0.91666666666666663</v>
      </c>
      <c r="C2208" t="s">
        <v>349</v>
      </c>
      <c r="D2208">
        <v>13.83</v>
      </c>
      <c r="E2208">
        <v>9.23</v>
      </c>
      <c r="F2208">
        <v>9.43</v>
      </c>
      <c r="G2208">
        <v>0.99</v>
      </c>
      <c r="H2208" s="184">
        <f t="shared" ref="H2208:L2208" si="2393">H2184</f>
        <v>0.875</v>
      </c>
      <c r="I2208" s="185">
        <f t="shared" si="2393"/>
        <v>337</v>
      </c>
      <c r="J2208" s="185">
        <f t="shared" si="2393"/>
        <v>173</v>
      </c>
      <c r="K2208" s="185">
        <f t="shared" si="2393"/>
        <v>2842</v>
      </c>
      <c r="L2208" s="185">
        <f t="shared" si="2393"/>
        <v>1426</v>
      </c>
      <c r="M2208" s="147"/>
      <c r="N2208" s="143">
        <f t="shared" si="2364"/>
        <v>4660.71</v>
      </c>
      <c r="O2208" s="143">
        <f t="shared" si="2360"/>
        <v>1596.79</v>
      </c>
      <c r="P2208" s="143">
        <f t="shared" si="2361"/>
        <v>26800.059999999998</v>
      </c>
      <c r="Q2208" s="143">
        <f t="shared" si="2362"/>
        <v>1411.74</v>
      </c>
      <c r="R2208" s="188">
        <f t="shared" si="2365"/>
        <v>34469.299999999996</v>
      </c>
      <c r="T2208">
        <v>38725.230000000003</v>
      </c>
      <c r="U2208" s="190">
        <f t="shared" si="2366"/>
        <v>0.89009929702160562</v>
      </c>
    </row>
    <row r="2209" spans="1:21" x14ac:dyDescent="0.2">
      <c r="A2209" s="178">
        <v>42827</v>
      </c>
      <c r="B2209" s="179">
        <v>0.95833333333333337</v>
      </c>
      <c r="C2209" t="s">
        <v>349</v>
      </c>
      <c r="D2209">
        <v>30</v>
      </c>
      <c r="E2209">
        <v>8.61</v>
      </c>
      <c r="F2209">
        <v>8.81</v>
      </c>
      <c r="G2209">
        <v>0.01</v>
      </c>
      <c r="H2209" s="184">
        <f t="shared" ref="H2209:L2209" si="2394">H2185</f>
        <v>0.91666666666666663</v>
      </c>
      <c r="I2209" s="185">
        <f t="shared" si="2394"/>
        <v>394</v>
      </c>
      <c r="J2209" s="185">
        <f t="shared" si="2394"/>
        <v>194</v>
      </c>
      <c r="K2209" s="185">
        <f t="shared" si="2394"/>
        <v>2842</v>
      </c>
      <c r="L2209" s="185">
        <f t="shared" si="2394"/>
        <v>1426</v>
      </c>
      <c r="M2209" s="147"/>
      <c r="N2209" s="143">
        <f t="shared" si="2364"/>
        <v>11820</v>
      </c>
      <c r="O2209" s="143">
        <f t="shared" si="2360"/>
        <v>1670.34</v>
      </c>
      <c r="P2209" s="143">
        <f t="shared" si="2361"/>
        <v>25038.02</v>
      </c>
      <c r="Q2209" s="143">
        <f t="shared" si="2362"/>
        <v>14.26</v>
      </c>
      <c r="R2209" s="188">
        <f t="shared" si="2365"/>
        <v>38542.620000000003</v>
      </c>
      <c r="T2209">
        <v>37542.019999999997</v>
      </c>
      <c r="U2209" s="190">
        <f t="shared" si="2366"/>
        <v>1.0266528013143674</v>
      </c>
    </row>
    <row r="2210" spans="1:21" x14ac:dyDescent="0.2">
      <c r="A2210" s="178">
        <v>42827</v>
      </c>
      <c r="B2210" s="180">
        <v>1</v>
      </c>
      <c r="C2210" t="s">
        <v>349</v>
      </c>
      <c r="D2210">
        <v>30</v>
      </c>
      <c r="E2210">
        <v>17.75</v>
      </c>
      <c r="F2210">
        <v>17.95</v>
      </c>
      <c r="G2210">
        <v>0.01</v>
      </c>
      <c r="H2210" s="184">
        <f t="shared" ref="H2210:L2210" si="2395">H2186</f>
        <v>0.95833333333333337</v>
      </c>
      <c r="I2210" s="185">
        <f t="shared" si="2395"/>
        <v>389</v>
      </c>
      <c r="J2210" s="185">
        <f t="shared" si="2395"/>
        <v>265</v>
      </c>
      <c r="K2210" s="185">
        <f t="shared" si="2395"/>
        <v>2985</v>
      </c>
      <c r="L2210" s="185">
        <f t="shared" si="2395"/>
        <v>1111</v>
      </c>
      <c r="M2210" s="147"/>
      <c r="N2210" s="143">
        <f t="shared" si="2364"/>
        <v>11670</v>
      </c>
      <c r="O2210" s="143">
        <f t="shared" si="2360"/>
        <v>4703.75</v>
      </c>
      <c r="P2210" s="143">
        <f t="shared" si="2361"/>
        <v>53580.75</v>
      </c>
      <c r="Q2210" s="143">
        <f t="shared" si="2362"/>
        <v>11.11</v>
      </c>
      <c r="R2210" s="188">
        <f t="shared" si="2365"/>
        <v>69965.61</v>
      </c>
      <c r="T2210">
        <v>35028</v>
      </c>
      <c r="U2210" s="190">
        <f t="shared" si="2366"/>
        <v>1.997419492977047</v>
      </c>
    </row>
    <row r="2211" spans="1:21" x14ac:dyDescent="0.2">
      <c r="A2211" s="178">
        <v>42828</v>
      </c>
      <c r="B2211" s="179">
        <v>4.1666666666666664E-2</v>
      </c>
      <c r="C2211" t="s">
        <v>349</v>
      </c>
      <c r="D2211">
        <v>25</v>
      </c>
      <c r="E2211">
        <v>8.2100000000000009</v>
      </c>
      <c r="F2211">
        <v>7.46</v>
      </c>
      <c r="G2211">
        <v>0.01</v>
      </c>
      <c r="H2211" s="184">
        <f t="shared" ref="H2211:L2211" si="2396">H2187</f>
        <v>1</v>
      </c>
      <c r="I2211" s="185">
        <f t="shared" si="2396"/>
        <v>362</v>
      </c>
      <c r="J2211" s="185">
        <f t="shared" si="2396"/>
        <v>243</v>
      </c>
      <c r="K2211" s="185">
        <f t="shared" si="2396"/>
        <v>2985</v>
      </c>
      <c r="L2211" s="185">
        <f t="shared" si="2396"/>
        <v>1111</v>
      </c>
      <c r="M2211" s="147"/>
      <c r="N2211" s="143">
        <f t="shared" si="2364"/>
        <v>9050</v>
      </c>
      <c r="O2211" s="143">
        <f t="shared" si="2360"/>
        <v>1995.0300000000002</v>
      </c>
      <c r="P2211" s="143">
        <f t="shared" si="2361"/>
        <v>22268.1</v>
      </c>
      <c r="Q2211" s="143">
        <f t="shared" si="2362"/>
        <v>11.11</v>
      </c>
      <c r="R2211" s="188">
        <f t="shared" si="2365"/>
        <v>33324.239999999998</v>
      </c>
      <c r="T2211">
        <v>31889.98</v>
      </c>
      <c r="U2211" s="190">
        <f t="shared" si="2366"/>
        <v>1.0449752555504894</v>
      </c>
    </row>
    <row r="2212" spans="1:21" x14ac:dyDescent="0.2">
      <c r="A2212" s="178">
        <v>42828</v>
      </c>
      <c r="B2212" s="179">
        <v>8.3333333333333329E-2</v>
      </c>
      <c r="C2212" t="s">
        <v>349</v>
      </c>
      <c r="D2212">
        <v>8</v>
      </c>
      <c r="E2212">
        <v>3.42</v>
      </c>
      <c r="F2212">
        <v>7</v>
      </c>
      <c r="G2212">
        <v>0.01</v>
      </c>
      <c r="H2212" s="184">
        <f t="shared" ref="H2212:L2212" si="2397">H2188</f>
        <v>4.1666666666666664E-2</v>
      </c>
      <c r="I2212" s="185">
        <f t="shared" si="2397"/>
        <v>294</v>
      </c>
      <c r="J2212" s="185">
        <f t="shared" si="2397"/>
        <v>212</v>
      </c>
      <c r="K2212" s="185">
        <f t="shared" si="2397"/>
        <v>2985</v>
      </c>
      <c r="L2212" s="185">
        <f t="shared" si="2397"/>
        <v>1111</v>
      </c>
      <c r="M2212" s="147"/>
      <c r="N2212" s="143">
        <f t="shared" si="2364"/>
        <v>2352</v>
      </c>
      <c r="O2212" s="143">
        <f t="shared" si="2360"/>
        <v>725.04</v>
      </c>
      <c r="P2212" s="143">
        <f t="shared" si="2361"/>
        <v>20895</v>
      </c>
      <c r="Q2212" s="143">
        <f t="shared" si="2362"/>
        <v>11.11</v>
      </c>
      <c r="R2212" s="188">
        <f t="shared" si="2365"/>
        <v>23983.15</v>
      </c>
      <c r="T2212">
        <v>29485.759999999998</v>
      </c>
      <c r="U2212" s="190">
        <f t="shared" si="2366"/>
        <v>0.81338076413835025</v>
      </c>
    </row>
    <row r="2213" spans="1:21" x14ac:dyDescent="0.2">
      <c r="A2213" s="178">
        <v>42828</v>
      </c>
      <c r="B2213" s="179">
        <v>0.125</v>
      </c>
      <c r="C2213" t="s">
        <v>349</v>
      </c>
      <c r="D2213">
        <v>8.4499999999999993</v>
      </c>
      <c r="E2213">
        <v>3.28</v>
      </c>
      <c r="F2213">
        <v>7</v>
      </c>
      <c r="G2213">
        <v>3.25</v>
      </c>
      <c r="H2213" s="184">
        <f t="shared" ref="H2213:L2213" si="2398">H2189</f>
        <v>8.3333333333333329E-2</v>
      </c>
      <c r="I2213" s="185">
        <f t="shared" si="2398"/>
        <v>236</v>
      </c>
      <c r="J2213" s="185">
        <f t="shared" si="2398"/>
        <v>179</v>
      </c>
      <c r="K2213" s="185">
        <f t="shared" si="2398"/>
        <v>2985</v>
      </c>
      <c r="L2213" s="185">
        <f t="shared" si="2398"/>
        <v>1111</v>
      </c>
      <c r="M2213" s="147"/>
      <c r="N2213" s="143">
        <f t="shared" si="2364"/>
        <v>1994.1999999999998</v>
      </c>
      <c r="O2213" s="143">
        <f t="shared" si="2360"/>
        <v>587.12</v>
      </c>
      <c r="P2213" s="143">
        <f t="shared" si="2361"/>
        <v>20895</v>
      </c>
      <c r="Q2213" s="143">
        <f t="shared" si="2362"/>
        <v>3610.75</v>
      </c>
      <c r="R2213" s="188">
        <f t="shared" si="2365"/>
        <v>27087.07</v>
      </c>
      <c r="T2213">
        <v>27997.17</v>
      </c>
      <c r="U2213" s="190">
        <f t="shared" si="2366"/>
        <v>0.96749314305695899</v>
      </c>
    </row>
    <row r="2214" spans="1:21" x14ac:dyDescent="0.2">
      <c r="A2214" s="178">
        <v>42828</v>
      </c>
      <c r="B2214" s="179">
        <v>0.16666666666666666</v>
      </c>
      <c r="C2214" t="s">
        <v>349</v>
      </c>
      <c r="D2214">
        <v>8</v>
      </c>
      <c r="E2214">
        <v>2.7</v>
      </c>
      <c r="F2214">
        <v>7</v>
      </c>
      <c r="G2214">
        <v>3.25</v>
      </c>
      <c r="H2214" s="184">
        <f t="shared" ref="H2214:L2214" si="2399">H2190</f>
        <v>0.125</v>
      </c>
      <c r="I2214" s="185">
        <f t="shared" si="2399"/>
        <v>201</v>
      </c>
      <c r="J2214" s="185">
        <f t="shared" si="2399"/>
        <v>205</v>
      </c>
      <c r="K2214" s="185">
        <f t="shared" si="2399"/>
        <v>2985</v>
      </c>
      <c r="L2214" s="185">
        <f t="shared" si="2399"/>
        <v>1717</v>
      </c>
      <c r="M2214" s="147"/>
      <c r="N2214" s="143">
        <f t="shared" si="2364"/>
        <v>1608</v>
      </c>
      <c r="O2214" s="143">
        <f t="shared" si="2360"/>
        <v>553.5</v>
      </c>
      <c r="P2214" s="143">
        <f t="shared" si="2361"/>
        <v>20895</v>
      </c>
      <c r="Q2214" s="143">
        <f t="shared" si="2362"/>
        <v>5580.25</v>
      </c>
      <c r="R2214" s="188">
        <f t="shared" si="2365"/>
        <v>28636.75</v>
      </c>
      <c r="T2214">
        <v>27126.78</v>
      </c>
      <c r="U2214" s="190">
        <f t="shared" si="2366"/>
        <v>1.0556634440210007</v>
      </c>
    </row>
    <row r="2215" spans="1:21" x14ac:dyDescent="0.2">
      <c r="A2215" s="178">
        <v>42828</v>
      </c>
      <c r="B2215" s="179">
        <v>0.20833333333333334</v>
      </c>
      <c r="C2215" t="s">
        <v>349</v>
      </c>
      <c r="D2215">
        <v>8.83</v>
      </c>
      <c r="E2215">
        <v>4.0199999999999996</v>
      </c>
      <c r="F2215">
        <v>6.34</v>
      </c>
      <c r="G2215">
        <v>2</v>
      </c>
      <c r="H2215" s="184">
        <f t="shared" ref="H2215:L2215" si="2400">H2191</f>
        <v>0.16666666666666666</v>
      </c>
      <c r="I2215" s="185">
        <f t="shared" si="2400"/>
        <v>185</v>
      </c>
      <c r="J2215" s="185">
        <f t="shared" si="2400"/>
        <v>205</v>
      </c>
      <c r="K2215" s="185">
        <f t="shared" si="2400"/>
        <v>2985</v>
      </c>
      <c r="L2215" s="185">
        <f t="shared" si="2400"/>
        <v>1717</v>
      </c>
      <c r="M2215" s="147"/>
      <c r="N2215" s="143">
        <f t="shared" si="2364"/>
        <v>1633.55</v>
      </c>
      <c r="O2215" s="143">
        <f t="shared" si="2360"/>
        <v>824.09999999999991</v>
      </c>
      <c r="P2215" s="143">
        <f t="shared" si="2361"/>
        <v>18924.899999999998</v>
      </c>
      <c r="Q2215" s="143">
        <f t="shared" si="2362"/>
        <v>3434</v>
      </c>
      <c r="R2215" s="188">
        <f t="shared" si="2365"/>
        <v>24816.549999999996</v>
      </c>
      <c r="T2215">
        <v>26721.87</v>
      </c>
      <c r="U2215" s="190">
        <f t="shared" si="2366"/>
        <v>0.92869810383779261</v>
      </c>
    </row>
    <row r="2216" spans="1:21" x14ac:dyDescent="0.2">
      <c r="A2216" s="178">
        <v>42828</v>
      </c>
      <c r="B2216" s="179">
        <v>0.25</v>
      </c>
      <c r="C2216" t="s">
        <v>349</v>
      </c>
      <c r="D2216">
        <v>13.93</v>
      </c>
      <c r="E2216">
        <v>8.61</v>
      </c>
      <c r="F2216">
        <v>7</v>
      </c>
      <c r="G2216">
        <v>3.5</v>
      </c>
      <c r="H2216" s="184">
        <f t="shared" ref="H2216:L2216" si="2401">H2192</f>
        <v>0.20833333333333334</v>
      </c>
      <c r="I2216" s="185">
        <f t="shared" si="2401"/>
        <v>207</v>
      </c>
      <c r="J2216" s="185">
        <f t="shared" si="2401"/>
        <v>283</v>
      </c>
      <c r="K2216" s="185">
        <f t="shared" si="2401"/>
        <v>2985</v>
      </c>
      <c r="L2216" s="185">
        <f t="shared" si="2401"/>
        <v>1717</v>
      </c>
      <c r="M2216" s="147"/>
      <c r="N2216" s="143">
        <f t="shared" si="2364"/>
        <v>2883.5099999999998</v>
      </c>
      <c r="O2216" s="143">
        <f t="shared" si="2360"/>
        <v>2436.6299999999997</v>
      </c>
      <c r="P2216" s="143">
        <f t="shared" si="2361"/>
        <v>20895</v>
      </c>
      <c r="Q2216" s="143">
        <f t="shared" si="2362"/>
        <v>6009.5</v>
      </c>
      <c r="R2216" s="188">
        <f t="shared" si="2365"/>
        <v>32224.639999999999</v>
      </c>
      <c r="T2216">
        <v>26998.99</v>
      </c>
      <c r="U2216" s="190">
        <f t="shared" si="2366"/>
        <v>1.1935498327900413</v>
      </c>
    </row>
    <row r="2217" spans="1:21" x14ac:dyDescent="0.2">
      <c r="A2217" s="178">
        <v>42828</v>
      </c>
      <c r="B2217" s="179">
        <v>0.29166666666666669</v>
      </c>
      <c r="C2217" t="s">
        <v>349</v>
      </c>
      <c r="D2217">
        <v>10.11</v>
      </c>
      <c r="E2217">
        <v>10.51</v>
      </c>
      <c r="F2217">
        <v>10.51</v>
      </c>
      <c r="G2217">
        <v>10.5</v>
      </c>
      <c r="H2217" s="184">
        <f t="shared" ref="H2217:L2217" si="2402">H2193</f>
        <v>0.25</v>
      </c>
      <c r="I2217" s="185">
        <f t="shared" si="2402"/>
        <v>327</v>
      </c>
      <c r="J2217" s="185">
        <f t="shared" si="2402"/>
        <v>438</v>
      </c>
      <c r="K2217" s="185">
        <f t="shared" si="2402"/>
        <v>2985</v>
      </c>
      <c r="L2217" s="185">
        <f t="shared" si="2402"/>
        <v>1717</v>
      </c>
      <c r="M2217" s="147"/>
      <c r="N2217" s="143">
        <f t="shared" si="2364"/>
        <v>3305.97</v>
      </c>
      <c r="O2217" s="143">
        <f t="shared" si="2360"/>
        <v>4603.38</v>
      </c>
      <c r="P2217" s="143">
        <f t="shared" si="2361"/>
        <v>31372.35</v>
      </c>
      <c r="Q2217" s="143">
        <f t="shared" si="2362"/>
        <v>18028.5</v>
      </c>
      <c r="R2217" s="188">
        <f t="shared" si="2365"/>
        <v>57310.2</v>
      </c>
      <c r="T2217">
        <v>28811.95</v>
      </c>
      <c r="U2217" s="190">
        <f t="shared" si="2366"/>
        <v>1.9891121565878045</v>
      </c>
    </row>
    <row r="2218" spans="1:21" x14ac:dyDescent="0.2">
      <c r="A2218" s="178">
        <v>42828</v>
      </c>
      <c r="B2218" s="179">
        <v>0.33333333333333331</v>
      </c>
      <c r="C2218" t="s">
        <v>349</v>
      </c>
      <c r="D2218">
        <v>3.46</v>
      </c>
      <c r="E2218">
        <v>4.5</v>
      </c>
      <c r="F2218">
        <v>7.61</v>
      </c>
      <c r="G2218">
        <v>7.4</v>
      </c>
      <c r="H2218" s="184">
        <f t="shared" ref="H2218:L2218" si="2403">H2194</f>
        <v>0.29166666666666669</v>
      </c>
      <c r="I2218" s="185">
        <f t="shared" si="2403"/>
        <v>249</v>
      </c>
      <c r="J2218" s="185">
        <f t="shared" si="2403"/>
        <v>556</v>
      </c>
      <c r="K2218" s="185">
        <f t="shared" si="2403"/>
        <v>2872</v>
      </c>
      <c r="L2218" s="185">
        <f t="shared" si="2403"/>
        <v>2219</v>
      </c>
      <c r="M2218" s="147"/>
      <c r="N2218" s="143">
        <f t="shared" si="2364"/>
        <v>861.54</v>
      </c>
      <c r="O2218" s="143">
        <f t="shared" si="2360"/>
        <v>2502</v>
      </c>
      <c r="P2218" s="143">
        <f t="shared" si="2361"/>
        <v>21855.920000000002</v>
      </c>
      <c r="Q2218" s="143">
        <f t="shared" si="2362"/>
        <v>16420.600000000002</v>
      </c>
      <c r="R2218" s="188">
        <f t="shared" si="2365"/>
        <v>41640.060000000005</v>
      </c>
      <c r="T2218">
        <v>32158.21</v>
      </c>
      <c r="U2218" s="190">
        <f t="shared" si="2366"/>
        <v>1.294850055397984</v>
      </c>
    </row>
    <row r="2219" spans="1:21" x14ac:dyDescent="0.2">
      <c r="A2219" s="178">
        <v>42828</v>
      </c>
      <c r="B2219" s="179">
        <v>0.375</v>
      </c>
      <c r="C2219" t="s">
        <v>349</v>
      </c>
      <c r="D2219">
        <v>3.46</v>
      </c>
      <c r="E2219">
        <v>7.4</v>
      </c>
      <c r="F2219">
        <v>7.61</v>
      </c>
      <c r="G2219">
        <v>7.4</v>
      </c>
      <c r="H2219" s="184">
        <f t="shared" ref="H2219:L2219" si="2404">H2195</f>
        <v>0.33333333333333331</v>
      </c>
      <c r="I2219" s="185">
        <f t="shared" si="2404"/>
        <v>256</v>
      </c>
      <c r="J2219" s="185">
        <f t="shared" si="2404"/>
        <v>306</v>
      </c>
      <c r="K2219" s="185">
        <f t="shared" si="2404"/>
        <v>2872</v>
      </c>
      <c r="L2219" s="185">
        <f t="shared" si="2404"/>
        <v>2219</v>
      </c>
      <c r="M2219" s="147"/>
      <c r="N2219" s="143">
        <f t="shared" si="2364"/>
        <v>885.76</v>
      </c>
      <c r="O2219" s="143">
        <f t="shared" si="2360"/>
        <v>2264.4</v>
      </c>
      <c r="P2219" s="143">
        <f t="shared" si="2361"/>
        <v>21855.920000000002</v>
      </c>
      <c r="Q2219" s="143">
        <f t="shared" si="2362"/>
        <v>16420.600000000002</v>
      </c>
      <c r="R2219" s="188">
        <f t="shared" si="2365"/>
        <v>41426.680000000008</v>
      </c>
      <c r="T2219">
        <v>33373.440000000002</v>
      </c>
      <c r="U2219" s="190">
        <f t="shared" si="2366"/>
        <v>1.2413068595865455</v>
      </c>
    </row>
    <row r="2220" spans="1:21" x14ac:dyDescent="0.2">
      <c r="A2220" s="178">
        <v>42828</v>
      </c>
      <c r="B2220" s="179">
        <v>0.41666666666666669</v>
      </c>
      <c r="C2220" t="s">
        <v>349</v>
      </c>
      <c r="D2220">
        <v>3.01</v>
      </c>
      <c r="E2220">
        <v>5.12</v>
      </c>
      <c r="F2220">
        <v>7.49</v>
      </c>
      <c r="G2220">
        <v>7.04</v>
      </c>
      <c r="H2220" s="184">
        <f t="shared" ref="H2220:L2220" si="2405">H2196</f>
        <v>0.375</v>
      </c>
      <c r="I2220" s="185">
        <f t="shared" si="2405"/>
        <v>156</v>
      </c>
      <c r="J2220" s="185">
        <f t="shared" si="2405"/>
        <v>343</v>
      </c>
      <c r="K2220" s="185">
        <f t="shared" si="2405"/>
        <v>2872</v>
      </c>
      <c r="L2220" s="185">
        <f t="shared" si="2405"/>
        <v>2219</v>
      </c>
      <c r="M2220" s="147"/>
      <c r="N2220" s="143">
        <f t="shared" si="2364"/>
        <v>469.55999999999995</v>
      </c>
      <c r="O2220" s="143">
        <f t="shared" si="2360"/>
        <v>1756.16</v>
      </c>
      <c r="P2220" s="143">
        <f t="shared" si="2361"/>
        <v>21511.279999999999</v>
      </c>
      <c r="Q2220" s="143">
        <f t="shared" si="2362"/>
        <v>15621.76</v>
      </c>
      <c r="R2220" s="188">
        <f t="shared" si="2365"/>
        <v>39358.76</v>
      </c>
      <c r="T2220">
        <v>33404.35</v>
      </c>
      <c r="U2220" s="190">
        <f t="shared" si="2366"/>
        <v>1.1782525329784894</v>
      </c>
    </row>
    <row r="2221" spans="1:21" x14ac:dyDescent="0.2">
      <c r="A2221" s="178">
        <v>42828</v>
      </c>
      <c r="B2221" s="179">
        <v>0.45833333333333331</v>
      </c>
      <c r="C2221" t="s">
        <v>349</v>
      </c>
      <c r="D2221">
        <v>2</v>
      </c>
      <c r="E2221">
        <v>3.1</v>
      </c>
      <c r="F2221">
        <v>7.1</v>
      </c>
      <c r="G2221">
        <v>1.73</v>
      </c>
      <c r="H2221" s="184">
        <f t="shared" ref="H2221:L2221" si="2406">H2197</f>
        <v>0.41666666666666669</v>
      </c>
      <c r="I2221" s="185">
        <f t="shared" si="2406"/>
        <v>196</v>
      </c>
      <c r="J2221" s="185">
        <f t="shared" si="2406"/>
        <v>315</v>
      </c>
      <c r="K2221" s="185">
        <f t="shared" si="2406"/>
        <v>2872</v>
      </c>
      <c r="L2221" s="185">
        <f t="shared" si="2406"/>
        <v>2219</v>
      </c>
      <c r="M2221" s="147"/>
      <c r="N2221" s="143">
        <f t="shared" si="2364"/>
        <v>392</v>
      </c>
      <c r="O2221" s="143">
        <f t="shared" si="2360"/>
        <v>976.5</v>
      </c>
      <c r="P2221" s="143">
        <f t="shared" si="2361"/>
        <v>20391.2</v>
      </c>
      <c r="Q2221" s="143">
        <f t="shared" si="2362"/>
        <v>3838.87</v>
      </c>
      <c r="R2221" s="188">
        <f t="shared" si="2365"/>
        <v>25598.57</v>
      </c>
      <c r="T2221">
        <v>34186.71</v>
      </c>
      <c r="U2221" s="190">
        <f t="shared" si="2366"/>
        <v>0.74878717489925184</v>
      </c>
    </row>
    <row r="2222" spans="1:21" x14ac:dyDescent="0.2">
      <c r="A2222" s="178">
        <v>42828</v>
      </c>
      <c r="B2222" s="179">
        <v>0.5</v>
      </c>
      <c r="C2222" t="s">
        <v>349</v>
      </c>
      <c r="D2222">
        <v>2</v>
      </c>
      <c r="E2222">
        <v>4.5</v>
      </c>
      <c r="F2222">
        <v>8.43</v>
      </c>
      <c r="G2222">
        <v>1.82</v>
      </c>
      <c r="H2222" s="184">
        <f t="shared" ref="H2222:L2222" si="2407">H2198</f>
        <v>0.45833333333333331</v>
      </c>
      <c r="I2222" s="185">
        <f t="shared" si="2407"/>
        <v>226</v>
      </c>
      <c r="J2222" s="185">
        <f t="shared" si="2407"/>
        <v>326</v>
      </c>
      <c r="K2222" s="185">
        <f t="shared" si="2407"/>
        <v>2842</v>
      </c>
      <c r="L2222" s="185">
        <f t="shared" si="2407"/>
        <v>1635</v>
      </c>
      <c r="M2222" s="147"/>
      <c r="N2222" s="143">
        <f t="shared" si="2364"/>
        <v>452</v>
      </c>
      <c r="O2222" s="143">
        <f t="shared" si="2360"/>
        <v>1467</v>
      </c>
      <c r="P2222" s="143">
        <f t="shared" si="2361"/>
        <v>23958.059999999998</v>
      </c>
      <c r="Q2222" s="143">
        <f t="shared" si="2362"/>
        <v>2975.7000000000003</v>
      </c>
      <c r="R2222" s="188">
        <f t="shared" si="2365"/>
        <v>28852.76</v>
      </c>
      <c r="T2222">
        <v>35229.839999999997</v>
      </c>
      <c r="U2222" s="190">
        <f t="shared" si="2366"/>
        <v>0.81898640470691897</v>
      </c>
    </row>
    <row r="2223" spans="1:21" x14ac:dyDescent="0.2">
      <c r="A2223" s="178">
        <v>42828</v>
      </c>
      <c r="B2223" s="179">
        <v>0.54166666666666663</v>
      </c>
      <c r="C2223" t="s">
        <v>349</v>
      </c>
      <c r="D2223">
        <v>2</v>
      </c>
      <c r="E2223">
        <v>5.3</v>
      </c>
      <c r="F2223">
        <v>10.34</v>
      </c>
      <c r="G2223">
        <v>1.82</v>
      </c>
      <c r="H2223" s="184">
        <f t="shared" ref="H2223:L2223" si="2408">H2199</f>
        <v>0.5</v>
      </c>
      <c r="I2223" s="185">
        <f t="shared" si="2408"/>
        <v>222</v>
      </c>
      <c r="J2223" s="185">
        <f t="shared" si="2408"/>
        <v>319</v>
      </c>
      <c r="K2223" s="185">
        <f t="shared" si="2408"/>
        <v>2842</v>
      </c>
      <c r="L2223" s="185">
        <f t="shared" si="2408"/>
        <v>1635</v>
      </c>
      <c r="M2223" s="147"/>
      <c r="N2223" s="143">
        <f t="shared" si="2364"/>
        <v>444</v>
      </c>
      <c r="O2223" s="143">
        <f t="shared" si="2360"/>
        <v>1690.7</v>
      </c>
      <c r="P2223" s="143">
        <f t="shared" si="2361"/>
        <v>29386.28</v>
      </c>
      <c r="Q2223" s="143">
        <f t="shared" si="2362"/>
        <v>2975.7000000000003</v>
      </c>
      <c r="R2223" s="188">
        <f t="shared" si="2365"/>
        <v>34496.68</v>
      </c>
      <c r="T2223">
        <v>36221.480000000003</v>
      </c>
      <c r="U2223" s="190">
        <f t="shared" si="2366"/>
        <v>0.95238184635194356</v>
      </c>
    </row>
    <row r="2224" spans="1:21" x14ac:dyDescent="0.2">
      <c r="A2224" s="178">
        <v>42828</v>
      </c>
      <c r="B2224" s="179">
        <v>0.58333333333333337</v>
      </c>
      <c r="C2224" t="s">
        <v>349</v>
      </c>
      <c r="D2224">
        <v>2.11</v>
      </c>
      <c r="E2224">
        <v>4.22</v>
      </c>
      <c r="F2224">
        <v>8.98</v>
      </c>
      <c r="G2224">
        <v>1.22</v>
      </c>
      <c r="H2224" s="184">
        <f t="shared" ref="H2224:L2224" si="2409">H2200</f>
        <v>0.54166666666666663</v>
      </c>
      <c r="I2224" s="185">
        <f t="shared" si="2409"/>
        <v>195</v>
      </c>
      <c r="J2224" s="185">
        <f t="shared" si="2409"/>
        <v>299</v>
      </c>
      <c r="K2224" s="185">
        <f t="shared" si="2409"/>
        <v>2842</v>
      </c>
      <c r="L2224" s="185">
        <f t="shared" si="2409"/>
        <v>1635</v>
      </c>
      <c r="M2224" s="147"/>
      <c r="N2224" s="143">
        <f t="shared" si="2364"/>
        <v>411.45</v>
      </c>
      <c r="O2224" s="143">
        <f t="shared" si="2360"/>
        <v>1261.78</v>
      </c>
      <c r="P2224" s="143">
        <f t="shared" si="2361"/>
        <v>25521.16</v>
      </c>
      <c r="Q2224" s="143">
        <f t="shared" si="2362"/>
        <v>1994.7</v>
      </c>
      <c r="R2224" s="188">
        <f t="shared" si="2365"/>
        <v>29189.09</v>
      </c>
      <c r="T2224">
        <v>37310.58</v>
      </c>
      <c r="U2224" s="190">
        <f t="shared" si="2366"/>
        <v>0.78232742562565361</v>
      </c>
    </row>
    <row r="2225" spans="1:21" x14ac:dyDescent="0.2">
      <c r="A2225" s="178">
        <v>42828</v>
      </c>
      <c r="B2225" s="179">
        <v>0.625</v>
      </c>
      <c r="C2225" t="s">
        <v>349</v>
      </c>
      <c r="D2225">
        <v>2.11</v>
      </c>
      <c r="E2225">
        <v>7.7</v>
      </c>
      <c r="F2225">
        <v>18.809999999999999</v>
      </c>
      <c r="G2225">
        <v>2</v>
      </c>
      <c r="H2225" s="184">
        <f t="shared" ref="H2225:L2225" si="2410">H2201</f>
        <v>0.58333333333333337</v>
      </c>
      <c r="I2225" s="185">
        <f t="shared" si="2410"/>
        <v>205</v>
      </c>
      <c r="J2225" s="185">
        <f t="shared" si="2410"/>
        <v>237</v>
      </c>
      <c r="K2225" s="185">
        <f t="shared" si="2410"/>
        <v>2842</v>
      </c>
      <c r="L2225" s="185">
        <f t="shared" si="2410"/>
        <v>1635</v>
      </c>
      <c r="M2225" s="147"/>
      <c r="N2225" s="143">
        <f t="shared" si="2364"/>
        <v>432.54999999999995</v>
      </c>
      <c r="O2225" s="143">
        <f t="shared" si="2360"/>
        <v>1824.9</v>
      </c>
      <c r="P2225" s="143">
        <f t="shared" si="2361"/>
        <v>53458.02</v>
      </c>
      <c r="Q2225" s="143">
        <f t="shared" si="2362"/>
        <v>3270</v>
      </c>
      <c r="R2225" s="188">
        <f t="shared" si="2365"/>
        <v>58985.469999999994</v>
      </c>
      <c r="T2225">
        <v>38881.519999999997</v>
      </c>
      <c r="U2225" s="190">
        <f t="shared" si="2366"/>
        <v>1.5170566891417825</v>
      </c>
    </row>
    <row r="2226" spans="1:21" x14ac:dyDescent="0.2">
      <c r="A2226" s="178">
        <v>42828</v>
      </c>
      <c r="B2226" s="179">
        <v>0.66666666666666663</v>
      </c>
      <c r="C2226" t="s">
        <v>349</v>
      </c>
      <c r="D2226">
        <v>1.3</v>
      </c>
      <c r="E2226">
        <v>23.11</v>
      </c>
      <c r="F2226">
        <v>39.51</v>
      </c>
      <c r="G2226">
        <v>12.58</v>
      </c>
      <c r="H2226" s="184">
        <f t="shared" ref="H2226:L2226" si="2411">H2202</f>
        <v>0.625</v>
      </c>
      <c r="I2226" s="185">
        <f t="shared" si="2411"/>
        <v>212</v>
      </c>
      <c r="J2226" s="185">
        <f t="shared" si="2411"/>
        <v>213</v>
      </c>
      <c r="K2226" s="185">
        <f t="shared" si="2411"/>
        <v>2842</v>
      </c>
      <c r="L2226" s="185">
        <f t="shared" si="2411"/>
        <v>1380</v>
      </c>
      <c r="M2226" s="147"/>
      <c r="N2226" s="143">
        <f t="shared" si="2364"/>
        <v>275.60000000000002</v>
      </c>
      <c r="O2226" s="143">
        <f t="shared" si="2360"/>
        <v>4922.43</v>
      </c>
      <c r="P2226" s="143">
        <f t="shared" si="2361"/>
        <v>112287.42</v>
      </c>
      <c r="Q2226" s="143">
        <f t="shared" si="2362"/>
        <v>17360.400000000001</v>
      </c>
      <c r="R2226" s="188">
        <f t="shared" si="2365"/>
        <v>134845.85</v>
      </c>
      <c r="T2226">
        <v>40569.519999999997</v>
      </c>
      <c r="U2226" s="190">
        <f t="shared" si="2366"/>
        <v>3.3238216769633957</v>
      </c>
    </row>
    <row r="2227" spans="1:21" x14ac:dyDescent="0.2">
      <c r="A2227" s="178">
        <v>42828</v>
      </c>
      <c r="B2227" s="179">
        <v>0.70833333333333337</v>
      </c>
      <c r="C2227" t="s">
        <v>349</v>
      </c>
      <c r="D2227">
        <v>2.11</v>
      </c>
      <c r="E2227">
        <v>44.44</v>
      </c>
      <c r="F2227">
        <v>64.28</v>
      </c>
      <c r="G2227">
        <v>33.21</v>
      </c>
      <c r="H2227" s="184">
        <f t="shared" ref="H2227:L2227" si="2412">H2203</f>
        <v>0.66666666666666663</v>
      </c>
      <c r="I2227" s="185">
        <f t="shared" si="2412"/>
        <v>191</v>
      </c>
      <c r="J2227" s="185">
        <f t="shared" si="2412"/>
        <v>237</v>
      </c>
      <c r="K2227" s="185">
        <f t="shared" si="2412"/>
        <v>2842</v>
      </c>
      <c r="L2227" s="185">
        <f t="shared" si="2412"/>
        <v>1380</v>
      </c>
      <c r="M2227" s="147"/>
      <c r="N2227" s="143">
        <f t="shared" si="2364"/>
        <v>403.01</v>
      </c>
      <c r="O2227" s="143">
        <f t="shared" si="2360"/>
        <v>10532.279999999999</v>
      </c>
      <c r="P2227" s="143">
        <f t="shared" si="2361"/>
        <v>182683.76</v>
      </c>
      <c r="Q2227" s="143">
        <f t="shared" si="2362"/>
        <v>45829.8</v>
      </c>
      <c r="R2227" s="188">
        <f t="shared" si="2365"/>
        <v>239448.85000000003</v>
      </c>
      <c r="T2227">
        <v>42164.800000000003</v>
      </c>
      <c r="U2227" s="190">
        <f t="shared" si="2366"/>
        <v>5.6788802508253333</v>
      </c>
    </row>
    <row r="2228" spans="1:21" x14ac:dyDescent="0.2">
      <c r="A2228" s="178">
        <v>42828</v>
      </c>
      <c r="B2228" s="179">
        <v>0.75</v>
      </c>
      <c r="C2228" t="s">
        <v>349</v>
      </c>
      <c r="D2228">
        <v>2.61</v>
      </c>
      <c r="E2228">
        <v>36.33</v>
      </c>
      <c r="F2228">
        <v>49.54</v>
      </c>
      <c r="G2228">
        <v>25.59</v>
      </c>
      <c r="H2228" s="184">
        <f t="shared" ref="H2228:L2228" si="2413">H2204</f>
        <v>0.70833333333333337</v>
      </c>
      <c r="I2228" s="185">
        <f t="shared" si="2413"/>
        <v>218</v>
      </c>
      <c r="J2228" s="185">
        <f t="shared" si="2413"/>
        <v>258</v>
      </c>
      <c r="K2228" s="185">
        <f t="shared" si="2413"/>
        <v>2842</v>
      </c>
      <c r="L2228" s="185">
        <f t="shared" si="2413"/>
        <v>1380</v>
      </c>
      <c r="M2228" s="147"/>
      <c r="N2228" s="143">
        <f t="shared" si="2364"/>
        <v>568.98</v>
      </c>
      <c r="O2228" s="143">
        <f t="shared" si="2360"/>
        <v>9373.14</v>
      </c>
      <c r="P2228" s="143">
        <f t="shared" si="2361"/>
        <v>140792.68</v>
      </c>
      <c r="Q2228" s="143">
        <f t="shared" si="2362"/>
        <v>35314.199999999997</v>
      </c>
      <c r="R2228" s="188">
        <f t="shared" si="2365"/>
        <v>186049</v>
      </c>
      <c r="T2228">
        <v>43610.87</v>
      </c>
      <c r="U2228" s="190">
        <f t="shared" si="2366"/>
        <v>4.2661153056565944</v>
      </c>
    </row>
    <row r="2229" spans="1:21" x14ac:dyDescent="0.2">
      <c r="A2229" s="178">
        <v>42828</v>
      </c>
      <c r="B2229" s="179">
        <v>0.79166666666666663</v>
      </c>
      <c r="C2229" t="s">
        <v>349</v>
      </c>
      <c r="D2229">
        <v>7.53</v>
      </c>
      <c r="E2229">
        <v>3.55</v>
      </c>
      <c r="F2229">
        <v>12.55</v>
      </c>
      <c r="G2229">
        <v>2</v>
      </c>
      <c r="H2229" s="184">
        <f t="shared" ref="H2229:L2229" si="2414">H2205</f>
        <v>0.75</v>
      </c>
      <c r="I2229" s="185">
        <f t="shared" si="2414"/>
        <v>240</v>
      </c>
      <c r="J2229" s="185">
        <f t="shared" si="2414"/>
        <v>365</v>
      </c>
      <c r="K2229" s="185">
        <f t="shared" si="2414"/>
        <v>2842</v>
      </c>
      <c r="L2229" s="185">
        <f t="shared" si="2414"/>
        <v>1380</v>
      </c>
      <c r="M2229" s="147"/>
      <c r="N2229" s="143">
        <f t="shared" si="2364"/>
        <v>1807.2</v>
      </c>
      <c r="O2229" s="143">
        <f t="shared" si="2360"/>
        <v>1295.75</v>
      </c>
      <c r="P2229" s="143">
        <f t="shared" si="2361"/>
        <v>35667.1</v>
      </c>
      <c r="Q2229" s="143">
        <f t="shared" si="2362"/>
        <v>2760</v>
      </c>
      <c r="R2229" s="188">
        <f t="shared" si="2365"/>
        <v>41530.049999999996</v>
      </c>
      <c r="T2229">
        <v>44377.18</v>
      </c>
      <c r="U2229" s="190">
        <f t="shared" si="2366"/>
        <v>0.9358424757949918</v>
      </c>
    </row>
    <row r="2230" spans="1:21" x14ac:dyDescent="0.2">
      <c r="A2230" s="178">
        <v>42828</v>
      </c>
      <c r="B2230" s="179">
        <v>0.83333333333333337</v>
      </c>
      <c r="C2230" t="s">
        <v>349</v>
      </c>
      <c r="D2230">
        <v>3.85</v>
      </c>
      <c r="E2230">
        <v>4.37</v>
      </c>
      <c r="F2230">
        <v>7.31</v>
      </c>
      <c r="G2230">
        <v>4.99</v>
      </c>
      <c r="H2230" s="184">
        <f t="shared" ref="H2230:L2230" si="2415">H2206</f>
        <v>0.79166666666666663</v>
      </c>
      <c r="I2230" s="185">
        <f t="shared" si="2415"/>
        <v>320</v>
      </c>
      <c r="J2230" s="185">
        <f t="shared" si="2415"/>
        <v>214</v>
      </c>
      <c r="K2230" s="185">
        <f t="shared" si="2415"/>
        <v>2842</v>
      </c>
      <c r="L2230" s="185">
        <f t="shared" si="2415"/>
        <v>1426</v>
      </c>
      <c r="M2230" s="147"/>
      <c r="N2230" s="143">
        <f t="shared" si="2364"/>
        <v>1232</v>
      </c>
      <c r="O2230" s="143">
        <f t="shared" si="2360"/>
        <v>935.18000000000006</v>
      </c>
      <c r="P2230" s="143">
        <f t="shared" si="2361"/>
        <v>20775.02</v>
      </c>
      <c r="Q2230" s="143">
        <f t="shared" si="2362"/>
        <v>7115.7400000000007</v>
      </c>
      <c r="R2230" s="188">
        <f t="shared" si="2365"/>
        <v>30057.940000000002</v>
      </c>
      <c r="T2230">
        <v>43930.17</v>
      </c>
      <c r="U2230" s="190">
        <f t="shared" si="2366"/>
        <v>0.68422088965282868</v>
      </c>
    </row>
    <row r="2231" spans="1:21" x14ac:dyDescent="0.2">
      <c r="A2231" s="178">
        <v>42828</v>
      </c>
      <c r="B2231" s="179">
        <v>0.875</v>
      </c>
      <c r="C2231" t="s">
        <v>349</v>
      </c>
      <c r="D2231">
        <v>3.28</v>
      </c>
      <c r="E2231">
        <v>5.97</v>
      </c>
      <c r="F2231">
        <v>8.73</v>
      </c>
      <c r="G2231">
        <v>2</v>
      </c>
      <c r="H2231" s="184">
        <f t="shared" ref="H2231:L2231" si="2416">H2207</f>
        <v>0.83333333333333337</v>
      </c>
      <c r="I2231" s="185">
        <f t="shared" si="2416"/>
        <v>322</v>
      </c>
      <c r="J2231" s="185">
        <f t="shared" si="2416"/>
        <v>178</v>
      </c>
      <c r="K2231" s="185">
        <f t="shared" si="2416"/>
        <v>2842</v>
      </c>
      <c r="L2231" s="185">
        <f t="shared" si="2416"/>
        <v>1426</v>
      </c>
      <c r="M2231" s="147"/>
      <c r="N2231" s="143">
        <f t="shared" si="2364"/>
        <v>1056.1599999999999</v>
      </c>
      <c r="O2231" s="143">
        <f t="shared" si="2360"/>
        <v>1062.6599999999999</v>
      </c>
      <c r="P2231" s="143">
        <f t="shared" si="2361"/>
        <v>24810.66</v>
      </c>
      <c r="Q2231" s="143">
        <f t="shared" si="2362"/>
        <v>2852</v>
      </c>
      <c r="R2231" s="188">
        <f t="shared" si="2365"/>
        <v>29781.48</v>
      </c>
      <c r="T2231">
        <v>42501.59</v>
      </c>
      <c r="U2231" s="190">
        <f t="shared" si="2366"/>
        <v>0.7007144909166928</v>
      </c>
    </row>
    <row r="2232" spans="1:21" x14ac:dyDescent="0.2">
      <c r="A2232" s="178">
        <v>42828</v>
      </c>
      <c r="B2232" s="179">
        <v>0.91666666666666663</v>
      </c>
      <c r="C2232" t="s">
        <v>349</v>
      </c>
      <c r="D2232">
        <v>6</v>
      </c>
      <c r="E2232">
        <v>5</v>
      </c>
      <c r="F2232">
        <v>7</v>
      </c>
      <c r="G2232">
        <v>2</v>
      </c>
      <c r="H2232" s="184">
        <f t="shared" ref="H2232:L2232" si="2417">H2208</f>
        <v>0.875</v>
      </c>
      <c r="I2232" s="185">
        <f t="shared" si="2417"/>
        <v>337</v>
      </c>
      <c r="J2232" s="185">
        <f t="shared" si="2417"/>
        <v>173</v>
      </c>
      <c r="K2232" s="185">
        <f t="shared" si="2417"/>
        <v>2842</v>
      </c>
      <c r="L2232" s="185">
        <f t="shared" si="2417"/>
        <v>1426</v>
      </c>
      <c r="M2232" s="147"/>
      <c r="N2232" s="143">
        <f t="shared" si="2364"/>
        <v>2022</v>
      </c>
      <c r="O2232" s="143">
        <f t="shared" si="2360"/>
        <v>865</v>
      </c>
      <c r="P2232" s="143">
        <f t="shared" si="2361"/>
        <v>19894</v>
      </c>
      <c r="Q2232" s="143">
        <f t="shared" si="2362"/>
        <v>2852</v>
      </c>
      <c r="R2232" s="188">
        <f t="shared" si="2365"/>
        <v>25633</v>
      </c>
      <c r="T2232">
        <v>42414.65</v>
      </c>
      <c r="U2232" s="190">
        <f t="shared" si="2366"/>
        <v>0.60434307485739003</v>
      </c>
    </row>
    <row r="2233" spans="1:21" x14ac:dyDescent="0.2">
      <c r="A2233" s="178">
        <v>42828</v>
      </c>
      <c r="B2233" s="179">
        <v>0.95833333333333337</v>
      </c>
      <c r="C2233" t="s">
        <v>349</v>
      </c>
      <c r="D2233">
        <v>24.78</v>
      </c>
      <c r="E2233">
        <v>8.31</v>
      </c>
      <c r="F2233">
        <v>8.51</v>
      </c>
      <c r="G2233">
        <v>0.25</v>
      </c>
      <c r="H2233" s="184">
        <f t="shared" ref="H2233:L2233" si="2418">H2209</f>
        <v>0.91666666666666663</v>
      </c>
      <c r="I2233" s="185">
        <f t="shared" si="2418"/>
        <v>394</v>
      </c>
      <c r="J2233" s="185">
        <f t="shared" si="2418"/>
        <v>194</v>
      </c>
      <c r="K2233" s="185">
        <f t="shared" si="2418"/>
        <v>2842</v>
      </c>
      <c r="L2233" s="185">
        <f t="shared" si="2418"/>
        <v>1426</v>
      </c>
      <c r="M2233" s="147"/>
      <c r="N2233" s="143">
        <f t="shared" si="2364"/>
        <v>9763.32</v>
      </c>
      <c r="O2233" s="143">
        <f t="shared" si="2360"/>
        <v>1612.14</v>
      </c>
      <c r="P2233" s="143">
        <f t="shared" si="2361"/>
        <v>24185.42</v>
      </c>
      <c r="Q2233" s="143">
        <f t="shared" si="2362"/>
        <v>356.5</v>
      </c>
      <c r="R2233" s="188">
        <f t="shared" si="2365"/>
        <v>35917.379999999997</v>
      </c>
      <c r="T2233">
        <v>40301.25</v>
      </c>
      <c r="U2233" s="190">
        <f t="shared" si="2366"/>
        <v>0.89122248069228616</v>
      </c>
    </row>
    <row r="2234" spans="1:21" x14ac:dyDescent="0.2">
      <c r="A2234" s="178">
        <v>42828</v>
      </c>
      <c r="B2234" s="180">
        <v>1</v>
      </c>
      <c r="C2234" t="s">
        <v>349</v>
      </c>
      <c r="D2234">
        <v>25</v>
      </c>
      <c r="E2234">
        <v>10.8</v>
      </c>
      <c r="F2234">
        <v>11</v>
      </c>
      <c r="G2234">
        <v>0.01</v>
      </c>
      <c r="H2234" s="184">
        <f t="shared" ref="H2234:L2234" si="2419">H2210</f>
        <v>0.95833333333333337</v>
      </c>
      <c r="I2234" s="185">
        <f t="shared" si="2419"/>
        <v>389</v>
      </c>
      <c r="J2234" s="185">
        <f t="shared" si="2419"/>
        <v>265</v>
      </c>
      <c r="K2234" s="185">
        <f t="shared" si="2419"/>
        <v>2985</v>
      </c>
      <c r="L2234" s="185">
        <f t="shared" si="2419"/>
        <v>1111</v>
      </c>
      <c r="M2234" s="147"/>
      <c r="N2234" s="143">
        <f t="shared" si="2364"/>
        <v>9725</v>
      </c>
      <c r="O2234" s="143">
        <f t="shared" si="2360"/>
        <v>2862</v>
      </c>
      <c r="P2234" s="143">
        <f t="shared" si="2361"/>
        <v>32835</v>
      </c>
      <c r="Q2234" s="143">
        <f t="shared" si="2362"/>
        <v>11.11</v>
      </c>
      <c r="R2234" s="188">
        <f t="shared" si="2365"/>
        <v>45433.11</v>
      </c>
      <c r="T2234">
        <v>36854.04</v>
      </c>
      <c r="U2234" s="190">
        <f t="shared" si="2366"/>
        <v>1.2327850623703669</v>
      </c>
    </row>
    <row r="2235" spans="1:21" x14ac:dyDescent="0.2">
      <c r="A2235" s="178">
        <v>42829</v>
      </c>
      <c r="B2235" s="179">
        <v>4.1666666666666664E-2</v>
      </c>
      <c r="C2235" t="s">
        <v>349</v>
      </c>
      <c r="D2235">
        <v>25</v>
      </c>
      <c r="E2235">
        <v>8.31</v>
      </c>
      <c r="F2235">
        <v>18</v>
      </c>
      <c r="G2235">
        <v>0.01</v>
      </c>
      <c r="H2235" s="184">
        <f t="shared" ref="H2235:L2235" si="2420">H2211</f>
        <v>1</v>
      </c>
      <c r="I2235" s="185">
        <f t="shared" si="2420"/>
        <v>362</v>
      </c>
      <c r="J2235" s="185">
        <f t="shared" si="2420"/>
        <v>243</v>
      </c>
      <c r="K2235" s="185">
        <f t="shared" si="2420"/>
        <v>2985</v>
      </c>
      <c r="L2235" s="185">
        <f t="shared" si="2420"/>
        <v>1111</v>
      </c>
      <c r="M2235" s="147"/>
      <c r="N2235" s="143">
        <f t="shared" si="2364"/>
        <v>9050</v>
      </c>
      <c r="O2235" s="143">
        <f t="shared" si="2360"/>
        <v>2019.3300000000002</v>
      </c>
      <c r="P2235" s="143">
        <f t="shared" si="2361"/>
        <v>53730</v>
      </c>
      <c r="Q2235" s="143">
        <f t="shared" si="2362"/>
        <v>11.11</v>
      </c>
      <c r="R2235" s="188">
        <f t="shared" si="2365"/>
        <v>64810.44</v>
      </c>
      <c r="T2235">
        <v>33233.53</v>
      </c>
      <c r="U2235" s="190">
        <f t="shared" si="2366"/>
        <v>1.9501521505539738</v>
      </c>
    </row>
    <row r="2236" spans="1:21" x14ac:dyDescent="0.2">
      <c r="A2236" s="178">
        <v>42829</v>
      </c>
      <c r="B2236" s="179">
        <v>8.3333333333333329E-2</v>
      </c>
      <c r="C2236" t="s">
        <v>349</v>
      </c>
      <c r="D2236">
        <v>11.04</v>
      </c>
      <c r="E2236">
        <v>3.56</v>
      </c>
      <c r="F2236">
        <v>18</v>
      </c>
      <c r="G2236">
        <v>0.01</v>
      </c>
      <c r="H2236" s="184">
        <f t="shared" ref="H2236:L2236" si="2421">H2212</f>
        <v>4.1666666666666664E-2</v>
      </c>
      <c r="I2236" s="185">
        <f t="shared" si="2421"/>
        <v>294</v>
      </c>
      <c r="J2236" s="185">
        <f t="shared" si="2421"/>
        <v>212</v>
      </c>
      <c r="K2236" s="185">
        <f t="shared" si="2421"/>
        <v>2985</v>
      </c>
      <c r="L2236" s="185">
        <f t="shared" si="2421"/>
        <v>1111</v>
      </c>
      <c r="M2236" s="147"/>
      <c r="N2236" s="143">
        <f t="shared" si="2364"/>
        <v>3245.7599999999998</v>
      </c>
      <c r="O2236" s="143">
        <f t="shared" si="2360"/>
        <v>754.72</v>
      </c>
      <c r="P2236" s="143">
        <f t="shared" si="2361"/>
        <v>53730</v>
      </c>
      <c r="Q2236" s="143">
        <f t="shared" si="2362"/>
        <v>11.11</v>
      </c>
      <c r="R2236" s="188">
        <f t="shared" si="2365"/>
        <v>57741.59</v>
      </c>
      <c r="T2236">
        <v>30586.66</v>
      </c>
      <c r="U2236" s="190">
        <f t="shared" si="2366"/>
        <v>1.887803048780089</v>
      </c>
    </row>
    <row r="2237" spans="1:21" x14ac:dyDescent="0.2">
      <c r="A2237" s="178">
        <v>42829</v>
      </c>
      <c r="B2237" s="179">
        <v>0.125</v>
      </c>
      <c r="C2237" t="s">
        <v>349</v>
      </c>
      <c r="D2237">
        <v>14.09</v>
      </c>
      <c r="E2237">
        <v>2.76</v>
      </c>
      <c r="F2237">
        <v>18</v>
      </c>
      <c r="G2237">
        <v>2</v>
      </c>
      <c r="H2237" s="184">
        <f t="shared" ref="H2237:L2237" si="2422">H2213</f>
        <v>8.3333333333333329E-2</v>
      </c>
      <c r="I2237" s="185">
        <f t="shared" si="2422"/>
        <v>236</v>
      </c>
      <c r="J2237" s="185">
        <f t="shared" si="2422"/>
        <v>179</v>
      </c>
      <c r="K2237" s="185">
        <f t="shared" si="2422"/>
        <v>2985</v>
      </c>
      <c r="L2237" s="185">
        <f t="shared" si="2422"/>
        <v>1111</v>
      </c>
      <c r="M2237" s="147"/>
      <c r="N2237" s="143">
        <f t="shared" si="2364"/>
        <v>3325.24</v>
      </c>
      <c r="O2237" s="143">
        <f t="shared" si="2360"/>
        <v>494.03999999999996</v>
      </c>
      <c r="P2237" s="143">
        <f t="shared" si="2361"/>
        <v>53730</v>
      </c>
      <c r="Q2237" s="143">
        <f t="shared" si="2362"/>
        <v>2222</v>
      </c>
      <c r="R2237" s="188">
        <f t="shared" si="2365"/>
        <v>59771.28</v>
      </c>
      <c r="T2237">
        <v>29087.16</v>
      </c>
      <c r="U2237" s="190">
        <f t="shared" si="2366"/>
        <v>2.0549025755694266</v>
      </c>
    </row>
    <row r="2238" spans="1:21" x14ac:dyDescent="0.2">
      <c r="A2238" s="178">
        <v>42829</v>
      </c>
      <c r="B2238" s="179">
        <v>0.16666666666666666</v>
      </c>
      <c r="C2238" t="s">
        <v>349</v>
      </c>
      <c r="D2238">
        <v>10.53</v>
      </c>
      <c r="E2238">
        <v>2.76</v>
      </c>
      <c r="F2238">
        <v>18</v>
      </c>
      <c r="G2238">
        <v>2</v>
      </c>
      <c r="H2238" s="184">
        <f t="shared" ref="H2238:L2238" si="2423">H2214</f>
        <v>0.125</v>
      </c>
      <c r="I2238" s="185">
        <f t="shared" si="2423"/>
        <v>201</v>
      </c>
      <c r="J2238" s="185">
        <f t="shared" si="2423"/>
        <v>205</v>
      </c>
      <c r="K2238" s="185">
        <f t="shared" si="2423"/>
        <v>2985</v>
      </c>
      <c r="L2238" s="185">
        <f t="shared" si="2423"/>
        <v>1717</v>
      </c>
      <c r="M2238" s="147"/>
      <c r="N2238" s="143">
        <f t="shared" si="2364"/>
        <v>2116.5299999999997</v>
      </c>
      <c r="O2238" s="143">
        <f t="shared" si="2360"/>
        <v>565.79999999999995</v>
      </c>
      <c r="P2238" s="143">
        <f t="shared" si="2361"/>
        <v>53730</v>
      </c>
      <c r="Q2238" s="143">
        <f t="shared" si="2362"/>
        <v>3434</v>
      </c>
      <c r="R2238" s="188">
        <f t="shared" si="2365"/>
        <v>59846.33</v>
      </c>
      <c r="T2238">
        <v>27994.44</v>
      </c>
      <c r="U2238" s="190">
        <f t="shared" si="2366"/>
        <v>2.1377934332674631</v>
      </c>
    </row>
    <row r="2239" spans="1:21" x14ac:dyDescent="0.2">
      <c r="A2239" s="178">
        <v>42829</v>
      </c>
      <c r="B2239" s="179">
        <v>0.20833333333333334</v>
      </c>
      <c r="C2239" t="s">
        <v>349</v>
      </c>
      <c r="D2239">
        <v>8</v>
      </c>
      <c r="E2239">
        <v>5.5</v>
      </c>
      <c r="F2239">
        <v>18</v>
      </c>
      <c r="G2239">
        <v>2</v>
      </c>
      <c r="H2239" s="184">
        <f t="shared" ref="H2239:L2239" si="2424">H2215</f>
        <v>0.16666666666666666</v>
      </c>
      <c r="I2239" s="185">
        <f t="shared" si="2424"/>
        <v>185</v>
      </c>
      <c r="J2239" s="185">
        <f t="shared" si="2424"/>
        <v>205</v>
      </c>
      <c r="K2239" s="185">
        <f t="shared" si="2424"/>
        <v>2985</v>
      </c>
      <c r="L2239" s="185">
        <f t="shared" si="2424"/>
        <v>1717</v>
      </c>
      <c r="M2239" s="147"/>
      <c r="N2239" s="143">
        <f t="shared" si="2364"/>
        <v>1480</v>
      </c>
      <c r="O2239" s="143">
        <f t="shared" si="2360"/>
        <v>1127.5</v>
      </c>
      <c r="P2239" s="143">
        <f t="shared" si="2361"/>
        <v>53730</v>
      </c>
      <c r="Q2239" s="143">
        <f t="shared" si="2362"/>
        <v>3434</v>
      </c>
      <c r="R2239" s="188">
        <f t="shared" si="2365"/>
        <v>59771.5</v>
      </c>
      <c r="T2239">
        <v>27617.42</v>
      </c>
      <c r="U2239" s="190">
        <f t="shared" si="2366"/>
        <v>2.1642680597970414</v>
      </c>
    </row>
    <row r="2240" spans="1:21" x14ac:dyDescent="0.2">
      <c r="A2240" s="178">
        <v>42829</v>
      </c>
      <c r="B2240" s="179">
        <v>0.25</v>
      </c>
      <c r="C2240" t="s">
        <v>349</v>
      </c>
      <c r="D2240">
        <v>20.73</v>
      </c>
      <c r="E2240">
        <v>25</v>
      </c>
      <c r="F2240">
        <v>26</v>
      </c>
      <c r="G2240">
        <v>2</v>
      </c>
      <c r="H2240" s="184">
        <f t="shared" ref="H2240:L2240" si="2425">H2216</f>
        <v>0.20833333333333334</v>
      </c>
      <c r="I2240" s="185">
        <f t="shared" si="2425"/>
        <v>207</v>
      </c>
      <c r="J2240" s="185">
        <f t="shared" si="2425"/>
        <v>283</v>
      </c>
      <c r="K2240" s="185">
        <f t="shared" si="2425"/>
        <v>2985</v>
      </c>
      <c r="L2240" s="185">
        <f t="shared" si="2425"/>
        <v>1717</v>
      </c>
      <c r="M2240" s="147"/>
      <c r="N2240" s="143">
        <f t="shared" si="2364"/>
        <v>4291.1099999999997</v>
      </c>
      <c r="O2240" s="143">
        <f t="shared" si="2360"/>
        <v>7075</v>
      </c>
      <c r="P2240" s="143">
        <f t="shared" si="2361"/>
        <v>77610</v>
      </c>
      <c r="Q2240" s="143">
        <f t="shared" si="2362"/>
        <v>3434</v>
      </c>
      <c r="R2240" s="188">
        <f t="shared" si="2365"/>
        <v>92410.11</v>
      </c>
      <c r="T2240">
        <v>27783.54</v>
      </c>
      <c r="U2240" s="190">
        <f t="shared" si="2366"/>
        <v>3.326073999209604</v>
      </c>
    </row>
    <row r="2241" spans="1:21" x14ac:dyDescent="0.2">
      <c r="A2241" s="178">
        <v>42829</v>
      </c>
      <c r="B2241" s="179">
        <v>0.29166666666666669</v>
      </c>
      <c r="C2241" t="s">
        <v>349</v>
      </c>
      <c r="D2241">
        <v>25</v>
      </c>
      <c r="E2241">
        <v>66.02</v>
      </c>
      <c r="F2241">
        <v>71.59</v>
      </c>
      <c r="G2241">
        <v>5</v>
      </c>
      <c r="H2241" s="184">
        <f t="shared" ref="H2241:L2241" si="2426">H2217</f>
        <v>0.25</v>
      </c>
      <c r="I2241" s="185">
        <f t="shared" si="2426"/>
        <v>327</v>
      </c>
      <c r="J2241" s="185">
        <f t="shared" si="2426"/>
        <v>438</v>
      </c>
      <c r="K2241" s="185">
        <f t="shared" si="2426"/>
        <v>2985</v>
      </c>
      <c r="L2241" s="185">
        <f t="shared" si="2426"/>
        <v>1717</v>
      </c>
      <c r="M2241" s="147"/>
      <c r="N2241" s="143">
        <f t="shared" si="2364"/>
        <v>8175</v>
      </c>
      <c r="O2241" s="143">
        <f t="shared" si="2360"/>
        <v>28916.76</v>
      </c>
      <c r="P2241" s="143">
        <f t="shared" si="2361"/>
        <v>213696.15000000002</v>
      </c>
      <c r="Q2241" s="143">
        <f t="shared" si="2362"/>
        <v>8585</v>
      </c>
      <c r="R2241" s="188">
        <f t="shared" si="2365"/>
        <v>259372.91000000003</v>
      </c>
      <c r="T2241">
        <v>29419.45</v>
      </c>
      <c r="U2241" s="190">
        <f t="shared" si="2366"/>
        <v>8.8163752211547131</v>
      </c>
    </row>
    <row r="2242" spans="1:21" x14ac:dyDescent="0.2">
      <c r="A2242" s="178">
        <v>42829</v>
      </c>
      <c r="B2242" s="179">
        <v>0.33333333333333331</v>
      </c>
      <c r="C2242" t="s">
        <v>349</v>
      </c>
      <c r="D2242">
        <v>7.99</v>
      </c>
      <c r="E2242">
        <v>8</v>
      </c>
      <c r="F2242">
        <v>21.07</v>
      </c>
      <c r="G2242">
        <v>5</v>
      </c>
      <c r="H2242" s="184">
        <f t="shared" ref="H2242:L2242" si="2427">H2218</f>
        <v>0.29166666666666669</v>
      </c>
      <c r="I2242" s="185">
        <f t="shared" si="2427"/>
        <v>249</v>
      </c>
      <c r="J2242" s="185">
        <f t="shared" si="2427"/>
        <v>556</v>
      </c>
      <c r="K2242" s="185">
        <f t="shared" si="2427"/>
        <v>2872</v>
      </c>
      <c r="L2242" s="185">
        <f t="shared" si="2427"/>
        <v>2219</v>
      </c>
      <c r="M2242" s="147"/>
      <c r="N2242" s="143">
        <f t="shared" si="2364"/>
        <v>1989.51</v>
      </c>
      <c r="O2242" s="143">
        <f t="shared" si="2360"/>
        <v>4448</v>
      </c>
      <c r="P2242" s="143">
        <f t="shared" si="2361"/>
        <v>60513.04</v>
      </c>
      <c r="Q2242" s="143">
        <f t="shared" si="2362"/>
        <v>11095</v>
      </c>
      <c r="R2242" s="188">
        <f t="shared" si="2365"/>
        <v>78045.55</v>
      </c>
      <c r="T2242">
        <v>32895.03</v>
      </c>
      <c r="U2242" s="190">
        <f t="shared" si="2366"/>
        <v>2.3725635757134134</v>
      </c>
    </row>
    <row r="2243" spans="1:21" x14ac:dyDescent="0.2">
      <c r="A2243" s="178">
        <v>42829</v>
      </c>
      <c r="B2243" s="179">
        <v>0.375</v>
      </c>
      <c r="C2243" t="s">
        <v>349</v>
      </c>
      <c r="D2243">
        <v>6.66</v>
      </c>
      <c r="E2243">
        <v>21.04</v>
      </c>
      <c r="F2243">
        <v>21.84</v>
      </c>
      <c r="G2243">
        <v>9</v>
      </c>
      <c r="H2243" s="184">
        <f t="shared" ref="H2243:L2243" si="2428">H2219</f>
        <v>0.33333333333333331</v>
      </c>
      <c r="I2243" s="185">
        <f t="shared" si="2428"/>
        <v>256</v>
      </c>
      <c r="J2243" s="185">
        <f t="shared" si="2428"/>
        <v>306</v>
      </c>
      <c r="K2243" s="185">
        <f t="shared" si="2428"/>
        <v>2872</v>
      </c>
      <c r="L2243" s="185">
        <f t="shared" si="2428"/>
        <v>2219</v>
      </c>
      <c r="M2243" s="147"/>
      <c r="N2243" s="143">
        <f t="shared" si="2364"/>
        <v>1704.96</v>
      </c>
      <c r="O2243" s="143">
        <f t="shared" si="2360"/>
        <v>6438.24</v>
      </c>
      <c r="P2243" s="143">
        <f t="shared" si="2361"/>
        <v>62724.480000000003</v>
      </c>
      <c r="Q2243" s="143">
        <f t="shared" si="2362"/>
        <v>19971</v>
      </c>
      <c r="R2243" s="188">
        <f t="shared" si="2365"/>
        <v>90838.680000000008</v>
      </c>
      <c r="T2243">
        <v>34000.43</v>
      </c>
      <c r="U2243" s="190">
        <f t="shared" si="2366"/>
        <v>2.6716920933058788</v>
      </c>
    </row>
    <row r="2244" spans="1:21" x14ac:dyDescent="0.2">
      <c r="A2244" s="178">
        <v>42829</v>
      </c>
      <c r="B2244" s="179">
        <v>0.41666666666666669</v>
      </c>
      <c r="C2244" t="s">
        <v>349</v>
      </c>
      <c r="D2244">
        <v>8.61</v>
      </c>
      <c r="E2244">
        <v>6.7</v>
      </c>
      <c r="F2244">
        <v>16.2</v>
      </c>
      <c r="G2244">
        <v>5.35</v>
      </c>
      <c r="H2244" s="184">
        <f t="shared" ref="H2244:L2244" si="2429">H2220</f>
        <v>0.375</v>
      </c>
      <c r="I2244" s="185">
        <f t="shared" si="2429"/>
        <v>156</v>
      </c>
      <c r="J2244" s="185">
        <f t="shared" si="2429"/>
        <v>343</v>
      </c>
      <c r="K2244" s="185">
        <f t="shared" si="2429"/>
        <v>2872</v>
      </c>
      <c r="L2244" s="185">
        <f t="shared" si="2429"/>
        <v>2219</v>
      </c>
      <c r="M2244" s="147"/>
      <c r="N2244" s="143">
        <f t="shared" si="2364"/>
        <v>1343.1599999999999</v>
      </c>
      <c r="O2244" s="143">
        <f t="shared" ref="O2244:O2307" si="2430">E2244*J2244</f>
        <v>2298.1</v>
      </c>
      <c r="P2244" s="143">
        <f t="shared" ref="P2244:P2307" si="2431">F2244*K2244</f>
        <v>46526.400000000001</v>
      </c>
      <c r="Q2244" s="143">
        <f t="shared" ref="Q2244:Q2307" si="2432">G2244*L2244</f>
        <v>11871.65</v>
      </c>
      <c r="R2244" s="188">
        <f t="shared" si="2365"/>
        <v>62039.310000000005</v>
      </c>
      <c r="T2244">
        <v>34391.08</v>
      </c>
      <c r="U2244" s="190">
        <f t="shared" si="2366"/>
        <v>1.8039360787739147</v>
      </c>
    </row>
    <row r="2245" spans="1:21" x14ac:dyDescent="0.2">
      <c r="A2245" s="178">
        <v>42829</v>
      </c>
      <c r="B2245" s="179">
        <v>0.45833333333333331</v>
      </c>
      <c r="C2245" t="s">
        <v>349</v>
      </c>
      <c r="D2245">
        <v>5.12</v>
      </c>
      <c r="E2245">
        <v>8</v>
      </c>
      <c r="F2245">
        <v>9.3699999999999992</v>
      </c>
      <c r="G2245">
        <v>0.99</v>
      </c>
      <c r="H2245" s="184">
        <f t="shared" ref="H2245:L2245" si="2433">H2221</f>
        <v>0.41666666666666669</v>
      </c>
      <c r="I2245" s="185">
        <f t="shared" si="2433"/>
        <v>196</v>
      </c>
      <c r="J2245" s="185">
        <f t="shared" si="2433"/>
        <v>315</v>
      </c>
      <c r="K2245" s="185">
        <f t="shared" si="2433"/>
        <v>2872</v>
      </c>
      <c r="L2245" s="185">
        <f t="shared" si="2433"/>
        <v>2219</v>
      </c>
      <c r="M2245" s="147"/>
      <c r="N2245" s="143">
        <f t="shared" ref="N2245:N2308" si="2434">D2245*I2245</f>
        <v>1003.52</v>
      </c>
      <c r="O2245" s="143">
        <f t="shared" si="2430"/>
        <v>2520</v>
      </c>
      <c r="P2245" s="143">
        <f t="shared" si="2431"/>
        <v>26910.639999999999</v>
      </c>
      <c r="Q2245" s="143">
        <f t="shared" si="2432"/>
        <v>2196.81</v>
      </c>
      <c r="R2245" s="188">
        <f t="shared" ref="R2245:R2308" si="2435">SUM(N2245:Q2245)</f>
        <v>32630.97</v>
      </c>
      <c r="T2245">
        <v>35687.08</v>
      </c>
      <c r="U2245" s="190">
        <f t="shared" ref="U2245:U2308" si="2436">R2245/T2245</f>
        <v>0.91436368568120452</v>
      </c>
    </row>
    <row r="2246" spans="1:21" x14ac:dyDescent="0.2">
      <c r="A2246" s="178">
        <v>42829</v>
      </c>
      <c r="B2246" s="179">
        <v>0.5</v>
      </c>
      <c r="C2246" t="s">
        <v>349</v>
      </c>
      <c r="D2246">
        <v>4.09</v>
      </c>
      <c r="E2246">
        <v>12.79</v>
      </c>
      <c r="F2246">
        <v>69</v>
      </c>
      <c r="G2246">
        <v>1</v>
      </c>
      <c r="H2246" s="184">
        <f t="shared" ref="H2246:L2246" si="2437">H2222</f>
        <v>0.45833333333333331</v>
      </c>
      <c r="I2246" s="185">
        <f t="shared" si="2437"/>
        <v>226</v>
      </c>
      <c r="J2246" s="185">
        <f t="shared" si="2437"/>
        <v>326</v>
      </c>
      <c r="K2246" s="185">
        <f t="shared" si="2437"/>
        <v>2842</v>
      </c>
      <c r="L2246" s="185">
        <f t="shared" si="2437"/>
        <v>1635</v>
      </c>
      <c r="M2246" s="147"/>
      <c r="N2246" s="143">
        <f t="shared" si="2434"/>
        <v>924.33999999999992</v>
      </c>
      <c r="O2246" s="143">
        <f t="shared" si="2430"/>
        <v>4169.54</v>
      </c>
      <c r="P2246" s="143">
        <f t="shared" si="2431"/>
        <v>196098</v>
      </c>
      <c r="Q2246" s="143">
        <f t="shared" si="2432"/>
        <v>1635</v>
      </c>
      <c r="R2246" s="188">
        <f t="shared" si="2435"/>
        <v>202826.88</v>
      </c>
      <c r="T2246">
        <v>37189.440000000002</v>
      </c>
      <c r="U2246" s="190">
        <f t="shared" si="2436"/>
        <v>5.4538836831100443</v>
      </c>
    </row>
    <row r="2247" spans="1:21" x14ac:dyDescent="0.2">
      <c r="A2247" s="178">
        <v>42829</v>
      </c>
      <c r="B2247" s="179">
        <v>0.54166666666666663</v>
      </c>
      <c r="C2247" t="s">
        <v>349</v>
      </c>
      <c r="D2247">
        <v>3.46</v>
      </c>
      <c r="E2247">
        <v>9.8000000000000007</v>
      </c>
      <c r="F2247">
        <v>11.5</v>
      </c>
      <c r="G2247">
        <v>0.99</v>
      </c>
      <c r="H2247" s="184">
        <f t="shared" ref="H2247:L2247" si="2438">H2223</f>
        <v>0.5</v>
      </c>
      <c r="I2247" s="185">
        <f t="shared" si="2438"/>
        <v>222</v>
      </c>
      <c r="J2247" s="185">
        <f t="shared" si="2438"/>
        <v>319</v>
      </c>
      <c r="K2247" s="185">
        <f t="shared" si="2438"/>
        <v>2842</v>
      </c>
      <c r="L2247" s="185">
        <f t="shared" si="2438"/>
        <v>1635</v>
      </c>
      <c r="M2247" s="147"/>
      <c r="N2247" s="143">
        <f t="shared" si="2434"/>
        <v>768.12</v>
      </c>
      <c r="O2247" s="143">
        <f t="shared" si="2430"/>
        <v>3126.2000000000003</v>
      </c>
      <c r="P2247" s="143">
        <f t="shared" si="2431"/>
        <v>32683</v>
      </c>
      <c r="Q2247" s="143">
        <f t="shared" si="2432"/>
        <v>1618.65</v>
      </c>
      <c r="R2247" s="188">
        <f t="shared" si="2435"/>
        <v>38195.97</v>
      </c>
      <c r="T2247">
        <v>38826.449999999997</v>
      </c>
      <c r="U2247" s="190">
        <f t="shared" si="2436"/>
        <v>0.98376158520802193</v>
      </c>
    </row>
    <row r="2248" spans="1:21" x14ac:dyDescent="0.2">
      <c r="A2248" s="178">
        <v>42829</v>
      </c>
      <c r="B2248" s="179">
        <v>0.58333333333333337</v>
      </c>
      <c r="C2248" t="s">
        <v>349</v>
      </c>
      <c r="D2248">
        <v>6.22</v>
      </c>
      <c r="E2248">
        <v>12.93</v>
      </c>
      <c r="F2248">
        <v>17.93</v>
      </c>
      <c r="G2248">
        <v>1</v>
      </c>
      <c r="H2248" s="184">
        <f t="shared" ref="H2248:L2248" si="2439">H2224</f>
        <v>0.54166666666666663</v>
      </c>
      <c r="I2248" s="185">
        <f t="shared" si="2439"/>
        <v>195</v>
      </c>
      <c r="J2248" s="185">
        <f t="shared" si="2439"/>
        <v>299</v>
      </c>
      <c r="K2248" s="185">
        <f t="shared" si="2439"/>
        <v>2842</v>
      </c>
      <c r="L2248" s="185">
        <f t="shared" si="2439"/>
        <v>1635</v>
      </c>
      <c r="M2248" s="147"/>
      <c r="N2248" s="143">
        <f t="shared" si="2434"/>
        <v>1212.8999999999999</v>
      </c>
      <c r="O2248" s="143">
        <f t="shared" si="2430"/>
        <v>3866.0699999999997</v>
      </c>
      <c r="P2248" s="143">
        <f t="shared" si="2431"/>
        <v>50957.06</v>
      </c>
      <c r="Q2248" s="143">
        <f t="shared" si="2432"/>
        <v>1635</v>
      </c>
      <c r="R2248" s="188">
        <f t="shared" si="2435"/>
        <v>57671.03</v>
      </c>
      <c r="T2248">
        <v>40429.620000000003</v>
      </c>
      <c r="U2248" s="190">
        <f t="shared" si="2436"/>
        <v>1.4264549110281026</v>
      </c>
    </row>
    <row r="2249" spans="1:21" x14ac:dyDescent="0.2">
      <c r="A2249" s="178">
        <v>42829</v>
      </c>
      <c r="B2249" s="179">
        <v>0.625</v>
      </c>
      <c r="C2249" t="s">
        <v>349</v>
      </c>
      <c r="D2249">
        <v>4.1100000000000003</v>
      </c>
      <c r="E2249">
        <v>8.07</v>
      </c>
      <c r="F2249">
        <v>16.329999999999998</v>
      </c>
      <c r="G2249">
        <v>1</v>
      </c>
      <c r="H2249" s="184">
        <f t="shared" ref="H2249:L2249" si="2440">H2225</f>
        <v>0.58333333333333337</v>
      </c>
      <c r="I2249" s="185">
        <f t="shared" si="2440"/>
        <v>205</v>
      </c>
      <c r="J2249" s="185">
        <f t="shared" si="2440"/>
        <v>237</v>
      </c>
      <c r="K2249" s="185">
        <f t="shared" si="2440"/>
        <v>2842</v>
      </c>
      <c r="L2249" s="185">
        <f t="shared" si="2440"/>
        <v>1635</v>
      </c>
      <c r="M2249" s="147"/>
      <c r="N2249" s="143">
        <f t="shared" si="2434"/>
        <v>842.55000000000007</v>
      </c>
      <c r="O2249" s="143">
        <f t="shared" si="2430"/>
        <v>1912.5900000000001</v>
      </c>
      <c r="P2249" s="143">
        <f t="shared" si="2431"/>
        <v>46409.859999999993</v>
      </c>
      <c r="Q2249" s="143">
        <f t="shared" si="2432"/>
        <v>1635</v>
      </c>
      <c r="R2249" s="188">
        <f t="shared" si="2435"/>
        <v>50799.999999999993</v>
      </c>
      <c r="T2249">
        <v>42254.03</v>
      </c>
      <c r="U2249" s="190">
        <f t="shared" si="2436"/>
        <v>1.2022521875428211</v>
      </c>
    </row>
    <row r="2250" spans="1:21" x14ac:dyDescent="0.2">
      <c r="A2250" s="178">
        <v>42829</v>
      </c>
      <c r="B2250" s="179">
        <v>0.66666666666666663</v>
      </c>
      <c r="C2250" t="s">
        <v>349</v>
      </c>
      <c r="D2250">
        <v>3.38</v>
      </c>
      <c r="E2250">
        <v>26.77</v>
      </c>
      <c r="F2250">
        <v>33.94</v>
      </c>
      <c r="G2250">
        <v>2</v>
      </c>
      <c r="H2250" s="184">
        <f t="shared" ref="H2250:L2250" si="2441">H2226</f>
        <v>0.625</v>
      </c>
      <c r="I2250" s="185">
        <f t="shared" si="2441"/>
        <v>212</v>
      </c>
      <c r="J2250" s="185">
        <f t="shared" si="2441"/>
        <v>213</v>
      </c>
      <c r="K2250" s="185">
        <f t="shared" si="2441"/>
        <v>2842</v>
      </c>
      <c r="L2250" s="185">
        <f t="shared" si="2441"/>
        <v>1380</v>
      </c>
      <c r="M2250" s="147"/>
      <c r="N2250" s="143">
        <f t="shared" si="2434"/>
        <v>716.56</v>
      </c>
      <c r="O2250" s="143">
        <f t="shared" si="2430"/>
        <v>5702.01</v>
      </c>
      <c r="P2250" s="143">
        <f t="shared" si="2431"/>
        <v>96457.48</v>
      </c>
      <c r="Q2250" s="143">
        <f t="shared" si="2432"/>
        <v>2760</v>
      </c>
      <c r="R2250" s="188">
        <f t="shared" si="2435"/>
        <v>105636.04999999999</v>
      </c>
      <c r="T2250">
        <v>43949.37</v>
      </c>
      <c r="U2250" s="190">
        <f t="shared" si="2436"/>
        <v>2.4035850798316329</v>
      </c>
    </row>
    <row r="2251" spans="1:21" x14ac:dyDescent="0.2">
      <c r="A2251" s="178">
        <v>42829</v>
      </c>
      <c r="B2251" s="179">
        <v>0.70833333333333337</v>
      </c>
      <c r="C2251" t="s">
        <v>349</v>
      </c>
      <c r="D2251">
        <v>3.5</v>
      </c>
      <c r="E2251">
        <v>23.7</v>
      </c>
      <c r="F2251">
        <v>33.36</v>
      </c>
      <c r="G2251">
        <v>2</v>
      </c>
      <c r="H2251" s="184">
        <f t="shared" ref="H2251:L2251" si="2442">H2227</f>
        <v>0.66666666666666663</v>
      </c>
      <c r="I2251" s="185">
        <f t="shared" si="2442"/>
        <v>191</v>
      </c>
      <c r="J2251" s="185">
        <f t="shared" si="2442"/>
        <v>237</v>
      </c>
      <c r="K2251" s="185">
        <f t="shared" si="2442"/>
        <v>2842</v>
      </c>
      <c r="L2251" s="185">
        <f t="shared" si="2442"/>
        <v>1380</v>
      </c>
      <c r="M2251" s="147"/>
      <c r="N2251" s="143">
        <f t="shared" si="2434"/>
        <v>668.5</v>
      </c>
      <c r="O2251" s="143">
        <f t="shared" si="2430"/>
        <v>5616.9</v>
      </c>
      <c r="P2251" s="143">
        <f t="shared" si="2431"/>
        <v>94809.12</v>
      </c>
      <c r="Q2251" s="143">
        <f t="shared" si="2432"/>
        <v>2760</v>
      </c>
      <c r="R2251" s="188">
        <f t="shared" si="2435"/>
        <v>103854.51999999999</v>
      </c>
      <c r="T2251">
        <v>45439.06</v>
      </c>
      <c r="U2251" s="190">
        <f t="shared" si="2436"/>
        <v>2.2855780907439547</v>
      </c>
    </row>
    <row r="2252" spans="1:21" x14ac:dyDescent="0.2">
      <c r="A2252" s="178">
        <v>42829</v>
      </c>
      <c r="B2252" s="179">
        <v>0.75</v>
      </c>
      <c r="C2252" t="s">
        <v>349</v>
      </c>
      <c r="D2252">
        <v>5.85</v>
      </c>
      <c r="E2252">
        <v>16.41</v>
      </c>
      <c r="F2252">
        <v>21.12</v>
      </c>
      <c r="G2252">
        <v>2</v>
      </c>
      <c r="H2252" s="184">
        <f t="shared" ref="H2252:L2252" si="2443">H2228</f>
        <v>0.70833333333333337</v>
      </c>
      <c r="I2252" s="185">
        <f t="shared" si="2443"/>
        <v>218</v>
      </c>
      <c r="J2252" s="185">
        <f t="shared" si="2443"/>
        <v>258</v>
      </c>
      <c r="K2252" s="185">
        <f t="shared" si="2443"/>
        <v>2842</v>
      </c>
      <c r="L2252" s="185">
        <f t="shared" si="2443"/>
        <v>1380</v>
      </c>
      <c r="M2252" s="147"/>
      <c r="N2252" s="143">
        <f t="shared" si="2434"/>
        <v>1275.3</v>
      </c>
      <c r="O2252" s="143">
        <f t="shared" si="2430"/>
        <v>4233.78</v>
      </c>
      <c r="P2252" s="143">
        <f t="shared" si="2431"/>
        <v>60023.040000000001</v>
      </c>
      <c r="Q2252" s="143">
        <f t="shared" si="2432"/>
        <v>2760</v>
      </c>
      <c r="R2252" s="188">
        <f t="shared" si="2435"/>
        <v>68292.12</v>
      </c>
      <c r="T2252">
        <v>46696.95</v>
      </c>
      <c r="U2252" s="190">
        <f t="shared" si="2436"/>
        <v>1.4624535435397814</v>
      </c>
    </row>
    <row r="2253" spans="1:21" x14ac:dyDescent="0.2">
      <c r="A2253" s="178">
        <v>42829</v>
      </c>
      <c r="B2253" s="179">
        <v>0.79166666666666663</v>
      </c>
      <c r="C2253" t="s">
        <v>349</v>
      </c>
      <c r="D2253">
        <v>8.11</v>
      </c>
      <c r="E2253">
        <v>2.11</v>
      </c>
      <c r="F2253">
        <v>10</v>
      </c>
      <c r="G2253">
        <v>2</v>
      </c>
      <c r="H2253" s="184">
        <f t="shared" ref="H2253:L2253" si="2444">H2229</f>
        <v>0.75</v>
      </c>
      <c r="I2253" s="185">
        <f t="shared" si="2444"/>
        <v>240</v>
      </c>
      <c r="J2253" s="185">
        <f t="shared" si="2444"/>
        <v>365</v>
      </c>
      <c r="K2253" s="185">
        <f t="shared" si="2444"/>
        <v>2842</v>
      </c>
      <c r="L2253" s="185">
        <f t="shared" si="2444"/>
        <v>1380</v>
      </c>
      <c r="M2253" s="147"/>
      <c r="N2253" s="143">
        <f t="shared" si="2434"/>
        <v>1946.3999999999999</v>
      </c>
      <c r="O2253" s="143">
        <f t="shared" si="2430"/>
        <v>770.15</v>
      </c>
      <c r="P2253" s="143">
        <f t="shared" si="2431"/>
        <v>28420</v>
      </c>
      <c r="Q2253" s="143">
        <f t="shared" si="2432"/>
        <v>2760</v>
      </c>
      <c r="R2253" s="188">
        <f t="shared" si="2435"/>
        <v>33896.550000000003</v>
      </c>
      <c r="T2253">
        <v>47145.9</v>
      </c>
      <c r="U2253" s="190">
        <f t="shared" si="2436"/>
        <v>0.71897132094201199</v>
      </c>
    </row>
    <row r="2254" spans="1:21" x14ac:dyDescent="0.2">
      <c r="A2254" s="178">
        <v>42829</v>
      </c>
      <c r="B2254" s="179">
        <v>0.83333333333333337</v>
      </c>
      <c r="C2254" t="s">
        <v>349</v>
      </c>
      <c r="D2254">
        <v>4.9400000000000004</v>
      </c>
      <c r="E2254">
        <v>3.07</v>
      </c>
      <c r="F2254">
        <v>8</v>
      </c>
      <c r="G2254">
        <v>2</v>
      </c>
      <c r="H2254" s="184">
        <f t="shared" ref="H2254:L2254" si="2445">H2230</f>
        <v>0.79166666666666663</v>
      </c>
      <c r="I2254" s="185">
        <f t="shared" si="2445"/>
        <v>320</v>
      </c>
      <c r="J2254" s="185">
        <f t="shared" si="2445"/>
        <v>214</v>
      </c>
      <c r="K2254" s="185">
        <f t="shared" si="2445"/>
        <v>2842</v>
      </c>
      <c r="L2254" s="185">
        <f t="shared" si="2445"/>
        <v>1426</v>
      </c>
      <c r="M2254" s="147"/>
      <c r="N2254" s="143">
        <f t="shared" si="2434"/>
        <v>1580.8000000000002</v>
      </c>
      <c r="O2254" s="143">
        <f t="shared" si="2430"/>
        <v>656.98</v>
      </c>
      <c r="P2254" s="143">
        <f t="shared" si="2431"/>
        <v>22736</v>
      </c>
      <c r="Q2254" s="143">
        <f t="shared" si="2432"/>
        <v>2852</v>
      </c>
      <c r="R2254" s="188">
        <f t="shared" si="2435"/>
        <v>27825.78</v>
      </c>
      <c r="T2254">
        <v>46089.13</v>
      </c>
      <c r="U2254" s="190">
        <f t="shared" si="2436"/>
        <v>0.60373845199508003</v>
      </c>
    </row>
    <row r="2255" spans="1:21" x14ac:dyDescent="0.2">
      <c r="A2255" s="178">
        <v>42829</v>
      </c>
      <c r="B2255" s="179">
        <v>0.875</v>
      </c>
      <c r="C2255" t="s">
        <v>349</v>
      </c>
      <c r="D2255">
        <v>8.11</v>
      </c>
      <c r="E2255">
        <v>3.89</v>
      </c>
      <c r="F2255">
        <v>10.4</v>
      </c>
      <c r="G2255">
        <v>2</v>
      </c>
      <c r="H2255" s="184">
        <f t="shared" ref="H2255:L2255" si="2446">H2231</f>
        <v>0.83333333333333337</v>
      </c>
      <c r="I2255" s="185">
        <f t="shared" si="2446"/>
        <v>322</v>
      </c>
      <c r="J2255" s="185">
        <f t="shared" si="2446"/>
        <v>178</v>
      </c>
      <c r="K2255" s="185">
        <f t="shared" si="2446"/>
        <v>2842</v>
      </c>
      <c r="L2255" s="185">
        <f t="shared" si="2446"/>
        <v>1426</v>
      </c>
      <c r="M2255" s="147"/>
      <c r="N2255" s="143">
        <f t="shared" si="2434"/>
        <v>2611.4199999999996</v>
      </c>
      <c r="O2255" s="143">
        <f t="shared" si="2430"/>
        <v>692.42000000000007</v>
      </c>
      <c r="P2255" s="143">
        <f t="shared" si="2431"/>
        <v>29556.799999999999</v>
      </c>
      <c r="Q2255" s="143">
        <f t="shared" si="2432"/>
        <v>2852</v>
      </c>
      <c r="R2255" s="188">
        <f t="shared" si="2435"/>
        <v>35712.639999999999</v>
      </c>
      <c r="T2255">
        <v>44591.69</v>
      </c>
      <c r="U2255" s="190">
        <f t="shared" si="2436"/>
        <v>0.80088106102280487</v>
      </c>
    </row>
    <row r="2256" spans="1:21" x14ac:dyDescent="0.2">
      <c r="A2256" s="178">
        <v>42829</v>
      </c>
      <c r="B2256" s="179">
        <v>0.91666666666666663</v>
      </c>
      <c r="C2256" t="s">
        <v>349</v>
      </c>
      <c r="D2256">
        <v>13.51</v>
      </c>
      <c r="E2256">
        <v>6.81</v>
      </c>
      <c r="F2256">
        <v>7.61</v>
      </c>
      <c r="G2256">
        <v>1.82</v>
      </c>
      <c r="H2256" s="184">
        <f t="shared" ref="H2256:L2256" si="2447">H2232</f>
        <v>0.875</v>
      </c>
      <c r="I2256" s="185">
        <f t="shared" si="2447"/>
        <v>337</v>
      </c>
      <c r="J2256" s="185">
        <f t="shared" si="2447"/>
        <v>173</v>
      </c>
      <c r="K2256" s="185">
        <f t="shared" si="2447"/>
        <v>2842</v>
      </c>
      <c r="L2256" s="185">
        <f t="shared" si="2447"/>
        <v>1426</v>
      </c>
      <c r="M2256" s="147"/>
      <c r="N2256" s="143">
        <f t="shared" si="2434"/>
        <v>4552.87</v>
      </c>
      <c r="O2256" s="143">
        <f t="shared" si="2430"/>
        <v>1178.1299999999999</v>
      </c>
      <c r="P2256" s="143">
        <f t="shared" si="2431"/>
        <v>21627.620000000003</v>
      </c>
      <c r="Q2256" s="143">
        <f t="shared" si="2432"/>
        <v>2595.3200000000002</v>
      </c>
      <c r="R2256" s="188">
        <f t="shared" si="2435"/>
        <v>29953.940000000002</v>
      </c>
      <c r="T2256">
        <v>44564.01</v>
      </c>
      <c r="U2256" s="190">
        <f t="shared" si="2436"/>
        <v>0.67215540073705216</v>
      </c>
    </row>
    <row r="2257" spans="1:21" x14ac:dyDescent="0.2">
      <c r="A2257" s="178">
        <v>42829</v>
      </c>
      <c r="B2257" s="179">
        <v>0.95833333333333337</v>
      </c>
      <c r="C2257" t="s">
        <v>349</v>
      </c>
      <c r="D2257">
        <v>30</v>
      </c>
      <c r="E2257">
        <v>8.11</v>
      </c>
      <c r="F2257">
        <v>8.91</v>
      </c>
      <c r="G2257">
        <v>0.01</v>
      </c>
      <c r="H2257" s="184">
        <f t="shared" ref="H2257:L2257" si="2448">H2233</f>
        <v>0.91666666666666663</v>
      </c>
      <c r="I2257" s="185">
        <f t="shared" si="2448"/>
        <v>394</v>
      </c>
      <c r="J2257" s="185">
        <f t="shared" si="2448"/>
        <v>194</v>
      </c>
      <c r="K2257" s="185">
        <f t="shared" si="2448"/>
        <v>2842</v>
      </c>
      <c r="L2257" s="185">
        <f t="shared" si="2448"/>
        <v>1426</v>
      </c>
      <c r="M2257" s="147"/>
      <c r="N2257" s="143">
        <f t="shared" si="2434"/>
        <v>11820</v>
      </c>
      <c r="O2257" s="143">
        <f t="shared" si="2430"/>
        <v>1573.34</v>
      </c>
      <c r="P2257" s="143">
        <f t="shared" si="2431"/>
        <v>25322.22</v>
      </c>
      <c r="Q2257" s="143">
        <f t="shared" si="2432"/>
        <v>14.26</v>
      </c>
      <c r="R2257" s="188">
        <f t="shared" si="2435"/>
        <v>38729.82</v>
      </c>
      <c r="T2257">
        <v>42587.61</v>
      </c>
      <c r="U2257" s="190">
        <f t="shared" si="2436"/>
        <v>0.9094152031541568</v>
      </c>
    </row>
    <row r="2258" spans="1:21" x14ac:dyDescent="0.2">
      <c r="A2258" s="178">
        <v>42829</v>
      </c>
      <c r="B2258" s="180">
        <v>1</v>
      </c>
      <c r="C2258" t="s">
        <v>349</v>
      </c>
      <c r="D2258">
        <v>25.35</v>
      </c>
      <c r="E2258">
        <v>8.11</v>
      </c>
      <c r="F2258">
        <v>8.91</v>
      </c>
      <c r="G2258">
        <v>0.01</v>
      </c>
      <c r="H2258" s="184">
        <f t="shared" ref="H2258:L2258" si="2449">H2234</f>
        <v>0.95833333333333337</v>
      </c>
      <c r="I2258" s="185">
        <f t="shared" si="2449"/>
        <v>389</v>
      </c>
      <c r="J2258" s="185">
        <f t="shared" si="2449"/>
        <v>265</v>
      </c>
      <c r="K2258" s="185">
        <f t="shared" si="2449"/>
        <v>2985</v>
      </c>
      <c r="L2258" s="185">
        <f t="shared" si="2449"/>
        <v>1111</v>
      </c>
      <c r="M2258" s="147"/>
      <c r="N2258" s="143">
        <f t="shared" si="2434"/>
        <v>9861.1500000000015</v>
      </c>
      <c r="O2258" s="143">
        <f t="shared" si="2430"/>
        <v>2149.1499999999996</v>
      </c>
      <c r="P2258" s="143">
        <f t="shared" si="2431"/>
        <v>26596.350000000002</v>
      </c>
      <c r="Q2258" s="143">
        <f t="shared" si="2432"/>
        <v>11.11</v>
      </c>
      <c r="R2258" s="188">
        <f t="shared" si="2435"/>
        <v>38617.760000000002</v>
      </c>
      <c r="T2258">
        <v>38991.839999999997</v>
      </c>
      <c r="U2258" s="190">
        <f t="shared" si="2436"/>
        <v>0.99040619780959316</v>
      </c>
    </row>
    <row r="2259" spans="1:21" x14ac:dyDescent="0.2">
      <c r="A2259" s="178">
        <v>42830</v>
      </c>
      <c r="B2259" s="179">
        <v>4.1666666666666664E-2</v>
      </c>
      <c r="C2259" t="s">
        <v>349</v>
      </c>
      <c r="D2259">
        <v>30</v>
      </c>
      <c r="E2259">
        <v>19.600000000000001</v>
      </c>
      <c r="F2259">
        <v>19.8</v>
      </c>
      <c r="G2259">
        <v>0.01</v>
      </c>
      <c r="H2259" s="184">
        <f t="shared" ref="H2259:L2259" si="2450">H2235</f>
        <v>1</v>
      </c>
      <c r="I2259" s="185">
        <f t="shared" si="2450"/>
        <v>362</v>
      </c>
      <c r="J2259" s="185">
        <f t="shared" si="2450"/>
        <v>243</v>
      </c>
      <c r="K2259" s="185">
        <f t="shared" si="2450"/>
        <v>2985</v>
      </c>
      <c r="L2259" s="185">
        <f t="shared" si="2450"/>
        <v>1111</v>
      </c>
      <c r="M2259" s="147"/>
      <c r="N2259" s="143">
        <f t="shared" si="2434"/>
        <v>10860</v>
      </c>
      <c r="O2259" s="143">
        <f t="shared" si="2430"/>
        <v>4762.8</v>
      </c>
      <c r="P2259" s="143">
        <f t="shared" si="2431"/>
        <v>59103</v>
      </c>
      <c r="Q2259" s="143">
        <f t="shared" si="2432"/>
        <v>11.11</v>
      </c>
      <c r="R2259" s="188">
        <f t="shared" si="2435"/>
        <v>74736.91</v>
      </c>
      <c r="T2259">
        <v>35098.699999999997</v>
      </c>
      <c r="U2259" s="190">
        <f t="shared" si="2436"/>
        <v>2.1293355594366745</v>
      </c>
    </row>
    <row r="2260" spans="1:21" x14ac:dyDescent="0.2">
      <c r="A2260" s="178">
        <v>42830</v>
      </c>
      <c r="B2260" s="179">
        <v>8.3333333333333329E-2</v>
      </c>
      <c r="C2260" t="s">
        <v>349</v>
      </c>
      <c r="D2260">
        <v>16.260000000000002</v>
      </c>
      <c r="E2260">
        <v>5.71</v>
      </c>
      <c r="F2260">
        <v>26</v>
      </c>
      <c r="G2260">
        <v>0.01</v>
      </c>
      <c r="H2260" s="184">
        <f t="shared" ref="H2260:L2260" si="2451">H2236</f>
        <v>4.1666666666666664E-2</v>
      </c>
      <c r="I2260" s="185">
        <f t="shared" si="2451"/>
        <v>294</v>
      </c>
      <c r="J2260" s="185">
        <f t="shared" si="2451"/>
        <v>212</v>
      </c>
      <c r="K2260" s="185">
        <f t="shared" si="2451"/>
        <v>2985</v>
      </c>
      <c r="L2260" s="185">
        <f t="shared" si="2451"/>
        <v>1111</v>
      </c>
      <c r="M2260" s="147"/>
      <c r="N2260" s="143">
        <f t="shared" si="2434"/>
        <v>4780.4400000000005</v>
      </c>
      <c r="O2260" s="143">
        <f t="shared" si="2430"/>
        <v>1210.52</v>
      </c>
      <c r="P2260" s="143">
        <f t="shared" si="2431"/>
        <v>77610</v>
      </c>
      <c r="Q2260" s="143">
        <f t="shared" si="2432"/>
        <v>11.11</v>
      </c>
      <c r="R2260" s="188">
        <f t="shared" si="2435"/>
        <v>83612.070000000007</v>
      </c>
      <c r="T2260">
        <v>32190.28</v>
      </c>
      <c r="U2260" s="190">
        <f t="shared" si="2436"/>
        <v>2.5974322062436244</v>
      </c>
    </row>
    <row r="2261" spans="1:21" x14ac:dyDescent="0.2">
      <c r="A2261" s="178">
        <v>42830</v>
      </c>
      <c r="B2261" s="179">
        <v>0.125</v>
      </c>
      <c r="C2261" t="s">
        <v>349</v>
      </c>
      <c r="D2261">
        <v>18.38</v>
      </c>
      <c r="E2261">
        <v>5.5</v>
      </c>
      <c r="F2261">
        <v>26</v>
      </c>
      <c r="G2261">
        <v>2</v>
      </c>
      <c r="H2261" s="184">
        <f t="shared" ref="H2261:L2261" si="2452">H2237</f>
        <v>8.3333333333333329E-2</v>
      </c>
      <c r="I2261" s="185">
        <f t="shared" si="2452"/>
        <v>236</v>
      </c>
      <c r="J2261" s="185">
        <f t="shared" si="2452"/>
        <v>179</v>
      </c>
      <c r="K2261" s="185">
        <f t="shared" si="2452"/>
        <v>2985</v>
      </c>
      <c r="L2261" s="185">
        <f t="shared" si="2452"/>
        <v>1111</v>
      </c>
      <c r="M2261" s="147"/>
      <c r="N2261" s="143">
        <f t="shared" si="2434"/>
        <v>4337.6799999999994</v>
      </c>
      <c r="O2261" s="143">
        <f t="shared" si="2430"/>
        <v>984.5</v>
      </c>
      <c r="P2261" s="143">
        <f t="shared" si="2431"/>
        <v>77610</v>
      </c>
      <c r="Q2261" s="143">
        <f t="shared" si="2432"/>
        <v>2222</v>
      </c>
      <c r="R2261" s="188">
        <f t="shared" si="2435"/>
        <v>85154.18</v>
      </c>
      <c r="T2261">
        <v>30430.83</v>
      </c>
      <c r="U2261" s="190">
        <f t="shared" si="2436"/>
        <v>2.7982864746048657</v>
      </c>
    </row>
    <row r="2262" spans="1:21" x14ac:dyDescent="0.2">
      <c r="A2262" s="178">
        <v>42830</v>
      </c>
      <c r="B2262" s="179">
        <v>0.16666666666666666</v>
      </c>
      <c r="C2262" t="s">
        <v>349</v>
      </c>
      <c r="D2262">
        <v>12.7</v>
      </c>
      <c r="E2262">
        <v>5.5</v>
      </c>
      <c r="F2262">
        <v>26</v>
      </c>
      <c r="G2262">
        <v>2</v>
      </c>
      <c r="H2262" s="184">
        <f t="shared" ref="H2262:L2262" si="2453">H2238</f>
        <v>0.125</v>
      </c>
      <c r="I2262" s="185">
        <f t="shared" si="2453"/>
        <v>201</v>
      </c>
      <c r="J2262" s="185">
        <f t="shared" si="2453"/>
        <v>205</v>
      </c>
      <c r="K2262" s="185">
        <f t="shared" si="2453"/>
        <v>2985</v>
      </c>
      <c r="L2262" s="185">
        <f t="shared" si="2453"/>
        <v>1717</v>
      </c>
      <c r="M2262" s="147"/>
      <c r="N2262" s="143">
        <f t="shared" si="2434"/>
        <v>2552.6999999999998</v>
      </c>
      <c r="O2262" s="143">
        <f t="shared" si="2430"/>
        <v>1127.5</v>
      </c>
      <c r="P2262" s="143">
        <f t="shared" si="2431"/>
        <v>77610</v>
      </c>
      <c r="Q2262" s="143">
        <f t="shared" si="2432"/>
        <v>3434</v>
      </c>
      <c r="R2262" s="188">
        <f t="shared" si="2435"/>
        <v>84724.2</v>
      </c>
      <c r="T2262">
        <v>29301.63</v>
      </c>
      <c r="U2262" s="190">
        <f t="shared" si="2436"/>
        <v>2.8914500660884732</v>
      </c>
    </row>
    <row r="2263" spans="1:21" x14ac:dyDescent="0.2">
      <c r="A2263" s="178">
        <v>42830</v>
      </c>
      <c r="B2263" s="179">
        <v>0.20833333333333334</v>
      </c>
      <c r="C2263" t="s">
        <v>349</v>
      </c>
      <c r="D2263">
        <v>8.33</v>
      </c>
      <c r="E2263">
        <v>7</v>
      </c>
      <c r="F2263">
        <v>24.43</v>
      </c>
      <c r="G2263">
        <v>2</v>
      </c>
      <c r="H2263" s="184">
        <f t="shared" ref="H2263:L2263" si="2454">H2239</f>
        <v>0.16666666666666666</v>
      </c>
      <c r="I2263" s="185">
        <f t="shared" si="2454"/>
        <v>185</v>
      </c>
      <c r="J2263" s="185">
        <f t="shared" si="2454"/>
        <v>205</v>
      </c>
      <c r="K2263" s="185">
        <f t="shared" si="2454"/>
        <v>2985</v>
      </c>
      <c r="L2263" s="185">
        <f t="shared" si="2454"/>
        <v>1717</v>
      </c>
      <c r="M2263" s="147"/>
      <c r="N2263" s="143">
        <f t="shared" si="2434"/>
        <v>1541.05</v>
      </c>
      <c r="O2263" s="143">
        <f t="shared" si="2430"/>
        <v>1435</v>
      </c>
      <c r="P2263" s="143">
        <f t="shared" si="2431"/>
        <v>72923.55</v>
      </c>
      <c r="Q2263" s="143">
        <f t="shared" si="2432"/>
        <v>3434</v>
      </c>
      <c r="R2263" s="188">
        <f t="shared" si="2435"/>
        <v>79333.600000000006</v>
      </c>
      <c r="T2263">
        <v>28730.3</v>
      </c>
      <c r="U2263" s="190">
        <f t="shared" si="2436"/>
        <v>2.761321670849243</v>
      </c>
    </row>
    <row r="2264" spans="1:21" x14ac:dyDescent="0.2">
      <c r="A2264" s="178">
        <v>42830</v>
      </c>
      <c r="B2264" s="179">
        <v>0.25</v>
      </c>
      <c r="C2264" t="s">
        <v>349</v>
      </c>
      <c r="D2264">
        <v>25</v>
      </c>
      <c r="E2264">
        <v>28.45</v>
      </c>
      <c r="F2264">
        <v>27.72</v>
      </c>
      <c r="G2264">
        <v>2</v>
      </c>
      <c r="H2264" s="184">
        <f t="shared" ref="H2264:L2264" si="2455">H2240</f>
        <v>0.20833333333333334</v>
      </c>
      <c r="I2264" s="185">
        <f t="shared" si="2455"/>
        <v>207</v>
      </c>
      <c r="J2264" s="185">
        <f t="shared" si="2455"/>
        <v>283</v>
      </c>
      <c r="K2264" s="185">
        <f t="shared" si="2455"/>
        <v>2985</v>
      </c>
      <c r="L2264" s="185">
        <f t="shared" si="2455"/>
        <v>1717</v>
      </c>
      <c r="M2264" s="147"/>
      <c r="N2264" s="143">
        <f t="shared" si="2434"/>
        <v>5175</v>
      </c>
      <c r="O2264" s="143">
        <f t="shared" si="2430"/>
        <v>8051.3499999999995</v>
      </c>
      <c r="P2264" s="143">
        <f t="shared" si="2431"/>
        <v>82744.2</v>
      </c>
      <c r="Q2264" s="143">
        <f t="shared" si="2432"/>
        <v>3434</v>
      </c>
      <c r="R2264" s="188">
        <f t="shared" si="2435"/>
        <v>99404.549999999988</v>
      </c>
      <c r="T2264">
        <v>28971.61</v>
      </c>
      <c r="U2264" s="190">
        <f t="shared" si="2436"/>
        <v>3.4311020340257232</v>
      </c>
    </row>
    <row r="2265" spans="1:21" x14ac:dyDescent="0.2">
      <c r="A2265" s="178">
        <v>42830</v>
      </c>
      <c r="B2265" s="179">
        <v>0.29166666666666669</v>
      </c>
      <c r="C2265" t="s">
        <v>349</v>
      </c>
      <c r="D2265">
        <v>25</v>
      </c>
      <c r="E2265">
        <v>64.5</v>
      </c>
      <c r="F2265">
        <v>64.7</v>
      </c>
      <c r="G2265">
        <v>9</v>
      </c>
      <c r="H2265" s="184">
        <f t="shared" ref="H2265:L2265" si="2456">H2241</f>
        <v>0.25</v>
      </c>
      <c r="I2265" s="185">
        <f t="shared" si="2456"/>
        <v>327</v>
      </c>
      <c r="J2265" s="185">
        <f t="shared" si="2456"/>
        <v>438</v>
      </c>
      <c r="K2265" s="185">
        <f t="shared" si="2456"/>
        <v>2985</v>
      </c>
      <c r="L2265" s="185">
        <f t="shared" si="2456"/>
        <v>1717</v>
      </c>
      <c r="M2265" s="147"/>
      <c r="N2265" s="143">
        <f t="shared" si="2434"/>
        <v>8175</v>
      </c>
      <c r="O2265" s="143">
        <f t="shared" si="2430"/>
        <v>28251</v>
      </c>
      <c r="P2265" s="143">
        <f t="shared" si="2431"/>
        <v>193129.5</v>
      </c>
      <c r="Q2265" s="143">
        <f t="shared" si="2432"/>
        <v>15453</v>
      </c>
      <c r="R2265" s="188">
        <f t="shared" si="2435"/>
        <v>245008.5</v>
      </c>
      <c r="T2265">
        <v>30523.43</v>
      </c>
      <c r="U2265" s="190">
        <f t="shared" si="2436"/>
        <v>8.0268993360182659</v>
      </c>
    </row>
    <row r="2266" spans="1:21" x14ac:dyDescent="0.2">
      <c r="A2266" s="178">
        <v>42830</v>
      </c>
      <c r="B2266" s="179">
        <v>0.33333333333333331</v>
      </c>
      <c r="C2266" t="s">
        <v>349</v>
      </c>
      <c r="D2266">
        <v>4.71</v>
      </c>
      <c r="E2266">
        <v>8.31</v>
      </c>
      <c r="F2266">
        <v>12</v>
      </c>
      <c r="G2266">
        <v>6.96</v>
      </c>
      <c r="H2266" s="184">
        <f t="shared" ref="H2266:L2266" si="2457">H2242</f>
        <v>0.29166666666666669</v>
      </c>
      <c r="I2266" s="185">
        <f t="shared" si="2457"/>
        <v>249</v>
      </c>
      <c r="J2266" s="185">
        <f t="shared" si="2457"/>
        <v>556</v>
      </c>
      <c r="K2266" s="185">
        <f t="shared" si="2457"/>
        <v>2872</v>
      </c>
      <c r="L2266" s="185">
        <f t="shared" si="2457"/>
        <v>2219</v>
      </c>
      <c r="M2266" s="147"/>
      <c r="N2266" s="143">
        <f t="shared" si="2434"/>
        <v>1172.79</v>
      </c>
      <c r="O2266" s="143">
        <f t="shared" si="2430"/>
        <v>4620.3600000000006</v>
      </c>
      <c r="P2266" s="143">
        <f t="shared" si="2431"/>
        <v>34464</v>
      </c>
      <c r="Q2266" s="143">
        <f t="shared" si="2432"/>
        <v>15444.24</v>
      </c>
      <c r="R2266" s="188">
        <f t="shared" si="2435"/>
        <v>55701.39</v>
      </c>
      <c r="T2266">
        <v>33676.18</v>
      </c>
      <c r="U2266" s="190">
        <f t="shared" si="2436"/>
        <v>1.6540293465589031</v>
      </c>
    </row>
    <row r="2267" spans="1:21" x14ac:dyDescent="0.2">
      <c r="A2267" s="178">
        <v>42830</v>
      </c>
      <c r="B2267" s="179">
        <v>0.375</v>
      </c>
      <c r="C2267" t="s">
        <v>349</v>
      </c>
      <c r="D2267">
        <v>4.82</v>
      </c>
      <c r="E2267">
        <v>12.72</v>
      </c>
      <c r="F2267">
        <v>22.06</v>
      </c>
      <c r="G2267">
        <v>10.23</v>
      </c>
      <c r="H2267" s="184">
        <f t="shared" ref="H2267:L2267" si="2458">H2243</f>
        <v>0.33333333333333331</v>
      </c>
      <c r="I2267" s="185">
        <f t="shared" si="2458"/>
        <v>256</v>
      </c>
      <c r="J2267" s="185">
        <f t="shared" si="2458"/>
        <v>306</v>
      </c>
      <c r="K2267" s="185">
        <f t="shared" si="2458"/>
        <v>2872</v>
      </c>
      <c r="L2267" s="185">
        <f t="shared" si="2458"/>
        <v>2219</v>
      </c>
      <c r="M2267" s="147"/>
      <c r="N2267" s="143">
        <f t="shared" si="2434"/>
        <v>1233.92</v>
      </c>
      <c r="O2267" s="143">
        <f t="shared" si="2430"/>
        <v>3892.32</v>
      </c>
      <c r="P2267" s="143">
        <f t="shared" si="2431"/>
        <v>63356.32</v>
      </c>
      <c r="Q2267" s="143">
        <f t="shared" si="2432"/>
        <v>22700.370000000003</v>
      </c>
      <c r="R2267" s="188">
        <f t="shared" si="2435"/>
        <v>91182.93</v>
      </c>
      <c r="T2267">
        <v>34298.99</v>
      </c>
      <c r="U2267" s="190">
        <f t="shared" si="2436"/>
        <v>2.6584727422002805</v>
      </c>
    </row>
    <row r="2268" spans="1:21" x14ac:dyDescent="0.2">
      <c r="A2268" s="178">
        <v>42830</v>
      </c>
      <c r="B2268" s="179">
        <v>0.41666666666666669</v>
      </c>
      <c r="C2268" t="s">
        <v>349</v>
      </c>
      <c r="D2268">
        <v>11.27</v>
      </c>
      <c r="E2268">
        <v>9.6199999999999992</v>
      </c>
      <c r="F2268">
        <v>22.69</v>
      </c>
      <c r="G2268">
        <v>9</v>
      </c>
      <c r="H2268" s="184">
        <f t="shared" ref="H2268:L2268" si="2459">H2244</f>
        <v>0.375</v>
      </c>
      <c r="I2268" s="185">
        <f t="shared" si="2459"/>
        <v>156</v>
      </c>
      <c r="J2268" s="185">
        <f t="shared" si="2459"/>
        <v>343</v>
      </c>
      <c r="K2268" s="185">
        <f t="shared" si="2459"/>
        <v>2872</v>
      </c>
      <c r="L2268" s="185">
        <f t="shared" si="2459"/>
        <v>2219</v>
      </c>
      <c r="M2268" s="147"/>
      <c r="N2268" s="143">
        <f t="shared" si="2434"/>
        <v>1758.12</v>
      </c>
      <c r="O2268" s="143">
        <f t="shared" si="2430"/>
        <v>3299.66</v>
      </c>
      <c r="P2268" s="143">
        <f t="shared" si="2431"/>
        <v>65165.68</v>
      </c>
      <c r="Q2268" s="143">
        <f t="shared" si="2432"/>
        <v>19971</v>
      </c>
      <c r="R2268" s="188">
        <f t="shared" si="2435"/>
        <v>90194.46</v>
      </c>
      <c r="T2268">
        <v>34155.4</v>
      </c>
      <c r="U2268" s="190">
        <f t="shared" si="2436"/>
        <v>2.6407086434355915</v>
      </c>
    </row>
    <row r="2269" spans="1:21" x14ac:dyDescent="0.2">
      <c r="A2269" s="178">
        <v>42830</v>
      </c>
      <c r="B2269" s="179">
        <v>0.45833333333333331</v>
      </c>
      <c r="C2269" t="s">
        <v>349</v>
      </c>
      <c r="D2269">
        <v>3.98</v>
      </c>
      <c r="E2269">
        <v>14.5</v>
      </c>
      <c r="F2269">
        <v>50</v>
      </c>
      <c r="G2269">
        <v>0.99</v>
      </c>
      <c r="H2269" s="184">
        <f t="shared" ref="H2269:L2269" si="2460">H2245</f>
        <v>0.41666666666666669</v>
      </c>
      <c r="I2269" s="185">
        <f t="shared" si="2460"/>
        <v>196</v>
      </c>
      <c r="J2269" s="185">
        <f t="shared" si="2460"/>
        <v>315</v>
      </c>
      <c r="K2269" s="185">
        <f t="shared" si="2460"/>
        <v>2872</v>
      </c>
      <c r="L2269" s="185">
        <f t="shared" si="2460"/>
        <v>2219</v>
      </c>
      <c r="M2269" s="147"/>
      <c r="N2269" s="143">
        <f t="shared" si="2434"/>
        <v>780.08</v>
      </c>
      <c r="O2269" s="143">
        <f t="shared" si="2430"/>
        <v>4567.5</v>
      </c>
      <c r="P2269" s="143">
        <f t="shared" si="2431"/>
        <v>143600</v>
      </c>
      <c r="Q2269" s="143">
        <f t="shared" si="2432"/>
        <v>2196.81</v>
      </c>
      <c r="R2269" s="188">
        <f t="shared" si="2435"/>
        <v>151144.38999999998</v>
      </c>
      <c r="T2269">
        <v>34539.949999999997</v>
      </c>
      <c r="U2269" s="190">
        <f t="shared" si="2436"/>
        <v>4.3759296119421132</v>
      </c>
    </row>
    <row r="2270" spans="1:21" x14ac:dyDescent="0.2">
      <c r="A2270" s="178">
        <v>42830</v>
      </c>
      <c r="B2270" s="179">
        <v>0.5</v>
      </c>
      <c r="C2270" t="s">
        <v>349</v>
      </c>
      <c r="D2270">
        <v>3.98</v>
      </c>
      <c r="E2270">
        <v>4.5</v>
      </c>
      <c r="F2270">
        <v>12</v>
      </c>
      <c r="G2270">
        <v>1</v>
      </c>
      <c r="H2270" s="184">
        <f t="shared" ref="H2270:L2270" si="2461">H2246</f>
        <v>0.45833333333333331</v>
      </c>
      <c r="I2270" s="185">
        <f t="shared" si="2461"/>
        <v>226</v>
      </c>
      <c r="J2270" s="185">
        <f t="shared" si="2461"/>
        <v>326</v>
      </c>
      <c r="K2270" s="185">
        <f t="shared" si="2461"/>
        <v>2842</v>
      </c>
      <c r="L2270" s="185">
        <f t="shared" si="2461"/>
        <v>1635</v>
      </c>
      <c r="M2270" s="147"/>
      <c r="N2270" s="143">
        <f t="shared" si="2434"/>
        <v>899.48</v>
      </c>
      <c r="O2270" s="143">
        <f t="shared" si="2430"/>
        <v>1467</v>
      </c>
      <c r="P2270" s="143">
        <f t="shared" si="2431"/>
        <v>34104</v>
      </c>
      <c r="Q2270" s="143">
        <f t="shared" si="2432"/>
        <v>1635</v>
      </c>
      <c r="R2270" s="188">
        <f t="shared" si="2435"/>
        <v>38105.480000000003</v>
      </c>
      <c r="T2270">
        <v>35069.980000000003</v>
      </c>
      <c r="U2270" s="190">
        <f t="shared" si="2436"/>
        <v>1.0865555098691246</v>
      </c>
    </row>
    <row r="2271" spans="1:21" x14ac:dyDescent="0.2">
      <c r="A2271" s="178">
        <v>42830</v>
      </c>
      <c r="B2271" s="179">
        <v>0.54166666666666663</v>
      </c>
      <c r="C2271" t="s">
        <v>349</v>
      </c>
      <c r="D2271">
        <v>3.5</v>
      </c>
      <c r="E2271">
        <v>3.67</v>
      </c>
      <c r="F2271">
        <v>7.31</v>
      </c>
      <c r="G2271">
        <v>1</v>
      </c>
      <c r="H2271" s="184">
        <f t="shared" ref="H2271:L2271" si="2462">H2247</f>
        <v>0.5</v>
      </c>
      <c r="I2271" s="185">
        <f t="shared" si="2462"/>
        <v>222</v>
      </c>
      <c r="J2271" s="185">
        <f t="shared" si="2462"/>
        <v>319</v>
      </c>
      <c r="K2271" s="185">
        <f t="shared" si="2462"/>
        <v>2842</v>
      </c>
      <c r="L2271" s="185">
        <f t="shared" si="2462"/>
        <v>1635</v>
      </c>
      <c r="M2271" s="147"/>
      <c r="N2271" s="143">
        <f t="shared" si="2434"/>
        <v>777</v>
      </c>
      <c r="O2271" s="143">
        <f t="shared" si="2430"/>
        <v>1170.73</v>
      </c>
      <c r="P2271" s="143">
        <f t="shared" si="2431"/>
        <v>20775.02</v>
      </c>
      <c r="Q2271" s="143">
        <f t="shared" si="2432"/>
        <v>1635</v>
      </c>
      <c r="R2271" s="188">
        <f t="shared" si="2435"/>
        <v>24357.75</v>
      </c>
      <c r="T2271">
        <v>35211.370000000003</v>
      </c>
      <c r="U2271" s="190">
        <f t="shared" si="2436"/>
        <v>0.69175808836747898</v>
      </c>
    </row>
    <row r="2272" spans="1:21" x14ac:dyDescent="0.2">
      <c r="A2272" s="178">
        <v>42830</v>
      </c>
      <c r="B2272" s="179">
        <v>0.58333333333333337</v>
      </c>
      <c r="C2272" t="s">
        <v>349</v>
      </c>
      <c r="D2272">
        <v>5.49</v>
      </c>
      <c r="E2272">
        <v>4.32</v>
      </c>
      <c r="F2272">
        <v>7.97</v>
      </c>
      <c r="G2272">
        <v>1</v>
      </c>
      <c r="H2272" s="184">
        <f t="shared" ref="H2272:L2272" si="2463">H2248</f>
        <v>0.54166666666666663</v>
      </c>
      <c r="I2272" s="185">
        <f t="shared" si="2463"/>
        <v>195</v>
      </c>
      <c r="J2272" s="185">
        <f t="shared" si="2463"/>
        <v>299</v>
      </c>
      <c r="K2272" s="185">
        <f t="shared" si="2463"/>
        <v>2842</v>
      </c>
      <c r="L2272" s="185">
        <f t="shared" si="2463"/>
        <v>1635</v>
      </c>
      <c r="M2272" s="147"/>
      <c r="N2272" s="143">
        <f t="shared" si="2434"/>
        <v>1070.55</v>
      </c>
      <c r="O2272" s="143">
        <f t="shared" si="2430"/>
        <v>1291.68</v>
      </c>
      <c r="P2272" s="143">
        <f t="shared" si="2431"/>
        <v>22650.739999999998</v>
      </c>
      <c r="Q2272" s="143">
        <f t="shared" si="2432"/>
        <v>1635</v>
      </c>
      <c r="R2272" s="188">
        <f t="shared" si="2435"/>
        <v>26647.969999999998</v>
      </c>
      <c r="T2272">
        <v>35330.82</v>
      </c>
      <c r="U2272" s="190">
        <f t="shared" si="2436"/>
        <v>0.75424148095062604</v>
      </c>
    </row>
    <row r="2273" spans="1:21" x14ac:dyDescent="0.2">
      <c r="A2273" s="178">
        <v>42830</v>
      </c>
      <c r="B2273" s="179">
        <v>0.625</v>
      </c>
      <c r="C2273" t="s">
        <v>349</v>
      </c>
      <c r="D2273">
        <v>4.05</v>
      </c>
      <c r="E2273">
        <v>3.1</v>
      </c>
      <c r="F2273">
        <v>10.42</v>
      </c>
      <c r="G2273">
        <v>1</v>
      </c>
      <c r="H2273" s="184">
        <f t="shared" ref="H2273:L2273" si="2464">H2249</f>
        <v>0.58333333333333337</v>
      </c>
      <c r="I2273" s="185">
        <f t="shared" si="2464"/>
        <v>205</v>
      </c>
      <c r="J2273" s="185">
        <f t="shared" si="2464"/>
        <v>237</v>
      </c>
      <c r="K2273" s="185">
        <f t="shared" si="2464"/>
        <v>2842</v>
      </c>
      <c r="L2273" s="185">
        <f t="shared" si="2464"/>
        <v>1635</v>
      </c>
      <c r="M2273" s="147"/>
      <c r="N2273" s="143">
        <f t="shared" si="2434"/>
        <v>830.25</v>
      </c>
      <c r="O2273" s="143">
        <f t="shared" si="2430"/>
        <v>734.7</v>
      </c>
      <c r="P2273" s="143">
        <f t="shared" si="2431"/>
        <v>29613.64</v>
      </c>
      <c r="Q2273" s="143">
        <f t="shared" si="2432"/>
        <v>1635</v>
      </c>
      <c r="R2273" s="188">
        <f t="shared" si="2435"/>
        <v>32813.589999999997</v>
      </c>
      <c r="T2273">
        <v>35743.97</v>
      </c>
      <c r="U2273" s="190">
        <f t="shared" si="2436"/>
        <v>0.9180175005742226</v>
      </c>
    </row>
    <row r="2274" spans="1:21" x14ac:dyDescent="0.2">
      <c r="A2274" s="178">
        <v>42830</v>
      </c>
      <c r="B2274" s="179">
        <v>0.66666666666666663</v>
      </c>
      <c r="C2274" t="s">
        <v>349</v>
      </c>
      <c r="D2274">
        <v>3.5</v>
      </c>
      <c r="E2274">
        <v>4.79</v>
      </c>
      <c r="F2274">
        <v>14.82</v>
      </c>
      <c r="G2274">
        <v>2</v>
      </c>
      <c r="H2274" s="184">
        <f t="shared" ref="H2274:L2274" si="2465">H2250</f>
        <v>0.625</v>
      </c>
      <c r="I2274" s="185">
        <f t="shared" si="2465"/>
        <v>212</v>
      </c>
      <c r="J2274" s="185">
        <f t="shared" si="2465"/>
        <v>213</v>
      </c>
      <c r="K2274" s="185">
        <f t="shared" si="2465"/>
        <v>2842</v>
      </c>
      <c r="L2274" s="185">
        <f t="shared" si="2465"/>
        <v>1380</v>
      </c>
      <c r="M2274" s="147"/>
      <c r="N2274" s="143">
        <f t="shared" si="2434"/>
        <v>742</v>
      </c>
      <c r="O2274" s="143">
        <f t="shared" si="2430"/>
        <v>1020.27</v>
      </c>
      <c r="P2274" s="143">
        <f t="shared" si="2431"/>
        <v>42118.44</v>
      </c>
      <c r="Q2274" s="143">
        <f t="shared" si="2432"/>
        <v>2760</v>
      </c>
      <c r="R2274" s="188">
        <f t="shared" si="2435"/>
        <v>46640.71</v>
      </c>
      <c r="T2274">
        <v>36017.199999999997</v>
      </c>
      <c r="U2274" s="190">
        <f t="shared" si="2436"/>
        <v>1.2949565763024333</v>
      </c>
    </row>
    <row r="2275" spans="1:21" x14ac:dyDescent="0.2">
      <c r="A2275" s="178">
        <v>42830</v>
      </c>
      <c r="B2275" s="179">
        <v>0.70833333333333337</v>
      </c>
      <c r="C2275" t="s">
        <v>349</v>
      </c>
      <c r="D2275">
        <v>3.5</v>
      </c>
      <c r="E2275">
        <v>2.0099999999999998</v>
      </c>
      <c r="F2275">
        <v>8.26</v>
      </c>
      <c r="G2275">
        <v>1.52</v>
      </c>
      <c r="H2275" s="184">
        <f t="shared" ref="H2275:L2275" si="2466">H2251</f>
        <v>0.66666666666666663</v>
      </c>
      <c r="I2275" s="185">
        <f t="shared" si="2466"/>
        <v>191</v>
      </c>
      <c r="J2275" s="185">
        <f t="shared" si="2466"/>
        <v>237</v>
      </c>
      <c r="K2275" s="185">
        <f t="shared" si="2466"/>
        <v>2842</v>
      </c>
      <c r="L2275" s="185">
        <f t="shared" si="2466"/>
        <v>1380</v>
      </c>
      <c r="M2275" s="147"/>
      <c r="N2275" s="143">
        <f t="shared" si="2434"/>
        <v>668.5</v>
      </c>
      <c r="O2275" s="143">
        <f t="shared" si="2430"/>
        <v>476.36999999999995</v>
      </c>
      <c r="P2275" s="143">
        <f t="shared" si="2431"/>
        <v>23474.92</v>
      </c>
      <c r="Q2275" s="143">
        <f t="shared" si="2432"/>
        <v>2097.6</v>
      </c>
      <c r="R2275" s="188">
        <f t="shared" si="2435"/>
        <v>26717.389999999996</v>
      </c>
      <c r="T2275">
        <v>36334.379999999997</v>
      </c>
      <c r="U2275" s="190">
        <f t="shared" si="2436"/>
        <v>0.735319826566464</v>
      </c>
    </row>
    <row r="2276" spans="1:21" x14ac:dyDescent="0.2">
      <c r="A2276" s="178">
        <v>42830</v>
      </c>
      <c r="B2276" s="179">
        <v>0.75</v>
      </c>
      <c r="C2276" t="s">
        <v>349</v>
      </c>
      <c r="D2276">
        <v>3.5</v>
      </c>
      <c r="E2276">
        <v>4</v>
      </c>
      <c r="F2276">
        <v>10.11</v>
      </c>
      <c r="G2276">
        <v>2</v>
      </c>
      <c r="H2276" s="184">
        <f t="shared" ref="H2276:L2276" si="2467">H2252</f>
        <v>0.70833333333333337</v>
      </c>
      <c r="I2276" s="185">
        <f t="shared" si="2467"/>
        <v>218</v>
      </c>
      <c r="J2276" s="185">
        <f t="shared" si="2467"/>
        <v>258</v>
      </c>
      <c r="K2276" s="185">
        <f t="shared" si="2467"/>
        <v>2842</v>
      </c>
      <c r="L2276" s="185">
        <f t="shared" si="2467"/>
        <v>1380</v>
      </c>
      <c r="M2276" s="147"/>
      <c r="N2276" s="143">
        <f t="shared" si="2434"/>
        <v>763</v>
      </c>
      <c r="O2276" s="143">
        <f t="shared" si="2430"/>
        <v>1032</v>
      </c>
      <c r="P2276" s="143">
        <f t="shared" si="2431"/>
        <v>28732.62</v>
      </c>
      <c r="Q2276" s="143">
        <f t="shared" si="2432"/>
        <v>2760</v>
      </c>
      <c r="R2276" s="188">
        <f t="shared" si="2435"/>
        <v>33287.619999999995</v>
      </c>
      <c r="T2276">
        <v>36816.82</v>
      </c>
      <c r="U2276" s="190">
        <f t="shared" si="2436"/>
        <v>0.90414163960928717</v>
      </c>
    </row>
    <row r="2277" spans="1:21" x14ac:dyDescent="0.2">
      <c r="A2277" s="178">
        <v>42830</v>
      </c>
      <c r="B2277" s="179">
        <v>0.79166666666666663</v>
      </c>
      <c r="C2277" t="s">
        <v>349</v>
      </c>
      <c r="D2277">
        <v>4.88</v>
      </c>
      <c r="E2277">
        <v>2.74</v>
      </c>
      <c r="F2277">
        <v>8.9499999999999993</v>
      </c>
      <c r="G2277">
        <v>2</v>
      </c>
      <c r="H2277" s="184">
        <f t="shared" ref="H2277:L2277" si="2468">H2253</f>
        <v>0.75</v>
      </c>
      <c r="I2277" s="185">
        <f t="shared" si="2468"/>
        <v>240</v>
      </c>
      <c r="J2277" s="185">
        <f t="shared" si="2468"/>
        <v>365</v>
      </c>
      <c r="K2277" s="185">
        <f t="shared" si="2468"/>
        <v>2842</v>
      </c>
      <c r="L2277" s="185">
        <f t="shared" si="2468"/>
        <v>1380</v>
      </c>
      <c r="M2277" s="147"/>
      <c r="N2277" s="143">
        <f t="shared" si="2434"/>
        <v>1171.2</v>
      </c>
      <c r="O2277" s="143">
        <f t="shared" si="2430"/>
        <v>1000.1</v>
      </c>
      <c r="P2277" s="143">
        <f t="shared" si="2431"/>
        <v>25435.899999999998</v>
      </c>
      <c r="Q2277" s="143">
        <f t="shared" si="2432"/>
        <v>2760</v>
      </c>
      <c r="R2277" s="188">
        <f t="shared" si="2435"/>
        <v>30367.199999999997</v>
      </c>
      <c r="T2277">
        <v>36937.32</v>
      </c>
      <c r="U2277" s="190">
        <f t="shared" si="2436"/>
        <v>0.82212786417639383</v>
      </c>
    </row>
    <row r="2278" spans="1:21" x14ac:dyDescent="0.2">
      <c r="A2278" s="178">
        <v>42830</v>
      </c>
      <c r="B2278" s="179">
        <v>0.83333333333333337</v>
      </c>
      <c r="C2278" t="s">
        <v>349</v>
      </c>
      <c r="D2278">
        <v>3.07</v>
      </c>
      <c r="E2278">
        <v>12.38</v>
      </c>
      <c r="F2278">
        <v>20.28</v>
      </c>
      <c r="G2278">
        <v>4.62</v>
      </c>
      <c r="H2278" s="184">
        <f t="shared" ref="H2278:L2278" si="2469">H2254</f>
        <v>0.79166666666666663</v>
      </c>
      <c r="I2278" s="185">
        <f t="shared" si="2469"/>
        <v>320</v>
      </c>
      <c r="J2278" s="185">
        <f t="shared" si="2469"/>
        <v>214</v>
      </c>
      <c r="K2278" s="185">
        <f t="shared" si="2469"/>
        <v>2842</v>
      </c>
      <c r="L2278" s="185">
        <f t="shared" si="2469"/>
        <v>1426</v>
      </c>
      <c r="M2278" s="147"/>
      <c r="N2278" s="143">
        <f t="shared" si="2434"/>
        <v>982.4</v>
      </c>
      <c r="O2278" s="143">
        <f t="shared" si="2430"/>
        <v>2649.32</v>
      </c>
      <c r="P2278" s="143">
        <f t="shared" si="2431"/>
        <v>57635.76</v>
      </c>
      <c r="Q2278" s="143">
        <f t="shared" si="2432"/>
        <v>6588.12</v>
      </c>
      <c r="R2278" s="188">
        <f t="shared" si="2435"/>
        <v>67855.600000000006</v>
      </c>
      <c r="T2278">
        <v>36589.82</v>
      </c>
      <c r="U2278" s="190">
        <f t="shared" si="2436"/>
        <v>1.8544939548759738</v>
      </c>
    </row>
    <row r="2279" spans="1:21" x14ac:dyDescent="0.2">
      <c r="A2279" s="178">
        <v>42830</v>
      </c>
      <c r="B2279" s="179">
        <v>0.875</v>
      </c>
      <c r="C2279" t="s">
        <v>349</v>
      </c>
      <c r="D2279">
        <v>3.5</v>
      </c>
      <c r="E2279">
        <v>15.45</v>
      </c>
      <c r="F2279">
        <v>25.63</v>
      </c>
      <c r="G2279">
        <v>4.62</v>
      </c>
      <c r="H2279" s="184">
        <f t="shared" ref="H2279:L2279" si="2470">H2255</f>
        <v>0.83333333333333337</v>
      </c>
      <c r="I2279" s="185">
        <f t="shared" si="2470"/>
        <v>322</v>
      </c>
      <c r="J2279" s="185">
        <f t="shared" si="2470"/>
        <v>178</v>
      </c>
      <c r="K2279" s="185">
        <f t="shared" si="2470"/>
        <v>2842</v>
      </c>
      <c r="L2279" s="185">
        <f t="shared" si="2470"/>
        <v>1426</v>
      </c>
      <c r="M2279" s="147"/>
      <c r="N2279" s="143">
        <f t="shared" si="2434"/>
        <v>1127</v>
      </c>
      <c r="O2279" s="143">
        <f t="shared" si="2430"/>
        <v>2750.1</v>
      </c>
      <c r="P2279" s="143">
        <f t="shared" si="2431"/>
        <v>72840.459999999992</v>
      </c>
      <c r="Q2279" s="143">
        <f t="shared" si="2432"/>
        <v>6588.12</v>
      </c>
      <c r="R2279" s="188">
        <f t="shared" si="2435"/>
        <v>83305.679999999993</v>
      </c>
      <c r="T2279">
        <v>36147.370000000003</v>
      </c>
      <c r="U2279" s="190">
        <f t="shared" si="2436"/>
        <v>2.3046124794141312</v>
      </c>
    </row>
    <row r="2280" spans="1:21" x14ac:dyDescent="0.2">
      <c r="A2280" s="178">
        <v>42830</v>
      </c>
      <c r="B2280" s="179">
        <v>0.91666666666666663</v>
      </c>
      <c r="C2280" t="s">
        <v>349</v>
      </c>
      <c r="D2280">
        <v>6</v>
      </c>
      <c r="E2280">
        <v>8.15</v>
      </c>
      <c r="F2280">
        <v>10.5</v>
      </c>
      <c r="G2280">
        <v>2</v>
      </c>
      <c r="H2280" s="184">
        <f t="shared" ref="H2280:L2280" si="2471">H2256</f>
        <v>0.875</v>
      </c>
      <c r="I2280" s="185">
        <f t="shared" si="2471"/>
        <v>337</v>
      </c>
      <c r="J2280" s="185">
        <f t="shared" si="2471"/>
        <v>173</v>
      </c>
      <c r="K2280" s="185">
        <f t="shared" si="2471"/>
        <v>2842</v>
      </c>
      <c r="L2280" s="185">
        <f t="shared" si="2471"/>
        <v>1426</v>
      </c>
      <c r="M2280" s="147"/>
      <c r="N2280" s="143">
        <f t="shared" si="2434"/>
        <v>2022</v>
      </c>
      <c r="O2280" s="143">
        <f t="shared" si="2430"/>
        <v>1409.95</v>
      </c>
      <c r="P2280" s="143">
        <f t="shared" si="2431"/>
        <v>29841</v>
      </c>
      <c r="Q2280" s="143">
        <f t="shared" si="2432"/>
        <v>2852</v>
      </c>
      <c r="R2280" s="188">
        <f t="shared" si="2435"/>
        <v>36124.949999999997</v>
      </c>
      <c r="T2280">
        <v>37136.9</v>
      </c>
      <c r="U2280" s="190">
        <f t="shared" si="2436"/>
        <v>0.97275082195875251</v>
      </c>
    </row>
    <row r="2281" spans="1:21" x14ac:dyDescent="0.2">
      <c r="A2281" s="178">
        <v>42830</v>
      </c>
      <c r="B2281" s="179">
        <v>0.95833333333333337</v>
      </c>
      <c r="C2281" t="s">
        <v>349</v>
      </c>
      <c r="D2281">
        <v>19.95</v>
      </c>
      <c r="E2281">
        <v>8.8699999999999992</v>
      </c>
      <c r="F2281">
        <v>9.67</v>
      </c>
      <c r="G2281">
        <v>0.01</v>
      </c>
      <c r="H2281" s="184">
        <f t="shared" ref="H2281:L2281" si="2472">H2257</f>
        <v>0.91666666666666663</v>
      </c>
      <c r="I2281" s="185">
        <f t="shared" si="2472"/>
        <v>394</v>
      </c>
      <c r="J2281" s="185">
        <f t="shared" si="2472"/>
        <v>194</v>
      </c>
      <c r="K2281" s="185">
        <f t="shared" si="2472"/>
        <v>2842</v>
      </c>
      <c r="L2281" s="185">
        <f t="shared" si="2472"/>
        <v>1426</v>
      </c>
      <c r="M2281" s="147"/>
      <c r="N2281" s="143">
        <f t="shared" si="2434"/>
        <v>7860.2999999999993</v>
      </c>
      <c r="O2281" s="143">
        <f t="shared" si="2430"/>
        <v>1720.7799999999997</v>
      </c>
      <c r="P2281" s="143">
        <f t="shared" si="2431"/>
        <v>27482.14</v>
      </c>
      <c r="Q2281" s="143">
        <f t="shared" si="2432"/>
        <v>14.26</v>
      </c>
      <c r="R2281" s="188">
        <f t="shared" si="2435"/>
        <v>37077.480000000003</v>
      </c>
      <c r="T2281">
        <v>35995.57</v>
      </c>
      <c r="U2281" s="190">
        <f t="shared" si="2436"/>
        <v>1.0300567542061427</v>
      </c>
    </row>
    <row r="2282" spans="1:21" x14ac:dyDescent="0.2">
      <c r="A2282" s="178">
        <v>42830</v>
      </c>
      <c r="B2282" s="180">
        <v>1</v>
      </c>
      <c r="C2282" t="s">
        <v>349</v>
      </c>
      <c r="D2282">
        <v>8.61</v>
      </c>
      <c r="E2282">
        <v>7.8</v>
      </c>
      <c r="F2282">
        <v>8</v>
      </c>
      <c r="G2282">
        <v>0.01</v>
      </c>
      <c r="H2282" s="184">
        <f t="shared" ref="H2282:L2282" si="2473">H2258</f>
        <v>0.95833333333333337</v>
      </c>
      <c r="I2282" s="185">
        <f t="shared" si="2473"/>
        <v>389</v>
      </c>
      <c r="J2282" s="185">
        <f t="shared" si="2473"/>
        <v>265</v>
      </c>
      <c r="K2282" s="185">
        <f t="shared" si="2473"/>
        <v>2985</v>
      </c>
      <c r="L2282" s="185">
        <f t="shared" si="2473"/>
        <v>1111</v>
      </c>
      <c r="M2282" s="147"/>
      <c r="N2282" s="143">
        <f t="shared" si="2434"/>
        <v>3349.29</v>
      </c>
      <c r="O2282" s="143">
        <f t="shared" si="2430"/>
        <v>2067</v>
      </c>
      <c r="P2282" s="143">
        <f t="shared" si="2431"/>
        <v>23880</v>
      </c>
      <c r="Q2282" s="143">
        <f t="shared" si="2432"/>
        <v>11.11</v>
      </c>
      <c r="R2282" s="188">
        <f t="shared" si="2435"/>
        <v>29307.4</v>
      </c>
      <c r="T2282">
        <v>33141.449999999997</v>
      </c>
      <c r="U2282" s="190">
        <f t="shared" si="2436"/>
        <v>0.88431254516624969</v>
      </c>
    </row>
    <row r="2283" spans="1:21" x14ac:dyDescent="0.2">
      <c r="A2283" s="178">
        <v>42831</v>
      </c>
      <c r="B2283" s="179">
        <v>4.1666666666666664E-2</v>
      </c>
      <c r="C2283" t="s">
        <v>349</v>
      </c>
      <c r="D2283">
        <v>14.07</v>
      </c>
      <c r="E2283">
        <v>5.5</v>
      </c>
      <c r="F2283">
        <v>5.7</v>
      </c>
      <c r="G2283">
        <v>0.01</v>
      </c>
      <c r="H2283" s="184">
        <f t="shared" ref="H2283:L2283" si="2474">H2259</f>
        <v>1</v>
      </c>
      <c r="I2283" s="185">
        <f t="shared" si="2474"/>
        <v>362</v>
      </c>
      <c r="J2283" s="185">
        <f t="shared" si="2474"/>
        <v>243</v>
      </c>
      <c r="K2283" s="185">
        <f t="shared" si="2474"/>
        <v>2985</v>
      </c>
      <c r="L2283" s="185">
        <f t="shared" si="2474"/>
        <v>1111</v>
      </c>
      <c r="M2283" s="147"/>
      <c r="N2283" s="143">
        <f t="shared" si="2434"/>
        <v>5093.34</v>
      </c>
      <c r="O2283" s="143">
        <f t="shared" si="2430"/>
        <v>1336.5</v>
      </c>
      <c r="P2283" s="143">
        <f t="shared" si="2431"/>
        <v>17014.5</v>
      </c>
      <c r="Q2283" s="143">
        <f t="shared" si="2432"/>
        <v>11.11</v>
      </c>
      <c r="R2283" s="188">
        <f t="shared" si="2435"/>
        <v>23455.45</v>
      </c>
      <c r="T2283">
        <v>30177.4</v>
      </c>
      <c r="U2283" s="190">
        <f t="shared" si="2436"/>
        <v>0.77725218209653579</v>
      </c>
    </row>
    <row r="2284" spans="1:21" x14ac:dyDescent="0.2">
      <c r="A2284" s="178">
        <v>42831</v>
      </c>
      <c r="B2284" s="179">
        <v>8.3333333333333329E-2</v>
      </c>
      <c r="C2284" t="s">
        <v>349</v>
      </c>
      <c r="D2284">
        <v>5.48</v>
      </c>
      <c r="E2284">
        <v>2.91</v>
      </c>
      <c r="F2284">
        <v>3.11</v>
      </c>
      <c r="G2284">
        <v>0.01</v>
      </c>
      <c r="H2284" s="184">
        <f t="shared" ref="H2284:L2284" si="2475">H2260</f>
        <v>4.1666666666666664E-2</v>
      </c>
      <c r="I2284" s="185">
        <f t="shared" si="2475"/>
        <v>294</v>
      </c>
      <c r="J2284" s="185">
        <f t="shared" si="2475"/>
        <v>212</v>
      </c>
      <c r="K2284" s="185">
        <f t="shared" si="2475"/>
        <v>2985</v>
      </c>
      <c r="L2284" s="185">
        <f t="shared" si="2475"/>
        <v>1111</v>
      </c>
      <c r="M2284" s="147"/>
      <c r="N2284" s="143">
        <f t="shared" si="2434"/>
        <v>1611.1200000000001</v>
      </c>
      <c r="O2284" s="143">
        <f t="shared" si="2430"/>
        <v>616.92000000000007</v>
      </c>
      <c r="P2284" s="143">
        <f t="shared" si="2431"/>
        <v>9283.35</v>
      </c>
      <c r="Q2284" s="143">
        <f t="shared" si="2432"/>
        <v>11.11</v>
      </c>
      <c r="R2284" s="188">
        <f t="shared" si="2435"/>
        <v>11522.5</v>
      </c>
      <c r="T2284">
        <v>28147.73</v>
      </c>
      <c r="U2284" s="190">
        <f t="shared" si="2436"/>
        <v>0.40935805480584048</v>
      </c>
    </row>
    <row r="2285" spans="1:21" x14ac:dyDescent="0.2">
      <c r="A2285" s="178">
        <v>42831</v>
      </c>
      <c r="B2285" s="179">
        <v>0.125</v>
      </c>
      <c r="C2285" t="s">
        <v>349</v>
      </c>
      <c r="D2285">
        <v>5.95</v>
      </c>
      <c r="E2285">
        <v>2.61</v>
      </c>
      <c r="F2285">
        <v>3.11</v>
      </c>
      <c r="G2285">
        <v>2</v>
      </c>
      <c r="H2285" s="184">
        <f t="shared" ref="H2285:L2285" si="2476">H2261</f>
        <v>8.3333333333333329E-2</v>
      </c>
      <c r="I2285" s="185">
        <f t="shared" si="2476"/>
        <v>236</v>
      </c>
      <c r="J2285" s="185">
        <f t="shared" si="2476"/>
        <v>179</v>
      </c>
      <c r="K2285" s="185">
        <f t="shared" si="2476"/>
        <v>2985</v>
      </c>
      <c r="L2285" s="185">
        <f t="shared" si="2476"/>
        <v>1111</v>
      </c>
      <c r="M2285" s="147"/>
      <c r="N2285" s="143">
        <f t="shared" si="2434"/>
        <v>1404.2</v>
      </c>
      <c r="O2285" s="143">
        <f t="shared" si="2430"/>
        <v>467.19</v>
      </c>
      <c r="P2285" s="143">
        <f t="shared" si="2431"/>
        <v>9283.35</v>
      </c>
      <c r="Q2285" s="143">
        <f t="shared" si="2432"/>
        <v>2222</v>
      </c>
      <c r="R2285" s="188">
        <f t="shared" si="2435"/>
        <v>13376.74</v>
      </c>
      <c r="T2285">
        <v>27007.05</v>
      </c>
      <c r="U2285" s="190">
        <f t="shared" si="2436"/>
        <v>0.49530548504927419</v>
      </c>
    </row>
    <row r="2286" spans="1:21" x14ac:dyDescent="0.2">
      <c r="A2286" s="178">
        <v>42831</v>
      </c>
      <c r="B2286" s="179">
        <v>0.16666666666666666</v>
      </c>
      <c r="C2286" t="s">
        <v>349</v>
      </c>
      <c r="D2286">
        <v>4.87</v>
      </c>
      <c r="E2286">
        <v>2.61</v>
      </c>
      <c r="F2286">
        <v>3.11</v>
      </c>
      <c r="G2286">
        <v>1.44</v>
      </c>
      <c r="H2286" s="184">
        <f t="shared" ref="H2286:L2286" si="2477">H2262</f>
        <v>0.125</v>
      </c>
      <c r="I2286" s="185">
        <f t="shared" si="2477"/>
        <v>201</v>
      </c>
      <c r="J2286" s="185">
        <f t="shared" si="2477"/>
        <v>205</v>
      </c>
      <c r="K2286" s="185">
        <f t="shared" si="2477"/>
        <v>2985</v>
      </c>
      <c r="L2286" s="185">
        <f t="shared" si="2477"/>
        <v>1717</v>
      </c>
      <c r="M2286" s="147"/>
      <c r="N2286" s="143">
        <f t="shared" si="2434"/>
        <v>978.87</v>
      </c>
      <c r="O2286" s="143">
        <f t="shared" si="2430"/>
        <v>535.04999999999995</v>
      </c>
      <c r="P2286" s="143">
        <f t="shared" si="2431"/>
        <v>9283.35</v>
      </c>
      <c r="Q2286" s="143">
        <f t="shared" si="2432"/>
        <v>2472.48</v>
      </c>
      <c r="R2286" s="188">
        <f t="shared" si="2435"/>
        <v>13269.75</v>
      </c>
      <c r="T2286">
        <v>26306.75</v>
      </c>
      <c r="U2286" s="190">
        <f t="shared" si="2436"/>
        <v>0.50442376956484547</v>
      </c>
    </row>
    <row r="2287" spans="1:21" x14ac:dyDescent="0.2">
      <c r="A2287" s="178">
        <v>42831</v>
      </c>
      <c r="B2287" s="179">
        <v>0.20833333333333334</v>
      </c>
      <c r="C2287" t="s">
        <v>349</v>
      </c>
      <c r="D2287">
        <v>3.64</v>
      </c>
      <c r="E2287">
        <v>3.3</v>
      </c>
      <c r="F2287">
        <v>3.5</v>
      </c>
      <c r="G2287">
        <v>1.68</v>
      </c>
      <c r="H2287" s="184">
        <f t="shared" ref="H2287:L2287" si="2478">H2263</f>
        <v>0.16666666666666666</v>
      </c>
      <c r="I2287" s="185">
        <f t="shared" si="2478"/>
        <v>185</v>
      </c>
      <c r="J2287" s="185">
        <f t="shared" si="2478"/>
        <v>205</v>
      </c>
      <c r="K2287" s="185">
        <f t="shared" si="2478"/>
        <v>2985</v>
      </c>
      <c r="L2287" s="185">
        <f t="shared" si="2478"/>
        <v>1717</v>
      </c>
      <c r="M2287" s="147"/>
      <c r="N2287" s="143">
        <f t="shared" si="2434"/>
        <v>673.4</v>
      </c>
      <c r="O2287" s="143">
        <f t="shared" si="2430"/>
        <v>676.5</v>
      </c>
      <c r="P2287" s="143">
        <f t="shared" si="2431"/>
        <v>10447.5</v>
      </c>
      <c r="Q2287" s="143">
        <f t="shared" si="2432"/>
        <v>2884.56</v>
      </c>
      <c r="R2287" s="188">
        <f t="shared" si="2435"/>
        <v>14681.96</v>
      </c>
      <c r="T2287">
        <v>26231.200000000001</v>
      </c>
      <c r="U2287" s="190">
        <f t="shared" si="2436"/>
        <v>0.55971362347128606</v>
      </c>
    </row>
    <row r="2288" spans="1:21" x14ac:dyDescent="0.2">
      <c r="A2288" s="178">
        <v>42831</v>
      </c>
      <c r="B2288" s="179">
        <v>0.25</v>
      </c>
      <c r="C2288" t="s">
        <v>349</v>
      </c>
      <c r="D2288">
        <v>8</v>
      </c>
      <c r="E2288">
        <v>6</v>
      </c>
      <c r="F2288">
        <v>6</v>
      </c>
      <c r="G2288">
        <v>1.78</v>
      </c>
      <c r="H2288" s="184">
        <f t="shared" ref="H2288:L2288" si="2479">H2264</f>
        <v>0.20833333333333334</v>
      </c>
      <c r="I2288" s="185">
        <f t="shared" si="2479"/>
        <v>207</v>
      </c>
      <c r="J2288" s="185">
        <f t="shared" si="2479"/>
        <v>283</v>
      </c>
      <c r="K2288" s="185">
        <f t="shared" si="2479"/>
        <v>2985</v>
      </c>
      <c r="L2288" s="185">
        <f t="shared" si="2479"/>
        <v>1717</v>
      </c>
      <c r="M2288" s="147"/>
      <c r="N2288" s="143">
        <f t="shared" si="2434"/>
        <v>1656</v>
      </c>
      <c r="O2288" s="143">
        <f t="shared" si="2430"/>
        <v>1698</v>
      </c>
      <c r="P2288" s="143">
        <f t="shared" si="2431"/>
        <v>17910</v>
      </c>
      <c r="Q2288" s="143">
        <f t="shared" si="2432"/>
        <v>3056.26</v>
      </c>
      <c r="R2288" s="188">
        <f t="shared" si="2435"/>
        <v>24320.260000000002</v>
      </c>
      <c r="T2288">
        <v>26829.66</v>
      </c>
      <c r="U2288" s="190">
        <f t="shared" si="2436"/>
        <v>0.90646918373173579</v>
      </c>
    </row>
    <row r="2289" spans="1:21" x14ac:dyDescent="0.2">
      <c r="A2289" s="178">
        <v>42831</v>
      </c>
      <c r="B2289" s="179">
        <v>0.29166666666666669</v>
      </c>
      <c r="C2289" t="s">
        <v>349</v>
      </c>
      <c r="D2289">
        <v>3.84</v>
      </c>
      <c r="E2289">
        <v>11</v>
      </c>
      <c r="F2289">
        <v>10.58</v>
      </c>
      <c r="G2289">
        <v>9</v>
      </c>
      <c r="H2289" s="184">
        <f t="shared" ref="H2289:L2289" si="2480">H2265</f>
        <v>0.25</v>
      </c>
      <c r="I2289" s="185">
        <f t="shared" si="2480"/>
        <v>327</v>
      </c>
      <c r="J2289" s="185">
        <f t="shared" si="2480"/>
        <v>438</v>
      </c>
      <c r="K2289" s="185">
        <f t="shared" si="2480"/>
        <v>2985</v>
      </c>
      <c r="L2289" s="185">
        <f t="shared" si="2480"/>
        <v>1717</v>
      </c>
      <c r="M2289" s="147"/>
      <c r="N2289" s="143">
        <f t="shared" si="2434"/>
        <v>1255.68</v>
      </c>
      <c r="O2289" s="143">
        <f t="shared" si="2430"/>
        <v>4818</v>
      </c>
      <c r="P2289" s="143">
        <f t="shared" si="2431"/>
        <v>31581.3</v>
      </c>
      <c r="Q2289" s="143">
        <f t="shared" si="2432"/>
        <v>15453</v>
      </c>
      <c r="R2289" s="188">
        <f t="shared" si="2435"/>
        <v>53107.979999999996</v>
      </c>
      <c r="T2289">
        <v>28888.92</v>
      </c>
      <c r="U2289" s="190">
        <f t="shared" si="2436"/>
        <v>1.8383511740833509</v>
      </c>
    </row>
    <row r="2290" spans="1:21" x14ac:dyDescent="0.2">
      <c r="A2290" s="178">
        <v>42831</v>
      </c>
      <c r="B2290" s="179">
        <v>0.33333333333333331</v>
      </c>
      <c r="C2290" t="s">
        <v>349</v>
      </c>
      <c r="D2290">
        <v>2</v>
      </c>
      <c r="E2290">
        <v>7.31</v>
      </c>
      <c r="F2290">
        <v>8.11</v>
      </c>
      <c r="G2290">
        <v>6.21</v>
      </c>
      <c r="H2290" s="184">
        <f t="shared" ref="H2290:L2290" si="2481">H2266</f>
        <v>0.29166666666666669</v>
      </c>
      <c r="I2290" s="185">
        <f t="shared" si="2481"/>
        <v>249</v>
      </c>
      <c r="J2290" s="185">
        <f t="shared" si="2481"/>
        <v>556</v>
      </c>
      <c r="K2290" s="185">
        <f t="shared" si="2481"/>
        <v>2872</v>
      </c>
      <c r="L2290" s="185">
        <f t="shared" si="2481"/>
        <v>2219</v>
      </c>
      <c r="M2290" s="147"/>
      <c r="N2290" s="143">
        <f t="shared" si="2434"/>
        <v>498</v>
      </c>
      <c r="O2290" s="143">
        <f t="shared" si="2430"/>
        <v>4064.3599999999997</v>
      </c>
      <c r="P2290" s="143">
        <f t="shared" si="2431"/>
        <v>23291.919999999998</v>
      </c>
      <c r="Q2290" s="143">
        <f t="shared" si="2432"/>
        <v>13779.99</v>
      </c>
      <c r="R2290" s="188">
        <f t="shared" si="2435"/>
        <v>41634.269999999997</v>
      </c>
      <c r="T2290">
        <v>32728.1</v>
      </c>
      <c r="U2290" s="190">
        <f t="shared" si="2436"/>
        <v>1.2721260934793037</v>
      </c>
    </row>
    <row r="2291" spans="1:21" x14ac:dyDescent="0.2">
      <c r="A2291" s="178">
        <v>42831</v>
      </c>
      <c r="B2291" s="179">
        <v>0.375</v>
      </c>
      <c r="C2291" t="s">
        <v>349</v>
      </c>
      <c r="D2291">
        <v>1.49</v>
      </c>
      <c r="E2291">
        <v>7.41</v>
      </c>
      <c r="F2291">
        <v>7.61</v>
      </c>
      <c r="G2291">
        <v>6.16</v>
      </c>
      <c r="H2291" s="184">
        <f t="shared" ref="H2291:L2291" si="2482">H2267</f>
        <v>0.33333333333333331</v>
      </c>
      <c r="I2291" s="185">
        <f t="shared" si="2482"/>
        <v>256</v>
      </c>
      <c r="J2291" s="185">
        <f t="shared" si="2482"/>
        <v>306</v>
      </c>
      <c r="K2291" s="185">
        <f t="shared" si="2482"/>
        <v>2872</v>
      </c>
      <c r="L2291" s="185">
        <f t="shared" si="2482"/>
        <v>2219</v>
      </c>
      <c r="M2291" s="147"/>
      <c r="N2291" s="143">
        <f t="shared" si="2434"/>
        <v>381.44</v>
      </c>
      <c r="O2291" s="143">
        <f t="shared" si="2430"/>
        <v>2267.46</v>
      </c>
      <c r="P2291" s="143">
        <f t="shared" si="2431"/>
        <v>21855.920000000002</v>
      </c>
      <c r="Q2291" s="143">
        <f t="shared" si="2432"/>
        <v>13669.04</v>
      </c>
      <c r="R2291" s="188">
        <f t="shared" si="2435"/>
        <v>38173.86</v>
      </c>
      <c r="T2291">
        <v>34059.839999999997</v>
      </c>
      <c r="U2291" s="190">
        <f t="shared" si="2436"/>
        <v>1.1207880013529132</v>
      </c>
    </row>
    <row r="2292" spans="1:21" x14ac:dyDescent="0.2">
      <c r="A2292" s="178">
        <v>42831</v>
      </c>
      <c r="B2292" s="179">
        <v>0.41666666666666669</v>
      </c>
      <c r="C2292" t="s">
        <v>349</v>
      </c>
      <c r="D2292">
        <v>2</v>
      </c>
      <c r="E2292">
        <v>6.28</v>
      </c>
      <c r="F2292">
        <v>7.11</v>
      </c>
      <c r="G2292">
        <v>5.66</v>
      </c>
      <c r="H2292" s="184">
        <f t="shared" ref="H2292:L2292" si="2483">H2268</f>
        <v>0.375</v>
      </c>
      <c r="I2292" s="185">
        <f t="shared" si="2483"/>
        <v>156</v>
      </c>
      <c r="J2292" s="185">
        <f t="shared" si="2483"/>
        <v>343</v>
      </c>
      <c r="K2292" s="185">
        <f t="shared" si="2483"/>
        <v>2872</v>
      </c>
      <c r="L2292" s="185">
        <f t="shared" si="2483"/>
        <v>2219</v>
      </c>
      <c r="M2292" s="147"/>
      <c r="N2292" s="143">
        <f t="shared" si="2434"/>
        <v>312</v>
      </c>
      <c r="O2292" s="143">
        <f t="shared" si="2430"/>
        <v>2154.04</v>
      </c>
      <c r="P2292" s="143">
        <f t="shared" si="2431"/>
        <v>20419.920000000002</v>
      </c>
      <c r="Q2292" s="143">
        <f t="shared" si="2432"/>
        <v>12559.54</v>
      </c>
      <c r="R2292" s="188">
        <f t="shared" si="2435"/>
        <v>35445.5</v>
      </c>
      <c r="T2292">
        <v>33831.33</v>
      </c>
      <c r="U2292" s="190">
        <f t="shared" si="2436"/>
        <v>1.0477122832593337</v>
      </c>
    </row>
    <row r="2293" spans="1:21" x14ac:dyDescent="0.2">
      <c r="A2293" s="178">
        <v>42831</v>
      </c>
      <c r="B2293" s="179">
        <v>0.45833333333333331</v>
      </c>
      <c r="C2293" t="s">
        <v>349</v>
      </c>
      <c r="D2293">
        <v>1</v>
      </c>
      <c r="E2293">
        <v>4.5</v>
      </c>
      <c r="F2293">
        <v>6.73</v>
      </c>
      <c r="G2293">
        <v>0.97</v>
      </c>
      <c r="H2293" s="184">
        <f t="shared" ref="H2293:L2293" si="2484">H2269</f>
        <v>0.41666666666666669</v>
      </c>
      <c r="I2293" s="185">
        <f t="shared" si="2484"/>
        <v>196</v>
      </c>
      <c r="J2293" s="185">
        <f t="shared" si="2484"/>
        <v>315</v>
      </c>
      <c r="K2293" s="185">
        <f t="shared" si="2484"/>
        <v>2872</v>
      </c>
      <c r="L2293" s="185">
        <f t="shared" si="2484"/>
        <v>2219</v>
      </c>
      <c r="M2293" s="147"/>
      <c r="N2293" s="143">
        <f t="shared" si="2434"/>
        <v>196</v>
      </c>
      <c r="O2293" s="143">
        <f t="shared" si="2430"/>
        <v>1417.5</v>
      </c>
      <c r="P2293" s="143">
        <f t="shared" si="2431"/>
        <v>19328.560000000001</v>
      </c>
      <c r="Q2293" s="143">
        <f t="shared" si="2432"/>
        <v>2152.4299999999998</v>
      </c>
      <c r="R2293" s="188">
        <f t="shared" si="2435"/>
        <v>23094.49</v>
      </c>
      <c r="T2293">
        <v>34142.53</v>
      </c>
      <c r="U2293" s="190">
        <f t="shared" si="2436"/>
        <v>0.67641413802667827</v>
      </c>
    </row>
    <row r="2294" spans="1:21" x14ac:dyDescent="0.2">
      <c r="A2294" s="178">
        <v>42831</v>
      </c>
      <c r="B2294" s="179">
        <v>0.5</v>
      </c>
      <c r="C2294" t="s">
        <v>349</v>
      </c>
      <c r="D2294">
        <v>1.46</v>
      </c>
      <c r="E2294">
        <v>9.1</v>
      </c>
      <c r="F2294">
        <v>10</v>
      </c>
      <c r="G2294">
        <v>0.99</v>
      </c>
      <c r="H2294" s="184">
        <f t="shared" ref="H2294:L2294" si="2485">H2270</f>
        <v>0.45833333333333331</v>
      </c>
      <c r="I2294" s="185">
        <f t="shared" si="2485"/>
        <v>226</v>
      </c>
      <c r="J2294" s="185">
        <f t="shared" si="2485"/>
        <v>326</v>
      </c>
      <c r="K2294" s="185">
        <f t="shared" si="2485"/>
        <v>2842</v>
      </c>
      <c r="L2294" s="185">
        <f t="shared" si="2485"/>
        <v>1635</v>
      </c>
      <c r="M2294" s="147"/>
      <c r="N2294" s="143">
        <f t="shared" si="2434"/>
        <v>329.96</v>
      </c>
      <c r="O2294" s="143">
        <f t="shared" si="2430"/>
        <v>2966.6</v>
      </c>
      <c r="P2294" s="143">
        <f t="shared" si="2431"/>
        <v>28420</v>
      </c>
      <c r="Q2294" s="143">
        <f t="shared" si="2432"/>
        <v>1618.65</v>
      </c>
      <c r="R2294" s="188">
        <f t="shared" si="2435"/>
        <v>33335.21</v>
      </c>
      <c r="T2294">
        <v>34618.81</v>
      </c>
      <c r="U2294" s="190">
        <f t="shared" si="2436"/>
        <v>0.96292189130706696</v>
      </c>
    </row>
    <row r="2295" spans="1:21" x14ac:dyDescent="0.2">
      <c r="A2295" s="178">
        <v>42831</v>
      </c>
      <c r="B2295" s="179">
        <v>0.54166666666666663</v>
      </c>
      <c r="C2295" t="s">
        <v>349</v>
      </c>
      <c r="D2295">
        <v>1</v>
      </c>
      <c r="E2295">
        <v>3.1</v>
      </c>
      <c r="F2295">
        <v>8.59</v>
      </c>
      <c r="G2295">
        <v>0.99</v>
      </c>
      <c r="H2295" s="184">
        <f t="shared" ref="H2295:L2295" si="2486">H2271</f>
        <v>0.5</v>
      </c>
      <c r="I2295" s="185">
        <f t="shared" si="2486"/>
        <v>222</v>
      </c>
      <c r="J2295" s="185">
        <f t="shared" si="2486"/>
        <v>319</v>
      </c>
      <c r="K2295" s="185">
        <f t="shared" si="2486"/>
        <v>2842</v>
      </c>
      <c r="L2295" s="185">
        <f t="shared" si="2486"/>
        <v>1635</v>
      </c>
      <c r="M2295" s="147"/>
      <c r="N2295" s="143">
        <f t="shared" si="2434"/>
        <v>222</v>
      </c>
      <c r="O2295" s="143">
        <f t="shared" si="2430"/>
        <v>988.9</v>
      </c>
      <c r="P2295" s="143">
        <f t="shared" si="2431"/>
        <v>24412.78</v>
      </c>
      <c r="Q2295" s="143">
        <f t="shared" si="2432"/>
        <v>1618.65</v>
      </c>
      <c r="R2295" s="188">
        <f t="shared" si="2435"/>
        <v>27242.33</v>
      </c>
      <c r="T2295">
        <v>34952.46</v>
      </c>
      <c r="U2295" s="190">
        <f t="shared" si="2436"/>
        <v>0.779410948471152</v>
      </c>
    </row>
    <row r="2296" spans="1:21" x14ac:dyDescent="0.2">
      <c r="A2296" s="178">
        <v>42831</v>
      </c>
      <c r="B2296" s="179">
        <v>0.58333333333333337</v>
      </c>
      <c r="C2296" t="s">
        <v>349</v>
      </c>
      <c r="D2296">
        <v>1</v>
      </c>
      <c r="E2296">
        <v>5.2</v>
      </c>
      <c r="F2296">
        <v>11.02</v>
      </c>
      <c r="G2296">
        <v>2</v>
      </c>
      <c r="H2296" s="184">
        <f t="shared" ref="H2296:L2296" si="2487">H2272</f>
        <v>0.54166666666666663</v>
      </c>
      <c r="I2296" s="185">
        <f t="shared" si="2487"/>
        <v>195</v>
      </c>
      <c r="J2296" s="185">
        <f t="shared" si="2487"/>
        <v>299</v>
      </c>
      <c r="K2296" s="185">
        <f t="shared" si="2487"/>
        <v>2842</v>
      </c>
      <c r="L2296" s="185">
        <f t="shared" si="2487"/>
        <v>1635</v>
      </c>
      <c r="M2296" s="147"/>
      <c r="N2296" s="143">
        <f t="shared" si="2434"/>
        <v>195</v>
      </c>
      <c r="O2296" s="143">
        <f t="shared" si="2430"/>
        <v>1554.8</v>
      </c>
      <c r="P2296" s="143">
        <f t="shared" si="2431"/>
        <v>31318.84</v>
      </c>
      <c r="Q2296" s="143">
        <f t="shared" si="2432"/>
        <v>3270</v>
      </c>
      <c r="R2296" s="188">
        <f t="shared" si="2435"/>
        <v>36338.639999999999</v>
      </c>
      <c r="T2296">
        <v>35433.910000000003</v>
      </c>
      <c r="U2296" s="190">
        <f t="shared" si="2436"/>
        <v>1.0255328864356203</v>
      </c>
    </row>
    <row r="2297" spans="1:21" x14ac:dyDescent="0.2">
      <c r="A2297" s="178">
        <v>42831</v>
      </c>
      <c r="B2297" s="179">
        <v>0.625</v>
      </c>
      <c r="C2297" t="s">
        <v>349</v>
      </c>
      <c r="D2297">
        <v>1.08</v>
      </c>
      <c r="E2297">
        <v>9.73</v>
      </c>
      <c r="F2297">
        <v>15</v>
      </c>
      <c r="G2297">
        <v>2</v>
      </c>
      <c r="H2297" s="184">
        <f t="shared" ref="H2297:L2297" si="2488">H2273</f>
        <v>0.58333333333333337</v>
      </c>
      <c r="I2297" s="185">
        <f t="shared" si="2488"/>
        <v>205</v>
      </c>
      <c r="J2297" s="185">
        <f t="shared" si="2488"/>
        <v>237</v>
      </c>
      <c r="K2297" s="185">
        <f t="shared" si="2488"/>
        <v>2842</v>
      </c>
      <c r="L2297" s="185">
        <f t="shared" si="2488"/>
        <v>1635</v>
      </c>
      <c r="M2297" s="147"/>
      <c r="N2297" s="143">
        <f t="shared" si="2434"/>
        <v>221.4</v>
      </c>
      <c r="O2297" s="143">
        <f t="shared" si="2430"/>
        <v>2306.0100000000002</v>
      </c>
      <c r="P2297" s="143">
        <f t="shared" si="2431"/>
        <v>42630</v>
      </c>
      <c r="Q2297" s="143">
        <f t="shared" si="2432"/>
        <v>3270</v>
      </c>
      <c r="R2297" s="188">
        <f t="shared" si="2435"/>
        <v>48427.41</v>
      </c>
      <c r="T2297">
        <v>36138.230000000003</v>
      </c>
      <c r="U2297" s="190">
        <f t="shared" si="2436"/>
        <v>1.3400603737371752</v>
      </c>
    </row>
    <row r="2298" spans="1:21" x14ac:dyDescent="0.2">
      <c r="A2298" s="178">
        <v>42831</v>
      </c>
      <c r="B2298" s="179">
        <v>0.66666666666666663</v>
      </c>
      <c r="C2298" t="s">
        <v>349</v>
      </c>
      <c r="D2298">
        <v>1</v>
      </c>
      <c r="E2298">
        <v>12.38</v>
      </c>
      <c r="F2298">
        <v>20.66</v>
      </c>
      <c r="G2298">
        <v>3.76</v>
      </c>
      <c r="H2298" s="184">
        <f t="shared" ref="H2298:L2298" si="2489">H2274</f>
        <v>0.625</v>
      </c>
      <c r="I2298" s="185">
        <f t="shared" si="2489"/>
        <v>212</v>
      </c>
      <c r="J2298" s="185">
        <f t="shared" si="2489"/>
        <v>213</v>
      </c>
      <c r="K2298" s="185">
        <f t="shared" si="2489"/>
        <v>2842</v>
      </c>
      <c r="L2298" s="185">
        <f t="shared" si="2489"/>
        <v>1380</v>
      </c>
      <c r="M2298" s="147"/>
      <c r="N2298" s="143">
        <f t="shared" si="2434"/>
        <v>212</v>
      </c>
      <c r="O2298" s="143">
        <f t="shared" si="2430"/>
        <v>2636.94</v>
      </c>
      <c r="P2298" s="143">
        <f t="shared" si="2431"/>
        <v>58715.72</v>
      </c>
      <c r="Q2298" s="143">
        <f t="shared" si="2432"/>
        <v>5188.7999999999993</v>
      </c>
      <c r="R2298" s="188">
        <f t="shared" si="2435"/>
        <v>66753.460000000006</v>
      </c>
      <c r="T2298">
        <v>36914.519999999997</v>
      </c>
      <c r="U2298" s="190">
        <f t="shared" si="2436"/>
        <v>1.8083252877187626</v>
      </c>
    </row>
    <row r="2299" spans="1:21" x14ac:dyDescent="0.2">
      <c r="A2299" s="178">
        <v>42831</v>
      </c>
      <c r="B2299" s="179">
        <v>0.70833333333333337</v>
      </c>
      <c r="C2299" t="s">
        <v>349</v>
      </c>
      <c r="D2299">
        <v>2.61</v>
      </c>
      <c r="E2299">
        <v>12.23</v>
      </c>
      <c r="F2299">
        <v>26.39</v>
      </c>
      <c r="G2299">
        <v>3.76</v>
      </c>
      <c r="H2299" s="184">
        <f t="shared" ref="H2299:L2299" si="2490">H2275</f>
        <v>0.66666666666666663</v>
      </c>
      <c r="I2299" s="185">
        <f t="shared" si="2490"/>
        <v>191</v>
      </c>
      <c r="J2299" s="185">
        <f t="shared" si="2490"/>
        <v>237</v>
      </c>
      <c r="K2299" s="185">
        <f t="shared" si="2490"/>
        <v>2842</v>
      </c>
      <c r="L2299" s="185">
        <f t="shared" si="2490"/>
        <v>1380</v>
      </c>
      <c r="M2299" s="147"/>
      <c r="N2299" s="143">
        <f t="shared" si="2434"/>
        <v>498.51</v>
      </c>
      <c r="O2299" s="143">
        <f t="shared" si="2430"/>
        <v>2898.51</v>
      </c>
      <c r="P2299" s="143">
        <f t="shared" si="2431"/>
        <v>75000.38</v>
      </c>
      <c r="Q2299" s="143">
        <f t="shared" si="2432"/>
        <v>5188.7999999999993</v>
      </c>
      <c r="R2299" s="188">
        <f t="shared" si="2435"/>
        <v>83586.200000000012</v>
      </c>
      <c r="T2299">
        <v>37709.300000000003</v>
      </c>
      <c r="U2299" s="190">
        <f t="shared" si="2436"/>
        <v>2.2165937845571255</v>
      </c>
    </row>
    <row r="2300" spans="1:21" x14ac:dyDescent="0.2">
      <c r="A2300" s="178">
        <v>42831</v>
      </c>
      <c r="B2300" s="179">
        <v>0.75</v>
      </c>
      <c r="C2300" t="s">
        <v>349</v>
      </c>
      <c r="D2300">
        <v>8.61</v>
      </c>
      <c r="E2300">
        <v>13.19</v>
      </c>
      <c r="F2300">
        <v>22.19</v>
      </c>
      <c r="G2300">
        <v>3.37</v>
      </c>
      <c r="H2300" s="184">
        <f t="shared" ref="H2300:L2300" si="2491">H2276</f>
        <v>0.70833333333333337</v>
      </c>
      <c r="I2300" s="185">
        <f t="shared" si="2491"/>
        <v>218</v>
      </c>
      <c r="J2300" s="185">
        <f t="shared" si="2491"/>
        <v>258</v>
      </c>
      <c r="K2300" s="185">
        <f t="shared" si="2491"/>
        <v>2842</v>
      </c>
      <c r="L2300" s="185">
        <f t="shared" si="2491"/>
        <v>1380</v>
      </c>
      <c r="M2300" s="147"/>
      <c r="N2300" s="143">
        <f t="shared" si="2434"/>
        <v>1876.9799999999998</v>
      </c>
      <c r="O2300" s="143">
        <f t="shared" si="2430"/>
        <v>3403.02</v>
      </c>
      <c r="P2300" s="143">
        <f t="shared" si="2431"/>
        <v>63063.98</v>
      </c>
      <c r="Q2300" s="143">
        <f t="shared" si="2432"/>
        <v>4650.6000000000004</v>
      </c>
      <c r="R2300" s="188">
        <f t="shared" si="2435"/>
        <v>72994.580000000016</v>
      </c>
      <c r="T2300">
        <v>38615.9</v>
      </c>
      <c r="U2300" s="190">
        <f t="shared" si="2436"/>
        <v>1.8902726597075301</v>
      </c>
    </row>
    <row r="2301" spans="1:21" x14ac:dyDescent="0.2">
      <c r="A2301" s="178">
        <v>42831</v>
      </c>
      <c r="B2301" s="179">
        <v>0.79166666666666663</v>
      </c>
      <c r="C2301" t="s">
        <v>349</v>
      </c>
      <c r="D2301">
        <v>10</v>
      </c>
      <c r="E2301">
        <v>3.56</v>
      </c>
      <c r="F2301">
        <v>10</v>
      </c>
      <c r="G2301">
        <v>3.2</v>
      </c>
      <c r="H2301" s="184">
        <f t="shared" ref="H2301:L2301" si="2492">H2277</f>
        <v>0.75</v>
      </c>
      <c r="I2301" s="185">
        <f t="shared" si="2492"/>
        <v>240</v>
      </c>
      <c r="J2301" s="185">
        <f t="shared" si="2492"/>
        <v>365</v>
      </c>
      <c r="K2301" s="185">
        <f t="shared" si="2492"/>
        <v>2842</v>
      </c>
      <c r="L2301" s="185">
        <f t="shared" si="2492"/>
        <v>1380</v>
      </c>
      <c r="M2301" s="147"/>
      <c r="N2301" s="143">
        <f t="shared" si="2434"/>
        <v>2400</v>
      </c>
      <c r="O2301" s="143">
        <f t="shared" si="2430"/>
        <v>1299.4000000000001</v>
      </c>
      <c r="P2301" s="143">
        <f t="shared" si="2431"/>
        <v>28420</v>
      </c>
      <c r="Q2301" s="143">
        <f t="shared" si="2432"/>
        <v>4416</v>
      </c>
      <c r="R2301" s="188">
        <f t="shared" si="2435"/>
        <v>36535.4</v>
      </c>
      <c r="T2301">
        <v>38806.44</v>
      </c>
      <c r="U2301" s="190">
        <f t="shared" si="2436"/>
        <v>0.94147775472318507</v>
      </c>
    </row>
    <row r="2302" spans="1:21" x14ac:dyDescent="0.2">
      <c r="A2302" s="178">
        <v>42831</v>
      </c>
      <c r="B2302" s="179">
        <v>0.83333333333333337</v>
      </c>
      <c r="C2302" t="s">
        <v>349</v>
      </c>
      <c r="D2302">
        <v>3.98</v>
      </c>
      <c r="E2302">
        <v>3.35</v>
      </c>
      <c r="F2302">
        <v>10.029999999999999</v>
      </c>
      <c r="G2302">
        <v>2</v>
      </c>
      <c r="H2302" s="184">
        <f t="shared" ref="H2302:L2302" si="2493">H2278</f>
        <v>0.79166666666666663</v>
      </c>
      <c r="I2302" s="185">
        <f t="shared" si="2493"/>
        <v>320</v>
      </c>
      <c r="J2302" s="185">
        <f t="shared" si="2493"/>
        <v>214</v>
      </c>
      <c r="K2302" s="185">
        <f t="shared" si="2493"/>
        <v>2842</v>
      </c>
      <c r="L2302" s="185">
        <f t="shared" si="2493"/>
        <v>1426</v>
      </c>
      <c r="M2302" s="147"/>
      <c r="N2302" s="143">
        <f t="shared" si="2434"/>
        <v>1273.5999999999999</v>
      </c>
      <c r="O2302" s="143">
        <f t="shared" si="2430"/>
        <v>716.9</v>
      </c>
      <c r="P2302" s="143">
        <f t="shared" si="2431"/>
        <v>28505.26</v>
      </c>
      <c r="Q2302" s="143">
        <f t="shared" si="2432"/>
        <v>2852</v>
      </c>
      <c r="R2302" s="188">
        <f t="shared" si="2435"/>
        <v>33347.759999999995</v>
      </c>
      <c r="T2302">
        <v>38186.03</v>
      </c>
      <c r="U2302" s="190">
        <f t="shared" si="2436"/>
        <v>0.8732973812674425</v>
      </c>
    </row>
    <row r="2303" spans="1:21" x14ac:dyDescent="0.2">
      <c r="A2303" s="178">
        <v>42831</v>
      </c>
      <c r="B2303" s="179">
        <v>0.875</v>
      </c>
      <c r="C2303" t="s">
        <v>349</v>
      </c>
      <c r="D2303">
        <v>3.44</v>
      </c>
      <c r="E2303">
        <v>8.0399999999999991</v>
      </c>
      <c r="F2303">
        <v>13.81</v>
      </c>
      <c r="G2303">
        <v>2</v>
      </c>
      <c r="H2303" s="184">
        <f t="shared" ref="H2303:L2303" si="2494">H2279</f>
        <v>0.83333333333333337</v>
      </c>
      <c r="I2303" s="185">
        <f t="shared" si="2494"/>
        <v>322</v>
      </c>
      <c r="J2303" s="185">
        <f t="shared" si="2494"/>
        <v>178</v>
      </c>
      <c r="K2303" s="185">
        <f t="shared" si="2494"/>
        <v>2842</v>
      </c>
      <c r="L2303" s="185">
        <f t="shared" si="2494"/>
        <v>1426</v>
      </c>
      <c r="M2303" s="147"/>
      <c r="N2303" s="143">
        <f t="shared" si="2434"/>
        <v>1107.68</v>
      </c>
      <c r="O2303" s="143">
        <f t="shared" si="2430"/>
        <v>1431.12</v>
      </c>
      <c r="P2303" s="143">
        <f t="shared" si="2431"/>
        <v>39248.020000000004</v>
      </c>
      <c r="Q2303" s="143">
        <f t="shared" si="2432"/>
        <v>2852</v>
      </c>
      <c r="R2303" s="188">
        <f t="shared" si="2435"/>
        <v>44638.820000000007</v>
      </c>
      <c r="T2303">
        <v>37470.74</v>
      </c>
      <c r="U2303" s="190">
        <f t="shared" si="2436"/>
        <v>1.1912980635023491</v>
      </c>
    </row>
    <row r="2304" spans="1:21" x14ac:dyDescent="0.2">
      <c r="A2304" s="178">
        <v>42831</v>
      </c>
      <c r="B2304" s="179">
        <v>0.91666666666666663</v>
      </c>
      <c r="C2304" t="s">
        <v>349</v>
      </c>
      <c r="D2304">
        <v>19.510000000000002</v>
      </c>
      <c r="E2304">
        <v>9.23</v>
      </c>
      <c r="F2304">
        <v>10</v>
      </c>
      <c r="G2304">
        <v>0.99</v>
      </c>
      <c r="H2304" s="184">
        <f t="shared" ref="H2304:L2304" si="2495">H2280</f>
        <v>0.875</v>
      </c>
      <c r="I2304" s="185">
        <f t="shared" si="2495"/>
        <v>337</v>
      </c>
      <c r="J2304" s="185">
        <f t="shared" si="2495"/>
        <v>173</v>
      </c>
      <c r="K2304" s="185">
        <f t="shared" si="2495"/>
        <v>2842</v>
      </c>
      <c r="L2304" s="185">
        <f t="shared" si="2495"/>
        <v>1426</v>
      </c>
      <c r="M2304" s="147"/>
      <c r="N2304" s="143">
        <f t="shared" si="2434"/>
        <v>6574.8700000000008</v>
      </c>
      <c r="O2304" s="143">
        <f t="shared" si="2430"/>
        <v>1596.79</v>
      </c>
      <c r="P2304" s="143">
        <f t="shared" si="2431"/>
        <v>28420</v>
      </c>
      <c r="Q2304" s="143">
        <f t="shared" si="2432"/>
        <v>1411.74</v>
      </c>
      <c r="R2304" s="188">
        <f t="shared" si="2435"/>
        <v>38003.4</v>
      </c>
      <c r="T2304">
        <v>38175.47</v>
      </c>
      <c r="U2304" s="190">
        <f t="shared" si="2436"/>
        <v>0.99549265536219989</v>
      </c>
    </row>
    <row r="2305" spans="1:21" x14ac:dyDescent="0.2">
      <c r="A2305" s="178">
        <v>42831</v>
      </c>
      <c r="B2305" s="179">
        <v>0.95833333333333337</v>
      </c>
      <c r="C2305" t="s">
        <v>349</v>
      </c>
      <c r="D2305">
        <v>30</v>
      </c>
      <c r="E2305">
        <v>9.3699999999999992</v>
      </c>
      <c r="F2305">
        <v>9.57</v>
      </c>
      <c r="G2305">
        <v>0.01</v>
      </c>
      <c r="H2305" s="184">
        <f t="shared" ref="H2305:L2305" si="2496">H2281</f>
        <v>0.91666666666666663</v>
      </c>
      <c r="I2305" s="185">
        <f t="shared" si="2496"/>
        <v>394</v>
      </c>
      <c r="J2305" s="185">
        <f t="shared" si="2496"/>
        <v>194</v>
      </c>
      <c r="K2305" s="185">
        <f t="shared" si="2496"/>
        <v>2842</v>
      </c>
      <c r="L2305" s="185">
        <f t="shared" si="2496"/>
        <v>1426</v>
      </c>
      <c r="M2305" s="147"/>
      <c r="N2305" s="143">
        <f t="shared" si="2434"/>
        <v>11820</v>
      </c>
      <c r="O2305" s="143">
        <f t="shared" si="2430"/>
        <v>1817.7799999999997</v>
      </c>
      <c r="P2305" s="143">
        <f t="shared" si="2431"/>
        <v>27197.940000000002</v>
      </c>
      <c r="Q2305" s="143">
        <f t="shared" si="2432"/>
        <v>14.26</v>
      </c>
      <c r="R2305" s="188">
        <f t="shared" si="2435"/>
        <v>40849.980000000003</v>
      </c>
      <c r="T2305">
        <v>36796.33</v>
      </c>
      <c r="U2305" s="190">
        <f t="shared" si="2436"/>
        <v>1.1101645191245975</v>
      </c>
    </row>
    <row r="2306" spans="1:21" x14ac:dyDescent="0.2">
      <c r="A2306" s="178">
        <v>42831</v>
      </c>
      <c r="B2306" s="180">
        <v>1</v>
      </c>
      <c r="C2306" t="s">
        <v>349</v>
      </c>
      <c r="D2306">
        <v>25</v>
      </c>
      <c r="E2306">
        <v>9.1999999999999993</v>
      </c>
      <c r="F2306">
        <v>10</v>
      </c>
      <c r="G2306">
        <v>0.01</v>
      </c>
      <c r="H2306" s="184">
        <f t="shared" ref="H2306:L2306" si="2497">H2282</f>
        <v>0.95833333333333337</v>
      </c>
      <c r="I2306" s="185">
        <f t="shared" si="2497"/>
        <v>389</v>
      </c>
      <c r="J2306" s="185">
        <f t="shared" si="2497"/>
        <v>265</v>
      </c>
      <c r="K2306" s="185">
        <f t="shared" si="2497"/>
        <v>2985</v>
      </c>
      <c r="L2306" s="185">
        <f t="shared" si="2497"/>
        <v>1111</v>
      </c>
      <c r="M2306" s="147"/>
      <c r="N2306" s="143">
        <f t="shared" si="2434"/>
        <v>9725</v>
      </c>
      <c r="O2306" s="143">
        <f t="shared" si="2430"/>
        <v>2438</v>
      </c>
      <c r="P2306" s="143">
        <f t="shared" si="2431"/>
        <v>29850</v>
      </c>
      <c r="Q2306" s="143">
        <f t="shared" si="2432"/>
        <v>11.11</v>
      </c>
      <c r="R2306" s="188">
        <f t="shared" si="2435"/>
        <v>42024.11</v>
      </c>
      <c r="T2306">
        <v>33900.9</v>
      </c>
      <c r="U2306" s="190">
        <f t="shared" si="2436"/>
        <v>1.2396163523682262</v>
      </c>
    </row>
    <row r="2307" spans="1:21" x14ac:dyDescent="0.2">
      <c r="A2307" s="178">
        <v>42832</v>
      </c>
      <c r="B2307" s="179">
        <v>4.1666666666666664E-2</v>
      </c>
      <c r="C2307" t="s">
        <v>349</v>
      </c>
      <c r="D2307">
        <v>24.83</v>
      </c>
      <c r="E2307">
        <v>18</v>
      </c>
      <c r="F2307">
        <v>18</v>
      </c>
      <c r="G2307">
        <v>0.01</v>
      </c>
      <c r="H2307" s="184">
        <f t="shared" ref="H2307:L2307" si="2498">H2283</f>
        <v>1</v>
      </c>
      <c r="I2307" s="185">
        <f t="shared" si="2498"/>
        <v>362</v>
      </c>
      <c r="J2307" s="185">
        <f t="shared" si="2498"/>
        <v>243</v>
      </c>
      <c r="K2307" s="185">
        <f t="shared" si="2498"/>
        <v>2985</v>
      </c>
      <c r="L2307" s="185">
        <f t="shared" si="2498"/>
        <v>1111</v>
      </c>
      <c r="M2307" s="147"/>
      <c r="N2307" s="143">
        <f t="shared" si="2434"/>
        <v>8988.4599999999991</v>
      </c>
      <c r="O2307" s="143">
        <f t="shared" si="2430"/>
        <v>4374</v>
      </c>
      <c r="P2307" s="143">
        <f t="shared" si="2431"/>
        <v>53730</v>
      </c>
      <c r="Q2307" s="143">
        <f t="shared" si="2432"/>
        <v>11.11</v>
      </c>
      <c r="R2307" s="188">
        <f t="shared" si="2435"/>
        <v>67103.569999999992</v>
      </c>
      <c r="T2307">
        <v>30840.43</v>
      </c>
      <c r="U2307" s="190">
        <f t="shared" si="2436"/>
        <v>2.1758312059851304</v>
      </c>
    </row>
    <row r="2308" spans="1:21" x14ac:dyDescent="0.2">
      <c r="A2308" s="178">
        <v>42832</v>
      </c>
      <c r="B2308" s="179">
        <v>8.3333333333333329E-2</v>
      </c>
      <c r="C2308" t="s">
        <v>349</v>
      </c>
      <c r="D2308">
        <v>8</v>
      </c>
      <c r="E2308">
        <v>5.5</v>
      </c>
      <c r="F2308">
        <v>18</v>
      </c>
      <c r="G2308">
        <v>0.01</v>
      </c>
      <c r="H2308" s="184">
        <f t="shared" ref="H2308:L2308" si="2499">H2284</f>
        <v>4.1666666666666664E-2</v>
      </c>
      <c r="I2308" s="185">
        <f t="shared" si="2499"/>
        <v>294</v>
      </c>
      <c r="J2308" s="185">
        <f t="shared" si="2499"/>
        <v>212</v>
      </c>
      <c r="K2308" s="185">
        <f t="shared" si="2499"/>
        <v>2985</v>
      </c>
      <c r="L2308" s="185">
        <f t="shared" si="2499"/>
        <v>1111</v>
      </c>
      <c r="M2308" s="147"/>
      <c r="N2308" s="143">
        <f t="shared" si="2434"/>
        <v>2352</v>
      </c>
      <c r="O2308" s="143">
        <f t="shared" ref="O2308:O2371" si="2500">E2308*J2308</f>
        <v>1166</v>
      </c>
      <c r="P2308" s="143">
        <f t="shared" ref="P2308:P2371" si="2501">F2308*K2308</f>
        <v>53730</v>
      </c>
      <c r="Q2308" s="143">
        <f t="shared" ref="Q2308:Q2371" si="2502">G2308*L2308</f>
        <v>11.11</v>
      </c>
      <c r="R2308" s="188">
        <f t="shared" si="2435"/>
        <v>57259.11</v>
      </c>
      <c r="T2308">
        <v>28603.21</v>
      </c>
      <c r="U2308" s="190">
        <f t="shared" si="2436"/>
        <v>2.0018421009390206</v>
      </c>
    </row>
    <row r="2309" spans="1:21" x14ac:dyDescent="0.2">
      <c r="A2309" s="178">
        <v>42832</v>
      </c>
      <c r="B2309" s="179">
        <v>0.125</v>
      </c>
      <c r="C2309" t="s">
        <v>349</v>
      </c>
      <c r="D2309">
        <v>8.23</v>
      </c>
      <c r="E2309">
        <v>5.5</v>
      </c>
      <c r="F2309">
        <v>12</v>
      </c>
      <c r="G2309">
        <v>0.99</v>
      </c>
      <c r="H2309" s="184">
        <f t="shared" ref="H2309:L2309" si="2503">H2285</f>
        <v>8.3333333333333329E-2</v>
      </c>
      <c r="I2309" s="185">
        <f t="shared" si="2503"/>
        <v>236</v>
      </c>
      <c r="J2309" s="185">
        <f t="shared" si="2503"/>
        <v>179</v>
      </c>
      <c r="K2309" s="185">
        <f t="shared" si="2503"/>
        <v>2985</v>
      </c>
      <c r="L2309" s="185">
        <f t="shared" si="2503"/>
        <v>1111</v>
      </c>
      <c r="M2309" s="147"/>
      <c r="N2309" s="143">
        <f t="shared" ref="N2309:N2372" si="2504">D2309*I2309</f>
        <v>1942.2800000000002</v>
      </c>
      <c r="O2309" s="143">
        <f t="shared" si="2500"/>
        <v>984.5</v>
      </c>
      <c r="P2309" s="143">
        <f t="shared" si="2501"/>
        <v>35820</v>
      </c>
      <c r="Q2309" s="143">
        <f t="shared" si="2502"/>
        <v>1099.8900000000001</v>
      </c>
      <c r="R2309" s="188">
        <f t="shared" ref="R2309:R2372" si="2505">SUM(N2309:Q2309)</f>
        <v>39846.67</v>
      </c>
      <c r="T2309">
        <v>27332.13</v>
      </c>
      <c r="U2309" s="190">
        <f t="shared" ref="U2309:U2372" si="2506">R2309/T2309</f>
        <v>1.4578691818017842</v>
      </c>
    </row>
    <row r="2310" spans="1:21" x14ac:dyDescent="0.2">
      <c r="A2310" s="178">
        <v>42832</v>
      </c>
      <c r="B2310" s="179">
        <v>0.16666666666666666</v>
      </c>
      <c r="C2310" t="s">
        <v>349</v>
      </c>
      <c r="D2310">
        <v>8</v>
      </c>
      <c r="E2310">
        <v>5.5</v>
      </c>
      <c r="F2310">
        <v>12</v>
      </c>
      <c r="G2310">
        <v>0.99</v>
      </c>
      <c r="H2310" s="184">
        <f t="shared" ref="H2310:L2310" si="2507">H2286</f>
        <v>0.125</v>
      </c>
      <c r="I2310" s="185">
        <f t="shared" si="2507"/>
        <v>201</v>
      </c>
      <c r="J2310" s="185">
        <f t="shared" si="2507"/>
        <v>205</v>
      </c>
      <c r="K2310" s="185">
        <f t="shared" si="2507"/>
        <v>2985</v>
      </c>
      <c r="L2310" s="185">
        <f t="shared" si="2507"/>
        <v>1717</v>
      </c>
      <c r="M2310" s="147"/>
      <c r="N2310" s="143">
        <f t="shared" si="2504"/>
        <v>1608</v>
      </c>
      <c r="O2310" s="143">
        <f t="shared" si="2500"/>
        <v>1127.5</v>
      </c>
      <c r="P2310" s="143">
        <f t="shared" si="2501"/>
        <v>35820</v>
      </c>
      <c r="Q2310" s="143">
        <f t="shared" si="2502"/>
        <v>1699.83</v>
      </c>
      <c r="R2310" s="188">
        <f t="shared" si="2505"/>
        <v>40255.33</v>
      </c>
      <c r="T2310">
        <v>26630.04</v>
      </c>
      <c r="U2310" s="190">
        <f t="shared" si="2506"/>
        <v>1.5116511278240663</v>
      </c>
    </row>
    <row r="2311" spans="1:21" x14ac:dyDescent="0.2">
      <c r="A2311" s="178">
        <v>42832</v>
      </c>
      <c r="B2311" s="179">
        <v>0.20833333333333334</v>
      </c>
      <c r="C2311" t="s">
        <v>349</v>
      </c>
      <c r="D2311">
        <v>7.29</v>
      </c>
      <c r="E2311">
        <v>8.11</v>
      </c>
      <c r="F2311">
        <v>12</v>
      </c>
      <c r="G2311">
        <v>0.99</v>
      </c>
      <c r="H2311" s="184">
        <f t="shared" ref="H2311:L2311" si="2508">H2287</f>
        <v>0.16666666666666666</v>
      </c>
      <c r="I2311" s="185">
        <f t="shared" si="2508"/>
        <v>185</v>
      </c>
      <c r="J2311" s="185">
        <f t="shared" si="2508"/>
        <v>205</v>
      </c>
      <c r="K2311" s="185">
        <f t="shared" si="2508"/>
        <v>2985</v>
      </c>
      <c r="L2311" s="185">
        <f t="shared" si="2508"/>
        <v>1717</v>
      </c>
      <c r="M2311" s="147"/>
      <c r="N2311" s="143">
        <f t="shared" si="2504"/>
        <v>1348.65</v>
      </c>
      <c r="O2311" s="143">
        <f t="shared" si="2500"/>
        <v>1662.55</v>
      </c>
      <c r="P2311" s="143">
        <f t="shared" si="2501"/>
        <v>35820</v>
      </c>
      <c r="Q2311" s="143">
        <f t="shared" si="2502"/>
        <v>1699.83</v>
      </c>
      <c r="R2311" s="188">
        <f t="shared" si="2505"/>
        <v>40531.03</v>
      </c>
      <c r="T2311">
        <v>26368.87</v>
      </c>
      <c r="U2311" s="190">
        <f t="shared" si="2506"/>
        <v>1.5370787599165228</v>
      </c>
    </row>
    <row r="2312" spans="1:21" x14ac:dyDescent="0.2">
      <c r="A2312" s="178">
        <v>42832</v>
      </c>
      <c r="B2312" s="179">
        <v>0.25</v>
      </c>
      <c r="C2312" t="s">
        <v>349</v>
      </c>
      <c r="D2312">
        <v>13</v>
      </c>
      <c r="E2312">
        <v>19.27</v>
      </c>
      <c r="F2312">
        <v>19.47</v>
      </c>
      <c r="G2312">
        <v>1.25</v>
      </c>
      <c r="H2312" s="184">
        <f t="shared" ref="H2312:L2312" si="2509">H2288</f>
        <v>0.20833333333333334</v>
      </c>
      <c r="I2312" s="185">
        <f t="shared" si="2509"/>
        <v>207</v>
      </c>
      <c r="J2312" s="185">
        <f t="shared" si="2509"/>
        <v>283</v>
      </c>
      <c r="K2312" s="185">
        <f t="shared" si="2509"/>
        <v>2985</v>
      </c>
      <c r="L2312" s="185">
        <f t="shared" si="2509"/>
        <v>1717</v>
      </c>
      <c r="M2312" s="147"/>
      <c r="N2312" s="143">
        <f t="shared" si="2504"/>
        <v>2691</v>
      </c>
      <c r="O2312" s="143">
        <f t="shared" si="2500"/>
        <v>5453.41</v>
      </c>
      <c r="P2312" s="143">
        <f t="shared" si="2501"/>
        <v>58117.95</v>
      </c>
      <c r="Q2312" s="143">
        <f t="shared" si="2502"/>
        <v>2146.25</v>
      </c>
      <c r="R2312" s="188">
        <f t="shared" si="2505"/>
        <v>68408.61</v>
      </c>
      <c r="T2312">
        <v>26797.4</v>
      </c>
      <c r="U2312" s="190">
        <f t="shared" si="2506"/>
        <v>2.5528077350787761</v>
      </c>
    </row>
    <row r="2313" spans="1:21" x14ac:dyDescent="0.2">
      <c r="A2313" s="178">
        <v>42832</v>
      </c>
      <c r="B2313" s="179">
        <v>0.29166666666666669</v>
      </c>
      <c r="C2313" t="s">
        <v>349</v>
      </c>
      <c r="D2313">
        <v>8.61</v>
      </c>
      <c r="E2313">
        <v>19.309999999999999</v>
      </c>
      <c r="F2313">
        <v>19.309999999999999</v>
      </c>
      <c r="G2313">
        <v>5.38</v>
      </c>
      <c r="H2313" s="184">
        <f t="shared" ref="H2313:L2313" si="2510">H2289</f>
        <v>0.25</v>
      </c>
      <c r="I2313" s="185">
        <f t="shared" si="2510"/>
        <v>327</v>
      </c>
      <c r="J2313" s="185">
        <f t="shared" si="2510"/>
        <v>438</v>
      </c>
      <c r="K2313" s="185">
        <f t="shared" si="2510"/>
        <v>2985</v>
      </c>
      <c r="L2313" s="185">
        <f t="shared" si="2510"/>
        <v>1717</v>
      </c>
      <c r="M2313" s="147"/>
      <c r="N2313" s="143">
        <f t="shared" si="2504"/>
        <v>2815.47</v>
      </c>
      <c r="O2313" s="143">
        <f t="shared" si="2500"/>
        <v>8457.7799999999988</v>
      </c>
      <c r="P2313" s="143">
        <f t="shared" si="2501"/>
        <v>57640.35</v>
      </c>
      <c r="Q2313" s="143">
        <f t="shared" si="2502"/>
        <v>9237.4599999999991</v>
      </c>
      <c r="R2313" s="188">
        <f t="shared" si="2505"/>
        <v>78151.06</v>
      </c>
      <c r="T2313">
        <v>28622.400000000001</v>
      </c>
      <c r="U2313" s="190">
        <f t="shared" si="2506"/>
        <v>2.7304160377885851</v>
      </c>
    </row>
    <row r="2314" spans="1:21" x14ac:dyDescent="0.2">
      <c r="A2314" s="178">
        <v>42832</v>
      </c>
      <c r="B2314" s="179">
        <v>0.33333333333333331</v>
      </c>
      <c r="C2314" t="s">
        <v>349</v>
      </c>
      <c r="D2314">
        <v>2.95</v>
      </c>
      <c r="E2314">
        <v>8</v>
      </c>
      <c r="F2314">
        <v>11.24</v>
      </c>
      <c r="G2314">
        <v>4.1399999999999997</v>
      </c>
      <c r="H2314" s="184">
        <f t="shared" ref="H2314:L2314" si="2511">H2290</f>
        <v>0.29166666666666669</v>
      </c>
      <c r="I2314" s="185">
        <f t="shared" si="2511"/>
        <v>249</v>
      </c>
      <c r="J2314" s="185">
        <f t="shared" si="2511"/>
        <v>556</v>
      </c>
      <c r="K2314" s="185">
        <f t="shared" si="2511"/>
        <v>2872</v>
      </c>
      <c r="L2314" s="185">
        <f t="shared" si="2511"/>
        <v>2219</v>
      </c>
      <c r="M2314" s="147"/>
      <c r="N2314" s="143">
        <f t="shared" si="2504"/>
        <v>734.55000000000007</v>
      </c>
      <c r="O2314" s="143">
        <f t="shared" si="2500"/>
        <v>4448</v>
      </c>
      <c r="P2314" s="143">
        <f t="shared" si="2501"/>
        <v>32281.279999999999</v>
      </c>
      <c r="Q2314" s="143">
        <f t="shared" si="2502"/>
        <v>9186.66</v>
      </c>
      <c r="R2314" s="188">
        <f t="shared" si="2505"/>
        <v>46650.490000000005</v>
      </c>
      <c r="T2314">
        <v>32120.95</v>
      </c>
      <c r="U2314" s="190">
        <f t="shared" si="2506"/>
        <v>1.4523384271013156</v>
      </c>
    </row>
    <row r="2315" spans="1:21" x14ac:dyDescent="0.2">
      <c r="A2315" s="178">
        <v>42832</v>
      </c>
      <c r="B2315" s="179">
        <v>0.375</v>
      </c>
      <c r="C2315" t="s">
        <v>349</v>
      </c>
      <c r="D2315">
        <v>3.01</v>
      </c>
      <c r="E2315">
        <v>11.8</v>
      </c>
      <c r="F2315">
        <v>12</v>
      </c>
      <c r="G2315">
        <v>5</v>
      </c>
      <c r="H2315" s="184">
        <f t="shared" ref="H2315:L2315" si="2512">H2291</f>
        <v>0.33333333333333331</v>
      </c>
      <c r="I2315" s="185">
        <f t="shared" si="2512"/>
        <v>256</v>
      </c>
      <c r="J2315" s="185">
        <f t="shared" si="2512"/>
        <v>306</v>
      </c>
      <c r="K2315" s="185">
        <f t="shared" si="2512"/>
        <v>2872</v>
      </c>
      <c r="L2315" s="185">
        <f t="shared" si="2512"/>
        <v>2219</v>
      </c>
      <c r="M2315" s="147"/>
      <c r="N2315" s="143">
        <f t="shared" si="2504"/>
        <v>770.56</v>
      </c>
      <c r="O2315" s="143">
        <f t="shared" si="2500"/>
        <v>3610.8</v>
      </c>
      <c r="P2315" s="143">
        <f t="shared" si="2501"/>
        <v>34464</v>
      </c>
      <c r="Q2315" s="143">
        <f t="shared" si="2502"/>
        <v>11095</v>
      </c>
      <c r="R2315" s="188">
        <f t="shared" si="2505"/>
        <v>49940.36</v>
      </c>
      <c r="T2315">
        <v>33312.89</v>
      </c>
      <c r="U2315" s="190">
        <f t="shared" si="2506"/>
        <v>1.4991302165618174</v>
      </c>
    </row>
    <row r="2316" spans="1:21" x14ac:dyDescent="0.2">
      <c r="A2316" s="178">
        <v>42832</v>
      </c>
      <c r="B2316" s="179">
        <v>0.41666666666666669</v>
      </c>
      <c r="C2316" t="s">
        <v>349</v>
      </c>
      <c r="D2316">
        <v>3.5</v>
      </c>
      <c r="E2316">
        <v>14.5</v>
      </c>
      <c r="F2316">
        <v>15.3</v>
      </c>
      <c r="G2316">
        <v>5</v>
      </c>
      <c r="H2316" s="184">
        <f t="shared" ref="H2316:L2316" si="2513">H2292</f>
        <v>0.375</v>
      </c>
      <c r="I2316" s="185">
        <f t="shared" si="2513"/>
        <v>156</v>
      </c>
      <c r="J2316" s="185">
        <f t="shared" si="2513"/>
        <v>343</v>
      </c>
      <c r="K2316" s="185">
        <f t="shared" si="2513"/>
        <v>2872</v>
      </c>
      <c r="L2316" s="185">
        <f t="shared" si="2513"/>
        <v>2219</v>
      </c>
      <c r="M2316" s="147"/>
      <c r="N2316" s="143">
        <f t="shared" si="2504"/>
        <v>546</v>
      </c>
      <c r="O2316" s="143">
        <f t="shared" si="2500"/>
        <v>4973.5</v>
      </c>
      <c r="P2316" s="143">
        <f t="shared" si="2501"/>
        <v>43941.599999999999</v>
      </c>
      <c r="Q2316" s="143">
        <f t="shared" si="2502"/>
        <v>11095</v>
      </c>
      <c r="R2316" s="188">
        <f t="shared" si="2505"/>
        <v>60556.1</v>
      </c>
      <c r="T2316">
        <v>33522.769999999997</v>
      </c>
      <c r="U2316" s="190">
        <f t="shared" si="2506"/>
        <v>1.8064169518211055</v>
      </c>
    </row>
    <row r="2317" spans="1:21" x14ac:dyDescent="0.2">
      <c r="A2317" s="178">
        <v>42832</v>
      </c>
      <c r="B2317" s="179">
        <v>0.45833333333333331</v>
      </c>
      <c r="C2317" t="s">
        <v>349</v>
      </c>
      <c r="D2317">
        <v>2.99</v>
      </c>
      <c r="E2317">
        <v>8.61</v>
      </c>
      <c r="F2317">
        <v>10.71</v>
      </c>
      <c r="G2317">
        <v>0.99</v>
      </c>
      <c r="H2317" s="184">
        <f t="shared" ref="H2317:L2317" si="2514">H2293</f>
        <v>0.41666666666666669</v>
      </c>
      <c r="I2317" s="185">
        <f t="shared" si="2514"/>
        <v>196</v>
      </c>
      <c r="J2317" s="185">
        <f t="shared" si="2514"/>
        <v>315</v>
      </c>
      <c r="K2317" s="185">
        <f t="shared" si="2514"/>
        <v>2872</v>
      </c>
      <c r="L2317" s="185">
        <f t="shared" si="2514"/>
        <v>2219</v>
      </c>
      <c r="M2317" s="147"/>
      <c r="N2317" s="143">
        <f t="shared" si="2504"/>
        <v>586.04000000000008</v>
      </c>
      <c r="O2317" s="143">
        <f t="shared" si="2500"/>
        <v>2712.1499999999996</v>
      </c>
      <c r="P2317" s="143">
        <f t="shared" si="2501"/>
        <v>30759.120000000003</v>
      </c>
      <c r="Q2317" s="143">
        <f t="shared" si="2502"/>
        <v>2196.81</v>
      </c>
      <c r="R2317" s="188">
        <f t="shared" si="2505"/>
        <v>36254.120000000003</v>
      </c>
      <c r="T2317">
        <v>34272.29</v>
      </c>
      <c r="U2317" s="190">
        <f t="shared" si="2506"/>
        <v>1.0578260162947968</v>
      </c>
    </row>
    <row r="2318" spans="1:21" x14ac:dyDescent="0.2">
      <c r="A2318" s="178">
        <v>42832</v>
      </c>
      <c r="B2318" s="179">
        <v>0.5</v>
      </c>
      <c r="C2318" t="s">
        <v>349</v>
      </c>
      <c r="D2318">
        <v>3.5</v>
      </c>
      <c r="E2318">
        <v>11.2</v>
      </c>
      <c r="F2318">
        <v>12</v>
      </c>
      <c r="G2318">
        <v>0.99</v>
      </c>
      <c r="H2318" s="184">
        <f t="shared" ref="H2318:L2318" si="2515">H2294</f>
        <v>0.45833333333333331</v>
      </c>
      <c r="I2318" s="185">
        <f t="shared" si="2515"/>
        <v>226</v>
      </c>
      <c r="J2318" s="185">
        <f t="shared" si="2515"/>
        <v>326</v>
      </c>
      <c r="K2318" s="185">
        <f t="shared" si="2515"/>
        <v>2842</v>
      </c>
      <c r="L2318" s="185">
        <f t="shared" si="2515"/>
        <v>1635</v>
      </c>
      <c r="M2318" s="147"/>
      <c r="N2318" s="143">
        <f t="shared" si="2504"/>
        <v>791</v>
      </c>
      <c r="O2318" s="143">
        <f t="shared" si="2500"/>
        <v>3651.2</v>
      </c>
      <c r="P2318" s="143">
        <f t="shared" si="2501"/>
        <v>34104</v>
      </c>
      <c r="Q2318" s="143">
        <f t="shared" si="2502"/>
        <v>1618.65</v>
      </c>
      <c r="R2318" s="188">
        <f t="shared" si="2505"/>
        <v>40164.85</v>
      </c>
      <c r="T2318">
        <v>35203.17</v>
      </c>
      <c r="U2318" s="190">
        <f t="shared" si="2506"/>
        <v>1.1409441252023611</v>
      </c>
    </row>
    <row r="2319" spans="1:21" x14ac:dyDescent="0.2">
      <c r="A2319" s="178">
        <v>42832</v>
      </c>
      <c r="B2319" s="179">
        <v>0.54166666666666663</v>
      </c>
      <c r="C2319" t="s">
        <v>349</v>
      </c>
      <c r="D2319">
        <v>2.85</v>
      </c>
      <c r="E2319">
        <v>12.69</v>
      </c>
      <c r="F2319">
        <v>13.49</v>
      </c>
      <c r="G2319">
        <v>0.99</v>
      </c>
      <c r="H2319" s="184">
        <f t="shared" ref="H2319:L2319" si="2516">H2295</f>
        <v>0.5</v>
      </c>
      <c r="I2319" s="185">
        <f t="shared" si="2516"/>
        <v>222</v>
      </c>
      <c r="J2319" s="185">
        <f t="shared" si="2516"/>
        <v>319</v>
      </c>
      <c r="K2319" s="185">
        <f t="shared" si="2516"/>
        <v>2842</v>
      </c>
      <c r="L2319" s="185">
        <f t="shared" si="2516"/>
        <v>1635</v>
      </c>
      <c r="M2319" s="147"/>
      <c r="N2319" s="143">
        <f t="shared" si="2504"/>
        <v>632.70000000000005</v>
      </c>
      <c r="O2319" s="143">
        <f t="shared" si="2500"/>
        <v>4048.1099999999997</v>
      </c>
      <c r="P2319" s="143">
        <f t="shared" si="2501"/>
        <v>38338.58</v>
      </c>
      <c r="Q2319" s="143">
        <f t="shared" si="2502"/>
        <v>1618.65</v>
      </c>
      <c r="R2319" s="188">
        <f t="shared" si="2505"/>
        <v>44638.04</v>
      </c>
      <c r="T2319">
        <v>35787.379999999997</v>
      </c>
      <c r="U2319" s="190">
        <f t="shared" si="2506"/>
        <v>1.2473123207119383</v>
      </c>
    </row>
    <row r="2320" spans="1:21" x14ac:dyDescent="0.2">
      <c r="A2320" s="178">
        <v>42832</v>
      </c>
      <c r="B2320" s="179">
        <v>0.58333333333333337</v>
      </c>
      <c r="C2320" t="s">
        <v>349</v>
      </c>
      <c r="D2320">
        <v>3.46</v>
      </c>
      <c r="E2320">
        <v>11.74</v>
      </c>
      <c r="F2320">
        <v>13.86</v>
      </c>
      <c r="G2320">
        <v>0.99</v>
      </c>
      <c r="H2320" s="184">
        <f t="shared" ref="H2320:L2320" si="2517">H2296</f>
        <v>0.54166666666666663</v>
      </c>
      <c r="I2320" s="185">
        <f t="shared" si="2517"/>
        <v>195</v>
      </c>
      <c r="J2320" s="185">
        <f t="shared" si="2517"/>
        <v>299</v>
      </c>
      <c r="K2320" s="185">
        <f t="shared" si="2517"/>
        <v>2842</v>
      </c>
      <c r="L2320" s="185">
        <f t="shared" si="2517"/>
        <v>1635</v>
      </c>
      <c r="M2320" s="147"/>
      <c r="N2320" s="143">
        <f t="shared" si="2504"/>
        <v>674.7</v>
      </c>
      <c r="O2320" s="143">
        <f t="shared" si="2500"/>
        <v>3510.26</v>
      </c>
      <c r="P2320" s="143">
        <f t="shared" si="2501"/>
        <v>39390.119999999995</v>
      </c>
      <c r="Q2320" s="143">
        <f t="shared" si="2502"/>
        <v>1618.65</v>
      </c>
      <c r="R2320" s="188">
        <f t="shared" si="2505"/>
        <v>45193.729999999996</v>
      </c>
      <c r="T2320">
        <v>36350.32</v>
      </c>
      <c r="U2320" s="190">
        <f t="shared" si="2506"/>
        <v>1.2432828651852308</v>
      </c>
    </row>
    <row r="2321" spans="1:21" x14ac:dyDescent="0.2">
      <c r="A2321" s="178">
        <v>42832</v>
      </c>
      <c r="B2321" s="179">
        <v>0.625</v>
      </c>
      <c r="C2321" t="s">
        <v>349</v>
      </c>
      <c r="D2321">
        <v>3.5</v>
      </c>
      <c r="E2321">
        <v>18.38</v>
      </c>
      <c r="F2321">
        <v>20.079999999999998</v>
      </c>
      <c r="G2321">
        <v>0.97</v>
      </c>
      <c r="H2321" s="184">
        <f t="shared" ref="H2321:L2321" si="2518">H2297</f>
        <v>0.58333333333333337</v>
      </c>
      <c r="I2321" s="185">
        <f t="shared" si="2518"/>
        <v>205</v>
      </c>
      <c r="J2321" s="185">
        <f t="shared" si="2518"/>
        <v>237</v>
      </c>
      <c r="K2321" s="185">
        <f t="shared" si="2518"/>
        <v>2842</v>
      </c>
      <c r="L2321" s="185">
        <f t="shared" si="2518"/>
        <v>1635</v>
      </c>
      <c r="M2321" s="147"/>
      <c r="N2321" s="143">
        <f t="shared" si="2504"/>
        <v>717.5</v>
      </c>
      <c r="O2321" s="143">
        <f t="shared" si="2500"/>
        <v>4356.0599999999995</v>
      </c>
      <c r="P2321" s="143">
        <f t="shared" si="2501"/>
        <v>57067.359999999993</v>
      </c>
      <c r="Q2321" s="143">
        <f t="shared" si="2502"/>
        <v>1585.95</v>
      </c>
      <c r="R2321" s="188">
        <f t="shared" si="2505"/>
        <v>63726.869999999988</v>
      </c>
      <c r="T2321">
        <v>37383.47</v>
      </c>
      <c r="U2321" s="190">
        <f t="shared" si="2506"/>
        <v>1.7046804376372762</v>
      </c>
    </row>
    <row r="2322" spans="1:21" x14ac:dyDescent="0.2">
      <c r="A2322" s="178">
        <v>42832</v>
      </c>
      <c r="B2322" s="179">
        <v>0.66666666666666663</v>
      </c>
      <c r="C2322" t="s">
        <v>349</v>
      </c>
      <c r="D2322">
        <v>2.61</v>
      </c>
      <c r="E2322">
        <v>24.25</v>
      </c>
      <c r="F2322">
        <v>25.96</v>
      </c>
      <c r="G2322">
        <v>1.45</v>
      </c>
      <c r="H2322" s="184">
        <f t="shared" ref="H2322:L2322" si="2519">H2298</f>
        <v>0.625</v>
      </c>
      <c r="I2322" s="185">
        <f t="shared" si="2519"/>
        <v>212</v>
      </c>
      <c r="J2322" s="185">
        <f t="shared" si="2519"/>
        <v>213</v>
      </c>
      <c r="K2322" s="185">
        <f t="shared" si="2519"/>
        <v>2842</v>
      </c>
      <c r="L2322" s="185">
        <f t="shared" si="2519"/>
        <v>1380</v>
      </c>
      <c r="M2322" s="147"/>
      <c r="N2322" s="143">
        <f t="shared" si="2504"/>
        <v>553.31999999999994</v>
      </c>
      <c r="O2322" s="143">
        <f t="shared" si="2500"/>
        <v>5165.25</v>
      </c>
      <c r="P2322" s="143">
        <f t="shared" si="2501"/>
        <v>73778.320000000007</v>
      </c>
      <c r="Q2322" s="143">
        <f t="shared" si="2502"/>
        <v>2001</v>
      </c>
      <c r="R2322" s="188">
        <f t="shared" si="2505"/>
        <v>81497.890000000014</v>
      </c>
      <c r="T2322">
        <v>38336.65</v>
      </c>
      <c r="U2322" s="190">
        <f t="shared" si="2506"/>
        <v>2.1258479809790374</v>
      </c>
    </row>
    <row r="2323" spans="1:21" x14ac:dyDescent="0.2">
      <c r="A2323" s="178">
        <v>42832</v>
      </c>
      <c r="B2323" s="179">
        <v>0.70833333333333337</v>
      </c>
      <c r="C2323" t="s">
        <v>349</v>
      </c>
      <c r="D2323">
        <v>3.5</v>
      </c>
      <c r="E2323">
        <v>25</v>
      </c>
      <c r="F2323">
        <v>29.88</v>
      </c>
      <c r="G2323">
        <v>1.45</v>
      </c>
      <c r="H2323" s="184">
        <f t="shared" ref="H2323:L2323" si="2520">H2299</f>
        <v>0.66666666666666663</v>
      </c>
      <c r="I2323" s="185">
        <f t="shared" si="2520"/>
        <v>191</v>
      </c>
      <c r="J2323" s="185">
        <f t="shared" si="2520"/>
        <v>237</v>
      </c>
      <c r="K2323" s="185">
        <f t="shared" si="2520"/>
        <v>2842</v>
      </c>
      <c r="L2323" s="185">
        <f t="shared" si="2520"/>
        <v>1380</v>
      </c>
      <c r="M2323" s="147"/>
      <c r="N2323" s="143">
        <f t="shared" si="2504"/>
        <v>668.5</v>
      </c>
      <c r="O2323" s="143">
        <f t="shared" si="2500"/>
        <v>5925</v>
      </c>
      <c r="P2323" s="143">
        <f t="shared" si="2501"/>
        <v>84918.959999999992</v>
      </c>
      <c r="Q2323" s="143">
        <f t="shared" si="2502"/>
        <v>2001</v>
      </c>
      <c r="R2323" s="188">
        <f t="shared" si="2505"/>
        <v>93513.459999999992</v>
      </c>
      <c r="T2323">
        <v>39267.160000000003</v>
      </c>
      <c r="U2323" s="190">
        <f t="shared" si="2506"/>
        <v>2.3814673635679275</v>
      </c>
    </row>
    <row r="2324" spans="1:21" x14ac:dyDescent="0.2">
      <c r="A2324" s="178">
        <v>42832</v>
      </c>
      <c r="B2324" s="179">
        <v>0.75</v>
      </c>
      <c r="C2324" t="s">
        <v>349</v>
      </c>
      <c r="D2324">
        <v>8.11</v>
      </c>
      <c r="E2324">
        <v>21.16</v>
      </c>
      <c r="F2324">
        <v>25</v>
      </c>
      <c r="G2324">
        <v>1.61</v>
      </c>
      <c r="H2324" s="184">
        <f t="shared" ref="H2324:L2324" si="2521">H2300</f>
        <v>0.70833333333333337</v>
      </c>
      <c r="I2324" s="185">
        <f t="shared" si="2521"/>
        <v>218</v>
      </c>
      <c r="J2324" s="185">
        <f t="shared" si="2521"/>
        <v>258</v>
      </c>
      <c r="K2324" s="185">
        <f t="shared" si="2521"/>
        <v>2842</v>
      </c>
      <c r="L2324" s="185">
        <f t="shared" si="2521"/>
        <v>1380</v>
      </c>
      <c r="M2324" s="147"/>
      <c r="N2324" s="143">
        <f t="shared" si="2504"/>
        <v>1767.9799999999998</v>
      </c>
      <c r="O2324" s="143">
        <f t="shared" si="2500"/>
        <v>5459.28</v>
      </c>
      <c r="P2324" s="143">
        <f t="shared" si="2501"/>
        <v>71050</v>
      </c>
      <c r="Q2324" s="143">
        <f t="shared" si="2502"/>
        <v>2221.8000000000002</v>
      </c>
      <c r="R2324" s="188">
        <f t="shared" si="2505"/>
        <v>80499.06</v>
      </c>
      <c r="T2324">
        <v>40247.42</v>
      </c>
      <c r="U2324" s="190">
        <f t="shared" si="2506"/>
        <v>2.0001048514414093</v>
      </c>
    </row>
    <row r="2325" spans="1:21" x14ac:dyDescent="0.2">
      <c r="A2325" s="178">
        <v>42832</v>
      </c>
      <c r="B2325" s="179">
        <v>0.79166666666666663</v>
      </c>
      <c r="C2325" t="s">
        <v>349</v>
      </c>
      <c r="D2325">
        <v>8.5500000000000007</v>
      </c>
      <c r="E2325">
        <v>8.59</v>
      </c>
      <c r="F2325">
        <v>18.010000000000002</v>
      </c>
      <c r="G2325">
        <v>1.45</v>
      </c>
      <c r="H2325" s="184">
        <f t="shared" ref="H2325:L2325" si="2522">H2301</f>
        <v>0.75</v>
      </c>
      <c r="I2325" s="185">
        <f t="shared" si="2522"/>
        <v>240</v>
      </c>
      <c r="J2325" s="185">
        <f t="shared" si="2522"/>
        <v>365</v>
      </c>
      <c r="K2325" s="185">
        <f t="shared" si="2522"/>
        <v>2842</v>
      </c>
      <c r="L2325" s="185">
        <f t="shared" si="2522"/>
        <v>1380</v>
      </c>
      <c r="M2325" s="147"/>
      <c r="N2325" s="143">
        <f t="shared" si="2504"/>
        <v>2052</v>
      </c>
      <c r="O2325" s="143">
        <f t="shared" si="2500"/>
        <v>3135.35</v>
      </c>
      <c r="P2325" s="143">
        <f t="shared" si="2501"/>
        <v>51184.420000000006</v>
      </c>
      <c r="Q2325" s="143">
        <f t="shared" si="2502"/>
        <v>2001</v>
      </c>
      <c r="R2325" s="188">
        <f t="shared" si="2505"/>
        <v>58372.770000000004</v>
      </c>
      <c r="T2325">
        <v>40424.65</v>
      </c>
      <c r="U2325" s="190">
        <f t="shared" si="2506"/>
        <v>1.4439894965077003</v>
      </c>
    </row>
    <row r="2326" spans="1:21" x14ac:dyDescent="0.2">
      <c r="A2326" s="178">
        <v>42832</v>
      </c>
      <c r="B2326" s="179">
        <v>0.83333333333333337</v>
      </c>
      <c r="C2326" t="s">
        <v>349</v>
      </c>
      <c r="D2326">
        <v>7.11</v>
      </c>
      <c r="E2326">
        <v>9.3800000000000008</v>
      </c>
      <c r="F2326">
        <v>12.38</v>
      </c>
      <c r="G2326">
        <v>0.97</v>
      </c>
      <c r="H2326" s="184">
        <f t="shared" ref="H2326:L2326" si="2523">H2302</f>
        <v>0.79166666666666663</v>
      </c>
      <c r="I2326" s="185">
        <f t="shared" si="2523"/>
        <v>320</v>
      </c>
      <c r="J2326" s="185">
        <f t="shared" si="2523"/>
        <v>214</v>
      </c>
      <c r="K2326" s="185">
        <f t="shared" si="2523"/>
        <v>2842</v>
      </c>
      <c r="L2326" s="185">
        <f t="shared" si="2523"/>
        <v>1426</v>
      </c>
      <c r="M2326" s="147"/>
      <c r="N2326" s="143">
        <f t="shared" si="2504"/>
        <v>2275.2000000000003</v>
      </c>
      <c r="O2326" s="143">
        <f t="shared" si="2500"/>
        <v>2007.3200000000002</v>
      </c>
      <c r="P2326" s="143">
        <f t="shared" si="2501"/>
        <v>35183.96</v>
      </c>
      <c r="Q2326" s="143">
        <f t="shared" si="2502"/>
        <v>1383.22</v>
      </c>
      <c r="R2326" s="188">
        <f t="shared" si="2505"/>
        <v>40849.699999999997</v>
      </c>
      <c r="T2326">
        <v>39421.269999999997</v>
      </c>
      <c r="U2326" s="190">
        <f t="shared" si="2506"/>
        <v>1.0362350071420834</v>
      </c>
    </row>
    <row r="2327" spans="1:21" x14ac:dyDescent="0.2">
      <c r="A2327" s="178">
        <v>42832</v>
      </c>
      <c r="B2327" s="179">
        <v>0.875</v>
      </c>
      <c r="C2327" t="s">
        <v>349</v>
      </c>
      <c r="D2327">
        <v>6.76</v>
      </c>
      <c r="E2327">
        <v>12.74</v>
      </c>
      <c r="F2327">
        <v>16.07</v>
      </c>
      <c r="G2327">
        <v>0.99</v>
      </c>
      <c r="H2327" s="184">
        <f t="shared" ref="H2327:L2327" si="2524">H2303</f>
        <v>0.83333333333333337</v>
      </c>
      <c r="I2327" s="185">
        <f t="shared" si="2524"/>
        <v>322</v>
      </c>
      <c r="J2327" s="185">
        <f t="shared" si="2524"/>
        <v>178</v>
      </c>
      <c r="K2327" s="185">
        <f t="shared" si="2524"/>
        <v>2842</v>
      </c>
      <c r="L2327" s="185">
        <f t="shared" si="2524"/>
        <v>1426</v>
      </c>
      <c r="M2327" s="147"/>
      <c r="N2327" s="143">
        <f t="shared" si="2504"/>
        <v>2176.7199999999998</v>
      </c>
      <c r="O2327" s="143">
        <f t="shared" si="2500"/>
        <v>2267.7200000000003</v>
      </c>
      <c r="P2327" s="143">
        <f t="shared" si="2501"/>
        <v>45670.94</v>
      </c>
      <c r="Q2327" s="143">
        <f t="shared" si="2502"/>
        <v>1411.74</v>
      </c>
      <c r="R2327" s="188">
        <f t="shared" si="2505"/>
        <v>51527.12</v>
      </c>
      <c r="T2327">
        <v>37966.19</v>
      </c>
      <c r="U2327" s="190">
        <f t="shared" si="2506"/>
        <v>1.3571843790488327</v>
      </c>
    </row>
    <row r="2328" spans="1:21" x14ac:dyDescent="0.2">
      <c r="A2328" s="178">
        <v>42832</v>
      </c>
      <c r="B2328" s="179">
        <v>0.91666666666666663</v>
      </c>
      <c r="C2328" t="s">
        <v>349</v>
      </c>
      <c r="D2328">
        <v>25</v>
      </c>
      <c r="E2328">
        <v>24.37</v>
      </c>
      <c r="F2328">
        <v>25.17</v>
      </c>
      <c r="G2328">
        <v>0.97</v>
      </c>
      <c r="H2328" s="184">
        <f t="shared" ref="H2328:L2328" si="2525">H2304</f>
        <v>0.875</v>
      </c>
      <c r="I2328" s="185">
        <f t="shared" si="2525"/>
        <v>337</v>
      </c>
      <c r="J2328" s="185">
        <f t="shared" si="2525"/>
        <v>173</v>
      </c>
      <c r="K2328" s="185">
        <f t="shared" si="2525"/>
        <v>2842</v>
      </c>
      <c r="L2328" s="185">
        <f t="shared" si="2525"/>
        <v>1426</v>
      </c>
      <c r="M2328" s="147"/>
      <c r="N2328" s="143">
        <f t="shared" si="2504"/>
        <v>8425</v>
      </c>
      <c r="O2328" s="143">
        <f t="shared" si="2500"/>
        <v>4216.01</v>
      </c>
      <c r="P2328" s="143">
        <f t="shared" si="2501"/>
        <v>71533.14</v>
      </c>
      <c r="Q2328" s="143">
        <f t="shared" si="2502"/>
        <v>1383.22</v>
      </c>
      <c r="R2328" s="188">
        <f t="shared" si="2505"/>
        <v>85557.37</v>
      </c>
      <c r="T2328">
        <v>38114.15</v>
      </c>
      <c r="U2328" s="190">
        <f t="shared" si="2506"/>
        <v>2.244766576192831</v>
      </c>
    </row>
    <row r="2329" spans="1:21" x14ac:dyDescent="0.2">
      <c r="A2329" s="178">
        <v>42832</v>
      </c>
      <c r="B2329" s="179">
        <v>0.95833333333333337</v>
      </c>
      <c r="C2329" t="s">
        <v>349</v>
      </c>
      <c r="D2329">
        <v>46.19</v>
      </c>
      <c r="E2329">
        <v>44.21</v>
      </c>
      <c r="F2329">
        <v>45.01</v>
      </c>
      <c r="G2329">
        <v>0.01</v>
      </c>
      <c r="H2329" s="184">
        <f t="shared" ref="H2329:L2329" si="2526">H2305</f>
        <v>0.91666666666666663</v>
      </c>
      <c r="I2329" s="185">
        <f t="shared" si="2526"/>
        <v>394</v>
      </c>
      <c r="J2329" s="185">
        <f t="shared" si="2526"/>
        <v>194</v>
      </c>
      <c r="K2329" s="185">
        <f t="shared" si="2526"/>
        <v>2842</v>
      </c>
      <c r="L2329" s="185">
        <f t="shared" si="2526"/>
        <v>1426</v>
      </c>
      <c r="M2329" s="147"/>
      <c r="N2329" s="143">
        <f t="shared" si="2504"/>
        <v>18198.86</v>
      </c>
      <c r="O2329" s="143">
        <f t="shared" si="2500"/>
        <v>8576.74</v>
      </c>
      <c r="P2329" s="143">
        <f t="shared" si="2501"/>
        <v>127918.42</v>
      </c>
      <c r="Q2329" s="143">
        <f t="shared" si="2502"/>
        <v>14.26</v>
      </c>
      <c r="R2329" s="188">
        <f t="shared" si="2505"/>
        <v>154708.28</v>
      </c>
      <c r="T2329">
        <v>36975.550000000003</v>
      </c>
      <c r="U2329" s="190">
        <f t="shared" si="2506"/>
        <v>4.1840697433844793</v>
      </c>
    </row>
    <row r="2330" spans="1:21" x14ac:dyDescent="0.2">
      <c r="A2330" s="178">
        <v>42832</v>
      </c>
      <c r="B2330" s="180">
        <v>1</v>
      </c>
      <c r="C2330" t="s">
        <v>349</v>
      </c>
      <c r="D2330">
        <v>25</v>
      </c>
      <c r="E2330">
        <v>22.03</v>
      </c>
      <c r="F2330">
        <v>23.16</v>
      </c>
      <c r="G2330">
        <v>0.01</v>
      </c>
      <c r="H2330" s="184">
        <f t="shared" ref="H2330:L2330" si="2527">H2306</f>
        <v>0.95833333333333337</v>
      </c>
      <c r="I2330" s="185">
        <f t="shared" si="2527"/>
        <v>389</v>
      </c>
      <c r="J2330" s="185">
        <f t="shared" si="2527"/>
        <v>265</v>
      </c>
      <c r="K2330" s="185">
        <f t="shared" si="2527"/>
        <v>2985</v>
      </c>
      <c r="L2330" s="185">
        <f t="shared" si="2527"/>
        <v>1111</v>
      </c>
      <c r="M2330" s="147"/>
      <c r="N2330" s="143">
        <f t="shared" si="2504"/>
        <v>9725</v>
      </c>
      <c r="O2330" s="143">
        <f t="shared" si="2500"/>
        <v>5837.9500000000007</v>
      </c>
      <c r="P2330" s="143">
        <f t="shared" si="2501"/>
        <v>69132.600000000006</v>
      </c>
      <c r="Q2330" s="143">
        <f t="shared" si="2502"/>
        <v>11.11</v>
      </c>
      <c r="R2330" s="188">
        <f t="shared" si="2505"/>
        <v>84706.66</v>
      </c>
      <c r="T2330">
        <v>34840.07</v>
      </c>
      <c r="U2330" s="190">
        <f t="shared" si="2506"/>
        <v>2.4312999371126409</v>
      </c>
    </row>
    <row r="2331" spans="1:21" x14ac:dyDescent="0.2">
      <c r="A2331" s="178">
        <v>42833</v>
      </c>
      <c r="B2331" s="179">
        <v>4.1666666666666664E-2</v>
      </c>
      <c r="C2331" t="s">
        <v>349</v>
      </c>
      <c r="D2331">
        <v>35</v>
      </c>
      <c r="E2331">
        <v>26.71</v>
      </c>
      <c r="F2331">
        <v>25.71</v>
      </c>
      <c r="G2331">
        <v>0.25</v>
      </c>
      <c r="H2331" s="184">
        <f t="shared" ref="H2331:L2331" si="2528">H2307</f>
        <v>1</v>
      </c>
      <c r="I2331" s="185">
        <f t="shared" si="2528"/>
        <v>362</v>
      </c>
      <c r="J2331" s="185">
        <f t="shared" si="2528"/>
        <v>243</v>
      </c>
      <c r="K2331" s="185">
        <f t="shared" si="2528"/>
        <v>2985</v>
      </c>
      <c r="L2331" s="185">
        <f t="shared" si="2528"/>
        <v>1111</v>
      </c>
      <c r="M2331" s="147"/>
      <c r="N2331" s="143">
        <f t="shared" si="2504"/>
        <v>12670</v>
      </c>
      <c r="O2331" s="143">
        <f t="shared" si="2500"/>
        <v>6490.5300000000007</v>
      </c>
      <c r="P2331" s="143">
        <f t="shared" si="2501"/>
        <v>76744.350000000006</v>
      </c>
      <c r="Q2331" s="143">
        <f t="shared" si="2502"/>
        <v>277.75</v>
      </c>
      <c r="R2331" s="188">
        <f t="shared" si="2505"/>
        <v>96182.63</v>
      </c>
      <c r="T2331">
        <v>32237.42</v>
      </c>
      <c r="U2331" s="190">
        <f t="shared" si="2506"/>
        <v>2.9835709557402548</v>
      </c>
    </row>
    <row r="2332" spans="1:21" x14ac:dyDescent="0.2">
      <c r="A2332" s="178">
        <v>42833</v>
      </c>
      <c r="B2332" s="179">
        <v>8.3333333333333329E-2</v>
      </c>
      <c r="C2332" t="s">
        <v>349</v>
      </c>
      <c r="D2332">
        <v>18</v>
      </c>
      <c r="E2332">
        <v>8.11</v>
      </c>
      <c r="F2332">
        <v>18</v>
      </c>
      <c r="G2332">
        <v>0.25</v>
      </c>
      <c r="H2332" s="184">
        <f t="shared" ref="H2332:L2332" si="2529">H2308</f>
        <v>4.1666666666666664E-2</v>
      </c>
      <c r="I2332" s="185">
        <f t="shared" si="2529"/>
        <v>294</v>
      </c>
      <c r="J2332" s="185">
        <f t="shared" si="2529"/>
        <v>212</v>
      </c>
      <c r="K2332" s="185">
        <f t="shared" si="2529"/>
        <v>2985</v>
      </c>
      <c r="L2332" s="185">
        <f t="shared" si="2529"/>
        <v>1111</v>
      </c>
      <c r="M2332" s="147"/>
      <c r="N2332" s="143">
        <f t="shared" si="2504"/>
        <v>5292</v>
      </c>
      <c r="O2332" s="143">
        <f t="shared" si="2500"/>
        <v>1719.32</v>
      </c>
      <c r="P2332" s="143">
        <f t="shared" si="2501"/>
        <v>53730</v>
      </c>
      <c r="Q2332" s="143">
        <f t="shared" si="2502"/>
        <v>277.75</v>
      </c>
      <c r="R2332" s="188">
        <f t="shared" si="2505"/>
        <v>61019.07</v>
      </c>
      <c r="T2332">
        <v>29932.98</v>
      </c>
      <c r="U2332" s="190">
        <f t="shared" si="2506"/>
        <v>2.0385230605171953</v>
      </c>
    </row>
    <row r="2333" spans="1:21" x14ac:dyDescent="0.2">
      <c r="A2333" s="178">
        <v>42833</v>
      </c>
      <c r="B2333" s="179">
        <v>0.125</v>
      </c>
      <c r="C2333" t="s">
        <v>349</v>
      </c>
      <c r="D2333">
        <v>18</v>
      </c>
      <c r="E2333">
        <v>8</v>
      </c>
      <c r="F2333">
        <v>18</v>
      </c>
      <c r="G2333">
        <v>1.43</v>
      </c>
      <c r="H2333" s="184">
        <f t="shared" ref="H2333:L2333" si="2530">H2309</f>
        <v>8.3333333333333329E-2</v>
      </c>
      <c r="I2333" s="185">
        <f t="shared" si="2530"/>
        <v>236</v>
      </c>
      <c r="J2333" s="185">
        <f t="shared" si="2530"/>
        <v>179</v>
      </c>
      <c r="K2333" s="185">
        <f t="shared" si="2530"/>
        <v>2985</v>
      </c>
      <c r="L2333" s="185">
        <f t="shared" si="2530"/>
        <v>1111</v>
      </c>
      <c r="M2333" s="147"/>
      <c r="N2333" s="143">
        <f t="shared" si="2504"/>
        <v>4248</v>
      </c>
      <c r="O2333" s="143">
        <f t="shared" si="2500"/>
        <v>1432</v>
      </c>
      <c r="P2333" s="143">
        <f t="shared" si="2501"/>
        <v>53730</v>
      </c>
      <c r="Q2333" s="143">
        <f t="shared" si="2502"/>
        <v>1588.73</v>
      </c>
      <c r="R2333" s="188">
        <f t="shared" si="2505"/>
        <v>60998.73</v>
      </c>
      <c r="T2333">
        <v>28429.49</v>
      </c>
      <c r="U2333" s="190">
        <f t="shared" si="2506"/>
        <v>2.1456146416977582</v>
      </c>
    </row>
    <row r="2334" spans="1:21" x14ac:dyDescent="0.2">
      <c r="A2334" s="178">
        <v>42833</v>
      </c>
      <c r="B2334" s="179">
        <v>0.16666666666666666</v>
      </c>
      <c r="C2334" t="s">
        <v>349</v>
      </c>
      <c r="D2334">
        <v>16.46</v>
      </c>
      <c r="E2334">
        <v>8</v>
      </c>
      <c r="F2334">
        <v>18</v>
      </c>
      <c r="G2334">
        <v>1.42</v>
      </c>
      <c r="H2334" s="184">
        <f t="shared" ref="H2334:L2334" si="2531">H2310</f>
        <v>0.125</v>
      </c>
      <c r="I2334" s="185">
        <f t="shared" si="2531"/>
        <v>201</v>
      </c>
      <c r="J2334" s="185">
        <f t="shared" si="2531"/>
        <v>205</v>
      </c>
      <c r="K2334" s="185">
        <f t="shared" si="2531"/>
        <v>2985</v>
      </c>
      <c r="L2334" s="185">
        <f t="shared" si="2531"/>
        <v>1717</v>
      </c>
      <c r="M2334" s="147"/>
      <c r="N2334" s="143">
        <f t="shared" si="2504"/>
        <v>3308.46</v>
      </c>
      <c r="O2334" s="143">
        <f t="shared" si="2500"/>
        <v>1640</v>
      </c>
      <c r="P2334" s="143">
        <f t="shared" si="2501"/>
        <v>53730</v>
      </c>
      <c r="Q2334" s="143">
        <f t="shared" si="2502"/>
        <v>2438.14</v>
      </c>
      <c r="R2334" s="188">
        <f t="shared" si="2505"/>
        <v>61116.6</v>
      </c>
      <c r="T2334">
        <v>27436.35</v>
      </c>
      <c r="U2334" s="190">
        <f t="shared" si="2506"/>
        <v>2.2275776479014153</v>
      </c>
    </row>
    <row r="2335" spans="1:21" x14ac:dyDescent="0.2">
      <c r="A2335" s="178">
        <v>42833</v>
      </c>
      <c r="B2335" s="179">
        <v>0.20833333333333334</v>
      </c>
      <c r="C2335" t="s">
        <v>349</v>
      </c>
      <c r="D2335">
        <v>14.8</v>
      </c>
      <c r="E2335">
        <v>10.11</v>
      </c>
      <c r="F2335">
        <v>18</v>
      </c>
      <c r="G2335">
        <v>1.41</v>
      </c>
      <c r="H2335" s="184">
        <f t="shared" ref="H2335:L2335" si="2532">H2311</f>
        <v>0.16666666666666666</v>
      </c>
      <c r="I2335" s="185">
        <f t="shared" si="2532"/>
        <v>185</v>
      </c>
      <c r="J2335" s="185">
        <f t="shared" si="2532"/>
        <v>205</v>
      </c>
      <c r="K2335" s="185">
        <f t="shared" si="2532"/>
        <v>2985</v>
      </c>
      <c r="L2335" s="185">
        <f t="shared" si="2532"/>
        <v>1717</v>
      </c>
      <c r="M2335" s="147"/>
      <c r="N2335" s="143">
        <f t="shared" si="2504"/>
        <v>2738</v>
      </c>
      <c r="O2335" s="143">
        <f t="shared" si="2500"/>
        <v>2072.5499999999997</v>
      </c>
      <c r="P2335" s="143">
        <f t="shared" si="2501"/>
        <v>53730</v>
      </c>
      <c r="Q2335" s="143">
        <f t="shared" si="2502"/>
        <v>2420.9699999999998</v>
      </c>
      <c r="R2335" s="188">
        <f t="shared" si="2505"/>
        <v>60961.520000000004</v>
      </c>
      <c r="T2335">
        <v>26901.41</v>
      </c>
      <c r="U2335" s="190">
        <f t="shared" si="2506"/>
        <v>2.266108728129864</v>
      </c>
    </row>
    <row r="2336" spans="1:21" x14ac:dyDescent="0.2">
      <c r="A2336" s="178">
        <v>42833</v>
      </c>
      <c r="B2336" s="179">
        <v>0.25</v>
      </c>
      <c r="C2336" t="s">
        <v>349</v>
      </c>
      <c r="D2336">
        <v>25</v>
      </c>
      <c r="E2336">
        <v>28.69</v>
      </c>
      <c r="F2336">
        <v>27.05</v>
      </c>
      <c r="G2336">
        <v>1.26</v>
      </c>
      <c r="H2336" s="184">
        <f t="shared" ref="H2336:L2336" si="2533">H2312</f>
        <v>0.20833333333333334</v>
      </c>
      <c r="I2336" s="185">
        <f t="shared" si="2533"/>
        <v>207</v>
      </c>
      <c r="J2336" s="185">
        <f t="shared" si="2533"/>
        <v>283</v>
      </c>
      <c r="K2336" s="185">
        <f t="shared" si="2533"/>
        <v>2985</v>
      </c>
      <c r="L2336" s="185">
        <f t="shared" si="2533"/>
        <v>1717</v>
      </c>
      <c r="M2336" s="147"/>
      <c r="N2336" s="143">
        <f t="shared" si="2504"/>
        <v>5175</v>
      </c>
      <c r="O2336" s="143">
        <f t="shared" si="2500"/>
        <v>8119.27</v>
      </c>
      <c r="P2336" s="143">
        <f t="shared" si="2501"/>
        <v>80744.25</v>
      </c>
      <c r="Q2336" s="143">
        <f t="shared" si="2502"/>
        <v>2163.42</v>
      </c>
      <c r="R2336" s="188">
        <f t="shared" si="2505"/>
        <v>96201.94</v>
      </c>
      <c r="T2336">
        <v>26715.94</v>
      </c>
      <c r="U2336" s="190">
        <f t="shared" si="2506"/>
        <v>3.6009191516375618</v>
      </c>
    </row>
    <row r="2337" spans="1:21" x14ac:dyDescent="0.2">
      <c r="A2337" s="178">
        <v>42833</v>
      </c>
      <c r="B2337" s="179">
        <v>0.29166666666666669</v>
      </c>
      <c r="C2337" t="s">
        <v>349</v>
      </c>
      <c r="D2337">
        <v>32.549999999999997</v>
      </c>
      <c r="E2337">
        <v>25</v>
      </c>
      <c r="F2337">
        <v>21.17</v>
      </c>
      <c r="G2337">
        <v>6</v>
      </c>
      <c r="H2337" s="184">
        <f t="shared" ref="H2337:L2337" si="2534">H2313</f>
        <v>0.25</v>
      </c>
      <c r="I2337" s="185">
        <f t="shared" si="2534"/>
        <v>327</v>
      </c>
      <c r="J2337" s="185">
        <f t="shared" si="2534"/>
        <v>438</v>
      </c>
      <c r="K2337" s="185">
        <f t="shared" si="2534"/>
        <v>2985</v>
      </c>
      <c r="L2337" s="185">
        <f t="shared" si="2534"/>
        <v>1717</v>
      </c>
      <c r="M2337" s="147"/>
      <c r="N2337" s="143">
        <f t="shared" si="2504"/>
        <v>10643.849999999999</v>
      </c>
      <c r="O2337" s="143">
        <f t="shared" si="2500"/>
        <v>10950</v>
      </c>
      <c r="P2337" s="143">
        <f t="shared" si="2501"/>
        <v>63192.450000000004</v>
      </c>
      <c r="Q2337" s="143">
        <f t="shared" si="2502"/>
        <v>10302</v>
      </c>
      <c r="R2337" s="188">
        <f t="shared" si="2505"/>
        <v>95088.3</v>
      </c>
      <c r="T2337">
        <v>27166.98</v>
      </c>
      <c r="U2337" s="190">
        <f t="shared" si="2506"/>
        <v>3.5001424523447215</v>
      </c>
    </row>
    <row r="2338" spans="1:21" x14ac:dyDescent="0.2">
      <c r="A2338" s="178">
        <v>42833</v>
      </c>
      <c r="B2338" s="179">
        <v>0.33333333333333331</v>
      </c>
      <c r="C2338" t="s">
        <v>349</v>
      </c>
      <c r="D2338">
        <v>15.15</v>
      </c>
      <c r="E2338">
        <v>8</v>
      </c>
      <c r="F2338">
        <v>10</v>
      </c>
      <c r="G2338">
        <v>6</v>
      </c>
      <c r="H2338" s="184">
        <f t="shared" ref="H2338:L2338" si="2535">H2314</f>
        <v>0.29166666666666669</v>
      </c>
      <c r="I2338" s="185">
        <f t="shared" si="2535"/>
        <v>249</v>
      </c>
      <c r="J2338" s="185">
        <f t="shared" si="2535"/>
        <v>556</v>
      </c>
      <c r="K2338" s="185">
        <f t="shared" si="2535"/>
        <v>2872</v>
      </c>
      <c r="L2338" s="185">
        <f t="shared" si="2535"/>
        <v>2219</v>
      </c>
      <c r="M2338" s="147"/>
      <c r="N2338" s="143">
        <f t="shared" si="2504"/>
        <v>3772.35</v>
      </c>
      <c r="O2338" s="143">
        <f t="shared" si="2500"/>
        <v>4448</v>
      </c>
      <c r="P2338" s="143">
        <f t="shared" si="2501"/>
        <v>28720</v>
      </c>
      <c r="Q2338" s="143">
        <f t="shared" si="2502"/>
        <v>13314</v>
      </c>
      <c r="R2338" s="188">
        <f t="shared" si="2505"/>
        <v>50254.35</v>
      </c>
      <c r="T2338">
        <v>28405.23</v>
      </c>
      <c r="U2338" s="190">
        <f t="shared" si="2506"/>
        <v>1.7691935604816438</v>
      </c>
    </row>
    <row r="2339" spans="1:21" x14ac:dyDescent="0.2">
      <c r="A2339" s="178">
        <v>42833</v>
      </c>
      <c r="B2339" s="179">
        <v>0.375</v>
      </c>
      <c r="C2339" t="s">
        <v>349</v>
      </c>
      <c r="D2339">
        <v>8.5399999999999991</v>
      </c>
      <c r="E2339">
        <v>10.11</v>
      </c>
      <c r="F2339">
        <v>10.61</v>
      </c>
      <c r="G2339">
        <v>6</v>
      </c>
      <c r="H2339" s="184">
        <f t="shared" ref="H2339:L2339" si="2536">H2315</f>
        <v>0.33333333333333331</v>
      </c>
      <c r="I2339" s="185">
        <f t="shared" si="2536"/>
        <v>256</v>
      </c>
      <c r="J2339" s="185">
        <f t="shared" si="2536"/>
        <v>306</v>
      </c>
      <c r="K2339" s="185">
        <f t="shared" si="2536"/>
        <v>2872</v>
      </c>
      <c r="L2339" s="185">
        <f t="shared" si="2536"/>
        <v>2219</v>
      </c>
      <c r="M2339" s="147"/>
      <c r="N2339" s="143">
        <f t="shared" si="2504"/>
        <v>2186.2399999999998</v>
      </c>
      <c r="O2339" s="143">
        <f t="shared" si="2500"/>
        <v>3093.66</v>
      </c>
      <c r="P2339" s="143">
        <f t="shared" si="2501"/>
        <v>30471.919999999998</v>
      </c>
      <c r="Q2339" s="143">
        <f t="shared" si="2502"/>
        <v>13314</v>
      </c>
      <c r="R2339" s="188">
        <f t="shared" si="2505"/>
        <v>49065.82</v>
      </c>
      <c r="T2339">
        <v>29320.01</v>
      </c>
      <c r="U2339" s="190">
        <f t="shared" si="2506"/>
        <v>1.6734585015489423</v>
      </c>
    </row>
    <row r="2340" spans="1:21" x14ac:dyDescent="0.2">
      <c r="A2340" s="178">
        <v>42833</v>
      </c>
      <c r="B2340" s="179">
        <v>0.41666666666666669</v>
      </c>
      <c r="C2340" t="s">
        <v>349</v>
      </c>
      <c r="D2340">
        <v>7.39</v>
      </c>
      <c r="E2340">
        <v>8.4</v>
      </c>
      <c r="F2340">
        <v>10.72</v>
      </c>
      <c r="G2340">
        <v>6</v>
      </c>
      <c r="H2340" s="184">
        <f t="shared" ref="H2340:L2340" si="2537">H2316</f>
        <v>0.375</v>
      </c>
      <c r="I2340" s="185">
        <f t="shared" si="2537"/>
        <v>156</v>
      </c>
      <c r="J2340" s="185">
        <f t="shared" si="2537"/>
        <v>343</v>
      </c>
      <c r="K2340" s="185">
        <f t="shared" si="2537"/>
        <v>2872</v>
      </c>
      <c r="L2340" s="185">
        <f t="shared" si="2537"/>
        <v>2219</v>
      </c>
      <c r="M2340" s="147"/>
      <c r="N2340" s="143">
        <f t="shared" si="2504"/>
        <v>1152.8399999999999</v>
      </c>
      <c r="O2340" s="143">
        <f t="shared" si="2500"/>
        <v>2881.2000000000003</v>
      </c>
      <c r="P2340" s="143">
        <f t="shared" si="2501"/>
        <v>30787.84</v>
      </c>
      <c r="Q2340" s="143">
        <f t="shared" si="2502"/>
        <v>13314</v>
      </c>
      <c r="R2340" s="188">
        <f t="shared" si="2505"/>
        <v>48135.88</v>
      </c>
      <c r="T2340">
        <v>30956.17</v>
      </c>
      <c r="U2340" s="190">
        <f t="shared" si="2506"/>
        <v>1.5549688478904204</v>
      </c>
    </row>
    <row r="2341" spans="1:21" x14ac:dyDescent="0.2">
      <c r="A2341" s="178">
        <v>42833</v>
      </c>
      <c r="B2341" s="179">
        <v>0.45833333333333331</v>
      </c>
      <c r="C2341" t="s">
        <v>349</v>
      </c>
      <c r="D2341">
        <v>7.1</v>
      </c>
      <c r="E2341">
        <v>8.69</v>
      </c>
      <c r="F2341">
        <v>12</v>
      </c>
      <c r="G2341">
        <v>1.19</v>
      </c>
      <c r="H2341" s="184">
        <f t="shared" ref="H2341:L2341" si="2538">H2317</f>
        <v>0.41666666666666669</v>
      </c>
      <c r="I2341" s="185">
        <f t="shared" si="2538"/>
        <v>196</v>
      </c>
      <c r="J2341" s="185">
        <f t="shared" si="2538"/>
        <v>315</v>
      </c>
      <c r="K2341" s="185">
        <f t="shared" si="2538"/>
        <v>2872</v>
      </c>
      <c r="L2341" s="185">
        <f t="shared" si="2538"/>
        <v>2219</v>
      </c>
      <c r="M2341" s="147"/>
      <c r="N2341" s="143">
        <f t="shared" si="2504"/>
        <v>1391.6</v>
      </c>
      <c r="O2341" s="143">
        <f t="shared" si="2500"/>
        <v>2737.35</v>
      </c>
      <c r="P2341" s="143">
        <f t="shared" si="2501"/>
        <v>34464</v>
      </c>
      <c r="Q2341" s="143">
        <f t="shared" si="2502"/>
        <v>2640.6099999999997</v>
      </c>
      <c r="R2341" s="188">
        <f t="shared" si="2505"/>
        <v>41233.56</v>
      </c>
      <c r="T2341">
        <v>32707.69</v>
      </c>
      <c r="U2341" s="190">
        <f t="shared" si="2506"/>
        <v>1.2606686684385231</v>
      </c>
    </row>
    <row r="2342" spans="1:21" x14ac:dyDescent="0.2">
      <c r="A2342" s="178">
        <v>42833</v>
      </c>
      <c r="B2342" s="179">
        <v>0.5</v>
      </c>
      <c r="C2342" t="s">
        <v>349</v>
      </c>
      <c r="D2342">
        <v>4.1100000000000003</v>
      </c>
      <c r="E2342">
        <v>10.99</v>
      </c>
      <c r="F2342">
        <v>14.23</v>
      </c>
      <c r="G2342">
        <v>1.02</v>
      </c>
      <c r="H2342" s="184">
        <f t="shared" ref="H2342:L2342" si="2539">H2318</f>
        <v>0.45833333333333331</v>
      </c>
      <c r="I2342" s="185">
        <f t="shared" si="2539"/>
        <v>226</v>
      </c>
      <c r="J2342" s="185">
        <f t="shared" si="2539"/>
        <v>326</v>
      </c>
      <c r="K2342" s="185">
        <f t="shared" si="2539"/>
        <v>2842</v>
      </c>
      <c r="L2342" s="185">
        <f t="shared" si="2539"/>
        <v>1635</v>
      </c>
      <c r="M2342" s="147"/>
      <c r="N2342" s="143">
        <f t="shared" si="2504"/>
        <v>928.86000000000013</v>
      </c>
      <c r="O2342" s="143">
        <f t="shared" si="2500"/>
        <v>3582.7400000000002</v>
      </c>
      <c r="P2342" s="143">
        <f t="shared" si="2501"/>
        <v>40441.660000000003</v>
      </c>
      <c r="Q2342" s="143">
        <f t="shared" si="2502"/>
        <v>1667.7</v>
      </c>
      <c r="R2342" s="188">
        <f t="shared" si="2505"/>
        <v>46620.959999999999</v>
      </c>
      <c r="T2342">
        <v>34241.410000000003</v>
      </c>
      <c r="U2342" s="190">
        <f t="shared" si="2506"/>
        <v>1.3615373899614529</v>
      </c>
    </row>
    <row r="2343" spans="1:21" x14ac:dyDescent="0.2">
      <c r="A2343" s="178">
        <v>42833</v>
      </c>
      <c r="B2343" s="179">
        <v>0.54166666666666663</v>
      </c>
      <c r="C2343" t="s">
        <v>349</v>
      </c>
      <c r="D2343">
        <v>3.62</v>
      </c>
      <c r="E2343">
        <v>8.1300000000000008</v>
      </c>
      <c r="F2343">
        <v>13.13</v>
      </c>
      <c r="G2343">
        <v>1.2</v>
      </c>
      <c r="H2343" s="184">
        <f t="shared" ref="H2343:L2343" si="2540">H2319</f>
        <v>0.5</v>
      </c>
      <c r="I2343" s="185">
        <f t="shared" si="2540"/>
        <v>222</v>
      </c>
      <c r="J2343" s="185">
        <f t="shared" si="2540"/>
        <v>319</v>
      </c>
      <c r="K2343" s="185">
        <f t="shared" si="2540"/>
        <v>2842</v>
      </c>
      <c r="L2343" s="185">
        <f t="shared" si="2540"/>
        <v>1635</v>
      </c>
      <c r="M2343" s="147"/>
      <c r="N2343" s="143">
        <f t="shared" si="2504"/>
        <v>803.64</v>
      </c>
      <c r="O2343" s="143">
        <f t="shared" si="2500"/>
        <v>2593.4700000000003</v>
      </c>
      <c r="P2343" s="143">
        <f t="shared" si="2501"/>
        <v>37315.46</v>
      </c>
      <c r="Q2343" s="143">
        <f t="shared" si="2502"/>
        <v>1962</v>
      </c>
      <c r="R2343" s="188">
        <f t="shared" si="2505"/>
        <v>42674.57</v>
      </c>
      <c r="T2343">
        <v>35469.449999999997</v>
      </c>
      <c r="U2343" s="190">
        <f t="shared" si="2506"/>
        <v>1.2031359381101203</v>
      </c>
    </row>
    <row r="2344" spans="1:21" x14ac:dyDescent="0.2">
      <c r="A2344" s="178">
        <v>42833</v>
      </c>
      <c r="B2344" s="179">
        <v>0.58333333333333337</v>
      </c>
      <c r="C2344" t="s">
        <v>349</v>
      </c>
      <c r="D2344">
        <v>6.09</v>
      </c>
      <c r="E2344">
        <v>9.5</v>
      </c>
      <c r="F2344">
        <v>15.73</v>
      </c>
      <c r="G2344">
        <v>1.42</v>
      </c>
      <c r="H2344" s="184">
        <f t="shared" ref="H2344:L2344" si="2541">H2320</f>
        <v>0.54166666666666663</v>
      </c>
      <c r="I2344" s="185">
        <f t="shared" si="2541"/>
        <v>195</v>
      </c>
      <c r="J2344" s="185">
        <f t="shared" si="2541"/>
        <v>299</v>
      </c>
      <c r="K2344" s="185">
        <f t="shared" si="2541"/>
        <v>2842</v>
      </c>
      <c r="L2344" s="185">
        <f t="shared" si="2541"/>
        <v>1635</v>
      </c>
      <c r="M2344" s="147"/>
      <c r="N2344" s="143">
        <f t="shared" si="2504"/>
        <v>1187.55</v>
      </c>
      <c r="O2344" s="143">
        <f t="shared" si="2500"/>
        <v>2840.5</v>
      </c>
      <c r="P2344" s="143">
        <f t="shared" si="2501"/>
        <v>44704.66</v>
      </c>
      <c r="Q2344" s="143">
        <f t="shared" si="2502"/>
        <v>2321.6999999999998</v>
      </c>
      <c r="R2344" s="188">
        <f t="shared" si="2505"/>
        <v>51054.41</v>
      </c>
      <c r="T2344">
        <v>36634.46</v>
      </c>
      <c r="U2344" s="190">
        <f t="shared" si="2506"/>
        <v>1.3936171025859261</v>
      </c>
    </row>
    <row r="2345" spans="1:21" x14ac:dyDescent="0.2">
      <c r="A2345" s="178">
        <v>42833</v>
      </c>
      <c r="B2345" s="179">
        <v>0.625</v>
      </c>
      <c r="C2345" t="s">
        <v>349</v>
      </c>
      <c r="D2345">
        <v>7.74</v>
      </c>
      <c r="E2345">
        <v>15</v>
      </c>
      <c r="F2345">
        <v>21.62</v>
      </c>
      <c r="G2345">
        <v>1.42</v>
      </c>
      <c r="H2345" s="184">
        <f t="shared" ref="H2345:L2345" si="2542">H2321</f>
        <v>0.58333333333333337</v>
      </c>
      <c r="I2345" s="185">
        <f t="shared" si="2542"/>
        <v>205</v>
      </c>
      <c r="J2345" s="185">
        <f t="shared" si="2542"/>
        <v>237</v>
      </c>
      <c r="K2345" s="185">
        <f t="shared" si="2542"/>
        <v>2842</v>
      </c>
      <c r="L2345" s="185">
        <f t="shared" si="2542"/>
        <v>1635</v>
      </c>
      <c r="M2345" s="147"/>
      <c r="N2345" s="143">
        <f t="shared" si="2504"/>
        <v>1586.7</v>
      </c>
      <c r="O2345" s="143">
        <f t="shared" si="2500"/>
        <v>3555</v>
      </c>
      <c r="P2345" s="143">
        <f t="shared" si="2501"/>
        <v>61444.04</v>
      </c>
      <c r="Q2345" s="143">
        <f t="shared" si="2502"/>
        <v>2321.6999999999998</v>
      </c>
      <c r="R2345" s="188">
        <f t="shared" si="2505"/>
        <v>68907.44</v>
      </c>
      <c r="T2345">
        <v>37707.68</v>
      </c>
      <c r="U2345" s="190">
        <f t="shared" si="2506"/>
        <v>1.827411285976756</v>
      </c>
    </row>
    <row r="2346" spans="1:21" x14ac:dyDescent="0.2">
      <c r="A2346" s="178">
        <v>42833</v>
      </c>
      <c r="B2346" s="179">
        <v>0.66666666666666663</v>
      </c>
      <c r="C2346" t="s">
        <v>349</v>
      </c>
      <c r="D2346">
        <v>7.57</v>
      </c>
      <c r="E2346">
        <v>25</v>
      </c>
      <c r="F2346">
        <v>30.79</v>
      </c>
      <c r="G2346">
        <v>1.42</v>
      </c>
      <c r="H2346" s="184">
        <f t="shared" ref="H2346:L2346" si="2543">H2322</f>
        <v>0.625</v>
      </c>
      <c r="I2346" s="185">
        <f t="shared" si="2543"/>
        <v>212</v>
      </c>
      <c r="J2346" s="185">
        <f t="shared" si="2543"/>
        <v>213</v>
      </c>
      <c r="K2346" s="185">
        <f t="shared" si="2543"/>
        <v>2842</v>
      </c>
      <c r="L2346" s="185">
        <f t="shared" si="2543"/>
        <v>1380</v>
      </c>
      <c r="M2346" s="147"/>
      <c r="N2346" s="143">
        <f t="shared" si="2504"/>
        <v>1604.8400000000001</v>
      </c>
      <c r="O2346" s="143">
        <f t="shared" si="2500"/>
        <v>5325</v>
      </c>
      <c r="P2346" s="143">
        <f t="shared" si="2501"/>
        <v>87505.18</v>
      </c>
      <c r="Q2346" s="143">
        <f t="shared" si="2502"/>
        <v>1959.6</v>
      </c>
      <c r="R2346" s="188">
        <f t="shared" si="2505"/>
        <v>96394.62</v>
      </c>
      <c r="T2346">
        <v>38791.519999999997</v>
      </c>
      <c r="U2346" s="190">
        <f t="shared" si="2506"/>
        <v>2.4849405230833956</v>
      </c>
    </row>
    <row r="2347" spans="1:21" x14ac:dyDescent="0.2">
      <c r="A2347" s="178">
        <v>42833</v>
      </c>
      <c r="B2347" s="179">
        <v>0.70833333333333337</v>
      </c>
      <c r="C2347" t="s">
        <v>349</v>
      </c>
      <c r="D2347">
        <v>6.83</v>
      </c>
      <c r="E2347">
        <v>23.63</v>
      </c>
      <c r="F2347">
        <v>29.19</v>
      </c>
      <c r="G2347">
        <v>1.42</v>
      </c>
      <c r="H2347" s="184">
        <f t="shared" ref="H2347:L2347" si="2544">H2323</f>
        <v>0.66666666666666663</v>
      </c>
      <c r="I2347" s="185">
        <f t="shared" si="2544"/>
        <v>191</v>
      </c>
      <c r="J2347" s="185">
        <f t="shared" si="2544"/>
        <v>237</v>
      </c>
      <c r="K2347" s="185">
        <f t="shared" si="2544"/>
        <v>2842</v>
      </c>
      <c r="L2347" s="185">
        <f t="shared" si="2544"/>
        <v>1380</v>
      </c>
      <c r="M2347" s="147"/>
      <c r="N2347" s="143">
        <f t="shared" si="2504"/>
        <v>1304.53</v>
      </c>
      <c r="O2347" s="143">
        <f t="shared" si="2500"/>
        <v>5600.3099999999995</v>
      </c>
      <c r="P2347" s="143">
        <f t="shared" si="2501"/>
        <v>82957.98000000001</v>
      </c>
      <c r="Q2347" s="143">
        <f t="shared" si="2502"/>
        <v>1959.6</v>
      </c>
      <c r="R2347" s="188">
        <f t="shared" si="2505"/>
        <v>91822.420000000013</v>
      </c>
      <c r="T2347">
        <v>39953.31</v>
      </c>
      <c r="U2347" s="190">
        <f t="shared" si="2506"/>
        <v>2.2982431242868242</v>
      </c>
    </row>
    <row r="2348" spans="1:21" x14ac:dyDescent="0.2">
      <c r="A2348" s="178">
        <v>42833</v>
      </c>
      <c r="B2348" s="179">
        <v>0.75</v>
      </c>
      <c r="C2348" t="s">
        <v>349</v>
      </c>
      <c r="D2348">
        <v>8.11</v>
      </c>
      <c r="E2348">
        <v>12.21</v>
      </c>
      <c r="F2348">
        <v>21.21</v>
      </c>
      <c r="G2348">
        <v>1.73</v>
      </c>
      <c r="H2348" s="184">
        <f t="shared" ref="H2348:L2348" si="2545">H2324</f>
        <v>0.70833333333333337</v>
      </c>
      <c r="I2348" s="185">
        <f t="shared" si="2545"/>
        <v>218</v>
      </c>
      <c r="J2348" s="185">
        <f t="shared" si="2545"/>
        <v>258</v>
      </c>
      <c r="K2348" s="185">
        <f t="shared" si="2545"/>
        <v>2842</v>
      </c>
      <c r="L2348" s="185">
        <f t="shared" si="2545"/>
        <v>1380</v>
      </c>
      <c r="M2348" s="147"/>
      <c r="N2348" s="143">
        <f t="shared" si="2504"/>
        <v>1767.9799999999998</v>
      </c>
      <c r="O2348" s="143">
        <f t="shared" si="2500"/>
        <v>3150.1800000000003</v>
      </c>
      <c r="P2348" s="143">
        <f t="shared" si="2501"/>
        <v>60278.82</v>
      </c>
      <c r="Q2348" s="143">
        <f t="shared" si="2502"/>
        <v>2387.4</v>
      </c>
      <c r="R2348" s="188">
        <f t="shared" si="2505"/>
        <v>67584.37999999999</v>
      </c>
      <c r="T2348">
        <v>40755.089999999997</v>
      </c>
      <c r="U2348" s="190">
        <f t="shared" si="2506"/>
        <v>1.6583052570856793</v>
      </c>
    </row>
    <row r="2349" spans="1:21" x14ac:dyDescent="0.2">
      <c r="A2349" s="178">
        <v>42833</v>
      </c>
      <c r="B2349" s="179">
        <v>0.79166666666666663</v>
      </c>
      <c r="C2349" t="s">
        <v>349</v>
      </c>
      <c r="D2349">
        <v>9.48</v>
      </c>
      <c r="E2349">
        <v>6.6</v>
      </c>
      <c r="F2349">
        <v>20</v>
      </c>
      <c r="G2349">
        <v>1.39</v>
      </c>
      <c r="H2349" s="184">
        <f t="shared" ref="H2349:L2349" si="2546">H2325</f>
        <v>0.75</v>
      </c>
      <c r="I2349" s="185">
        <f t="shared" si="2546"/>
        <v>240</v>
      </c>
      <c r="J2349" s="185">
        <f t="shared" si="2546"/>
        <v>365</v>
      </c>
      <c r="K2349" s="185">
        <f t="shared" si="2546"/>
        <v>2842</v>
      </c>
      <c r="L2349" s="185">
        <f t="shared" si="2546"/>
        <v>1380</v>
      </c>
      <c r="M2349" s="147"/>
      <c r="N2349" s="143">
        <f t="shared" si="2504"/>
        <v>2275.2000000000003</v>
      </c>
      <c r="O2349" s="143">
        <f t="shared" si="2500"/>
        <v>2409</v>
      </c>
      <c r="P2349" s="143">
        <f t="shared" si="2501"/>
        <v>56840</v>
      </c>
      <c r="Q2349" s="143">
        <f t="shared" si="2502"/>
        <v>1918.1999999999998</v>
      </c>
      <c r="R2349" s="188">
        <f t="shared" si="2505"/>
        <v>63442.399999999994</v>
      </c>
      <c r="T2349">
        <v>41089.730000000003</v>
      </c>
      <c r="U2349" s="190">
        <f t="shared" si="2506"/>
        <v>1.5439965168912035</v>
      </c>
    </row>
    <row r="2350" spans="1:21" x14ac:dyDescent="0.2">
      <c r="A2350" s="178">
        <v>42833</v>
      </c>
      <c r="B2350" s="179">
        <v>0.83333333333333337</v>
      </c>
      <c r="C2350" t="s">
        <v>349</v>
      </c>
      <c r="D2350">
        <v>11.06</v>
      </c>
      <c r="E2350">
        <v>7.82</v>
      </c>
      <c r="F2350">
        <v>15</v>
      </c>
      <c r="G2350">
        <v>1.4</v>
      </c>
      <c r="H2350" s="184">
        <f t="shared" ref="H2350:L2350" si="2547">H2326</f>
        <v>0.79166666666666663</v>
      </c>
      <c r="I2350" s="185">
        <f t="shared" si="2547"/>
        <v>320</v>
      </c>
      <c r="J2350" s="185">
        <f t="shared" si="2547"/>
        <v>214</v>
      </c>
      <c r="K2350" s="185">
        <f t="shared" si="2547"/>
        <v>2842</v>
      </c>
      <c r="L2350" s="185">
        <f t="shared" si="2547"/>
        <v>1426</v>
      </c>
      <c r="M2350" s="147"/>
      <c r="N2350" s="143">
        <f t="shared" si="2504"/>
        <v>3539.2000000000003</v>
      </c>
      <c r="O2350" s="143">
        <f t="shared" si="2500"/>
        <v>1673.48</v>
      </c>
      <c r="P2350" s="143">
        <f t="shared" si="2501"/>
        <v>42630</v>
      </c>
      <c r="Q2350" s="143">
        <f t="shared" si="2502"/>
        <v>1996.3999999999999</v>
      </c>
      <c r="R2350" s="188">
        <f t="shared" si="2505"/>
        <v>49839.08</v>
      </c>
      <c r="T2350">
        <v>40329.58</v>
      </c>
      <c r="U2350" s="190">
        <f t="shared" si="2506"/>
        <v>1.2357946698180342</v>
      </c>
    </row>
    <row r="2351" spans="1:21" x14ac:dyDescent="0.2">
      <c r="A2351" s="178">
        <v>42833</v>
      </c>
      <c r="B2351" s="179">
        <v>0.875</v>
      </c>
      <c r="C2351" t="s">
        <v>349</v>
      </c>
      <c r="D2351">
        <v>9.82</v>
      </c>
      <c r="E2351">
        <v>8.19</v>
      </c>
      <c r="F2351">
        <v>13.19</v>
      </c>
      <c r="G2351">
        <v>1.22</v>
      </c>
      <c r="H2351" s="184">
        <f t="shared" ref="H2351:L2351" si="2548">H2327</f>
        <v>0.83333333333333337</v>
      </c>
      <c r="I2351" s="185">
        <f t="shared" si="2548"/>
        <v>322</v>
      </c>
      <c r="J2351" s="185">
        <f t="shared" si="2548"/>
        <v>178</v>
      </c>
      <c r="K2351" s="185">
        <f t="shared" si="2548"/>
        <v>2842</v>
      </c>
      <c r="L2351" s="185">
        <f t="shared" si="2548"/>
        <v>1426</v>
      </c>
      <c r="M2351" s="147"/>
      <c r="N2351" s="143">
        <f t="shared" si="2504"/>
        <v>3162.04</v>
      </c>
      <c r="O2351" s="143">
        <f t="shared" si="2500"/>
        <v>1457.82</v>
      </c>
      <c r="P2351" s="143">
        <f t="shared" si="2501"/>
        <v>37485.979999999996</v>
      </c>
      <c r="Q2351" s="143">
        <f t="shared" si="2502"/>
        <v>1739.72</v>
      </c>
      <c r="R2351" s="188">
        <f t="shared" si="2505"/>
        <v>43845.56</v>
      </c>
      <c r="T2351">
        <v>38968.44</v>
      </c>
      <c r="U2351" s="190">
        <f t="shared" si="2506"/>
        <v>1.1251556387681927</v>
      </c>
    </row>
    <row r="2352" spans="1:21" x14ac:dyDescent="0.2">
      <c r="A2352" s="178">
        <v>42833</v>
      </c>
      <c r="B2352" s="179">
        <v>0.91666666666666663</v>
      </c>
      <c r="C2352" t="s">
        <v>349</v>
      </c>
      <c r="D2352">
        <v>23.68</v>
      </c>
      <c r="E2352">
        <v>10.61</v>
      </c>
      <c r="F2352">
        <v>10.61</v>
      </c>
      <c r="G2352">
        <v>1.02</v>
      </c>
      <c r="H2352" s="184">
        <f t="shared" ref="H2352:L2352" si="2549">H2328</f>
        <v>0.875</v>
      </c>
      <c r="I2352" s="185">
        <f t="shared" si="2549"/>
        <v>337</v>
      </c>
      <c r="J2352" s="185">
        <f t="shared" si="2549"/>
        <v>173</v>
      </c>
      <c r="K2352" s="185">
        <f t="shared" si="2549"/>
        <v>2842</v>
      </c>
      <c r="L2352" s="185">
        <f t="shared" si="2549"/>
        <v>1426</v>
      </c>
      <c r="M2352" s="147"/>
      <c r="N2352" s="143">
        <f t="shared" si="2504"/>
        <v>7980.16</v>
      </c>
      <c r="O2352" s="143">
        <f t="shared" si="2500"/>
        <v>1835.53</v>
      </c>
      <c r="P2352" s="143">
        <f t="shared" si="2501"/>
        <v>30153.62</v>
      </c>
      <c r="Q2352" s="143">
        <f t="shared" si="2502"/>
        <v>1454.52</v>
      </c>
      <c r="R2352" s="188">
        <f t="shared" si="2505"/>
        <v>41423.829999999994</v>
      </c>
      <c r="T2352">
        <v>39043.26</v>
      </c>
      <c r="U2352" s="190">
        <f t="shared" si="2506"/>
        <v>1.0609726236999675</v>
      </c>
    </row>
    <row r="2353" spans="1:21" x14ac:dyDescent="0.2">
      <c r="A2353" s="178">
        <v>42833</v>
      </c>
      <c r="B2353" s="179">
        <v>0.95833333333333337</v>
      </c>
      <c r="C2353" t="s">
        <v>349</v>
      </c>
      <c r="D2353">
        <v>70</v>
      </c>
      <c r="E2353">
        <v>11.54</v>
      </c>
      <c r="F2353">
        <v>11.28</v>
      </c>
      <c r="G2353">
        <v>0.25</v>
      </c>
      <c r="H2353" s="184">
        <f t="shared" ref="H2353:L2353" si="2550">H2329</f>
        <v>0.91666666666666663</v>
      </c>
      <c r="I2353" s="185">
        <f t="shared" si="2550"/>
        <v>394</v>
      </c>
      <c r="J2353" s="185">
        <f t="shared" si="2550"/>
        <v>194</v>
      </c>
      <c r="K2353" s="185">
        <f t="shared" si="2550"/>
        <v>2842</v>
      </c>
      <c r="L2353" s="185">
        <f t="shared" si="2550"/>
        <v>1426</v>
      </c>
      <c r="M2353" s="147"/>
      <c r="N2353" s="143">
        <f t="shared" si="2504"/>
        <v>27580</v>
      </c>
      <c r="O2353" s="143">
        <f t="shared" si="2500"/>
        <v>2238.7599999999998</v>
      </c>
      <c r="P2353" s="143">
        <f t="shared" si="2501"/>
        <v>32057.759999999998</v>
      </c>
      <c r="Q2353" s="143">
        <f t="shared" si="2502"/>
        <v>356.5</v>
      </c>
      <c r="R2353" s="188">
        <f t="shared" si="2505"/>
        <v>62233.02</v>
      </c>
      <c r="T2353">
        <v>37922.06</v>
      </c>
      <c r="U2353" s="190">
        <f t="shared" si="2506"/>
        <v>1.6410769879062477</v>
      </c>
    </row>
    <row r="2354" spans="1:21" x14ac:dyDescent="0.2">
      <c r="A2354" s="178">
        <v>42833</v>
      </c>
      <c r="B2354" s="180">
        <v>1</v>
      </c>
      <c r="C2354" t="s">
        <v>349</v>
      </c>
      <c r="D2354">
        <v>25</v>
      </c>
      <c r="E2354">
        <v>10.43</v>
      </c>
      <c r="F2354">
        <v>10</v>
      </c>
      <c r="G2354">
        <v>0.25</v>
      </c>
      <c r="H2354" s="184">
        <f t="shared" ref="H2354:L2354" si="2551">H2330</f>
        <v>0.95833333333333337</v>
      </c>
      <c r="I2354" s="185">
        <f t="shared" si="2551"/>
        <v>389</v>
      </c>
      <c r="J2354" s="185">
        <f t="shared" si="2551"/>
        <v>265</v>
      </c>
      <c r="K2354" s="185">
        <f t="shared" si="2551"/>
        <v>2985</v>
      </c>
      <c r="L2354" s="185">
        <f t="shared" si="2551"/>
        <v>1111</v>
      </c>
      <c r="M2354" s="147"/>
      <c r="N2354" s="143">
        <f t="shared" si="2504"/>
        <v>9725</v>
      </c>
      <c r="O2354" s="143">
        <f t="shared" si="2500"/>
        <v>2763.95</v>
      </c>
      <c r="P2354" s="143">
        <f t="shared" si="2501"/>
        <v>29850</v>
      </c>
      <c r="Q2354" s="143">
        <f t="shared" si="2502"/>
        <v>277.75</v>
      </c>
      <c r="R2354" s="188">
        <f t="shared" si="2505"/>
        <v>42616.7</v>
      </c>
      <c r="T2354">
        <v>35934.71</v>
      </c>
      <c r="U2354" s="190">
        <f t="shared" si="2506"/>
        <v>1.1859480708206633</v>
      </c>
    </row>
    <row r="2355" spans="1:21" x14ac:dyDescent="0.2">
      <c r="A2355" s="178">
        <v>42834</v>
      </c>
      <c r="B2355" s="179">
        <v>4.1666666666666664E-2</v>
      </c>
      <c r="C2355" t="s">
        <v>349</v>
      </c>
      <c r="D2355">
        <v>30</v>
      </c>
      <c r="E2355">
        <v>23.69</v>
      </c>
      <c r="F2355">
        <v>18</v>
      </c>
      <c r="G2355">
        <v>0.25</v>
      </c>
      <c r="H2355" s="184">
        <f t="shared" ref="H2355:L2355" si="2552">H2331</f>
        <v>1</v>
      </c>
      <c r="I2355" s="185">
        <f t="shared" si="2552"/>
        <v>362</v>
      </c>
      <c r="J2355" s="185">
        <f t="shared" si="2552"/>
        <v>243</v>
      </c>
      <c r="K2355" s="185">
        <f t="shared" si="2552"/>
        <v>2985</v>
      </c>
      <c r="L2355" s="185">
        <f t="shared" si="2552"/>
        <v>1111</v>
      </c>
      <c r="M2355" s="147"/>
      <c r="N2355" s="143">
        <f t="shared" si="2504"/>
        <v>10860</v>
      </c>
      <c r="O2355" s="143">
        <f t="shared" si="2500"/>
        <v>5756.67</v>
      </c>
      <c r="P2355" s="143">
        <f t="shared" si="2501"/>
        <v>53730</v>
      </c>
      <c r="Q2355" s="143">
        <f t="shared" si="2502"/>
        <v>277.75</v>
      </c>
      <c r="R2355" s="188">
        <f t="shared" si="2505"/>
        <v>70624.42</v>
      </c>
      <c r="T2355">
        <v>33449.230000000003</v>
      </c>
      <c r="U2355" s="190">
        <f t="shared" si="2506"/>
        <v>2.1113915028836239</v>
      </c>
    </row>
    <row r="2356" spans="1:21" x14ac:dyDescent="0.2">
      <c r="A2356" s="178">
        <v>42834</v>
      </c>
      <c r="B2356" s="179">
        <v>8.3333333333333329E-2</v>
      </c>
      <c r="C2356" t="s">
        <v>349</v>
      </c>
      <c r="D2356">
        <v>18</v>
      </c>
      <c r="E2356">
        <v>8.61</v>
      </c>
      <c r="F2356">
        <v>23.23</v>
      </c>
      <c r="G2356">
        <v>0.25</v>
      </c>
      <c r="H2356" s="184">
        <f t="shared" ref="H2356:L2356" si="2553">H2332</f>
        <v>4.1666666666666664E-2</v>
      </c>
      <c r="I2356" s="185">
        <f t="shared" si="2553"/>
        <v>294</v>
      </c>
      <c r="J2356" s="185">
        <f t="shared" si="2553"/>
        <v>212</v>
      </c>
      <c r="K2356" s="185">
        <f t="shared" si="2553"/>
        <v>2985</v>
      </c>
      <c r="L2356" s="185">
        <f t="shared" si="2553"/>
        <v>1111</v>
      </c>
      <c r="M2356" s="147"/>
      <c r="N2356" s="143">
        <f t="shared" si="2504"/>
        <v>5292</v>
      </c>
      <c r="O2356" s="143">
        <f t="shared" si="2500"/>
        <v>1825.32</v>
      </c>
      <c r="P2356" s="143">
        <f t="shared" si="2501"/>
        <v>69341.55</v>
      </c>
      <c r="Q2356" s="143">
        <f t="shared" si="2502"/>
        <v>277.75</v>
      </c>
      <c r="R2356" s="188">
        <f t="shared" si="2505"/>
        <v>76736.62</v>
      </c>
      <c r="T2356">
        <v>31099.66</v>
      </c>
      <c r="U2356" s="190">
        <f t="shared" si="2506"/>
        <v>2.4674424093382372</v>
      </c>
    </row>
    <row r="2357" spans="1:21" x14ac:dyDescent="0.2">
      <c r="A2357" s="178">
        <v>42834</v>
      </c>
      <c r="B2357" s="179">
        <v>0.125</v>
      </c>
      <c r="C2357" t="s">
        <v>349</v>
      </c>
      <c r="D2357">
        <v>20.079999999999998</v>
      </c>
      <c r="E2357">
        <v>8</v>
      </c>
      <c r="F2357">
        <v>20.66</v>
      </c>
      <c r="G2357">
        <v>1.67</v>
      </c>
      <c r="H2357" s="184">
        <f t="shared" ref="H2357:L2357" si="2554">H2333</f>
        <v>8.3333333333333329E-2</v>
      </c>
      <c r="I2357" s="185">
        <f t="shared" si="2554"/>
        <v>236</v>
      </c>
      <c r="J2357" s="185">
        <f t="shared" si="2554"/>
        <v>179</v>
      </c>
      <c r="K2357" s="185">
        <f t="shared" si="2554"/>
        <v>2985</v>
      </c>
      <c r="L2357" s="185">
        <f t="shared" si="2554"/>
        <v>1111</v>
      </c>
      <c r="M2357" s="147"/>
      <c r="N2357" s="143">
        <f t="shared" si="2504"/>
        <v>4738.8799999999992</v>
      </c>
      <c r="O2357" s="143">
        <f t="shared" si="2500"/>
        <v>1432</v>
      </c>
      <c r="P2357" s="143">
        <f t="shared" si="2501"/>
        <v>61670.1</v>
      </c>
      <c r="Q2357" s="143">
        <f t="shared" si="2502"/>
        <v>1855.37</v>
      </c>
      <c r="R2357" s="188">
        <f t="shared" si="2505"/>
        <v>69696.349999999991</v>
      </c>
      <c r="T2357">
        <v>29374.87</v>
      </c>
      <c r="U2357" s="190">
        <f t="shared" si="2506"/>
        <v>2.3726522023757037</v>
      </c>
    </row>
    <row r="2358" spans="1:21" x14ac:dyDescent="0.2">
      <c r="A2358" s="178">
        <v>42834</v>
      </c>
      <c r="B2358" s="179">
        <v>0.16666666666666666</v>
      </c>
      <c r="C2358" t="s">
        <v>349</v>
      </c>
      <c r="D2358">
        <v>18</v>
      </c>
      <c r="E2358">
        <v>8</v>
      </c>
      <c r="F2358">
        <v>18.98</v>
      </c>
      <c r="G2358">
        <v>1.67</v>
      </c>
      <c r="H2358" s="184">
        <f t="shared" ref="H2358:L2358" si="2555">H2334</f>
        <v>0.125</v>
      </c>
      <c r="I2358" s="185">
        <f t="shared" si="2555"/>
        <v>201</v>
      </c>
      <c r="J2358" s="185">
        <f t="shared" si="2555"/>
        <v>205</v>
      </c>
      <c r="K2358" s="185">
        <f t="shared" si="2555"/>
        <v>2985</v>
      </c>
      <c r="L2358" s="185">
        <f t="shared" si="2555"/>
        <v>1717</v>
      </c>
      <c r="M2358" s="147"/>
      <c r="N2358" s="143">
        <f t="shared" si="2504"/>
        <v>3618</v>
      </c>
      <c r="O2358" s="143">
        <f t="shared" si="2500"/>
        <v>1640</v>
      </c>
      <c r="P2358" s="143">
        <f t="shared" si="2501"/>
        <v>56655.3</v>
      </c>
      <c r="Q2358" s="143">
        <f t="shared" si="2502"/>
        <v>2867.39</v>
      </c>
      <c r="R2358" s="188">
        <f t="shared" si="2505"/>
        <v>64780.69</v>
      </c>
      <c r="T2358">
        <v>28242.45</v>
      </c>
      <c r="U2358" s="190">
        <f t="shared" si="2506"/>
        <v>2.2937347857569015</v>
      </c>
    </row>
    <row r="2359" spans="1:21" x14ac:dyDescent="0.2">
      <c r="A2359" s="178">
        <v>42834</v>
      </c>
      <c r="B2359" s="179">
        <v>0.20833333333333334</v>
      </c>
      <c r="C2359" t="s">
        <v>349</v>
      </c>
      <c r="D2359">
        <v>18</v>
      </c>
      <c r="E2359">
        <v>25.43</v>
      </c>
      <c r="F2359">
        <v>25.43</v>
      </c>
      <c r="G2359">
        <v>1.43</v>
      </c>
      <c r="H2359" s="184">
        <f t="shared" ref="H2359:L2359" si="2556">H2335</f>
        <v>0.16666666666666666</v>
      </c>
      <c r="I2359" s="185">
        <f t="shared" si="2556"/>
        <v>185</v>
      </c>
      <c r="J2359" s="185">
        <f t="shared" si="2556"/>
        <v>205</v>
      </c>
      <c r="K2359" s="185">
        <f t="shared" si="2556"/>
        <v>2985</v>
      </c>
      <c r="L2359" s="185">
        <f t="shared" si="2556"/>
        <v>1717</v>
      </c>
      <c r="M2359" s="147"/>
      <c r="N2359" s="143">
        <f t="shared" si="2504"/>
        <v>3330</v>
      </c>
      <c r="O2359" s="143">
        <f t="shared" si="2500"/>
        <v>5213.1499999999996</v>
      </c>
      <c r="P2359" s="143">
        <f t="shared" si="2501"/>
        <v>75908.55</v>
      </c>
      <c r="Q2359" s="143">
        <f t="shared" si="2502"/>
        <v>2455.31</v>
      </c>
      <c r="R2359" s="188">
        <f t="shared" si="2505"/>
        <v>86907.01</v>
      </c>
      <c r="T2359">
        <v>27585.86</v>
      </c>
      <c r="U2359" s="190">
        <f t="shared" si="2506"/>
        <v>3.150418729015517</v>
      </c>
    </row>
    <row r="2360" spans="1:21" x14ac:dyDescent="0.2">
      <c r="A2360" s="178">
        <v>42834</v>
      </c>
      <c r="B2360" s="179">
        <v>0.25</v>
      </c>
      <c r="C2360" t="s">
        <v>349</v>
      </c>
      <c r="D2360">
        <v>25</v>
      </c>
      <c r="E2360">
        <v>62</v>
      </c>
      <c r="F2360">
        <v>27.5</v>
      </c>
      <c r="G2360">
        <v>1.27</v>
      </c>
      <c r="H2360" s="184">
        <f t="shared" ref="H2360:L2360" si="2557">H2336</f>
        <v>0.20833333333333334</v>
      </c>
      <c r="I2360" s="185">
        <f t="shared" si="2557"/>
        <v>207</v>
      </c>
      <c r="J2360" s="185">
        <f t="shared" si="2557"/>
        <v>283</v>
      </c>
      <c r="K2360" s="185">
        <f t="shared" si="2557"/>
        <v>2985</v>
      </c>
      <c r="L2360" s="185">
        <f t="shared" si="2557"/>
        <v>1717</v>
      </c>
      <c r="M2360" s="147"/>
      <c r="N2360" s="143">
        <f t="shared" si="2504"/>
        <v>5175</v>
      </c>
      <c r="O2360" s="143">
        <f t="shared" si="2500"/>
        <v>17546</v>
      </c>
      <c r="P2360" s="143">
        <f t="shared" si="2501"/>
        <v>82087.5</v>
      </c>
      <c r="Q2360" s="143">
        <f t="shared" si="2502"/>
        <v>2180.59</v>
      </c>
      <c r="R2360" s="188">
        <f t="shared" si="2505"/>
        <v>106989.09</v>
      </c>
      <c r="T2360">
        <v>27288.99</v>
      </c>
      <c r="U2360" s="190">
        <f t="shared" si="2506"/>
        <v>3.9205954489338004</v>
      </c>
    </row>
    <row r="2361" spans="1:21" x14ac:dyDescent="0.2">
      <c r="A2361" s="178">
        <v>42834</v>
      </c>
      <c r="B2361" s="179">
        <v>0.29166666666666669</v>
      </c>
      <c r="C2361" t="s">
        <v>349</v>
      </c>
      <c r="D2361">
        <v>25</v>
      </c>
      <c r="E2361">
        <v>62</v>
      </c>
      <c r="F2361">
        <v>20</v>
      </c>
      <c r="G2361">
        <v>6</v>
      </c>
      <c r="H2361" s="184">
        <f t="shared" ref="H2361:L2361" si="2558">H2337</f>
        <v>0.25</v>
      </c>
      <c r="I2361" s="185">
        <f t="shared" si="2558"/>
        <v>327</v>
      </c>
      <c r="J2361" s="185">
        <f t="shared" si="2558"/>
        <v>438</v>
      </c>
      <c r="K2361" s="185">
        <f t="shared" si="2558"/>
        <v>2985</v>
      </c>
      <c r="L2361" s="185">
        <f t="shared" si="2558"/>
        <v>1717</v>
      </c>
      <c r="M2361" s="147"/>
      <c r="N2361" s="143">
        <f t="shared" si="2504"/>
        <v>8175</v>
      </c>
      <c r="O2361" s="143">
        <f t="shared" si="2500"/>
        <v>27156</v>
      </c>
      <c r="P2361" s="143">
        <f t="shared" si="2501"/>
        <v>59700</v>
      </c>
      <c r="Q2361" s="143">
        <f t="shared" si="2502"/>
        <v>10302</v>
      </c>
      <c r="R2361" s="188">
        <f t="shared" si="2505"/>
        <v>105333</v>
      </c>
      <c r="T2361">
        <v>27462.14</v>
      </c>
      <c r="U2361" s="190">
        <f t="shared" si="2506"/>
        <v>3.8355714449056046</v>
      </c>
    </row>
    <row r="2362" spans="1:21" x14ac:dyDescent="0.2">
      <c r="A2362" s="178">
        <v>42834</v>
      </c>
      <c r="B2362" s="179">
        <v>0.33333333333333331</v>
      </c>
      <c r="C2362" t="s">
        <v>349</v>
      </c>
      <c r="D2362">
        <v>9.17</v>
      </c>
      <c r="E2362">
        <v>6</v>
      </c>
      <c r="F2362">
        <v>10</v>
      </c>
      <c r="G2362">
        <v>6</v>
      </c>
      <c r="H2362" s="184">
        <f t="shared" ref="H2362:L2362" si="2559">H2338</f>
        <v>0.29166666666666669</v>
      </c>
      <c r="I2362" s="185">
        <f t="shared" si="2559"/>
        <v>249</v>
      </c>
      <c r="J2362" s="185">
        <f t="shared" si="2559"/>
        <v>556</v>
      </c>
      <c r="K2362" s="185">
        <f t="shared" si="2559"/>
        <v>2872</v>
      </c>
      <c r="L2362" s="185">
        <f t="shared" si="2559"/>
        <v>2219</v>
      </c>
      <c r="M2362" s="147"/>
      <c r="N2362" s="143">
        <f t="shared" si="2504"/>
        <v>2283.33</v>
      </c>
      <c r="O2362" s="143">
        <f t="shared" si="2500"/>
        <v>3336</v>
      </c>
      <c r="P2362" s="143">
        <f t="shared" si="2501"/>
        <v>28720</v>
      </c>
      <c r="Q2362" s="143">
        <f t="shared" si="2502"/>
        <v>13314</v>
      </c>
      <c r="R2362" s="188">
        <f t="shared" si="2505"/>
        <v>47653.33</v>
      </c>
      <c r="T2362">
        <v>28163.45</v>
      </c>
      <c r="U2362" s="190">
        <f t="shared" si="2506"/>
        <v>1.6920274327186478</v>
      </c>
    </row>
    <row r="2363" spans="1:21" x14ac:dyDescent="0.2">
      <c r="A2363" s="178">
        <v>42834</v>
      </c>
      <c r="B2363" s="179">
        <v>0.375</v>
      </c>
      <c r="C2363" t="s">
        <v>349</v>
      </c>
      <c r="D2363">
        <v>5.17</v>
      </c>
      <c r="E2363">
        <v>9.27</v>
      </c>
      <c r="F2363">
        <v>10</v>
      </c>
      <c r="G2363">
        <v>6</v>
      </c>
      <c r="H2363" s="184">
        <f t="shared" ref="H2363:L2363" si="2560">H2339</f>
        <v>0.33333333333333331</v>
      </c>
      <c r="I2363" s="185">
        <f t="shared" si="2560"/>
        <v>256</v>
      </c>
      <c r="J2363" s="185">
        <f t="shared" si="2560"/>
        <v>306</v>
      </c>
      <c r="K2363" s="185">
        <f t="shared" si="2560"/>
        <v>2872</v>
      </c>
      <c r="L2363" s="185">
        <f t="shared" si="2560"/>
        <v>2219</v>
      </c>
      <c r="M2363" s="147"/>
      <c r="N2363" s="143">
        <f t="shared" si="2504"/>
        <v>1323.52</v>
      </c>
      <c r="O2363" s="143">
        <f t="shared" si="2500"/>
        <v>2836.62</v>
      </c>
      <c r="P2363" s="143">
        <f t="shared" si="2501"/>
        <v>28720</v>
      </c>
      <c r="Q2363" s="143">
        <f t="shared" si="2502"/>
        <v>13314</v>
      </c>
      <c r="R2363" s="188">
        <f t="shared" si="2505"/>
        <v>46194.14</v>
      </c>
      <c r="T2363">
        <v>28747.88</v>
      </c>
      <c r="U2363" s="190">
        <f t="shared" si="2506"/>
        <v>1.6068711849360717</v>
      </c>
    </row>
    <row r="2364" spans="1:21" x14ac:dyDescent="0.2">
      <c r="A2364" s="178">
        <v>42834</v>
      </c>
      <c r="B2364" s="179">
        <v>0.41666666666666669</v>
      </c>
      <c r="C2364" t="s">
        <v>349</v>
      </c>
      <c r="D2364">
        <v>10.11</v>
      </c>
      <c r="E2364">
        <v>8</v>
      </c>
      <c r="F2364">
        <v>17.02</v>
      </c>
      <c r="G2364">
        <v>5.6</v>
      </c>
      <c r="H2364" s="184">
        <f t="shared" ref="H2364:L2364" si="2561">H2340</f>
        <v>0.375</v>
      </c>
      <c r="I2364" s="185">
        <f t="shared" si="2561"/>
        <v>156</v>
      </c>
      <c r="J2364" s="185">
        <f t="shared" si="2561"/>
        <v>343</v>
      </c>
      <c r="K2364" s="185">
        <f t="shared" si="2561"/>
        <v>2872</v>
      </c>
      <c r="L2364" s="185">
        <f t="shared" si="2561"/>
        <v>2219</v>
      </c>
      <c r="M2364" s="147"/>
      <c r="N2364" s="143">
        <f t="shared" si="2504"/>
        <v>1577.1599999999999</v>
      </c>
      <c r="O2364" s="143">
        <f t="shared" si="2500"/>
        <v>2744</v>
      </c>
      <c r="P2364" s="143">
        <f t="shared" si="2501"/>
        <v>48881.440000000002</v>
      </c>
      <c r="Q2364" s="143">
        <f t="shared" si="2502"/>
        <v>12426.4</v>
      </c>
      <c r="R2364" s="188">
        <f t="shared" si="2505"/>
        <v>65629</v>
      </c>
      <c r="T2364">
        <v>30488.87</v>
      </c>
      <c r="U2364" s="190">
        <f t="shared" si="2506"/>
        <v>2.1525559983036433</v>
      </c>
    </row>
    <row r="2365" spans="1:21" x14ac:dyDescent="0.2">
      <c r="A2365" s="178">
        <v>42834</v>
      </c>
      <c r="B2365" s="179">
        <v>0.45833333333333331</v>
      </c>
      <c r="C2365" t="s">
        <v>349</v>
      </c>
      <c r="D2365">
        <v>8.89</v>
      </c>
      <c r="E2365">
        <v>8.11</v>
      </c>
      <c r="F2365">
        <v>12</v>
      </c>
      <c r="G2365">
        <v>0.99</v>
      </c>
      <c r="H2365" s="184">
        <f t="shared" ref="H2365:L2365" si="2562">H2341</f>
        <v>0.41666666666666669</v>
      </c>
      <c r="I2365" s="185">
        <f t="shared" si="2562"/>
        <v>196</v>
      </c>
      <c r="J2365" s="185">
        <f t="shared" si="2562"/>
        <v>315</v>
      </c>
      <c r="K2365" s="185">
        <f t="shared" si="2562"/>
        <v>2872</v>
      </c>
      <c r="L2365" s="185">
        <f t="shared" si="2562"/>
        <v>2219</v>
      </c>
      <c r="M2365" s="147"/>
      <c r="N2365" s="143">
        <f t="shared" si="2504"/>
        <v>1742.44</v>
      </c>
      <c r="O2365" s="143">
        <f t="shared" si="2500"/>
        <v>2554.6499999999996</v>
      </c>
      <c r="P2365" s="143">
        <f t="shared" si="2501"/>
        <v>34464</v>
      </c>
      <c r="Q2365" s="143">
        <f t="shared" si="2502"/>
        <v>2196.81</v>
      </c>
      <c r="R2365" s="188">
        <f t="shared" si="2505"/>
        <v>40957.899999999994</v>
      </c>
      <c r="T2365">
        <v>32608.07</v>
      </c>
      <c r="U2365" s="190">
        <f t="shared" si="2506"/>
        <v>1.2560663663933498</v>
      </c>
    </row>
    <row r="2366" spans="1:21" x14ac:dyDescent="0.2">
      <c r="A2366" s="178">
        <v>42834</v>
      </c>
      <c r="B2366" s="179">
        <v>0.5</v>
      </c>
      <c r="C2366" t="s">
        <v>349</v>
      </c>
      <c r="D2366">
        <v>8.61</v>
      </c>
      <c r="E2366">
        <v>10.1</v>
      </c>
      <c r="F2366">
        <v>20</v>
      </c>
      <c r="G2366">
        <v>0.99</v>
      </c>
      <c r="H2366" s="184">
        <f t="shared" ref="H2366:L2366" si="2563">H2342</f>
        <v>0.45833333333333331</v>
      </c>
      <c r="I2366" s="185">
        <f t="shared" si="2563"/>
        <v>226</v>
      </c>
      <c r="J2366" s="185">
        <f t="shared" si="2563"/>
        <v>326</v>
      </c>
      <c r="K2366" s="185">
        <f t="shared" si="2563"/>
        <v>2842</v>
      </c>
      <c r="L2366" s="185">
        <f t="shared" si="2563"/>
        <v>1635</v>
      </c>
      <c r="M2366" s="147"/>
      <c r="N2366" s="143">
        <f t="shared" si="2504"/>
        <v>1945.86</v>
      </c>
      <c r="O2366" s="143">
        <f t="shared" si="2500"/>
        <v>3292.6</v>
      </c>
      <c r="P2366" s="143">
        <f t="shared" si="2501"/>
        <v>56840</v>
      </c>
      <c r="Q2366" s="143">
        <f t="shared" si="2502"/>
        <v>1618.65</v>
      </c>
      <c r="R2366" s="188">
        <f t="shared" si="2505"/>
        <v>63697.11</v>
      </c>
      <c r="T2366">
        <v>34363.760000000002</v>
      </c>
      <c r="U2366" s="190">
        <f t="shared" si="2506"/>
        <v>1.8536129340910308</v>
      </c>
    </row>
    <row r="2367" spans="1:21" x14ac:dyDescent="0.2">
      <c r="A2367" s="178">
        <v>42834</v>
      </c>
      <c r="B2367" s="179">
        <v>0.54166666666666663</v>
      </c>
      <c r="C2367" t="s">
        <v>349</v>
      </c>
      <c r="D2367">
        <v>4.1100000000000003</v>
      </c>
      <c r="E2367">
        <v>8.61</v>
      </c>
      <c r="F2367">
        <v>12.37</v>
      </c>
      <c r="G2367">
        <v>0.99</v>
      </c>
      <c r="H2367" s="184">
        <f t="shared" ref="H2367:L2367" si="2564">H2343</f>
        <v>0.5</v>
      </c>
      <c r="I2367" s="185">
        <f t="shared" si="2564"/>
        <v>222</v>
      </c>
      <c r="J2367" s="185">
        <f t="shared" si="2564"/>
        <v>319</v>
      </c>
      <c r="K2367" s="185">
        <f t="shared" si="2564"/>
        <v>2842</v>
      </c>
      <c r="L2367" s="185">
        <f t="shared" si="2564"/>
        <v>1635</v>
      </c>
      <c r="M2367" s="147"/>
      <c r="N2367" s="143">
        <f t="shared" si="2504"/>
        <v>912.42000000000007</v>
      </c>
      <c r="O2367" s="143">
        <f t="shared" si="2500"/>
        <v>2746.5899999999997</v>
      </c>
      <c r="P2367" s="143">
        <f t="shared" si="2501"/>
        <v>35155.54</v>
      </c>
      <c r="Q2367" s="143">
        <f t="shared" si="2502"/>
        <v>1618.65</v>
      </c>
      <c r="R2367" s="188">
        <f t="shared" si="2505"/>
        <v>40433.200000000004</v>
      </c>
      <c r="T2367">
        <v>35899.47</v>
      </c>
      <c r="U2367" s="190">
        <f t="shared" si="2506"/>
        <v>1.126289608175274</v>
      </c>
    </row>
    <row r="2368" spans="1:21" x14ac:dyDescent="0.2">
      <c r="A2368" s="178">
        <v>42834</v>
      </c>
      <c r="B2368" s="179">
        <v>0.58333333333333337</v>
      </c>
      <c r="C2368" t="s">
        <v>349</v>
      </c>
      <c r="D2368">
        <v>8.61</v>
      </c>
      <c r="E2368">
        <v>6.8</v>
      </c>
      <c r="F2368">
        <v>11.86</v>
      </c>
      <c r="G2368">
        <v>0.99</v>
      </c>
      <c r="H2368" s="184">
        <f t="shared" ref="H2368:L2368" si="2565">H2344</f>
        <v>0.54166666666666663</v>
      </c>
      <c r="I2368" s="185">
        <f t="shared" si="2565"/>
        <v>195</v>
      </c>
      <c r="J2368" s="185">
        <f t="shared" si="2565"/>
        <v>299</v>
      </c>
      <c r="K2368" s="185">
        <f t="shared" si="2565"/>
        <v>2842</v>
      </c>
      <c r="L2368" s="185">
        <f t="shared" si="2565"/>
        <v>1635</v>
      </c>
      <c r="M2368" s="147"/>
      <c r="N2368" s="143">
        <f t="shared" si="2504"/>
        <v>1678.9499999999998</v>
      </c>
      <c r="O2368" s="143">
        <f t="shared" si="2500"/>
        <v>2033.2</v>
      </c>
      <c r="P2368" s="143">
        <f t="shared" si="2501"/>
        <v>33706.119999999995</v>
      </c>
      <c r="Q2368" s="143">
        <f t="shared" si="2502"/>
        <v>1618.65</v>
      </c>
      <c r="R2368" s="188">
        <f t="shared" si="2505"/>
        <v>39036.92</v>
      </c>
      <c r="T2368">
        <v>37474.9</v>
      </c>
      <c r="U2368" s="190">
        <f t="shared" si="2506"/>
        <v>1.0416817656618163</v>
      </c>
    </row>
    <row r="2369" spans="1:21" x14ac:dyDescent="0.2">
      <c r="A2369" s="178">
        <v>42834</v>
      </c>
      <c r="B2369" s="179">
        <v>0.625</v>
      </c>
      <c r="C2369" t="s">
        <v>349</v>
      </c>
      <c r="D2369">
        <v>11.13</v>
      </c>
      <c r="E2369">
        <v>10.35</v>
      </c>
      <c r="F2369">
        <v>15.25</v>
      </c>
      <c r="G2369">
        <v>0.99</v>
      </c>
      <c r="H2369" s="184">
        <f t="shared" ref="H2369:L2369" si="2566">H2345</f>
        <v>0.58333333333333337</v>
      </c>
      <c r="I2369" s="185">
        <f t="shared" si="2566"/>
        <v>205</v>
      </c>
      <c r="J2369" s="185">
        <f t="shared" si="2566"/>
        <v>237</v>
      </c>
      <c r="K2369" s="185">
        <f t="shared" si="2566"/>
        <v>2842</v>
      </c>
      <c r="L2369" s="185">
        <f t="shared" si="2566"/>
        <v>1635</v>
      </c>
      <c r="M2369" s="147"/>
      <c r="N2369" s="143">
        <f t="shared" si="2504"/>
        <v>2281.65</v>
      </c>
      <c r="O2369" s="143">
        <f t="shared" si="2500"/>
        <v>2452.9499999999998</v>
      </c>
      <c r="P2369" s="143">
        <f t="shared" si="2501"/>
        <v>43340.5</v>
      </c>
      <c r="Q2369" s="143">
        <f t="shared" si="2502"/>
        <v>1618.65</v>
      </c>
      <c r="R2369" s="188">
        <f t="shared" si="2505"/>
        <v>49693.75</v>
      </c>
      <c r="T2369">
        <v>39015.839999999997</v>
      </c>
      <c r="U2369" s="190">
        <f t="shared" si="2506"/>
        <v>1.2736814073463496</v>
      </c>
    </row>
    <row r="2370" spans="1:21" x14ac:dyDescent="0.2">
      <c r="A2370" s="178">
        <v>42834</v>
      </c>
      <c r="B2370" s="179">
        <v>0.66666666666666663</v>
      </c>
      <c r="C2370" t="s">
        <v>349</v>
      </c>
      <c r="D2370">
        <v>8.11</v>
      </c>
      <c r="E2370">
        <v>20.67</v>
      </c>
      <c r="F2370">
        <v>23.31</v>
      </c>
      <c r="G2370">
        <v>1.27</v>
      </c>
      <c r="H2370" s="184">
        <f t="shared" ref="H2370:L2370" si="2567">H2346</f>
        <v>0.625</v>
      </c>
      <c r="I2370" s="185">
        <f t="shared" si="2567"/>
        <v>212</v>
      </c>
      <c r="J2370" s="185">
        <f t="shared" si="2567"/>
        <v>213</v>
      </c>
      <c r="K2370" s="185">
        <f t="shared" si="2567"/>
        <v>2842</v>
      </c>
      <c r="L2370" s="185">
        <f t="shared" si="2567"/>
        <v>1380</v>
      </c>
      <c r="M2370" s="147"/>
      <c r="N2370" s="143">
        <f t="shared" si="2504"/>
        <v>1719.32</v>
      </c>
      <c r="O2370" s="143">
        <f t="shared" si="2500"/>
        <v>4402.71</v>
      </c>
      <c r="P2370" s="143">
        <f t="shared" si="2501"/>
        <v>66247.01999999999</v>
      </c>
      <c r="Q2370" s="143">
        <f t="shared" si="2502"/>
        <v>1752.6000000000001</v>
      </c>
      <c r="R2370" s="188">
        <f t="shared" si="2505"/>
        <v>74121.649999999994</v>
      </c>
      <c r="T2370">
        <v>40512.25</v>
      </c>
      <c r="U2370" s="190">
        <f t="shared" si="2506"/>
        <v>1.8296107967343209</v>
      </c>
    </row>
    <row r="2371" spans="1:21" x14ac:dyDescent="0.2">
      <c r="A2371" s="178">
        <v>42834</v>
      </c>
      <c r="B2371" s="179">
        <v>0.70833333333333337</v>
      </c>
      <c r="C2371" t="s">
        <v>349</v>
      </c>
      <c r="D2371">
        <v>8.61</v>
      </c>
      <c r="E2371">
        <v>18.489999999999998</v>
      </c>
      <c r="F2371">
        <v>22.02</v>
      </c>
      <c r="G2371">
        <v>1</v>
      </c>
      <c r="H2371" s="184">
        <f t="shared" ref="H2371:L2371" si="2568">H2347</f>
        <v>0.66666666666666663</v>
      </c>
      <c r="I2371" s="185">
        <f t="shared" si="2568"/>
        <v>191</v>
      </c>
      <c r="J2371" s="185">
        <f t="shared" si="2568"/>
        <v>237</v>
      </c>
      <c r="K2371" s="185">
        <f t="shared" si="2568"/>
        <v>2842</v>
      </c>
      <c r="L2371" s="185">
        <f t="shared" si="2568"/>
        <v>1380</v>
      </c>
      <c r="M2371" s="147"/>
      <c r="N2371" s="143">
        <f t="shared" si="2504"/>
        <v>1644.51</v>
      </c>
      <c r="O2371" s="143">
        <f t="shared" si="2500"/>
        <v>4382.1299999999992</v>
      </c>
      <c r="P2371" s="143">
        <f t="shared" si="2501"/>
        <v>62580.84</v>
      </c>
      <c r="Q2371" s="143">
        <f t="shared" si="2502"/>
        <v>1380</v>
      </c>
      <c r="R2371" s="188">
        <f t="shared" si="2505"/>
        <v>69987.48</v>
      </c>
      <c r="T2371">
        <v>41823.980000000003</v>
      </c>
      <c r="U2371" s="190">
        <f t="shared" si="2506"/>
        <v>1.6733816341725487</v>
      </c>
    </row>
    <row r="2372" spans="1:21" x14ac:dyDescent="0.2">
      <c r="A2372" s="178">
        <v>42834</v>
      </c>
      <c r="B2372" s="179">
        <v>0.75</v>
      </c>
      <c r="C2372" t="s">
        <v>349</v>
      </c>
      <c r="D2372">
        <v>12.03</v>
      </c>
      <c r="E2372">
        <v>9.41</v>
      </c>
      <c r="F2372">
        <v>14.41</v>
      </c>
      <c r="G2372">
        <v>1</v>
      </c>
      <c r="H2372" s="184">
        <f t="shared" ref="H2372:L2372" si="2569">H2348</f>
        <v>0.70833333333333337</v>
      </c>
      <c r="I2372" s="185">
        <f t="shared" si="2569"/>
        <v>218</v>
      </c>
      <c r="J2372" s="185">
        <f t="shared" si="2569"/>
        <v>258</v>
      </c>
      <c r="K2372" s="185">
        <f t="shared" si="2569"/>
        <v>2842</v>
      </c>
      <c r="L2372" s="185">
        <f t="shared" si="2569"/>
        <v>1380</v>
      </c>
      <c r="M2372" s="147"/>
      <c r="N2372" s="143">
        <f t="shared" si="2504"/>
        <v>2622.54</v>
      </c>
      <c r="O2372" s="143">
        <f t="shared" ref="O2372:O2435" si="2570">E2372*J2372</f>
        <v>2427.7800000000002</v>
      </c>
      <c r="P2372" s="143">
        <f t="shared" ref="P2372:P2435" si="2571">F2372*K2372</f>
        <v>40953.22</v>
      </c>
      <c r="Q2372" s="143">
        <f t="shared" ref="Q2372:Q2435" si="2572">G2372*L2372</f>
        <v>1380</v>
      </c>
      <c r="R2372" s="188">
        <f t="shared" si="2505"/>
        <v>47383.54</v>
      </c>
      <c r="T2372">
        <v>42571.23</v>
      </c>
      <c r="U2372" s="190">
        <f t="shared" si="2506"/>
        <v>1.113041366199661</v>
      </c>
    </row>
    <row r="2373" spans="1:21" x14ac:dyDescent="0.2">
      <c r="A2373" s="178">
        <v>42834</v>
      </c>
      <c r="B2373" s="179">
        <v>0.79166666666666663</v>
      </c>
      <c r="C2373" t="s">
        <v>349</v>
      </c>
      <c r="D2373">
        <v>10.11</v>
      </c>
      <c r="E2373">
        <v>6.5</v>
      </c>
      <c r="F2373">
        <v>15.5</v>
      </c>
      <c r="G2373">
        <v>0.99</v>
      </c>
      <c r="H2373" s="184">
        <f t="shared" ref="H2373:L2373" si="2573">H2349</f>
        <v>0.75</v>
      </c>
      <c r="I2373" s="185">
        <f t="shared" si="2573"/>
        <v>240</v>
      </c>
      <c r="J2373" s="185">
        <f t="shared" si="2573"/>
        <v>365</v>
      </c>
      <c r="K2373" s="185">
        <f t="shared" si="2573"/>
        <v>2842</v>
      </c>
      <c r="L2373" s="185">
        <f t="shared" si="2573"/>
        <v>1380</v>
      </c>
      <c r="M2373" s="147"/>
      <c r="N2373" s="143">
        <f t="shared" ref="N2373:N2436" si="2574">D2373*I2373</f>
        <v>2426.3999999999996</v>
      </c>
      <c r="O2373" s="143">
        <f t="shared" si="2570"/>
        <v>2372.5</v>
      </c>
      <c r="P2373" s="143">
        <f t="shared" si="2571"/>
        <v>44051</v>
      </c>
      <c r="Q2373" s="143">
        <f t="shared" si="2572"/>
        <v>1366.2</v>
      </c>
      <c r="R2373" s="188">
        <f t="shared" ref="R2373:R2436" si="2575">SUM(N2373:Q2373)</f>
        <v>50216.1</v>
      </c>
      <c r="T2373">
        <v>42676.02</v>
      </c>
      <c r="U2373" s="190">
        <f t="shared" ref="U2373:U2436" si="2576">R2373/T2373</f>
        <v>1.1766818930162655</v>
      </c>
    </row>
    <row r="2374" spans="1:21" x14ac:dyDescent="0.2">
      <c r="A2374" s="178">
        <v>42834</v>
      </c>
      <c r="B2374" s="179">
        <v>0.83333333333333337</v>
      </c>
      <c r="C2374" t="s">
        <v>349</v>
      </c>
      <c r="D2374">
        <v>7.72</v>
      </c>
      <c r="E2374">
        <v>12.49</v>
      </c>
      <c r="F2374">
        <v>21.49</v>
      </c>
      <c r="G2374">
        <v>0.99</v>
      </c>
      <c r="H2374" s="184">
        <f t="shared" ref="H2374:L2374" si="2577">H2350</f>
        <v>0.79166666666666663</v>
      </c>
      <c r="I2374" s="185">
        <f t="shared" si="2577"/>
        <v>320</v>
      </c>
      <c r="J2374" s="185">
        <f t="shared" si="2577"/>
        <v>214</v>
      </c>
      <c r="K2374" s="185">
        <f t="shared" si="2577"/>
        <v>2842</v>
      </c>
      <c r="L2374" s="185">
        <f t="shared" si="2577"/>
        <v>1426</v>
      </c>
      <c r="M2374" s="147"/>
      <c r="N2374" s="143">
        <f t="shared" si="2574"/>
        <v>2470.4</v>
      </c>
      <c r="O2374" s="143">
        <f t="shared" si="2570"/>
        <v>2672.86</v>
      </c>
      <c r="P2374" s="143">
        <f t="shared" si="2571"/>
        <v>61074.579999999994</v>
      </c>
      <c r="Q2374" s="143">
        <f t="shared" si="2572"/>
        <v>1411.74</v>
      </c>
      <c r="R2374" s="188">
        <f t="shared" si="2575"/>
        <v>67629.58</v>
      </c>
      <c r="T2374">
        <v>42071.199999999997</v>
      </c>
      <c r="U2374" s="190">
        <f t="shared" si="2576"/>
        <v>1.6075029949228927</v>
      </c>
    </row>
    <row r="2375" spans="1:21" x14ac:dyDescent="0.2">
      <c r="A2375" s="178">
        <v>42834</v>
      </c>
      <c r="B2375" s="179">
        <v>0.875</v>
      </c>
      <c r="C2375" t="s">
        <v>349</v>
      </c>
      <c r="D2375">
        <v>8.11</v>
      </c>
      <c r="E2375">
        <v>19.78</v>
      </c>
      <c r="F2375">
        <v>26.74</v>
      </c>
      <c r="G2375">
        <v>0.99</v>
      </c>
      <c r="H2375" s="184">
        <f t="shared" ref="H2375:L2375" si="2578">H2351</f>
        <v>0.83333333333333337</v>
      </c>
      <c r="I2375" s="185">
        <f t="shared" si="2578"/>
        <v>322</v>
      </c>
      <c r="J2375" s="185">
        <f t="shared" si="2578"/>
        <v>178</v>
      </c>
      <c r="K2375" s="185">
        <f t="shared" si="2578"/>
        <v>2842</v>
      </c>
      <c r="L2375" s="185">
        <f t="shared" si="2578"/>
        <v>1426</v>
      </c>
      <c r="M2375" s="147"/>
      <c r="N2375" s="143">
        <f t="shared" si="2574"/>
        <v>2611.4199999999996</v>
      </c>
      <c r="O2375" s="143">
        <f t="shared" si="2570"/>
        <v>3520.84</v>
      </c>
      <c r="P2375" s="143">
        <f t="shared" si="2571"/>
        <v>75995.08</v>
      </c>
      <c r="Q2375" s="143">
        <f t="shared" si="2572"/>
        <v>1411.74</v>
      </c>
      <c r="R2375" s="188">
        <f t="shared" si="2575"/>
        <v>83539.08</v>
      </c>
      <c r="T2375">
        <v>41557.58</v>
      </c>
      <c r="U2375" s="190">
        <f t="shared" si="2576"/>
        <v>2.0102007864750546</v>
      </c>
    </row>
    <row r="2376" spans="1:21" x14ac:dyDescent="0.2">
      <c r="A2376" s="178">
        <v>42834</v>
      </c>
      <c r="B2376" s="179">
        <v>0.91666666666666663</v>
      </c>
      <c r="C2376" t="s">
        <v>349</v>
      </c>
      <c r="D2376">
        <v>25</v>
      </c>
      <c r="E2376">
        <v>16.77</v>
      </c>
      <c r="F2376">
        <v>16.97</v>
      </c>
      <c r="G2376">
        <v>0.99</v>
      </c>
      <c r="H2376" s="184">
        <f t="shared" ref="H2376:L2376" si="2579">H2352</f>
        <v>0.875</v>
      </c>
      <c r="I2376" s="185">
        <f t="shared" si="2579"/>
        <v>337</v>
      </c>
      <c r="J2376" s="185">
        <f t="shared" si="2579"/>
        <v>173</v>
      </c>
      <c r="K2376" s="185">
        <f t="shared" si="2579"/>
        <v>2842</v>
      </c>
      <c r="L2376" s="185">
        <f t="shared" si="2579"/>
        <v>1426</v>
      </c>
      <c r="M2376" s="147"/>
      <c r="N2376" s="143">
        <f t="shared" si="2574"/>
        <v>8425</v>
      </c>
      <c r="O2376" s="143">
        <f t="shared" si="2570"/>
        <v>2901.21</v>
      </c>
      <c r="P2376" s="143">
        <f t="shared" si="2571"/>
        <v>48228.74</v>
      </c>
      <c r="Q2376" s="143">
        <f t="shared" si="2572"/>
        <v>1411.74</v>
      </c>
      <c r="R2376" s="188">
        <f t="shared" si="2575"/>
        <v>60966.689999999995</v>
      </c>
      <c r="T2376">
        <v>42274.05</v>
      </c>
      <c r="U2376" s="190">
        <f t="shared" si="2576"/>
        <v>1.4421776479897239</v>
      </c>
    </row>
    <row r="2377" spans="1:21" x14ac:dyDescent="0.2">
      <c r="A2377" s="178">
        <v>42834</v>
      </c>
      <c r="B2377" s="179">
        <v>0.95833333333333337</v>
      </c>
      <c r="C2377" t="s">
        <v>349</v>
      </c>
      <c r="D2377">
        <v>70</v>
      </c>
      <c r="E2377">
        <v>10</v>
      </c>
      <c r="F2377">
        <v>10</v>
      </c>
      <c r="G2377">
        <v>0.25</v>
      </c>
      <c r="H2377" s="184">
        <f t="shared" ref="H2377:L2377" si="2580">H2353</f>
        <v>0.91666666666666663</v>
      </c>
      <c r="I2377" s="185">
        <f t="shared" si="2580"/>
        <v>394</v>
      </c>
      <c r="J2377" s="185">
        <f t="shared" si="2580"/>
        <v>194</v>
      </c>
      <c r="K2377" s="185">
        <f t="shared" si="2580"/>
        <v>2842</v>
      </c>
      <c r="L2377" s="185">
        <f t="shared" si="2580"/>
        <v>1426</v>
      </c>
      <c r="M2377" s="147"/>
      <c r="N2377" s="143">
        <f t="shared" si="2574"/>
        <v>27580</v>
      </c>
      <c r="O2377" s="143">
        <f t="shared" si="2570"/>
        <v>1940</v>
      </c>
      <c r="P2377" s="143">
        <f t="shared" si="2571"/>
        <v>28420</v>
      </c>
      <c r="Q2377" s="143">
        <f t="shared" si="2572"/>
        <v>356.5</v>
      </c>
      <c r="R2377" s="188">
        <f t="shared" si="2575"/>
        <v>58296.5</v>
      </c>
      <c r="T2377">
        <v>41200.31</v>
      </c>
      <c r="U2377" s="190">
        <f t="shared" si="2576"/>
        <v>1.4149529457423986</v>
      </c>
    </row>
    <row r="2378" spans="1:21" x14ac:dyDescent="0.2">
      <c r="A2378" s="178">
        <v>42834</v>
      </c>
      <c r="B2378" s="180">
        <v>1</v>
      </c>
      <c r="C2378" t="s">
        <v>349</v>
      </c>
      <c r="D2378">
        <v>30</v>
      </c>
      <c r="E2378">
        <v>22</v>
      </c>
      <c r="F2378">
        <v>22</v>
      </c>
      <c r="G2378">
        <v>0.25</v>
      </c>
      <c r="H2378" s="184">
        <f t="shared" ref="H2378:L2378" si="2581">H2354</f>
        <v>0.95833333333333337</v>
      </c>
      <c r="I2378" s="185">
        <f t="shared" si="2581"/>
        <v>389</v>
      </c>
      <c r="J2378" s="185">
        <f t="shared" si="2581"/>
        <v>265</v>
      </c>
      <c r="K2378" s="185">
        <f t="shared" si="2581"/>
        <v>2985</v>
      </c>
      <c r="L2378" s="185">
        <f t="shared" si="2581"/>
        <v>1111</v>
      </c>
      <c r="M2378" s="147"/>
      <c r="N2378" s="143">
        <f t="shared" si="2574"/>
        <v>11670</v>
      </c>
      <c r="O2378" s="143">
        <f t="shared" si="2570"/>
        <v>5830</v>
      </c>
      <c r="P2378" s="143">
        <f t="shared" si="2571"/>
        <v>65670</v>
      </c>
      <c r="Q2378" s="143">
        <f t="shared" si="2572"/>
        <v>277.75</v>
      </c>
      <c r="R2378" s="188">
        <f t="shared" si="2575"/>
        <v>83447.75</v>
      </c>
      <c r="T2378">
        <v>38450.5</v>
      </c>
      <c r="U2378" s="190">
        <f t="shared" si="2576"/>
        <v>2.1702643658730056</v>
      </c>
    </row>
    <row r="2379" spans="1:21" x14ac:dyDescent="0.2">
      <c r="A2379" s="178">
        <v>42835</v>
      </c>
      <c r="B2379" s="179">
        <v>4.1666666666666664E-2</v>
      </c>
      <c r="C2379" t="s">
        <v>349</v>
      </c>
      <c r="D2379">
        <v>18</v>
      </c>
      <c r="E2379">
        <v>9.2899999999999991</v>
      </c>
      <c r="F2379">
        <v>8</v>
      </c>
      <c r="G2379">
        <v>0.25</v>
      </c>
      <c r="H2379" s="184">
        <f t="shared" ref="H2379:L2379" si="2582">H2355</f>
        <v>1</v>
      </c>
      <c r="I2379" s="185">
        <f t="shared" si="2582"/>
        <v>362</v>
      </c>
      <c r="J2379" s="185">
        <f t="shared" si="2582"/>
        <v>243</v>
      </c>
      <c r="K2379" s="185">
        <f t="shared" si="2582"/>
        <v>2985</v>
      </c>
      <c r="L2379" s="185">
        <f t="shared" si="2582"/>
        <v>1111</v>
      </c>
      <c r="M2379" s="147"/>
      <c r="N2379" s="143">
        <f t="shared" si="2574"/>
        <v>6516</v>
      </c>
      <c r="O2379" s="143">
        <f t="shared" si="2570"/>
        <v>2257.4699999999998</v>
      </c>
      <c r="P2379" s="143">
        <f t="shared" si="2571"/>
        <v>23880</v>
      </c>
      <c r="Q2379" s="143">
        <f t="shared" si="2572"/>
        <v>277.75</v>
      </c>
      <c r="R2379" s="188">
        <f t="shared" si="2575"/>
        <v>32931.22</v>
      </c>
      <c r="T2379">
        <v>35149.64</v>
      </c>
      <c r="U2379" s="190">
        <f t="shared" si="2576"/>
        <v>0.93688640907844301</v>
      </c>
    </row>
    <row r="2380" spans="1:21" x14ac:dyDescent="0.2">
      <c r="A2380" s="178">
        <v>42835</v>
      </c>
      <c r="B2380" s="179">
        <v>8.3333333333333329E-2</v>
      </c>
      <c r="C2380" t="s">
        <v>349</v>
      </c>
      <c r="D2380">
        <v>3.98</v>
      </c>
      <c r="E2380">
        <v>6</v>
      </c>
      <c r="F2380">
        <v>6.2</v>
      </c>
      <c r="G2380">
        <v>0.25</v>
      </c>
      <c r="H2380" s="184">
        <f t="shared" ref="H2380:L2380" si="2583">H2356</f>
        <v>4.1666666666666664E-2</v>
      </c>
      <c r="I2380" s="185">
        <f t="shared" si="2583"/>
        <v>294</v>
      </c>
      <c r="J2380" s="185">
        <f t="shared" si="2583"/>
        <v>212</v>
      </c>
      <c r="K2380" s="185">
        <f t="shared" si="2583"/>
        <v>2985</v>
      </c>
      <c r="L2380" s="185">
        <f t="shared" si="2583"/>
        <v>1111</v>
      </c>
      <c r="M2380" s="147"/>
      <c r="N2380" s="143">
        <f t="shared" si="2574"/>
        <v>1170.1199999999999</v>
      </c>
      <c r="O2380" s="143">
        <f t="shared" si="2570"/>
        <v>1272</v>
      </c>
      <c r="P2380" s="143">
        <f t="shared" si="2571"/>
        <v>18507</v>
      </c>
      <c r="Q2380" s="143">
        <f t="shared" si="2572"/>
        <v>277.75</v>
      </c>
      <c r="R2380" s="188">
        <f t="shared" si="2575"/>
        <v>21226.87</v>
      </c>
      <c r="T2380">
        <v>32575.759999999998</v>
      </c>
      <c r="U2380" s="190">
        <f t="shared" si="2576"/>
        <v>0.65161549569373056</v>
      </c>
    </row>
    <row r="2381" spans="1:21" x14ac:dyDescent="0.2">
      <c r="A2381" s="178">
        <v>42835</v>
      </c>
      <c r="B2381" s="179">
        <v>0.125</v>
      </c>
      <c r="C2381" t="s">
        <v>349</v>
      </c>
      <c r="D2381">
        <v>4.37</v>
      </c>
      <c r="E2381">
        <v>4.84</v>
      </c>
      <c r="F2381">
        <v>5.04</v>
      </c>
      <c r="G2381">
        <v>2</v>
      </c>
      <c r="H2381" s="184">
        <f t="shared" ref="H2381:L2381" si="2584">H2357</f>
        <v>8.3333333333333329E-2</v>
      </c>
      <c r="I2381" s="185">
        <f t="shared" si="2584"/>
        <v>236</v>
      </c>
      <c r="J2381" s="185">
        <f t="shared" si="2584"/>
        <v>179</v>
      </c>
      <c r="K2381" s="185">
        <f t="shared" si="2584"/>
        <v>2985</v>
      </c>
      <c r="L2381" s="185">
        <f t="shared" si="2584"/>
        <v>1111</v>
      </c>
      <c r="M2381" s="147"/>
      <c r="N2381" s="143">
        <f t="shared" si="2574"/>
        <v>1031.32</v>
      </c>
      <c r="O2381" s="143">
        <f t="shared" si="2570"/>
        <v>866.36</v>
      </c>
      <c r="P2381" s="143">
        <f t="shared" si="2571"/>
        <v>15044.4</v>
      </c>
      <c r="Q2381" s="143">
        <f t="shared" si="2572"/>
        <v>2222</v>
      </c>
      <c r="R2381" s="188">
        <f t="shared" si="2575"/>
        <v>19164.079999999998</v>
      </c>
      <c r="T2381">
        <v>30974.22</v>
      </c>
      <c r="U2381" s="190">
        <f t="shared" si="2576"/>
        <v>0.61871065679781434</v>
      </c>
    </row>
    <row r="2382" spans="1:21" x14ac:dyDescent="0.2">
      <c r="A2382" s="178">
        <v>42835</v>
      </c>
      <c r="B2382" s="179">
        <v>0.16666666666666666</v>
      </c>
      <c r="C2382" t="s">
        <v>349</v>
      </c>
      <c r="D2382">
        <v>4.71</v>
      </c>
      <c r="E2382">
        <v>4.1100000000000003</v>
      </c>
      <c r="F2382">
        <v>4.3099999999999996</v>
      </c>
      <c r="G2382">
        <v>2</v>
      </c>
      <c r="H2382" s="184">
        <f t="shared" ref="H2382:L2382" si="2585">H2358</f>
        <v>0.125</v>
      </c>
      <c r="I2382" s="185">
        <f t="shared" si="2585"/>
        <v>201</v>
      </c>
      <c r="J2382" s="185">
        <f t="shared" si="2585"/>
        <v>205</v>
      </c>
      <c r="K2382" s="185">
        <f t="shared" si="2585"/>
        <v>2985</v>
      </c>
      <c r="L2382" s="185">
        <f t="shared" si="2585"/>
        <v>1717</v>
      </c>
      <c r="M2382" s="147"/>
      <c r="N2382" s="143">
        <f t="shared" si="2574"/>
        <v>946.71</v>
      </c>
      <c r="O2382" s="143">
        <f t="shared" si="2570"/>
        <v>842.55000000000007</v>
      </c>
      <c r="P2382" s="143">
        <f t="shared" si="2571"/>
        <v>12865.349999999999</v>
      </c>
      <c r="Q2382" s="143">
        <f t="shared" si="2572"/>
        <v>3434</v>
      </c>
      <c r="R2382" s="188">
        <f t="shared" si="2575"/>
        <v>18088.61</v>
      </c>
      <c r="T2382">
        <v>30075.99</v>
      </c>
      <c r="U2382" s="190">
        <f t="shared" si="2576"/>
        <v>0.60143024385897192</v>
      </c>
    </row>
    <row r="2383" spans="1:21" x14ac:dyDescent="0.2">
      <c r="A2383" s="178">
        <v>42835</v>
      </c>
      <c r="B2383" s="179">
        <v>0.20833333333333334</v>
      </c>
      <c r="C2383" t="s">
        <v>349</v>
      </c>
      <c r="D2383">
        <v>3.5</v>
      </c>
      <c r="E2383">
        <v>7.51</v>
      </c>
      <c r="F2383">
        <v>7.11</v>
      </c>
      <c r="G2383">
        <v>2</v>
      </c>
      <c r="H2383" s="184">
        <f t="shared" ref="H2383:L2383" si="2586">H2359</f>
        <v>0.16666666666666666</v>
      </c>
      <c r="I2383" s="185">
        <f t="shared" si="2586"/>
        <v>185</v>
      </c>
      <c r="J2383" s="185">
        <f t="shared" si="2586"/>
        <v>205</v>
      </c>
      <c r="K2383" s="185">
        <f t="shared" si="2586"/>
        <v>2985</v>
      </c>
      <c r="L2383" s="185">
        <f t="shared" si="2586"/>
        <v>1717</v>
      </c>
      <c r="M2383" s="147"/>
      <c r="N2383" s="143">
        <f t="shared" si="2574"/>
        <v>647.5</v>
      </c>
      <c r="O2383" s="143">
        <f t="shared" si="2570"/>
        <v>1539.55</v>
      </c>
      <c r="P2383" s="143">
        <f t="shared" si="2571"/>
        <v>21223.350000000002</v>
      </c>
      <c r="Q2383" s="143">
        <f t="shared" si="2572"/>
        <v>3434</v>
      </c>
      <c r="R2383" s="188">
        <f t="shared" si="2575"/>
        <v>26844.400000000001</v>
      </c>
      <c r="T2383">
        <v>29762.05</v>
      </c>
      <c r="U2383" s="190">
        <f t="shared" si="2576"/>
        <v>0.9019674383989007</v>
      </c>
    </row>
    <row r="2384" spans="1:21" x14ac:dyDescent="0.2">
      <c r="A2384" s="178">
        <v>42835</v>
      </c>
      <c r="B2384" s="179">
        <v>0.25</v>
      </c>
      <c r="C2384" t="s">
        <v>349</v>
      </c>
      <c r="D2384">
        <v>12.55</v>
      </c>
      <c r="E2384">
        <v>12.2</v>
      </c>
      <c r="F2384">
        <v>8</v>
      </c>
      <c r="G2384">
        <v>1.96</v>
      </c>
      <c r="H2384" s="184">
        <f t="shared" ref="H2384:L2384" si="2587">H2360</f>
        <v>0.20833333333333334</v>
      </c>
      <c r="I2384" s="185">
        <f t="shared" si="2587"/>
        <v>207</v>
      </c>
      <c r="J2384" s="185">
        <f t="shared" si="2587"/>
        <v>283</v>
      </c>
      <c r="K2384" s="185">
        <f t="shared" si="2587"/>
        <v>2985</v>
      </c>
      <c r="L2384" s="185">
        <f t="shared" si="2587"/>
        <v>1717</v>
      </c>
      <c r="M2384" s="147"/>
      <c r="N2384" s="143">
        <f t="shared" si="2574"/>
        <v>2597.8500000000004</v>
      </c>
      <c r="O2384" s="143">
        <f t="shared" si="2570"/>
        <v>3452.6</v>
      </c>
      <c r="P2384" s="143">
        <f t="shared" si="2571"/>
        <v>23880</v>
      </c>
      <c r="Q2384" s="143">
        <f t="shared" si="2572"/>
        <v>3365.32</v>
      </c>
      <c r="R2384" s="188">
        <f t="shared" si="2575"/>
        <v>33295.770000000004</v>
      </c>
      <c r="T2384">
        <v>30256.799999999999</v>
      </c>
      <c r="U2384" s="190">
        <f t="shared" si="2576"/>
        <v>1.1004392401047038</v>
      </c>
    </row>
    <row r="2385" spans="1:21" x14ac:dyDescent="0.2">
      <c r="A2385" s="178">
        <v>42835</v>
      </c>
      <c r="B2385" s="179">
        <v>0.29166666666666669</v>
      </c>
      <c r="C2385" t="s">
        <v>349</v>
      </c>
      <c r="D2385">
        <v>8.11</v>
      </c>
      <c r="E2385">
        <v>15</v>
      </c>
      <c r="F2385">
        <v>12</v>
      </c>
      <c r="G2385">
        <v>10.5</v>
      </c>
      <c r="H2385" s="184">
        <f t="shared" ref="H2385:L2385" si="2588">H2361</f>
        <v>0.25</v>
      </c>
      <c r="I2385" s="185">
        <f t="shared" si="2588"/>
        <v>327</v>
      </c>
      <c r="J2385" s="185">
        <f t="shared" si="2588"/>
        <v>438</v>
      </c>
      <c r="K2385" s="185">
        <f t="shared" si="2588"/>
        <v>2985</v>
      </c>
      <c r="L2385" s="185">
        <f t="shared" si="2588"/>
        <v>1717</v>
      </c>
      <c r="M2385" s="147"/>
      <c r="N2385" s="143">
        <f t="shared" si="2574"/>
        <v>2651.97</v>
      </c>
      <c r="O2385" s="143">
        <f t="shared" si="2570"/>
        <v>6570</v>
      </c>
      <c r="P2385" s="143">
        <f t="shared" si="2571"/>
        <v>35820</v>
      </c>
      <c r="Q2385" s="143">
        <f t="shared" si="2572"/>
        <v>18028.5</v>
      </c>
      <c r="R2385" s="188">
        <f t="shared" si="2575"/>
        <v>63070.47</v>
      </c>
      <c r="T2385">
        <v>32185.18</v>
      </c>
      <c r="U2385" s="190">
        <f t="shared" si="2576"/>
        <v>1.9596121568995419</v>
      </c>
    </row>
    <row r="2386" spans="1:21" x14ac:dyDescent="0.2">
      <c r="A2386" s="178">
        <v>42835</v>
      </c>
      <c r="B2386" s="179">
        <v>0.33333333333333331</v>
      </c>
      <c r="C2386" t="s">
        <v>349</v>
      </c>
      <c r="D2386">
        <v>3.47</v>
      </c>
      <c r="E2386">
        <v>10.5</v>
      </c>
      <c r="F2386">
        <v>11.1</v>
      </c>
      <c r="G2386">
        <v>10.5</v>
      </c>
      <c r="H2386" s="184">
        <f t="shared" ref="H2386:L2386" si="2589">H2362</f>
        <v>0.29166666666666669</v>
      </c>
      <c r="I2386" s="185">
        <f t="shared" si="2589"/>
        <v>249</v>
      </c>
      <c r="J2386" s="185">
        <f t="shared" si="2589"/>
        <v>556</v>
      </c>
      <c r="K2386" s="185">
        <f t="shared" si="2589"/>
        <v>2872</v>
      </c>
      <c r="L2386" s="185">
        <f t="shared" si="2589"/>
        <v>2219</v>
      </c>
      <c r="M2386" s="147"/>
      <c r="N2386" s="143">
        <f t="shared" si="2574"/>
        <v>864.03000000000009</v>
      </c>
      <c r="O2386" s="143">
        <f t="shared" si="2570"/>
        <v>5838</v>
      </c>
      <c r="P2386" s="143">
        <f t="shared" si="2571"/>
        <v>31879.200000000001</v>
      </c>
      <c r="Q2386" s="143">
        <f t="shared" si="2572"/>
        <v>23299.5</v>
      </c>
      <c r="R2386" s="188">
        <f t="shared" si="2575"/>
        <v>61880.73</v>
      </c>
      <c r="T2386">
        <v>35593.410000000003</v>
      </c>
      <c r="U2386" s="190">
        <f t="shared" si="2576"/>
        <v>1.7385445788981724</v>
      </c>
    </row>
    <row r="2387" spans="1:21" x14ac:dyDescent="0.2">
      <c r="A2387" s="178">
        <v>42835</v>
      </c>
      <c r="B2387" s="179">
        <v>0.375</v>
      </c>
      <c r="C2387" t="s">
        <v>349</v>
      </c>
      <c r="D2387">
        <v>3.01</v>
      </c>
      <c r="E2387">
        <v>11.8</v>
      </c>
      <c r="F2387">
        <v>12</v>
      </c>
      <c r="G2387">
        <v>10.199999999999999</v>
      </c>
      <c r="H2387" s="184">
        <f t="shared" ref="H2387:L2387" si="2590">H2363</f>
        <v>0.33333333333333331</v>
      </c>
      <c r="I2387" s="185">
        <f t="shared" si="2590"/>
        <v>256</v>
      </c>
      <c r="J2387" s="185">
        <f t="shared" si="2590"/>
        <v>306</v>
      </c>
      <c r="K2387" s="185">
        <f t="shared" si="2590"/>
        <v>2872</v>
      </c>
      <c r="L2387" s="185">
        <f t="shared" si="2590"/>
        <v>2219</v>
      </c>
      <c r="M2387" s="147"/>
      <c r="N2387" s="143">
        <f t="shared" si="2574"/>
        <v>770.56</v>
      </c>
      <c r="O2387" s="143">
        <f t="shared" si="2570"/>
        <v>3610.8</v>
      </c>
      <c r="P2387" s="143">
        <f t="shared" si="2571"/>
        <v>34464</v>
      </c>
      <c r="Q2387" s="143">
        <f t="shared" si="2572"/>
        <v>22633.8</v>
      </c>
      <c r="R2387" s="188">
        <f t="shared" si="2575"/>
        <v>61479.16</v>
      </c>
      <c r="T2387">
        <v>36842.61</v>
      </c>
      <c r="U2387" s="190">
        <f t="shared" si="2576"/>
        <v>1.6686971959912722</v>
      </c>
    </row>
    <row r="2388" spans="1:21" x14ac:dyDescent="0.2">
      <c r="A2388" s="178">
        <v>42835</v>
      </c>
      <c r="B2388" s="179">
        <v>0.41666666666666669</v>
      </c>
      <c r="C2388" t="s">
        <v>349</v>
      </c>
      <c r="D2388">
        <v>2.73</v>
      </c>
      <c r="E2388">
        <v>10.01</v>
      </c>
      <c r="F2388">
        <v>10.59</v>
      </c>
      <c r="G2388">
        <v>9</v>
      </c>
      <c r="H2388" s="184">
        <f t="shared" ref="H2388:L2388" si="2591">H2364</f>
        <v>0.375</v>
      </c>
      <c r="I2388" s="185">
        <f t="shared" si="2591"/>
        <v>156</v>
      </c>
      <c r="J2388" s="185">
        <f t="shared" si="2591"/>
        <v>343</v>
      </c>
      <c r="K2388" s="185">
        <f t="shared" si="2591"/>
        <v>2872</v>
      </c>
      <c r="L2388" s="185">
        <f t="shared" si="2591"/>
        <v>2219</v>
      </c>
      <c r="M2388" s="147"/>
      <c r="N2388" s="143">
        <f t="shared" si="2574"/>
        <v>425.88</v>
      </c>
      <c r="O2388" s="143">
        <f t="shared" si="2570"/>
        <v>3433.43</v>
      </c>
      <c r="P2388" s="143">
        <f t="shared" si="2571"/>
        <v>30414.48</v>
      </c>
      <c r="Q2388" s="143">
        <f t="shared" si="2572"/>
        <v>19971</v>
      </c>
      <c r="R2388" s="188">
        <f t="shared" si="2575"/>
        <v>54244.79</v>
      </c>
      <c r="T2388">
        <v>37325.379999999997</v>
      </c>
      <c r="U2388" s="190">
        <f t="shared" si="2576"/>
        <v>1.453295050177654</v>
      </c>
    </row>
    <row r="2389" spans="1:21" x14ac:dyDescent="0.2">
      <c r="A2389" s="178">
        <v>42835</v>
      </c>
      <c r="B2389" s="179">
        <v>0.45833333333333331</v>
      </c>
      <c r="C2389" t="s">
        <v>349</v>
      </c>
      <c r="D2389">
        <v>2.11</v>
      </c>
      <c r="E2389">
        <v>9.07</v>
      </c>
      <c r="F2389">
        <v>10.65</v>
      </c>
      <c r="G2389">
        <v>2</v>
      </c>
      <c r="H2389" s="184">
        <f t="shared" ref="H2389:L2389" si="2592">H2365</f>
        <v>0.41666666666666669</v>
      </c>
      <c r="I2389" s="185">
        <f t="shared" si="2592"/>
        <v>196</v>
      </c>
      <c r="J2389" s="185">
        <f t="shared" si="2592"/>
        <v>315</v>
      </c>
      <c r="K2389" s="185">
        <f t="shared" si="2592"/>
        <v>2872</v>
      </c>
      <c r="L2389" s="185">
        <f t="shared" si="2592"/>
        <v>2219</v>
      </c>
      <c r="M2389" s="147"/>
      <c r="N2389" s="143">
        <f t="shared" si="2574"/>
        <v>413.56</v>
      </c>
      <c r="O2389" s="143">
        <f t="shared" si="2570"/>
        <v>2857.05</v>
      </c>
      <c r="P2389" s="143">
        <f t="shared" si="2571"/>
        <v>30586.799999999999</v>
      </c>
      <c r="Q2389" s="143">
        <f t="shared" si="2572"/>
        <v>4438</v>
      </c>
      <c r="R2389" s="188">
        <f t="shared" si="2575"/>
        <v>38295.409999999996</v>
      </c>
      <c r="T2389">
        <v>38432.89</v>
      </c>
      <c r="U2389" s="190">
        <f t="shared" si="2576"/>
        <v>0.99642285552816867</v>
      </c>
    </row>
    <row r="2390" spans="1:21" x14ac:dyDescent="0.2">
      <c r="A2390" s="178">
        <v>42835</v>
      </c>
      <c r="B2390" s="179">
        <v>0.5</v>
      </c>
      <c r="C2390" t="s">
        <v>349</v>
      </c>
      <c r="D2390">
        <v>1</v>
      </c>
      <c r="E2390">
        <v>5.01</v>
      </c>
      <c r="F2390">
        <v>7.89</v>
      </c>
      <c r="G2390">
        <v>1.1599999999999999</v>
      </c>
      <c r="H2390" s="184">
        <f t="shared" ref="H2390:L2390" si="2593">H2366</f>
        <v>0.45833333333333331</v>
      </c>
      <c r="I2390" s="185">
        <f t="shared" si="2593"/>
        <v>226</v>
      </c>
      <c r="J2390" s="185">
        <f t="shared" si="2593"/>
        <v>326</v>
      </c>
      <c r="K2390" s="185">
        <f t="shared" si="2593"/>
        <v>2842</v>
      </c>
      <c r="L2390" s="185">
        <f t="shared" si="2593"/>
        <v>1635</v>
      </c>
      <c r="M2390" s="147"/>
      <c r="N2390" s="143">
        <f t="shared" si="2574"/>
        <v>226</v>
      </c>
      <c r="O2390" s="143">
        <f t="shared" si="2570"/>
        <v>1633.26</v>
      </c>
      <c r="P2390" s="143">
        <f t="shared" si="2571"/>
        <v>22423.379999999997</v>
      </c>
      <c r="Q2390" s="143">
        <f t="shared" si="2572"/>
        <v>1896.6</v>
      </c>
      <c r="R2390" s="188">
        <f t="shared" si="2575"/>
        <v>26179.239999999994</v>
      </c>
      <c r="T2390">
        <v>39751.919999999998</v>
      </c>
      <c r="U2390" s="190">
        <f t="shared" si="2576"/>
        <v>0.65856542275190721</v>
      </c>
    </row>
    <row r="2391" spans="1:21" x14ac:dyDescent="0.2">
      <c r="A2391" s="178">
        <v>42835</v>
      </c>
      <c r="B2391" s="179">
        <v>0.54166666666666663</v>
      </c>
      <c r="C2391" t="s">
        <v>349</v>
      </c>
      <c r="D2391">
        <v>1</v>
      </c>
      <c r="E2391">
        <v>5.01</v>
      </c>
      <c r="F2391">
        <v>10.11</v>
      </c>
      <c r="G2391">
        <v>1.1499999999999999</v>
      </c>
      <c r="H2391" s="184">
        <f t="shared" ref="H2391:L2391" si="2594">H2367</f>
        <v>0.5</v>
      </c>
      <c r="I2391" s="185">
        <f t="shared" si="2594"/>
        <v>222</v>
      </c>
      <c r="J2391" s="185">
        <f t="shared" si="2594"/>
        <v>319</v>
      </c>
      <c r="K2391" s="185">
        <f t="shared" si="2594"/>
        <v>2842</v>
      </c>
      <c r="L2391" s="185">
        <f t="shared" si="2594"/>
        <v>1635</v>
      </c>
      <c r="M2391" s="147"/>
      <c r="N2391" s="143">
        <f t="shared" si="2574"/>
        <v>222</v>
      </c>
      <c r="O2391" s="143">
        <f t="shared" si="2570"/>
        <v>1598.1899999999998</v>
      </c>
      <c r="P2391" s="143">
        <f t="shared" si="2571"/>
        <v>28732.62</v>
      </c>
      <c r="Q2391" s="143">
        <f t="shared" si="2572"/>
        <v>1880.2499999999998</v>
      </c>
      <c r="R2391" s="188">
        <f t="shared" si="2575"/>
        <v>32433.059999999998</v>
      </c>
      <c r="T2391">
        <v>40939.54</v>
      </c>
      <c r="U2391" s="190">
        <f t="shared" si="2576"/>
        <v>0.79221847631898157</v>
      </c>
    </row>
    <row r="2392" spans="1:21" x14ac:dyDescent="0.2">
      <c r="A2392" s="178">
        <v>42835</v>
      </c>
      <c r="B2392" s="179">
        <v>0.58333333333333337</v>
      </c>
      <c r="C2392" t="s">
        <v>349</v>
      </c>
      <c r="D2392">
        <v>2.11</v>
      </c>
      <c r="E2392">
        <v>5.87</v>
      </c>
      <c r="F2392">
        <v>12</v>
      </c>
      <c r="G2392">
        <v>0.99</v>
      </c>
      <c r="H2392" s="184">
        <f t="shared" ref="H2392:L2392" si="2595">H2368</f>
        <v>0.54166666666666663</v>
      </c>
      <c r="I2392" s="185">
        <f t="shared" si="2595"/>
        <v>195</v>
      </c>
      <c r="J2392" s="185">
        <f t="shared" si="2595"/>
        <v>299</v>
      </c>
      <c r="K2392" s="185">
        <f t="shared" si="2595"/>
        <v>2842</v>
      </c>
      <c r="L2392" s="185">
        <f t="shared" si="2595"/>
        <v>1635</v>
      </c>
      <c r="M2392" s="147"/>
      <c r="N2392" s="143">
        <f t="shared" si="2574"/>
        <v>411.45</v>
      </c>
      <c r="O2392" s="143">
        <f t="shared" si="2570"/>
        <v>1755.13</v>
      </c>
      <c r="P2392" s="143">
        <f t="shared" si="2571"/>
        <v>34104</v>
      </c>
      <c r="Q2392" s="143">
        <f t="shared" si="2572"/>
        <v>1618.65</v>
      </c>
      <c r="R2392" s="188">
        <f t="shared" si="2575"/>
        <v>37889.230000000003</v>
      </c>
      <c r="T2392">
        <v>41718.6</v>
      </c>
      <c r="U2392" s="190">
        <f t="shared" si="2576"/>
        <v>0.90820952764474372</v>
      </c>
    </row>
    <row r="2393" spans="1:21" x14ac:dyDescent="0.2">
      <c r="A2393" s="178">
        <v>42835</v>
      </c>
      <c r="B2393" s="179">
        <v>0.625</v>
      </c>
      <c r="C2393" t="s">
        <v>349</v>
      </c>
      <c r="D2393">
        <v>2.11</v>
      </c>
      <c r="E2393">
        <v>9.5399999999999991</v>
      </c>
      <c r="F2393">
        <v>16.690000000000001</v>
      </c>
      <c r="G2393">
        <v>1.01</v>
      </c>
      <c r="H2393" s="184">
        <f t="shared" ref="H2393:L2393" si="2596">H2369</f>
        <v>0.58333333333333337</v>
      </c>
      <c r="I2393" s="185">
        <f t="shared" si="2596"/>
        <v>205</v>
      </c>
      <c r="J2393" s="185">
        <f t="shared" si="2596"/>
        <v>237</v>
      </c>
      <c r="K2393" s="185">
        <f t="shared" si="2596"/>
        <v>2842</v>
      </c>
      <c r="L2393" s="185">
        <f t="shared" si="2596"/>
        <v>1635</v>
      </c>
      <c r="M2393" s="147"/>
      <c r="N2393" s="143">
        <f t="shared" si="2574"/>
        <v>432.54999999999995</v>
      </c>
      <c r="O2393" s="143">
        <f t="shared" si="2570"/>
        <v>2260.98</v>
      </c>
      <c r="P2393" s="143">
        <f t="shared" si="2571"/>
        <v>47432.98</v>
      </c>
      <c r="Q2393" s="143">
        <f t="shared" si="2572"/>
        <v>1651.35</v>
      </c>
      <c r="R2393" s="188">
        <f t="shared" si="2575"/>
        <v>51777.86</v>
      </c>
      <c r="T2393">
        <v>42444.15</v>
      </c>
      <c r="U2393" s="190">
        <f t="shared" si="2576"/>
        <v>1.2199056878274155</v>
      </c>
    </row>
    <row r="2394" spans="1:21" x14ac:dyDescent="0.2">
      <c r="A2394" s="178">
        <v>42835</v>
      </c>
      <c r="B2394" s="179">
        <v>0.66666666666666663</v>
      </c>
      <c r="C2394" t="s">
        <v>349</v>
      </c>
      <c r="D2394">
        <v>2.36</v>
      </c>
      <c r="E2394">
        <v>14.98</v>
      </c>
      <c r="F2394">
        <v>22.98</v>
      </c>
      <c r="G2394">
        <v>2</v>
      </c>
      <c r="H2394" s="184">
        <f t="shared" ref="H2394:L2394" si="2597">H2370</f>
        <v>0.625</v>
      </c>
      <c r="I2394" s="185">
        <f t="shared" si="2597"/>
        <v>212</v>
      </c>
      <c r="J2394" s="185">
        <f t="shared" si="2597"/>
        <v>213</v>
      </c>
      <c r="K2394" s="185">
        <f t="shared" si="2597"/>
        <v>2842</v>
      </c>
      <c r="L2394" s="185">
        <f t="shared" si="2597"/>
        <v>1380</v>
      </c>
      <c r="M2394" s="147"/>
      <c r="N2394" s="143">
        <f t="shared" si="2574"/>
        <v>500.32</v>
      </c>
      <c r="O2394" s="143">
        <f t="shared" si="2570"/>
        <v>3190.7400000000002</v>
      </c>
      <c r="P2394" s="143">
        <f t="shared" si="2571"/>
        <v>65309.16</v>
      </c>
      <c r="Q2394" s="143">
        <f t="shared" si="2572"/>
        <v>2760</v>
      </c>
      <c r="R2394" s="188">
        <f t="shared" si="2575"/>
        <v>71760.22</v>
      </c>
      <c r="T2394">
        <v>42911.16</v>
      </c>
      <c r="U2394" s="190">
        <f t="shared" si="2576"/>
        <v>1.6722973697285275</v>
      </c>
    </row>
    <row r="2395" spans="1:21" x14ac:dyDescent="0.2">
      <c r="A2395" s="178">
        <v>42835</v>
      </c>
      <c r="B2395" s="179">
        <v>0.70833333333333337</v>
      </c>
      <c r="C2395" t="s">
        <v>349</v>
      </c>
      <c r="D2395">
        <v>2.61</v>
      </c>
      <c r="E2395">
        <v>5.01</v>
      </c>
      <c r="F2395">
        <v>19.11</v>
      </c>
      <c r="G2395">
        <v>2</v>
      </c>
      <c r="H2395" s="184">
        <f t="shared" ref="H2395:L2395" si="2598">H2371</f>
        <v>0.66666666666666663</v>
      </c>
      <c r="I2395" s="185">
        <f t="shared" si="2598"/>
        <v>191</v>
      </c>
      <c r="J2395" s="185">
        <f t="shared" si="2598"/>
        <v>237</v>
      </c>
      <c r="K2395" s="185">
        <f t="shared" si="2598"/>
        <v>2842</v>
      </c>
      <c r="L2395" s="185">
        <f t="shared" si="2598"/>
        <v>1380</v>
      </c>
      <c r="M2395" s="147"/>
      <c r="N2395" s="143">
        <f t="shared" si="2574"/>
        <v>498.51</v>
      </c>
      <c r="O2395" s="143">
        <f t="shared" si="2570"/>
        <v>1187.3699999999999</v>
      </c>
      <c r="P2395" s="143">
        <f t="shared" si="2571"/>
        <v>54310.619999999995</v>
      </c>
      <c r="Q2395" s="143">
        <f t="shared" si="2572"/>
        <v>2760</v>
      </c>
      <c r="R2395" s="188">
        <f t="shared" si="2575"/>
        <v>58756.499999999993</v>
      </c>
      <c r="T2395">
        <v>43061.17</v>
      </c>
      <c r="U2395" s="190">
        <f t="shared" si="2576"/>
        <v>1.3644891673867663</v>
      </c>
    </row>
    <row r="2396" spans="1:21" x14ac:dyDescent="0.2">
      <c r="A2396" s="178">
        <v>42835</v>
      </c>
      <c r="B2396" s="179">
        <v>0.75</v>
      </c>
      <c r="C2396" t="s">
        <v>349</v>
      </c>
      <c r="D2396">
        <v>3.5</v>
      </c>
      <c r="E2396">
        <v>5.01</v>
      </c>
      <c r="F2396">
        <v>11.7</v>
      </c>
      <c r="G2396">
        <v>1.47</v>
      </c>
      <c r="H2396" s="184">
        <f t="shared" ref="H2396:L2396" si="2599">H2372</f>
        <v>0.70833333333333337</v>
      </c>
      <c r="I2396" s="185">
        <f t="shared" si="2599"/>
        <v>218</v>
      </c>
      <c r="J2396" s="185">
        <f t="shared" si="2599"/>
        <v>258</v>
      </c>
      <c r="K2396" s="185">
        <f t="shared" si="2599"/>
        <v>2842</v>
      </c>
      <c r="L2396" s="185">
        <f t="shared" si="2599"/>
        <v>1380</v>
      </c>
      <c r="M2396" s="147"/>
      <c r="N2396" s="143">
        <f t="shared" si="2574"/>
        <v>763</v>
      </c>
      <c r="O2396" s="143">
        <f t="shared" si="2570"/>
        <v>1292.58</v>
      </c>
      <c r="P2396" s="143">
        <f t="shared" si="2571"/>
        <v>33251.4</v>
      </c>
      <c r="Q2396" s="143">
        <f t="shared" si="2572"/>
        <v>2028.6</v>
      </c>
      <c r="R2396" s="188">
        <f t="shared" si="2575"/>
        <v>37335.58</v>
      </c>
      <c r="T2396">
        <v>43144.1</v>
      </c>
      <c r="U2396" s="190">
        <f t="shared" si="2576"/>
        <v>0.86536930889739272</v>
      </c>
    </row>
    <row r="2397" spans="1:21" x14ac:dyDescent="0.2">
      <c r="A2397" s="178">
        <v>42835</v>
      </c>
      <c r="B2397" s="179">
        <v>0.79166666666666663</v>
      </c>
      <c r="C2397" t="s">
        <v>349</v>
      </c>
      <c r="D2397">
        <v>5.37</v>
      </c>
      <c r="E2397">
        <v>4.47</v>
      </c>
      <c r="F2397">
        <v>8.0500000000000007</v>
      </c>
      <c r="G2397">
        <v>1.1000000000000001</v>
      </c>
      <c r="H2397" s="184">
        <f t="shared" ref="H2397:L2397" si="2600">H2373</f>
        <v>0.75</v>
      </c>
      <c r="I2397" s="185">
        <f t="shared" si="2600"/>
        <v>240</v>
      </c>
      <c r="J2397" s="185">
        <f t="shared" si="2600"/>
        <v>365</v>
      </c>
      <c r="K2397" s="185">
        <f t="shared" si="2600"/>
        <v>2842</v>
      </c>
      <c r="L2397" s="185">
        <f t="shared" si="2600"/>
        <v>1380</v>
      </c>
      <c r="M2397" s="147"/>
      <c r="N2397" s="143">
        <f t="shared" si="2574"/>
        <v>1288.8</v>
      </c>
      <c r="O2397" s="143">
        <f t="shared" si="2570"/>
        <v>1631.55</v>
      </c>
      <c r="P2397" s="143">
        <f t="shared" si="2571"/>
        <v>22878.100000000002</v>
      </c>
      <c r="Q2397" s="143">
        <f t="shared" si="2572"/>
        <v>1518.0000000000002</v>
      </c>
      <c r="R2397" s="188">
        <f t="shared" si="2575"/>
        <v>27316.45</v>
      </c>
      <c r="T2397">
        <v>42832.47</v>
      </c>
      <c r="U2397" s="190">
        <f t="shared" si="2576"/>
        <v>0.63775098657630536</v>
      </c>
    </row>
    <row r="2398" spans="1:21" x14ac:dyDescent="0.2">
      <c r="A2398" s="178">
        <v>42835</v>
      </c>
      <c r="B2398" s="179">
        <v>0.83333333333333337</v>
      </c>
      <c r="C2398" t="s">
        <v>349</v>
      </c>
      <c r="D2398">
        <v>4.1100000000000003</v>
      </c>
      <c r="E2398">
        <v>5.01</v>
      </c>
      <c r="F2398">
        <v>10.86</v>
      </c>
      <c r="G2398">
        <v>1.04</v>
      </c>
      <c r="H2398" s="184">
        <f t="shared" ref="H2398:L2398" si="2601">H2374</f>
        <v>0.79166666666666663</v>
      </c>
      <c r="I2398" s="185">
        <f t="shared" si="2601"/>
        <v>320</v>
      </c>
      <c r="J2398" s="185">
        <f t="shared" si="2601"/>
        <v>214</v>
      </c>
      <c r="K2398" s="185">
        <f t="shared" si="2601"/>
        <v>2842</v>
      </c>
      <c r="L2398" s="185">
        <f t="shared" si="2601"/>
        <v>1426</v>
      </c>
      <c r="M2398" s="147"/>
      <c r="N2398" s="143">
        <f t="shared" si="2574"/>
        <v>1315.2</v>
      </c>
      <c r="O2398" s="143">
        <f t="shared" si="2570"/>
        <v>1072.1399999999999</v>
      </c>
      <c r="P2398" s="143">
        <f t="shared" si="2571"/>
        <v>30864.12</v>
      </c>
      <c r="Q2398" s="143">
        <f t="shared" si="2572"/>
        <v>1483.04</v>
      </c>
      <c r="R2398" s="188">
        <f t="shared" si="2575"/>
        <v>34734.5</v>
      </c>
      <c r="T2398">
        <v>42145.32</v>
      </c>
      <c r="U2398" s="190">
        <f t="shared" si="2576"/>
        <v>0.82416031008899682</v>
      </c>
    </row>
    <row r="2399" spans="1:21" x14ac:dyDescent="0.2">
      <c r="A2399" s="178">
        <v>42835</v>
      </c>
      <c r="B2399" s="179">
        <v>0.875</v>
      </c>
      <c r="C2399" t="s">
        <v>349</v>
      </c>
      <c r="D2399">
        <v>3.5</v>
      </c>
      <c r="E2399">
        <v>8.27</v>
      </c>
      <c r="F2399">
        <v>14.01</v>
      </c>
      <c r="G2399">
        <v>1.2</v>
      </c>
      <c r="H2399" s="184">
        <f t="shared" ref="H2399:L2399" si="2602">H2375</f>
        <v>0.83333333333333337</v>
      </c>
      <c r="I2399" s="185">
        <f t="shared" si="2602"/>
        <v>322</v>
      </c>
      <c r="J2399" s="185">
        <f t="shared" si="2602"/>
        <v>178</v>
      </c>
      <c r="K2399" s="185">
        <f t="shared" si="2602"/>
        <v>2842</v>
      </c>
      <c r="L2399" s="185">
        <f t="shared" si="2602"/>
        <v>1426</v>
      </c>
      <c r="M2399" s="147"/>
      <c r="N2399" s="143">
        <f t="shared" si="2574"/>
        <v>1127</v>
      </c>
      <c r="O2399" s="143">
        <f t="shared" si="2570"/>
        <v>1472.06</v>
      </c>
      <c r="P2399" s="143">
        <f t="shared" si="2571"/>
        <v>39816.42</v>
      </c>
      <c r="Q2399" s="143">
        <f t="shared" si="2572"/>
        <v>1711.2</v>
      </c>
      <c r="R2399" s="188">
        <f t="shared" si="2575"/>
        <v>44126.679999999993</v>
      </c>
      <c r="T2399">
        <v>41698.769999999997</v>
      </c>
      <c r="U2399" s="190">
        <f t="shared" si="2576"/>
        <v>1.05822497881832</v>
      </c>
    </row>
    <row r="2400" spans="1:21" x14ac:dyDescent="0.2">
      <c r="A2400" s="178">
        <v>42835</v>
      </c>
      <c r="B2400" s="179">
        <v>0.91666666666666663</v>
      </c>
      <c r="C2400" t="s">
        <v>349</v>
      </c>
      <c r="D2400">
        <v>12</v>
      </c>
      <c r="E2400">
        <v>6.49</v>
      </c>
      <c r="F2400">
        <v>6.69</v>
      </c>
      <c r="G2400">
        <v>1.1499999999999999</v>
      </c>
      <c r="H2400" s="184">
        <f t="shared" ref="H2400:L2400" si="2603">H2376</f>
        <v>0.875</v>
      </c>
      <c r="I2400" s="185">
        <f t="shared" si="2603"/>
        <v>337</v>
      </c>
      <c r="J2400" s="185">
        <f t="shared" si="2603"/>
        <v>173</v>
      </c>
      <c r="K2400" s="185">
        <f t="shared" si="2603"/>
        <v>2842</v>
      </c>
      <c r="L2400" s="185">
        <f t="shared" si="2603"/>
        <v>1426</v>
      </c>
      <c r="M2400" s="147"/>
      <c r="N2400" s="143">
        <f t="shared" si="2574"/>
        <v>4044</v>
      </c>
      <c r="O2400" s="143">
        <f t="shared" si="2570"/>
        <v>1122.77</v>
      </c>
      <c r="P2400" s="143">
        <f t="shared" si="2571"/>
        <v>19012.98</v>
      </c>
      <c r="Q2400" s="143">
        <f t="shared" si="2572"/>
        <v>1639.8999999999999</v>
      </c>
      <c r="R2400" s="188">
        <f t="shared" si="2575"/>
        <v>25819.65</v>
      </c>
      <c r="T2400">
        <v>42266.36</v>
      </c>
      <c r="U2400" s="190">
        <f t="shared" si="2576"/>
        <v>0.61087943224824659</v>
      </c>
    </row>
    <row r="2401" spans="1:21" x14ac:dyDescent="0.2">
      <c r="A2401" s="178">
        <v>42835</v>
      </c>
      <c r="B2401" s="179">
        <v>0.95833333333333337</v>
      </c>
      <c r="C2401" t="s">
        <v>349</v>
      </c>
      <c r="D2401">
        <v>27.5</v>
      </c>
      <c r="E2401">
        <v>8</v>
      </c>
      <c r="F2401">
        <v>7.75</v>
      </c>
      <c r="G2401">
        <v>0.3</v>
      </c>
      <c r="H2401" s="184">
        <f t="shared" ref="H2401:L2401" si="2604">H2377</f>
        <v>0.91666666666666663</v>
      </c>
      <c r="I2401" s="185">
        <f t="shared" si="2604"/>
        <v>394</v>
      </c>
      <c r="J2401" s="185">
        <f t="shared" si="2604"/>
        <v>194</v>
      </c>
      <c r="K2401" s="185">
        <f t="shared" si="2604"/>
        <v>2842</v>
      </c>
      <c r="L2401" s="185">
        <f t="shared" si="2604"/>
        <v>1426</v>
      </c>
      <c r="M2401" s="147"/>
      <c r="N2401" s="143">
        <f t="shared" si="2574"/>
        <v>10835</v>
      </c>
      <c r="O2401" s="143">
        <f t="shared" si="2570"/>
        <v>1552</v>
      </c>
      <c r="P2401" s="143">
        <f t="shared" si="2571"/>
        <v>22025.5</v>
      </c>
      <c r="Q2401" s="143">
        <f t="shared" si="2572"/>
        <v>427.8</v>
      </c>
      <c r="R2401" s="188">
        <f t="shared" si="2575"/>
        <v>34840.300000000003</v>
      </c>
      <c r="T2401">
        <v>40977.629999999997</v>
      </c>
      <c r="U2401" s="190">
        <f t="shared" si="2576"/>
        <v>0.85022730694771764</v>
      </c>
    </row>
    <row r="2402" spans="1:21" x14ac:dyDescent="0.2">
      <c r="A2402" s="178">
        <v>42835</v>
      </c>
      <c r="B2402" s="180">
        <v>1</v>
      </c>
      <c r="C2402" t="s">
        <v>349</v>
      </c>
      <c r="D2402">
        <v>25</v>
      </c>
      <c r="E2402">
        <v>7.17</v>
      </c>
      <c r="F2402">
        <v>6.58</v>
      </c>
      <c r="G2402">
        <v>0.3</v>
      </c>
      <c r="H2402" s="184">
        <f t="shared" ref="H2402:L2402" si="2605">H2378</f>
        <v>0.95833333333333337</v>
      </c>
      <c r="I2402" s="185">
        <f t="shared" si="2605"/>
        <v>389</v>
      </c>
      <c r="J2402" s="185">
        <f t="shared" si="2605"/>
        <v>265</v>
      </c>
      <c r="K2402" s="185">
        <f t="shared" si="2605"/>
        <v>2985</v>
      </c>
      <c r="L2402" s="185">
        <f t="shared" si="2605"/>
        <v>1111</v>
      </c>
      <c r="M2402" s="147"/>
      <c r="N2402" s="143">
        <f t="shared" si="2574"/>
        <v>9725</v>
      </c>
      <c r="O2402" s="143">
        <f t="shared" si="2570"/>
        <v>1900.05</v>
      </c>
      <c r="P2402" s="143">
        <f t="shared" si="2571"/>
        <v>19641.3</v>
      </c>
      <c r="Q2402" s="143">
        <f t="shared" si="2572"/>
        <v>333.3</v>
      </c>
      <c r="R2402" s="188">
        <f t="shared" si="2575"/>
        <v>31599.649999999998</v>
      </c>
      <c r="T2402">
        <v>38045.53</v>
      </c>
      <c r="U2402" s="190">
        <f t="shared" si="2576"/>
        <v>0.83057457735507956</v>
      </c>
    </row>
    <row r="2403" spans="1:21" x14ac:dyDescent="0.2">
      <c r="A2403" s="178">
        <v>42836</v>
      </c>
      <c r="B2403" s="179">
        <v>4.1666666666666664E-2</v>
      </c>
      <c r="C2403" t="s">
        <v>349</v>
      </c>
      <c r="D2403">
        <v>9.57</v>
      </c>
      <c r="E2403">
        <v>6.77</v>
      </c>
      <c r="F2403">
        <v>7.32</v>
      </c>
      <c r="G2403">
        <v>0.01</v>
      </c>
      <c r="H2403" s="184">
        <f t="shared" ref="H2403:L2403" si="2606">H2379</f>
        <v>1</v>
      </c>
      <c r="I2403" s="185">
        <f t="shared" si="2606"/>
        <v>362</v>
      </c>
      <c r="J2403" s="185">
        <f t="shared" si="2606"/>
        <v>243</v>
      </c>
      <c r="K2403" s="185">
        <f t="shared" si="2606"/>
        <v>2985</v>
      </c>
      <c r="L2403" s="185">
        <f t="shared" si="2606"/>
        <v>1111</v>
      </c>
      <c r="M2403" s="147"/>
      <c r="N2403" s="143">
        <f t="shared" si="2574"/>
        <v>3464.34</v>
      </c>
      <c r="O2403" s="143">
        <f t="shared" si="2570"/>
        <v>1645.11</v>
      </c>
      <c r="P2403" s="143">
        <f t="shared" si="2571"/>
        <v>21850.2</v>
      </c>
      <c r="Q2403" s="143">
        <f t="shared" si="2572"/>
        <v>11.11</v>
      </c>
      <c r="R2403" s="188">
        <f t="shared" si="2575"/>
        <v>26970.760000000002</v>
      </c>
      <c r="T2403">
        <v>34713.17</v>
      </c>
      <c r="U2403" s="190">
        <f t="shared" si="2576"/>
        <v>0.77696044469577408</v>
      </c>
    </row>
    <row r="2404" spans="1:21" x14ac:dyDescent="0.2">
      <c r="A2404" s="178">
        <v>42836</v>
      </c>
      <c r="B2404" s="179">
        <v>8.3333333333333329E-2</v>
      </c>
      <c r="C2404" t="s">
        <v>349</v>
      </c>
      <c r="D2404">
        <v>3.46</v>
      </c>
      <c r="E2404">
        <v>1.98</v>
      </c>
      <c r="F2404">
        <v>4</v>
      </c>
      <c r="G2404">
        <v>0.01</v>
      </c>
      <c r="H2404" s="184">
        <f t="shared" ref="H2404:L2404" si="2607">H2380</f>
        <v>4.1666666666666664E-2</v>
      </c>
      <c r="I2404" s="185">
        <f t="shared" si="2607"/>
        <v>294</v>
      </c>
      <c r="J2404" s="185">
        <f t="shared" si="2607"/>
        <v>212</v>
      </c>
      <c r="K2404" s="185">
        <f t="shared" si="2607"/>
        <v>2985</v>
      </c>
      <c r="L2404" s="185">
        <f t="shared" si="2607"/>
        <v>1111</v>
      </c>
      <c r="M2404" s="147"/>
      <c r="N2404" s="143">
        <f t="shared" si="2574"/>
        <v>1017.24</v>
      </c>
      <c r="O2404" s="143">
        <f t="shared" si="2570"/>
        <v>419.76</v>
      </c>
      <c r="P2404" s="143">
        <f t="shared" si="2571"/>
        <v>11940</v>
      </c>
      <c r="Q2404" s="143">
        <f t="shared" si="2572"/>
        <v>11.11</v>
      </c>
      <c r="R2404" s="188">
        <f t="shared" si="2575"/>
        <v>13388.11</v>
      </c>
      <c r="T2404">
        <v>32238.560000000001</v>
      </c>
      <c r="U2404" s="190">
        <f t="shared" si="2576"/>
        <v>0.41528250641467856</v>
      </c>
    </row>
    <row r="2405" spans="1:21" x14ac:dyDescent="0.2">
      <c r="A2405" s="178">
        <v>42836</v>
      </c>
      <c r="B2405" s="179">
        <v>0.125</v>
      </c>
      <c r="C2405" t="s">
        <v>349</v>
      </c>
      <c r="D2405">
        <v>4.01</v>
      </c>
      <c r="E2405">
        <v>2.11</v>
      </c>
      <c r="F2405">
        <v>3.5</v>
      </c>
      <c r="G2405">
        <v>1.22</v>
      </c>
      <c r="H2405" s="184">
        <f t="shared" ref="H2405:L2405" si="2608">H2381</f>
        <v>8.3333333333333329E-2</v>
      </c>
      <c r="I2405" s="185">
        <f t="shared" si="2608"/>
        <v>236</v>
      </c>
      <c r="J2405" s="185">
        <f t="shared" si="2608"/>
        <v>179</v>
      </c>
      <c r="K2405" s="185">
        <f t="shared" si="2608"/>
        <v>2985</v>
      </c>
      <c r="L2405" s="185">
        <f t="shared" si="2608"/>
        <v>1111</v>
      </c>
      <c r="M2405" s="147"/>
      <c r="N2405" s="143">
        <f t="shared" si="2574"/>
        <v>946.3599999999999</v>
      </c>
      <c r="O2405" s="143">
        <f t="shared" si="2570"/>
        <v>377.69</v>
      </c>
      <c r="P2405" s="143">
        <f t="shared" si="2571"/>
        <v>10447.5</v>
      </c>
      <c r="Q2405" s="143">
        <f t="shared" si="2572"/>
        <v>1355.42</v>
      </c>
      <c r="R2405" s="188">
        <f t="shared" si="2575"/>
        <v>13126.97</v>
      </c>
      <c r="T2405">
        <v>30644.25</v>
      </c>
      <c r="U2405" s="190">
        <f t="shared" si="2576"/>
        <v>0.42836649616159639</v>
      </c>
    </row>
    <row r="2406" spans="1:21" x14ac:dyDescent="0.2">
      <c r="A2406" s="178">
        <v>42836</v>
      </c>
      <c r="B2406" s="179">
        <v>0.16666666666666666</v>
      </c>
      <c r="C2406" t="s">
        <v>349</v>
      </c>
      <c r="D2406">
        <v>3.62</v>
      </c>
      <c r="E2406">
        <v>2.11</v>
      </c>
      <c r="F2406">
        <v>3.5</v>
      </c>
      <c r="G2406">
        <v>1.25</v>
      </c>
      <c r="H2406" s="184">
        <f t="shared" ref="H2406:L2406" si="2609">H2382</f>
        <v>0.125</v>
      </c>
      <c r="I2406" s="185">
        <f t="shared" si="2609"/>
        <v>201</v>
      </c>
      <c r="J2406" s="185">
        <f t="shared" si="2609"/>
        <v>205</v>
      </c>
      <c r="K2406" s="185">
        <f t="shared" si="2609"/>
        <v>2985</v>
      </c>
      <c r="L2406" s="185">
        <f t="shared" si="2609"/>
        <v>1717</v>
      </c>
      <c r="M2406" s="147"/>
      <c r="N2406" s="143">
        <f t="shared" si="2574"/>
        <v>727.62</v>
      </c>
      <c r="O2406" s="143">
        <f t="shared" si="2570"/>
        <v>432.54999999999995</v>
      </c>
      <c r="P2406" s="143">
        <f t="shared" si="2571"/>
        <v>10447.5</v>
      </c>
      <c r="Q2406" s="143">
        <f t="shared" si="2572"/>
        <v>2146.25</v>
      </c>
      <c r="R2406" s="188">
        <f t="shared" si="2575"/>
        <v>13753.92</v>
      </c>
      <c r="T2406">
        <v>29620.49</v>
      </c>
      <c r="U2406" s="190">
        <f t="shared" si="2576"/>
        <v>0.46433803086984715</v>
      </c>
    </row>
    <row r="2407" spans="1:21" x14ac:dyDescent="0.2">
      <c r="A2407" s="178">
        <v>42836</v>
      </c>
      <c r="B2407" s="179">
        <v>0.20833333333333334</v>
      </c>
      <c r="C2407" t="s">
        <v>349</v>
      </c>
      <c r="D2407">
        <v>3.44</v>
      </c>
      <c r="E2407">
        <v>2.6</v>
      </c>
      <c r="F2407">
        <v>3.9</v>
      </c>
      <c r="G2407">
        <v>1.25</v>
      </c>
      <c r="H2407" s="184">
        <f t="shared" ref="H2407:L2407" si="2610">H2383</f>
        <v>0.16666666666666666</v>
      </c>
      <c r="I2407" s="185">
        <f t="shared" si="2610"/>
        <v>185</v>
      </c>
      <c r="J2407" s="185">
        <f t="shared" si="2610"/>
        <v>205</v>
      </c>
      <c r="K2407" s="185">
        <f t="shared" si="2610"/>
        <v>2985</v>
      </c>
      <c r="L2407" s="185">
        <f t="shared" si="2610"/>
        <v>1717</v>
      </c>
      <c r="M2407" s="147"/>
      <c r="N2407" s="143">
        <f t="shared" si="2574"/>
        <v>636.4</v>
      </c>
      <c r="O2407" s="143">
        <f t="shared" si="2570"/>
        <v>533</v>
      </c>
      <c r="P2407" s="143">
        <f t="shared" si="2571"/>
        <v>11641.5</v>
      </c>
      <c r="Q2407" s="143">
        <f t="shared" si="2572"/>
        <v>2146.25</v>
      </c>
      <c r="R2407" s="188">
        <f t="shared" si="2575"/>
        <v>14957.15</v>
      </c>
      <c r="T2407">
        <v>29138.48</v>
      </c>
      <c r="U2407" s="190">
        <f t="shared" si="2576"/>
        <v>0.51331263676073702</v>
      </c>
    </row>
    <row r="2408" spans="1:21" x14ac:dyDescent="0.2">
      <c r="A2408" s="178">
        <v>42836</v>
      </c>
      <c r="B2408" s="179">
        <v>0.25</v>
      </c>
      <c r="C2408" t="s">
        <v>349</v>
      </c>
      <c r="D2408">
        <v>5.9</v>
      </c>
      <c r="E2408">
        <v>7.02</v>
      </c>
      <c r="F2408">
        <v>7.11</v>
      </c>
      <c r="G2408">
        <v>1.44</v>
      </c>
      <c r="H2408" s="184">
        <f t="shared" ref="H2408:L2408" si="2611">H2384</f>
        <v>0.20833333333333334</v>
      </c>
      <c r="I2408" s="185">
        <f t="shared" si="2611"/>
        <v>207</v>
      </c>
      <c r="J2408" s="185">
        <f t="shared" si="2611"/>
        <v>283</v>
      </c>
      <c r="K2408" s="185">
        <f t="shared" si="2611"/>
        <v>2985</v>
      </c>
      <c r="L2408" s="185">
        <f t="shared" si="2611"/>
        <v>1717</v>
      </c>
      <c r="M2408" s="147"/>
      <c r="N2408" s="143">
        <f t="shared" si="2574"/>
        <v>1221.3000000000002</v>
      </c>
      <c r="O2408" s="143">
        <f t="shared" si="2570"/>
        <v>1986.6599999999999</v>
      </c>
      <c r="P2408" s="143">
        <f t="shared" si="2571"/>
        <v>21223.350000000002</v>
      </c>
      <c r="Q2408" s="143">
        <f t="shared" si="2572"/>
        <v>2472.48</v>
      </c>
      <c r="R2408" s="188">
        <f t="shared" si="2575"/>
        <v>26903.79</v>
      </c>
      <c r="T2408">
        <v>29357.23</v>
      </c>
      <c r="U2408" s="190">
        <f t="shared" si="2576"/>
        <v>0.91642808262223652</v>
      </c>
    </row>
    <row r="2409" spans="1:21" x14ac:dyDescent="0.2">
      <c r="A2409" s="178">
        <v>42836</v>
      </c>
      <c r="B2409" s="179">
        <v>0.29166666666666669</v>
      </c>
      <c r="C2409" t="s">
        <v>349</v>
      </c>
      <c r="D2409">
        <v>8.11</v>
      </c>
      <c r="E2409">
        <v>12</v>
      </c>
      <c r="F2409">
        <v>7.47</v>
      </c>
      <c r="G2409">
        <v>6.72</v>
      </c>
      <c r="H2409" s="184">
        <f t="shared" ref="H2409:L2409" si="2612">H2385</f>
        <v>0.25</v>
      </c>
      <c r="I2409" s="185">
        <f t="shared" si="2612"/>
        <v>327</v>
      </c>
      <c r="J2409" s="185">
        <f t="shared" si="2612"/>
        <v>438</v>
      </c>
      <c r="K2409" s="185">
        <f t="shared" si="2612"/>
        <v>2985</v>
      </c>
      <c r="L2409" s="185">
        <f t="shared" si="2612"/>
        <v>1717</v>
      </c>
      <c r="M2409" s="147"/>
      <c r="N2409" s="143">
        <f t="shared" si="2574"/>
        <v>2651.97</v>
      </c>
      <c r="O2409" s="143">
        <f t="shared" si="2570"/>
        <v>5256</v>
      </c>
      <c r="P2409" s="143">
        <f t="shared" si="2571"/>
        <v>22297.95</v>
      </c>
      <c r="Q2409" s="143">
        <f t="shared" si="2572"/>
        <v>11538.24</v>
      </c>
      <c r="R2409" s="188">
        <f t="shared" si="2575"/>
        <v>41744.159999999996</v>
      </c>
      <c r="T2409">
        <v>31036.720000000001</v>
      </c>
      <c r="U2409" s="190">
        <f t="shared" si="2576"/>
        <v>1.3449926409749482</v>
      </c>
    </row>
    <row r="2410" spans="1:21" x14ac:dyDescent="0.2">
      <c r="A2410" s="178">
        <v>42836</v>
      </c>
      <c r="B2410" s="179">
        <v>0.33333333333333331</v>
      </c>
      <c r="C2410" t="s">
        <v>349</v>
      </c>
      <c r="D2410">
        <v>3.56</v>
      </c>
      <c r="E2410">
        <v>4</v>
      </c>
      <c r="F2410">
        <v>4.3600000000000003</v>
      </c>
      <c r="G2410">
        <v>3.89</v>
      </c>
      <c r="H2410" s="184">
        <f t="shared" ref="H2410:L2410" si="2613">H2386</f>
        <v>0.29166666666666669</v>
      </c>
      <c r="I2410" s="185">
        <f t="shared" si="2613"/>
        <v>249</v>
      </c>
      <c r="J2410" s="185">
        <f t="shared" si="2613"/>
        <v>556</v>
      </c>
      <c r="K2410" s="185">
        <f t="shared" si="2613"/>
        <v>2872</v>
      </c>
      <c r="L2410" s="185">
        <f t="shared" si="2613"/>
        <v>2219</v>
      </c>
      <c r="M2410" s="147"/>
      <c r="N2410" s="143">
        <f t="shared" si="2574"/>
        <v>886.44</v>
      </c>
      <c r="O2410" s="143">
        <f t="shared" si="2570"/>
        <v>2224</v>
      </c>
      <c r="P2410" s="143">
        <f t="shared" si="2571"/>
        <v>12521.92</v>
      </c>
      <c r="Q2410" s="143">
        <f t="shared" si="2572"/>
        <v>8631.91</v>
      </c>
      <c r="R2410" s="188">
        <f t="shared" si="2575"/>
        <v>24264.27</v>
      </c>
      <c r="T2410">
        <v>34388.129999999997</v>
      </c>
      <c r="U2410" s="190">
        <f t="shared" si="2576"/>
        <v>0.70560015912467478</v>
      </c>
    </row>
    <row r="2411" spans="1:21" x14ac:dyDescent="0.2">
      <c r="A2411" s="178">
        <v>42836</v>
      </c>
      <c r="B2411" s="179">
        <v>0.375</v>
      </c>
      <c r="C2411" t="s">
        <v>349</v>
      </c>
      <c r="D2411">
        <v>3.5</v>
      </c>
      <c r="E2411">
        <v>7.36</v>
      </c>
      <c r="F2411">
        <v>7.56</v>
      </c>
      <c r="G2411">
        <v>5</v>
      </c>
      <c r="H2411" s="184">
        <f t="shared" ref="H2411:L2411" si="2614">H2387</f>
        <v>0.33333333333333331</v>
      </c>
      <c r="I2411" s="185">
        <f t="shared" si="2614"/>
        <v>256</v>
      </c>
      <c r="J2411" s="185">
        <f t="shared" si="2614"/>
        <v>306</v>
      </c>
      <c r="K2411" s="185">
        <f t="shared" si="2614"/>
        <v>2872</v>
      </c>
      <c r="L2411" s="185">
        <f t="shared" si="2614"/>
        <v>2219</v>
      </c>
      <c r="M2411" s="147"/>
      <c r="N2411" s="143">
        <f t="shared" si="2574"/>
        <v>896</v>
      </c>
      <c r="O2411" s="143">
        <f t="shared" si="2570"/>
        <v>2252.1600000000003</v>
      </c>
      <c r="P2411" s="143">
        <f t="shared" si="2571"/>
        <v>21712.32</v>
      </c>
      <c r="Q2411" s="143">
        <f t="shared" si="2572"/>
        <v>11095</v>
      </c>
      <c r="R2411" s="188">
        <f t="shared" si="2575"/>
        <v>35955.479999999996</v>
      </c>
      <c r="T2411">
        <v>35697.370000000003</v>
      </c>
      <c r="U2411" s="190">
        <f t="shared" si="2576"/>
        <v>1.0072305046562251</v>
      </c>
    </row>
    <row r="2412" spans="1:21" x14ac:dyDescent="0.2">
      <c r="A2412" s="178">
        <v>42836</v>
      </c>
      <c r="B2412" s="179">
        <v>0.41666666666666669</v>
      </c>
      <c r="C2412" t="s">
        <v>349</v>
      </c>
      <c r="D2412">
        <v>3.46</v>
      </c>
      <c r="E2412">
        <v>7.02</v>
      </c>
      <c r="F2412">
        <v>8.36</v>
      </c>
      <c r="G2412">
        <v>5.42</v>
      </c>
      <c r="H2412" s="184">
        <f t="shared" ref="H2412:L2412" si="2615">H2388</f>
        <v>0.375</v>
      </c>
      <c r="I2412" s="185">
        <f t="shared" si="2615"/>
        <v>156</v>
      </c>
      <c r="J2412" s="185">
        <f t="shared" si="2615"/>
        <v>343</v>
      </c>
      <c r="K2412" s="185">
        <f t="shared" si="2615"/>
        <v>2872</v>
      </c>
      <c r="L2412" s="185">
        <f t="shared" si="2615"/>
        <v>2219</v>
      </c>
      <c r="M2412" s="147"/>
      <c r="N2412" s="143">
        <f t="shared" si="2574"/>
        <v>539.76</v>
      </c>
      <c r="O2412" s="143">
        <f t="shared" si="2570"/>
        <v>2407.8599999999997</v>
      </c>
      <c r="P2412" s="143">
        <f t="shared" si="2571"/>
        <v>24009.919999999998</v>
      </c>
      <c r="Q2412" s="143">
        <f t="shared" si="2572"/>
        <v>12026.98</v>
      </c>
      <c r="R2412" s="188">
        <f t="shared" si="2575"/>
        <v>38984.519999999997</v>
      </c>
      <c r="T2412">
        <v>35975.519999999997</v>
      </c>
      <c r="U2412" s="190">
        <f t="shared" si="2576"/>
        <v>1.0836402086752326</v>
      </c>
    </row>
    <row r="2413" spans="1:21" x14ac:dyDescent="0.2">
      <c r="A2413" s="178">
        <v>42836</v>
      </c>
      <c r="B2413" s="179">
        <v>0.45833333333333331</v>
      </c>
      <c r="C2413" t="s">
        <v>349</v>
      </c>
      <c r="D2413">
        <v>3.13</v>
      </c>
      <c r="E2413">
        <v>4.51</v>
      </c>
      <c r="F2413">
        <v>7.79</v>
      </c>
      <c r="G2413">
        <v>1.02</v>
      </c>
      <c r="H2413" s="184">
        <f t="shared" ref="H2413:L2413" si="2616">H2389</f>
        <v>0.41666666666666669</v>
      </c>
      <c r="I2413" s="185">
        <f t="shared" si="2616"/>
        <v>196</v>
      </c>
      <c r="J2413" s="185">
        <f t="shared" si="2616"/>
        <v>315</v>
      </c>
      <c r="K2413" s="185">
        <f t="shared" si="2616"/>
        <v>2872</v>
      </c>
      <c r="L2413" s="185">
        <f t="shared" si="2616"/>
        <v>2219</v>
      </c>
      <c r="M2413" s="147"/>
      <c r="N2413" s="143">
        <f t="shared" si="2574"/>
        <v>613.48</v>
      </c>
      <c r="O2413" s="143">
        <f t="shared" si="2570"/>
        <v>1420.6499999999999</v>
      </c>
      <c r="P2413" s="143">
        <f t="shared" si="2571"/>
        <v>22372.880000000001</v>
      </c>
      <c r="Q2413" s="143">
        <f t="shared" si="2572"/>
        <v>2263.38</v>
      </c>
      <c r="R2413" s="188">
        <f t="shared" si="2575"/>
        <v>26670.390000000003</v>
      </c>
      <c r="T2413">
        <v>36656.699999999997</v>
      </c>
      <c r="U2413" s="190">
        <f t="shared" si="2576"/>
        <v>0.72757204003633724</v>
      </c>
    </row>
    <row r="2414" spans="1:21" x14ac:dyDescent="0.2">
      <c r="A2414" s="178">
        <v>42836</v>
      </c>
      <c r="B2414" s="179">
        <v>0.5</v>
      </c>
      <c r="C2414" t="s">
        <v>349</v>
      </c>
      <c r="D2414">
        <v>3.46</v>
      </c>
      <c r="E2414">
        <v>5.61</v>
      </c>
      <c r="F2414">
        <v>10.61</v>
      </c>
      <c r="G2414">
        <v>0.99</v>
      </c>
      <c r="H2414" s="184">
        <f t="shared" ref="H2414:L2414" si="2617">H2390</f>
        <v>0.45833333333333331</v>
      </c>
      <c r="I2414" s="185">
        <f t="shared" si="2617"/>
        <v>226</v>
      </c>
      <c r="J2414" s="185">
        <f t="shared" si="2617"/>
        <v>326</v>
      </c>
      <c r="K2414" s="185">
        <f t="shared" si="2617"/>
        <v>2842</v>
      </c>
      <c r="L2414" s="185">
        <f t="shared" si="2617"/>
        <v>1635</v>
      </c>
      <c r="M2414" s="147"/>
      <c r="N2414" s="143">
        <f t="shared" si="2574"/>
        <v>781.96</v>
      </c>
      <c r="O2414" s="143">
        <f t="shared" si="2570"/>
        <v>1828.8600000000001</v>
      </c>
      <c r="P2414" s="143">
        <f t="shared" si="2571"/>
        <v>30153.62</v>
      </c>
      <c r="Q2414" s="143">
        <f t="shared" si="2572"/>
        <v>1618.65</v>
      </c>
      <c r="R2414" s="188">
        <f t="shared" si="2575"/>
        <v>34383.089999999997</v>
      </c>
      <c r="T2414">
        <v>37576.519999999997</v>
      </c>
      <c r="U2414" s="190">
        <f t="shared" si="2576"/>
        <v>0.91501528081897954</v>
      </c>
    </row>
    <row r="2415" spans="1:21" x14ac:dyDescent="0.2">
      <c r="A2415" s="178">
        <v>42836</v>
      </c>
      <c r="B2415" s="179">
        <v>0.54166666666666663</v>
      </c>
      <c r="C2415" t="s">
        <v>349</v>
      </c>
      <c r="D2415">
        <v>3.01</v>
      </c>
      <c r="E2415">
        <v>4</v>
      </c>
      <c r="F2415">
        <v>11.59</v>
      </c>
      <c r="G2415">
        <v>0.99</v>
      </c>
      <c r="H2415" s="184">
        <f t="shared" ref="H2415:L2415" si="2618">H2391</f>
        <v>0.5</v>
      </c>
      <c r="I2415" s="185">
        <f t="shared" si="2618"/>
        <v>222</v>
      </c>
      <c r="J2415" s="185">
        <f t="shared" si="2618"/>
        <v>319</v>
      </c>
      <c r="K2415" s="185">
        <f t="shared" si="2618"/>
        <v>2842</v>
      </c>
      <c r="L2415" s="185">
        <f t="shared" si="2618"/>
        <v>1635</v>
      </c>
      <c r="M2415" s="147"/>
      <c r="N2415" s="143">
        <f t="shared" si="2574"/>
        <v>668.21999999999991</v>
      </c>
      <c r="O2415" s="143">
        <f t="shared" si="2570"/>
        <v>1276</v>
      </c>
      <c r="P2415" s="143">
        <f t="shared" si="2571"/>
        <v>32938.78</v>
      </c>
      <c r="Q2415" s="143">
        <f t="shared" si="2572"/>
        <v>1618.65</v>
      </c>
      <c r="R2415" s="188">
        <f t="shared" si="2575"/>
        <v>36501.65</v>
      </c>
      <c r="T2415">
        <v>38096.379999999997</v>
      </c>
      <c r="U2415" s="190">
        <f t="shared" si="2576"/>
        <v>0.95813959226572198</v>
      </c>
    </row>
    <row r="2416" spans="1:21" x14ac:dyDescent="0.2">
      <c r="A2416" s="178">
        <v>42836</v>
      </c>
      <c r="B2416" s="179">
        <v>0.58333333333333337</v>
      </c>
      <c r="C2416" t="s">
        <v>349</v>
      </c>
      <c r="D2416">
        <v>3.5</v>
      </c>
      <c r="E2416">
        <v>5.32</v>
      </c>
      <c r="F2416">
        <v>14.4</v>
      </c>
      <c r="G2416">
        <v>1.02</v>
      </c>
      <c r="H2416" s="184">
        <f t="shared" ref="H2416:L2416" si="2619">H2392</f>
        <v>0.54166666666666663</v>
      </c>
      <c r="I2416" s="185">
        <f t="shared" si="2619"/>
        <v>195</v>
      </c>
      <c r="J2416" s="185">
        <f t="shared" si="2619"/>
        <v>299</v>
      </c>
      <c r="K2416" s="185">
        <f t="shared" si="2619"/>
        <v>2842</v>
      </c>
      <c r="L2416" s="185">
        <f t="shared" si="2619"/>
        <v>1635</v>
      </c>
      <c r="M2416" s="147"/>
      <c r="N2416" s="143">
        <f t="shared" si="2574"/>
        <v>682.5</v>
      </c>
      <c r="O2416" s="143">
        <f t="shared" si="2570"/>
        <v>1590.68</v>
      </c>
      <c r="P2416" s="143">
        <f t="shared" si="2571"/>
        <v>40924.800000000003</v>
      </c>
      <c r="Q2416" s="143">
        <f t="shared" si="2572"/>
        <v>1667.7</v>
      </c>
      <c r="R2416" s="188">
        <f t="shared" si="2575"/>
        <v>44865.68</v>
      </c>
      <c r="T2416">
        <v>38303.129999999997</v>
      </c>
      <c r="U2416" s="190">
        <f t="shared" si="2576"/>
        <v>1.1713319512008549</v>
      </c>
    </row>
    <row r="2417" spans="1:21" x14ac:dyDescent="0.2">
      <c r="A2417" s="178">
        <v>42836</v>
      </c>
      <c r="B2417" s="179">
        <v>0.625</v>
      </c>
      <c r="C2417" t="s">
        <v>349</v>
      </c>
      <c r="D2417">
        <v>4.96</v>
      </c>
      <c r="E2417">
        <v>7.76</v>
      </c>
      <c r="F2417">
        <v>17.16</v>
      </c>
      <c r="G2417">
        <v>0.99</v>
      </c>
      <c r="H2417" s="184">
        <f t="shared" ref="H2417:L2417" si="2620">H2393</f>
        <v>0.58333333333333337</v>
      </c>
      <c r="I2417" s="185">
        <f t="shared" si="2620"/>
        <v>205</v>
      </c>
      <c r="J2417" s="185">
        <f t="shared" si="2620"/>
        <v>237</v>
      </c>
      <c r="K2417" s="185">
        <f t="shared" si="2620"/>
        <v>2842</v>
      </c>
      <c r="L2417" s="185">
        <f t="shared" si="2620"/>
        <v>1635</v>
      </c>
      <c r="M2417" s="147"/>
      <c r="N2417" s="143">
        <f t="shared" si="2574"/>
        <v>1016.8</v>
      </c>
      <c r="O2417" s="143">
        <f t="shared" si="2570"/>
        <v>1839.12</v>
      </c>
      <c r="P2417" s="143">
        <f t="shared" si="2571"/>
        <v>48768.72</v>
      </c>
      <c r="Q2417" s="143">
        <f t="shared" si="2572"/>
        <v>1618.65</v>
      </c>
      <c r="R2417" s="188">
        <f t="shared" si="2575"/>
        <v>53243.29</v>
      </c>
      <c r="T2417">
        <v>38297.65</v>
      </c>
      <c r="U2417" s="190">
        <f t="shared" si="2576"/>
        <v>1.3902495322820068</v>
      </c>
    </row>
    <row r="2418" spans="1:21" x14ac:dyDescent="0.2">
      <c r="A2418" s="178">
        <v>42836</v>
      </c>
      <c r="B2418" s="179">
        <v>0.66666666666666663</v>
      </c>
      <c r="C2418" t="s">
        <v>349</v>
      </c>
      <c r="D2418">
        <v>3.5</v>
      </c>
      <c r="E2418">
        <v>11.81</v>
      </c>
      <c r="F2418">
        <v>20.329999999999998</v>
      </c>
      <c r="G2418">
        <v>1.98</v>
      </c>
      <c r="H2418" s="184">
        <f t="shared" ref="H2418:L2418" si="2621">H2394</f>
        <v>0.625</v>
      </c>
      <c r="I2418" s="185">
        <f t="shared" si="2621"/>
        <v>212</v>
      </c>
      <c r="J2418" s="185">
        <f t="shared" si="2621"/>
        <v>213</v>
      </c>
      <c r="K2418" s="185">
        <f t="shared" si="2621"/>
        <v>2842</v>
      </c>
      <c r="L2418" s="185">
        <f t="shared" si="2621"/>
        <v>1380</v>
      </c>
      <c r="M2418" s="147"/>
      <c r="N2418" s="143">
        <f t="shared" si="2574"/>
        <v>742</v>
      </c>
      <c r="O2418" s="143">
        <f t="shared" si="2570"/>
        <v>2515.5300000000002</v>
      </c>
      <c r="P2418" s="143">
        <f t="shared" si="2571"/>
        <v>57777.859999999993</v>
      </c>
      <c r="Q2418" s="143">
        <f t="shared" si="2572"/>
        <v>2732.4</v>
      </c>
      <c r="R2418" s="188">
        <f t="shared" si="2575"/>
        <v>63767.789999999994</v>
      </c>
      <c r="T2418">
        <v>38329.78</v>
      </c>
      <c r="U2418" s="190">
        <f t="shared" si="2576"/>
        <v>1.6636617794310324</v>
      </c>
    </row>
    <row r="2419" spans="1:21" x14ac:dyDescent="0.2">
      <c r="A2419" s="178">
        <v>42836</v>
      </c>
      <c r="B2419" s="179">
        <v>0.70833333333333337</v>
      </c>
      <c r="C2419" t="s">
        <v>349</v>
      </c>
      <c r="D2419">
        <v>6.19</v>
      </c>
      <c r="E2419">
        <v>11.89</v>
      </c>
      <c r="F2419">
        <v>21.87</v>
      </c>
      <c r="G2419">
        <v>2</v>
      </c>
      <c r="H2419" s="184">
        <f t="shared" ref="H2419:L2419" si="2622">H2395</f>
        <v>0.66666666666666663</v>
      </c>
      <c r="I2419" s="185">
        <f t="shared" si="2622"/>
        <v>191</v>
      </c>
      <c r="J2419" s="185">
        <f t="shared" si="2622"/>
        <v>237</v>
      </c>
      <c r="K2419" s="185">
        <f t="shared" si="2622"/>
        <v>2842</v>
      </c>
      <c r="L2419" s="185">
        <f t="shared" si="2622"/>
        <v>1380</v>
      </c>
      <c r="M2419" s="147"/>
      <c r="N2419" s="143">
        <f t="shared" si="2574"/>
        <v>1182.29</v>
      </c>
      <c r="O2419" s="143">
        <f t="shared" si="2570"/>
        <v>2817.9300000000003</v>
      </c>
      <c r="P2419" s="143">
        <f t="shared" si="2571"/>
        <v>62154.54</v>
      </c>
      <c r="Q2419" s="143">
        <f t="shared" si="2572"/>
        <v>2760</v>
      </c>
      <c r="R2419" s="188">
        <f t="shared" si="2575"/>
        <v>68914.759999999995</v>
      </c>
      <c r="T2419">
        <v>38496.07</v>
      </c>
      <c r="U2419" s="190">
        <f t="shared" si="2576"/>
        <v>1.7901765037314197</v>
      </c>
    </row>
    <row r="2420" spans="1:21" x14ac:dyDescent="0.2">
      <c r="A2420" s="178">
        <v>42836</v>
      </c>
      <c r="B2420" s="179">
        <v>0.75</v>
      </c>
      <c r="C2420" t="s">
        <v>349</v>
      </c>
      <c r="D2420">
        <v>7</v>
      </c>
      <c r="E2420">
        <v>5</v>
      </c>
      <c r="F2420">
        <v>12.86</v>
      </c>
      <c r="G2420">
        <v>2</v>
      </c>
      <c r="H2420" s="184">
        <f t="shared" ref="H2420:L2420" si="2623">H2396</f>
        <v>0.70833333333333337</v>
      </c>
      <c r="I2420" s="185">
        <f t="shared" si="2623"/>
        <v>218</v>
      </c>
      <c r="J2420" s="185">
        <f t="shared" si="2623"/>
        <v>258</v>
      </c>
      <c r="K2420" s="185">
        <f t="shared" si="2623"/>
        <v>2842</v>
      </c>
      <c r="L2420" s="185">
        <f t="shared" si="2623"/>
        <v>1380</v>
      </c>
      <c r="M2420" s="147"/>
      <c r="N2420" s="143">
        <f t="shared" si="2574"/>
        <v>1526</v>
      </c>
      <c r="O2420" s="143">
        <f t="shared" si="2570"/>
        <v>1290</v>
      </c>
      <c r="P2420" s="143">
        <f t="shared" si="2571"/>
        <v>36548.119999999995</v>
      </c>
      <c r="Q2420" s="143">
        <f t="shared" si="2572"/>
        <v>2760</v>
      </c>
      <c r="R2420" s="188">
        <f t="shared" si="2575"/>
        <v>42124.119999999995</v>
      </c>
      <c r="T2420">
        <v>38618.43</v>
      </c>
      <c r="U2420" s="190">
        <f t="shared" si="2576"/>
        <v>1.0907776416596944</v>
      </c>
    </row>
    <row r="2421" spans="1:21" x14ac:dyDescent="0.2">
      <c r="A2421" s="178">
        <v>42836</v>
      </c>
      <c r="B2421" s="179">
        <v>0.79166666666666663</v>
      </c>
      <c r="C2421" t="s">
        <v>349</v>
      </c>
      <c r="D2421">
        <v>10</v>
      </c>
      <c r="E2421">
        <v>5</v>
      </c>
      <c r="F2421">
        <v>10.61</v>
      </c>
      <c r="G2421">
        <v>1.34</v>
      </c>
      <c r="H2421" s="184">
        <f t="shared" ref="H2421:L2421" si="2624">H2397</f>
        <v>0.75</v>
      </c>
      <c r="I2421" s="185">
        <f t="shared" si="2624"/>
        <v>240</v>
      </c>
      <c r="J2421" s="185">
        <f t="shared" si="2624"/>
        <v>365</v>
      </c>
      <c r="K2421" s="185">
        <f t="shared" si="2624"/>
        <v>2842</v>
      </c>
      <c r="L2421" s="185">
        <f t="shared" si="2624"/>
        <v>1380</v>
      </c>
      <c r="M2421" s="147"/>
      <c r="N2421" s="143">
        <f t="shared" si="2574"/>
        <v>2400</v>
      </c>
      <c r="O2421" s="143">
        <f t="shared" si="2570"/>
        <v>1825</v>
      </c>
      <c r="P2421" s="143">
        <f t="shared" si="2571"/>
        <v>30153.62</v>
      </c>
      <c r="Q2421" s="143">
        <f t="shared" si="2572"/>
        <v>1849.2</v>
      </c>
      <c r="R2421" s="188">
        <f t="shared" si="2575"/>
        <v>36227.819999999992</v>
      </c>
      <c r="T2421">
        <v>38400.730000000003</v>
      </c>
      <c r="U2421" s="190">
        <f t="shared" si="2576"/>
        <v>0.94341487779008337</v>
      </c>
    </row>
    <row r="2422" spans="1:21" x14ac:dyDescent="0.2">
      <c r="A2422" s="178">
        <v>42836</v>
      </c>
      <c r="B2422" s="179">
        <v>0.83333333333333337</v>
      </c>
      <c r="C2422" t="s">
        <v>349</v>
      </c>
      <c r="D2422">
        <v>5.9</v>
      </c>
      <c r="E2422">
        <v>3.17</v>
      </c>
      <c r="F2422">
        <v>8.16</v>
      </c>
      <c r="G2422">
        <v>1.36</v>
      </c>
      <c r="H2422" s="184">
        <f t="shared" ref="H2422:L2422" si="2625">H2398</f>
        <v>0.79166666666666663</v>
      </c>
      <c r="I2422" s="185">
        <f t="shared" si="2625"/>
        <v>320</v>
      </c>
      <c r="J2422" s="185">
        <f t="shared" si="2625"/>
        <v>214</v>
      </c>
      <c r="K2422" s="185">
        <f t="shared" si="2625"/>
        <v>2842</v>
      </c>
      <c r="L2422" s="185">
        <f t="shared" si="2625"/>
        <v>1426</v>
      </c>
      <c r="M2422" s="147"/>
      <c r="N2422" s="143">
        <f t="shared" si="2574"/>
        <v>1888</v>
      </c>
      <c r="O2422" s="143">
        <f t="shared" si="2570"/>
        <v>678.38</v>
      </c>
      <c r="P2422" s="143">
        <f t="shared" si="2571"/>
        <v>23190.720000000001</v>
      </c>
      <c r="Q2422" s="143">
        <f t="shared" si="2572"/>
        <v>1939.3600000000001</v>
      </c>
      <c r="R2422" s="188">
        <f t="shared" si="2575"/>
        <v>27696.460000000003</v>
      </c>
      <c r="T2422">
        <v>37967.040000000001</v>
      </c>
      <c r="U2422" s="190">
        <f t="shared" si="2576"/>
        <v>0.72948694446551543</v>
      </c>
    </row>
    <row r="2423" spans="1:21" x14ac:dyDescent="0.2">
      <c r="A2423" s="178">
        <v>42836</v>
      </c>
      <c r="B2423" s="179">
        <v>0.875</v>
      </c>
      <c r="C2423" t="s">
        <v>349</v>
      </c>
      <c r="D2423">
        <v>6.29</v>
      </c>
      <c r="E2423">
        <v>9.07</v>
      </c>
      <c r="F2423">
        <v>16.23</v>
      </c>
      <c r="G2423">
        <v>1.02</v>
      </c>
      <c r="H2423" s="184">
        <f t="shared" ref="H2423:L2423" si="2626">H2399</f>
        <v>0.83333333333333337</v>
      </c>
      <c r="I2423" s="185">
        <f t="shared" si="2626"/>
        <v>322</v>
      </c>
      <c r="J2423" s="185">
        <f t="shared" si="2626"/>
        <v>178</v>
      </c>
      <c r="K2423" s="185">
        <f t="shared" si="2626"/>
        <v>2842</v>
      </c>
      <c r="L2423" s="185">
        <f t="shared" si="2626"/>
        <v>1426</v>
      </c>
      <c r="M2423" s="147"/>
      <c r="N2423" s="143">
        <f t="shared" si="2574"/>
        <v>2025.38</v>
      </c>
      <c r="O2423" s="143">
        <f t="shared" si="2570"/>
        <v>1614.46</v>
      </c>
      <c r="P2423" s="143">
        <f t="shared" si="2571"/>
        <v>46125.66</v>
      </c>
      <c r="Q2423" s="143">
        <f t="shared" si="2572"/>
        <v>1454.52</v>
      </c>
      <c r="R2423" s="188">
        <f t="shared" si="2575"/>
        <v>51220.02</v>
      </c>
      <c r="T2423">
        <v>37748.31</v>
      </c>
      <c r="U2423" s="190">
        <f t="shared" si="2576"/>
        <v>1.356882467056141</v>
      </c>
    </row>
    <row r="2424" spans="1:21" x14ac:dyDescent="0.2">
      <c r="A2424" s="178">
        <v>42836</v>
      </c>
      <c r="B2424" s="179">
        <v>0.91666666666666663</v>
      </c>
      <c r="C2424" t="s">
        <v>349</v>
      </c>
      <c r="D2424">
        <v>8.11</v>
      </c>
      <c r="E2424">
        <v>5.75</v>
      </c>
      <c r="F2424">
        <v>6.14</v>
      </c>
      <c r="G2424">
        <v>0.99</v>
      </c>
      <c r="H2424" s="184">
        <f t="shared" ref="H2424:L2424" si="2627">H2400</f>
        <v>0.875</v>
      </c>
      <c r="I2424" s="185">
        <f t="shared" si="2627"/>
        <v>337</v>
      </c>
      <c r="J2424" s="185">
        <f t="shared" si="2627"/>
        <v>173</v>
      </c>
      <c r="K2424" s="185">
        <f t="shared" si="2627"/>
        <v>2842</v>
      </c>
      <c r="L2424" s="185">
        <f t="shared" si="2627"/>
        <v>1426</v>
      </c>
      <c r="M2424" s="147"/>
      <c r="N2424" s="143">
        <f t="shared" si="2574"/>
        <v>2733.0699999999997</v>
      </c>
      <c r="O2424" s="143">
        <f t="shared" si="2570"/>
        <v>994.75</v>
      </c>
      <c r="P2424" s="143">
        <f t="shared" si="2571"/>
        <v>17449.879999999997</v>
      </c>
      <c r="Q2424" s="143">
        <f t="shared" si="2572"/>
        <v>1411.74</v>
      </c>
      <c r="R2424" s="188">
        <f t="shared" si="2575"/>
        <v>22589.439999999999</v>
      </c>
      <c r="T2424">
        <v>38556.58</v>
      </c>
      <c r="U2424" s="190">
        <f t="shared" si="2576"/>
        <v>0.58587768935937778</v>
      </c>
    </row>
    <row r="2425" spans="1:21" x14ac:dyDescent="0.2">
      <c r="A2425" s="178">
        <v>42836</v>
      </c>
      <c r="B2425" s="179">
        <v>0.95833333333333337</v>
      </c>
      <c r="C2425" t="s">
        <v>349</v>
      </c>
      <c r="D2425">
        <v>19.97</v>
      </c>
      <c r="E2425">
        <v>6.58</v>
      </c>
      <c r="F2425">
        <v>7.35</v>
      </c>
      <c r="G2425">
        <v>0.01</v>
      </c>
      <c r="H2425" s="184">
        <f t="shared" ref="H2425:L2425" si="2628">H2401</f>
        <v>0.91666666666666663</v>
      </c>
      <c r="I2425" s="185">
        <f t="shared" si="2628"/>
        <v>394</v>
      </c>
      <c r="J2425" s="185">
        <f t="shared" si="2628"/>
        <v>194</v>
      </c>
      <c r="K2425" s="185">
        <f t="shared" si="2628"/>
        <v>2842</v>
      </c>
      <c r="L2425" s="185">
        <f t="shared" si="2628"/>
        <v>1426</v>
      </c>
      <c r="M2425" s="147"/>
      <c r="N2425" s="143">
        <f t="shared" si="2574"/>
        <v>7868.1799999999994</v>
      </c>
      <c r="O2425" s="143">
        <f t="shared" si="2570"/>
        <v>1276.52</v>
      </c>
      <c r="P2425" s="143">
        <f t="shared" si="2571"/>
        <v>20888.7</v>
      </c>
      <c r="Q2425" s="143">
        <f t="shared" si="2572"/>
        <v>14.26</v>
      </c>
      <c r="R2425" s="188">
        <f t="shared" si="2575"/>
        <v>30047.66</v>
      </c>
      <c r="T2425">
        <v>37422.46</v>
      </c>
      <c r="U2425" s="190">
        <f t="shared" si="2576"/>
        <v>0.8029311809004539</v>
      </c>
    </row>
    <row r="2426" spans="1:21" x14ac:dyDescent="0.2">
      <c r="A2426" s="178">
        <v>42836</v>
      </c>
      <c r="B2426" s="180">
        <v>1</v>
      </c>
      <c r="C2426" t="s">
        <v>349</v>
      </c>
      <c r="D2426">
        <v>10.029999999999999</v>
      </c>
      <c r="E2426">
        <v>8</v>
      </c>
      <c r="F2426">
        <v>8.44</v>
      </c>
      <c r="G2426">
        <v>0.01</v>
      </c>
      <c r="H2426" s="184">
        <f t="shared" ref="H2426:L2426" si="2629">H2402</f>
        <v>0.95833333333333337</v>
      </c>
      <c r="I2426" s="185">
        <f t="shared" si="2629"/>
        <v>389</v>
      </c>
      <c r="J2426" s="185">
        <f t="shared" si="2629"/>
        <v>265</v>
      </c>
      <c r="K2426" s="185">
        <f t="shared" si="2629"/>
        <v>2985</v>
      </c>
      <c r="L2426" s="185">
        <f t="shared" si="2629"/>
        <v>1111</v>
      </c>
      <c r="M2426" s="147"/>
      <c r="N2426" s="143">
        <f t="shared" si="2574"/>
        <v>3901.6699999999996</v>
      </c>
      <c r="O2426" s="143">
        <f t="shared" si="2570"/>
        <v>2120</v>
      </c>
      <c r="P2426" s="143">
        <f t="shared" si="2571"/>
        <v>25193.399999999998</v>
      </c>
      <c r="Q2426" s="143">
        <f t="shared" si="2572"/>
        <v>11.11</v>
      </c>
      <c r="R2426" s="188">
        <f t="shared" si="2575"/>
        <v>31226.18</v>
      </c>
      <c r="T2426">
        <v>34790.82</v>
      </c>
      <c r="U2426" s="190">
        <f t="shared" si="2576"/>
        <v>0.89754078805845916</v>
      </c>
    </row>
    <row r="2427" spans="1:21" x14ac:dyDescent="0.2">
      <c r="A2427" s="178">
        <v>42837</v>
      </c>
      <c r="B2427" s="179">
        <v>4.1666666666666664E-2</v>
      </c>
      <c r="C2427" t="s">
        <v>349</v>
      </c>
      <c r="D2427">
        <v>8</v>
      </c>
      <c r="E2427">
        <v>4.51</v>
      </c>
      <c r="F2427">
        <v>4.25</v>
      </c>
      <c r="G2427">
        <v>0.01</v>
      </c>
      <c r="H2427" s="184">
        <f t="shared" ref="H2427:L2427" si="2630">H2403</f>
        <v>1</v>
      </c>
      <c r="I2427" s="185">
        <f t="shared" si="2630"/>
        <v>362</v>
      </c>
      <c r="J2427" s="185">
        <f t="shared" si="2630"/>
        <v>243</v>
      </c>
      <c r="K2427" s="185">
        <f t="shared" si="2630"/>
        <v>2985</v>
      </c>
      <c r="L2427" s="185">
        <f t="shared" si="2630"/>
        <v>1111</v>
      </c>
      <c r="M2427" s="147"/>
      <c r="N2427" s="143">
        <f t="shared" si="2574"/>
        <v>2896</v>
      </c>
      <c r="O2427" s="143">
        <f t="shared" si="2570"/>
        <v>1095.9299999999998</v>
      </c>
      <c r="P2427" s="143">
        <f t="shared" si="2571"/>
        <v>12686.25</v>
      </c>
      <c r="Q2427" s="143">
        <f t="shared" si="2572"/>
        <v>11.11</v>
      </c>
      <c r="R2427" s="188">
        <f t="shared" si="2575"/>
        <v>16689.29</v>
      </c>
      <c r="T2427">
        <v>31749.759999999998</v>
      </c>
      <c r="U2427" s="190">
        <f t="shared" si="2576"/>
        <v>0.52565090255800362</v>
      </c>
    </row>
    <row r="2428" spans="1:21" x14ac:dyDescent="0.2">
      <c r="A2428" s="178">
        <v>42837</v>
      </c>
      <c r="B2428" s="179">
        <v>8.3333333333333329E-2</v>
      </c>
      <c r="C2428" t="s">
        <v>349</v>
      </c>
      <c r="D2428">
        <v>3.5</v>
      </c>
      <c r="E2428">
        <v>2.11</v>
      </c>
      <c r="F2428">
        <v>3.99</v>
      </c>
      <c r="G2428">
        <v>0.01</v>
      </c>
      <c r="H2428" s="184">
        <f t="shared" ref="H2428:L2428" si="2631">H2404</f>
        <v>4.1666666666666664E-2</v>
      </c>
      <c r="I2428" s="185">
        <f t="shared" si="2631"/>
        <v>294</v>
      </c>
      <c r="J2428" s="185">
        <f t="shared" si="2631"/>
        <v>212</v>
      </c>
      <c r="K2428" s="185">
        <f t="shared" si="2631"/>
        <v>2985</v>
      </c>
      <c r="L2428" s="185">
        <f t="shared" si="2631"/>
        <v>1111</v>
      </c>
      <c r="M2428" s="147"/>
      <c r="N2428" s="143">
        <f t="shared" si="2574"/>
        <v>1029</v>
      </c>
      <c r="O2428" s="143">
        <f t="shared" si="2570"/>
        <v>447.32</v>
      </c>
      <c r="P2428" s="143">
        <f t="shared" si="2571"/>
        <v>11910.150000000001</v>
      </c>
      <c r="Q2428" s="143">
        <f t="shared" si="2572"/>
        <v>11.11</v>
      </c>
      <c r="R2428" s="188">
        <f t="shared" si="2575"/>
        <v>13397.580000000002</v>
      </c>
      <c r="T2428">
        <v>29493.5</v>
      </c>
      <c r="U2428" s="190">
        <f t="shared" si="2576"/>
        <v>0.45425534439791826</v>
      </c>
    </row>
    <row r="2429" spans="1:21" x14ac:dyDescent="0.2">
      <c r="A2429" s="178">
        <v>42837</v>
      </c>
      <c r="B2429" s="179">
        <v>0.125</v>
      </c>
      <c r="C2429" t="s">
        <v>349</v>
      </c>
      <c r="D2429">
        <v>3.5</v>
      </c>
      <c r="E2429">
        <v>2.11</v>
      </c>
      <c r="F2429">
        <v>3.58</v>
      </c>
      <c r="G2429">
        <v>1.62</v>
      </c>
      <c r="H2429" s="184">
        <f t="shared" ref="H2429:L2429" si="2632">H2405</f>
        <v>8.3333333333333329E-2</v>
      </c>
      <c r="I2429" s="185">
        <f t="shared" si="2632"/>
        <v>236</v>
      </c>
      <c r="J2429" s="185">
        <f t="shared" si="2632"/>
        <v>179</v>
      </c>
      <c r="K2429" s="185">
        <f t="shared" si="2632"/>
        <v>2985</v>
      </c>
      <c r="L2429" s="185">
        <f t="shared" si="2632"/>
        <v>1111</v>
      </c>
      <c r="M2429" s="147"/>
      <c r="N2429" s="143">
        <f t="shared" si="2574"/>
        <v>826</v>
      </c>
      <c r="O2429" s="143">
        <f t="shared" si="2570"/>
        <v>377.69</v>
      </c>
      <c r="P2429" s="143">
        <f t="shared" si="2571"/>
        <v>10686.300000000001</v>
      </c>
      <c r="Q2429" s="143">
        <f t="shared" si="2572"/>
        <v>1799.8200000000002</v>
      </c>
      <c r="R2429" s="188">
        <f t="shared" si="2575"/>
        <v>13689.810000000001</v>
      </c>
      <c r="T2429">
        <v>28188.05</v>
      </c>
      <c r="U2429" s="190">
        <f t="shared" si="2576"/>
        <v>0.48566005807425494</v>
      </c>
    </row>
    <row r="2430" spans="1:21" x14ac:dyDescent="0.2">
      <c r="A2430" s="178">
        <v>42837</v>
      </c>
      <c r="B2430" s="179">
        <v>0.16666666666666666</v>
      </c>
      <c r="C2430" t="s">
        <v>349</v>
      </c>
      <c r="D2430">
        <v>3</v>
      </c>
      <c r="E2430">
        <v>2.11</v>
      </c>
      <c r="F2430">
        <v>3.8</v>
      </c>
      <c r="G2430">
        <v>1.62</v>
      </c>
      <c r="H2430" s="184">
        <f t="shared" ref="H2430:L2430" si="2633">H2406</f>
        <v>0.125</v>
      </c>
      <c r="I2430" s="185">
        <f t="shared" si="2633"/>
        <v>201</v>
      </c>
      <c r="J2430" s="185">
        <f t="shared" si="2633"/>
        <v>205</v>
      </c>
      <c r="K2430" s="185">
        <f t="shared" si="2633"/>
        <v>2985</v>
      </c>
      <c r="L2430" s="185">
        <f t="shared" si="2633"/>
        <v>1717</v>
      </c>
      <c r="M2430" s="147"/>
      <c r="N2430" s="143">
        <f t="shared" si="2574"/>
        <v>603</v>
      </c>
      <c r="O2430" s="143">
        <f t="shared" si="2570"/>
        <v>432.54999999999995</v>
      </c>
      <c r="P2430" s="143">
        <f t="shared" si="2571"/>
        <v>11343</v>
      </c>
      <c r="Q2430" s="143">
        <f t="shared" si="2572"/>
        <v>2781.54</v>
      </c>
      <c r="R2430" s="188">
        <f t="shared" si="2575"/>
        <v>15160.09</v>
      </c>
      <c r="T2430">
        <v>27494.23</v>
      </c>
      <c r="U2430" s="190">
        <f t="shared" si="2576"/>
        <v>0.55139169200228555</v>
      </c>
    </row>
    <row r="2431" spans="1:21" x14ac:dyDescent="0.2">
      <c r="A2431" s="178">
        <v>42837</v>
      </c>
      <c r="B2431" s="179">
        <v>0.20833333333333334</v>
      </c>
      <c r="C2431" t="s">
        <v>349</v>
      </c>
      <c r="D2431">
        <v>2.82</v>
      </c>
      <c r="E2431">
        <v>3.06</v>
      </c>
      <c r="F2431">
        <v>4.1100000000000003</v>
      </c>
      <c r="G2431">
        <v>1.8</v>
      </c>
      <c r="H2431" s="184">
        <f t="shared" ref="H2431:L2431" si="2634">H2407</f>
        <v>0.16666666666666666</v>
      </c>
      <c r="I2431" s="185">
        <f t="shared" si="2634"/>
        <v>185</v>
      </c>
      <c r="J2431" s="185">
        <f t="shared" si="2634"/>
        <v>205</v>
      </c>
      <c r="K2431" s="185">
        <f t="shared" si="2634"/>
        <v>2985</v>
      </c>
      <c r="L2431" s="185">
        <f t="shared" si="2634"/>
        <v>1717</v>
      </c>
      <c r="M2431" s="147"/>
      <c r="N2431" s="143">
        <f t="shared" si="2574"/>
        <v>521.69999999999993</v>
      </c>
      <c r="O2431" s="143">
        <f t="shared" si="2570"/>
        <v>627.29999999999995</v>
      </c>
      <c r="P2431" s="143">
        <f t="shared" si="2571"/>
        <v>12268.35</v>
      </c>
      <c r="Q2431" s="143">
        <f t="shared" si="2572"/>
        <v>3090.6</v>
      </c>
      <c r="R2431" s="188">
        <f t="shared" si="2575"/>
        <v>16507.95</v>
      </c>
      <c r="T2431">
        <v>27182.92</v>
      </c>
      <c r="U2431" s="190">
        <f t="shared" si="2576"/>
        <v>0.60729126966492197</v>
      </c>
    </row>
    <row r="2432" spans="1:21" x14ac:dyDescent="0.2">
      <c r="A2432" s="178">
        <v>42837</v>
      </c>
      <c r="B2432" s="179">
        <v>0.25</v>
      </c>
      <c r="C2432" t="s">
        <v>349</v>
      </c>
      <c r="D2432">
        <v>5.0999999999999996</v>
      </c>
      <c r="E2432">
        <v>5.67</v>
      </c>
      <c r="F2432">
        <v>4.25</v>
      </c>
      <c r="G2432">
        <v>1.82</v>
      </c>
      <c r="H2432" s="184">
        <f t="shared" ref="H2432:L2432" si="2635">H2408</f>
        <v>0.20833333333333334</v>
      </c>
      <c r="I2432" s="185">
        <f t="shared" si="2635"/>
        <v>207</v>
      </c>
      <c r="J2432" s="185">
        <f t="shared" si="2635"/>
        <v>283</v>
      </c>
      <c r="K2432" s="185">
        <f t="shared" si="2635"/>
        <v>2985</v>
      </c>
      <c r="L2432" s="185">
        <f t="shared" si="2635"/>
        <v>1717</v>
      </c>
      <c r="M2432" s="147"/>
      <c r="N2432" s="143">
        <f t="shared" si="2574"/>
        <v>1055.6999999999998</v>
      </c>
      <c r="O2432" s="143">
        <f t="shared" si="2570"/>
        <v>1604.61</v>
      </c>
      <c r="P2432" s="143">
        <f t="shared" si="2571"/>
        <v>12686.25</v>
      </c>
      <c r="Q2432" s="143">
        <f t="shared" si="2572"/>
        <v>3124.94</v>
      </c>
      <c r="R2432" s="188">
        <f t="shared" si="2575"/>
        <v>18471.5</v>
      </c>
      <c r="T2432">
        <v>27468.81</v>
      </c>
      <c r="U2432" s="190">
        <f t="shared" si="2576"/>
        <v>0.67245359373048919</v>
      </c>
    </row>
    <row r="2433" spans="1:21" x14ac:dyDescent="0.2">
      <c r="A2433" s="178">
        <v>42837</v>
      </c>
      <c r="B2433" s="179">
        <v>0.29166666666666669</v>
      </c>
      <c r="C2433" t="s">
        <v>349</v>
      </c>
      <c r="D2433">
        <v>5.25</v>
      </c>
      <c r="E2433">
        <v>13.55</v>
      </c>
      <c r="F2433">
        <v>8.5500000000000007</v>
      </c>
      <c r="G2433">
        <v>6.88</v>
      </c>
      <c r="H2433" s="184">
        <f t="shared" ref="H2433:L2433" si="2636">H2409</f>
        <v>0.25</v>
      </c>
      <c r="I2433" s="185">
        <f t="shared" si="2636"/>
        <v>327</v>
      </c>
      <c r="J2433" s="185">
        <f t="shared" si="2636"/>
        <v>438</v>
      </c>
      <c r="K2433" s="185">
        <f t="shared" si="2636"/>
        <v>2985</v>
      </c>
      <c r="L2433" s="185">
        <f t="shared" si="2636"/>
        <v>1717</v>
      </c>
      <c r="M2433" s="147"/>
      <c r="N2433" s="143">
        <f t="shared" si="2574"/>
        <v>1716.75</v>
      </c>
      <c r="O2433" s="143">
        <f t="shared" si="2570"/>
        <v>5934.9000000000005</v>
      </c>
      <c r="P2433" s="143">
        <f t="shared" si="2571"/>
        <v>25521.750000000004</v>
      </c>
      <c r="Q2433" s="143">
        <f t="shared" si="2572"/>
        <v>11812.96</v>
      </c>
      <c r="R2433" s="188">
        <f t="shared" si="2575"/>
        <v>44986.36</v>
      </c>
      <c r="T2433">
        <v>29247.16</v>
      </c>
      <c r="U2433" s="190">
        <f t="shared" si="2576"/>
        <v>1.5381445583092512</v>
      </c>
    </row>
    <row r="2434" spans="1:21" x14ac:dyDescent="0.2">
      <c r="A2434" s="178">
        <v>42837</v>
      </c>
      <c r="B2434" s="179">
        <v>0.33333333333333331</v>
      </c>
      <c r="C2434" t="s">
        <v>349</v>
      </c>
      <c r="D2434">
        <v>2.61</v>
      </c>
      <c r="E2434">
        <v>5.14</v>
      </c>
      <c r="F2434">
        <v>6.3</v>
      </c>
      <c r="G2434">
        <v>5.14</v>
      </c>
      <c r="H2434" s="184">
        <f t="shared" ref="H2434:L2434" si="2637">H2410</f>
        <v>0.29166666666666669</v>
      </c>
      <c r="I2434" s="185">
        <f t="shared" si="2637"/>
        <v>249</v>
      </c>
      <c r="J2434" s="185">
        <f t="shared" si="2637"/>
        <v>556</v>
      </c>
      <c r="K2434" s="185">
        <f t="shared" si="2637"/>
        <v>2872</v>
      </c>
      <c r="L2434" s="185">
        <f t="shared" si="2637"/>
        <v>2219</v>
      </c>
      <c r="M2434" s="147"/>
      <c r="N2434" s="143">
        <f t="shared" si="2574"/>
        <v>649.89</v>
      </c>
      <c r="O2434" s="143">
        <f t="shared" si="2570"/>
        <v>2857.8399999999997</v>
      </c>
      <c r="P2434" s="143">
        <f t="shared" si="2571"/>
        <v>18093.599999999999</v>
      </c>
      <c r="Q2434" s="143">
        <f t="shared" si="2572"/>
        <v>11405.66</v>
      </c>
      <c r="R2434" s="188">
        <f t="shared" si="2575"/>
        <v>33006.99</v>
      </c>
      <c r="T2434">
        <v>32745.58</v>
      </c>
      <c r="U2434" s="190">
        <f t="shared" si="2576"/>
        <v>1.0079830621415165</v>
      </c>
    </row>
    <row r="2435" spans="1:21" x14ac:dyDescent="0.2">
      <c r="A2435" s="178">
        <v>42837</v>
      </c>
      <c r="B2435" s="179">
        <v>0.375</v>
      </c>
      <c r="C2435" t="s">
        <v>349</v>
      </c>
      <c r="D2435">
        <v>2</v>
      </c>
      <c r="E2435">
        <v>7.8</v>
      </c>
      <c r="F2435">
        <v>8</v>
      </c>
      <c r="G2435">
        <v>7</v>
      </c>
      <c r="H2435" s="184">
        <f t="shared" ref="H2435:L2435" si="2638">H2411</f>
        <v>0.33333333333333331</v>
      </c>
      <c r="I2435" s="185">
        <f t="shared" si="2638"/>
        <v>256</v>
      </c>
      <c r="J2435" s="185">
        <f t="shared" si="2638"/>
        <v>306</v>
      </c>
      <c r="K2435" s="185">
        <f t="shared" si="2638"/>
        <v>2872</v>
      </c>
      <c r="L2435" s="185">
        <f t="shared" si="2638"/>
        <v>2219</v>
      </c>
      <c r="M2435" s="147"/>
      <c r="N2435" s="143">
        <f t="shared" si="2574"/>
        <v>512</v>
      </c>
      <c r="O2435" s="143">
        <f t="shared" si="2570"/>
        <v>2386.7999999999997</v>
      </c>
      <c r="P2435" s="143">
        <f t="shared" si="2571"/>
        <v>22976</v>
      </c>
      <c r="Q2435" s="143">
        <f t="shared" si="2572"/>
        <v>15533</v>
      </c>
      <c r="R2435" s="188">
        <f t="shared" si="2575"/>
        <v>41407.800000000003</v>
      </c>
      <c r="T2435">
        <v>34034.870000000003</v>
      </c>
      <c r="U2435" s="190">
        <f t="shared" si="2576"/>
        <v>1.2166287104960296</v>
      </c>
    </row>
    <row r="2436" spans="1:21" x14ac:dyDescent="0.2">
      <c r="A2436" s="178">
        <v>42837</v>
      </c>
      <c r="B2436" s="179">
        <v>0.41666666666666669</v>
      </c>
      <c r="C2436" t="s">
        <v>349</v>
      </c>
      <c r="D2436">
        <v>2</v>
      </c>
      <c r="E2436">
        <v>7.74</v>
      </c>
      <c r="F2436">
        <v>8</v>
      </c>
      <c r="G2436">
        <v>7.12</v>
      </c>
      <c r="H2436" s="184">
        <f t="shared" ref="H2436:L2436" si="2639">H2412</f>
        <v>0.375</v>
      </c>
      <c r="I2436" s="185">
        <f t="shared" si="2639"/>
        <v>156</v>
      </c>
      <c r="J2436" s="185">
        <f t="shared" si="2639"/>
        <v>343</v>
      </c>
      <c r="K2436" s="185">
        <f t="shared" si="2639"/>
        <v>2872</v>
      </c>
      <c r="L2436" s="185">
        <f t="shared" si="2639"/>
        <v>2219</v>
      </c>
      <c r="M2436" s="147"/>
      <c r="N2436" s="143">
        <f t="shared" si="2574"/>
        <v>312</v>
      </c>
      <c r="O2436" s="143">
        <f t="shared" ref="O2436:O2499" si="2640">E2436*J2436</f>
        <v>2654.82</v>
      </c>
      <c r="P2436" s="143">
        <f t="shared" ref="P2436:P2499" si="2641">F2436*K2436</f>
        <v>22976</v>
      </c>
      <c r="Q2436" s="143">
        <f t="shared" ref="Q2436:Q2499" si="2642">G2436*L2436</f>
        <v>15799.28</v>
      </c>
      <c r="R2436" s="188">
        <f t="shared" si="2575"/>
        <v>41742.1</v>
      </c>
      <c r="T2436">
        <v>34264.07</v>
      </c>
      <c r="U2436" s="190">
        <f t="shared" si="2576"/>
        <v>1.2182469858367673</v>
      </c>
    </row>
    <row r="2437" spans="1:21" x14ac:dyDescent="0.2">
      <c r="A2437" s="178">
        <v>42837</v>
      </c>
      <c r="B2437" s="179">
        <v>0.45833333333333331</v>
      </c>
      <c r="C2437" t="s">
        <v>349</v>
      </c>
      <c r="D2437">
        <v>2</v>
      </c>
      <c r="E2437">
        <v>4</v>
      </c>
      <c r="F2437">
        <v>7.38</v>
      </c>
      <c r="G2437">
        <v>2</v>
      </c>
      <c r="H2437" s="184">
        <f t="shared" ref="H2437:L2437" si="2643">H2413</f>
        <v>0.41666666666666669</v>
      </c>
      <c r="I2437" s="185">
        <f t="shared" si="2643"/>
        <v>196</v>
      </c>
      <c r="J2437" s="185">
        <f t="shared" si="2643"/>
        <v>315</v>
      </c>
      <c r="K2437" s="185">
        <f t="shared" si="2643"/>
        <v>2872</v>
      </c>
      <c r="L2437" s="185">
        <f t="shared" si="2643"/>
        <v>2219</v>
      </c>
      <c r="M2437" s="147"/>
      <c r="N2437" s="143">
        <f t="shared" ref="N2437:N2500" si="2644">D2437*I2437</f>
        <v>392</v>
      </c>
      <c r="O2437" s="143">
        <f t="shared" si="2640"/>
        <v>1260</v>
      </c>
      <c r="P2437" s="143">
        <f t="shared" si="2641"/>
        <v>21195.360000000001</v>
      </c>
      <c r="Q2437" s="143">
        <f t="shared" si="2642"/>
        <v>4438</v>
      </c>
      <c r="R2437" s="188">
        <f t="shared" ref="R2437:R2500" si="2645">SUM(N2437:Q2437)</f>
        <v>27285.360000000001</v>
      </c>
      <c r="T2437">
        <v>34994.67</v>
      </c>
      <c r="U2437" s="190">
        <f t="shared" ref="U2437:U2500" si="2646">R2437/T2437</f>
        <v>0.77970045152590384</v>
      </c>
    </row>
    <row r="2438" spans="1:21" x14ac:dyDescent="0.2">
      <c r="A2438" s="178">
        <v>42837</v>
      </c>
      <c r="B2438" s="179">
        <v>0.5</v>
      </c>
      <c r="C2438" t="s">
        <v>349</v>
      </c>
      <c r="D2438">
        <v>2</v>
      </c>
      <c r="E2438">
        <v>4</v>
      </c>
      <c r="F2438">
        <v>6.89</v>
      </c>
      <c r="G2438">
        <v>2</v>
      </c>
      <c r="H2438" s="184">
        <f t="shared" ref="H2438:L2438" si="2647">H2414</f>
        <v>0.45833333333333331</v>
      </c>
      <c r="I2438" s="185">
        <f t="shared" si="2647"/>
        <v>226</v>
      </c>
      <c r="J2438" s="185">
        <f t="shared" si="2647"/>
        <v>326</v>
      </c>
      <c r="K2438" s="185">
        <f t="shared" si="2647"/>
        <v>2842</v>
      </c>
      <c r="L2438" s="185">
        <f t="shared" si="2647"/>
        <v>1635</v>
      </c>
      <c r="M2438" s="147"/>
      <c r="N2438" s="143">
        <f t="shared" si="2644"/>
        <v>452</v>
      </c>
      <c r="O2438" s="143">
        <f t="shared" si="2640"/>
        <v>1304</v>
      </c>
      <c r="P2438" s="143">
        <f t="shared" si="2641"/>
        <v>19581.379999999997</v>
      </c>
      <c r="Q2438" s="143">
        <f t="shared" si="2642"/>
        <v>3270</v>
      </c>
      <c r="R2438" s="188">
        <f t="shared" si="2645"/>
        <v>24607.379999999997</v>
      </c>
      <c r="T2438">
        <v>35884.43</v>
      </c>
      <c r="U2438" s="190">
        <f t="shared" si="2646"/>
        <v>0.68573974840898955</v>
      </c>
    </row>
    <row r="2439" spans="1:21" x14ac:dyDescent="0.2">
      <c r="A2439" s="178">
        <v>42837</v>
      </c>
      <c r="B2439" s="179">
        <v>0.54166666666666663</v>
      </c>
      <c r="C2439" t="s">
        <v>349</v>
      </c>
      <c r="D2439">
        <v>2</v>
      </c>
      <c r="E2439">
        <v>3.1</v>
      </c>
      <c r="F2439">
        <v>5.86</v>
      </c>
      <c r="G2439">
        <v>1.82</v>
      </c>
      <c r="H2439" s="184">
        <f t="shared" ref="H2439:L2439" si="2648">H2415</f>
        <v>0.5</v>
      </c>
      <c r="I2439" s="185">
        <f t="shared" si="2648"/>
        <v>222</v>
      </c>
      <c r="J2439" s="185">
        <f t="shared" si="2648"/>
        <v>319</v>
      </c>
      <c r="K2439" s="185">
        <f t="shared" si="2648"/>
        <v>2842</v>
      </c>
      <c r="L2439" s="185">
        <f t="shared" si="2648"/>
        <v>1635</v>
      </c>
      <c r="M2439" s="147"/>
      <c r="N2439" s="143">
        <f t="shared" si="2644"/>
        <v>444</v>
      </c>
      <c r="O2439" s="143">
        <f t="shared" si="2640"/>
        <v>988.9</v>
      </c>
      <c r="P2439" s="143">
        <f t="shared" si="2641"/>
        <v>16654.120000000003</v>
      </c>
      <c r="Q2439" s="143">
        <f t="shared" si="2642"/>
        <v>2975.7000000000003</v>
      </c>
      <c r="R2439" s="188">
        <f t="shared" si="2645"/>
        <v>21062.720000000005</v>
      </c>
      <c r="T2439">
        <v>36802.83</v>
      </c>
      <c r="U2439" s="190">
        <f t="shared" si="2646"/>
        <v>0.57231250966297986</v>
      </c>
    </row>
    <row r="2440" spans="1:21" x14ac:dyDescent="0.2">
      <c r="A2440" s="178">
        <v>42837</v>
      </c>
      <c r="B2440" s="179">
        <v>0.58333333333333337</v>
      </c>
      <c r="C2440" t="s">
        <v>349</v>
      </c>
      <c r="D2440">
        <v>2.11</v>
      </c>
      <c r="E2440">
        <v>3.52</v>
      </c>
      <c r="F2440">
        <v>7.21</v>
      </c>
      <c r="G2440">
        <v>2</v>
      </c>
      <c r="H2440" s="184">
        <f t="shared" ref="H2440:L2440" si="2649">H2416</f>
        <v>0.54166666666666663</v>
      </c>
      <c r="I2440" s="185">
        <f t="shared" si="2649"/>
        <v>195</v>
      </c>
      <c r="J2440" s="185">
        <f t="shared" si="2649"/>
        <v>299</v>
      </c>
      <c r="K2440" s="185">
        <f t="shared" si="2649"/>
        <v>2842</v>
      </c>
      <c r="L2440" s="185">
        <f t="shared" si="2649"/>
        <v>1635</v>
      </c>
      <c r="M2440" s="147"/>
      <c r="N2440" s="143">
        <f t="shared" si="2644"/>
        <v>411.45</v>
      </c>
      <c r="O2440" s="143">
        <f t="shared" si="2640"/>
        <v>1052.48</v>
      </c>
      <c r="P2440" s="143">
        <f t="shared" si="2641"/>
        <v>20490.82</v>
      </c>
      <c r="Q2440" s="143">
        <f t="shared" si="2642"/>
        <v>3270</v>
      </c>
      <c r="R2440" s="188">
        <f t="shared" si="2645"/>
        <v>25224.75</v>
      </c>
      <c r="T2440">
        <v>37720.800000000003</v>
      </c>
      <c r="U2440" s="190">
        <f t="shared" si="2646"/>
        <v>0.66872256155754906</v>
      </c>
    </row>
    <row r="2441" spans="1:21" x14ac:dyDescent="0.2">
      <c r="A2441" s="178">
        <v>42837</v>
      </c>
      <c r="B2441" s="179">
        <v>0.625</v>
      </c>
      <c r="C2441" t="s">
        <v>349</v>
      </c>
      <c r="D2441">
        <v>2.61</v>
      </c>
      <c r="E2441">
        <v>3.33</v>
      </c>
      <c r="F2441">
        <v>9.25</v>
      </c>
      <c r="G2441">
        <v>2</v>
      </c>
      <c r="H2441" s="184">
        <f t="shared" ref="H2441:L2441" si="2650">H2417</f>
        <v>0.58333333333333337</v>
      </c>
      <c r="I2441" s="185">
        <f t="shared" si="2650"/>
        <v>205</v>
      </c>
      <c r="J2441" s="185">
        <f t="shared" si="2650"/>
        <v>237</v>
      </c>
      <c r="K2441" s="185">
        <f t="shared" si="2650"/>
        <v>2842</v>
      </c>
      <c r="L2441" s="185">
        <f t="shared" si="2650"/>
        <v>1635</v>
      </c>
      <c r="M2441" s="147"/>
      <c r="N2441" s="143">
        <f t="shared" si="2644"/>
        <v>535.04999999999995</v>
      </c>
      <c r="O2441" s="143">
        <f t="shared" si="2640"/>
        <v>789.21</v>
      </c>
      <c r="P2441" s="143">
        <f t="shared" si="2641"/>
        <v>26288.5</v>
      </c>
      <c r="Q2441" s="143">
        <f t="shared" si="2642"/>
        <v>3270</v>
      </c>
      <c r="R2441" s="188">
        <f t="shared" si="2645"/>
        <v>30882.76</v>
      </c>
      <c r="T2441">
        <v>38746.65</v>
      </c>
      <c r="U2441" s="190">
        <f t="shared" si="2646"/>
        <v>0.79704335729669529</v>
      </c>
    </row>
    <row r="2442" spans="1:21" x14ac:dyDescent="0.2">
      <c r="A2442" s="178">
        <v>42837</v>
      </c>
      <c r="B2442" s="179">
        <v>0.66666666666666663</v>
      </c>
      <c r="C2442" t="s">
        <v>349</v>
      </c>
      <c r="D2442">
        <v>2.11</v>
      </c>
      <c r="E2442">
        <v>6.94</v>
      </c>
      <c r="F2442">
        <v>11.94</v>
      </c>
      <c r="G2442">
        <v>2.98</v>
      </c>
      <c r="H2442" s="184">
        <f t="shared" ref="H2442:L2442" si="2651">H2418</f>
        <v>0.625</v>
      </c>
      <c r="I2442" s="185">
        <f t="shared" si="2651"/>
        <v>212</v>
      </c>
      <c r="J2442" s="185">
        <f t="shared" si="2651"/>
        <v>213</v>
      </c>
      <c r="K2442" s="185">
        <f t="shared" si="2651"/>
        <v>2842</v>
      </c>
      <c r="L2442" s="185">
        <f t="shared" si="2651"/>
        <v>1380</v>
      </c>
      <c r="M2442" s="147"/>
      <c r="N2442" s="143">
        <f t="shared" si="2644"/>
        <v>447.32</v>
      </c>
      <c r="O2442" s="143">
        <f t="shared" si="2640"/>
        <v>1478.22</v>
      </c>
      <c r="P2442" s="143">
        <f t="shared" si="2641"/>
        <v>33933.479999999996</v>
      </c>
      <c r="Q2442" s="143">
        <f t="shared" si="2642"/>
        <v>4112.3999999999996</v>
      </c>
      <c r="R2442" s="188">
        <f t="shared" si="2645"/>
        <v>39971.42</v>
      </c>
      <c r="T2442">
        <v>39485.160000000003</v>
      </c>
      <c r="U2442" s="190">
        <f t="shared" si="2646"/>
        <v>1.012315006447992</v>
      </c>
    </row>
    <row r="2443" spans="1:21" x14ac:dyDescent="0.2">
      <c r="A2443" s="178">
        <v>42837</v>
      </c>
      <c r="B2443" s="179">
        <v>0.70833333333333337</v>
      </c>
      <c r="C2443" t="s">
        <v>349</v>
      </c>
      <c r="D2443">
        <v>3.5</v>
      </c>
      <c r="E2443">
        <v>5.3</v>
      </c>
      <c r="F2443">
        <v>16.73</v>
      </c>
      <c r="G2443">
        <v>2</v>
      </c>
      <c r="H2443" s="184">
        <f t="shared" ref="H2443:L2443" si="2652">H2419</f>
        <v>0.66666666666666663</v>
      </c>
      <c r="I2443" s="185">
        <f t="shared" si="2652"/>
        <v>191</v>
      </c>
      <c r="J2443" s="185">
        <f t="shared" si="2652"/>
        <v>237</v>
      </c>
      <c r="K2443" s="185">
        <f t="shared" si="2652"/>
        <v>2842</v>
      </c>
      <c r="L2443" s="185">
        <f t="shared" si="2652"/>
        <v>1380</v>
      </c>
      <c r="M2443" s="147"/>
      <c r="N2443" s="143">
        <f t="shared" si="2644"/>
        <v>668.5</v>
      </c>
      <c r="O2443" s="143">
        <f t="shared" si="2640"/>
        <v>1256.0999999999999</v>
      </c>
      <c r="P2443" s="143">
        <f t="shared" si="2641"/>
        <v>47546.66</v>
      </c>
      <c r="Q2443" s="143">
        <f t="shared" si="2642"/>
        <v>2760</v>
      </c>
      <c r="R2443" s="188">
        <f t="shared" si="2645"/>
        <v>52231.26</v>
      </c>
      <c r="T2443">
        <v>39979.25</v>
      </c>
      <c r="U2443" s="190">
        <f t="shared" si="2646"/>
        <v>1.3064592257233441</v>
      </c>
    </row>
    <row r="2444" spans="1:21" x14ac:dyDescent="0.2">
      <c r="A2444" s="178">
        <v>42837</v>
      </c>
      <c r="B2444" s="179">
        <v>0.75</v>
      </c>
      <c r="C2444" t="s">
        <v>349</v>
      </c>
      <c r="D2444">
        <v>4.1100000000000003</v>
      </c>
      <c r="E2444">
        <v>4.4400000000000004</v>
      </c>
      <c r="F2444">
        <v>11.86</v>
      </c>
      <c r="G2444">
        <v>2</v>
      </c>
      <c r="H2444" s="184">
        <f t="shared" ref="H2444:L2444" si="2653">H2420</f>
        <v>0.70833333333333337</v>
      </c>
      <c r="I2444" s="185">
        <f t="shared" si="2653"/>
        <v>218</v>
      </c>
      <c r="J2444" s="185">
        <f t="shared" si="2653"/>
        <v>258</v>
      </c>
      <c r="K2444" s="185">
        <f t="shared" si="2653"/>
        <v>2842</v>
      </c>
      <c r="L2444" s="185">
        <f t="shared" si="2653"/>
        <v>1380</v>
      </c>
      <c r="M2444" s="147"/>
      <c r="N2444" s="143">
        <f t="shared" si="2644"/>
        <v>895.98</v>
      </c>
      <c r="O2444" s="143">
        <f t="shared" si="2640"/>
        <v>1145.5200000000002</v>
      </c>
      <c r="P2444" s="143">
        <f t="shared" si="2641"/>
        <v>33706.119999999995</v>
      </c>
      <c r="Q2444" s="143">
        <f t="shared" si="2642"/>
        <v>2760</v>
      </c>
      <c r="R2444" s="188">
        <f t="shared" si="2645"/>
        <v>38507.619999999995</v>
      </c>
      <c r="T2444">
        <v>40513.96</v>
      </c>
      <c r="U2444" s="190">
        <f t="shared" si="2646"/>
        <v>0.95047781061145331</v>
      </c>
    </row>
    <row r="2445" spans="1:21" x14ac:dyDescent="0.2">
      <c r="A2445" s="178">
        <v>42837</v>
      </c>
      <c r="B2445" s="179">
        <v>0.79166666666666663</v>
      </c>
      <c r="C2445" t="s">
        <v>349</v>
      </c>
      <c r="D2445">
        <v>6.9</v>
      </c>
      <c r="E2445">
        <v>4.08</v>
      </c>
      <c r="F2445">
        <v>8.42</v>
      </c>
      <c r="G2445">
        <v>3.2</v>
      </c>
      <c r="H2445" s="184">
        <f t="shared" ref="H2445:L2445" si="2654">H2421</f>
        <v>0.75</v>
      </c>
      <c r="I2445" s="185">
        <f t="shared" si="2654"/>
        <v>240</v>
      </c>
      <c r="J2445" s="185">
        <f t="shared" si="2654"/>
        <v>365</v>
      </c>
      <c r="K2445" s="185">
        <f t="shared" si="2654"/>
        <v>2842</v>
      </c>
      <c r="L2445" s="185">
        <f t="shared" si="2654"/>
        <v>1380</v>
      </c>
      <c r="M2445" s="147"/>
      <c r="N2445" s="143">
        <f t="shared" si="2644"/>
        <v>1656</v>
      </c>
      <c r="O2445" s="143">
        <f t="shared" si="2640"/>
        <v>1489.2</v>
      </c>
      <c r="P2445" s="143">
        <f t="shared" si="2641"/>
        <v>23929.64</v>
      </c>
      <c r="Q2445" s="143">
        <f t="shared" si="2642"/>
        <v>4416</v>
      </c>
      <c r="R2445" s="188">
        <f t="shared" si="2645"/>
        <v>31490.84</v>
      </c>
      <c r="T2445">
        <v>40464.58</v>
      </c>
      <c r="U2445" s="190">
        <f t="shared" si="2646"/>
        <v>0.77823222185921614</v>
      </c>
    </row>
    <row r="2446" spans="1:21" x14ac:dyDescent="0.2">
      <c r="A2446" s="178">
        <v>42837</v>
      </c>
      <c r="B2446" s="179">
        <v>0.83333333333333337</v>
      </c>
      <c r="C2446" t="s">
        <v>349</v>
      </c>
      <c r="D2446">
        <v>3.76</v>
      </c>
      <c r="E2446">
        <v>6.36</v>
      </c>
      <c r="F2446">
        <v>11.65</v>
      </c>
      <c r="G2446">
        <v>2</v>
      </c>
      <c r="H2446" s="184">
        <f t="shared" ref="H2446:L2446" si="2655">H2422</f>
        <v>0.79166666666666663</v>
      </c>
      <c r="I2446" s="185">
        <f t="shared" si="2655"/>
        <v>320</v>
      </c>
      <c r="J2446" s="185">
        <f t="shared" si="2655"/>
        <v>214</v>
      </c>
      <c r="K2446" s="185">
        <f t="shared" si="2655"/>
        <v>2842</v>
      </c>
      <c r="L2446" s="185">
        <f t="shared" si="2655"/>
        <v>1426</v>
      </c>
      <c r="M2446" s="147"/>
      <c r="N2446" s="143">
        <f t="shared" si="2644"/>
        <v>1203.1999999999998</v>
      </c>
      <c r="O2446" s="143">
        <f t="shared" si="2640"/>
        <v>1361.04</v>
      </c>
      <c r="P2446" s="143">
        <f t="shared" si="2641"/>
        <v>33109.300000000003</v>
      </c>
      <c r="Q2446" s="143">
        <f t="shared" si="2642"/>
        <v>2852</v>
      </c>
      <c r="R2446" s="188">
        <f t="shared" si="2645"/>
        <v>38525.54</v>
      </c>
      <c r="T2446">
        <v>40101.78</v>
      </c>
      <c r="U2446" s="190">
        <f t="shared" si="2646"/>
        <v>0.9606940140811705</v>
      </c>
    </row>
    <row r="2447" spans="1:21" x14ac:dyDescent="0.2">
      <c r="A2447" s="178">
        <v>42837</v>
      </c>
      <c r="B2447" s="179">
        <v>0.875</v>
      </c>
      <c r="C2447" t="s">
        <v>349</v>
      </c>
      <c r="D2447">
        <v>5.43</v>
      </c>
      <c r="E2447">
        <v>11.74</v>
      </c>
      <c r="F2447">
        <v>21.52</v>
      </c>
      <c r="G2447">
        <v>2</v>
      </c>
      <c r="H2447" s="184">
        <f t="shared" ref="H2447:L2447" si="2656">H2423</f>
        <v>0.83333333333333337</v>
      </c>
      <c r="I2447" s="185">
        <f t="shared" si="2656"/>
        <v>322</v>
      </c>
      <c r="J2447" s="185">
        <f t="shared" si="2656"/>
        <v>178</v>
      </c>
      <c r="K2447" s="185">
        <f t="shared" si="2656"/>
        <v>2842</v>
      </c>
      <c r="L2447" s="185">
        <f t="shared" si="2656"/>
        <v>1426</v>
      </c>
      <c r="M2447" s="147"/>
      <c r="N2447" s="143">
        <f t="shared" si="2644"/>
        <v>1748.4599999999998</v>
      </c>
      <c r="O2447" s="143">
        <f t="shared" si="2640"/>
        <v>2089.7200000000003</v>
      </c>
      <c r="P2447" s="143">
        <f t="shared" si="2641"/>
        <v>61159.839999999997</v>
      </c>
      <c r="Q2447" s="143">
        <f t="shared" si="2642"/>
        <v>2852</v>
      </c>
      <c r="R2447" s="188">
        <f t="shared" si="2645"/>
        <v>67850.01999999999</v>
      </c>
      <c r="T2447">
        <v>39722.43</v>
      </c>
      <c r="U2447" s="190">
        <f t="shared" si="2646"/>
        <v>1.7081034569133859</v>
      </c>
    </row>
    <row r="2448" spans="1:21" x14ac:dyDescent="0.2">
      <c r="A2448" s="178">
        <v>42837</v>
      </c>
      <c r="B2448" s="179">
        <v>0.91666666666666663</v>
      </c>
      <c r="C2448" t="s">
        <v>349</v>
      </c>
      <c r="D2448">
        <v>8</v>
      </c>
      <c r="E2448">
        <v>7.41</v>
      </c>
      <c r="F2448">
        <v>7.61</v>
      </c>
      <c r="G2448">
        <v>2</v>
      </c>
      <c r="H2448" s="184">
        <f t="shared" ref="H2448:L2448" si="2657">H2424</f>
        <v>0.875</v>
      </c>
      <c r="I2448" s="185">
        <f t="shared" si="2657"/>
        <v>337</v>
      </c>
      <c r="J2448" s="185">
        <f t="shared" si="2657"/>
        <v>173</v>
      </c>
      <c r="K2448" s="185">
        <f t="shared" si="2657"/>
        <v>2842</v>
      </c>
      <c r="L2448" s="185">
        <f t="shared" si="2657"/>
        <v>1426</v>
      </c>
      <c r="M2448" s="147"/>
      <c r="N2448" s="143">
        <f t="shared" si="2644"/>
        <v>2696</v>
      </c>
      <c r="O2448" s="143">
        <f t="shared" si="2640"/>
        <v>1281.93</v>
      </c>
      <c r="P2448" s="143">
        <f t="shared" si="2641"/>
        <v>21627.620000000003</v>
      </c>
      <c r="Q2448" s="143">
        <f t="shared" si="2642"/>
        <v>2852</v>
      </c>
      <c r="R2448" s="188">
        <f t="shared" si="2645"/>
        <v>28457.550000000003</v>
      </c>
      <c r="T2448">
        <v>40568.11</v>
      </c>
      <c r="U2448" s="190">
        <f t="shared" si="2646"/>
        <v>0.70147586367715931</v>
      </c>
    </row>
    <row r="2449" spans="1:21" x14ac:dyDescent="0.2">
      <c r="A2449" s="178">
        <v>42837</v>
      </c>
      <c r="B2449" s="179">
        <v>0.95833333333333337</v>
      </c>
      <c r="C2449" t="s">
        <v>349</v>
      </c>
      <c r="D2449">
        <v>13.28</v>
      </c>
      <c r="E2449">
        <v>5.97</v>
      </c>
      <c r="F2449">
        <v>6.17</v>
      </c>
      <c r="G2449">
        <v>0.01</v>
      </c>
      <c r="H2449" s="184">
        <f t="shared" ref="H2449:L2449" si="2658">H2425</f>
        <v>0.91666666666666663</v>
      </c>
      <c r="I2449" s="185">
        <f t="shared" si="2658"/>
        <v>394</v>
      </c>
      <c r="J2449" s="185">
        <f t="shared" si="2658"/>
        <v>194</v>
      </c>
      <c r="K2449" s="185">
        <f t="shared" si="2658"/>
        <v>2842</v>
      </c>
      <c r="L2449" s="185">
        <f t="shared" si="2658"/>
        <v>1426</v>
      </c>
      <c r="M2449" s="147"/>
      <c r="N2449" s="143">
        <f t="shared" si="2644"/>
        <v>5232.32</v>
      </c>
      <c r="O2449" s="143">
        <f t="shared" si="2640"/>
        <v>1158.18</v>
      </c>
      <c r="P2449" s="143">
        <f t="shared" si="2641"/>
        <v>17535.14</v>
      </c>
      <c r="Q2449" s="143">
        <f t="shared" si="2642"/>
        <v>14.26</v>
      </c>
      <c r="R2449" s="188">
        <f t="shared" si="2645"/>
        <v>23939.899999999998</v>
      </c>
      <c r="T2449">
        <v>39305.46</v>
      </c>
      <c r="U2449" s="190">
        <f t="shared" si="2646"/>
        <v>0.60907314149230152</v>
      </c>
    </row>
    <row r="2450" spans="1:21" x14ac:dyDescent="0.2">
      <c r="A2450" s="178">
        <v>42837</v>
      </c>
      <c r="B2450" s="180">
        <v>1</v>
      </c>
      <c r="C2450" t="s">
        <v>349</v>
      </c>
      <c r="D2450">
        <v>16.72</v>
      </c>
      <c r="E2450">
        <v>5.58</v>
      </c>
      <c r="F2450">
        <v>5.58</v>
      </c>
      <c r="G2450">
        <v>0.01</v>
      </c>
      <c r="H2450" s="184">
        <f t="shared" ref="H2450:L2450" si="2659">H2426</f>
        <v>0.95833333333333337</v>
      </c>
      <c r="I2450" s="185">
        <f t="shared" si="2659"/>
        <v>389</v>
      </c>
      <c r="J2450" s="185">
        <f t="shared" si="2659"/>
        <v>265</v>
      </c>
      <c r="K2450" s="185">
        <f t="shared" si="2659"/>
        <v>2985</v>
      </c>
      <c r="L2450" s="185">
        <f t="shared" si="2659"/>
        <v>1111</v>
      </c>
      <c r="M2450" s="147"/>
      <c r="N2450" s="143">
        <f t="shared" si="2644"/>
        <v>6504.08</v>
      </c>
      <c r="O2450" s="143">
        <f t="shared" si="2640"/>
        <v>1478.7</v>
      </c>
      <c r="P2450" s="143">
        <f t="shared" si="2641"/>
        <v>16656.3</v>
      </c>
      <c r="Q2450" s="143">
        <f t="shared" si="2642"/>
        <v>11.11</v>
      </c>
      <c r="R2450" s="188">
        <f t="shared" si="2645"/>
        <v>24650.19</v>
      </c>
      <c r="T2450">
        <v>36378.49</v>
      </c>
      <c r="U2450" s="190">
        <f t="shared" si="2646"/>
        <v>0.67760344093446434</v>
      </c>
    </row>
    <row r="2451" spans="1:21" x14ac:dyDescent="0.2">
      <c r="A2451" s="178">
        <v>42838</v>
      </c>
      <c r="B2451" s="179">
        <v>4.1666666666666664E-2</v>
      </c>
      <c r="C2451" t="s">
        <v>349</v>
      </c>
      <c r="D2451">
        <v>8</v>
      </c>
      <c r="E2451">
        <v>4.68</v>
      </c>
      <c r="F2451">
        <v>4</v>
      </c>
      <c r="G2451">
        <v>0.01</v>
      </c>
      <c r="H2451" s="184">
        <f t="shared" ref="H2451:L2451" si="2660">H2427</f>
        <v>1</v>
      </c>
      <c r="I2451" s="185">
        <f t="shared" si="2660"/>
        <v>362</v>
      </c>
      <c r="J2451" s="185">
        <f t="shared" si="2660"/>
        <v>243</v>
      </c>
      <c r="K2451" s="185">
        <f t="shared" si="2660"/>
        <v>2985</v>
      </c>
      <c r="L2451" s="185">
        <f t="shared" si="2660"/>
        <v>1111</v>
      </c>
      <c r="M2451" s="147"/>
      <c r="N2451" s="143">
        <f t="shared" si="2644"/>
        <v>2896</v>
      </c>
      <c r="O2451" s="143">
        <f t="shared" si="2640"/>
        <v>1137.24</v>
      </c>
      <c r="P2451" s="143">
        <f t="shared" si="2641"/>
        <v>11940</v>
      </c>
      <c r="Q2451" s="143">
        <f t="shared" si="2642"/>
        <v>11.11</v>
      </c>
      <c r="R2451" s="188">
        <f t="shared" si="2645"/>
        <v>15984.35</v>
      </c>
      <c r="T2451">
        <v>33127.230000000003</v>
      </c>
      <c r="U2451" s="190">
        <f t="shared" si="2646"/>
        <v>0.48251393189228314</v>
      </c>
    </row>
    <row r="2452" spans="1:21" x14ac:dyDescent="0.2">
      <c r="A2452" s="178">
        <v>42838</v>
      </c>
      <c r="B2452" s="179">
        <v>8.3333333333333329E-2</v>
      </c>
      <c r="C2452" t="s">
        <v>349</v>
      </c>
      <c r="D2452">
        <v>3.5</v>
      </c>
      <c r="E2452">
        <v>2.61</v>
      </c>
      <c r="F2452">
        <v>3.5</v>
      </c>
      <c r="G2452">
        <v>0.01</v>
      </c>
      <c r="H2452" s="184">
        <f t="shared" ref="H2452:L2452" si="2661">H2428</f>
        <v>4.1666666666666664E-2</v>
      </c>
      <c r="I2452" s="185">
        <f t="shared" si="2661"/>
        <v>294</v>
      </c>
      <c r="J2452" s="185">
        <f t="shared" si="2661"/>
        <v>212</v>
      </c>
      <c r="K2452" s="185">
        <f t="shared" si="2661"/>
        <v>2985</v>
      </c>
      <c r="L2452" s="185">
        <f t="shared" si="2661"/>
        <v>1111</v>
      </c>
      <c r="M2452" s="147"/>
      <c r="N2452" s="143">
        <f t="shared" si="2644"/>
        <v>1029</v>
      </c>
      <c r="O2452" s="143">
        <f t="shared" si="2640"/>
        <v>553.31999999999994</v>
      </c>
      <c r="P2452" s="143">
        <f t="shared" si="2641"/>
        <v>10447.5</v>
      </c>
      <c r="Q2452" s="143">
        <f t="shared" si="2642"/>
        <v>11.11</v>
      </c>
      <c r="R2452" s="188">
        <f t="shared" si="2645"/>
        <v>12040.93</v>
      </c>
      <c r="T2452">
        <v>30536.61</v>
      </c>
      <c r="U2452" s="190">
        <f t="shared" si="2646"/>
        <v>0.39431128733674103</v>
      </c>
    </row>
    <row r="2453" spans="1:21" x14ac:dyDescent="0.2">
      <c r="A2453" s="178">
        <v>42838</v>
      </c>
      <c r="B2453" s="179">
        <v>0.125</v>
      </c>
      <c r="C2453" t="s">
        <v>349</v>
      </c>
      <c r="D2453">
        <v>3.89</v>
      </c>
      <c r="E2453">
        <v>2.61</v>
      </c>
      <c r="F2453">
        <v>3.5</v>
      </c>
      <c r="G2453">
        <v>1.59</v>
      </c>
      <c r="H2453" s="184">
        <f t="shared" ref="H2453:L2453" si="2662">H2429</f>
        <v>8.3333333333333329E-2</v>
      </c>
      <c r="I2453" s="185">
        <f t="shared" si="2662"/>
        <v>236</v>
      </c>
      <c r="J2453" s="185">
        <f t="shared" si="2662"/>
        <v>179</v>
      </c>
      <c r="K2453" s="185">
        <f t="shared" si="2662"/>
        <v>2985</v>
      </c>
      <c r="L2453" s="185">
        <f t="shared" si="2662"/>
        <v>1111</v>
      </c>
      <c r="M2453" s="147"/>
      <c r="N2453" s="143">
        <f t="shared" si="2644"/>
        <v>918.04000000000008</v>
      </c>
      <c r="O2453" s="143">
        <f t="shared" si="2640"/>
        <v>467.19</v>
      </c>
      <c r="P2453" s="143">
        <f t="shared" si="2641"/>
        <v>10447.5</v>
      </c>
      <c r="Q2453" s="143">
        <f t="shared" si="2642"/>
        <v>1766.49</v>
      </c>
      <c r="R2453" s="188">
        <f t="shared" si="2645"/>
        <v>13599.22</v>
      </c>
      <c r="T2453">
        <v>28959.27</v>
      </c>
      <c r="U2453" s="190">
        <f t="shared" si="2646"/>
        <v>0.46959816321336828</v>
      </c>
    </row>
    <row r="2454" spans="1:21" x14ac:dyDescent="0.2">
      <c r="A2454" s="178">
        <v>42838</v>
      </c>
      <c r="B2454" s="179">
        <v>0.16666666666666666</v>
      </c>
      <c r="C2454" t="s">
        <v>349</v>
      </c>
      <c r="D2454">
        <v>3.5</v>
      </c>
      <c r="E2454">
        <v>2.61</v>
      </c>
      <c r="F2454">
        <v>4</v>
      </c>
      <c r="G2454">
        <v>1.52</v>
      </c>
      <c r="H2454" s="184">
        <f t="shared" ref="H2454:L2454" si="2663">H2430</f>
        <v>0.125</v>
      </c>
      <c r="I2454" s="185">
        <f t="shared" si="2663"/>
        <v>201</v>
      </c>
      <c r="J2454" s="185">
        <f t="shared" si="2663"/>
        <v>205</v>
      </c>
      <c r="K2454" s="185">
        <f t="shared" si="2663"/>
        <v>2985</v>
      </c>
      <c r="L2454" s="185">
        <f t="shared" si="2663"/>
        <v>1717</v>
      </c>
      <c r="M2454" s="147"/>
      <c r="N2454" s="143">
        <f t="shared" si="2644"/>
        <v>703.5</v>
      </c>
      <c r="O2454" s="143">
        <f t="shared" si="2640"/>
        <v>535.04999999999995</v>
      </c>
      <c r="P2454" s="143">
        <f t="shared" si="2641"/>
        <v>11940</v>
      </c>
      <c r="Q2454" s="143">
        <f t="shared" si="2642"/>
        <v>2609.84</v>
      </c>
      <c r="R2454" s="188">
        <f t="shared" si="2645"/>
        <v>15788.39</v>
      </c>
      <c r="T2454">
        <v>28005.68</v>
      </c>
      <c r="U2454" s="190">
        <f t="shared" si="2646"/>
        <v>0.56375670935324551</v>
      </c>
    </row>
    <row r="2455" spans="1:21" x14ac:dyDescent="0.2">
      <c r="A2455" s="178">
        <v>42838</v>
      </c>
      <c r="B2455" s="179">
        <v>0.20833333333333334</v>
      </c>
      <c r="C2455" t="s">
        <v>349</v>
      </c>
      <c r="D2455">
        <v>3.11</v>
      </c>
      <c r="E2455">
        <v>3.8</v>
      </c>
      <c r="F2455">
        <v>4</v>
      </c>
      <c r="G2455">
        <v>1.6</v>
      </c>
      <c r="H2455" s="184">
        <f t="shared" ref="H2455:L2455" si="2664">H2431</f>
        <v>0.16666666666666666</v>
      </c>
      <c r="I2455" s="185">
        <f t="shared" si="2664"/>
        <v>185</v>
      </c>
      <c r="J2455" s="185">
        <f t="shared" si="2664"/>
        <v>205</v>
      </c>
      <c r="K2455" s="185">
        <f t="shared" si="2664"/>
        <v>2985</v>
      </c>
      <c r="L2455" s="185">
        <f t="shared" si="2664"/>
        <v>1717</v>
      </c>
      <c r="M2455" s="147"/>
      <c r="N2455" s="143">
        <f t="shared" si="2644"/>
        <v>575.35</v>
      </c>
      <c r="O2455" s="143">
        <f t="shared" si="2640"/>
        <v>779</v>
      </c>
      <c r="P2455" s="143">
        <f t="shared" si="2641"/>
        <v>11940</v>
      </c>
      <c r="Q2455" s="143">
        <f t="shared" si="2642"/>
        <v>2747.2000000000003</v>
      </c>
      <c r="R2455" s="188">
        <f t="shared" si="2645"/>
        <v>16041.550000000001</v>
      </c>
      <c r="T2455">
        <v>27532.400000000001</v>
      </c>
      <c r="U2455" s="190">
        <f t="shared" si="2646"/>
        <v>0.58264263195362553</v>
      </c>
    </row>
    <row r="2456" spans="1:21" x14ac:dyDescent="0.2">
      <c r="A2456" s="178">
        <v>42838</v>
      </c>
      <c r="B2456" s="179">
        <v>0.25</v>
      </c>
      <c r="C2456" t="s">
        <v>349</v>
      </c>
      <c r="D2456">
        <v>8</v>
      </c>
      <c r="E2456">
        <v>8</v>
      </c>
      <c r="F2456">
        <v>6.44</v>
      </c>
      <c r="G2456">
        <v>2</v>
      </c>
      <c r="H2456" s="184">
        <f t="shared" ref="H2456:L2456" si="2665">H2432</f>
        <v>0.20833333333333334</v>
      </c>
      <c r="I2456" s="185">
        <f t="shared" si="2665"/>
        <v>207</v>
      </c>
      <c r="J2456" s="185">
        <f t="shared" si="2665"/>
        <v>283</v>
      </c>
      <c r="K2456" s="185">
        <f t="shared" si="2665"/>
        <v>2985</v>
      </c>
      <c r="L2456" s="185">
        <f t="shared" si="2665"/>
        <v>1717</v>
      </c>
      <c r="M2456" s="147"/>
      <c r="N2456" s="143">
        <f t="shared" si="2644"/>
        <v>1656</v>
      </c>
      <c r="O2456" s="143">
        <f t="shared" si="2640"/>
        <v>2264</v>
      </c>
      <c r="P2456" s="143">
        <f t="shared" si="2641"/>
        <v>19223.400000000001</v>
      </c>
      <c r="Q2456" s="143">
        <f t="shared" si="2642"/>
        <v>3434</v>
      </c>
      <c r="R2456" s="188">
        <f t="shared" si="2645"/>
        <v>26577.4</v>
      </c>
      <c r="T2456">
        <v>27832.57</v>
      </c>
      <c r="U2456" s="190">
        <f t="shared" si="2646"/>
        <v>0.9549028350597879</v>
      </c>
    </row>
    <row r="2457" spans="1:21" x14ac:dyDescent="0.2">
      <c r="A2457" s="178">
        <v>42838</v>
      </c>
      <c r="B2457" s="179">
        <v>0.29166666666666669</v>
      </c>
      <c r="C2457" t="s">
        <v>349</v>
      </c>
      <c r="D2457">
        <v>5.36</v>
      </c>
      <c r="E2457">
        <v>11</v>
      </c>
      <c r="F2457">
        <v>9.75</v>
      </c>
      <c r="G2457">
        <v>9</v>
      </c>
      <c r="H2457" s="184">
        <f t="shared" ref="H2457:L2457" si="2666">H2433</f>
        <v>0.25</v>
      </c>
      <c r="I2457" s="185">
        <f t="shared" si="2666"/>
        <v>327</v>
      </c>
      <c r="J2457" s="185">
        <f t="shared" si="2666"/>
        <v>438</v>
      </c>
      <c r="K2457" s="185">
        <f t="shared" si="2666"/>
        <v>2985</v>
      </c>
      <c r="L2457" s="185">
        <f t="shared" si="2666"/>
        <v>1717</v>
      </c>
      <c r="M2457" s="147"/>
      <c r="N2457" s="143">
        <f t="shared" si="2644"/>
        <v>1752.72</v>
      </c>
      <c r="O2457" s="143">
        <f t="shared" si="2640"/>
        <v>4818</v>
      </c>
      <c r="P2457" s="143">
        <f t="shared" si="2641"/>
        <v>29103.75</v>
      </c>
      <c r="Q2457" s="143">
        <f t="shared" si="2642"/>
        <v>15453</v>
      </c>
      <c r="R2457" s="188">
        <f t="shared" si="2645"/>
        <v>51127.47</v>
      </c>
      <c r="T2457">
        <v>29534.26</v>
      </c>
      <c r="U2457" s="190">
        <f t="shared" si="2646"/>
        <v>1.7311241249992384</v>
      </c>
    </row>
    <row r="2458" spans="1:21" x14ac:dyDescent="0.2">
      <c r="A2458" s="178">
        <v>42838</v>
      </c>
      <c r="B2458" s="179">
        <v>0.33333333333333331</v>
      </c>
      <c r="C2458" t="s">
        <v>349</v>
      </c>
      <c r="D2458">
        <v>3.98</v>
      </c>
      <c r="E2458">
        <v>8.61</v>
      </c>
      <c r="F2458">
        <v>9.2100000000000009</v>
      </c>
      <c r="G2458">
        <v>8.61</v>
      </c>
      <c r="H2458" s="184">
        <f t="shared" ref="H2458:L2458" si="2667">H2434</f>
        <v>0.29166666666666669</v>
      </c>
      <c r="I2458" s="185">
        <f t="shared" si="2667"/>
        <v>249</v>
      </c>
      <c r="J2458" s="185">
        <f t="shared" si="2667"/>
        <v>556</v>
      </c>
      <c r="K2458" s="185">
        <f t="shared" si="2667"/>
        <v>2872</v>
      </c>
      <c r="L2458" s="185">
        <f t="shared" si="2667"/>
        <v>2219</v>
      </c>
      <c r="M2458" s="147"/>
      <c r="N2458" s="143">
        <f t="shared" si="2644"/>
        <v>991.02</v>
      </c>
      <c r="O2458" s="143">
        <f t="shared" si="2640"/>
        <v>4787.16</v>
      </c>
      <c r="P2458" s="143">
        <f t="shared" si="2641"/>
        <v>26451.120000000003</v>
      </c>
      <c r="Q2458" s="143">
        <f t="shared" si="2642"/>
        <v>19105.59</v>
      </c>
      <c r="R2458" s="188">
        <f t="shared" si="2645"/>
        <v>51334.89</v>
      </c>
      <c r="T2458">
        <v>33027.64</v>
      </c>
      <c r="U2458" s="190">
        <f t="shared" si="2646"/>
        <v>1.5543008825335385</v>
      </c>
    </row>
    <row r="2459" spans="1:21" x14ac:dyDescent="0.2">
      <c r="A2459" s="178">
        <v>42838</v>
      </c>
      <c r="B2459" s="179">
        <v>0.375</v>
      </c>
      <c r="C2459" t="s">
        <v>349</v>
      </c>
      <c r="D2459">
        <v>3.5</v>
      </c>
      <c r="E2459">
        <v>10.68</v>
      </c>
      <c r="F2459">
        <v>10.46</v>
      </c>
      <c r="G2459">
        <v>9.08</v>
      </c>
      <c r="H2459" s="184">
        <f t="shared" ref="H2459:L2459" si="2668">H2435</f>
        <v>0.33333333333333331</v>
      </c>
      <c r="I2459" s="185">
        <f t="shared" si="2668"/>
        <v>256</v>
      </c>
      <c r="J2459" s="185">
        <f t="shared" si="2668"/>
        <v>306</v>
      </c>
      <c r="K2459" s="185">
        <f t="shared" si="2668"/>
        <v>2872</v>
      </c>
      <c r="L2459" s="185">
        <f t="shared" si="2668"/>
        <v>2219</v>
      </c>
      <c r="M2459" s="147"/>
      <c r="N2459" s="143">
        <f t="shared" si="2644"/>
        <v>896</v>
      </c>
      <c r="O2459" s="143">
        <f t="shared" si="2640"/>
        <v>3268.08</v>
      </c>
      <c r="P2459" s="143">
        <f t="shared" si="2641"/>
        <v>30041.120000000003</v>
      </c>
      <c r="Q2459" s="143">
        <f t="shared" si="2642"/>
        <v>20148.52</v>
      </c>
      <c r="R2459" s="188">
        <f t="shared" si="2645"/>
        <v>54353.72</v>
      </c>
      <c r="T2459">
        <v>34299.620000000003</v>
      </c>
      <c r="U2459" s="190">
        <f t="shared" si="2646"/>
        <v>1.5846741159231501</v>
      </c>
    </row>
    <row r="2460" spans="1:21" x14ac:dyDescent="0.2">
      <c r="A2460" s="178">
        <v>42838</v>
      </c>
      <c r="B2460" s="179">
        <v>0.41666666666666669</v>
      </c>
      <c r="C2460" t="s">
        <v>349</v>
      </c>
      <c r="D2460">
        <v>3.98</v>
      </c>
      <c r="E2460">
        <v>7.62</v>
      </c>
      <c r="F2460">
        <v>8</v>
      </c>
      <c r="G2460">
        <v>7</v>
      </c>
      <c r="H2460" s="184">
        <f t="shared" ref="H2460:L2460" si="2669">H2436</f>
        <v>0.375</v>
      </c>
      <c r="I2460" s="185">
        <f t="shared" si="2669"/>
        <v>156</v>
      </c>
      <c r="J2460" s="185">
        <f t="shared" si="2669"/>
        <v>343</v>
      </c>
      <c r="K2460" s="185">
        <f t="shared" si="2669"/>
        <v>2872</v>
      </c>
      <c r="L2460" s="185">
        <f t="shared" si="2669"/>
        <v>2219</v>
      </c>
      <c r="M2460" s="147"/>
      <c r="N2460" s="143">
        <f t="shared" si="2644"/>
        <v>620.88</v>
      </c>
      <c r="O2460" s="143">
        <f t="shared" si="2640"/>
        <v>2613.66</v>
      </c>
      <c r="P2460" s="143">
        <f t="shared" si="2641"/>
        <v>22976</v>
      </c>
      <c r="Q2460" s="143">
        <f t="shared" si="2642"/>
        <v>15533</v>
      </c>
      <c r="R2460" s="188">
        <f t="shared" si="2645"/>
        <v>41743.54</v>
      </c>
      <c r="T2460">
        <v>34885.86</v>
      </c>
      <c r="U2460" s="190">
        <f t="shared" si="2646"/>
        <v>1.1965747727016045</v>
      </c>
    </row>
    <row r="2461" spans="1:21" x14ac:dyDescent="0.2">
      <c r="A2461" s="178">
        <v>42838</v>
      </c>
      <c r="B2461" s="179">
        <v>0.45833333333333331</v>
      </c>
      <c r="C2461" t="s">
        <v>349</v>
      </c>
      <c r="D2461">
        <v>3.5</v>
      </c>
      <c r="E2461">
        <v>4</v>
      </c>
      <c r="F2461">
        <v>7.92</v>
      </c>
      <c r="G2461">
        <v>0.99</v>
      </c>
      <c r="H2461" s="184">
        <f t="shared" ref="H2461:L2461" si="2670">H2437</f>
        <v>0.41666666666666669</v>
      </c>
      <c r="I2461" s="185">
        <f t="shared" si="2670"/>
        <v>196</v>
      </c>
      <c r="J2461" s="185">
        <f t="shared" si="2670"/>
        <v>315</v>
      </c>
      <c r="K2461" s="185">
        <f t="shared" si="2670"/>
        <v>2872</v>
      </c>
      <c r="L2461" s="185">
        <f t="shared" si="2670"/>
        <v>2219</v>
      </c>
      <c r="M2461" s="147"/>
      <c r="N2461" s="143">
        <f t="shared" si="2644"/>
        <v>686</v>
      </c>
      <c r="O2461" s="143">
        <f t="shared" si="2640"/>
        <v>1260</v>
      </c>
      <c r="P2461" s="143">
        <f t="shared" si="2641"/>
        <v>22746.240000000002</v>
      </c>
      <c r="Q2461" s="143">
        <f t="shared" si="2642"/>
        <v>2196.81</v>
      </c>
      <c r="R2461" s="188">
        <f t="shared" si="2645"/>
        <v>26889.050000000003</v>
      </c>
      <c r="T2461">
        <v>36155.56</v>
      </c>
      <c r="U2461" s="190">
        <f t="shared" si="2646"/>
        <v>0.74370442609656728</v>
      </c>
    </row>
    <row r="2462" spans="1:21" x14ac:dyDescent="0.2">
      <c r="A2462" s="178">
        <v>42838</v>
      </c>
      <c r="B2462" s="179">
        <v>0.5</v>
      </c>
      <c r="C2462" t="s">
        <v>349</v>
      </c>
      <c r="D2462">
        <v>3.5</v>
      </c>
      <c r="E2462">
        <v>6.89</v>
      </c>
      <c r="F2462">
        <v>12</v>
      </c>
      <c r="G2462">
        <v>0.99</v>
      </c>
      <c r="H2462" s="184">
        <f t="shared" ref="H2462:L2462" si="2671">H2438</f>
        <v>0.45833333333333331</v>
      </c>
      <c r="I2462" s="185">
        <f t="shared" si="2671"/>
        <v>226</v>
      </c>
      <c r="J2462" s="185">
        <f t="shared" si="2671"/>
        <v>326</v>
      </c>
      <c r="K2462" s="185">
        <f t="shared" si="2671"/>
        <v>2842</v>
      </c>
      <c r="L2462" s="185">
        <f t="shared" si="2671"/>
        <v>1635</v>
      </c>
      <c r="M2462" s="147"/>
      <c r="N2462" s="143">
        <f t="shared" si="2644"/>
        <v>791</v>
      </c>
      <c r="O2462" s="143">
        <f t="shared" si="2640"/>
        <v>2246.14</v>
      </c>
      <c r="P2462" s="143">
        <f t="shared" si="2641"/>
        <v>34104</v>
      </c>
      <c r="Q2462" s="143">
        <f t="shared" si="2642"/>
        <v>1618.65</v>
      </c>
      <c r="R2462" s="188">
        <f t="shared" si="2645"/>
        <v>38759.79</v>
      </c>
      <c r="T2462">
        <v>37735.57</v>
      </c>
      <c r="U2462" s="190">
        <f t="shared" si="2646"/>
        <v>1.0271420307153172</v>
      </c>
    </row>
    <row r="2463" spans="1:21" x14ac:dyDescent="0.2">
      <c r="A2463" s="178">
        <v>42838</v>
      </c>
      <c r="B2463" s="179">
        <v>0.54166666666666663</v>
      </c>
      <c r="C2463" t="s">
        <v>349</v>
      </c>
      <c r="D2463">
        <v>3.5</v>
      </c>
      <c r="E2463">
        <v>3.96</v>
      </c>
      <c r="F2463">
        <v>10</v>
      </c>
      <c r="G2463">
        <v>0.99</v>
      </c>
      <c r="H2463" s="184">
        <f t="shared" ref="H2463:L2463" si="2672">H2439</f>
        <v>0.5</v>
      </c>
      <c r="I2463" s="185">
        <f t="shared" si="2672"/>
        <v>222</v>
      </c>
      <c r="J2463" s="185">
        <f t="shared" si="2672"/>
        <v>319</v>
      </c>
      <c r="K2463" s="185">
        <f t="shared" si="2672"/>
        <v>2842</v>
      </c>
      <c r="L2463" s="185">
        <f t="shared" si="2672"/>
        <v>1635</v>
      </c>
      <c r="M2463" s="147"/>
      <c r="N2463" s="143">
        <f t="shared" si="2644"/>
        <v>777</v>
      </c>
      <c r="O2463" s="143">
        <f t="shared" si="2640"/>
        <v>1263.24</v>
      </c>
      <c r="P2463" s="143">
        <f t="shared" si="2641"/>
        <v>28420</v>
      </c>
      <c r="Q2463" s="143">
        <f t="shared" si="2642"/>
        <v>1618.65</v>
      </c>
      <c r="R2463" s="188">
        <f t="shared" si="2645"/>
        <v>32078.890000000003</v>
      </c>
      <c r="T2463">
        <v>39245.17</v>
      </c>
      <c r="U2463" s="190">
        <f t="shared" si="2646"/>
        <v>0.81739714721582313</v>
      </c>
    </row>
    <row r="2464" spans="1:21" x14ac:dyDescent="0.2">
      <c r="A2464" s="178">
        <v>42838</v>
      </c>
      <c r="B2464" s="179">
        <v>0.58333333333333337</v>
      </c>
      <c r="C2464" t="s">
        <v>349</v>
      </c>
      <c r="D2464">
        <v>3.5</v>
      </c>
      <c r="E2464">
        <v>2.65</v>
      </c>
      <c r="F2464">
        <v>7.9</v>
      </c>
      <c r="G2464">
        <v>0.99</v>
      </c>
      <c r="H2464" s="184">
        <f t="shared" ref="H2464:L2464" si="2673">H2440</f>
        <v>0.54166666666666663</v>
      </c>
      <c r="I2464" s="185">
        <f t="shared" si="2673"/>
        <v>195</v>
      </c>
      <c r="J2464" s="185">
        <f t="shared" si="2673"/>
        <v>299</v>
      </c>
      <c r="K2464" s="185">
        <f t="shared" si="2673"/>
        <v>2842</v>
      </c>
      <c r="L2464" s="185">
        <f t="shared" si="2673"/>
        <v>1635</v>
      </c>
      <c r="M2464" s="147"/>
      <c r="N2464" s="143">
        <f t="shared" si="2644"/>
        <v>682.5</v>
      </c>
      <c r="O2464" s="143">
        <f t="shared" si="2640"/>
        <v>792.35</v>
      </c>
      <c r="P2464" s="143">
        <f t="shared" si="2641"/>
        <v>22451.8</v>
      </c>
      <c r="Q2464" s="143">
        <f t="shared" si="2642"/>
        <v>1618.65</v>
      </c>
      <c r="R2464" s="188">
        <f t="shared" si="2645"/>
        <v>25545.3</v>
      </c>
      <c r="T2464">
        <v>40534.28</v>
      </c>
      <c r="U2464" s="190">
        <f t="shared" si="2646"/>
        <v>0.63021472195879635</v>
      </c>
    </row>
    <row r="2465" spans="1:21" x14ac:dyDescent="0.2">
      <c r="A2465" s="178">
        <v>42838</v>
      </c>
      <c r="B2465" s="179">
        <v>0.625</v>
      </c>
      <c r="C2465" t="s">
        <v>349</v>
      </c>
      <c r="D2465">
        <v>5.47</v>
      </c>
      <c r="E2465">
        <v>5.0599999999999996</v>
      </c>
      <c r="F2465">
        <v>13</v>
      </c>
      <c r="G2465">
        <v>2</v>
      </c>
      <c r="H2465" s="184">
        <f t="shared" ref="H2465:L2465" si="2674">H2441</f>
        <v>0.58333333333333337</v>
      </c>
      <c r="I2465" s="185">
        <f t="shared" si="2674"/>
        <v>205</v>
      </c>
      <c r="J2465" s="185">
        <f t="shared" si="2674"/>
        <v>237</v>
      </c>
      <c r="K2465" s="185">
        <f t="shared" si="2674"/>
        <v>2842</v>
      </c>
      <c r="L2465" s="185">
        <f t="shared" si="2674"/>
        <v>1635</v>
      </c>
      <c r="M2465" s="147"/>
      <c r="N2465" s="143">
        <f t="shared" si="2644"/>
        <v>1121.3499999999999</v>
      </c>
      <c r="O2465" s="143">
        <f t="shared" si="2640"/>
        <v>1199.2199999999998</v>
      </c>
      <c r="P2465" s="143">
        <f t="shared" si="2641"/>
        <v>36946</v>
      </c>
      <c r="Q2465" s="143">
        <f t="shared" si="2642"/>
        <v>3270</v>
      </c>
      <c r="R2465" s="188">
        <f t="shared" si="2645"/>
        <v>42536.57</v>
      </c>
      <c r="T2465">
        <v>41985.49</v>
      </c>
      <c r="U2465" s="190">
        <f t="shared" si="2646"/>
        <v>1.013125486924173</v>
      </c>
    </row>
    <row r="2466" spans="1:21" x14ac:dyDescent="0.2">
      <c r="A2466" s="178">
        <v>42838</v>
      </c>
      <c r="B2466" s="179">
        <v>0.66666666666666663</v>
      </c>
      <c r="C2466" t="s">
        <v>349</v>
      </c>
      <c r="D2466">
        <v>4.1100000000000003</v>
      </c>
      <c r="E2466">
        <v>8.92</v>
      </c>
      <c r="F2466">
        <v>19.2</v>
      </c>
      <c r="G2466">
        <v>3.62</v>
      </c>
      <c r="H2466" s="184">
        <f t="shared" ref="H2466:L2466" si="2675">H2442</f>
        <v>0.625</v>
      </c>
      <c r="I2466" s="185">
        <f t="shared" si="2675"/>
        <v>212</v>
      </c>
      <c r="J2466" s="185">
        <f t="shared" si="2675"/>
        <v>213</v>
      </c>
      <c r="K2466" s="185">
        <f t="shared" si="2675"/>
        <v>2842</v>
      </c>
      <c r="L2466" s="185">
        <f t="shared" si="2675"/>
        <v>1380</v>
      </c>
      <c r="M2466" s="147"/>
      <c r="N2466" s="143">
        <f t="shared" si="2644"/>
        <v>871.32</v>
      </c>
      <c r="O2466" s="143">
        <f t="shared" si="2640"/>
        <v>1899.96</v>
      </c>
      <c r="P2466" s="143">
        <f t="shared" si="2641"/>
        <v>54566.400000000001</v>
      </c>
      <c r="Q2466" s="143">
        <f t="shared" si="2642"/>
        <v>4995.6000000000004</v>
      </c>
      <c r="R2466" s="188">
        <f t="shared" si="2645"/>
        <v>62333.279999999999</v>
      </c>
      <c r="T2466">
        <v>43066.84</v>
      </c>
      <c r="U2466" s="190">
        <f t="shared" si="2646"/>
        <v>1.4473613573691499</v>
      </c>
    </row>
    <row r="2467" spans="1:21" x14ac:dyDescent="0.2">
      <c r="A2467" s="178">
        <v>42838</v>
      </c>
      <c r="B2467" s="179">
        <v>0.70833333333333337</v>
      </c>
      <c r="C2467" t="s">
        <v>349</v>
      </c>
      <c r="D2467">
        <v>7.04</v>
      </c>
      <c r="E2467">
        <v>6.38</v>
      </c>
      <c r="F2467">
        <v>17.72</v>
      </c>
      <c r="G2467">
        <v>3.62</v>
      </c>
      <c r="H2467" s="184">
        <f t="shared" ref="H2467:L2467" si="2676">H2443</f>
        <v>0.66666666666666663</v>
      </c>
      <c r="I2467" s="185">
        <f t="shared" si="2676"/>
        <v>191</v>
      </c>
      <c r="J2467" s="185">
        <f t="shared" si="2676"/>
        <v>237</v>
      </c>
      <c r="K2467" s="185">
        <f t="shared" si="2676"/>
        <v>2842</v>
      </c>
      <c r="L2467" s="185">
        <f t="shared" si="2676"/>
        <v>1380</v>
      </c>
      <c r="M2467" s="147"/>
      <c r="N2467" s="143">
        <f t="shared" si="2644"/>
        <v>1344.64</v>
      </c>
      <c r="O2467" s="143">
        <f t="shared" si="2640"/>
        <v>1512.06</v>
      </c>
      <c r="P2467" s="143">
        <f t="shared" si="2641"/>
        <v>50360.24</v>
      </c>
      <c r="Q2467" s="143">
        <f t="shared" si="2642"/>
        <v>4995.6000000000004</v>
      </c>
      <c r="R2467" s="188">
        <f t="shared" si="2645"/>
        <v>58212.539999999994</v>
      </c>
      <c r="T2467">
        <v>43762.04</v>
      </c>
      <c r="U2467" s="190">
        <f t="shared" si="2646"/>
        <v>1.3302062700916135</v>
      </c>
    </row>
    <row r="2468" spans="1:21" x14ac:dyDescent="0.2">
      <c r="A2468" s="178">
        <v>42838</v>
      </c>
      <c r="B2468" s="179">
        <v>0.75</v>
      </c>
      <c r="C2468" t="s">
        <v>349</v>
      </c>
      <c r="D2468">
        <v>4.55</v>
      </c>
      <c r="E2468">
        <v>4</v>
      </c>
      <c r="F2468">
        <v>12.04</v>
      </c>
      <c r="G2468">
        <v>3.62</v>
      </c>
      <c r="H2468" s="184">
        <f t="shared" ref="H2468:L2468" si="2677">H2444</f>
        <v>0.70833333333333337</v>
      </c>
      <c r="I2468" s="185">
        <f t="shared" si="2677"/>
        <v>218</v>
      </c>
      <c r="J2468" s="185">
        <f t="shared" si="2677"/>
        <v>258</v>
      </c>
      <c r="K2468" s="185">
        <f t="shared" si="2677"/>
        <v>2842</v>
      </c>
      <c r="L2468" s="185">
        <f t="shared" si="2677"/>
        <v>1380</v>
      </c>
      <c r="M2468" s="147"/>
      <c r="N2468" s="143">
        <f t="shared" si="2644"/>
        <v>991.9</v>
      </c>
      <c r="O2468" s="143">
        <f t="shared" si="2640"/>
        <v>1032</v>
      </c>
      <c r="P2468" s="143">
        <f t="shared" si="2641"/>
        <v>34217.68</v>
      </c>
      <c r="Q2468" s="143">
        <f t="shared" si="2642"/>
        <v>4995.6000000000004</v>
      </c>
      <c r="R2468" s="188">
        <f t="shared" si="2645"/>
        <v>41237.18</v>
      </c>
      <c r="T2468">
        <v>43985.15</v>
      </c>
      <c r="U2468" s="190">
        <f t="shared" si="2646"/>
        <v>0.93752505106837192</v>
      </c>
    </row>
    <row r="2469" spans="1:21" x14ac:dyDescent="0.2">
      <c r="A2469" s="178">
        <v>42838</v>
      </c>
      <c r="B2469" s="179">
        <v>0.79166666666666663</v>
      </c>
      <c r="C2469" t="s">
        <v>349</v>
      </c>
      <c r="D2469">
        <v>8.35</v>
      </c>
      <c r="E2469">
        <v>4.08</v>
      </c>
      <c r="F2469">
        <v>11.61</v>
      </c>
      <c r="G2469">
        <v>3.2</v>
      </c>
      <c r="H2469" s="184">
        <f t="shared" ref="H2469:L2469" si="2678">H2445</f>
        <v>0.75</v>
      </c>
      <c r="I2469" s="185">
        <f t="shared" si="2678"/>
        <v>240</v>
      </c>
      <c r="J2469" s="185">
        <f t="shared" si="2678"/>
        <v>365</v>
      </c>
      <c r="K2469" s="185">
        <f t="shared" si="2678"/>
        <v>2842</v>
      </c>
      <c r="L2469" s="185">
        <f t="shared" si="2678"/>
        <v>1380</v>
      </c>
      <c r="M2469" s="147"/>
      <c r="N2469" s="143">
        <f t="shared" si="2644"/>
        <v>2004</v>
      </c>
      <c r="O2469" s="143">
        <f t="shared" si="2640"/>
        <v>1489.2</v>
      </c>
      <c r="P2469" s="143">
        <f t="shared" si="2641"/>
        <v>32995.619999999995</v>
      </c>
      <c r="Q2469" s="143">
        <f t="shared" si="2642"/>
        <v>4416</v>
      </c>
      <c r="R2469" s="188">
        <f t="shared" si="2645"/>
        <v>40904.819999999992</v>
      </c>
      <c r="T2469">
        <v>43543.29</v>
      </c>
      <c r="U2469" s="190">
        <f t="shared" si="2646"/>
        <v>0.93940581889884733</v>
      </c>
    </row>
    <row r="2470" spans="1:21" x14ac:dyDescent="0.2">
      <c r="A2470" s="178">
        <v>42838</v>
      </c>
      <c r="B2470" s="179">
        <v>0.83333333333333337</v>
      </c>
      <c r="C2470" t="s">
        <v>349</v>
      </c>
      <c r="D2470">
        <v>3.98</v>
      </c>
      <c r="E2470">
        <v>3.1</v>
      </c>
      <c r="F2470">
        <v>10.63</v>
      </c>
      <c r="G2470">
        <v>1.61</v>
      </c>
      <c r="H2470" s="184">
        <f t="shared" ref="H2470:L2470" si="2679">H2446</f>
        <v>0.79166666666666663</v>
      </c>
      <c r="I2470" s="185">
        <f t="shared" si="2679"/>
        <v>320</v>
      </c>
      <c r="J2470" s="185">
        <f t="shared" si="2679"/>
        <v>214</v>
      </c>
      <c r="K2470" s="185">
        <f t="shared" si="2679"/>
        <v>2842</v>
      </c>
      <c r="L2470" s="185">
        <f t="shared" si="2679"/>
        <v>1426</v>
      </c>
      <c r="M2470" s="147"/>
      <c r="N2470" s="143">
        <f t="shared" si="2644"/>
        <v>1273.5999999999999</v>
      </c>
      <c r="O2470" s="143">
        <f t="shared" si="2640"/>
        <v>663.4</v>
      </c>
      <c r="P2470" s="143">
        <f t="shared" si="2641"/>
        <v>30210.460000000003</v>
      </c>
      <c r="Q2470" s="143">
        <f t="shared" si="2642"/>
        <v>2295.86</v>
      </c>
      <c r="R2470" s="188">
        <f t="shared" si="2645"/>
        <v>34443.32</v>
      </c>
      <c r="T2470">
        <v>42283.99</v>
      </c>
      <c r="U2470" s="190">
        <f t="shared" si="2646"/>
        <v>0.81457118876435264</v>
      </c>
    </row>
    <row r="2471" spans="1:21" x14ac:dyDescent="0.2">
      <c r="A2471" s="178">
        <v>42838</v>
      </c>
      <c r="B2471" s="179">
        <v>0.875</v>
      </c>
      <c r="C2471" t="s">
        <v>349</v>
      </c>
      <c r="D2471">
        <v>6.5</v>
      </c>
      <c r="E2471">
        <v>6.91</v>
      </c>
      <c r="F2471">
        <v>13.23</v>
      </c>
      <c r="G2471">
        <v>0.99</v>
      </c>
      <c r="H2471" s="184">
        <f t="shared" ref="H2471:L2471" si="2680">H2447</f>
        <v>0.83333333333333337</v>
      </c>
      <c r="I2471" s="185">
        <f t="shared" si="2680"/>
        <v>322</v>
      </c>
      <c r="J2471" s="185">
        <f t="shared" si="2680"/>
        <v>178</v>
      </c>
      <c r="K2471" s="185">
        <f t="shared" si="2680"/>
        <v>2842</v>
      </c>
      <c r="L2471" s="185">
        <f t="shared" si="2680"/>
        <v>1426</v>
      </c>
      <c r="M2471" s="147"/>
      <c r="N2471" s="143">
        <f t="shared" si="2644"/>
        <v>2093</v>
      </c>
      <c r="O2471" s="143">
        <f t="shared" si="2640"/>
        <v>1229.98</v>
      </c>
      <c r="P2471" s="143">
        <f t="shared" si="2641"/>
        <v>37599.660000000003</v>
      </c>
      <c r="Q2471" s="143">
        <f t="shared" si="2642"/>
        <v>1411.74</v>
      </c>
      <c r="R2471" s="188">
        <f t="shared" si="2645"/>
        <v>42334.380000000005</v>
      </c>
      <c r="T2471">
        <v>40866.980000000003</v>
      </c>
      <c r="U2471" s="190">
        <f t="shared" si="2646"/>
        <v>1.0359067393773653</v>
      </c>
    </row>
    <row r="2472" spans="1:21" x14ac:dyDescent="0.2">
      <c r="A2472" s="178">
        <v>42838</v>
      </c>
      <c r="B2472" s="179">
        <v>0.91666666666666663</v>
      </c>
      <c r="C2472" t="s">
        <v>349</v>
      </c>
      <c r="D2472">
        <v>8</v>
      </c>
      <c r="E2472">
        <v>6.38</v>
      </c>
      <c r="F2472">
        <v>6.62</v>
      </c>
      <c r="G2472">
        <v>0.99</v>
      </c>
      <c r="H2472" s="184">
        <f t="shared" ref="H2472:L2472" si="2681">H2448</f>
        <v>0.875</v>
      </c>
      <c r="I2472" s="185">
        <f t="shared" si="2681"/>
        <v>337</v>
      </c>
      <c r="J2472" s="185">
        <f t="shared" si="2681"/>
        <v>173</v>
      </c>
      <c r="K2472" s="185">
        <f t="shared" si="2681"/>
        <v>2842</v>
      </c>
      <c r="L2472" s="185">
        <f t="shared" si="2681"/>
        <v>1426</v>
      </c>
      <c r="M2472" s="147"/>
      <c r="N2472" s="143">
        <f t="shared" si="2644"/>
        <v>2696</v>
      </c>
      <c r="O2472" s="143">
        <f t="shared" si="2640"/>
        <v>1103.74</v>
      </c>
      <c r="P2472" s="143">
        <f t="shared" si="2641"/>
        <v>18814.04</v>
      </c>
      <c r="Q2472" s="143">
        <f t="shared" si="2642"/>
        <v>1411.74</v>
      </c>
      <c r="R2472" s="188">
        <f t="shared" si="2645"/>
        <v>24025.52</v>
      </c>
      <c r="T2472">
        <v>41011.120000000003</v>
      </c>
      <c r="U2472" s="190">
        <f t="shared" si="2646"/>
        <v>0.58582940431765818</v>
      </c>
    </row>
    <row r="2473" spans="1:21" x14ac:dyDescent="0.2">
      <c r="A2473" s="178">
        <v>42838</v>
      </c>
      <c r="B2473" s="179">
        <v>0.95833333333333337</v>
      </c>
      <c r="C2473" t="s">
        <v>349</v>
      </c>
      <c r="D2473">
        <v>23.49</v>
      </c>
      <c r="E2473">
        <v>7.8</v>
      </c>
      <c r="F2473">
        <v>8</v>
      </c>
      <c r="G2473">
        <v>0.01</v>
      </c>
      <c r="H2473" s="184">
        <f t="shared" ref="H2473:L2473" si="2682">H2449</f>
        <v>0.91666666666666663</v>
      </c>
      <c r="I2473" s="185">
        <f t="shared" si="2682"/>
        <v>394</v>
      </c>
      <c r="J2473" s="185">
        <f t="shared" si="2682"/>
        <v>194</v>
      </c>
      <c r="K2473" s="185">
        <f t="shared" si="2682"/>
        <v>2842</v>
      </c>
      <c r="L2473" s="185">
        <f t="shared" si="2682"/>
        <v>1426</v>
      </c>
      <c r="M2473" s="147"/>
      <c r="N2473" s="143">
        <f t="shared" si="2644"/>
        <v>9255.06</v>
      </c>
      <c r="O2473" s="143">
        <f t="shared" si="2640"/>
        <v>1513.2</v>
      </c>
      <c r="P2473" s="143">
        <f t="shared" si="2641"/>
        <v>22736</v>
      </c>
      <c r="Q2473" s="143">
        <f t="shared" si="2642"/>
        <v>14.26</v>
      </c>
      <c r="R2473" s="188">
        <f t="shared" si="2645"/>
        <v>33518.520000000004</v>
      </c>
      <c r="T2473">
        <v>39722</v>
      </c>
      <c r="U2473" s="190">
        <f t="shared" si="2646"/>
        <v>0.84382760183273764</v>
      </c>
    </row>
    <row r="2474" spans="1:21" x14ac:dyDescent="0.2">
      <c r="A2474" s="178">
        <v>42838</v>
      </c>
      <c r="B2474" s="180">
        <v>1</v>
      </c>
      <c r="C2474" t="s">
        <v>349</v>
      </c>
      <c r="D2474">
        <v>22</v>
      </c>
      <c r="E2474">
        <v>15.82</v>
      </c>
      <c r="F2474">
        <v>19.829999999999998</v>
      </c>
      <c r="G2474">
        <v>0.01</v>
      </c>
      <c r="H2474" s="184">
        <f t="shared" ref="H2474:L2474" si="2683">H2450</f>
        <v>0.95833333333333337</v>
      </c>
      <c r="I2474" s="185">
        <f t="shared" si="2683"/>
        <v>389</v>
      </c>
      <c r="J2474" s="185">
        <f t="shared" si="2683"/>
        <v>265</v>
      </c>
      <c r="K2474" s="185">
        <f t="shared" si="2683"/>
        <v>2985</v>
      </c>
      <c r="L2474" s="185">
        <f t="shared" si="2683"/>
        <v>1111</v>
      </c>
      <c r="M2474" s="147"/>
      <c r="N2474" s="143">
        <f t="shared" si="2644"/>
        <v>8558</v>
      </c>
      <c r="O2474" s="143">
        <f t="shared" si="2640"/>
        <v>4192.3</v>
      </c>
      <c r="P2474" s="143">
        <f t="shared" si="2641"/>
        <v>59192.549999999996</v>
      </c>
      <c r="Q2474" s="143">
        <f t="shared" si="2642"/>
        <v>11.11</v>
      </c>
      <c r="R2474" s="188">
        <f t="shared" si="2645"/>
        <v>71953.959999999992</v>
      </c>
      <c r="T2474">
        <v>37089.42</v>
      </c>
      <c r="U2474" s="190">
        <f t="shared" si="2646"/>
        <v>1.9400130818977486</v>
      </c>
    </row>
    <row r="2475" spans="1:21" x14ac:dyDescent="0.2">
      <c r="A2475" s="178">
        <v>42839</v>
      </c>
      <c r="B2475" s="179">
        <v>4.1666666666666664E-2</v>
      </c>
      <c r="C2475" t="s">
        <v>349</v>
      </c>
      <c r="D2475">
        <v>15</v>
      </c>
      <c r="E2475">
        <v>8.11</v>
      </c>
      <c r="F2475">
        <v>7</v>
      </c>
      <c r="G2475">
        <v>0.01</v>
      </c>
      <c r="H2475" s="184">
        <f t="shared" ref="H2475:L2475" si="2684">H2451</f>
        <v>1</v>
      </c>
      <c r="I2475" s="185">
        <f t="shared" si="2684"/>
        <v>362</v>
      </c>
      <c r="J2475" s="185">
        <f t="shared" si="2684"/>
        <v>243</v>
      </c>
      <c r="K2475" s="185">
        <f t="shared" si="2684"/>
        <v>2985</v>
      </c>
      <c r="L2475" s="185">
        <f t="shared" si="2684"/>
        <v>1111</v>
      </c>
      <c r="M2475" s="147"/>
      <c r="N2475" s="143">
        <f t="shared" si="2644"/>
        <v>5430</v>
      </c>
      <c r="O2475" s="143">
        <f t="shared" si="2640"/>
        <v>1970.7299999999998</v>
      </c>
      <c r="P2475" s="143">
        <f t="shared" si="2641"/>
        <v>20895</v>
      </c>
      <c r="Q2475" s="143">
        <f t="shared" si="2642"/>
        <v>11.11</v>
      </c>
      <c r="R2475" s="188">
        <f t="shared" si="2645"/>
        <v>28306.84</v>
      </c>
      <c r="T2475">
        <v>34016.68</v>
      </c>
      <c r="U2475" s="190">
        <f t="shared" si="2646"/>
        <v>0.83214587666991602</v>
      </c>
    </row>
    <row r="2476" spans="1:21" x14ac:dyDescent="0.2">
      <c r="A2476" s="178">
        <v>42839</v>
      </c>
      <c r="B2476" s="179">
        <v>8.3333333333333329E-2</v>
      </c>
      <c r="C2476" t="s">
        <v>349</v>
      </c>
      <c r="D2476">
        <v>10.32</v>
      </c>
      <c r="E2476">
        <v>4</v>
      </c>
      <c r="F2476">
        <v>7</v>
      </c>
      <c r="G2476">
        <v>0.01</v>
      </c>
      <c r="H2476" s="184">
        <f t="shared" ref="H2476:L2476" si="2685">H2452</f>
        <v>4.1666666666666664E-2</v>
      </c>
      <c r="I2476" s="185">
        <f t="shared" si="2685"/>
        <v>294</v>
      </c>
      <c r="J2476" s="185">
        <f t="shared" si="2685"/>
        <v>212</v>
      </c>
      <c r="K2476" s="185">
        <f t="shared" si="2685"/>
        <v>2985</v>
      </c>
      <c r="L2476" s="185">
        <f t="shared" si="2685"/>
        <v>1111</v>
      </c>
      <c r="M2476" s="147"/>
      <c r="N2476" s="143">
        <f t="shared" si="2644"/>
        <v>3034.08</v>
      </c>
      <c r="O2476" s="143">
        <f t="shared" si="2640"/>
        <v>848</v>
      </c>
      <c r="P2476" s="143">
        <f t="shared" si="2641"/>
        <v>20895</v>
      </c>
      <c r="Q2476" s="143">
        <f t="shared" si="2642"/>
        <v>11.11</v>
      </c>
      <c r="R2476" s="188">
        <f t="shared" si="2645"/>
        <v>24788.190000000002</v>
      </c>
      <c r="T2476">
        <v>31406.639999999999</v>
      </c>
      <c r="U2476" s="190">
        <f t="shared" si="2646"/>
        <v>0.78926590045926603</v>
      </c>
    </row>
    <row r="2477" spans="1:21" x14ac:dyDescent="0.2">
      <c r="A2477" s="178">
        <v>42839</v>
      </c>
      <c r="B2477" s="179">
        <v>0.125</v>
      </c>
      <c r="C2477" t="s">
        <v>349</v>
      </c>
      <c r="D2477">
        <v>14</v>
      </c>
      <c r="E2477">
        <v>3.53</v>
      </c>
      <c r="F2477">
        <v>7</v>
      </c>
      <c r="G2477">
        <v>1.25</v>
      </c>
      <c r="H2477" s="184">
        <f t="shared" ref="H2477:L2477" si="2686">H2453</f>
        <v>8.3333333333333329E-2</v>
      </c>
      <c r="I2477" s="185">
        <f t="shared" si="2686"/>
        <v>236</v>
      </c>
      <c r="J2477" s="185">
        <f t="shared" si="2686"/>
        <v>179</v>
      </c>
      <c r="K2477" s="185">
        <f t="shared" si="2686"/>
        <v>2985</v>
      </c>
      <c r="L2477" s="185">
        <f t="shared" si="2686"/>
        <v>1111</v>
      </c>
      <c r="M2477" s="147"/>
      <c r="N2477" s="143">
        <f t="shared" si="2644"/>
        <v>3304</v>
      </c>
      <c r="O2477" s="143">
        <f t="shared" si="2640"/>
        <v>631.87</v>
      </c>
      <c r="P2477" s="143">
        <f t="shared" si="2641"/>
        <v>20895</v>
      </c>
      <c r="Q2477" s="143">
        <f t="shared" si="2642"/>
        <v>1388.75</v>
      </c>
      <c r="R2477" s="188">
        <f t="shared" si="2645"/>
        <v>26219.62</v>
      </c>
      <c r="T2477">
        <v>29688.48</v>
      </c>
      <c r="U2477" s="190">
        <f t="shared" si="2646"/>
        <v>0.8831580464880654</v>
      </c>
    </row>
    <row r="2478" spans="1:21" x14ac:dyDescent="0.2">
      <c r="A2478" s="178">
        <v>42839</v>
      </c>
      <c r="B2478" s="179">
        <v>0.16666666666666666</v>
      </c>
      <c r="C2478" t="s">
        <v>349</v>
      </c>
      <c r="D2478">
        <v>12.41</v>
      </c>
      <c r="E2478">
        <v>4</v>
      </c>
      <c r="F2478">
        <v>4.2</v>
      </c>
      <c r="G2478">
        <v>1.38</v>
      </c>
      <c r="H2478" s="184">
        <f t="shared" ref="H2478:L2478" si="2687">H2454</f>
        <v>0.125</v>
      </c>
      <c r="I2478" s="185">
        <f t="shared" si="2687"/>
        <v>201</v>
      </c>
      <c r="J2478" s="185">
        <f t="shared" si="2687"/>
        <v>205</v>
      </c>
      <c r="K2478" s="185">
        <f t="shared" si="2687"/>
        <v>2985</v>
      </c>
      <c r="L2478" s="185">
        <f t="shared" si="2687"/>
        <v>1717</v>
      </c>
      <c r="M2478" s="147"/>
      <c r="N2478" s="143">
        <f t="shared" si="2644"/>
        <v>2494.41</v>
      </c>
      <c r="O2478" s="143">
        <f t="shared" si="2640"/>
        <v>820</v>
      </c>
      <c r="P2478" s="143">
        <f t="shared" si="2641"/>
        <v>12537</v>
      </c>
      <c r="Q2478" s="143">
        <f t="shared" si="2642"/>
        <v>2369.46</v>
      </c>
      <c r="R2478" s="188">
        <f t="shared" si="2645"/>
        <v>18220.87</v>
      </c>
      <c r="T2478">
        <v>28626.39</v>
      </c>
      <c r="U2478" s="190">
        <f t="shared" si="2646"/>
        <v>0.6365060351654539</v>
      </c>
    </row>
    <row r="2479" spans="1:21" x14ac:dyDescent="0.2">
      <c r="A2479" s="178">
        <v>42839</v>
      </c>
      <c r="B2479" s="179">
        <v>0.20833333333333334</v>
      </c>
      <c r="C2479" t="s">
        <v>349</v>
      </c>
      <c r="D2479">
        <v>9.42</v>
      </c>
      <c r="E2479">
        <v>8</v>
      </c>
      <c r="F2479">
        <v>8.1999999999999993</v>
      </c>
      <c r="G2479">
        <v>1.38</v>
      </c>
      <c r="H2479" s="184">
        <f t="shared" ref="H2479:L2479" si="2688">H2455</f>
        <v>0.16666666666666666</v>
      </c>
      <c r="I2479" s="185">
        <f t="shared" si="2688"/>
        <v>185</v>
      </c>
      <c r="J2479" s="185">
        <f t="shared" si="2688"/>
        <v>205</v>
      </c>
      <c r="K2479" s="185">
        <f t="shared" si="2688"/>
        <v>2985</v>
      </c>
      <c r="L2479" s="185">
        <f t="shared" si="2688"/>
        <v>1717</v>
      </c>
      <c r="M2479" s="147"/>
      <c r="N2479" s="143">
        <f t="shared" si="2644"/>
        <v>1742.7</v>
      </c>
      <c r="O2479" s="143">
        <f t="shared" si="2640"/>
        <v>1640</v>
      </c>
      <c r="P2479" s="143">
        <f t="shared" si="2641"/>
        <v>24476.999999999996</v>
      </c>
      <c r="Q2479" s="143">
        <f t="shared" si="2642"/>
        <v>2369.46</v>
      </c>
      <c r="R2479" s="188">
        <f t="shared" si="2645"/>
        <v>30229.159999999996</v>
      </c>
      <c r="T2479">
        <v>28017.58</v>
      </c>
      <c r="U2479" s="190">
        <f t="shared" si="2646"/>
        <v>1.0789354398202842</v>
      </c>
    </row>
    <row r="2480" spans="1:21" x14ac:dyDescent="0.2">
      <c r="A2480" s="178">
        <v>42839</v>
      </c>
      <c r="B2480" s="179">
        <v>0.25</v>
      </c>
      <c r="C2480" t="s">
        <v>349</v>
      </c>
      <c r="D2480">
        <v>15.8</v>
      </c>
      <c r="E2480">
        <v>20</v>
      </c>
      <c r="F2480">
        <v>15</v>
      </c>
      <c r="G2480">
        <v>1.39</v>
      </c>
      <c r="H2480" s="184">
        <f t="shared" ref="H2480:L2480" si="2689">H2456</f>
        <v>0.20833333333333334</v>
      </c>
      <c r="I2480" s="185">
        <f t="shared" si="2689"/>
        <v>207</v>
      </c>
      <c r="J2480" s="185">
        <f t="shared" si="2689"/>
        <v>283</v>
      </c>
      <c r="K2480" s="185">
        <f t="shared" si="2689"/>
        <v>2985</v>
      </c>
      <c r="L2480" s="185">
        <f t="shared" si="2689"/>
        <v>1717</v>
      </c>
      <c r="M2480" s="147"/>
      <c r="N2480" s="143">
        <f t="shared" si="2644"/>
        <v>3270.6000000000004</v>
      </c>
      <c r="O2480" s="143">
        <f t="shared" si="2640"/>
        <v>5660</v>
      </c>
      <c r="P2480" s="143">
        <f t="shared" si="2641"/>
        <v>44775</v>
      </c>
      <c r="Q2480" s="143">
        <f t="shared" si="2642"/>
        <v>2386.6299999999997</v>
      </c>
      <c r="R2480" s="188">
        <f t="shared" si="2645"/>
        <v>56092.229999999996</v>
      </c>
      <c r="T2480">
        <v>28110.76</v>
      </c>
      <c r="U2480" s="190">
        <f t="shared" si="2646"/>
        <v>1.9954006935422592</v>
      </c>
    </row>
    <row r="2481" spans="1:21" x14ac:dyDescent="0.2">
      <c r="A2481" s="178">
        <v>42839</v>
      </c>
      <c r="B2481" s="179">
        <v>0.29166666666666669</v>
      </c>
      <c r="C2481" t="s">
        <v>349</v>
      </c>
      <c r="D2481">
        <v>13.55</v>
      </c>
      <c r="E2481">
        <v>14</v>
      </c>
      <c r="F2481">
        <v>9.75</v>
      </c>
      <c r="G2481">
        <v>9</v>
      </c>
      <c r="H2481" s="184">
        <f t="shared" ref="H2481:L2481" si="2690">H2457</f>
        <v>0.25</v>
      </c>
      <c r="I2481" s="185">
        <f t="shared" si="2690"/>
        <v>327</v>
      </c>
      <c r="J2481" s="185">
        <f t="shared" si="2690"/>
        <v>438</v>
      </c>
      <c r="K2481" s="185">
        <f t="shared" si="2690"/>
        <v>2985</v>
      </c>
      <c r="L2481" s="185">
        <f t="shared" si="2690"/>
        <v>1717</v>
      </c>
      <c r="M2481" s="147"/>
      <c r="N2481" s="143">
        <f t="shared" si="2644"/>
        <v>4430.8500000000004</v>
      </c>
      <c r="O2481" s="143">
        <f t="shared" si="2640"/>
        <v>6132</v>
      </c>
      <c r="P2481" s="143">
        <f t="shared" si="2641"/>
        <v>29103.75</v>
      </c>
      <c r="Q2481" s="143">
        <f t="shared" si="2642"/>
        <v>15453</v>
      </c>
      <c r="R2481" s="188">
        <f t="shared" si="2645"/>
        <v>55119.6</v>
      </c>
      <c r="T2481">
        <v>29042.79</v>
      </c>
      <c r="U2481" s="190">
        <f t="shared" si="2646"/>
        <v>1.8978755140260284</v>
      </c>
    </row>
    <row r="2482" spans="1:21" x14ac:dyDescent="0.2">
      <c r="A2482" s="178">
        <v>42839</v>
      </c>
      <c r="B2482" s="179">
        <v>0.33333333333333331</v>
      </c>
      <c r="C2482" t="s">
        <v>349</v>
      </c>
      <c r="D2482">
        <v>4.8</v>
      </c>
      <c r="E2482">
        <v>5.6</v>
      </c>
      <c r="F2482">
        <v>8.07</v>
      </c>
      <c r="G2482">
        <v>5.6</v>
      </c>
      <c r="H2482" s="184">
        <f t="shared" ref="H2482:L2482" si="2691">H2458</f>
        <v>0.29166666666666669</v>
      </c>
      <c r="I2482" s="185">
        <f t="shared" si="2691"/>
        <v>249</v>
      </c>
      <c r="J2482" s="185">
        <f t="shared" si="2691"/>
        <v>556</v>
      </c>
      <c r="K2482" s="185">
        <f t="shared" si="2691"/>
        <v>2872</v>
      </c>
      <c r="L2482" s="185">
        <f t="shared" si="2691"/>
        <v>2219</v>
      </c>
      <c r="M2482" s="147"/>
      <c r="N2482" s="143">
        <f t="shared" si="2644"/>
        <v>1195.2</v>
      </c>
      <c r="O2482" s="143">
        <f t="shared" si="2640"/>
        <v>3113.6</v>
      </c>
      <c r="P2482" s="143">
        <f t="shared" si="2641"/>
        <v>23177.040000000001</v>
      </c>
      <c r="Q2482" s="143">
        <f t="shared" si="2642"/>
        <v>12426.4</v>
      </c>
      <c r="R2482" s="188">
        <f t="shared" si="2645"/>
        <v>39912.239999999998</v>
      </c>
      <c r="T2482">
        <v>30647.5</v>
      </c>
      <c r="U2482" s="190">
        <f t="shared" si="2646"/>
        <v>1.3023000244718166</v>
      </c>
    </row>
    <row r="2483" spans="1:21" x14ac:dyDescent="0.2">
      <c r="A2483" s="178">
        <v>42839</v>
      </c>
      <c r="B2483" s="179">
        <v>0.375</v>
      </c>
      <c r="C2483" t="s">
        <v>349</v>
      </c>
      <c r="D2483">
        <v>3.98</v>
      </c>
      <c r="E2483">
        <v>8.11</v>
      </c>
      <c r="F2483">
        <v>8.92</v>
      </c>
      <c r="G2483">
        <v>6.51</v>
      </c>
      <c r="H2483" s="184">
        <f t="shared" ref="H2483:L2483" si="2692">H2459</f>
        <v>0.33333333333333331</v>
      </c>
      <c r="I2483" s="185">
        <f t="shared" si="2692"/>
        <v>256</v>
      </c>
      <c r="J2483" s="185">
        <f t="shared" si="2692"/>
        <v>306</v>
      </c>
      <c r="K2483" s="185">
        <f t="shared" si="2692"/>
        <v>2872</v>
      </c>
      <c r="L2483" s="185">
        <f t="shared" si="2692"/>
        <v>2219</v>
      </c>
      <c r="M2483" s="147"/>
      <c r="N2483" s="143">
        <f t="shared" si="2644"/>
        <v>1018.88</v>
      </c>
      <c r="O2483" s="143">
        <f t="shared" si="2640"/>
        <v>2481.66</v>
      </c>
      <c r="P2483" s="143">
        <f t="shared" si="2641"/>
        <v>25618.240000000002</v>
      </c>
      <c r="Q2483" s="143">
        <f t="shared" si="2642"/>
        <v>14445.689999999999</v>
      </c>
      <c r="R2483" s="188">
        <f t="shared" si="2645"/>
        <v>43564.47</v>
      </c>
      <c r="T2483">
        <v>31469</v>
      </c>
      <c r="U2483" s="190">
        <f t="shared" si="2646"/>
        <v>1.384361435063078</v>
      </c>
    </row>
    <row r="2484" spans="1:21" x14ac:dyDescent="0.2">
      <c r="A2484" s="178">
        <v>42839</v>
      </c>
      <c r="B2484" s="179">
        <v>0.41666666666666669</v>
      </c>
      <c r="C2484" t="s">
        <v>349</v>
      </c>
      <c r="D2484">
        <v>3.98</v>
      </c>
      <c r="E2484">
        <v>5.62</v>
      </c>
      <c r="F2484">
        <v>6.61</v>
      </c>
      <c r="G2484">
        <v>5</v>
      </c>
      <c r="H2484" s="184">
        <f t="shared" ref="H2484:L2484" si="2693">H2460</f>
        <v>0.375</v>
      </c>
      <c r="I2484" s="185">
        <f t="shared" si="2693"/>
        <v>156</v>
      </c>
      <c r="J2484" s="185">
        <f t="shared" si="2693"/>
        <v>343</v>
      </c>
      <c r="K2484" s="185">
        <f t="shared" si="2693"/>
        <v>2872</v>
      </c>
      <c r="L2484" s="185">
        <f t="shared" si="2693"/>
        <v>2219</v>
      </c>
      <c r="M2484" s="147"/>
      <c r="N2484" s="143">
        <f t="shared" si="2644"/>
        <v>620.88</v>
      </c>
      <c r="O2484" s="143">
        <f t="shared" si="2640"/>
        <v>1927.66</v>
      </c>
      <c r="P2484" s="143">
        <f t="shared" si="2641"/>
        <v>18983.920000000002</v>
      </c>
      <c r="Q2484" s="143">
        <f t="shared" si="2642"/>
        <v>11095</v>
      </c>
      <c r="R2484" s="188">
        <f t="shared" si="2645"/>
        <v>32627.460000000003</v>
      </c>
      <c r="T2484">
        <v>33101.519999999997</v>
      </c>
      <c r="U2484" s="190">
        <f t="shared" si="2646"/>
        <v>0.98567860327864121</v>
      </c>
    </row>
    <row r="2485" spans="1:21" x14ac:dyDescent="0.2">
      <c r="A2485" s="178">
        <v>42839</v>
      </c>
      <c r="B2485" s="179">
        <v>0.45833333333333331</v>
      </c>
      <c r="C2485" t="s">
        <v>349</v>
      </c>
      <c r="D2485">
        <v>3.5</v>
      </c>
      <c r="E2485">
        <v>4.05</v>
      </c>
      <c r="F2485">
        <v>8</v>
      </c>
      <c r="G2485">
        <v>0.97</v>
      </c>
      <c r="H2485" s="184">
        <f t="shared" ref="H2485:L2485" si="2694">H2461</f>
        <v>0.41666666666666669</v>
      </c>
      <c r="I2485" s="185">
        <f t="shared" si="2694"/>
        <v>196</v>
      </c>
      <c r="J2485" s="185">
        <f t="shared" si="2694"/>
        <v>315</v>
      </c>
      <c r="K2485" s="185">
        <f t="shared" si="2694"/>
        <v>2872</v>
      </c>
      <c r="L2485" s="185">
        <f t="shared" si="2694"/>
        <v>2219</v>
      </c>
      <c r="M2485" s="147"/>
      <c r="N2485" s="143">
        <f t="shared" si="2644"/>
        <v>686</v>
      </c>
      <c r="O2485" s="143">
        <f t="shared" si="2640"/>
        <v>1275.75</v>
      </c>
      <c r="P2485" s="143">
        <f t="shared" si="2641"/>
        <v>22976</v>
      </c>
      <c r="Q2485" s="143">
        <f t="shared" si="2642"/>
        <v>2152.4299999999998</v>
      </c>
      <c r="R2485" s="188">
        <f t="shared" si="2645"/>
        <v>27090.18</v>
      </c>
      <c r="T2485">
        <v>35046.92</v>
      </c>
      <c r="U2485" s="190">
        <f t="shared" si="2646"/>
        <v>0.77296892280405816</v>
      </c>
    </row>
    <row r="2486" spans="1:21" x14ac:dyDescent="0.2">
      <c r="A2486" s="178">
        <v>42839</v>
      </c>
      <c r="B2486" s="179">
        <v>0.5</v>
      </c>
      <c r="C2486" t="s">
        <v>349</v>
      </c>
      <c r="D2486">
        <v>3.5</v>
      </c>
      <c r="E2486">
        <v>5.63</v>
      </c>
      <c r="F2486">
        <v>10.63</v>
      </c>
      <c r="G2486">
        <v>0.99</v>
      </c>
      <c r="H2486" s="184">
        <f t="shared" ref="H2486:L2486" si="2695">H2462</f>
        <v>0.45833333333333331</v>
      </c>
      <c r="I2486" s="185">
        <f t="shared" si="2695"/>
        <v>226</v>
      </c>
      <c r="J2486" s="185">
        <f t="shared" si="2695"/>
        <v>326</v>
      </c>
      <c r="K2486" s="185">
        <f t="shared" si="2695"/>
        <v>2842</v>
      </c>
      <c r="L2486" s="185">
        <f t="shared" si="2695"/>
        <v>1635</v>
      </c>
      <c r="M2486" s="147"/>
      <c r="N2486" s="143">
        <f t="shared" si="2644"/>
        <v>791</v>
      </c>
      <c r="O2486" s="143">
        <f t="shared" si="2640"/>
        <v>1835.3799999999999</v>
      </c>
      <c r="P2486" s="143">
        <f t="shared" si="2641"/>
        <v>30210.460000000003</v>
      </c>
      <c r="Q2486" s="143">
        <f t="shared" si="2642"/>
        <v>1618.65</v>
      </c>
      <c r="R2486" s="188">
        <f t="shared" si="2645"/>
        <v>34455.490000000005</v>
      </c>
      <c r="T2486">
        <v>36922.080000000002</v>
      </c>
      <c r="U2486" s="190">
        <f t="shared" si="2646"/>
        <v>0.9331947170906949</v>
      </c>
    </row>
    <row r="2487" spans="1:21" x14ac:dyDescent="0.2">
      <c r="A2487" s="178">
        <v>42839</v>
      </c>
      <c r="B2487" s="179">
        <v>0.54166666666666663</v>
      </c>
      <c r="C2487" t="s">
        <v>349</v>
      </c>
      <c r="D2487">
        <v>3.38</v>
      </c>
      <c r="E2487">
        <v>3.1</v>
      </c>
      <c r="F2487">
        <v>6.61</v>
      </c>
      <c r="G2487">
        <v>0.99</v>
      </c>
      <c r="H2487" s="184">
        <f t="shared" ref="H2487:L2487" si="2696">H2463</f>
        <v>0.5</v>
      </c>
      <c r="I2487" s="185">
        <f t="shared" si="2696"/>
        <v>222</v>
      </c>
      <c r="J2487" s="185">
        <f t="shared" si="2696"/>
        <v>319</v>
      </c>
      <c r="K2487" s="185">
        <f t="shared" si="2696"/>
        <v>2842</v>
      </c>
      <c r="L2487" s="185">
        <f t="shared" si="2696"/>
        <v>1635</v>
      </c>
      <c r="M2487" s="147"/>
      <c r="N2487" s="143">
        <f t="shared" si="2644"/>
        <v>750.36</v>
      </c>
      <c r="O2487" s="143">
        <f t="shared" si="2640"/>
        <v>988.9</v>
      </c>
      <c r="P2487" s="143">
        <f t="shared" si="2641"/>
        <v>18785.620000000003</v>
      </c>
      <c r="Q2487" s="143">
        <f t="shared" si="2642"/>
        <v>1618.65</v>
      </c>
      <c r="R2487" s="188">
        <f t="shared" si="2645"/>
        <v>22143.530000000002</v>
      </c>
      <c r="T2487">
        <v>38411.46</v>
      </c>
      <c r="U2487" s="190">
        <f t="shared" si="2646"/>
        <v>0.57648238312212041</v>
      </c>
    </row>
    <row r="2488" spans="1:21" x14ac:dyDescent="0.2">
      <c r="A2488" s="178">
        <v>42839</v>
      </c>
      <c r="B2488" s="179">
        <v>0.58333333333333337</v>
      </c>
      <c r="C2488" t="s">
        <v>349</v>
      </c>
      <c r="D2488">
        <v>3.46</v>
      </c>
      <c r="E2488">
        <v>3.1</v>
      </c>
      <c r="F2488">
        <v>8.2799999999999994</v>
      </c>
      <c r="G2488">
        <v>0.99</v>
      </c>
      <c r="H2488" s="184">
        <f t="shared" ref="H2488:L2488" si="2697">H2464</f>
        <v>0.54166666666666663</v>
      </c>
      <c r="I2488" s="185">
        <f t="shared" si="2697"/>
        <v>195</v>
      </c>
      <c r="J2488" s="185">
        <f t="shared" si="2697"/>
        <v>299</v>
      </c>
      <c r="K2488" s="185">
        <f t="shared" si="2697"/>
        <v>2842</v>
      </c>
      <c r="L2488" s="185">
        <f t="shared" si="2697"/>
        <v>1635</v>
      </c>
      <c r="M2488" s="147"/>
      <c r="N2488" s="143">
        <f t="shared" si="2644"/>
        <v>674.7</v>
      </c>
      <c r="O2488" s="143">
        <f t="shared" si="2640"/>
        <v>926.9</v>
      </c>
      <c r="P2488" s="143">
        <f t="shared" si="2641"/>
        <v>23531.759999999998</v>
      </c>
      <c r="Q2488" s="143">
        <f t="shared" si="2642"/>
        <v>1618.65</v>
      </c>
      <c r="R2488" s="188">
        <f t="shared" si="2645"/>
        <v>26752.01</v>
      </c>
      <c r="T2488">
        <v>39582.5</v>
      </c>
      <c r="U2488" s="190">
        <f t="shared" si="2646"/>
        <v>0.67585448114697144</v>
      </c>
    </row>
    <row r="2489" spans="1:21" x14ac:dyDescent="0.2">
      <c r="A2489" s="178">
        <v>42839</v>
      </c>
      <c r="B2489" s="179">
        <v>0.625</v>
      </c>
      <c r="C2489" t="s">
        <v>349</v>
      </c>
      <c r="D2489">
        <v>4.47</v>
      </c>
      <c r="E2489">
        <v>4.76</v>
      </c>
      <c r="F2489">
        <v>10.94</v>
      </c>
      <c r="G2489">
        <v>0.99</v>
      </c>
      <c r="H2489" s="184">
        <f t="shared" ref="H2489:L2489" si="2698">H2465</f>
        <v>0.58333333333333337</v>
      </c>
      <c r="I2489" s="185">
        <f t="shared" si="2698"/>
        <v>205</v>
      </c>
      <c r="J2489" s="185">
        <f t="shared" si="2698"/>
        <v>237</v>
      </c>
      <c r="K2489" s="185">
        <f t="shared" si="2698"/>
        <v>2842</v>
      </c>
      <c r="L2489" s="185">
        <f t="shared" si="2698"/>
        <v>1635</v>
      </c>
      <c r="M2489" s="147"/>
      <c r="N2489" s="143">
        <f t="shared" si="2644"/>
        <v>916.34999999999991</v>
      </c>
      <c r="O2489" s="143">
        <f t="shared" si="2640"/>
        <v>1128.1199999999999</v>
      </c>
      <c r="P2489" s="143">
        <f t="shared" si="2641"/>
        <v>31091.48</v>
      </c>
      <c r="Q2489" s="143">
        <f t="shared" si="2642"/>
        <v>1618.65</v>
      </c>
      <c r="R2489" s="188">
        <f t="shared" si="2645"/>
        <v>34754.6</v>
      </c>
      <c r="T2489">
        <v>40883.11</v>
      </c>
      <c r="U2489" s="190">
        <f t="shared" si="2646"/>
        <v>0.85009677590574684</v>
      </c>
    </row>
    <row r="2490" spans="1:21" x14ac:dyDescent="0.2">
      <c r="A2490" s="178">
        <v>42839</v>
      </c>
      <c r="B2490" s="179">
        <v>0.66666666666666663</v>
      </c>
      <c r="C2490" t="s">
        <v>349</v>
      </c>
      <c r="D2490">
        <v>2.11</v>
      </c>
      <c r="E2490">
        <v>7.11</v>
      </c>
      <c r="F2490">
        <v>14.17</v>
      </c>
      <c r="G2490">
        <v>0.99</v>
      </c>
      <c r="H2490" s="184">
        <f t="shared" ref="H2490:L2490" si="2699">H2466</f>
        <v>0.625</v>
      </c>
      <c r="I2490" s="185">
        <f t="shared" si="2699"/>
        <v>212</v>
      </c>
      <c r="J2490" s="185">
        <f t="shared" si="2699"/>
        <v>213</v>
      </c>
      <c r="K2490" s="185">
        <f t="shared" si="2699"/>
        <v>2842</v>
      </c>
      <c r="L2490" s="185">
        <f t="shared" si="2699"/>
        <v>1380</v>
      </c>
      <c r="M2490" s="147"/>
      <c r="N2490" s="143">
        <f t="shared" si="2644"/>
        <v>447.32</v>
      </c>
      <c r="O2490" s="143">
        <f t="shared" si="2640"/>
        <v>1514.43</v>
      </c>
      <c r="P2490" s="143">
        <f t="shared" si="2641"/>
        <v>40271.14</v>
      </c>
      <c r="Q2490" s="143">
        <f t="shared" si="2642"/>
        <v>1366.2</v>
      </c>
      <c r="R2490" s="188">
        <f t="shared" si="2645"/>
        <v>43599.09</v>
      </c>
      <c r="T2490">
        <v>41853.31</v>
      </c>
      <c r="U2490" s="190">
        <f t="shared" si="2646"/>
        <v>1.0417118741624019</v>
      </c>
    </row>
    <row r="2491" spans="1:21" x14ac:dyDescent="0.2">
      <c r="A2491" s="178">
        <v>42839</v>
      </c>
      <c r="B2491" s="179">
        <v>0.70833333333333337</v>
      </c>
      <c r="C2491" t="s">
        <v>349</v>
      </c>
      <c r="D2491">
        <v>2.61</v>
      </c>
      <c r="E2491">
        <v>8.09</v>
      </c>
      <c r="F2491">
        <v>17.34</v>
      </c>
      <c r="G2491">
        <v>0.99</v>
      </c>
      <c r="H2491" s="184">
        <f t="shared" ref="H2491:L2491" si="2700">H2467</f>
        <v>0.66666666666666663</v>
      </c>
      <c r="I2491" s="185">
        <f t="shared" si="2700"/>
        <v>191</v>
      </c>
      <c r="J2491" s="185">
        <f t="shared" si="2700"/>
        <v>237</v>
      </c>
      <c r="K2491" s="185">
        <f t="shared" si="2700"/>
        <v>2842</v>
      </c>
      <c r="L2491" s="185">
        <f t="shared" si="2700"/>
        <v>1380</v>
      </c>
      <c r="M2491" s="147"/>
      <c r="N2491" s="143">
        <f t="shared" si="2644"/>
        <v>498.51</v>
      </c>
      <c r="O2491" s="143">
        <f t="shared" si="2640"/>
        <v>1917.33</v>
      </c>
      <c r="P2491" s="143">
        <f t="shared" si="2641"/>
        <v>49280.28</v>
      </c>
      <c r="Q2491" s="143">
        <f t="shared" si="2642"/>
        <v>1366.2</v>
      </c>
      <c r="R2491" s="188">
        <f t="shared" si="2645"/>
        <v>53062.319999999992</v>
      </c>
      <c r="T2491">
        <v>42829.919999999998</v>
      </c>
      <c r="U2491" s="190">
        <f t="shared" si="2646"/>
        <v>1.2389077542054712</v>
      </c>
    </row>
    <row r="2492" spans="1:21" x14ac:dyDescent="0.2">
      <c r="A2492" s="178">
        <v>42839</v>
      </c>
      <c r="B2492" s="179">
        <v>0.75</v>
      </c>
      <c r="C2492" t="s">
        <v>349</v>
      </c>
      <c r="D2492">
        <v>4.1399999999999997</v>
      </c>
      <c r="E2492">
        <v>5.28</v>
      </c>
      <c r="F2492">
        <v>10.77</v>
      </c>
      <c r="G2492">
        <v>0.99</v>
      </c>
      <c r="H2492" s="184">
        <f t="shared" ref="H2492:L2492" si="2701">H2468</f>
        <v>0.70833333333333337</v>
      </c>
      <c r="I2492" s="185">
        <f t="shared" si="2701"/>
        <v>218</v>
      </c>
      <c r="J2492" s="185">
        <f t="shared" si="2701"/>
        <v>258</v>
      </c>
      <c r="K2492" s="185">
        <f t="shared" si="2701"/>
        <v>2842</v>
      </c>
      <c r="L2492" s="185">
        <f t="shared" si="2701"/>
        <v>1380</v>
      </c>
      <c r="M2492" s="147"/>
      <c r="N2492" s="143">
        <f t="shared" si="2644"/>
        <v>902.52</v>
      </c>
      <c r="O2492" s="143">
        <f t="shared" si="2640"/>
        <v>1362.24</v>
      </c>
      <c r="P2492" s="143">
        <f t="shared" si="2641"/>
        <v>30608.34</v>
      </c>
      <c r="Q2492" s="143">
        <f t="shared" si="2642"/>
        <v>1366.2</v>
      </c>
      <c r="R2492" s="188">
        <f t="shared" si="2645"/>
        <v>34239.299999999996</v>
      </c>
      <c r="T2492">
        <v>43372.44</v>
      </c>
      <c r="U2492" s="190">
        <f t="shared" si="2646"/>
        <v>0.78942526636730592</v>
      </c>
    </row>
    <row r="2493" spans="1:21" x14ac:dyDescent="0.2">
      <c r="A2493" s="178">
        <v>42839</v>
      </c>
      <c r="B2493" s="179">
        <v>0.79166666666666663</v>
      </c>
      <c r="C2493" t="s">
        <v>349</v>
      </c>
      <c r="D2493">
        <v>5.8</v>
      </c>
      <c r="E2493">
        <v>2.64</v>
      </c>
      <c r="F2493">
        <v>7.1</v>
      </c>
      <c r="G2493">
        <v>0.99</v>
      </c>
      <c r="H2493" s="184">
        <f t="shared" ref="H2493:L2493" si="2702">H2469</f>
        <v>0.75</v>
      </c>
      <c r="I2493" s="185">
        <f t="shared" si="2702"/>
        <v>240</v>
      </c>
      <c r="J2493" s="185">
        <f t="shared" si="2702"/>
        <v>365</v>
      </c>
      <c r="K2493" s="185">
        <f t="shared" si="2702"/>
        <v>2842</v>
      </c>
      <c r="L2493" s="185">
        <f t="shared" si="2702"/>
        <v>1380</v>
      </c>
      <c r="M2493" s="147"/>
      <c r="N2493" s="143">
        <f t="shared" si="2644"/>
        <v>1392</v>
      </c>
      <c r="O2493" s="143">
        <f t="shared" si="2640"/>
        <v>963.6</v>
      </c>
      <c r="P2493" s="143">
        <f t="shared" si="2641"/>
        <v>20178.2</v>
      </c>
      <c r="Q2493" s="143">
        <f t="shared" si="2642"/>
        <v>1366.2</v>
      </c>
      <c r="R2493" s="188">
        <f t="shared" si="2645"/>
        <v>23900</v>
      </c>
      <c r="T2493">
        <v>43360.95</v>
      </c>
      <c r="U2493" s="190">
        <f t="shared" si="2646"/>
        <v>0.55118718570511027</v>
      </c>
    </row>
    <row r="2494" spans="1:21" x14ac:dyDescent="0.2">
      <c r="A2494" s="178">
        <v>42839</v>
      </c>
      <c r="B2494" s="179">
        <v>0.83333333333333337</v>
      </c>
      <c r="C2494" t="s">
        <v>349</v>
      </c>
      <c r="D2494">
        <v>6.35</v>
      </c>
      <c r="E2494">
        <v>5</v>
      </c>
      <c r="F2494">
        <v>11.52</v>
      </c>
      <c r="G2494">
        <v>1.26</v>
      </c>
      <c r="H2494" s="184">
        <f t="shared" ref="H2494:L2494" si="2703">H2470</f>
        <v>0.79166666666666663</v>
      </c>
      <c r="I2494" s="185">
        <f t="shared" si="2703"/>
        <v>320</v>
      </c>
      <c r="J2494" s="185">
        <f t="shared" si="2703"/>
        <v>214</v>
      </c>
      <c r="K2494" s="185">
        <f t="shared" si="2703"/>
        <v>2842</v>
      </c>
      <c r="L2494" s="185">
        <f t="shared" si="2703"/>
        <v>1426</v>
      </c>
      <c r="M2494" s="147"/>
      <c r="N2494" s="143">
        <f t="shared" si="2644"/>
        <v>2032</v>
      </c>
      <c r="O2494" s="143">
        <f t="shared" si="2640"/>
        <v>1070</v>
      </c>
      <c r="P2494" s="143">
        <f t="shared" si="2641"/>
        <v>32739.84</v>
      </c>
      <c r="Q2494" s="143">
        <f t="shared" si="2642"/>
        <v>1796.76</v>
      </c>
      <c r="R2494" s="188">
        <f t="shared" si="2645"/>
        <v>37638.6</v>
      </c>
      <c r="T2494">
        <v>42039.99</v>
      </c>
      <c r="U2494" s="190">
        <f t="shared" si="2646"/>
        <v>0.89530468489645221</v>
      </c>
    </row>
    <row r="2495" spans="1:21" x14ac:dyDescent="0.2">
      <c r="A2495" s="178">
        <v>42839</v>
      </c>
      <c r="B2495" s="179">
        <v>0.875</v>
      </c>
      <c r="C2495" t="s">
        <v>349</v>
      </c>
      <c r="D2495">
        <v>8.11</v>
      </c>
      <c r="E2495">
        <v>4</v>
      </c>
      <c r="F2495">
        <v>11.29</v>
      </c>
      <c r="G2495">
        <v>0.99</v>
      </c>
      <c r="H2495" s="184">
        <f t="shared" ref="H2495:L2495" si="2704">H2471</f>
        <v>0.83333333333333337</v>
      </c>
      <c r="I2495" s="185">
        <f t="shared" si="2704"/>
        <v>322</v>
      </c>
      <c r="J2495" s="185">
        <f t="shared" si="2704"/>
        <v>178</v>
      </c>
      <c r="K2495" s="185">
        <f t="shared" si="2704"/>
        <v>2842</v>
      </c>
      <c r="L2495" s="185">
        <f t="shared" si="2704"/>
        <v>1426</v>
      </c>
      <c r="M2495" s="147"/>
      <c r="N2495" s="143">
        <f t="shared" si="2644"/>
        <v>2611.4199999999996</v>
      </c>
      <c r="O2495" s="143">
        <f t="shared" si="2640"/>
        <v>712</v>
      </c>
      <c r="P2495" s="143">
        <f t="shared" si="2641"/>
        <v>32086.179999999997</v>
      </c>
      <c r="Q2495" s="143">
        <f t="shared" si="2642"/>
        <v>1411.74</v>
      </c>
      <c r="R2495" s="188">
        <f t="shared" si="2645"/>
        <v>36821.339999999997</v>
      </c>
      <c r="T2495">
        <v>40283.339999999997</v>
      </c>
      <c r="U2495" s="190">
        <f t="shared" si="2646"/>
        <v>0.9140587647399645</v>
      </c>
    </row>
    <row r="2496" spans="1:21" x14ac:dyDescent="0.2">
      <c r="A2496" s="178">
        <v>42839</v>
      </c>
      <c r="B2496" s="179">
        <v>0.91666666666666663</v>
      </c>
      <c r="C2496" t="s">
        <v>349</v>
      </c>
      <c r="D2496">
        <v>8.11</v>
      </c>
      <c r="E2496">
        <v>8</v>
      </c>
      <c r="F2496">
        <v>8</v>
      </c>
      <c r="G2496">
        <v>0.99</v>
      </c>
      <c r="H2496" s="184">
        <f t="shared" ref="H2496:L2496" si="2705">H2472</f>
        <v>0.875</v>
      </c>
      <c r="I2496" s="185">
        <f t="shared" si="2705"/>
        <v>337</v>
      </c>
      <c r="J2496" s="185">
        <f t="shared" si="2705"/>
        <v>173</v>
      </c>
      <c r="K2496" s="185">
        <f t="shared" si="2705"/>
        <v>2842</v>
      </c>
      <c r="L2496" s="185">
        <f t="shared" si="2705"/>
        <v>1426</v>
      </c>
      <c r="M2496" s="147"/>
      <c r="N2496" s="143">
        <f t="shared" si="2644"/>
        <v>2733.0699999999997</v>
      </c>
      <c r="O2496" s="143">
        <f t="shared" si="2640"/>
        <v>1384</v>
      </c>
      <c r="P2496" s="143">
        <f t="shared" si="2641"/>
        <v>22736</v>
      </c>
      <c r="Q2496" s="143">
        <f t="shared" si="2642"/>
        <v>1411.74</v>
      </c>
      <c r="R2496" s="188">
        <f t="shared" si="2645"/>
        <v>28264.81</v>
      </c>
      <c r="T2496">
        <v>40077.9</v>
      </c>
      <c r="U2496" s="190">
        <f t="shared" si="2646"/>
        <v>0.70524678189226486</v>
      </c>
    </row>
    <row r="2497" spans="1:21" x14ac:dyDescent="0.2">
      <c r="A2497" s="178">
        <v>42839</v>
      </c>
      <c r="B2497" s="179">
        <v>0.95833333333333337</v>
      </c>
      <c r="C2497" t="s">
        <v>349</v>
      </c>
      <c r="D2497">
        <v>36.89</v>
      </c>
      <c r="E2497">
        <v>9.99</v>
      </c>
      <c r="F2497">
        <v>10</v>
      </c>
      <c r="G2497">
        <v>0.01</v>
      </c>
      <c r="H2497" s="184">
        <f t="shared" ref="H2497:L2497" si="2706">H2473</f>
        <v>0.91666666666666663</v>
      </c>
      <c r="I2497" s="185">
        <f t="shared" si="2706"/>
        <v>394</v>
      </c>
      <c r="J2497" s="185">
        <f t="shared" si="2706"/>
        <v>194</v>
      </c>
      <c r="K2497" s="185">
        <f t="shared" si="2706"/>
        <v>2842</v>
      </c>
      <c r="L2497" s="185">
        <f t="shared" si="2706"/>
        <v>1426</v>
      </c>
      <c r="M2497" s="147"/>
      <c r="N2497" s="143">
        <f t="shared" si="2644"/>
        <v>14534.66</v>
      </c>
      <c r="O2497" s="143">
        <f t="shared" si="2640"/>
        <v>1938.06</v>
      </c>
      <c r="P2497" s="143">
        <f t="shared" si="2641"/>
        <v>28420</v>
      </c>
      <c r="Q2497" s="143">
        <f t="shared" si="2642"/>
        <v>14.26</v>
      </c>
      <c r="R2497" s="188">
        <f t="shared" si="2645"/>
        <v>44906.98</v>
      </c>
      <c r="T2497">
        <v>38982.86</v>
      </c>
      <c r="U2497" s="190">
        <f t="shared" si="2646"/>
        <v>1.1519673005007842</v>
      </c>
    </row>
    <row r="2498" spans="1:21" x14ac:dyDescent="0.2">
      <c r="A2498" s="178">
        <v>42839</v>
      </c>
      <c r="B2498" s="180">
        <v>1</v>
      </c>
      <c r="C2498" t="s">
        <v>349</v>
      </c>
      <c r="D2498">
        <v>15</v>
      </c>
      <c r="E2498">
        <v>9.8000000000000007</v>
      </c>
      <c r="F2498">
        <v>10</v>
      </c>
      <c r="G2498">
        <v>0.01</v>
      </c>
      <c r="H2498" s="184">
        <f t="shared" ref="H2498:L2498" si="2707">H2474</f>
        <v>0.95833333333333337</v>
      </c>
      <c r="I2498" s="185">
        <f t="shared" si="2707"/>
        <v>389</v>
      </c>
      <c r="J2498" s="185">
        <f t="shared" si="2707"/>
        <v>265</v>
      </c>
      <c r="K2498" s="185">
        <f t="shared" si="2707"/>
        <v>2985</v>
      </c>
      <c r="L2498" s="185">
        <f t="shared" si="2707"/>
        <v>1111</v>
      </c>
      <c r="M2498" s="147"/>
      <c r="N2498" s="143">
        <f t="shared" si="2644"/>
        <v>5835</v>
      </c>
      <c r="O2498" s="143">
        <f t="shared" si="2640"/>
        <v>2597</v>
      </c>
      <c r="P2498" s="143">
        <f t="shared" si="2641"/>
        <v>29850</v>
      </c>
      <c r="Q2498" s="143">
        <f t="shared" si="2642"/>
        <v>11.11</v>
      </c>
      <c r="R2498" s="188">
        <f t="shared" si="2645"/>
        <v>38293.11</v>
      </c>
      <c r="T2498">
        <v>36852.33</v>
      </c>
      <c r="U2498" s="190">
        <f t="shared" si="2646"/>
        <v>1.0390960354474195</v>
      </c>
    </row>
    <row r="2499" spans="1:21" x14ac:dyDescent="0.2">
      <c r="A2499" s="178">
        <v>42840</v>
      </c>
      <c r="B2499" s="179">
        <v>4.1666666666666664E-2</v>
      </c>
      <c r="C2499" t="s">
        <v>349</v>
      </c>
      <c r="D2499">
        <v>15</v>
      </c>
      <c r="E2499">
        <v>8</v>
      </c>
      <c r="F2499">
        <v>7.97</v>
      </c>
      <c r="G2499">
        <v>0.01</v>
      </c>
      <c r="H2499" s="184">
        <f t="shared" ref="H2499:L2499" si="2708">H2475</f>
        <v>1</v>
      </c>
      <c r="I2499" s="185">
        <f t="shared" si="2708"/>
        <v>362</v>
      </c>
      <c r="J2499" s="185">
        <f t="shared" si="2708"/>
        <v>243</v>
      </c>
      <c r="K2499" s="185">
        <f t="shared" si="2708"/>
        <v>2985</v>
      </c>
      <c r="L2499" s="185">
        <f t="shared" si="2708"/>
        <v>1111</v>
      </c>
      <c r="M2499" s="147"/>
      <c r="N2499" s="143">
        <f t="shared" si="2644"/>
        <v>5430</v>
      </c>
      <c r="O2499" s="143">
        <f t="shared" si="2640"/>
        <v>1944</v>
      </c>
      <c r="P2499" s="143">
        <f t="shared" si="2641"/>
        <v>23790.45</v>
      </c>
      <c r="Q2499" s="143">
        <f t="shared" si="2642"/>
        <v>11.11</v>
      </c>
      <c r="R2499" s="188">
        <f t="shared" si="2645"/>
        <v>31175.56</v>
      </c>
      <c r="T2499">
        <v>34178.120000000003</v>
      </c>
      <c r="U2499" s="190">
        <f t="shared" si="2646"/>
        <v>0.9121496442753434</v>
      </c>
    </row>
    <row r="2500" spans="1:21" x14ac:dyDescent="0.2">
      <c r="A2500" s="178">
        <v>42840</v>
      </c>
      <c r="B2500" s="179">
        <v>8.3333333333333329E-2</v>
      </c>
      <c r="C2500" t="s">
        <v>349</v>
      </c>
      <c r="D2500">
        <v>10.11</v>
      </c>
      <c r="E2500">
        <v>3.5</v>
      </c>
      <c r="F2500">
        <v>7.61</v>
      </c>
      <c r="G2500">
        <v>0.01</v>
      </c>
      <c r="H2500" s="184">
        <f t="shared" ref="H2500:L2500" si="2709">H2476</f>
        <v>4.1666666666666664E-2</v>
      </c>
      <c r="I2500" s="185">
        <f t="shared" si="2709"/>
        <v>294</v>
      </c>
      <c r="J2500" s="185">
        <f t="shared" si="2709"/>
        <v>212</v>
      </c>
      <c r="K2500" s="185">
        <f t="shared" si="2709"/>
        <v>2985</v>
      </c>
      <c r="L2500" s="185">
        <f t="shared" si="2709"/>
        <v>1111</v>
      </c>
      <c r="M2500" s="147"/>
      <c r="N2500" s="143">
        <f t="shared" si="2644"/>
        <v>2972.3399999999997</v>
      </c>
      <c r="O2500" s="143">
        <f t="shared" ref="O2500:O2563" si="2710">E2500*J2500</f>
        <v>742</v>
      </c>
      <c r="P2500" s="143">
        <f t="shared" ref="P2500:P2563" si="2711">F2500*K2500</f>
        <v>22715.850000000002</v>
      </c>
      <c r="Q2500" s="143">
        <f t="shared" ref="Q2500:Q2563" si="2712">G2500*L2500</f>
        <v>11.11</v>
      </c>
      <c r="R2500" s="188">
        <f t="shared" si="2645"/>
        <v>26441.300000000003</v>
      </c>
      <c r="T2500">
        <v>31723.61</v>
      </c>
      <c r="U2500" s="190">
        <f t="shared" si="2646"/>
        <v>0.83348963122418929</v>
      </c>
    </row>
    <row r="2501" spans="1:21" x14ac:dyDescent="0.2">
      <c r="A2501" s="178">
        <v>42840</v>
      </c>
      <c r="B2501" s="179">
        <v>0.125</v>
      </c>
      <c r="C2501" t="s">
        <v>349</v>
      </c>
      <c r="D2501">
        <v>14</v>
      </c>
      <c r="E2501">
        <v>3.5</v>
      </c>
      <c r="F2501">
        <v>15</v>
      </c>
      <c r="G2501">
        <v>1.42</v>
      </c>
      <c r="H2501" s="184">
        <f t="shared" ref="H2501:L2501" si="2713">H2477</f>
        <v>8.3333333333333329E-2</v>
      </c>
      <c r="I2501" s="185">
        <f t="shared" si="2713"/>
        <v>236</v>
      </c>
      <c r="J2501" s="185">
        <f t="shared" si="2713"/>
        <v>179</v>
      </c>
      <c r="K2501" s="185">
        <f t="shared" si="2713"/>
        <v>2985</v>
      </c>
      <c r="L2501" s="185">
        <f t="shared" si="2713"/>
        <v>1111</v>
      </c>
      <c r="M2501" s="147"/>
      <c r="N2501" s="143">
        <f t="shared" ref="N2501:N2564" si="2714">D2501*I2501</f>
        <v>3304</v>
      </c>
      <c r="O2501" s="143">
        <f t="shared" si="2710"/>
        <v>626.5</v>
      </c>
      <c r="P2501" s="143">
        <f t="shared" si="2711"/>
        <v>44775</v>
      </c>
      <c r="Q2501" s="143">
        <f t="shared" si="2712"/>
        <v>1577.62</v>
      </c>
      <c r="R2501" s="188">
        <f t="shared" ref="R2501:R2564" si="2715">SUM(N2501:Q2501)</f>
        <v>50283.12</v>
      </c>
      <c r="T2501">
        <v>30006.57</v>
      </c>
      <c r="U2501" s="190">
        <f t="shared" ref="U2501:U2564" si="2716">R2501/T2501</f>
        <v>1.6757370135940231</v>
      </c>
    </row>
    <row r="2502" spans="1:21" x14ac:dyDescent="0.2">
      <c r="A2502" s="178">
        <v>42840</v>
      </c>
      <c r="B2502" s="179">
        <v>0.16666666666666666</v>
      </c>
      <c r="C2502" t="s">
        <v>349</v>
      </c>
      <c r="D2502">
        <v>13.93</v>
      </c>
      <c r="E2502">
        <v>4</v>
      </c>
      <c r="F2502">
        <v>8.25</v>
      </c>
      <c r="G2502">
        <v>1.42</v>
      </c>
      <c r="H2502" s="184">
        <f t="shared" ref="H2502:L2502" si="2717">H2478</f>
        <v>0.125</v>
      </c>
      <c r="I2502" s="185">
        <f t="shared" si="2717"/>
        <v>201</v>
      </c>
      <c r="J2502" s="185">
        <f t="shared" si="2717"/>
        <v>205</v>
      </c>
      <c r="K2502" s="185">
        <f t="shared" si="2717"/>
        <v>2985</v>
      </c>
      <c r="L2502" s="185">
        <f t="shared" si="2717"/>
        <v>1717</v>
      </c>
      <c r="M2502" s="147"/>
      <c r="N2502" s="143">
        <f t="shared" si="2714"/>
        <v>2799.93</v>
      </c>
      <c r="O2502" s="143">
        <f t="shared" si="2710"/>
        <v>820</v>
      </c>
      <c r="P2502" s="143">
        <f t="shared" si="2711"/>
        <v>24626.25</v>
      </c>
      <c r="Q2502" s="143">
        <f t="shared" si="2712"/>
        <v>2438.14</v>
      </c>
      <c r="R2502" s="188">
        <f t="shared" si="2715"/>
        <v>30684.32</v>
      </c>
      <c r="T2502">
        <v>28838.41</v>
      </c>
      <c r="U2502" s="190">
        <f t="shared" si="2716"/>
        <v>1.0640087300236039</v>
      </c>
    </row>
    <row r="2503" spans="1:21" x14ac:dyDescent="0.2">
      <c r="A2503" s="178">
        <v>42840</v>
      </c>
      <c r="B2503" s="179">
        <v>0.20833333333333334</v>
      </c>
      <c r="C2503" t="s">
        <v>349</v>
      </c>
      <c r="D2503">
        <v>14</v>
      </c>
      <c r="E2503">
        <v>6</v>
      </c>
      <c r="F2503">
        <v>8.5</v>
      </c>
      <c r="G2503">
        <v>1.42</v>
      </c>
      <c r="H2503" s="184">
        <f t="shared" ref="H2503:L2503" si="2718">H2479</f>
        <v>0.16666666666666666</v>
      </c>
      <c r="I2503" s="185">
        <f t="shared" si="2718"/>
        <v>185</v>
      </c>
      <c r="J2503" s="185">
        <f t="shared" si="2718"/>
        <v>205</v>
      </c>
      <c r="K2503" s="185">
        <f t="shared" si="2718"/>
        <v>2985</v>
      </c>
      <c r="L2503" s="185">
        <f t="shared" si="2718"/>
        <v>1717</v>
      </c>
      <c r="M2503" s="147"/>
      <c r="N2503" s="143">
        <f t="shared" si="2714"/>
        <v>2590</v>
      </c>
      <c r="O2503" s="143">
        <f t="shared" si="2710"/>
        <v>1230</v>
      </c>
      <c r="P2503" s="143">
        <f t="shared" si="2711"/>
        <v>25372.5</v>
      </c>
      <c r="Q2503" s="143">
        <f t="shared" si="2712"/>
        <v>2438.14</v>
      </c>
      <c r="R2503" s="188">
        <f t="shared" si="2715"/>
        <v>31630.639999999999</v>
      </c>
      <c r="T2503">
        <v>28132.31</v>
      </c>
      <c r="U2503" s="190">
        <f t="shared" si="2716"/>
        <v>1.1243527460062823</v>
      </c>
    </row>
    <row r="2504" spans="1:21" x14ac:dyDescent="0.2">
      <c r="A2504" s="178">
        <v>42840</v>
      </c>
      <c r="B2504" s="179">
        <v>0.25</v>
      </c>
      <c r="C2504" t="s">
        <v>349</v>
      </c>
      <c r="D2504">
        <v>15</v>
      </c>
      <c r="E2504">
        <v>13.23</v>
      </c>
      <c r="F2504">
        <v>8.5</v>
      </c>
      <c r="G2504">
        <v>1.56</v>
      </c>
      <c r="H2504" s="184">
        <f t="shared" ref="H2504:L2504" si="2719">H2480</f>
        <v>0.20833333333333334</v>
      </c>
      <c r="I2504" s="185">
        <f t="shared" si="2719"/>
        <v>207</v>
      </c>
      <c r="J2504" s="185">
        <f t="shared" si="2719"/>
        <v>283</v>
      </c>
      <c r="K2504" s="185">
        <f t="shared" si="2719"/>
        <v>2985</v>
      </c>
      <c r="L2504" s="185">
        <f t="shared" si="2719"/>
        <v>1717</v>
      </c>
      <c r="M2504" s="147"/>
      <c r="N2504" s="143">
        <f t="shared" si="2714"/>
        <v>3105</v>
      </c>
      <c r="O2504" s="143">
        <f t="shared" si="2710"/>
        <v>3744.09</v>
      </c>
      <c r="P2504" s="143">
        <f t="shared" si="2711"/>
        <v>25372.5</v>
      </c>
      <c r="Q2504" s="143">
        <f t="shared" si="2712"/>
        <v>2678.52</v>
      </c>
      <c r="R2504" s="188">
        <f t="shared" si="2715"/>
        <v>34900.11</v>
      </c>
      <c r="T2504">
        <v>27770.21</v>
      </c>
      <c r="U2504" s="190">
        <f t="shared" si="2716"/>
        <v>1.2567463479750425</v>
      </c>
    </row>
    <row r="2505" spans="1:21" x14ac:dyDescent="0.2">
      <c r="A2505" s="178">
        <v>42840</v>
      </c>
      <c r="B2505" s="179">
        <v>0.29166666666666669</v>
      </c>
      <c r="C2505" t="s">
        <v>349</v>
      </c>
      <c r="D2505">
        <v>14.2</v>
      </c>
      <c r="E2505">
        <v>12</v>
      </c>
      <c r="F2505">
        <v>8</v>
      </c>
      <c r="G2505">
        <v>7</v>
      </c>
      <c r="H2505" s="184">
        <f t="shared" ref="H2505:L2505" si="2720">H2481</f>
        <v>0.25</v>
      </c>
      <c r="I2505" s="185">
        <f t="shared" si="2720"/>
        <v>327</v>
      </c>
      <c r="J2505" s="185">
        <f t="shared" si="2720"/>
        <v>438</v>
      </c>
      <c r="K2505" s="185">
        <f t="shared" si="2720"/>
        <v>2985</v>
      </c>
      <c r="L2505" s="185">
        <f t="shared" si="2720"/>
        <v>1717</v>
      </c>
      <c r="M2505" s="147"/>
      <c r="N2505" s="143">
        <f t="shared" si="2714"/>
        <v>4643.3999999999996</v>
      </c>
      <c r="O2505" s="143">
        <f t="shared" si="2710"/>
        <v>5256</v>
      </c>
      <c r="P2505" s="143">
        <f t="shared" si="2711"/>
        <v>23880</v>
      </c>
      <c r="Q2505" s="143">
        <f t="shared" si="2712"/>
        <v>12019</v>
      </c>
      <c r="R2505" s="188">
        <f t="shared" si="2715"/>
        <v>45798.400000000001</v>
      </c>
      <c r="T2505">
        <v>27963.58</v>
      </c>
      <c r="U2505" s="190">
        <f t="shared" si="2716"/>
        <v>1.6377874363725959</v>
      </c>
    </row>
    <row r="2506" spans="1:21" x14ac:dyDescent="0.2">
      <c r="A2506" s="178">
        <v>42840</v>
      </c>
      <c r="B2506" s="179">
        <v>0.33333333333333331</v>
      </c>
      <c r="C2506" t="s">
        <v>349</v>
      </c>
      <c r="D2506">
        <v>6.21</v>
      </c>
      <c r="E2506">
        <v>4</v>
      </c>
      <c r="F2506">
        <v>7.11</v>
      </c>
      <c r="G2506">
        <v>4</v>
      </c>
      <c r="H2506" s="184">
        <f t="shared" ref="H2506:L2506" si="2721">H2482</f>
        <v>0.29166666666666669</v>
      </c>
      <c r="I2506" s="185">
        <f t="shared" si="2721"/>
        <v>249</v>
      </c>
      <c r="J2506" s="185">
        <f t="shared" si="2721"/>
        <v>556</v>
      </c>
      <c r="K2506" s="185">
        <f t="shared" si="2721"/>
        <v>2872</v>
      </c>
      <c r="L2506" s="185">
        <f t="shared" si="2721"/>
        <v>2219</v>
      </c>
      <c r="M2506" s="147"/>
      <c r="N2506" s="143">
        <f t="shared" si="2714"/>
        <v>1546.29</v>
      </c>
      <c r="O2506" s="143">
        <f t="shared" si="2710"/>
        <v>2224</v>
      </c>
      <c r="P2506" s="143">
        <f t="shared" si="2711"/>
        <v>20419.920000000002</v>
      </c>
      <c r="Q2506" s="143">
        <f t="shared" si="2712"/>
        <v>8876</v>
      </c>
      <c r="R2506" s="188">
        <f t="shared" si="2715"/>
        <v>33066.210000000006</v>
      </c>
      <c r="T2506">
        <v>28752.42</v>
      </c>
      <c r="U2506" s="190">
        <f t="shared" si="2716"/>
        <v>1.1500322407644299</v>
      </c>
    </row>
    <row r="2507" spans="1:21" x14ac:dyDescent="0.2">
      <c r="A2507" s="178">
        <v>42840</v>
      </c>
      <c r="B2507" s="179">
        <v>0.375</v>
      </c>
      <c r="C2507" t="s">
        <v>349</v>
      </c>
      <c r="D2507">
        <v>3.98</v>
      </c>
      <c r="E2507">
        <v>6.94</v>
      </c>
      <c r="F2507">
        <v>7.11</v>
      </c>
      <c r="G2507">
        <v>5.34</v>
      </c>
      <c r="H2507" s="184">
        <f t="shared" ref="H2507:L2507" si="2722">H2483</f>
        <v>0.33333333333333331</v>
      </c>
      <c r="I2507" s="185">
        <f t="shared" si="2722"/>
        <v>256</v>
      </c>
      <c r="J2507" s="185">
        <f t="shared" si="2722"/>
        <v>306</v>
      </c>
      <c r="K2507" s="185">
        <f t="shared" si="2722"/>
        <v>2872</v>
      </c>
      <c r="L2507" s="185">
        <f t="shared" si="2722"/>
        <v>2219</v>
      </c>
      <c r="M2507" s="147"/>
      <c r="N2507" s="143">
        <f t="shared" si="2714"/>
        <v>1018.88</v>
      </c>
      <c r="O2507" s="143">
        <f t="shared" si="2710"/>
        <v>2123.6400000000003</v>
      </c>
      <c r="P2507" s="143">
        <f t="shared" si="2711"/>
        <v>20419.920000000002</v>
      </c>
      <c r="Q2507" s="143">
        <f t="shared" si="2712"/>
        <v>11849.46</v>
      </c>
      <c r="R2507" s="188">
        <f t="shared" si="2715"/>
        <v>35411.9</v>
      </c>
      <c r="T2507">
        <v>29518.38</v>
      </c>
      <c r="U2507" s="190">
        <f t="shared" si="2716"/>
        <v>1.1996559431784535</v>
      </c>
    </row>
    <row r="2508" spans="1:21" x14ac:dyDescent="0.2">
      <c r="A2508" s="178">
        <v>42840</v>
      </c>
      <c r="B2508" s="179">
        <v>0.41666666666666669</v>
      </c>
      <c r="C2508" t="s">
        <v>349</v>
      </c>
      <c r="D2508">
        <v>3.98</v>
      </c>
      <c r="E2508">
        <v>4.8899999999999997</v>
      </c>
      <c r="F2508">
        <v>5.08</v>
      </c>
      <c r="G2508">
        <v>4.2699999999999996</v>
      </c>
      <c r="H2508" s="184">
        <f t="shared" ref="H2508:L2508" si="2723">H2484</f>
        <v>0.375</v>
      </c>
      <c r="I2508" s="185">
        <f t="shared" si="2723"/>
        <v>156</v>
      </c>
      <c r="J2508" s="185">
        <f t="shared" si="2723"/>
        <v>343</v>
      </c>
      <c r="K2508" s="185">
        <f t="shared" si="2723"/>
        <v>2872</v>
      </c>
      <c r="L2508" s="185">
        <f t="shared" si="2723"/>
        <v>2219</v>
      </c>
      <c r="M2508" s="147"/>
      <c r="N2508" s="143">
        <f t="shared" si="2714"/>
        <v>620.88</v>
      </c>
      <c r="O2508" s="143">
        <f t="shared" si="2710"/>
        <v>1677.27</v>
      </c>
      <c r="P2508" s="143">
        <f t="shared" si="2711"/>
        <v>14589.76</v>
      </c>
      <c r="Q2508" s="143">
        <f t="shared" si="2712"/>
        <v>9475.1299999999992</v>
      </c>
      <c r="R2508" s="188">
        <f t="shared" si="2715"/>
        <v>26363.040000000001</v>
      </c>
      <c r="T2508">
        <v>31669.919999999998</v>
      </c>
      <c r="U2508" s="190">
        <f t="shared" si="2716"/>
        <v>0.83243153124479008</v>
      </c>
    </row>
    <row r="2509" spans="1:21" x14ac:dyDescent="0.2">
      <c r="A2509" s="178">
        <v>42840</v>
      </c>
      <c r="B2509" s="179">
        <v>0.45833333333333331</v>
      </c>
      <c r="C2509" t="s">
        <v>349</v>
      </c>
      <c r="D2509">
        <v>3.46</v>
      </c>
      <c r="E2509">
        <v>5</v>
      </c>
      <c r="F2509">
        <v>6.14</v>
      </c>
      <c r="G2509">
        <v>2</v>
      </c>
      <c r="H2509" s="184">
        <f t="shared" ref="H2509:L2509" si="2724">H2485</f>
        <v>0.41666666666666669</v>
      </c>
      <c r="I2509" s="185">
        <f t="shared" si="2724"/>
        <v>196</v>
      </c>
      <c r="J2509" s="185">
        <f t="shared" si="2724"/>
        <v>315</v>
      </c>
      <c r="K2509" s="185">
        <f t="shared" si="2724"/>
        <v>2872</v>
      </c>
      <c r="L2509" s="185">
        <f t="shared" si="2724"/>
        <v>2219</v>
      </c>
      <c r="M2509" s="147"/>
      <c r="N2509" s="143">
        <f t="shared" si="2714"/>
        <v>678.16</v>
      </c>
      <c r="O2509" s="143">
        <f t="shared" si="2710"/>
        <v>1575</v>
      </c>
      <c r="P2509" s="143">
        <f t="shared" si="2711"/>
        <v>17634.079999999998</v>
      </c>
      <c r="Q2509" s="143">
        <f t="shared" si="2712"/>
        <v>4438</v>
      </c>
      <c r="R2509" s="188">
        <f t="shared" si="2715"/>
        <v>24325.239999999998</v>
      </c>
      <c r="T2509">
        <v>34196.94</v>
      </c>
      <c r="U2509" s="190">
        <f t="shared" si="2716"/>
        <v>0.71132797261977232</v>
      </c>
    </row>
    <row r="2510" spans="1:21" x14ac:dyDescent="0.2">
      <c r="A2510" s="178">
        <v>42840</v>
      </c>
      <c r="B2510" s="179">
        <v>0.5</v>
      </c>
      <c r="C2510" t="s">
        <v>349</v>
      </c>
      <c r="D2510">
        <v>3.5</v>
      </c>
      <c r="E2510">
        <v>6.85</v>
      </c>
      <c r="F2510">
        <v>7.25</v>
      </c>
      <c r="G2510">
        <v>1.1200000000000001</v>
      </c>
      <c r="H2510" s="184">
        <f t="shared" ref="H2510:L2510" si="2725">H2486</f>
        <v>0.45833333333333331</v>
      </c>
      <c r="I2510" s="185">
        <f t="shared" si="2725"/>
        <v>226</v>
      </c>
      <c r="J2510" s="185">
        <f t="shared" si="2725"/>
        <v>326</v>
      </c>
      <c r="K2510" s="185">
        <f t="shared" si="2725"/>
        <v>2842</v>
      </c>
      <c r="L2510" s="185">
        <f t="shared" si="2725"/>
        <v>1635</v>
      </c>
      <c r="M2510" s="147"/>
      <c r="N2510" s="143">
        <f t="shared" si="2714"/>
        <v>791</v>
      </c>
      <c r="O2510" s="143">
        <f t="shared" si="2710"/>
        <v>2233.1</v>
      </c>
      <c r="P2510" s="143">
        <f t="shared" si="2711"/>
        <v>20604.5</v>
      </c>
      <c r="Q2510" s="143">
        <f t="shared" si="2712"/>
        <v>1831.2000000000003</v>
      </c>
      <c r="R2510" s="188">
        <f t="shared" si="2715"/>
        <v>25459.8</v>
      </c>
      <c r="T2510">
        <v>36465.620000000003</v>
      </c>
      <c r="U2510" s="190">
        <f t="shared" si="2716"/>
        <v>0.69818640132815502</v>
      </c>
    </row>
    <row r="2511" spans="1:21" x14ac:dyDescent="0.2">
      <c r="A2511" s="178">
        <v>42840</v>
      </c>
      <c r="B2511" s="179">
        <v>0.54166666666666663</v>
      </c>
      <c r="C2511" t="s">
        <v>349</v>
      </c>
      <c r="D2511">
        <v>3.46</v>
      </c>
      <c r="E2511">
        <v>7.23</v>
      </c>
      <c r="F2511">
        <v>8.39</v>
      </c>
      <c r="G2511">
        <v>1.42</v>
      </c>
      <c r="H2511" s="184">
        <f t="shared" ref="H2511:L2511" si="2726">H2487</f>
        <v>0.5</v>
      </c>
      <c r="I2511" s="185">
        <f t="shared" si="2726"/>
        <v>222</v>
      </c>
      <c r="J2511" s="185">
        <f t="shared" si="2726"/>
        <v>319</v>
      </c>
      <c r="K2511" s="185">
        <f t="shared" si="2726"/>
        <v>2842</v>
      </c>
      <c r="L2511" s="185">
        <f t="shared" si="2726"/>
        <v>1635</v>
      </c>
      <c r="M2511" s="147"/>
      <c r="N2511" s="143">
        <f t="shared" si="2714"/>
        <v>768.12</v>
      </c>
      <c r="O2511" s="143">
        <f t="shared" si="2710"/>
        <v>2306.3700000000003</v>
      </c>
      <c r="P2511" s="143">
        <f t="shared" si="2711"/>
        <v>23844.38</v>
      </c>
      <c r="Q2511" s="143">
        <f t="shared" si="2712"/>
        <v>2321.6999999999998</v>
      </c>
      <c r="R2511" s="188">
        <f t="shared" si="2715"/>
        <v>29240.570000000003</v>
      </c>
      <c r="T2511">
        <v>38274.199999999997</v>
      </c>
      <c r="U2511" s="190">
        <f t="shared" si="2716"/>
        <v>0.76397599427290463</v>
      </c>
    </row>
    <row r="2512" spans="1:21" x14ac:dyDescent="0.2">
      <c r="A2512" s="178">
        <v>42840</v>
      </c>
      <c r="B2512" s="179">
        <v>0.58333333333333337</v>
      </c>
      <c r="C2512" t="s">
        <v>349</v>
      </c>
      <c r="D2512">
        <v>2.11</v>
      </c>
      <c r="E2512">
        <v>4.3</v>
      </c>
      <c r="F2512">
        <v>7.28</v>
      </c>
      <c r="G2512">
        <v>2</v>
      </c>
      <c r="H2512" s="184">
        <f t="shared" ref="H2512:L2512" si="2727">H2488</f>
        <v>0.54166666666666663</v>
      </c>
      <c r="I2512" s="185">
        <f t="shared" si="2727"/>
        <v>195</v>
      </c>
      <c r="J2512" s="185">
        <f t="shared" si="2727"/>
        <v>299</v>
      </c>
      <c r="K2512" s="185">
        <f t="shared" si="2727"/>
        <v>2842</v>
      </c>
      <c r="L2512" s="185">
        <f t="shared" si="2727"/>
        <v>1635</v>
      </c>
      <c r="M2512" s="147"/>
      <c r="N2512" s="143">
        <f t="shared" si="2714"/>
        <v>411.45</v>
      </c>
      <c r="O2512" s="143">
        <f t="shared" si="2710"/>
        <v>1285.7</v>
      </c>
      <c r="P2512" s="143">
        <f t="shared" si="2711"/>
        <v>20689.760000000002</v>
      </c>
      <c r="Q2512" s="143">
        <f t="shared" si="2712"/>
        <v>3270</v>
      </c>
      <c r="R2512" s="188">
        <f t="shared" si="2715"/>
        <v>25656.910000000003</v>
      </c>
      <c r="T2512">
        <v>39871.22</v>
      </c>
      <c r="U2512" s="190">
        <f t="shared" si="2716"/>
        <v>0.6434944804799051</v>
      </c>
    </row>
    <row r="2513" spans="1:21" x14ac:dyDescent="0.2">
      <c r="A2513" s="178">
        <v>42840</v>
      </c>
      <c r="B2513" s="179">
        <v>0.625</v>
      </c>
      <c r="C2513" t="s">
        <v>349</v>
      </c>
      <c r="D2513">
        <v>2</v>
      </c>
      <c r="E2513">
        <v>5.95</v>
      </c>
      <c r="F2513">
        <v>10.85</v>
      </c>
      <c r="G2513">
        <v>1.35</v>
      </c>
      <c r="H2513" s="184">
        <f t="shared" ref="H2513:L2513" si="2728">H2489</f>
        <v>0.58333333333333337</v>
      </c>
      <c r="I2513" s="185">
        <f t="shared" si="2728"/>
        <v>205</v>
      </c>
      <c r="J2513" s="185">
        <f t="shared" si="2728"/>
        <v>237</v>
      </c>
      <c r="K2513" s="185">
        <f t="shared" si="2728"/>
        <v>2842</v>
      </c>
      <c r="L2513" s="185">
        <f t="shared" si="2728"/>
        <v>1635</v>
      </c>
      <c r="M2513" s="147"/>
      <c r="N2513" s="143">
        <f t="shared" si="2714"/>
        <v>410</v>
      </c>
      <c r="O2513" s="143">
        <f t="shared" si="2710"/>
        <v>1410.15</v>
      </c>
      <c r="P2513" s="143">
        <f t="shared" si="2711"/>
        <v>30835.7</v>
      </c>
      <c r="Q2513" s="143">
        <f t="shared" si="2712"/>
        <v>2207.25</v>
      </c>
      <c r="R2513" s="188">
        <f t="shared" si="2715"/>
        <v>34863.100000000006</v>
      </c>
      <c r="T2513">
        <v>41062.49</v>
      </c>
      <c r="U2513" s="190">
        <f t="shared" si="2716"/>
        <v>0.84902547312644716</v>
      </c>
    </row>
    <row r="2514" spans="1:21" x14ac:dyDescent="0.2">
      <c r="A2514" s="178">
        <v>42840</v>
      </c>
      <c r="B2514" s="179">
        <v>0.66666666666666663</v>
      </c>
      <c r="C2514" t="s">
        <v>349</v>
      </c>
      <c r="D2514">
        <v>1</v>
      </c>
      <c r="E2514">
        <v>10.87</v>
      </c>
      <c r="F2514">
        <v>15.92</v>
      </c>
      <c r="G2514">
        <v>0.99</v>
      </c>
      <c r="H2514" s="184">
        <f t="shared" ref="H2514:L2514" si="2729">H2490</f>
        <v>0.625</v>
      </c>
      <c r="I2514" s="185">
        <f t="shared" si="2729"/>
        <v>212</v>
      </c>
      <c r="J2514" s="185">
        <f t="shared" si="2729"/>
        <v>213</v>
      </c>
      <c r="K2514" s="185">
        <f t="shared" si="2729"/>
        <v>2842</v>
      </c>
      <c r="L2514" s="185">
        <f t="shared" si="2729"/>
        <v>1380</v>
      </c>
      <c r="M2514" s="147"/>
      <c r="N2514" s="143">
        <f t="shared" si="2714"/>
        <v>212</v>
      </c>
      <c r="O2514" s="143">
        <f t="shared" si="2710"/>
        <v>2315.31</v>
      </c>
      <c r="P2514" s="143">
        <f t="shared" si="2711"/>
        <v>45244.639999999999</v>
      </c>
      <c r="Q2514" s="143">
        <f t="shared" si="2712"/>
        <v>1366.2</v>
      </c>
      <c r="R2514" s="188">
        <f t="shared" si="2715"/>
        <v>49138.149999999994</v>
      </c>
      <c r="T2514">
        <v>41949.7</v>
      </c>
      <c r="U2514" s="190">
        <f t="shared" si="2716"/>
        <v>1.1713587939842238</v>
      </c>
    </row>
    <row r="2515" spans="1:21" x14ac:dyDescent="0.2">
      <c r="A2515" s="178">
        <v>42840</v>
      </c>
      <c r="B2515" s="179">
        <v>0.70833333333333337</v>
      </c>
      <c r="C2515" t="s">
        <v>349</v>
      </c>
      <c r="D2515">
        <v>2</v>
      </c>
      <c r="E2515">
        <v>13.16</v>
      </c>
      <c r="F2515">
        <v>18.690000000000001</v>
      </c>
      <c r="G2515">
        <v>0.99</v>
      </c>
      <c r="H2515" s="184">
        <f t="shared" ref="H2515:L2515" si="2730">H2491</f>
        <v>0.66666666666666663</v>
      </c>
      <c r="I2515" s="185">
        <f t="shared" si="2730"/>
        <v>191</v>
      </c>
      <c r="J2515" s="185">
        <f t="shared" si="2730"/>
        <v>237</v>
      </c>
      <c r="K2515" s="185">
        <f t="shared" si="2730"/>
        <v>2842</v>
      </c>
      <c r="L2515" s="185">
        <f t="shared" si="2730"/>
        <v>1380</v>
      </c>
      <c r="M2515" s="147"/>
      <c r="N2515" s="143">
        <f t="shared" si="2714"/>
        <v>382</v>
      </c>
      <c r="O2515" s="143">
        <f t="shared" si="2710"/>
        <v>3118.92</v>
      </c>
      <c r="P2515" s="143">
        <f t="shared" si="2711"/>
        <v>53116.98</v>
      </c>
      <c r="Q2515" s="143">
        <f t="shared" si="2712"/>
        <v>1366.2</v>
      </c>
      <c r="R2515" s="188">
        <f t="shared" si="2715"/>
        <v>57984.1</v>
      </c>
      <c r="T2515">
        <v>42687.53</v>
      </c>
      <c r="U2515" s="190">
        <f t="shared" si="2716"/>
        <v>1.358338137624735</v>
      </c>
    </row>
    <row r="2516" spans="1:21" x14ac:dyDescent="0.2">
      <c r="A2516" s="178">
        <v>42840</v>
      </c>
      <c r="B2516" s="179">
        <v>0.75</v>
      </c>
      <c r="C2516" t="s">
        <v>349</v>
      </c>
      <c r="D2516">
        <v>2.61</v>
      </c>
      <c r="E2516">
        <v>7.27</v>
      </c>
      <c r="F2516">
        <v>13.03</v>
      </c>
      <c r="G2516">
        <v>0.99</v>
      </c>
      <c r="H2516" s="184">
        <f t="shared" ref="H2516:L2516" si="2731">H2492</f>
        <v>0.70833333333333337</v>
      </c>
      <c r="I2516" s="185">
        <f t="shared" si="2731"/>
        <v>218</v>
      </c>
      <c r="J2516" s="185">
        <f t="shared" si="2731"/>
        <v>258</v>
      </c>
      <c r="K2516" s="185">
        <f t="shared" si="2731"/>
        <v>2842</v>
      </c>
      <c r="L2516" s="185">
        <f t="shared" si="2731"/>
        <v>1380</v>
      </c>
      <c r="M2516" s="147"/>
      <c r="N2516" s="143">
        <f t="shared" si="2714"/>
        <v>568.98</v>
      </c>
      <c r="O2516" s="143">
        <f t="shared" si="2710"/>
        <v>1875.6599999999999</v>
      </c>
      <c r="P2516" s="143">
        <f t="shared" si="2711"/>
        <v>37031.259999999995</v>
      </c>
      <c r="Q2516" s="143">
        <f t="shared" si="2712"/>
        <v>1366.2</v>
      </c>
      <c r="R2516" s="188">
        <f t="shared" si="2715"/>
        <v>40842.099999999991</v>
      </c>
      <c r="T2516">
        <v>43111.51</v>
      </c>
      <c r="U2516" s="190">
        <f t="shared" si="2716"/>
        <v>0.94735953345173918</v>
      </c>
    </row>
    <row r="2517" spans="1:21" x14ac:dyDescent="0.2">
      <c r="A2517" s="178">
        <v>42840</v>
      </c>
      <c r="B2517" s="179">
        <v>0.79166666666666663</v>
      </c>
      <c r="C2517" t="s">
        <v>349</v>
      </c>
      <c r="D2517">
        <v>3.5</v>
      </c>
      <c r="E2517">
        <v>5</v>
      </c>
      <c r="F2517">
        <v>7.58</v>
      </c>
      <c r="G2517">
        <v>0.99</v>
      </c>
      <c r="H2517" s="184">
        <f t="shared" ref="H2517:L2517" si="2732">H2493</f>
        <v>0.75</v>
      </c>
      <c r="I2517" s="185">
        <f t="shared" si="2732"/>
        <v>240</v>
      </c>
      <c r="J2517" s="185">
        <f t="shared" si="2732"/>
        <v>365</v>
      </c>
      <c r="K2517" s="185">
        <f t="shared" si="2732"/>
        <v>2842</v>
      </c>
      <c r="L2517" s="185">
        <f t="shared" si="2732"/>
        <v>1380</v>
      </c>
      <c r="M2517" s="147"/>
      <c r="N2517" s="143">
        <f t="shared" si="2714"/>
        <v>840</v>
      </c>
      <c r="O2517" s="143">
        <f t="shared" si="2710"/>
        <v>1825</v>
      </c>
      <c r="P2517" s="143">
        <f t="shared" si="2711"/>
        <v>21542.36</v>
      </c>
      <c r="Q2517" s="143">
        <f t="shared" si="2712"/>
        <v>1366.2</v>
      </c>
      <c r="R2517" s="188">
        <f t="shared" si="2715"/>
        <v>25573.56</v>
      </c>
      <c r="T2517">
        <v>42934.82</v>
      </c>
      <c r="U2517" s="190">
        <f t="shared" si="2716"/>
        <v>0.59563682810362317</v>
      </c>
    </row>
    <row r="2518" spans="1:21" x14ac:dyDescent="0.2">
      <c r="A2518" s="178">
        <v>42840</v>
      </c>
      <c r="B2518" s="179">
        <v>0.83333333333333337</v>
      </c>
      <c r="C2518" t="s">
        <v>349</v>
      </c>
      <c r="D2518">
        <v>3.46</v>
      </c>
      <c r="E2518">
        <v>5</v>
      </c>
      <c r="F2518">
        <v>8.4600000000000009</v>
      </c>
      <c r="G2518">
        <v>1.23</v>
      </c>
      <c r="H2518" s="184">
        <f t="shared" ref="H2518:L2518" si="2733">H2494</f>
        <v>0.79166666666666663</v>
      </c>
      <c r="I2518" s="185">
        <f t="shared" si="2733"/>
        <v>320</v>
      </c>
      <c r="J2518" s="185">
        <f t="shared" si="2733"/>
        <v>214</v>
      </c>
      <c r="K2518" s="185">
        <f t="shared" si="2733"/>
        <v>2842</v>
      </c>
      <c r="L2518" s="185">
        <f t="shared" si="2733"/>
        <v>1426</v>
      </c>
      <c r="M2518" s="147"/>
      <c r="N2518" s="143">
        <f t="shared" si="2714"/>
        <v>1107.2</v>
      </c>
      <c r="O2518" s="143">
        <f t="shared" si="2710"/>
        <v>1070</v>
      </c>
      <c r="P2518" s="143">
        <f t="shared" si="2711"/>
        <v>24043.320000000003</v>
      </c>
      <c r="Q2518" s="143">
        <f t="shared" si="2712"/>
        <v>1753.98</v>
      </c>
      <c r="R2518" s="188">
        <f t="shared" si="2715"/>
        <v>27974.500000000004</v>
      </c>
      <c r="T2518">
        <v>42007.28</v>
      </c>
      <c r="U2518" s="190">
        <f t="shared" si="2716"/>
        <v>0.66594409349998396</v>
      </c>
    </row>
    <row r="2519" spans="1:21" x14ac:dyDescent="0.2">
      <c r="A2519" s="178">
        <v>42840</v>
      </c>
      <c r="B2519" s="179">
        <v>0.875</v>
      </c>
      <c r="C2519" t="s">
        <v>349</v>
      </c>
      <c r="D2519">
        <v>3.5</v>
      </c>
      <c r="E2519">
        <v>4</v>
      </c>
      <c r="F2519">
        <v>10.31</v>
      </c>
      <c r="G2519">
        <v>1.08</v>
      </c>
      <c r="H2519" s="184">
        <f t="shared" ref="H2519:L2519" si="2734">H2495</f>
        <v>0.83333333333333337</v>
      </c>
      <c r="I2519" s="185">
        <f t="shared" si="2734"/>
        <v>322</v>
      </c>
      <c r="J2519" s="185">
        <f t="shared" si="2734"/>
        <v>178</v>
      </c>
      <c r="K2519" s="185">
        <f t="shared" si="2734"/>
        <v>2842</v>
      </c>
      <c r="L2519" s="185">
        <f t="shared" si="2734"/>
        <v>1426</v>
      </c>
      <c r="M2519" s="147"/>
      <c r="N2519" s="143">
        <f t="shared" si="2714"/>
        <v>1127</v>
      </c>
      <c r="O2519" s="143">
        <f t="shared" si="2710"/>
        <v>712</v>
      </c>
      <c r="P2519" s="143">
        <f t="shared" si="2711"/>
        <v>29301.02</v>
      </c>
      <c r="Q2519" s="143">
        <f t="shared" si="2712"/>
        <v>1540.0800000000002</v>
      </c>
      <c r="R2519" s="188">
        <f t="shared" si="2715"/>
        <v>32680.100000000002</v>
      </c>
      <c r="T2519">
        <v>40558.04</v>
      </c>
      <c r="U2519" s="190">
        <f t="shared" si="2716"/>
        <v>0.80576132377205612</v>
      </c>
    </row>
    <row r="2520" spans="1:21" x14ac:dyDescent="0.2">
      <c r="A2520" s="178">
        <v>42840</v>
      </c>
      <c r="B2520" s="179">
        <v>0.91666666666666663</v>
      </c>
      <c r="C2520" t="s">
        <v>349</v>
      </c>
      <c r="D2520">
        <v>8</v>
      </c>
      <c r="E2520">
        <v>8.59</v>
      </c>
      <c r="F2520">
        <v>8.7899999999999991</v>
      </c>
      <c r="G2520">
        <v>0.99</v>
      </c>
      <c r="H2520" s="184">
        <f t="shared" ref="H2520:L2520" si="2735">H2496</f>
        <v>0.875</v>
      </c>
      <c r="I2520" s="185">
        <f t="shared" si="2735"/>
        <v>337</v>
      </c>
      <c r="J2520" s="185">
        <f t="shared" si="2735"/>
        <v>173</v>
      </c>
      <c r="K2520" s="185">
        <f t="shared" si="2735"/>
        <v>2842</v>
      </c>
      <c r="L2520" s="185">
        <f t="shared" si="2735"/>
        <v>1426</v>
      </c>
      <c r="M2520" s="147"/>
      <c r="N2520" s="143">
        <f t="shared" si="2714"/>
        <v>2696</v>
      </c>
      <c r="O2520" s="143">
        <f t="shared" si="2710"/>
        <v>1486.07</v>
      </c>
      <c r="P2520" s="143">
        <f t="shared" si="2711"/>
        <v>24981.179999999997</v>
      </c>
      <c r="Q2520" s="143">
        <f t="shared" si="2712"/>
        <v>1411.74</v>
      </c>
      <c r="R2520" s="188">
        <f t="shared" si="2715"/>
        <v>30574.989999999998</v>
      </c>
      <c r="T2520">
        <v>40634.980000000003</v>
      </c>
      <c r="U2520" s="190">
        <f t="shared" si="2716"/>
        <v>0.7524302952776154</v>
      </c>
    </row>
    <row r="2521" spans="1:21" x14ac:dyDescent="0.2">
      <c r="A2521" s="178">
        <v>42840</v>
      </c>
      <c r="B2521" s="179">
        <v>0.95833333333333337</v>
      </c>
      <c r="C2521" t="s">
        <v>349</v>
      </c>
      <c r="D2521">
        <v>30</v>
      </c>
      <c r="E2521">
        <v>8.8000000000000007</v>
      </c>
      <c r="F2521">
        <v>9</v>
      </c>
      <c r="G2521">
        <v>0.01</v>
      </c>
      <c r="H2521" s="184">
        <f t="shared" ref="H2521:L2521" si="2736">H2497</f>
        <v>0.91666666666666663</v>
      </c>
      <c r="I2521" s="185">
        <f t="shared" si="2736"/>
        <v>394</v>
      </c>
      <c r="J2521" s="185">
        <f t="shared" si="2736"/>
        <v>194</v>
      </c>
      <c r="K2521" s="185">
        <f t="shared" si="2736"/>
        <v>2842</v>
      </c>
      <c r="L2521" s="185">
        <f t="shared" si="2736"/>
        <v>1426</v>
      </c>
      <c r="M2521" s="147"/>
      <c r="N2521" s="143">
        <f t="shared" si="2714"/>
        <v>11820</v>
      </c>
      <c r="O2521" s="143">
        <f t="shared" si="2710"/>
        <v>1707.2</v>
      </c>
      <c r="P2521" s="143">
        <f t="shared" si="2711"/>
        <v>25578</v>
      </c>
      <c r="Q2521" s="143">
        <f t="shared" si="2712"/>
        <v>14.26</v>
      </c>
      <c r="R2521" s="188">
        <f t="shared" si="2715"/>
        <v>39119.46</v>
      </c>
      <c r="T2521">
        <v>39729.69</v>
      </c>
      <c r="U2521" s="190">
        <f t="shared" si="2716"/>
        <v>0.9846404540282091</v>
      </c>
    </row>
    <row r="2522" spans="1:21" x14ac:dyDescent="0.2">
      <c r="A2522" s="178">
        <v>42840</v>
      </c>
      <c r="B2522" s="180">
        <v>1</v>
      </c>
      <c r="C2522" t="s">
        <v>349</v>
      </c>
      <c r="D2522">
        <v>20</v>
      </c>
      <c r="E2522">
        <v>9.2899999999999991</v>
      </c>
      <c r="F2522">
        <v>9</v>
      </c>
      <c r="G2522">
        <v>0.01</v>
      </c>
      <c r="H2522" s="184">
        <f t="shared" ref="H2522:L2522" si="2737">H2498</f>
        <v>0.95833333333333337</v>
      </c>
      <c r="I2522" s="185">
        <f t="shared" si="2737"/>
        <v>389</v>
      </c>
      <c r="J2522" s="185">
        <f t="shared" si="2737"/>
        <v>265</v>
      </c>
      <c r="K2522" s="185">
        <f t="shared" si="2737"/>
        <v>2985</v>
      </c>
      <c r="L2522" s="185">
        <f t="shared" si="2737"/>
        <v>1111</v>
      </c>
      <c r="M2522" s="147"/>
      <c r="N2522" s="143">
        <f t="shared" si="2714"/>
        <v>7780</v>
      </c>
      <c r="O2522" s="143">
        <f t="shared" si="2710"/>
        <v>2461.85</v>
      </c>
      <c r="P2522" s="143">
        <f t="shared" si="2711"/>
        <v>26865</v>
      </c>
      <c r="Q2522" s="143">
        <f t="shared" si="2712"/>
        <v>11.11</v>
      </c>
      <c r="R2522" s="188">
        <f t="shared" si="2715"/>
        <v>37117.96</v>
      </c>
      <c r="T2522">
        <v>37813.040000000001</v>
      </c>
      <c r="U2522" s="190">
        <f t="shared" si="2716"/>
        <v>0.98161798152171842</v>
      </c>
    </row>
    <row r="2523" spans="1:21" x14ac:dyDescent="0.2">
      <c r="A2523" s="178">
        <v>42841</v>
      </c>
      <c r="B2523" s="179">
        <v>4.1666666666666664E-2</v>
      </c>
      <c r="C2523" t="s">
        <v>349</v>
      </c>
      <c r="D2523">
        <v>15</v>
      </c>
      <c r="E2523">
        <v>5.5</v>
      </c>
      <c r="F2523">
        <v>4.5</v>
      </c>
      <c r="G2523">
        <v>0.01</v>
      </c>
      <c r="H2523" s="184">
        <f t="shared" ref="H2523:L2523" si="2738">H2499</f>
        <v>1</v>
      </c>
      <c r="I2523" s="185">
        <f t="shared" si="2738"/>
        <v>362</v>
      </c>
      <c r="J2523" s="185">
        <f t="shared" si="2738"/>
        <v>243</v>
      </c>
      <c r="K2523" s="185">
        <f t="shared" si="2738"/>
        <v>2985</v>
      </c>
      <c r="L2523" s="185">
        <f t="shared" si="2738"/>
        <v>1111</v>
      </c>
      <c r="M2523" s="147"/>
      <c r="N2523" s="143">
        <f t="shared" si="2714"/>
        <v>5430</v>
      </c>
      <c r="O2523" s="143">
        <f t="shared" si="2710"/>
        <v>1336.5</v>
      </c>
      <c r="P2523" s="143">
        <f t="shared" si="2711"/>
        <v>13432.5</v>
      </c>
      <c r="Q2523" s="143">
        <f t="shared" si="2712"/>
        <v>11.11</v>
      </c>
      <c r="R2523" s="188">
        <f t="shared" si="2715"/>
        <v>20210.11</v>
      </c>
      <c r="T2523">
        <v>35251.99</v>
      </c>
      <c r="U2523" s="190">
        <f t="shared" si="2716"/>
        <v>0.57330408864861249</v>
      </c>
    </row>
    <row r="2524" spans="1:21" x14ac:dyDescent="0.2">
      <c r="A2524" s="178">
        <v>42841</v>
      </c>
      <c r="B2524" s="179">
        <v>8.3333333333333329E-2</v>
      </c>
      <c r="C2524" t="s">
        <v>349</v>
      </c>
      <c r="D2524">
        <v>7.36</v>
      </c>
      <c r="E2524">
        <v>3</v>
      </c>
      <c r="F2524">
        <v>4.5</v>
      </c>
      <c r="G2524">
        <v>0.01</v>
      </c>
      <c r="H2524" s="184">
        <f t="shared" ref="H2524:L2524" si="2739">H2500</f>
        <v>4.1666666666666664E-2</v>
      </c>
      <c r="I2524" s="185">
        <f t="shared" si="2739"/>
        <v>294</v>
      </c>
      <c r="J2524" s="185">
        <f t="shared" si="2739"/>
        <v>212</v>
      </c>
      <c r="K2524" s="185">
        <f t="shared" si="2739"/>
        <v>2985</v>
      </c>
      <c r="L2524" s="185">
        <f t="shared" si="2739"/>
        <v>1111</v>
      </c>
      <c r="M2524" s="147"/>
      <c r="N2524" s="143">
        <f t="shared" si="2714"/>
        <v>2163.84</v>
      </c>
      <c r="O2524" s="143">
        <f t="shared" si="2710"/>
        <v>636</v>
      </c>
      <c r="P2524" s="143">
        <f t="shared" si="2711"/>
        <v>13432.5</v>
      </c>
      <c r="Q2524" s="143">
        <f t="shared" si="2712"/>
        <v>11.11</v>
      </c>
      <c r="R2524" s="188">
        <f t="shared" si="2715"/>
        <v>16243.45</v>
      </c>
      <c r="T2524">
        <v>32864.480000000003</v>
      </c>
      <c r="U2524" s="190">
        <f t="shared" si="2716"/>
        <v>0.494255500163094</v>
      </c>
    </row>
    <row r="2525" spans="1:21" x14ac:dyDescent="0.2">
      <c r="A2525" s="178">
        <v>42841</v>
      </c>
      <c r="B2525" s="179">
        <v>0.125</v>
      </c>
      <c r="C2525" t="s">
        <v>349</v>
      </c>
      <c r="D2525">
        <v>9.5</v>
      </c>
      <c r="E2525">
        <v>3.25</v>
      </c>
      <c r="F2525">
        <v>5.25</v>
      </c>
      <c r="G2525">
        <v>1.51</v>
      </c>
      <c r="H2525" s="184">
        <f t="shared" ref="H2525:L2525" si="2740">H2501</f>
        <v>8.3333333333333329E-2</v>
      </c>
      <c r="I2525" s="185">
        <f t="shared" si="2740"/>
        <v>236</v>
      </c>
      <c r="J2525" s="185">
        <f t="shared" si="2740"/>
        <v>179</v>
      </c>
      <c r="K2525" s="185">
        <f t="shared" si="2740"/>
        <v>2985</v>
      </c>
      <c r="L2525" s="185">
        <f t="shared" si="2740"/>
        <v>1111</v>
      </c>
      <c r="M2525" s="147"/>
      <c r="N2525" s="143">
        <f t="shared" si="2714"/>
        <v>2242</v>
      </c>
      <c r="O2525" s="143">
        <f t="shared" si="2710"/>
        <v>581.75</v>
      </c>
      <c r="P2525" s="143">
        <f t="shared" si="2711"/>
        <v>15671.25</v>
      </c>
      <c r="Q2525" s="143">
        <f t="shared" si="2712"/>
        <v>1677.61</v>
      </c>
      <c r="R2525" s="188">
        <f t="shared" si="2715"/>
        <v>20172.61</v>
      </c>
      <c r="T2525">
        <v>30954.959999999999</v>
      </c>
      <c r="U2525" s="190">
        <f t="shared" si="2716"/>
        <v>0.65167617725883031</v>
      </c>
    </row>
    <row r="2526" spans="1:21" x14ac:dyDescent="0.2">
      <c r="A2526" s="178">
        <v>42841</v>
      </c>
      <c r="B2526" s="179">
        <v>0.16666666666666666</v>
      </c>
      <c r="C2526" t="s">
        <v>349</v>
      </c>
      <c r="D2526">
        <v>8.61</v>
      </c>
      <c r="E2526">
        <v>3.5</v>
      </c>
      <c r="F2526">
        <v>5.25</v>
      </c>
      <c r="G2526">
        <v>1.62</v>
      </c>
      <c r="H2526" s="184">
        <f t="shared" ref="H2526:L2526" si="2741">H2502</f>
        <v>0.125</v>
      </c>
      <c r="I2526" s="185">
        <f t="shared" si="2741"/>
        <v>201</v>
      </c>
      <c r="J2526" s="185">
        <f t="shared" si="2741"/>
        <v>205</v>
      </c>
      <c r="K2526" s="185">
        <f t="shared" si="2741"/>
        <v>2985</v>
      </c>
      <c r="L2526" s="185">
        <f t="shared" si="2741"/>
        <v>1717</v>
      </c>
      <c r="M2526" s="147"/>
      <c r="N2526" s="143">
        <f t="shared" si="2714"/>
        <v>1730.61</v>
      </c>
      <c r="O2526" s="143">
        <f t="shared" si="2710"/>
        <v>717.5</v>
      </c>
      <c r="P2526" s="143">
        <f t="shared" si="2711"/>
        <v>15671.25</v>
      </c>
      <c r="Q2526" s="143">
        <f t="shared" si="2712"/>
        <v>2781.54</v>
      </c>
      <c r="R2526" s="188">
        <f t="shared" si="2715"/>
        <v>20900.900000000001</v>
      </c>
      <c r="T2526">
        <v>29634.76</v>
      </c>
      <c r="U2526" s="190">
        <f t="shared" si="2716"/>
        <v>0.70528325520436141</v>
      </c>
    </row>
    <row r="2527" spans="1:21" x14ac:dyDescent="0.2">
      <c r="A2527" s="178">
        <v>42841</v>
      </c>
      <c r="B2527" s="179">
        <v>0.20833333333333334</v>
      </c>
      <c r="C2527" t="s">
        <v>349</v>
      </c>
      <c r="D2527">
        <v>8.11</v>
      </c>
      <c r="E2527">
        <v>4.41</v>
      </c>
      <c r="F2527">
        <v>5.5</v>
      </c>
      <c r="G2527">
        <v>1.25</v>
      </c>
      <c r="H2527" s="184">
        <f t="shared" ref="H2527:L2527" si="2742">H2503</f>
        <v>0.16666666666666666</v>
      </c>
      <c r="I2527" s="185">
        <f t="shared" si="2742"/>
        <v>185</v>
      </c>
      <c r="J2527" s="185">
        <f t="shared" si="2742"/>
        <v>205</v>
      </c>
      <c r="K2527" s="185">
        <f t="shared" si="2742"/>
        <v>2985</v>
      </c>
      <c r="L2527" s="185">
        <f t="shared" si="2742"/>
        <v>1717</v>
      </c>
      <c r="M2527" s="147"/>
      <c r="N2527" s="143">
        <f t="shared" si="2714"/>
        <v>1500.35</v>
      </c>
      <c r="O2527" s="143">
        <f t="shared" si="2710"/>
        <v>904.05000000000007</v>
      </c>
      <c r="P2527" s="143">
        <f t="shared" si="2711"/>
        <v>16417.5</v>
      </c>
      <c r="Q2527" s="143">
        <f t="shared" si="2712"/>
        <v>2146.25</v>
      </c>
      <c r="R2527" s="188">
        <f t="shared" si="2715"/>
        <v>20968.150000000001</v>
      </c>
      <c r="T2527">
        <v>28811.49</v>
      </c>
      <c r="U2527" s="190">
        <f t="shared" si="2716"/>
        <v>0.72777041381754293</v>
      </c>
    </row>
    <row r="2528" spans="1:21" x14ac:dyDescent="0.2">
      <c r="A2528" s="178">
        <v>42841</v>
      </c>
      <c r="B2528" s="179">
        <v>0.25</v>
      </c>
      <c r="C2528" t="s">
        <v>349</v>
      </c>
      <c r="D2528">
        <v>11.61</v>
      </c>
      <c r="E2528">
        <v>8</v>
      </c>
      <c r="F2528">
        <v>5.5</v>
      </c>
      <c r="G2528">
        <v>1.71</v>
      </c>
      <c r="H2528" s="184">
        <f t="shared" ref="H2528:L2528" si="2743">H2504</f>
        <v>0.20833333333333334</v>
      </c>
      <c r="I2528" s="185">
        <f t="shared" si="2743"/>
        <v>207</v>
      </c>
      <c r="J2528" s="185">
        <f t="shared" si="2743"/>
        <v>283</v>
      </c>
      <c r="K2528" s="185">
        <f t="shared" si="2743"/>
        <v>2985</v>
      </c>
      <c r="L2528" s="185">
        <f t="shared" si="2743"/>
        <v>1717</v>
      </c>
      <c r="M2528" s="147"/>
      <c r="N2528" s="143">
        <f t="shared" si="2714"/>
        <v>2403.27</v>
      </c>
      <c r="O2528" s="143">
        <f t="shared" si="2710"/>
        <v>2264</v>
      </c>
      <c r="P2528" s="143">
        <f t="shared" si="2711"/>
        <v>16417.5</v>
      </c>
      <c r="Q2528" s="143">
        <f t="shared" si="2712"/>
        <v>2936.07</v>
      </c>
      <c r="R2528" s="188">
        <f t="shared" si="2715"/>
        <v>24020.84</v>
      </c>
      <c r="T2528">
        <v>28368.63</v>
      </c>
      <c r="U2528" s="190">
        <f t="shared" si="2716"/>
        <v>0.84673951473863907</v>
      </c>
    </row>
    <row r="2529" spans="1:21" x14ac:dyDescent="0.2">
      <c r="A2529" s="178">
        <v>42841</v>
      </c>
      <c r="B2529" s="179">
        <v>0.29166666666666669</v>
      </c>
      <c r="C2529" t="s">
        <v>349</v>
      </c>
      <c r="D2529">
        <v>9.1</v>
      </c>
      <c r="E2529">
        <v>9</v>
      </c>
      <c r="F2529">
        <v>7.21</v>
      </c>
      <c r="G2529">
        <v>7</v>
      </c>
      <c r="H2529" s="184">
        <f t="shared" ref="H2529:L2529" si="2744">H2505</f>
        <v>0.25</v>
      </c>
      <c r="I2529" s="185">
        <f t="shared" si="2744"/>
        <v>327</v>
      </c>
      <c r="J2529" s="185">
        <f t="shared" si="2744"/>
        <v>438</v>
      </c>
      <c r="K2529" s="185">
        <f t="shared" si="2744"/>
        <v>2985</v>
      </c>
      <c r="L2529" s="185">
        <f t="shared" si="2744"/>
        <v>1717</v>
      </c>
      <c r="M2529" s="147"/>
      <c r="N2529" s="143">
        <f t="shared" si="2714"/>
        <v>2975.7</v>
      </c>
      <c r="O2529" s="143">
        <f t="shared" si="2710"/>
        <v>3942</v>
      </c>
      <c r="P2529" s="143">
        <f t="shared" si="2711"/>
        <v>21521.85</v>
      </c>
      <c r="Q2529" s="143">
        <f t="shared" si="2712"/>
        <v>12019</v>
      </c>
      <c r="R2529" s="188">
        <f t="shared" si="2715"/>
        <v>40458.550000000003</v>
      </c>
      <c r="T2529">
        <v>28376.12</v>
      </c>
      <c r="U2529" s="190">
        <f t="shared" si="2716"/>
        <v>1.4257957042752851</v>
      </c>
    </row>
    <row r="2530" spans="1:21" x14ac:dyDescent="0.2">
      <c r="A2530" s="178">
        <v>42841</v>
      </c>
      <c r="B2530" s="179">
        <v>0.33333333333333331</v>
      </c>
      <c r="C2530" t="s">
        <v>349</v>
      </c>
      <c r="D2530">
        <v>3.87</v>
      </c>
      <c r="E2530">
        <v>5</v>
      </c>
      <c r="F2530">
        <v>5.92</v>
      </c>
      <c r="G2530">
        <v>5</v>
      </c>
      <c r="H2530" s="184">
        <f t="shared" ref="H2530:L2530" si="2745">H2506</f>
        <v>0.29166666666666669</v>
      </c>
      <c r="I2530" s="185">
        <f t="shared" si="2745"/>
        <v>249</v>
      </c>
      <c r="J2530" s="185">
        <f t="shared" si="2745"/>
        <v>556</v>
      </c>
      <c r="K2530" s="185">
        <f t="shared" si="2745"/>
        <v>2872</v>
      </c>
      <c r="L2530" s="185">
        <f t="shared" si="2745"/>
        <v>2219</v>
      </c>
      <c r="M2530" s="147"/>
      <c r="N2530" s="143">
        <f t="shared" si="2714"/>
        <v>963.63</v>
      </c>
      <c r="O2530" s="143">
        <f t="shared" si="2710"/>
        <v>2780</v>
      </c>
      <c r="P2530" s="143">
        <f t="shared" si="2711"/>
        <v>17002.240000000002</v>
      </c>
      <c r="Q2530" s="143">
        <f t="shared" si="2712"/>
        <v>11095</v>
      </c>
      <c r="R2530" s="188">
        <f t="shared" si="2715"/>
        <v>31840.870000000003</v>
      </c>
      <c r="T2530">
        <v>28917.599999999999</v>
      </c>
      <c r="U2530" s="190">
        <f t="shared" si="2716"/>
        <v>1.101089647826929</v>
      </c>
    </row>
    <row r="2531" spans="1:21" x14ac:dyDescent="0.2">
      <c r="A2531" s="178">
        <v>42841</v>
      </c>
      <c r="B2531" s="179">
        <v>0.375</v>
      </c>
      <c r="C2531" t="s">
        <v>349</v>
      </c>
      <c r="D2531">
        <v>3.98</v>
      </c>
      <c r="E2531">
        <v>7</v>
      </c>
      <c r="F2531">
        <v>7.11</v>
      </c>
      <c r="G2531">
        <v>6.2</v>
      </c>
      <c r="H2531" s="184">
        <f t="shared" ref="H2531:L2531" si="2746">H2507</f>
        <v>0.33333333333333331</v>
      </c>
      <c r="I2531" s="185">
        <f t="shared" si="2746"/>
        <v>256</v>
      </c>
      <c r="J2531" s="185">
        <f t="shared" si="2746"/>
        <v>306</v>
      </c>
      <c r="K2531" s="185">
        <f t="shared" si="2746"/>
        <v>2872</v>
      </c>
      <c r="L2531" s="185">
        <f t="shared" si="2746"/>
        <v>2219</v>
      </c>
      <c r="M2531" s="147"/>
      <c r="N2531" s="143">
        <f t="shared" si="2714"/>
        <v>1018.88</v>
      </c>
      <c r="O2531" s="143">
        <f t="shared" si="2710"/>
        <v>2142</v>
      </c>
      <c r="P2531" s="143">
        <f t="shared" si="2711"/>
        <v>20419.920000000002</v>
      </c>
      <c r="Q2531" s="143">
        <f t="shared" si="2712"/>
        <v>13757.800000000001</v>
      </c>
      <c r="R2531" s="188">
        <f t="shared" si="2715"/>
        <v>37338.600000000006</v>
      </c>
      <c r="T2531">
        <v>29543.18</v>
      </c>
      <c r="U2531" s="190">
        <f t="shared" si="2716"/>
        <v>1.2638652981838789</v>
      </c>
    </row>
    <row r="2532" spans="1:21" x14ac:dyDescent="0.2">
      <c r="A2532" s="178">
        <v>42841</v>
      </c>
      <c r="B2532" s="179">
        <v>0.41666666666666669</v>
      </c>
      <c r="C2532" t="s">
        <v>349</v>
      </c>
      <c r="D2532">
        <v>3.5</v>
      </c>
      <c r="E2532">
        <v>5.85</v>
      </c>
      <c r="F2532">
        <v>6.05</v>
      </c>
      <c r="G2532">
        <v>5.6</v>
      </c>
      <c r="H2532" s="184">
        <f t="shared" ref="H2532:L2532" si="2747">H2508</f>
        <v>0.375</v>
      </c>
      <c r="I2532" s="185">
        <f t="shared" si="2747"/>
        <v>156</v>
      </c>
      <c r="J2532" s="185">
        <f t="shared" si="2747"/>
        <v>343</v>
      </c>
      <c r="K2532" s="185">
        <f t="shared" si="2747"/>
        <v>2872</v>
      </c>
      <c r="L2532" s="185">
        <f t="shared" si="2747"/>
        <v>2219</v>
      </c>
      <c r="M2532" s="147"/>
      <c r="N2532" s="143">
        <f t="shared" si="2714"/>
        <v>546</v>
      </c>
      <c r="O2532" s="143">
        <f t="shared" si="2710"/>
        <v>2006.55</v>
      </c>
      <c r="P2532" s="143">
        <f t="shared" si="2711"/>
        <v>17375.599999999999</v>
      </c>
      <c r="Q2532" s="143">
        <f t="shared" si="2712"/>
        <v>12426.4</v>
      </c>
      <c r="R2532" s="188">
        <f t="shared" si="2715"/>
        <v>32354.549999999996</v>
      </c>
      <c r="T2532">
        <v>31510.98</v>
      </c>
      <c r="U2532" s="190">
        <f t="shared" si="2716"/>
        <v>1.0267706685098337</v>
      </c>
    </row>
    <row r="2533" spans="1:21" x14ac:dyDescent="0.2">
      <c r="A2533" s="178">
        <v>42841</v>
      </c>
      <c r="B2533" s="179">
        <v>0.45833333333333331</v>
      </c>
      <c r="C2533" t="s">
        <v>349</v>
      </c>
      <c r="D2533">
        <v>3.46</v>
      </c>
      <c r="E2533">
        <v>4.3099999999999996</v>
      </c>
      <c r="F2533">
        <v>6.96</v>
      </c>
      <c r="G2533">
        <v>0.99</v>
      </c>
      <c r="H2533" s="184">
        <f t="shared" ref="H2533:L2533" si="2748">H2509</f>
        <v>0.41666666666666669</v>
      </c>
      <c r="I2533" s="185">
        <f t="shared" si="2748"/>
        <v>196</v>
      </c>
      <c r="J2533" s="185">
        <f t="shared" si="2748"/>
        <v>315</v>
      </c>
      <c r="K2533" s="185">
        <f t="shared" si="2748"/>
        <v>2872</v>
      </c>
      <c r="L2533" s="185">
        <f t="shared" si="2748"/>
        <v>2219</v>
      </c>
      <c r="M2533" s="147"/>
      <c r="N2533" s="143">
        <f t="shared" si="2714"/>
        <v>678.16</v>
      </c>
      <c r="O2533" s="143">
        <f t="shared" si="2710"/>
        <v>1357.6499999999999</v>
      </c>
      <c r="P2533" s="143">
        <f t="shared" si="2711"/>
        <v>19989.12</v>
      </c>
      <c r="Q2533" s="143">
        <f t="shared" si="2712"/>
        <v>2196.81</v>
      </c>
      <c r="R2533" s="188">
        <f t="shared" si="2715"/>
        <v>24221.74</v>
      </c>
      <c r="T2533">
        <v>33790</v>
      </c>
      <c r="U2533" s="190">
        <f t="shared" si="2716"/>
        <v>0.71683160698431492</v>
      </c>
    </row>
    <row r="2534" spans="1:21" x14ac:dyDescent="0.2">
      <c r="A2534" s="178">
        <v>42841</v>
      </c>
      <c r="B2534" s="179">
        <v>0.5</v>
      </c>
      <c r="C2534" t="s">
        <v>349</v>
      </c>
      <c r="D2534">
        <v>2</v>
      </c>
      <c r="E2534">
        <v>4</v>
      </c>
      <c r="F2534">
        <v>6.45</v>
      </c>
      <c r="G2534">
        <v>0.99</v>
      </c>
      <c r="H2534" s="184">
        <f t="shared" ref="H2534:L2534" si="2749">H2510</f>
        <v>0.45833333333333331</v>
      </c>
      <c r="I2534" s="185">
        <f t="shared" si="2749"/>
        <v>226</v>
      </c>
      <c r="J2534" s="185">
        <f t="shared" si="2749"/>
        <v>326</v>
      </c>
      <c r="K2534" s="185">
        <f t="shared" si="2749"/>
        <v>2842</v>
      </c>
      <c r="L2534" s="185">
        <f t="shared" si="2749"/>
        <v>1635</v>
      </c>
      <c r="M2534" s="147"/>
      <c r="N2534" s="143">
        <f t="shared" si="2714"/>
        <v>452</v>
      </c>
      <c r="O2534" s="143">
        <f t="shared" si="2710"/>
        <v>1304</v>
      </c>
      <c r="P2534" s="143">
        <f t="shared" si="2711"/>
        <v>18330.900000000001</v>
      </c>
      <c r="Q2534" s="143">
        <f t="shared" si="2712"/>
        <v>1618.65</v>
      </c>
      <c r="R2534" s="188">
        <f t="shared" si="2715"/>
        <v>21705.550000000003</v>
      </c>
      <c r="T2534">
        <v>35712.29</v>
      </c>
      <c r="U2534" s="190">
        <f t="shared" si="2716"/>
        <v>0.60778936326961952</v>
      </c>
    </row>
    <row r="2535" spans="1:21" x14ac:dyDescent="0.2">
      <c r="A2535" s="178">
        <v>42841</v>
      </c>
      <c r="B2535" s="179">
        <v>0.54166666666666663</v>
      </c>
      <c r="C2535" t="s">
        <v>349</v>
      </c>
      <c r="D2535">
        <v>2</v>
      </c>
      <c r="E2535">
        <v>3.1</v>
      </c>
      <c r="F2535">
        <v>6.61</v>
      </c>
      <c r="G2535">
        <v>0.99</v>
      </c>
      <c r="H2535" s="184">
        <f t="shared" ref="H2535:L2535" si="2750">H2511</f>
        <v>0.5</v>
      </c>
      <c r="I2535" s="185">
        <f t="shared" si="2750"/>
        <v>222</v>
      </c>
      <c r="J2535" s="185">
        <f t="shared" si="2750"/>
        <v>319</v>
      </c>
      <c r="K2535" s="185">
        <f t="shared" si="2750"/>
        <v>2842</v>
      </c>
      <c r="L2535" s="185">
        <f t="shared" si="2750"/>
        <v>1635</v>
      </c>
      <c r="M2535" s="147"/>
      <c r="N2535" s="143">
        <f t="shared" si="2714"/>
        <v>444</v>
      </c>
      <c r="O2535" s="143">
        <f t="shared" si="2710"/>
        <v>988.9</v>
      </c>
      <c r="P2535" s="143">
        <f t="shared" si="2711"/>
        <v>18785.620000000003</v>
      </c>
      <c r="Q2535" s="143">
        <f t="shared" si="2712"/>
        <v>1618.65</v>
      </c>
      <c r="R2535" s="188">
        <f t="shared" si="2715"/>
        <v>21837.170000000006</v>
      </c>
      <c r="T2535">
        <v>37436.99</v>
      </c>
      <c r="U2535" s="190">
        <f t="shared" si="2716"/>
        <v>0.58330464067757604</v>
      </c>
    </row>
    <row r="2536" spans="1:21" x14ac:dyDescent="0.2">
      <c r="A2536" s="178">
        <v>42841</v>
      </c>
      <c r="B2536" s="179">
        <v>0.58333333333333337</v>
      </c>
      <c r="C2536" t="s">
        <v>349</v>
      </c>
      <c r="D2536">
        <v>2</v>
      </c>
      <c r="E2536">
        <v>3.08</v>
      </c>
      <c r="F2536">
        <v>7.25</v>
      </c>
      <c r="G2536">
        <v>0.99</v>
      </c>
      <c r="H2536" s="184">
        <f t="shared" ref="H2536:L2536" si="2751">H2512</f>
        <v>0.54166666666666663</v>
      </c>
      <c r="I2536" s="185">
        <f t="shared" si="2751"/>
        <v>195</v>
      </c>
      <c r="J2536" s="185">
        <f t="shared" si="2751"/>
        <v>299</v>
      </c>
      <c r="K2536" s="185">
        <f t="shared" si="2751"/>
        <v>2842</v>
      </c>
      <c r="L2536" s="185">
        <f t="shared" si="2751"/>
        <v>1635</v>
      </c>
      <c r="M2536" s="147"/>
      <c r="N2536" s="143">
        <f t="shared" si="2714"/>
        <v>390</v>
      </c>
      <c r="O2536" s="143">
        <f t="shared" si="2710"/>
        <v>920.92000000000007</v>
      </c>
      <c r="P2536" s="143">
        <f t="shared" si="2711"/>
        <v>20604.5</v>
      </c>
      <c r="Q2536" s="143">
        <f t="shared" si="2712"/>
        <v>1618.65</v>
      </c>
      <c r="R2536" s="188">
        <f t="shared" si="2715"/>
        <v>23534.07</v>
      </c>
      <c r="T2536">
        <v>38835.360000000001</v>
      </c>
      <c r="U2536" s="190">
        <f t="shared" si="2716"/>
        <v>0.60599592742284347</v>
      </c>
    </row>
    <row r="2537" spans="1:21" x14ac:dyDescent="0.2">
      <c r="A2537" s="178">
        <v>42841</v>
      </c>
      <c r="B2537" s="179">
        <v>0.625</v>
      </c>
      <c r="C2537" t="s">
        <v>349</v>
      </c>
      <c r="D2537">
        <v>2</v>
      </c>
      <c r="E2537">
        <v>6.05</v>
      </c>
      <c r="F2537">
        <v>10.75</v>
      </c>
      <c r="G2537">
        <v>0.99</v>
      </c>
      <c r="H2537" s="184">
        <f t="shared" ref="H2537:L2537" si="2752">H2513</f>
        <v>0.58333333333333337</v>
      </c>
      <c r="I2537" s="185">
        <f t="shared" si="2752"/>
        <v>205</v>
      </c>
      <c r="J2537" s="185">
        <f t="shared" si="2752"/>
        <v>237</v>
      </c>
      <c r="K2537" s="185">
        <f t="shared" si="2752"/>
        <v>2842</v>
      </c>
      <c r="L2537" s="185">
        <f t="shared" si="2752"/>
        <v>1635</v>
      </c>
      <c r="M2537" s="147"/>
      <c r="N2537" s="143">
        <f t="shared" si="2714"/>
        <v>410</v>
      </c>
      <c r="O2537" s="143">
        <f t="shared" si="2710"/>
        <v>1433.85</v>
      </c>
      <c r="P2537" s="143">
        <f t="shared" si="2711"/>
        <v>30551.5</v>
      </c>
      <c r="Q2537" s="143">
        <f t="shared" si="2712"/>
        <v>1618.65</v>
      </c>
      <c r="R2537" s="188">
        <f t="shared" si="2715"/>
        <v>34014</v>
      </c>
      <c r="T2537">
        <v>39779.31</v>
      </c>
      <c r="U2537" s="190">
        <f t="shared" si="2716"/>
        <v>0.85506762183657792</v>
      </c>
    </row>
    <row r="2538" spans="1:21" x14ac:dyDescent="0.2">
      <c r="A2538" s="178">
        <v>42841</v>
      </c>
      <c r="B2538" s="179">
        <v>0.66666666666666663</v>
      </c>
      <c r="C2538" t="s">
        <v>349</v>
      </c>
      <c r="D2538">
        <v>1</v>
      </c>
      <c r="E2538">
        <v>7.8</v>
      </c>
      <c r="F2538">
        <v>16.29</v>
      </c>
      <c r="G2538">
        <v>0.99</v>
      </c>
      <c r="H2538" s="184">
        <f t="shared" ref="H2538:L2538" si="2753">H2514</f>
        <v>0.625</v>
      </c>
      <c r="I2538" s="185">
        <f t="shared" si="2753"/>
        <v>212</v>
      </c>
      <c r="J2538" s="185">
        <f t="shared" si="2753"/>
        <v>213</v>
      </c>
      <c r="K2538" s="185">
        <f t="shared" si="2753"/>
        <v>2842</v>
      </c>
      <c r="L2538" s="185">
        <f t="shared" si="2753"/>
        <v>1380</v>
      </c>
      <c r="M2538" s="147"/>
      <c r="N2538" s="143">
        <f t="shared" si="2714"/>
        <v>212</v>
      </c>
      <c r="O2538" s="143">
        <f t="shared" si="2710"/>
        <v>1661.3999999999999</v>
      </c>
      <c r="P2538" s="143">
        <f t="shared" si="2711"/>
        <v>46296.18</v>
      </c>
      <c r="Q2538" s="143">
        <f t="shared" si="2712"/>
        <v>1366.2</v>
      </c>
      <c r="R2538" s="188">
        <f t="shared" si="2715"/>
        <v>49535.78</v>
      </c>
      <c r="T2538">
        <v>40343.599999999999</v>
      </c>
      <c r="U2538" s="190">
        <f t="shared" si="2716"/>
        <v>1.2278472917637495</v>
      </c>
    </row>
    <row r="2539" spans="1:21" x14ac:dyDescent="0.2">
      <c r="A2539" s="178">
        <v>42841</v>
      </c>
      <c r="B2539" s="179">
        <v>0.70833333333333337</v>
      </c>
      <c r="C2539" t="s">
        <v>349</v>
      </c>
      <c r="D2539">
        <v>2.61</v>
      </c>
      <c r="E2539">
        <v>12.93</v>
      </c>
      <c r="F2539">
        <v>24.49</v>
      </c>
      <c r="G2539">
        <v>0.99</v>
      </c>
      <c r="H2539" s="184">
        <f t="shared" ref="H2539:L2539" si="2754">H2515</f>
        <v>0.66666666666666663</v>
      </c>
      <c r="I2539" s="185">
        <f t="shared" si="2754"/>
        <v>191</v>
      </c>
      <c r="J2539" s="185">
        <f t="shared" si="2754"/>
        <v>237</v>
      </c>
      <c r="K2539" s="185">
        <f t="shared" si="2754"/>
        <v>2842</v>
      </c>
      <c r="L2539" s="185">
        <f t="shared" si="2754"/>
        <v>1380</v>
      </c>
      <c r="M2539" s="147"/>
      <c r="N2539" s="143">
        <f t="shared" si="2714"/>
        <v>498.51</v>
      </c>
      <c r="O2539" s="143">
        <f t="shared" si="2710"/>
        <v>3064.41</v>
      </c>
      <c r="P2539" s="143">
        <f t="shared" si="2711"/>
        <v>69600.58</v>
      </c>
      <c r="Q2539" s="143">
        <f t="shared" si="2712"/>
        <v>1366.2</v>
      </c>
      <c r="R2539" s="188">
        <f t="shared" si="2715"/>
        <v>74529.7</v>
      </c>
      <c r="T2539">
        <v>40769.22</v>
      </c>
      <c r="U2539" s="190">
        <f t="shared" si="2716"/>
        <v>1.8280874640231035</v>
      </c>
    </row>
    <row r="2540" spans="1:21" x14ac:dyDescent="0.2">
      <c r="A2540" s="178">
        <v>42841</v>
      </c>
      <c r="B2540" s="179">
        <v>0.75</v>
      </c>
      <c r="C2540" t="s">
        <v>349</v>
      </c>
      <c r="D2540">
        <v>3.5</v>
      </c>
      <c r="E2540">
        <v>5.98</v>
      </c>
      <c r="F2540">
        <v>16.25</v>
      </c>
      <c r="G2540">
        <v>0.99</v>
      </c>
      <c r="H2540" s="184">
        <f t="shared" ref="H2540:L2540" si="2755">H2516</f>
        <v>0.70833333333333337</v>
      </c>
      <c r="I2540" s="185">
        <f t="shared" si="2755"/>
        <v>218</v>
      </c>
      <c r="J2540" s="185">
        <f t="shared" si="2755"/>
        <v>258</v>
      </c>
      <c r="K2540" s="185">
        <f t="shared" si="2755"/>
        <v>2842</v>
      </c>
      <c r="L2540" s="185">
        <f t="shared" si="2755"/>
        <v>1380</v>
      </c>
      <c r="M2540" s="147"/>
      <c r="N2540" s="143">
        <f t="shared" si="2714"/>
        <v>763</v>
      </c>
      <c r="O2540" s="143">
        <f t="shared" si="2710"/>
        <v>1542.8400000000001</v>
      </c>
      <c r="P2540" s="143">
        <f t="shared" si="2711"/>
        <v>46182.5</v>
      </c>
      <c r="Q2540" s="143">
        <f t="shared" si="2712"/>
        <v>1366.2</v>
      </c>
      <c r="R2540" s="188">
        <f t="shared" si="2715"/>
        <v>49854.539999999994</v>
      </c>
      <c r="T2540">
        <v>41188.11</v>
      </c>
      <c r="U2540" s="190">
        <f t="shared" si="2716"/>
        <v>1.2104109656888844</v>
      </c>
    </row>
    <row r="2541" spans="1:21" x14ac:dyDescent="0.2">
      <c r="A2541" s="178">
        <v>42841</v>
      </c>
      <c r="B2541" s="179">
        <v>0.79166666666666663</v>
      </c>
      <c r="C2541" t="s">
        <v>349</v>
      </c>
      <c r="D2541">
        <v>3.98</v>
      </c>
      <c r="E2541">
        <v>2.61</v>
      </c>
      <c r="F2541">
        <v>9.2899999999999991</v>
      </c>
      <c r="G2541">
        <v>0.99</v>
      </c>
      <c r="H2541" s="184">
        <f t="shared" ref="H2541:L2541" si="2756">H2517</f>
        <v>0.75</v>
      </c>
      <c r="I2541" s="185">
        <f t="shared" si="2756"/>
        <v>240</v>
      </c>
      <c r="J2541" s="185">
        <f t="shared" si="2756"/>
        <v>365</v>
      </c>
      <c r="K2541" s="185">
        <f t="shared" si="2756"/>
        <v>2842</v>
      </c>
      <c r="L2541" s="185">
        <f t="shared" si="2756"/>
        <v>1380</v>
      </c>
      <c r="M2541" s="147"/>
      <c r="N2541" s="143">
        <f t="shared" si="2714"/>
        <v>955.2</v>
      </c>
      <c r="O2541" s="143">
        <f t="shared" si="2710"/>
        <v>952.65</v>
      </c>
      <c r="P2541" s="143">
        <f t="shared" si="2711"/>
        <v>26402.179999999997</v>
      </c>
      <c r="Q2541" s="143">
        <f t="shared" si="2712"/>
        <v>1366.2</v>
      </c>
      <c r="R2541" s="188">
        <f t="shared" si="2715"/>
        <v>29676.229999999996</v>
      </c>
      <c r="T2541">
        <v>41247.15</v>
      </c>
      <c r="U2541" s="190">
        <f t="shared" si="2716"/>
        <v>0.71947346665163525</v>
      </c>
    </row>
    <row r="2542" spans="1:21" x14ac:dyDescent="0.2">
      <c r="A2542" s="178">
        <v>42841</v>
      </c>
      <c r="B2542" s="179">
        <v>0.83333333333333337</v>
      </c>
      <c r="C2542" t="s">
        <v>349</v>
      </c>
      <c r="D2542">
        <v>3.85</v>
      </c>
      <c r="E2542">
        <v>3.1</v>
      </c>
      <c r="F2542">
        <v>10.27</v>
      </c>
      <c r="G2542">
        <v>0.99</v>
      </c>
      <c r="H2542" s="184">
        <f t="shared" ref="H2542:L2542" si="2757">H2518</f>
        <v>0.79166666666666663</v>
      </c>
      <c r="I2542" s="185">
        <f t="shared" si="2757"/>
        <v>320</v>
      </c>
      <c r="J2542" s="185">
        <f t="shared" si="2757"/>
        <v>214</v>
      </c>
      <c r="K2542" s="185">
        <f t="shared" si="2757"/>
        <v>2842</v>
      </c>
      <c r="L2542" s="185">
        <f t="shared" si="2757"/>
        <v>1426</v>
      </c>
      <c r="M2542" s="147"/>
      <c r="N2542" s="143">
        <f t="shared" si="2714"/>
        <v>1232</v>
      </c>
      <c r="O2542" s="143">
        <f t="shared" si="2710"/>
        <v>663.4</v>
      </c>
      <c r="P2542" s="143">
        <f t="shared" si="2711"/>
        <v>29187.34</v>
      </c>
      <c r="Q2542" s="143">
        <f t="shared" si="2712"/>
        <v>1411.74</v>
      </c>
      <c r="R2542" s="188">
        <f t="shared" si="2715"/>
        <v>32494.480000000003</v>
      </c>
      <c r="T2542">
        <v>40468.74</v>
      </c>
      <c r="U2542" s="190">
        <f t="shared" si="2716"/>
        <v>0.80295259995739932</v>
      </c>
    </row>
    <row r="2543" spans="1:21" x14ac:dyDescent="0.2">
      <c r="A2543" s="178">
        <v>42841</v>
      </c>
      <c r="B2543" s="179">
        <v>0.875</v>
      </c>
      <c r="C2543" t="s">
        <v>349</v>
      </c>
      <c r="D2543">
        <v>3.5</v>
      </c>
      <c r="E2543">
        <v>6.38</v>
      </c>
      <c r="F2543">
        <v>17.11</v>
      </c>
      <c r="G2543">
        <v>0.99</v>
      </c>
      <c r="H2543" s="184">
        <f t="shared" ref="H2543:L2543" si="2758">H2519</f>
        <v>0.83333333333333337</v>
      </c>
      <c r="I2543" s="185">
        <f t="shared" si="2758"/>
        <v>322</v>
      </c>
      <c r="J2543" s="185">
        <f t="shared" si="2758"/>
        <v>178</v>
      </c>
      <c r="K2543" s="185">
        <f t="shared" si="2758"/>
        <v>2842</v>
      </c>
      <c r="L2543" s="185">
        <f t="shared" si="2758"/>
        <v>1426</v>
      </c>
      <c r="M2543" s="147"/>
      <c r="N2543" s="143">
        <f t="shared" si="2714"/>
        <v>1127</v>
      </c>
      <c r="O2543" s="143">
        <f t="shared" si="2710"/>
        <v>1135.6399999999999</v>
      </c>
      <c r="P2543" s="143">
        <f t="shared" si="2711"/>
        <v>48626.619999999995</v>
      </c>
      <c r="Q2543" s="143">
        <f t="shared" si="2712"/>
        <v>1411.74</v>
      </c>
      <c r="R2543" s="188">
        <f t="shared" si="2715"/>
        <v>52300.999999999993</v>
      </c>
      <c r="T2543">
        <v>39877.919999999998</v>
      </c>
      <c r="U2543" s="190">
        <f t="shared" si="2716"/>
        <v>1.3115277827930845</v>
      </c>
    </row>
    <row r="2544" spans="1:21" x14ac:dyDescent="0.2">
      <c r="A2544" s="178">
        <v>42841</v>
      </c>
      <c r="B2544" s="179">
        <v>0.91666666666666663</v>
      </c>
      <c r="C2544" t="s">
        <v>349</v>
      </c>
      <c r="D2544">
        <v>8</v>
      </c>
      <c r="E2544">
        <v>5.86</v>
      </c>
      <c r="F2544">
        <v>7.61</v>
      </c>
      <c r="G2544">
        <v>0.99</v>
      </c>
      <c r="H2544" s="184">
        <f t="shared" ref="H2544:L2544" si="2759">H2520</f>
        <v>0.875</v>
      </c>
      <c r="I2544" s="185">
        <f t="shared" si="2759"/>
        <v>337</v>
      </c>
      <c r="J2544" s="185">
        <f t="shared" si="2759"/>
        <v>173</v>
      </c>
      <c r="K2544" s="185">
        <f t="shared" si="2759"/>
        <v>2842</v>
      </c>
      <c r="L2544" s="185">
        <f t="shared" si="2759"/>
        <v>1426</v>
      </c>
      <c r="M2544" s="147"/>
      <c r="N2544" s="143">
        <f t="shared" si="2714"/>
        <v>2696</v>
      </c>
      <c r="O2544" s="143">
        <f t="shared" si="2710"/>
        <v>1013.7800000000001</v>
      </c>
      <c r="P2544" s="143">
        <f t="shared" si="2711"/>
        <v>21627.620000000003</v>
      </c>
      <c r="Q2544" s="143">
        <f t="shared" si="2712"/>
        <v>1411.74</v>
      </c>
      <c r="R2544" s="188">
        <f t="shared" si="2715"/>
        <v>26749.140000000003</v>
      </c>
      <c r="T2544">
        <v>40729.870000000003</v>
      </c>
      <c r="U2544" s="190">
        <f t="shared" si="2716"/>
        <v>0.6567450374872299</v>
      </c>
    </row>
    <row r="2545" spans="1:21" x14ac:dyDescent="0.2">
      <c r="A2545" s="178">
        <v>42841</v>
      </c>
      <c r="B2545" s="179">
        <v>0.95833333333333337</v>
      </c>
      <c r="C2545" t="s">
        <v>349</v>
      </c>
      <c r="D2545">
        <v>15</v>
      </c>
      <c r="E2545">
        <v>7.41</v>
      </c>
      <c r="F2545">
        <v>7.61</v>
      </c>
      <c r="G2545">
        <v>0.12</v>
      </c>
      <c r="H2545" s="184">
        <f t="shared" ref="H2545:L2545" si="2760">H2521</f>
        <v>0.91666666666666663</v>
      </c>
      <c r="I2545" s="185">
        <f t="shared" si="2760"/>
        <v>394</v>
      </c>
      <c r="J2545" s="185">
        <f t="shared" si="2760"/>
        <v>194</v>
      </c>
      <c r="K2545" s="185">
        <f t="shared" si="2760"/>
        <v>2842</v>
      </c>
      <c r="L2545" s="185">
        <f t="shared" si="2760"/>
        <v>1426</v>
      </c>
      <c r="M2545" s="147"/>
      <c r="N2545" s="143">
        <f t="shared" si="2714"/>
        <v>5910</v>
      </c>
      <c r="O2545" s="143">
        <f t="shared" si="2710"/>
        <v>1437.54</v>
      </c>
      <c r="P2545" s="143">
        <f t="shared" si="2711"/>
        <v>21627.620000000003</v>
      </c>
      <c r="Q2545" s="143">
        <f t="shared" si="2712"/>
        <v>171.12</v>
      </c>
      <c r="R2545" s="188">
        <f t="shared" si="2715"/>
        <v>29146.280000000002</v>
      </c>
      <c r="T2545">
        <v>39876.080000000002</v>
      </c>
      <c r="U2545" s="190">
        <f t="shared" si="2716"/>
        <v>0.73092139448009941</v>
      </c>
    </row>
    <row r="2546" spans="1:21" x14ac:dyDescent="0.2">
      <c r="A2546" s="178">
        <v>42841</v>
      </c>
      <c r="B2546" s="180">
        <v>1</v>
      </c>
      <c r="C2546" t="s">
        <v>349</v>
      </c>
      <c r="D2546">
        <v>9</v>
      </c>
      <c r="E2546">
        <v>7</v>
      </c>
      <c r="F2546">
        <v>7.11</v>
      </c>
      <c r="G2546">
        <v>0.12</v>
      </c>
      <c r="H2546" s="184">
        <f t="shared" ref="H2546:L2546" si="2761">H2522</f>
        <v>0.95833333333333337</v>
      </c>
      <c r="I2546" s="185">
        <f t="shared" si="2761"/>
        <v>389</v>
      </c>
      <c r="J2546" s="185">
        <f t="shared" si="2761"/>
        <v>265</v>
      </c>
      <c r="K2546" s="185">
        <f t="shared" si="2761"/>
        <v>2985</v>
      </c>
      <c r="L2546" s="185">
        <f t="shared" si="2761"/>
        <v>1111</v>
      </c>
      <c r="M2546" s="147"/>
      <c r="N2546" s="143">
        <f t="shared" si="2714"/>
        <v>3501</v>
      </c>
      <c r="O2546" s="143">
        <f t="shared" si="2710"/>
        <v>1855</v>
      </c>
      <c r="P2546" s="143">
        <f t="shared" si="2711"/>
        <v>21223.350000000002</v>
      </c>
      <c r="Q2546" s="143">
        <f t="shared" si="2712"/>
        <v>133.32</v>
      </c>
      <c r="R2546" s="188">
        <f t="shared" si="2715"/>
        <v>26712.670000000002</v>
      </c>
      <c r="T2546">
        <v>37221</v>
      </c>
      <c r="U2546" s="190">
        <f t="shared" si="2716"/>
        <v>0.71767738642164369</v>
      </c>
    </row>
    <row r="2547" spans="1:21" x14ac:dyDescent="0.2">
      <c r="A2547" s="178">
        <v>42842</v>
      </c>
      <c r="B2547" s="179">
        <v>4.1666666666666664E-2</v>
      </c>
      <c r="C2547" t="s">
        <v>349</v>
      </c>
      <c r="D2547">
        <v>8</v>
      </c>
      <c r="E2547">
        <v>3.96</v>
      </c>
      <c r="F2547">
        <v>4</v>
      </c>
      <c r="G2547">
        <v>0.25</v>
      </c>
      <c r="H2547" s="184">
        <f t="shared" ref="H2547:L2547" si="2762">H2523</f>
        <v>1</v>
      </c>
      <c r="I2547" s="185">
        <f t="shared" si="2762"/>
        <v>362</v>
      </c>
      <c r="J2547" s="185">
        <f t="shared" si="2762"/>
        <v>243</v>
      </c>
      <c r="K2547" s="185">
        <f t="shared" si="2762"/>
        <v>2985</v>
      </c>
      <c r="L2547" s="185">
        <f t="shared" si="2762"/>
        <v>1111</v>
      </c>
      <c r="M2547" s="147"/>
      <c r="N2547" s="143">
        <f t="shared" si="2714"/>
        <v>2896</v>
      </c>
      <c r="O2547" s="143">
        <f t="shared" si="2710"/>
        <v>962.28</v>
      </c>
      <c r="P2547" s="143">
        <f t="shared" si="2711"/>
        <v>11940</v>
      </c>
      <c r="Q2547" s="143">
        <f t="shared" si="2712"/>
        <v>277.75</v>
      </c>
      <c r="R2547" s="188">
        <f t="shared" si="2715"/>
        <v>16076.029999999999</v>
      </c>
      <c r="T2547">
        <v>34060.25</v>
      </c>
      <c r="U2547" s="190">
        <f t="shared" si="2716"/>
        <v>0.47198802122709022</v>
      </c>
    </row>
    <row r="2548" spans="1:21" x14ac:dyDescent="0.2">
      <c r="A2548" s="178">
        <v>42842</v>
      </c>
      <c r="B2548" s="179">
        <v>8.3333333333333329E-2</v>
      </c>
      <c r="C2548" t="s">
        <v>349</v>
      </c>
      <c r="D2548">
        <v>3.5</v>
      </c>
      <c r="E2548">
        <v>2.4</v>
      </c>
      <c r="F2548">
        <v>3.52</v>
      </c>
      <c r="G2548">
        <v>0.25</v>
      </c>
      <c r="H2548" s="184">
        <f t="shared" ref="H2548:L2548" si="2763">H2524</f>
        <v>4.1666666666666664E-2</v>
      </c>
      <c r="I2548" s="185">
        <f t="shared" si="2763"/>
        <v>294</v>
      </c>
      <c r="J2548" s="185">
        <f t="shared" si="2763"/>
        <v>212</v>
      </c>
      <c r="K2548" s="185">
        <f t="shared" si="2763"/>
        <v>2985</v>
      </c>
      <c r="L2548" s="185">
        <f t="shared" si="2763"/>
        <v>1111</v>
      </c>
      <c r="M2548" s="147"/>
      <c r="N2548" s="143">
        <f t="shared" si="2714"/>
        <v>1029</v>
      </c>
      <c r="O2548" s="143">
        <f t="shared" si="2710"/>
        <v>508.79999999999995</v>
      </c>
      <c r="P2548" s="143">
        <f t="shared" si="2711"/>
        <v>10507.2</v>
      </c>
      <c r="Q2548" s="143">
        <f t="shared" si="2712"/>
        <v>277.75</v>
      </c>
      <c r="R2548" s="188">
        <f t="shared" si="2715"/>
        <v>12322.75</v>
      </c>
      <c r="T2548">
        <v>31457.42</v>
      </c>
      <c r="U2548" s="190">
        <f t="shared" si="2716"/>
        <v>0.39172792937246603</v>
      </c>
    </row>
    <row r="2549" spans="1:21" x14ac:dyDescent="0.2">
      <c r="A2549" s="178">
        <v>42842</v>
      </c>
      <c r="B2549" s="179">
        <v>0.125</v>
      </c>
      <c r="C2549" t="s">
        <v>349</v>
      </c>
      <c r="D2549">
        <v>4.93</v>
      </c>
      <c r="E2549">
        <v>2.11</v>
      </c>
      <c r="F2549">
        <v>4</v>
      </c>
      <c r="G2549">
        <v>3</v>
      </c>
      <c r="H2549" s="184">
        <f t="shared" ref="H2549:L2549" si="2764">H2525</f>
        <v>8.3333333333333329E-2</v>
      </c>
      <c r="I2549" s="185">
        <f t="shared" si="2764"/>
        <v>236</v>
      </c>
      <c r="J2549" s="185">
        <f t="shared" si="2764"/>
        <v>179</v>
      </c>
      <c r="K2549" s="185">
        <f t="shared" si="2764"/>
        <v>2985</v>
      </c>
      <c r="L2549" s="185">
        <f t="shared" si="2764"/>
        <v>1111</v>
      </c>
      <c r="M2549" s="147"/>
      <c r="N2549" s="143">
        <f t="shared" si="2714"/>
        <v>1163.48</v>
      </c>
      <c r="O2549" s="143">
        <f t="shared" si="2710"/>
        <v>377.69</v>
      </c>
      <c r="P2549" s="143">
        <f t="shared" si="2711"/>
        <v>11940</v>
      </c>
      <c r="Q2549" s="143">
        <f t="shared" si="2712"/>
        <v>3333</v>
      </c>
      <c r="R2549" s="188">
        <f t="shared" si="2715"/>
        <v>16814.169999999998</v>
      </c>
      <c r="T2549">
        <v>29851.02</v>
      </c>
      <c r="U2549" s="190">
        <f t="shared" si="2716"/>
        <v>0.5632695298184115</v>
      </c>
    </row>
    <row r="2550" spans="1:21" x14ac:dyDescent="0.2">
      <c r="A2550" s="178">
        <v>42842</v>
      </c>
      <c r="B2550" s="179">
        <v>0.16666666666666666</v>
      </c>
      <c r="C2550" t="s">
        <v>349</v>
      </c>
      <c r="D2550">
        <v>3.5</v>
      </c>
      <c r="E2550">
        <v>2.11</v>
      </c>
      <c r="F2550">
        <v>4</v>
      </c>
      <c r="G2550">
        <v>3</v>
      </c>
      <c r="H2550" s="184">
        <f t="shared" ref="H2550:L2550" si="2765">H2526</f>
        <v>0.125</v>
      </c>
      <c r="I2550" s="185">
        <f t="shared" si="2765"/>
        <v>201</v>
      </c>
      <c r="J2550" s="185">
        <f t="shared" si="2765"/>
        <v>205</v>
      </c>
      <c r="K2550" s="185">
        <f t="shared" si="2765"/>
        <v>2985</v>
      </c>
      <c r="L2550" s="185">
        <f t="shared" si="2765"/>
        <v>1717</v>
      </c>
      <c r="M2550" s="147"/>
      <c r="N2550" s="143">
        <f t="shared" si="2714"/>
        <v>703.5</v>
      </c>
      <c r="O2550" s="143">
        <f t="shared" si="2710"/>
        <v>432.54999999999995</v>
      </c>
      <c r="P2550" s="143">
        <f t="shared" si="2711"/>
        <v>11940</v>
      </c>
      <c r="Q2550" s="143">
        <f t="shared" si="2712"/>
        <v>5151</v>
      </c>
      <c r="R2550" s="188">
        <f t="shared" si="2715"/>
        <v>18227.05</v>
      </c>
      <c r="T2550">
        <v>28876.36</v>
      </c>
      <c r="U2550" s="190">
        <f t="shared" si="2716"/>
        <v>0.63121009711750364</v>
      </c>
    </row>
    <row r="2551" spans="1:21" x14ac:dyDescent="0.2">
      <c r="A2551" s="178">
        <v>42842</v>
      </c>
      <c r="B2551" s="179">
        <v>0.20833333333333334</v>
      </c>
      <c r="C2551" t="s">
        <v>349</v>
      </c>
      <c r="D2551">
        <v>3.22</v>
      </c>
      <c r="E2551">
        <v>2.61</v>
      </c>
      <c r="F2551">
        <v>4</v>
      </c>
      <c r="G2551">
        <v>3</v>
      </c>
      <c r="H2551" s="184">
        <f t="shared" ref="H2551:L2551" si="2766">H2527</f>
        <v>0.16666666666666666</v>
      </c>
      <c r="I2551" s="185">
        <f t="shared" si="2766"/>
        <v>185</v>
      </c>
      <c r="J2551" s="185">
        <f t="shared" si="2766"/>
        <v>205</v>
      </c>
      <c r="K2551" s="185">
        <f t="shared" si="2766"/>
        <v>2985</v>
      </c>
      <c r="L2551" s="185">
        <f t="shared" si="2766"/>
        <v>1717</v>
      </c>
      <c r="M2551" s="147"/>
      <c r="N2551" s="143">
        <f t="shared" si="2714"/>
        <v>595.70000000000005</v>
      </c>
      <c r="O2551" s="143">
        <f t="shared" si="2710"/>
        <v>535.04999999999995</v>
      </c>
      <c r="P2551" s="143">
        <f t="shared" si="2711"/>
        <v>11940</v>
      </c>
      <c r="Q2551" s="143">
        <f t="shared" si="2712"/>
        <v>5151</v>
      </c>
      <c r="R2551" s="188">
        <f t="shared" si="2715"/>
        <v>18221.75</v>
      </c>
      <c r="T2551">
        <v>28461.040000000001</v>
      </c>
      <c r="U2551" s="190">
        <f t="shared" si="2716"/>
        <v>0.64023486141054575</v>
      </c>
    </row>
    <row r="2552" spans="1:21" x14ac:dyDescent="0.2">
      <c r="A2552" s="178">
        <v>42842</v>
      </c>
      <c r="B2552" s="179">
        <v>0.25</v>
      </c>
      <c r="C2552" t="s">
        <v>349</v>
      </c>
      <c r="D2552">
        <v>6.85</v>
      </c>
      <c r="E2552">
        <v>4.72</v>
      </c>
      <c r="F2552">
        <v>4.07</v>
      </c>
      <c r="G2552">
        <v>4.71</v>
      </c>
      <c r="H2552" s="184">
        <f t="shared" ref="H2552:L2552" si="2767">H2528</f>
        <v>0.20833333333333334</v>
      </c>
      <c r="I2552" s="185">
        <f t="shared" si="2767"/>
        <v>207</v>
      </c>
      <c r="J2552" s="185">
        <f t="shared" si="2767"/>
        <v>283</v>
      </c>
      <c r="K2552" s="185">
        <f t="shared" si="2767"/>
        <v>2985</v>
      </c>
      <c r="L2552" s="185">
        <f t="shared" si="2767"/>
        <v>1717</v>
      </c>
      <c r="M2552" s="147"/>
      <c r="N2552" s="143">
        <f t="shared" si="2714"/>
        <v>1417.9499999999998</v>
      </c>
      <c r="O2552" s="143">
        <f t="shared" si="2710"/>
        <v>1335.76</v>
      </c>
      <c r="P2552" s="143">
        <f t="shared" si="2711"/>
        <v>12148.95</v>
      </c>
      <c r="Q2552" s="143">
        <f t="shared" si="2712"/>
        <v>8087.07</v>
      </c>
      <c r="R2552" s="188">
        <f t="shared" si="2715"/>
        <v>22989.73</v>
      </c>
      <c r="T2552">
        <v>28801.27</v>
      </c>
      <c r="U2552" s="190">
        <f t="shared" si="2716"/>
        <v>0.79821931463438933</v>
      </c>
    </row>
    <row r="2553" spans="1:21" x14ac:dyDescent="0.2">
      <c r="A2553" s="178">
        <v>42842</v>
      </c>
      <c r="B2553" s="179">
        <v>0.29166666666666669</v>
      </c>
      <c r="C2553" t="s">
        <v>349</v>
      </c>
      <c r="D2553">
        <v>5.17</v>
      </c>
      <c r="E2553">
        <v>12</v>
      </c>
      <c r="F2553">
        <v>8.6300000000000008</v>
      </c>
      <c r="G2553">
        <v>12</v>
      </c>
      <c r="H2553" s="184">
        <f t="shared" ref="H2553:L2553" si="2768">H2529</f>
        <v>0.25</v>
      </c>
      <c r="I2553" s="185">
        <f t="shared" si="2768"/>
        <v>327</v>
      </c>
      <c r="J2553" s="185">
        <f t="shared" si="2768"/>
        <v>438</v>
      </c>
      <c r="K2553" s="185">
        <f t="shared" si="2768"/>
        <v>2985</v>
      </c>
      <c r="L2553" s="185">
        <f t="shared" si="2768"/>
        <v>1717</v>
      </c>
      <c r="M2553" s="147"/>
      <c r="N2553" s="143">
        <f t="shared" si="2714"/>
        <v>1690.59</v>
      </c>
      <c r="O2553" s="143">
        <f t="shared" si="2710"/>
        <v>5256</v>
      </c>
      <c r="P2553" s="143">
        <f t="shared" si="2711"/>
        <v>25760.550000000003</v>
      </c>
      <c r="Q2553" s="143">
        <f t="shared" si="2712"/>
        <v>20604</v>
      </c>
      <c r="R2553" s="188">
        <f t="shared" si="2715"/>
        <v>53311.14</v>
      </c>
      <c r="T2553">
        <v>30513.01</v>
      </c>
      <c r="U2553" s="190">
        <f t="shared" si="2716"/>
        <v>1.7471609651096369</v>
      </c>
    </row>
    <row r="2554" spans="1:21" x14ac:dyDescent="0.2">
      <c r="A2554" s="178">
        <v>42842</v>
      </c>
      <c r="B2554" s="179">
        <v>0.33333333333333331</v>
      </c>
      <c r="C2554" t="s">
        <v>349</v>
      </c>
      <c r="D2554">
        <v>2.11</v>
      </c>
      <c r="E2554">
        <v>4.8</v>
      </c>
      <c r="F2554">
        <v>7.1</v>
      </c>
      <c r="G2554">
        <v>7.66</v>
      </c>
      <c r="H2554" s="184">
        <f t="shared" ref="H2554:L2554" si="2769">H2530</f>
        <v>0.29166666666666669</v>
      </c>
      <c r="I2554" s="185">
        <f t="shared" si="2769"/>
        <v>249</v>
      </c>
      <c r="J2554" s="185">
        <f t="shared" si="2769"/>
        <v>556</v>
      </c>
      <c r="K2554" s="185">
        <f t="shared" si="2769"/>
        <v>2872</v>
      </c>
      <c r="L2554" s="185">
        <f t="shared" si="2769"/>
        <v>2219</v>
      </c>
      <c r="M2554" s="147"/>
      <c r="N2554" s="143">
        <f t="shared" si="2714"/>
        <v>525.39</v>
      </c>
      <c r="O2554" s="143">
        <f t="shared" si="2710"/>
        <v>2668.7999999999997</v>
      </c>
      <c r="P2554" s="143">
        <f t="shared" si="2711"/>
        <v>20391.2</v>
      </c>
      <c r="Q2554" s="143">
        <f t="shared" si="2712"/>
        <v>16997.54</v>
      </c>
      <c r="R2554" s="188">
        <f t="shared" si="2715"/>
        <v>40582.93</v>
      </c>
      <c r="T2554">
        <v>33376.480000000003</v>
      </c>
      <c r="U2554" s="190">
        <f t="shared" si="2716"/>
        <v>1.2159140208913581</v>
      </c>
    </row>
    <row r="2555" spans="1:21" x14ac:dyDescent="0.2">
      <c r="A2555" s="178">
        <v>42842</v>
      </c>
      <c r="B2555" s="179">
        <v>0.375</v>
      </c>
      <c r="C2555" t="s">
        <v>349</v>
      </c>
      <c r="D2555">
        <v>3.5</v>
      </c>
      <c r="E2555">
        <v>6.86</v>
      </c>
      <c r="F2555">
        <v>7.38</v>
      </c>
      <c r="G2555">
        <v>7.17</v>
      </c>
      <c r="H2555" s="184">
        <f t="shared" ref="H2555:L2555" si="2770">H2531</f>
        <v>0.33333333333333331</v>
      </c>
      <c r="I2555" s="185">
        <f t="shared" si="2770"/>
        <v>256</v>
      </c>
      <c r="J2555" s="185">
        <f t="shared" si="2770"/>
        <v>306</v>
      </c>
      <c r="K2555" s="185">
        <f t="shared" si="2770"/>
        <v>2872</v>
      </c>
      <c r="L2555" s="185">
        <f t="shared" si="2770"/>
        <v>2219</v>
      </c>
      <c r="M2555" s="147"/>
      <c r="N2555" s="143">
        <f t="shared" si="2714"/>
        <v>896</v>
      </c>
      <c r="O2555" s="143">
        <f t="shared" si="2710"/>
        <v>2099.1600000000003</v>
      </c>
      <c r="P2555" s="143">
        <f t="shared" si="2711"/>
        <v>21195.360000000001</v>
      </c>
      <c r="Q2555" s="143">
        <f t="shared" si="2712"/>
        <v>15910.23</v>
      </c>
      <c r="R2555" s="188">
        <f t="shared" si="2715"/>
        <v>40100.75</v>
      </c>
      <c r="T2555">
        <v>34524.199999999997</v>
      </c>
      <c r="U2555" s="190">
        <f t="shared" si="2716"/>
        <v>1.1615258282595977</v>
      </c>
    </row>
    <row r="2556" spans="1:21" x14ac:dyDescent="0.2">
      <c r="A2556" s="178">
        <v>42842</v>
      </c>
      <c r="B2556" s="179">
        <v>0.41666666666666669</v>
      </c>
      <c r="C2556" t="s">
        <v>349</v>
      </c>
      <c r="D2556">
        <v>3.5</v>
      </c>
      <c r="E2556">
        <v>4.71</v>
      </c>
      <c r="F2556">
        <v>8.68</v>
      </c>
      <c r="G2556">
        <v>8.91</v>
      </c>
      <c r="H2556" s="184">
        <f t="shared" ref="H2556:L2556" si="2771">H2532</f>
        <v>0.375</v>
      </c>
      <c r="I2556" s="185">
        <f t="shared" si="2771"/>
        <v>156</v>
      </c>
      <c r="J2556" s="185">
        <f t="shared" si="2771"/>
        <v>343</v>
      </c>
      <c r="K2556" s="185">
        <f t="shared" si="2771"/>
        <v>2872</v>
      </c>
      <c r="L2556" s="185">
        <f t="shared" si="2771"/>
        <v>2219</v>
      </c>
      <c r="M2556" s="147"/>
      <c r="N2556" s="143">
        <f t="shared" si="2714"/>
        <v>546</v>
      </c>
      <c r="O2556" s="143">
        <f t="shared" si="2710"/>
        <v>1615.53</v>
      </c>
      <c r="P2556" s="143">
        <f t="shared" si="2711"/>
        <v>24928.959999999999</v>
      </c>
      <c r="Q2556" s="143">
        <f t="shared" si="2712"/>
        <v>19771.29</v>
      </c>
      <c r="R2556" s="188">
        <f t="shared" si="2715"/>
        <v>46861.78</v>
      </c>
      <c r="T2556">
        <v>35533.11</v>
      </c>
      <c r="U2556" s="190">
        <f t="shared" si="2716"/>
        <v>1.3188201089068758</v>
      </c>
    </row>
    <row r="2557" spans="1:21" x14ac:dyDescent="0.2">
      <c r="A2557" s="178">
        <v>42842</v>
      </c>
      <c r="B2557" s="179">
        <v>0.45833333333333331</v>
      </c>
      <c r="C2557" t="s">
        <v>349</v>
      </c>
      <c r="D2557">
        <v>2.11</v>
      </c>
      <c r="E2557">
        <v>3.92</v>
      </c>
      <c r="F2557">
        <v>7.21</v>
      </c>
      <c r="G2557">
        <v>2</v>
      </c>
      <c r="H2557" s="184">
        <f t="shared" ref="H2557:L2557" si="2772">H2533</f>
        <v>0.41666666666666669</v>
      </c>
      <c r="I2557" s="185">
        <f t="shared" si="2772"/>
        <v>196</v>
      </c>
      <c r="J2557" s="185">
        <f t="shared" si="2772"/>
        <v>315</v>
      </c>
      <c r="K2557" s="185">
        <f t="shared" si="2772"/>
        <v>2872</v>
      </c>
      <c r="L2557" s="185">
        <f t="shared" si="2772"/>
        <v>2219</v>
      </c>
      <c r="M2557" s="147"/>
      <c r="N2557" s="143">
        <f t="shared" si="2714"/>
        <v>413.56</v>
      </c>
      <c r="O2557" s="143">
        <f t="shared" si="2710"/>
        <v>1234.8</v>
      </c>
      <c r="P2557" s="143">
        <f t="shared" si="2711"/>
        <v>20707.12</v>
      </c>
      <c r="Q2557" s="143">
        <f t="shared" si="2712"/>
        <v>4438</v>
      </c>
      <c r="R2557" s="188">
        <f t="shared" si="2715"/>
        <v>26793.48</v>
      </c>
      <c r="T2557">
        <v>37161.69</v>
      </c>
      <c r="U2557" s="190">
        <f t="shared" si="2716"/>
        <v>0.72099734968996287</v>
      </c>
    </row>
    <row r="2558" spans="1:21" x14ac:dyDescent="0.2">
      <c r="A2558" s="178">
        <v>42842</v>
      </c>
      <c r="B2558" s="179">
        <v>0.5</v>
      </c>
      <c r="C2558" t="s">
        <v>349</v>
      </c>
      <c r="D2558">
        <v>2</v>
      </c>
      <c r="E2558">
        <v>3.91</v>
      </c>
      <c r="F2558">
        <v>6.14</v>
      </c>
      <c r="G2558">
        <v>2</v>
      </c>
      <c r="H2558" s="184">
        <f t="shared" ref="H2558:L2558" si="2773">H2534</f>
        <v>0.45833333333333331</v>
      </c>
      <c r="I2558" s="185">
        <f t="shared" si="2773"/>
        <v>226</v>
      </c>
      <c r="J2558" s="185">
        <f t="shared" si="2773"/>
        <v>326</v>
      </c>
      <c r="K2558" s="185">
        <f t="shared" si="2773"/>
        <v>2842</v>
      </c>
      <c r="L2558" s="185">
        <f t="shared" si="2773"/>
        <v>1635</v>
      </c>
      <c r="M2558" s="147"/>
      <c r="N2558" s="143">
        <f t="shared" si="2714"/>
        <v>452</v>
      </c>
      <c r="O2558" s="143">
        <f t="shared" si="2710"/>
        <v>1274.6600000000001</v>
      </c>
      <c r="P2558" s="143">
        <f t="shared" si="2711"/>
        <v>17449.879999999997</v>
      </c>
      <c r="Q2558" s="143">
        <f t="shared" si="2712"/>
        <v>3270</v>
      </c>
      <c r="R2558" s="188">
        <f t="shared" si="2715"/>
        <v>22446.539999999997</v>
      </c>
      <c r="T2558">
        <v>38756.18</v>
      </c>
      <c r="U2558" s="190">
        <f t="shared" si="2716"/>
        <v>0.57917317960645232</v>
      </c>
    </row>
    <row r="2559" spans="1:21" x14ac:dyDescent="0.2">
      <c r="A2559" s="178">
        <v>42842</v>
      </c>
      <c r="B2559" s="179">
        <v>0.54166666666666663</v>
      </c>
      <c r="C2559" t="s">
        <v>349</v>
      </c>
      <c r="D2559">
        <v>2</v>
      </c>
      <c r="E2559">
        <v>5.92</v>
      </c>
      <c r="F2559">
        <v>8.01</v>
      </c>
      <c r="G2559">
        <v>2</v>
      </c>
      <c r="H2559" s="184">
        <f t="shared" ref="H2559:L2559" si="2774">H2535</f>
        <v>0.5</v>
      </c>
      <c r="I2559" s="185">
        <f t="shared" si="2774"/>
        <v>222</v>
      </c>
      <c r="J2559" s="185">
        <f t="shared" si="2774"/>
        <v>319</v>
      </c>
      <c r="K2559" s="185">
        <f t="shared" si="2774"/>
        <v>2842</v>
      </c>
      <c r="L2559" s="185">
        <f t="shared" si="2774"/>
        <v>1635</v>
      </c>
      <c r="M2559" s="147"/>
      <c r="N2559" s="143">
        <f t="shared" si="2714"/>
        <v>444</v>
      </c>
      <c r="O2559" s="143">
        <f t="shared" si="2710"/>
        <v>1888.48</v>
      </c>
      <c r="P2559" s="143">
        <f t="shared" si="2711"/>
        <v>22764.42</v>
      </c>
      <c r="Q2559" s="143">
        <f t="shared" si="2712"/>
        <v>3270</v>
      </c>
      <c r="R2559" s="188">
        <f t="shared" si="2715"/>
        <v>28366.899999999998</v>
      </c>
      <c r="T2559">
        <v>40445.050000000003</v>
      </c>
      <c r="U2559" s="190">
        <f t="shared" si="2716"/>
        <v>0.70136889433935667</v>
      </c>
    </row>
    <row r="2560" spans="1:21" x14ac:dyDescent="0.2">
      <c r="A2560" s="178">
        <v>42842</v>
      </c>
      <c r="B2560" s="179">
        <v>0.58333333333333337</v>
      </c>
      <c r="C2560" t="s">
        <v>349</v>
      </c>
      <c r="D2560">
        <v>2.11</v>
      </c>
      <c r="E2560">
        <v>8.91</v>
      </c>
      <c r="F2560">
        <v>11.82</v>
      </c>
      <c r="G2560">
        <v>2</v>
      </c>
      <c r="H2560" s="184">
        <f t="shared" ref="H2560:L2560" si="2775">H2536</f>
        <v>0.54166666666666663</v>
      </c>
      <c r="I2560" s="185">
        <f t="shared" si="2775"/>
        <v>195</v>
      </c>
      <c r="J2560" s="185">
        <f t="shared" si="2775"/>
        <v>299</v>
      </c>
      <c r="K2560" s="185">
        <f t="shared" si="2775"/>
        <v>2842</v>
      </c>
      <c r="L2560" s="185">
        <f t="shared" si="2775"/>
        <v>1635</v>
      </c>
      <c r="M2560" s="147"/>
      <c r="N2560" s="143">
        <f t="shared" si="2714"/>
        <v>411.45</v>
      </c>
      <c r="O2560" s="143">
        <f t="shared" si="2710"/>
        <v>2664.09</v>
      </c>
      <c r="P2560" s="143">
        <f t="shared" si="2711"/>
        <v>33592.44</v>
      </c>
      <c r="Q2560" s="143">
        <f t="shared" si="2712"/>
        <v>3270</v>
      </c>
      <c r="R2560" s="188">
        <f t="shared" si="2715"/>
        <v>39937.980000000003</v>
      </c>
      <c r="T2560">
        <v>41771.51</v>
      </c>
      <c r="U2560" s="190">
        <f t="shared" si="2716"/>
        <v>0.95610572852166464</v>
      </c>
    </row>
    <row r="2561" spans="1:21" x14ac:dyDescent="0.2">
      <c r="A2561" s="178">
        <v>42842</v>
      </c>
      <c r="B2561" s="179">
        <v>0.625</v>
      </c>
      <c r="C2561" t="s">
        <v>349</v>
      </c>
      <c r="D2561">
        <v>2.61</v>
      </c>
      <c r="E2561">
        <v>12.58</v>
      </c>
      <c r="F2561">
        <v>15.97</v>
      </c>
      <c r="G2561">
        <v>2</v>
      </c>
      <c r="H2561" s="184">
        <f t="shared" ref="H2561:L2561" si="2776">H2537</f>
        <v>0.58333333333333337</v>
      </c>
      <c r="I2561" s="185">
        <f t="shared" si="2776"/>
        <v>205</v>
      </c>
      <c r="J2561" s="185">
        <f t="shared" si="2776"/>
        <v>237</v>
      </c>
      <c r="K2561" s="185">
        <f t="shared" si="2776"/>
        <v>2842</v>
      </c>
      <c r="L2561" s="185">
        <f t="shared" si="2776"/>
        <v>1635</v>
      </c>
      <c r="M2561" s="147"/>
      <c r="N2561" s="143">
        <f t="shared" si="2714"/>
        <v>535.04999999999995</v>
      </c>
      <c r="O2561" s="143">
        <f t="shared" si="2710"/>
        <v>2981.46</v>
      </c>
      <c r="P2561" s="143">
        <f t="shared" si="2711"/>
        <v>45386.740000000005</v>
      </c>
      <c r="Q2561" s="143">
        <f t="shared" si="2712"/>
        <v>3270</v>
      </c>
      <c r="R2561" s="188">
        <f t="shared" si="2715"/>
        <v>52173.250000000007</v>
      </c>
      <c r="T2561">
        <v>42870.18</v>
      </c>
      <c r="U2561" s="190">
        <f t="shared" si="2716"/>
        <v>1.2170056202236614</v>
      </c>
    </row>
    <row r="2562" spans="1:21" x14ac:dyDescent="0.2">
      <c r="A2562" s="178">
        <v>42842</v>
      </c>
      <c r="B2562" s="179">
        <v>0.66666666666666663</v>
      </c>
      <c r="C2562" t="s">
        <v>349</v>
      </c>
      <c r="D2562">
        <v>2</v>
      </c>
      <c r="E2562">
        <v>17.54</v>
      </c>
      <c r="F2562">
        <v>23.18</v>
      </c>
      <c r="G2562">
        <v>4.82</v>
      </c>
      <c r="H2562" s="184">
        <f t="shared" ref="H2562:L2562" si="2777">H2538</f>
        <v>0.625</v>
      </c>
      <c r="I2562" s="185">
        <f t="shared" si="2777"/>
        <v>212</v>
      </c>
      <c r="J2562" s="185">
        <f t="shared" si="2777"/>
        <v>213</v>
      </c>
      <c r="K2562" s="185">
        <f t="shared" si="2777"/>
        <v>2842</v>
      </c>
      <c r="L2562" s="185">
        <f t="shared" si="2777"/>
        <v>1380</v>
      </c>
      <c r="M2562" s="147"/>
      <c r="N2562" s="143">
        <f t="shared" si="2714"/>
        <v>424</v>
      </c>
      <c r="O2562" s="143">
        <f t="shared" si="2710"/>
        <v>3736.02</v>
      </c>
      <c r="P2562" s="143">
        <f t="shared" si="2711"/>
        <v>65877.56</v>
      </c>
      <c r="Q2562" s="143">
        <f t="shared" si="2712"/>
        <v>6651.6</v>
      </c>
      <c r="R2562" s="188">
        <f t="shared" si="2715"/>
        <v>76689.180000000008</v>
      </c>
      <c r="T2562">
        <v>43090</v>
      </c>
      <c r="U2562" s="190">
        <f t="shared" si="2716"/>
        <v>1.7797442562079371</v>
      </c>
    </row>
    <row r="2563" spans="1:21" x14ac:dyDescent="0.2">
      <c r="A2563" s="178">
        <v>42842</v>
      </c>
      <c r="B2563" s="179">
        <v>0.70833333333333337</v>
      </c>
      <c r="C2563" t="s">
        <v>349</v>
      </c>
      <c r="D2563">
        <v>2.11</v>
      </c>
      <c r="E2563">
        <v>12.3</v>
      </c>
      <c r="F2563">
        <v>23.89</v>
      </c>
      <c r="G2563">
        <v>4.82</v>
      </c>
      <c r="H2563" s="184">
        <f t="shared" ref="H2563:L2563" si="2778">H2539</f>
        <v>0.66666666666666663</v>
      </c>
      <c r="I2563" s="185">
        <f t="shared" si="2778"/>
        <v>191</v>
      </c>
      <c r="J2563" s="185">
        <f t="shared" si="2778"/>
        <v>237</v>
      </c>
      <c r="K2563" s="185">
        <f t="shared" si="2778"/>
        <v>2842</v>
      </c>
      <c r="L2563" s="185">
        <f t="shared" si="2778"/>
        <v>1380</v>
      </c>
      <c r="M2563" s="147"/>
      <c r="N2563" s="143">
        <f t="shared" si="2714"/>
        <v>403.01</v>
      </c>
      <c r="O2563" s="143">
        <f t="shared" si="2710"/>
        <v>2915.1000000000004</v>
      </c>
      <c r="P2563" s="143">
        <f t="shared" si="2711"/>
        <v>67895.38</v>
      </c>
      <c r="Q2563" s="143">
        <f t="shared" si="2712"/>
        <v>6651.6</v>
      </c>
      <c r="R2563" s="188">
        <f t="shared" si="2715"/>
        <v>77865.090000000011</v>
      </c>
      <c r="T2563">
        <v>42615.040000000001</v>
      </c>
      <c r="U2563" s="190">
        <f t="shared" si="2716"/>
        <v>1.827173927327066</v>
      </c>
    </row>
    <row r="2564" spans="1:21" x14ac:dyDescent="0.2">
      <c r="A2564" s="178">
        <v>42842</v>
      </c>
      <c r="B2564" s="179">
        <v>0.75</v>
      </c>
      <c r="C2564" t="s">
        <v>349</v>
      </c>
      <c r="D2564">
        <v>3.5</v>
      </c>
      <c r="E2564">
        <v>6.76</v>
      </c>
      <c r="F2564">
        <v>12.43</v>
      </c>
      <c r="G2564">
        <v>4.62</v>
      </c>
      <c r="H2564" s="184">
        <f t="shared" ref="H2564:L2564" si="2779">H2540</f>
        <v>0.70833333333333337</v>
      </c>
      <c r="I2564" s="185">
        <f t="shared" si="2779"/>
        <v>218</v>
      </c>
      <c r="J2564" s="185">
        <f t="shared" si="2779"/>
        <v>258</v>
      </c>
      <c r="K2564" s="185">
        <f t="shared" si="2779"/>
        <v>2842</v>
      </c>
      <c r="L2564" s="185">
        <f t="shared" si="2779"/>
        <v>1380</v>
      </c>
      <c r="M2564" s="147"/>
      <c r="N2564" s="143">
        <f t="shared" si="2714"/>
        <v>763</v>
      </c>
      <c r="O2564" s="143">
        <f t="shared" ref="O2564:O2627" si="2780">E2564*J2564</f>
        <v>1744.08</v>
      </c>
      <c r="P2564" s="143">
        <f t="shared" ref="P2564:P2627" si="2781">F2564*K2564</f>
        <v>35326.06</v>
      </c>
      <c r="Q2564" s="143">
        <f t="shared" ref="Q2564:Q2627" si="2782">G2564*L2564</f>
        <v>6375.6</v>
      </c>
      <c r="R2564" s="188">
        <f t="shared" si="2715"/>
        <v>44208.74</v>
      </c>
      <c r="T2564">
        <v>42077.23</v>
      </c>
      <c r="U2564" s="190">
        <f t="shared" si="2716"/>
        <v>1.0506570893568801</v>
      </c>
    </row>
    <row r="2565" spans="1:21" x14ac:dyDescent="0.2">
      <c r="A2565" s="178">
        <v>42842</v>
      </c>
      <c r="B2565" s="179">
        <v>0.79166666666666663</v>
      </c>
      <c r="C2565" t="s">
        <v>349</v>
      </c>
      <c r="D2565">
        <v>4.1100000000000003</v>
      </c>
      <c r="E2565">
        <v>3.69</v>
      </c>
      <c r="F2565">
        <v>9.7899999999999991</v>
      </c>
      <c r="G2565">
        <v>2.62</v>
      </c>
      <c r="H2565" s="184">
        <f t="shared" ref="H2565:L2565" si="2783">H2541</f>
        <v>0.75</v>
      </c>
      <c r="I2565" s="185">
        <f t="shared" si="2783"/>
        <v>240</v>
      </c>
      <c r="J2565" s="185">
        <f t="shared" si="2783"/>
        <v>365</v>
      </c>
      <c r="K2565" s="185">
        <f t="shared" si="2783"/>
        <v>2842</v>
      </c>
      <c r="L2565" s="185">
        <f t="shared" si="2783"/>
        <v>1380</v>
      </c>
      <c r="M2565" s="147"/>
      <c r="N2565" s="143">
        <f t="shared" ref="N2565:N2628" si="2784">D2565*I2565</f>
        <v>986.40000000000009</v>
      </c>
      <c r="O2565" s="143">
        <f t="shared" si="2780"/>
        <v>1346.85</v>
      </c>
      <c r="P2565" s="143">
        <f t="shared" si="2781"/>
        <v>27823.179999999997</v>
      </c>
      <c r="Q2565" s="143">
        <f t="shared" si="2782"/>
        <v>3615.6000000000004</v>
      </c>
      <c r="R2565" s="188">
        <f t="shared" ref="R2565:R2628" si="2785">SUM(N2565:Q2565)</f>
        <v>33772.03</v>
      </c>
      <c r="T2565">
        <v>41014.589999999997</v>
      </c>
      <c r="U2565" s="190">
        <f t="shared" ref="U2565:U2628" si="2786">R2565/T2565</f>
        <v>0.8234150335283128</v>
      </c>
    </row>
    <row r="2566" spans="1:21" x14ac:dyDescent="0.2">
      <c r="A2566" s="178">
        <v>42842</v>
      </c>
      <c r="B2566" s="179">
        <v>0.83333333333333337</v>
      </c>
      <c r="C2566" t="s">
        <v>349</v>
      </c>
      <c r="D2566">
        <v>3.5</v>
      </c>
      <c r="E2566">
        <v>3.7</v>
      </c>
      <c r="F2566">
        <v>9.44</v>
      </c>
      <c r="G2566">
        <v>2.67</v>
      </c>
      <c r="H2566" s="184">
        <f t="shared" ref="H2566:L2566" si="2787">H2542</f>
        <v>0.79166666666666663</v>
      </c>
      <c r="I2566" s="185">
        <f t="shared" si="2787"/>
        <v>320</v>
      </c>
      <c r="J2566" s="185">
        <f t="shared" si="2787"/>
        <v>214</v>
      </c>
      <c r="K2566" s="185">
        <f t="shared" si="2787"/>
        <v>2842</v>
      </c>
      <c r="L2566" s="185">
        <f t="shared" si="2787"/>
        <v>1426</v>
      </c>
      <c r="M2566" s="147"/>
      <c r="N2566" s="143">
        <f t="shared" si="2784"/>
        <v>1120</v>
      </c>
      <c r="O2566" s="143">
        <f t="shared" si="2780"/>
        <v>791.80000000000007</v>
      </c>
      <c r="P2566" s="143">
        <f t="shared" si="2781"/>
        <v>26828.48</v>
      </c>
      <c r="Q2566" s="143">
        <f t="shared" si="2782"/>
        <v>3807.42</v>
      </c>
      <c r="R2566" s="188">
        <f t="shared" si="2785"/>
        <v>32547.699999999997</v>
      </c>
      <c r="T2566">
        <v>39909.86</v>
      </c>
      <c r="U2566" s="190">
        <f t="shared" si="2786"/>
        <v>0.81553029752547357</v>
      </c>
    </row>
    <row r="2567" spans="1:21" x14ac:dyDescent="0.2">
      <c r="A2567" s="178">
        <v>42842</v>
      </c>
      <c r="B2567" s="179">
        <v>0.875</v>
      </c>
      <c r="C2567" t="s">
        <v>349</v>
      </c>
      <c r="D2567">
        <v>3.5</v>
      </c>
      <c r="E2567">
        <v>5.94</v>
      </c>
      <c r="F2567">
        <v>14.66</v>
      </c>
      <c r="G2567">
        <v>2</v>
      </c>
      <c r="H2567" s="184">
        <f t="shared" ref="H2567:L2567" si="2788">H2543</f>
        <v>0.83333333333333337</v>
      </c>
      <c r="I2567" s="185">
        <f t="shared" si="2788"/>
        <v>322</v>
      </c>
      <c r="J2567" s="185">
        <f t="shared" si="2788"/>
        <v>178</v>
      </c>
      <c r="K2567" s="185">
        <f t="shared" si="2788"/>
        <v>2842</v>
      </c>
      <c r="L2567" s="185">
        <f t="shared" si="2788"/>
        <v>1426</v>
      </c>
      <c r="M2567" s="147"/>
      <c r="N2567" s="143">
        <f t="shared" si="2784"/>
        <v>1127</v>
      </c>
      <c r="O2567" s="143">
        <f t="shared" si="2780"/>
        <v>1057.3200000000002</v>
      </c>
      <c r="P2567" s="143">
        <f t="shared" si="2781"/>
        <v>41663.72</v>
      </c>
      <c r="Q2567" s="143">
        <f t="shared" si="2782"/>
        <v>2852</v>
      </c>
      <c r="R2567" s="188">
        <f t="shared" si="2785"/>
        <v>46700.04</v>
      </c>
      <c r="T2567">
        <v>39289.08</v>
      </c>
      <c r="U2567" s="190">
        <f t="shared" si="2786"/>
        <v>1.1886264580387222</v>
      </c>
    </row>
    <row r="2568" spans="1:21" x14ac:dyDescent="0.2">
      <c r="A2568" s="178">
        <v>42842</v>
      </c>
      <c r="B2568" s="179">
        <v>0.91666666666666663</v>
      </c>
      <c r="C2568" t="s">
        <v>349</v>
      </c>
      <c r="D2568">
        <v>8</v>
      </c>
      <c r="E2568">
        <v>4</v>
      </c>
      <c r="F2568">
        <v>7.61</v>
      </c>
      <c r="G2568">
        <v>1.82</v>
      </c>
      <c r="H2568" s="184">
        <f t="shared" ref="H2568:L2568" si="2789">H2544</f>
        <v>0.875</v>
      </c>
      <c r="I2568" s="185">
        <f t="shared" si="2789"/>
        <v>337</v>
      </c>
      <c r="J2568" s="185">
        <f t="shared" si="2789"/>
        <v>173</v>
      </c>
      <c r="K2568" s="185">
        <f t="shared" si="2789"/>
        <v>2842</v>
      </c>
      <c r="L2568" s="185">
        <f t="shared" si="2789"/>
        <v>1426</v>
      </c>
      <c r="M2568" s="147"/>
      <c r="N2568" s="143">
        <f t="shared" si="2784"/>
        <v>2696</v>
      </c>
      <c r="O2568" s="143">
        <f t="shared" si="2780"/>
        <v>692</v>
      </c>
      <c r="P2568" s="143">
        <f t="shared" si="2781"/>
        <v>21627.620000000003</v>
      </c>
      <c r="Q2568" s="143">
        <f t="shared" si="2782"/>
        <v>2595.3200000000002</v>
      </c>
      <c r="R2568" s="188">
        <f t="shared" si="2785"/>
        <v>27610.940000000002</v>
      </c>
      <c r="T2568">
        <v>39729.96</v>
      </c>
      <c r="U2568" s="190">
        <f t="shared" si="2786"/>
        <v>0.69496521013361212</v>
      </c>
    </row>
    <row r="2569" spans="1:21" x14ac:dyDescent="0.2">
      <c r="A2569" s="178">
        <v>42842</v>
      </c>
      <c r="B2569" s="179">
        <v>0.95833333333333337</v>
      </c>
      <c r="C2569" t="s">
        <v>349</v>
      </c>
      <c r="D2569">
        <v>9.42</v>
      </c>
      <c r="E2569">
        <v>6</v>
      </c>
      <c r="F2569">
        <v>5.77</v>
      </c>
      <c r="G2569">
        <v>0.25</v>
      </c>
      <c r="H2569" s="184">
        <f t="shared" ref="H2569:L2569" si="2790">H2545</f>
        <v>0.91666666666666663</v>
      </c>
      <c r="I2569" s="185">
        <f t="shared" si="2790"/>
        <v>394</v>
      </c>
      <c r="J2569" s="185">
        <f t="shared" si="2790"/>
        <v>194</v>
      </c>
      <c r="K2569" s="185">
        <f t="shared" si="2790"/>
        <v>2842</v>
      </c>
      <c r="L2569" s="185">
        <f t="shared" si="2790"/>
        <v>1426</v>
      </c>
      <c r="M2569" s="147"/>
      <c r="N2569" s="143">
        <f t="shared" si="2784"/>
        <v>3711.48</v>
      </c>
      <c r="O2569" s="143">
        <f t="shared" si="2780"/>
        <v>1164</v>
      </c>
      <c r="P2569" s="143">
        <f t="shared" si="2781"/>
        <v>16398.34</v>
      </c>
      <c r="Q2569" s="143">
        <f t="shared" si="2782"/>
        <v>356.5</v>
      </c>
      <c r="R2569" s="188">
        <f t="shared" si="2785"/>
        <v>21630.32</v>
      </c>
      <c r="T2569">
        <v>38449.39</v>
      </c>
      <c r="U2569" s="190">
        <f t="shared" si="2786"/>
        <v>0.5625660121005821</v>
      </c>
    </row>
    <row r="2570" spans="1:21" x14ac:dyDescent="0.2">
      <c r="A2570" s="178">
        <v>42842</v>
      </c>
      <c r="B2570" s="180">
        <v>1</v>
      </c>
      <c r="C2570" t="s">
        <v>349</v>
      </c>
      <c r="D2570">
        <v>10.58</v>
      </c>
      <c r="E2570">
        <v>6.41</v>
      </c>
      <c r="F2570">
        <v>5.79</v>
      </c>
      <c r="G2570">
        <v>0.25</v>
      </c>
      <c r="H2570" s="184">
        <f t="shared" ref="H2570:L2570" si="2791">H2546</f>
        <v>0.95833333333333337</v>
      </c>
      <c r="I2570" s="185">
        <f t="shared" si="2791"/>
        <v>389</v>
      </c>
      <c r="J2570" s="185">
        <f t="shared" si="2791"/>
        <v>265</v>
      </c>
      <c r="K2570" s="185">
        <f t="shared" si="2791"/>
        <v>2985</v>
      </c>
      <c r="L2570" s="185">
        <f t="shared" si="2791"/>
        <v>1111</v>
      </c>
      <c r="M2570" s="147"/>
      <c r="N2570" s="143">
        <f t="shared" si="2784"/>
        <v>4115.62</v>
      </c>
      <c r="O2570" s="143">
        <f t="shared" si="2780"/>
        <v>1698.65</v>
      </c>
      <c r="P2570" s="143">
        <f t="shared" si="2781"/>
        <v>17283.150000000001</v>
      </c>
      <c r="Q2570" s="143">
        <f t="shared" si="2782"/>
        <v>277.75</v>
      </c>
      <c r="R2570" s="188">
        <f t="shared" si="2785"/>
        <v>23375.170000000002</v>
      </c>
      <c r="T2570">
        <v>35542.17</v>
      </c>
      <c r="U2570" s="190">
        <f t="shared" si="2786"/>
        <v>0.65767425005282465</v>
      </c>
    </row>
    <row r="2571" spans="1:21" x14ac:dyDescent="0.2">
      <c r="A2571" s="178">
        <v>42843</v>
      </c>
      <c r="B2571" s="179">
        <v>4.1666666666666664E-2</v>
      </c>
      <c r="C2571" t="s">
        <v>349</v>
      </c>
      <c r="D2571">
        <v>8.11</v>
      </c>
      <c r="E2571">
        <v>3.91</v>
      </c>
      <c r="F2571">
        <v>3.63</v>
      </c>
      <c r="G2571">
        <v>0.12</v>
      </c>
      <c r="H2571" s="184">
        <f t="shared" ref="H2571:L2571" si="2792">H2547</f>
        <v>1</v>
      </c>
      <c r="I2571" s="185">
        <f t="shared" si="2792"/>
        <v>362</v>
      </c>
      <c r="J2571" s="185">
        <f t="shared" si="2792"/>
        <v>243</v>
      </c>
      <c r="K2571" s="185">
        <f t="shared" si="2792"/>
        <v>2985</v>
      </c>
      <c r="L2571" s="185">
        <f t="shared" si="2792"/>
        <v>1111</v>
      </c>
      <c r="M2571" s="147"/>
      <c r="N2571" s="143">
        <f t="shared" si="2784"/>
        <v>2935.8199999999997</v>
      </c>
      <c r="O2571" s="143">
        <f t="shared" si="2780"/>
        <v>950.13</v>
      </c>
      <c r="P2571" s="143">
        <f t="shared" si="2781"/>
        <v>10835.55</v>
      </c>
      <c r="Q2571" s="143">
        <f t="shared" si="2782"/>
        <v>133.32</v>
      </c>
      <c r="R2571" s="188">
        <f t="shared" si="2785"/>
        <v>14854.82</v>
      </c>
      <c r="T2571">
        <v>32383.89</v>
      </c>
      <c r="U2571" s="190">
        <f t="shared" si="2786"/>
        <v>0.45871017966031874</v>
      </c>
    </row>
    <row r="2572" spans="1:21" x14ac:dyDescent="0.2">
      <c r="A2572" s="178">
        <v>42843</v>
      </c>
      <c r="B2572" s="179">
        <v>8.3333333333333329E-2</v>
      </c>
      <c r="C2572" t="s">
        <v>349</v>
      </c>
      <c r="D2572">
        <v>3.5</v>
      </c>
      <c r="E2572">
        <v>2.61</v>
      </c>
      <c r="F2572">
        <v>3</v>
      </c>
      <c r="G2572">
        <v>0.01</v>
      </c>
      <c r="H2572" s="184">
        <f t="shared" ref="H2572:L2572" si="2793">H2548</f>
        <v>4.1666666666666664E-2</v>
      </c>
      <c r="I2572" s="185">
        <f t="shared" si="2793"/>
        <v>294</v>
      </c>
      <c r="J2572" s="185">
        <f t="shared" si="2793"/>
        <v>212</v>
      </c>
      <c r="K2572" s="185">
        <f t="shared" si="2793"/>
        <v>2985</v>
      </c>
      <c r="L2572" s="185">
        <f t="shared" si="2793"/>
        <v>1111</v>
      </c>
      <c r="M2572" s="147"/>
      <c r="N2572" s="143">
        <f t="shared" si="2784"/>
        <v>1029</v>
      </c>
      <c r="O2572" s="143">
        <f t="shared" si="2780"/>
        <v>553.31999999999994</v>
      </c>
      <c r="P2572" s="143">
        <f t="shared" si="2781"/>
        <v>8955</v>
      </c>
      <c r="Q2572" s="143">
        <f t="shared" si="2782"/>
        <v>11.11</v>
      </c>
      <c r="R2572" s="188">
        <f t="shared" si="2785"/>
        <v>10548.43</v>
      </c>
      <c r="T2572">
        <v>30090.99</v>
      </c>
      <c r="U2572" s="190">
        <f t="shared" si="2786"/>
        <v>0.3505511118112099</v>
      </c>
    </row>
    <row r="2573" spans="1:21" x14ac:dyDescent="0.2">
      <c r="A2573" s="178">
        <v>42843</v>
      </c>
      <c r="B2573" s="179">
        <v>0.125</v>
      </c>
      <c r="C2573" t="s">
        <v>349</v>
      </c>
      <c r="D2573">
        <v>4.22</v>
      </c>
      <c r="E2573">
        <v>2.5</v>
      </c>
      <c r="F2573">
        <v>3</v>
      </c>
      <c r="G2573">
        <v>2</v>
      </c>
      <c r="H2573" s="184">
        <f t="shared" ref="H2573:L2573" si="2794">H2549</f>
        <v>8.3333333333333329E-2</v>
      </c>
      <c r="I2573" s="185">
        <f t="shared" si="2794"/>
        <v>236</v>
      </c>
      <c r="J2573" s="185">
        <f t="shared" si="2794"/>
        <v>179</v>
      </c>
      <c r="K2573" s="185">
        <f t="shared" si="2794"/>
        <v>2985</v>
      </c>
      <c r="L2573" s="185">
        <f t="shared" si="2794"/>
        <v>1111</v>
      </c>
      <c r="M2573" s="147"/>
      <c r="N2573" s="143">
        <f t="shared" si="2784"/>
        <v>995.92</v>
      </c>
      <c r="O2573" s="143">
        <f t="shared" si="2780"/>
        <v>447.5</v>
      </c>
      <c r="P2573" s="143">
        <f t="shared" si="2781"/>
        <v>8955</v>
      </c>
      <c r="Q2573" s="143">
        <f t="shared" si="2782"/>
        <v>2222</v>
      </c>
      <c r="R2573" s="188">
        <f t="shared" si="2785"/>
        <v>12620.42</v>
      </c>
      <c r="T2573">
        <v>28564.49</v>
      </c>
      <c r="U2573" s="190">
        <f t="shared" si="2786"/>
        <v>0.44182199647184317</v>
      </c>
    </row>
    <row r="2574" spans="1:21" x14ac:dyDescent="0.2">
      <c r="A2574" s="178">
        <v>42843</v>
      </c>
      <c r="B2574" s="179">
        <v>0.16666666666666666</v>
      </c>
      <c r="C2574" t="s">
        <v>349</v>
      </c>
      <c r="D2574">
        <v>3.51</v>
      </c>
      <c r="E2574">
        <v>2.5</v>
      </c>
      <c r="F2574">
        <v>3</v>
      </c>
      <c r="G2574">
        <v>2</v>
      </c>
      <c r="H2574" s="184">
        <f t="shared" ref="H2574:L2574" si="2795">H2550</f>
        <v>0.125</v>
      </c>
      <c r="I2574" s="185">
        <f t="shared" si="2795"/>
        <v>201</v>
      </c>
      <c r="J2574" s="185">
        <f t="shared" si="2795"/>
        <v>205</v>
      </c>
      <c r="K2574" s="185">
        <f t="shared" si="2795"/>
        <v>2985</v>
      </c>
      <c r="L2574" s="185">
        <f t="shared" si="2795"/>
        <v>1717</v>
      </c>
      <c r="M2574" s="147"/>
      <c r="N2574" s="143">
        <f t="shared" si="2784"/>
        <v>705.51</v>
      </c>
      <c r="O2574" s="143">
        <f t="shared" si="2780"/>
        <v>512.5</v>
      </c>
      <c r="P2574" s="143">
        <f t="shared" si="2781"/>
        <v>8955</v>
      </c>
      <c r="Q2574" s="143">
        <f t="shared" si="2782"/>
        <v>3434</v>
      </c>
      <c r="R2574" s="188">
        <f t="shared" si="2785"/>
        <v>13607.01</v>
      </c>
      <c r="T2574">
        <v>27678.38</v>
      </c>
      <c r="U2574" s="190">
        <f t="shared" si="2786"/>
        <v>0.49161150327439684</v>
      </c>
    </row>
    <row r="2575" spans="1:21" x14ac:dyDescent="0.2">
      <c r="A2575" s="178">
        <v>42843</v>
      </c>
      <c r="B2575" s="179">
        <v>0.20833333333333334</v>
      </c>
      <c r="C2575" t="s">
        <v>349</v>
      </c>
      <c r="D2575">
        <v>3.45</v>
      </c>
      <c r="E2575">
        <v>2.76</v>
      </c>
      <c r="F2575">
        <v>3</v>
      </c>
      <c r="G2575">
        <v>2</v>
      </c>
      <c r="H2575" s="184">
        <f t="shared" ref="H2575:L2575" si="2796">H2551</f>
        <v>0.16666666666666666</v>
      </c>
      <c r="I2575" s="185">
        <f t="shared" si="2796"/>
        <v>185</v>
      </c>
      <c r="J2575" s="185">
        <f t="shared" si="2796"/>
        <v>205</v>
      </c>
      <c r="K2575" s="185">
        <f t="shared" si="2796"/>
        <v>2985</v>
      </c>
      <c r="L2575" s="185">
        <f t="shared" si="2796"/>
        <v>1717</v>
      </c>
      <c r="M2575" s="147"/>
      <c r="N2575" s="143">
        <f t="shared" si="2784"/>
        <v>638.25</v>
      </c>
      <c r="O2575" s="143">
        <f t="shared" si="2780"/>
        <v>565.79999999999995</v>
      </c>
      <c r="P2575" s="143">
        <f t="shared" si="2781"/>
        <v>8955</v>
      </c>
      <c r="Q2575" s="143">
        <f t="shared" si="2782"/>
        <v>3434</v>
      </c>
      <c r="R2575" s="188">
        <f t="shared" si="2785"/>
        <v>13593.05</v>
      </c>
      <c r="T2575">
        <v>27365.4</v>
      </c>
      <c r="U2575" s="190">
        <f t="shared" si="2786"/>
        <v>0.49672396529924645</v>
      </c>
    </row>
    <row r="2576" spans="1:21" x14ac:dyDescent="0.2">
      <c r="A2576" s="178">
        <v>42843</v>
      </c>
      <c r="B2576" s="179">
        <v>0.25</v>
      </c>
      <c r="C2576" t="s">
        <v>349</v>
      </c>
      <c r="D2576">
        <v>6.96</v>
      </c>
      <c r="E2576">
        <v>4.1100000000000003</v>
      </c>
      <c r="F2576">
        <v>4.1100000000000003</v>
      </c>
      <c r="G2576">
        <v>2</v>
      </c>
      <c r="H2576" s="184">
        <f t="shared" ref="H2576:L2576" si="2797">H2552</f>
        <v>0.20833333333333334</v>
      </c>
      <c r="I2576" s="185">
        <f t="shared" si="2797"/>
        <v>207</v>
      </c>
      <c r="J2576" s="185">
        <f t="shared" si="2797"/>
        <v>283</v>
      </c>
      <c r="K2576" s="185">
        <f t="shared" si="2797"/>
        <v>2985</v>
      </c>
      <c r="L2576" s="185">
        <f t="shared" si="2797"/>
        <v>1717</v>
      </c>
      <c r="M2576" s="147"/>
      <c r="N2576" s="143">
        <f t="shared" si="2784"/>
        <v>1440.72</v>
      </c>
      <c r="O2576" s="143">
        <f t="shared" si="2780"/>
        <v>1163.1300000000001</v>
      </c>
      <c r="P2576" s="143">
        <f t="shared" si="2781"/>
        <v>12268.35</v>
      </c>
      <c r="Q2576" s="143">
        <f t="shared" si="2782"/>
        <v>3434</v>
      </c>
      <c r="R2576" s="188">
        <f t="shared" si="2785"/>
        <v>18306.2</v>
      </c>
      <c r="T2576">
        <v>27660.12</v>
      </c>
      <c r="U2576" s="190">
        <f t="shared" si="2786"/>
        <v>0.66182648520686105</v>
      </c>
    </row>
    <row r="2577" spans="1:21" x14ac:dyDescent="0.2">
      <c r="A2577" s="178">
        <v>42843</v>
      </c>
      <c r="B2577" s="179">
        <v>0.29166666666666669</v>
      </c>
      <c r="C2577" t="s">
        <v>349</v>
      </c>
      <c r="D2577">
        <v>3.98</v>
      </c>
      <c r="E2577">
        <v>8.77</v>
      </c>
      <c r="F2577">
        <v>6.87</v>
      </c>
      <c r="G2577">
        <v>6.78</v>
      </c>
      <c r="H2577" s="184">
        <f t="shared" ref="H2577:L2577" si="2798">H2553</f>
        <v>0.25</v>
      </c>
      <c r="I2577" s="185">
        <f t="shared" si="2798"/>
        <v>327</v>
      </c>
      <c r="J2577" s="185">
        <f t="shared" si="2798"/>
        <v>438</v>
      </c>
      <c r="K2577" s="185">
        <f t="shared" si="2798"/>
        <v>2985</v>
      </c>
      <c r="L2577" s="185">
        <f t="shared" si="2798"/>
        <v>1717</v>
      </c>
      <c r="M2577" s="147"/>
      <c r="N2577" s="143">
        <f t="shared" si="2784"/>
        <v>1301.46</v>
      </c>
      <c r="O2577" s="143">
        <f t="shared" si="2780"/>
        <v>3841.2599999999998</v>
      </c>
      <c r="P2577" s="143">
        <f t="shared" si="2781"/>
        <v>20506.95</v>
      </c>
      <c r="Q2577" s="143">
        <f t="shared" si="2782"/>
        <v>11641.26</v>
      </c>
      <c r="R2577" s="188">
        <f t="shared" si="2785"/>
        <v>37290.93</v>
      </c>
      <c r="T2577">
        <v>29473.58</v>
      </c>
      <c r="U2577" s="190">
        <f t="shared" si="2786"/>
        <v>1.2652324556433252</v>
      </c>
    </row>
    <row r="2578" spans="1:21" x14ac:dyDescent="0.2">
      <c r="A2578" s="178">
        <v>42843</v>
      </c>
      <c r="B2578" s="179">
        <v>0.33333333333333331</v>
      </c>
      <c r="C2578" t="s">
        <v>349</v>
      </c>
      <c r="D2578">
        <v>2.11</v>
      </c>
      <c r="E2578">
        <v>4.97</v>
      </c>
      <c r="F2578">
        <v>5.39</v>
      </c>
      <c r="G2578">
        <v>5.18</v>
      </c>
      <c r="H2578" s="184">
        <f t="shared" ref="H2578:L2578" si="2799">H2554</f>
        <v>0.29166666666666669</v>
      </c>
      <c r="I2578" s="185">
        <f t="shared" si="2799"/>
        <v>249</v>
      </c>
      <c r="J2578" s="185">
        <f t="shared" si="2799"/>
        <v>556</v>
      </c>
      <c r="K2578" s="185">
        <f t="shared" si="2799"/>
        <v>2872</v>
      </c>
      <c r="L2578" s="185">
        <f t="shared" si="2799"/>
        <v>2219</v>
      </c>
      <c r="M2578" s="147"/>
      <c r="N2578" s="143">
        <f t="shared" si="2784"/>
        <v>525.39</v>
      </c>
      <c r="O2578" s="143">
        <f t="shared" si="2780"/>
        <v>2763.3199999999997</v>
      </c>
      <c r="P2578" s="143">
        <f t="shared" si="2781"/>
        <v>15480.08</v>
      </c>
      <c r="Q2578" s="143">
        <f t="shared" si="2782"/>
        <v>11494.42</v>
      </c>
      <c r="R2578" s="188">
        <f t="shared" si="2785"/>
        <v>30263.21</v>
      </c>
      <c r="T2578">
        <v>32841.160000000003</v>
      </c>
      <c r="U2578" s="190">
        <f t="shared" si="2786"/>
        <v>0.92150246824411797</v>
      </c>
    </row>
    <row r="2579" spans="1:21" x14ac:dyDescent="0.2">
      <c r="A2579" s="178">
        <v>42843</v>
      </c>
      <c r="B2579" s="179">
        <v>0.375</v>
      </c>
      <c r="C2579" t="s">
        <v>349</v>
      </c>
      <c r="D2579">
        <v>3.01</v>
      </c>
      <c r="E2579">
        <v>7.39</v>
      </c>
      <c r="F2579">
        <v>7.59</v>
      </c>
      <c r="G2579">
        <v>7.14</v>
      </c>
      <c r="H2579" s="184">
        <f t="shared" ref="H2579:L2579" si="2800">H2555</f>
        <v>0.33333333333333331</v>
      </c>
      <c r="I2579" s="185">
        <f t="shared" si="2800"/>
        <v>256</v>
      </c>
      <c r="J2579" s="185">
        <f t="shared" si="2800"/>
        <v>306</v>
      </c>
      <c r="K2579" s="185">
        <f t="shared" si="2800"/>
        <v>2872</v>
      </c>
      <c r="L2579" s="185">
        <f t="shared" si="2800"/>
        <v>2219</v>
      </c>
      <c r="M2579" s="147"/>
      <c r="N2579" s="143">
        <f t="shared" si="2784"/>
        <v>770.56</v>
      </c>
      <c r="O2579" s="143">
        <f t="shared" si="2780"/>
        <v>2261.3399999999997</v>
      </c>
      <c r="P2579" s="143">
        <f t="shared" si="2781"/>
        <v>21798.48</v>
      </c>
      <c r="Q2579" s="143">
        <f t="shared" si="2782"/>
        <v>15843.66</v>
      </c>
      <c r="R2579" s="188">
        <f t="shared" si="2785"/>
        <v>40674.039999999994</v>
      </c>
      <c r="T2579">
        <v>34059.56</v>
      </c>
      <c r="U2579" s="190">
        <f t="shared" si="2786"/>
        <v>1.1942033308709801</v>
      </c>
    </row>
    <row r="2580" spans="1:21" x14ac:dyDescent="0.2">
      <c r="A2580" s="178">
        <v>42843</v>
      </c>
      <c r="B2580" s="179">
        <v>0.41666666666666669</v>
      </c>
      <c r="C2580" t="s">
        <v>349</v>
      </c>
      <c r="D2580">
        <v>3.5</v>
      </c>
      <c r="E2580">
        <v>7.88</v>
      </c>
      <c r="F2580">
        <v>8.86</v>
      </c>
      <c r="G2580">
        <v>8.41</v>
      </c>
      <c r="H2580" s="184">
        <f t="shared" ref="H2580:L2580" si="2801">H2556</f>
        <v>0.375</v>
      </c>
      <c r="I2580" s="185">
        <f t="shared" si="2801"/>
        <v>156</v>
      </c>
      <c r="J2580" s="185">
        <f t="shared" si="2801"/>
        <v>343</v>
      </c>
      <c r="K2580" s="185">
        <f t="shared" si="2801"/>
        <v>2872</v>
      </c>
      <c r="L2580" s="185">
        <f t="shared" si="2801"/>
        <v>2219</v>
      </c>
      <c r="M2580" s="147"/>
      <c r="N2580" s="143">
        <f t="shared" si="2784"/>
        <v>546</v>
      </c>
      <c r="O2580" s="143">
        <f t="shared" si="2780"/>
        <v>2702.84</v>
      </c>
      <c r="P2580" s="143">
        <f t="shared" si="2781"/>
        <v>25445.919999999998</v>
      </c>
      <c r="Q2580" s="143">
        <f t="shared" si="2782"/>
        <v>18661.79</v>
      </c>
      <c r="R2580" s="188">
        <f t="shared" si="2785"/>
        <v>47356.55</v>
      </c>
      <c r="T2580">
        <v>34485.699999999997</v>
      </c>
      <c r="U2580" s="190">
        <f t="shared" si="2786"/>
        <v>1.373222814093958</v>
      </c>
    </row>
    <row r="2581" spans="1:21" x14ac:dyDescent="0.2">
      <c r="A2581" s="178">
        <v>42843</v>
      </c>
      <c r="B2581" s="179">
        <v>0.45833333333333331</v>
      </c>
      <c r="C2581" t="s">
        <v>349</v>
      </c>
      <c r="D2581">
        <v>3.01</v>
      </c>
      <c r="E2581">
        <v>4</v>
      </c>
      <c r="F2581">
        <v>7.95</v>
      </c>
      <c r="G2581">
        <v>2</v>
      </c>
      <c r="H2581" s="184">
        <f t="shared" ref="H2581:L2581" si="2802">H2557</f>
        <v>0.41666666666666669</v>
      </c>
      <c r="I2581" s="185">
        <f t="shared" si="2802"/>
        <v>196</v>
      </c>
      <c r="J2581" s="185">
        <f t="shared" si="2802"/>
        <v>315</v>
      </c>
      <c r="K2581" s="185">
        <f t="shared" si="2802"/>
        <v>2872</v>
      </c>
      <c r="L2581" s="185">
        <f t="shared" si="2802"/>
        <v>2219</v>
      </c>
      <c r="M2581" s="147"/>
      <c r="N2581" s="143">
        <f t="shared" si="2784"/>
        <v>589.95999999999992</v>
      </c>
      <c r="O2581" s="143">
        <f t="shared" si="2780"/>
        <v>1260</v>
      </c>
      <c r="P2581" s="143">
        <f t="shared" si="2781"/>
        <v>22832.400000000001</v>
      </c>
      <c r="Q2581" s="143">
        <f t="shared" si="2782"/>
        <v>4438</v>
      </c>
      <c r="R2581" s="188">
        <f t="shared" si="2785"/>
        <v>29120.36</v>
      </c>
      <c r="T2581">
        <v>35385.89</v>
      </c>
      <c r="U2581" s="190">
        <f t="shared" si="2786"/>
        <v>0.82293705202836498</v>
      </c>
    </row>
    <row r="2582" spans="1:21" x14ac:dyDescent="0.2">
      <c r="A2582" s="178">
        <v>42843</v>
      </c>
      <c r="B2582" s="179">
        <v>0.5</v>
      </c>
      <c r="C2582" t="s">
        <v>349</v>
      </c>
      <c r="D2582">
        <v>2.82</v>
      </c>
      <c r="E2582">
        <v>6.45</v>
      </c>
      <c r="F2582">
        <v>8</v>
      </c>
      <c r="G2582">
        <v>2</v>
      </c>
      <c r="H2582" s="184">
        <f t="shared" ref="H2582:L2582" si="2803">H2558</f>
        <v>0.45833333333333331</v>
      </c>
      <c r="I2582" s="185">
        <f t="shared" si="2803"/>
        <v>226</v>
      </c>
      <c r="J2582" s="185">
        <f t="shared" si="2803"/>
        <v>326</v>
      </c>
      <c r="K2582" s="185">
        <f t="shared" si="2803"/>
        <v>2842</v>
      </c>
      <c r="L2582" s="185">
        <f t="shared" si="2803"/>
        <v>1635</v>
      </c>
      <c r="M2582" s="147"/>
      <c r="N2582" s="143">
        <f t="shared" si="2784"/>
        <v>637.31999999999994</v>
      </c>
      <c r="O2582" s="143">
        <f t="shared" si="2780"/>
        <v>2102.7000000000003</v>
      </c>
      <c r="P2582" s="143">
        <f t="shared" si="2781"/>
        <v>22736</v>
      </c>
      <c r="Q2582" s="143">
        <f t="shared" si="2782"/>
        <v>3270</v>
      </c>
      <c r="R2582" s="188">
        <f t="shared" si="2785"/>
        <v>28746.02</v>
      </c>
      <c r="T2582">
        <v>36549.82</v>
      </c>
      <c r="U2582" s="190">
        <f t="shared" si="2786"/>
        <v>0.78648868858998489</v>
      </c>
    </row>
    <row r="2583" spans="1:21" x14ac:dyDescent="0.2">
      <c r="A2583" s="178">
        <v>42843</v>
      </c>
      <c r="B2583" s="179">
        <v>0.54166666666666663</v>
      </c>
      <c r="C2583" t="s">
        <v>349</v>
      </c>
      <c r="D2583">
        <v>2</v>
      </c>
      <c r="E2583">
        <v>4.97</v>
      </c>
      <c r="F2583">
        <v>7.59</v>
      </c>
      <c r="G2583">
        <v>3.03</v>
      </c>
      <c r="H2583" s="184">
        <f t="shared" ref="H2583:L2583" si="2804">H2559</f>
        <v>0.5</v>
      </c>
      <c r="I2583" s="185">
        <f t="shared" si="2804"/>
        <v>222</v>
      </c>
      <c r="J2583" s="185">
        <f t="shared" si="2804"/>
        <v>319</v>
      </c>
      <c r="K2583" s="185">
        <f t="shared" si="2804"/>
        <v>2842</v>
      </c>
      <c r="L2583" s="185">
        <f t="shared" si="2804"/>
        <v>1635</v>
      </c>
      <c r="M2583" s="147"/>
      <c r="N2583" s="143">
        <f t="shared" si="2784"/>
        <v>444</v>
      </c>
      <c r="O2583" s="143">
        <f t="shared" si="2780"/>
        <v>1585.4299999999998</v>
      </c>
      <c r="P2583" s="143">
        <f t="shared" si="2781"/>
        <v>21570.78</v>
      </c>
      <c r="Q2583" s="143">
        <f t="shared" si="2782"/>
        <v>4954.0499999999993</v>
      </c>
      <c r="R2583" s="188">
        <f t="shared" si="2785"/>
        <v>28554.26</v>
      </c>
      <c r="T2583">
        <v>37835.89</v>
      </c>
      <c r="U2583" s="190">
        <f t="shared" si="2786"/>
        <v>0.75468715021636856</v>
      </c>
    </row>
    <row r="2584" spans="1:21" x14ac:dyDescent="0.2">
      <c r="A2584" s="178">
        <v>42843</v>
      </c>
      <c r="B2584" s="179">
        <v>0.58333333333333337</v>
      </c>
      <c r="C2584" t="s">
        <v>349</v>
      </c>
      <c r="D2584">
        <v>2.9</v>
      </c>
      <c r="E2584">
        <v>5.42</v>
      </c>
      <c r="F2584">
        <v>9.64</v>
      </c>
      <c r="G2584">
        <v>3.01</v>
      </c>
      <c r="H2584" s="184">
        <f t="shared" ref="H2584:L2584" si="2805">H2560</f>
        <v>0.54166666666666663</v>
      </c>
      <c r="I2584" s="185">
        <f t="shared" si="2805"/>
        <v>195</v>
      </c>
      <c r="J2584" s="185">
        <f t="shared" si="2805"/>
        <v>299</v>
      </c>
      <c r="K2584" s="185">
        <f t="shared" si="2805"/>
        <v>2842</v>
      </c>
      <c r="L2584" s="185">
        <f t="shared" si="2805"/>
        <v>1635</v>
      </c>
      <c r="M2584" s="147"/>
      <c r="N2584" s="143">
        <f t="shared" si="2784"/>
        <v>565.5</v>
      </c>
      <c r="O2584" s="143">
        <f t="shared" si="2780"/>
        <v>1620.58</v>
      </c>
      <c r="P2584" s="143">
        <f t="shared" si="2781"/>
        <v>27396.880000000001</v>
      </c>
      <c r="Q2584" s="143">
        <f t="shared" si="2782"/>
        <v>4921.3499999999995</v>
      </c>
      <c r="R2584" s="188">
        <f t="shared" si="2785"/>
        <v>34504.31</v>
      </c>
      <c r="T2584">
        <v>39061.919999999998</v>
      </c>
      <c r="U2584" s="190">
        <f t="shared" si="2786"/>
        <v>0.88332345158660919</v>
      </c>
    </row>
    <row r="2585" spans="1:21" x14ac:dyDescent="0.2">
      <c r="A2585" s="178">
        <v>42843</v>
      </c>
      <c r="B2585" s="179">
        <v>0.625</v>
      </c>
      <c r="C2585" t="s">
        <v>349</v>
      </c>
      <c r="D2585">
        <v>3.5</v>
      </c>
      <c r="E2585">
        <v>9.52</v>
      </c>
      <c r="F2585">
        <v>15</v>
      </c>
      <c r="G2585">
        <v>2</v>
      </c>
      <c r="H2585" s="184">
        <f t="shared" ref="H2585:L2585" si="2806">H2561</f>
        <v>0.58333333333333337</v>
      </c>
      <c r="I2585" s="185">
        <f t="shared" si="2806"/>
        <v>205</v>
      </c>
      <c r="J2585" s="185">
        <f t="shared" si="2806"/>
        <v>237</v>
      </c>
      <c r="K2585" s="185">
        <f t="shared" si="2806"/>
        <v>2842</v>
      </c>
      <c r="L2585" s="185">
        <f t="shared" si="2806"/>
        <v>1635</v>
      </c>
      <c r="M2585" s="147"/>
      <c r="N2585" s="143">
        <f t="shared" si="2784"/>
        <v>717.5</v>
      </c>
      <c r="O2585" s="143">
        <f t="shared" si="2780"/>
        <v>2256.2399999999998</v>
      </c>
      <c r="P2585" s="143">
        <f t="shared" si="2781"/>
        <v>42630</v>
      </c>
      <c r="Q2585" s="143">
        <f t="shared" si="2782"/>
        <v>3270</v>
      </c>
      <c r="R2585" s="188">
        <f t="shared" si="2785"/>
        <v>48873.74</v>
      </c>
      <c r="T2585">
        <v>40617.86</v>
      </c>
      <c r="U2585" s="190">
        <f t="shared" si="2786"/>
        <v>1.2032573848056003</v>
      </c>
    </row>
    <row r="2586" spans="1:21" x14ac:dyDescent="0.2">
      <c r="A2586" s="178">
        <v>42843</v>
      </c>
      <c r="B2586" s="179">
        <v>0.66666666666666663</v>
      </c>
      <c r="C2586" t="s">
        <v>349</v>
      </c>
      <c r="D2586">
        <v>2</v>
      </c>
      <c r="E2586">
        <v>13.65</v>
      </c>
      <c r="F2586">
        <v>20.45</v>
      </c>
      <c r="G2586">
        <v>2</v>
      </c>
      <c r="H2586" s="184">
        <f t="shared" ref="H2586:L2586" si="2807">H2562</f>
        <v>0.625</v>
      </c>
      <c r="I2586" s="185">
        <f t="shared" si="2807"/>
        <v>212</v>
      </c>
      <c r="J2586" s="185">
        <f t="shared" si="2807"/>
        <v>213</v>
      </c>
      <c r="K2586" s="185">
        <f t="shared" si="2807"/>
        <v>2842</v>
      </c>
      <c r="L2586" s="185">
        <f t="shared" si="2807"/>
        <v>1380</v>
      </c>
      <c r="M2586" s="147"/>
      <c r="N2586" s="143">
        <f t="shared" si="2784"/>
        <v>424</v>
      </c>
      <c r="O2586" s="143">
        <f t="shared" si="2780"/>
        <v>2907.4500000000003</v>
      </c>
      <c r="P2586" s="143">
        <f t="shared" si="2781"/>
        <v>58118.9</v>
      </c>
      <c r="Q2586" s="143">
        <f t="shared" si="2782"/>
        <v>2760</v>
      </c>
      <c r="R2586" s="188">
        <f t="shared" si="2785"/>
        <v>64210.35</v>
      </c>
      <c r="T2586">
        <v>41968.52</v>
      </c>
      <c r="U2586" s="190">
        <f t="shared" si="2786"/>
        <v>1.5299646020398148</v>
      </c>
    </row>
    <row r="2587" spans="1:21" x14ac:dyDescent="0.2">
      <c r="A2587" s="178">
        <v>42843</v>
      </c>
      <c r="B2587" s="179">
        <v>0.70833333333333337</v>
      </c>
      <c r="C2587" t="s">
        <v>349</v>
      </c>
      <c r="D2587">
        <v>2.61</v>
      </c>
      <c r="E2587">
        <v>18.649999999999999</v>
      </c>
      <c r="F2587">
        <v>26.04</v>
      </c>
      <c r="G2587">
        <v>2</v>
      </c>
      <c r="H2587" s="184">
        <f t="shared" ref="H2587:L2587" si="2808">H2563</f>
        <v>0.66666666666666663</v>
      </c>
      <c r="I2587" s="185">
        <f t="shared" si="2808"/>
        <v>191</v>
      </c>
      <c r="J2587" s="185">
        <f t="shared" si="2808"/>
        <v>237</v>
      </c>
      <c r="K2587" s="185">
        <f t="shared" si="2808"/>
        <v>2842</v>
      </c>
      <c r="L2587" s="185">
        <f t="shared" si="2808"/>
        <v>1380</v>
      </c>
      <c r="M2587" s="147"/>
      <c r="N2587" s="143">
        <f t="shared" si="2784"/>
        <v>498.51</v>
      </c>
      <c r="O2587" s="143">
        <f t="shared" si="2780"/>
        <v>4420.0499999999993</v>
      </c>
      <c r="P2587" s="143">
        <f t="shared" si="2781"/>
        <v>74005.679999999993</v>
      </c>
      <c r="Q2587" s="143">
        <f t="shared" si="2782"/>
        <v>2760</v>
      </c>
      <c r="R2587" s="188">
        <f t="shared" si="2785"/>
        <v>81684.239999999991</v>
      </c>
      <c r="T2587">
        <v>43051.97</v>
      </c>
      <c r="U2587" s="190">
        <f t="shared" si="2786"/>
        <v>1.897340353995415</v>
      </c>
    </row>
    <row r="2588" spans="1:21" x14ac:dyDescent="0.2">
      <c r="A2588" s="178">
        <v>42843</v>
      </c>
      <c r="B2588" s="179">
        <v>0.75</v>
      </c>
      <c r="C2588" t="s">
        <v>349</v>
      </c>
      <c r="D2588">
        <v>3.5</v>
      </c>
      <c r="E2588">
        <v>8.74</v>
      </c>
      <c r="F2588">
        <v>15.34</v>
      </c>
      <c r="G2588">
        <v>3.21</v>
      </c>
      <c r="H2588" s="184">
        <f t="shared" ref="H2588:L2588" si="2809">H2564</f>
        <v>0.70833333333333337</v>
      </c>
      <c r="I2588" s="185">
        <f t="shared" si="2809"/>
        <v>218</v>
      </c>
      <c r="J2588" s="185">
        <f t="shared" si="2809"/>
        <v>258</v>
      </c>
      <c r="K2588" s="185">
        <f t="shared" si="2809"/>
        <v>2842</v>
      </c>
      <c r="L2588" s="185">
        <f t="shared" si="2809"/>
        <v>1380</v>
      </c>
      <c r="M2588" s="147"/>
      <c r="N2588" s="143">
        <f t="shared" si="2784"/>
        <v>763</v>
      </c>
      <c r="O2588" s="143">
        <f t="shared" si="2780"/>
        <v>2254.92</v>
      </c>
      <c r="P2588" s="143">
        <f t="shared" si="2781"/>
        <v>43596.28</v>
      </c>
      <c r="Q2588" s="143">
        <f t="shared" si="2782"/>
        <v>4429.8</v>
      </c>
      <c r="R2588" s="188">
        <f t="shared" si="2785"/>
        <v>51044</v>
      </c>
      <c r="T2588">
        <v>44121.53</v>
      </c>
      <c r="U2588" s="190">
        <f t="shared" si="2786"/>
        <v>1.1568955111030828</v>
      </c>
    </row>
    <row r="2589" spans="1:21" x14ac:dyDescent="0.2">
      <c r="A2589" s="178">
        <v>42843</v>
      </c>
      <c r="B2589" s="179">
        <v>0.79166666666666663</v>
      </c>
      <c r="C2589" t="s">
        <v>349</v>
      </c>
      <c r="D2589">
        <v>7.42</v>
      </c>
      <c r="E2589">
        <v>3.91</v>
      </c>
      <c r="F2589">
        <v>10</v>
      </c>
      <c r="G2589">
        <v>2</v>
      </c>
      <c r="H2589" s="184">
        <f t="shared" ref="H2589:L2589" si="2810">H2565</f>
        <v>0.75</v>
      </c>
      <c r="I2589" s="185">
        <f t="shared" si="2810"/>
        <v>240</v>
      </c>
      <c r="J2589" s="185">
        <f t="shared" si="2810"/>
        <v>365</v>
      </c>
      <c r="K2589" s="185">
        <f t="shared" si="2810"/>
        <v>2842</v>
      </c>
      <c r="L2589" s="185">
        <f t="shared" si="2810"/>
        <v>1380</v>
      </c>
      <c r="M2589" s="147"/>
      <c r="N2589" s="143">
        <f t="shared" si="2784"/>
        <v>1780.8</v>
      </c>
      <c r="O2589" s="143">
        <f t="shared" si="2780"/>
        <v>1427.15</v>
      </c>
      <c r="P2589" s="143">
        <f t="shared" si="2781"/>
        <v>28420</v>
      </c>
      <c r="Q2589" s="143">
        <f t="shared" si="2782"/>
        <v>2760</v>
      </c>
      <c r="R2589" s="188">
        <f t="shared" si="2785"/>
        <v>34387.949999999997</v>
      </c>
      <c r="T2589">
        <v>44487.45</v>
      </c>
      <c r="U2589" s="190">
        <f t="shared" si="2786"/>
        <v>0.77298091933792568</v>
      </c>
    </row>
    <row r="2590" spans="1:21" x14ac:dyDescent="0.2">
      <c r="A2590" s="178">
        <v>42843</v>
      </c>
      <c r="B2590" s="179">
        <v>0.83333333333333337</v>
      </c>
      <c r="C2590" t="s">
        <v>349</v>
      </c>
      <c r="D2590">
        <v>5.98</v>
      </c>
      <c r="E2590">
        <v>3.91</v>
      </c>
      <c r="F2590">
        <v>8.81</v>
      </c>
      <c r="G2590">
        <v>2</v>
      </c>
      <c r="H2590" s="184">
        <f t="shared" ref="H2590:L2590" si="2811">H2566</f>
        <v>0.79166666666666663</v>
      </c>
      <c r="I2590" s="185">
        <f t="shared" si="2811"/>
        <v>320</v>
      </c>
      <c r="J2590" s="185">
        <f t="shared" si="2811"/>
        <v>214</v>
      </c>
      <c r="K2590" s="185">
        <f t="shared" si="2811"/>
        <v>2842</v>
      </c>
      <c r="L2590" s="185">
        <f t="shared" si="2811"/>
        <v>1426</v>
      </c>
      <c r="M2590" s="147"/>
      <c r="N2590" s="143">
        <f t="shared" si="2784"/>
        <v>1913.6000000000001</v>
      </c>
      <c r="O2590" s="143">
        <f t="shared" si="2780"/>
        <v>836.74</v>
      </c>
      <c r="P2590" s="143">
        <f t="shared" si="2781"/>
        <v>25038.02</v>
      </c>
      <c r="Q2590" s="143">
        <f t="shared" si="2782"/>
        <v>2852</v>
      </c>
      <c r="R2590" s="188">
        <f t="shared" si="2785"/>
        <v>30640.36</v>
      </c>
      <c r="T2590">
        <v>43896.79</v>
      </c>
      <c r="U2590" s="190">
        <f t="shared" si="2786"/>
        <v>0.69800912549642014</v>
      </c>
    </row>
    <row r="2591" spans="1:21" x14ac:dyDescent="0.2">
      <c r="A2591" s="178">
        <v>42843</v>
      </c>
      <c r="B2591" s="179">
        <v>0.875</v>
      </c>
      <c r="C2591" t="s">
        <v>349</v>
      </c>
      <c r="D2591">
        <v>7.65</v>
      </c>
      <c r="E2591">
        <v>4.9800000000000004</v>
      </c>
      <c r="F2591">
        <v>10.49</v>
      </c>
      <c r="G2591">
        <v>1.68</v>
      </c>
      <c r="H2591" s="184">
        <f t="shared" ref="H2591:L2591" si="2812">H2567</f>
        <v>0.83333333333333337</v>
      </c>
      <c r="I2591" s="185">
        <f t="shared" si="2812"/>
        <v>322</v>
      </c>
      <c r="J2591" s="185">
        <f t="shared" si="2812"/>
        <v>178</v>
      </c>
      <c r="K2591" s="185">
        <f t="shared" si="2812"/>
        <v>2842</v>
      </c>
      <c r="L2591" s="185">
        <f t="shared" si="2812"/>
        <v>1426</v>
      </c>
      <c r="M2591" s="147"/>
      <c r="N2591" s="143">
        <f t="shared" si="2784"/>
        <v>2463.3000000000002</v>
      </c>
      <c r="O2591" s="143">
        <f t="shared" si="2780"/>
        <v>886.44</v>
      </c>
      <c r="P2591" s="143">
        <f t="shared" si="2781"/>
        <v>29812.58</v>
      </c>
      <c r="Q2591" s="143">
        <f t="shared" si="2782"/>
        <v>2395.6799999999998</v>
      </c>
      <c r="R2591" s="188">
        <f t="shared" si="2785"/>
        <v>35558</v>
      </c>
      <c r="T2591">
        <v>42463.42</v>
      </c>
      <c r="U2591" s="190">
        <f t="shared" si="2786"/>
        <v>0.83737956104336397</v>
      </c>
    </row>
    <row r="2592" spans="1:21" x14ac:dyDescent="0.2">
      <c r="A2592" s="178">
        <v>42843</v>
      </c>
      <c r="B2592" s="179">
        <v>0.91666666666666663</v>
      </c>
      <c r="C2592" t="s">
        <v>349</v>
      </c>
      <c r="D2592">
        <v>8</v>
      </c>
      <c r="E2592">
        <v>6.81</v>
      </c>
      <c r="F2592">
        <v>8</v>
      </c>
      <c r="G2592">
        <v>0.99</v>
      </c>
      <c r="H2592" s="184">
        <f t="shared" ref="H2592:L2592" si="2813">H2568</f>
        <v>0.875</v>
      </c>
      <c r="I2592" s="185">
        <f t="shared" si="2813"/>
        <v>337</v>
      </c>
      <c r="J2592" s="185">
        <f t="shared" si="2813"/>
        <v>173</v>
      </c>
      <c r="K2592" s="185">
        <f t="shared" si="2813"/>
        <v>2842</v>
      </c>
      <c r="L2592" s="185">
        <f t="shared" si="2813"/>
        <v>1426</v>
      </c>
      <c r="M2592" s="147"/>
      <c r="N2592" s="143">
        <f t="shared" si="2784"/>
        <v>2696</v>
      </c>
      <c r="O2592" s="143">
        <f t="shared" si="2780"/>
        <v>1178.1299999999999</v>
      </c>
      <c r="P2592" s="143">
        <f t="shared" si="2781"/>
        <v>22736</v>
      </c>
      <c r="Q2592" s="143">
        <f t="shared" si="2782"/>
        <v>1411.74</v>
      </c>
      <c r="R2592" s="188">
        <f t="shared" si="2785"/>
        <v>28021.870000000003</v>
      </c>
      <c r="T2592">
        <v>42596.28</v>
      </c>
      <c r="U2592" s="190">
        <f t="shared" si="2786"/>
        <v>0.65784782145295329</v>
      </c>
    </row>
    <row r="2593" spans="1:21" x14ac:dyDescent="0.2">
      <c r="A2593" s="178">
        <v>42843</v>
      </c>
      <c r="B2593" s="179">
        <v>0.95833333333333337</v>
      </c>
      <c r="C2593" t="s">
        <v>349</v>
      </c>
      <c r="D2593">
        <v>11.57</v>
      </c>
      <c r="E2593">
        <v>4.2</v>
      </c>
      <c r="F2593">
        <v>4.79</v>
      </c>
      <c r="G2593">
        <v>0.12</v>
      </c>
      <c r="H2593" s="184">
        <f t="shared" ref="H2593:L2593" si="2814">H2569</f>
        <v>0.91666666666666663</v>
      </c>
      <c r="I2593" s="185">
        <f t="shared" si="2814"/>
        <v>394</v>
      </c>
      <c r="J2593" s="185">
        <f t="shared" si="2814"/>
        <v>194</v>
      </c>
      <c r="K2593" s="185">
        <f t="shared" si="2814"/>
        <v>2842</v>
      </c>
      <c r="L2593" s="185">
        <f t="shared" si="2814"/>
        <v>1426</v>
      </c>
      <c r="M2593" s="147"/>
      <c r="N2593" s="143">
        <f t="shared" si="2784"/>
        <v>4558.58</v>
      </c>
      <c r="O2593" s="143">
        <f t="shared" si="2780"/>
        <v>814.80000000000007</v>
      </c>
      <c r="P2593" s="143">
        <f t="shared" si="2781"/>
        <v>13613.18</v>
      </c>
      <c r="Q2593" s="143">
        <f t="shared" si="2782"/>
        <v>171.12</v>
      </c>
      <c r="R2593" s="188">
        <f t="shared" si="2785"/>
        <v>19157.68</v>
      </c>
      <c r="T2593">
        <v>41053.33</v>
      </c>
      <c r="U2593" s="190">
        <f t="shared" si="2786"/>
        <v>0.46665349680525303</v>
      </c>
    </row>
    <row r="2594" spans="1:21" x14ac:dyDescent="0.2">
      <c r="A2594" s="178">
        <v>42843</v>
      </c>
      <c r="B2594" s="180">
        <v>1</v>
      </c>
      <c r="C2594" t="s">
        <v>349</v>
      </c>
      <c r="D2594">
        <v>8</v>
      </c>
      <c r="E2594">
        <v>4.1100000000000003</v>
      </c>
      <c r="F2594">
        <v>5.5</v>
      </c>
      <c r="G2594">
        <v>0.01</v>
      </c>
      <c r="H2594" s="184">
        <f t="shared" ref="H2594:L2594" si="2815">H2570</f>
        <v>0.95833333333333337</v>
      </c>
      <c r="I2594" s="185">
        <f t="shared" si="2815"/>
        <v>389</v>
      </c>
      <c r="J2594" s="185">
        <f t="shared" si="2815"/>
        <v>265</v>
      </c>
      <c r="K2594" s="185">
        <f t="shared" si="2815"/>
        <v>2985</v>
      </c>
      <c r="L2594" s="185">
        <f t="shared" si="2815"/>
        <v>1111</v>
      </c>
      <c r="M2594" s="147"/>
      <c r="N2594" s="143">
        <f t="shared" si="2784"/>
        <v>3112</v>
      </c>
      <c r="O2594" s="143">
        <f t="shared" si="2780"/>
        <v>1089.1500000000001</v>
      </c>
      <c r="P2594" s="143">
        <f t="shared" si="2781"/>
        <v>16417.5</v>
      </c>
      <c r="Q2594" s="143">
        <f t="shared" si="2782"/>
        <v>11.11</v>
      </c>
      <c r="R2594" s="188">
        <f t="shared" si="2785"/>
        <v>20629.760000000002</v>
      </c>
      <c r="T2594">
        <v>37798.54</v>
      </c>
      <c r="U2594" s="190">
        <f t="shared" si="2786"/>
        <v>0.54578192702681116</v>
      </c>
    </row>
    <row r="2595" spans="1:21" x14ac:dyDescent="0.2">
      <c r="A2595" s="178">
        <v>42844</v>
      </c>
      <c r="B2595" s="179">
        <v>4.1666666666666664E-2</v>
      </c>
      <c r="C2595" t="s">
        <v>349</v>
      </c>
      <c r="D2595">
        <v>9.15</v>
      </c>
      <c r="E2595">
        <v>3.91</v>
      </c>
      <c r="F2595">
        <v>4</v>
      </c>
      <c r="G2595">
        <v>0.01</v>
      </c>
      <c r="H2595" s="184">
        <f t="shared" ref="H2595:L2595" si="2816">H2571</f>
        <v>1</v>
      </c>
      <c r="I2595" s="185">
        <f t="shared" si="2816"/>
        <v>362</v>
      </c>
      <c r="J2595" s="185">
        <f t="shared" si="2816"/>
        <v>243</v>
      </c>
      <c r="K2595" s="185">
        <f t="shared" si="2816"/>
        <v>2985</v>
      </c>
      <c r="L2595" s="185">
        <f t="shared" si="2816"/>
        <v>1111</v>
      </c>
      <c r="M2595" s="147"/>
      <c r="N2595" s="143">
        <f t="shared" si="2784"/>
        <v>3312.3</v>
      </c>
      <c r="O2595" s="143">
        <f t="shared" si="2780"/>
        <v>950.13</v>
      </c>
      <c r="P2595" s="143">
        <f t="shared" si="2781"/>
        <v>11940</v>
      </c>
      <c r="Q2595" s="143">
        <f t="shared" si="2782"/>
        <v>11.11</v>
      </c>
      <c r="R2595" s="188">
        <f t="shared" si="2785"/>
        <v>16213.54</v>
      </c>
      <c r="T2595">
        <v>34123.760000000002</v>
      </c>
      <c r="U2595" s="190">
        <f t="shared" si="2786"/>
        <v>0.4751393164176515</v>
      </c>
    </row>
    <row r="2596" spans="1:21" x14ac:dyDescent="0.2">
      <c r="A2596" s="178">
        <v>42844</v>
      </c>
      <c r="B2596" s="179">
        <v>8.3333333333333329E-2</v>
      </c>
      <c r="C2596" t="s">
        <v>349</v>
      </c>
      <c r="D2596">
        <v>5.0599999999999996</v>
      </c>
      <c r="E2596">
        <v>3</v>
      </c>
      <c r="F2596">
        <v>4</v>
      </c>
      <c r="G2596">
        <v>0.01</v>
      </c>
      <c r="H2596" s="184">
        <f t="shared" ref="H2596:L2596" si="2817">H2572</f>
        <v>4.1666666666666664E-2</v>
      </c>
      <c r="I2596" s="185">
        <f t="shared" si="2817"/>
        <v>294</v>
      </c>
      <c r="J2596" s="185">
        <f t="shared" si="2817"/>
        <v>212</v>
      </c>
      <c r="K2596" s="185">
        <f t="shared" si="2817"/>
        <v>2985</v>
      </c>
      <c r="L2596" s="185">
        <f t="shared" si="2817"/>
        <v>1111</v>
      </c>
      <c r="M2596" s="147"/>
      <c r="N2596" s="143">
        <f t="shared" si="2784"/>
        <v>1487.6399999999999</v>
      </c>
      <c r="O2596" s="143">
        <f t="shared" si="2780"/>
        <v>636</v>
      </c>
      <c r="P2596" s="143">
        <f t="shared" si="2781"/>
        <v>11940</v>
      </c>
      <c r="Q2596" s="143">
        <f t="shared" si="2782"/>
        <v>11.11</v>
      </c>
      <c r="R2596" s="188">
        <f t="shared" si="2785"/>
        <v>14074.75</v>
      </c>
      <c r="T2596">
        <v>31369.08</v>
      </c>
      <c r="U2596" s="190">
        <f t="shared" si="2786"/>
        <v>0.44868226929192695</v>
      </c>
    </row>
    <row r="2597" spans="1:21" x14ac:dyDescent="0.2">
      <c r="A2597" s="178">
        <v>42844</v>
      </c>
      <c r="B2597" s="179">
        <v>0.125</v>
      </c>
      <c r="C2597" t="s">
        <v>349</v>
      </c>
      <c r="D2597">
        <v>5.6</v>
      </c>
      <c r="E2597">
        <v>3</v>
      </c>
      <c r="F2597">
        <v>4</v>
      </c>
      <c r="G2597">
        <v>2</v>
      </c>
      <c r="H2597" s="184">
        <f t="shared" ref="H2597:L2597" si="2818">H2573</f>
        <v>8.3333333333333329E-2</v>
      </c>
      <c r="I2597" s="185">
        <f t="shared" si="2818"/>
        <v>236</v>
      </c>
      <c r="J2597" s="185">
        <f t="shared" si="2818"/>
        <v>179</v>
      </c>
      <c r="K2597" s="185">
        <f t="shared" si="2818"/>
        <v>2985</v>
      </c>
      <c r="L2597" s="185">
        <f t="shared" si="2818"/>
        <v>1111</v>
      </c>
      <c r="M2597" s="147"/>
      <c r="N2597" s="143">
        <f t="shared" si="2784"/>
        <v>1321.6</v>
      </c>
      <c r="O2597" s="143">
        <f t="shared" si="2780"/>
        <v>537</v>
      </c>
      <c r="P2597" s="143">
        <f t="shared" si="2781"/>
        <v>11940</v>
      </c>
      <c r="Q2597" s="143">
        <f t="shared" si="2782"/>
        <v>2222</v>
      </c>
      <c r="R2597" s="188">
        <f t="shared" si="2785"/>
        <v>16020.6</v>
      </c>
      <c r="T2597">
        <v>29638.03</v>
      </c>
      <c r="U2597" s="190">
        <f t="shared" si="2786"/>
        <v>0.5405419995863423</v>
      </c>
    </row>
    <row r="2598" spans="1:21" x14ac:dyDescent="0.2">
      <c r="A2598" s="178">
        <v>42844</v>
      </c>
      <c r="B2598" s="179">
        <v>0.16666666666666666</v>
      </c>
      <c r="C2598" t="s">
        <v>349</v>
      </c>
      <c r="D2598">
        <v>5.13</v>
      </c>
      <c r="E2598">
        <v>3</v>
      </c>
      <c r="F2598">
        <v>4</v>
      </c>
      <c r="G2598">
        <v>2</v>
      </c>
      <c r="H2598" s="184">
        <f t="shared" ref="H2598:L2598" si="2819">H2574</f>
        <v>0.125</v>
      </c>
      <c r="I2598" s="185">
        <f t="shared" si="2819"/>
        <v>201</v>
      </c>
      <c r="J2598" s="185">
        <f t="shared" si="2819"/>
        <v>205</v>
      </c>
      <c r="K2598" s="185">
        <f t="shared" si="2819"/>
        <v>2985</v>
      </c>
      <c r="L2598" s="185">
        <f t="shared" si="2819"/>
        <v>1717</v>
      </c>
      <c r="M2598" s="147"/>
      <c r="N2598" s="143">
        <f t="shared" si="2784"/>
        <v>1031.1299999999999</v>
      </c>
      <c r="O2598" s="143">
        <f t="shared" si="2780"/>
        <v>615</v>
      </c>
      <c r="P2598" s="143">
        <f t="shared" si="2781"/>
        <v>11940</v>
      </c>
      <c r="Q2598" s="143">
        <f t="shared" si="2782"/>
        <v>3434</v>
      </c>
      <c r="R2598" s="188">
        <f t="shared" si="2785"/>
        <v>17020.129999999997</v>
      </c>
      <c r="T2598">
        <v>28660.9</v>
      </c>
      <c r="U2598" s="190">
        <f t="shared" si="2786"/>
        <v>0.59384492461855687</v>
      </c>
    </row>
    <row r="2599" spans="1:21" x14ac:dyDescent="0.2">
      <c r="A2599" s="178">
        <v>42844</v>
      </c>
      <c r="B2599" s="179">
        <v>0.20833333333333334</v>
      </c>
      <c r="C2599" t="s">
        <v>349</v>
      </c>
      <c r="D2599">
        <v>4.1100000000000003</v>
      </c>
      <c r="E2599">
        <v>3</v>
      </c>
      <c r="F2599">
        <v>4</v>
      </c>
      <c r="G2599">
        <v>2</v>
      </c>
      <c r="H2599" s="184">
        <f t="shared" ref="H2599:L2599" si="2820">H2575</f>
        <v>0.16666666666666666</v>
      </c>
      <c r="I2599" s="185">
        <f t="shared" si="2820"/>
        <v>185</v>
      </c>
      <c r="J2599" s="185">
        <f t="shared" si="2820"/>
        <v>205</v>
      </c>
      <c r="K2599" s="185">
        <f t="shared" si="2820"/>
        <v>2985</v>
      </c>
      <c r="L2599" s="185">
        <f t="shared" si="2820"/>
        <v>1717</v>
      </c>
      <c r="M2599" s="147"/>
      <c r="N2599" s="143">
        <f t="shared" si="2784"/>
        <v>760.35</v>
      </c>
      <c r="O2599" s="143">
        <f t="shared" si="2780"/>
        <v>615</v>
      </c>
      <c r="P2599" s="143">
        <f t="shared" si="2781"/>
        <v>11940</v>
      </c>
      <c r="Q2599" s="143">
        <f t="shared" si="2782"/>
        <v>3434</v>
      </c>
      <c r="R2599" s="188">
        <f t="shared" si="2785"/>
        <v>16749.349999999999</v>
      </c>
      <c r="T2599">
        <v>28226.05</v>
      </c>
      <c r="U2599" s="190">
        <f t="shared" si="2786"/>
        <v>0.59340042265921011</v>
      </c>
    </row>
    <row r="2600" spans="1:21" x14ac:dyDescent="0.2">
      <c r="A2600" s="178">
        <v>42844</v>
      </c>
      <c r="B2600" s="179">
        <v>0.25</v>
      </c>
      <c r="C2600" t="s">
        <v>349</v>
      </c>
      <c r="D2600">
        <v>8</v>
      </c>
      <c r="E2600">
        <v>4.1900000000000004</v>
      </c>
      <c r="F2600">
        <v>4</v>
      </c>
      <c r="G2600">
        <v>2</v>
      </c>
      <c r="H2600" s="184">
        <f t="shared" ref="H2600:L2600" si="2821">H2576</f>
        <v>0.20833333333333334</v>
      </c>
      <c r="I2600" s="185">
        <f t="shared" si="2821"/>
        <v>207</v>
      </c>
      <c r="J2600" s="185">
        <f t="shared" si="2821"/>
        <v>283</v>
      </c>
      <c r="K2600" s="185">
        <f t="shared" si="2821"/>
        <v>2985</v>
      </c>
      <c r="L2600" s="185">
        <f t="shared" si="2821"/>
        <v>1717</v>
      </c>
      <c r="M2600" s="147"/>
      <c r="N2600" s="143">
        <f t="shared" si="2784"/>
        <v>1656</v>
      </c>
      <c r="O2600" s="143">
        <f t="shared" si="2780"/>
        <v>1185.7700000000002</v>
      </c>
      <c r="P2600" s="143">
        <f t="shared" si="2781"/>
        <v>11940</v>
      </c>
      <c r="Q2600" s="143">
        <f t="shared" si="2782"/>
        <v>3434</v>
      </c>
      <c r="R2600" s="188">
        <f t="shared" si="2785"/>
        <v>18215.77</v>
      </c>
      <c r="T2600">
        <v>28527.119999999999</v>
      </c>
      <c r="U2600" s="190">
        <f t="shared" si="2786"/>
        <v>0.63854220124569183</v>
      </c>
    </row>
    <row r="2601" spans="1:21" x14ac:dyDescent="0.2">
      <c r="A2601" s="178">
        <v>42844</v>
      </c>
      <c r="B2601" s="179">
        <v>0.29166666666666669</v>
      </c>
      <c r="C2601" t="s">
        <v>349</v>
      </c>
      <c r="D2601">
        <v>5.76</v>
      </c>
      <c r="E2601">
        <v>10.88</v>
      </c>
      <c r="F2601">
        <v>10</v>
      </c>
      <c r="G2601">
        <v>9.7899999999999991</v>
      </c>
      <c r="H2601" s="184">
        <f t="shared" ref="H2601:L2601" si="2822">H2577</f>
        <v>0.25</v>
      </c>
      <c r="I2601" s="185">
        <f t="shared" si="2822"/>
        <v>327</v>
      </c>
      <c r="J2601" s="185">
        <f t="shared" si="2822"/>
        <v>438</v>
      </c>
      <c r="K2601" s="185">
        <f t="shared" si="2822"/>
        <v>2985</v>
      </c>
      <c r="L2601" s="185">
        <f t="shared" si="2822"/>
        <v>1717</v>
      </c>
      <c r="M2601" s="147"/>
      <c r="N2601" s="143">
        <f t="shared" si="2784"/>
        <v>1883.52</v>
      </c>
      <c r="O2601" s="143">
        <f t="shared" si="2780"/>
        <v>4765.4400000000005</v>
      </c>
      <c r="P2601" s="143">
        <f t="shared" si="2781"/>
        <v>29850</v>
      </c>
      <c r="Q2601" s="143">
        <f t="shared" si="2782"/>
        <v>16809.43</v>
      </c>
      <c r="R2601" s="188">
        <f t="shared" si="2785"/>
        <v>53308.39</v>
      </c>
      <c r="T2601">
        <v>30392</v>
      </c>
      <c r="U2601" s="190">
        <f t="shared" si="2786"/>
        <v>1.7540270465912082</v>
      </c>
    </row>
    <row r="2602" spans="1:21" x14ac:dyDescent="0.2">
      <c r="A2602" s="178">
        <v>42844</v>
      </c>
      <c r="B2602" s="179">
        <v>0.33333333333333331</v>
      </c>
      <c r="C2602" t="s">
        <v>349</v>
      </c>
      <c r="D2602">
        <v>3.46</v>
      </c>
      <c r="E2602">
        <v>4.1100000000000003</v>
      </c>
      <c r="F2602">
        <v>7.6</v>
      </c>
      <c r="G2602">
        <v>7</v>
      </c>
      <c r="H2602" s="184">
        <f t="shared" ref="H2602:L2602" si="2823">H2578</f>
        <v>0.29166666666666669</v>
      </c>
      <c r="I2602" s="185">
        <f t="shared" si="2823"/>
        <v>249</v>
      </c>
      <c r="J2602" s="185">
        <f t="shared" si="2823"/>
        <v>556</v>
      </c>
      <c r="K2602" s="185">
        <f t="shared" si="2823"/>
        <v>2872</v>
      </c>
      <c r="L2602" s="185">
        <f t="shared" si="2823"/>
        <v>2219</v>
      </c>
      <c r="M2602" s="147"/>
      <c r="N2602" s="143">
        <f t="shared" si="2784"/>
        <v>861.54</v>
      </c>
      <c r="O2602" s="143">
        <f t="shared" si="2780"/>
        <v>2285.1600000000003</v>
      </c>
      <c r="P2602" s="143">
        <f t="shared" si="2781"/>
        <v>21827.200000000001</v>
      </c>
      <c r="Q2602" s="143">
        <f t="shared" si="2782"/>
        <v>15533</v>
      </c>
      <c r="R2602" s="188">
        <f t="shared" si="2785"/>
        <v>40506.9</v>
      </c>
      <c r="T2602">
        <v>33884.370000000003</v>
      </c>
      <c r="U2602" s="190">
        <f t="shared" si="2786"/>
        <v>1.1954449794993975</v>
      </c>
    </row>
    <row r="2603" spans="1:21" x14ac:dyDescent="0.2">
      <c r="A2603" s="178">
        <v>42844</v>
      </c>
      <c r="B2603" s="179">
        <v>0.375</v>
      </c>
      <c r="C2603" t="s">
        <v>349</v>
      </c>
      <c r="D2603">
        <v>3.29</v>
      </c>
      <c r="E2603">
        <v>7.61</v>
      </c>
      <c r="F2603">
        <v>7.77</v>
      </c>
      <c r="G2603">
        <v>7.32</v>
      </c>
      <c r="H2603" s="184">
        <f t="shared" ref="H2603:L2603" si="2824">H2579</f>
        <v>0.33333333333333331</v>
      </c>
      <c r="I2603" s="185">
        <f t="shared" si="2824"/>
        <v>256</v>
      </c>
      <c r="J2603" s="185">
        <f t="shared" si="2824"/>
        <v>306</v>
      </c>
      <c r="K2603" s="185">
        <f t="shared" si="2824"/>
        <v>2872</v>
      </c>
      <c r="L2603" s="185">
        <f t="shared" si="2824"/>
        <v>2219</v>
      </c>
      <c r="M2603" s="147"/>
      <c r="N2603" s="143">
        <f t="shared" si="2784"/>
        <v>842.24</v>
      </c>
      <c r="O2603" s="143">
        <f t="shared" si="2780"/>
        <v>2328.6600000000003</v>
      </c>
      <c r="P2603" s="143">
        <f t="shared" si="2781"/>
        <v>22315.439999999999</v>
      </c>
      <c r="Q2603" s="143">
        <f t="shared" si="2782"/>
        <v>16243.08</v>
      </c>
      <c r="R2603" s="188">
        <f t="shared" si="2785"/>
        <v>41729.42</v>
      </c>
      <c r="T2603">
        <v>34973.269999999997</v>
      </c>
      <c r="U2603" s="190">
        <f t="shared" si="2786"/>
        <v>1.1931803917677701</v>
      </c>
    </row>
    <row r="2604" spans="1:21" x14ac:dyDescent="0.2">
      <c r="A2604" s="178">
        <v>42844</v>
      </c>
      <c r="B2604" s="179">
        <v>0.41666666666666669</v>
      </c>
      <c r="C2604" t="s">
        <v>349</v>
      </c>
      <c r="D2604">
        <v>3.16</v>
      </c>
      <c r="E2604">
        <v>9.6199999999999992</v>
      </c>
      <c r="F2604">
        <v>10.23</v>
      </c>
      <c r="G2604">
        <v>9</v>
      </c>
      <c r="H2604" s="184">
        <f t="shared" ref="H2604:L2604" si="2825">H2580</f>
        <v>0.375</v>
      </c>
      <c r="I2604" s="185">
        <f t="shared" si="2825"/>
        <v>156</v>
      </c>
      <c r="J2604" s="185">
        <f t="shared" si="2825"/>
        <v>343</v>
      </c>
      <c r="K2604" s="185">
        <f t="shared" si="2825"/>
        <v>2872</v>
      </c>
      <c r="L2604" s="185">
        <f t="shared" si="2825"/>
        <v>2219</v>
      </c>
      <c r="M2604" s="147"/>
      <c r="N2604" s="143">
        <f t="shared" si="2784"/>
        <v>492.96000000000004</v>
      </c>
      <c r="O2604" s="143">
        <f t="shared" si="2780"/>
        <v>3299.66</v>
      </c>
      <c r="P2604" s="143">
        <f t="shared" si="2781"/>
        <v>29380.560000000001</v>
      </c>
      <c r="Q2604" s="143">
        <f t="shared" si="2782"/>
        <v>19971</v>
      </c>
      <c r="R2604" s="188">
        <f t="shared" si="2785"/>
        <v>53144.18</v>
      </c>
      <c r="T2604">
        <v>35708.83</v>
      </c>
      <c r="U2604" s="190">
        <f t="shared" si="2786"/>
        <v>1.488264387267799</v>
      </c>
    </row>
    <row r="2605" spans="1:21" x14ac:dyDescent="0.2">
      <c r="A2605" s="178">
        <v>42844</v>
      </c>
      <c r="B2605" s="179">
        <v>0.45833333333333331</v>
      </c>
      <c r="C2605" t="s">
        <v>349</v>
      </c>
      <c r="D2605">
        <v>2.78</v>
      </c>
      <c r="E2605">
        <v>3.38</v>
      </c>
      <c r="F2605">
        <v>7.61</v>
      </c>
      <c r="G2605">
        <v>2</v>
      </c>
      <c r="H2605" s="184">
        <f t="shared" ref="H2605:L2605" si="2826">H2581</f>
        <v>0.41666666666666669</v>
      </c>
      <c r="I2605" s="185">
        <f t="shared" si="2826"/>
        <v>196</v>
      </c>
      <c r="J2605" s="185">
        <f t="shared" si="2826"/>
        <v>315</v>
      </c>
      <c r="K2605" s="185">
        <f t="shared" si="2826"/>
        <v>2872</v>
      </c>
      <c r="L2605" s="185">
        <f t="shared" si="2826"/>
        <v>2219</v>
      </c>
      <c r="M2605" s="147"/>
      <c r="N2605" s="143">
        <f t="shared" si="2784"/>
        <v>544.88</v>
      </c>
      <c r="O2605" s="143">
        <f t="shared" si="2780"/>
        <v>1064.7</v>
      </c>
      <c r="P2605" s="143">
        <f t="shared" si="2781"/>
        <v>21855.920000000002</v>
      </c>
      <c r="Q2605" s="143">
        <f t="shared" si="2782"/>
        <v>4438</v>
      </c>
      <c r="R2605" s="188">
        <f t="shared" si="2785"/>
        <v>27903.5</v>
      </c>
      <c r="T2605">
        <v>37089.480000000003</v>
      </c>
      <c r="U2605" s="190">
        <f t="shared" si="2786"/>
        <v>0.7523292319007977</v>
      </c>
    </row>
    <row r="2606" spans="1:21" x14ac:dyDescent="0.2">
      <c r="A2606" s="178">
        <v>42844</v>
      </c>
      <c r="B2606" s="179">
        <v>0.5</v>
      </c>
      <c r="C2606" t="s">
        <v>349</v>
      </c>
      <c r="D2606">
        <v>2.61</v>
      </c>
      <c r="E2606">
        <v>6.13</v>
      </c>
      <c r="F2606">
        <v>9.02</v>
      </c>
      <c r="G2606">
        <v>3.09</v>
      </c>
      <c r="H2606" s="184">
        <f t="shared" ref="H2606:L2606" si="2827">H2582</f>
        <v>0.45833333333333331</v>
      </c>
      <c r="I2606" s="185">
        <f t="shared" si="2827"/>
        <v>226</v>
      </c>
      <c r="J2606" s="185">
        <f t="shared" si="2827"/>
        <v>326</v>
      </c>
      <c r="K2606" s="185">
        <f t="shared" si="2827"/>
        <v>2842</v>
      </c>
      <c r="L2606" s="185">
        <f t="shared" si="2827"/>
        <v>1635</v>
      </c>
      <c r="M2606" s="147"/>
      <c r="N2606" s="143">
        <f t="shared" si="2784"/>
        <v>589.86</v>
      </c>
      <c r="O2606" s="143">
        <f t="shared" si="2780"/>
        <v>1998.3799999999999</v>
      </c>
      <c r="P2606" s="143">
        <f t="shared" si="2781"/>
        <v>25634.84</v>
      </c>
      <c r="Q2606" s="143">
        <f t="shared" si="2782"/>
        <v>5052.1499999999996</v>
      </c>
      <c r="R2606" s="188">
        <f t="shared" si="2785"/>
        <v>33275.230000000003</v>
      </c>
      <c r="T2606">
        <v>38579.24</v>
      </c>
      <c r="U2606" s="190">
        <f t="shared" si="2786"/>
        <v>0.86251647258992159</v>
      </c>
    </row>
    <row r="2607" spans="1:21" x14ac:dyDescent="0.2">
      <c r="A2607" s="178">
        <v>42844</v>
      </c>
      <c r="B2607" s="179">
        <v>0.54166666666666663</v>
      </c>
      <c r="C2607" t="s">
        <v>349</v>
      </c>
      <c r="D2607">
        <v>2.11</v>
      </c>
      <c r="E2607">
        <v>3.17</v>
      </c>
      <c r="F2607">
        <v>6.61</v>
      </c>
      <c r="G2607">
        <v>2.4</v>
      </c>
      <c r="H2607" s="184">
        <f t="shared" ref="H2607:L2607" si="2828">H2583</f>
        <v>0.5</v>
      </c>
      <c r="I2607" s="185">
        <f t="shared" si="2828"/>
        <v>222</v>
      </c>
      <c r="J2607" s="185">
        <f t="shared" si="2828"/>
        <v>319</v>
      </c>
      <c r="K2607" s="185">
        <f t="shared" si="2828"/>
        <v>2842</v>
      </c>
      <c r="L2607" s="185">
        <f t="shared" si="2828"/>
        <v>1635</v>
      </c>
      <c r="M2607" s="147"/>
      <c r="N2607" s="143">
        <f t="shared" si="2784"/>
        <v>468.41999999999996</v>
      </c>
      <c r="O2607" s="143">
        <f t="shared" si="2780"/>
        <v>1011.23</v>
      </c>
      <c r="P2607" s="143">
        <f t="shared" si="2781"/>
        <v>18785.620000000003</v>
      </c>
      <c r="Q2607" s="143">
        <f t="shared" si="2782"/>
        <v>3924</v>
      </c>
      <c r="R2607" s="188">
        <f t="shared" si="2785"/>
        <v>24189.270000000004</v>
      </c>
      <c r="T2607">
        <v>40279.89</v>
      </c>
      <c r="U2607" s="190">
        <f t="shared" si="2786"/>
        <v>0.60052969360144737</v>
      </c>
    </row>
    <row r="2608" spans="1:21" x14ac:dyDescent="0.2">
      <c r="A2608" s="178">
        <v>42844</v>
      </c>
      <c r="B2608" s="179">
        <v>0.58333333333333337</v>
      </c>
      <c r="C2608" t="s">
        <v>349</v>
      </c>
      <c r="D2608">
        <v>2.11</v>
      </c>
      <c r="E2608">
        <v>4.46</v>
      </c>
      <c r="F2608">
        <v>8.19</v>
      </c>
      <c r="G2608">
        <v>3.76</v>
      </c>
      <c r="H2608" s="184">
        <f t="shared" ref="H2608:L2608" si="2829">H2584</f>
        <v>0.54166666666666663</v>
      </c>
      <c r="I2608" s="185">
        <f t="shared" si="2829"/>
        <v>195</v>
      </c>
      <c r="J2608" s="185">
        <f t="shared" si="2829"/>
        <v>299</v>
      </c>
      <c r="K2608" s="185">
        <f t="shared" si="2829"/>
        <v>2842</v>
      </c>
      <c r="L2608" s="185">
        <f t="shared" si="2829"/>
        <v>1635</v>
      </c>
      <c r="M2608" s="147"/>
      <c r="N2608" s="143">
        <f t="shared" si="2784"/>
        <v>411.45</v>
      </c>
      <c r="O2608" s="143">
        <f t="shared" si="2780"/>
        <v>1333.54</v>
      </c>
      <c r="P2608" s="143">
        <f t="shared" si="2781"/>
        <v>23275.98</v>
      </c>
      <c r="Q2608" s="143">
        <f t="shared" si="2782"/>
        <v>6147.5999999999995</v>
      </c>
      <c r="R2608" s="188">
        <f t="shared" si="2785"/>
        <v>31168.57</v>
      </c>
      <c r="T2608">
        <v>41926.94</v>
      </c>
      <c r="U2608" s="190">
        <f t="shared" si="2786"/>
        <v>0.74340197495929816</v>
      </c>
    </row>
    <row r="2609" spans="1:21" x14ac:dyDescent="0.2">
      <c r="A2609" s="178">
        <v>42844</v>
      </c>
      <c r="B2609" s="179">
        <v>0.625</v>
      </c>
      <c r="C2609" t="s">
        <v>349</v>
      </c>
      <c r="D2609">
        <v>2.61</v>
      </c>
      <c r="E2609">
        <v>8.2200000000000006</v>
      </c>
      <c r="F2609">
        <v>14.23</v>
      </c>
      <c r="G2609">
        <v>5</v>
      </c>
      <c r="H2609" s="184">
        <f t="shared" ref="H2609:L2609" si="2830">H2585</f>
        <v>0.58333333333333337</v>
      </c>
      <c r="I2609" s="185">
        <f t="shared" si="2830"/>
        <v>205</v>
      </c>
      <c r="J2609" s="185">
        <f t="shared" si="2830"/>
        <v>237</v>
      </c>
      <c r="K2609" s="185">
        <f t="shared" si="2830"/>
        <v>2842</v>
      </c>
      <c r="L2609" s="185">
        <f t="shared" si="2830"/>
        <v>1635</v>
      </c>
      <c r="M2609" s="147"/>
      <c r="N2609" s="143">
        <f t="shared" si="2784"/>
        <v>535.04999999999995</v>
      </c>
      <c r="O2609" s="143">
        <f t="shared" si="2780"/>
        <v>1948.14</v>
      </c>
      <c r="P2609" s="143">
        <f t="shared" si="2781"/>
        <v>40441.660000000003</v>
      </c>
      <c r="Q2609" s="143">
        <f t="shared" si="2782"/>
        <v>8175</v>
      </c>
      <c r="R2609" s="188">
        <f t="shared" si="2785"/>
        <v>51099.850000000006</v>
      </c>
      <c r="T2609">
        <v>43742.54</v>
      </c>
      <c r="U2609" s="190">
        <f t="shared" si="2786"/>
        <v>1.1681957654950994</v>
      </c>
    </row>
    <row r="2610" spans="1:21" x14ac:dyDescent="0.2">
      <c r="A2610" s="178">
        <v>42844</v>
      </c>
      <c r="B2610" s="179">
        <v>0.66666666666666663</v>
      </c>
      <c r="C2610" t="s">
        <v>349</v>
      </c>
      <c r="D2610">
        <v>2</v>
      </c>
      <c r="E2610">
        <v>9.08</v>
      </c>
      <c r="F2610">
        <v>17.36</v>
      </c>
      <c r="G2610">
        <v>5</v>
      </c>
      <c r="H2610" s="184">
        <f t="shared" ref="H2610:L2610" si="2831">H2586</f>
        <v>0.625</v>
      </c>
      <c r="I2610" s="185">
        <f t="shared" si="2831"/>
        <v>212</v>
      </c>
      <c r="J2610" s="185">
        <f t="shared" si="2831"/>
        <v>213</v>
      </c>
      <c r="K2610" s="185">
        <f t="shared" si="2831"/>
        <v>2842</v>
      </c>
      <c r="L2610" s="185">
        <f t="shared" si="2831"/>
        <v>1380</v>
      </c>
      <c r="M2610" s="147"/>
      <c r="N2610" s="143">
        <f t="shared" si="2784"/>
        <v>424</v>
      </c>
      <c r="O2610" s="143">
        <f t="shared" si="2780"/>
        <v>1934.04</v>
      </c>
      <c r="P2610" s="143">
        <f t="shared" si="2781"/>
        <v>49337.119999999995</v>
      </c>
      <c r="Q2610" s="143">
        <f t="shared" si="2782"/>
        <v>6900</v>
      </c>
      <c r="R2610" s="188">
        <f t="shared" si="2785"/>
        <v>58595.159999999996</v>
      </c>
      <c r="T2610">
        <v>45233.49</v>
      </c>
      <c r="U2610" s="190">
        <f t="shared" si="2786"/>
        <v>1.2953933026171538</v>
      </c>
    </row>
    <row r="2611" spans="1:21" x14ac:dyDescent="0.2">
      <c r="A2611" s="178">
        <v>42844</v>
      </c>
      <c r="B2611" s="179">
        <v>0.70833333333333337</v>
      </c>
      <c r="C2611" t="s">
        <v>349</v>
      </c>
      <c r="D2611">
        <v>2.11</v>
      </c>
      <c r="E2611">
        <v>13.38</v>
      </c>
      <c r="F2611">
        <v>21.15</v>
      </c>
      <c r="G2611">
        <v>5</v>
      </c>
      <c r="H2611" s="184">
        <f t="shared" ref="H2611:L2611" si="2832">H2587</f>
        <v>0.66666666666666663</v>
      </c>
      <c r="I2611" s="185">
        <f t="shared" si="2832"/>
        <v>191</v>
      </c>
      <c r="J2611" s="185">
        <f t="shared" si="2832"/>
        <v>237</v>
      </c>
      <c r="K2611" s="185">
        <f t="shared" si="2832"/>
        <v>2842</v>
      </c>
      <c r="L2611" s="185">
        <f t="shared" si="2832"/>
        <v>1380</v>
      </c>
      <c r="M2611" s="147"/>
      <c r="N2611" s="143">
        <f t="shared" si="2784"/>
        <v>403.01</v>
      </c>
      <c r="O2611" s="143">
        <f t="shared" si="2780"/>
        <v>3171.0600000000004</v>
      </c>
      <c r="P2611" s="143">
        <f t="shared" si="2781"/>
        <v>60108.299999999996</v>
      </c>
      <c r="Q2611" s="143">
        <f t="shared" si="2782"/>
        <v>6900</v>
      </c>
      <c r="R2611" s="188">
        <f t="shared" si="2785"/>
        <v>70582.37</v>
      </c>
      <c r="T2611">
        <v>46552.51</v>
      </c>
      <c r="U2611" s="190">
        <f t="shared" si="2786"/>
        <v>1.5161882785697267</v>
      </c>
    </row>
    <row r="2612" spans="1:21" x14ac:dyDescent="0.2">
      <c r="A2612" s="178">
        <v>42844</v>
      </c>
      <c r="B2612" s="179">
        <v>0.75</v>
      </c>
      <c r="C2612" t="s">
        <v>349</v>
      </c>
      <c r="D2612">
        <v>3.5</v>
      </c>
      <c r="E2612">
        <v>5.54</v>
      </c>
      <c r="F2612">
        <v>12.45</v>
      </c>
      <c r="G2612">
        <v>2.5299999999999998</v>
      </c>
      <c r="H2612" s="184">
        <f t="shared" ref="H2612:L2612" si="2833">H2588</f>
        <v>0.70833333333333337</v>
      </c>
      <c r="I2612" s="185">
        <f t="shared" si="2833"/>
        <v>218</v>
      </c>
      <c r="J2612" s="185">
        <f t="shared" si="2833"/>
        <v>258</v>
      </c>
      <c r="K2612" s="185">
        <f t="shared" si="2833"/>
        <v>2842</v>
      </c>
      <c r="L2612" s="185">
        <f t="shared" si="2833"/>
        <v>1380</v>
      </c>
      <c r="M2612" s="147"/>
      <c r="N2612" s="143">
        <f t="shared" si="2784"/>
        <v>763</v>
      </c>
      <c r="O2612" s="143">
        <f t="shared" si="2780"/>
        <v>1429.32</v>
      </c>
      <c r="P2612" s="143">
        <f t="shared" si="2781"/>
        <v>35382.9</v>
      </c>
      <c r="Q2612" s="143">
        <f t="shared" si="2782"/>
        <v>3491.3999999999996</v>
      </c>
      <c r="R2612" s="188">
        <f t="shared" si="2785"/>
        <v>41066.620000000003</v>
      </c>
      <c r="T2612">
        <v>47624.23</v>
      </c>
      <c r="U2612" s="190">
        <f t="shared" si="2786"/>
        <v>0.86230517532776907</v>
      </c>
    </row>
    <row r="2613" spans="1:21" x14ac:dyDescent="0.2">
      <c r="A2613" s="178">
        <v>42844</v>
      </c>
      <c r="B2613" s="179">
        <v>0.79166666666666663</v>
      </c>
      <c r="C2613" t="s">
        <v>349</v>
      </c>
      <c r="D2613">
        <v>6.84</v>
      </c>
      <c r="E2613">
        <v>3.91</v>
      </c>
      <c r="F2613">
        <v>7.77</v>
      </c>
      <c r="G2613">
        <v>1.85</v>
      </c>
      <c r="H2613" s="184">
        <f t="shared" ref="H2613:L2613" si="2834">H2589</f>
        <v>0.75</v>
      </c>
      <c r="I2613" s="185">
        <f t="shared" si="2834"/>
        <v>240</v>
      </c>
      <c r="J2613" s="185">
        <f t="shared" si="2834"/>
        <v>365</v>
      </c>
      <c r="K2613" s="185">
        <f t="shared" si="2834"/>
        <v>2842</v>
      </c>
      <c r="L2613" s="185">
        <f t="shared" si="2834"/>
        <v>1380</v>
      </c>
      <c r="M2613" s="147"/>
      <c r="N2613" s="143">
        <f t="shared" si="2784"/>
        <v>1641.6</v>
      </c>
      <c r="O2613" s="143">
        <f t="shared" si="2780"/>
        <v>1427.15</v>
      </c>
      <c r="P2613" s="143">
        <f t="shared" si="2781"/>
        <v>22082.34</v>
      </c>
      <c r="Q2613" s="143">
        <f t="shared" si="2782"/>
        <v>2553</v>
      </c>
      <c r="R2613" s="188">
        <f t="shared" si="2785"/>
        <v>27704.09</v>
      </c>
      <c r="T2613">
        <v>47718.92</v>
      </c>
      <c r="U2613" s="190">
        <f t="shared" si="2786"/>
        <v>0.5805682525924728</v>
      </c>
    </row>
    <row r="2614" spans="1:21" x14ac:dyDescent="0.2">
      <c r="A2614" s="178">
        <v>42844</v>
      </c>
      <c r="B2614" s="179">
        <v>0.83333333333333337</v>
      </c>
      <c r="C2614" t="s">
        <v>349</v>
      </c>
      <c r="D2614">
        <v>6.39</v>
      </c>
      <c r="E2614">
        <v>3.35</v>
      </c>
      <c r="F2614">
        <v>8.35</v>
      </c>
      <c r="G2614">
        <v>2.73</v>
      </c>
      <c r="H2614" s="184">
        <f t="shared" ref="H2614:L2614" si="2835">H2590</f>
        <v>0.79166666666666663</v>
      </c>
      <c r="I2614" s="185">
        <f t="shared" si="2835"/>
        <v>320</v>
      </c>
      <c r="J2614" s="185">
        <f t="shared" si="2835"/>
        <v>214</v>
      </c>
      <c r="K2614" s="185">
        <f t="shared" si="2835"/>
        <v>2842</v>
      </c>
      <c r="L2614" s="185">
        <f t="shared" si="2835"/>
        <v>1426</v>
      </c>
      <c r="M2614" s="147"/>
      <c r="N2614" s="143">
        <f t="shared" si="2784"/>
        <v>2044.8</v>
      </c>
      <c r="O2614" s="143">
        <f t="shared" si="2780"/>
        <v>716.9</v>
      </c>
      <c r="P2614" s="143">
        <f t="shared" si="2781"/>
        <v>23730.7</v>
      </c>
      <c r="Q2614" s="143">
        <f t="shared" si="2782"/>
        <v>3892.98</v>
      </c>
      <c r="R2614" s="188">
        <f t="shared" si="2785"/>
        <v>30385.38</v>
      </c>
      <c r="T2614">
        <v>46740.160000000003</v>
      </c>
      <c r="U2614" s="190">
        <f t="shared" si="2786"/>
        <v>0.65009148449641585</v>
      </c>
    </row>
    <row r="2615" spans="1:21" x14ac:dyDescent="0.2">
      <c r="A2615" s="178">
        <v>42844</v>
      </c>
      <c r="B2615" s="179">
        <v>0.875</v>
      </c>
      <c r="C2615" t="s">
        <v>349</v>
      </c>
      <c r="D2615">
        <v>7.27</v>
      </c>
      <c r="E2615">
        <v>3.59</v>
      </c>
      <c r="F2615">
        <v>7.61</v>
      </c>
      <c r="G2615">
        <v>2</v>
      </c>
      <c r="H2615" s="184">
        <f t="shared" ref="H2615:L2615" si="2836">H2591</f>
        <v>0.83333333333333337</v>
      </c>
      <c r="I2615" s="185">
        <f t="shared" si="2836"/>
        <v>322</v>
      </c>
      <c r="J2615" s="185">
        <f t="shared" si="2836"/>
        <v>178</v>
      </c>
      <c r="K2615" s="185">
        <f t="shared" si="2836"/>
        <v>2842</v>
      </c>
      <c r="L2615" s="185">
        <f t="shared" si="2836"/>
        <v>1426</v>
      </c>
      <c r="M2615" s="147"/>
      <c r="N2615" s="143">
        <f t="shared" si="2784"/>
        <v>2340.94</v>
      </c>
      <c r="O2615" s="143">
        <f t="shared" si="2780"/>
        <v>639.02</v>
      </c>
      <c r="P2615" s="143">
        <f t="shared" si="2781"/>
        <v>21627.620000000003</v>
      </c>
      <c r="Q2615" s="143">
        <f t="shared" si="2782"/>
        <v>2852</v>
      </c>
      <c r="R2615" s="188">
        <f t="shared" si="2785"/>
        <v>27459.58</v>
      </c>
      <c r="T2615">
        <v>45155.47</v>
      </c>
      <c r="U2615" s="190">
        <f t="shared" si="2786"/>
        <v>0.60811192973963069</v>
      </c>
    </row>
    <row r="2616" spans="1:21" x14ac:dyDescent="0.2">
      <c r="A2616" s="178">
        <v>42844</v>
      </c>
      <c r="B2616" s="179">
        <v>0.91666666666666663</v>
      </c>
      <c r="C2616" t="s">
        <v>349</v>
      </c>
      <c r="D2616">
        <v>8</v>
      </c>
      <c r="E2616">
        <v>4</v>
      </c>
      <c r="F2616">
        <v>8</v>
      </c>
      <c r="G2616">
        <v>1.42</v>
      </c>
      <c r="H2616" s="184">
        <f t="shared" ref="H2616:L2616" si="2837">H2592</f>
        <v>0.875</v>
      </c>
      <c r="I2616" s="185">
        <f t="shared" si="2837"/>
        <v>337</v>
      </c>
      <c r="J2616" s="185">
        <f t="shared" si="2837"/>
        <v>173</v>
      </c>
      <c r="K2616" s="185">
        <f t="shared" si="2837"/>
        <v>2842</v>
      </c>
      <c r="L2616" s="185">
        <f t="shared" si="2837"/>
        <v>1426</v>
      </c>
      <c r="M2616" s="147"/>
      <c r="N2616" s="143">
        <f t="shared" si="2784"/>
        <v>2696</v>
      </c>
      <c r="O2616" s="143">
        <f t="shared" si="2780"/>
        <v>692</v>
      </c>
      <c r="P2616" s="143">
        <f t="shared" si="2781"/>
        <v>22736</v>
      </c>
      <c r="Q2616" s="143">
        <f t="shared" si="2782"/>
        <v>2024.9199999999998</v>
      </c>
      <c r="R2616" s="188">
        <f t="shared" si="2785"/>
        <v>28148.92</v>
      </c>
      <c r="T2616">
        <v>45101.94</v>
      </c>
      <c r="U2616" s="190">
        <f t="shared" si="2786"/>
        <v>0.62411772087852535</v>
      </c>
    </row>
    <row r="2617" spans="1:21" x14ac:dyDescent="0.2">
      <c r="A2617" s="178">
        <v>42844</v>
      </c>
      <c r="B2617" s="179">
        <v>0.95833333333333337</v>
      </c>
      <c r="C2617" t="s">
        <v>349</v>
      </c>
      <c r="D2617">
        <v>11.36</v>
      </c>
      <c r="E2617">
        <v>5.5</v>
      </c>
      <c r="F2617">
        <v>5.5</v>
      </c>
      <c r="G2617">
        <v>0.01</v>
      </c>
      <c r="H2617" s="184">
        <f t="shared" ref="H2617:L2617" si="2838">H2593</f>
        <v>0.91666666666666663</v>
      </c>
      <c r="I2617" s="185">
        <f t="shared" si="2838"/>
        <v>394</v>
      </c>
      <c r="J2617" s="185">
        <f t="shared" si="2838"/>
        <v>194</v>
      </c>
      <c r="K2617" s="185">
        <f t="shared" si="2838"/>
        <v>2842</v>
      </c>
      <c r="L2617" s="185">
        <f t="shared" si="2838"/>
        <v>1426</v>
      </c>
      <c r="M2617" s="147"/>
      <c r="N2617" s="143">
        <f t="shared" si="2784"/>
        <v>4475.84</v>
      </c>
      <c r="O2617" s="143">
        <f t="shared" si="2780"/>
        <v>1067</v>
      </c>
      <c r="P2617" s="143">
        <f t="shared" si="2781"/>
        <v>15631</v>
      </c>
      <c r="Q2617" s="143">
        <f t="shared" si="2782"/>
        <v>14.26</v>
      </c>
      <c r="R2617" s="188">
        <f t="shared" si="2785"/>
        <v>21188.1</v>
      </c>
      <c r="T2617">
        <v>43629.63</v>
      </c>
      <c r="U2617" s="190">
        <f t="shared" si="2786"/>
        <v>0.48563556463806823</v>
      </c>
    </row>
    <row r="2618" spans="1:21" x14ac:dyDescent="0.2">
      <c r="A2618" s="178">
        <v>42844</v>
      </c>
      <c r="B2618" s="180">
        <v>1</v>
      </c>
      <c r="C2618" t="s">
        <v>349</v>
      </c>
      <c r="D2618">
        <v>8</v>
      </c>
      <c r="E2618">
        <v>4.1100000000000003</v>
      </c>
      <c r="F2618">
        <v>5.5</v>
      </c>
      <c r="G2618">
        <v>0.01</v>
      </c>
      <c r="H2618" s="184">
        <f t="shared" ref="H2618:L2618" si="2839">H2594</f>
        <v>0.95833333333333337</v>
      </c>
      <c r="I2618" s="185">
        <f t="shared" si="2839"/>
        <v>389</v>
      </c>
      <c r="J2618" s="185">
        <f t="shared" si="2839"/>
        <v>265</v>
      </c>
      <c r="K2618" s="185">
        <f t="shared" si="2839"/>
        <v>2985</v>
      </c>
      <c r="L2618" s="185">
        <f t="shared" si="2839"/>
        <v>1111</v>
      </c>
      <c r="M2618" s="147"/>
      <c r="N2618" s="143">
        <f t="shared" si="2784"/>
        <v>3112</v>
      </c>
      <c r="O2618" s="143">
        <f t="shared" si="2780"/>
        <v>1089.1500000000001</v>
      </c>
      <c r="P2618" s="143">
        <f t="shared" si="2781"/>
        <v>16417.5</v>
      </c>
      <c r="Q2618" s="143">
        <f t="shared" si="2782"/>
        <v>11.11</v>
      </c>
      <c r="R2618" s="188">
        <f t="shared" si="2785"/>
        <v>20629.760000000002</v>
      </c>
      <c r="T2618">
        <v>40263.760000000002</v>
      </c>
      <c r="U2618" s="190">
        <f t="shared" si="2786"/>
        <v>0.51236546214263157</v>
      </c>
    </row>
    <row r="2619" spans="1:21" x14ac:dyDescent="0.2">
      <c r="A2619" s="178">
        <v>42845</v>
      </c>
      <c r="B2619" s="179">
        <v>4.1666666666666664E-2</v>
      </c>
      <c r="C2619" t="s">
        <v>349</v>
      </c>
      <c r="D2619">
        <v>10.11</v>
      </c>
      <c r="E2619">
        <v>4</v>
      </c>
      <c r="F2619">
        <v>4</v>
      </c>
      <c r="G2619">
        <v>0.01</v>
      </c>
      <c r="H2619" s="184">
        <f t="shared" ref="H2619:L2619" si="2840">H2595</f>
        <v>1</v>
      </c>
      <c r="I2619" s="185">
        <f t="shared" si="2840"/>
        <v>362</v>
      </c>
      <c r="J2619" s="185">
        <f t="shared" si="2840"/>
        <v>243</v>
      </c>
      <c r="K2619" s="185">
        <f t="shared" si="2840"/>
        <v>2985</v>
      </c>
      <c r="L2619" s="185">
        <f t="shared" si="2840"/>
        <v>1111</v>
      </c>
      <c r="M2619" s="147"/>
      <c r="N2619" s="143">
        <f t="shared" si="2784"/>
        <v>3659.8199999999997</v>
      </c>
      <c r="O2619" s="143">
        <f t="shared" si="2780"/>
        <v>972</v>
      </c>
      <c r="P2619" s="143">
        <f t="shared" si="2781"/>
        <v>11940</v>
      </c>
      <c r="Q2619" s="143">
        <f t="shared" si="2782"/>
        <v>11.11</v>
      </c>
      <c r="R2619" s="188">
        <f t="shared" si="2785"/>
        <v>16582.93</v>
      </c>
      <c r="T2619">
        <v>36412.300000000003</v>
      </c>
      <c r="U2619" s="190">
        <f t="shared" si="2786"/>
        <v>0.45542110770261696</v>
      </c>
    </row>
    <row r="2620" spans="1:21" x14ac:dyDescent="0.2">
      <c r="A2620" s="178">
        <v>42845</v>
      </c>
      <c r="B2620" s="179">
        <v>8.3333333333333329E-2</v>
      </c>
      <c r="C2620" t="s">
        <v>349</v>
      </c>
      <c r="D2620">
        <v>5.99</v>
      </c>
      <c r="E2620">
        <v>3</v>
      </c>
      <c r="F2620">
        <v>4</v>
      </c>
      <c r="G2620">
        <v>0.01</v>
      </c>
      <c r="H2620" s="184">
        <f t="shared" ref="H2620:L2620" si="2841">H2596</f>
        <v>4.1666666666666664E-2</v>
      </c>
      <c r="I2620" s="185">
        <f t="shared" si="2841"/>
        <v>294</v>
      </c>
      <c r="J2620" s="185">
        <f t="shared" si="2841"/>
        <v>212</v>
      </c>
      <c r="K2620" s="185">
        <f t="shared" si="2841"/>
        <v>2985</v>
      </c>
      <c r="L2620" s="185">
        <f t="shared" si="2841"/>
        <v>1111</v>
      </c>
      <c r="M2620" s="147"/>
      <c r="N2620" s="143">
        <f t="shared" si="2784"/>
        <v>1761.0600000000002</v>
      </c>
      <c r="O2620" s="143">
        <f t="shared" si="2780"/>
        <v>636</v>
      </c>
      <c r="P2620" s="143">
        <f t="shared" si="2781"/>
        <v>11940</v>
      </c>
      <c r="Q2620" s="143">
        <f t="shared" si="2782"/>
        <v>11.11</v>
      </c>
      <c r="R2620" s="188">
        <f t="shared" si="2785"/>
        <v>14348.170000000002</v>
      </c>
      <c r="T2620">
        <v>33448.870000000003</v>
      </c>
      <c r="U2620" s="190">
        <f t="shared" si="2786"/>
        <v>0.42895828767907557</v>
      </c>
    </row>
    <row r="2621" spans="1:21" x14ac:dyDescent="0.2">
      <c r="A2621" s="178">
        <v>42845</v>
      </c>
      <c r="B2621" s="179">
        <v>0.125</v>
      </c>
      <c r="C2621" t="s">
        <v>349</v>
      </c>
      <c r="D2621">
        <v>7.16</v>
      </c>
      <c r="E2621">
        <v>2.87</v>
      </c>
      <c r="F2621">
        <v>4</v>
      </c>
      <c r="G2621">
        <v>2.82</v>
      </c>
      <c r="H2621" s="184">
        <f t="shared" ref="H2621:L2621" si="2842">H2597</f>
        <v>8.3333333333333329E-2</v>
      </c>
      <c r="I2621" s="185">
        <f t="shared" si="2842"/>
        <v>236</v>
      </c>
      <c r="J2621" s="185">
        <f t="shared" si="2842"/>
        <v>179</v>
      </c>
      <c r="K2621" s="185">
        <f t="shared" si="2842"/>
        <v>2985</v>
      </c>
      <c r="L2621" s="185">
        <f t="shared" si="2842"/>
        <v>1111</v>
      </c>
      <c r="M2621" s="147"/>
      <c r="N2621" s="143">
        <f t="shared" si="2784"/>
        <v>1689.76</v>
      </c>
      <c r="O2621" s="143">
        <f t="shared" si="2780"/>
        <v>513.73</v>
      </c>
      <c r="P2621" s="143">
        <f t="shared" si="2781"/>
        <v>11940</v>
      </c>
      <c r="Q2621" s="143">
        <f t="shared" si="2782"/>
        <v>3133.02</v>
      </c>
      <c r="R2621" s="188">
        <f t="shared" si="2785"/>
        <v>17276.509999999998</v>
      </c>
      <c r="T2621">
        <v>31566.27</v>
      </c>
      <c r="U2621" s="190">
        <f t="shared" si="2786"/>
        <v>0.5473092006119189</v>
      </c>
    </row>
    <row r="2622" spans="1:21" x14ac:dyDescent="0.2">
      <c r="A2622" s="178">
        <v>42845</v>
      </c>
      <c r="B2622" s="179">
        <v>0.16666666666666666</v>
      </c>
      <c r="C2622" t="s">
        <v>349</v>
      </c>
      <c r="D2622">
        <v>6.47</v>
      </c>
      <c r="E2622">
        <v>3</v>
      </c>
      <c r="F2622">
        <v>4</v>
      </c>
      <c r="G2622">
        <v>2.82</v>
      </c>
      <c r="H2622" s="184">
        <f t="shared" ref="H2622:L2622" si="2843">H2598</f>
        <v>0.125</v>
      </c>
      <c r="I2622" s="185">
        <f t="shared" si="2843"/>
        <v>201</v>
      </c>
      <c r="J2622" s="185">
        <f t="shared" si="2843"/>
        <v>205</v>
      </c>
      <c r="K2622" s="185">
        <f t="shared" si="2843"/>
        <v>2985</v>
      </c>
      <c r="L2622" s="185">
        <f t="shared" si="2843"/>
        <v>1717</v>
      </c>
      <c r="M2622" s="147"/>
      <c r="N2622" s="143">
        <f t="shared" si="2784"/>
        <v>1300.47</v>
      </c>
      <c r="O2622" s="143">
        <f t="shared" si="2780"/>
        <v>615</v>
      </c>
      <c r="P2622" s="143">
        <f t="shared" si="2781"/>
        <v>11940</v>
      </c>
      <c r="Q2622" s="143">
        <f t="shared" si="2782"/>
        <v>4841.9399999999996</v>
      </c>
      <c r="R2622" s="188">
        <f t="shared" si="2785"/>
        <v>18697.41</v>
      </c>
      <c r="T2622">
        <v>30368.21</v>
      </c>
      <c r="U2622" s="190">
        <f t="shared" si="2786"/>
        <v>0.61569022342772262</v>
      </c>
    </row>
    <row r="2623" spans="1:21" x14ac:dyDescent="0.2">
      <c r="A2623" s="178">
        <v>42845</v>
      </c>
      <c r="B2623" s="179">
        <v>0.20833333333333334</v>
      </c>
      <c r="C2623" t="s">
        <v>349</v>
      </c>
      <c r="D2623">
        <v>5.72</v>
      </c>
      <c r="E2623">
        <v>3</v>
      </c>
      <c r="F2623">
        <v>3.82</v>
      </c>
      <c r="G2623">
        <v>2.82</v>
      </c>
      <c r="H2623" s="184">
        <f t="shared" ref="H2623:L2623" si="2844">H2599</f>
        <v>0.16666666666666666</v>
      </c>
      <c r="I2623" s="185">
        <f t="shared" si="2844"/>
        <v>185</v>
      </c>
      <c r="J2623" s="185">
        <f t="shared" si="2844"/>
        <v>205</v>
      </c>
      <c r="K2623" s="185">
        <f t="shared" si="2844"/>
        <v>2985</v>
      </c>
      <c r="L2623" s="185">
        <f t="shared" si="2844"/>
        <v>1717</v>
      </c>
      <c r="M2623" s="147"/>
      <c r="N2623" s="143">
        <f t="shared" si="2784"/>
        <v>1058.2</v>
      </c>
      <c r="O2623" s="143">
        <f t="shared" si="2780"/>
        <v>615</v>
      </c>
      <c r="P2623" s="143">
        <f t="shared" si="2781"/>
        <v>11402.699999999999</v>
      </c>
      <c r="Q2623" s="143">
        <f t="shared" si="2782"/>
        <v>4841.9399999999996</v>
      </c>
      <c r="R2623" s="188">
        <f t="shared" si="2785"/>
        <v>17917.84</v>
      </c>
      <c r="T2623">
        <v>29727.65</v>
      </c>
      <c r="U2623" s="190">
        <f t="shared" si="2786"/>
        <v>0.60273314574142256</v>
      </c>
    </row>
    <row r="2624" spans="1:21" x14ac:dyDescent="0.2">
      <c r="A2624" s="178">
        <v>42845</v>
      </c>
      <c r="B2624" s="179">
        <v>0.25</v>
      </c>
      <c r="C2624" t="s">
        <v>349</v>
      </c>
      <c r="D2624">
        <v>7.12</v>
      </c>
      <c r="E2624">
        <v>4</v>
      </c>
      <c r="F2624">
        <v>4</v>
      </c>
      <c r="G2624">
        <v>2.82</v>
      </c>
      <c r="H2624" s="184">
        <f t="shared" ref="H2624:L2624" si="2845">H2600</f>
        <v>0.20833333333333334</v>
      </c>
      <c r="I2624" s="185">
        <f t="shared" si="2845"/>
        <v>207</v>
      </c>
      <c r="J2624" s="185">
        <f t="shared" si="2845"/>
        <v>283</v>
      </c>
      <c r="K2624" s="185">
        <f t="shared" si="2845"/>
        <v>2985</v>
      </c>
      <c r="L2624" s="185">
        <f t="shared" si="2845"/>
        <v>1717</v>
      </c>
      <c r="M2624" s="147"/>
      <c r="N2624" s="143">
        <f t="shared" si="2784"/>
        <v>1473.84</v>
      </c>
      <c r="O2624" s="143">
        <f t="shared" si="2780"/>
        <v>1132</v>
      </c>
      <c r="P2624" s="143">
        <f t="shared" si="2781"/>
        <v>11940</v>
      </c>
      <c r="Q2624" s="143">
        <f t="shared" si="2782"/>
        <v>4841.9399999999996</v>
      </c>
      <c r="R2624" s="188">
        <f t="shared" si="2785"/>
        <v>19387.78</v>
      </c>
      <c r="T2624">
        <v>29873.9</v>
      </c>
      <c r="U2624" s="190">
        <f t="shared" si="2786"/>
        <v>0.64898724304493216</v>
      </c>
    </row>
    <row r="2625" spans="1:21" x14ac:dyDescent="0.2">
      <c r="A2625" s="178">
        <v>42845</v>
      </c>
      <c r="B2625" s="179">
        <v>0.29166666666666669</v>
      </c>
      <c r="C2625" t="s">
        <v>349</v>
      </c>
      <c r="D2625">
        <v>6</v>
      </c>
      <c r="E2625">
        <v>8.61</v>
      </c>
      <c r="F2625">
        <v>8.16</v>
      </c>
      <c r="G2625">
        <v>7.41</v>
      </c>
      <c r="H2625" s="184">
        <f t="shared" ref="H2625:L2625" si="2846">H2601</f>
        <v>0.25</v>
      </c>
      <c r="I2625" s="185">
        <f t="shared" si="2846"/>
        <v>327</v>
      </c>
      <c r="J2625" s="185">
        <f t="shared" si="2846"/>
        <v>438</v>
      </c>
      <c r="K2625" s="185">
        <f t="shared" si="2846"/>
        <v>2985</v>
      </c>
      <c r="L2625" s="185">
        <f t="shared" si="2846"/>
        <v>1717</v>
      </c>
      <c r="M2625" s="147"/>
      <c r="N2625" s="143">
        <f t="shared" si="2784"/>
        <v>1962</v>
      </c>
      <c r="O2625" s="143">
        <f t="shared" si="2780"/>
        <v>3771.18</v>
      </c>
      <c r="P2625" s="143">
        <f t="shared" si="2781"/>
        <v>24357.600000000002</v>
      </c>
      <c r="Q2625" s="143">
        <f t="shared" si="2782"/>
        <v>12722.97</v>
      </c>
      <c r="R2625" s="188">
        <f t="shared" si="2785"/>
        <v>42813.75</v>
      </c>
      <c r="T2625">
        <v>31649.08</v>
      </c>
      <c r="U2625" s="190">
        <f t="shared" si="2786"/>
        <v>1.352764440546139</v>
      </c>
    </row>
    <row r="2626" spans="1:21" x14ac:dyDescent="0.2">
      <c r="A2626" s="178">
        <v>42845</v>
      </c>
      <c r="B2626" s="179">
        <v>0.33333333333333331</v>
      </c>
      <c r="C2626" t="s">
        <v>349</v>
      </c>
      <c r="D2626">
        <v>3.5</v>
      </c>
      <c r="E2626">
        <v>3</v>
      </c>
      <c r="F2626">
        <v>7.11</v>
      </c>
      <c r="G2626">
        <v>6.51</v>
      </c>
      <c r="H2626" s="184">
        <f t="shared" ref="H2626:L2626" si="2847">H2602</f>
        <v>0.29166666666666669</v>
      </c>
      <c r="I2626" s="185">
        <f t="shared" si="2847"/>
        <v>249</v>
      </c>
      <c r="J2626" s="185">
        <f t="shared" si="2847"/>
        <v>556</v>
      </c>
      <c r="K2626" s="185">
        <f t="shared" si="2847"/>
        <v>2872</v>
      </c>
      <c r="L2626" s="185">
        <f t="shared" si="2847"/>
        <v>2219</v>
      </c>
      <c r="M2626" s="147"/>
      <c r="N2626" s="143">
        <f t="shared" si="2784"/>
        <v>871.5</v>
      </c>
      <c r="O2626" s="143">
        <f t="shared" si="2780"/>
        <v>1668</v>
      </c>
      <c r="P2626" s="143">
        <f t="shared" si="2781"/>
        <v>20419.920000000002</v>
      </c>
      <c r="Q2626" s="143">
        <f t="shared" si="2782"/>
        <v>14445.689999999999</v>
      </c>
      <c r="R2626" s="188">
        <f t="shared" si="2785"/>
        <v>37405.11</v>
      </c>
      <c r="T2626">
        <v>35149.81</v>
      </c>
      <c r="U2626" s="190">
        <f t="shared" si="2786"/>
        <v>1.0641625089865352</v>
      </c>
    </row>
    <row r="2627" spans="1:21" x14ac:dyDescent="0.2">
      <c r="A2627" s="178">
        <v>42845</v>
      </c>
      <c r="B2627" s="179">
        <v>0.375</v>
      </c>
      <c r="C2627" t="s">
        <v>349</v>
      </c>
      <c r="D2627">
        <v>3.5</v>
      </c>
      <c r="E2627">
        <v>7.61</v>
      </c>
      <c r="F2627">
        <v>7.61</v>
      </c>
      <c r="G2627">
        <v>7</v>
      </c>
      <c r="H2627" s="184">
        <f t="shared" ref="H2627:L2627" si="2848">H2603</f>
        <v>0.33333333333333331</v>
      </c>
      <c r="I2627" s="185">
        <f t="shared" si="2848"/>
        <v>256</v>
      </c>
      <c r="J2627" s="185">
        <f t="shared" si="2848"/>
        <v>306</v>
      </c>
      <c r="K2627" s="185">
        <f t="shared" si="2848"/>
        <v>2872</v>
      </c>
      <c r="L2627" s="185">
        <f t="shared" si="2848"/>
        <v>2219</v>
      </c>
      <c r="M2627" s="147"/>
      <c r="N2627" s="143">
        <f t="shared" si="2784"/>
        <v>896</v>
      </c>
      <c r="O2627" s="143">
        <f t="shared" si="2780"/>
        <v>2328.6600000000003</v>
      </c>
      <c r="P2627" s="143">
        <f t="shared" si="2781"/>
        <v>21855.920000000002</v>
      </c>
      <c r="Q2627" s="143">
        <f t="shared" si="2782"/>
        <v>15533</v>
      </c>
      <c r="R2627" s="188">
        <f t="shared" si="2785"/>
        <v>40613.58</v>
      </c>
      <c r="T2627">
        <v>36146.68</v>
      </c>
      <c r="U2627" s="190">
        <f t="shared" si="2786"/>
        <v>1.1235770477399307</v>
      </c>
    </row>
    <row r="2628" spans="1:21" x14ac:dyDescent="0.2">
      <c r="A2628" s="178">
        <v>42845</v>
      </c>
      <c r="B2628" s="179">
        <v>0.41666666666666669</v>
      </c>
      <c r="C2628" t="s">
        <v>349</v>
      </c>
      <c r="D2628">
        <v>3.5</v>
      </c>
      <c r="E2628">
        <v>3.05</v>
      </c>
      <c r="F2628">
        <v>9.19</v>
      </c>
      <c r="G2628">
        <v>8.98</v>
      </c>
      <c r="H2628" s="184">
        <f t="shared" ref="H2628:L2628" si="2849">H2604</f>
        <v>0.375</v>
      </c>
      <c r="I2628" s="185">
        <f t="shared" si="2849"/>
        <v>156</v>
      </c>
      <c r="J2628" s="185">
        <f t="shared" si="2849"/>
        <v>343</v>
      </c>
      <c r="K2628" s="185">
        <f t="shared" si="2849"/>
        <v>2872</v>
      </c>
      <c r="L2628" s="185">
        <f t="shared" si="2849"/>
        <v>2219</v>
      </c>
      <c r="M2628" s="147"/>
      <c r="N2628" s="143">
        <f t="shared" si="2784"/>
        <v>546</v>
      </c>
      <c r="O2628" s="143">
        <f t="shared" ref="O2628:O2691" si="2850">E2628*J2628</f>
        <v>1046.1499999999999</v>
      </c>
      <c r="P2628" s="143">
        <f t="shared" ref="P2628:P2691" si="2851">F2628*K2628</f>
        <v>26393.68</v>
      </c>
      <c r="Q2628" s="143">
        <f t="shared" ref="Q2628:Q2691" si="2852">G2628*L2628</f>
        <v>19926.620000000003</v>
      </c>
      <c r="R2628" s="188">
        <f t="shared" si="2785"/>
        <v>47912.450000000004</v>
      </c>
      <c r="T2628">
        <v>36943.730000000003</v>
      </c>
      <c r="U2628" s="190">
        <f t="shared" si="2786"/>
        <v>1.2969034258316634</v>
      </c>
    </row>
    <row r="2629" spans="1:21" x14ac:dyDescent="0.2">
      <c r="A2629" s="178">
        <v>42845</v>
      </c>
      <c r="B2629" s="179">
        <v>0.45833333333333331</v>
      </c>
      <c r="C2629" t="s">
        <v>349</v>
      </c>
      <c r="D2629">
        <v>2.61</v>
      </c>
      <c r="E2629">
        <v>3.1</v>
      </c>
      <c r="F2629">
        <v>5.19</v>
      </c>
      <c r="G2629">
        <v>2.33</v>
      </c>
      <c r="H2629" s="184">
        <f t="shared" ref="H2629:L2629" si="2853">H2605</f>
        <v>0.41666666666666669</v>
      </c>
      <c r="I2629" s="185">
        <f t="shared" si="2853"/>
        <v>196</v>
      </c>
      <c r="J2629" s="185">
        <f t="shared" si="2853"/>
        <v>315</v>
      </c>
      <c r="K2629" s="185">
        <f t="shared" si="2853"/>
        <v>2872</v>
      </c>
      <c r="L2629" s="185">
        <f t="shared" si="2853"/>
        <v>2219</v>
      </c>
      <c r="M2629" s="147"/>
      <c r="N2629" s="143">
        <f t="shared" ref="N2629:N2692" si="2854">D2629*I2629</f>
        <v>511.56</v>
      </c>
      <c r="O2629" s="143">
        <f t="shared" si="2850"/>
        <v>976.5</v>
      </c>
      <c r="P2629" s="143">
        <f t="shared" si="2851"/>
        <v>14905.68</v>
      </c>
      <c r="Q2629" s="143">
        <f t="shared" si="2852"/>
        <v>5170.2700000000004</v>
      </c>
      <c r="R2629" s="188">
        <f t="shared" ref="R2629:R2692" si="2855">SUM(N2629:Q2629)</f>
        <v>21564.010000000002</v>
      </c>
      <c r="T2629">
        <v>38442.06</v>
      </c>
      <c r="U2629" s="190">
        <f t="shared" ref="U2629:U2692" si="2856">R2629/T2629</f>
        <v>0.56094834668069304</v>
      </c>
    </row>
    <row r="2630" spans="1:21" x14ac:dyDescent="0.2">
      <c r="A2630" s="178">
        <v>42845</v>
      </c>
      <c r="B2630" s="179">
        <v>0.5</v>
      </c>
      <c r="C2630" t="s">
        <v>349</v>
      </c>
      <c r="D2630">
        <v>2</v>
      </c>
      <c r="E2630">
        <v>4.22</v>
      </c>
      <c r="F2630">
        <v>5.85</v>
      </c>
      <c r="G2630">
        <v>2.62</v>
      </c>
      <c r="H2630" s="184">
        <f t="shared" ref="H2630:L2630" si="2857">H2606</f>
        <v>0.45833333333333331</v>
      </c>
      <c r="I2630" s="185">
        <f t="shared" si="2857"/>
        <v>226</v>
      </c>
      <c r="J2630" s="185">
        <f t="shared" si="2857"/>
        <v>326</v>
      </c>
      <c r="K2630" s="185">
        <f t="shared" si="2857"/>
        <v>2842</v>
      </c>
      <c r="L2630" s="185">
        <f t="shared" si="2857"/>
        <v>1635</v>
      </c>
      <c r="M2630" s="147"/>
      <c r="N2630" s="143">
        <f t="shared" si="2854"/>
        <v>452</v>
      </c>
      <c r="O2630" s="143">
        <f t="shared" si="2850"/>
        <v>1375.72</v>
      </c>
      <c r="P2630" s="143">
        <f t="shared" si="2851"/>
        <v>16625.7</v>
      </c>
      <c r="Q2630" s="143">
        <f t="shared" si="2852"/>
        <v>4283.7</v>
      </c>
      <c r="R2630" s="188">
        <f t="shared" si="2855"/>
        <v>22737.120000000003</v>
      </c>
      <c r="T2630">
        <v>40392.35</v>
      </c>
      <c r="U2630" s="190">
        <f t="shared" si="2856"/>
        <v>0.56290658998548004</v>
      </c>
    </row>
    <row r="2631" spans="1:21" x14ac:dyDescent="0.2">
      <c r="A2631" s="178">
        <v>42845</v>
      </c>
      <c r="B2631" s="179">
        <v>0.54166666666666663</v>
      </c>
      <c r="C2631" t="s">
        <v>349</v>
      </c>
      <c r="D2631">
        <v>2</v>
      </c>
      <c r="E2631">
        <v>5.99</v>
      </c>
      <c r="F2631">
        <v>7.41</v>
      </c>
      <c r="G2631">
        <v>4.34</v>
      </c>
      <c r="H2631" s="184">
        <f t="shared" ref="H2631:L2631" si="2858">H2607</f>
        <v>0.5</v>
      </c>
      <c r="I2631" s="185">
        <f t="shared" si="2858"/>
        <v>222</v>
      </c>
      <c r="J2631" s="185">
        <f t="shared" si="2858"/>
        <v>319</v>
      </c>
      <c r="K2631" s="185">
        <f t="shared" si="2858"/>
        <v>2842</v>
      </c>
      <c r="L2631" s="185">
        <f t="shared" si="2858"/>
        <v>1635</v>
      </c>
      <c r="M2631" s="147"/>
      <c r="N2631" s="143">
        <f t="shared" si="2854"/>
        <v>444</v>
      </c>
      <c r="O2631" s="143">
        <f t="shared" si="2850"/>
        <v>1910.8100000000002</v>
      </c>
      <c r="P2631" s="143">
        <f t="shared" si="2851"/>
        <v>21059.22</v>
      </c>
      <c r="Q2631" s="143">
        <f t="shared" si="2852"/>
        <v>7095.9</v>
      </c>
      <c r="R2631" s="188">
        <f t="shared" si="2855"/>
        <v>30509.93</v>
      </c>
      <c r="T2631">
        <v>42240.639999999999</v>
      </c>
      <c r="U2631" s="190">
        <f t="shared" si="2856"/>
        <v>0.72228853540097882</v>
      </c>
    </row>
    <row r="2632" spans="1:21" x14ac:dyDescent="0.2">
      <c r="A2632" s="178">
        <v>42845</v>
      </c>
      <c r="B2632" s="179">
        <v>0.58333333333333337</v>
      </c>
      <c r="C2632" t="s">
        <v>349</v>
      </c>
      <c r="D2632">
        <v>2.11</v>
      </c>
      <c r="E2632">
        <v>4.62</v>
      </c>
      <c r="F2632">
        <v>8.52</v>
      </c>
      <c r="G2632">
        <v>4.62</v>
      </c>
      <c r="H2632" s="184">
        <f t="shared" ref="H2632:L2632" si="2859">H2608</f>
        <v>0.54166666666666663</v>
      </c>
      <c r="I2632" s="185">
        <f t="shared" si="2859"/>
        <v>195</v>
      </c>
      <c r="J2632" s="185">
        <f t="shared" si="2859"/>
        <v>299</v>
      </c>
      <c r="K2632" s="185">
        <f t="shared" si="2859"/>
        <v>2842</v>
      </c>
      <c r="L2632" s="185">
        <f t="shared" si="2859"/>
        <v>1635</v>
      </c>
      <c r="M2632" s="147"/>
      <c r="N2632" s="143">
        <f t="shared" si="2854"/>
        <v>411.45</v>
      </c>
      <c r="O2632" s="143">
        <f t="shared" si="2850"/>
        <v>1381.38</v>
      </c>
      <c r="P2632" s="143">
        <f t="shared" si="2851"/>
        <v>24213.84</v>
      </c>
      <c r="Q2632" s="143">
        <f t="shared" si="2852"/>
        <v>7553.7</v>
      </c>
      <c r="R2632" s="188">
        <f t="shared" si="2855"/>
        <v>33560.370000000003</v>
      </c>
      <c r="T2632">
        <v>44074.1</v>
      </c>
      <c r="U2632" s="190">
        <f t="shared" si="2856"/>
        <v>0.76145332519552311</v>
      </c>
    </row>
    <row r="2633" spans="1:21" x14ac:dyDescent="0.2">
      <c r="A2633" s="178">
        <v>42845</v>
      </c>
      <c r="B2633" s="179">
        <v>0.625</v>
      </c>
      <c r="C2633" t="s">
        <v>349</v>
      </c>
      <c r="D2633">
        <v>2.11</v>
      </c>
      <c r="E2633">
        <v>10.06</v>
      </c>
      <c r="F2633">
        <v>14.86</v>
      </c>
      <c r="G2633">
        <v>2</v>
      </c>
      <c r="H2633" s="184">
        <f t="shared" ref="H2633:L2633" si="2860">H2609</f>
        <v>0.58333333333333337</v>
      </c>
      <c r="I2633" s="185">
        <f t="shared" si="2860"/>
        <v>205</v>
      </c>
      <c r="J2633" s="185">
        <f t="shared" si="2860"/>
        <v>237</v>
      </c>
      <c r="K2633" s="185">
        <f t="shared" si="2860"/>
        <v>2842</v>
      </c>
      <c r="L2633" s="185">
        <f t="shared" si="2860"/>
        <v>1635</v>
      </c>
      <c r="M2633" s="147"/>
      <c r="N2633" s="143">
        <f t="shared" si="2854"/>
        <v>432.54999999999995</v>
      </c>
      <c r="O2633" s="143">
        <f t="shared" si="2850"/>
        <v>2384.2200000000003</v>
      </c>
      <c r="P2633" s="143">
        <f t="shared" si="2851"/>
        <v>42232.119999999995</v>
      </c>
      <c r="Q2633" s="143">
        <f t="shared" si="2852"/>
        <v>3270</v>
      </c>
      <c r="R2633" s="188">
        <f t="shared" si="2855"/>
        <v>48318.89</v>
      </c>
      <c r="T2633">
        <v>46106.5</v>
      </c>
      <c r="U2633" s="190">
        <f t="shared" si="2856"/>
        <v>1.0479843406027349</v>
      </c>
    </row>
    <row r="2634" spans="1:21" x14ac:dyDescent="0.2">
      <c r="A2634" s="178">
        <v>42845</v>
      </c>
      <c r="B2634" s="179">
        <v>0.66666666666666663</v>
      </c>
      <c r="C2634" t="s">
        <v>349</v>
      </c>
      <c r="D2634">
        <v>2.11</v>
      </c>
      <c r="E2634">
        <v>18.47</v>
      </c>
      <c r="F2634">
        <v>27.3</v>
      </c>
      <c r="G2634">
        <v>11.82</v>
      </c>
      <c r="H2634" s="184">
        <f t="shared" ref="H2634:L2634" si="2861">H2610</f>
        <v>0.625</v>
      </c>
      <c r="I2634" s="185">
        <f t="shared" si="2861"/>
        <v>212</v>
      </c>
      <c r="J2634" s="185">
        <f t="shared" si="2861"/>
        <v>213</v>
      </c>
      <c r="K2634" s="185">
        <f t="shared" si="2861"/>
        <v>2842</v>
      </c>
      <c r="L2634" s="185">
        <f t="shared" si="2861"/>
        <v>1380</v>
      </c>
      <c r="M2634" s="147"/>
      <c r="N2634" s="143">
        <f t="shared" si="2854"/>
        <v>447.32</v>
      </c>
      <c r="O2634" s="143">
        <f t="shared" si="2850"/>
        <v>3934.1099999999997</v>
      </c>
      <c r="P2634" s="143">
        <f t="shared" si="2851"/>
        <v>77586.600000000006</v>
      </c>
      <c r="Q2634" s="143">
        <f t="shared" si="2852"/>
        <v>16311.6</v>
      </c>
      <c r="R2634" s="188">
        <f t="shared" si="2855"/>
        <v>98279.63</v>
      </c>
      <c r="T2634">
        <v>47859.82</v>
      </c>
      <c r="U2634" s="190">
        <f t="shared" si="2856"/>
        <v>2.053489336148778</v>
      </c>
    </row>
    <row r="2635" spans="1:21" x14ac:dyDescent="0.2">
      <c r="A2635" s="178">
        <v>42845</v>
      </c>
      <c r="B2635" s="179">
        <v>0.70833333333333337</v>
      </c>
      <c r="C2635" t="s">
        <v>349</v>
      </c>
      <c r="D2635">
        <v>2.62</v>
      </c>
      <c r="E2635">
        <v>26.77</v>
      </c>
      <c r="F2635">
        <v>34.380000000000003</v>
      </c>
      <c r="G2635">
        <v>20.85</v>
      </c>
      <c r="H2635" s="184">
        <f t="shared" ref="H2635:L2635" si="2862">H2611</f>
        <v>0.66666666666666663</v>
      </c>
      <c r="I2635" s="185">
        <f t="shared" si="2862"/>
        <v>191</v>
      </c>
      <c r="J2635" s="185">
        <f t="shared" si="2862"/>
        <v>237</v>
      </c>
      <c r="K2635" s="185">
        <f t="shared" si="2862"/>
        <v>2842</v>
      </c>
      <c r="L2635" s="185">
        <f t="shared" si="2862"/>
        <v>1380</v>
      </c>
      <c r="M2635" s="147"/>
      <c r="N2635" s="143">
        <f t="shared" si="2854"/>
        <v>500.42</v>
      </c>
      <c r="O2635" s="143">
        <f t="shared" si="2850"/>
        <v>6344.49</v>
      </c>
      <c r="P2635" s="143">
        <f t="shared" si="2851"/>
        <v>97707.96</v>
      </c>
      <c r="Q2635" s="143">
        <f t="shared" si="2852"/>
        <v>28773.000000000004</v>
      </c>
      <c r="R2635" s="188">
        <f t="shared" si="2855"/>
        <v>133325.87000000002</v>
      </c>
      <c r="T2635">
        <v>49345.32</v>
      </c>
      <c r="U2635" s="190">
        <f t="shared" si="2856"/>
        <v>2.7018949314747585</v>
      </c>
    </row>
    <row r="2636" spans="1:21" x14ac:dyDescent="0.2">
      <c r="A2636" s="178">
        <v>42845</v>
      </c>
      <c r="B2636" s="179">
        <v>0.75</v>
      </c>
      <c r="C2636" t="s">
        <v>349</v>
      </c>
      <c r="D2636">
        <v>2.61</v>
      </c>
      <c r="E2636">
        <v>8.4499999999999993</v>
      </c>
      <c r="F2636">
        <v>13.71</v>
      </c>
      <c r="G2636">
        <v>5</v>
      </c>
      <c r="H2636" s="184">
        <f t="shared" ref="H2636:L2636" si="2863">H2612</f>
        <v>0.70833333333333337</v>
      </c>
      <c r="I2636" s="185">
        <f t="shared" si="2863"/>
        <v>218</v>
      </c>
      <c r="J2636" s="185">
        <f t="shared" si="2863"/>
        <v>258</v>
      </c>
      <c r="K2636" s="185">
        <f t="shared" si="2863"/>
        <v>2842</v>
      </c>
      <c r="L2636" s="185">
        <f t="shared" si="2863"/>
        <v>1380</v>
      </c>
      <c r="M2636" s="147"/>
      <c r="N2636" s="143">
        <f t="shared" si="2854"/>
        <v>568.98</v>
      </c>
      <c r="O2636" s="143">
        <f t="shared" si="2850"/>
        <v>2180.1</v>
      </c>
      <c r="P2636" s="143">
        <f t="shared" si="2851"/>
        <v>38963.82</v>
      </c>
      <c r="Q2636" s="143">
        <f t="shared" si="2852"/>
        <v>6900</v>
      </c>
      <c r="R2636" s="188">
        <f t="shared" si="2855"/>
        <v>48612.9</v>
      </c>
      <c r="T2636">
        <v>50459.72</v>
      </c>
      <c r="U2636" s="190">
        <f t="shared" si="2856"/>
        <v>0.96340011399191272</v>
      </c>
    </row>
    <row r="2637" spans="1:21" x14ac:dyDescent="0.2">
      <c r="A2637" s="178">
        <v>42845</v>
      </c>
      <c r="B2637" s="179">
        <v>0.79166666666666663</v>
      </c>
      <c r="C2637" t="s">
        <v>349</v>
      </c>
      <c r="D2637">
        <v>4.1100000000000003</v>
      </c>
      <c r="E2637">
        <v>5.12</v>
      </c>
      <c r="F2637">
        <v>11.28</v>
      </c>
      <c r="G2637">
        <v>3.32</v>
      </c>
      <c r="H2637" s="184">
        <f t="shared" ref="H2637:L2637" si="2864">H2613</f>
        <v>0.75</v>
      </c>
      <c r="I2637" s="185">
        <f t="shared" si="2864"/>
        <v>240</v>
      </c>
      <c r="J2637" s="185">
        <f t="shared" si="2864"/>
        <v>365</v>
      </c>
      <c r="K2637" s="185">
        <f t="shared" si="2864"/>
        <v>2842</v>
      </c>
      <c r="L2637" s="185">
        <f t="shared" si="2864"/>
        <v>1380</v>
      </c>
      <c r="M2637" s="147"/>
      <c r="N2637" s="143">
        <f t="shared" si="2854"/>
        <v>986.40000000000009</v>
      </c>
      <c r="O2637" s="143">
        <f t="shared" si="2850"/>
        <v>1868.8</v>
      </c>
      <c r="P2637" s="143">
        <f t="shared" si="2851"/>
        <v>32057.759999999998</v>
      </c>
      <c r="Q2637" s="143">
        <f t="shared" si="2852"/>
        <v>4581.5999999999995</v>
      </c>
      <c r="R2637" s="188">
        <f t="shared" si="2855"/>
        <v>39494.559999999998</v>
      </c>
      <c r="T2637">
        <v>50447.32</v>
      </c>
      <c r="U2637" s="190">
        <f t="shared" si="2856"/>
        <v>0.78288717814940412</v>
      </c>
    </row>
    <row r="2638" spans="1:21" x14ac:dyDescent="0.2">
      <c r="A2638" s="178">
        <v>42845</v>
      </c>
      <c r="B2638" s="179">
        <v>0.83333333333333337</v>
      </c>
      <c r="C2638" t="s">
        <v>349</v>
      </c>
      <c r="D2638">
        <v>4.1100000000000003</v>
      </c>
      <c r="E2638">
        <v>4.63</v>
      </c>
      <c r="F2638">
        <v>8.1999999999999993</v>
      </c>
      <c r="G2638">
        <v>4.01</v>
      </c>
      <c r="H2638" s="184">
        <f t="shared" ref="H2638:L2638" si="2865">H2614</f>
        <v>0.79166666666666663</v>
      </c>
      <c r="I2638" s="185">
        <f t="shared" si="2865"/>
        <v>320</v>
      </c>
      <c r="J2638" s="185">
        <f t="shared" si="2865"/>
        <v>214</v>
      </c>
      <c r="K2638" s="185">
        <f t="shared" si="2865"/>
        <v>2842</v>
      </c>
      <c r="L2638" s="185">
        <f t="shared" si="2865"/>
        <v>1426</v>
      </c>
      <c r="M2638" s="147"/>
      <c r="N2638" s="143">
        <f t="shared" si="2854"/>
        <v>1315.2</v>
      </c>
      <c r="O2638" s="143">
        <f t="shared" si="2850"/>
        <v>990.81999999999994</v>
      </c>
      <c r="P2638" s="143">
        <f t="shared" si="2851"/>
        <v>23304.399999999998</v>
      </c>
      <c r="Q2638" s="143">
        <f t="shared" si="2852"/>
        <v>5718.2599999999993</v>
      </c>
      <c r="R2638" s="188">
        <f t="shared" si="2855"/>
        <v>31328.679999999997</v>
      </c>
      <c r="T2638">
        <v>49154.05</v>
      </c>
      <c r="U2638" s="190">
        <f t="shared" si="2856"/>
        <v>0.63735704382446601</v>
      </c>
    </row>
    <row r="2639" spans="1:21" x14ac:dyDescent="0.2">
      <c r="A2639" s="178">
        <v>42845</v>
      </c>
      <c r="B2639" s="179">
        <v>0.875</v>
      </c>
      <c r="C2639" t="s">
        <v>349</v>
      </c>
      <c r="D2639">
        <v>7.24</v>
      </c>
      <c r="E2639">
        <v>5.05</v>
      </c>
      <c r="F2639">
        <v>7.83</v>
      </c>
      <c r="G2639">
        <v>4.43</v>
      </c>
      <c r="H2639" s="184">
        <f t="shared" ref="H2639:L2639" si="2866">H2615</f>
        <v>0.83333333333333337</v>
      </c>
      <c r="I2639" s="185">
        <f t="shared" si="2866"/>
        <v>322</v>
      </c>
      <c r="J2639" s="185">
        <f t="shared" si="2866"/>
        <v>178</v>
      </c>
      <c r="K2639" s="185">
        <f t="shared" si="2866"/>
        <v>2842</v>
      </c>
      <c r="L2639" s="185">
        <f t="shared" si="2866"/>
        <v>1426</v>
      </c>
      <c r="M2639" s="147"/>
      <c r="N2639" s="143">
        <f t="shared" si="2854"/>
        <v>2331.2800000000002</v>
      </c>
      <c r="O2639" s="143">
        <f t="shared" si="2850"/>
        <v>898.9</v>
      </c>
      <c r="P2639" s="143">
        <f t="shared" si="2851"/>
        <v>22252.86</v>
      </c>
      <c r="Q2639" s="143">
        <f t="shared" si="2852"/>
        <v>6317.1799999999994</v>
      </c>
      <c r="R2639" s="188">
        <f t="shared" si="2855"/>
        <v>31800.22</v>
      </c>
      <c r="T2639">
        <v>47192.89</v>
      </c>
      <c r="U2639" s="190">
        <f t="shared" si="2856"/>
        <v>0.67383497810793114</v>
      </c>
    </row>
    <row r="2640" spans="1:21" x14ac:dyDescent="0.2">
      <c r="A2640" s="178">
        <v>42845</v>
      </c>
      <c r="B2640" s="179">
        <v>0.91666666666666663</v>
      </c>
      <c r="C2640" t="s">
        <v>349</v>
      </c>
      <c r="D2640">
        <v>8</v>
      </c>
      <c r="E2640">
        <v>6.42</v>
      </c>
      <c r="F2640">
        <v>7.02</v>
      </c>
      <c r="G2640">
        <v>3.52</v>
      </c>
      <c r="H2640" s="184">
        <f t="shared" ref="H2640:L2640" si="2867">H2616</f>
        <v>0.875</v>
      </c>
      <c r="I2640" s="185">
        <f t="shared" si="2867"/>
        <v>337</v>
      </c>
      <c r="J2640" s="185">
        <f t="shared" si="2867"/>
        <v>173</v>
      </c>
      <c r="K2640" s="185">
        <f t="shared" si="2867"/>
        <v>2842</v>
      </c>
      <c r="L2640" s="185">
        <f t="shared" si="2867"/>
        <v>1426</v>
      </c>
      <c r="M2640" s="147"/>
      <c r="N2640" s="143">
        <f t="shared" si="2854"/>
        <v>2696</v>
      </c>
      <c r="O2640" s="143">
        <f t="shared" si="2850"/>
        <v>1110.6600000000001</v>
      </c>
      <c r="P2640" s="143">
        <f t="shared" si="2851"/>
        <v>19950.84</v>
      </c>
      <c r="Q2640" s="143">
        <f t="shared" si="2852"/>
        <v>5019.5200000000004</v>
      </c>
      <c r="R2640" s="188">
        <f t="shared" si="2855"/>
        <v>28777.02</v>
      </c>
      <c r="T2640">
        <v>46764.25</v>
      </c>
      <c r="U2640" s="190">
        <f t="shared" si="2856"/>
        <v>0.61536365920548286</v>
      </c>
    </row>
    <row r="2641" spans="1:21" x14ac:dyDescent="0.2">
      <c r="A2641" s="178">
        <v>42845</v>
      </c>
      <c r="B2641" s="179">
        <v>0.95833333333333337</v>
      </c>
      <c r="C2641" t="s">
        <v>349</v>
      </c>
      <c r="D2641">
        <v>8.61</v>
      </c>
      <c r="E2641">
        <v>5.5</v>
      </c>
      <c r="F2641">
        <v>5.48</v>
      </c>
      <c r="G2641">
        <v>0.12</v>
      </c>
      <c r="H2641" s="184">
        <f t="shared" ref="H2641:L2641" si="2868">H2617</f>
        <v>0.91666666666666663</v>
      </c>
      <c r="I2641" s="185">
        <f t="shared" si="2868"/>
        <v>394</v>
      </c>
      <c r="J2641" s="185">
        <f t="shared" si="2868"/>
        <v>194</v>
      </c>
      <c r="K2641" s="185">
        <f t="shared" si="2868"/>
        <v>2842</v>
      </c>
      <c r="L2641" s="185">
        <f t="shared" si="2868"/>
        <v>1426</v>
      </c>
      <c r="M2641" s="147"/>
      <c r="N2641" s="143">
        <f t="shared" si="2854"/>
        <v>3392.3399999999997</v>
      </c>
      <c r="O2641" s="143">
        <f t="shared" si="2850"/>
        <v>1067</v>
      </c>
      <c r="P2641" s="143">
        <f t="shared" si="2851"/>
        <v>15574.160000000002</v>
      </c>
      <c r="Q2641" s="143">
        <f t="shared" si="2852"/>
        <v>171.12</v>
      </c>
      <c r="R2641" s="188">
        <f t="shared" si="2855"/>
        <v>20204.62</v>
      </c>
      <c r="T2641">
        <v>44971.89</v>
      </c>
      <c r="U2641" s="190">
        <f t="shared" si="2856"/>
        <v>0.44927220092373255</v>
      </c>
    </row>
    <row r="2642" spans="1:21" x14ac:dyDescent="0.2">
      <c r="A2642" s="178">
        <v>42845</v>
      </c>
      <c r="B2642" s="180">
        <v>1</v>
      </c>
      <c r="C2642" t="s">
        <v>349</v>
      </c>
      <c r="D2642">
        <v>8</v>
      </c>
      <c r="E2642">
        <v>4</v>
      </c>
      <c r="F2642">
        <v>4</v>
      </c>
      <c r="G2642">
        <v>0.01</v>
      </c>
      <c r="H2642" s="184">
        <f t="shared" ref="H2642:L2642" si="2869">H2618</f>
        <v>0.95833333333333337</v>
      </c>
      <c r="I2642" s="185">
        <f t="shared" si="2869"/>
        <v>389</v>
      </c>
      <c r="J2642" s="185">
        <f t="shared" si="2869"/>
        <v>265</v>
      </c>
      <c r="K2642" s="185">
        <f t="shared" si="2869"/>
        <v>2985</v>
      </c>
      <c r="L2642" s="185">
        <f t="shared" si="2869"/>
        <v>1111</v>
      </c>
      <c r="M2642" s="147"/>
      <c r="N2642" s="143">
        <f t="shared" si="2854"/>
        <v>3112</v>
      </c>
      <c r="O2642" s="143">
        <f t="shared" si="2850"/>
        <v>1060</v>
      </c>
      <c r="P2642" s="143">
        <f t="shared" si="2851"/>
        <v>11940</v>
      </c>
      <c r="Q2642" s="143">
        <f t="shared" si="2852"/>
        <v>11.11</v>
      </c>
      <c r="R2642" s="188">
        <f t="shared" si="2855"/>
        <v>16123.11</v>
      </c>
      <c r="T2642">
        <v>41334.89</v>
      </c>
      <c r="U2642" s="190">
        <f t="shared" si="2856"/>
        <v>0.39006055175180099</v>
      </c>
    </row>
    <row r="2643" spans="1:21" x14ac:dyDescent="0.2">
      <c r="A2643" s="178">
        <v>42846</v>
      </c>
      <c r="B2643" s="179">
        <v>4.1666666666666664E-2</v>
      </c>
      <c r="C2643" t="s">
        <v>349</v>
      </c>
      <c r="D2643">
        <v>11.62</v>
      </c>
      <c r="E2643">
        <v>5</v>
      </c>
      <c r="F2643">
        <v>4.51</v>
      </c>
      <c r="G2643">
        <v>0.01</v>
      </c>
      <c r="H2643" s="184">
        <f t="shared" ref="H2643:L2643" si="2870">H2619</f>
        <v>1</v>
      </c>
      <c r="I2643" s="185">
        <f t="shared" si="2870"/>
        <v>362</v>
      </c>
      <c r="J2643" s="185">
        <f t="shared" si="2870"/>
        <v>243</v>
      </c>
      <c r="K2643" s="185">
        <f t="shared" si="2870"/>
        <v>2985</v>
      </c>
      <c r="L2643" s="185">
        <f t="shared" si="2870"/>
        <v>1111</v>
      </c>
      <c r="M2643" s="147"/>
      <c r="N2643" s="143">
        <f t="shared" si="2854"/>
        <v>4206.4399999999996</v>
      </c>
      <c r="O2643" s="143">
        <f t="shared" si="2850"/>
        <v>1215</v>
      </c>
      <c r="P2643" s="143">
        <f t="shared" si="2851"/>
        <v>13462.349999999999</v>
      </c>
      <c r="Q2643" s="143">
        <f t="shared" si="2852"/>
        <v>11.11</v>
      </c>
      <c r="R2643" s="188">
        <f t="shared" si="2855"/>
        <v>18894.899999999998</v>
      </c>
      <c r="T2643">
        <v>37424.199999999997</v>
      </c>
      <c r="U2643" s="190">
        <f t="shared" si="2856"/>
        <v>0.50488453995008575</v>
      </c>
    </row>
    <row r="2644" spans="1:21" x14ac:dyDescent="0.2">
      <c r="A2644" s="178">
        <v>42846</v>
      </c>
      <c r="B2644" s="179">
        <v>8.3333333333333329E-2</v>
      </c>
      <c r="C2644" t="s">
        <v>349</v>
      </c>
      <c r="D2644">
        <v>6</v>
      </c>
      <c r="E2644">
        <v>3</v>
      </c>
      <c r="F2644">
        <v>3.84</v>
      </c>
      <c r="G2644">
        <v>0.12</v>
      </c>
      <c r="H2644" s="184">
        <f t="shared" ref="H2644:L2644" si="2871">H2620</f>
        <v>4.1666666666666664E-2</v>
      </c>
      <c r="I2644" s="185">
        <f t="shared" si="2871"/>
        <v>294</v>
      </c>
      <c r="J2644" s="185">
        <f t="shared" si="2871"/>
        <v>212</v>
      </c>
      <c r="K2644" s="185">
        <f t="shared" si="2871"/>
        <v>2985</v>
      </c>
      <c r="L2644" s="185">
        <f t="shared" si="2871"/>
        <v>1111</v>
      </c>
      <c r="M2644" s="147"/>
      <c r="N2644" s="143">
        <f t="shared" si="2854"/>
        <v>1764</v>
      </c>
      <c r="O2644" s="143">
        <f t="shared" si="2850"/>
        <v>636</v>
      </c>
      <c r="P2644" s="143">
        <f t="shared" si="2851"/>
        <v>11462.4</v>
      </c>
      <c r="Q2644" s="143">
        <f t="shared" si="2852"/>
        <v>133.32</v>
      </c>
      <c r="R2644" s="188">
        <f t="shared" si="2855"/>
        <v>13995.72</v>
      </c>
      <c r="T2644">
        <v>34314.36</v>
      </c>
      <c r="U2644" s="190">
        <f t="shared" si="2856"/>
        <v>0.4078677265144971</v>
      </c>
    </row>
    <row r="2645" spans="1:21" x14ac:dyDescent="0.2">
      <c r="A2645" s="178">
        <v>42846</v>
      </c>
      <c r="B2645" s="179">
        <v>0.125</v>
      </c>
      <c r="C2645" t="s">
        <v>349</v>
      </c>
      <c r="D2645">
        <v>6</v>
      </c>
      <c r="E2645">
        <v>2.87</v>
      </c>
      <c r="F2645">
        <v>3.51</v>
      </c>
      <c r="G2645">
        <v>2.5099999999999998</v>
      </c>
      <c r="H2645" s="184">
        <f t="shared" ref="H2645:L2645" si="2872">H2621</f>
        <v>8.3333333333333329E-2</v>
      </c>
      <c r="I2645" s="185">
        <f t="shared" si="2872"/>
        <v>236</v>
      </c>
      <c r="J2645" s="185">
        <f t="shared" si="2872"/>
        <v>179</v>
      </c>
      <c r="K2645" s="185">
        <f t="shared" si="2872"/>
        <v>2985</v>
      </c>
      <c r="L2645" s="185">
        <f t="shared" si="2872"/>
        <v>1111</v>
      </c>
      <c r="M2645" s="147"/>
      <c r="N2645" s="143">
        <f t="shared" si="2854"/>
        <v>1416</v>
      </c>
      <c r="O2645" s="143">
        <f t="shared" si="2850"/>
        <v>513.73</v>
      </c>
      <c r="P2645" s="143">
        <f t="shared" si="2851"/>
        <v>10477.349999999999</v>
      </c>
      <c r="Q2645" s="143">
        <f t="shared" si="2852"/>
        <v>2788.6099999999997</v>
      </c>
      <c r="R2645" s="188">
        <f t="shared" si="2855"/>
        <v>15195.689999999999</v>
      </c>
      <c r="T2645">
        <v>32396.17</v>
      </c>
      <c r="U2645" s="190">
        <f t="shared" si="2856"/>
        <v>0.46905822509265754</v>
      </c>
    </row>
    <row r="2646" spans="1:21" x14ac:dyDescent="0.2">
      <c r="A2646" s="178">
        <v>42846</v>
      </c>
      <c r="B2646" s="179">
        <v>0.16666666666666666</v>
      </c>
      <c r="C2646" t="s">
        <v>349</v>
      </c>
      <c r="D2646">
        <v>5.95</v>
      </c>
      <c r="E2646">
        <v>2.61</v>
      </c>
      <c r="F2646">
        <v>3.51</v>
      </c>
      <c r="G2646">
        <v>2.5099999999999998</v>
      </c>
      <c r="H2646" s="184">
        <f t="shared" ref="H2646:L2646" si="2873">H2622</f>
        <v>0.125</v>
      </c>
      <c r="I2646" s="185">
        <f t="shared" si="2873"/>
        <v>201</v>
      </c>
      <c r="J2646" s="185">
        <f t="shared" si="2873"/>
        <v>205</v>
      </c>
      <c r="K2646" s="185">
        <f t="shared" si="2873"/>
        <v>2985</v>
      </c>
      <c r="L2646" s="185">
        <f t="shared" si="2873"/>
        <v>1717</v>
      </c>
      <c r="M2646" s="147"/>
      <c r="N2646" s="143">
        <f t="shared" si="2854"/>
        <v>1195.95</v>
      </c>
      <c r="O2646" s="143">
        <f t="shared" si="2850"/>
        <v>535.04999999999995</v>
      </c>
      <c r="P2646" s="143">
        <f t="shared" si="2851"/>
        <v>10477.349999999999</v>
      </c>
      <c r="Q2646" s="143">
        <f t="shared" si="2852"/>
        <v>4309.67</v>
      </c>
      <c r="R2646" s="188">
        <f t="shared" si="2855"/>
        <v>16518.019999999997</v>
      </c>
      <c r="T2646">
        <v>31040.23</v>
      </c>
      <c r="U2646" s="190">
        <f t="shared" si="2856"/>
        <v>0.53214876307295389</v>
      </c>
    </row>
    <row r="2647" spans="1:21" x14ac:dyDescent="0.2">
      <c r="A2647" s="178">
        <v>42846</v>
      </c>
      <c r="B2647" s="179">
        <v>0.20833333333333334</v>
      </c>
      <c r="C2647" t="s">
        <v>349</v>
      </c>
      <c r="D2647">
        <v>4.3899999999999997</v>
      </c>
      <c r="E2647">
        <v>3.31</v>
      </c>
      <c r="F2647">
        <v>3.51</v>
      </c>
      <c r="G2647">
        <v>2.5099999999999998</v>
      </c>
      <c r="H2647" s="184">
        <f t="shared" ref="H2647:L2647" si="2874">H2623</f>
        <v>0.16666666666666666</v>
      </c>
      <c r="I2647" s="185">
        <f t="shared" si="2874"/>
        <v>185</v>
      </c>
      <c r="J2647" s="185">
        <f t="shared" si="2874"/>
        <v>205</v>
      </c>
      <c r="K2647" s="185">
        <f t="shared" si="2874"/>
        <v>2985</v>
      </c>
      <c r="L2647" s="185">
        <f t="shared" si="2874"/>
        <v>1717</v>
      </c>
      <c r="M2647" s="147"/>
      <c r="N2647" s="143">
        <f t="shared" si="2854"/>
        <v>812.15</v>
      </c>
      <c r="O2647" s="143">
        <f t="shared" si="2850"/>
        <v>678.55</v>
      </c>
      <c r="P2647" s="143">
        <f t="shared" si="2851"/>
        <v>10477.349999999999</v>
      </c>
      <c r="Q2647" s="143">
        <f t="shared" si="2852"/>
        <v>4309.67</v>
      </c>
      <c r="R2647" s="188">
        <f t="shared" si="2855"/>
        <v>16277.72</v>
      </c>
      <c r="T2647">
        <v>30301.78</v>
      </c>
      <c r="U2647" s="190">
        <f t="shared" si="2856"/>
        <v>0.53718692433249793</v>
      </c>
    </row>
    <row r="2648" spans="1:21" x14ac:dyDescent="0.2">
      <c r="A2648" s="178">
        <v>42846</v>
      </c>
      <c r="B2648" s="179">
        <v>0.25</v>
      </c>
      <c r="C2648" t="s">
        <v>349</v>
      </c>
      <c r="D2648">
        <v>6.32</v>
      </c>
      <c r="E2648">
        <v>6</v>
      </c>
      <c r="F2648">
        <v>4.25</v>
      </c>
      <c r="G2648">
        <v>3</v>
      </c>
      <c r="H2648" s="184">
        <f t="shared" ref="H2648:L2648" si="2875">H2624</f>
        <v>0.20833333333333334</v>
      </c>
      <c r="I2648" s="185">
        <f t="shared" si="2875"/>
        <v>207</v>
      </c>
      <c r="J2648" s="185">
        <f t="shared" si="2875"/>
        <v>283</v>
      </c>
      <c r="K2648" s="185">
        <f t="shared" si="2875"/>
        <v>2985</v>
      </c>
      <c r="L2648" s="185">
        <f t="shared" si="2875"/>
        <v>1717</v>
      </c>
      <c r="M2648" s="147"/>
      <c r="N2648" s="143">
        <f t="shared" si="2854"/>
        <v>1308.24</v>
      </c>
      <c r="O2648" s="143">
        <f t="shared" si="2850"/>
        <v>1698</v>
      </c>
      <c r="P2648" s="143">
        <f t="shared" si="2851"/>
        <v>12686.25</v>
      </c>
      <c r="Q2648" s="143">
        <f t="shared" si="2852"/>
        <v>5151</v>
      </c>
      <c r="R2648" s="188">
        <f t="shared" si="2855"/>
        <v>20843.489999999998</v>
      </c>
      <c r="T2648">
        <v>30410.17</v>
      </c>
      <c r="U2648" s="190">
        <f t="shared" si="2856"/>
        <v>0.68541182111116117</v>
      </c>
    </row>
    <row r="2649" spans="1:21" x14ac:dyDescent="0.2">
      <c r="A2649" s="178">
        <v>42846</v>
      </c>
      <c r="B2649" s="179">
        <v>0.29166666666666669</v>
      </c>
      <c r="C2649" t="s">
        <v>349</v>
      </c>
      <c r="D2649">
        <v>5.99</v>
      </c>
      <c r="E2649">
        <v>10.199999999999999</v>
      </c>
      <c r="F2649">
        <v>9.75</v>
      </c>
      <c r="G2649">
        <v>9</v>
      </c>
      <c r="H2649" s="184">
        <f t="shared" ref="H2649:L2649" si="2876">H2625</f>
        <v>0.25</v>
      </c>
      <c r="I2649" s="185">
        <f t="shared" si="2876"/>
        <v>327</v>
      </c>
      <c r="J2649" s="185">
        <f t="shared" si="2876"/>
        <v>438</v>
      </c>
      <c r="K2649" s="185">
        <f t="shared" si="2876"/>
        <v>2985</v>
      </c>
      <c r="L2649" s="185">
        <f t="shared" si="2876"/>
        <v>1717</v>
      </c>
      <c r="M2649" s="147"/>
      <c r="N2649" s="143">
        <f t="shared" si="2854"/>
        <v>1958.73</v>
      </c>
      <c r="O2649" s="143">
        <f t="shared" si="2850"/>
        <v>4467.5999999999995</v>
      </c>
      <c r="P2649" s="143">
        <f t="shared" si="2851"/>
        <v>29103.75</v>
      </c>
      <c r="Q2649" s="143">
        <f t="shared" si="2852"/>
        <v>15453</v>
      </c>
      <c r="R2649" s="188">
        <f t="shared" si="2855"/>
        <v>50983.08</v>
      </c>
      <c r="T2649">
        <v>32031.23</v>
      </c>
      <c r="U2649" s="190">
        <f t="shared" si="2856"/>
        <v>1.5916678816267749</v>
      </c>
    </row>
    <row r="2650" spans="1:21" x14ac:dyDescent="0.2">
      <c r="A2650" s="178">
        <v>42846</v>
      </c>
      <c r="B2650" s="179">
        <v>0.33333333333333331</v>
      </c>
      <c r="C2650" t="s">
        <v>349</v>
      </c>
      <c r="D2650">
        <v>3.46</v>
      </c>
      <c r="E2650">
        <v>4.87</v>
      </c>
      <c r="F2650">
        <v>6.91</v>
      </c>
      <c r="G2650">
        <v>6.31</v>
      </c>
      <c r="H2650" s="184">
        <f t="shared" ref="H2650:L2650" si="2877">H2626</f>
        <v>0.29166666666666669</v>
      </c>
      <c r="I2650" s="185">
        <f t="shared" si="2877"/>
        <v>249</v>
      </c>
      <c r="J2650" s="185">
        <f t="shared" si="2877"/>
        <v>556</v>
      </c>
      <c r="K2650" s="185">
        <f t="shared" si="2877"/>
        <v>2872</v>
      </c>
      <c r="L2650" s="185">
        <f t="shared" si="2877"/>
        <v>2219</v>
      </c>
      <c r="M2650" s="147"/>
      <c r="N2650" s="143">
        <f t="shared" si="2854"/>
        <v>861.54</v>
      </c>
      <c r="O2650" s="143">
        <f t="shared" si="2850"/>
        <v>2707.7200000000003</v>
      </c>
      <c r="P2650" s="143">
        <f t="shared" si="2851"/>
        <v>19845.52</v>
      </c>
      <c r="Q2650" s="143">
        <f t="shared" si="2852"/>
        <v>14001.89</v>
      </c>
      <c r="R2650" s="188">
        <f t="shared" si="2855"/>
        <v>37416.67</v>
      </c>
      <c r="T2650">
        <v>35246.53</v>
      </c>
      <c r="U2650" s="190">
        <f t="shared" si="2856"/>
        <v>1.0615703162836172</v>
      </c>
    </row>
    <row r="2651" spans="1:21" x14ac:dyDescent="0.2">
      <c r="A2651" s="178">
        <v>42846</v>
      </c>
      <c r="B2651" s="179">
        <v>0.375</v>
      </c>
      <c r="C2651" t="s">
        <v>349</v>
      </c>
      <c r="D2651">
        <v>2.93</v>
      </c>
      <c r="E2651">
        <v>6.76</v>
      </c>
      <c r="F2651">
        <v>7.38</v>
      </c>
      <c r="G2651">
        <v>7</v>
      </c>
      <c r="H2651" s="184">
        <f t="shared" ref="H2651:L2651" si="2878">H2627</f>
        <v>0.33333333333333331</v>
      </c>
      <c r="I2651" s="185">
        <f t="shared" si="2878"/>
        <v>256</v>
      </c>
      <c r="J2651" s="185">
        <f t="shared" si="2878"/>
        <v>306</v>
      </c>
      <c r="K2651" s="185">
        <f t="shared" si="2878"/>
        <v>2872</v>
      </c>
      <c r="L2651" s="185">
        <f t="shared" si="2878"/>
        <v>2219</v>
      </c>
      <c r="M2651" s="147"/>
      <c r="N2651" s="143">
        <f t="shared" si="2854"/>
        <v>750.08</v>
      </c>
      <c r="O2651" s="143">
        <f t="shared" si="2850"/>
        <v>2068.56</v>
      </c>
      <c r="P2651" s="143">
        <f t="shared" si="2851"/>
        <v>21195.360000000001</v>
      </c>
      <c r="Q2651" s="143">
        <f t="shared" si="2852"/>
        <v>15533</v>
      </c>
      <c r="R2651" s="188">
        <f t="shared" si="2855"/>
        <v>39547</v>
      </c>
      <c r="T2651">
        <v>36363.11</v>
      </c>
      <c r="U2651" s="190">
        <f t="shared" si="2856"/>
        <v>1.0875582424055588</v>
      </c>
    </row>
    <row r="2652" spans="1:21" x14ac:dyDescent="0.2">
      <c r="A2652" s="178">
        <v>42846</v>
      </c>
      <c r="B2652" s="179">
        <v>0.41666666666666669</v>
      </c>
      <c r="C2652" t="s">
        <v>349</v>
      </c>
      <c r="D2652">
        <v>2.99</v>
      </c>
      <c r="E2652">
        <v>8.41</v>
      </c>
      <c r="F2652">
        <v>10.029999999999999</v>
      </c>
      <c r="G2652">
        <v>9</v>
      </c>
      <c r="H2652" s="184">
        <f t="shared" ref="H2652:L2652" si="2879">H2628</f>
        <v>0.375</v>
      </c>
      <c r="I2652" s="185">
        <f t="shared" si="2879"/>
        <v>156</v>
      </c>
      <c r="J2652" s="185">
        <f t="shared" si="2879"/>
        <v>343</v>
      </c>
      <c r="K2652" s="185">
        <f t="shared" si="2879"/>
        <v>2872</v>
      </c>
      <c r="L2652" s="185">
        <f t="shared" si="2879"/>
        <v>2219</v>
      </c>
      <c r="M2652" s="147"/>
      <c r="N2652" s="143">
        <f t="shared" si="2854"/>
        <v>466.44000000000005</v>
      </c>
      <c r="O2652" s="143">
        <f t="shared" si="2850"/>
        <v>2884.63</v>
      </c>
      <c r="P2652" s="143">
        <f t="shared" si="2851"/>
        <v>28806.16</v>
      </c>
      <c r="Q2652" s="143">
        <f t="shared" si="2852"/>
        <v>19971</v>
      </c>
      <c r="R2652" s="188">
        <f t="shared" si="2855"/>
        <v>52128.229999999996</v>
      </c>
      <c r="T2652">
        <v>37274.01</v>
      </c>
      <c r="U2652" s="190">
        <f t="shared" si="2856"/>
        <v>1.3985141389402427</v>
      </c>
    </row>
    <row r="2653" spans="1:21" x14ac:dyDescent="0.2">
      <c r="A2653" s="178">
        <v>42846</v>
      </c>
      <c r="B2653" s="179">
        <v>0.45833333333333331</v>
      </c>
      <c r="C2653" t="s">
        <v>349</v>
      </c>
      <c r="D2653">
        <v>3.01</v>
      </c>
      <c r="E2653">
        <v>5.41</v>
      </c>
      <c r="F2653">
        <v>9.41</v>
      </c>
      <c r="G2653">
        <v>3</v>
      </c>
      <c r="H2653" s="184">
        <f t="shared" ref="H2653:L2653" si="2880">H2629</f>
        <v>0.41666666666666669</v>
      </c>
      <c r="I2653" s="185">
        <f t="shared" si="2880"/>
        <v>196</v>
      </c>
      <c r="J2653" s="185">
        <f t="shared" si="2880"/>
        <v>315</v>
      </c>
      <c r="K2653" s="185">
        <f t="shared" si="2880"/>
        <v>2872</v>
      </c>
      <c r="L2653" s="185">
        <f t="shared" si="2880"/>
        <v>2219</v>
      </c>
      <c r="M2653" s="147"/>
      <c r="N2653" s="143">
        <f t="shared" si="2854"/>
        <v>589.95999999999992</v>
      </c>
      <c r="O2653" s="143">
        <f t="shared" si="2850"/>
        <v>1704.15</v>
      </c>
      <c r="P2653" s="143">
        <f t="shared" si="2851"/>
        <v>27025.52</v>
      </c>
      <c r="Q2653" s="143">
        <f t="shared" si="2852"/>
        <v>6657</v>
      </c>
      <c r="R2653" s="188">
        <f t="shared" si="2855"/>
        <v>35976.630000000005</v>
      </c>
      <c r="T2653">
        <v>38831.17</v>
      </c>
      <c r="U2653" s="190">
        <f t="shared" si="2856"/>
        <v>0.92648843699533145</v>
      </c>
    </row>
    <row r="2654" spans="1:21" x14ac:dyDescent="0.2">
      <c r="A2654" s="178">
        <v>42846</v>
      </c>
      <c r="B2654" s="179">
        <v>0.5</v>
      </c>
      <c r="C2654" t="s">
        <v>349</v>
      </c>
      <c r="D2654">
        <v>2.61</v>
      </c>
      <c r="E2654">
        <v>7.28</v>
      </c>
      <c r="F2654">
        <v>8</v>
      </c>
      <c r="G2654">
        <v>3</v>
      </c>
      <c r="H2654" s="184">
        <f t="shared" ref="H2654:L2654" si="2881">H2630</f>
        <v>0.45833333333333331</v>
      </c>
      <c r="I2654" s="185">
        <f t="shared" si="2881"/>
        <v>226</v>
      </c>
      <c r="J2654" s="185">
        <f t="shared" si="2881"/>
        <v>326</v>
      </c>
      <c r="K2654" s="185">
        <f t="shared" si="2881"/>
        <v>2842</v>
      </c>
      <c r="L2654" s="185">
        <f t="shared" si="2881"/>
        <v>1635</v>
      </c>
      <c r="M2654" s="147"/>
      <c r="N2654" s="143">
        <f t="shared" si="2854"/>
        <v>589.86</v>
      </c>
      <c r="O2654" s="143">
        <f t="shared" si="2850"/>
        <v>2373.2800000000002</v>
      </c>
      <c r="P2654" s="143">
        <f t="shared" si="2851"/>
        <v>22736</v>
      </c>
      <c r="Q2654" s="143">
        <f t="shared" si="2852"/>
        <v>4905</v>
      </c>
      <c r="R2654" s="188">
        <f t="shared" si="2855"/>
        <v>30604.14</v>
      </c>
      <c r="T2654">
        <v>40770.800000000003</v>
      </c>
      <c r="U2654" s="190">
        <f t="shared" si="2856"/>
        <v>0.75063869239750014</v>
      </c>
    </row>
    <row r="2655" spans="1:21" x14ac:dyDescent="0.2">
      <c r="A2655" s="178">
        <v>42846</v>
      </c>
      <c r="B2655" s="179">
        <v>0.54166666666666663</v>
      </c>
      <c r="C2655" t="s">
        <v>349</v>
      </c>
      <c r="D2655">
        <v>1</v>
      </c>
      <c r="E2655">
        <v>8.11</v>
      </c>
      <c r="F2655">
        <v>10</v>
      </c>
      <c r="G2655">
        <v>2.84</v>
      </c>
      <c r="H2655" s="184">
        <f t="shared" ref="H2655:L2655" si="2882">H2631</f>
        <v>0.5</v>
      </c>
      <c r="I2655" s="185">
        <f t="shared" si="2882"/>
        <v>222</v>
      </c>
      <c r="J2655" s="185">
        <f t="shared" si="2882"/>
        <v>319</v>
      </c>
      <c r="K2655" s="185">
        <f t="shared" si="2882"/>
        <v>2842</v>
      </c>
      <c r="L2655" s="185">
        <f t="shared" si="2882"/>
        <v>1635</v>
      </c>
      <c r="M2655" s="147"/>
      <c r="N2655" s="143">
        <f t="shared" si="2854"/>
        <v>222</v>
      </c>
      <c r="O2655" s="143">
        <f t="shared" si="2850"/>
        <v>2587.0899999999997</v>
      </c>
      <c r="P2655" s="143">
        <f t="shared" si="2851"/>
        <v>28420</v>
      </c>
      <c r="Q2655" s="143">
        <f t="shared" si="2852"/>
        <v>4643.3999999999996</v>
      </c>
      <c r="R2655" s="188">
        <f t="shared" si="2855"/>
        <v>35872.49</v>
      </c>
      <c r="T2655">
        <v>42675.21</v>
      </c>
      <c r="U2655" s="190">
        <f t="shared" si="2856"/>
        <v>0.84059316872723056</v>
      </c>
    </row>
    <row r="2656" spans="1:21" x14ac:dyDescent="0.2">
      <c r="A2656" s="178">
        <v>42846</v>
      </c>
      <c r="B2656" s="179">
        <v>0.58333333333333337</v>
      </c>
      <c r="C2656" t="s">
        <v>349</v>
      </c>
      <c r="D2656">
        <v>2</v>
      </c>
      <c r="E2656">
        <v>2.11</v>
      </c>
      <c r="F2656">
        <v>7.61</v>
      </c>
      <c r="G2656">
        <v>2.11</v>
      </c>
      <c r="H2656" s="184">
        <f t="shared" ref="H2656:L2656" si="2883">H2632</f>
        <v>0.54166666666666663</v>
      </c>
      <c r="I2656" s="185">
        <f t="shared" si="2883"/>
        <v>195</v>
      </c>
      <c r="J2656" s="185">
        <f t="shared" si="2883"/>
        <v>299</v>
      </c>
      <c r="K2656" s="185">
        <f t="shared" si="2883"/>
        <v>2842</v>
      </c>
      <c r="L2656" s="185">
        <f t="shared" si="2883"/>
        <v>1635</v>
      </c>
      <c r="M2656" s="147"/>
      <c r="N2656" s="143">
        <f t="shared" si="2854"/>
        <v>390</v>
      </c>
      <c r="O2656" s="143">
        <f t="shared" si="2850"/>
        <v>630.89</v>
      </c>
      <c r="P2656" s="143">
        <f t="shared" si="2851"/>
        <v>21627.620000000003</v>
      </c>
      <c r="Q2656" s="143">
        <f t="shared" si="2852"/>
        <v>3449.85</v>
      </c>
      <c r="R2656" s="188">
        <f t="shared" si="2855"/>
        <v>26098.36</v>
      </c>
      <c r="T2656">
        <v>44316.74</v>
      </c>
      <c r="U2656" s="190">
        <f t="shared" si="2856"/>
        <v>0.58890523084504864</v>
      </c>
    </row>
    <row r="2657" spans="1:21" x14ac:dyDescent="0.2">
      <c r="A2657" s="178">
        <v>42846</v>
      </c>
      <c r="B2657" s="179">
        <v>0.625</v>
      </c>
      <c r="C2657" t="s">
        <v>349</v>
      </c>
      <c r="D2657">
        <v>2</v>
      </c>
      <c r="E2657">
        <v>4.72</v>
      </c>
      <c r="F2657">
        <v>14.43</v>
      </c>
      <c r="G2657">
        <v>1</v>
      </c>
      <c r="H2657" s="184">
        <f t="shared" ref="H2657:L2657" si="2884">H2633</f>
        <v>0.58333333333333337</v>
      </c>
      <c r="I2657" s="185">
        <f t="shared" si="2884"/>
        <v>205</v>
      </c>
      <c r="J2657" s="185">
        <f t="shared" si="2884"/>
        <v>237</v>
      </c>
      <c r="K2657" s="185">
        <f t="shared" si="2884"/>
        <v>2842</v>
      </c>
      <c r="L2657" s="185">
        <f t="shared" si="2884"/>
        <v>1635</v>
      </c>
      <c r="M2657" s="147"/>
      <c r="N2657" s="143">
        <f t="shared" si="2854"/>
        <v>410</v>
      </c>
      <c r="O2657" s="143">
        <f t="shared" si="2850"/>
        <v>1118.6399999999999</v>
      </c>
      <c r="P2657" s="143">
        <f t="shared" si="2851"/>
        <v>41010.06</v>
      </c>
      <c r="Q2657" s="143">
        <f t="shared" si="2852"/>
        <v>1635</v>
      </c>
      <c r="R2657" s="188">
        <f t="shared" si="2855"/>
        <v>44173.7</v>
      </c>
      <c r="T2657">
        <v>46011.81</v>
      </c>
      <c r="U2657" s="190">
        <f t="shared" si="2856"/>
        <v>0.96005134333989472</v>
      </c>
    </row>
    <row r="2658" spans="1:21" x14ac:dyDescent="0.2">
      <c r="A2658" s="178">
        <v>42846</v>
      </c>
      <c r="B2658" s="179">
        <v>0.66666666666666663</v>
      </c>
      <c r="C2658" t="s">
        <v>349</v>
      </c>
      <c r="D2658">
        <v>1.65</v>
      </c>
      <c r="E2658">
        <v>12.14</v>
      </c>
      <c r="F2658">
        <v>23.96</v>
      </c>
      <c r="G2658">
        <v>3</v>
      </c>
      <c r="H2658" s="184">
        <f t="shared" ref="H2658:L2658" si="2885">H2634</f>
        <v>0.625</v>
      </c>
      <c r="I2658" s="185">
        <f t="shared" si="2885"/>
        <v>212</v>
      </c>
      <c r="J2658" s="185">
        <f t="shared" si="2885"/>
        <v>213</v>
      </c>
      <c r="K2658" s="185">
        <f t="shared" si="2885"/>
        <v>2842</v>
      </c>
      <c r="L2658" s="185">
        <f t="shared" si="2885"/>
        <v>1380</v>
      </c>
      <c r="M2658" s="147"/>
      <c r="N2658" s="143">
        <f t="shared" si="2854"/>
        <v>349.79999999999995</v>
      </c>
      <c r="O2658" s="143">
        <f t="shared" si="2850"/>
        <v>2585.8200000000002</v>
      </c>
      <c r="P2658" s="143">
        <f t="shared" si="2851"/>
        <v>68094.320000000007</v>
      </c>
      <c r="Q2658" s="143">
        <f t="shared" si="2852"/>
        <v>4140</v>
      </c>
      <c r="R2658" s="188">
        <f t="shared" si="2855"/>
        <v>75169.94</v>
      </c>
      <c r="T2658">
        <v>47544.84</v>
      </c>
      <c r="U2658" s="190">
        <f t="shared" si="2856"/>
        <v>1.5810325578969244</v>
      </c>
    </row>
    <row r="2659" spans="1:21" x14ac:dyDescent="0.2">
      <c r="A2659" s="178">
        <v>42846</v>
      </c>
      <c r="B2659" s="179">
        <v>0.70833333333333337</v>
      </c>
      <c r="C2659" t="s">
        <v>349</v>
      </c>
      <c r="D2659">
        <v>2.11</v>
      </c>
      <c r="E2659">
        <v>13.35</v>
      </c>
      <c r="F2659">
        <v>25</v>
      </c>
      <c r="G2659">
        <v>6</v>
      </c>
      <c r="H2659" s="184">
        <f t="shared" ref="H2659:L2659" si="2886">H2635</f>
        <v>0.66666666666666663</v>
      </c>
      <c r="I2659" s="185">
        <f t="shared" si="2886"/>
        <v>191</v>
      </c>
      <c r="J2659" s="185">
        <f t="shared" si="2886"/>
        <v>237</v>
      </c>
      <c r="K2659" s="185">
        <f t="shared" si="2886"/>
        <v>2842</v>
      </c>
      <c r="L2659" s="185">
        <f t="shared" si="2886"/>
        <v>1380</v>
      </c>
      <c r="M2659" s="147"/>
      <c r="N2659" s="143">
        <f t="shared" si="2854"/>
        <v>403.01</v>
      </c>
      <c r="O2659" s="143">
        <f t="shared" si="2850"/>
        <v>3163.95</v>
      </c>
      <c r="P2659" s="143">
        <f t="shared" si="2851"/>
        <v>71050</v>
      </c>
      <c r="Q2659" s="143">
        <f t="shared" si="2852"/>
        <v>8280</v>
      </c>
      <c r="R2659" s="188">
        <f t="shared" si="2855"/>
        <v>82896.960000000006</v>
      </c>
      <c r="T2659">
        <v>48671.06</v>
      </c>
      <c r="U2659" s="190">
        <f t="shared" si="2856"/>
        <v>1.7032084363890987</v>
      </c>
    </row>
    <row r="2660" spans="1:21" x14ac:dyDescent="0.2">
      <c r="A2660" s="178">
        <v>42846</v>
      </c>
      <c r="B2660" s="179">
        <v>0.75</v>
      </c>
      <c r="C2660" t="s">
        <v>349</v>
      </c>
      <c r="D2660">
        <v>2.61</v>
      </c>
      <c r="E2660">
        <v>5.6</v>
      </c>
      <c r="F2660">
        <v>12.33</v>
      </c>
      <c r="G2660">
        <v>1.74</v>
      </c>
      <c r="H2660" s="184">
        <f t="shared" ref="H2660:L2660" si="2887">H2636</f>
        <v>0.70833333333333337</v>
      </c>
      <c r="I2660" s="185">
        <f t="shared" si="2887"/>
        <v>218</v>
      </c>
      <c r="J2660" s="185">
        <f t="shared" si="2887"/>
        <v>258</v>
      </c>
      <c r="K2660" s="185">
        <f t="shared" si="2887"/>
        <v>2842</v>
      </c>
      <c r="L2660" s="185">
        <f t="shared" si="2887"/>
        <v>1380</v>
      </c>
      <c r="M2660" s="147"/>
      <c r="N2660" s="143">
        <f t="shared" si="2854"/>
        <v>568.98</v>
      </c>
      <c r="O2660" s="143">
        <f t="shared" si="2850"/>
        <v>1444.8</v>
      </c>
      <c r="P2660" s="143">
        <f t="shared" si="2851"/>
        <v>35041.86</v>
      </c>
      <c r="Q2660" s="143">
        <f t="shared" si="2852"/>
        <v>2401.1999999999998</v>
      </c>
      <c r="R2660" s="188">
        <f t="shared" si="2855"/>
        <v>39456.839999999997</v>
      </c>
      <c r="T2660">
        <v>49589.16</v>
      </c>
      <c r="U2660" s="190">
        <f t="shared" si="2856"/>
        <v>0.79567469987392392</v>
      </c>
    </row>
    <row r="2661" spans="1:21" x14ac:dyDescent="0.2">
      <c r="A2661" s="178">
        <v>42846</v>
      </c>
      <c r="B2661" s="179">
        <v>0.79166666666666663</v>
      </c>
      <c r="C2661" t="s">
        <v>349</v>
      </c>
      <c r="D2661">
        <v>8.61</v>
      </c>
      <c r="E2661">
        <v>3.77</v>
      </c>
      <c r="F2661">
        <v>8.2799999999999994</v>
      </c>
      <c r="G2661">
        <v>1</v>
      </c>
      <c r="H2661" s="184">
        <f t="shared" ref="H2661:L2661" si="2888">H2637</f>
        <v>0.75</v>
      </c>
      <c r="I2661" s="185">
        <f t="shared" si="2888"/>
        <v>240</v>
      </c>
      <c r="J2661" s="185">
        <f t="shared" si="2888"/>
        <v>365</v>
      </c>
      <c r="K2661" s="185">
        <f t="shared" si="2888"/>
        <v>2842</v>
      </c>
      <c r="L2661" s="185">
        <f t="shared" si="2888"/>
        <v>1380</v>
      </c>
      <c r="M2661" s="147"/>
      <c r="N2661" s="143">
        <f t="shared" si="2854"/>
        <v>2066.3999999999996</v>
      </c>
      <c r="O2661" s="143">
        <f t="shared" si="2850"/>
        <v>1376.05</v>
      </c>
      <c r="P2661" s="143">
        <f t="shared" si="2851"/>
        <v>23531.759999999998</v>
      </c>
      <c r="Q2661" s="143">
        <f t="shared" si="2852"/>
        <v>1380</v>
      </c>
      <c r="R2661" s="188">
        <f t="shared" si="2855"/>
        <v>28354.21</v>
      </c>
      <c r="T2661">
        <v>49409.86</v>
      </c>
      <c r="U2661" s="190">
        <f t="shared" si="2856"/>
        <v>0.57385732321443528</v>
      </c>
    </row>
    <row r="2662" spans="1:21" x14ac:dyDescent="0.2">
      <c r="A2662" s="178">
        <v>42846</v>
      </c>
      <c r="B2662" s="179">
        <v>0.83333333333333337</v>
      </c>
      <c r="C2662" t="s">
        <v>349</v>
      </c>
      <c r="D2662">
        <v>4.04</v>
      </c>
      <c r="E2662">
        <v>3.34</v>
      </c>
      <c r="F2662">
        <v>7.12</v>
      </c>
      <c r="G2662">
        <v>2.71</v>
      </c>
      <c r="H2662" s="184">
        <f t="shared" ref="H2662:L2662" si="2889">H2638</f>
        <v>0.79166666666666663</v>
      </c>
      <c r="I2662" s="185">
        <f t="shared" si="2889"/>
        <v>320</v>
      </c>
      <c r="J2662" s="185">
        <f t="shared" si="2889"/>
        <v>214</v>
      </c>
      <c r="K2662" s="185">
        <f t="shared" si="2889"/>
        <v>2842</v>
      </c>
      <c r="L2662" s="185">
        <f t="shared" si="2889"/>
        <v>1426</v>
      </c>
      <c r="M2662" s="147"/>
      <c r="N2662" s="143">
        <f t="shared" si="2854"/>
        <v>1292.8</v>
      </c>
      <c r="O2662" s="143">
        <f t="shared" si="2850"/>
        <v>714.76</v>
      </c>
      <c r="P2662" s="143">
        <f t="shared" si="2851"/>
        <v>20235.04</v>
      </c>
      <c r="Q2662" s="143">
        <f t="shared" si="2852"/>
        <v>3864.46</v>
      </c>
      <c r="R2662" s="188">
        <f t="shared" si="2855"/>
        <v>26107.06</v>
      </c>
      <c r="T2662">
        <v>48066.46</v>
      </c>
      <c r="U2662" s="190">
        <f t="shared" si="2856"/>
        <v>0.54314505374433653</v>
      </c>
    </row>
    <row r="2663" spans="1:21" x14ac:dyDescent="0.2">
      <c r="A2663" s="178">
        <v>42846</v>
      </c>
      <c r="B2663" s="179">
        <v>0.875</v>
      </c>
      <c r="C2663" t="s">
        <v>349</v>
      </c>
      <c r="D2663">
        <v>3.51</v>
      </c>
      <c r="E2663">
        <v>4</v>
      </c>
      <c r="F2663">
        <v>8.0299999999999994</v>
      </c>
      <c r="G2663">
        <v>1.62</v>
      </c>
      <c r="H2663" s="184">
        <f t="shared" ref="H2663:L2663" si="2890">H2639</f>
        <v>0.83333333333333337</v>
      </c>
      <c r="I2663" s="185">
        <f t="shared" si="2890"/>
        <v>322</v>
      </c>
      <c r="J2663" s="185">
        <f t="shared" si="2890"/>
        <v>178</v>
      </c>
      <c r="K2663" s="185">
        <f t="shared" si="2890"/>
        <v>2842</v>
      </c>
      <c r="L2663" s="185">
        <f t="shared" si="2890"/>
        <v>1426</v>
      </c>
      <c r="M2663" s="147"/>
      <c r="N2663" s="143">
        <f t="shared" si="2854"/>
        <v>1130.22</v>
      </c>
      <c r="O2663" s="143">
        <f t="shared" si="2850"/>
        <v>712</v>
      </c>
      <c r="P2663" s="143">
        <f t="shared" si="2851"/>
        <v>22821.26</v>
      </c>
      <c r="Q2663" s="143">
        <f t="shared" si="2852"/>
        <v>2310.1200000000003</v>
      </c>
      <c r="R2663" s="188">
        <f t="shared" si="2855"/>
        <v>26973.599999999999</v>
      </c>
      <c r="T2663">
        <v>46002</v>
      </c>
      <c r="U2663" s="190">
        <f t="shared" si="2856"/>
        <v>0.58635711490804743</v>
      </c>
    </row>
    <row r="2664" spans="1:21" x14ac:dyDescent="0.2">
      <c r="A2664" s="178">
        <v>42846</v>
      </c>
      <c r="B2664" s="179">
        <v>0.91666666666666663</v>
      </c>
      <c r="C2664" t="s">
        <v>349</v>
      </c>
      <c r="D2664">
        <v>8.11</v>
      </c>
      <c r="E2664">
        <v>4</v>
      </c>
      <c r="F2664">
        <v>4.34</v>
      </c>
      <c r="G2664">
        <v>0.99</v>
      </c>
      <c r="H2664" s="184">
        <f t="shared" ref="H2664:L2664" si="2891">H2640</f>
        <v>0.875</v>
      </c>
      <c r="I2664" s="185">
        <f t="shared" si="2891"/>
        <v>337</v>
      </c>
      <c r="J2664" s="185">
        <f t="shared" si="2891"/>
        <v>173</v>
      </c>
      <c r="K2664" s="185">
        <f t="shared" si="2891"/>
        <v>2842</v>
      </c>
      <c r="L2664" s="185">
        <f t="shared" si="2891"/>
        <v>1426</v>
      </c>
      <c r="M2664" s="147"/>
      <c r="N2664" s="143">
        <f t="shared" si="2854"/>
        <v>2733.0699999999997</v>
      </c>
      <c r="O2664" s="143">
        <f t="shared" si="2850"/>
        <v>692</v>
      </c>
      <c r="P2664" s="143">
        <f t="shared" si="2851"/>
        <v>12334.279999999999</v>
      </c>
      <c r="Q2664" s="143">
        <f t="shared" si="2852"/>
        <v>1411.74</v>
      </c>
      <c r="R2664" s="188">
        <f t="shared" si="2855"/>
        <v>17171.09</v>
      </c>
      <c r="T2664">
        <v>45312.03</v>
      </c>
      <c r="U2664" s="190">
        <f t="shared" si="2856"/>
        <v>0.37895212375168363</v>
      </c>
    </row>
    <row r="2665" spans="1:21" x14ac:dyDescent="0.2">
      <c r="A2665" s="178">
        <v>42846</v>
      </c>
      <c r="B2665" s="179">
        <v>0.95833333333333337</v>
      </c>
      <c r="C2665" t="s">
        <v>349</v>
      </c>
      <c r="D2665">
        <v>9.1</v>
      </c>
      <c r="E2665">
        <v>5.35</v>
      </c>
      <c r="F2665">
        <v>5.5</v>
      </c>
      <c r="G2665">
        <v>0.12</v>
      </c>
      <c r="H2665" s="184">
        <f t="shared" ref="H2665:L2665" si="2892">H2641</f>
        <v>0.91666666666666663</v>
      </c>
      <c r="I2665" s="185">
        <f t="shared" si="2892"/>
        <v>394</v>
      </c>
      <c r="J2665" s="185">
        <f t="shared" si="2892"/>
        <v>194</v>
      </c>
      <c r="K2665" s="185">
        <f t="shared" si="2892"/>
        <v>2842</v>
      </c>
      <c r="L2665" s="185">
        <f t="shared" si="2892"/>
        <v>1426</v>
      </c>
      <c r="M2665" s="147"/>
      <c r="N2665" s="143">
        <f t="shared" si="2854"/>
        <v>3585.3999999999996</v>
      </c>
      <c r="O2665" s="143">
        <f t="shared" si="2850"/>
        <v>1037.8999999999999</v>
      </c>
      <c r="P2665" s="143">
        <f t="shared" si="2851"/>
        <v>15631</v>
      </c>
      <c r="Q2665" s="143">
        <f t="shared" si="2852"/>
        <v>171.12</v>
      </c>
      <c r="R2665" s="188">
        <f t="shared" si="2855"/>
        <v>20425.419999999998</v>
      </c>
      <c r="T2665">
        <v>43665.75</v>
      </c>
      <c r="U2665" s="190">
        <f t="shared" si="2856"/>
        <v>0.4677675294710385</v>
      </c>
    </row>
    <row r="2666" spans="1:21" x14ac:dyDescent="0.2">
      <c r="A2666" s="178">
        <v>42846</v>
      </c>
      <c r="B2666" s="180">
        <v>1</v>
      </c>
      <c r="C2666" t="s">
        <v>349</v>
      </c>
      <c r="D2666">
        <v>8.11</v>
      </c>
      <c r="E2666">
        <v>4</v>
      </c>
      <c r="F2666">
        <v>4</v>
      </c>
      <c r="G2666">
        <v>0.01</v>
      </c>
      <c r="H2666" s="184">
        <f t="shared" ref="H2666:L2666" si="2893">H2642</f>
        <v>0.95833333333333337</v>
      </c>
      <c r="I2666" s="185">
        <f t="shared" si="2893"/>
        <v>389</v>
      </c>
      <c r="J2666" s="185">
        <f t="shared" si="2893"/>
        <v>265</v>
      </c>
      <c r="K2666" s="185">
        <f t="shared" si="2893"/>
        <v>2985</v>
      </c>
      <c r="L2666" s="185">
        <f t="shared" si="2893"/>
        <v>1111</v>
      </c>
      <c r="M2666" s="147"/>
      <c r="N2666" s="143">
        <f t="shared" si="2854"/>
        <v>3154.79</v>
      </c>
      <c r="O2666" s="143">
        <f t="shared" si="2850"/>
        <v>1060</v>
      </c>
      <c r="P2666" s="143">
        <f t="shared" si="2851"/>
        <v>11940</v>
      </c>
      <c r="Q2666" s="143">
        <f t="shared" si="2852"/>
        <v>11.11</v>
      </c>
      <c r="R2666" s="188">
        <f t="shared" si="2855"/>
        <v>16165.900000000001</v>
      </c>
      <c r="T2666">
        <v>40820.94</v>
      </c>
      <c r="U2666" s="190">
        <f t="shared" si="2856"/>
        <v>0.39601978788337555</v>
      </c>
    </row>
    <row r="2667" spans="1:21" x14ac:dyDescent="0.2">
      <c r="A2667" s="178">
        <v>42847</v>
      </c>
      <c r="B2667" s="179">
        <v>4.1666666666666664E-2</v>
      </c>
      <c r="C2667" t="s">
        <v>349</v>
      </c>
      <c r="D2667">
        <v>20</v>
      </c>
      <c r="E2667">
        <v>12</v>
      </c>
      <c r="F2667">
        <v>7.61</v>
      </c>
      <c r="G2667">
        <v>0.01</v>
      </c>
      <c r="H2667" s="184">
        <f t="shared" ref="H2667:L2667" si="2894">H2643</f>
        <v>1</v>
      </c>
      <c r="I2667" s="185">
        <f t="shared" si="2894"/>
        <v>362</v>
      </c>
      <c r="J2667" s="185">
        <f t="shared" si="2894"/>
        <v>243</v>
      </c>
      <c r="K2667" s="185">
        <f t="shared" si="2894"/>
        <v>2985</v>
      </c>
      <c r="L2667" s="185">
        <f t="shared" si="2894"/>
        <v>1111</v>
      </c>
      <c r="M2667" s="147"/>
      <c r="N2667" s="143">
        <f t="shared" si="2854"/>
        <v>7240</v>
      </c>
      <c r="O2667" s="143">
        <f t="shared" si="2850"/>
        <v>2916</v>
      </c>
      <c r="P2667" s="143">
        <f t="shared" si="2851"/>
        <v>22715.850000000002</v>
      </c>
      <c r="Q2667" s="143">
        <f t="shared" si="2852"/>
        <v>11.11</v>
      </c>
      <c r="R2667" s="188">
        <f t="shared" si="2855"/>
        <v>32882.960000000006</v>
      </c>
      <c r="T2667">
        <v>37400.04</v>
      </c>
      <c r="U2667" s="190">
        <f t="shared" si="2856"/>
        <v>0.87922258906674977</v>
      </c>
    </row>
    <row r="2668" spans="1:21" x14ac:dyDescent="0.2">
      <c r="A2668" s="178">
        <v>42847</v>
      </c>
      <c r="B2668" s="179">
        <v>8.3333333333333329E-2</v>
      </c>
      <c r="C2668" t="s">
        <v>349</v>
      </c>
      <c r="D2668">
        <v>9.49</v>
      </c>
      <c r="E2668">
        <v>4.87</v>
      </c>
      <c r="F2668">
        <v>4.87</v>
      </c>
      <c r="G2668">
        <v>0.01</v>
      </c>
      <c r="H2668" s="184">
        <f t="shared" ref="H2668:L2668" si="2895">H2644</f>
        <v>4.1666666666666664E-2</v>
      </c>
      <c r="I2668" s="185">
        <f t="shared" si="2895"/>
        <v>294</v>
      </c>
      <c r="J2668" s="185">
        <f t="shared" si="2895"/>
        <v>212</v>
      </c>
      <c r="K2668" s="185">
        <f t="shared" si="2895"/>
        <v>2985</v>
      </c>
      <c r="L2668" s="185">
        <f t="shared" si="2895"/>
        <v>1111</v>
      </c>
      <c r="M2668" s="147"/>
      <c r="N2668" s="143">
        <f t="shared" si="2854"/>
        <v>2790.06</v>
      </c>
      <c r="O2668" s="143">
        <f t="shared" si="2850"/>
        <v>1032.44</v>
      </c>
      <c r="P2668" s="143">
        <f t="shared" si="2851"/>
        <v>14536.95</v>
      </c>
      <c r="Q2668" s="143">
        <f t="shared" si="2852"/>
        <v>11.11</v>
      </c>
      <c r="R2668" s="188">
        <f t="shared" si="2855"/>
        <v>18370.560000000001</v>
      </c>
      <c r="T2668">
        <v>34282.85</v>
      </c>
      <c r="U2668" s="190">
        <f t="shared" si="2856"/>
        <v>0.53585276603316245</v>
      </c>
    </row>
    <row r="2669" spans="1:21" x14ac:dyDescent="0.2">
      <c r="A2669" s="178">
        <v>42847</v>
      </c>
      <c r="B2669" s="179">
        <v>0.125</v>
      </c>
      <c r="C2669" t="s">
        <v>349</v>
      </c>
      <c r="D2669">
        <v>11.64</v>
      </c>
      <c r="E2669">
        <v>4.05</v>
      </c>
      <c r="F2669">
        <v>4.25</v>
      </c>
      <c r="G2669">
        <v>2</v>
      </c>
      <c r="H2669" s="184">
        <f t="shared" ref="H2669:L2669" si="2896">H2645</f>
        <v>8.3333333333333329E-2</v>
      </c>
      <c r="I2669" s="185">
        <f t="shared" si="2896"/>
        <v>236</v>
      </c>
      <c r="J2669" s="185">
        <f t="shared" si="2896"/>
        <v>179</v>
      </c>
      <c r="K2669" s="185">
        <f t="shared" si="2896"/>
        <v>2985</v>
      </c>
      <c r="L2669" s="185">
        <f t="shared" si="2896"/>
        <v>1111</v>
      </c>
      <c r="M2669" s="147"/>
      <c r="N2669" s="143">
        <f t="shared" si="2854"/>
        <v>2747.04</v>
      </c>
      <c r="O2669" s="143">
        <f t="shared" si="2850"/>
        <v>724.94999999999993</v>
      </c>
      <c r="P2669" s="143">
        <f t="shared" si="2851"/>
        <v>12686.25</v>
      </c>
      <c r="Q2669" s="143">
        <f t="shared" si="2852"/>
        <v>2222</v>
      </c>
      <c r="R2669" s="188">
        <f t="shared" si="2855"/>
        <v>18380.239999999998</v>
      </c>
      <c r="T2669">
        <v>32021.83</v>
      </c>
      <c r="U2669" s="190">
        <f t="shared" si="2856"/>
        <v>0.57399093056205708</v>
      </c>
    </row>
    <row r="2670" spans="1:21" x14ac:dyDescent="0.2">
      <c r="A2670" s="178">
        <v>42847</v>
      </c>
      <c r="B2670" s="179">
        <v>0.16666666666666666</v>
      </c>
      <c r="C2670" t="s">
        <v>349</v>
      </c>
      <c r="D2670">
        <v>9.11</v>
      </c>
      <c r="E2670">
        <v>5.1100000000000003</v>
      </c>
      <c r="F2670">
        <v>7.11</v>
      </c>
      <c r="G2670">
        <v>1.9</v>
      </c>
      <c r="H2670" s="184">
        <f t="shared" ref="H2670:L2670" si="2897">H2646</f>
        <v>0.125</v>
      </c>
      <c r="I2670" s="185">
        <f t="shared" si="2897"/>
        <v>201</v>
      </c>
      <c r="J2670" s="185">
        <f t="shared" si="2897"/>
        <v>205</v>
      </c>
      <c r="K2670" s="185">
        <f t="shared" si="2897"/>
        <v>2985</v>
      </c>
      <c r="L2670" s="185">
        <f t="shared" si="2897"/>
        <v>1717</v>
      </c>
      <c r="M2670" s="147"/>
      <c r="N2670" s="143">
        <f t="shared" si="2854"/>
        <v>1831.11</v>
      </c>
      <c r="O2670" s="143">
        <f t="shared" si="2850"/>
        <v>1047.55</v>
      </c>
      <c r="P2670" s="143">
        <f t="shared" si="2851"/>
        <v>21223.350000000002</v>
      </c>
      <c r="Q2670" s="143">
        <f t="shared" si="2852"/>
        <v>3262.2999999999997</v>
      </c>
      <c r="R2670" s="188">
        <f t="shared" si="2855"/>
        <v>27364.31</v>
      </c>
      <c r="T2670">
        <v>30524.77</v>
      </c>
      <c r="U2670" s="190">
        <f t="shared" si="2856"/>
        <v>0.89646244672769038</v>
      </c>
    </row>
    <row r="2671" spans="1:21" x14ac:dyDescent="0.2">
      <c r="A2671" s="178">
        <v>42847</v>
      </c>
      <c r="B2671" s="179">
        <v>0.20833333333333334</v>
      </c>
      <c r="C2671" t="s">
        <v>349</v>
      </c>
      <c r="D2671">
        <v>6.14</v>
      </c>
      <c r="E2671">
        <v>8.11</v>
      </c>
      <c r="F2671">
        <v>7.61</v>
      </c>
      <c r="G2671">
        <v>1.51</v>
      </c>
      <c r="H2671" s="184">
        <f t="shared" ref="H2671:L2671" si="2898">H2647</f>
        <v>0.16666666666666666</v>
      </c>
      <c r="I2671" s="185">
        <f t="shared" si="2898"/>
        <v>185</v>
      </c>
      <c r="J2671" s="185">
        <f t="shared" si="2898"/>
        <v>205</v>
      </c>
      <c r="K2671" s="185">
        <f t="shared" si="2898"/>
        <v>2985</v>
      </c>
      <c r="L2671" s="185">
        <f t="shared" si="2898"/>
        <v>1717</v>
      </c>
      <c r="M2671" s="147"/>
      <c r="N2671" s="143">
        <f t="shared" si="2854"/>
        <v>1135.8999999999999</v>
      </c>
      <c r="O2671" s="143">
        <f t="shared" si="2850"/>
        <v>1662.55</v>
      </c>
      <c r="P2671" s="143">
        <f t="shared" si="2851"/>
        <v>22715.850000000002</v>
      </c>
      <c r="Q2671" s="143">
        <f t="shared" si="2852"/>
        <v>2592.67</v>
      </c>
      <c r="R2671" s="188">
        <f t="shared" si="2855"/>
        <v>28106.97</v>
      </c>
      <c r="T2671">
        <v>29473.19</v>
      </c>
      <c r="U2671" s="190">
        <f t="shared" si="2856"/>
        <v>0.95364532987437067</v>
      </c>
    </row>
    <row r="2672" spans="1:21" x14ac:dyDescent="0.2">
      <c r="A2672" s="178">
        <v>42847</v>
      </c>
      <c r="B2672" s="179">
        <v>0.25</v>
      </c>
      <c r="C2672" t="s">
        <v>349</v>
      </c>
      <c r="D2672">
        <v>20</v>
      </c>
      <c r="E2672">
        <v>19.5</v>
      </c>
      <c r="F2672">
        <v>12.5</v>
      </c>
      <c r="G2672">
        <v>1.58</v>
      </c>
      <c r="H2672" s="184">
        <f t="shared" ref="H2672:L2672" si="2899">H2648</f>
        <v>0.20833333333333334</v>
      </c>
      <c r="I2672" s="185">
        <f t="shared" si="2899"/>
        <v>207</v>
      </c>
      <c r="J2672" s="185">
        <f t="shared" si="2899"/>
        <v>283</v>
      </c>
      <c r="K2672" s="185">
        <f t="shared" si="2899"/>
        <v>2985</v>
      </c>
      <c r="L2672" s="185">
        <f t="shared" si="2899"/>
        <v>1717</v>
      </c>
      <c r="M2672" s="147"/>
      <c r="N2672" s="143">
        <f t="shared" si="2854"/>
        <v>4140</v>
      </c>
      <c r="O2672" s="143">
        <f t="shared" si="2850"/>
        <v>5518.5</v>
      </c>
      <c r="P2672" s="143">
        <f t="shared" si="2851"/>
        <v>37312.5</v>
      </c>
      <c r="Q2672" s="143">
        <f t="shared" si="2852"/>
        <v>2712.86</v>
      </c>
      <c r="R2672" s="188">
        <f t="shared" si="2855"/>
        <v>49683.86</v>
      </c>
      <c r="T2672">
        <v>29003.56</v>
      </c>
      <c r="U2672" s="190">
        <f t="shared" si="2856"/>
        <v>1.713026262982889</v>
      </c>
    </row>
    <row r="2673" spans="1:21" x14ac:dyDescent="0.2">
      <c r="A2673" s="178">
        <v>42847</v>
      </c>
      <c r="B2673" s="179">
        <v>0.29166666666666669</v>
      </c>
      <c r="C2673" t="s">
        <v>349</v>
      </c>
      <c r="D2673">
        <v>20</v>
      </c>
      <c r="E2673">
        <v>64.41</v>
      </c>
      <c r="F2673">
        <v>10.25</v>
      </c>
      <c r="G2673">
        <v>6</v>
      </c>
      <c r="H2673" s="184">
        <f t="shared" ref="H2673:L2673" si="2900">H2649</f>
        <v>0.25</v>
      </c>
      <c r="I2673" s="185">
        <f t="shared" si="2900"/>
        <v>327</v>
      </c>
      <c r="J2673" s="185">
        <f t="shared" si="2900"/>
        <v>438</v>
      </c>
      <c r="K2673" s="185">
        <f t="shared" si="2900"/>
        <v>2985</v>
      </c>
      <c r="L2673" s="185">
        <f t="shared" si="2900"/>
        <v>1717</v>
      </c>
      <c r="M2673" s="147"/>
      <c r="N2673" s="143">
        <f t="shared" si="2854"/>
        <v>6540</v>
      </c>
      <c r="O2673" s="143">
        <f t="shared" si="2850"/>
        <v>28211.579999999998</v>
      </c>
      <c r="P2673" s="143">
        <f t="shared" si="2851"/>
        <v>30596.25</v>
      </c>
      <c r="Q2673" s="143">
        <f t="shared" si="2852"/>
        <v>10302</v>
      </c>
      <c r="R2673" s="188">
        <f t="shared" si="2855"/>
        <v>75649.83</v>
      </c>
      <c r="T2673">
        <v>29231.94</v>
      </c>
      <c r="U2673" s="190">
        <f t="shared" si="2856"/>
        <v>2.5879168471199656</v>
      </c>
    </row>
    <row r="2674" spans="1:21" x14ac:dyDescent="0.2">
      <c r="A2674" s="178">
        <v>42847</v>
      </c>
      <c r="B2674" s="179">
        <v>0.33333333333333331</v>
      </c>
      <c r="C2674" t="s">
        <v>349</v>
      </c>
      <c r="D2674">
        <v>3.75</v>
      </c>
      <c r="E2674">
        <v>5</v>
      </c>
      <c r="F2674">
        <v>10.25</v>
      </c>
      <c r="G2674">
        <v>5</v>
      </c>
      <c r="H2674" s="184">
        <f t="shared" ref="H2674:L2674" si="2901">H2650</f>
        <v>0.29166666666666669</v>
      </c>
      <c r="I2674" s="185">
        <f t="shared" si="2901"/>
        <v>249</v>
      </c>
      <c r="J2674" s="185">
        <f t="shared" si="2901"/>
        <v>556</v>
      </c>
      <c r="K2674" s="185">
        <f t="shared" si="2901"/>
        <v>2872</v>
      </c>
      <c r="L2674" s="185">
        <f t="shared" si="2901"/>
        <v>2219</v>
      </c>
      <c r="M2674" s="147"/>
      <c r="N2674" s="143">
        <f t="shared" si="2854"/>
        <v>933.75</v>
      </c>
      <c r="O2674" s="143">
        <f t="shared" si="2850"/>
        <v>2780</v>
      </c>
      <c r="P2674" s="143">
        <f t="shared" si="2851"/>
        <v>29438</v>
      </c>
      <c r="Q2674" s="143">
        <f t="shared" si="2852"/>
        <v>11095</v>
      </c>
      <c r="R2674" s="188">
        <f t="shared" si="2855"/>
        <v>44246.75</v>
      </c>
      <c r="T2674">
        <v>30057.59</v>
      </c>
      <c r="U2674" s="190">
        <f t="shared" si="2856"/>
        <v>1.4720657910364736</v>
      </c>
    </row>
    <row r="2675" spans="1:21" x14ac:dyDescent="0.2">
      <c r="A2675" s="178">
        <v>42847</v>
      </c>
      <c r="B2675" s="179">
        <v>0.375</v>
      </c>
      <c r="C2675" t="s">
        <v>349</v>
      </c>
      <c r="D2675">
        <v>6.1</v>
      </c>
      <c r="E2675">
        <v>8.6300000000000008</v>
      </c>
      <c r="F2675">
        <v>10.17</v>
      </c>
      <c r="G2675">
        <v>5</v>
      </c>
      <c r="H2675" s="184">
        <f t="shared" ref="H2675:L2675" si="2902">H2651</f>
        <v>0.33333333333333331</v>
      </c>
      <c r="I2675" s="185">
        <f t="shared" si="2902"/>
        <v>256</v>
      </c>
      <c r="J2675" s="185">
        <f t="shared" si="2902"/>
        <v>306</v>
      </c>
      <c r="K2675" s="185">
        <f t="shared" si="2902"/>
        <v>2872</v>
      </c>
      <c r="L2675" s="185">
        <f t="shared" si="2902"/>
        <v>2219</v>
      </c>
      <c r="M2675" s="147"/>
      <c r="N2675" s="143">
        <f t="shared" si="2854"/>
        <v>1561.6</v>
      </c>
      <c r="O2675" s="143">
        <f t="shared" si="2850"/>
        <v>2640.78</v>
      </c>
      <c r="P2675" s="143">
        <f t="shared" si="2851"/>
        <v>29208.240000000002</v>
      </c>
      <c r="Q2675" s="143">
        <f t="shared" si="2852"/>
        <v>11095</v>
      </c>
      <c r="R2675" s="188">
        <f t="shared" si="2855"/>
        <v>44505.62</v>
      </c>
      <c r="T2675">
        <v>30851.53</v>
      </c>
      <c r="U2675" s="190">
        <f t="shared" si="2856"/>
        <v>1.4425741608276803</v>
      </c>
    </row>
    <row r="2676" spans="1:21" x14ac:dyDescent="0.2">
      <c r="A2676" s="178">
        <v>42847</v>
      </c>
      <c r="B2676" s="179">
        <v>0.41666666666666669</v>
      </c>
      <c r="C2676" t="s">
        <v>349</v>
      </c>
      <c r="D2676">
        <v>7.38</v>
      </c>
      <c r="E2676">
        <v>6.6</v>
      </c>
      <c r="F2676">
        <v>8.73</v>
      </c>
      <c r="G2676">
        <v>5</v>
      </c>
      <c r="H2676" s="184">
        <f t="shared" ref="H2676:L2676" si="2903">H2652</f>
        <v>0.375</v>
      </c>
      <c r="I2676" s="185">
        <f t="shared" si="2903"/>
        <v>156</v>
      </c>
      <c r="J2676" s="185">
        <f t="shared" si="2903"/>
        <v>343</v>
      </c>
      <c r="K2676" s="185">
        <f t="shared" si="2903"/>
        <v>2872</v>
      </c>
      <c r="L2676" s="185">
        <f t="shared" si="2903"/>
        <v>2219</v>
      </c>
      <c r="M2676" s="147"/>
      <c r="N2676" s="143">
        <f t="shared" si="2854"/>
        <v>1151.28</v>
      </c>
      <c r="O2676" s="143">
        <f t="shared" si="2850"/>
        <v>2263.7999999999997</v>
      </c>
      <c r="P2676" s="143">
        <f t="shared" si="2851"/>
        <v>25072.560000000001</v>
      </c>
      <c r="Q2676" s="143">
        <f t="shared" si="2852"/>
        <v>11095</v>
      </c>
      <c r="R2676" s="188">
        <f t="shared" si="2855"/>
        <v>39582.639999999999</v>
      </c>
      <c r="T2676">
        <v>32678.06</v>
      </c>
      <c r="U2676" s="190">
        <f t="shared" si="2856"/>
        <v>1.2112910007509625</v>
      </c>
    </row>
    <row r="2677" spans="1:21" x14ac:dyDescent="0.2">
      <c r="A2677" s="178">
        <v>42847</v>
      </c>
      <c r="B2677" s="179">
        <v>0.45833333333333331</v>
      </c>
      <c r="C2677" t="s">
        <v>349</v>
      </c>
      <c r="D2677">
        <v>3.5</v>
      </c>
      <c r="E2677">
        <v>4.93</v>
      </c>
      <c r="F2677">
        <v>8.93</v>
      </c>
      <c r="G2677">
        <v>1.64</v>
      </c>
      <c r="H2677" s="184">
        <f t="shared" ref="H2677:L2677" si="2904">H2653</f>
        <v>0.41666666666666669</v>
      </c>
      <c r="I2677" s="185">
        <f t="shared" si="2904"/>
        <v>196</v>
      </c>
      <c r="J2677" s="185">
        <f t="shared" si="2904"/>
        <v>315</v>
      </c>
      <c r="K2677" s="185">
        <f t="shared" si="2904"/>
        <v>2872</v>
      </c>
      <c r="L2677" s="185">
        <f t="shared" si="2904"/>
        <v>2219</v>
      </c>
      <c r="M2677" s="147"/>
      <c r="N2677" s="143">
        <f t="shared" si="2854"/>
        <v>686</v>
      </c>
      <c r="O2677" s="143">
        <f t="shared" si="2850"/>
        <v>1552.9499999999998</v>
      </c>
      <c r="P2677" s="143">
        <f t="shared" si="2851"/>
        <v>25646.959999999999</v>
      </c>
      <c r="Q2677" s="143">
        <f t="shared" si="2852"/>
        <v>3639.16</v>
      </c>
      <c r="R2677" s="188">
        <f t="shared" si="2855"/>
        <v>31525.07</v>
      </c>
      <c r="T2677">
        <v>34518.800000000003</v>
      </c>
      <c r="U2677" s="190">
        <f t="shared" si="2856"/>
        <v>0.91327247760640573</v>
      </c>
    </row>
    <row r="2678" spans="1:21" x14ac:dyDescent="0.2">
      <c r="A2678" s="178">
        <v>42847</v>
      </c>
      <c r="B2678" s="179">
        <v>0.5</v>
      </c>
      <c r="C2678" t="s">
        <v>349</v>
      </c>
      <c r="D2678">
        <v>2.11</v>
      </c>
      <c r="E2678">
        <v>7.5</v>
      </c>
      <c r="F2678">
        <v>12</v>
      </c>
      <c r="G2678">
        <v>1.42</v>
      </c>
      <c r="H2678" s="184">
        <f t="shared" ref="H2678:L2678" si="2905">H2654</f>
        <v>0.45833333333333331</v>
      </c>
      <c r="I2678" s="185">
        <f t="shared" si="2905"/>
        <v>226</v>
      </c>
      <c r="J2678" s="185">
        <f t="shared" si="2905"/>
        <v>326</v>
      </c>
      <c r="K2678" s="185">
        <f t="shared" si="2905"/>
        <v>2842</v>
      </c>
      <c r="L2678" s="185">
        <f t="shared" si="2905"/>
        <v>1635</v>
      </c>
      <c r="M2678" s="147"/>
      <c r="N2678" s="143">
        <f t="shared" si="2854"/>
        <v>476.85999999999996</v>
      </c>
      <c r="O2678" s="143">
        <f t="shared" si="2850"/>
        <v>2445</v>
      </c>
      <c r="P2678" s="143">
        <f t="shared" si="2851"/>
        <v>34104</v>
      </c>
      <c r="Q2678" s="143">
        <f t="shared" si="2852"/>
        <v>2321.6999999999998</v>
      </c>
      <c r="R2678" s="188">
        <f t="shared" si="2855"/>
        <v>39347.56</v>
      </c>
      <c r="T2678">
        <v>35766.57</v>
      </c>
      <c r="U2678" s="190">
        <f t="shared" si="2856"/>
        <v>1.1001211466461558</v>
      </c>
    </row>
    <row r="2679" spans="1:21" x14ac:dyDescent="0.2">
      <c r="A2679" s="178">
        <v>42847</v>
      </c>
      <c r="B2679" s="179">
        <v>0.54166666666666663</v>
      </c>
      <c r="C2679" t="s">
        <v>349</v>
      </c>
      <c r="D2679">
        <v>2.11</v>
      </c>
      <c r="E2679">
        <v>10.41</v>
      </c>
      <c r="F2679">
        <v>14.41</v>
      </c>
      <c r="G2679">
        <v>2.2599999999999998</v>
      </c>
      <c r="H2679" s="184">
        <f t="shared" ref="H2679:L2679" si="2906">H2655</f>
        <v>0.5</v>
      </c>
      <c r="I2679" s="185">
        <f t="shared" si="2906"/>
        <v>222</v>
      </c>
      <c r="J2679" s="185">
        <f t="shared" si="2906"/>
        <v>319</v>
      </c>
      <c r="K2679" s="185">
        <f t="shared" si="2906"/>
        <v>2842</v>
      </c>
      <c r="L2679" s="185">
        <f t="shared" si="2906"/>
        <v>1635</v>
      </c>
      <c r="M2679" s="147"/>
      <c r="N2679" s="143">
        <f t="shared" si="2854"/>
        <v>468.41999999999996</v>
      </c>
      <c r="O2679" s="143">
        <f t="shared" si="2850"/>
        <v>3320.79</v>
      </c>
      <c r="P2679" s="143">
        <f t="shared" si="2851"/>
        <v>40953.22</v>
      </c>
      <c r="Q2679" s="143">
        <f t="shared" si="2852"/>
        <v>3695.0999999999995</v>
      </c>
      <c r="R2679" s="188">
        <f t="shared" si="2855"/>
        <v>48437.53</v>
      </c>
      <c r="T2679">
        <v>36691.33</v>
      </c>
      <c r="U2679" s="190">
        <f t="shared" si="2856"/>
        <v>1.3201355742623666</v>
      </c>
    </row>
    <row r="2680" spans="1:21" x14ac:dyDescent="0.2">
      <c r="A2680" s="178">
        <v>42847</v>
      </c>
      <c r="B2680" s="179">
        <v>0.58333333333333337</v>
      </c>
      <c r="C2680" t="s">
        <v>349</v>
      </c>
      <c r="D2680">
        <v>3.5</v>
      </c>
      <c r="E2680">
        <v>10.11</v>
      </c>
      <c r="F2680">
        <v>15.38</v>
      </c>
      <c r="G2680">
        <v>1.39</v>
      </c>
      <c r="H2680" s="184">
        <f t="shared" ref="H2680:L2680" si="2907">H2656</f>
        <v>0.54166666666666663</v>
      </c>
      <c r="I2680" s="185">
        <f t="shared" si="2907"/>
        <v>195</v>
      </c>
      <c r="J2680" s="185">
        <f t="shared" si="2907"/>
        <v>299</v>
      </c>
      <c r="K2680" s="185">
        <f t="shared" si="2907"/>
        <v>2842</v>
      </c>
      <c r="L2680" s="185">
        <f t="shared" si="2907"/>
        <v>1635</v>
      </c>
      <c r="M2680" s="147"/>
      <c r="N2680" s="143">
        <f t="shared" si="2854"/>
        <v>682.5</v>
      </c>
      <c r="O2680" s="143">
        <f t="shared" si="2850"/>
        <v>3022.89</v>
      </c>
      <c r="P2680" s="143">
        <f t="shared" si="2851"/>
        <v>43709.96</v>
      </c>
      <c r="Q2680" s="143">
        <f t="shared" si="2852"/>
        <v>2272.6499999999996</v>
      </c>
      <c r="R2680" s="188">
        <f t="shared" si="2855"/>
        <v>49688</v>
      </c>
      <c r="T2680">
        <v>37004.76</v>
      </c>
      <c r="U2680" s="190">
        <f t="shared" si="2856"/>
        <v>1.3427461764378419</v>
      </c>
    </row>
    <row r="2681" spans="1:21" x14ac:dyDescent="0.2">
      <c r="A2681" s="178">
        <v>42847</v>
      </c>
      <c r="B2681" s="179">
        <v>0.625</v>
      </c>
      <c r="C2681" t="s">
        <v>349</v>
      </c>
      <c r="D2681">
        <v>3.5</v>
      </c>
      <c r="E2681">
        <v>7.87</v>
      </c>
      <c r="F2681">
        <v>15</v>
      </c>
      <c r="G2681">
        <v>1.33</v>
      </c>
      <c r="H2681" s="184">
        <f t="shared" ref="H2681:L2681" si="2908">H2657</f>
        <v>0.58333333333333337</v>
      </c>
      <c r="I2681" s="185">
        <f t="shared" si="2908"/>
        <v>205</v>
      </c>
      <c r="J2681" s="185">
        <f t="shared" si="2908"/>
        <v>237</v>
      </c>
      <c r="K2681" s="185">
        <f t="shared" si="2908"/>
        <v>2842</v>
      </c>
      <c r="L2681" s="185">
        <f t="shared" si="2908"/>
        <v>1635</v>
      </c>
      <c r="M2681" s="147"/>
      <c r="N2681" s="143">
        <f t="shared" si="2854"/>
        <v>717.5</v>
      </c>
      <c r="O2681" s="143">
        <f t="shared" si="2850"/>
        <v>1865.19</v>
      </c>
      <c r="P2681" s="143">
        <f t="shared" si="2851"/>
        <v>42630</v>
      </c>
      <c r="Q2681" s="143">
        <f t="shared" si="2852"/>
        <v>2174.5500000000002</v>
      </c>
      <c r="R2681" s="188">
        <f t="shared" si="2855"/>
        <v>47387.240000000005</v>
      </c>
      <c r="T2681">
        <v>36958.269999999997</v>
      </c>
      <c r="U2681" s="190">
        <f t="shared" si="2856"/>
        <v>1.2821823099403735</v>
      </c>
    </row>
    <row r="2682" spans="1:21" x14ac:dyDescent="0.2">
      <c r="A2682" s="178">
        <v>42847</v>
      </c>
      <c r="B2682" s="179">
        <v>0.66666666666666663</v>
      </c>
      <c r="C2682" t="s">
        <v>349</v>
      </c>
      <c r="D2682">
        <v>2.61</v>
      </c>
      <c r="E2682">
        <v>8.15</v>
      </c>
      <c r="F2682">
        <v>14.58</v>
      </c>
      <c r="G2682">
        <v>2.09</v>
      </c>
      <c r="H2682" s="184">
        <f t="shared" ref="H2682:L2682" si="2909">H2658</f>
        <v>0.625</v>
      </c>
      <c r="I2682" s="185">
        <f t="shared" si="2909"/>
        <v>212</v>
      </c>
      <c r="J2682" s="185">
        <f t="shared" si="2909"/>
        <v>213</v>
      </c>
      <c r="K2682" s="185">
        <f t="shared" si="2909"/>
        <v>2842</v>
      </c>
      <c r="L2682" s="185">
        <f t="shared" si="2909"/>
        <v>1380</v>
      </c>
      <c r="M2682" s="147"/>
      <c r="N2682" s="143">
        <f t="shared" si="2854"/>
        <v>553.31999999999994</v>
      </c>
      <c r="O2682" s="143">
        <f t="shared" si="2850"/>
        <v>1735.95</v>
      </c>
      <c r="P2682" s="143">
        <f t="shared" si="2851"/>
        <v>41436.36</v>
      </c>
      <c r="Q2682" s="143">
        <f t="shared" si="2852"/>
        <v>2884.2</v>
      </c>
      <c r="R2682" s="188">
        <f t="shared" si="2855"/>
        <v>46609.829999999994</v>
      </c>
      <c r="T2682">
        <v>36813.11</v>
      </c>
      <c r="U2682" s="190">
        <f t="shared" si="2856"/>
        <v>1.2661204119945311</v>
      </c>
    </row>
    <row r="2683" spans="1:21" x14ac:dyDescent="0.2">
      <c r="A2683" s="178">
        <v>42847</v>
      </c>
      <c r="B2683" s="179">
        <v>0.70833333333333337</v>
      </c>
      <c r="C2683" t="s">
        <v>349</v>
      </c>
      <c r="D2683">
        <v>3.5</v>
      </c>
      <c r="E2683">
        <v>7.8</v>
      </c>
      <c r="F2683">
        <v>14.26</v>
      </c>
      <c r="G2683">
        <v>1.07</v>
      </c>
      <c r="H2683" s="184">
        <f t="shared" ref="H2683:L2683" si="2910">H2659</f>
        <v>0.66666666666666663</v>
      </c>
      <c r="I2683" s="185">
        <f t="shared" si="2910"/>
        <v>191</v>
      </c>
      <c r="J2683" s="185">
        <f t="shared" si="2910"/>
        <v>237</v>
      </c>
      <c r="K2683" s="185">
        <f t="shared" si="2910"/>
        <v>2842</v>
      </c>
      <c r="L2683" s="185">
        <f t="shared" si="2910"/>
        <v>1380</v>
      </c>
      <c r="M2683" s="147"/>
      <c r="N2683" s="143">
        <f t="shared" si="2854"/>
        <v>668.5</v>
      </c>
      <c r="O2683" s="143">
        <f t="shared" si="2850"/>
        <v>1848.6</v>
      </c>
      <c r="P2683" s="143">
        <f t="shared" si="2851"/>
        <v>40526.92</v>
      </c>
      <c r="Q2683" s="143">
        <f t="shared" si="2852"/>
        <v>1476.6000000000001</v>
      </c>
      <c r="R2683" s="188">
        <f t="shared" si="2855"/>
        <v>44520.619999999995</v>
      </c>
      <c r="T2683">
        <v>36714.449999999997</v>
      </c>
      <c r="U2683" s="190">
        <f t="shared" si="2856"/>
        <v>1.2126184649368301</v>
      </c>
    </row>
    <row r="2684" spans="1:21" x14ac:dyDescent="0.2">
      <c r="A2684" s="178">
        <v>42847</v>
      </c>
      <c r="B2684" s="179">
        <v>0.75</v>
      </c>
      <c r="C2684" t="s">
        <v>349</v>
      </c>
      <c r="D2684">
        <v>5.6</v>
      </c>
      <c r="E2684">
        <v>5</v>
      </c>
      <c r="F2684">
        <v>10</v>
      </c>
      <c r="G2684">
        <v>1.17</v>
      </c>
      <c r="H2684" s="184">
        <f t="shared" ref="H2684:L2684" si="2911">H2660</f>
        <v>0.70833333333333337</v>
      </c>
      <c r="I2684" s="185">
        <f t="shared" si="2911"/>
        <v>218</v>
      </c>
      <c r="J2684" s="185">
        <f t="shared" si="2911"/>
        <v>258</v>
      </c>
      <c r="K2684" s="185">
        <f t="shared" si="2911"/>
        <v>2842</v>
      </c>
      <c r="L2684" s="185">
        <f t="shared" si="2911"/>
        <v>1380</v>
      </c>
      <c r="M2684" s="147"/>
      <c r="N2684" s="143">
        <f t="shared" si="2854"/>
        <v>1220.8</v>
      </c>
      <c r="O2684" s="143">
        <f t="shared" si="2850"/>
        <v>1290</v>
      </c>
      <c r="P2684" s="143">
        <f t="shared" si="2851"/>
        <v>28420</v>
      </c>
      <c r="Q2684" s="143">
        <f t="shared" si="2852"/>
        <v>1614.6</v>
      </c>
      <c r="R2684" s="188">
        <f t="shared" si="2855"/>
        <v>32545.399999999998</v>
      </c>
      <c r="T2684">
        <v>36353.699999999997</v>
      </c>
      <c r="U2684" s="190">
        <f t="shared" si="2856"/>
        <v>0.89524312518395655</v>
      </c>
    </row>
    <row r="2685" spans="1:21" x14ac:dyDescent="0.2">
      <c r="A2685" s="178">
        <v>42847</v>
      </c>
      <c r="B2685" s="179">
        <v>0.79166666666666663</v>
      </c>
      <c r="C2685" t="s">
        <v>349</v>
      </c>
      <c r="D2685">
        <v>8.61</v>
      </c>
      <c r="E2685">
        <v>5</v>
      </c>
      <c r="F2685">
        <v>9.83</v>
      </c>
      <c r="G2685">
        <v>0.99</v>
      </c>
      <c r="H2685" s="184">
        <f t="shared" ref="H2685:L2685" si="2912">H2661</f>
        <v>0.75</v>
      </c>
      <c r="I2685" s="185">
        <f t="shared" si="2912"/>
        <v>240</v>
      </c>
      <c r="J2685" s="185">
        <f t="shared" si="2912"/>
        <v>365</v>
      </c>
      <c r="K2685" s="185">
        <f t="shared" si="2912"/>
        <v>2842</v>
      </c>
      <c r="L2685" s="185">
        <f t="shared" si="2912"/>
        <v>1380</v>
      </c>
      <c r="M2685" s="147"/>
      <c r="N2685" s="143">
        <f t="shared" si="2854"/>
        <v>2066.3999999999996</v>
      </c>
      <c r="O2685" s="143">
        <f t="shared" si="2850"/>
        <v>1825</v>
      </c>
      <c r="P2685" s="143">
        <f t="shared" si="2851"/>
        <v>27936.86</v>
      </c>
      <c r="Q2685" s="143">
        <f t="shared" si="2852"/>
        <v>1366.2</v>
      </c>
      <c r="R2685" s="188">
        <f t="shared" si="2855"/>
        <v>33194.46</v>
      </c>
      <c r="T2685">
        <v>35757.93</v>
      </c>
      <c r="U2685" s="190">
        <f t="shared" si="2856"/>
        <v>0.92831044750073621</v>
      </c>
    </row>
    <row r="2686" spans="1:21" x14ac:dyDescent="0.2">
      <c r="A2686" s="178">
        <v>42847</v>
      </c>
      <c r="B2686" s="179">
        <v>0.83333333333333337</v>
      </c>
      <c r="C2686" t="s">
        <v>349</v>
      </c>
      <c r="D2686">
        <v>8.11</v>
      </c>
      <c r="E2686">
        <v>5</v>
      </c>
      <c r="F2686">
        <v>10</v>
      </c>
      <c r="G2686">
        <v>0.99</v>
      </c>
      <c r="H2686" s="184">
        <f t="shared" ref="H2686:L2686" si="2913">H2662</f>
        <v>0.79166666666666663</v>
      </c>
      <c r="I2686" s="185">
        <f t="shared" si="2913"/>
        <v>320</v>
      </c>
      <c r="J2686" s="185">
        <f t="shared" si="2913"/>
        <v>214</v>
      </c>
      <c r="K2686" s="185">
        <f t="shared" si="2913"/>
        <v>2842</v>
      </c>
      <c r="L2686" s="185">
        <f t="shared" si="2913"/>
        <v>1426</v>
      </c>
      <c r="M2686" s="147"/>
      <c r="N2686" s="143">
        <f t="shared" si="2854"/>
        <v>2595.1999999999998</v>
      </c>
      <c r="O2686" s="143">
        <f t="shared" si="2850"/>
        <v>1070</v>
      </c>
      <c r="P2686" s="143">
        <f t="shared" si="2851"/>
        <v>28420</v>
      </c>
      <c r="Q2686" s="143">
        <f t="shared" si="2852"/>
        <v>1411.74</v>
      </c>
      <c r="R2686" s="188">
        <f t="shared" si="2855"/>
        <v>33496.94</v>
      </c>
      <c r="T2686">
        <v>34819.5</v>
      </c>
      <c r="U2686" s="190">
        <f t="shared" si="2856"/>
        <v>0.9620166860523558</v>
      </c>
    </row>
    <row r="2687" spans="1:21" x14ac:dyDescent="0.2">
      <c r="A2687" s="178">
        <v>42847</v>
      </c>
      <c r="B2687" s="179">
        <v>0.875</v>
      </c>
      <c r="C2687" t="s">
        <v>349</v>
      </c>
      <c r="D2687">
        <v>10.029999999999999</v>
      </c>
      <c r="E2687">
        <v>8.24</v>
      </c>
      <c r="F2687">
        <v>14</v>
      </c>
      <c r="G2687">
        <v>1.22</v>
      </c>
      <c r="H2687" s="184">
        <f t="shared" ref="H2687:L2687" si="2914">H2663</f>
        <v>0.83333333333333337</v>
      </c>
      <c r="I2687" s="185">
        <f t="shared" si="2914"/>
        <v>322</v>
      </c>
      <c r="J2687" s="185">
        <f t="shared" si="2914"/>
        <v>178</v>
      </c>
      <c r="K2687" s="185">
        <f t="shared" si="2914"/>
        <v>2842</v>
      </c>
      <c r="L2687" s="185">
        <f t="shared" si="2914"/>
        <v>1426</v>
      </c>
      <c r="M2687" s="147"/>
      <c r="N2687" s="143">
        <f t="shared" si="2854"/>
        <v>3229.66</v>
      </c>
      <c r="O2687" s="143">
        <f t="shared" si="2850"/>
        <v>1466.72</v>
      </c>
      <c r="P2687" s="143">
        <f t="shared" si="2851"/>
        <v>39788</v>
      </c>
      <c r="Q2687" s="143">
        <f t="shared" si="2852"/>
        <v>1739.72</v>
      </c>
      <c r="R2687" s="188">
        <f t="shared" si="2855"/>
        <v>46224.1</v>
      </c>
      <c r="T2687">
        <v>33970.879999999997</v>
      </c>
      <c r="U2687" s="190">
        <f t="shared" si="2856"/>
        <v>1.3606977505439954</v>
      </c>
    </row>
    <row r="2688" spans="1:21" x14ac:dyDescent="0.2">
      <c r="A2688" s="178">
        <v>42847</v>
      </c>
      <c r="B2688" s="179">
        <v>0.91666666666666663</v>
      </c>
      <c r="C2688" t="s">
        <v>349</v>
      </c>
      <c r="D2688">
        <v>20</v>
      </c>
      <c r="E2688">
        <v>10</v>
      </c>
      <c r="F2688">
        <v>10</v>
      </c>
      <c r="G2688">
        <v>0.99</v>
      </c>
      <c r="H2688" s="184">
        <f t="shared" ref="H2688:L2688" si="2915">H2664</f>
        <v>0.875</v>
      </c>
      <c r="I2688" s="185">
        <f t="shared" si="2915"/>
        <v>337</v>
      </c>
      <c r="J2688" s="185">
        <f t="shared" si="2915"/>
        <v>173</v>
      </c>
      <c r="K2688" s="185">
        <f t="shared" si="2915"/>
        <v>2842</v>
      </c>
      <c r="L2688" s="185">
        <f t="shared" si="2915"/>
        <v>1426</v>
      </c>
      <c r="M2688" s="147"/>
      <c r="N2688" s="143">
        <f t="shared" si="2854"/>
        <v>6740</v>
      </c>
      <c r="O2688" s="143">
        <f t="shared" si="2850"/>
        <v>1730</v>
      </c>
      <c r="P2688" s="143">
        <f t="shared" si="2851"/>
        <v>28420</v>
      </c>
      <c r="Q2688" s="143">
        <f t="shared" si="2852"/>
        <v>1411.74</v>
      </c>
      <c r="R2688" s="188">
        <f t="shared" si="2855"/>
        <v>38301.74</v>
      </c>
      <c r="T2688">
        <v>34396.74</v>
      </c>
      <c r="U2688" s="190">
        <f t="shared" si="2856"/>
        <v>1.1135282006376186</v>
      </c>
    </row>
    <row r="2689" spans="1:21" x14ac:dyDescent="0.2">
      <c r="A2689" s="178">
        <v>42847</v>
      </c>
      <c r="B2689" s="179">
        <v>0.95833333333333337</v>
      </c>
      <c r="C2689" t="s">
        <v>349</v>
      </c>
      <c r="D2689">
        <v>50.01</v>
      </c>
      <c r="E2689">
        <v>7.4</v>
      </c>
      <c r="F2689">
        <v>7.11</v>
      </c>
      <c r="G2689">
        <v>0.01</v>
      </c>
      <c r="H2689" s="184">
        <f t="shared" ref="H2689:L2689" si="2916">H2665</f>
        <v>0.91666666666666663</v>
      </c>
      <c r="I2689" s="185">
        <f t="shared" si="2916"/>
        <v>394</v>
      </c>
      <c r="J2689" s="185">
        <f t="shared" si="2916"/>
        <v>194</v>
      </c>
      <c r="K2689" s="185">
        <f t="shared" si="2916"/>
        <v>2842</v>
      </c>
      <c r="L2689" s="185">
        <f t="shared" si="2916"/>
        <v>1426</v>
      </c>
      <c r="M2689" s="147"/>
      <c r="N2689" s="143">
        <f t="shared" si="2854"/>
        <v>19703.939999999999</v>
      </c>
      <c r="O2689" s="143">
        <f t="shared" si="2850"/>
        <v>1435.6000000000001</v>
      </c>
      <c r="P2689" s="143">
        <f t="shared" si="2851"/>
        <v>20206.620000000003</v>
      </c>
      <c r="Q2689" s="143">
        <f t="shared" si="2852"/>
        <v>14.26</v>
      </c>
      <c r="R2689" s="188">
        <f t="shared" si="2855"/>
        <v>41360.420000000006</v>
      </c>
      <c r="T2689">
        <v>33756.910000000003</v>
      </c>
      <c r="U2689" s="190">
        <f t="shared" si="2856"/>
        <v>1.225243068752442</v>
      </c>
    </row>
    <row r="2690" spans="1:21" x14ac:dyDescent="0.2">
      <c r="A2690" s="178">
        <v>42847</v>
      </c>
      <c r="B2690" s="180">
        <v>1</v>
      </c>
      <c r="C2690" t="s">
        <v>349</v>
      </c>
      <c r="D2690">
        <v>20</v>
      </c>
      <c r="E2690">
        <v>6.88</v>
      </c>
      <c r="F2690">
        <v>6.5</v>
      </c>
      <c r="G2690">
        <v>0.01</v>
      </c>
      <c r="H2690" s="184">
        <f t="shared" ref="H2690:L2690" si="2917">H2666</f>
        <v>0.95833333333333337</v>
      </c>
      <c r="I2690" s="185">
        <f t="shared" si="2917"/>
        <v>389</v>
      </c>
      <c r="J2690" s="185">
        <f t="shared" si="2917"/>
        <v>265</v>
      </c>
      <c r="K2690" s="185">
        <f t="shared" si="2917"/>
        <v>2985</v>
      </c>
      <c r="L2690" s="185">
        <f t="shared" si="2917"/>
        <v>1111</v>
      </c>
      <c r="M2690" s="147"/>
      <c r="N2690" s="143">
        <f t="shared" si="2854"/>
        <v>7780</v>
      </c>
      <c r="O2690" s="143">
        <f t="shared" si="2850"/>
        <v>1823.2</v>
      </c>
      <c r="P2690" s="143">
        <f t="shared" si="2851"/>
        <v>19402.5</v>
      </c>
      <c r="Q2690" s="143">
        <f t="shared" si="2852"/>
        <v>11.11</v>
      </c>
      <c r="R2690" s="188">
        <f t="shared" si="2855"/>
        <v>29016.81</v>
      </c>
      <c r="T2690">
        <v>32092.73</v>
      </c>
      <c r="U2690" s="190">
        <f t="shared" si="2856"/>
        <v>0.90415524014317261</v>
      </c>
    </row>
    <row r="2691" spans="1:21" x14ac:dyDescent="0.2">
      <c r="A2691" s="178">
        <v>42848</v>
      </c>
      <c r="B2691" s="179">
        <v>4.1666666666666664E-2</v>
      </c>
      <c r="C2691" t="s">
        <v>349</v>
      </c>
      <c r="D2691">
        <v>8.11</v>
      </c>
      <c r="E2691">
        <v>5</v>
      </c>
      <c r="F2691">
        <v>4.1500000000000004</v>
      </c>
      <c r="G2691">
        <v>0.12</v>
      </c>
      <c r="H2691" s="184">
        <f t="shared" ref="H2691:L2691" si="2918">H2667</f>
        <v>1</v>
      </c>
      <c r="I2691" s="185">
        <f t="shared" si="2918"/>
        <v>362</v>
      </c>
      <c r="J2691" s="185">
        <f t="shared" si="2918"/>
        <v>243</v>
      </c>
      <c r="K2691" s="185">
        <f t="shared" si="2918"/>
        <v>2985</v>
      </c>
      <c r="L2691" s="185">
        <f t="shared" si="2918"/>
        <v>1111</v>
      </c>
      <c r="M2691" s="147"/>
      <c r="N2691" s="143">
        <f t="shared" si="2854"/>
        <v>2935.8199999999997</v>
      </c>
      <c r="O2691" s="143">
        <f t="shared" si="2850"/>
        <v>1215</v>
      </c>
      <c r="P2691" s="143">
        <f t="shared" si="2851"/>
        <v>12387.750000000002</v>
      </c>
      <c r="Q2691" s="143">
        <f t="shared" si="2852"/>
        <v>133.32</v>
      </c>
      <c r="R2691" s="188">
        <f t="shared" si="2855"/>
        <v>16671.89</v>
      </c>
      <c r="T2691">
        <v>30016.67</v>
      </c>
      <c r="U2691" s="190">
        <f t="shared" si="2856"/>
        <v>0.55542103771004581</v>
      </c>
    </row>
    <row r="2692" spans="1:21" x14ac:dyDescent="0.2">
      <c r="A2692" s="178">
        <v>42848</v>
      </c>
      <c r="B2692" s="179">
        <v>8.3333333333333329E-2</v>
      </c>
      <c r="C2692" t="s">
        <v>349</v>
      </c>
      <c r="D2692">
        <v>3.5</v>
      </c>
      <c r="E2692">
        <v>2.86</v>
      </c>
      <c r="F2692">
        <v>3.06</v>
      </c>
      <c r="G2692">
        <v>0.12</v>
      </c>
      <c r="H2692" s="184">
        <f t="shared" ref="H2692:L2692" si="2919">H2668</f>
        <v>4.1666666666666664E-2</v>
      </c>
      <c r="I2692" s="185">
        <f t="shared" si="2919"/>
        <v>294</v>
      </c>
      <c r="J2692" s="185">
        <f t="shared" si="2919"/>
        <v>212</v>
      </c>
      <c r="K2692" s="185">
        <f t="shared" si="2919"/>
        <v>2985</v>
      </c>
      <c r="L2692" s="185">
        <f t="shared" si="2919"/>
        <v>1111</v>
      </c>
      <c r="M2692" s="147"/>
      <c r="N2692" s="143">
        <f t="shared" si="2854"/>
        <v>1029</v>
      </c>
      <c r="O2692" s="143">
        <f t="shared" ref="O2692:O2755" si="2920">E2692*J2692</f>
        <v>606.31999999999994</v>
      </c>
      <c r="P2692" s="143">
        <f t="shared" ref="P2692:P2755" si="2921">F2692*K2692</f>
        <v>9134.1</v>
      </c>
      <c r="Q2692" s="143">
        <f t="shared" ref="Q2692:Q2755" si="2922">G2692*L2692</f>
        <v>133.32</v>
      </c>
      <c r="R2692" s="188">
        <f t="shared" si="2855"/>
        <v>10902.74</v>
      </c>
      <c r="T2692">
        <v>28264.61</v>
      </c>
      <c r="U2692" s="190">
        <f t="shared" si="2856"/>
        <v>0.38573820760307675</v>
      </c>
    </row>
    <row r="2693" spans="1:21" x14ac:dyDescent="0.2">
      <c r="A2693" s="178">
        <v>42848</v>
      </c>
      <c r="B2693" s="179">
        <v>0.125</v>
      </c>
      <c r="C2693" t="s">
        <v>349</v>
      </c>
      <c r="D2693">
        <v>3.74</v>
      </c>
      <c r="E2693">
        <v>2.11</v>
      </c>
      <c r="F2693">
        <v>3</v>
      </c>
      <c r="G2693">
        <v>1</v>
      </c>
      <c r="H2693" s="184">
        <f t="shared" ref="H2693:L2693" si="2923">H2669</f>
        <v>8.3333333333333329E-2</v>
      </c>
      <c r="I2693" s="185">
        <f t="shared" si="2923"/>
        <v>236</v>
      </c>
      <c r="J2693" s="185">
        <f t="shared" si="2923"/>
        <v>179</v>
      </c>
      <c r="K2693" s="185">
        <f t="shared" si="2923"/>
        <v>2985</v>
      </c>
      <c r="L2693" s="185">
        <f t="shared" si="2923"/>
        <v>1111</v>
      </c>
      <c r="M2693" s="147"/>
      <c r="N2693" s="143">
        <f t="shared" ref="N2693:N2756" si="2924">D2693*I2693</f>
        <v>882.6400000000001</v>
      </c>
      <c r="O2693" s="143">
        <f t="shared" si="2920"/>
        <v>377.69</v>
      </c>
      <c r="P2693" s="143">
        <f t="shared" si="2921"/>
        <v>8955</v>
      </c>
      <c r="Q2693" s="143">
        <f t="shared" si="2922"/>
        <v>1111</v>
      </c>
      <c r="R2693" s="188">
        <f t="shared" ref="R2693:R2756" si="2925">SUM(N2693:Q2693)</f>
        <v>11326.33</v>
      </c>
      <c r="T2693">
        <v>26941.06</v>
      </c>
      <c r="U2693" s="190">
        <f t="shared" ref="U2693:U2756" si="2926">R2693/T2693</f>
        <v>0.42041144632022642</v>
      </c>
    </row>
    <row r="2694" spans="1:21" x14ac:dyDescent="0.2">
      <c r="A2694" s="178">
        <v>42848</v>
      </c>
      <c r="B2694" s="179">
        <v>0.16666666666666666</v>
      </c>
      <c r="C2694" t="s">
        <v>349</v>
      </c>
      <c r="D2694">
        <v>3.5</v>
      </c>
      <c r="E2694">
        <v>2.11</v>
      </c>
      <c r="F2694">
        <v>3</v>
      </c>
      <c r="G2694">
        <v>1.1399999999999999</v>
      </c>
      <c r="H2694" s="184">
        <f t="shared" ref="H2694:L2694" si="2927">H2670</f>
        <v>0.125</v>
      </c>
      <c r="I2694" s="185">
        <f t="shared" si="2927"/>
        <v>201</v>
      </c>
      <c r="J2694" s="185">
        <f t="shared" si="2927"/>
        <v>205</v>
      </c>
      <c r="K2694" s="185">
        <f t="shared" si="2927"/>
        <v>2985</v>
      </c>
      <c r="L2694" s="185">
        <f t="shared" si="2927"/>
        <v>1717</v>
      </c>
      <c r="M2694" s="147"/>
      <c r="N2694" s="143">
        <f t="shared" si="2924"/>
        <v>703.5</v>
      </c>
      <c r="O2694" s="143">
        <f t="shared" si="2920"/>
        <v>432.54999999999995</v>
      </c>
      <c r="P2694" s="143">
        <f t="shared" si="2921"/>
        <v>8955</v>
      </c>
      <c r="Q2694" s="143">
        <f t="shared" si="2922"/>
        <v>1957.3799999999999</v>
      </c>
      <c r="R2694" s="188">
        <f t="shared" si="2925"/>
        <v>12048.429999999998</v>
      </c>
      <c r="T2694">
        <v>26153.01</v>
      </c>
      <c r="U2694" s="190">
        <f t="shared" si="2926"/>
        <v>0.46068999323596022</v>
      </c>
    </row>
    <row r="2695" spans="1:21" x14ac:dyDescent="0.2">
      <c r="A2695" s="178">
        <v>42848</v>
      </c>
      <c r="B2695" s="179">
        <v>0.20833333333333334</v>
      </c>
      <c r="C2695" t="s">
        <v>349</v>
      </c>
      <c r="D2695">
        <v>2.7</v>
      </c>
      <c r="E2695">
        <v>3.51</v>
      </c>
      <c r="F2695">
        <v>3.51</v>
      </c>
      <c r="G2695">
        <v>1.56</v>
      </c>
      <c r="H2695" s="184">
        <f t="shared" ref="H2695:L2695" si="2928">H2671</f>
        <v>0.16666666666666666</v>
      </c>
      <c r="I2695" s="185">
        <f t="shared" si="2928"/>
        <v>185</v>
      </c>
      <c r="J2695" s="185">
        <f t="shared" si="2928"/>
        <v>205</v>
      </c>
      <c r="K2695" s="185">
        <f t="shared" si="2928"/>
        <v>2985</v>
      </c>
      <c r="L2695" s="185">
        <f t="shared" si="2928"/>
        <v>1717</v>
      </c>
      <c r="M2695" s="147"/>
      <c r="N2695" s="143">
        <f t="shared" si="2924"/>
        <v>499.50000000000006</v>
      </c>
      <c r="O2695" s="143">
        <f t="shared" si="2920"/>
        <v>719.55</v>
      </c>
      <c r="P2695" s="143">
        <f t="shared" si="2921"/>
        <v>10477.349999999999</v>
      </c>
      <c r="Q2695" s="143">
        <f t="shared" si="2922"/>
        <v>2678.52</v>
      </c>
      <c r="R2695" s="188">
        <f t="shared" si="2925"/>
        <v>14374.919999999998</v>
      </c>
      <c r="T2695">
        <v>25711.46</v>
      </c>
      <c r="U2695" s="190">
        <f t="shared" si="2926"/>
        <v>0.55908610401743031</v>
      </c>
    </row>
    <row r="2696" spans="1:21" x14ac:dyDescent="0.2">
      <c r="A2696" s="178">
        <v>42848</v>
      </c>
      <c r="B2696" s="179">
        <v>0.25</v>
      </c>
      <c r="C2696" t="s">
        <v>349</v>
      </c>
      <c r="D2696">
        <v>6</v>
      </c>
      <c r="E2696">
        <v>5</v>
      </c>
      <c r="F2696">
        <v>4</v>
      </c>
      <c r="G2696">
        <v>1.65</v>
      </c>
      <c r="H2696" s="184">
        <f t="shared" ref="H2696:L2696" si="2929">H2672</f>
        <v>0.20833333333333334</v>
      </c>
      <c r="I2696" s="185">
        <f t="shared" si="2929"/>
        <v>207</v>
      </c>
      <c r="J2696" s="185">
        <f t="shared" si="2929"/>
        <v>283</v>
      </c>
      <c r="K2696" s="185">
        <f t="shared" si="2929"/>
        <v>2985</v>
      </c>
      <c r="L2696" s="185">
        <f t="shared" si="2929"/>
        <v>1717</v>
      </c>
      <c r="M2696" s="147"/>
      <c r="N2696" s="143">
        <f t="shared" si="2924"/>
        <v>1242</v>
      </c>
      <c r="O2696" s="143">
        <f t="shared" si="2920"/>
        <v>1415</v>
      </c>
      <c r="P2696" s="143">
        <f t="shared" si="2921"/>
        <v>11940</v>
      </c>
      <c r="Q2696" s="143">
        <f t="shared" si="2922"/>
        <v>2833.0499999999997</v>
      </c>
      <c r="R2696" s="188">
        <f t="shared" si="2925"/>
        <v>17430.05</v>
      </c>
      <c r="T2696">
        <v>25578.15</v>
      </c>
      <c r="U2696" s="190">
        <f t="shared" si="2926"/>
        <v>0.68144295033065327</v>
      </c>
    </row>
    <row r="2697" spans="1:21" x14ac:dyDescent="0.2">
      <c r="A2697" s="178">
        <v>42848</v>
      </c>
      <c r="B2697" s="179">
        <v>0.29166666666666669</v>
      </c>
      <c r="C2697" t="s">
        <v>349</v>
      </c>
      <c r="D2697">
        <v>8.11</v>
      </c>
      <c r="E2697">
        <v>8.41</v>
      </c>
      <c r="F2697">
        <v>8</v>
      </c>
      <c r="G2697">
        <v>5</v>
      </c>
      <c r="H2697" s="184">
        <f t="shared" ref="H2697:L2697" si="2930">H2673</f>
        <v>0.25</v>
      </c>
      <c r="I2697" s="185">
        <f t="shared" si="2930"/>
        <v>327</v>
      </c>
      <c r="J2697" s="185">
        <f t="shared" si="2930"/>
        <v>438</v>
      </c>
      <c r="K2697" s="185">
        <f t="shared" si="2930"/>
        <v>2985</v>
      </c>
      <c r="L2697" s="185">
        <f t="shared" si="2930"/>
        <v>1717</v>
      </c>
      <c r="M2697" s="147"/>
      <c r="N2697" s="143">
        <f t="shared" si="2924"/>
        <v>2651.97</v>
      </c>
      <c r="O2697" s="143">
        <f t="shared" si="2920"/>
        <v>3683.58</v>
      </c>
      <c r="P2697" s="143">
        <f t="shared" si="2921"/>
        <v>23880</v>
      </c>
      <c r="Q2697" s="143">
        <f t="shared" si="2922"/>
        <v>8585</v>
      </c>
      <c r="R2697" s="188">
        <f t="shared" si="2925"/>
        <v>38800.550000000003</v>
      </c>
      <c r="T2697">
        <v>25825.95</v>
      </c>
      <c r="U2697" s="190">
        <f t="shared" si="2926"/>
        <v>1.502386165852563</v>
      </c>
    </row>
    <row r="2698" spans="1:21" x14ac:dyDescent="0.2">
      <c r="A2698" s="178">
        <v>42848</v>
      </c>
      <c r="B2698" s="179">
        <v>0.33333333333333331</v>
      </c>
      <c r="C2698" t="s">
        <v>349</v>
      </c>
      <c r="D2698">
        <v>3.5</v>
      </c>
      <c r="E2698">
        <v>4</v>
      </c>
      <c r="F2698">
        <v>4.2</v>
      </c>
      <c r="G2698">
        <v>3.6</v>
      </c>
      <c r="H2698" s="184">
        <f t="shared" ref="H2698:L2698" si="2931">H2674</f>
        <v>0.29166666666666669</v>
      </c>
      <c r="I2698" s="185">
        <f t="shared" si="2931"/>
        <v>249</v>
      </c>
      <c r="J2698" s="185">
        <f t="shared" si="2931"/>
        <v>556</v>
      </c>
      <c r="K2698" s="185">
        <f t="shared" si="2931"/>
        <v>2872</v>
      </c>
      <c r="L2698" s="185">
        <f t="shared" si="2931"/>
        <v>2219</v>
      </c>
      <c r="M2698" s="147"/>
      <c r="N2698" s="143">
        <f t="shared" si="2924"/>
        <v>871.5</v>
      </c>
      <c r="O2698" s="143">
        <f t="shared" si="2920"/>
        <v>2224</v>
      </c>
      <c r="P2698" s="143">
        <f t="shared" si="2921"/>
        <v>12062.4</v>
      </c>
      <c r="Q2698" s="143">
        <f t="shared" si="2922"/>
        <v>7988.4000000000005</v>
      </c>
      <c r="R2698" s="188">
        <f t="shared" si="2925"/>
        <v>23146.3</v>
      </c>
      <c r="T2698">
        <v>26489.27</v>
      </c>
      <c r="U2698" s="190">
        <f t="shared" si="2926"/>
        <v>0.87379908921612404</v>
      </c>
    </row>
    <row r="2699" spans="1:21" x14ac:dyDescent="0.2">
      <c r="A2699" s="178">
        <v>42848</v>
      </c>
      <c r="B2699" s="179">
        <v>0.375</v>
      </c>
      <c r="C2699" t="s">
        <v>349</v>
      </c>
      <c r="D2699">
        <v>2.11</v>
      </c>
      <c r="E2699">
        <v>5.48</v>
      </c>
      <c r="F2699">
        <v>5.68</v>
      </c>
      <c r="G2699">
        <v>4.68</v>
      </c>
      <c r="H2699" s="184">
        <f t="shared" ref="H2699:L2699" si="2932">H2675</f>
        <v>0.33333333333333331</v>
      </c>
      <c r="I2699" s="185">
        <f t="shared" si="2932"/>
        <v>256</v>
      </c>
      <c r="J2699" s="185">
        <f t="shared" si="2932"/>
        <v>306</v>
      </c>
      <c r="K2699" s="185">
        <f t="shared" si="2932"/>
        <v>2872</v>
      </c>
      <c r="L2699" s="185">
        <f t="shared" si="2932"/>
        <v>2219</v>
      </c>
      <c r="M2699" s="147"/>
      <c r="N2699" s="143">
        <f t="shared" si="2924"/>
        <v>540.16</v>
      </c>
      <c r="O2699" s="143">
        <f t="shared" si="2920"/>
        <v>1676.88</v>
      </c>
      <c r="P2699" s="143">
        <f t="shared" si="2921"/>
        <v>16312.96</v>
      </c>
      <c r="Q2699" s="143">
        <f t="shared" si="2922"/>
        <v>10384.92</v>
      </c>
      <c r="R2699" s="188">
        <f t="shared" si="2925"/>
        <v>28914.92</v>
      </c>
      <c r="T2699">
        <v>27026.43</v>
      </c>
      <c r="U2699" s="190">
        <f t="shared" si="2926"/>
        <v>1.0698756735536288</v>
      </c>
    </row>
    <row r="2700" spans="1:21" x14ac:dyDescent="0.2">
      <c r="A2700" s="178">
        <v>42848</v>
      </c>
      <c r="B2700" s="179">
        <v>0.41666666666666669</v>
      </c>
      <c r="C2700" t="s">
        <v>349</v>
      </c>
      <c r="D2700">
        <v>2</v>
      </c>
      <c r="E2700">
        <v>5.31</v>
      </c>
      <c r="F2700">
        <v>6.73</v>
      </c>
      <c r="G2700">
        <v>4.6900000000000004</v>
      </c>
      <c r="H2700" s="184">
        <f t="shared" ref="H2700:L2700" si="2933">H2676</f>
        <v>0.375</v>
      </c>
      <c r="I2700" s="185">
        <f t="shared" si="2933"/>
        <v>156</v>
      </c>
      <c r="J2700" s="185">
        <f t="shared" si="2933"/>
        <v>343</v>
      </c>
      <c r="K2700" s="185">
        <f t="shared" si="2933"/>
        <v>2872</v>
      </c>
      <c r="L2700" s="185">
        <f t="shared" si="2933"/>
        <v>2219</v>
      </c>
      <c r="M2700" s="147"/>
      <c r="N2700" s="143">
        <f t="shared" si="2924"/>
        <v>312</v>
      </c>
      <c r="O2700" s="143">
        <f t="shared" si="2920"/>
        <v>1821.33</v>
      </c>
      <c r="P2700" s="143">
        <f t="shared" si="2921"/>
        <v>19328.560000000001</v>
      </c>
      <c r="Q2700" s="143">
        <f t="shared" si="2922"/>
        <v>10407.11</v>
      </c>
      <c r="R2700" s="188">
        <f t="shared" si="2925"/>
        <v>31869</v>
      </c>
      <c r="T2700">
        <v>28495.01</v>
      </c>
      <c r="U2700" s="190">
        <f t="shared" si="2926"/>
        <v>1.1184063455320774</v>
      </c>
    </row>
    <row r="2701" spans="1:21" x14ac:dyDescent="0.2">
      <c r="A2701" s="178">
        <v>42848</v>
      </c>
      <c r="B2701" s="179">
        <v>0.45833333333333331</v>
      </c>
      <c r="C2701" t="s">
        <v>349</v>
      </c>
      <c r="D2701">
        <v>2.11</v>
      </c>
      <c r="E2701">
        <v>3.26</v>
      </c>
      <c r="F2701">
        <v>7.11</v>
      </c>
      <c r="G2701">
        <v>0.99</v>
      </c>
      <c r="H2701" s="184">
        <f t="shared" ref="H2701:L2701" si="2934">H2677</f>
        <v>0.41666666666666669</v>
      </c>
      <c r="I2701" s="185">
        <f t="shared" si="2934"/>
        <v>196</v>
      </c>
      <c r="J2701" s="185">
        <f t="shared" si="2934"/>
        <v>315</v>
      </c>
      <c r="K2701" s="185">
        <f t="shared" si="2934"/>
        <v>2872</v>
      </c>
      <c r="L2701" s="185">
        <f t="shared" si="2934"/>
        <v>2219</v>
      </c>
      <c r="M2701" s="147"/>
      <c r="N2701" s="143">
        <f t="shared" si="2924"/>
        <v>413.56</v>
      </c>
      <c r="O2701" s="143">
        <f t="shared" si="2920"/>
        <v>1026.8999999999999</v>
      </c>
      <c r="P2701" s="143">
        <f t="shared" si="2921"/>
        <v>20419.920000000002</v>
      </c>
      <c r="Q2701" s="143">
        <f t="shared" si="2922"/>
        <v>2196.81</v>
      </c>
      <c r="R2701" s="188">
        <f t="shared" si="2925"/>
        <v>24057.190000000002</v>
      </c>
      <c r="T2701">
        <v>29737.38</v>
      </c>
      <c r="U2701" s="190">
        <f t="shared" si="2926"/>
        <v>0.80898821617775341</v>
      </c>
    </row>
    <row r="2702" spans="1:21" x14ac:dyDescent="0.2">
      <c r="A2702" s="178">
        <v>42848</v>
      </c>
      <c r="B2702" s="179">
        <v>0.5</v>
      </c>
      <c r="C2702" t="s">
        <v>349</v>
      </c>
      <c r="D2702">
        <v>2</v>
      </c>
      <c r="E2702">
        <v>3.23</v>
      </c>
      <c r="F2702">
        <v>7.11</v>
      </c>
      <c r="G2702">
        <v>0.99</v>
      </c>
      <c r="H2702" s="184">
        <f t="shared" ref="H2702:L2702" si="2935">H2678</f>
        <v>0.45833333333333331</v>
      </c>
      <c r="I2702" s="185">
        <f t="shared" si="2935"/>
        <v>226</v>
      </c>
      <c r="J2702" s="185">
        <f t="shared" si="2935"/>
        <v>326</v>
      </c>
      <c r="K2702" s="185">
        <f t="shared" si="2935"/>
        <v>2842</v>
      </c>
      <c r="L2702" s="185">
        <f t="shared" si="2935"/>
        <v>1635</v>
      </c>
      <c r="M2702" s="147"/>
      <c r="N2702" s="143">
        <f t="shared" si="2924"/>
        <v>452</v>
      </c>
      <c r="O2702" s="143">
        <f t="shared" si="2920"/>
        <v>1052.98</v>
      </c>
      <c r="P2702" s="143">
        <f t="shared" si="2921"/>
        <v>20206.620000000003</v>
      </c>
      <c r="Q2702" s="143">
        <f t="shared" si="2922"/>
        <v>1618.65</v>
      </c>
      <c r="R2702" s="188">
        <f t="shared" si="2925"/>
        <v>23330.250000000004</v>
      </c>
      <c r="T2702">
        <v>30597.25</v>
      </c>
      <c r="U2702" s="190">
        <f t="shared" si="2926"/>
        <v>0.76249499546527888</v>
      </c>
    </row>
    <row r="2703" spans="1:21" x14ac:dyDescent="0.2">
      <c r="A2703" s="178">
        <v>42848</v>
      </c>
      <c r="B2703" s="179">
        <v>0.54166666666666663</v>
      </c>
      <c r="C2703" t="s">
        <v>349</v>
      </c>
      <c r="D2703">
        <v>2</v>
      </c>
      <c r="E2703">
        <v>3.1</v>
      </c>
      <c r="F2703">
        <v>8</v>
      </c>
      <c r="G2703">
        <v>0.99</v>
      </c>
      <c r="H2703" s="184">
        <f t="shared" ref="H2703:L2703" si="2936">H2679</f>
        <v>0.5</v>
      </c>
      <c r="I2703" s="185">
        <f t="shared" si="2936"/>
        <v>222</v>
      </c>
      <c r="J2703" s="185">
        <f t="shared" si="2936"/>
        <v>319</v>
      </c>
      <c r="K2703" s="185">
        <f t="shared" si="2936"/>
        <v>2842</v>
      </c>
      <c r="L2703" s="185">
        <f t="shared" si="2936"/>
        <v>1635</v>
      </c>
      <c r="M2703" s="147"/>
      <c r="N2703" s="143">
        <f t="shared" si="2924"/>
        <v>444</v>
      </c>
      <c r="O2703" s="143">
        <f t="shared" si="2920"/>
        <v>988.9</v>
      </c>
      <c r="P2703" s="143">
        <f t="shared" si="2921"/>
        <v>22736</v>
      </c>
      <c r="Q2703" s="143">
        <f t="shared" si="2922"/>
        <v>1618.65</v>
      </c>
      <c r="R2703" s="188">
        <f t="shared" si="2925"/>
        <v>25787.550000000003</v>
      </c>
      <c r="T2703">
        <v>31106.84</v>
      </c>
      <c r="U2703" s="190">
        <f t="shared" si="2926"/>
        <v>0.82899934548157261</v>
      </c>
    </row>
    <row r="2704" spans="1:21" x14ac:dyDescent="0.2">
      <c r="A2704" s="178">
        <v>42848</v>
      </c>
      <c r="B2704" s="179">
        <v>0.58333333333333337</v>
      </c>
      <c r="C2704" t="s">
        <v>349</v>
      </c>
      <c r="D2704">
        <v>2.09</v>
      </c>
      <c r="E2704">
        <v>3.1</v>
      </c>
      <c r="F2704">
        <v>8.65</v>
      </c>
      <c r="G2704">
        <v>0.99</v>
      </c>
      <c r="H2704" s="184">
        <f t="shared" ref="H2704:L2704" si="2937">H2680</f>
        <v>0.54166666666666663</v>
      </c>
      <c r="I2704" s="185">
        <f t="shared" si="2937"/>
        <v>195</v>
      </c>
      <c r="J2704" s="185">
        <f t="shared" si="2937"/>
        <v>299</v>
      </c>
      <c r="K2704" s="185">
        <f t="shared" si="2937"/>
        <v>2842</v>
      </c>
      <c r="L2704" s="185">
        <f t="shared" si="2937"/>
        <v>1635</v>
      </c>
      <c r="M2704" s="147"/>
      <c r="N2704" s="143">
        <f t="shared" si="2924"/>
        <v>407.54999999999995</v>
      </c>
      <c r="O2704" s="143">
        <f t="shared" si="2920"/>
        <v>926.9</v>
      </c>
      <c r="P2704" s="143">
        <f t="shared" si="2921"/>
        <v>24583.3</v>
      </c>
      <c r="Q2704" s="143">
        <f t="shared" si="2922"/>
        <v>1618.65</v>
      </c>
      <c r="R2704" s="188">
        <f t="shared" si="2925"/>
        <v>27536.400000000001</v>
      </c>
      <c r="T2704">
        <v>31521.759999999998</v>
      </c>
      <c r="U2704" s="190">
        <f t="shared" si="2926"/>
        <v>0.87356797336189362</v>
      </c>
    </row>
    <row r="2705" spans="1:21" x14ac:dyDescent="0.2">
      <c r="A2705" s="178">
        <v>42848</v>
      </c>
      <c r="B2705" s="179">
        <v>0.625</v>
      </c>
      <c r="C2705" t="s">
        <v>349</v>
      </c>
      <c r="D2705">
        <v>3.5</v>
      </c>
      <c r="E2705">
        <v>3.1</v>
      </c>
      <c r="F2705">
        <v>10</v>
      </c>
      <c r="G2705">
        <v>0.99</v>
      </c>
      <c r="H2705" s="184">
        <f t="shared" ref="H2705:L2705" si="2938">H2681</f>
        <v>0.58333333333333337</v>
      </c>
      <c r="I2705" s="185">
        <f t="shared" si="2938"/>
        <v>205</v>
      </c>
      <c r="J2705" s="185">
        <f t="shared" si="2938"/>
        <v>237</v>
      </c>
      <c r="K2705" s="185">
        <f t="shared" si="2938"/>
        <v>2842</v>
      </c>
      <c r="L2705" s="185">
        <f t="shared" si="2938"/>
        <v>1635</v>
      </c>
      <c r="M2705" s="147"/>
      <c r="N2705" s="143">
        <f t="shared" si="2924"/>
        <v>717.5</v>
      </c>
      <c r="O2705" s="143">
        <f t="shared" si="2920"/>
        <v>734.7</v>
      </c>
      <c r="P2705" s="143">
        <f t="shared" si="2921"/>
        <v>28420</v>
      </c>
      <c r="Q2705" s="143">
        <f t="shared" si="2922"/>
        <v>1618.65</v>
      </c>
      <c r="R2705" s="188">
        <f t="shared" si="2925"/>
        <v>31490.850000000002</v>
      </c>
      <c r="T2705">
        <v>31853.62</v>
      </c>
      <c r="U2705" s="190">
        <f t="shared" si="2926"/>
        <v>0.98861134150529839</v>
      </c>
    </row>
    <row r="2706" spans="1:21" x14ac:dyDescent="0.2">
      <c r="A2706" s="178">
        <v>42848</v>
      </c>
      <c r="B2706" s="179">
        <v>0.66666666666666663</v>
      </c>
      <c r="C2706" t="s">
        <v>349</v>
      </c>
      <c r="D2706">
        <v>2.11</v>
      </c>
      <c r="E2706">
        <v>3.77</v>
      </c>
      <c r="F2706">
        <v>9.98</v>
      </c>
      <c r="G2706">
        <v>0.99</v>
      </c>
      <c r="H2706" s="184">
        <f t="shared" ref="H2706:L2706" si="2939">H2682</f>
        <v>0.625</v>
      </c>
      <c r="I2706" s="185">
        <f t="shared" si="2939"/>
        <v>212</v>
      </c>
      <c r="J2706" s="185">
        <f t="shared" si="2939"/>
        <v>213</v>
      </c>
      <c r="K2706" s="185">
        <f t="shared" si="2939"/>
        <v>2842</v>
      </c>
      <c r="L2706" s="185">
        <f t="shared" si="2939"/>
        <v>1380</v>
      </c>
      <c r="M2706" s="147"/>
      <c r="N2706" s="143">
        <f t="shared" si="2924"/>
        <v>447.32</v>
      </c>
      <c r="O2706" s="143">
        <f t="shared" si="2920"/>
        <v>803.01</v>
      </c>
      <c r="P2706" s="143">
        <f t="shared" si="2921"/>
        <v>28363.16</v>
      </c>
      <c r="Q2706" s="143">
        <f t="shared" si="2922"/>
        <v>1366.2</v>
      </c>
      <c r="R2706" s="188">
        <f t="shared" si="2925"/>
        <v>30979.69</v>
      </c>
      <c r="T2706">
        <v>32358.54</v>
      </c>
      <c r="U2706" s="190">
        <f t="shared" si="2926"/>
        <v>0.95738837413554501</v>
      </c>
    </row>
    <row r="2707" spans="1:21" x14ac:dyDescent="0.2">
      <c r="A2707" s="178">
        <v>42848</v>
      </c>
      <c r="B2707" s="179">
        <v>0.70833333333333337</v>
      </c>
      <c r="C2707" t="s">
        <v>349</v>
      </c>
      <c r="D2707">
        <v>3.5</v>
      </c>
      <c r="E2707">
        <v>2.61</v>
      </c>
      <c r="F2707">
        <v>10.67</v>
      </c>
      <c r="G2707">
        <v>1.37</v>
      </c>
      <c r="H2707" s="184">
        <f t="shared" ref="H2707:L2707" si="2940">H2683</f>
        <v>0.66666666666666663</v>
      </c>
      <c r="I2707" s="185">
        <f t="shared" si="2940"/>
        <v>191</v>
      </c>
      <c r="J2707" s="185">
        <f t="shared" si="2940"/>
        <v>237</v>
      </c>
      <c r="K2707" s="185">
        <f t="shared" si="2940"/>
        <v>2842</v>
      </c>
      <c r="L2707" s="185">
        <f t="shared" si="2940"/>
        <v>1380</v>
      </c>
      <c r="M2707" s="147"/>
      <c r="N2707" s="143">
        <f t="shared" si="2924"/>
        <v>668.5</v>
      </c>
      <c r="O2707" s="143">
        <f t="shared" si="2920"/>
        <v>618.56999999999994</v>
      </c>
      <c r="P2707" s="143">
        <f t="shared" si="2921"/>
        <v>30324.14</v>
      </c>
      <c r="Q2707" s="143">
        <f t="shared" si="2922"/>
        <v>1890.6000000000001</v>
      </c>
      <c r="R2707" s="188">
        <f t="shared" si="2925"/>
        <v>33501.81</v>
      </c>
      <c r="T2707">
        <v>33148.61</v>
      </c>
      <c r="U2707" s="190">
        <f t="shared" si="2926"/>
        <v>1.010655047074372</v>
      </c>
    </row>
    <row r="2708" spans="1:21" x14ac:dyDescent="0.2">
      <c r="A2708" s="178">
        <v>42848</v>
      </c>
      <c r="B2708" s="179">
        <v>0.75</v>
      </c>
      <c r="C2708" t="s">
        <v>349</v>
      </c>
      <c r="D2708">
        <v>3.5</v>
      </c>
      <c r="E2708">
        <v>4.75</v>
      </c>
      <c r="F2708">
        <v>11.05</v>
      </c>
      <c r="G2708">
        <v>1.39</v>
      </c>
      <c r="H2708" s="184">
        <f t="shared" ref="H2708:L2708" si="2941">H2684</f>
        <v>0.70833333333333337</v>
      </c>
      <c r="I2708" s="185">
        <f t="shared" si="2941"/>
        <v>218</v>
      </c>
      <c r="J2708" s="185">
        <f t="shared" si="2941"/>
        <v>258</v>
      </c>
      <c r="K2708" s="185">
        <f t="shared" si="2941"/>
        <v>2842</v>
      </c>
      <c r="L2708" s="185">
        <f t="shared" si="2941"/>
        <v>1380</v>
      </c>
      <c r="M2708" s="147"/>
      <c r="N2708" s="143">
        <f t="shared" si="2924"/>
        <v>763</v>
      </c>
      <c r="O2708" s="143">
        <f t="shared" si="2920"/>
        <v>1225.5</v>
      </c>
      <c r="P2708" s="143">
        <f t="shared" si="2921"/>
        <v>31404.100000000002</v>
      </c>
      <c r="Q2708" s="143">
        <f t="shared" si="2922"/>
        <v>1918.1999999999998</v>
      </c>
      <c r="R2708" s="188">
        <f t="shared" si="2925"/>
        <v>35310.800000000003</v>
      </c>
      <c r="T2708">
        <v>34164.980000000003</v>
      </c>
      <c r="U2708" s="190">
        <f t="shared" si="2926"/>
        <v>1.0335378507465831</v>
      </c>
    </row>
    <row r="2709" spans="1:21" x14ac:dyDescent="0.2">
      <c r="A2709" s="178">
        <v>42848</v>
      </c>
      <c r="B2709" s="179">
        <v>0.79166666666666663</v>
      </c>
      <c r="C2709" t="s">
        <v>349</v>
      </c>
      <c r="D2709">
        <v>6.79</v>
      </c>
      <c r="E2709">
        <v>3.46</v>
      </c>
      <c r="F2709">
        <v>10</v>
      </c>
      <c r="G2709">
        <v>1.39</v>
      </c>
      <c r="H2709" s="184">
        <f t="shared" ref="H2709:L2709" si="2942">H2685</f>
        <v>0.75</v>
      </c>
      <c r="I2709" s="185">
        <f t="shared" si="2942"/>
        <v>240</v>
      </c>
      <c r="J2709" s="185">
        <f t="shared" si="2942"/>
        <v>365</v>
      </c>
      <c r="K2709" s="185">
        <f t="shared" si="2942"/>
        <v>2842</v>
      </c>
      <c r="L2709" s="185">
        <f t="shared" si="2942"/>
        <v>1380</v>
      </c>
      <c r="M2709" s="147"/>
      <c r="N2709" s="143">
        <f t="shared" si="2924"/>
        <v>1629.6</v>
      </c>
      <c r="O2709" s="143">
        <f t="shared" si="2920"/>
        <v>1262.9000000000001</v>
      </c>
      <c r="P2709" s="143">
        <f t="shared" si="2921"/>
        <v>28420</v>
      </c>
      <c r="Q2709" s="143">
        <f t="shared" si="2922"/>
        <v>1918.1999999999998</v>
      </c>
      <c r="R2709" s="188">
        <f t="shared" si="2925"/>
        <v>33230.699999999997</v>
      </c>
      <c r="T2709">
        <v>35046.86</v>
      </c>
      <c r="U2709" s="190">
        <f t="shared" si="2926"/>
        <v>0.94817909507442311</v>
      </c>
    </row>
    <row r="2710" spans="1:21" x14ac:dyDescent="0.2">
      <c r="A2710" s="178">
        <v>42848</v>
      </c>
      <c r="B2710" s="179">
        <v>0.83333333333333337</v>
      </c>
      <c r="C2710" t="s">
        <v>349</v>
      </c>
      <c r="D2710">
        <v>4.7699999999999996</v>
      </c>
      <c r="E2710">
        <v>3.89</v>
      </c>
      <c r="F2710">
        <v>10.24</v>
      </c>
      <c r="G2710">
        <v>0.99</v>
      </c>
      <c r="H2710" s="184">
        <f t="shared" ref="H2710:L2710" si="2943">H2686</f>
        <v>0.79166666666666663</v>
      </c>
      <c r="I2710" s="185">
        <f t="shared" si="2943"/>
        <v>320</v>
      </c>
      <c r="J2710" s="185">
        <f t="shared" si="2943"/>
        <v>214</v>
      </c>
      <c r="K2710" s="185">
        <f t="shared" si="2943"/>
        <v>2842</v>
      </c>
      <c r="L2710" s="185">
        <f t="shared" si="2943"/>
        <v>1426</v>
      </c>
      <c r="M2710" s="147"/>
      <c r="N2710" s="143">
        <f t="shared" si="2924"/>
        <v>1526.3999999999999</v>
      </c>
      <c r="O2710" s="143">
        <f t="shared" si="2920"/>
        <v>832.46</v>
      </c>
      <c r="P2710" s="143">
        <f t="shared" si="2921"/>
        <v>29102.080000000002</v>
      </c>
      <c r="Q2710" s="143">
        <f t="shared" si="2922"/>
        <v>1411.74</v>
      </c>
      <c r="R2710" s="188">
        <f t="shared" si="2925"/>
        <v>32872.68</v>
      </c>
      <c r="T2710">
        <v>35330.300000000003</v>
      </c>
      <c r="U2710" s="190">
        <f t="shared" si="2926"/>
        <v>0.93043874521303238</v>
      </c>
    </row>
    <row r="2711" spans="1:21" x14ac:dyDescent="0.2">
      <c r="A2711" s="178">
        <v>42848</v>
      </c>
      <c r="B2711" s="179">
        <v>0.875</v>
      </c>
      <c r="C2711" t="s">
        <v>349</v>
      </c>
      <c r="D2711">
        <v>7.21</v>
      </c>
      <c r="E2711">
        <v>9.64</v>
      </c>
      <c r="F2711">
        <v>17.440000000000001</v>
      </c>
      <c r="G2711">
        <v>1.23</v>
      </c>
      <c r="H2711" s="184">
        <f t="shared" ref="H2711:L2711" si="2944">H2687</f>
        <v>0.83333333333333337</v>
      </c>
      <c r="I2711" s="185">
        <f t="shared" si="2944"/>
        <v>322</v>
      </c>
      <c r="J2711" s="185">
        <f t="shared" si="2944"/>
        <v>178</v>
      </c>
      <c r="K2711" s="185">
        <f t="shared" si="2944"/>
        <v>2842</v>
      </c>
      <c r="L2711" s="185">
        <f t="shared" si="2944"/>
        <v>1426</v>
      </c>
      <c r="M2711" s="147"/>
      <c r="N2711" s="143">
        <f t="shared" si="2924"/>
        <v>2321.62</v>
      </c>
      <c r="O2711" s="143">
        <f t="shared" si="2920"/>
        <v>1715.92</v>
      </c>
      <c r="P2711" s="143">
        <f t="shared" si="2921"/>
        <v>49564.480000000003</v>
      </c>
      <c r="Q2711" s="143">
        <f t="shared" si="2922"/>
        <v>1753.98</v>
      </c>
      <c r="R2711" s="188">
        <f t="shared" si="2925"/>
        <v>55356.000000000007</v>
      </c>
      <c r="T2711">
        <v>35003.599999999999</v>
      </c>
      <c r="U2711" s="190">
        <f t="shared" si="2926"/>
        <v>1.5814373378738189</v>
      </c>
    </row>
    <row r="2712" spans="1:21" x14ac:dyDescent="0.2">
      <c r="A2712" s="178">
        <v>42848</v>
      </c>
      <c r="B2712" s="179">
        <v>0.91666666666666663</v>
      </c>
      <c r="C2712" t="s">
        <v>349</v>
      </c>
      <c r="D2712">
        <v>8.61</v>
      </c>
      <c r="E2712">
        <v>6.3</v>
      </c>
      <c r="F2712">
        <v>6.5</v>
      </c>
      <c r="G2712">
        <v>0.99</v>
      </c>
      <c r="H2712" s="184">
        <f t="shared" ref="H2712:L2712" si="2945">H2688</f>
        <v>0.875</v>
      </c>
      <c r="I2712" s="185">
        <f t="shared" si="2945"/>
        <v>337</v>
      </c>
      <c r="J2712" s="185">
        <f t="shared" si="2945"/>
        <v>173</v>
      </c>
      <c r="K2712" s="185">
        <f t="shared" si="2945"/>
        <v>2842</v>
      </c>
      <c r="L2712" s="185">
        <f t="shared" si="2945"/>
        <v>1426</v>
      </c>
      <c r="M2712" s="147"/>
      <c r="N2712" s="143">
        <f t="shared" si="2924"/>
        <v>2901.5699999999997</v>
      </c>
      <c r="O2712" s="143">
        <f t="shared" si="2920"/>
        <v>1089.8999999999999</v>
      </c>
      <c r="P2712" s="143">
        <f t="shared" si="2921"/>
        <v>18473</v>
      </c>
      <c r="Q2712" s="143">
        <f t="shared" si="2922"/>
        <v>1411.74</v>
      </c>
      <c r="R2712" s="188">
        <f t="shared" si="2925"/>
        <v>23876.210000000003</v>
      </c>
      <c r="T2712">
        <v>35829.370000000003</v>
      </c>
      <c r="U2712" s="190">
        <f t="shared" si="2926"/>
        <v>0.66638654266039288</v>
      </c>
    </row>
    <row r="2713" spans="1:21" x14ac:dyDescent="0.2">
      <c r="A2713" s="178">
        <v>42848</v>
      </c>
      <c r="B2713" s="179">
        <v>0.95833333333333337</v>
      </c>
      <c r="C2713" t="s">
        <v>349</v>
      </c>
      <c r="D2713">
        <v>45.01</v>
      </c>
      <c r="E2713">
        <v>6.5</v>
      </c>
      <c r="F2713">
        <v>6.5</v>
      </c>
      <c r="G2713">
        <v>0.01</v>
      </c>
      <c r="H2713" s="184">
        <f t="shared" ref="H2713:L2713" si="2946">H2689</f>
        <v>0.91666666666666663</v>
      </c>
      <c r="I2713" s="185">
        <f t="shared" si="2946"/>
        <v>394</v>
      </c>
      <c r="J2713" s="185">
        <f t="shared" si="2946"/>
        <v>194</v>
      </c>
      <c r="K2713" s="185">
        <f t="shared" si="2946"/>
        <v>2842</v>
      </c>
      <c r="L2713" s="185">
        <f t="shared" si="2946"/>
        <v>1426</v>
      </c>
      <c r="M2713" s="147"/>
      <c r="N2713" s="143">
        <f t="shared" si="2924"/>
        <v>17733.939999999999</v>
      </c>
      <c r="O2713" s="143">
        <f t="shared" si="2920"/>
        <v>1261</v>
      </c>
      <c r="P2713" s="143">
        <f t="shared" si="2921"/>
        <v>18473</v>
      </c>
      <c r="Q2713" s="143">
        <f t="shared" si="2922"/>
        <v>14.26</v>
      </c>
      <c r="R2713" s="188">
        <f t="shared" si="2925"/>
        <v>37482.200000000004</v>
      </c>
      <c r="T2713">
        <v>35090.129999999997</v>
      </c>
      <c r="U2713" s="190">
        <f t="shared" si="2926"/>
        <v>1.0681693114274586</v>
      </c>
    </row>
    <row r="2714" spans="1:21" x14ac:dyDescent="0.2">
      <c r="A2714" s="178">
        <v>42848</v>
      </c>
      <c r="B2714" s="180">
        <v>1</v>
      </c>
      <c r="C2714" t="s">
        <v>349</v>
      </c>
      <c r="D2714">
        <v>30</v>
      </c>
      <c r="E2714">
        <v>6.5</v>
      </c>
      <c r="F2714">
        <v>6.5</v>
      </c>
      <c r="G2714">
        <v>0.01</v>
      </c>
      <c r="H2714" s="184">
        <f t="shared" ref="H2714:L2714" si="2947">H2690</f>
        <v>0.95833333333333337</v>
      </c>
      <c r="I2714" s="185">
        <f t="shared" si="2947"/>
        <v>389</v>
      </c>
      <c r="J2714" s="185">
        <f t="shared" si="2947"/>
        <v>265</v>
      </c>
      <c r="K2714" s="185">
        <f t="shared" si="2947"/>
        <v>2985</v>
      </c>
      <c r="L2714" s="185">
        <f t="shared" si="2947"/>
        <v>1111</v>
      </c>
      <c r="M2714" s="147"/>
      <c r="N2714" s="143">
        <f t="shared" si="2924"/>
        <v>11670</v>
      </c>
      <c r="O2714" s="143">
        <f t="shared" si="2920"/>
        <v>1722.5</v>
      </c>
      <c r="P2714" s="143">
        <f t="shared" si="2921"/>
        <v>19402.5</v>
      </c>
      <c r="Q2714" s="143">
        <f t="shared" si="2922"/>
        <v>11.11</v>
      </c>
      <c r="R2714" s="188">
        <f t="shared" si="2925"/>
        <v>32806.11</v>
      </c>
      <c r="T2714">
        <v>32542</v>
      </c>
      <c r="U2714" s="190">
        <f t="shared" si="2926"/>
        <v>1.0081159732038596</v>
      </c>
    </row>
    <row r="2715" spans="1:21" x14ac:dyDescent="0.2">
      <c r="A2715" s="178">
        <v>42849</v>
      </c>
      <c r="B2715" s="179">
        <v>4.1666666666666664E-2</v>
      </c>
      <c r="C2715" t="s">
        <v>349</v>
      </c>
      <c r="D2715">
        <v>20</v>
      </c>
      <c r="E2715">
        <v>7</v>
      </c>
      <c r="F2715">
        <v>9.5</v>
      </c>
      <c r="G2715">
        <v>0.01</v>
      </c>
      <c r="H2715" s="184">
        <f t="shared" ref="H2715:L2715" si="2948">H2691</f>
        <v>1</v>
      </c>
      <c r="I2715" s="185">
        <f t="shared" si="2948"/>
        <v>362</v>
      </c>
      <c r="J2715" s="185">
        <f t="shared" si="2948"/>
        <v>243</v>
      </c>
      <c r="K2715" s="185">
        <f t="shared" si="2948"/>
        <v>2985</v>
      </c>
      <c r="L2715" s="185">
        <f t="shared" si="2948"/>
        <v>1111</v>
      </c>
      <c r="M2715" s="147"/>
      <c r="N2715" s="143">
        <f t="shared" si="2924"/>
        <v>7240</v>
      </c>
      <c r="O2715" s="143">
        <f t="shared" si="2920"/>
        <v>1701</v>
      </c>
      <c r="P2715" s="143">
        <f t="shared" si="2921"/>
        <v>28357.5</v>
      </c>
      <c r="Q2715" s="143">
        <f t="shared" si="2922"/>
        <v>11.11</v>
      </c>
      <c r="R2715" s="188">
        <f t="shared" si="2925"/>
        <v>37309.61</v>
      </c>
      <c r="T2715">
        <v>29529.35</v>
      </c>
      <c r="U2715" s="190">
        <f t="shared" si="2926"/>
        <v>1.2634754913331991</v>
      </c>
    </row>
    <row r="2716" spans="1:21" x14ac:dyDescent="0.2">
      <c r="A2716" s="178">
        <v>42849</v>
      </c>
      <c r="B2716" s="179">
        <v>8.3333333333333329E-2</v>
      </c>
      <c r="C2716" t="s">
        <v>349</v>
      </c>
      <c r="D2716">
        <v>8</v>
      </c>
      <c r="E2716">
        <v>3</v>
      </c>
      <c r="F2716">
        <v>9.5</v>
      </c>
      <c r="G2716">
        <v>0.01</v>
      </c>
      <c r="H2716" s="184">
        <f t="shared" ref="H2716:L2716" si="2949">H2692</f>
        <v>4.1666666666666664E-2</v>
      </c>
      <c r="I2716" s="185">
        <f t="shared" si="2949"/>
        <v>294</v>
      </c>
      <c r="J2716" s="185">
        <f t="shared" si="2949"/>
        <v>212</v>
      </c>
      <c r="K2716" s="185">
        <f t="shared" si="2949"/>
        <v>2985</v>
      </c>
      <c r="L2716" s="185">
        <f t="shared" si="2949"/>
        <v>1111</v>
      </c>
      <c r="M2716" s="147"/>
      <c r="N2716" s="143">
        <f t="shared" si="2924"/>
        <v>2352</v>
      </c>
      <c r="O2716" s="143">
        <f t="shared" si="2920"/>
        <v>636</v>
      </c>
      <c r="P2716" s="143">
        <f t="shared" si="2921"/>
        <v>28357.5</v>
      </c>
      <c r="Q2716" s="143">
        <f t="shared" si="2922"/>
        <v>11.11</v>
      </c>
      <c r="R2716" s="188">
        <f t="shared" si="2925"/>
        <v>31356.61</v>
      </c>
      <c r="T2716">
        <v>27407.01</v>
      </c>
      <c r="U2716" s="190">
        <f t="shared" si="2926"/>
        <v>1.1441091166092179</v>
      </c>
    </row>
    <row r="2717" spans="1:21" x14ac:dyDescent="0.2">
      <c r="A2717" s="178">
        <v>42849</v>
      </c>
      <c r="B2717" s="179">
        <v>0.125</v>
      </c>
      <c r="C2717" t="s">
        <v>349</v>
      </c>
      <c r="D2717">
        <v>8.61</v>
      </c>
      <c r="E2717">
        <v>2.61</v>
      </c>
      <c r="F2717">
        <v>12.75</v>
      </c>
      <c r="G2717">
        <v>3.2</v>
      </c>
      <c r="H2717" s="184">
        <f t="shared" ref="H2717:L2717" si="2950">H2693</f>
        <v>8.3333333333333329E-2</v>
      </c>
      <c r="I2717" s="185">
        <f t="shared" si="2950"/>
        <v>236</v>
      </c>
      <c r="J2717" s="185">
        <f t="shared" si="2950"/>
        <v>179</v>
      </c>
      <c r="K2717" s="185">
        <f t="shared" si="2950"/>
        <v>2985</v>
      </c>
      <c r="L2717" s="185">
        <f t="shared" si="2950"/>
        <v>1111</v>
      </c>
      <c r="M2717" s="147"/>
      <c r="N2717" s="143">
        <f t="shared" si="2924"/>
        <v>2031.9599999999998</v>
      </c>
      <c r="O2717" s="143">
        <f t="shared" si="2920"/>
        <v>467.19</v>
      </c>
      <c r="P2717" s="143">
        <f t="shared" si="2921"/>
        <v>38058.75</v>
      </c>
      <c r="Q2717" s="143">
        <f t="shared" si="2922"/>
        <v>3555.2000000000003</v>
      </c>
      <c r="R2717" s="188">
        <f t="shared" si="2925"/>
        <v>44113.1</v>
      </c>
      <c r="T2717">
        <v>26180.44</v>
      </c>
      <c r="U2717" s="190">
        <f t="shared" si="2926"/>
        <v>1.6849640418572034</v>
      </c>
    </row>
    <row r="2718" spans="1:21" x14ac:dyDescent="0.2">
      <c r="A2718" s="178">
        <v>42849</v>
      </c>
      <c r="B2718" s="179">
        <v>0.16666666666666666</v>
      </c>
      <c r="C2718" t="s">
        <v>349</v>
      </c>
      <c r="D2718">
        <v>8.92</v>
      </c>
      <c r="E2718">
        <v>2.61</v>
      </c>
      <c r="F2718">
        <v>9.5</v>
      </c>
      <c r="G2718">
        <v>3.2</v>
      </c>
      <c r="H2718" s="184">
        <f t="shared" ref="H2718:L2718" si="2951">H2694</f>
        <v>0.125</v>
      </c>
      <c r="I2718" s="185">
        <f t="shared" si="2951"/>
        <v>201</v>
      </c>
      <c r="J2718" s="185">
        <f t="shared" si="2951"/>
        <v>205</v>
      </c>
      <c r="K2718" s="185">
        <f t="shared" si="2951"/>
        <v>2985</v>
      </c>
      <c r="L2718" s="185">
        <f t="shared" si="2951"/>
        <v>1717</v>
      </c>
      <c r="M2718" s="147"/>
      <c r="N2718" s="143">
        <f t="shared" si="2924"/>
        <v>1792.92</v>
      </c>
      <c r="O2718" s="143">
        <f t="shared" si="2920"/>
        <v>535.04999999999995</v>
      </c>
      <c r="P2718" s="143">
        <f t="shared" si="2921"/>
        <v>28357.5</v>
      </c>
      <c r="Q2718" s="143">
        <f t="shared" si="2922"/>
        <v>5494.4000000000005</v>
      </c>
      <c r="R2718" s="188">
        <f t="shared" si="2925"/>
        <v>36179.870000000003</v>
      </c>
      <c r="T2718">
        <v>25619.03</v>
      </c>
      <c r="U2718" s="190">
        <f t="shared" si="2926"/>
        <v>1.4122263801556891</v>
      </c>
    </row>
    <row r="2719" spans="1:21" x14ac:dyDescent="0.2">
      <c r="A2719" s="178">
        <v>42849</v>
      </c>
      <c r="B2719" s="179">
        <v>0.20833333333333334</v>
      </c>
      <c r="C2719" t="s">
        <v>349</v>
      </c>
      <c r="D2719">
        <v>8</v>
      </c>
      <c r="E2719">
        <v>4.1500000000000004</v>
      </c>
      <c r="F2719">
        <v>9.5</v>
      </c>
      <c r="G2719">
        <v>3.2</v>
      </c>
      <c r="H2719" s="184">
        <f t="shared" ref="H2719:L2719" si="2952">H2695</f>
        <v>0.16666666666666666</v>
      </c>
      <c r="I2719" s="185">
        <f t="shared" si="2952"/>
        <v>185</v>
      </c>
      <c r="J2719" s="185">
        <f t="shared" si="2952"/>
        <v>205</v>
      </c>
      <c r="K2719" s="185">
        <f t="shared" si="2952"/>
        <v>2985</v>
      </c>
      <c r="L2719" s="185">
        <f t="shared" si="2952"/>
        <v>1717</v>
      </c>
      <c r="M2719" s="147"/>
      <c r="N2719" s="143">
        <f t="shared" si="2924"/>
        <v>1480</v>
      </c>
      <c r="O2719" s="143">
        <f t="shared" si="2920"/>
        <v>850.75000000000011</v>
      </c>
      <c r="P2719" s="143">
        <f t="shared" si="2921"/>
        <v>28357.5</v>
      </c>
      <c r="Q2719" s="143">
        <f t="shared" si="2922"/>
        <v>5494.4000000000005</v>
      </c>
      <c r="R2719" s="188">
        <f t="shared" si="2925"/>
        <v>36182.65</v>
      </c>
      <c r="T2719">
        <v>25566.13</v>
      </c>
      <c r="U2719" s="190">
        <f t="shared" si="2926"/>
        <v>1.4152572172636217</v>
      </c>
    </row>
    <row r="2720" spans="1:21" x14ac:dyDescent="0.2">
      <c r="A2720" s="178">
        <v>42849</v>
      </c>
      <c r="B2720" s="179">
        <v>0.25</v>
      </c>
      <c r="C2720" t="s">
        <v>349</v>
      </c>
      <c r="D2720">
        <v>10.4</v>
      </c>
      <c r="E2720">
        <v>9.5</v>
      </c>
      <c r="F2720">
        <v>9.5</v>
      </c>
      <c r="G2720">
        <v>5</v>
      </c>
      <c r="H2720" s="184">
        <f t="shared" ref="H2720:L2720" si="2953">H2696</f>
        <v>0.20833333333333334</v>
      </c>
      <c r="I2720" s="185">
        <f t="shared" si="2953"/>
        <v>207</v>
      </c>
      <c r="J2720" s="185">
        <f t="shared" si="2953"/>
        <v>283</v>
      </c>
      <c r="K2720" s="185">
        <f t="shared" si="2953"/>
        <v>2985</v>
      </c>
      <c r="L2720" s="185">
        <f t="shared" si="2953"/>
        <v>1717</v>
      </c>
      <c r="M2720" s="147"/>
      <c r="N2720" s="143">
        <f t="shared" si="2924"/>
        <v>2152.8000000000002</v>
      </c>
      <c r="O2720" s="143">
        <f t="shared" si="2920"/>
        <v>2688.5</v>
      </c>
      <c r="P2720" s="143">
        <f t="shared" si="2921"/>
        <v>28357.5</v>
      </c>
      <c r="Q2720" s="143">
        <f t="shared" si="2922"/>
        <v>8585</v>
      </c>
      <c r="R2720" s="188">
        <f t="shared" si="2925"/>
        <v>41783.800000000003</v>
      </c>
      <c r="T2720">
        <v>26168.53</v>
      </c>
      <c r="U2720" s="190">
        <f t="shared" si="2926"/>
        <v>1.5967194183242239</v>
      </c>
    </row>
    <row r="2721" spans="1:21" x14ac:dyDescent="0.2">
      <c r="A2721" s="178">
        <v>42849</v>
      </c>
      <c r="B2721" s="179">
        <v>0.29166666666666669</v>
      </c>
      <c r="C2721" t="s">
        <v>349</v>
      </c>
      <c r="D2721">
        <v>20</v>
      </c>
      <c r="E2721">
        <v>24.27</v>
      </c>
      <c r="F2721">
        <v>24</v>
      </c>
      <c r="G2721">
        <v>11</v>
      </c>
      <c r="H2721" s="184">
        <f t="shared" ref="H2721:L2721" si="2954">H2697</f>
        <v>0.25</v>
      </c>
      <c r="I2721" s="185">
        <f t="shared" si="2954"/>
        <v>327</v>
      </c>
      <c r="J2721" s="185">
        <f t="shared" si="2954"/>
        <v>438</v>
      </c>
      <c r="K2721" s="185">
        <f t="shared" si="2954"/>
        <v>2985</v>
      </c>
      <c r="L2721" s="185">
        <f t="shared" si="2954"/>
        <v>1717</v>
      </c>
      <c r="M2721" s="147"/>
      <c r="N2721" s="143">
        <f t="shared" si="2924"/>
        <v>6540</v>
      </c>
      <c r="O2721" s="143">
        <f t="shared" si="2920"/>
        <v>10630.26</v>
      </c>
      <c r="P2721" s="143">
        <f t="shared" si="2921"/>
        <v>71640</v>
      </c>
      <c r="Q2721" s="143">
        <f t="shared" si="2922"/>
        <v>18887</v>
      </c>
      <c r="R2721" s="188">
        <f t="shared" si="2925"/>
        <v>107697.26000000001</v>
      </c>
      <c r="T2721">
        <v>28109.62</v>
      </c>
      <c r="U2721" s="190">
        <f t="shared" si="2926"/>
        <v>3.8313310532123883</v>
      </c>
    </row>
    <row r="2722" spans="1:21" x14ac:dyDescent="0.2">
      <c r="A2722" s="178">
        <v>42849</v>
      </c>
      <c r="B2722" s="179">
        <v>0.33333333333333331</v>
      </c>
      <c r="C2722" t="s">
        <v>349</v>
      </c>
      <c r="D2722">
        <v>5.9</v>
      </c>
      <c r="E2722">
        <v>9</v>
      </c>
      <c r="F2722">
        <v>11.77</v>
      </c>
      <c r="G2722">
        <v>9</v>
      </c>
      <c r="H2722" s="184">
        <f t="shared" ref="H2722:L2722" si="2955">H2698</f>
        <v>0.29166666666666669</v>
      </c>
      <c r="I2722" s="185">
        <f t="shared" si="2955"/>
        <v>249</v>
      </c>
      <c r="J2722" s="185">
        <f t="shared" si="2955"/>
        <v>556</v>
      </c>
      <c r="K2722" s="185">
        <f t="shared" si="2955"/>
        <v>2872</v>
      </c>
      <c r="L2722" s="185">
        <f t="shared" si="2955"/>
        <v>2219</v>
      </c>
      <c r="M2722" s="147"/>
      <c r="N2722" s="143">
        <f t="shared" si="2924"/>
        <v>1469.1000000000001</v>
      </c>
      <c r="O2722" s="143">
        <f t="shared" si="2920"/>
        <v>5004</v>
      </c>
      <c r="P2722" s="143">
        <f t="shared" si="2921"/>
        <v>33803.440000000002</v>
      </c>
      <c r="Q2722" s="143">
        <f t="shared" si="2922"/>
        <v>19971</v>
      </c>
      <c r="R2722" s="188">
        <f t="shared" si="2925"/>
        <v>60247.54</v>
      </c>
      <c r="T2722">
        <v>31415.19</v>
      </c>
      <c r="U2722" s="190">
        <f t="shared" si="2926"/>
        <v>1.9177837218237421</v>
      </c>
    </row>
    <row r="2723" spans="1:21" x14ac:dyDescent="0.2">
      <c r="A2723" s="178">
        <v>42849</v>
      </c>
      <c r="B2723" s="179">
        <v>0.375</v>
      </c>
      <c r="C2723" t="s">
        <v>349</v>
      </c>
      <c r="D2723">
        <v>3.5</v>
      </c>
      <c r="E2723">
        <v>10.8</v>
      </c>
      <c r="F2723">
        <v>11.8</v>
      </c>
      <c r="G2723">
        <v>9</v>
      </c>
      <c r="H2723" s="184">
        <f t="shared" ref="H2723:L2723" si="2956">H2699</f>
        <v>0.33333333333333331</v>
      </c>
      <c r="I2723" s="185">
        <f t="shared" si="2956"/>
        <v>256</v>
      </c>
      <c r="J2723" s="185">
        <f t="shared" si="2956"/>
        <v>306</v>
      </c>
      <c r="K2723" s="185">
        <f t="shared" si="2956"/>
        <v>2872</v>
      </c>
      <c r="L2723" s="185">
        <f t="shared" si="2956"/>
        <v>2219</v>
      </c>
      <c r="M2723" s="147"/>
      <c r="N2723" s="143">
        <f t="shared" si="2924"/>
        <v>896</v>
      </c>
      <c r="O2723" s="143">
        <f t="shared" si="2920"/>
        <v>3304.8</v>
      </c>
      <c r="P2723" s="143">
        <f t="shared" si="2921"/>
        <v>33889.599999999999</v>
      </c>
      <c r="Q2723" s="143">
        <f t="shared" si="2922"/>
        <v>19971</v>
      </c>
      <c r="R2723" s="188">
        <f t="shared" si="2925"/>
        <v>58061.4</v>
      </c>
      <c r="T2723">
        <v>32584.13</v>
      </c>
      <c r="U2723" s="190">
        <f t="shared" si="2926"/>
        <v>1.7818919823852899</v>
      </c>
    </row>
    <row r="2724" spans="1:21" x14ac:dyDescent="0.2">
      <c r="A2724" s="178">
        <v>42849</v>
      </c>
      <c r="B2724" s="179">
        <v>0.41666666666666669</v>
      </c>
      <c r="C2724" t="s">
        <v>349</v>
      </c>
      <c r="D2724">
        <v>6.03</v>
      </c>
      <c r="E2724">
        <v>9.25</v>
      </c>
      <c r="F2724">
        <v>11.22</v>
      </c>
      <c r="G2724">
        <v>7.65</v>
      </c>
      <c r="H2724" s="184">
        <f t="shared" ref="H2724:L2724" si="2957">H2700</f>
        <v>0.375</v>
      </c>
      <c r="I2724" s="185">
        <f t="shared" si="2957"/>
        <v>156</v>
      </c>
      <c r="J2724" s="185">
        <f t="shared" si="2957"/>
        <v>343</v>
      </c>
      <c r="K2724" s="185">
        <f t="shared" si="2957"/>
        <v>2872</v>
      </c>
      <c r="L2724" s="185">
        <f t="shared" si="2957"/>
        <v>2219</v>
      </c>
      <c r="M2724" s="147"/>
      <c r="N2724" s="143">
        <f t="shared" si="2924"/>
        <v>940.68000000000006</v>
      </c>
      <c r="O2724" s="143">
        <f t="shared" si="2920"/>
        <v>3172.75</v>
      </c>
      <c r="P2724" s="143">
        <f t="shared" si="2921"/>
        <v>32223.84</v>
      </c>
      <c r="Q2724" s="143">
        <f t="shared" si="2922"/>
        <v>16975.350000000002</v>
      </c>
      <c r="R2724" s="188">
        <f t="shared" si="2925"/>
        <v>53312.62000000001</v>
      </c>
      <c r="T2724">
        <v>32998.33</v>
      </c>
      <c r="U2724" s="190">
        <f t="shared" si="2926"/>
        <v>1.6156156993399364</v>
      </c>
    </row>
    <row r="2725" spans="1:21" x14ac:dyDescent="0.2">
      <c r="A2725" s="178">
        <v>42849</v>
      </c>
      <c r="B2725" s="179">
        <v>0.45833333333333331</v>
      </c>
      <c r="C2725" t="s">
        <v>349</v>
      </c>
      <c r="D2725">
        <v>4.2699999999999996</v>
      </c>
      <c r="E2725">
        <v>5.87</v>
      </c>
      <c r="F2725">
        <v>20</v>
      </c>
      <c r="G2725">
        <v>1.22</v>
      </c>
      <c r="H2725" s="184">
        <f t="shared" ref="H2725:L2725" si="2958">H2701</f>
        <v>0.41666666666666669</v>
      </c>
      <c r="I2725" s="185">
        <f t="shared" si="2958"/>
        <v>196</v>
      </c>
      <c r="J2725" s="185">
        <f t="shared" si="2958"/>
        <v>315</v>
      </c>
      <c r="K2725" s="185">
        <f t="shared" si="2958"/>
        <v>2872</v>
      </c>
      <c r="L2725" s="185">
        <f t="shared" si="2958"/>
        <v>2219</v>
      </c>
      <c r="M2725" s="147"/>
      <c r="N2725" s="143">
        <f t="shared" si="2924"/>
        <v>836.92</v>
      </c>
      <c r="O2725" s="143">
        <f t="shared" si="2920"/>
        <v>1849.05</v>
      </c>
      <c r="P2725" s="143">
        <f t="shared" si="2921"/>
        <v>57440</v>
      </c>
      <c r="Q2725" s="143">
        <f t="shared" si="2922"/>
        <v>2707.18</v>
      </c>
      <c r="R2725" s="188">
        <f t="shared" si="2925"/>
        <v>62833.15</v>
      </c>
      <c r="T2725">
        <v>33853.74</v>
      </c>
      <c r="U2725" s="190">
        <f t="shared" si="2926"/>
        <v>1.8560179761527089</v>
      </c>
    </row>
    <row r="2726" spans="1:21" x14ac:dyDescent="0.2">
      <c r="A2726" s="178">
        <v>42849</v>
      </c>
      <c r="B2726" s="179">
        <v>0.5</v>
      </c>
      <c r="C2726" t="s">
        <v>349</v>
      </c>
      <c r="D2726">
        <v>3.77</v>
      </c>
      <c r="E2726">
        <v>4</v>
      </c>
      <c r="F2726">
        <v>9.01</v>
      </c>
      <c r="G2726">
        <v>1.42</v>
      </c>
      <c r="H2726" s="184">
        <f t="shared" ref="H2726:L2726" si="2959">H2702</f>
        <v>0.45833333333333331</v>
      </c>
      <c r="I2726" s="185">
        <f t="shared" si="2959"/>
        <v>226</v>
      </c>
      <c r="J2726" s="185">
        <f t="shared" si="2959"/>
        <v>326</v>
      </c>
      <c r="K2726" s="185">
        <f t="shared" si="2959"/>
        <v>2842</v>
      </c>
      <c r="L2726" s="185">
        <f t="shared" si="2959"/>
        <v>1635</v>
      </c>
      <c r="M2726" s="147"/>
      <c r="N2726" s="143">
        <f t="shared" si="2924"/>
        <v>852.02</v>
      </c>
      <c r="O2726" s="143">
        <f t="shared" si="2920"/>
        <v>1304</v>
      </c>
      <c r="P2726" s="143">
        <f t="shared" si="2921"/>
        <v>25606.42</v>
      </c>
      <c r="Q2726" s="143">
        <f t="shared" si="2922"/>
        <v>2321.6999999999998</v>
      </c>
      <c r="R2726" s="188">
        <f t="shared" si="2925"/>
        <v>30084.14</v>
      </c>
      <c r="T2726">
        <v>34866.559999999998</v>
      </c>
      <c r="U2726" s="190">
        <f t="shared" si="2926"/>
        <v>0.86283648286495718</v>
      </c>
    </row>
    <row r="2727" spans="1:21" x14ac:dyDescent="0.2">
      <c r="A2727" s="178">
        <v>42849</v>
      </c>
      <c r="B2727" s="179">
        <v>0.54166666666666663</v>
      </c>
      <c r="C2727" t="s">
        <v>349</v>
      </c>
      <c r="D2727">
        <v>3.5</v>
      </c>
      <c r="E2727">
        <v>6</v>
      </c>
      <c r="F2727">
        <v>10.4</v>
      </c>
      <c r="G2727">
        <v>1.42</v>
      </c>
      <c r="H2727" s="184">
        <f t="shared" ref="H2727:L2727" si="2960">H2703</f>
        <v>0.5</v>
      </c>
      <c r="I2727" s="185">
        <f t="shared" si="2960"/>
        <v>222</v>
      </c>
      <c r="J2727" s="185">
        <f t="shared" si="2960"/>
        <v>319</v>
      </c>
      <c r="K2727" s="185">
        <f t="shared" si="2960"/>
        <v>2842</v>
      </c>
      <c r="L2727" s="185">
        <f t="shared" si="2960"/>
        <v>1635</v>
      </c>
      <c r="M2727" s="147"/>
      <c r="N2727" s="143">
        <f t="shared" si="2924"/>
        <v>777</v>
      </c>
      <c r="O2727" s="143">
        <f t="shared" si="2920"/>
        <v>1914</v>
      </c>
      <c r="P2727" s="143">
        <f t="shared" si="2921"/>
        <v>29556.799999999999</v>
      </c>
      <c r="Q2727" s="143">
        <f t="shared" si="2922"/>
        <v>2321.6999999999998</v>
      </c>
      <c r="R2727" s="188">
        <f t="shared" si="2925"/>
        <v>34569.5</v>
      </c>
      <c r="T2727">
        <v>35642.92</v>
      </c>
      <c r="U2727" s="190">
        <f t="shared" si="2926"/>
        <v>0.9698840611263051</v>
      </c>
    </row>
    <row r="2728" spans="1:21" x14ac:dyDescent="0.2">
      <c r="A2728" s="178">
        <v>42849</v>
      </c>
      <c r="B2728" s="179">
        <v>0.58333333333333337</v>
      </c>
      <c r="C2728" t="s">
        <v>349</v>
      </c>
      <c r="D2728">
        <v>6.48</v>
      </c>
      <c r="E2728">
        <v>5.59</v>
      </c>
      <c r="F2728">
        <v>10.49</v>
      </c>
      <c r="G2728">
        <v>1.42</v>
      </c>
      <c r="H2728" s="184">
        <f t="shared" ref="H2728:L2728" si="2961">H2704</f>
        <v>0.54166666666666663</v>
      </c>
      <c r="I2728" s="185">
        <f t="shared" si="2961"/>
        <v>195</v>
      </c>
      <c r="J2728" s="185">
        <f t="shared" si="2961"/>
        <v>299</v>
      </c>
      <c r="K2728" s="185">
        <f t="shared" si="2961"/>
        <v>2842</v>
      </c>
      <c r="L2728" s="185">
        <f t="shared" si="2961"/>
        <v>1635</v>
      </c>
      <c r="M2728" s="147"/>
      <c r="N2728" s="143">
        <f t="shared" si="2924"/>
        <v>1263.6000000000001</v>
      </c>
      <c r="O2728" s="143">
        <f t="shared" si="2920"/>
        <v>1671.4099999999999</v>
      </c>
      <c r="P2728" s="143">
        <f t="shared" si="2921"/>
        <v>29812.58</v>
      </c>
      <c r="Q2728" s="143">
        <f t="shared" si="2922"/>
        <v>2321.6999999999998</v>
      </c>
      <c r="R2728" s="188">
        <f t="shared" si="2925"/>
        <v>35069.29</v>
      </c>
      <c r="T2728">
        <v>36528.199999999997</v>
      </c>
      <c r="U2728" s="190">
        <f t="shared" si="2926"/>
        <v>0.96006072021068667</v>
      </c>
    </row>
    <row r="2729" spans="1:21" x14ac:dyDescent="0.2">
      <c r="A2729" s="178">
        <v>42849</v>
      </c>
      <c r="B2729" s="179">
        <v>0.625</v>
      </c>
      <c r="C2729" t="s">
        <v>349</v>
      </c>
      <c r="D2729">
        <v>8.15</v>
      </c>
      <c r="E2729">
        <v>9.02</v>
      </c>
      <c r="F2729">
        <v>14.02</v>
      </c>
      <c r="G2729">
        <v>3</v>
      </c>
      <c r="H2729" s="184">
        <f t="shared" ref="H2729:L2729" si="2962">H2705</f>
        <v>0.58333333333333337</v>
      </c>
      <c r="I2729" s="185">
        <f t="shared" si="2962"/>
        <v>205</v>
      </c>
      <c r="J2729" s="185">
        <f t="shared" si="2962"/>
        <v>237</v>
      </c>
      <c r="K2729" s="185">
        <f t="shared" si="2962"/>
        <v>2842</v>
      </c>
      <c r="L2729" s="185">
        <f t="shared" si="2962"/>
        <v>1635</v>
      </c>
      <c r="M2729" s="147"/>
      <c r="N2729" s="143">
        <f t="shared" si="2924"/>
        <v>1670.75</v>
      </c>
      <c r="O2729" s="143">
        <f t="shared" si="2920"/>
        <v>2137.7399999999998</v>
      </c>
      <c r="P2729" s="143">
        <f t="shared" si="2921"/>
        <v>39844.839999999997</v>
      </c>
      <c r="Q2729" s="143">
        <f t="shared" si="2922"/>
        <v>4905</v>
      </c>
      <c r="R2729" s="188">
        <f t="shared" si="2925"/>
        <v>48558.329999999994</v>
      </c>
      <c r="T2729">
        <v>37679.360000000001</v>
      </c>
      <c r="U2729" s="190">
        <f t="shared" si="2926"/>
        <v>1.2887249146482316</v>
      </c>
    </row>
    <row r="2730" spans="1:21" x14ac:dyDescent="0.2">
      <c r="A2730" s="178">
        <v>42849</v>
      </c>
      <c r="B2730" s="179">
        <v>0.66666666666666663</v>
      </c>
      <c r="C2730" t="s">
        <v>349</v>
      </c>
      <c r="D2730">
        <v>3.5</v>
      </c>
      <c r="E2730">
        <v>11.45</v>
      </c>
      <c r="F2730">
        <v>16.45</v>
      </c>
      <c r="G2730">
        <v>4.22</v>
      </c>
      <c r="H2730" s="184">
        <f t="shared" ref="H2730:L2730" si="2963">H2706</f>
        <v>0.625</v>
      </c>
      <c r="I2730" s="185">
        <f t="shared" si="2963"/>
        <v>212</v>
      </c>
      <c r="J2730" s="185">
        <f t="shared" si="2963"/>
        <v>213</v>
      </c>
      <c r="K2730" s="185">
        <f t="shared" si="2963"/>
        <v>2842</v>
      </c>
      <c r="L2730" s="185">
        <f t="shared" si="2963"/>
        <v>1380</v>
      </c>
      <c r="M2730" s="147"/>
      <c r="N2730" s="143">
        <f t="shared" si="2924"/>
        <v>742</v>
      </c>
      <c r="O2730" s="143">
        <f t="shared" si="2920"/>
        <v>2438.85</v>
      </c>
      <c r="P2730" s="143">
        <f t="shared" si="2921"/>
        <v>46750.9</v>
      </c>
      <c r="Q2730" s="143">
        <f t="shared" si="2922"/>
        <v>5823.5999999999995</v>
      </c>
      <c r="R2730" s="188">
        <f t="shared" si="2925"/>
        <v>55755.35</v>
      </c>
      <c r="T2730">
        <v>38836.089999999997</v>
      </c>
      <c r="U2730" s="190">
        <f t="shared" si="2926"/>
        <v>1.4356581725915252</v>
      </c>
    </row>
    <row r="2731" spans="1:21" x14ac:dyDescent="0.2">
      <c r="A2731" s="178">
        <v>42849</v>
      </c>
      <c r="B2731" s="179">
        <v>0.70833333333333337</v>
      </c>
      <c r="C2731" t="s">
        <v>349</v>
      </c>
      <c r="D2731">
        <v>7.42</v>
      </c>
      <c r="E2731">
        <v>14.4</v>
      </c>
      <c r="F2731">
        <v>21.94</v>
      </c>
      <c r="G2731">
        <v>4.22</v>
      </c>
      <c r="H2731" s="184">
        <f t="shared" ref="H2731:L2731" si="2964">H2707</f>
        <v>0.66666666666666663</v>
      </c>
      <c r="I2731" s="185">
        <f t="shared" si="2964"/>
        <v>191</v>
      </c>
      <c r="J2731" s="185">
        <f t="shared" si="2964"/>
        <v>237</v>
      </c>
      <c r="K2731" s="185">
        <f t="shared" si="2964"/>
        <v>2842</v>
      </c>
      <c r="L2731" s="185">
        <f t="shared" si="2964"/>
        <v>1380</v>
      </c>
      <c r="M2731" s="147"/>
      <c r="N2731" s="143">
        <f t="shared" si="2924"/>
        <v>1417.22</v>
      </c>
      <c r="O2731" s="143">
        <f t="shared" si="2920"/>
        <v>3412.8</v>
      </c>
      <c r="P2731" s="143">
        <f t="shared" si="2921"/>
        <v>62353.48</v>
      </c>
      <c r="Q2731" s="143">
        <f t="shared" si="2922"/>
        <v>5823.5999999999995</v>
      </c>
      <c r="R2731" s="188">
        <f t="shared" si="2925"/>
        <v>73007.100000000006</v>
      </c>
      <c r="T2731">
        <v>40022.74</v>
      </c>
      <c r="U2731" s="190">
        <f t="shared" si="2926"/>
        <v>1.824140476139315</v>
      </c>
    </row>
    <row r="2732" spans="1:21" x14ac:dyDescent="0.2">
      <c r="A2732" s="178">
        <v>42849</v>
      </c>
      <c r="B2732" s="179">
        <v>0.75</v>
      </c>
      <c r="C2732" t="s">
        <v>349</v>
      </c>
      <c r="D2732">
        <v>7.34</v>
      </c>
      <c r="E2732">
        <v>11.42</v>
      </c>
      <c r="F2732">
        <v>16.420000000000002</v>
      </c>
      <c r="G2732">
        <v>4.22</v>
      </c>
      <c r="H2732" s="184">
        <f t="shared" ref="H2732:L2732" si="2965">H2708</f>
        <v>0.70833333333333337</v>
      </c>
      <c r="I2732" s="185">
        <f t="shared" si="2965"/>
        <v>218</v>
      </c>
      <c r="J2732" s="185">
        <f t="shared" si="2965"/>
        <v>258</v>
      </c>
      <c r="K2732" s="185">
        <f t="shared" si="2965"/>
        <v>2842</v>
      </c>
      <c r="L2732" s="185">
        <f t="shared" si="2965"/>
        <v>1380</v>
      </c>
      <c r="M2732" s="147"/>
      <c r="N2732" s="143">
        <f t="shared" si="2924"/>
        <v>1600.12</v>
      </c>
      <c r="O2732" s="143">
        <f t="shared" si="2920"/>
        <v>2946.36</v>
      </c>
      <c r="P2732" s="143">
        <f t="shared" si="2921"/>
        <v>46665.640000000007</v>
      </c>
      <c r="Q2732" s="143">
        <f t="shared" si="2922"/>
        <v>5823.5999999999995</v>
      </c>
      <c r="R2732" s="188">
        <f t="shared" si="2925"/>
        <v>57035.720000000008</v>
      </c>
      <c r="T2732">
        <v>41278.58</v>
      </c>
      <c r="U2732" s="190">
        <f t="shared" si="2926"/>
        <v>1.3817267938964957</v>
      </c>
    </row>
    <row r="2733" spans="1:21" x14ac:dyDescent="0.2">
      <c r="A2733" s="178">
        <v>42849</v>
      </c>
      <c r="B2733" s="179">
        <v>0.79166666666666663</v>
      </c>
      <c r="C2733" t="s">
        <v>349</v>
      </c>
      <c r="D2733">
        <v>12.03</v>
      </c>
      <c r="E2733">
        <v>6.4</v>
      </c>
      <c r="F2733">
        <v>16.399999999999999</v>
      </c>
      <c r="G2733">
        <v>3</v>
      </c>
      <c r="H2733" s="184">
        <f t="shared" ref="H2733:L2733" si="2966">H2709</f>
        <v>0.75</v>
      </c>
      <c r="I2733" s="185">
        <f t="shared" si="2966"/>
        <v>240</v>
      </c>
      <c r="J2733" s="185">
        <f t="shared" si="2966"/>
        <v>365</v>
      </c>
      <c r="K2733" s="185">
        <f t="shared" si="2966"/>
        <v>2842</v>
      </c>
      <c r="L2733" s="185">
        <f t="shared" si="2966"/>
        <v>1380</v>
      </c>
      <c r="M2733" s="147"/>
      <c r="N2733" s="143">
        <f t="shared" si="2924"/>
        <v>2887.2</v>
      </c>
      <c r="O2733" s="143">
        <f t="shared" si="2920"/>
        <v>2336</v>
      </c>
      <c r="P2733" s="143">
        <f t="shared" si="2921"/>
        <v>46608.799999999996</v>
      </c>
      <c r="Q2733" s="143">
        <f t="shared" si="2922"/>
        <v>4140</v>
      </c>
      <c r="R2733" s="188">
        <f t="shared" si="2925"/>
        <v>55971.999999999993</v>
      </c>
      <c r="T2733">
        <v>41708.29</v>
      </c>
      <c r="U2733" s="190">
        <f t="shared" si="2926"/>
        <v>1.3419874082586458</v>
      </c>
    </row>
    <row r="2734" spans="1:21" x14ac:dyDescent="0.2">
      <c r="A2734" s="178">
        <v>42849</v>
      </c>
      <c r="B2734" s="179">
        <v>0.83333333333333337</v>
      </c>
      <c r="C2734" t="s">
        <v>349</v>
      </c>
      <c r="D2734">
        <v>11.72</v>
      </c>
      <c r="E2734">
        <v>5</v>
      </c>
      <c r="F2734">
        <v>10.89</v>
      </c>
      <c r="G2734">
        <v>3</v>
      </c>
      <c r="H2734" s="184">
        <f t="shared" ref="H2734:L2734" si="2967">H2710</f>
        <v>0.79166666666666663</v>
      </c>
      <c r="I2734" s="185">
        <f t="shared" si="2967"/>
        <v>320</v>
      </c>
      <c r="J2734" s="185">
        <f t="shared" si="2967"/>
        <v>214</v>
      </c>
      <c r="K2734" s="185">
        <f t="shared" si="2967"/>
        <v>2842</v>
      </c>
      <c r="L2734" s="185">
        <f t="shared" si="2967"/>
        <v>1426</v>
      </c>
      <c r="M2734" s="147"/>
      <c r="N2734" s="143">
        <f t="shared" si="2924"/>
        <v>3750.4</v>
      </c>
      <c r="O2734" s="143">
        <f t="shared" si="2920"/>
        <v>1070</v>
      </c>
      <c r="P2734" s="143">
        <f t="shared" si="2921"/>
        <v>30949.38</v>
      </c>
      <c r="Q2734" s="143">
        <f t="shared" si="2922"/>
        <v>4278</v>
      </c>
      <c r="R2734" s="188">
        <f t="shared" si="2925"/>
        <v>40047.78</v>
      </c>
      <c r="T2734">
        <v>41103.94</v>
      </c>
      <c r="U2734" s="190">
        <f t="shared" si="2926"/>
        <v>0.97430513960462173</v>
      </c>
    </row>
    <row r="2735" spans="1:21" x14ac:dyDescent="0.2">
      <c r="A2735" s="178">
        <v>42849</v>
      </c>
      <c r="B2735" s="179">
        <v>0.875</v>
      </c>
      <c r="C2735" t="s">
        <v>349</v>
      </c>
      <c r="D2735">
        <v>20</v>
      </c>
      <c r="E2735">
        <v>6.11</v>
      </c>
      <c r="F2735">
        <v>12.55</v>
      </c>
      <c r="G2735">
        <v>3</v>
      </c>
      <c r="H2735" s="184">
        <f t="shared" ref="H2735:L2735" si="2968">H2711</f>
        <v>0.83333333333333337</v>
      </c>
      <c r="I2735" s="185">
        <f t="shared" si="2968"/>
        <v>322</v>
      </c>
      <c r="J2735" s="185">
        <f t="shared" si="2968"/>
        <v>178</v>
      </c>
      <c r="K2735" s="185">
        <f t="shared" si="2968"/>
        <v>2842</v>
      </c>
      <c r="L2735" s="185">
        <f t="shared" si="2968"/>
        <v>1426</v>
      </c>
      <c r="M2735" s="147"/>
      <c r="N2735" s="143">
        <f t="shared" si="2924"/>
        <v>6440</v>
      </c>
      <c r="O2735" s="143">
        <f t="shared" si="2920"/>
        <v>1087.5800000000002</v>
      </c>
      <c r="P2735" s="143">
        <f t="shared" si="2921"/>
        <v>35667.1</v>
      </c>
      <c r="Q2735" s="143">
        <f t="shared" si="2922"/>
        <v>4278</v>
      </c>
      <c r="R2735" s="188">
        <f t="shared" si="2925"/>
        <v>47472.68</v>
      </c>
      <c r="T2735">
        <v>40024.519999999997</v>
      </c>
      <c r="U2735" s="190">
        <f t="shared" si="2926"/>
        <v>1.1860899268748257</v>
      </c>
    </row>
    <row r="2736" spans="1:21" x14ac:dyDescent="0.2">
      <c r="A2736" s="178">
        <v>42849</v>
      </c>
      <c r="B2736" s="179">
        <v>0.91666666666666663</v>
      </c>
      <c r="C2736" t="s">
        <v>349</v>
      </c>
      <c r="D2736">
        <v>20</v>
      </c>
      <c r="E2736">
        <v>9.89</v>
      </c>
      <c r="F2736">
        <v>10</v>
      </c>
      <c r="G2736">
        <v>1.2</v>
      </c>
      <c r="H2736" s="184">
        <f t="shared" ref="H2736:L2736" si="2969">H2712</f>
        <v>0.875</v>
      </c>
      <c r="I2736" s="185">
        <f t="shared" si="2969"/>
        <v>337</v>
      </c>
      <c r="J2736" s="185">
        <f t="shared" si="2969"/>
        <v>173</v>
      </c>
      <c r="K2736" s="185">
        <f t="shared" si="2969"/>
        <v>2842</v>
      </c>
      <c r="L2736" s="185">
        <f t="shared" si="2969"/>
        <v>1426</v>
      </c>
      <c r="M2736" s="147"/>
      <c r="N2736" s="143">
        <f t="shared" si="2924"/>
        <v>6740</v>
      </c>
      <c r="O2736" s="143">
        <f t="shared" si="2920"/>
        <v>1710.97</v>
      </c>
      <c r="P2736" s="143">
        <f t="shared" si="2921"/>
        <v>28420</v>
      </c>
      <c r="Q2736" s="143">
        <f t="shared" si="2922"/>
        <v>1711.2</v>
      </c>
      <c r="R2736" s="188">
        <f t="shared" si="2925"/>
        <v>38582.17</v>
      </c>
      <c r="T2736">
        <v>40371.72</v>
      </c>
      <c r="U2736" s="190">
        <f t="shared" si="2926"/>
        <v>0.95567317914619432</v>
      </c>
    </row>
    <row r="2737" spans="1:21" x14ac:dyDescent="0.2">
      <c r="A2737" s="178">
        <v>42849</v>
      </c>
      <c r="B2737" s="179">
        <v>0.95833333333333337</v>
      </c>
      <c r="C2737" t="s">
        <v>349</v>
      </c>
      <c r="D2737">
        <v>65</v>
      </c>
      <c r="E2737">
        <v>28.91</v>
      </c>
      <c r="F2737">
        <v>28.58</v>
      </c>
      <c r="G2737">
        <v>0.01</v>
      </c>
      <c r="H2737" s="184">
        <f t="shared" ref="H2737:L2737" si="2970">H2713</f>
        <v>0.91666666666666663</v>
      </c>
      <c r="I2737" s="185">
        <f t="shared" si="2970"/>
        <v>394</v>
      </c>
      <c r="J2737" s="185">
        <f t="shared" si="2970"/>
        <v>194</v>
      </c>
      <c r="K2737" s="185">
        <f t="shared" si="2970"/>
        <v>2842</v>
      </c>
      <c r="L2737" s="185">
        <f t="shared" si="2970"/>
        <v>1426</v>
      </c>
      <c r="M2737" s="147"/>
      <c r="N2737" s="143">
        <f t="shared" si="2924"/>
        <v>25610</v>
      </c>
      <c r="O2737" s="143">
        <f t="shared" si="2920"/>
        <v>5608.54</v>
      </c>
      <c r="P2737" s="143">
        <f t="shared" si="2921"/>
        <v>81224.36</v>
      </c>
      <c r="Q2737" s="143">
        <f t="shared" si="2922"/>
        <v>14.26</v>
      </c>
      <c r="R2737" s="188">
        <f t="shared" si="2925"/>
        <v>112457.15999999999</v>
      </c>
      <c r="T2737">
        <v>39110.239999999998</v>
      </c>
      <c r="U2737" s="190">
        <f t="shared" si="2926"/>
        <v>2.875389156394847</v>
      </c>
    </row>
    <row r="2738" spans="1:21" x14ac:dyDescent="0.2">
      <c r="A2738" s="178">
        <v>42849</v>
      </c>
      <c r="B2738" s="180">
        <v>1</v>
      </c>
      <c r="C2738" t="s">
        <v>349</v>
      </c>
      <c r="D2738">
        <v>24.87</v>
      </c>
      <c r="E2738">
        <v>13.42</v>
      </c>
      <c r="F2738">
        <v>20.3</v>
      </c>
      <c r="G2738">
        <v>0.01</v>
      </c>
      <c r="H2738" s="184">
        <f t="shared" ref="H2738:L2738" si="2971">H2714</f>
        <v>0.95833333333333337</v>
      </c>
      <c r="I2738" s="185">
        <f t="shared" si="2971"/>
        <v>389</v>
      </c>
      <c r="J2738" s="185">
        <f t="shared" si="2971"/>
        <v>265</v>
      </c>
      <c r="K2738" s="185">
        <f t="shared" si="2971"/>
        <v>2985</v>
      </c>
      <c r="L2738" s="185">
        <f t="shared" si="2971"/>
        <v>1111</v>
      </c>
      <c r="M2738" s="147"/>
      <c r="N2738" s="143">
        <f t="shared" si="2924"/>
        <v>9674.43</v>
      </c>
      <c r="O2738" s="143">
        <f t="shared" si="2920"/>
        <v>3556.3</v>
      </c>
      <c r="P2738" s="143">
        <f t="shared" si="2921"/>
        <v>60595.5</v>
      </c>
      <c r="Q2738" s="143">
        <f t="shared" si="2922"/>
        <v>11.11</v>
      </c>
      <c r="R2738" s="188">
        <f t="shared" si="2925"/>
        <v>73837.34</v>
      </c>
      <c r="T2738">
        <v>35977.21</v>
      </c>
      <c r="U2738" s="190">
        <f t="shared" si="2926"/>
        <v>2.0523364652234011</v>
      </c>
    </row>
    <row r="2739" spans="1:21" x14ac:dyDescent="0.2">
      <c r="A2739" s="178">
        <v>42850</v>
      </c>
      <c r="B2739" s="179">
        <v>4.1666666666666664E-2</v>
      </c>
      <c r="C2739" t="s">
        <v>349</v>
      </c>
      <c r="D2739">
        <v>20</v>
      </c>
      <c r="E2739">
        <v>15.41</v>
      </c>
      <c r="F2739">
        <v>15.41</v>
      </c>
      <c r="G2739">
        <v>0.01</v>
      </c>
      <c r="H2739" s="184">
        <f t="shared" ref="H2739:L2739" si="2972">H2715</f>
        <v>1</v>
      </c>
      <c r="I2739" s="185">
        <f t="shared" si="2972"/>
        <v>362</v>
      </c>
      <c r="J2739" s="185">
        <f t="shared" si="2972"/>
        <v>243</v>
      </c>
      <c r="K2739" s="185">
        <f t="shared" si="2972"/>
        <v>2985</v>
      </c>
      <c r="L2739" s="185">
        <f t="shared" si="2972"/>
        <v>1111</v>
      </c>
      <c r="M2739" s="147"/>
      <c r="N2739" s="143">
        <f t="shared" si="2924"/>
        <v>7240</v>
      </c>
      <c r="O2739" s="143">
        <f t="shared" si="2920"/>
        <v>3744.63</v>
      </c>
      <c r="P2739" s="143">
        <f t="shared" si="2921"/>
        <v>45998.85</v>
      </c>
      <c r="Q2739" s="143">
        <f t="shared" si="2922"/>
        <v>11.11</v>
      </c>
      <c r="R2739" s="188">
        <f t="shared" si="2925"/>
        <v>56994.59</v>
      </c>
      <c r="T2739">
        <v>32456.97</v>
      </c>
      <c r="U2739" s="190">
        <f t="shared" si="2926"/>
        <v>1.7560046424543017</v>
      </c>
    </row>
    <row r="2740" spans="1:21" x14ac:dyDescent="0.2">
      <c r="A2740" s="178">
        <v>42850</v>
      </c>
      <c r="B2740" s="179">
        <v>8.3333333333333329E-2</v>
      </c>
      <c r="C2740" t="s">
        <v>349</v>
      </c>
      <c r="D2740">
        <v>11</v>
      </c>
      <c r="E2740">
        <v>6.31</v>
      </c>
      <c r="F2740">
        <v>14</v>
      </c>
      <c r="G2740">
        <v>0.01</v>
      </c>
      <c r="H2740" s="184">
        <f t="shared" ref="H2740:L2740" si="2973">H2716</f>
        <v>4.1666666666666664E-2</v>
      </c>
      <c r="I2740" s="185">
        <f t="shared" si="2973"/>
        <v>294</v>
      </c>
      <c r="J2740" s="185">
        <f t="shared" si="2973"/>
        <v>212</v>
      </c>
      <c r="K2740" s="185">
        <f t="shared" si="2973"/>
        <v>2985</v>
      </c>
      <c r="L2740" s="185">
        <f t="shared" si="2973"/>
        <v>1111</v>
      </c>
      <c r="M2740" s="147"/>
      <c r="N2740" s="143">
        <f t="shared" si="2924"/>
        <v>3234</v>
      </c>
      <c r="O2740" s="143">
        <f t="shared" si="2920"/>
        <v>1337.72</v>
      </c>
      <c r="P2740" s="143">
        <f t="shared" si="2921"/>
        <v>41790</v>
      </c>
      <c r="Q2740" s="143">
        <f t="shared" si="2922"/>
        <v>11.11</v>
      </c>
      <c r="R2740" s="188">
        <f t="shared" si="2925"/>
        <v>46372.83</v>
      </c>
      <c r="T2740">
        <v>29910.42</v>
      </c>
      <c r="U2740" s="190">
        <f t="shared" si="2926"/>
        <v>1.5503904659312708</v>
      </c>
    </row>
    <row r="2741" spans="1:21" x14ac:dyDescent="0.2">
      <c r="A2741" s="178">
        <v>42850</v>
      </c>
      <c r="B2741" s="179">
        <v>0.125</v>
      </c>
      <c r="C2741" t="s">
        <v>349</v>
      </c>
      <c r="D2741">
        <v>11.4</v>
      </c>
      <c r="E2741">
        <v>5.1100000000000003</v>
      </c>
      <c r="F2741">
        <v>12</v>
      </c>
      <c r="G2741">
        <v>3.2</v>
      </c>
      <c r="H2741" s="184">
        <f t="shared" ref="H2741:L2741" si="2974">H2717</f>
        <v>8.3333333333333329E-2</v>
      </c>
      <c r="I2741" s="185">
        <f t="shared" si="2974"/>
        <v>236</v>
      </c>
      <c r="J2741" s="185">
        <f t="shared" si="2974"/>
        <v>179</v>
      </c>
      <c r="K2741" s="185">
        <f t="shared" si="2974"/>
        <v>2985</v>
      </c>
      <c r="L2741" s="185">
        <f t="shared" si="2974"/>
        <v>1111</v>
      </c>
      <c r="M2741" s="147"/>
      <c r="N2741" s="143">
        <f t="shared" si="2924"/>
        <v>2690.4</v>
      </c>
      <c r="O2741" s="143">
        <f t="shared" si="2920"/>
        <v>914.69</v>
      </c>
      <c r="P2741" s="143">
        <f t="shared" si="2921"/>
        <v>35820</v>
      </c>
      <c r="Q2741" s="143">
        <f t="shared" si="2922"/>
        <v>3555.2000000000003</v>
      </c>
      <c r="R2741" s="188">
        <f t="shared" si="2925"/>
        <v>42980.289999999994</v>
      </c>
      <c r="T2741">
        <v>28469.84</v>
      </c>
      <c r="U2741" s="190">
        <f t="shared" si="2926"/>
        <v>1.509677960957982</v>
      </c>
    </row>
    <row r="2742" spans="1:21" x14ac:dyDescent="0.2">
      <c r="A2742" s="178">
        <v>42850</v>
      </c>
      <c r="B2742" s="179">
        <v>0.16666666666666666</v>
      </c>
      <c r="C2742" t="s">
        <v>349</v>
      </c>
      <c r="D2742">
        <v>11</v>
      </c>
      <c r="E2742">
        <v>5.43</v>
      </c>
      <c r="F2742">
        <v>12</v>
      </c>
      <c r="G2742">
        <v>3.2</v>
      </c>
      <c r="H2742" s="184">
        <f t="shared" ref="H2742:L2742" si="2975">H2718</f>
        <v>0.125</v>
      </c>
      <c r="I2742" s="185">
        <f t="shared" si="2975"/>
        <v>201</v>
      </c>
      <c r="J2742" s="185">
        <f t="shared" si="2975"/>
        <v>205</v>
      </c>
      <c r="K2742" s="185">
        <f t="shared" si="2975"/>
        <v>2985</v>
      </c>
      <c r="L2742" s="185">
        <f t="shared" si="2975"/>
        <v>1717</v>
      </c>
      <c r="M2742" s="147"/>
      <c r="N2742" s="143">
        <f t="shared" si="2924"/>
        <v>2211</v>
      </c>
      <c r="O2742" s="143">
        <f t="shared" si="2920"/>
        <v>1113.1499999999999</v>
      </c>
      <c r="P2742" s="143">
        <f t="shared" si="2921"/>
        <v>35820</v>
      </c>
      <c r="Q2742" s="143">
        <f t="shared" si="2922"/>
        <v>5494.4000000000005</v>
      </c>
      <c r="R2742" s="188">
        <f t="shared" si="2925"/>
        <v>44638.55</v>
      </c>
      <c r="T2742">
        <v>27726.5</v>
      </c>
      <c r="U2742" s="190">
        <f t="shared" si="2926"/>
        <v>1.6099597857645214</v>
      </c>
    </row>
    <row r="2743" spans="1:21" x14ac:dyDescent="0.2">
      <c r="A2743" s="178">
        <v>42850</v>
      </c>
      <c r="B2743" s="179">
        <v>0.20833333333333334</v>
      </c>
      <c r="C2743" t="s">
        <v>349</v>
      </c>
      <c r="D2743">
        <v>11</v>
      </c>
      <c r="E2743">
        <v>8</v>
      </c>
      <c r="F2743">
        <v>12</v>
      </c>
      <c r="G2743">
        <v>3.2</v>
      </c>
      <c r="H2743" s="184">
        <f t="shared" ref="H2743:L2743" si="2976">H2719</f>
        <v>0.16666666666666666</v>
      </c>
      <c r="I2743" s="185">
        <f t="shared" si="2976"/>
        <v>185</v>
      </c>
      <c r="J2743" s="185">
        <f t="shared" si="2976"/>
        <v>205</v>
      </c>
      <c r="K2743" s="185">
        <f t="shared" si="2976"/>
        <v>2985</v>
      </c>
      <c r="L2743" s="185">
        <f t="shared" si="2976"/>
        <v>1717</v>
      </c>
      <c r="M2743" s="147"/>
      <c r="N2743" s="143">
        <f t="shared" si="2924"/>
        <v>2035</v>
      </c>
      <c r="O2743" s="143">
        <f t="shared" si="2920"/>
        <v>1640</v>
      </c>
      <c r="P2743" s="143">
        <f t="shared" si="2921"/>
        <v>35820</v>
      </c>
      <c r="Q2743" s="143">
        <f t="shared" si="2922"/>
        <v>5494.4000000000005</v>
      </c>
      <c r="R2743" s="188">
        <f t="shared" si="2925"/>
        <v>44989.4</v>
      </c>
      <c r="T2743">
        <v>27306.05</v>
      </c>
      <c r="U2743" s="190">
        <f t="shared" si="2926"/>
        <v>1.6475982428802409</v>
      </c>
    </row>
    <row r="2744" spans="1:21" x14ac:dyDescent="0.2">
      <c r="A2744" s="178">
        <v>42850</v>
      </c>
      <c r="B2744" s="179">
        <v>0.25</v>
      </c>
      <c r="C2744" t="s">
        <v>349</v>
      </c>
      <c r="D2744">
        <v>20</v>
      </c>
      <c r="E2744">
        <v>62</v>
      </c>
      <c r="F2744">
        <v>21.25</v>
      </c>
      <c r="G2744">
        <v>4</v>
      </c>
      <c r="H2744" s="184">
        <f t="shared" ref="H2744:L2744" si="2977">H2720</f>
        <v>0.20833333333333334</v>
      </c>
      <c r="I2744" s="185">
        <f t="shared" si="2977"/>
        <v>207</v>
      </c>
      <c r="J2744" s="185">
        <f t="shared" si="2977"/>
        <v>283</v>
      </c>
      <c r="K2744" s="185">
        <f t="shared" si="2977"/>
        <v>2985</v>
      </c>
      <c r="L2744" s="185">
        <f t="shared" si="2977"/>
        <v>1717</v>
      </c>
      <c r="M2744" s="147"/>
      <c r="N2744" s="143">
        <f t="shared" si="2924"/>
        <v>4140</v>
      </c>
      <c r="O2744" s="143">
        <f t="shared" si="2920"/>
        <v>17546</v>
      </c>
      <c r="P2744" s="143">
        <f t="shared" si="2921"/>
        <v>63431.25</v>
      </c>
      <c r="Q2744" s="143">
        <f t="shared" si="2922"/>
        <v>6868</v>
      </c>
      <c r="R2744" s="188">
        <f t="shared" si="2925"/>
        <v>91985.25</v>
      </c>
      <c r="T2744">
        <v>27714.34</v>
      </c>
      <c r="U2744" s="190">
        <f t="shared" si="2926"/>
        <v>3.3190489111413082</v>
      </c>
    </row>
    <row r="2745" spans="1:21" x14ac:dyDescent="0.2">
      <c r="A2745" s="178">
        <v>42850</v>
      </c>
      <c r="B2745" s="179">
        <v>0.29166666666666669</v>
      </c>
      <c r="C2745" t="s">
        <v>349</v>
      </c>
      <c r="D2745">
        <v>20</v>
      </c>
      <c r="E2745">
        <v>29</v>
      </c>
      <c r="F2745">
        <v>22</v>
      </c>
      <c r="G2745">
        <v>11</v>
      </c>
      <c r="H2745" s="184">
        <f t="shared" ref="H2745:L2745" si="2978">H2721</f>
        <v>0.25</v>
      </c>
      <c r="I2745" s="185">
        <f t="shared" si="2978"/>
        <v>327</v>
      </c>
      <c r="J2745" s="185">
        <f t="shared" si="2978"/>
        <v>438</v>
      </c>
      <c r="K2745" s="185">
        <f t="shared" si="2978"/>
        <v>2985</v>
      </c>
      <c r="L2745" s="185">
        <f t="shared" si="2978"/>
        <v>1717</v>
      </c>
      <c r="M2745" s="147"/>
      <c r="N2745" s="143">
        <f t="shared" si="2924"/>
        <v>6540</v>
      </c>
      <c r="O2745" s="143">
        <f t="shared" si="2920"/>
        <v>12702</v>
      </c>
      <c r="P2745" s="143">
        <f t="shared" si="2921"/>
        <v>65670</v>
      </c>
      <c r="Q2745" s="143">
        <f t="shared" si="2922"/>
        <v>18887</v>
      </c>
      <c r="R2745" s="188">
        <f t="shared" si="2925"/>
        <v>103799</v>
      </c>
      <c r="T2745">
        <v>29494.1</v>
      </c>
      <c r="U2745" s="190">
        <f t="shared" si="2926"/>
        <v>3.5193140322979852</v>
      </c>
    </row>
    <row r="2746" spans="1:21" x14ac:dyDescent="0.2">
      <c r="A2746" s="178">
        <v>42850</v>
      </c>
      <c r="B2746" s="179">
        <v>0.33333333333333331</v>
      </c>
      <c r="C2746" t="s">
        <v>349</v>
      </c>
      <c r="D2746">
        <v>4.58</v>
      </c>
      <c r="E2746">
        <v>6</v>
      </c>
      <c r="F2746">
        <v>6.21</v>
      </c>
      <c r="G2746">
        <v>6</v>
      </c>
      <c r="H2746" s="184">
        <f t="shared" ref="H2746:L2746" si="2979">H2722</f>
        <v>0.29166666666666669</v>
      </c>
      <c r="I2746" s="185">
        <f t="shared" si="2979"/>
        <v>249</v>
      </c>
      <c r="J2746" s="185">
        <f t="shared" si="2979"/>
        <v>556</v>
      </c>
      <c r="K2746" s="185">
        <f t="shared" si="2979"/>
        <v>2872</v>
      </c>
      <c r="L2746" s="185">
        <f t="shared" si="2979"/>
        <v>2219</v>
      </c>
      <c r="M2746" s="147"/>
      <c r="N2746" s="143">
        <f t="shared" si="2924"/>
        <v>1140.42</v>
      </c>
      <c r="O2746" s="143">
        <f t="shared" si="2920"/>
        <v>3336</v>
      </c>
      <c r="P2746" s="143">
        <f t="shared" si="2921"/>
        <v>17835.12</v>
      </c>
      <c r="Q2746" s="143">
        <f t="shared" si="2922"/>
        <v>13314</v>
      </c>
      <c r="R2746" s="188">
        <f t="shared" si="2925"/>
        <v>35625.54</v>
      </c>
      <c r="T2746">
        <v>32843.870000000003</v>
      </c>
      <c r="U2746" s="190">
        <f t="shared" si="2926"/>
        <v>1.0846937343254617</v>
      </c>
    </row>
    <row r="2747" spans="1:21" x14ac:dyDescent="0.2">
      <c r="A2747" s="178">
        <v>42850</v>
      </c>
      <c r="B2747" s="179">
        <v>0.375</v>
      </c>
      <c r="C2747" t="s">
        <v>349</v>
      </c>
      <c r="D2747">
        <v>3.64</v>
      </c>
      <c r="E2747">
        <v>8.6</v>
      </c>
      <c r="F2747">
        <v>8.4499999999999993</v>
      </c>
      <c r="G2747">
        <v>7</v>
      </c>
      <c r="H2747" s="184">
        <f t="shared" ref="H2747:L2747" si="2980">H2723</f>
        <v>0.33333333333333331</v>
      </c>
      <c r="I2747" s="185">
        <f t="shared" si="2980"/>
        <v>256</v>
      </c>
      <c r="J2747" s="185">
        <f t="shared" si="2980"/>
        <v>306</v>
      </c>
      <c r="K2747" s="185">
        <f t="shared" si="2980"/>
        <v>2872</v>
      </c>
      <c r="L2747" s="185">
        <f t="shared" si="2980"/>
        <v>2219</v>
      </c>
      <c r="M2747" s="147"/>
      <c r="N2747" s="143">
        <f t="shared" si="2924"/>
        <v>931.84</v>
      </c>
      <c r="O2747" s="143">
        <f t="shared" si="2920"/>
        <v>2631.6</v>
      </c>
      <c r="P2747" s="143">
        <f t="shared" si="2921"/>
        <v>24268.399999999998</v>
      </c>
      <c r="Q2747" s="143">
        <f t="shared" si="2922"/>
        <v>15533</v>
      </c>
      <c r="R2747" s="188">
        <f t="shared" si="2925"/>
        <v>43364.84</v>
      </c>
      <c r="T2747">
        <v>33979.410000000003</v>
      </c>
      <c r="U2747" s="190">
        <f t="shared" si="2926"/>
        <v>1.27620932794301</v>
      </c>
    </row>
    <row r="2748" spans="1:21" x14ac:dyDescent="0.2">
      <c r="A2748" s="178">
        <v>42850</v>
      </c>
      <c r="B2748" s="179">
        <v>0.41666666666666669</v>
      </c>
      <c r="C2748" t="s">
        <v>349</v>
      </c>
      <c r="D2748">
        <v>11.3</v>
      </c>
      <c r="E2748">
        <v>12.6</v>
      </c>
      <c r="F2748">
        <v>15.6</v>
      </c>
      <c r="G2748">
        <v>11</v>
      </c>
      <c r="H2748" s="184">
        <f t="shared" ref="H2748:L2748" si="2981">H2724</f>
        <v>0.375</v>
      </c>
      <c r="I2748" s="185">
        <f t="shared" si="2981"/>
        <v>156</v>
      </c>
      <c r="J2748" s="185">
        <f t="shared" si="2981"/>
        <v>343</v>
      </c>
      <c r="K2748" s="185">
        <f t="shared" si="2981"/>
        <v>2872</v>
      </c>
      <c r="L2748" s="185">
        <f t="shared" si="2981"/>
        <v>2219</v>
      </c>
      <c r="M2748" s="147"/>
      <c r="N2748" s="143">
        <f t="shared" si="2924"/>
        <v>1762.8000000000002</v>
      </c>
      <c r="O2748" s="143">
        <f t="shared" si="2920"/>
        <v>4321.8</v>
      </c>
      <c r="P2748" s="143">
        <f t="shared" si="2921"/>
        <v>44803.199999999997</v>
      </c>
      <c r="Q2748" s="143">
        <f t="shared" si="2922"/>
        <v>24409</v>
      </c>
      <c r="R2748" s="188">
        <f t="shared" si="2925"/>
        <v>75296.799999999988</v>
      </c>
      <c r="T2748">
        <v>34895.120000000003</v>
      </c>
      <c r="U2748" s="190">
        <f t="shared" si="2926"/>
        <v>2.1578031541373117</v>
      </c>
    </row>
    <row r="2749" spans="1:21" x14ac:dyDescent="0.2">
      <c r="A2749" s="178">
        <v>42850</v>
      </c>
      <c r="B2749" s="179">
        <v>0.45833333333333331</v>
      </c>
      <c r="C2749" t="s">
        <v>349</v>
      </c>
      <c r="D2749">
        <v>3.5</v>
      </c>
      <c r="E2749">
        <v>5.61</v>
      </c>
      <c r="F2749">
        <v>10.61</v>
      </c>
      <c r="G2749">
        <v>1.42</v>
      </c>
      <c r="H2749" s="184">
        <f t="shared" ref="H2749:L2749" si="2982">H2725</f>
        <v>0.41666666666666669</v>
      </c>
      <c r="I2749" s="185">
        <f t="shared" si="2982"/>
        <v>196</v>
      </c>
      <c r="J2749" s="185">
        <f t="shared" si="2982"/>
        <v>315</v>
      </c>
      <c r="K2749" s="185">
        <f t="shared" si="2982"/>
        <v>2872</v>
      </c>
      <c r="L2749" s="185">
        <f t="shared" si="2982"/>
        <v>2219</v>
      </c>
      <c r="M2749" s="147"/>
      <c r="N2749" s="143">
        <f t="shared" si="2924"/>
        <v>686</v>
      </c>
      <c r="O2749" s="143">
        <f t="shared" si="2920"/>
        <v>1767.15</v>
      </c>
      <c r="P2749" s="143">
        <f t="shared" si="2921"/>
        <v>30471.919999999998</v>
      </c>
      <c r="Q2749" s="143">
        <f t="shared" si="2922"/>
        <v>3150.98</v>
      </c>
      <c r="R2749" s="188">
        <f t="shared" si="2925"/>
        <v>36076.050000000003</v>
      </c>
      <c r="T2749">
        <v>36322.29</v>
      </c>
      <c r="U2749" s="190">
        <f t="shared" si="2926"/>
        <v>0.99322069175704508</v>
      </c>
    </row>
    <row r="2750" spans="1:21" x14ac:dyDescent="0.2">
      <c r="A2750" s="178">
        <v>42850</v>
      </c>
      <c r="B2750" s="179">
        <v>0.5</v>
      </c>
      <c r="C2750" t="s">
        <v>349</v>
      </c>
      <c r="D2750">
        <v>3.5</v>
      </c>
      <c r="E2750">
        <v>7.4</v>
      </c>
      <c r="F2750">
        <v>8</v>
      </c>
      <c r="G2750">
        <v>1.62</v>
      </c>
      <c r="H2750" s="184">
        <f t="shared" ref="H2750:L2750" si="2983">H2726</f>
        <v>0.45833333333333331</v>
      </c>
      <c r="I2750" s="185">
        <f t="shared" si="2983"/>
        <v>226</v>
      </c>
      <c r="J2750" s="185">
        <f t="shared" si="2983"/>
        <v>326</v>
      </c>
      <c r="K2750" s="185">
        <f t="shared" si="2983"/>
        <v>2842</v>
      </c>
      <c r="L2750" s="185">
        <f t="shared" si="2983"/>
        <v>1635</v>
      </c>
      <c r="M2750" s="147"/>
      <c r="N2750" s="143">
        <f t="shared" si="2924"/>
        <v>791</v>
      </c>
      <c r="O2750" s="143">
        <f t="shared" si="2920"/>
        <v>2412.4</v>
      </c>
      <c r="P2750" s="143">
        <f t="shared" si="2921"/>
        <v>22736</v>
      </c>
      <c r="Q2750" s="143">
        <f t="shared" si="2922"/>
        <v>2648.7000000000003</v>
      </c>
      <c r="R2750" s="188">
        <f t="shared" si="2925"/>
        <v>28588.100000000002</v>
      </c>
      <c r="T2750">
        <v>38069.300000000003</v>
      </c>
      <c r="U2750" s="190">
        <f t="shared" si="2926"/>
        <v>0.75094892735091001</v>
      </c>
    </row>
    <row r="2751" spans="1:21" x14ac:dyDescent="0.2">
      <c r="A2751" s="178">
        <v>42850</v>
      </c>
      <c r="B2751" s="179">
        <v>0.54166666666666663</v>
      </c>
      <c r="C2751" t="s">
        <v>349</v>
      </c>
      <c r="D2751">
        <v>2</v>
      </c>
      <c r="E2751">
        <v>4.41</v>
      </c>
      <c r="F2751">
        <v>5.31</v>
      </c>
      <c r="G2751">
        <v>3</v>
      </c>
      <c r="H2751" s="184">
        <f t="shared" ref="H2751:L2751" si="2984">H2727</f>
        <v>0.5</v>
      </c>
      <c r="I2751" s="185">
        <f t="shared" si="2984"/>
        <v>222</v>
      </c>
      <c r="J2751" s="185">
        <f t="shared" si="2984"/>
        <v>319</v>
      </c>
      <c r="K2751" s="185">
        <f t="shared" si="2984"/>
        <v>2842</v>
      </c>
      <c r="L2751" s="185">
        <f t="shared" si="2984"/>
        <v>1635</v>
      </c>
      <c r="M2751" s="147"/>
      <c r="N2751" s="143">
        <f t="shared" si="2924"/>
        <v>444</v>
      </c>
      <c r="O2751" s="143">
        <f t="shared" si="2920"/>
        <v>1406.79</v>
      </c>
      <c r="P2751" s="143">
        <f t="shared" si="2921"/>
        <v>15091.019999999999</v>
      </c>
      <c r="Q2751" s="143">
        <f t="shared" si="2922"/>
        <v>4905</v>
      </c>
      <c r="R2751" s="188">
        <f t="shared" si="2925"/>
        <v>21846.809999999998</v>
      </c>
      <c r="T2751">
        <v>39780.9</v>
      </c>
      <c r="U2751" s="190">
        <f t="shared" si="2926"/>
        <v>0.54917837454657881</v>
      </c>
    </row>
    <row r="2752" spans="1:21" x14ac:dyDescent="0.2">
      <c r="A2752" s="178">
        <v>42850</v>
      </c>
      <c r="B2752" s="179">
        <v>0.58333333333333337</v>
      </c>
      <c r="C2752" t="s">
        <v>349</v>
      </c>
      <c r="D2752">
        <v>2.11</v>
      </c>
      <c r="E2752">
        <v>6.23</v>
      </c>
      <c r="F2752">
        <v>8.01</v>
      </c>
      <c r="G2752">
        <v>4.1100000000000003</v>
      </c>
      <c r="H2752" s="184">
        <f t="shared" ref="H2752:L2752" si="2985">H2728</f>
        <v>0.54166666666666663</v>
      </c>
      <c r="I2752" s="185">
        <f t="shared" si="2985"/>
        <v>195</v>
      </c>
      <c r="J2752" s="185">
        <f t="shared" si="2985"/>
        <v>299</v>
      </c>
      <c r="K2752" s="185">
        <f t="shared" si="2985"/>
        <v>2842</v>
      </c>
      <c r="L2752" s="185">
        <f t="shared" si="2985"/>
        <v>1635</v>
      </c>
      <c r="M2752" s="147"/>
      <c r="N2752" s="143">
        <f t="shared" si="2924"/>
        <v>411.45</v>
      </c>
      <c r="O2752" s="143">
        <f t="shared" si="2920"/>
        <v>1862.7700000000002</v>
      </c>
      <c r="P2752" s="143">
        <f t="shared" si="2921"/>
        <v>22764.42</v>
      </c>
      <c r="Q2752" s="143">
        <f t="shared" si="2922"/>
        <v>6719.85</v>
      </c>
      <c r="R2752" s="188">
        <f t="shared" si="2925"/>
        <v>31758.489999999998</v>
      </c>
      <c r="T2752">
        <v>41527.370000000003</v>
      </c>
      <c r="U2752" s="190">
        <f t="shared" si="2926"/>
        <v>0.76476044594203763</v>
      </c>
    </row>
    <row r="2753" spans="1:21" x14ac:dyDescent="0.2">
      <c r="A2753" s="178">
        <v>42850</v>
      </c>
      <c r="B2753" s="179">
        <v>0.625</v>
      </c>
      <c r="C2753" t="s">
        <v>349</v>
      </c>
      <c r="D2753">
        <v>2.11</v>
      </c>
      <c r="E2753">
        <v>8.11</v>
      </c>
      <c r="F2753">
        <v>9.89</v>
      </c>
      <c r="G2753">
        <v>3.82</v>
      </c>
      <c r="H2753" s="184">
        <f t="shared" ref="H2753:L2753" si="2986">H2729</f>
        <v>0.58333333333333337</v>
      </c>
      <c r="I2753" s="185">
        <f t="shared" si="2986"/>
        <v>205</v>
      </c>
      <c r="J2753" s="185">
        <f t="shared" si="2986"/>
        <v>237</v>
      </c>
      <c r="K2753" s="185">
        <f t="shared" si="2986"/>
        <v>2842</v>
      </c>
      <c r="L2753" s="185">
        <f t="shared" si="2986"/>
        <v>1635</v>
      </c>
      <c r="M2753" s="147"/>
      <c r="N2753" s="143">
        <f t="shared" si="2924"/>
        <v>432.54999999999995</v>
      </c>
      <c r="O2753" s="143">
        <f t="shared" si="2920"/>
        <v>1922.07</v>
      </c>
      <c r="P2753" s="143">
        <f t="shared" si="2921"/>
        <v>28107.38</v>
      </c>
      <c r="Q2753" s="143">
        <f t="shared" si="2922"/>
        <v>6245.7</v>
      </c>
      <c r="R2753" s="188">
        <f t="shared" si="2925"/>
        <v>36707.699999999997</v>
      </c>
      <c r="T2753">
        <v>43676.47</v>
      </c>
      <c r="U2753" s="190">
        <f t="shared" si="2926"/>
        <v>0.84044566788479003</v>
      </c>
    </row>
    <row r="2754" spans="1:21" x14ac:dyDescent="0.2">
      <c r="A2754" s="178">
        <v>42850</v>
      </c>
      <c r="B2754" s="179">
        <v>0.66666666666666663</v>
      </c>
      <c r="C2754" t="s">
        <v>349</v>
      </c>
      <c r="D2754">
        <v>2.11</v>
      </c>
      <c r="E2754">
        <v>12.56</v>
      </c>
      <c r="F2754">
        <v>13.56</v>
      </c>
      <c r="G2754">
        <v>6</v>
      </c>
      <c r="H2754" s="184">
        <f t="shared" ref="H2754:L2754" si="2987">H2730</f>
        <v>0.625</v>
      </c>
      <c r="I2754" s="185">
        <f t="shared" si="2987"/>
        <v>212</v>
      </c>
      <c r="J2754" s="185">
        <f t="shared" si="2987"/>
        <v>213</v>
      </c>
      <c r="K2754" s="185">
        <f t="shared" si="2987"/>
        <v>2842</v>
      </c>
      <c r="L2754" s="185">
        <f t="shared" si="2987"/>
        <v>1380</v>
      </c>
      <c r="M2754" s="147"/>
      <c r="N2754" s="143">
        <f t="shared" si="2924"/>
        <v>447.32</v>
      </c>
      <c r="O2754" s="143">
        <f t="shared" si="2920"/>
        <v>2675.28</v>
      </c>
      <c r="P2754" s="143">
        <f t="shared" si="2921"/>
        <v>38537.520000000004</v>
      </c>
      <c r="Q2754" s="143">
        <f t="shared" si="2922"/>
        <v>8280</v>
      </c>
      <c r="R2754" s="188">
        <f t="shared" si="2925"/>
        <v>49940.12</v>
      </c>
      <c r="T2754">
        <v>45551.76</v>
      </c>
      <c r="U2754" s="190">
        <f t="shared" si="2926"/>
        <v>1.0963378802487544</v>
      </c>
    </row>
    <row r="2755" spans="1:21" x14ac:dyDescent="0.2">
      <c r="A2755" s="178">
        <v>42850</v>
      </c>
      <c r="B2755" s="179">
        <v>0.70833333333333337</v>
      </c>
      <c r="C2755" t="s">
        <v>349</v>
      </c>
      <c r="D2755">
        <v>2.11</v>
      </c>
      <c r="E2755">
        <v>17.95</v>
      </c>
      <c r="F2755">
        <v>21.85</v>
      </c>
      <c r="G2755">
        <v>8.7200000000000006</v>
      </c>
      <c r="H2755" s="184">
        <f t="shared" ref="H2755:L2755" si="2988">H2731</f>
        <v>0.66666666666666663</v>
      </c>
      <c r="I2755" s="185">
        <f t="shared" si="2988"/>
        <v>191</v>
      </c>
      <c r="J2755" s="185">
        <f t="shared" si="2988"/>
        <v>237</v>
      </c>
      <c r="K2755" s="185">
        <f t="shared" si="2988"/>
        <v>2842</v>
      </c>
      <c r="L2755" s="185">
        <f t="shared" si="2988"/>
        <v>1380</v>
      </c>
      <c r="M2755" s="147"/>
      <c r="N2755" s="143">
        <f t="shared" si="2924"/>
        <v>403.01</v>
      </c>
      <c r="O2755" s="143">
        <f t="shared" si="2920"/>
        <v>4254.1499999999996</v>
      </c>
      <c r="P2755" s="143">
        <f t="shared" si="2921"/>
        <v>62097.700000000004</v>
      </c>
      <c r="Q2755" s="143">
        <f t="shared" si="2922"/>
        <v>12033.6</v>
      </c>
      <c r="R2755" s="188">
        <f t="shared" si="2925"/>
        <v>78788.460000000006</v>
      </c>
      <c r="T2755">
        <v>47187.45</v>
      </c>
      <c r="U2755" s="190">
        <f t="shared" si="2926"/>
        <v>1.6696909877520403</v>
      </c>
    </row>
    <row r="2756" spans="1:21" x14ac:dyDescent="0.2">
      <c r="A2756" s="178">
        <v>42850</v>
      </c>
      <c r="B2756" s="179">
        <v>0.75</v>
      </c>
      <c r="C2756" t="s">
        <v>349</v>
      </c>
      <c r="D2756">
        <v>3.5</v>
      </c>
      <c r="E2756">
        <v>16.21</v>
      </c>
      <c r="F2756">
        <v>19.46</v>
      </c>
      <c r="G2756">
        <v>6</v>
      </c>
      <c r="H2756" s="184">
        <f t="shared" ref="H2756:L2756" si="2989">H2732</f>
        <v>0.70833333333333337</v>
      </c>
      <c r="I2756" s="185">
        <f t="shared" si="2989"/>
        <v>218</v>
      </c>
      <c r="J2756" s="185">
        <f t="shared" si="2989"/>
        <v>258</v>
      </c>
      <c r="K2756" s="185">
        <f t="shared" si="2989"/>
        <v>2842</v>
      </c>
      <c r="L2756" s="185">
        <f t="shared" si="2989"/>
        <v>1380</v>
      </c>
      <c r="M2756" s="147"/>
      <c r="N2756" s="143">
        <f t="shared" si="2924"/>
        <v>763</v>
      </c>
      <c r="O2756" s="143">
        <f t="shared" ref="O2756:O2819" si="2990">E2756*J2756</f>
        <v>4182.18</v>
      </c>
      <c r="P2756" s="143">
        <f t="shared" ref="P2756:P2819" si="2991">F2756*K2756</f>
        <v>55305.32</v>
      </c>
      <c r="Q2756" s="143">
        <f t="shared" ref="Q2756:Q2819" si="2992">G2756*L2756</f>
        <v>8280</v>
      </c>
      <c r="R2756" s="188">
        <f t="shared" si="2925"/>
        <v>68530.5</v>
      </c>
      <c r="T2756">
        <v>48578.1</v>
      </c>
      <c r="U2756" s="190">
        <f t="shared" si="2926"/>
        <v>1.4107282911435399</v>
      </c>
    </row>
    <row r="2757" spans="1:21" x14ac:dyDescent="0.2">
      <c r="A2757" s="178">
        <v>42850</v>
      </c>
      <c r="B2757" s="179">
        <v>0.79166666666666663</v>
      </c>
      <c r="C2757" t="s">
        <v>349</v>
      </c>
      <c r="D2757">
        <v>8.11</v>
      </c>
      <c r="E2757">
        <v>5</v>
      </c>
      <c r="F2757">
        <v>11.85</v>
      </c>
      <c r="G2757">
        <v>5</v>
      </c>
      <c r="H2757" s="184">
        <f t="shared" ref="H2757:L2757" si="2993">H2733</f>
        <v>0.75</v>
      </c>
      <c r="I2757" s="185">
        <f t="shared" si="2993"/>
        <v>240</v>
      </c>
      <c r="J2757" s="185">
        <f t="shared" si="2993"/>
        <v>365</v>
      </c>
      <c r="K2757" s="185">
        <f t="shared" si="2993"/>
        <v>2842</v>
      </c>
      <c r="L2757" s="185">
        <f t="shared" si="2993"/>
        <v>1380</v>
      </c>
      <c r="M2757" s="147"/>
      <c r="N2757" s="143">
        <f t="shared" ref="N2757:N2820" si="2994">D2757*I2757</f>
        <v>1946.3999999999999</v>
      </c>
      <c r="O2757" s="143">
        <f t="shared" si="2990"/>
        <v>1825</v>
      </c>
      <c r="P2757" s="143">
        <f t="shared" si="2991"/>
        <v>33677.699999999997</v>
      </c>
      <c r="Q2757" s="143">
        <f t="shared" si="2992"/>
        <v>6900</v>
      </c>
      <c r="R2757" s="188">
        <f t="shared" ref="R2757:R2820" si="2995">SUM(N2757:Q2757)</f>
        <v>44349.1</v>
      </c>
      <c r="T2757">
        <v>48744.74</v>
      </c>
      <c r="U2757" s="190">
        <f t="shared" ref="U2757:U2820" si="2996">R2757/T2757</f>
        <v>0.90982329580586541</v>
      </c>
    </row>
    <row r="2758" spans="1:21" x14ac:dyDescent="0.2">
      <c r="A2758" s="178">
        <v>42850</v>
      </c>
      <c r="B2758" s="179">
        <v>0.83333333333333337</v>
      </c>
      <c r="C2758" t="s">
        <v>349</v>
      </c>
      <c r="D2758">
        <v>3.5</v>
      </c>
      <c r="E2758">
        <v>3</v>
      </c>
      <c r="F2758">
        <v>7.95</v>
      </c>
      <c r="G2758">
        <v>3</v>
      </c>
      <c r="H2758" s="184">
        <f t="shared" ref="H2758:L2758" si="2997">H2734</f>
        <v>0.79166666666666663</v>
      </c>
      <c r="I2758" s="185">
        <f t="shared" si="2997"/>
        <v>320</v>
      </c>
      <c r="J2758" s="185">
        <f t="shared" si="2997"/>
        <v>214</v>
      </c>
      <c r="K2758" s="185">
        <f t="shared" si="2997"/>
        <v>2842</v>
      </c>
      <c r="L2758" s="185">
        <f t="shared" si="2997"/>
        <v>1426</v>
      </c>
      <c r="M2758" s="147"/>
      <c r="N2758" s="143">
        <f t="shared" si="2994"/>
        <v>1120</v>
      </c>
      <c r="O2758" s="143">
        <f t="shared" si="2990"/>
        <v>642</v>
      </c>
      <c r="P2758" s="143">
        <f t="shared" si="2991"/>
        <v>22593.9</v>
      </c>
      <c r="Q2758" s="143">
        <f t="shared" si="2992"/>
        <v>4278</v>
      </c>
      <c r="R2758" s="188">
        <f t="shared" si="2995"/>
        <v>28633.9</v>
      </c>
      <c r="T2758">
        <v>47774.91</v>
      </c>
      <c r="U2758" s="190">
        <f t="shared" si="2996"/>
        <v>0.59935016099454708</v>
      </c>
    </row>
    <row r="2759" spans="1:21" x14ac:dyDescent="0.2">
      <c r="A2759" s="178">
        <v>42850</v>
      </c>
      <c r="B2759" s="179">
        <v>0.875</v>
      </c>
      <c r="C2759" t="s">
        <v>349</v>
      </c>
      <c r="D2759">
        <v>3.5</v>
      </c>
      <c r="E2759">
        <v>7.58</v>
      </c>
      <c r="F2759">
        <v>12.08</v>
      </c>
      <c r="G2759">
        <v>6</v>
      </c>
      <c r="H2759" s="184">
        <f t="shared" ref="H2759:L2759" si="2998">H2735</f>
        <v>0.83333333333333337</v>
      </c>
      <c r="I2759" s="185">
        <f t="shared" si="2998"/>
        <v>322</v>
      </c>
      <c r="J2759" s="185">
        <f t="shared" si="2998"/>
        <v>178</v>
      </c>
      <c r="K2759" s="185">
        <f t="shared" si="2998"/>
        <v>2842</v>
      </c>
      <c r="L2759" s="185">
        <f t="shared" si="2998"/>
        <v>1426</v>
      </c>
      <c r="M2759" s="147"/>
      <c r="N2759" s="143">
        <f t="shared" si="2994"/>
        <v>1127</v>
      </c>
      <c r="O2759" s="143">
        <f t="shared" si="2990"/>
        <v>1349.24</v>
      </c>
      <c r="P2759" s="143">
        <f t="shared" si="2991"/>
        <v>34331.360000000001</v>
      </c>
      <c r="Q2759" s="143">
        <f t="shared" si="2992"/>
        <v>8556</v>
      </c>
      <c r="R2759" s="188">
        <f t="shared" si="2995"/>
        <v>45363.6</v>
      </c>
      <c r="T2759">
        <v>46772.41</v>
      </c>
      <c r="U2759" s="190">
        <f t="shared" si="2996"/>
        <v>0.96987946526595481</v>
      </c>
    </row>
    <row r="2760" spans="1:21" x14ac:dyDescent="0.2">
      <c r="A2760" s="178">
        <v>42850</v>
      </c>
      <c r="B2760" s="179">
        <v>0.91666666666666663</v>
      </c>
      <c r="C2760" t="s">
        <v>349</v>
      </c>
      <c r="D2760">
        <v>8</v>
      </c>
      <c r="E2760">
        <v>9</v>
      </c>
      <c r="F2760">
        <v>10</v>
      </c>
      <c r="G2760">
        <v>3</v>
      </c>
      <c r="H2760" s="184">
        <f t="shared" ref="H2760:L2760" si="2999">H2736</f>
        <v>0.875</v>
      </c>
      <c r="I2760" s="185">
        <f t="shared" si="2999"/>
        <v>337</v>
      </c>
      <c r="J2760" s="185">
        <f t="shared" si="2999"/>
        <v>173</v>
      </c>
      <c r="K2760" s="185">
        <f t="shared" si="2999"/>
        <v>2842</v>
      </c>
      <c r="L2760" s="185">
        <f t="shared" si="2999"/>
        <v>1426</v>
      </c>
      <c r="M2760" s="147"/>
      <c r="N2760" s="143">
        <f t="shared" si="2994"/>
        <v>2696</v>
      </c>
      <c r="O2760" s="143">
        <f t="shared" si="2990"/>
        <v>1557</v>
      </c>
      <c r="P2760" s="143">
        <f t="shared" si="2991"/>
        <v>28420</v>
      </c>
      <c r="Q2760" s="143">
        <f t="shared" si="2992"/>
        <v>4278</v>
      </c>
      <c r="R2760" s="188">
        <f t="shared" si="2995"/>
        <v>36951</v>
      </c>
      <c r="T2760">
        <v>46941.3</v>
      </c>
      <c r="U2760" s="190">
        <f t="shared" si="2996"/>
        <v>0.78717462021716478</v>
      </c>
    </row>
    <row r="2761" spans="1:21" x14ac:dyDescent="0.2">
      <c r="A2761" s="178">
        <v>42850</v>
      </c>
      <c r="B2761" s="179">
        <v>0.95833333333333337</v>
      </c>
      <c r="C2761" t="s">
        <v>349</v>
      </c>
      <c r="D2761">
        <v>22</v>
      </c>
      <c r="E2761">
        <v>6.3</v>
      </c>
      <c r="F2761">
        <v>6.5</v>
      </c>
      <c r="G2761">
        <v>0.3</v>
      </c>
      <c r="H2761" s="184">
        <f t="shared" ref="H2761:L2761" si="3000">H2737</f>
        <v>0.91666666666666663</v>
      </c>
      <c r="I2761" s="185">
        <f t="shared" si="3000"/>
        <v>394</v>
      </c>
      <c r="J2761" s="185">
        <f t="shared" si="3000"/>
        <v>194</v>
      </c>
      <c r="K2761" s="185">
        <f t="shared" si="3000"/>
        <v>2842</v>
      </c>
      <c r="L2761" s="185">
        <f t="shared" si="3000"/>
        <v>1426</v>
      </c>
      <c r="M2761" s="147"/>
      <c r="N2761" s="143">
        <f t="shared" si="2994"/>
        <v>8668</v>
      </c>
      <c r="O2761" s="143">
        <f t="shared" si="2990"/>
        <v>1222.2</v>
      </c>
      <c r="P2761" s="143">
        <f t="shared" si="2991"/>
        <v>18473</v>
      </c>
      <c r="Q2761" s="143">
        <f t="shared" si="2992"/>
        <v>427.8</v>
      </c>
      <c r="R2761" s="188">
        <f t="shared" si="2995"/>
        <v>28791</v>
      </c>
      <c r="T2761">
        <v>45583.59</v>
      </c>
      <c r="U2761" s="190">
        <f t="shared" si="2996"/>
        <v>0.63160887503595053</v>
      </c>
    </row>
    <row r="2762" spans="1:21" x14ac:dyDescent="0.2">
      <c r="A2762" s="178">
        <v>42850</v>
      </c>
      <c r="B2762" s="180">
        <v>1</v>
      </c>
      <c r="C2762" t="s">
        <v>349</v>
      </c>
      <c r="D2762">
        <v>22</v>
      </c>
      <c r="E2762">
        <v>9</v>
      </c>
      <c r="F2762">
        <v>9</v>
      </c>
      <c r="G2762">
        <v>0.25</v>
      </c>
      <c r="H2762" s="184">
        <f t="shared" ref="H2762:L2762" si="3001">H2738</f>
        <v>0.95833333333333337</v>
      </c>
      <c r="I2762" s="185">
        <f t="shared" si="3001"/>
        <v>389</v>
      </c>
      <c r="J2762" s="185">
        <f t="shared" si="3001"/>
        <v>265</v>
      </c>
      <c r="K2762" s="185">
        <f t="shared" si="3001"/>
        <v>2985</v>
      </c>
      <c r="L2762" s="185">
        <f t="shared" si="3001"/>
        <v>1111</v>
      </c>
      <c r="M2762" s="147"/>
      <c r="N2762" s="143">
        <f t="shared" si="2994"/>
        <v>8558</v>
      </c>
      <c r="O2762" s="143">
        <f t="shared" si="2990"/>
        <v>2385</v>
      </c>
      <c r="P2762" s="143">
        <f t="shared" si="2991"/>
        <v>26865</v>
      </c>
      <c r="Q2762" s="143">
        <f t="shared" si="2992"/>
        <v>277.75</v>
      </c>
      <c r="R2762" s="188">
        <f t="shared" si="2995"/>
        <v>38085.75</v>
      </c>
      <c r="T2762">
        <v>42322.01</v>
      </c>
      <c r="U2762" s="190">
        <f t="shared" si="2996"/>
        <v>0.89990409245685632</v>
      </c>
    </row>
    <row r="2763" spans="1:21" x14ac:dyDescent="0.2">
      <c r="A2763" s="178">
        <v>42851</v>
      </c>
      <c r="B2763" s="179">
        <v>4.1666666666666664E-2</v>
      </c>
      <c r="C2763" t="s">
        <v>349</v>
      </c>
      <c r="D2763">
        <v>17.57</v>
      </c>
      <c r="E2763">
        <v>6.91</v>
      </c>
      <c r="F2763">
        <v>6.91</v>
      </c>
      <c r="G2763">
        <v>0.12</v>
      </c>
      <c r="H2763" s="184">
        <f t="shared" ref="H2763:L2763" si="3002">H2739</f>
        <v>1</v>
      </c>
      <c r="I2763" s="185">
        <f t="shared" si="3002"/>
        <v>362</v>
      </c>
      <c r="J2763" s="185">
        <f t="shared" si="3002"/>
        <v>243</v>
      </c>
      <c r="K2763" s="185">
        <f t="shared" si="3002"/>
        <v>2985</v>
      </c>
      <c r="L2763" s="185">
        <f t="shared" si="3002"/>
        <v>1111</v>
      </c>
      <c r="M2763" s="147"/>
      <c r="N2763" s="143">
        <f t="shared" si="2994"/>
        <v>6360.34</v>
      </c>
      <c r="O2763" s="143">
        <f t="shared" si="2990"/>
        <v>1679.13</v>
      </c>
      <c r="P2763" s="143">
        <f t="shared" si="2991"/>
        <v>20626.350000000002</v>
      </c>
      <c r="Q2763" s="143">
        <f t="shared" si="2992"/>
        <v>133.32</v>
      </c>
      <c r="R2763" s="188">
        <f t="shared" si="2995"/>
        <v>28799.140000000003</v>
      </c>
      <c r="T2763">
        <v>38675.35</v>
      </c>
      <c r="U2763" s="190">
        <f t="shared" si="2996"/>
        <v>0.74463812221479586</v>
      </c>
    </row>
    <row r="2764" spans="1:21" x14ac:dyDescent="0.2">
      <c r="A2764" s="178">
        <v>42851</v>
      </c>
      <c r="B2764" s="179">
        <v>8.3333333333333329E-2</v>
      </c>
      <c r="C2764" t="s">
        <v>349</v>
      </c>
      <c r="D2764">
        <v>6.12</v>
      </c>
      <c r="E2764">
        <v>2.2200000000000002</v>
      </c>
      <c r="F2764">
        <v>4</v>
      </c>
      <c r="G2764">
        <v>0.01</v>
      </c>
      <c r="H2764" s="184">
        <f t="shared" ref="H2764:L2764" si="3003">H2740</f>
        <v>4.1666666666666664E-2</v>
      </c>
      <c r="I2764" s="185">
        <f t="shared" si="3003"/>
        <v>294</v>
      </c>
      <c r="J2764" s="185">
        <f t="shared" si="3003"/>
        <v>212</v>
      </c>
      <c r="K2764" s="185">
        <f t="shared" si="3003"/>
        <v>2985</v>
      </c>
      <c r="L2764" s="185">
        <f t="shared" si="3003"/>
        <v>1111</v>
      </c>
      <c r="M2764" s="147"/>
      <c r="N2764" s="143">
        <f t="shared" si="2994"/>
        <v>1799.28</v>
      </c>
      <c r="O2764" s="143">
        <f t="shared" si="2990"/>
        <v>470.64000000000004</v>
      </c>
      <c r="P2764" s="143">
        <f t="shared" si="2991"/>
        <v>11940</v>
      </c>
      <c r="Q2764" s="143">
        <f t="shared" si="2992"/>
        <v>11.11</v>
      </c>
      <c r="R2764" s="188">
        <f t="shared" si="2995"/>
        <v>14221.03</v>
      </c>
      <c r="T2764">
        <v>35899.14</v>
      </c>
      <c r="U2764" s="190">
        <f t="shared" si="2996"/>
        <v>0.39613845902715222</v>
      </c>
    </row>
    <row r="2765" spans="1:21" x14ac:dyDescent="0.2">
      <c r="A2765" s="178">
        <v>42851</v>
      </c>
      <c r="B2765" s="179">
        <v>0.125</v>
      </c>
      <c r="C2765" t="s">
        <v>349</v>
      </c>
      <c r="D2765">
        <v>7.24</v>
      </c>
      <c r="E2765">
        <v>2</v>
      </c>
      <c r="F2765">
        <v>3.74</v>
      </c>
      <c r="G2765">
        <v>3.2</v>
      </c>
      <c r="H2765" s="184">
        <f t="shared" ref="H2765:L2765" si="3004">H2741</f>
        <v>8.3333333333333329E-2</v>
      </c>
      <c r="I2765" s="185">
        <f t="shared" si="3004"/>
        <v>236</v>
      </c>
      <c r="J2765" s="185">
        <f t="shared" si="3004"/>
        <v>179</v>
      </c>
      <c r="K2765" s="185">
        <f t="shared" si="3004"/>
        <v>2985</v>
      </c>
      <c r="L2765" s="185">
        <f t="shared" si="3004"/>
        <v>1111</v>
      </c>
      <c r="M2765" s="147"/>
      <c r="N2765" s="143">
        <f t="shared" si="2994"/>
        <v>1708.64</v>
      </c>
      <c r="O2765" s="143">
        <f t="shared" si="2990"/>
        <v>358</v>
      </c>
      <c r="P2765" s="143">
        <f t="shared" si="2991"/>
        <v>11163.900000000001</v>
      </c>
      <c r="Q2765" s="143">
        <f t="shared" si="2992"/>
        <v>3555.2000000000003</v>
      </c>
      <c r="R2765" s="188">
        <f t="shared" si="2995"/>
        <v>16785.740000000002</v>
      </c>
      <c r="T2765">
        <v>34111.769999999997</v>
      </c>
      <c r="U2765" s="190">
        <f t="shared" si="2996"/>
        <v>0.49208059271037541</v>
      </c>
    </row>
    <row r="2766" spans="1:21" x14ac:dyDescent="0.2">
      <c r="A2766" s="178">
        <v>42851</v>
      </c>
      <c r="B2766" s="179">
        <v>0.16666666666666666</v>
      </c>
      <c r="C2766" t="s">
        <v>349</v>
      </c>
      <c r="D2766">
        <v>5.58</v>
      </c>
      <c r="E2766">
        <v>2</v>
      </c>
      <c r="F2766">
        <v>3.5</v>
      </c>
      <c r="G2766">
        <v>3.2</v>
      </c>
      <c r="H2766" s="184">
        <f t="shared" ref="H2766:L2766" si="3005">H2742</f>
        <v>0.125</v>
      </c>
      <c r="I2766" s="185">
        <f t="shared" si="3005"/>
        <v>201</v>
      </c>
      <c r="J2766" s="185">
        <f t="shared" si="3005"/>
        <v>205</v>
      </c>
      <c r="K2766" s="185">
        <f t="shared" si="3005"/>
        <v>2985</v>
      </c>
      <c r="L2766" s="185">
        <f t="shared" si="3005"/>
        <v>1717</v>
      </c>
      <c r="M2766" s="147"/>
      <c r="N2766" s="143">
        <f t="shared" si="2994"/>
        <v>1121.58</v>
      </c>
      <c r="O2766" s="143">
        <f t="shared" si="2990"/>
        <v>410</v>
      </c>
      <c r="P2766" s="143">
        <f t="shared" si="2991"/>
        <v>10447.5</v>
      </c>
      <c r="Q2766" s="143">
        <f t="shared" si="2992"/>
        <v>5494.4000000000005</v>
      </c>
      <c r="R2766" s="188">
        <f t="shared" si="2995"/>
        <v>17473.48</v>
      </c>
      <c r="T2766">
        <v>33044.43</v>
      </c>
      <c r="U2766" s="190">
        <f t="shared" si="2996"/>
        <v>0.52878745374031266</v>
      </c>
    </row>
    <row r="2767" spans="1:21" x14ac:dyDescent="0.2">
      <c r="A2767" s="178">
        <v>42851</v>
      </c>
      <c r="B2767" s="179">
        <v>0.20833333333333334</v>
      </c>
      <c r="C2767" t="s">
        <v>349</v>
      </c>
      <c r="D2767">
        <v>3.63</v>
      </c>
      <c r="E2767">
        <v>2.61</v>
      </c>
      <c r="F2767">
        <v>3.8</v>
      </c>
      <c r="G2767">
        <v>3.2</v>
      </c>
      <c r="H2767" s="184">
        <f t="shared" ref="H2767:L2767" si="3006">H2743</f>
        <v>0.16666666666666666</v>
      </c>
      <c r="I2767" s="185">
        <f t="shared" si="3006"/>
        <v>185</v>
      </c>
      <c r="J2767" s="185">
        <f t="shared" si="3006"/>
        <v>205</v>
      </c>
      <c r="K2767" s="185">
        <f t="shared" si="3006"/>
        <v>2985</v>
      </c>
      <c r="L2767" s="185">
        <f t="shared" si="3006"/>
        <v>1717</v>
      </c>
      <c r="M2767" s="147"/>
      <c r="N2767" s="143">
        <f t="shared" si="2994"/>
        <v>671.55</v>
      </c>
      <c r="O2767" s="143">
        <f t="shared" si="2990"/>
        <v>535.04999999999995</v>
      </c>
      <c r="P2767" s="143">
        <f t="shared" si="2991"/>
        <v>11343</v>
      </c>
      <c r="Q2767" s="143">
        <f t="shared" si="2992"/>
        <v>5494.4000000000005</v>
      </c>
      <c r="R2767" s="188">
        <f t="shared" si="2995"/>
        <v>18044</v>
      </c>
      <c r="T2767">
        <v>32472.12</v>
      </c>
      <c r="U2767" s="190">
        <f t="shared" si="2996"/>
        <v>0.55567668510710111</v>
      </c>
    </row>
    <row r="2768" spans="1:21" x14ac:dyDescent="0.2">
      <c r="A2768" s="178">
        <v>42851</v>
      </c>
      <c r="B2768" s="179">
        <v>0.25</v>
      </c>
      <c r="C2768" t="s">
        <v>349</v>
      </c>
      <c r="D2768">
        <v>11</v>
      </c>
      <c r="E2768">
        <v>9.1</v>
      </c>
      <c r="F2768">
        <v>7.95</v>
      </c>
      <c r="G2768">
        <v>5.0999999999999996</v>
      </c>
      <c r="H2768" s="184">
        <f t="shared" ref="H2768:L2768" si="3007">H2744</f>
        <v>0.20833333333333334</v>
      </c>
      <c r="I2768" s="185">
        <f t="shared" si="3007"/>
        <v>207</v>
      </c>
      <c r="J2768" s="185">
        <f t="shared" si="3007"/>
        <v>283</v>
      </c>
      <c r="K2768" s="185">
        <f t="shared" si="3007"/>
        <v>2985</v>
      </c>
      <c r="L2768" s="185">
        <f t="shared" si="3007"/>
        <v>1717</v>
      </c>
      <c r="M2768" s="147"/>
      <c r="N2768" s="143">
        <f t="shared" si="2994"/>
        <v>2277</v>
      </c>
      <c r="O2768" s="143">
        <f t="shared" si="2990"/>
        <v>2575.2999999999997</v>
      </c>
      <c r="P2768" s="143">
        <f t="shared" si="2991"/>
        <v>23730.75</v>
      </c>
      <c r="Q2768" s="143">
        <f t="shared" si="2992"/>
        <v>8756.6999999999989</v>
      </c>
      <c r="R2768" s="188">
        <f t="shared" si="2995"/>
        <v>37339.75</v>
      </c>
      <c r="T2768">
        <v>32509.7</v>
      </c>
      <c r="U2768" s="190">
        <f t="shared" si="2996"/>
        <v>1.1485725798761599</v>
      </c>
    </row>
    <row r="2769" spans="1:21" x14ac:dyDescent="0.2">
      <c r="A2769" s="178">
        <v>42851</v>
      </c>
      <c r="B2769" s="179">
        <v>0.29166666666666669</v>
      </c>
      <c r="C2769" t="s">
        <v>349</v>
      </c>
      <c r="D2769">
        <v>20</v>
      </c>
      <c r="E2769">
        <v>18</v>
      </c>
      <c r="F2769">
        <v>13.74</v>
      </c>
      <c r="G2769">
        <v>16.8</v>
      </c>
      <c r="H2769" s="184">
        <f t="shared" ref="H2769:L2769" si="3008">H2745</f>
        <v>0.25</v>
      </c>
      <c r="I2769" s="185">
        <f t="shared" si="3008"/>
        <v>327</v>
      </c>
      <c r="J2769" s="185">
        <f t="shared" si="3008"/>
        <v>438</v>
      </c>
      <c r="K2769" s="185">
        <f t="shared" si="3008"/>
        <v>2985</v>
      </c>
      <c r="L2769" s="185">
        <f t="shared" si="3008"/>
        <v>1717</v>
      </c>
      <c r="M2769" s="147"/>
      <c r="N2769" s="143">
        <f t="shared" si="2994"/>
        <v>6540</v>
      </c>
      <c r="O2769" s="143">
        <f t="shared" si="2990"/>
        <v>7884</v>
      </c>
      <c r="P2769" s="143">
        <f t="shared" si="2991"/>
        <v>41013.9</v>
      </c>
      <c r="Q2769" s="143">
        <f t="shared" si="2992"/>
        <v>28845.600000000002</v>
      </c>
      <c r="R2769" s="188">
        <f t="shared" si="2995"/>
        <v>84283.5</v>
      </c>
      <c r="T2769">
        <v>34262.43</v>
      </c>
      <c r="U2769" s="190">
        <f t="shared" si="2996"/>
        <v>2.4599393563153575</v>
      </c>
    </row>
    <row r="2770" spans="1:21" x14ac:dyDescent="0.2">
      <c r="A2770" s="178">
        <v>42851</v>
      </c>
      <c r="B2770" s="179">
        <v>0.33333333333333331</v>
      </c>
      <c r="C2770" t="s">
        <v>349</v>
      </c>
      <c r="D2770">
        <v>7.26</v>
      </c>
      <c r="E2770">
        <v>4.8499999999999996</v>
      </c>
      <c r="F2770">
        <v>8</v>
      </c>
      <c r="G2770">
        <v>7.79</v>
      </c>
      <c r="H2770" s="184">
        <f t="shared" ref="H2770:L2770" si="3009">H2746</f>
        <v>0.29166666666666669</v>
      </c>
      <c r="I2770" s="185">
        <f t="shared" si="3009"/>
        <v>249</v>
      </c>
      <c r="J2770" s="185">
        <f t="shared" si="3009"/>
        <v>556</v>
      </c>
      <c r="K2770" s="185">
        <f t="shared" si="3009"/>
        <v>2872</v>
      </c>
      <c r="L2770" s="185">
        <f t="shared" si="3009"/>
        <v>2219</v>
      </c>
      <c r="M2770" s="147"/>
      <c r="N2770" s="143">
        <f t="shared" si="2994"/>
        <v>1807.74</v>
      </c>
      <c r="O2770" s="143">
        <f t="shared" si="2990"/>
        <v>2696.6</v>
      </c>
      <c r="P2770" s="143">
        <f t="shared" si="2991"/>
        <v>22976</v>
      </c>
      <c r="Q2770" s="143">
        <f t="shared" si="2992"/>
        <v>17286.009999999998</v>
      </c>
      <c r="R2770" s="188">
        <f t="shared" si="2995"/>
        <v>44766.35</v>
      </c>
      <c r="T2770">
        <v>37578.699999999997</v>
      </c>
      <c r="U2770" s="190">
        <f t="shared" si="2996"/>
        <v>1.191269256254208</v>
      </c>
    </row>
    <row r="2771" spans="1:21" x14ac:dyDescent="0.2">
      <c r="A2771" s="178">
        <v>42851</v>
      </c>
      <c r="B2771" s="179">
        <v>0.375</v>
      </c>
      <c r="C2771" t="s">
        <v>349</v>
      </c>
      <c r="D2771">
        <v>5.92</v>
      </c>
      <c r="E2771">
        <v>11.44</v>
      </c>
      <c r="F2771">
        <v>10.44</v>
      </c>
      <c r="G2771">
        <v>11.43</v>
      </c>
      <c r="H2771" s="184">
        <f t="shared" ref="H2771:L2771" si="3010">H2747</f>
        <v>0.33333333333333331</v>
      </c>
      <c r="I2771" s="185">
        <f t="shared" si="3010"/>
        <v>256</v>
      </c>
      <c r="J2771" s="185">
        <f t="shared" si="3010"/>
        <v>306</v>
      </c>
      <c r="K2771" s="185">
        <f t="shared" si="3010"/>
        <v>2872</v>
      </c>
      <c r="L2771" s="185">
        <f t="shared" si="3010"/>
        <v>2219</v>
      </c>
      <c r="M2771" s="147"/>
      <c r="N2771" s="143">
        <f t="shared" si="2994"/>
        <v>1515.52</v>
      </c>
      <c r="O2771" s="143">
        <f t="shared" si="2990"/>
        <v>3500.64</v>
      </c>
      <c r="P2771" s="143">
        <f t="shared" si="2991"/>
        <v>29983.68</v>
      </c>
      <c r="Q2771" s="143">
        <f t="shared" si="2992"/>
        <v>25363.17</v>
      </c>
      <c r="R2771" s="188">
        <f t="shared" si="2995"/>
        <v>60363.009999999995</v>
      </c>
      <c r="T2771">
        <v>38478.239999999998</v>
      </c>
      <c r="U2771" s="190">
        <f t="shared" si="2996"/>
        <v>1.5687570429416731</v>
      </c>
    </row>
    <row r="2772" spans="1:21" x14ac:dyDescent="0.2">
      <c r="A2772" s="178">
        <v>42851</v>
      </c>
      <c r="B2772" s="179">
        <v>0.41666666666666669</v>
      </c>
      <c r="C2772" t="s">
        <v>349</v>
      </c>
      <c r="D2772">
        <v>8.4499999999999993</v>
      </c>
      <c r="E2772">
        <v>6</v>
      </c>
      <c r="F2772">
        <v>11.16</v>
      </c>
      <c r="G2772">
        <v>10.95</v>
      </c>
      <c r="H2772" s="184">
        <f t="shared" ref="H2772:L2772" si="3011">H2748</f>
        <v>0.375</v>
      </c>
      <c r="I2772" s="185">
        <f t="shared" si="3011"/>
        <v>156</v>
      </c>
      <c r="J2772" s="185">
        <f t="shared" si="3011"/>
        <v>343</v>
      </c>
      <c r="K2772" s="185">
        <f t="shared" si="3011"/>
        <v>2872</v>
      </c>
      <c r="L2772" s="185">
        <f t="shared" si="3011"/>
        <v>2219</v>
      </c>
      <c r="M2772" s="147"/>
      <c r="N2772" s="143">
        <f t="shared" si="2994"/>
        <v>1318.1999999999998</v>
      </c>
      <c r="O2772" s="143">
        <f t="shared" si="2990"/>
        <v>2058</v>
      </c>
      <c r="P2772" s="143">
        <f t="shared" si="2991"/>
        <v>32051.52</v>
      </c>
      <c r="Q2772" s="143">
        <f t="shared" si="2992"/>
        <v>24298.05</v>
      </c>
      <c r="R2772" s="188">
        <f t="shared" si="2995"/>
        <v>59725.770000000004</v>
      </c>
      <c r="T2772">
        <v>38814.959999999999</v>
      </c>
      <c r="U2772" s="190">
        <f t="shared" si="2996"/>
        <v>1.5387306852821696</v>
      </c>
    </row>
    <row r="2773" spans="1:21" x14ac:dyDescent="0.2">
      <c r="A2773" s="178">
        <v>42851</v>
      </c>
      <c r="B2773" s="179">
        <v>0.45833333333333331</v>
      </c>
      <c r="C2773" t="s">
        <v>349</v>
      </c>
      <c r="D2773">
        <v>8.11</v>
      </c>
      <c r="E2773">
        <v>7.37</v>
      </c>
      <c r="F2773">
        <v>10</v>
      </c>
      <c r="G2773">
        <v>1.42</v>
      </c>
      <c r="H2773" s="184">
        <f t="shared" ref="H2773:L2773" si="3012">H2749</f>
        <v>0.41666666666666669</v>
      </c>
      <c r="I2773" s="185">
        <f t="shared" si="3012"/>
        <v>196</v>
      </c>
      <c r="J2773" s="185">
        <f t="shared" si="3012"/>
        <v>315</v>
      </c>
      <c r="K2773" s="185">
        <f t="shared" si="3012"/>
        <v>2872</v>
      </c>
      <c r="L2773" s="185">
        <f t="shared" si="3012"/>
        <v>2219</v>
      </c>
      <c r="M2773" s="147"/>
      <c r="N2773" s="143">
        <f t="shared" si="2994"/>
        <v>1589.56</v>
      </c>
      <c r="O2773" s="143">
        <f t="shared" si="2990"/>
        <v>2321.5500000000002</v>
      </c>
      <c r="P2773" s="143">
        <f t="shared" si="2991"/>
        <v>28720</v>
      </c>
      <c r="Q2773" s="143">
        <f t="shared" si="2992"/>
        <v>3150.98</v>
      </c>
      <c r="R2773" s="188">
        <f t="shared" si="2995"/>
        <v>35782.090000000004</v>
      </c>
      <c r="T2773">
        <v>40075.94</v>
      </c>
      <c r="U2773" s="190">
        <f t="shared" si="2996"/>
        <v>0.89285716068044818</v>
      </c>
    </row>
    <row r="2774" spans="1:21" x14ac:dyDescent="0.2">
      <c r="A2774" s="178">
        <v>42851</v>
      </c>
      <c r="B2774" s="179">
        <v>0.5</v>
      </c>
      <c r="C2774" t="s">
        <v>349</v>
      </c>
      <c r="D2774">
        <v>3.5</v>
      </c>
      <c r="E2774">
        <v>8.31</v>
      </c>
      <c r="F2774">
        <v>10</v>
      </c>
      <c r="G2774">
        <v>9.0399999999999991</v>
      </c>
      <c r="H2774" s="184">
        <f t="shared" ref="H2774:L2774" si="3013">H2750</f>
        <v>0.45833333333333331</v>
      </c>
      <c r="I2774" s="185">
        <f t="shared" si="3013"/>
        <v>226</v>
      </c>
      <c r="J2774" s="185">
        <f t="shared" si="3013"/>
        <v>326</v>
      </c>
      <c r="K2774" s="185">
        <f t="shared" si="3013"/>
        <v>2842</v>
      </c>
      <c r="L2774" s="185">
        <f t="shared" si="3013"/>
        <v>1635</v>
      </c>
      <c r="M2774" s="147"/>
      <c r="N2774" s="143">
        <f t="shared" si="2994"/>
        <v>791</v>
      </c>
      <c r="O2774" s="143">
        <f t="shared" si="2990"/>
        <v>2709.06</v>
      </c>
      <c r="P2774" s="143">
        <f t="shared" si="2991"/>
        <v>28420</v>
      </c>
      <c r="Q2774" s="143">
        <f t="shared" si="2992"/>
        <v>14780.399999999998</v>
      </c>
      <c r="R2774" s="188">
        <f t="shared" si="2995"/>
        <v>46700.46</v>
      </c>
      <c r="T2774">
        <v>41525.589999999997</v>
      </c>
      <c r="U2774" s="190">
        <f t="shared" si="2996"/>
        <v>1.1246188193834212</v>
      </c>
    </row>
    <row r="2775" spans="1:21" x14ac:dyDescent="0.2">
      <c r="A2775" s="178">
        <v>42851</v>
      </c>
      <c r="B2775" s="179">
        <v>0.54166666666666663</v>
      </c>
      <c r="C2775" t="s">
        <v>349</v>
      </c>
      <c r="D2775">
        <v>2</v>
      </c>
      <c r="E2775">
        <v>5.23</v>
      </c>
      <c r="F2775">
        <v>8.31</v>
      </c>
      <c r="G2775">
        <v>1</v>
      </c>
      <c r="H2775" s="184">
        <f t="shared" ref="H2775:L2775" si="3014">H2751</f>
        <v>0.5</v>
      </c>
      <c r="I2775" s="185">
        <f t="shared" si="3014"/>
        <v>222</v>
      </c>
      <c r="J2775" s="185">
        <f t="shared" si="3014"/>
        <v>319</v>
      </c>
      <c r="K2775" s="185">
        <f t="shared" si="3014"/>
        <v>2842</v>
      </c>
      <c r="L2775" s="185">
        <f t="shared" si="3014"/>
        <v>1635</v>
      </c>
      <c r="M2775" s="147"/>
      <c r="N2775" s="143">
        <f t="shared" si="2994"/>
        <v>444</v>
      </c>
      <c r="O2775" s="143">
        <f t="shared" si="2990"/>
        <v>1668.3700000000001</v>
      </c>
      <c r="P2775" s="143">
        <f t="shared" si="2991"/>
        <v>23617.02</v>
      </c>
      <c r="Q2775" s="143">
        <f t="shared" si="2992"/>
        <v>1635</v>
      </c>
      <c r="R2775" s="188">
        <f t="shared" si="2995"/>
        <v>27364.39</v>
      </c>
      <c r="T2775">
        <v>42818.12</v>
      </c>
      <c r="U2775" s="190">
        <f t="shared" si="2996"/>
        <v>0.63908434092856015</v>
      </c>
    </row>
    <row r="2776" spans="1:21" x14ac:dyDescent="0.2">
      <c r="A2776" s="178">
        <v>42851</v>
      </c>
      <c r="B2776" s="179">
        <v>0.58333333333333337</v>
      </c>
      <c r="C2776" t="s">
        <v>349</v>
      </c>
      <c r="D2776">
        <v>2.11</v>
      </c>
      <c r="E2776">
        <v>2.48</v>
      </c>
      <c r="F2776">
        <v>9.6999999999999993</v>
      </c>
      <c r="G2776">
        <v>2.48</v>
      </c>
      <c r="H2776" s="184">
        <f t="shared" ref="H2776:L2776" si="3015">H2752</f>
        <v>0.54166666666666663</v>
      </c>
      <c r="I2776" s="185">
        <f t="shared" si="3015"/>
        <v>195</v>
      </c>
      <c r="J2776" s="185">
        <f t="shared" si="3015"/>
        <v>299</v>
      </c>
      <c r="K2776" s="185">
        <f t="shared" si="3015"/>
        <v>2842</v>
      </c>
      <c r="L2776" s="185">
        <f t="shared" si="3015"/>
        <v>1635</v>
      </c>
      <c r="M2776" s="147"/>
      <c r="N2776" s="143">
        <f t="shared" si="2994"/>
        <v>411.45</v>
      </c>
      <c r="O2776" s="143">
        <f t="shared" si="2990"/>
        <v>741.52</v>
      </c>
      <c r="P2776" s="143">
        <f t="shared" si="2991"/>
        <v>27567.399999999998</v>
      </c>
      <c r="Q2776" s="143">
        <f t="shared" si="2992"/>
        <v>4054.8</v>
      </c>
      <c r="R2776" s="188">
        <f t="shared" si="2995"/>
        <v>32775.17</v>
      </c>
      <c r="T2776">
        <v>43546.14</v>
      </c>
      <c r="U2776" s="190">
        <f t="shared" si="2996"/>
        <v>0.75265385175356525</v>
      </c>
    </row>
    <row r="2777" spans="1:21" x14ac:dyDescent="0.2">
      <c r="A2777" s="178">
        <v>42851</v>
      </c>
      <c r="B2777" s="179">
        <v>0.625</v>
      </c>
      <c r="C2777" t="s">
        <v>349</v>
      </c>
      <c r="D2777">
        <v>2.11</v>
      </c>
      <c r="E2777">
        <v>5.33</v>
      </c>
      <c r="F2777">
        <v>15.49</v>
      </c>
      <c r="G2777">
        <v>5.33</v>
      </c>
      <c r="H2777" s="184">
        <f t="shared" ref="H2777:L2777" si="3016">H2753</f>
        <v>0.58333333333333337</v>
      </c>
      <c r="I2777" s="185">
        <f t="shared" si="3016"/>
        <v>205</v>
      </c>
      <c r="J2777" s="185">
        <f t="shared" si="3016"/>
        <v>237</v>
      </c>
      <c r="K2777" s="185">
        <f t="shared" si="3016"/>
        <v>2842</v>
      </c>
      <c r="L2777" s="185">
        <f t="shared" si="3016"/>
        <v>1635</v>
      </c>
      <c r="M2777" s="147"/>
      <c r="N2777" s="143">
        <f t="shared" si="2994"/>
        <v>432.54999999999995</v>
      </c>
      <c r="O2777" s="143">
        <f t="shared" si="2990"/>
        <v>1263.21</v>
      </c>
      <c r="P2777" s="143">
        <f t="shared" si="2991"/>
        <v>44022.58</v>
      </c>
      <c r="Q2777" s="143">
        <f t="shared" si="2992"/>
        <v>8714.5499999999993</v>
      </c>
      <c r="R2777" s="188">
        <f t="shared" si="2995"/>
        <v>54432.89</v>
      </c>
      <c r="T2777">
        <v>44298.46</v>
      </c>
      <c r="U2777" s="190">
        <f t="shared" si="2996"/>
        <v>1.2287761244973301</v>
      </c>
    </row>
    <row r="2778" spans="1:21" x14ac:dyDescent="0.2">
      <c r="A2778" s="178">
        <v>42851</v>
      </c>
      <c r="B2778" s="179">
        <v>0.66666666666666663</v>
      </c>
      <c r="C2778" t="s">
        <v>349</v>
      </c>
      <c r="D2778">
        <v>2</v>
      </c>
      <c r="E2778">
        <v>8.65</v>
      </c>
      <c r="F2778">
        <v>23.11</v>
      </c>
      <c r="G2778">
        <v>8.09</v>
      </c>
      <c r="H2778" s="184">
        <f t="shared" ref="H2778:L2778" si="3017">H2754</f>
        <v>0.625</v>
      </c>
      <c r="I2778" s="185">
        <f t="shared" si="3017"/>
        <v>212</v>
      </c>
      <c r="J2778" s="185">
        <f t="shared" si="3017"/>
        <v>213</v>
      </c>
      <c r="K2778" s="185">
        <f t="shared" si="3017"/>
        <v>2842</v>
      </c>
      <c r="L2778" s="185">
        <f t="shared" si="3017"/>
        <v>1380</v>
      </c>
      <c r="M2778" s="147"/>
      <c r="N2778" s="143">
        <f t="shared" si="2994"/>
        <v>424</v>
      </c>
      <c r="O2778" s="143">
        <f t="shared" si="2990"/>
        <v>1842.45</v>
      </c>
      <c r="P2778" s="143">
        <f t="shared" si="2991"/>
        <v>65678.62</v>
      </c>
      <c r="Q2778" s="143">
        <f t="shared" si="2992"/>
        <v>11164.199999999999</v>
      </c>
      <c r="R2778" s="188">
        <f t="shared" si="2995"/>
        <v>79109.26999999999</v>
      </c>
      <c r="T2778">
        <v>45007.86</v>
      </c>
      <c r="U2778" s="190">
        <f t="shared" si="2996"/>
        <v>1.7576767702352432</v>
      </c>
    </row>
    <row r="2779" spans="1:21" x14ac:dyDescent="0.2">
      <c r="A2779" s="178">
        <v>42851</v>
      </c>
      <c r="B2779" s="179">
        <v>0.70833333333333337</v>
      </c>
      <c r="C2779" t="s">
        <v>349</v>
      </c>
      <c r="D2779">
        <v>2.61</v>
      </c>
      <c r="E2779">
        <v>9.65</v>
      </c>
      <c r="F2779">
        <v>31.56</v>
      </c>
      <c r="G2779">
        <v>8.34</v>
      </c>
      <c r="H2779" s="184">
        <f t="shared" ref="H2779:L2779" si="3018">H2755</f>
        <v>0.66666666666666663</v>
      </c>
      <c r="I2779" s="185">
        <f t="shared" si="3018"/>
        <v>191</v>
      </c>
      <c r="J2779" s="185">
        <f t="shared" si="3018"/>
        <v>237</v>
      </c>
      <c r="K2779" s="185">
        <f t="shared" si="3018"/>
        <v>2842</v>
      </c>
      <c r="L2779" s="185">
        <f t="shared" si="3018"/>
        <v>1380</v>
      </c>
      <c r="M2779" s="147"/>
      <c r="N2779" s="143">
        <f t="shared" si="2994"/>
        <v>498.51</v>
      </c>
      <c r="O2779" s="143">
        <f t="shared" si="2990"/>
        <v>2287.0500000000002</v>
      </c>
      <c r="P2779" s="143">
        <f t="shared" si="2991"/>
        <v>89693.51999999999</v>
      </c>
      <c r="Q2779" s="143">
        <f t="shared" si="2992"/>
        <v>11509.199999999999</v>
      </c>
      <c r="R2779" s="188">
        <f t="shared" si="2995"/>
        <v>103988.27999999998</v>
      </c>
      <c r="T2779">
        <v>45786.54</v>
      </c>
      <c r="U2779" s="190">
        <f t="shared" si="2996"/>
        <v>2.2711539242755618</v>
      </c>
    </row>
    <row r="2780" spans="1:21" x14ac:dyDescent="0.2">
      <c r="A2780" s="178">
        <v>42851</v>
      </c>
      <c r="B2780" s="179">
        <v>0.75</v>
      </c>
      <c r="C2780" t="s">
        <v>349</v>
      </c>
      <c r="D2780">
        <v>3.5</v>
      </c>
      <c r="E2780">
        <v>10.25</v>
      </c>
      <c r="F2780">
        <v>21.01</v>
      </c>
      <c r="G2780">
        <v>8.9499999999999993</v>
      </c>
      <c r="H2780" s="184">
        <f t="shared" ref="H2780:L2780" si="3019">H2756</f>
        <v>0.70833333333333337</v>
      </c>
      <c r="I2780" s="185">
        <f t="shared" si="3019"/>
        <v>218</v>
      </c>
      <c r="J2780" s="185">
        <f t="shared" si="3019"/>
        <v>258</v>
      </c>
      <c r="K2780" s="185">
        <f t="shared" si="3019"/>
        <v>2842</v>
      </c>
      <c r="L2780" s="185">
        <f t="shared" si="3019"/>
        <v>1380</v>
      </c>
      <c r="M2780" s="147"/>
      <c r="N2780" s="143">
        <f t="shared" si="2994"/>
        <v>763</v>
      </c>
      <c r="O2780" s="143">
        <f t="shared" si="2990"/>
        <v>2644.5</v>
      </c>
      <c r="P2780" s="143">
        <f t="shared" si="2991"/>
        <v>59710.420000000006</v>
      </c>
      <c r="Q2780" s="143">
        <f t="shared" si="2992"/>
        <v>12350.999999999998</v>
      </c>
      <c r="R2780" s="188">
        <f t="shared" si="2995"/>
        <v>75468.92</v>
      </c>
      <c r="T2780">
        <v>46471.17</v>
      </c>
      <c r="U2780" s="190">
        <f t="shared" si="2996"/>
        <v>1.6239944034118359</v>
      </c>
    </row>
    <row r="2781" spans="1:21" x14ac:dyDescent="0.2">
      <c r="A2781" s="178">
        <v>42851</v>
      </c>
      <c r="B2781" s="179">
        <v>0.79166666666666663</v>
      </c>
      <c r="C2781" t="s">
        <v>349</v>
      </c>
      <c r="D2781">
        <v>3.5</v>
      </c>
      <c r="E2781">
        <v>14.08</v>
      </c>
      <c r="F2781">
        <v>18.52</v>
      </c>
      <c r="G2781">
        <v>12.28</v>
      </c>
      <c r="H2781" s="184">
        <f t="shared" ref="H2781:L2781" si="3020">H2757</f>
        <v>0.75</v>
      </c>
      <c r="I2781" s="185">
        <f t="shared" si="3020"/>
        <v>240</v>
      </c>
      <c r="J2781" s="185">
        <f t="shared" si="3020"/>
        <v>365</v>
      </c>
      <c r="K2781" s="185">
        <f t="shared" si="3020"/>
        <v>2842</v>
      </c>
      <c r="L2781" s="185">
        <f t="shared" si="3020"/>
        <v>1380</v>
      </c>
      <c r="M2781" s="147"/>
      <c r="N2781" s="143">
        <f t="shared" si="2994"/>
        <v>840</v>
      </c>
      <c r="O2781" s="143">
        <f t="shared" si="2990"/>
        <v>5139.2</v>
      </c>
      <c r="P2781" s="143">
        <f t="shared" si="2991"/>
        <v>52633.84</v>
      </c>
      <c r="Q2781" s="143">
        <f t="shared" si="2992"/>
        <v>16946.399999999998</v>
      </c>
      <c r="R2781" s="188">
        <f t="shared" si="2995"/>
        <v>75559.439999999988</v>
      </c>
      <c r="T2781">
        <v>46343.29</v>
      </c>
      <c r="U2781" s="190">
        <f t="shared" si="2996"/>
        <v>1.6304289143045301</v>
      </c>
    </row>
    <row r="2782" spans="1:21" x14ac:dyDescent="0.2">
      <c r="A2782" s="178">
        <v>42851</v>
      </c>
      <c r="B2782" s="179">
        <v>0.83333333333333337</v>
      </c>
      <c r="C2782" t="s">
        <v>349</v>
      </c>
      <c r="D2782">
        <v>3.5</v>
      </c>
      <c r="E2782">
        <v>14.27</v>
      </c>
      <c r="F2782">
        <v>17.16</v>
      </c>
      <c r="G2782">
        <v>11.98</v>
      </c>
      <c r="H2782" s="184">
        <f t="shared" ref="H2782:L2782" si="3021">H2758</f>
        <v>0.79166666666666663</v>
      </c>
      <c r="I2782" s="185">
        <f t="shared" si="3021"/>
        <v>320</v>
      </c>
      <c r="J2782" s="185">
        <f t="shared" si="3021"/>
        <v>214</v>
      </c>
      <c r="K2782" s="185">
        <f t="shared" si="3021"/>
        <v>2842</v>
      </c>
      <c r="L2782" s="185">
        <f t="shared" si="3021"/>
        <v>1426</v>
      </c>
      <c r="M2782" s="147"/>
      <c r="N2782" s="143">
        <f t="shared" si="2994"/>
        <v>1120</v>
      </c>
      <c r="O2782" s="143">
        <f t="shared" si="2990"/>
        <v>3053.7799999999997</v>
      </c>
      <c r="P2782" s="143">
        <f t="shared" si="2991"/>
        <v>48768.72</v>
      </c>
      <c r="Q2782" s="143">
        <f t="shared" si="2992"/>
        <v>17083.48</v>
      </c>
      <c r="R2782" s="188">
        <f t="shared" si="2995"/>
        <v>70025.98</v>
      </c>
      <c r="T2782">
        <v>44824.69</v>
      </c>
      <c r="U2782" s="190">
        <f t="shared" si="2996"/>
        <v>1.5622189467456438</v>
      </c>
    </row>
    <row r="2783" spans="1:21" x14ac:dyDescent="0.2">
      <c r="A2783" s="178">
        <v>42851</v>
      </c>
      <c r="B2783" s="179">
        <v>0.875</v>
      </c>
      <c r="C2783" t="s">
        <v>349</v>
      </c>
      <c r="D2783">
        <v>3.43</v>
      </c>
      <c r="E2783">
        <v>20.079999999999998</v>
      </c>
      <c r="F2783">
        <v>23.7</v>
      </c>
      <c r="G2783">
        <v>19.46</v>
      </c>
      <c r="H2783" s="184">
        <f t="shared" ref="H2783:L2783" si="3022">H2759</f>
        <v>0.83333333333333337</v>
      </c>
      <c r="I2783" s="185">
        <f t="shared" si="3022"/>
        <v>322</v>
      </c>
      <c r="J2783" s="185">
        <f t="shared" si="3022"/>
        <v>178</v>
      </c>
      <c r="K2783" s="185">
        <f t="shared" si="3022"/>
        <v>2842</v>
      </c>
      <c r="L2783" s="185">
        <f t="shared" si="3022"/>
        <v>1426</v>
      </c>
      <c r="M2783" s="147"/>
      <c r="N2783" s="143">
        <f t="shared" si="2994"/>
        <v>1104.46</v>
      </c>
      <c r="O2783" s="143">
        <f t="shared" si="2990"/>
        <v>3574.24</v>
      </c>
      <c r="P2783" s="143">
        <f t="shared" si="2991"/>
        <v>67355.399999999994</v>
      </c>
      <c r="Q2783" s="143">
        <f t="shared" si="2992"/>
        <v>27749.960000000003</v>
      </c>
      <c r="R2783" s="188">
        <f t="shared" si="2995"/>
        <v>99784.06</v>
      </c>
      <c r="T2783">
        <v>42786.19</v>
      </c>
      <c r="U2783" s="190">
        <f t="shared" si="2996"/>
        <v>2.3321557726920763</v>
      </c>
    </row>
    <row r="2784" spans="1:21" x14ac:dyDescent="0.2">
      <c r="A2784" s="178">
        <v>42851</v>
      </c>
      <c r="B2784" s="179">
        <v>0.91666666666666663</v>
      </c>
      <c r="C2784" t="s">
        <v>349</v>
      </c>
      <c r="D2784">
        <v>8</v>
      </c>
      <c r="E2784">
        <v>7.39</v>
      </c>
      <c r="F2784">
        <v>9.1</v>
      </c>
      <c r="G2784">
        <v>4</v>
      </c>
      <c r="H2784" s="184">
        <f t="shared" ref="H2784:L2784" si="3023">H2760</f>
        <v>0.875</v>
      </c>
      <c r="I2784" s="185">
        <f t="shared" si="3023"/>
        <v>337</v>
      </c>
      <c r="J2784" s="185">
        <f t="shared" si="3023"/>
        <v>173</v>
      </c>
      <c r="K2784" s="185">
        <f t="shared" si="3023"/>
        <v>2842</v>
      </c>
      <c r="L2784" s="185">
        <f t="shared" si="3023"/>
        <v>1426</v>
      </c>
      <c r="M2784" s="147"/>
      <c r="N2784" s="143">
        <f t="shared" si="2994"/>
        <v>2696</v>
      </c>
      <c r="O2784" s="143">
        <f t="shared" si="2990"/>
        <v>1278.47</v>
      </c>
      <c r="P2784" s="143">
        <f t="shared" si="2991"/>
        <v>25862.2</v>
      </c>
      <c r="Q2784" s="143">
        <f t="shared" si="2992"/>
        <v>5704</v>
      </c>
      <c r="R2784" s="188">
        <f t="shared" si="2995"/>
        <v>35540.67</v>
      </c>
      <c r="T2784">
        <v>42281.65</v>
      </c>
      <c r="U2784" s="190">
        <f t="shared" si="2996"/>
        <v>0.84056960880192699</v>
      </c>
    </row>
    <row r="2785" spans="1:21" x14ac:dyDescent="0.2">
      <c r="A2785" s="178">
        <v>42851</v>
      </c>
      <c r="B2785" s="179">
        <v>0.95833333333333337</v>
      </c>
      <c r="C2785" t="s">
        <v>349</v>
      </c>
      <c r="D2785">
        <v>20</v>
      </c>
      <c r="E2785">
        <v>7.72</v>
      </c>
      <c r="F2785">
        <v>7.92</v>
      </c>
      <c r="G2785">
        <v>0.3</v>
      </c>
      <c r="H2785" s="184">
        <f t="shared" ref="H2785:L2785" si="3024">H2761</f>
        <v>0.91666666666666663</v>
      </c>
      <c r="I2785" s="185">
        <f t="shared" si="3024"/>
        <v>394</v>
      </c>
      <c r="J2785" s="185">
        <f t="shared" si="3024"/>
        <v>194</v>
      </c>
      <c r="K2785" s="185">
        <f t="shared" si="3024"/>
        <v>2842</v>
      </c>
      <c r="L2785" s="185">
        <f t="shared" si="3024"/>
        <v>1426</v>
      </c>
      <c r="M2785" s="147"/>
      <c r="N2785" s="143">
        <f t="shared" si="2994"/>
        <v>7880</v>
      </c>
      <c r="O2785" s="143">
        <f t="shared" si="2990"/>
        <v>1497.68</v>
      </c>
      <c r="P2785" s="143">
        <f t="shared" si="2991"/>
        <v>22508.639999999999</v>
      </c>
      <c r="Q2785" s="143">
        <f t="shared" si="2992"/>
        <v>427.8</v>
      </c>
      <c r="R2785" s="188">
        <f t="shared" si="2995"/>
        <v>32314.12</v>
      </c>
      <c r="T2785">
        <v>40430.86</v>
      </c>
      <c r="U2785" s="190">
        <f t="shared" si="2996"/>
        <v>0.79924394385872566</v>
      </c>
    </row>
    <row r="2786" spans="1:21" x14ac:dyDescent="0.2">
      <c r="A2786" s="178">
        <v>42851</v>
      </c>
      <c r="B2786" s="180">
        <v>1</v>
      </c>
      <c r="C2786" t="s">
        <v>349</v>
      </c>
      <c r="D2786">
        <v>20</v>
      </c>
      <c r="E2786">
        <v>5.13</v>
      </c>
      <c r="F2786">
        <v>5.33</v>
      </c>
      <c r="G2786">
        <v>0.12</v>
      </c>
      <c r="H2786" s="184">
        <f t="shared" ref="H2786:L2786" si="3025">H2762</f>
        <v>0.95833333333333337</v>
      </c>
      <c r="I2786" s="185">
        <f t="shared" si="3025"/>
        <v>389</v>
      </c>
      <c r="J2786" s="185">
        <f t="shared" si="3025"/>
        <v>265</v>
      </c>
      <c r="K2786" s="185">
        <f t="shared" si="3025"/>
        <v>2985</v>
      </c>
      <c r="L2786" s="185">
        <f t="shared" si="3025"/>
        <v>1111</v>
      </c>
      <c r="M2786" s="147"/>
      <c r="N2786" s="143">
        <f t="shared" si="2994"/>
        <v>7780</v>
      </c>
      <c r="O2786" s="143">
        <f t="shared" si="2990"/>
        <v>1359.45</v>
      </c>
      <c r="P2786" s="143">
        <f t="shared" si="2991"/>
        <v>15910.050000000001</v>
      </c>
      <c r="Q2786" s="143">
        <f t="shared" si="2992"/>
        <v>133.32</v>
      </c>
      <c r="R2786" s="188">
        <f t="shared" si="2995"/>
        <v>25182.82</v>
      </c>
      <c r="T2786">
        <v>36807.300000000003</v>
      </c>
      <c r="U2786" s="190">
        <f t="shared" si="2996"/>
        <v>0.68418004037242608</v>
      </c>
    </row>
    <row r="2787" spans="1:21" x14ac:dyDescent="0.2">
      <c r="A2787" s="178">
        <v>42852</v>
      </c>
      <c r="B2787" s="179">
        <v>4.1666666666666664E-2</v>
      </c>
      <c r="C2787" t="s">
        <v>349</v>
      </c>
      <c r="D2787">
        <v>11</v>
      </c>
      <c r="E2787">
        <v>7</v>
      </c>
      <c r="F2787">
        <v>5</v>
      </c>
      <c r="G2787">
        <v>0.01</v>
      </c>
      <c r="H2787" s="184">
        <f t="shared" ref="H2787:L2787" si="3026">H2763</f>
        <v>1</v>
      </c>
      <c r="I2787" s="185">
        <f t="shared" si="3026"/>
        <v>362</v>
      </c>
      <c r="J2787" s="185">
        <f t="shared" si="3026"/>
        <v>243</v>
      </c>
      <c r="K2787" s="185">
        <f t="shared" si="3026"/>
        <v>2985</v>
      </c>
      <c r="L2787" s="185">
        <f t="shared" si="3026"/>
        <v>1111</v>
      </c>
      <c r="M2787" s="147"/>
      <c r="N2787" s="143">
        <f t="shared" si="2994"/>
        <v>3982</v>
      </c>
      <c r="O2787" s="143">
        <f t="shared" si="2990"/>
        <v>1701</v>
      </c>
      <c r="P2787" s="143">
        <f t="shared" si="2991"/>
        <v>14925</v>
      </c>
      <c r="Q2787" s="143">
        <f t="shared" si="2992"/>
        <v>11.11</v>
      </c>
      <c r="R2787" s="188">
        <f t="shared" si="2995"/>
        <v>20619.11</v>
      </c>
      <c r="T2787">
        <v>33022.39</v>
      </c>
      <c r="U2787" s="190">
        <f t="shared" si="2996"/>
        <v>0.62439787065684826</v>
      </c>
    </row>
    <row r="2788" spans="1:21" x14ac:dyDescent="0.2">
      <c r="A2788" s="178">
        <v>42852</v>
      </c>
      <c r="B2788" s="179">
        <v>8.3333333333333329E-2</v>
      </c>
      <c r="C2788" t="s">
        <v>349</v>
      </c>
      <c r="D2788">
        <v>7.36</v>
      </c>
      <c r="E2788">
        <v>4</v>
      </c>
      <c r="F2788">
        <v>4</v>
      </c>
      <c r="G2788">
        <v>0.01</v>
      </c>
      <c r="H2788" s="184">
        <f t="shared" ref="H2788:L2788" si="3027">H2764</f>
        <v>4.1666666666666664E-2</v>
      </c>
      <c r="I2788" s="185">
        <f t="shared" si="3027"/>
        <v>294</v>
      </c>
      <c r="J2788" s="185">
        <f t="shared" si="3027"/>
        <v>212</v>
      </c>
      <c r="K2788" s="185">
        <f t="shared" si="3027"/>
        <v>2985</v>
      </c>
      <c r="L2788" s="185">
        <f t="shared" si="3027"/>
        <v>1111</v>
      </c>
      <c r="M2788" s="147"/>
      <c r="N2788" s="143">
        <f t="shared" si="2994"/>
        <v>2163.84</v>
      </c>
      <c r="O2788" s="143">
        <f t="shared" si="2990"/>
        <v>848</v>
      </c>
      <c r="P2788" s="143">
        <f t="shared" si="2991"/>
        <v>11940</v>
      </c>
      <c r="Q2788" s="143">
        <f t="shared" si="2992"/>
        <v>11.11</v>
      </c>
      <c r="R2788" s="188">
        <f t="shared" si="2995"/>
        <v>14962.95</v>
      </c>
      <c r="T2788">
        <v>30199.279999999999</v>
      </c>
      <c r="U2788" s="190">
        <f t="shared" si="2996"/>
        <v>0.49547373314860493</v>
      </c>
    </row>
    <row r="2789" spans="1:21" x14ac:dyDescent="0.2">
      <c r="A2789" s="178">
        <v>42852</v>
      </c>
      <c r="B2789" s="179">
        <v>0.125</v>
      </c>
      <c r="C2789" t="s">
        <v>349</v>
      </c>
      <c r="D2789">
        <v>8.93</v>
      </c>
      <c r="E2789">
        <v>2.61</v>
      </c>
      <c r="F2789">
        <v>4.01</v>
      </c>
      <c r="G2789">
        <v>4.42</v>
      </c>
      <c r="H2789" s="184">
        <f t="shared" ref="H2789:L2789" si="3028">H2765</f>
        <v>8.3333333333333329E-2</v>
      </c>
      <c r="I2789" s="185">
        <f t="shared" si="3028"/>
        <v>236</v>
      </c>
      <c r="J2789" s="185">
        <f t="shared" si="3028"/>
        <v>179</v>
      </c>
      <c r="K2789" s="185">
        <f t="shared" si="3028"/>
        <v>2985</v>
      </c>
      <c r="L2789" s="185">
        <f t="shared" si="3028"/>
        <v>1111</v>
      </c>
      <c r="M2789" s="147"/>
      <c r="N2789" s="143">
        <f t="shared" si="2994"/>
        <v>2107.48</v>
      </c>
      <c r="O2789" s="143">
        <f t="shared" si="2990"/>
        <v>467.19</v>
      </c>
      <c r="P2789" s="143">
        <f t="shared" si="2991"/>
        <v>11969.849999999999</v>
      </c>
      <c r="Q2789" s="143">
        <f t="shared" si="2992"/>
        <v>4910.62</v>
      </c>
      <c r="R2789" s="188">
        <f t="shared" si="2995"/>
        <v>19455.14</v>
      </c>
      <c r="T2789">
        <v>28485.61</v>
      </c>
      <c r="U2789" s="190">
        <f t="shared" si="2996"/>
        <v>0.68298133689255724</v>
      </c>
    </row>
    <row r="2790" spans="1:21" x14ac:dyDescent="0.2">
      <c r="A2790" s="178">
        <v>42852</v>
      </c>
      <c r="B2790" s="179">
        <v>0.16666666666666666</v>
      </c>
      <c r="C2790" t="s">
        <v>349</v>
      </c>
      <c r="D2790">
        <v>8.11</v>
      </c>
      <c r="E2790">
        <v>2.61</v>
      </c>
      <c r="F2790">
        <v>4</v>
      </c>
      <c r="G2790">
        <v>4.42</v>
      </c>
      <c r="H2790" s="184">
        <f t="shared" ref="H2790:L2790" si="3029">H2766</f>
        <v>0.125</v>
      </c>
      <c r="I2790" s="185">
        <f t="shared" si="3029"/>
        <v>201</v>
      </c>
      <c r="J2790" s="185">
        <f t="shared" si="3029"/>
        <v>205</v>
      </c>
      <c r="K2790" s="185">
        <f t="shared" si="3029"/>
        <v>2985</v>
      </c>
      <c r="L2790" s="185">
        <f t="shared" si="3029"/>
        <v>1717</v>
      </c>
      <c r="M2790" s="147"/>
      <c r="N2790" s="143">
        <f t="shared" si="2994"/>
        <v>1630.11</v>
      </c>
      <c r="O2790" s="143">
        <f t="shared" si="2990"/>
        <v>535.04999999999995</v>
      </c>
      <c r="P2790" s="143">
        <f t="shared" si="2991"/>
        <v>11940</v>
      </c>
      <c r="Q2790" s="143">
        <f t="shared" si="2992"/>
        <v>7589.14</v>
      </c>
      <c r="R2790" s="188">
        <f t="shared" si="2995"/>
        <v>21694.3</v>
      </c>
      <c r="T2790">
        <v>27490.86</v>
      </c>
      <c r="U2790" s="190">
        <f t="shared" si="2996"/>
        <v>0.789145919771153</v>
      </c>
    </row>
    <row r="2791" spans="1:21" x14ac:dyDescent="0.2">
      <c r="A2791" s="178">
        <v>42852</v>
      </c>
      <c r="B2791" s="179">
        <v>0.20833333333333334</v>
      </c>
      <c r="C2791" t="s">
        <v>349</v>
      </c>
      <c r="D2791">
        <v>7.88</v>
      </c>
      <c r="E2791">
        <v>5.08</v>
      </c>
      <c r="F2791">
        <v>5</v>
      </c>
      <c r="G2791">
        <v>5</v>
      </c>
      <c r="H2791" s="184">
        <f t="shared" ref="H2791:L2791" si="3030">H2767</f>
        <v>0.16666666666666666</v>
      </c>
      <c r="I2791" s="185">
        <f t="shared" si="3030"/>
        <v>185</v>
      </c>
      <c r="J2791" s="185">
        <f t="shared" si="3030"/>
        <v>205</v>
      </c>
      <c r="K2791" s="185">
        <f t="shared" si="3030"/>
        <v>2985</v>
      </c>
      <c r="L2791" s="185">
        <f t="shared" si="3030"/>
        <v>1717</v>
      </c>
      <c r="M2791" s="147"/>
      <c r="N2791" s="143">
        <f t="shared" si="2994"/>
        <v>1457.8</v>
      </c>
      <c r="O2791" s="143">
        <f t="shared" si="2990"/>
        <v>1041.4000000000001</v>
      </c>
      <c r="P2791" s="143">
        <f t="shared" si="2991"/>
        <v>14925</v>
      </c>
      <c r="Q2791" s="143">
        <f t="shared" si="2992"/>
        <v>8585</v>
      </c>
      <c r="R2791" s="188">
        <f t="shared" si="2995"/>
        <v>26009.200000000001</v>
      </c>
      <c r="T2791">
        <v>27011.8</v>
      </c>
      <c r="U2791" s="190">
        <f t="shared" si="2996"/>
        <v>0.96288288821922274</v>
      </c>
    </row>
    <row r="2792" spans="1:21" x14ac:dyDescent="0.2">
      <c r="A2792" s="178">
        <v>42852</v>
      </c>
      <c r="B2792" s="179">
        <v>0.25</v>
      </c>
      <c r="C2792" t="s">
        <v>349</v>
      </c>
      <c r="D2792">
        <v>11</v>
      </c>
      <c r="E2792">
        <v>9.1</v>
      </c>
      <c r="F2792">
        <v>5</v>
      </c>
      <c r="G2792">
        <v>5.0999999999999996</v>
      </c>
      <c r="H2792" s="184">
        <f t="shared" ref="H2792:L2792" si="3031">H2768</f>
        <v>0.20833333333333334</v>
      </c>
      <c r="I2792" s="185">
        <f t="shared" si="3031"/>
        <v>207</v>
      </c>
      <c r="J2792" s="185">
        <f t="shared" si="3031"/>
        <v>283</v>
      </c>
      <c r="K2792" s="185">
        <f t="shared" si="3031"/>
        <v>2985</v>
      </c>
      <c r="L2792" s="185">
        <f t="shared" si="3031"/>
        <v>1717</v>
      </c>
      <c r="M2792" s="147"/>
      <c r="N2792" s="143">
        <f t="shared" si="2994"/>
        <v>2277</v>
      </c>
      <c r="O2792" s="143">
        <f t="shared" si="2990"/>
        <v>2575.2999999999997</v>
      </c>
      <c r="P2792" s="143">
        <f t="shared" si="2991"/>
        <v>14925</v>
      </c>
      <c r="Q2792" s="143">
        <f t="shared" si="2992"/>
        <v>8756.6999999999989</v>
      </c>
      <c r="R2792" s="188">
        <f t="shared" si="2995"/>
        <v>28534</v>
      </c>
      <c r="T2792">
        <v>27335.03</v>
      </c>
      <c r="U2792" s="190">
        <f t="shared" si="2996"/>
        <v>1.0438620334420705</v>
      </c>
    </row>
    <row r="2793" spans="1:21" x14ac:dyDescent="0.2">
      <c r="A2793" s="178">
        <v>42852</v>
      </c>
      <c r="B2793" s="179">
        <v>0.29166666666666669</v>
      </c>
      <c r="C2793" t="s">
        <v>349</v>
      </c>
      <c r="D2793">
        <v>12.3</v>
      </c>
      <c r="E2793">
        <v>12</v>
      </c>
      <c r="F2793">
        <v>10</v>
      </c>
      <c r="G2793">
        <v>10</v>
      </c>
      <c r="H2793" s="184">
        <f t="shared" ref="H2793:L2793" si="3032">H2769</f>
        <v>0.25</v>
      </c>
      <c r="I2793" s="185">
        <f t="shared" si="3032"/>
        <v>327</v>
      </c>
      <c r="J2793" s="185">
        <f t="shared" si="3032"/>
        <v>438</v>
      </c>
      <c r="K2793" s="185">
        <f t="shared" si="3032"/>
        <v>2985</v>
      </c>
      <c r="L2793" s="185">
        <f t="shared" si="3032"/>
        <v>1717</v>
      </c>
      <c r="M2793" s="147"/>
      <c r="N2793" s="143">
        <f t="shared" si="2994"/>
        <v>4022.1000000000004</v>
      </c>
      <c r="O2793" s="143">
        <f t="shared" si="2990"/>
        <v>5256</v>
      </c>
      <c r="P2793" s="143">
        <f t="shared" si="2991"/>
        <v>29850</v>
      </c>
      <c r="Q2793" s="143">
        <f t="shared" si="2992"/>
        <v>17170</v>
      </c>
      <c r="R2793" s="188">
        <f t="shared" si="2995"/>
        <v>56298.1</v>
      </c>
      <c r="T2793">
        <v>29207.21</v>
      </c>
      <c r="U2793" s="190">
        <f t="shared" si="2996"/>
        <v>1.9275411790444894</v>
      </c>
    </row>
    <row r="2794" spans="1:21" x14ac:dyDescent="0.2">
      <c r="A2794" s="178">
        <v>42852</v>
      </c>
      <c r="B2794" s="179">
        <v>0.33333333333333331</v>
      </c>
      <c r="C2794" t="s">
        <v>349</v>
      </c>
      <c r="D2794">
        <v>3.97</v>
      </c>
      <c r="E2794">
        <v>7.5</v>
      </c>
      <c r="F2794">
        <v>7.71</v>
      </c>
      <c r="G2794">
        <v>7.5</v>
      </c>
      <c r="H2794" s="184">
        <f t="shared" ref="H2794:L2794" si="3033">H2770</f>
        <v>0.29166666666666669</v>
      </c>
      <c r="I2794" s="185">
        <f t="shared" si="3033"/>
        <v>249</v>
      </c>
      <c r="J2794" s="185">
        <f t="shared" si="3033"/>
        <v>556</v>
      </c>
      <c r="K2794" s="185">
        <f t="shared" si="3033"/>
        <v>2872</v>
      </c>
      <c r="L2794" s="185">
        <f t="shared" si="3033"/>
        <v>2219</v>
      </c>
      <c r="M2794" s="147"/>
      <c r="N2794" s="143">
        <f t="shared" si="2994"/>
        <v>988.53000000000009</v>
      </c>
      <c r="O2794" s="143">
        <f t="shared" si="2990"/>
        <v>4170</v>
      </c>
      <c r="P2794" s="143">
        <f t="shared" si="2991"/>
        <v>22143.119999999999</v>
      </c>
      <c r="Q2794" s="143">
        <f t="shared" si="2992"/>
        <v>16642.5</v>
      </c>
      <c r="R2794" s="188">
        <f t="shared" si="2995"/>
        <v>43944.149999999994</v>
      </c>
      <c r="T2794">
        <v>32412.01</v>
      </c>
      <c r="U2794" s="190">
        <f t="shared" si="2996"/>
        <v>1.3557983599289274</v>
      </c>
    </row>
    <row r="2795" spans="1:21" x14ac:dyDescent="0.2">
      <c r="A2795" s="178">
        <v>42852</v>
      </c>
      <c r="B2795" s="179">
        <v>0.375</v>
      </c>
      <c r="C2795" t="s">
        <v>349</v>
      </c>
      <c r="D2795">
        <v>3.5</v>
      </c>
      <c r="E2795">
        <v>15.13</v>
      </c>
      <c r="F2795">
        <v>15</v>
      </c>
      <c r="G2795">
        <v>13.53</v>
      </c>
      <c r="H2795" s="184">
        <f t="shared" ref="H2795:L2795" si="3034">H2771</f>
        <v>0.33333333333333331</v>
      </c>
      <c r="I2795" s="185">
        <f t="shared" si="3034"/>
        <v>256</v>
      </c>
      <c r="J2795" s="185">
        <f t="shared" si="3034"/>
        <v>306</v>
      </c>
      <c r="K2795" s="185">
        <f t="shared" si="3034"/>
        <v>2872</v>
      </c>
      <c r="L2795" s="185">
        <f t="shared" si="3034"/>
        <v>2219</v>
      </c>
      <c r="M2795" s="147"/>
      <c r="N2795" s="143">
        <f t="shared" si="2994"/>
        <v>896</v>
      </c>
      <c r="O2795" s="143">
        <f t="shared" si="2990"/>
        <v>4629.7800000000007</v>
      </c>
      <c r="P2795" s="143">
        <f t="shared" si="2991"/>
        <v>43080</v>
      </c>
      <c r="Q2795" s="143">
        <f t="shared" si="2992"/>
        <v>30023.07</v>
      </c>
      <c r="R2795" s="188">
        <f t="shared" si="2995"/>
        <v>78628.850000000006</v>
      </c>
      <c r="T2795">
        <v>33317.379999999997</v>
      </c>
      <c r="U2795" s="190">
        <f t="shared" si="2996"/>
        <v>2.3599949936039391</v>
      </c>
    </row>
    <row r="2796" spans="1:21" x14ac:dyDescent="0.2">
      <c r="A2796" s="178">
        <v>42852</v>
      </c>
      <c r="B2796" s="179">
        <v>0.41666666666666669</v>
      </c>
      <c r="C2796" t="s">
        <v>349</v>
      </c>
      <c r="D2796">
        <v>8.11</v>
      </c>
      <c r="E2796">
        <v>10.62</v>
      </c>
      <c r="F2796">
        <v>11.45</v>
      </c>
      <c r="G2796">
        <v>10</v>
      </c>
      <c r="H2796" s="184">
        <f t="shared" ref="H2796:L2796" si="3035">H2772</f>
        <v>0.375</v>
      </c>
      <c r="I2796" s="185">
        <f t="shared" si="3035"/>
        <v>156</v>
      </c>
      <c r="J2796" s="185">
        <f t="shared" si="3035"/>
        <v>343</v>
      </c>
      <c r="K2796" s="185">
        <f t="shared" si="3035"/>
        <v>2872</v>
      </c>
      <c r="L2796" s="185">
        <f t="shared" si="3035"/>
        <v>2219</v>
      </c>
      <c r="M2796" s="147"/>
      <c r="N2796" s="143">
        <f t="shared" si="2994"/>
        <v>1265.1599999999999</v>
      </c>
      <c r="O2796" s="143">
        <f t="shared" si="2990"/>
        <v>3642.66</v>
      </c>
      <c r="P2796" s="143">
        <f t="shared" si="2991"/>
        <v>32884.400000000001</v>
      </c>
      <c r="Q2796" s="143">
        <f t="shared" si="2992"/>
        <v>22190</v>
      </c>
      <c r="R2796" s="188">
        <f t="shared" si="2995"/>
        <v>59982.22</v>
      </c>
      <c r="T2796">
        <v>33633.199999999997</v>
      </c>
      <c r="U2796" s="190">
        <f t="shared" si="2996"/>
        <v>1.7834229273455993</v>
      </c>
    </row>
    <row r="2797" spans="1:21" x14ac:dyDescent="0.2">
      <c r="A2797" s="178">
        <v>42852</v>
      </c>
      <c r="B2797" s="179">
        <v>0.45833333333333331</v>
      </c>
      <c r="C2797" t="s">
        <v>349</v>
      </c>
      <c r="D2797">
        <v>3.5</v>
      </c>
      <c r="E2797">
        <v>4</v>
      </c>
      <c r="F2797">
        <v>10</v>
      </c>
      <c r="G2797">
        <v>0.99</v>
      </c>
      <c r="H2797" s="184">
        <f t="shared" ref="H2797:L2797" si="3036">H2773</f>
        <v>0.41666666666666669</v>
      </c>
      <c r="I2797" s="185">
        <f t="shared" si="3036"/>
        <v>196</v>
      </c>
      <c r="J2797" s="185">
        <f t="shared" si="3036"/>
        <v>315</v>
      </c>
      <c r="K2797" s="185">
        <f t="shared" si="3036"/>
        <v>2872</v>
      </c>
      <c r="L2797" s="185">
        <f t="shared" si="3036"/>
        <v>2219</v>
      </c>
      <c r="M2797" s="147"/>
      <c r="N2797" s="143">
        <f t="shared" si="2994"/>
        <v>686</v>
      </c>
      <c r="O2797" s="143">
        <f t="shared" si="2990"/>
        <v>1260</v>
      </c>
      <c r="P2797" s="143">
        <f t="shared" si="2991"/>
        <v>28720</v>
      </c>
      <c r="Q2797" s="143">
        <f t="shared" si="2992"/>
        <v>2196.81</v>
      </c>
      <c r="R2797" s="188">
        <f t="shared" si="2995"/>
        <v>32862.81</v>
      </c>
      <c r="T2797">
        <v>34393.4</v>
      </c>
      <c r="U2797" s="190">
        <f t="shared" si="2996"/>
        <v>0.9554975663935521</v>
      </c>
    </row>
    <row r="2798" spans="1:21" x14ac:dyDescent="0.2">
      <c r="A2798" s="178">
        <v>42852</v>
      </c>
      <c r="B2798" s="179">
        <v>0.5</v>
      </c>
      <c r="C2798" t="s">
        <v>349</v>
      </c>
      <c r="D2798">
        <v>3.07</v>
      </c>
      <c r="E2798">
        <v>4</v>
      </c>
      <c r="F2798">
        <v>11.11</v>
      </c>
      <c r="G2798">
        <v>1</v>
      </c>
      <c r="H2798" s="184">
        <f t="shared" ref="H2798:L2798" si="3037">H2774</f>
        <v>0.45833333333333331</v>
      </c>
      <c r="I2798" s="185">
        <f t="shared" si="3037"/>
        <v>226</v>
      </c>
      <c r="J2798" s="185">
        <f t="shared" si="3037"/>
        <v>326</v>
      </c>
      <c r="K2798" s="185">
        <f t="shared" si="3037"/>
        <v>2842</v>
      </c>
      <c r="L2798" s="185">
        <f t="shared" si="3037"/>
        <v>1635</v>
      </c>
      <c r="M2798" s="147"/>
      <c r="N2798" s="143">
        <f t="shared" si="2994"/>
        <v>693.81999999999994</v>
      </c>
      <c r="O2798" s="143">
        <f t="shared" si="2990"/>
        <v>1304</v>
      </c>
      <c r="P2798" s="143">
        <f t="shared" si="2991"/>
        <v>31574.62</v>
      </c>
      <c r="Q2798" s="143">
        <f t="shared" si="2992"/>
        <v>1635</v>
      </c>
      <c r="R2798" s="188">
        <f t="shared" si="2995"/>
        <v>35207.440000000002</v>
      </c>
      <c r="T2798">
        <v>35254.730000000003</v>
      </c>
      <c r="U2798" s="190">
        <f t="shared" si="2996"/>
        <v>0.9986586197086178</v>
      </c>
    </row>
    <row r="2799" spans="1:21" x14ac:dyDescent="0.2">
      <c r="A2799" s="178">
        <v>42852</v>
      </c>
      <c r="B2799" s="179">
        <v>0.54166666666666663</v>
      </c>
      <c r="C2799" t="s">
        <v>349</v>
      </c>
      <c r="D2799">
        <v>2.61</v>
      </c>
      <c r="E2799">
        <v>3.1</v>
      </c>
      <c r="F2799">
        <v>10.5</v>
      </c>
      <c r="G2799">
        <v>1.27</v>
      </c>
      <c r="H2799" s="184">
        <f t="shared" ref="H2799:L2799" si="3038">H2775</f>
        <v>0.5</v>
      </c>
      <c r="I2799" s="185">
        <f t="shared" si="3038"/>
        <v>222</v>
      </c>
      <c r="J2799" s="185">
        <f t="shared" si="3038"/>
        <v>319</v>
      </c>
      <c r="K2799" s="185">
        <f t="shared" si="3038"/>
        <v>2842</v>
      </c>
      <c r="L2799" s="185">
        <f t="shared" si="3038"/>
        <v>1635</v>
      </c>
      <c r="M2799" s="147"/>
      <c r="N2799" s="143">
        <f t="shared" si="2994"/>
        <v>579.41999999999996</v>
      </c>
      <c r="O2799" s="143">
        <f t="shared" si="2990"/>
        <v>988.9</v>
      </c>
      <c r="P2799" s="143">
        <f t="shared" si="2991"/>
        <v>29841</v>
      </c>
      <c r="Q2799" s="143">
        <f t="shared" si="2992"/>
        <v>2076.4499999999998</v>
      </c>
      <c r="R2799" s="188">
        <f t="shared" si="2995"/>
        <v>33485.769999999997</v>
      </c>
      <c r="T2799">
        <v>36176.39</v>
      </c>
      <c r="U2799" s="190">
        <f t="shared" si="2996"/>
        <v>0.92562497253042653</v>
      </c>
    </row>
    <row r="2800" spans="1:21" x14ac:dyDescent="0.2">
      <c r="A2800" s="178">
        <v>42852</v>
      </c>
      <c r="B2800" s="179">
        <v>0.58333333333333337</v>
      </c>
      <c r="C2800" t="s">
        <v>349</v>
      </c>
      <c r="D2800">
        <v>3.5</v>
      </c>
      <c r="E2800">
        <v>6.21</v>
      </c>
      <c r="F2800">
        <v>11.11</v>
      </c>
      <c r="G2800">
        <v>3.16</v>
      </c>
      <c r="H2800" s="184">
        <f t="shared" ref="H2800:L2800" si="3039">H2776</f>
        <v>0.54166666666666663</v>
      </c>
      <c r="I2800" s="185">
        <f t="shared" si="3039"/>
        <v>195</v>
      </c>
      <c r="J2800" s="185">
        <f t="shared" si="3039"/>
        <v>299</v>
      </c>
      <c r="K2800" s="185">
        <f t="shared" si="3039"/>
        <v>2842</v>
      </c>
      <c r="L2800" s="185">
        <f t="shared" si="3039"/>
        <v>1635</v>
      </c>
      <c r="M2800" s="147"/>
      <c r="N2800" s="143">
        <f t="shared" si="2994"/>
        <v>682.5</v>
      </c>
      <c r="O2800" s="143">
        <f t="shared" si="2990"/>
        <v>1856.79</v>
      </c>
      <c r="P2800" s="143">
        <f t="shared" si="2991"/>
        <v>31574.62</v>
      </c>
      <c r="Q2800" s="143">
        <f t="shared" si="2992"/>
        <v>5166.6000000000004</v>
      </c>
      <c r="R2800" s="188">
        <f t="shared" si="2995"/>
        <v>39280.509999999995</v>
      </c>
      <c r="T2800">
        <v>37128.32</v>
      </c>
      <c r="U2800" s="190">
        <f t="shared" si="2996"/>
        <v>1.0579662640270282</v>
      </c>
    </row>
    <row r="2801" spans="1:21" x14ac:dyDescent="0.2">
      <c r="A2801" s="178">
        <v>42852</v>
      </c>
      <c r="B2801" s="179">
        <v>0.625</v>
      </c>
      <c r="C2801" t="s">
        <v>349</v>
      </c>
      <c r="D2801">
        <v>3.61</v>
      </c>
      <c r="E2801">
        <v>7.57</v>
      </c>
      <c r="F2801">
        <v>12.57</v>
      </c>
      <c r="G2801">
        <v>4.42</v>
      </c>
      <c r="H2801" s="184">
        <f t="shared" ref="H2801:L2801" si="3040">H2777</f>
        <v>0.58333333333333337</v>
      </c>
      <c r="I2801" s="185">
        <f t="shared" si="3040"/>
        <v>205</v>
      </c>
      <c r="J2801" s="185">
        <f t="shared" si="3040"/>
        <v>237</v>
      </c>
      <c r="K2801" s="185">
        <f t="shared" si="3040"/>
        <v>2842</v>
      </c>
      <c r="L2801" s="185">
        <f t="shared" si="3040"/>
        <v>1635</v>
      </c>
      <c r="M2801" s="147"/>
      <c r="N2801" s="143">
        <f t="shared" si="2994"/>
        <v>740.05</v>
      </c>
      <c r="O2801" s="143">
        <f t="shared" si="2990"/>
        <v>1794.0900000000001</v>
      </c>
      <c r="P2801" s="143">
        <f t="shared" si="2991"/>
        <v>35723.94</v>
      </c>
      <c r="Q2801" s="143">
        <f t="shared" si="2992"/>
        <v>7226.7</v>
      </c>
      <c r="R2801" s="188">
        <f t="shared" si="2995"/>
        <v>45484.78</v>
      </c>
      <c r="T2801">
        <v>38412.36</v>
      </c>
      <c r="U2801" s="190">
        <f t="shared" si="2996"/>
        <v>1.1841183410756329</v>
      </c>
    </row>
    <row r="2802" spans="1:21" x14ac:dyDescent="0.2">
      <c r="A2802" s="178">
        <v>42852</v>
      </c>
      <c r="B2802" s="179">
        <v>0.66666666666666663</v>
      </c>
      <c r="C2802" t="s">
        <v>349</v>
      </c>
      <c r="D2802">
        <v>2.87</v>
      </c>
      <c r="E2802">
        <v>11.75</v>
      </c>
      <c r="F2802">
        <v>16.75</v>
      </c>
      <c r="G2802">
        <v>5</v>
      </c>
      <c r="H2802" s="184">
        <f t="shared" ref="H2802:L2802" si="3041">H2778</f>
        <v>0.625</v>
      </c>
      <c r="I2802" s="185">
        <f t="shared" si="3041"/>
        <v>212</v>
      </c>
      <c r="J2802" s="185">
        <f t="shared" si="3041"/>
        <v>213</v>
      </c>
      <c r="K2802" s="185">
        <f t="shared" si="3041"/>
        <v>2842</v>
      </c>
      <c r="L2802" s="185">
        <f t="shared" si="3041"/>
        <v>1380</v>
      </c>
      <c r="M2802" s="147"/>
      <c r="N2802" s="143">
        <f t="shared" si="2994"/>
        <v>608.44000000000005</v>
      </c>
      <c r="O2802" s="143">
        <f t="shared" si="2990"/>
        <v>2502.75</v>
      </c>
      <c r="P2802" s="143">
        <f t="shared" si="2991"/>
        <v>47603.5</v>
      </c>
      <c r="Q2802" s="143">
        <f t="shared" si="2992"/>
        <v>6900</v>
      </c>
      <c r="R2802" s="188">
        <f t="shared" si="2995"/>
        <v>57614.69</v>
      </c>
      <c r="T2802">
        <v>39791.089999999997</v>
      </c>
      <c r="U2802" s="190">
        <f t="shared" si="2996"/>
        <v>1.4479294233960418</v>
      </c>
    </row>
    <row r="2803" spans="1:21" x14ac:dyDescent="0.2">
      <c r="A2803" s="178">
        <v>42852</v>
      </c>
      <c r="B2803" s="179">
        <v>0.70833333333333337</v>
      </c>
      <c r="C2803" t="s">
        <v>349</v>
      </c>
      <c r="D2803">
        <v>3.5</v>
      </c>
      <c r="E2803">
        <v>14.37</v>
      </c>
      <c r="F2803">
        <v>23.11</v>
      </c>
      <c r="G2803">
        <v>5</v>
      </c>
      <c r="H2803" s="184">
        <f t="shared" ref="H2803:L2803" si="3042">H2779</f>
        <v>0.66666666666666663</v>
      </c>
      <c r="I2803" s="185">
        <f t="shared" si="3042"/>
        <v>191</v>
      </c>
      <c r="J2803" s="185">
        <f t="shared" si="3042"/>
        <v>237</v>
      </c>
      <c r="K2803" s="185">
        <f t="shared" si="3042"/>
        <v>2842</v>
      </c>
      <c r="L2803" s="185">
        <f t="shared" si="3042"/>
        <v>1380</v>
      </c>
      <c r="M2803" s="147"/>
      <c r="N2803" s="143">
        <f t="shared" si="2994"/>
        <v>668.5</v>
      </c>
      <c r="O2803" s="143">
        <f t="shared" si="2990"/>
        <v>3405.6899999999996</v>
      </c>
      <c r="P2803" s="143">
        <f t="shared" si="2991"/>
        <v>65678.62</v>
      </c>
      <c r="Q2803" s="143">
        <f t="shared" si="2992"/>
        <v>6900</v>
      </c>
      <c r="R2803" s="188">
        <f t="shared" si="2995"/>
        <v>76652.81</v>
      </c>
      <c r="T2803">
        <v>41160.58</v>
      </c>
      <c r="U2803" s="190">
        <f t="shared" si="2996"/>
        <v>1.8622869259859796</v>
      </c>
    </row>
    <row r="2804" spans="1:21" x14ac:dyDescent="0.2">
      <c r="A2804" s="178">
        <v>42852</v>
      </c>
      <c r="B2804" s="179">
        <v>0.75</v>
      </c>
      <c r="C2804" t="s">
        <v>349</v>
      </c>
      <c r="D2804">
        <v>8.09</v>
      </c>
      <c r="E2804">
        <v>17.21</v>
      </c>
      <c r="F2804">
        <v>22.21</v>
      </c>
      <c r="G2804">
        <v>6.82</v>
      </c>
      <c r="H2804" s="184">
        <f t="shared" ref="H2804:L2804" si="3043">H2780</f>
        <v>0.70833333333333337</v>
      </c>
      <c r="I2804" s="185">
        <f t="shared" si="3043"/>
        <v>218</v>
      </c>
      <c r="J2804" s="185">
        <f t="shared" si="3043"/>
        <v>258</v>
      </c>
      <c r="K2804" s="185">
        <f t="shared" si="3043"/>
        <v>2842</v>
      </c>
      <c r="L2804" s="185">
        <f t="shared" si="3043"/>
        <v>1380</v>
      </c>
      <c r="M2804" s="147"/>
      <c r="N2804" s="143">
        <f t="shared" si="2994"/>
        <v>1763.62</v>
      </c>
      <c r="O2804" s="143">
        <f t="shared" si="2990"/>
        <v>4440.18</v>
      </c>
      <c r="P2804" s="143">
        <f t="shared" si="2991"/>
        <v>63120.82</v>
      </c>
      <c r="Q2804" s="143">
        <f t="shared" si="2992"/>
        <v>9411.6</v>
      </c>
      <c r="R2804" s="188">
        <f t="shared" si="2995"/>
        <v>78736.22</v>
      </c>
      <c r="T2804">
        <v>42522.74</v>
      </c>
      <c r="U2804" s="190">
        <f t="shared" si="2996"/>
        <v>1.8516262122337368</v>
      </c>
    </row>
    <row r="2805" spans="1:21" x14ac:dyDescent="0.2">
      <c r="A2805" s="178">
        <v>42852</v>
      </c>
      <c r="B2805" s="179">
        <v>0.79166666666666663</v>
      </c>
      <c r="C2805" t="s">
        <v>349</v>
      </c>
      <c r="D2805">
        <v>10.029999999999999</v>
      </c>
      <c r="E2805">
        <v>8.57</v>
      </c>
      <c r="F2805">
        <v>12.9</v>
      </c>
      <c r="G2805">
        <v>5.94</v>
      </c>
      <c r="H2805" s="184">
        <f t="shared" ref="H2805:L2805" si="3044">H2781</f>
        <v>0.75</v>
      </c>
      <c r="I2805" s="185">
        <f t="shared" si="3044"/>
        <v>240</v>
      </c>
      <c r="J2805" s="185">
        <f t="shared" si="3044"/>
        <v>365</v>
      </c>
      <c r="K2805" s="185">
        <f t="shared" si="3044"/>
        <v>2842</v>
      </c>
      <c r="L2805" s="185">
        <f t="shared" si="3044"/>
        <v>1380</v>
      </c>
      <c r="M2805" s="147"/>
      <c r="N2805" s="143">
        <f t="shared" si="2994"/>
        <v>2407.1999999999998</v>
      </c>
      <c r="O2805" s="143">
        <f t="shared" si="2990"/>
        <v>3128.05</v>
      </c>
      <c r="P2805" s="143">
        <f t="shared" si="2991"/>
        <v>36661.800000000003</v>
      </c>
      <c r="Q2805" s="143">
        <f t="shared" si="2992"/>
        <v>8197.2000000000007</v>
      </c>
      <c r="R2805" s="188">
        <f t="shared" si="2995"/>
        <v>50394.25</v>
      </c>
      <c r="T2805">
        <v>43015.32</v>
      </c>
      <c r="U2805" s="190">
        <f t="shared" si="2996"/>
        <v>1.1715419064649526</v>
      </c>
    </row>
    <row r="2806" spans="1:21" x14ac:dyDescent="0.2">
      <c r="A2806" s="178">
        <v>42852</v>
      </c>
      <c r="B2806" s="179">
        <v>0.83333333333333337</v>
      </c>
      <c r="C2806" t="s">
        <v>349</v>
      </c>
      <c r="D2806">
        <v>8.11</v>
      </c>
      <c r="E2806">
        <v>5.27</v>
      </c>
      <c r="F2806">
        <v>11.06</v>
      </c>
      <c r="G2806">
        <v>4.46</v>
      </c>
      <c r="H2806" s="184">
        <f t="shared" ref="H2806:L2806" si="3045">H2782</f>
        <v>0.79166666666666663</v>
      </c>
      <c r="I2806" s="185">
        <f t="shared" si="3045"/>
        <v>320</v>
      </c>
      <c r="J2806" s="185">
        <f t="shared" si="3045"/>
        <v>214</v>
      </c>
      <c r="K2806" s="185">
        <f t="shared" si="3045"/>
        <v>2842</v>
      </c>
      <c r="L2806" s="185">
        <f t="shared" si="3045"/>
        <v>1426</v>
      </c>
      <c r="M2806" s="147"/>
      <c r="N2806" s="143">
        <f t="shared" si="2994"/>
        <v>2595.1999999999998</v>
      </c>
      <c r="O2806" s="143">
        <f t="shared" si="2990"/>
        <v>1127.78</v>
      </c>
      <c r="P2806" s="143">
        <f t="shared" si="2991"/>
        <v>31432.52</v>
      </c>
      <c r="Q2806" s="143">
        <f t="shared" si="2992"/>
        <v>6359.96</v>
      </c>
      <c r="R2806" s="188">
        <f t="shared" si="2995"/>
        <v>41515.46</v>
      </c>
      <c r="T2806">
        <v>42502.1</v>
      </c>
      <c r="U2806" s="190">
        <f t="shared" si="2996"/>
        <v>0.97678608821681756</v>
      </c>
    </row>
    <row r="2807" spans="1:21" x14ac:dyDescent="0.2">
      <c r="A2807" s="178">
        <v>42852</v>
      </c>
      <c r="B2807" s="179">
        <v>0.875</v>
      </c>
      <c r="C2807" t="s">
        <v>349</v>
      </c>
      <c r="D2807">
        <v>8.61</v>
      </c>
      <c r="E2807">
        <v>8.75</v>
      </c>
      <c r="F2807">
        <v>10.32</v>
      </c>
      <c r="G2807">
        <v>7.54</v>
      </c>
      <c r="H2807" s="184">
        <f t="shared" ref="H2807:L2807" si="3046">H2783</f>
        <v>0.83333333333333337</v>
      </c>
      <c r="I2807" s="185">
        <f t="shared" si="3046"/>
        <v>322</v>
      </c>
      <c r="J2807" s="185">
        <f t="shared" si="3046"/>
        <v>178</v>
      </c>
      <c r="K2807" s="185">
        <f t="shared" si="3046"/>
        <v>2842</v>
      </c>
      <c r="L2807" s="185">
        <f t="shared" si="3046"/>
        <v>1426</v>
      </c>
      <c r="M2807" s="147"/>
      <c r="N2807" s="143">
        <f t="shared" si="2994"/>
        <v>2772.4199999999996</v>
      </c>
      <c r="O2807" s="143">
        <f t="shared" si="2990"/>
        <v>1557.5</v>
      </c>
      <c r="P2807" s="143">
        <f t="shared" si="2991"/>
        <v>29329.440000000002</v>
      </c>
      <c r="Q2807" s="143">
        <f t="shared" si="2992"/>
        <v>10752.04</v>
      </c>
      <c r="R2807" s="188">
        <f t="shared" si="2995"/>
        <v>44411.4</v>
      </c>
      <c r="T2807">
        <v>41327.99</v>
      </c>
      <c r="U2807" s="190">
        <f t="shared" si="2996"/>
        <v>1.074608273956706</v>
      </c>
    </row>
    <row r="2808" spans="1:21" x14ac:dyDescent="0.2">
      <c r="A2808" s="178">
        <v>42852</v>
      </c>
      <c r="B2808" s="179">
        <v>0.91666666666666663</v>
      </c>
      <c r="C2808" t="s">
        <v>349</v>
      </c>
      <c r="D2808">
        <v>8.61</v>
      </c>
      <c r="E2808">
        <v>8.3800000000000008</v>
      </c>
      <c r="F2808">
        <v>8.49</v>
      </c>
      <c r="G2808">
        <v>7.58</v>
      </c>
      <c r="H2808" s="184">
        <f t="shared" ref="H2808:L2808" si="3047">H2784</f>
        <v>0.875</v>
      </c>
      <c r="I2808" s="185">
        <f t="shared" si="3047"/>
        <v>337</v>
      </c>
      <c r="J2808" s="185">
        <f t="shared" si="3047"/>
        <v>173</v>
      </c>
      <c r="K2808" s="185">
        <f t="shared" si="3047"/>
        <v>2842</v>
      </c>
      <c r="L2808" s="185">
        <f t="shared" si="3047"/>
        <v>1426</v>
      </c>
      <c r="M2808" s="147"/>
      <c r="N2808" s="143">
        <f t="shared" si="2994"/>
        <v>2901.5699999999997</v>
      </c>
      <c r="O2808" s="143">
        <f t="shared" si="2990"/>
        <v>1449.7400000000002</v>
      </c>
      <c r="P2808" s="143">
        <f t="shared" si="2991"/>
        <v>24128.58</v>
      </c>
      <c r="Q2808" s="143">
        <f t="shared" si="2992"/>
        <v>10809.08</v>
      </c>
      <c r="R2808" s="188">
        <f t="shared" si="2995"/>
        <v>39288.97</v>
      </c>
      <c r="T2808">
        <v>41701.19</v>
      </c>
      <c r="U2808" s="190">
        <f t="shared" si="2996"/>
        <v>0.94215464834456764</v>
      </c>
    </row>
    <row r="2809" spans="1:21" x14ac:dyDescent="0.2">
      <c r="A2809" s="178">
        <v>42852</v>
      </c>
      <c r="B2809" s="179">
        <v>0.95833333333333337</v>
      </c>
      <c r="C2809" t="s">
        <v>349</v>
      </c>
      <c r="D2809">
        <v>30</v>
      </c>
      <c r="E2809">
        <v>9</v>
      </c>
      <c r="F2809">
        <v>6</v>
      </c>
      <c r="G2809">
        <v>0.01</v>
      </c>
      <c r="H2809" s="184">
        <f t="shared" ref="H2809:L2809" si="3048">H2785</f>
        <v>0.91666666666666663</v>
      </c>
      <c r="I2809" s="185">
        <f t="shared" si="3048"/>
        <v>394</v>
      </c>
      <c r="J2809" s="185">
        <f t="shared" si="3048"/>
        <v>194</v>
      </c>
      <c r="K2809" s="185">
        <f t="shared" si="3048"/>
        <v>2842</v>
      </c>
      <c r="L2809" s="185">
        <f t="shared" si="3048"/>
        <v>1426</v>
      </c>
      <c r="M2809" s="147"/>
      <c r="N2809" s="143">
        <f t="shared" si="2994"/>
        <v>11820</v>
      </c>
      <c r="O2809" s="143">
        <f t="shared" si="2990"/>
        <v>1746</v>
      </c>
      <c r="P2809" s="143">
        <f t="shared" si="2991"/>
        <v>17052</v>
      </c>
      <c r="Q2809" s="143">
        <f t="shared" si="2992"/>
        <v>14.26</v>
      </c>
      <c r="R2809" s="188">
        <f t="shared" si="2995"/>
        <v>30632.26</v>
      </c>
      <c r="T2809">
        <v>40780.18</v>
      </c>
      <c r="U2809" s="190">
        <f t="shared" si="2996"/>
        <v>0.7511555858752953</v>
      </c>
    </row>
    <row r="2810" spans="1:21" x14ac:dyDescent="0.2">
      <c r="A2810" s="178">
        <v>42852</v>
      </c>
      <c r="B2810" s="180">
        <v>1</v>
      </c>
      <c r="C2810" t="s">
        <v>349</v>
      </c>
      <c r="D2810">
        <v>20</v>
      </c>
      <c r="E2810">
        <v>9</v>
      </c>
      <c r="F2810">
        <v>7.61</v>
      </c>
      <c r="G2810">
        <v>0.01</v>
      </c>
      <c r="H2810" s="184">
        <f t="shared" ref="H2810:L2810" si="3049">H2786</f>
        <v>0.95833333333333337</v>
      </c>
      <c r="I2810" s="185">
        <f t="shared" si="3049"/>
        <v>389</v>
      </c>
      <c r="J2810" s="185">
        <f t="shared" si="3049"/>
        <v>265</v>
      </c>
      <c r="K2810" s="185">
        <f t="shared" si="3049"/>
        <v>2985</v>
      </c>
      <c r="L2810" s="185">
        <f t="shared" si="3049"/>
        <v>1111</v>
      </c>
      <c r="M2810" s="147"/>
      <c r="N2810" s="143">
        <f t="shared" si="2994"/>
        <v>7780</v>
      </c>
      <c r="O2810" s="143">
        <f t="shared" si="2990"/>
        <v>2385</v>
      </c>
      <c r="P2810" s="143">
        <f t="shared" si="2991"/>
        <v>22715.850000000002</v>
      </c>
      <c r="Q2810" s="143">
        <f t="shared" si="2992"/>
        <v>11.11</v>
      </c>
      <c r="R2810" s="188">
        <f t="shared" si="2995"/>
        <v>32891.960000000006</v>
      </c>
      <c r="T2810">
        <v>37993.58</v>
      </c>
      <c r="U2810" s="190">
        <f t="shared" si="2996"/>
        <v>0.86572415655487067</v>
      </c>
    </row>
    <row r="2811" spans="1:21" x14ac:dyDescent="0.2">
      <c r="A2811" s="178">
        <v>42853</v>
      </c>
      <c r="B2811" s="179">
        <v>4.1666666666666664E-2</v>
      </c>
      <c r="C2811" t="s">
        <v>349</v>
      </c>
      <c r="D2811">
        <v>20</v>
      </c>
      <c r="E2811">
        <v>15</v>
      </c>
      <c r="F2811">
        <v>8</v>
      </c>
      <c r="G2811">
        <v>0.01</v>
      </c>
      <c r="H2811" s="184">
        <f t="shared" ref="H2811:L2811" si="3050">H2787</f>
        <v>1</v>
      </c>
      <c r="I2811" s="185">
        <f t="shared" si="3050"/>
        <v>362</v>
      </c>
      <c r="J2811" s="185">
        <f t="shared" si="3050"/>
        <v>243</v>
      </c>
      <c r="K2811" s="185">
        <f t="shared" si="3050"/>
        <v>2985</v>
      </c>
      <c r="L2811" s="185">
        <f t="shared" si="3050"/>
        <v>1111</v>
      </c>
      <c r="M2811" s="147"/>
      <c r="N2811" s="143">
        <f t="shared" si="2994"/>
        <v>7240</v>
      </c>
      <c r="O2811" s="143">
        <f t="shared" si="2990"/>
        <v>3645</v>
      </c>
      <c r="P2811" s="143">
        <f t="shared" si="2991"/>
        <v>23880</v>
      </c>
      <c r="Q2811" s="143">
        <f t="shared" si="2992"/>
        <v>11.11</v>
      </c>
      <c r="R2811" s="188">
        <f t="shared" si="2995"/>
        <v>34776.11</v>
      </c>
      <c r="T2811">
        <v>34816.65</v>
      </c>
      <c r="U2811" s="190">
        <f t="shared" si="2996"/>
        <v>0.99883561456946601</v>
      </c>
    </row>
    <row r="2812" spans="1:21" x14ac:dyDescent="0.2">
      <c r="A2812" s="178">
        <v>42853</v>
      </c>
      <c r="B2812" s="179">
        <v>8.3333333333333329E-2</v>
      </c>
      <c r="C2812" t="s">
        <v>349</v>
      </c>
      <c r="D2812">
        <v>11</v>
      </c>
      <c r="E2812">
        <v>7</v>
      </c>
      <c r="F2812">
        <v>7.11</v>
      </c>
      <c r="G2812">
        <v>0.01</v>
      </c>
      <c r="H2812" s="184">
        <f t="shared" ref="H2812:L2812" si="3051">H2788</f>
        <v>4.1666666666666664E-2</v>
      </c>
      <c r="I2812" s="185">
        <f t="shared" si="3051"/>
        <v>294</v>
      </c>
      <c r="J2812" s="185">
        <f t="shared" si="3051"/>
        <v>212</v>
      </c>
      <c r="K2812" s="185">
        <f t="shared" si="3051"/>
        <v>2985</v>
      </c>
      <c r="L2812" s="185">
        <f t="shared" si="3051"/>
        <v>1111</v>
      </c>
      <c r="M2812" s="147"/>
      <c r="N2812" s="143">
        <f t="shared" si="2994"/>
        <v>3234</v>
      </c>
      <c r="O2812" s="143">
        <f t="shared" si="2990"/>
        <v>1484</v>
      </c>
      <c r="P2812" s="143">
        <f t="shared" si="2991"/>
        <v>21223.350000000002</v>
      </c>
      <c r="Q2812" s="143">
        <f t="shared" si="2992"/>
        <v>11.11</v>
      </c>
      <c r="R2812" s="188">
        <f t="shared" si="2995"/>
        <v>25952.460000000003</v>
      </c>
      <c r="T2812">
        <v>32386.51</v>
      </c>
      <c r="U2812" s="190">
        <f t="shared" si="2996"/>
        <v>0.8013354943153802</v>
      </c>
    </row>
    <row r="2813" spans="1:21" x14ac:dyDescent="0.2">
      <c r="A2813" s="178">
        <v>42853</v>
      </c>
      <c r="B2813" s="179">
        <v>0.125</v>
      </c>
      <c r="C2813" t="s">
        <v>349</v>
      </c>
      <c r="D2813">
        <v>11</v>
      </c>
      <c r="E2813">
        <v>6.31</v>
      </c>
      <c r="F2813">
        <v>7.11</v>
      </c>
      <c r="G2813">
        <v>2</v>
      </c>
      <c r="H2813" s="184">
        <f t="shared" ref="H2813:L2813" si="3052">H2789</f>
        <v>8.3333333333333329E-2</v>
      </c>
      <c r="I2813" s="185">
        <f t="shared" si="3052"/>
        <v>236</v>
      </c>
      <c r="J2813" s="185">
        <f t="shared" si="3052"/>
        <v>179</v>
      </c>
      <c r="K2813" s="185">
        <f t="shared" si="3052"/>
        <v>2985</v>
      </c>
      <c r="L2813" s="185">
        <f t="shared" si="3052"/>
        <v>1111</v>
      </c>
      <c r="M2813" s="147"/>
      <c r="N2813" s="143">
        <f t="shared" si="2994"/>
        <v>2596</v>
      </c>
      <c r="O2813" s="143">
        <f t="shared" si="2990"/>
        <v>1129.49</v>
      </c>
      <c r="P2813" s="143">
        <f t="shared" si="2991"/>
        <v>21223.350000000002</v>
      </c>
      <c r="Q2813" s="143">
        <f t="shared" si="2992"/>
        <v>2222</v>
      </c>
      <c r="R2813" s="188">
        <f t="shared" si="2995"/>
        <v>27170.840000000004</v>
      </c>
      <c r="T2813">
        <v>30873.19</v>
      </c>
      <c r="U2813" s="190">
        <f t="shared" si="2996"/>
        <v>0.88007879976121695</v>
      </c>
    </row>
    <row r="2814" spans="1:21" x14ac:dyDescent="0.2">
      <c r="A2814" s="178">
        <v>42853</v>
      </c>
      <c r="B2814" s="179">
        <v>0.16666666666666666</v>
      </c>
      <c r="C2814" t="s">
        <v>349</v>
      </c>
      <c r="D2814">
        <v>8.15</v>
      </c>
      <c r="E2814">
        <v>5.1100000000000003</v>
      </c>
      <c r="F2814">
        <v>7.11</v>
      </c>
      <c r="G2814">
        <v>2</v>
      </c>
      <c r="H2814" s="184">
        <f t="shared" ref="H2814:L2814" si="3053">H2790</f>
        <v>0.125</v>
      </c>
      <c r="I2814" s="185">
        <f t="shared" si="3053"/>
        <v>201</v>
      </c>
      <c r="J2814" s="185">
        <f t="shared" si="3053"/>
        <v>205</v>
      </c>
      <c r="K2814" s="185">
        <f t="shared" si="3053"/>
        <v>2985</v>
      </c>
      <c r="L2814" s="185">
        <f t="shared" si="3053"/>
        <v>1717</v>
      </c>
      <c r="M2814" s="147"/>
      <c r="N2814" s="143">
        <f t="shared" si="2994"/>
        <v>1638.15</v>
      </c>
      <c r="O2814" s="143">
        <f t="shared" si="2990"/>
        <v>1047.55</v>
      </c>
      <c r="P2814" s="143">
        <f t="shared" si="2991"/>
        <v>21223.350000000002</v>
      </c>
      <c r="Q2814" s="143">
        <f t="shared" si="2992"/>
        <v>3434</v>
      </c>
      <c r="R2814" s="188">
        <f t="shared" si="2995"/>
        <v>27343.050000000003</v>
      </c>
      <c r="T2814">
        <v>30146.85</v>
      </c>
      <c r="U2814" s="190">
        <f t="shared" si="2996"/>
        <v>0.90699525821105698</v>
      </c>
    </row>
    <row r="2815" spans="1:21" x14ac:dyDescent="0.2">
      <c r="A2815" s="178">
        <v>42853</v>
      </c>
      <c r="B2815" s="179">
        <v>0.20833333333333334</v>
      </c>
      <c r="C2815" t="s">
        <v>349</v>
      </c>
      <c r="D2815">
        <v>6.54</v>
      </c>
      <c r="E2815">
        <v>8</v>
      </c>
      <c r="F2815">
        <v>7.11</v>
      </c>
      <c r="G2815">
        <v>2</v>
      </c>
      <c r="H2815" s="184">
        <f t="shared" ref="H2815:L2815" si="3054">H2791</f>
        <v>0.16666666666666666</v>
      </c>
      <c r="I2815" s="185">
        <f t="shared" si="3054"/>
        <v>185</v>
      </c>
      <c r="J2815" s="185">
        <f t="shared" si="3054"/>
        <v>205</v>
      </c>
      <c r="K2815" s="185">
        <f t="shared" si="3054"/>
        <v>2985</v>
      </c>
      <c r="L2815" s="185">
        <f t="shared" si="3054"/>
        <v>1717</v>
      </c>
      <c r="M2815" s="147"/>
      <c r="N2815" s="143">
        <f t="shared" si="2994"/>
        <v>1209.9000000000001</v>
      </c>
      <c r="O2815" s="143">
        <f t="shared" si="2990"/>
        <v>1640</v>
      </c>
      <c r="P2815" s="143">
        <f t="shared" si="2991"/>
        <v>21223.350000000002</v>
      </c>
      <c r="Q2815" s="143">
        <f t="shared" si="2992"/>
        <v>3434</v>
      </c>
      <c r="R2815" s="188">
        <f t="shared" si="2995"/>
        <v>27507.250000000004</v>
      </c>
      <c r="T2815">
        <v>29866.87</v>
      </c>
      <c r="U2815" s="190">
        <f t="shared" si="2996"/>
        <v>0.92099540393754031</v>
      </c>
    </row>
    <row r="2816" spans="1:21" x14ac:dyDescent="0.2">
      <c r="A2816" s="178">
        <v>42853</v>
      </c>
      <c r="B2816" s="179">
        <v>0.25</v>
      </c>
      <c r="C2816" t="s">
        <v>349</v>
      </c>
      <c r="D2816">
        <v>11</v>
      </c>
      <c r="E2816">
        <v>15.5</v>
      </c>
      <c r="F2816">
        <v>8</v>
      </c>
      <c r="G2816">
        <v>3</v>
      </c>
      <c r="H2816" s="184">
        <f t="shared" ref="H2816:L2816" si="3055">H2792</f>
        <v>0.20833333333333334</v>
      </c>
      <c r="I2816" s="185">
        <f t="shared" si="3055"/>
        <v>207</v>
      </c>
      <c r="J2816" s="185">
        <f t="shared" si="3055"/>
        <v>283</v>
      </c>
      <c r="K2816" s="185">
        <f t="shared" si="3055"/>
        <v>2985</v>
      </c>
      <c r="L2816" s="185">
        <f t="shared" si="3055"/>
        <v>1717</v>
      </c>
      <c r="M2816" s="147"/>
      <c r="N2816" s="143">
        <f t="shared" si="2994"/>
        <v>2277</v>
      </c>
      <c r="O2816" s="143">
        <f t="shared" si="2990"/>
        <v>4386.5</v>
      </c>
      <c r="P2816" s="143">
        <f t="shared" si="2991"/>
        <v>23880</v>
      </c>
      <c r="Q2816" s="143">
        <f t="shared" si="2992"/>
        <v>5151</v>
      </c>
      <c r="R2816" s="188">
        <f t="shared" si="2995"/>
        <v>35694.5</v>
      </c>
      <c r="T2816">
        <v>30298.92</v>
      </c>
      <c r="U2816" s="190">
        <f t="shared" si="2996"/>
        <v>1.1780782945398716</v>
      </c>
    </row>
    <row r="2817" spans="1:21" x14ac:dyDescent="0.2">
      <c r="A2817" s="178">
        <v>42853</v>
      </c>
      <c r="B2817" s="179">
        <v>0.29166666666666669</v>
      </c>
      <c r="C2817" t="s">
        <v>349</v>
      </c>
      <c r="D2817">
        <v>17</v>
      </c>
      <c r="E2817">
        <v>25</v>
      </c>
      <c r="F2817">
        <v>8</v>
      </c>
      <c r="G2817">
        <v>5.2</v>
      </c>
      <c r="H2817" s="184">
        <f t="shared" ref="H2817:L2817" si="3056">H2793</f>
        <v>0.25</v>
      </c>
      <c r="I2817" s="185">
        <f t="shared" si="3056"/>
        <v>327</v>
      </c>
      <c r="J2817" s="185">
        <f t="shared" si="3056"/>
        <v>438</v>
      </c>
      <c r="K2817" s="185">
        <f t="shared" si="3056"/>
        <v>2985</v>
      </c>
      <c r="L2817" s="185">
        <f t="shared" si="3056"/>
        <v>1717</v>
      </c>
      <c r="M2817" s="147"/>
      <c r="N2817" s="143">
        <f t="shared" si="2994"/>
        <v>5559</v>
      </c>
      <c r="O2817" s="143">
        <f t="shared" si="2990"/>
        <v>10950</v>
      </c>
      <c r="P2817" s="143">
        <f t="shared" si="2991"/>
        <v>23880</v>
      </c>
      <c r="Q2817" s="143">
        <f t="shared" si="2992"/>
        <v>8928.4</v>
      </c>
      <c r="R2817" s="188">
        <f t="shared" si="2995"/>
        <v>49317.4</v>
      </c>
      <c r="T2817">
        <v>32059.41</v>
      </c>
      <c r="U2817" s="190">
        <f t="shared" si="2996"/>
        <v>1.5383127761864615</v>
      </c>
    </row>
    <row r="2818" spans="1:21" x14ac:dyDescent="0.2">
      <c r="A2818" s="178">
        <v>42853</v>
      </c>
      <c r="B2818" s="179">
        <v>0.33333333333333331</v>
      </c>
      <c r="C2818" t="s">
        <v>349</v>
      </c>
      <c r="D2818">
        <v>3.42</v>
      </c>
      <c r="E2818">
        <v>4</v>
      </c>
      <c r="F2818">
        <v>4.42</v>
      </c>
      <c r="G2818">
        <v>4</v>
      </c>
      <c r="H2818" s="184">
        <f t="shared" ref="H2818:L2818" si="3057">H2794</f>
        <v>0.29166666666666669</v>
      </c>
      <c r="I2818" s="185">
        <f t="shared" si="3057"/>
        <v>249</v>
      </c>
      <c r="J2818" s="185">
        <f t="shared" si="3057"/>
        <v>556</v>
      </c>
      <c r="K2818" s="185">
        <f t="shared" si="3057"/>
        <v>2872</v>
      </c>
      <c r="L2818" s="185">
        <f t="shared" si="3057"/>
        <v>2219</v>
      </c>
      <c r="M2818" s="147"/>
      <c r="N2818" s="143">
        <f t="shared" si="2994"/>
        <v>851.57999999999993</v>
      </c>
      <c r="O2818" s="143">
        <f t="shared" si="2990"/>
        <v>2224</v>
      </c>
      <c r="P2818" s="143">
        <f t="shared" si="2991"/>
        <v>12694.24</v>
      </c>
      <c r="Q2818" s="143">
        <f t="shared" si="2992"/>
        <v>8876</v>
      </c>
      <c r="R2818" s="188">
        <f t="shared" si="2995"/>
        <v>24645.82</v>
      </c>
      <c r="T2818">
        <v>35306.550000000003</v>
      </c>
      <c r="U2818" s="190">
        <f t="shared" si="2996"/>
        <v>0.69805234439502017</v>
      </c>
    </row>
    <row r="2819" spans="1:21" x14ac:dyDescent="0.2">
      <c r="A2819" s="178">
        <v>42853</v>
      </c>
      <c r="B2819" s="179">
        <v>0.375</v>
      </c>
      <c r="C2819" t="s">
        <v>349</v>
      </c>
      <c r="D2819">
        <v>2.74</v>
      </c>
      <c r="E2819">
        <v>6.25</v>
      </c>
      <c r="F2819">
        <v>6.45</v>
      </c>
      <c r="G2819">
        <v>5</v>
      </c>
      <c r="H2819" s="184">
        <f t="shared" ref="H2819:L2819" si="3058">H2795</f>
        <v>0.33333333333333331</v>
      </c>
      <c r="I2819" s="185">
        <f t="shared" si="3058"/>
        <v>256</v>
      </c>
      <c r="J2819" s="185">
        <f t="shared" si="3058"/>
        <v>306</v>
      </c>
      <c r="K2819" s="185">
        <f t="shared" si="3058"/>
        <v>2872</v>
      </c>
      <c r="L2819" s="185">
        <f t="shared" si="3058"/>
        <v>2219</v>
      </c>
      <c r="M2819" s="147"/>
      <c r="N2819" s="143">
        <f t="shared" si="2994"/>
        <v>701.44</v>
      </c>
      <c r="O2819" s="143">
        <f t="shared" si="2990"/>
        <v>1912.5</v>
      </c>
      <c r="P2819" s="143">
        <f t="shared" si="2991"/>
        <v>18524.400000000001</v>
      </c>
      <c r="Q2819" s="143">
        <f t="shared" si="2992"/>
        <v>11095</v>
      </c>
      <c r="R2819" s="188">
        <f t="shared" si="2995"/>
        <v>32233.34</v>
      </c>
      <c r="T2819">
        <v>36587.230000000003</v>
      </c>
      <c r="U2819" s="190">
        <f t="shared" si="2996"/>
        <v>0.88099973679341115</v>
      </c>
    </row>
    <row r="2820" spans="1:21" x14ac:dyDescent="0.2">
      <c r="A2820" s="178">
        <v>42853</v>
      </c>
      <c r="B2820" s="179">
        <v>0.41666666666666669</v>
      </c>
      <c r="C2820" t="s">
        <v>349</v>
      </c>
      <c r="D2820">
        <v>2.0299999999999998</v>
      </c>
      <c r="E2820">
        <v>7.35</v>
      </c>
      <c r="F2820">
        <v>8.5500000000000007</v>
      </c>
      <c r="G2820">
        <v>5.75</v>
      </c>
      <c r="H2820" s="184">
        <f t="shared" ref="H2820:L2820" si="3059">H2796</f>
        <v>0.375</v>
      </c>
      <c r="I2820" s="185">
        <f t="shared" si="3059"/>
        <v>156</v>
      </c>
      <c r="J2820" s="185">
        <f t="shared" si="3059"/>
        <v>343</v>
      </c>
      <c r="K2820" s="185">
        <f t="shared" si="3059"/>
        <v>2872</v>
      </c>
      <c r="L2820" s="185">
        <f t="shared" si="3059"/>
        <v>2219</v>
      </c>
      <c r="M2820" s="147"/>
      <c r="N2820" s="143">
        <f t="shared" si="2994"/>
        <v>316.67999999999995</v>
      </c>
      <c r="O2820" s="143">
        <f t="shared" ref="O2820:O2883" si="3060">E2820*J2820</f>
        <v>2521.0499999999997</v>
      </c>
      <c r="P2820" s="143">
        <f t="shared" ref="P2820:P2883" si="3061">F2820*K2820</f>
        <v>24555.600000000002</v>
      </c>
      <c r="Q2820" s="143">
        <f t="shared" ref="Q2820:Q2883" si="3062">G2820*L2820</f>
        <v>12759.25</v>
      </c>
      <c r="R2820" s="188">
        <f t="shared" si="2995"/>
        <v>40152.58</v>
      </c>
      <c r="T2820">
        <v>37698.04</v>
      </c>
      <c r="U2820" s="190">
        <f t="shared" si="2996"/>
        <v>1.0651105468613222</v>
      </c>
    </row>
    <row r="2821" spans="1:21" x14ac:dyDescent="0.2">
      <c r="A2821" s="178">
        <v>42853</v>
      </c>
      <c r="B2821" s="179">
        <v>0.45833333333333331</v>
      </c>
      <c r="C2821" t="s">
        <v>349</v>
      </c>
      <c r="D2821">
        <v>2</v>
      </c>
      <c r="E2821">
        <v>6.33</v>
      </c>
      <c r="F2821">
        <v>8.69</v>
      </c>
      <c r="G2821">
        <v>0.97</v>
      </c>
      <c r="H2821" s="184">
        <f t="shared" ref="H2821:L2821" si="3063">H2797</f>
        <v>0.41666666666666669</v>
      </c>
      <c r="I2821" s="185">
        <f t="shared" si="3063"/>
        <v>196</v>
      </c>
      <c r="J2821" s="185">
        <f t="shared" si="3063"/>
        <v>315</v>
      </c>
      <c r="K2821" s="185">
        <f t="shared" si="3063"/>
        <v>2872</v>
      </c>
      <c r="L2821" s="185">
        <f t="shared" si="3063"/>
        <v>2219</v>
      </c>
      <c r="M2821" s="147"/>
      <c r="N2821" s="143">
        <f t="shared" ref="N2821:N2884" si="3064">D2821*I2821</f>
        <v>392</v>
      </c>
      <c r="O2821" s="143">
        <f t="shared" si="3060"/>
        <v>1993.95</v>
      </c>
      <c r="P2821" s="143">
        <f t="shared" si="3061"/>
        <v>24957.68</v>
      </c>
      <c r="Q2821" s="143">
        <f t="shared" si="3062"/>
        <v>2152.4299999999998</v>
      </c>
      <c r="R2821" s="188">
        <f t="shared" ref="R2821:R2884" si="3065">SUM(N2821:Q2821)</f>
        <v>29496.06</v>
      </c>
      <c r="T2821">
        <v>39585.589999999997</v>
      </c>
      <c r="U2821" s="190">
        <f t="shared" ref="U2821:U2884" si="3066">R2821/T2821</f>
        <v>0.74512114130419693</v>
      </c>
    </row>
    <row r="2822" spans="1:21" x14ac:dyDescent="0.2">
      <c r="A2822" s="178">
        <v>42853</v>
      </c>
      <c r="B2822" s="179">
        <v>0.5</v>
      </c>
      <c r="C2822" t="s">
        <v>349</v>
      </c>
      <c r="D2822">
        <v>1</v>
      </c>
      <c r="E2822">
        <v>5.76</v>
      </c>
      <c r="F2822">
        <v>8.08</v>
      </c>
      <c r="G2822">
        <v>0.99</v>
      </c>
      <c r="H2822" s="184">
        <f t="shared" ref="H2822:L2822" si="3067">H2798</f>
        <v>0.45833333333333331</v>
      </c>
      <c r="I2822" s="185">
        <f t="shared" si="3067"/>
        <v>226</v>
      </c>
      <c r="J2822" s="185">
        <f t="shared" si="3067"/>
        <v>326</v>
      </c>
      <c r="K2822" s="185">
        <f t="shared" si="3067"/>
        <v>2842</v>
      </c>
      <c r="L2822" s="185">
        <f t="shared" si="3067"/>
        <v>1635</v>
      </c>
      <c r="M2822" s="147"/>
      <c r="N2822" s="143">
        <f t="shared" si="3064"/>
        <v>226</v>
      </c>
      <c r="O2822" s="143">
        <f t="shared" si="3060"/>
        <v>1877.76</v>
      </c>
      <c r="P2822" s="143">
        <f t="shared" si="3061"/>
        <v>22963.360000000001</v>
      </c>
      <c r="Q2822" s="143">
        <f t="shared" si="3062"/>
        <v>1618.65</v>
      </c>
      <c r="R2822" s="188">
        <f t="shared" si="3065"/>
        <v>26685.770000000004</v>
      </c>
      <c r="T2822">
        <v>41875.83</v>
      </c>
      <c r="U2822" s="190">
        <f t="shared" si="3066"/>
        <v>0.63725948834924595</v>
      </c>
    </row>
    <row r="2823" spans="1:21" x14ac:dyDescent="0.2">
      <c r="A2823" s="178">
        <v>42853</v>
      </c>
      <c r="B2823" s="179">
        <v>0.54166666666666663</v>
      </c>
      <c r="C2823" t="s">
        <v>349</v>
      </c>
      <c r="D2823">
        <v>1</v>
      </c>
      <c r="E2823">
        <v>5.63</v>
      </c>
      <c r="F2823">
        <v>8.7100000000000009</v>
      </c>
      <c r="G2823">
        <v>1.38</v>
      </c>
      <c r="H2823" s="184">
        <f t="shared" ref="H2823:L2823" si="3068">H2799</f>
        <v>0.5</v>
      </c>
      <c r="I2823" s="185">
        <f t="shared" si="3068"/>
        <v>222</v>
      </c>
      <c r="J2823" s="185">
        <f t="shared" si="3068"/>
        <v>319</v>
      </c>
      <c r="K2823" s="185">
        <f t="shared" si="3068"/>
        <v>2842</v>
      </c>
      <c r="L2823" s="185">
        <f t="shared" si="3068"/>
        <v>1635</v>
      </c>
      <c r="M2823" s="147"/>
      <c r="N2823" s="143">
        <f t="shared" si="3064"/>
        <v>222</v>
      </c>
      <c r="O2823" s="143">
        <f t="shared" si="3060"/>
        <v>1795.97</v>
      </c>
      <c r="P2823" s="143">
        <f t="shared" si="3061"/>
        <v>24753.820000000003</v>
      </c>
      <c r="Q2823" s="143">
        <f t="shared" si="3062"/>
        <v>2256.2999999999997</v>
      </c>
      <c r="R2823" s="188">
        <f t="shared" si="3065"/>
        <v>29028.090000000004</v>
      </c>
      <c r="T2823">
        <v>44378.43</v>
      </c>
      <c r="U2823" s="190">
        <f t="shared" si="3066"/>
        <v>0.65410358140204605</v>
      </c>
    </row>
    <row r="2824" spans="1:21" x14ac:dyDescent="0.2">
      <c r="A2824" s="178">
        <v>42853</v>
      </c>
      <c r="B2824" s="179">
        <v>0.58333333333333337</v>
      </c>
      <c r="C2824" t="s">
        <v>349</v>
      </c>
      <c r="D2824">
        <v>2</v>
      </c>
      <c r="E2824">
        <v>6.3</v>
      </c>
      <c r="F2824">
        <v>9.7200000000000006</v>
      </c>
      <c r="G2824">
        <v>3</v>
      </c>
      <c r="H2824" s="184">
        <f t="shared" ref="H2824:L2824" si="3069">H2800</f>
        <v>0.54166666666666663</v>
      </c>
      <c r="I2824" s="185">
        <f t="shared" si="3069"/>
        <v>195</v>
      </c>
      <c r="J2824" s="185">
        <f t="shared" si="3069"/>
        <v>299</v>
      </c>
      <c r="K2824" s="185">
        <f t="shared" si="3069"/>
        <v>2842</v>
      </c>
      <c r="L2824" s="185">
        <f t="shared" si="3069"/>
        <v>1635</v>
      </c>
      <c r="M2824" s="147"/>
      <c r="N2824" s="143">
        <f t="shared" si="3064"/>
        <v>390</v>
      </c>
      <c r="O2824" s="143">
        <f t="shared" si="3060"/>
        <v>1883.7</v>
      </c>
      <c r="P2824" s="143">
        <f t="shared" si="3061"/>
        <v>27624.240000000002</v>
      </c>
      <c r="Q2824" s="143">
        <f t="shared" si="3062"/>
        <v>4905</v>
      </c>
      <c r="R2824" s="188">
        <f t="shared" si="3065"/>
        <v>34802.94</v>
      </c>
      <c r="T2824">
        <v>46619.53</v>
      </c>
      <c r="U2824" s="190">
        <f t="shared" si="3066"/>
        <v>0.74653133568699648</v>
      </c>
    </row>
    <row r="2825" spans="1:21" x14ac:dyDescent="0.2">
      <c r="A2825" s="178">
        <v>42853</v>
      </c>
      <c r="B2825" s="179">
        <v>0.625</v>
      </c>
      <c r="C2825" t="s">
        <v>349</v>
      </c>
      <c r="D2825">
        <v>2.02</v>
      </c>
      <c r="E2825">
        <v>13.45</v>
      </c>
      <c r="F2825">
        <v>16.87</v>
      </c>
      <c r="G2825">
        <v>5</v>
      </c>
      <c r="H2825" s="184">
        <f t="shared" ref="H2825:L2825" si="3070">H2801</f>
        <v>0.58333333333333337</v>
      </c>
      <c r="I2825" s="185">
        <f t="shared" si="3070"/>
        <v>205</v>
      </c>
      <c r="J2825" s="185">
        <f t="shared" si="3070"/>
        <v>237</v>
      </c>
      <c r="K2825" s="185">
        <f t="shared" si="3070"/>
        <v>2842</v>
      </c>
      <c r="L2825" s="185">
        <f t="shared" si="3070"/>
        <v>1635</v>
      </c>
      <c r="M2825" s="147"/>
      <c r="N2825" s="143">
        <f t="shared" si="3064"/>
        <v>414.1</v>
      </c>
      <c r="O2825" s="143">
        <f t="shared" si="3060"/>
        <v>3187.6499999999996</v>
      </c>
      <c r="P2825" s="143">
        <f t="shared" si="3061"/>
        <v>47944.54</v>
      </c>
      <c r="Q2825" s="143">
        <f t="shared" si="3062"/>
        <v>8175</v>
      </c>
      <c r="R2825" s="188">
        <f t="shared" si="3065"/>
        <v>59721.29</v>
      </c>
      <c r="T2825">
        <v>49186.06</v>
      </c>
      <c r="U2825" s="190">
        <f t="shared" si="3066"/>
        <v>1.2141913786141847</v>
      </c>
    </row>
    <row r="2826" spans="1:21" x14ac:dyDescent="0.2">
      <c r="A2826" s="178">
        <v>42853</v>
      </c>
      <c r="B2826" s="179">
        <v>0.66666666666666663</v>
      </c>
      <c r="C2826" t="s">
        <v>349</v>
      </c>
      <c r="D2826">
        <v>2.11</v>
      </c>
      <c r="E2826">
        <v>22.14</v>
      </c>
      <c r="F2826">
        <v>34.58</v>
      </c>
      <c r="G2826">
        <v>5</v>
      </c>
      <c r="H2826" s="184">
        <f t="shared" ref="H2826:L2826" si="3071">H2802</f>
        <v>0.625</v>
      </c>
      <c r="I2826" s="185">
        <f t="shared" si="3071"/>
        <v>212</v>
      </c>
      <c r="J2826" s="185">
        <f t="shared" si="3071"/>
        <v>213</v>
      </c>
      <c r="K2826" s="185">
        <f t="shared" si="3071"/>
        <v>2842</v>
      </c>
      <c r="L2826" s="185">
        <f t="shared" si="3071"/>
        <v>1380</v>
      </c>
      <c r="M2826" s="147"/>
      <c r="N2826" s="143">
        <f t="shared" si="3064"/>
        <v>447.32</v>
      </c>
      <c r="O2826" s="143">
        <f t="shared" si="3060"/>
        <v>4715.82</v>
      </c>
      <c r="P2826" s="143">
        <f t="shared" si="3061"/>
        <v>98276.36</v>
      </c>
      <c r="Q2826" s="143">
        <f t="shared" si="3062"/>
        <v>6900</v>
      </c>
      <c r="R2826" s="188">
        <f t="shared" si="3065"/>
        <v>110339.5</v>
      </c>
      <c r="T2826">
        <v>51287.26</v>
      </c>
      <c r="U2826" s="190">
        <f t="shared" si="3066"/>
        <v>2.1514017321260677</v>
      </c>
    </row>
    <row r="2827" spans="1:21" x14ac:dyDescent="0.2">
      <c r="A2827" s="178">
        <v>42853</v>
      </c>
      <c r="B2827" s="179">
        <v>0.70833333333333337</v>
      </c>
      <c r="C2827" t="s">
        <v>349</v>
      </c>
      <c r="D2827">
        <v>2.2599999999999998</v>
      </c>
      <c r="E2827">
        <v>24.82</v>
      </c>
      <c r="F2827">
        <v>38.619999999999997</v>
      </c>
      <c r="G2827">
        <v>5</v>
      </c>
      <c r="H2827" s="184">
        <f t="shared" ref="H2827:L2827" si="3072">H2803</f>
        <v>0.66666666666666663</v>
      </c>
      <c r="I2827" s="185">
        <f t="shared" si="3072"/>
        <v>191</v>
      </c>
      <c r="J2827" s="185">
        <f t="shared" si="3072"/>
        <v>237</v>
      </c>
      <c r="K2827" s="185">
        <f t="shared" si="3072"/>
        <v>2842</v>
      </c>
      <c r="L2827" s="185">
        <f t="shared" si="3072"/>
        <v>1380</v>
      </c>
      <c r="M2827" s="147"/>
      <c r="N2827" s="143">
        <f t="shared" si="3064"/>
        <v>431.65999999999997</v>
      </c>
      <c r="O2827" s="143">
        <f t="shared" si="3060"/>
        <v>5882.34</v>
      </c>
      <c r="P2827" s="143">
        <f t="shared" si="3061"/>
        <v>109758.04</v>
      </c>
      <c r="Q2827" s="143">
        <f t="shared" si="3062"/>
        <v>6900</v>
      </c>
      <c r="R2827" s="188">
        <f t="shared" si="3065"/>
        <v>122972.04</v>
      </c>
      <c r="T2827">
        <v>52671.46</v>
      </c>
      <c r="U2827" s="190">
        <f t="shared" si="3066"/>
        <v>2.3346996646760885</v>
      </c>
    </row>
    <row r="2828" spans="1:21" x14ac:dyDescent="0.2">
      <c r="A2828" s="178">
        <v>42853</v>
      </c>
      <c r="B2828" s="179">
        <v>0.75</v>
      </c>
      <c r="C2828" t="s">
        <v>349</v>
      </c>
      <c r="D2828">
        <v>2.61</v>
      </c>
      <c r="E2828">
        <v>10.48</v>
      </c>
      <c r="F2828">
        <v>16.05</v>
      </c>
      <c r="G2828">
        <v>3</v>
      </c>
      <c r="H2828" s="184">
        <f t="shared" ref="H2828:L2828" si="3073">H2804</f>
        <v>0.70833333333333337</v>
      </c>
      <c r="I2828" s="185">
        <f t="shared" si="3073"/>
        <v>218</v>
      </c>
      <c r="J2828" s="185">
        <f t="shared" si="3073"/>
        <v>258</v>
      </c>
      <c r="K2828" s="185">
        <f t="shared" si="3073"/>
        <v>2842</v>
      </c>
      <c r="L2828" s="185">
        <f t="shared" si="3073"/>
        <v>1380</v>
      </c>
      <c r="M2828" s="147"/>
      <c r="N2828" s="143">
        <f t="shared" si="3064"/>
        <v>568.98</v>
      </c>
      <c r="O2828" s="143">
        <f t="shared" si="3060"/>
        <v>2703.84</v>
      </c>
      <c r="P2828" s="143">
        <f t="shared" si="3061"/>
        <v>45614.1</v>
      </c>
      <c r="Q2828" s="143">
        <f t="shared" si="3062"/>
        <v>4140</v>
      </c>
      <c r="R2828" s="188">
        <f t="shared" si="3065"/>
        <v>53026.92</v>
      </c>
      <c r="T2828">
        <v>53420.26</v>
      </c>
      <c r="U2828" s="190">
        <f t="shared" si="3066"/>
        <v>0.99263687597177541</v>
      </c>
    </row>
    <row r="2829" spans="1:21" x14ac:dyDescent="0.2">
      <c r="A2829" s="178">
        <v>42853</v>
      </c>
      <c r="B2829" s="179">
        <v>0.79166666666666663</v>
      </c>
      <c r="C2829" t="s">
        <v>349</v>
      </c>
      <c r="D2829">
        <v>3.5</v>
      </c>
      <c r="E2829">
        <v>4.13</v>
      </c>
      <c r="F2829">
        <v>11.74</v>
      </c>
      <c r="G2829">
        <v>2.2000000000000002</v>
      </c>
      <c r="H2829" s="184">
        <f t="shared" ref="H2829:L2829" si="3074">H2805</f>
        <v>0.75</v>
      </c>
      <c r="I2829" s="185">
        <f t="shared" si="3074"/>
        <v>240</v>
      </c>
      <c r="J2829" s="185">
        <f t="shared" si="3074"/>
        <v>365</v>
      </c>
      <c r="K2829" s="185">
        <f t="shared" si="3074"/>
        <v>2842</v>
      </c>
      <c r="L2829" s="185">
        <f t="shared" si="3074"/>
        <v>1380</v>
      </c>
      <c r="M2829" s="147"/>
      <c r="N2829" s="143">
        <f t="shared" si="3064"/>
        <v>840</v>
      </c>
      <c r="O2829" s="143">
        <f t="shared" si="3060"/>
        <v>1507.45</v>
      </c>
      <c r="P2829" s="143">
        <f t="shared" si="3061"/>
        <v>33365.08</v>
      </c>
      <c r="Q2829" s="143">
        <f t="shared" si="3062"/>
        <v>3036.0000000000005</v>
      </c>
      <c r="R2829" s="188">
        <f t="shared" si="3065"/>
        <v>38748.53</v>
      </c>
      <c r="T2829">
        <v>53030.89</v>
      </c>
      <c r="U2829" s="190">
        <f t="shared" si="3066"/>
        <v>0.73067847814735898</v>
      </c>
    </row>
    <row r="2830" spans="1:21" x14ac:dyDescent="0.2">
      <c r="A2830" s="178">
        <v>42853</v>
      </c>
      <c r="B2830" s="179">
        <v>0.83333333333333337</v>
      </c>
      <c r="C2830" t="s">
        <v>349</v>
      </c>
      <c r="D2830">
        <v>3.5</v>
      </c>
      <c r="E2830">
        <v>4.17</v>
      </c>
      <c r="F2830">
        <v>8.34</v>
      </c>
      <c r="G2830">
        <v>1</v>
      </c>
      <c r="H2830" s="184">
        <f t="shared" ref="H2830:L2830" si="3075">H2806</f>
        <v>0.79166666666666663</v>
      </c>
      <c r="I2830" s="185">
        <f t="shared" si="3075"/>
        <v>320</v>
      </c>
      <c r="J2830" s="185">
        <f t="shared" si="3075"/>
        <v>214</v>
      </c>
      <c r="K2830" s="185">
        <f t="shared" si="3075"/>
        <v>2842</v>
      </c>
      <c r="L2830" s="185">
        <f t="shared" si="3075"/>
        <v>1426</v>
      </c>
      <c r="M2830" s="147"/>
      <c r="N2830" s="143">
        <f t="shared" si="3064"/>
        <v>1120</v>
      </c>
      <c r="O2830" s="143">
        <f t="shared" si="3060"/>
        <v>892.38</v>
      </c>
      <c r="P2830" s="143">
        <f t="shared" si="3061"/>
        <v>23702.28</v>
      </c>
      <c r="Q2830" s="143">
        <f t="shared" si="3062"/>
        <v>1426</v>
      </c>
      <c r="R2830" s="188">
        <f t="shared" si="3065"/>
        <v>27140.66</v>
      </c>
      <c r="T2830">
        <v>51413.24</v>
      </c>
      <c r="U2830" s="190">
        <f t="shared" si="3066"/>
        <v>0.52789242615326326</v>
      </c>
    </row>
    <row r="2831" spans="1:21" x14ac:dyDescent="0.2">
      <c r="A2831" s="178">
        <v>42853</v>
      </c>
      <c r="B2831" s="179">
        <v>0.875</v>
      </c>
      <c r="C2831" t="s">
        <v>349</v>
      </c>
      <c r="D2831">
        <v>3</v>
      </c>
      <c r="E2831">
        <v>6.17</v>
      </c>
      <c r="F2831">
        <v>10.3</v>
      </c>
      <c r="G2831">
        <v>3</v>
      </c>
      <c r="H2831" s="184">
        <f t="shared" ref="H2831:L2831" si="3076">H2807</f>
        <v>0.83333333333333337</v>
      </c>
      <c r="I2831" s="185">
        <f t="shared" si="3076"/>
        <v>322</v>
      </c>
      <c r="J2831" s="185">
        <f t="shared" si="3076"/>
        <v>178</v>
      </c>
      <c r="K2831" s="185">
        <f t="shared" si="3076"/>
        <v>2842</v>
      </c>
      <c r="L2831" s="185">
        <f t="shared" si="3076"/>
        <v>1426</v>
      </c>
      <c r="M2831" s="147"/>
      <c r="N2831" s="143">
        <f t="shared" si="3064"/>
        <v>966</v>
      </c>
      <c r="O2831" s="143">
        <f t="shared" si="3060"/>
        <v>1098.26</v>
      </c>
      <c r="P2831" s="143">
        <f t="shared" si="3061"/>
        <v>29272.600000000002</v>
      </c>
      <c r="Q2831" s="143">
        <f t="shared" si="3062"/>
        <v>4278</v>
      </c>
      <c r="R2831" s="188">
        <f t="shared" si="3065"/>
        <v>35614.86</v>
      </c>
      <c r="T2831">
        <v>49660.83</v>
      </c>
      <c r="U2831" s="190">
        <f t="shared" si="3066"/>
        <v>0.71716199668833569</v>
      </c>
    </row>
    <row r="2832" spans="1:21" x14ac:dyDescent="0.2">
      <c r="A2832" s="178">
        <v>42853</v>
      </c>
      <c r="B2832" s="179">
        <v>0.91666666666666663</v>
      </c>
      <c r="C2832" t="s">
        <v>349</v>
      </c>
      <c r="D2832">
        <v>8</v>
      </c>
      <c r="E2832">
        <v>7.84</v>
      </c>
      <c r="F2832">
        <v>8.84</v>
      </c>
      <c r="G2832">
        <v>3</v>
      </c>
      <c r="H2832" s="184">
        <f t="shared" ref="H2832:L2832" si="3077">H2808</f>
        <v>0.875</v>
      </c>
      <c r="I2832" s="185">
        <f t="shared" si="3077"/>
        <v>337</v>
      </c>
      <c r="J2832" s="185">
        <f t="shared" si="3077"/>
        <v>173</v>
      </c>
      <c r="K2832" s="185">
        <f t="shared" si="3077"/>
        <v>2842</v>
      </c>
      <c r="L2832" s="185">
        <f t="shared" si="3077"/>
        <v>1426</v>
      </c>
      <c r="M2832" s="147"/>
      <c r="N2832" s="143">
        <f t="shared" si="3064"/>
        <v>2696</v>
      </c>
      <c r="O2832" s="143">
        <f t="shared" si="3060"/>
        <v>1356.32</v>
      </c>
      <c r="P2832" s="143">
        <f t="shared" si="3061"/>
        <v>25123.279999999999</v>
      </c>
      <c r="Q2832" s="143">
        <f t="shared" si="3062"/>
        <v>4278</v>
      </c>
      <c r="R2832" s="188">
        <f t="shared" si="3065"/>
        <v>33453.599999999999</v>
      </c>
      <c r="T2832">
        <v>49210.57</v>
      </c>
      <c r="U2832" s="190">
        <f t="shared" si="3066"/>
        <v>0.67980517193765488</v>
      </c>
    </row>
    <row r="2833" spans="1:21" x14ac:dyDescent="0.2">
      <c r="A2833" s="178">
        <v>42853</v>
      </c>
      <c r="B2833" s="179">
        <v>0.95833333333333337</v>
      </c>
      <c r="C2833" t="s">
        <v>349</v>
      </c>
      <c r="D2833">
        <v>20.89</v>
      </c>
      <c r="E2833">
        <v>9.49</v>
      </c>
      <c r="F2833">
        <v>10</v>
      </c>
      <c r="G2833">
        <v>0.12</v>
      </c>
      <c r="H2833" s="184">
        <f t="shared" ref="H2833:L2833" si="3078">H2809</f>
        <v>0.91666666666666663</v>
      </c>
      <c r="I2833" s="185">
        <f t="shared" si="3078"/>
        <v>394</v>
      </c>
      <c r="J2833" s="185">
        <f t="shared" si="3078"/>
        <v>194</v>
      </c>
      <c r="K2833" s="185">
        <f t="shared" si="3078"/>
        <v>2842</v>
      </c>
      <c r="L2833" s="185">
        <f t="shared" si="3078"/>
        <v>1426</v>
      </c>
      <c r="M2833" s="147"/>
      <c r="N2833" s="143">
        <f t="shared" si="3064"/>
        <v>8230.66</v>
      </c>
      <c r="O2833" s="143">
        <f t="shared" si="3060"/>
        <v>1841.06</v>
      </c>
      <c r="P2833" s="143">
        <f t="shared" si="3061"/>
        <v>28420</v>
      </c>
      <c r="Q2833" s="143">
        <f t="shared" si="3062"/>
        <v>171.12</v>
      </c>
      <c r="R2833" s="188">
        <f t="shared" si="3065"/>
        <v>38662.840000000004</v>
      </c>
      <c r="T2833">
        <v>47561.79</v>
      </c>
      <c r="U2833" s="190">
        <f t="shared" si="3066"/>
        <v>0.81289707557263935</v>
      </c>
    </row>
    <row r="2834" spans="1:21" x14ac:dyDescent="0.2">
      <c r="A2834" s="178">
        <v>42853</v>
      </c>
      <c r="B2834" s="180">
        <v>1</v>
      </c>
      <c r="C2834" t="s">
        <v>349</v>
      </c>
      <c r="D2834">
        <v>9.11</v>
      </c>
      <c r="E2834">
        <v>8.51</v>
      </c>
      <c r="F2834">
        <v>9</v>
      </c>
      <c r="G2834">
        <v>0.12</v>
      </c>
      <c r="H2834" s="184">
        <f t="shared" ref="H2834:L2834" si="3079">H2810</f>
        <v>0.95833333333333337</v>
      </c>
      <c r="I2834" s="185">
        <f t="shared" si="3079"/>
        <v>389</v>
      </c>
      <c r="J2834" s="185">
        <f t="shared" si="3079"/>
        <v>265</v>
      </c>
      <c r="K2834" s="185">
        <f t="shared" si="3079"/>
        <v>2985</v>
      </c>
      <c r="L2834" s="185">
        <f t="shared" si="3079"/>
        <v>1111</v>
      </c>
      <c r="M2834" s="147"/>
      <c r="N2834" s="143">
        <f t="shared" si="3064"/>
        <v>3543.79</v>
      </c>
      <c r="O2834" s="143">
        <f t="shared" si="3060"/>
        <v>2255.15</v>
      </c>
      <c r="P2834" s="143">
        <f t="shared" si="3061"/>
        <v>26865</v>
      </c>
      <c r="Q2834" s="143">
        <f t="shared" si="3062"/>
        <v>133.32</v>
      </c>
      <c r="R2834" s="188">
        <f t="shared" si="3065"/>
        <v>32797.26</v>
      </c>
      <c r="T2834">
        <v>45033.61</v>
      </c>
      <c r="U2834" s="190">
        <f t="shared" si="3066"/>
        <v>0.72828405273305874</v>
      </c>
    </row>
    <row r="2835" spans="1:21" x14ac:dyDescent="0.2">
      <c r="A2835" s="178">
        <v>42854</v>
      </c>
      <c r="B2835" s="179">
        <v>4.1666666666666664E-2</v>
      </c>
      <c r="C2835" t="s">
        <v>349</v>
      </c>
      <c r="D2835">
        <v>25</v>
      </c>
      <c r="E2835">
        <v>9.51</v>
      </c>
      <c r="F2835">
        <v>9.51</v>
      </c>
      <c r="G2835">
        <v>0.01</v>
      </c>
      <c r="H2835" s="184">
        <f t="shared" ref="H2835:L2835" si="3080">H2811</f>
        <v>1</v>
      </c>
      <c r="I2835" s="185">
        <f t="shared" si="3080"/>
        <v>362</v>
      </c>
      <c r="J2835" s="185">
        <f t="shared" si="3080"/>
        <v>243</v>
      </c>
      <c r="K2835" s="185">
        <f t="shared" si="3080"/>
        <v>2985</v>
      </c>
      <c r="L2835" s="185">
        <f t="shared" si="3080"/>
        <v>1111</v>
      </c>
      <c r="M2835" s="147"/>
      <c r="N2835" s="143">
        <f t="shared" si="3064"/>
        <v>9050</v>
      </c>
      <c r="O2835" s="143">
        <f t="shared" si="3060"/>
        <v>2310.9299999999998</v>
      </c>
      <c r="P2835" s="143">
        <f t="shared" si="3061"/>
        <v>28387.35</v>
      </c>
      <c r="Q2835" s="143">
        <f t="shared" si="3062"/>
        <v>11.11</v>
      </c>
      <c r="R2835" s="188">
        <f t="shared" si="3065"/>
        <v>39759.39</v>
      </c>
      <c r="T2835">
        <v>42144.05</v>
      </c>
      <c r="U2835" s="190">
        <f t="shared" si="3066"/>
        <v>0.94341644905983157</v>
      </c>
    </row>
    <row r="2836" spans="1:21" x14ac:dyDescent="0.2">
      <c r="A2836" s="178">
        <v>42854</v>
      </c>
      <c r="B2836" s="179">
        <v>8.3333333333333329E-2</v>
      </c>
      <c r="C2836" t="s">
        <v>349</v>
      </c>
      <c r="D2836">
        <v>6.95</v>
      </c>
      <c r="E2836">
        <v>6.57</v>
      </c>
      <c r="F2836">
        <v>6.77</v>
      </c>
      <c r="G2836">
        <v>0.01</v>
      </c>
      <c r="H2836" s="184">
        <f t="shared" ref="H2836:L2836" si="3081">H2812</f>
        <v>4.1666666666666664E-2</v>
      </c>
      <c r="I2836" s="185">
        <f t="shared" si="3081"/>
        <v>294</v>
      </c>
      <c r="J2836" s="185">
        <f t="shared" si="3081"/>
        <v>212</v>
      </c>
      <c r="K2836" s="185">
        <f t="shared" si="3081"/>
        <v>2985</v>
      </c>
      <c r="L2836" s="185">
        <f t="shared" si="3081"/>
        <v>1111</v>
      </c>
      <c r="M2836" s="147"/>
      <c r="N2836" s="143">
        <f t="shared" si="3064"/>
        <v>2043.3</v>
      </c>
      <c r="O2836" s="143">
        <f t="shared" si="3060"/>
        <v>1392.8400000000001</v>
      </c>
      <c r="P2836" s="143">
        <f t="shared" si="3061"/>
        <v>20208.449999999997</v>
      </c>
      <c r="Q2836" s="143">
        <f t="shared" si="3062"/>
        <v>11.11</v>
      </c>
      <c r="R2836" s="188">
        <f t="shared" si="3065"/>
        <v>23655.699999999997</v>
      </c>
      <c r="T2836">
        <v>39528.910000000003</v>
      </c>
      <c r="U2836" s="190">
        <f t="shared" si="3066"/>
        <v>0.59844048318053789</v>
      </c>
    </row>
    <row r="2837" spans="1:21" x14ac:dyDescent="0.2">
      <c r="A2837" s="178">
        <v>42854</v>
      </c>
      <c r="B2837" s="179">
        <v>0.125</v>
      </c>
      <c r="C2837" t="s">
        <v>349</v>
      </c>
      <c r="D2837">
        <v>6.29</v>
      </c>
      <c r="E2837">
        <v>5.91</v>
      </c>
      <c r="F2837">
        <v>7.43</v>
      </c>
      <c r="G2837">
        <v>2</v>
      </c>
      <c r="H2837" s="184">
        <f t="shared" ref="H2837:L2837" si="3082">H2813</f>
        <v>8.3333333333333329E-2</v>
      </c>
      <c r="I2837" s="185">
        <f t="shared" si="3082"/>
        <v>236</v>
      </c>
      <c r="J2837" s="185">
        <f t="shared" si="3082"/>
        <v>179</v>
      </c>
      <c r="K2837" s="185">
        <f t="shared" si="3082"/>
        <v>2985</v>
      </c>
      <c r="L2837" s="185">
        <f t="shared" si="3082"/>
        <v>1111</v>
      </c>
      <c r="M2837" s="147"/>
      <c r="N2837" s="143">
        <f t="shared" si="3064"/>
        <v>1484.44</v>
      </c>
      <c r="O2837" s="143">
        <f t="shared" si="3060"/>
        <v>1057.8900000000001</v>
      </c>
      <c r="P2837" s="143">
        <f t="shared" si="3061"/>
        <v>22178.55</v>
      </c>
      <c r="Q2837" s="143">
        <f t="shared" si="3062"/>
        <v>2222</v>
      </c>
      <c r="R2837" s="188">
        <f t="shared" si="3065"/>
        <v>26942.879999999997</v>
      </c>
      <c r="T2837">
        <v>37638.76</v>
      </c>
      <c r="U2837" s="190">
        <f t="shared" si="3066"/>
        <v>0.71582804534474553</v>
      </c>
    </row>
    <row r="2838" spans="1:21" x14ac:dyDescent="0.2">
      <c r="A2838" s="178">
        <v>42854</v>
      </c>
      <c r="B2838" s="179">
        <v>0.16666666666666666</v>
      </c>
      <c r="C2838" t="s">
        <v>349</v>
      </c>
      <c r="D2838">
        <v>3.5</v>
      </c>
      <c r="E2838">
        <v>4.8</v>
      </c>
      <c r="F2838">
        <v>5</v>
      </c>
      <c r="G2838">
        <v>2</v>
      </c>
      <c r="H2838" s="184">
        <f t="shared" ref="H2838:L2838" si="3083">H2814</f>
        <v>0.125</v>
      </c>
      <c r="I2838" s="185">
        <f t="shared" si="3083"/>
        <v>201</v>
      </c>
      <c r="J2838" s="185">
        <f t="shared" si="3083"/>
        <v>205</v>
      </c>
      <c r="K2838" s="185">
        <f t="shared" si="3083"/>
        <v>2985</v>
      </c>
      <c r="L2838" s="185">
        <f t="shared" si="3083"/>
        <v>1717</v>
      </c>
      <c r="M2838" s="147"/>
      <c r="N2838" s="143">
        <f t="shared" si="3064"/>
        <v>703.5</v>
      </c>
      <c r="O2838" s="143">
        <f t="shared" si="3060"/>
        <v>984</v>
      </c>
      <c r="P2838" s="143">
        <f t="shared" si="3061"/>
        <v>14925</v>
      </c>
      <c r="Q2838" s="143">
        <f t="shared" si="3062"/>
        <v>3434</v>
      </c>
      <c r="R2838" s="188">
        <f t="shared" si="3065"/>
        <v>20046.5</v>
      </c>
      <c r="T2838">
        <v>36344.81</v>
      </c>
      <c r="U2838" s="190">
        <f t="shared" si="3066"/>
        <v>0.55156430863168637</v>
      </c>
    </row>
    <row r="2839" spans="1:21" x14ac:dyDescent="0.2">
      <c r="A2839" s="178">
        <v>42854</v>
      </c>
      <c r="B2839" s="179">
        <v>0.20833333333333334</v>
      </c>
      <c r="C2839" t="s">
        <v>349</v>
      </c>
      <c r="D2839">
        <v>3.5</v>
      </c>
      <c r="E2839">
        <v>7.11</v>
      </c>
      <c r="F2839">
        <v>7.11</v>
      </c>
      <c r="G2839">
        <v>2</v>
      </c>
      <c r="H2839" s="184">
        <f t="shared" ref="H2839:L2839" si="3084">H2815</f>
        <v>0.16666666666666666</v>
      </c>
      <c r="I2839" s="185">
        <f t="shared" si="3084"/>
        <v>185</v>
      </c>
      <c r="J2839" s="185">
        <f t="shared" si="3084"/>
        <v>205</v>
      </c>
      <c r="K2839" s="185">
        <f t="shared" si="3084"/>
        <v>2985</v>
      </c>
      <c r="L2839" s="185">
        <f t="shared" si="3084"/>
        <v>1717</v>
      </c>
      <c r="M2839" s="147"/>
      <c r="N2839" s="143">
        <f t="shared" si="3064"/>
        <v>647.5</v>
      </c>
      <c r="O2839" s="143">
        <f t="shared" si="3060"/>
        <v>1457.55</v>
      </c>
      <c r="P2839" s="143">
        <f t="shared" si="3061"/>
        <v>21223.350000000002</v>
      </c>
      <c r="Q2839" s="143">
        <f t="shared" si="3062"/>
        <v>3434</v>
      </c>
      <c r="R2839" s="188">
        <f t="shared" si="3065"/>
        <v>26762.400000000001</v>
      </c>
      <c r="T2839">
        <v>35450.629999999997</v>
      </c>
      <c r="U2839" s="190">
        <f t="shared" si="3066"/>
        <v>0.75492029337701483</v>
      </c>
    </row>
    <row r="2840" spans="1:21" x14ac:dyDescent="0.2">
      <c r="A2840" s="178">
        <v>42854</v>
      </c>
      <c r="B2840" s="179">
        <v>0.25</v>
      </c>
      <c r="C2840" t="s">
        <v>349</v>
      </c>
      <c r="D2840">
        <v>12</v>
      </c>
      <c r="E2840">
        <v>10</v>
      </c>
      <c r="F2840">
        <v>9</v>
      </c>
      <c r="G2840">
        <v>2</v>
      </c>
      <c r="H2840" s="184">
        <f t="shared" ref="H2840:L2840" si="3085">H2816</f>
        <v>0.20833333333333334</v>
      </c>
      <c r="I2840" s="185">
        <f t="shared" si="3085"/>
        <v>207</v>
      </c>
      <c r="J2840" s="185">
        <f t="shared" si="3085"/>
        <v>283</v>
      </c>
      <c r="K2840" s="185">
        <f t="shared" si="3085"/>
        <v>2985</v>
      </c>
      <c r="L2840" s="185">
        <f t="shared" si="3085"/>
        <v>1717</v>
      </c>
      <c r="M2840" s="147"/>
      <c r="N2840" s="143">
        <f t="shared" si="3064"/>
        <v>2484</v>
      </c>
      <c r="O2840" s="143">
        <f t="shared" si="3060"/>
        <v>2830</v>
      </c>
      <c r="P2840" s="143">
        <f t="shared" si="3061"/>
        <v>26865</v>
      </c>
      <c r="Q2840" s="143">
        <f t="shared" si="3062"/>
        <v>3434</v>
      </c>
      <c r="R2840" s="188">
        <f t="shared" si="3065"/>
        <v>35613</v>
      </c>
      <c r="T2840">
        <v>34929.339999999997</v>
      </c>
      <c r="U2840" s="190">
        <f t="shared" si="3066"/>
        <v>1.0195726572560491</v>
      </c>
    </row>
    <row r="2841" spans="1:21" x14ac:dyDescent="0.2">
      <c r="A2841" s="178">
        <v>42854</v>
      </c>
      <c r="B2841" s="179">
        <v>0.29166666666666669</v>
      </c>
      <c r="C2841" t="s">
        <v>349</v>
      </c>
      <c r="D2841">
        <v>25</v>
      </c>
      <c r="E2841">
        <v>26</v>
      </c>
      <c r="F2841">
        <v>7.7</v>
      </c>
      <c r="G2841">
        <v>5</v>
      </c>
      <c r="H2841" s="184">
        <f t="shared" ref="H2841:L2841" si="3086">H2817</f>
        <v>0.25</v>
      </c>
      <c r="I2841" s="185">
        <f t="shared" si="3086"/>
        <v>327</v>
      </c>
      <c r="J2841" s="185">
        <f t="shared" si="3086"/>
        <v>438</v>
      </c>
      <c r="K2841" s="185">
        <f t="shared" si="3086"/>
        <v>2985</v>
      </c>
      <c r="L2841" s="185">
        <f t="shared" si="3086"/>
        <v>1717</v>
      </c>
      <c r="M2841" s="147"/>
      <c r="N2841" s="143">
        <f t="shared" si="3064"/>
        <v>8175</v>
      </c>
      <c r="O2841" s="143">
        <f t="shared" si="3060"/>
        <v>11388</v>
      </c>
      <c r="P2841" s="143">
        <f t="shared" si="3061"/>
        <v>22984.5</v>
      </c>
      <c r="Q2841" s="143">
        <f t="shared" si="3062"/>
        <v>8585</v>
      </c>
      <c r="R2841" s="188">
        <f t="shared" si="3065"/>
        <v>51132.5</v>
      </c>
      <c r="T2841">
        <v>35168.67</v>
      </c>
      <c r="U2841" s="190">
        <f t="shared" si="3066"/>
        <v>1.4539219140217701</v>
      </c>
    </row>
    <row r="2842" spans="1:21" x14ac:dyDescent="0.2">
      <c r="A2842" s="178">
        <v>42854</v>
      </c>
      <c r="B2842" s="179">
        <v>0.33333333333333331</v>
      </c>
      <c r="C2842" t="s">
        <v>349</v>
      </c>
      <c r="D2842">
        <v>3.5</v>
      </c>
      <c r="E2842">
        <v>4</v>
      </c>
      <c r="F2842">
        <v>4.2</v>
      </c>
      <c r="G2842">
        <v>3.6</v>
      </c>
      <c r="H2842" s="184">
        <f t="shared" ref="H2842:L2842" si="3087">H2818</f>
        <v>0.29166666666666669</v>
      </c>
      <c r="I2842" s="185">
        <f t="shared" si="3087"/>
        <v>249</v>
      </c>
      <c r="J2842" s="185">
        <f t="shared" si="3087"/>
        <v>556</v>
      </c>
      <c r="K2842" s="185">
        <f t="shared" si="3087"/>
        <v>2872</v>
      </c>
      <c r="L2842" s="185">
        <f t="shared" si="3087"/>
        <v>2219</v>
      </c>
      <c r="M2842" s="147"/>
      <c r="N2842" s="143">
        <f t="shared" si="3064"/>
        <v>871.5</v>
      </c>
      <c r="O2842" s="143">
        <f t="shared" si="3060"/>
        <v>2224</v>
      </c>
      <c r="P2842" s="143">
        <f t="shared" si="3061"/>
        <v>12062.4</v>
      </c>
      <c r="Q2842" s="143">
        <f t="shared" si="3062"/>
        <v>7988.4000000000005</v>
      </c>
      <c r="R2842" s="188">
        <f t="shared" si="3065"/>
        <v>23146.3</v>
      </c>
      <c r="T2842">
        <v>36095.43</v>
      </c>
      <c r="U2842" s="190">
        <f t="shared" si="3066"/>
        <v>0.64125292315398374</v>
      </c>
    </row>
    <row r="2843" spans="1:21" x14ac:dyDescent="0.2">
      <c r="A2843" s="178">
        <v>42854</v>
      </c>
      <c r="B2843" s="179">
        <v>0.375</v>
      </c>
      <c r="C2843" t="s">
        <v>349</v>
      </c>
      <c r="D2843">
        <v>4.2699999999999996</v>
      </c>
      <c r="E2843">
        <v>7.88</v>
      </c>
      <c r="F2843">
        <v>7.88</v>
      </c>
      <c r="G2843">
        <v>5</v>
      </c>
      <c r="H2843" s="184">
        <f t="shared" ref="H2843:L2843" si="3088">H2819</f>
        <v>0.33333333333333331</v>
      </c>
      <c r="I2843" s="185">
        <f t="shared" si="3088"/>
        <v>256</v>
      </c>
      <c r="J2843" s="185">
        <f t="shared" si="3088"/>
        <v>306</v>
      </c>
      <c r="K2843" s="185">
        <f t="shared" si="3088"/>
        <v>2872</v>
      </c>
      <c r="L2843" s="185">
        <f t="shared" si="3088"/>
        <v>2219</v>
      </c>
      <c r="M2843" s="147"/>
      <c r="N2843" s="143">
        <f t="shared" si="3064"/>
        <v>1093.1199999999999</v>
      </c>
      <c r="O2843" s="143">
        <f t="shared" si="3060"/>
        <v>2411.2799999999997</v>
      </c>
      <c r="P2843" s="143">
        <f t="shared" si="3061"/>
        <v>22631.360000000001</v>
      </c>
      <c r="Q2843" s="143">
        <f t="shared" si="3062"/>
        <v>11095</v>
      </c>
      <c r="R2843" s="188">
        <f t="shared" si="3065"/>
        <v>37230.76</v>
      </c>
      <c r="T2843">
        <v>37114.21</v>
      </c>
      <c r="U2843" s="190">
        <f t="shared" si="3066"/>
        <v>1.0031403066372693</v>
      </c>
    </row>
    <row r="2844" spans="1:21" x14ac:dyDescent="0.2">
      <c r="A2844" s="178">
        <v>42854</v>
      </c>
      <c r="B2844" s="179">
        <v>0.41666666666666669</v>
      </c>
      <c r="C2844" t="s">
        <v>349</v>
      </c>
      <c r="D2844">
        <v>4.7699999999999996</v>
      </c>
      <c r="E2844">
        <v>10</v>
      </c>
      <c r="F2844">
        <v>10</v>
      </c>
      <c r="G2844">
        <v>5</v>
      </c>
      <c r="H2844" s="184">
        <f t="shared" ref="H2844:L2844" si="3089">H2820</f>
        <v>0.375</v>
      </c>
      <c r="I2844" s="185">
        <f t="shared" si="3089"/>
        <v>156</v>
      </c>
      <c r="J2844" s="185">
        <f t="shared" si="3089"/>
        <v>343</v>
      </c>
      <c r="K2844" s="185">
        <f t="shared" si="3089"/>
        <v>2872</v>
      </c>
      <c r="L2844" s="185">
        <f t="shared" si="3089"/>
        <v>2219</v>
      </c>
      <c r="M2844" s="147"/>
      <c r="N2844" s="143">
        <f t="shared" si="3064"/>
        <v>744.11999999999989</v>
      </c>
      <c r="O2844" s="143">
        <f t="shared" si="3060"/>
        <v>3430</v>
      </c>
      <c r="P2844" s="143">
        <f t="shared" si="3061"/>
        <v>28720</v>
      </c>
      <c r="Q2844" s="143">
        <f t="shared" si="3062"/>
        <v>11095</v>
      </c>
      <c r="R2844" s="188">
        <f t="shared" si="3065"/>
        <v>43989.120000000003</v>
      </c>
      <c r="T2844">
        <v>39045.1</v>
      </c>
      <c r="U2844" s="190">
        <f t="shared" si="3066"/>
        <v>1.1266233150894736</v>
      </c>
    </row>
    <row r="2845" spans="1:21" x14ac:dyDescent="0.2">
      <c r="A2845" s="178">
        <v>42854</v>
      </c>
      <c r="B2845" s="179">
        <v>0.45833333333333331</v>
      </c>
      <c r="C2845" t="s">
        <v>349</v>
      </c>
      <c r="D2845">
        <v>3</v>
      </c>
      <c r="E2845">
        <v>11.95</v>
      </c>
      <c r="F2845">
        <v>12.15</v>
      </c>
      <c r="G2845">
        <v>2.57</v>
      </c>
      <c r="H2845" s="184">
        <f t="shared" ref="H2845:L2845" si="3090">H2821</f>
        <v>0.41666666666666669</v>
      </c>
      <c r="I2845" s="185">
        <f t="shared" si="3090"/>
        <v>196</v>
      </c>
      <c r="J2845" s="185">
        <f t="shared" si="3090"/>
        <v>315</v>
      </c>
      <c r="K2845" s="185">
        <f t="shared" si="3090"/>
        <v>2872</v>
      </c>
      <c r="L2845" s="185">
        <f t="shared" si="3090"/>
        <v>2219</v>
      </c>
      <c r="M2845" s="147"/>
      <c r="N2845" s="143">
        <f t="shared" si="3064"/>
        <v>588</v>
      </c>
      <c r="O2845" s="143">
        <f t="shared" si="3060"/>
        <v>3764.25</v>
      </c>
      <c r="P2845" s="143">
        <f t="shared" si="3061"/>
        <v>34894.800000000003</v>
      </c>
      <c r="Q2845" s="143">
        <f t="shared" si="3062"/>
        <v>5702.83</v>
      </c>
      <c r="R2845" s="188">
        <f t="shared" si="3065"/>
        <v>44949.880000000005</v>
      </c>
      <c r="T2845">
        <v>41517.72</v>
      </c>
      <c r="U2845" s="190">
        <f t="shared" si="3066"/>
        <v>1.0826673526388251</v>
      </c>
    </row>
    <row r="2846" spans="1:21" x14ac:dyDescent="0.2">
      <c r="A2846" s="178">
        <v>42854</v>
      </c>
      <c r="B2846" s="179">
        <v>0.5</v>
      </c>
      <c r="C2846" t="s">
        <v>349</v>
      </c>
      <c r="D2846">
        <v>2.11</v>
      </c>
      <c r="E2846">
        <v>9.64</v>
      </c>
      <c r="F2846">
        <v>10</v>
      </c>
      <c r="G2846">
        <v>1</v>
      </c>
      <c r="H2846" s="184">
        <f t="shared" ref="H2846:L2846" si="3091">H2822</f>
        <v>0.45833333333333331</v>
      </c>
      <c r="I2846" s="185">
        <f t="shared" si="3091"/>
        <v>226</v>
      </c>
      <c r="J2846" s="185">
        <f t="shared" si="3091"/>
        <v>326</v>
      </c>
      <c r="K2846" s="185">
        <f t="shared" si="3091"/>
        <v>2842</v>
      </c>
      <c r="L2846" s="185">
        <f t="shared" si="3091"/>
        <v>1635</v>
      </c>
      <c r="M2846" s="147"/>
      <c r="N2846" s="143">
        <f t="shared" si="3064"/>
        <v>476.85999999999996</v>
      </c>
      <c r="O2846" s="143">
        <f t="shared" si="3060"/>
        <v>3142.6400000000003</v>
      </c>
      <c r="P2846" s="143">
        <f t="shared" si="3061"/>
        <v>28420</v>
      </c>
      <c r="Q2846" s="143">
        <f t="shared" si="3062"/>
        <v>1635</v>
      </c>
      <c r="R2846" s="188">
        <f t="shared" si="3065"/>
        <v>33674.5</v>
      </c>
      <c r="T2846">
        <v>43879.32</v>
      </c>
      <c r="U2846" s="190">
        <f t="shared" si="3066"/>
        <v>0.76743440873741886</v>
      </c>
    </row>
    <row r="2847" spans="1:21" x14ac:dyDescent="0.2">
      <c r="A2847" s="178">
        <v>42854</v>
      </c>
      <c r="B2847" s="179">
        <v>0.54166666666666663</v>
      </c>
      <c r="C2847" t="s">
        <v>349</v>
      </c>
      <c r="D2847">
        <v>2.11</v>
      </c>
      <c r="E2847">
        <v>5.21</v>
      </c>
      <c r="F2847">
        <v>9.1</v>
      </c>
      <c r="G2847">
        <v>1</v>
      </c>
      <c r="H2847" s="184">
        <f t="shared" ref="H2847:L2847" si="3092">H2823</f>
        <v>0.5</v>
      </c>
      <c r="I2847" s="185">
        <f t="shared" si="3092"/>
        <v>222</v>
      </c>
      <c r="J2847" s="185">
        <f t="shared" si="3092"/>
        <v>319</v>
      </c>
      <c r="K2847" s="185">
        <f t="shared" si="3092"/>
        <v>2842</v>
      </c>
      <c r="L2847" s="185">
        <f t="shared" si="3092"/>
        <v>1635</v>
      </c>
      <c r="M2847" s="147"/>
      <c r="N2847" s="143">
        <f t="shared" si="3064"/>
        <v>468.41999999999996</v>
      </c>
      <c r="O2847" s="143">
        <f t="shared" si="3060"/>
        <v>1661.99</v>
      </c>
      <c r="P2847" s="143">
        <f t="shared" si="3061"/>
        <v>25862.2</v>
      </c>
      <c r="Q2847" s="143">
        <f t="shared" si="3062"/>
        <v>1635</v>
      </c>
      <c r="R2847" s="188">
        <f t="shared" si="3065"/>
        <v>29627.61</v>
      </c>
      <c r="T2847">
        <v>45790.7</v>
      </c>
      <c r="U2847" s="190">
        <f t="shared" si="3066"/>
        <v>0.64702243031882023</v>
      </c>
    </row>
    <row r="2848" spans="1:21" x14ac:dyDescent="0.2">
      <c r="A2848" s="178">
        <v>42854</v>
      </c>
      <c r="B2848" s="179">
        <v>0.58333333333333337</v>
      </c>
      <c r="C2848" t="s">
        <v>349</v>
      </c>
      <c r="D2848">
        <v>2.11</v>
      </c>
      <c r="E2848">
        <v>8.8800000000000008</v>
      </c>
      <c r="F2848">
        <v>14.65</v>
      </c>
      <c r="G2848">
        <v>3</v>
      </c>
      <c r="H2848" s="184">
        <f t="shared" ref="H2848:L2848" si="3093">H2824</f>
        <v>0.54166666666666663</v>
      </c>
      <c r="I2848" s="185">
        <f t="shared" si="3093"/>
        <v>195</v>
      </c>
      <c r="J2848" s="185">
        <f t="shared" si="3093"/>
        <v>299</v>
      </c>
      <c r="K2848" s="185">
        <f t="shared" si="3093"/>
        <v>2842</v>
      </c>
      <c r="L2848" s="185">
        <f t="shared" si="3093"/>
        <v>1635</v>
      </c>
      <c r="M2848" s="147"/>
      <c r="N2848" s="143">
        <f t="shared" si="3064"/>
        <v>411.45</v>
      </c>
      <c r="O2848" s="143">
        <f t="shared" si="3060"/>
        <v>2655.1200000000003</v>
      </c>
      <c r="P2848" s="143">
        <f t="shared" si="3061"/>
        <v>41635.300000000003</v>
      </c>
      <c r="Q2848" s="143">
        <f t="shared" si="3062"/>
        <v>4905</v>
      </c>
      <c r="R2848" s="188">
        <f t="shared" si="3065"/>
        <v>49606.87</v>
      </c>
      <c r="T2848">
        <v>47036.92</v>
      </c>
      <c r="U2848" s="190">
        <f t="shared" si="3066"/>
        <v>1.054636868230318</v>
      </c>
    </row>
    <row r="2849" spans="1:21" x14ac:dyDescent="0.2">
      <c r="A2849" s="178">
        <v>42854</v>
      </c>
      <c r="B2849" s="179">
        <v>0.625</v>
      </c>
      <c r="C2849" t="s">
        <v>349</v>
      </c>
      <c r="D2849">
        <v>2.61</v>
      </c>
      <c r="E2849">
        <v>13.96</v>
      </c>
      <c r="F2849">
        <v>19.63</v>
      </c>
      <c r="G2849">
        <v>1.47</v>
      </c>
      <c r="H2849" s="184">
        <f t="shared" ref="H2849:L2849" si="3094">H2825</f>
        <v>0.58333333333333337</v>
      </c>
      <c r="I2849" s="185">
        <f t="shared" si="3094"/>
        <v>205</v>
      </c>
      <c r="J2849" s="185">
        <f t="shared" si="3094"/>
        <v>237</v>
      </c>
      <c r="K2849" s="185">
        <f t="shared" si="3094"/>
        <v>2842</v>
      </c>
      <c r="L2849" s="185">
        <f t="shared" si="3094"/>
        <v>1635</v>
      </c>
      <c r="M2849" s="147"/>
      <c r="N2849" s="143">
        <f t="shared" si="3064"/>
        <v>535.04999999999995</v>
      </c>
      <c r="O2849" s="143">
        <f t="shared" si="3060"/>
        <v>3308.52</v>
      </c>
      <c r="P2849" s="143">
        <f t="shared" si="3061"/>
        <v>55788.46</v>
      </c>
      <c r="Q2849" s="143">
        <f t="shared" si="3062"/>
        <v>2403.4499999999998</v>
      </c>
      <c r="R2849" s="188">
        <f t="shared" si="3065"/>
        <v>62035.479999999996</v>
      </c>
      <c r="T2849">
        <v>47735.87</v>
      </c>
      <c r="U2849" s="190">
        <f t="shared" si="3066"/>
        <v>1.2995569160046732</v>
      </c>
    </row>
    <row r="2850" spans="1:21" x14ac:dyDescent="0.2">
      <c r="A2850" s="178">
        <v>42854</v>
      </c>
      <c r="B2850" s="179">
        <v>0.66666666666666663</v>
      </c>
      <c r="C2850" t="s">
        <v>349</v>
      </c>
      <c r="D2850">
        <v>2.11</v>
      </c>
      <c r="E2850">
        <v>18.489999999999998</v>
      </c>
      <c r="F2850">
        <v>23.5</v>
      </c>
      <c r="G2850">
        <v>3</v>
      </c>
      <c r="H2850" s="184">
        <f t="shared" ref="H2850:L2850" si="3095">H2826</f>
        <v>0.625</v>
      </c>
      <c r="I2850" s="185">
        <f t="shared" si="3095"/>
        <v>212</v>
      </c>
      <c r="J2850" s="185">
        <f t="shared" si="3095"/>
        <v>213</v>
      </c>
      <c r="K2850" s="185">
        <f t="shared" si="3095"/>
        <v>2842</v>
      </c>
      <c r="L2850" s="185">
        <f t="shared" si="3095"/>
        <v>1380</v>
      </c>
      <c r="M2850" s="147"/>
      <c r="N2850" s="143">
        <f t="shared" si="3064"/>
        <v>447.32</v>
      </c>
      <c r="O2850" s="143">
        <f t="shared" si="3060"/>
        <v>3938.37</v>
      </c>
      <c r="P2850" s="143">
        <f t="shared" si="3061"/>
        <v>66787</v>
      </c>
      <c r="Q2850" s="143">
        <f t="shared" si="3062"/>
        <v>4140</v>
      </c>
      <c r="R2850" s="188">
        <f t="shared" si="3065"/>
        <v>75312.69</v>
      </c>
      <c r="T2850">
        <v>48247.57</v>
      </c>
      <c r="U2850" s="190">
        <f t="shared" si="3066"/>
        <v>1.560963381160958</v>
      </c>
    </row>
    <row r="2851" spans="1:21" x14ac:dyDescent="0.2">
      <c r="A2851" s="178">
        <v>42854</v>
      </c>
      <c r="B2851" s="179">
        <v>0.70833333333333337</v>
      </c>
      <c r="C2851" t="s">
        <v>349</v>
      </c>
      <c r="D2851">
        <v>2.61</v>
      </c>
      <c r="E2851">
        <v>10.85</v>
      </c>
      <c r="F2851">
        <v>17.11</v>
      </c>
      <c r="G2851">
        <v>2.1</v>
      </c>
      <c r="H2851" s="184">
        <f t="shared" ref="H2851:L2851" si="3096">H2827</f>
        <v>0.66666666666666663</v>
      </c>
      <c r="I2851" s="185">
        <f t="shared" si="3096"/>
        <v>191</v>
      </c>
      <c r="J2851" s="185">
        <f t="shared" si="3096"/>
        <v>237</v>
      </c>
      <c r="K2851" s="185">
        <f t="shared" si="3096"/>
        <v>2842</v>
      </c>
      <c r="L2851" s="185">
        <f t="shared" si="3096"/>
        <v>1380</v>
      </c>
      <c r="M2851" s="147"/>
      <c r="N2851" s="143">
        <f t="shared" si="3064"/>
        <v>498.51</v>
      </c>
      <c r="O2851" s="143">
        <f t="shared" si="3060"/>
        <v>2571.4499999999998</v>
      </c>
      <c r="P2851" s="143">
        <f t="shared" si="3061"/>
        <v>48626.619999999995</v>
      </c>
      <c r="Q2851" s="143">
        <f t="shared" si="3062"/>
        <v>2898</v>
      </c>
      <c r="R2851" s="188">
        <f t="shared" si="3065"/>
        <v>54594.579999999994</v>
      </c>
      <c r="T2851">
        <v>48624.3</v>
      </c>
      <c r="U2851" s="190">
        <f t="shared" si="3066"/>
        <v>1.1227838755519357</v>
      </c>
    </row>
    <row r="2852" spans="1:21" x14ac:dyDescent="0.2">
      <c r="A2852" s="178">
        <v>42854</v>
      </c>
      <c r="B2852" s="179">
        <v>0.75</v>
      </c>
      <c r="C2852" t="s">
        <v>349</v>
      </c>
      <c r="D2852">
        <v>2.61</v>
      </c>
      <c r="E2852">
        <v>7.57</v>
      </c>
      <c r="F2852">
        <v>9.32</v>
      </c>
      <c r="G2852">
        <v>1</v>
      </c>
      <c r="H2852" s="184">
        <f t="shared" ref="H2852:L2852" si="3097">H2828</f>
        <v>0.70833333333333337</v>
      </c>
      <c r="I2852" s="185">
        <f t="shared" si="3097"/>
        <v>218</v>
      </c>
      <c r="J2852" s="185">
        <f t="shared" si="3097"/>
        <v>258</v>
      </c>
      <c r="K2852" s="185">
        <f t="shared" si="3097"/>
        <v>2842</v>
      </c>
      <c r="L2852" s="185">
        <f t="shared" si="3097"/>
        <v>1380</v>
      </c>
      <c r="M2852" s="147"/>
      <c r="N2852" s="143">
        <f t="shared" si="3064"/>
        <v>568.98</v>
      </c>
      <c r="O2852" s="143">
        <f t="shared" si="3060"/>
        <v>1953.0600000000002</v>
      </c>
      <c r="P2852" s="143">
        <f t="shared" si="3061"/>
        <v>26487.440000000002</v>
      </c>
      <c r="Q2852" s="143">
        <f t="shared" si="3062"/>
        <v>1380</v>
      </c>
      <c r="R2852" s="188">
        <f t="shared" si="3065"/>
        <v>30389.480000000003</v>
      </c>
      <c r="T2852">
        <v>48300.08</v>
      </c>
      <c r="U2852" s="190">
        <f t="shared" si="3066"/>
        <v>0.6291807384169964</v>
      </c>
    </row>
    <row r="2853" spans="1:21" x14ac:dyDescent="0.2">
      <c r="A2853" s="178">
        <v>42854</v>
      </c>
      <c r="B2853" s="179">
        <v>0.79166666666666663</v>
      </c>
      <c r="C2853" t="s">
        <v>349</v>
      </c>
      <c r="D2853">
        <v>3.5</v>
      </c>
      <c r="E2853">
        <v>5.4</v>
      </c>
      <c r="F2853">
        <v>9.09</v>
      </c>
      <c r="G2853">
        <v>1.53</v>
      </c>
      <c r="H2853" s="184">
        <f t="shared" ref="H2853:L2853" si="3098">H2829</f>
        <v>0.75</v>
      </c>
      <c r="I2853" s="185">
        <f t="shared" si="3098"/>
        <v>240</v>
      </c>
      <c r="J2853" s="185">
        <f t="shared" si="3098"/>
        <v>365</v>
      </c>
      <c r="K2853" s="185">
        <f t="shared" si="3098"/>
        <v>2842</v>
      </c>
      <c r="L2853" s="185">
        <f t="shared" si="3098"/>
        <v>1380</v>
      </c>
      <c r="M2853" s="147"/>
      <c r="N2853" s="143">
        <f t="shared" si="3064"/>
        <v>840</v>
      </c>
      <c r="O2853" s="143">
        <f t="shared" si="3060"/>
        <v>1971.0000000000002</v>
      </c>
      <c r="P2853" s="143">
        <f t="shared" si="3061"/>
        <v>25833.78</v>
      </c>
      <c r="Q2853" s="143">
        <f t="shared" si="3062"/>
        <v>2111.4</v>
      </c>
      <c r="R2853" s="188">
        <f t="shared" si="3065"/>
        <v>30756.18</v>
      </c>
      <c r="T2853">
        <v>46848.39</v>
      </c>
      <c r="U2853" s="190">
        <f t="shared" si="3066"/>
        <v>0.65650452448846164</v>
      </c>
    </row>
    <row r="2854" spans="1:21" x14ac:dyDescent="0.2">
      <c r="A2854" s="178">
        <v>42854</v>
      </c>
      <c r="B2854" s="179">
        <v>0.83333333333333337</v>
      </c>
      <c r="C2854" t="s">
        <v>349</v>
      </c>
      <c r="D2854">
        <v>3.5</v>
      </c>
      <c r="E2854">
        <v>6.39</v>
      </c>
      <c r="F2854">
        <v>8.2899999999999991</v>
      </c>
      <c r="G2854">
        <v>0.99</v>
      </c>
      <c r="H2854" s="184">
        <f t="shared" ref="H2854:L2854" si="3099">H2830</f>
        <v>0.79166666666666663</v>
      </c>
      <c r="I2854" s="185">
        <f t="shared" si="3099"/>
        <v>320</v>
      </c>
      <c r="J2854" s="185">
        <f t="shared" si="3099"/>
        <v>214</v>
      </c>
      <c r="K2854" s="185">
        <f t="shared" si="3099"/>
        <v>2842</v>
      </c>
      <c r="L2854" s="185">
        <f t="shared" si="3099"/>
        <v>1426</v>
      </c>
      <c r="M2854" s="147"/>
      <c r="N2854" s="143">
        <f t="shared" si="3064"/>
        <v>1120</v>
      </c>
      <c r="O2854" s="143">
        <f t="shared" si="3060"/>
        <v>1367.46</v>
      </c>
      <c r="P2854" s="143">
        <f t="shared" si="3061"/>
        <v>23560.179999999997</v>
      </c>
      <c r="Q2854" s="143">
        <f t="shared" si="3062"/>
        <v>1411.74</v>
      </c>
      <c r="R2854" s="188">
        <f t="shared" si="3065"/>
        <v>27459.379999999997</v>
      </c>
      <c r="T2854">
        <v>44447.35</v>
      </c>
      <c r="U2854" s="190">
        <f t="shared" si="3066"/>
        <v>0.61779566160862232</v>
      </c>
    </row>
    <row r="2855" spans="1:21" x14ac:dyDescent="0.2">
      <c r="A2855" s="178">
        <v>42854</v>
      </c>
      <c r="B2855" s="179">
        <v>0.875</v>
      </c>
      <c r="C2855" t="s">
        <v>349</v>
      </c>
      <c r="D2855">
        <v>3.5</v>
      </c>
      <c r="E2855">
        <v>6.8</v>
      </c>
      <c r="F2855">
        <v>7.91</v>
      </c>
      <c r="G2855">
        <v>1</v>
      </c>
      <c r="H2855" s="184">
        <f t="shared" ref="H2855:L2855" si="3100">H2831</f>
        <v>0.83333333333333337</v>
      </c>
      <c r="I2855" s="185">
        <f t="shared" si="3100"/>
        <v>322</v>
      </c>
      <c r="J2855" s="185">
        <f t="shared" si="3100"/>
        <v>178</v>
      </c>
      <c r="K2855" s="185">
        <f t="shared" si="3100"/>
        <v>2842</v>
      </c>
      <c r="L2855" s="185">
        <f t="shared" si="3100"/>
        <v>1426</v>
      </c>
      <c r="M2855" s="147"/>
      <c r="N2855" s="143">
        <f t="shared" si="3064"/>
        <v>1127</v>
      </c>
      <c r="O2855" s="143">
        <f t="shared" si="3060"/>
        <v>1210.3999999999999</v>
      </c>
      <c r="P2855" s="143">
        <f t="shared" si="3061"/>
        <v>22480.22</v>
      </c>
      <c r="Q2855" s="143">
        <f t="shared" si="3062"/>
        <v>1426</v>
      </c>
      <c r="R2855" s="188">
        <f t="shared" si="3065"/>
        <v>26243.620000000003</v>
      </c>
      <c r="T2855">
        <v>42216.59</v>
      </c>
      <c r="U2855" s="190">
        <f t="shared" si="3066"/>
        <v>0.62164234486963543</v>
      </c>
    </row>
    <row r="2856" spans="1:21" x14ac:dyDescent="0.2">
      <c r="A2856" s="178">
        <v>42854</v>
      </c>
      <c r="B2856" s="179">
        <v>0.91666666666666663</v>
      </c>
      <c r="C2856" t="s">
        <v>349</v>
      </c>
      <c r="D2856">
        <v>10.029999999999999</v>
      </c>
      <c r="E2856">
        <v>5.61</v>
      </c>
      <c r="F2856">
        <v>5.59</v>
      </c>
      <c r="G2856">
        <v>1</v>
      </c>
      <c r="H2856" s="184">
        <f t="shared" ref="H2856:L2856" si="3101">H2832</f>
        <v>0.875</v>
      </c>
      <c r="I2856" s="185">
        <f t="shared" si="3101"/>
        <v>337</v>
      </c>
      <c r="J2856" s="185">
        <f t="shared" si="3101"/>
        <v>173</v>
      </c>
      <c r="K2856" s="185">
        <f t="shared" si="3101"/>
        <v>2842</v>
      </c>
      <c r="L2856" s="185">
        <f t="shared" si="3101"/>
        <v>1426</v>
      </c>
      <c r="M2856" s="147"/>
      <c r="N2856" s="143">
        <f t="shared" si="3064"/>
        <v>3380.1099999999997</v>
      </c>
      <c r="O2856" s="143">
        <f t="shared" si="3060"/>
        <v>970.53000000000009</v>
      </c>
      <c r="P2856" s="143">
        <f t="shared" si="3061"/>
        <v>15886.779999999999</v>
      </c>
      <c r="Q2856" s="143">
        <f t="shared" si="3062"/>
        <v>1426</v>
      </c>
      <c r="R2856" s="188">
        <f t="shared" si="3065"/>
        <v>21663.42</v>
      </c>
      <c r="T2856">
        <v>41414.080000000002</v>
      </c>
      <c r="U2856" s="190">
        <f t="shared" si="3066"/>
        <v>0.52309311229417621</v>
      </c>
    </row>
    <row r="2857" spans="1:21" x14ac:dyDescent="0.2">
      <c r="A2857" s="178">
        <v>42854</v>
      </c>
      <c r="B2857" s="179">
        <v>0.95833333333333337</v>
      </c>
      <c r="C2857" t="s">
        <v>349</v>
      </c>
      <c r="D2857">
        <v>22</v>
      </c>
      <c r="E2857">
        <v>10.26</v>
      </c>
      <c r="F2857">
        <v>10.67</v>
      </c>
      <c r="G2857">
        <v>0.25</v>
      </c>
      <c r="H2857" s="184">
        <f t="shared" ref="H2857:L2857" si="3102">H2833</f>
        <v>0.91666666666666663</v>
      </c>
      <c r="I2857" s="185">
        <f t="shared" si="3102"/>
        <v>394</v>
      </c>
      <c r="J2857" s="185">
        <f t="shared" si="3102"/>
        <v>194</v>
      </c>
      <c r="K2857" s="185">
        <f t="shared" si="3102"/>
        <v>2842</v>
      </c>
      <c r="L2857" s="185">
        <f t="shared" si="3102"/>
        <v>1426</v>
      </c>
      <c r="M2857" s="147"/>
      <c r="N2857" s="143">
        <f t="shared" si="3064"/>
        <v>8668</v>
      </c>
      <c r="O2857" s="143">
        <f t="shared" si="3060"/>
        <v>1990.44</v>
      </c>
      <c r="P2857" s="143">
        <f t="shared" si="3061"/>
        <v>30324.14</v>
      </c>
      <c r="Q2857" s="143">
        <f t="shared" si="3062"/>
        <v>356.5</v>
      </c>
      <c r="R2857" s="188">
        <f t="shared" si="3065"/>
        <v>41339.08</v>
      </c>
      <c r="T2857">
        <v>39776.36</v>
      </c>
      <c r="U2857" s="190">
        <f t="shared" si="3066"/>
        <v>1.0392876572919192</v>
      </c>
    </row>
    <row r="2858" spans="1:21" x14ac:dyDescent="0.2">
      <c r="A2858" s="178">
        <v>42854</v>
      </c>
      <c r="B2858" s="180">
        <v>1</v>
      </c>
      <c r="C2858" t="s">
        <v>349</v>
      </c>
      <c r="D2858">
        <v>10.57</v>
      </c>
      <c r="E2858">
        <v>10.08</v>
      </c>
      <c r="F2858">
        <v>10.210000000000001</v>
      </c>
      <c r="G2858">
        <v>0.01</v>
      </c>
      <c r="H2858" s="184">
        <f t="shared" ref="H2858:L2858" si="3103">H2834</f>
        <v>0.95833333333333337</v>
      </c>
      <c r="I2858" s="185">
        <f t="shared" si="3103"/>
        <v>389</v>
      </c>
      <c r="J2858" s="185">
        <f t="shared" si="3103"/>
        <v>265</v>
      </c>
      <c r="K2858" s="185">
        <f t="shared" si="3103"/>
        <v>2985</v>
      </c>
      <c r="L2858" s="185">
        <f t="shared" si="3103"/>
        <v>1111</v>
      </c>
      <c r="M2858" s="147"/>
      <c r="N2858" s="143">
        <f t="shared" si="3064"/>
        <v>4111.7300000000005</v>
      </c>
      <c r="O2858" s="143">
        <f t="shared" si="3060"/>
        <v>2671.2</v>
      </c>
      <c r="P2858" s="143">
        <f t="shared" si="3061"/>
        <v>30476.850000000002</v>
      </c>
      <c r="Q2858" s="143">
        <f t="shared" si="3062"/>
        <v>11.11</v>
      </c>
      <c r="R2858" s="188">
        <f t="shared" si="3065"/>
        <v>37270.89</v>
      </c>
      <c r="T2858">
        <v>37552.720000000001</v>
      </c>
      <c r="U2858" s="190">
        <f t="shared" si="3066"/>
        <v>0.9924950842442305</v>
      </c>
    </row>
    <row r="2859" spans="1:21" x14ac:dyDescent="0.2">
      <c r="A2859" s="178">
        <v>42855</v>
      </c>
      <c r="B2859" s="179">
        <v>4.1666666666666664E-2</v>
      </c>
      <c r="C2859" t="s">
        <v>349</v>
      </c>
      <c r="D2859">
        <v>31.33</v>
      </c>
      <c r="E2859">
        <v>27.5</v>
      </c>
      <c r="F2859">
        <v>27.5</v>
      </c>
      <c r="G2859">
        <v>0.49</v>
      </c>
      <c r="H2859" s="184">
        <f t="shared" ref="H2859:L2859" si="3104">H2835</f>
        <v>1</v>
      </c>
      <c r="I2859" s="185">
        <f t="shared" si="3104"/>
        <v>362</v>
      </c>
      <c r="J2859" s="185">
        <f t="shared" si="3104"/>
        <v>243</v>
      </c>
      <c r="K2859" s="185">
        <f t="shared" si="3104"/>
        <v>2985</v>
      </c>
      <c r="L2859" s="185">
        <f t="shared" si="3104"/>
        <v>1111</v>
      </c>
      <c r="M2859" s="147"/>
      <c r="N2859" s="143">
        <f t="shared" si="3064"/>
        <v>11341.46</v>
      </c>
      <c r="O2859" s="143">
        <f t="shared" si="3060"/>
        <v>6682.5</v>
      </c>
      <c r="P2859" s="143">
        <f t="shared" si="3061"/>
        <v>82087.5</v>
      </c>
      <c r="Q2859" s="143">
        <f t="shared" si="3062"/>
        <v>544.39</v>
      </c>
      <c r="R2859" s="188">
        <f t="shared" si="3065"/>
        <v>100655.84999999999</v>
      </c>
      <c r="T2859">
        <v>34923.980000000003</v>
      </c>
      <c r="U2859" s="190">
        <f t="shared" si="3066"/>
        <v>2.8821414397786271</v>
      </c>
    </row>
    <row r="2860" spans="1:21" x14ac:dyDescent="0.2">
      <c r="A2860" s="178">
        <v>42855</v>
      </c>
      <c r="B2860" s="179">
        <v>8.3333333333333329E-2</v>
      </c>
      <c r="C2860" t="s">
        <v>349</v>
      </c>
      <c r="D2860">
        <v>10</v>
      </c>
      <c r="E2860">
        <v>10</v>
      </c>
      <c r="F2860">
        <v>12</v>
      </c>
      <c r="G2860">
        <v>0.49</v>
      </c>
      <c r="H2860" s="184">
        <f t="shared" ref="H2860:L2860" si="3105">H2836</f>
        <v>4.1666666666666664E-2</v>
      </c>
      <c r="I2860" s="185">
        <f t="shared" si="3105"/>
        <v>294</v>
      </c>
      <c r="J2860" s="185">
        <f t="shared" si="3105"/>
        <v>212</v>
      </c>
      <c r="K2860" s="185">
        <f t="shared" si="3105"/>
        <v>2985</v>
      </c>
      <c r="L2860" s="185">
        <f t="shared" si="3105"/>
        <v>1111</v>
      </c>
      <c r="M2860" s="147"/>
      <c r="N2860" s="143">
        <f t="shared" si="3064"/>
        <v>2940</v>
      </c>
      <c r="O2860" s="143">
        <f t="shared" si="3060"/>
        <v>2120</v>
      </c>
      <c r="P2860" s="143">
        <f t="shared" si="3061"/>
        <v>35820</v>
      </c>
      <c r="Q2860" s="143">
        <f t="shared" si="3062"/>
        <v>544.39</v>
      </c>
      <c r="R2860" s="188">
        <f t="shared" si="3065"/>
        <v>41424.39</v>
      </c>
      <c r="T2860">
        <v>32157.5</v>
      </c>
      <c r="U2860" s="190">
        <f t="shared" si="3066"/>
        <v>1.2881719661043303</v>
      </c>
    </row>
    <row r="2861" spans="1:21" x14ac:dyDescent="0.2">
      <c r="A2861" s="178">
        <v>42855</v>
      </c>
      <c r="B2861" s="179">
        <v>0.125</v>
      </c>
      <c r="C2861" t="s">
        <v>349</v>
      </c>
      <c r="D2861">
        <v>10</v>
      </c>
      <c r="E2861">
        <v>8.11</v>
      </c>
      <c r="F2861">
        <v>12</v>
      </c>
      <c r="G2861">
        <v>0.99</v>
      </c>
      <c r="H2861" s="184">
        <f t="shared" ref="H2861:L2861" si="3106">H2837</f>
        <v>8.3333333333333329E-2</v>
      </c>
      <c r="I2861" s="185">
        <f t="shared" si="3106"/>
        <v>236</v>
      </c>
      <c r="J2861" s="185">
        <f t="shared" si="3106"/>
        <v>179</v>
      </c>
      <c r="K2861" s="185">
        <f t="shared" si="3106"/>
        <v>2985</v>
      </c>
      <c r="L2861" s="185">
        <f t="shared" si="3106"/>
        <v>1111</v>
      </c>
      <c r="M2861" s="147"/>
      <c r="N2861" s="143">
        <f t="shared" si="3064"/>
        <v>2360</v>
      </c>
      <c r="O2861" s="143">
        <f t="shared" si="3060"/>
        <v>1451.6899999999998</v>
      </c>
      <c r="P2861" s="143">
        <f t="shared" si="3061"/>
        <v>35820</v>
      </c>
      <c r="Q2861" s="143">
        <f t="shared" si="3062"/>
        <v>1099.8900000000001</v>
      </c>
      <c r="R2861" s="188">
        <f t="shared" si="3065"/>
        <v>40731.58</v>
      </c>
      <c r="T2861">
        <v>29740.05</v>
      </c>
      <c r="U2861" s="190">
        <f t="shared" si="3066"/>
        <v>1.3695868029811653</v>
      </c>
    </row>
    <row r="2862" spans="1:21" x14ac:dyDescent="0.2">
      <c r="A2862" s="178">
        <v>42855</v>
      </c>
      <c r="B2862" s="179">
        <v>0.16666666666666666</v>
      </c>
      <c r="C2862" t="s">
        <v>349</v>
      </c>
      <c r="D2862">
        <v>10</v>
      </c>
      <c r="E2862">
        <v>8.24</v>
      </c>
      <c r="F2862">
        <v>12</v>
      </c>
      <c r="G2862">
        <v>0.99</v>
      </c>
      <c r="H2862" s="184">
        <f t="shared" ref="H2862:L2862" si="3107">H2838</f>
        <v>0.125</v>
      </c>
      <c r="I2862" s="185">
        <f t="shared" si="3107"/>
        <v>201</v>
      </c>
      <c r="J2862" s="185">
        <f t="shared" si="3107"/>
        <v>205</v>
      </c>
      <c r="K2862" s="185">
        <f t="shared" si="3107"/>
        <v>2985</v>
      </c>
      <c r="L2862" s="185">
        <f t="shared" si="3107"/>
        <v>1717</v>
      </c>
      <c r="M2862" s="147"/>
      <c r="N2862" s="143">
        <f t="shared" si="3064"/>
        <v>2010</v>
      </c>
      <c r="O2862" s="143">
        <f t="shared" si="3060"/>
        <v>1689.2</v>
      </c>
      <c r="P2862" s="143">
        <f t="shared" si="3061"/>
        <v>35820</v>
      </c>
      <c r="Q2862" s="143">
        <f t="shared" si="3062"/>
        <v>1699.83</v>
      </c>
      <c r="R2862" s="188">
        <f t="shared" si="3065"/>
        <v>41219.03</v>
      </c>
      <c r="T2862">
        <v>28153.75</v>
      </c>
      <c r="U2862" s="190">
        <f t="shared" si="3066"/>
        <v>1.4640689073391644</v>
      </c>
    </row>
    <row r="2863" spans="1:21" x14ac:dyDescent="0.2">
      <c r="A2863" s="178">
        <v>42855</v>
      </c>
      <c r="B2863" s="179">
        <v>0.20833333333333334</v>
      </c>
      <c r="C2863" t="s">
        <v>349</v>
      </c>
      <c r="D2863">
        <v>10</v>
      </c>
      <c r="E2863">
        <v>13.8</v>
      </c>
      <c r="F2863">
        <v>14</v>
      </c>
      <c r="G2863">
        <v>1.43</v>
      </c>
      <c r="H2863" s="184">
        <f t="shared" ref="H2863:L2863" si="3108">H2839</f>
        <v>0.16666666666666666</v>
      </c>
      <c r="I2863" s="185">
        <f t="shared" si="3108"/>
        <v>185</v>
      </c>
      <c r="J2863" s="185">
        <f t="shared" si="3108"/>
        <v>205</v>
      </c>
      <c r="K2863" s="185">
        <f t="shared" si="3108"/>
        <v>2985</v>
      </c>
      <c r="L2863" s="185">
        <f t="shared" si="3108"/>
        <v>1717</v>
      </c>
      <c r="M2863" s="147"/>
      <c r="N2863" s="143">
        <f t="shared" si="3064"/>
        <v>1850</v>
      </c>
      <c r="O2863" s="143">
        <f t="shared" si="3060"/>
        <v>2829</v>
      </c>
      <c r="P2863" s="143">
        <f t="shared" si="3061"/>
        <v>41790</v>
      </c>
      <c r="Q2863" s="143">
        <f t="shared" si="3062"/>
        <v>2455.31</v>
      </c>
      <c r="R2863" s="188">
        <f t="shared" si="3065"/>
        <v>48924.31</v>
      </c>
      <c r="T2863">
        <v>27208.13</v>
      </c>
      <c r="U2863" s="190">
        <f t="shared" si="3066"/>
        <v>1.7981504057794488</v>
      </c>
    </row>
    <row r="2864" spans="1:21" x14ac:dyDescent="0.2">
      <c r="A2864" s="178">
        <v>42855</v>
      </c>
      <c r="B2864" s="179">
        <v>0.25</v>
      </c>
      <c r="C2864" t="s">
        <v>349</v>
      </c>
      <c r="D2864">
        <v>25</v>
      </c>
      <c r="E2864">
        <v>50.5</v>
      </c>
      <c r="F2864">
        <v>24</v>
      </c>
      <c r="G2864">
        <v>1.44</v>
      </c>
      <c r="H2864" s="184">
        <f t="shared" ref="H2864:L2864" si="3109">H2840</f>
        <v>0.20833333333333334</v>
      </c>
      <c r="I2864" s="185">
        <f t="shared" si="3109"/>
        <v>207</v>
      </c>
      <c r="J2864" s="185">
        <f t="shared" si="3109"/>
        <v>283</v>
      </c>
      <c r="K2864" s="185">
        <f t="shared" si="3109"/>
        <v>2985</v>
      </c>
      <c r="L2864" s="185">
        <f t="shared" si="3109"/>
        <v>1717</v>
      </c>
      <c r="M2864" s="147"/>
      <c r="N2864" s="143">
        <f t="shared" si="3064"/>
        <v>5175</v>
      </c>
      <c r="O2864" s="143">
        <f t="shared" si="3060"/>
        <v>14291.5</v>
      </c>
      <c r="P2864" s="143">
        <f t="shared" si="3061"/>
        <v>71640</v>
      </c>
      <c r="Q2864" s="143">
        <f t="shared" si="3062"/>
        <v>2472.48</v>
      </c>
      <c r="R2864" s="188">
        <f t="shared" si="3065"/>
        <v>93578.98</v>
      </c>
      <c r="T2864">
        <v>26797.05</v>
      </c>
      <c r="U2864" s="190">
        <f t="shared" si="3066"/>
        <v>3.4921373807937814</v>
      </c>
    </row>
    <row r="2865" spans="1:21" x14ac:dyDescent="0.2">
      <c r="A2865" s="178">
        <v>42855</v>
      </c>
      <c r="B2865" s="179">
        <v>0.29166666666666669</v>
      </c>
      <c r="C2865" t="s">
        <v>349</v>
      </c>
      <c r="D2865">
        <v>73.62</v>
      </c>
      <c r="E2865">
        <v>65.94</v>
      </c>
      <c r="F2865">
        <v>24.44</v>
      </c>
      <c r="G2865">
        <v>2.99</v>
      </c>
      <c r="H2865" s="184">
        <f t="shared" ref="H2865:L2865" si="3110">H2841</f>
        <v>0.25</v>
      </c>
      <c r="I2865" s="185">
        <f t="shared" si="3110"/>
        <v>327</v>
      </c>
      <c r="J2865" s="185">
        <f t="shared" si="3110"/>
        <v>438</v>
      </c>
      <c r="K2865" s="185">
        <f t="shared" si="3110"/>
        <v>2985</v>
      </c>
      <c r="L2865" s="185">
        <f t="shared" si="3110"/>
        <v>1717</v>
      </c>
      <c r="M2865" s="147"/>
      <c r="N2865" s="143">
        <f t="shared" si="3064"/>
        <v>24073.74</v>
      </c>
      <c r="O2865" s="143">
        <f t="shared" si="3060"/>
        <v>28881.719999999998</v>
      </c>
      <c r="P2865" s="143">
        <f t="shared" si="3061"/>
        <v>72953.400000000009</v>
      </c>
      <c r="Q2865" s="143">
        <f t="shared" si="3062"/>
        <v>5133.83</v>
      </c>
      <c r="R2865" s="188">
        <f t="shared" si="3065"/>
        <v>131042.69000000002</v>
      </c>
      <c r="T2865">
        <v>26856.41</v>
      </c>
      <c r="U2865" s="190">
        <f t="shared" si="3066"/>
        <v>4.8793822405898633</v>
      </c>
    </row>
    <row r="2866" spans="1:21" x14ac:dyDescent="0.2">
      <c r="A2866" s="178">
        <v>42855</v>
      </c>
      <c r="B2866" s="179">
        <v>0.33333333333333331</v>
      </c>
      <c r="C2866" t="s">
        <v>349</v>
      </c>
      <c r="D2866">
        <v>9.77</v>
      </c>
      <c r="E2866">
        <v>4</v>
      </c>
      <c r="F2866">
        <v>12</v>
      </c>
      <c r="G2866">
        <v>2.5</v>
      </c>
      <c r="H2866" s="184">
        <f t="shared" ref="H2866:L2866" si="3111">H2842</f>
        <v>0.29166666666666669</v>
      </c>
      <c r="I2866" s="185">
        <f t="shared" si="3111"/>
        <v>249</v>
      </c>
      <c r="J2866" s="185">
        <f t="shared" si="3111"/>
        <v>556</v>
      </c>
      <c r="K2866" s="185">
        <f t="shared" si="3111"/>
        <v>2872</v>
      </c>
      <c r="L2866" s="185">
        <f t="shared" si="3111"/>
        <v>2219</v>
      </c>
      <c r="M2866" s="147"/>
      <c r="N2866" s="143">
        <f t="shared" si="3064"/>
        <v>2432.73</v>
      </c>
      <c r="O2866" s="143">
        <f t="shared" si="3060"/>
        <v>2224</v>
      </c>
      <c r="P2866" s="143">
        <f t="shared" si="3061"/>
        <v>34464</v>
      </c>
      <c r="Q2866" s="143">
        <f t="shared" si="3062"/>
        <v>5547.5</v>
      </c>
      <c r="R2866" s="188">
        <f t="shared" si="3065"/>
        <v>44668.229999999996</v>
      </c>
      <c r="T2866">
        <v>27441.38</v>
      </c>
      <c r="U2866" s="190">
        <f t="shared" si="3066"/>
        <v>1.6277690844993944</v>
      </c>
    </row>
    <row r="2867" spans="1:21" x14ac:dyDescent="0.2">
      <c r="A2867" s="178">
        <v>42855</v>
      </c>
      <c r="B2867" s="179">
        <v>0.375</v>
      </c>
      <c r="C2867" t="s">
        <v>349</v>
      </c>
      <c r="D2867">
        <v>10.029999999999999</v>
      </c>
      <c r="E2867">
        <v>17.05</v>
      </c>
      <c r="F2867">
        <v>17.25</v>
      </c>
      <c r="G2867">
        <v>3.96</v>
      </c>
      <c r="H2867" s="184">
        <f t="shared" ref="H2867:L2867" si="3112">H2843</f>
        <v>0.33333333333333331</v>
      </c>
      <c r="I2867" s="185">
        <f t="shared" si="3112"/>
        <v>256</v>
      </c>
      <c r="J2867" s="185">
        <f t="shared" si="3112"/>
        <v>306</v>
      </c>
      <c r="K2867" s="185">
        <f t="shared" si="3112"/>
        <v>2872</v>
      </c>
      <c r="L2867" s="185">
        <f t="shared" si="3112"/>
        <v>2219</v>
      </c>
      <c r="M2867" s="147"/>
      <c r="N2867" s="143">
        <f t="shared" si="3064"/>
        <v>2567.6799999999998</v>
      </c>
      <c r="O2867" s="143">
        <f t="shared" si="3060"/>
        <v>5217.3</v>
      </c>
      <c r="P2867" s="143">
        <f t="shared" si="3061"/>
        <v>49542</v>
      </c>
      <c r="Q2867" s="143">
        <f t="shared" si="3062"/>
        <v>8787.24</v>
      </c>
      <c r="R2867" s="188">
        <f t="shared" si="3065"/>
        <v>66114.22</v>
      </c>
      <c r="T2867">
        <v>27897.65</v>
      </c>
      <c r="U2867" s="190">
        <f t="shared" si="3066"/>
        <v>2.3698849186221778</v>
      </c>
    </row>
    <row r="2868" spans="1:21" x14ac:dyDescent="0.2">
      <c r="A2868" s="178">
        <v>42855</v>
      </c>
      <c r="B2868" s="179">
        <v>0.41666666666666669</v>
      </c>
      <c r="C2868" t="s">
        <v>349</v>
      </c>
      <c r="D2868">
        <v>12.74</v>
      </c>
      <c r="E2868">
        <v>10.039999999999999</v>
      </c>
      <c r="F2868">
        <v>18.75</v>
      </c>
      <c r="G2868">
        <v>4.5</v>
      </c>
      <c r="H2868" s="184">
        <f t="shared" ref="H2868:L2868" si="3113">H2844</f>
        <v>0.375</v>
      </c>
      <c r="I2868" s="185">
        <f t="shared" si="3113"/>
        <v>156</v>
      </c>
      <c r="J2868" s="185">
        <f t="shared" si="3113"/>
        <v>343</v>
      </c>
      <c r="K2868" s="185">
        <f t="shared" si="3113"/>
        <v>2872</v>
      </c>
      <c r="L2868" s="185">
        <f t="shared" si="3113"/>
        <v>2219</v>
      </c>
      <c r="M2868" s="147"/>
      <c r="N2868" s="143">
        <f t="shared" si="3064"/>
        <v>1987.44</v>
      </c>
      <c r="O2868" s="143">
        <f t="shared" si="3060"/>
        <v>3443.72</v>
      </c>
      <c r="P2868" s="143">
        <f t="shared" si="3061"/>
        <v>53850</v>
      </c>
      <c r="Q2868" s="143">
        <f t="shared" si="3062"/>
        <v>9985.5</v>
      </c>
      <c r="R2868" s="188">
        <f t="shared" si="3065"/>
        <v>69266.66</v>
      </c>
      <c r="T2868">
        <v>29337.54</v>
      </c>
      <c r="U2868" s="190">
        <f t="shared" si="3066"/>
        <v>2.361024816668337</v>
      </c>
    </row>
    <row r="2869" spans="1:21" x14ac:dyDescent="0.2">
      <c r="A2869" s="178">
        <v>42855</v>
      </c>
      <c r="B2869" s="179">
        <v>0.45833333333333331</v>
      </c>
      <c r="C2869" t="s">
        <v>349</v>
      </c>
      <c r="D2869">
        <v>10.029999999999999</v>
      </c>
      <c r="E2869">
        <v>8.65</v>
      </c>
      <c r="F2869">
        <v>20</v>
      </c>
      <c r="G2869">
        <v>1.1100000000000001</v>
      </c>
      <c r="H2869" s="184">
        <f t="shared" ref="H2869:L2869" si="3114">H2845</f>
        <v>0.41666666666666669</v>
      </c>
      <c r="I2869" s="185">
        <f t="shared" si="3114"/>
        <v>196</v>
      </c>
      <c r="J2869" s="185">
        <f t="shared" si="3114"/>
        <v>315</v>
      </c>
      <c r="K2869" s="185">
        <f t="shared" si="3114"/>
        <v>2872</v>
      </c>
      <c r="L2869" s="185">
        <f t="shared" si="3114"/>
        <v>2219</v>
      </c>
      <c r="M2869" s="147"/>
      <c r="N2869" s="143">
        <f t="shared" si="3064"/>
        <v>1965.8799999999999</v>
      </c>
      <c r="O2869" s="143">
        <f t="shared" si="3060"/>
        <v>2724.75</v>
      </c>
      <c r="P2869" s="143">
        <f t="shared" si="3061"/>
        <v>57440</v>
      </c>
      <c r="Q2869" s="143">
        <f t="shared" si="3062"/>
        <v>2463.09</v>
      </c>
      <c r="R2869" s="188">
        <f t="shared" si="3065"/>
        <v>64593.72</v>
      </c>
      <c r="T2869">
        <v>30768.29</v>
      </c>
      <c r="U2869" s="190">
        <f t="shared" si="3066"/>
        <v>2.0993600879346888</v>
      </c>
    </row>
    <row r="2870" spans="1:21" x14ac:dyDescent="0.2">
      <c r="A2870" s="178">
        <v>42855</v>
      </c>
      <c r="B2870" s="179">
        <v>0.5</v>
      </c>
      <c r="C2870" t="s">
        <v>349</v>
      </c>
      <c r="D2870">
        <v>8.61</v>
      </c>
      <c r="E2870">
        <v>12.44</v>
      </c>
      <c r="F2870">
        <v>21.3</v>
      </c>
      <c r="G2870">
        <v>2</v>
      </c>
      <c r="H2870" s="184">
        <f t="shared" ref="H2870:L2870" si="3115">H2846</f>
        <v>0.45833333333333331</v>
      </c>
      <c r="I2870" s="185">
        <f t="shared" si="3115"/>
        <v>226</v>
      </c>
      <c r="J2870" s="185">
        <f t="shared" si="3115"/>
        <v>326</v>
      </c>
      <c r="K2870" s="185">
        <f t="shared" si="3115"/>
        <v>2842</v>
      </c>
      <c r="L2870" s="185">
        <f t="shared" si="3115"/>
        <v>1635</v>
      </c>
      <c r="M2870" s="147"/>
      <c r="N2870" s="143">
        <f t="shared" si="3064"/>
        <v>1945.86</v>
      </c>
      <c r="O2870" s="143">
        <f t="shared" si="3060"/>
        <v>4055.44</v>
      </c>
      <c r="P2870" s="143">
        <f t="shared" si="3061"/>
        <v>60534.6</v>
      </c>
      <c r="Q2870" s="143">
        <f t="shared" si="3062"/>
        <v>3270</v>
      </c>
      <c r="R2870" s="188">
        <f t="shared" si="3065"/>
        <v>69805.899999999994</v>
      </c>
      <c r="T2870">
        <v>31729.040000000001</v>
      </c>
      <c r="U2870" s="190">
        <f t="shared" si="3066"/>
        <v>2.2000634119406071</v>
      </c>
    </row>
    <row r="2871" spans="1:21" x14ac:dyDescent="0.2">
      <c r="A2871" s="178">
        <v>42855</v>
      </c>
      <c r="B2871" s="179">
        <v>0.54166666666666663</v>
      </c>
      <c r="C2871" t="s">
        <v>349</v>
      </c>
      <c r="D2871">
        <v>4</v>
      </c>
      <c r="E2871">
        <v>9.07</v>
      </c>
      <c r="F2871">
        <v>13.07</v>
      </c>
      <c r="G2871">
        <v>1</v>
      </c>
      <c r="H2871" s="184">
        <f t="shared" ref="H2871:L2871" si="3116">H2847</f>
        <v>0.5</v>
      </c>
      <c r="I2871" s="185">
        <f t="shared" si="3116"/>
        <v>222</v>
      </c>
      <c r="J2871" s="185">
        <f t="shared" si="3116"/>
        <v>319</v>
      </c>
      <c r="K2871" s="185">
        <f t="shared" si="3116"/>
        <v>2842</v>
      </c>
      <c r="L2871" s="185">
        <f t="shared" si="3116"/>
        <v>1635</v>
      </c>
      <c r="M2871" s="147"/>
      <c r="N2871" s="143">
        <f t="shared" si="3064"/>
        <v>888</v>
      </c>
      <c r="O2871" s="143">
        <f t="shared" si="3060"/>
        <v>2893.33</v>
      </c>
      <c r="P2871" s="143">
        <f t="shared" si="3061"/>
        <v>37144.94</v>
      </c>
      <c r="Q2871" s="143">
        <f t="shared" si="3062"/>
        <v>1635</v>
      </c>
      <c r="R2871" s="188">
        <f t="shared" si="3065"/>
        <v>42561.270000000004</v>
      </c>
      <c r="T2871">
        <v>32196.13</v>
      </c>
      <c r="U2871" s="190">
        <f t="shared" si="3066"/>
        <v>1.3219374502463497</v>
      </c>
    </row>
    <row r="2872" spans="1:21" x14ac:dyDescent="0.2">
      <c r="A2872" s="178">
        <v>42855</v>
      </c>
      <c r="B2872" s="179">
        <v>0.58333333333333337</v>
      </c>
      <c r="C2872" t="s">
        <v>349</v>
      </c>
      <c r="D2872">
        <v>8.11</v>
      </c>
      <c r="E2872">
        <v>8.61</v>
      </c>
      <c r="F2872">
        <v>12.96</v>
      </c>
      <c r="G2872">
        <v>1</v>
      </c>
      <c r="H2872" s="184">
        <f t="shared" ref="H2872:L2872" si="3117">H2848</f>
        <v>0.54166666666666663</v>
      </c>
      <c r="I2872" s="185">
        <f t="shared" si="3117"/>
        <v>195</v>
      </c>
      <c r="J2872" s="185">
        <f t="shared" si="3117"/>
        <v>299</v>
      </c>
      <c r="K2872" s="185">
        <f t="shared" si="3117"/>
        <v>2842</v>
      </c>
      <c r="L2872" s="185">
        <f t="shared" si="3117"/>
        <v>1635</v>
      </c>
      <c r="M2872" s="147"/>
      <c r="N2872" s="143">
        <f t="shared" si="3064"/>
        <v>1581.4499999999998</v>
      </c>
      <c r="O2872" s="143">
        <f t="shared" si="3060"/>
        <v>2574.39</v>
      </c>
      <c r="P2872" s="143">
        <f t="shared" si="3061"/>
        <v>36832.32</v>
      </c>
      <c r="Q2872" s="143">
        <f t="shared" si="3062"/>
        <v>1635</v>
      </c>
      <c r="R2872" s="188">
        <f t="shared" si="3065"/>
        <v>42623.16</v>
      </c>
      <c r="T2872">
        <v>32683.09</v>
      </c>
      <c r="U2872" s="190">
        <f t="shared" si="3066"/>
        <v>1.3041349517441589</v>
      </c>
    </row>
    <row r="2873" spans="1:21" x14ac:dyDescent="0.2">
      <c r="A2873" s="178">
        <v>42855</v>
      </c>
      <c r="B2873" s="179">
        <v>0.625</v>
      </c>
      <c r="C2873" t="s">
        <v>349</v>
      </c>
      <c r="D2873">
        <v>8.61</v>
      </c>
      <c r="E2873">
        <v>10.57</v>
      </c>
      <c r="F2873">
        <v>14.98</v>
      </c>
      <c r="G2873">
        <v>0.95</v>
      </c>
      <c r="H2873" s="184">
        <f t="shared" ref="H2873:L2873" si="3118">H2849</f>
        <v>0.58333333333333337</v>
      </c>
      <c r="I2873" s="185">
        <f t="shared" si="3118"/>
        <v>205</v>
      </c>
      <c r="J2873" s="185">
        <f t="shared" si="3118"/>
        <v>237</v>
      </c>
      <c r="K2873" s="185">
        <f t="shared" si="3118"/>
        <v>2842</v>
      </c>
      <c r="L2873" s="185">
        <f t="shared" si="3118"/>
        <v>1635</v>
      </c>
      <c r="M2873" s="147"/>
      <c r="N2873" s="143">
        <f t="shared" si="3064"/>
        <v>1765.05</v>
      </c>
      <c r="O2873" s="143">
        <f t="shared" si="3060"/>
        <v>2505.09</v>
      </c>
      <c r="P2873" s="143">
        <f t="shared" si="3061"/>
        <v>42573.16</v>
      </c>
      <c r="Q2873" s="143">
        <f t="shared" si="3062"/>
        <v>1553.25</v>
      </c>
      <c r="R2873" s="188">
        <f t="shared" si="3065"/>
        <v>48396.55</v>
      </c>
      <c r="T2873">
        <v>32976.050000000003</v>
      </c>
      <c r="U2873" s="190">
        <f t="shared" si="3066"/>
        <v>1.4676272628164986</v>
      </c>
    </row>
    <row r="2874" spans="1:21" x14ac:dyDescent="0.2">
      <c r="A2874" s="178">
        <v>42855</v>
      </c>
      <c r="B2874" s="179">
        <v>0.66666666666666663</v>
      </c>
      <c r="C2874" t="s">
        <v>349</v>
      </c>
      <c r="D2874">
        <v>3.72</v>
      </c>
      <c r="E2874">
        <v>8.11</v>
      </c>
      <c r="F2874">
        <v>20</v>
      </c>
      <c r="G2874">
        <v>1</v>
      </c>
      <c r="H2874" s="184">
        <f t="shared" ref="H2874:L2874" si="3119">H2850</f>
        <v>0.625</v>
      </c>
      <c r="I2874" s="185">
        <f t="shared" si="3119"/>
        <v>212</v>
      </c>
      <c r="J2874" s="185">
        <f t="shared" si="3119"/>
        <v>213</v>
      </c>
      <c r="K2874" s="185">
        <f t="shared" si="3119"/>
        <v>2842</v>
      </c>
      <c r="L2874" s="185">
        <f t="shared" si="3119"/>
        <v>1380</v>
      </c>
      <c r="M2874" s="147"/>
      <c r="N2874" s="143">
        <f t="shared" si="3064"/>
        <v>788.64</v>
      </c>
      <c r="O2874" s="143">
        <f t="shared" si="3060"/>
        <v>1727.4299999999998</v>
      </c>
      <c r="P2874" s="143">
        <f t="shared" si="3061"/>
        <v>56840</v>
      </c>
      <c r="Q2874" s="143">
        <f t="shared" si="3062"/>
        <v>1380</v>
      </c>
      <c r="R2874" s="188">
        <f t="shared" si="3065"/>
        <v>60736.07</v>
      </c>
      <c r="T2874">
        <v>33342.92</v>
      </c>
      <c r="U2874" s="190">
        <f t="shared" si="3066"/>
        <v>1.8215582198559694</v>
      </c>
    </row>
    <row r="2875" spans="1:21" x14ac:dyDescent="0.2">
      <c r="A2875" s="178">
        <v>42855</v>
      </c>
      <c r="B2875" s="179">
        <v>0.70833333333333337</v>
      </c>
      <c r="C2875" t="s">
        <v>349</v>
      </c>
      <c r="D2875">
        <v>4</v>
      </c>
      <c r="E2875">
        <v>9.2200000000000006</v>
      </c>
      <c r="F2875">
        <v>25.17</v>
      </c>
      <c r="G2875">
        <v>0.99</v>
      </c>
      <c r="H2875" s="184">
        <f t="shared" ref="H2875:L2875" si="3120">H2851</f>
        <v>0.66666666666666663</v>
      </c>
      <c r="I2875" s="185">
        <f t="shared" si="3120"/>
        <v>191</v>
      </c>
      <c r="J2875" s="185">
        <f t="shared" si="3120"/>
        <v>237</v>
      </c>
      <c r="K2875" s="185">
        <f t="shared" si="3120"/>
        <v>2842</v>
      </c>
      <c r="L2875" s="185">
        <f t="shared" si="3120"/>
        <v>1380</v>
      </c>
      <c r="M2875" s="147"/>
      <c r="N2875" s="143">
        <f t="shared" si="3064"/>
        <v>764</v>
      </c>
      <c r="O2875" s="143">
        <f t="shared" si="3060"/>
        <v>2185.1400000000003</v>
      </c>
      <c r="P2875" s="143">
        <f t="shared" si="3061"/>
        <v>71533.14</v>
      </c>
      <c r="Q2875" s="143">
        <f t="shared" si="3062"/>
        <v>1366.2</v>
      </c>
      <c r="R2875" s="188">
        <f t="shared" si="3065"/>
        <v>75848.479999999996</v>
      </c>
      <c r="T2875">
        <v>34019.519999999997</v>
      </c>
      <c r="U2875" s="190">
        <f t="shared" si="3066"/>
        <v>2.2295576186848023</v>
      </c>
    </row>
    <row r="2876" spans="1:21" x14ac:dyDescent="0.2">
      <c r="A2876" s="178">
        <v>42855</v>
      </c>
      <c r="B2876" s="179">
        <v>0.75</v>
      </c>
      <c r="C2876" t="s">
        <v>349</v>
      </c>
      <c r="D2876">
        <v>5.85</v>
      </c>
      <c r="E2876">
        <v>8.11</v>
      </c>
      <c r="F2876">
        <v>13.44</v>
      </c>
      <c r="G2876">
        <v>0.99</v>
      </c>
      <c r="H2876" s="184">
        <f t="shared" ref="H2876:L2876" si="3121">H2852</f>
        <v>0.70833333333333337</v>
      </c>
      <c r="I2876" s="185">
        <f t="shared" si="3121"/>
        <v>218</v>
      </c>
      <c r="J2876" s="185">
        <f t="shared" si="3121"/>
        <v>258</v>
      </c>
      <c r="K2876" s="185">
        <f t="shared" si="3121"/>
        <v>2842</v>
      </c>
      <c r="L2876" s="185">
        <f t="shared" si="3121"/>
        <v>1380</v>
      </c>
      <c r="M2876" s="147"/>
      <c r="N2876" s="143">
        <f t="shared" si="3064"/>
        <v>1275.3</v>
      </c>
      <c r="O2876" s="143">
        <f t="shared" si="3060"/>
        <v>2092.3799999999997</v>
      </c>
      <c r="P2876" s="143">
        <f t="shared" si="3061"/>
        <v>38196.479999999996</v>
      </c>
      <c r="Q2876" s="143">
        <f t="shared" si="3062"/>
        <v>1366.2</v>
      </c>
      <c r="R2876" s="188">
        <f t="shared" si="3065"/>
        <v>42930.359999999993</v>
      </c>
      <c r="T2876">
        <v>34832.89</v>
      </c>
      <c r="U2876" s="190">
        <f t="shared" si="3066"/>
        <v>1.2324662122493997</v>
      </c>
    </row>
    <row r="2877" spans="1:21" x14ac:dyDescent="0.2">
      <c r="A2877" s="178">
        <v>42855</v>
      </c>
      <c r="B2877" s="179">
        <v>0.79166666666666663</v>
      </c>
      <c r="C2877" t="s">
        <v>349</v>
      </c>
      <c r="D2877">
        <v>6.61</v>
      </c>
      <c r="E2877">
        <v>5</v>
      </c>
      <c r="F2877">
        <v>8</v>
      </c>
      <c r="G2877">
        <v>0.99</v>
      </c>
      <c r="H2877" s="184">
        <f t="shared" ref="H2877:L2877" si="3122">H2853</f>
        <v>0.75</v>
      </c>
      <c r="I2877" s="185">
        <f t="shared" si="3122"/>
        <v>240</v>
      </c>
      <c r="J2877" s="185">
        <f t="shared" si="3122"/>
        <v>365</v>
      </c>
      <c r="K2877" s="185">
        <f t="shared" si="3122"/>
        <v>2842</v>
      </c>
      <c r="L2877" s="185">
        <f t="shared" si="3122"/>
        <v>1380</v>
      </c>
      <c r="M2877" s="147"/>
      <c r="N2877" s="143">
        <f t="shared" si="3064"/>
        <v>1586.4</v>
      </c>
      <c r="O2877" s="143">
        <f t="shared" si="3060"/>
        <v>1825</v>
      </c>
      <c r="P2877" s="143">
        <f t="shared" si="3061"/>
        <v>22736</v>
      </c>
      <c r="Q2877" s="143">
        <f t="shared" si="3062"/>
        <v>1366.2</v>
      </c>
      <c r="R2877" s="188">
        <f t="shared" si="3065"/>
        <v>27513.600000000002</v>
      </c>
      <c r="T2877">
        <v>35565.279999999999</v>
      </c>
      <c r="U2877" s="190">
        <f t="shared" si="3066"/>
        <v>0.77360841809765035</v>
      </c>
    </row>
    <row r="2878" spans="1:21" x14ac:dyDescent="0.2">
      <c r="A2878" s="178">
        <v>42855</v>
      </c>
      <c r="B2878" s="179">
        <v>0.83333333333333337</v>
      </c>
      <c r="C2878" t="s">
        <v>349</v>
      </c>
      <c r="D2878">
        <v>3.98</v>
      </c>
      <c r="E2878">
        <v>10.81</v>
      </c>
      <c r="F2878">
        <v>15.14</v>
      </c>
      <c r="G2878">
        <v>0.95</v>
      </c>
      <c r="H2878" s="184">
        <f t="shared" ref="H2878:L2878" si="3123">H2854</f>
        <v>0.79166666666666663</v>
      </c>
      <c r="I2878" s="185">
        <f t="shared" si="3123"/>
        <v>320</v>
      </c>
      <c r="J2878" s="185">
        <f t="shared" si="3123"/>
        <v>214</v>
      </c>
      <c r="K2878" s="185">
        <f t="shared" si="3123"/>
        <v>2842</v>
      </c>
      <c r="L2878" s="185">
        <f t="shared" si="3123"/>
        <v>1426</v>
      </c>
      <c r="M2878" s="147"/>
      <c r="N2878" s="143">
        <f t="shared" si="3064"/>
        <v>1273.5999999999999</v>
      </c>
      <c r="O2878" s="143">
        <f t="shared" si="3060"/>
        <v>2313.34</v>
      </c>
      <c r="P2878" s="143">
        <f t="shared" si="3061"/>
        <v>43027.880000000005</v>
      </c>
      <c r="Q2878" s="143">
        <f t="shared" si="3062"/>
        <v>1354.7</v>
      </c>
      <c r="R2878" s="188">
        <f t="shared" si="3065"/>
        <v>47969.520000000004</v>
      </c>
      <c r="T2878">
        <v>35670.6</v>
      </c>
      <c r="U2878" s="190">
        <f t="shared" si="3066"/>
        <v>1.344791508973777</v>
      </c>
    </row>
    <row r="2879" spans="1:21" x14ac:dyDescent="0.2">
      <c r="A2879" s="178">
        <v>42855</v>
      </c>
      <c r="B2879" s="179">
        <v>0.875</v>
      </c>
      <c r="C2879" t="s">
        <v>349</v>
      </c>
      <c r="D2879">
        <v>8.61</v>
      </c>
      <c r="E2879">
        <v>21.86</v>
      </c>
      <c r="F2879">
        <v>28.74</v>
      </c>
      <c r="G2879">
        <v>0.95</v>
      </c>
      <c r="H2879" s="184">
        <f t="shared" ref="H2879:L2879" si="3124">H2855</f>
        <v>0.83333333333333337</v>
      </c>
      <c r="I2879" s="185">
        <f t="shared" si="3124"/>
        <v>322</v>
      </c>
      <c r="J2879" s="185">
        <f t="shared" si="3124"/>
        <v>178</v>
      </c>
      <c r="K2879" s="185">
        <f t="shared" si="3124"/>
        <v>2842</v>
      </c>
      <c r="L2879" s="185">
        <f t="shared" si="3124"/>
        <v>1426</v>
      </c>
      <c r="M2879" s="147"/>
      <c r="N2879" s="143">
        <f t="shared" si="3064"/>
        <v>2772.4199999999996</v>
      </c>
      <c r="O2879" s="143">
        <f t="shared" si="3060"/>
        <v>3891.08</v>
      </c>
      <c r="P2879" s="143">
        <f t="shared" si="3061"/>
        <v>81679.08</v>
      </c>
      <c r="Q2879" s="143">
        <f t="shared" si="3062"/>
        <v>1354.7</v>
      </c>
      <c r="R2879" s="188">
        <f t="shared" si="3065"/>
        <v>89697.279999999999</v>
      </c>
      <c r="T2879">
        <v>35251.800000000003</v>
      </c>
      <c r="U2879" s="190">
        <f t="shared" si="3066"/>
        <v>2.5444737573684177</v>
      </c>
    </row>
    <row r="2880" spans="1:21" x14ac:dyDescent="0.2">
      <c r="A2880" s="178">
        <v>42855</v>
      </c>
      <c r="B2880" s="179">
        <v>0.91666666666666663</v>
      </c>
      <c r="C2880" t="s">
        <v>349</v>
      </c>
      <c r="D2880">
        <v>15</v>
      </c>
      <c r="E2880">
        <v>17.079999999999998</v>
      </c>
      <c r="F2880">
        <v>17.28</v>
      </c>
      <c r="G2880">
        <v>0.95</v>
      </c>
      <c r="H2880" s="184">
        <f t="shared" ref="H2880:L2880" si="3125">H2856</f>
        <v>0.875</v>
      </c>
      <c r="I2880" s="185">
        <f t="shared" si="3125"/>
        <v>337</v>
      </c>
      <c r="J2880" s="185">
        <f t="shared" si="3125"/>
        <v>173</v>
      </c>
      <c r="K2880" s="185">
        <f t="shared" si="3125"/>
        <v>2842</v>
      </c>
      <c r="L2880" s="185">
        <f t="shared" si="3125"/>
        <v>1426</v>
      </c>
      <c r="M2880" s="147"/>
      <c r="N2880" s="143">
        <f t="shared" si="3064"/>
        <v>5055</v>
      </c>
      <c r="O2880" s="143">
        <f t="shared" si="3060"/>
        <v>2954.8399999999997</v>
      </c>
      <c r="P2880" s="143">
        <f t="shared" si="3061"/>
        <v>49109.760000000002</v>
      </c>
      <c r="Q2880" s="143">
        <f t="shared" si="3062"/>
        <v>1354.7</v>
      </c>
      <c r="R2880" s="188">
        <f t="shared" si="3065"/>
        <v>58474.3</v>
      </c>
      <c r="T2880">
        <v>35950.03</v>
      </c>
      <c r="U2880" s="190">
        <f t="shared" si="3066"/>
        <v>1.6265438443305891</v>
      </c>
    </row>
    <row r="2881" spans="1:21" x14ac:dyDescent="0.2">
      <c r="A2881" s="178">
        <v>42855</v>
      </c>
      <c r="B2881" s="179">
        <v>0.95833333333333337</v>
      </c>
      <c r="C2881" t="s">
        <v>349</v>
      </c>
      <c r="D2881">
        <v>38.6</v>
      </c>
      <c r="E2881">
        <v>6.91</v>
      </c>
      <c r="F2881">
        <v>7.11</v>
      </c>
      <c r="G2881">
        <v>0.5</v>
      </c>
      <c r="H2881" s="184">
        <f t="shared" ref="H2881:L2881" si="3126">H2857</f>
        <v>0.91666666666666663</v>
      </c>
      <c r="I2881" s="185">
        <f t="shared" si="3126"/>
        <v>394</v>
      </c>
      <c r="J2881" s="185">
        <f t="shared" si="3126"/>
        <v>194</v>
      </c>
      <c r="K2881" s="185">
        <f t="shared" si="3126"/>
        <v>2842</v>
      </c>
      <c r="L2881" s="185">
        <f t="shared" si="3126"/>
        <v>1426</v>
      </c>
      <c r="M2881" s="147"/>
      <c r="N2881" s="143">
        <f t="shared" si="3064"/>
        <v>15208.400000000001</v>
      </c>
      <c r="O2881" s="143">
        <f t="shared" si="3060"/>
        <v>1340.54</v>
      </c>
      <c r="P2881" s="143">
        <f t="shared" si="3061"/>
        <v>20206.620000000003</v>
      </c>
      <c r="Q2881" s="143">
        <f t="shared" si="3062"/>
        <v>713</v>
      </c>
      <c r="R2881" s="188">
        <f t="shared" si="3065"/>
        <v>37468.560000000005</v>
      </c>
      <c r="T2881">
        <v>35379.25</v>
      </c>
      <c r="U2881" s="190">
        <f t="shared" si="3066"/>
        <v>1.0590546718768772</v>
      </c>
    </row>
    <row r="2882" spans="1:21" x14ac:dyDescent="0.2">
      <c r="A2882" s="178">
        <v>42855</v>
      </c>
      <c r="B2882" s="180">
        <v>1</v>
      </c>
      <c r="C2882" t="s">
        <v>349</v>
      </c>
      <c r="D2882">
        <v>30</v>
      </c>
      <c r="E2882">
        <v>12.8</v>
      </c>
      <c r="F2882">
        <v>13</v>
      </c>
      <c r="G2882">
        <v>0.5</v>
      </c>
      <c r="H2882" s="184">
        <f t="shared" ref="H2882:L2882" si="3127">H2858</f>
        <v>0.95833333333333337</v>
      </c>
      <c r="I2882" s="185">
        <f t="shared" si="3127"/>
        <v>389</v>
      </c>
      <c r="J2882" s="185">
        <f t="shared" si="3127"/>
        <v>265</v>
      </c>
      <c r="K2882" s="185">
        <f t="shared" si="3127"/>
        <v>2985</v>
      </c>
      <c r="L2882" s="185">
        <f t="shared" si="3127"/>
        <v>1111</v>
      </c>
      <c r="M2882" s="147"/>
      <c r="N2882" s="143">
        <f t="shared" si="3064"/>
        <v>11670</v>
      </c>
      <c r="O2882" s="143">
        <f t="shared" si="3060"/>
        <v>3392</v>
      </c>
      <c r="P2882" s="143">
        <f t="shared" si="3061"/>
        <v>38805</v>
      </c>
      <c r="Q2882" s="143">
        <f t="shared" si="3062"/>
        <v>555.5</v>
      </c>
      <c r="R2882" s="188">
        <f t="shared" si="3065"/>
        <v>54422.5</v>
      </c>
      <c r="T2882">
        <v>32922.68</v>
      </c>
      <c r="U2882" s="190">
        <f t="shared" si="3066"/>
        <v>1.6530397889843718</v>
      </c>
    </row>
    <row r="2883" spans="1:21" x14ac:dyDescent="0.2">
      <c r="A2883" s="178">
        <v>42856</v>
      </c>
      <c r="B2883" s="179">
        <v>4.1666666666666664E-2</v>
      </c>
      <c r="C2883" t="s">
        <v>349</v>
      </c>
      <c r="D2883">
        <v>30</v>
      </c>
      <c r="E2883">
        <v>15</v>
      </c>
      <c r="F2883">
        <v>9.85</v>
      </c>
      <c r="G2883">
        <v>0.01</v>
      </c>
      <c r="H2883" s="184">
        <f t="shared" ref="H2883:L2883" si="3128">H2859</f>
        <v>1</v>
      </c>
      <c r="I2883" s="185">
        <f t="shared" si="3128"/>
        <v>362</v>
      </c>
      <c r="J2883" s="185">
        <f t="shared" si="3128"/>
        <v>243</v>
      </c>
      <c r="K2883" s="185">
        <f t="shared" si="3128"/>
        <v>2985</v>
      </c>
      <c r="L2883" s="185">
        <f t="shared" si="3128"/>
        <v>1111</v>
      </c>
      <c r="M2883" s="147"/>
      <c r="N2883" s="143">
        <f t="shared" si="3064"/>
        <v>10860</v>
      </c>
      <c r="O2883" s="143">
        <f t="shared" si="3060"/>
        <v>3645</v>
      </c>
      <c r="P2883" s="143">
        <f t="shared" si="3061"/>
        <v>29402.25</v>
      </c>
      <c r="Q2883" s="143">
        <f t="shared" si="3062"/>
        <v>11.11</v>
      </c>
      <c r="R2883" s="188">
        <f t="shared" si="3065"/>
        <v>43918.36</v>
      </c>
      <c r="T2883">
        <v>29971.07</v>
      </c>
      <c r="U2883" s="190">
        <f t="shared" si="3066"/>
        <v>1.4653584273100693</v>
      </c>
    </row>
    <row r="2884" spans="1:21" x14ac:dyDescent="0.2">
      <c r="A2884" s="178">
        <v>42856</v>
      </c>
      <c r="B2884" s="179">
        <v>8.3333333333333329E-2</v>
      </c>
      <c r="C2884" t="s">
        <v>349</v>
      </c>
      <c r="D2884">
        <v>10.31</v>
      </c>
      <c r="E2884">
        <v>10.87</v>
      </c>
      <c r="F2884">
        <v>11.07</v>
      </c>
      <c r="G2884">
        <v>0.01</v>
      </c>
      <c r="H2884" s="184">
        <f t="shared" ref="H2884:L2884" si="3129">H2860</f>
        <v>4.1666666666666664E-2</v>
      </c>
      <c r="I2884" s="185">
        <f t="shared" si="3129"/>
        <v>294</v>
      </c>
      <c r="J2884" s="185">
        <f t="shared" si="3129"/>
        <v>212</v>
      </c>
      <c r="K2884" s="185">
        <f t="shared" si="3129"/>
        <v>2985</v>
      </c>
      <c r="L2884" s="185">
        <f t="shared" si="3129"/>
        <v>1111</v>
      </c>
      <c r="M2884" s="147"/>
      <c r="N2884" s="143">
        <f t="shared" si="3064"/>
        <v>3031.1400000000003</v>
      </c>
      <c r="O2884" s="143">
        <f t="shared" ref="O2884:O2947" si="3130">E2884*J2884</f>
        <v>2304.44</v>
      </c>
      <c r="P2884" s="143">
        <f t="shared" ref="P2884:P2947" si="3131">F2884*K2884</f>
        <v>33043.950000000004</v>
      </c>
      <c r="Q2884" s="143">
        <f t="shared" ref="Q2884:Q2947" si="3132">G2884*L2884</f>
        <v>11.11</v>
      </c>
      <c r="R2884" s="188">
        <f t="shared" si="3065"/>
        <v>38390.640000000007</v>
      </c>
      <c r="T2884">
        <v>27770.34</v>
      </c>
      <c r="U2884" s="190">
        <f t="shared" si="3066"/>
        <v>1.3824332003137163</v>
      </c>
    </row>
    <row r="2885" spans="1:21" x14ac:dyDescent="0.2">
      <c r="A2885" s="178">
        <v>42856</v>
      </c>
      <c r="B2885" s="179">
        <v>0.125</v>
      </c>
      <c r="C2885" t="s">
        <v>349</v>
      </c>
      <c r="D2885">
        <v>10</v>
      </c>
      <c r="E2885">
        <v>9.11</v>
      </c>
      <c r="F2885">
        <v>12</v>
      </c>
      <c r="G2885">
        <v>1.62</v>
      </c>
      <c r="H2885" s="184">
        <f t="shared" ref="H2885:L2885" si="3133">H2861</f>
        <v>8.3333333333333329E-2</v>
      </c>
      <c r="I2885" s="185">
        <f t="shared" si="3133"/>
        <v>236</v>
      </c>
      <c r="J2885" s="185">
        <f t="shared" si="3133"/>
        <v>179</v>
      </c>
      <c r="K2885" s="185">
        <f t="shared" si="3133"/>
        <v>2985</v>
      </c>
      <c r="L2885" s="185">
        <f t="shared" si="3133"/>
        <v>1111</v>
      </c>
      <c r="M2885" s="147"/>
      <c r="N2885" s="143">
        <f t="shared" ref="N2885:N2948" si="3134">D2885*I2885</f>
        <v>2360</v>
      </c>
      <c r="O2885" s="143">
        <f t="shared" si="3130"/>
        <v>1630.6899999999998</v>
      </c>
      <c r="P2885" s="143">
        <f t="shared" si="3131"/>
        <v>35820</v>
      </c>
      <c r="Q2885" s="143">
        <f t="shared" si="3132"/>
        <v>1799.8200000000002</v>
      </c>
      <c r="R2885" s="188">
        <f t="shared" ref="R2885:R2948" si="3135">SUM(N2885:Q2885)</f>
        <v>41610.51</v>
      </c>
      <c r="T2885">
        <v>26572.82</v>
      </c>
      <c r="U2885" s="190">
        <f t="shared" ref="U2885:U2948" si="3136">R2885/T2885</f>
        <v>1.5659049359458275</v>
      </c>
    </row>
    <row r="2886" spans="1:21" x14ac:dyDescent="0.2">
      <c r="A2886" s="178">
        <v>42856</v>
      </c>
      <c r="B2886" s="179">
        <v>0.16666666666666666</v>
      </c>
      <c r="C2886" t="s">
        <v>349</v>
      </c>
      <c r="D2886">
        <v>10</v>
      </c>
      <c r="E2886">
        <v>8.11</v>
      </c>
      <c r="F2886">
        <v>8.43</v>
      </c>
      <c r="G2886">
        <v>1.62</v>
      </c>
      <c r="H2886" s="184">
        <f t="shared" ref="H2886:L2886" si="3137">H2862</f>
        <v>0.125</v>
      </c>
      <c r="I2886" s="185">
        <f t="shared" si="3137"/>
        <v>201</v>
      </c>
      <c r="J2886" s="185">
        <f t="shared" si="3137"/>
        <v>205</v>
      </c>
      <c r="K2886" s="185">
        <f t="shared" si="3137"/>
        <v>2985</v>
      </c>
      <c r="L2886" s="185">
        <f t="shared" si="3137"/>
        <v>1717</v>
      </c>
      <c r="M2886" s="147"/>
      <c r="N2886" s="143">
        <f t="shared" si="3134"/>
        <v>2010</v>
      </c>
      <c r="O2886" s="143">
        <f t="shared" si="3130"/>
        <v>1662.55</v>
      </c>
      <c r="P2886" s="143">
        <f t="shared" si="3131"/>
        <v>25163.55</v>
      </c>
      <c r="Q2886" s="143">
        <f t="shared" si="3132"/>
        <v>2781.54</v>
      </c>
      <c r="R2886" s="188">
        <f t="shared" si="3135"/>
        <v>31617.64</v>
      </c>
      <c r="T2886">
        <v>25971.68</v>
      </c>
      <c r="U2886" s="190">
        <f t="shared" si="3136"/>
        <v>1.2173890945830228</v>
      </c>
    </row>
    <row r="2887" spans="1:21" x14ac:dyDescent="0.2">
      <c r="A2887" s="178">
        <v>42856</v>
      </c>
      <c r="B2887" s="179">
        <v>0.20833333333333334</v>
      </c>
      <c r="C2887" t="s">
        <v>349</v>
      </c>
      <c r="D2887">
        <v>6.35</v>
      </c>
      <c r="E2887">
        <v>9.42</v>
      </c>
      <c r="F2887">
        <v>9.6199999999999992</v>
      </c>
      <c r="G2887">
        <v>1.82</v>
      </c>
      <c r="H2887" s="184">
        <f t="shared" ref="H2887:L2887" si="3138">H2863</f>
        <v>0.16666666666666666</v>
      </c>
      <c r="I2887" s="185">
        <f t="shared" si="3138"/>
        <v>185</v>
      </c>
      <c r="J2887" s="185">
        <f t="shared" si="3138"/>
        <v>205</v>
      </c>
      <c r="K2887" s="185">
        <f t="shared" si="3138"/>
        <v>2985</v>
      </c>
      <c r="L2887" s="185">
        <f t="shared" si="3138"/>
        <v>1717</v>
      </c>
      <c r="M2887" s="147"/>
      <c r="N2887" s="143">
        <f t="shared" si="3134"/>
        <v>1174.75</v>
      </c>
      <c r="O2887" s="143">
        <f t="shared" si="3130"/>
        <v>1931.1</v>
      </c>
      <c r="P2887" s="143">
        <f t="shared" si="3131"/>
        <v>28715.699999999997</v>
      </c>
      <c r="Q2887" s="143">
        <f t="shared" si="3132"/>
        <v>3124.94</v>
      </c>
      <c r="R2887" s="188">
        <f t="shared" si="3135"/>
        <v>34946.49</v>
      </c>
      <c r="T2887">
        <v>25903.67</v>
      </c>
      <c r="U2887" s="190">
        <f t="shared" si="3136"/>
        <v>1.3490941631050735</v>
      </c>
    </row>
    <row r="2888" spans="1:21" x14ac:dyDescent="0.2">
      <c r="A2888" s="178">
        <v>42856</v>
      </c>
      <c r="B2888" s="179">
        <v>0.25</v>
      </c>
      <c r="C2888" t="s">
        <v>349</v>
      </c>
      <c r="D2888">
        <v>45</v>
      </c>
      <c r="E2888">
        <v>22.5</v>
      </c>
      <c r="F2888">
        <v>9</v>
      </c>
      <c r="G2888">
        <v>1.62</v>
      </c>
      <c r="H2888" s="184">
        <f t="shared" ref="H2888:L2888" si="3139">H2864</f>
        <v>0.20833333333333334</v>
      </c>
      <c r="I2888" s="185">
        <f t="shared" si="3139"/>
        <v>207</v>
      </c>
      <c r="J2888" s="185">
        <f t="shared" si="3139"/>
        <v>283</v>
      </c>
      <c r="K2888" s="185">
        <f t="shared" si="3139"/>
        <v>2985</v>
      </c>
      <c r="L2888" s="185">
        <f t="shared" si="3139"/>
        <v>1717</v>
      </c>
      <c r="M2888" s="147"/>
      <c r="N2888" s="143">
        <f t="shared" si="3134"/>
        <v>9315</v>
      </c>
      <c r="O2888" s="143">
        <f t="shared" si="3130"/>
        <v>6367.5</v>
      </c>
      <c r="P2888" s="143">
        <f t="shared" si="3131"/>
        <v>26865</v>
      </c>
      <c r="Q2888" s="143">
        <f t="shared" si="3132"/>
        <v>2781.54</v>
      </c>
      <c r="R2888" s="188">
        <f t="shared" si="3135"/>
        <v>45329.04</v>
      </c>
      <c r="T2888">
        <v>26538.97</v>
      </c>
      <c r="U2888" s="190">
        <f t="shared" si="3136"/>
        <v>1.7080180579728603</v>
      </c>
    </row>
    <row r="2889" spans="1:21" x14ac:dyDescent="0.2">
      <c r="A2889" s="178">
        <v>42856</v>
      </c>
      <c r="B2889" s="179">
        <v>0.29166666666666669</v>
      </c>
      <c r="C2889" t="s">
        <v>349</v>
      </c>
      <c r="D2889">
        <v>10.66</v>
      </c>
      <c r="E2889">
        <v>22.5</v>
      </c>
      <c r="F2889">
        <v>11.01</v>
      </c>
      <c r="G2889">
        <v>5</v>
      </c>
      <c r="H2889" s="184">
        <f t="shared" ref="H2889:L2889" si="3140">H2865</f>
        <v>0.25</v>
      </c>
      <c r="I2889" s="185">
        <f t="shared" si="3140"/>
        <v>327</v>
      </c>
      <c r="J2889" s="185">
        <f t="shared" si="3140"/>
        <v>438</v>
      </c>
      <c r="K2889" s="185">
        <f t="shared" si="3140"/>
        <v>2985</v>
      </c>
      <c r="L2889" s="185">
        <f t="shared" si="3140"/>
        <v>1717</v>
      </c>
      <c r="M2889" s="147"/>
      <c r="N2889" s="143">
        <f t="shared" si="3134"/>
        <v>3485.82</v>
      </c>
      <c r="O2889" s="143">
        <f t="shared" si="3130"/>
        <v>9855</v>
      </c>
      <c r="P2889" s="143">
        <f t="shared" si="3131"/>
        <v>32864.85</v>
      </c>
      <c r="Q2889" s="143">
        <f t="shared" si="3132"/>
        <v>8585</v>
      </c>
      <c r="R2889" s="188">
        <f t="shared" si="3135"/>
        <v>54790.67</v>
      </c>
      <c r="T2889">
        <v>28493.97</v>
      </c>
      <c r="U2889" s="190">
        <f t="shared" si="3136"/>
        <v>1.922886491422571</v>
      </c>
    </row>
    <row r="2890" spans="1:21" x14ac:dyDescent="0.2">
      <c r="A2890" s="178">
        <v>42856</v>
      </c>
      <c r="B2890" s="179">
        <v>0.33333333333333331</v>
      </c>
      <c r="C2890" t="s">
        <v>349</v>
      </c>
      <c r="D2890">
        <v>2.72</v>
      </c>
      <c r="E2890">
        <v>4.16</v>
      </c>
      <c r="F2890">
        <v>4.3600000000000003</v>
      </c>
      <c r="G2890">
        <v>3.89</v>
      </c>
      <c r="H2890" s="184">
        <f t="shared" ref="H2890:L2890" si="3141">H2866</f>
        <v>0.29166666666666669</v>
      </c>
      <c r="I2890" s="185">
        <f t="shared" si="3141"/>
        <v>249</v>
      </c>
      <c r="J2890" s="185">
        <f t="shared" si="3141"/>
        <v>556</v>
      </c>
      <c r="K2890" s="185">
        <f t="shared" si="3141"/>
        <v>2872</v>
      </c>
      <c r="L2890" s="185">
        <f t="shared" si="3141"/>
        <v>2219</v>
      </c>
      <c r="M2890" s="147"/>
      <c r="N2890" s="143">
        <f t="shared" si="3134"/>
        <v>677.28000000000009</v>
      </c>
      <c r="O2890" s="143">
        <f t="shared" si="3130"/>
        <v>2312.96</v>
      </c>
      <c r="P2890" s="143">
        <f t="shared" si="3131"/>
        <v>12521.92</v>
      </c>
      <c r="Q2890" s="143">
        <f t="shared" si="3132"/>
        <v>8631.91</v>
      </c>
      <c r="R2890" s="188">
        <f t="shared" si="3135"/>
        <v>24144.07</v>
      </c>
      <c r="T2890">
        <v>31727.05</v>
      </c>
      <c r="U2890" s="190">
        <f t="shared" si="3136"/>
        <v>0.76099322187218799</v>
      </c>
    </row>
    <row r="2891" spans="1:21" x14ac:dyDescent="0.2">
      <c r="A2891" s="178">
        <v>42856</v>
      </c>
      <c r="B2891" s="179">
        <v>0.375</v>
      </c>
      <c r="C2891" t="s">
        <v>349</v>
      </c>
      <c r="D2891">
        <v>3.34</v>
      </c>
      <c r="E2891">
        <v>5.57</v>
      </c>
      <c r="F2891">
        <v>5.13</v>
      </c>
      <c r="G2891">
        <v>4.2</v>
      </c>
      <c r="H2891" s="184">
        <f t="shared" ref="H2891:L2891" si="3142">H2867</f>
        <v>0.33333333333333331</v>
      </c>
      <c r="I2891" s="185">
        <f t="shared" si="3142"/>
        <v>256</v>
      </c>
      <c r="J2891" s="185">
        <f t="shared" si="3142"/>
        <v>306</v>
      </c>
      <c r="K2891" s="185">
        <f t="shared" si="3142"/>
        <v>2872</v>
      </c>
      <c r="L2891" s="185">
        <f t="shared" si="3142"/>
        <v>2219</v>
      </c>
      <c r="M2891" s="147"/>
      <c r="N2891" s="143">
        <f t="shared" si="3134"/>
        <v>855.04</v>
      </c>
      <c r="O2891" s="143">
        <f t="shared" si="3130"/>
        <v>1704.42</v>
      </c>
      <c r="P2891" s="143">
        <f t="shared" si="3131"/>
        <v>14733.36</v>
      </c>
      <c r="Q2891" s="143">
        <f t="shared" si="3132"/>
        <v>9319.8000000000011</v>
      </c>
      <c r="R2891" s="188">
        <f t="shared" si="3135"/>
        <v>26612.620000000003</v>
      </c>
      <c r="T2891">
        <v>32832.769999999997</v>
      </c>
      <c r="U2891" s="190">
        <f t="shared" si="3136"/>
        <v>0.81055055665422093</v>
      </c>
    </row>
    <row r="2892" spans="1:21" x14ac:dyDescent="0.2">
      <c r="A2892" s="178">
        <v>42856</v>
      </c>
      <c r="B2892" s="179">
        <v>0.41666666666666669</v>
      </c>
      <c r="C2892" t="s">
        <v>349</v>
      </c>
      <c r="D2892">
        <v>2.61</v>
      </c>
      <c r="E2892">
        <v>6.8</v>
      </c>
      <c r="F2892">
        <v>7</v>
      </c>
      <c r="G2892">
        <v>5</v>
      </c>
      <c r="H2892" s="184">
        <f t="shared" ref="H2892:L2892" si="3143">H2868</f>
        <v>0.375</v>
      </c>
      <c r="I2892" s="185">
        <f t="shared" si="3143"/>
        <v>156</v>
      </c>
      <c r="J2892" s="185">
        <f t="shared" si="3143"/>
        <v>343</v>
      </c>
      <c r="K2892" s="185">
        <f t="shared" si="3143"/>
        <v>2872</v>
      </c>
      <c r="L2892" s="185">
        <f t="shared" si="3143"/>
        <v>2219</v>
      </c>
      <c r="M2892" s="147"/>
      <c r="N2892" s="143">
        <f t="shared" si="3134"/>
        <v>407.15999999999997</v>
      </c>
      <c r="O2892" s="143">
        <f t="shared" si="3130"/>
        <v>2332.4</v>
      </c>
      <c r="P2892" s="143">
        <f t="shared" si="3131"/>
        <v>20104</v>
      </c>
      <c r="Q2892" s="143">
        <f t="shared" si="3132"/>
        <v>11095</v>
      </c>
      <c r="R2892" s="188">
        <f t="shared" si="3135"/>
        <v>33938.559999999998</v>
      </c>
      <c r="T2892">
        <v>33383.14</v>
      </c>
      <c r="U2892" s="190">
        <f t="shared" si="3136"/>
        <v>1.0166377398890578</v>
      </c>
    </row>
    <row r="2893" spans="1:21" x14ac:dyDescent="0.2">
      <c r="A2893" s="178">
        <v>42856</v>
      </c>
      <c r="B2893" s="179">
        <v>0.45833333333333331</v>
      </c>
      <c r="C2893" t="s">
        <v>349</v>
      </c>
      <c r="D2893">
        <v>2.11</v>
      </c>
      <c r="E2893">
        <v>6.6</v>
      </c>
      <c r="F2893">
        <v>6.28</v>
      </c>
      <c r="G2893">
        <v>5</v>
      </c>
      <c r="H2893" s="184">
        <f t="shared" ref="H2893:L2893" si="3144">H2869</f>
        <v>0.41666666666666669</v>
      </c>
      <c r="I2893" s="185">
        <f t="shared" si="3144"/>
        <v>196</v>
      </c>
      <c r="J2893" s="185">
        <f t="shared" si="3144"/>
        <v>315</v>
      </c>
      <c r="K2893" s="185">
        <f t="shared" si="3144"/>
        <v>2872</v>
      </c>
      <c r="L2893" s="185">
        <f t="shared" si="3144"/>
        <v>2219</v>
      </c>
      <c r="M2893" s="147"/>
      <c r="N2893" s="143">
        <f t="shared" si="3134"/>
        <v>413.56</v>
      </c>
      <c r="O2893" s="143">
        <f t="shared" si="3130"/>
        <v>2079</v>
      </c>
      <c r="P2893" s="143">
        <f t="shared" si="3131"/>
        <v>18036.16</v>
      </c>
      <c r="Q2893" s="143">
        <f t="shared" si="3132"/>
        <v>11095</v>
      </c>
      <c r="R2893" s="188">
        <f t="shared" si="3135"/>
        <v>31623.72</v>
      </c>
      <c r="T2893">
        <v>34439.879999999997</v>
      </c>
      <c r="U2893" s="190">
        <f t="shared" si="3136"/>
        <v>0.91822968024278839</v>
      </c>
    </row>
    <row r="2894" spans="1:21" x14ac:dyDescent="0.2">
      <c r="A2894" s="178">
        <v>42856</v>
      </c>
      <c r="B2894" s="179">
        <v>0.5</v>
      </c>
      <c r="C2894" t="s">
        <v>349</v>
      </c>
      <c r="D2894">
        <v>2</v>
      </c>
      <c r="E2894">
        <v>5.66</v>
      </c>
      <c r="F2894">
        <v>5.49</v>
      </c>
      <c r="G2894">
        <v>5.04</v>
      </c>
      <c r="H2894" s="184">
        <f t="shared" ref="H2894:L2894" si="3145">H2870</f>
        <v>0.45833333333333331</v>
      </c>
      <c r="I2894" s="185">
        <f t="shared" si="3145"/>
        <v>226</v>
      </c>
      <c r="J2894" s="185">
        <f t="shared" si="3145"/>
        <v>326</v>
      </c>
      <c r="K2894" s="185">
        <f t="shared" si="3145"/>
        <v>2842</v>
      </c>
      <c r="L2894" s="185">
        <f t="shared" si="3145"/>
        <v>1635</v>
      </c>
      <c r="M2894" s="147"/>
      <c r="N2894" s="143">
        <f t="shared" si="3134"/>
        <v>452</v>
      </c>
      <c r="O2894" s="143">
        <f t="shared" si="3130"/>
        <v>1845.16</v>
      </c>
      <c r="P2894" s="143">
        <f t="shared" si="3131"/>
        <v>15602.58</v>
      </c>
      <c r="Q2894" s="143">
        <f t="shared" si="3132"/>
        <v>8240.4</v>
      </c>
      <c r="R2894" s="188">
        <f t="shared" si="3135"/>
        <v>26140.14</v>
      </c>
      <c r="T2894">
        <v>35556.11</v>
      </c>
      <c r="U2894" s="190">
        <f t="shared" si="3136"/>
        <v>0.73517997328729157</v>
      </c>
    </row>
    <row r="2895" spans="1:21" x14ac:dyDescent="0.2">
      <c r="A2895" s="178">
        <v>42856</v>
      </c>
      <c r="B2895" s="179">
        <v>0.54166666666666663</v>
      </c>
      <c r="C2895" t="s">
        <v>349</v>
      </c>
      <c r="D2895">
        <v>2</v>
      </c>
      <c r="E2895">
        <v>6.51</v>
      </c>
      <c r="F2895">
        <v>6.34</v>
      </c>
      <c r="G2895">
        <v>5.89</v>
      </c>
      <c r="H2895" s="184">
        <f t="shared" ref="H2895:L2895" si="3146">H2871</f>
        <v>0.5</v>
      </c>
      <c r="I2895" s="185">
        <f t="shared" si="3146"/>
        <v>222</v>
      </c>
      <c r="J2895" s="185">
        <f t="shared" si="3146"/>
        <v>319</v>
      </c>
      <c r="K2895" s="185">
        <f t="shared" si="3146"/>
        <v>2842</v>
      </c>
      <c r="L2895" s="185">
        <f t="shared" si="3146"/>
        <v>1635</v>
      </c>
      <c r="M2895" s="147"/>
      <c r="N2895" s="143">
        <f t="shared" si="3134"/>
        <v>444</v>
      </c>
      <c r="O2895" s="143">
        <f t="shared" si="3130"/>
        <v>2076.69</v>
      </c>
      <c r="P2895" s="143">
        <f t="shared" si="3131"/>
        <v>18018.28</v>
      </c>
      <c r="Q2895" s="143">
        <f t="shared" si="3132"/>
        <v>9630.15</v>
      </c>
      <c r="R2895" s="188">
        <f t="shared" si="3135"/>
        <v>30169.119999999995</v>
      </c>
      <c r="T2895">
        <v>36625.42</v>
      </c>
      <c r="U2895" s="190">
        <f t="shared" si="3136"/>
        <v>0.82372079282640298</v>
      </c>
    </row>
    <row r="2896" spans="1:21" x14ac:dyDescent="0.2">
      <c r="A2896" s="178">
        <v>42856</v>
      </c>
      <c r="B2896" s="179">
        <v>0.58333333333333337</v>
      </c>
      <c r="C2896" t="s">
        <v>349</v>
      </c>
      <c r="D2896">
        <v>1.5</v>
      </c>
      <c r="E2896">
        <v>8.09</v>
      </c>
      <c r="F2896">
        <v>7.64</v>
      </c>
      <c r="G2896">
        <v>8.5</v>
      </c>
      <c r="H2896" s="184">
        <f t="shared" ref="H2896:L2896" si="3147">H2872</f>
        <v>0.54166666666666663</v>
      </c>
      <c r="I2896" s="185">
        <f t="shared" si="3147"/>
        <v>195</v>
      </c>
      <c r="J2896" s="185">
        <f t="shared" si="3147"/>
        <v>299</v>
      </c>
      <c r="K2896" s="185">
        <f t="shared" si="3147"/>
        <v>2842</v>
      </c>
      <c r="L2896" s="185">
        <f t="shared" si="3147"/>
        <v>1635</v>
      </c>
      <c r="M2896" s="147"/>
      <c r="N2896" s="143">
        <f t="shared" si="3134"/>
        <v>292.5</v>
      </c>
      <c r="O2896" s="143">
        <f t="shared" si="3130"/>
        <v>2418.91</v>
      </c>
      <c r="P2896" s="143">
        <f t="shared" si="3131"/>
        <v>21712.879999999997</v>
      </c>
      <c r="Q2896" s="143">
        <f t="shared" si="3132"/>
        <v>13897.5</v>
      </c>
      <c r="R2896" s="188">
        <f t="shared" si="3135"/>
        <v>38321.789999999994</v>
      </c>
      <c r="T2896">
        <v>37699.15</v>
      </c>
      <c r="U2896" s="190">
        <f t="shared" si="3136"/>
        <v>1.0165160222445331</v>
      </c>
    </row>
    <row r="2897" spans="1:21" x14ac:dyDescent="0.2">
      <c r="A2897" s="178">
        <v>42856</v>
      </c>
      <c r="B2897" s="179">
        <v>0.625</v>
      </c>
      <c r="C2897" t="s">
        <v>349</v>
      </c>
      <c r="D2897">
        <v>2</v>
      </c>
      <c r="E2897">
        <v>10.47</v>
      </c>
      <c r="F2897">
        <v>10.47</v>
      </c>
      <c r="G2897">
        <v>2.2200000000000002</v>
      </c>
      <c r="H2897" s="184">
        <f t="shared" ref="H2897:L2897" si="3148">H2873</f>
        <v>0.58333333333333337</v>
      </c>
      <c r="I2897" s="185">
        <f t="shared" si="3148"/>
        <v>205</v>
      </c>
      <c r="J2897" s="185">
        <f t="shared" si="3148"/>
        <v>237</v>
      </c>
      <c r="K2897" s="185">
        <f t="shared" si="3148"/>
        <v>2842</v>
      </c>
      <c r="L2897" s="185">
        <f t="shared" si="3148"/>
        <v>1635</v>
      </c>
      <c r="M2897" s="147"/>
      <c r="N2897" s="143">
        <f t="shared" si="3134"/>
        <v>410</v>
      </c>
      <c r="O2897" s="143">
        <f t="shared" si="3130"/>
        <v>2481.3900000000003</v>
      </c>
      <c r="P2897" s="143">
        <f t="shared" si="3131"/>
        <v>29755.74</v>
      </c>
      <c r="Q2897" s="143">
        <f t="shared" si="3132"/>
        <v>3629.7000000000003</v>
      </c>
      <c r="R2897" s="188">
        <f t="shared" si="3135"/>
        <v>36276.83</v>
      </c>
      <c r="T2897">
        <v>39287.279999999999</v>
      </c>
      <c r="U2897" s="190">
        <f t="shared" si="3136"/>
        <v>0.92337341755397684</v>
      </c>
    </row>
    <row r="2898" spans="1:21" x14ac:dyDescent="0.2">
      <c r="A2898" s="178">
        <v>42856</v>
      </c>
      <c r="B2898" s="179">
        <v>0.66666666666666663</v>
      </c>
      <c r="C2898" t="s">
        <v>349</v>
      </c>
      <c r="D2898">
        <v>2</v>
      </c>
      <c r="E2898">
        <v>17.190000000000001</v>
      </c>
      <c r="F2898">
        <v>17.190000000000001</v>
      </c>
      <c r="G2898">
        <v>4.42</v>
      </c>
      <c r="H2898" s="184">
        <f t="shared" ref="H2898:L2898" si="3149">H2874</f>
        <v>0.625</v>
      </c>
      <c r="I2898" s="185">
        <f t="shared" si="3149"/>
        <v>212</v>
      </c>
      <c r="J2898" s="185">
        <f t="shared" si="3149"/>
        <v>213</v>
      </c>
      <c r="K2898" s="185">
        <f t="shared" si="3149"/>
        <v>2842</v>
      </c>
      <c r="L2898" s="185">
        <f t="shared" si="3149"/>
        <v>1380</v>
      </c>
      <c r="M2898" s="147"/>
      <c r="N2898" s="143">
        <f t="shared" si="3134"/>
        <v>424</v>
      </c>
      <c r="O2898" s="143">
        <f t="shared" si="3130"/>
        <v>3661.4700000000003</v>
      </c>
      <c r="P2898" s="143">
        <f t="shared" si="3131"/>
        <v>48853.98</v>
      </c>
      <c r="Q2898" s="143">
        <f t="shared" si="3132"/>
        <v>6099.5999999999995</v>
      </c>
      <c r="R2898" s="188">
        <f t="shared" si="3135"/>
        <v>59039.05</v>
      </c>
      <c r="T2898">
        <v>40922.800000000003</v>
      </c>
      <c r="U2898" s="190">
        <f t="shared" si="3136"/>
        <v>1.4426933152179224</v>
      </c>
    </row>
    <row r="2899" spans="1:21" x14ac:dyDescent="0.2">
      <c r="A2899" s="178">
        <v>42856</v>
      </c>
      <c r="B2899" s="179">
        <v>0.70833333333333337</v>
      </c>
      <c r="C2899" t="s">
        <v>349</v>
      </c>
      <c r="D2899">
        <v>3.5</v>
      </c>
      <c r="E2899">
        <v>20.88</v>
      </c>
      <c r="F2899">
        <v>23.9</v>
      </c>
      <c r="G2899">
        <v>4.42</v>
      </c>
      <c r="H2899" s="184">
        <f t="shared" ref="H2899:L2899" si="3150">H2875</f>
        <v>0.66666666666666663</v>
      </c>
      <c r="I2899" s="185">
        <f t="shared" si="3150"/>
        <v>191</v>
      </c>
      <c r="J2899" s="185">
        <f t="shared" si="3150"/>
        <v>237</v>
      </c>
      <c r="K2899" s="185">
        <f t="shared" si="3150"/>
        <v>2842</v>
      </c>
      <c r="L2899" s="185">
        <f t="shared" si="3150"/>
        <v>1380</v>
      </c>
      <c r="M2899" s="147"/>
      <c r="N2899" s="143">
        <f t="shared" si="3134"/>
        <v>668.5</v>
      </c>
      <c r="O2899" s="143">
        <f t="shared" si="3130"/>
        <v>4948.5599999999995</v>
      </c>
      <c r="P2899" s="143">
        <f t="shared" si="3131"/>
        <v>67923.8</v>
      </c>
      <c r="Q2899" s="143">
        <f t="shared" si="3132"/>
        <v>6099.5999999999995</v>
      </c>
      <c r="R2899" s="188">
        <f t="shared" si="3135"/>
        <v>79640.460000000006</v>
      </c>
      <c r="T2899">
        <v>42662.11</v>
      </c>
      <c r="U2899" s="190">
        <f t="shared" si="3136"/>
        <v>1.866772646735007</v>
      </c>
    </row>
    <row r="2900" spans="1:21" x14ac:dyDescent="0.2">
      <c r="A2900" s="178">
        <v>42856</v>
      </c>
      <c r="B2900" s="179">
        <v>0.75</v>
      </c>
      <c r="C2900" t="s">
        <v>349</v>
      </c>
      <c r="D2900">
        <v>8.77</v>
      </c>
      <c r="E2900">
        <v>17.37</v>
      </c>
      <c r="F2900">
        <v>19.46</v>
      </c>
      <c r="G2900">
        <v>5</v>
      </c>
      <c r="H2900" s="184">
        <f t="shared" ref="H2900:L2900" si="3151">H2876</f>
        <v>0.70833333333333337</v>
      </c>
      <c r="I2900" s="185">
        <f t="shared" si="3151"/>
        <v>218</v>
      </c>
      <c r="J2900" s="185">
        <f t="shared" si="3151"/>
        <v>258</v>
      </c>
      <c r="K2900" s="185">
        <f t="shared" si="3151"/>
        <v>2842</v>
      </c>
      <c r="L2900" s="185">
        <f t="shared" si="3151"/>
        <v>1380</v>
      </c>
      <c r="M2900" s="147"/>
      <c r="N2900" s="143">
        <f t="shared" si="3134"/>
        <v>1911.86</v>
      </c>
      <c r="O2900" s="143">
        <f t="shared" si="3130"/>
        <v>4481.46</v>
      </c>
      <c r="P2900" s="143">
        <f t="shared" si="3131"/>
        <v>55305.32</v>
      </c>
      <c r="Q2900" s="143">
        <f t="shared" si="3132"/>
        <v>6900</v>
      </c>
      <c r="R2900" s="188">
        <f t="shared" si="3135"/>
        <v>68598.64</v>
      </c>
      <c r="T2900">
        <v>44372.21</v>
      </c>
      <c r="U2900" s="190">
        <f t="shared" si="3136"/>
        <v>1.5459820459697635</v>
      </c>
    </row>
    <row r="2901" spans="1:21" x14ac:dyDescent="0.2">
      <c r="A2901" s="178">
        <v>42856</v>
      </c>
      <c r="B2901" s="179">
        <v>0.79166666666666663</v>
      </c>
      <c r="C2901" t="s">
        <v>349</v>
      </c>
      <c r="D2901">
        <v>22.56</v>
      </c>
      <c r="E2901">
        <v>9.49</v>
      </c>
      <c r="F2901">
        <v>9.9</v>
      </c>
      <c r="G2901">
        <v>4.42</v>
      </c>
      <c r="H2901" s="184">
        <f t="shared" ref="H2901:L2901" si="3152">H2877</f>
        <v>0.75</v>
      </c>
      <c r="I2901" s="185">
        <f t="shared" si="3152"/>
        <v>240</v>
      </c>
      <c r="J2901" s="185">
        <f t="shared" si="3152"/>
        <v>365</v>
      </c>
      <c r="K2901" s="185">
        <f t="shared" si="3152"/>
        <v>2842</v>
      </c>
      <c r="L2901" s="185">
        <f t="shared" si="3152"/>
        <v>1380</v>
      </c>
      <c r="M2901" s="147"/>
      <c r="N2901" s="143">
        <f t="shared" si="3134"/>
        <v>5414.4</v>
      </c>
      <c r="O2901" s="143">
        <f t="shared" si="3130"/>
        <v>3463.85</v>
      </c>
      <c r="P2901" s="143">
        <f t="shared" si="3131"/>
        <v>28135.8</v>
      </c>
      <c r="Q2901" s="143">
        <f t="shared" si="3132"/>
        <v>6099.5999999999995</v>
      </c>
      <c r="R2901" s="188">
        <f t="shared" si="3135"/>
        <v>43113.65</v>
      </c>
      <c r="T2901">
        <v>45193.24</v>
      </c>
      <c r="U2901" s="190">
        <f t="shared" si="3136"/>
        <v>0.95398448971571859</v>
      </c>
    </row>
    <row r="2902" spans="1:21" x14ac:dyDescent="0.2">
      <c r="A2902" s="178">
        <v>42856</v>
      </c>
      <c r="B2902" s="179">
        <v>0.83333333333333337</v>
      </c>
      <c r="C2902" t="s">
        <v>349</v>
      </c>
      <c r="D2902">
        <v>8.61</v>
      </c>
      <c r="E2902">
        <v>9.26</v>
      </c>
      <c r="F2902">
        <v>9.26</v>
      </c>
      <c r="G2902">
        <v>4.42</v>
      </c>
      <c r="H2902" s="184">
        <f t="shared" ref="H2902:L2902" si="3153">H2878</f>
        <v>0.79166666666666663</v>
      </c>
      <c r="I2902" s="185">
        <f t="shared" si="3153"/>
        <v>320</v>
      </c>
      <c r="J2902" s="185">
        <f t="shared" si="3153"/>
        <v>214</v>
      </c>
      <c r="K2902" s="185">
        <f t="shared" si="3153"/>
        <v>2842</v>
      </c>
      <c r="L2902" s="185">
        <f t="shared" si="3153"/>
        <v>1426</v>
      </c>
      <c r="M2902" s="147"/>
      <c r="N2902" s="143">
        <f t="shared" si="3134"/>
        <v>2755.2</v>
      </c>
      <c r="O2902" s="143">
        <f t="shared" si="3130"/>
        <v>1981.6399999999999</v>
      </c>
      <c r="P2902" s="143">
        <f t="shared" si="3131"/>
        <v>26316.92</v>
      </c>
      <c r="Q2902" s="143">
        <f t="shared" si="3132"/>
        <v>6302.92</v>
      </c>
      <c r="R2902" s="188">
        <f t="shared" si="3135"/>
        <v>37356.68</v>
      </c>
      <c r="T2902">
        <v>44945.68</v>
      </c>
      <c r="U2902" s="190">
        <f t="shared" si="3136"/>
        <v>0.83115173694112543</v>
      </c>
    </row>
    <row r="2903" spans="1:21" x14ac:dyDescent="0.2">
      <c r="A2903" s="178">
        <v>42856</v>
      </c>
      <c r="B2903" s="179">
        <v>0.875</v>
      </c>
      <c r="C2903" t="s">
        <v>349</v>
      </c>
      <c r="D2903">
        <v>3.5</v>
      </c>
      <c r="E2903">
        <v>8.23</v>
      </c>
      <c r="F2903">
        <v>8.2799999999999994</v>
      </c>
      <c r="G2903">
        <v>4.22</v>
      </c>
      <c r="H2903" s="184">
        <f t="shared" ref="H2903:L2903" si="3154">H2879</f>
        <v>0.83333333333333337</v>
      </c>
      <c r="I2903" s="185">
        <f t="shared" si="3154"/>
        <v>322</v>
      </c>
      <c r="J2903" s="185">
        <f t="shared" si="3154"/>
        <v>178</v>
      </c>
      <c r="K2903" s="185">
        <f t="shared" si="3154"/>
        <v>2842</v>
      </c>
      <c r="L2903" s="185">
        <f t="shared" si="3154"/>
        <v>1426</v>
      </c>
      <c r="M2903" s="147"/>
      <c r="N2903" s="143">
        <f t="shared" si="3134"/>
        <v>1127</v>
      </c>
      <c r="O2903" s="143">
        <f t="shared" si="3130"/>
        <v>1464.94</v>
      </c>
      <c r="P2903" s="143">
        <f t="shared" si="3131"/>
        <v>23531.759999999998</v>
      </c>
      <c r="Q2903" s="143">
        <f t="shared" si="3132"/>
        <v>6017.7199999999993</v>
      </c>
      <c r="R2903" s="188">
        <f t="shared" si="3135"/>
        <v>32141.42</v>
      </c>
      <c r="T2903">
        <v>43531.48</v>
      </c>
      <c r="U2903" s="190">
        <f t="shared" si="3136"/>
        <v>0.73834889142294258</v>
      </c>
    </row>
    <row r="2904" spans="1:21" x14ac:dyDescent="0.2">
      <c r="A2904" s="178">
        <v>42856</v>
      </c>
      <c r="B2904" s="179">
        <v>0.91666666666666663</v>
      </c>
      <c r="C2904" t="s">
        <v>349</v>
      </c>
      <c r="D2904">
        <v>10.029999999999999</v>
      </c>
      <c r="E2904">
        <v>7.36</v>
      </c>
      <c r="F2904">
        <v>7.36</v>
      </c>
      <c r="G2904">
        <v>4</v>
      </c>
      <c r="H2904" s="184">
        <f t="shared" ref="H2904:L2904" si="3155">H2880</f>
        <v>0.875</v>
      </c>
      <c r="I2904" s="185">
        <f t="shared" si="3155"/>
        <v>337</v>
      </c>
      <c r="J2904" s="185">
        <f t="shared" si="3155"/>
        <v>173</v>
      </c>
      <c r="K2904" s="185">
        <f t="shared" si="3155"/>
        <v>2842</v>
      </c>
      <c r="L2904" s="185">
        <f t="shared" si="3155"/>
        <v>1426</v>
      </c>
      <c r="M2904" s="147"/>
      <c r="N2904" s="143">
        <f t="shared" si="3134"/>
        <v>3380.1099999999997</v>
      </c>
      <c r="O2904" s="143">
        <f t="shared" si="3130"/>
        <v>1273.28</v>
      </c>
      <c r="P2904" s="143">
        <f t="shared" si="3131"/>
        <v>20917.120000000003</v>
      </c>
      <c r="Q2904" s="143">
        <f t="shared" si="3132"/>
        <v>5704</v>
      </c>
      <c r="R2904" s="188">
        <f t="shared" si="3135"/>
        <v>31274.510000000002</v>
      </c>
      <c r="T2904">
        <v>42966.11</v>
      </c>
      <c r="U2904" s="190">
        <f t="shared" si="3136"/>
        <v>0.72788786324849986</v>
      </c>
    </row>
    <row r="2905" spans="1:21" x14ac:dyDescent="0.2">
      <c r="A2905" s="178">
        <v>42856</v>
      </c>
      <c r="B2905" s="179">
        <v>0.95833333333333337</v>
      </c>
      <c r="C2905" t="s">
        <v>349</v>
      </c>
      <c r="D2905">
        <v>12.62</v>
      </c>
      <c r="E2905">
        <v>9.11</v>
      </c>
      <c r="F2905">
        <v>9.0500000000000007</v>
      </c>
      <c r="G2905">
        <v>0.01</v>
      </c>
      <c r="H2905" s="184">
        <f t="shared" ref="H2905:L2905" si="3156">H2881</f>
        <v>0.91666666666666663</v>
      </c>
      <c r="I2905" s="185">
        <f t="shared" si="3156"/>
        <v>394</v>
      </c>
      <c r="J2905" s="185">
        <f t="shared" si="3156"/>
        <v>194</v>
      </c>
      <c r="K2905" s="185">
        <f t="shared" si="3156"/>
        <v>2842</v>
      </c>
      <c r="L2905" s="185">
        <f t="shared" si="3156"/>
        <v>1426</v>
      </c>
      <c r="M2905" s="147"/>
      <c r="N2905" s="143">
        <f t="shared" si="3134"/>
        <v>4972.28</v>
      </c>
      <c r="O2905" s="143">
        <f t="shared" si="3130"/>
        <v>1767.34</v>
      </c>
      <c r="P2905" s="143">
        <f t="shared" si="3131"/>
        <v>25720.100000000002</v>
      </c>
      <c r="Q2905" s="143">
        <f t="shared" si="3132"/>
        <v>14.26</v>
      </c>
      <c r="R2905" s="188">
        <f t="shared" si="3135"/>
        <v>32473.98</v>
      </c>
      <c r="T2905">
        <v>41370.43</v>
      </c>
      <c r="U2905" s="190">
        <f t="shared" si="3136"/>
        <v>0.78495630816503481</v>
      </c>
    </row>
    <row r="2906" spans="1:21" x14ac:dyDescent="0.2">
      <c r="A2906" s="178">
        <v>42856</v>
      </c>
      <c r="B2906" s="180">
        <v>1</v>
      </c>
      <c r="C2906" t="s">
        <v>349</v>
      </c>
      <c r="D2906">
        <v>22</v>
      </c>
      <c r="E2906">
        <v>32.299999999999997</v>
      </c>
      <c r="F2906">
        <v>10.66</v>
      </c>
      <c r="G2906">
        <v>0.01</v>
      </c>
      <c r="H2906" s="184">
        <f t="shared" ref="H2906:L2906" si="3157">H2882</f>
        <v>0.95833333333333337</v>
      </c>
      <c r="I2906" s="185">
        <f t="shared" si="3157"/>
        <v>389</v>
      </c>
      <c r="J2906" s="185">
        <f t="shared" si="3157"/>
        <v>265</v>
      </c>
      <c r="K2906" s="185">
        <f t="shared" si="3157"/>
        <v>2985</v>
      </c>
      <c r="L2906" s="185">
        <f t="shared" si="3157"/>
        <v>1111</v>
      </c>
      <c r="M2906" s="147"/>
      <c r="N2906" s="143">
        <f t="shared" si="3134"/>
        <v>8558</v>
      </c>
      <c r="O2906" s="143">
        <f t="shared" si="3130"/>
        <v>8559.5</v>
      </c>
      <c r="P2906" s="143">
        <f t="shared" si="3131"/>
        <v>31820.100000000002</v>
      </c>
      <c r="Q2906" s="143">
        <f t="shared" si="3132"/>
        <v>11.11</v>
      </c>
      <c r="R2906" s="188">
        <f t="shared" si="3135"/>
        <v>48948.710000000006</v>
      </c>
      <c r="T2906">
        <v>37774.559999999998</v>
      </c>
      <c r="U2906" s="190">
        <f t="shared" si="3136"/>
        <v>1.2958115197106204</v>
      </c>
    </row>
    <row r="2907" spans="1:21" x14ac:dyDescent="0.2">
      <c r="A2907" s="178">
        <v>42857</v>
      </c>
      <c r="B2907" s="179">
        <v>4.1666666666666664E-2</v>
      </c>
      <c r="C2907" t="s">
        <v>349</v>
      </c>
      <c r="D2907">
        <v>35</v>
      </c>
      <c r="E2907">
        <v>8</v>
      </c>
      <c r="F2907">
        <v>8</v>
      </c>
      <c r="G2907">
        <v>0.01</v>
      </c>
      <c r="H2907" s="184">
        <f t="shared" ref="H2907:L2907" si="3158">H2883</f>
        <v>1</v>
      </c>
      <c r="I2907" s="185">
        <f t="shared" si="3158"/>
        <v>362</v>
      </c>
      <c r="J2907" s="185">
        <f t="shared" si="3158"/>
        <v>243</v>
      </c>
      <c r="K2907" s="185">
        <f t="shared" si="3158"/>
        <v>2985</v>
      </c>
      <c r="L2907" s="185">
        <f t="shared" si="3158"/>
        <v>1111</v>
      </c>
      <c r="M2907" s="147"/>
      <c r="N2907" s="143">
        <f t="shared" si="3134"/>
        <v>12670</v>
      </c>
      <c r="O2907" s="143">
        <f t="shared" si="3130"/>
        <v>1944</v>
      </c>
      <c r="P2907" s="143">
        <f t="shared" si="3131"/>
        <v>23880</v>
      </c>
      <c r="Q2907" s="143">
        <f t="shared" si="3132"/>
        <v>11.11</v>
      </c>
      <c r="R2907" s="188">
        <f t="shared" si="3135"/>
        <v>38505.11</v>
      </c>
      <c r="T2907">
        <v>33896.67</v>
      </c>
      <c r="U2907" s="190">
        <f t="shared" si="3136"/>
        <v>1.1359555378153665</v>
      </c>
    </row>
    <row r="2908" spans="1:21" x14ac:dyDescent="0.2">
      <c r="A2908" s="178">
        <v>42857</v>
      </c>
      <c r="B2908" s="179">
        <v>8.3333333333333329E-2</v>
      </c>
      <c r="C2908" t="s">
        <v>349</v>
      </c>
      <c r="D2908">
        <v>10.73</v>
      </c>
      <c r="E2908">
        <v>6</v>
      </c>
      <c r="F2908">
        <v>6.2</v>
      </c>
      <c r="G2908">
        <v>0.01</v>
      </c>
      <c r="H2908" s="184">
        <f t="shared" ref="H2908:L2908" si="3159">H2884</f>
        <v>4.1666666666666664E-2</v>
      </c>
      <c r="I2908" s="185">
        <f t="shared" si="3159"/>
        <v>294</v>
      </c>
      <c r="J2908" s="185">
        <f t="shared" si="3159"/>
        <v>212</v>
      </c>
      <c r="K2908" s="185">
        <f t="shared" si="3159"/>
        <v>2985</v>
      </c>
      <c r="L2908" s="185">
        <f t="shared" si="3159"/>
        <v>1111</v>
      </c>
      <c r="M2908" s="147"/>
      <c r="N2908" s="143">
        <f t="shared" si="3134"/>
        <v>3154.6200000000003</v>
      </c>
      <c r="O2908" s="143">
        <f t="shared" si="3130"/>
        <v>1272</v>
      </c>
      <c r="P2908" s="143">
        <f t="shared" si="3131"/>
        <v>18507</v>
      </c>
      <c r="Q2908" s="143">
        <f t="shared" si="3132"/>
        <v>11.11</v>
      </c>
      <c r="R2908" s="188">
        <f t="shared" si="3135"/>
        <v>22944.730000000003</v>
      </c>
      <c r="T2908">
        <v>31119.16</v>
      </c>
      <c r="U2908" s="190">
        <f t="shared" si="3136"/>
        <v>0.73731842376208112</v>
      </c>
    </row>
    <row r="2909" spans="1:21" x14ac:dyDescent="0.2">
      <c r="A2909" s="178">
        <v>42857</v>
      </c>
      <c r="B2909" s="179">
        <v>0.125</v>
      </c>
      <c r="C2909" t="s">
        <v>349</v>
      </c>
      <c r="D2909">
        <v>10</v>
      </c>
      <c r="E2909">
        <v>4.3099999999999996</v>
      </c>
      <c r="F2909">
        <v>4.51</v>
      </c>
      <c r="G2909">
        <v>1</v>
      </c>
      <c r="H2909" s="184">
        <f t="shared" ref="H2909:L2909" si="3160">H2885</f>
        <v>8.3333333333333329E-2</v>
      </c>
      <c r="I2909" s="185">
        <f t="shared" si="3160"/>
        <v>236</v>
      </c>
      <c r="J2909" s="185">
        <f t="shared" si="3160"/>
        <v>179</v>
      </c>
      <c r="K2909" s="185">
        <f t="shared" si="3160"/>
        <v>2985</v>
      </c>
      <c r="L2909" s="185">
        <f t="shared" si="3160"/>
        <v>1111</v>
      </c>
      <c r="M2909" s="147"/>
      <c r="N2909" s="143">
        <f t="shared" si="3134"/>
        <v>2360</v>
      </c>
      <c r="O2909" s="143">
        <f t="shared" si="3130"/>
        <v>771.4899999999999</v>
      </c>
      <c r="P2909" s="143">
        <f t="shared" si="3131"/>
        <v>13462.349999999999</v>
      </c>
      <c r="Q2909" s="143">
        <f t="shared" si="3132"/>
        <v>1111</v>
      </c>
      <c r="R2909" s="188">
        <f t="shared" si="3135"/>
        <v>17704.839999999997</v>
      </c>
      <c r="T2909">
        <v>29355.9</v>
      </c>
      <c r="U2909" s="190">
        <f t="shared" si="3136"/>
        <v>0.6031101073378774</v>
      </c>
    </row>
    <row r="2910" spans="1:21" x14ac:dyDescent="0.2">
      <c r="A2910" s="178">
        <v>42857</v>
      </c>
      <c r="B2910" s="179">
        <v>0.16666666666666666</v>
      </c>
      <c r="C2910" t="s">
        <v>349</v>
      </c>
      <c r="D2910">
        <v>10</v>
      </c>
      <c r="E2910">
        <v>4.3099999999999996</v>
      </c>
      <c r="F2910">
        <v>4.51</v>
      </c>
      <c r="G2910">
        <v>0.99</v>
      </c>
      <c r="H2910" s="184">
        <f t="shared" ref="H2910:L2910" si="3161">H2886</f>
        <v>0.125</v>
      </c>
      <c r="I2910" s="185">
        <f t="shared" si="3161"/>
        <v>201</v>
      </c>
      <c r="J2910" s="185">
        <f t="shared" si="3161"/>
        <v>205</v>
      </c>
      <c r="K2910" s="185">
        <f t="shared" si="3161"/>
        <v>2985</v>
      </c>
      <c r="L2910" s="185">
        <f t="shared" si="3161"/>
        <v>1717</v>
      </c>
      <c r="M2910" s="147"/>
      <c r="N2910" s="143">
        <f t="shared" si="3134"/>
        <v>2010</v>
      </c>
      <c r="O2910" s="143">
        <f t="shared" si="3130"/>
        <v>883.55</v>
      </c>
      <c r="P2910" s="143">
        <f t="shared" si="3131"/>
        <v>13462.349999999999</v>
      </c>
      <c r="Q2910" s="143">
        <f t="shared" si="3132"/>
        <v>1699.83</v>
      </c>
      <c r="R2910" s="188">
        <f t="shared" si="3135"/>
        <v>18055.729999999996</v>
      </c>
      <c r="T2910">
        <v>28349.84</v>
      </c>
      <c r="U2910" s="190">
        <f t="shared" si="3136"/>
        <v>0.63689001419408353</v>
      </c>
    </row>
    <row r="2911" spans="1:21" x14ac:dyDescent="0.2">
      <c r="A2911" s="178">
        <v>42857</v>
      </c>
      <c r="B2911" s="179">
        <v>0.20833333333333334</v>
      </c>
      <c r="C2911" t="s">
        <v>349</v>
      </c>
      <c r="D2911">
        <v>7.9</v>
      </c>
      <c r="E2911">
        <v>6</v>
      </c>
      <c r="F2911">
        <v>6.2</v>
      </c>
      <c r="G2911">
        <v>1.57</v>
      </c>
      <c r="H2911" s="184">
        <f t="shared" ref="H2911:L2911" si="3162">H2887</f>
        <v>0.16666666666666666</v>
      </c>
      <c r="I2911" s="185">
        <f t="shared" si="3162"/>
        <v>185</v>
      </c>
      <c r="J2911" s="185">
        <f t="shared" si="3162"/>
        <v>205</v>
      </c>
      <c r="K2911" s="185">
        <f t="shared" si="3162"/>
        <v>2985</v>
      </c>
      <c r="L2911" s="185">
        <f t="shared" si="3162"/>
        <v>1717</v>
      </c>
      <c r="M2911" s="147"/>
      <c r="N2911" s="143">
        <f t="shared" si="3134"/>
        <v>1461.5</v>
      </c>
      <c r="O2911" s="143">
        <f t="shared" si="3130"/>
        <v>1230</v>
      </c>
      <c r="P2911" s="143">
        <f t="shared" si="3131"/>
        <v>18507</v>
      </c>
      <c r="Q2911" s="143">
        <f t="shared" si="3132"/>
        <v>2695.69</v>
      </c>
      <c r="R2911" s="188">
        <f t="shared" si="3135"/>
        <v>23894.19</v>
      </c>
      <c r="T2911">
        <v>27766.45</v>
      </c>
      <c r="U2911" s="190">
        <f t="shared" si="3136"/>
        <v>0.86054176893337098</v>
      </c>
    </row>
    <row r="2912" spans="1:21" x14ac:dyDescent="0.2">
      <c r="A2912" s="178">
        <v>42857</v>
      </c>
      <c r="B2912" s="179">
        <v>0.25</v>
      </c>
      <c r="C2912" t="s">
        <v>349</v>
      </c>
      <c r="D2912">
        <v>45</v>
      </c>
      <c r="E2912">
        <v>20</v>
      </c>
      <c r="F2912">
        <v>8</v>
      </c>
      <c r="G2912">
        <v>1.55</v>
      </c>
      <c r="H2912" s="184">
        <f t="shared" ref="H2912:L2912" si="3163">H2888</f>
        <v>0.20833333333333334</v>
      </c>
      <c r="I2912" s="185">
        <f t="shared" si="3163"/>
        <v>207</v>
      </c>
      <c r="J2912" s="185">
        <f t="shared" si="3163"/>
        <v>283</v>
      </c>
      <c r="K2912" s="185">
        <f t="shared" si="3163"/>
        <v>2985</v>
      </c>
      <c r="L2912" s="185">
        <f t="shared" si="3163"/>
        <v>1717</v>
      </c>
      <c r="M2912" s="147"/>
      <c r="N2912" s="143">
        <f t="shared" si="3134"/>
        <v>9315</v>
      </c>
      <c r="O2912" s="143">
        <f t="shared" si="3130"/>
        <v>5660</v>
      </c>
      <c r="P2912" s="143">
        <f t="shared" si="3131"/>
        <v>23880</v>
      </c>
      <c r="Q2912" s="143">
        <f t="shared" si="3132"/>
        <v>2661.35</v>
      </c>
      <c r="R2912" s="188">
        <f t="shared" si="3135"/>
        <v>41516.35</v>
      </c>
      <c r="T2912">
        <v>28007.7</v>
      </c>
      <c r="U2912" s="190">
        <f t="shared" si="3136"/>
        <v>1.4823191479485998</v>
      </c>
    </row>
    <row r="2913" spans="1:21" x14ac:dyDescent="0.2">
      <c r="A2913" s="178">
        <v>42857</v>
      </c>
      <c r="B2913" s="179">
        <v>0.29166666666666669</v>
      </c>
      <c r="C2913" t="s">
        <v>349</v>
      </c>
      <c r="D2913">
        <v>25</v>
      </c>
      <c r="E2913">
        <v>11</v>
      </c>
      <c r="F2913">
        <v>10</v>
      </c>
      <c r="G2913">
        <v>6.05</v>
      </c>
      <c r="H2913" s="184">
        <f t="shared" ref="H2913:L2913" si="3164">H2889</f>
        <v>0.25</v>
      </c>
      <c r="I2913" s="185">
        <f t="shared" si="3164"/>
        <v>327</v>
      </c>
      <c r="J2913" s="185">
        <f t="shared" si="3164"/>
        <v>438</v>
      </c>
      <c r="K2913" s="185">
        <f t="shared" si="3164"/>
        <v>2985</v>
      </c>
      <c r="L2913" s="185">
        <f t="shared" si="3164"/>
        <v>1717</v>
      </c>
      <c r="M2913" s="147"/>
      <c r="N2913" s="143">
        <f t="shared" si="3134"/>
        <v>8175</v>
      </c>
      <c r="O2913" s="143">
        <f t="shared" si="3130"/>
        <v>4818</v>
      </c>
      <c r="P2913" s="143">
        <f t="shared" si="3131"/>
        <v>29850</v>
      </c>
      <c r="Q2913" s="143">
        <f t="shared" si="3132"/>
        <v>10387.85</v>
      </c>
      <c r="R2913" s="188">
        <f t="shared" si="3135"/>
        <v>53230.85</v>
      </c>
      <c r="T2913">
        <v>29605.81</v>
      </c>
      <c r="U2913" s="190">
        <f t="shared" si="3136"/>
        <v>1.7979866114117464</v>
      </c>
    </row>
    <row r="2914" spans="1:21" x14ac:dyDescent="0.2">
      <c r="A2914" s="178">
        <v>42857</v>
      </c>
      <c r="B2914" s="179">
        <v>0.33333333333333331</v>
      </c>
      <c r="C2914" t="s">
        <v>349</v>
      </c>
      <c r="D2914">
        <v>8.57</v>
      </c>
      <c r="E2914">
        <v>5</v>
      </c>
      <c r="F2914">
        <v>6.47</v>
      </c>
      <c r="G2914">
        <v>5</v>
      </c>
      <c r="H2914" s="184">
        <f t="shared" ref="H2914:L2914" si="3165">H2890</f>
        <v>0.29166666666666669</v>
      </c>
      <c r="I2914" s="185">
        <f t="shared" si="3165"/>
        <v>249</v>
      </c>
      <c r="J2914" s="185">
        <f t="shared" si="3165"/>
        <v>556</v>
      </c>
      <c r="K2914" s="185">
        <f t="shared" si="3165"/>
        <v>2872</v>
      </c>
      <c r="L2914" s="185">
        <f t="shared" si="3165"/>
        <v>2219</v>
      </c>
      <c r="M2914" s="147"/>
      <c r="N2914" s="143">
        <f t="shared" si="3134"/>
        <v>2133.9300000000003</v>
      </c>
      <c r="O2914" s="143">
        <f t="shared" si="3130"/>
        <v>2780</v>
      </c>
      <c r="P2914" s="143">
        <f t="shared" si="3131"/>
        <v>18581.84</v>
      </c>
      <c r="Q2914" s="143">
        <f t="shared" si="3132"/>
        <v>11095</v>
      </c>
      <c r="R2914" s="188">
        <f t="shared" si="3135"/>
        <v>34590.770000000004</v>
      </c>
      <c r="T2914">
        <v>32570.54</v>
      </c>
      <c r="U2914" s="190">
        <f t="shared" si="3136"/>
        <v>1.0620262973840779</v>
      </c>
    </row>
    <row r="2915" spans="1:21" x14ac:dyDescent="0.2">
      <c r="A2915" s="178">
        <v>42857</v>
      </c>
      <c r="B2915" s="179">
        <v>0.375</v>
      </c>
      <c r="C2915" t="s">
        <v>349</v>
      </c>
      <c r="D2915">
        <v>10.84</v>
      </c>
      <c r="E2915">
        <v>5.8</v>
      </c>
      <c r="F2915">
        <v>8.7799999999999994</v>
      </c>
      <c r="G2915">
        <v>5</v>
      </c>
      <c r="H2915" s="184">
        <f t="shared" ref="H2915:L2915" si="3166">H2891</f>
        <v>0.33333333333333331</v>
      </c>
      <c r="I2915" s="185">
        <f t="shared" si="3166"/>
        <v>256</v>
      </c>
      <c r="J2915" s="185">
        <f t="shared" si="3166"/>
        <v>306</v>
      </c>
      <c r="K2915" s="185">
        <f t="shared" si="3166"/>
        <v>2872</v>
      </c>
      <c r="L2915" s="185">
        <f t="shared" si="3166"/>
        <v>2219</v>
      </c>
      <c r="M2915" s="147"/>
      <c r="N2915" s="143">
        <f t="shared" si="3134"/>
        <v>2775.04</v>
      </c>
      <c r="O2915" s="143">
        <f t="shared" si="3130"/>
        <v>1774.8</v>
      </c>
      <c r="P2915" s="143">
        <f t="shared" si="3131"/>
        <v>25216.16</v>
      </c>
      <c r="Q2915" s="143">
        <f t="shared" si="3132"/>
        <v>11095</v>
      </c>
      <c r="R2915" s="188">
        <f t="shared" si="3135"/>
        <v>40861</v>
      </c>
      <c r="T2915">
        <v>33571.519999999997</v>
      </c>
      <c r="U2915" s="190">
        <f t="shared" si="3136"/>
        <v>1.2171328554679681</v>
      </c>
    </row>
    <row r="2916" spans="1:21" x14ac:dyDescent="0.2">
      <c r="A2916" s="178">
        <v>42857</v>
      </c>
      <c r="B2916" s="179">
        <v>0.41666666666666669</v>
      </c>
      <c r="C2916" t="s">
        <v>349</v>
      </c>
      <c r="D2916">
        <v>8.11</v>
      </c>
      <c r="E2916">
        <v>6.62</v>
      </c>
      <c r="F2916">
        <v>10</v>
      </c>
      <c r="G2916">
        <v>6</v>
      </c>
      <c r="H2916" s="184">
        <f t="shared" ref="H2916:L2916" si="3167">H2892</f>
        <v>0.375</v>
      </c>
      <c r="I2916" s="185">
        <f t="shared" si="3167"/>
        <v>156</v>
      </c>
      <c r="J2916" s="185">
        <f t="shared" si="3167"/>
        <v>343</v>
      </c>
      <c r="K2916" s="185">
        <f t="shared" si="3167"/>
        <v>2872</v>
      </c>
      <c r="L2916" s="185">
        <f t="shared" si="3167"/>
        <v>2219</v>
      </c>
      <c r="M2916" s="147"/>
      <c r="N2916" s="143">
        <f t="shared" si="3134"/>
        <v>1265.1599999999999</v>
      </c>
      <c r="O2916" s="143">
        <f t="shared" si="3130"/>
        <v>2270.66</v>
      </c>
      <c r="P2916" s="143">
        <f t="shared" si="3131"/>
        <v>28720</v>
      </c>
      <c r="Q2916" s="143">
        <f t="shared" si="3132"/>
        <v>13314</v>
      </c>
      <c r="R2916" s="188">
        <f t="shared" si="3135"/>
        <v>45569.82</v>
      </c>
      <c r="T2916">
        <v>34818.71</v>
      </c>
      <c r="U2916" s="190">
        <f t="shared" si="3136"/>
        <v>1.3087739321761203</v>
      </c>
    </row>
    <row r="2917" spans="1:21" x14ac:dyDescent="0.2">
      <c r="A2917" s="178">
        <v>42857</v>
      </c>
      <c r="B2917" s="179">
        <v>0.45833333333333331</v>
      </c>
      <c r="C2917" t="s">
        <v>349</v>
      </c>
      <c r="D2917">
        <v>6.55</v>
      </c>
      <c r="E2917">
        <v>7.48</v>
      </c>
      <c r="F2917">
        <v>7.68</v>
      </c>
      <c r="G2917">
        <v>7</v>
      </c>
      <c r="H2917" s="184">
        <f t="shared" ref="H2917:L2917" si="3168">H2893</f>
        <v>0.41666666666666669</v>
      </c>
      <c r="I2917" s="185">
        <f t="shared" si="3168"/>
        <v>196</v>
      </c>
      <c r="J2917" s="185">
        <f t="shared" si="3168"/>
        <v>315</v>
      </c>
      <c r="K2917" s="185">
        <f t="shared" si="3168"/>
        <v>2872</v>
      </c>
      <c r="L2917" s="185">
        <f t="shared" si="3168"/>
        <v>2219</v>
      </c>
      <c r="M2917" s="147"/>
      <c r="N2917" s="143">
        <f t="shared" si="3134"/>
        <v>1283.8</v>
      </c>
      <c r="O2917" s="143">
        <f t="shared" si="3130"/>
        <v>2356.2000000000003</v>
      </c>
      <c r="P2917" s="143">
        <f t="shared" si="3131"/>
        <v>22056.959999999999</v>
      </c>
      <c r="Q2917" s="143">
        <f t="shared" si="3132"/>
        <v>15533</v>
      </c>
      <c r="R2917" s="188">
        <f t="shared" si="3135"/>
        <v>41229.96</v>
      </c>
      <c r="T2917">
        <v>36654.720000000001</v>
      </c>
      <c r="U2917" s="190">
        <f t="shared" si="3136"/>
        <v>1.1248199413336126</v>
      </c>
    </row>
    <row r="2918" spans="1:21" x14ac:dyDescent="0.2">
      <c r="A2918" s="178">
        <v>42857</v>
      </c>
      <c r="B2918" s="179">
        <v>0.5</v>
      </c>
      <c r="C2918" t="s">
        <v>349</v>
      </c>
      <c r="D2918">
        <v>1.45</v>
      </c>
      <c r="E2918">
        <v>7.49</v>
      </c>
      <c r="F2918">
        <v>10</v>
      </c>
      <c r="G2918">
        <v>9.7899999999999991</v>
      </c>
      <c r="H2918" s="184">
        <f t="shared" ref="H2918:L2918" si="3169">H2894</f>
        <v>0.45833333333333331</v>
      </c>
      <c r="I2918" s="185">
        <f t="shared" si="3169"/>
        <v>226</v>
      </c>
      <c r="J2918" s="185">
        <f t="shared" si="3169"/>
        <v>326</v>
      </c>
      <c r="K2918" s="185">
        <f t="shared" si="3169"/>
        <v>2842</v>
      </c>
      <c r="L2918" s="185">
        <f t="shared" si="3169"/>
        <v>1635</v>
      </c>
      <c r="M2918" s="147"/>
      <c r="N2918" s="143">
        <f t="shared" si="3134"/>
        <v>327.7</v>
      </c>
      <c r="O2918" s="143">
        <f t="shared" si="3130"/>
        <v>2441.7400000000002</v>
      </c>
      <c r="P2918" s="143">
        <f t="shared" si="3131"/>
        <v>28420</v>
      </c>
      <c r="Q2918" s="143">
        <f t="shared" si="3132"/>
        <v>16006.649999999998</v>
      </c>
      <c r="R2918" s="188">
        <f t="shared" si="3135"/>
        <v>47196.09</v>
      </c>
      <c r="T2918">
        <v>38641.089999999997</v>
      </c>
      <c r="U2918" s="190">
        <f t="shared" si="3136"/>
        <v>1.2213964461147446</v>
      </c>
    </row>
    <row r="2919" spans="1:21" x14ac:dyDescent="0.2">
      <c r="A2919" s="178">
        <v>42857</v>
      </c>
      <c r="B2919" s="179">
        <v>0.54166666666666663</v>
      </c>
      <c r="C2919" t="s">
        <v>349</v>
      </c>
      <c r="D2919">
        <v>1</v>
      </c>
      <c r="E2919">
        <v>3.61</v>
      </c>
      <c r="F2919">
        <v>6.84</v>
      </c>
      <c r="G2919">
        <v>6.63</v>
      </c>
      <c r="H2919" s="184">
        <f t="shared" ref="H2919:L2919" si="3170">H2895</f>
        <v>0.5</v>
      </c>
      <c r="I2919" s="185">
        <f t="shared" si="3170"/>
        <v>222</v>
      </c>
      <c r="J2919" s="185">
        <f t="shared" si="3170"/>
        <v>319</v>
      </c>
      <c r="K2919" s="185">
        <f t="shared" si="3170"/>
        <v>2842</v>
      </c>
      <c r="L2919" s="185">
        <f t="shared" si="3170"/>
        <v>1635</v>
      </c>
      <c r="M2919" s="147"/>
      <c r="N2919" s="143">
        <f t="shared" si="3134"/>
        <v>222</v>
      </c>
      <c r="O2919" s="143">
        <f t="shared" si="3130"/>
        <v>1151.5899999999999</v>
      </c>
      <c r="P2919" s="143">
        <f t="shared" si="3131"/>
        <v>19439.28</v>
      </c>
      <c r="Q2919" s="143">
        <f t="shared" si="3132"/>
        <v>10840.05</v>
      </c>
      <c r="R2919" s="188">
        <f t="shared" si="3135"/>
        <v>31652.92</v>
      </c>
      <c r="T2919">
        <v>40617.56</v>
      </c>
      <c r="U2919" s="190">
        <f t="shared" si="3136"/>
        <v>0.77929151824974219</v>
      </c>
    </row>
    <row r="2920" spans="1:21" x14ac:dyDescent="0.2">
      <c r="A2920" s="178">
        <v>42857</v>
      </c>
      <c r="B2920" s="179">
        <v>0.58333333333333337</v>
      </c>
      <c r="C2920" t="s">
        <v>349</v>
      </c>
      <c r="D2920">
        <v>1</v>
      </c>
      <c r="E2920">
        <v>6.69</v>
      </c>
      <c r="F2920">
        <v>9.5299999999999994</v>
      </c>
      <c r="G2920">
        <v>12</v>
      </c>
      <c r="H2920" s="184">
        <f t="shared" ref="H2920:L2920" si="3171">H2896</f>
        <v>0.54166666666666663</v>
      </c>
      <c r="I2920" s="185">
        <f t="shared" si="3171"/>
        <v>195</v>
      </c>
      <c r="J2920" s="185">
        <f t="shared" si="3171"/>
        <v>299</v>
      </c>
      <c r="K2920" s="185">
        <f t="shared" si="3171"/>
        <v>2842</v>
      </c>
      <c r="L2920" s="185">
        <f t="shared" si="3171"/>
        <v>1635</v>
      </c>
      <c r="M2920" s="147"/>
      <c r="N2920" s="143">
        <f t="shared" si="3134"/>
        <v>195</v>
      </c>
      <c r="O2920" s="143">
        <f t="shared" si="3130"/>
        <v>2000.3100000000002</v>
      </c>
      <c r="P2920" s="143">
        <f t="shared" si="3131"/>
        <v>27084.26</v>
      </c>
      <c r="Q2920" s="143">
        <f t="shared" si="3132"/>
        <v>19620</v>
      </c>
      <c r="R2920" s="188">
        <f t="shared" si="3135"/>
        <v>48899.57</v>
      </c>
      <c r="T2920">
        <v>42614.33</v>
      </c>
      <c r="U2920" s="190">
        <f t="shared" si="3136"/>
        <v>1.1474912312360654</v>
      </c>
    </row>
    <row r="2921" spans="1:21" x14ac:dyDescent="0.2">
      <c r="A2921" s="178">
        <v>42857</v>
      </c>
      <c r="B2921" s="179">
        <v>0.625</v>
      </c>
      <c r="C2921" t="s">
        <v>349</v>
      </c>
      <c r="D2921">
        <v>1</v>
      </c>
      <c r="E2921">
        <v>4.33</v>
      </c>
      <c r="F2921">
        <v>11.35</v>
      </c>
      <c r="G2921">
        <v>4.62</v>
      </c>
      <c r="H2921" s="184">
        <f t="shared" ref="H2921:L2921" si="3172">H2897</f>
        <v>0.58333333333333337</v>
      </c>
      <c r="I2921" s="185">
        <f t="shared" si="3172"/>
        <v>205</v>
      </c>
      <c r="J2921" s="185">
        <f t="shared" si="3172"/>
        <v>237</v>
      </c>
      <c r="K2921" s="185">
        <f t="shared" si="3172"/>
        <v>2842</v>
      </c>
      <c r="L2921" s="185">
        <f t="shared" si="3172"/>
        <v>1635</v>
      </c>
      <c r="M2921" s="147"/>
      <c r="N2921" s="143">
        <f t="shared" si="3134"/>
        <v>205</v>
      </c>
      <c r="O2921" s="143">
        <f t="shared" si="3130"/>
        <v>1026.21</v>
      </c>
      <c r="P2921" s="143">
        <f t="shared" si="3131"/>
        <v>32256.7</v>
      </c>
      <c r="Q2921" s="143">
        <f t="shared" si="3132"/>
        <v>7553.7</v>
      </c>
      <c r="R2921" s="188">
        <f t="shared" si="3135"/>
        <v>41041.61</v>
      </c>
      <c r="T2921">
        <v>44875.61</v>
      </c>
      <c r="U2921" s="190">
        <f t="shared" si="3136"/>
        <v>0.91456383545538433</v>
      </c>
    </row>
    <row r="2922" spans="1:21" x14ac:dyDescent="0.2">
      <c r="A2922" s="178">
        <v>42857</v>
      </c>
      <c r="B2922" s="179">
        <v>0.66666666666666663</v>
      </c>
      <c r="C2922" t="s">
        <v>349</v>
      </c>
      <c r="D2922">
        <v>1.1200000000000001</v>
      </c>
      <c r="E2922">
        <v>11.73</v>
      </c>
      <c r="F2922">
        <v>19.079999999999998</v>
      </c>
      <c r="G2922">
        <v>5</v>
      </c>
      <c r="H2922" s="184">
        <f t="shared" ref="H2922:L2922" si="3173">H2898</f>
        <v>0.625</v>
      </c>
      <c r="I2922" s="185">
        <f t="shared" si="3173"/>
        <v>212</v>
      </c>
      <c r="J2922" s="185">
        <f t="shared" si="3173"/>
        <v>213</v>
      </c>
      <c r="K2922" s="185">
        <f t="shared" si="3173"/>
        <v>2842</v>
      </c>
      <c r="L2922" s="185">
        <f t="shared" si="3173"/>
        <v>1380</v>
      </c>
      <c r="M2922" s="147"/>
      <c r="N2922" s="143">
        <f t="shared" si="3134"/>
        <v>237.44000000000003</v>
      </c>
      <c r="O2922" s="143">
        <f t="shared" si="3130"/>
        <v>2498.4900000000002</v>
      </c>
      <c r="P2922" s="143">
        <f t="shared" si="3131"/>
        <v>54225.359999999993</v>
      </c>
      <c r="Q2922" s="143">
        <f t="shared" si="3132"/>
        <v>6900</v>
      </c>
      <c r="R2922" s="188">
        <f t="shared" si="3135"/>
        <v>63861.289999999994</v>
      </c>
      <c r="T2922">
        <v>47000.86</v>
      </c>
      <c r="U2922" s="190">
        <f t="shared" si="3136"/>
        <v>1.3587259892691324</v>
      </c>
    </row>
    <row r="2923" spans="1:21" x14ac:dyDescent="0.2">
      <c r="A2923" s="178">
        <v>42857</v>
      </c>
      <c r="B2923" s="179">
        <v>0.70833333333333337</v>
      </c>
      <c r="C2923" t="s">
        <v>349</v>
      </c>
      <c r="D2923">
        <v>8.11</v>
      </c>
      <c r="E2923">
        <v>14.69</v>
      </c>
      <c r="F2923">
        <v>22.48</v>
      </c>
      <c r="G2923">
        <v>4.62</v>
      </c>
      <c r="H2923" s="184">
        <f t="shared" ref="H2923:L2923" si="3174">H2899</f>
        <v>0.66666666666666663</v>
      </c>
      <c r="I2923" s="185">
        <f t="shared" si="3174"/>
        <v>191</v>
      </c>
      <c r="J2923" s="185">
        <f t="shared" si="3174"/>
        <v>237</v>
      </c>
      <c r="K2923" s="185">
        <f t="shared" si="3174"/>
        <v>2842</v>
      </c>
      <c r="L2923" s="185">
        <f t="shared" si="3174"/>
        <v>1380</v>
      </c>
      <c r="M2923" s="147"/>
      <c r="N2923" s="143">
        <f t="shared" si="3134"/>
        <v>1549.01</v>
      </c>
      <c r="O2923" s="143">
        <f t="shared" si="3130"/>
        <v>3481.5299999999997</v>
      </c>
      <c r="P2923" s="143">
        <f t="shared" si="3131"/>
        <v>63888.160000000003</v>
      </c>
      <c r="Q2923" s="143">
        <f t="shared" si="3132"/>
        <v>6375.6</v>
      </c>
      <c r="R2923" s="188">
        <f t="shared" si="3135"/>
        <v>75294.3</v>
      </c>
      <c r="T2923">
        <v>48738.81</v>
      </c>
      <c r="U2923" s="190">
        <f t="shared" si="3136"/>
        <v>1.5448530647342438</v>
      </c>
    </row>
    <row r="2924" spans="1:21" x14ac:dyDescent="0.2">
      <c r="A2924" s="178">
        <v>42857</v>
      </c>
      <c r="B2924" s="179">
        <v>0.75</v>
      </c>
      <c r="C2924" t="s">
        <v>349</v>
      </c>
      <c r="D2924">
        <v>9.06</v>
      </c>
      <c r="E2924">
        <v>7.05</v>
      </c>
      <c r="F2924">
        <v>10.67</v>
      </c>
      <c r="G2924">
        <v>4.42</v>
      </c>
      <c r="H2924" s="184">
        <f t="shared" ref="H2924:L2924" si="3175">H2900</f>
        <v>0.70833333333333337</v>
      </c>
      <c r="I2924" s="185">
        <f t="shared" si="3175"/>
        <v>218</v>
      </c>
      <c r="J2924" s="185">
        <f t="shared" si="3175"/>
        <v>258</v>
      </c>
      <c r="K2924" s="185">
        <f t="shared" si="3175"/>
        <v>2842</v>
      </c>
      <c r="L2924" s="185">
        <f t="shared" si="3175"/>
        <v>1380</v>
      </c>
      <c r="M2924" s="147"/>
      <c r="N2924" s="143">
        <f t="shared" si="3134"/>
        <v>1975.0800000000002</v>
      </c>
      <c r="O2924" s="143">
        <f t="shared" si="3130"/>
        <v>1818.8999999999999</v>
      </c>
      <c r="P2924" s="143">
        <f t="shared" si="3131"/>
        <v>30324.14</v>
      </c>
      <c r="Q2924" s="143">
        <f t="shared" si="3132"/>
        <v>6099.5999999999995</v>
      </c>
      <c r="R2924" s="188">
        <f t="shared" si="3135"/>
        <v>40217.72</v>
      </c>
      <c r="T2924">
        <v>50065.46</v>
      </c>
      <c r="U2924" s="190">
        <f t="shared" si="3136"/>
        <v>0.80330271608410275</v>
      </c>
    </row>
    <row r="2925" spans="1:21" x14ac:dyDescent="0.2">
      <c r="A2925" s="178">
        <v>42857</v>
      </c>
      <c r="B2925" s="179">
        <v>0.79166666666666663</v>
      </c>
      <c r="C2925" t="s">
        <v>349</v>
      </c>
      <c r="D2925">
        <v>16.04</v>
      </c>
      <c r="E2925">
        <v>5.69</v>
      </c>
      <c r="F2925">
        <v>9.69</v>
      </c>
      <c r="G2925">
        <v>2</v>
      </c>
      <c r="H2925" s="184">
        <f t="shared" ref="H2925:L2925" si="3176">H2901</f>
        <v>0.75</v>
      </c>
      <c r="I2925" s="185">
        <f t="shared" si="3176"/>
        <v>240</v>
      </c>
      <c r="J2925" s="185">
        <f t="shared" si="3176"/>
        <v>365</v>
      </c>
      <c r="K2925" s="185">
        <f t="shared" si="3176"/>
        <v>2842</v>
      </c>
      <c r="L2925" s="185">
        <f t="shared" si="3176"/>
        <v>1380</v>
      </c>
      <c r="M2925" s="147"/>
      <c r="N2925" s="143">
        <f t="shared" si="3134"/>
        <v>3849.6</v>
      </c>
      <c r="O2925" s="143">
        <f t="shared" si="3130"/>
        <v>2076.8500000000004</v>
      </c>
      <c r="P2925" s="143">
        <f t="shared" si="3131"/>
        <v>27538.98</v>
      </c>
      <c r="Q2925" s="143">
        <f t="shared" si="3132"/>
        <v>2760</v>
      </c>
      <c r="R2925" s="188">
        <f t="shared" si="3135"/>
        <v>36225.43</v>
      </c>
      <c r="T2925">
        <v>50327.77</v>
      </c>
      <c r="U2925" s="190">
        <f t="shared" si="3136"/>
        <v>0.71979008805675282</v>
      </c>
    </row>
    <row r="2926" spans="1:21" x14ac:dyDescent="0.2">
      <c r="A2926" s="178">
        <v>42857</v>
      </c>
      <c r="B2926" s="179">
        <v>0.83333333333333337</v>
      </c>
      <c r="C2926" t="s">
        <v>349</v>
      </c>
      <c r="D2926">
        <v>8.11</v>
      </c>
      <c r="E2926">
        <v>4.4800000000000004</v>
      </c>
      <c r="F2926">
        <v>6.36</v>
      </c>
      <c r="G2926">
        <v>3.09</v>
      </c>
      <c r="H2926" s="184">
        <f t="shared" ref="H2926:L2926" si="3177">H2902</f>
        <v>0.79166666666666663</v>
      </c>
      <c r="I2926" s="185">
        <f t="shared" si="3177"/>
        <v>320</v>
      </c>
      <c r="J2926" s="185">
        <f t="shared" si="3177"/>
        <v>214</v>
      </c>
      <c r="K2926" s="185">
        <f t="shared" si="3177"/>
        <v>2842</v>
      </c>
      <c r="L2926" s="185">
        <f t="shared" si="3177"/>
        <v>1426</v>
      </c>
      <c r="M2926" s="147"/>
      <c r="N2926" s="143">
        <f t="shared" si="3134"/>
        <v>2595.1999999999998</v>
      </c>
      <c r="O2926" s="143">
        <f t="shared" si="3130"/>
        <v>958.72000000000014</v>
      </c>
      <c r="P2926" s="143">
        <f t="shared" si="3131"/>
        <v>18075.120000000003</v>
      </c>
      <c r="Q2926" s="143">
        <f t="shared" si="3132"/>
        <v>4406.34</v>
      </c>
      <c r="R2926" s="188">
        <f t="shared" si="3135"/>
        <v>26035.38</v>
      </c>
      <c r="T2926">
        <v>49106.65</v>
      </c>
      <c r="U2926" s="190">
        <f t="shared" si="3136"/>
        <v>0.53018033199169567</v>
      </c>
    </row>
    <row r="2927" spans="1:21" x14ac:dyDescent="0.2">
      <c r="A2927" s="178">
        <v>42857</v>
      </c>
      <c r="B2927" s="179">
        <v>0.875</v>
      </c>
      <c r="C2927" t="s">
        <v>349</v>
      </c>
      <c r="D2927">
        <v>3.11</v>
      </c>
      <c r="E2927">
        <v>6.84</v>
      </c>
      <c r="F2927">
        <v>9.42</v>
      </c>
      <c r="G2927">
        <v>4.42</v>
      </c>
      <c r="H2927" s="184">
        <f t="shared" ref="H2927:L2927" si="3178">H2903</f>
        <v>0.83333333333333337</v>
      </c>
      <c r="I2927" s="185">
        <f t="shared" si="3178"/>
        <v>322</v>
      </c>
      <c r="J2927" s="185">
        <f t="shared" si="3178"/>
        <v>178</v>
      </c>
      <c r="K2927" s="185">
        <f t="shared" si="3178"/>
        <v>2842</v>
      </c>
      <c r="L2927" s="185">
        <f t="shared" si="3178"/>
        <v>1426</v>
      </c>
      <c r="M2927" s="147"/>
      <c r="N2927" s="143">
        <f t="shared" si="3134"/>
        <v>1001.42</v>
      </c>
      <c r="O2927" s="143">
        <f t="shared" si="3130"/>
        <v>1217.52</v>
      </c>
      <c r="P2927" s="143">
        <f t="shared" si="3131"/>
        <v>26771.64</v>
      </c>
      <c r="Q2927" s="143">
        <f t="shared" si="3132"/>
        <v>6302.92</v>
      </c>
      <c r="R2927" s="188">
        <f t="shared" si="3135"/>
        <v>35293.5</v>
      </c>
      <c r="T2927">
        <v>47128.06</v>
      </c>
      <c r="U2927" s="190">
        <f t="shared" si="3136"/>
        <v>0.74888505913462178</v>
      </c>
    </row>
    <row r="2928" spans="1:21" x14ac:dyDescent="0.2">
      <c r="A2928" s="178">
        <v>42857</v>
      </c>
      <c r="B2928" s="179">
        <v>0.91666666666666663</v>
      </c>
      <c r="C2928" t="s">
        <v>349</v>
      </c>
      <c r="D2928">
        <v>25</v>
      </c>
      <c r="E2928">
        <v>5</v>
      </c>
      <c r="F2928">
        <v>7.61</v>
      </c>
      <c r="G2928">
        <v>2</v>
      </c>
      <c r="H2928" s="184">
        <f t="shared" ref="H2928:L2928" si="3179">H2904</f>
        <v>0.875</v>
      </c>
      <c r="I2928" s="185">
        <f t="shared" si="3179"/>
        <v>337</v>
      </c>
      <c r="J2928" s="185">
        <f t="shared" si="3179"/>
        <v>173</v>
      </c>
      <c r="K2928" s="185">
        <f t="shared" si="3179"/>
        <v>2842</v>
      </c>
      <c r="L2928" s="185">
        <f t="shared" si="3179"/>
        <v>1426</v>
      </c>
      <c r="M2928" s="147"/>
      <c r="N2928" s="143">
        <f t="shared" si="3134"/>
        <v>8425</v>
      </c>
      <c r="O2928" s="143">
        <f t="shared" si="3130"/>
        <v>865</v>
      </c>
      <c r="P2928" s="143">
        <f t="shared" si="3131"/>
        <v>21627.620000000003</v>
      </c>
      <c r="Q2928" s="143">
        <f t="shared" si="3132"/>
        <v>2852</v>
      </c>
      <c r="R2928" s="188">
        <f t="shared" si="3135"/>
        <v>33769.620000000003</v>
      </c>
      <c r="T2928">
        <v>46530.65</v>
      </c>
      <c r="U2928" s="190">
        <f t="shared" si="3136"/>
        <v>0.72575001638704817</v>
      </c>
    </row>
    <row r="2929" spans="1:21" x14ac:dyDescent="0.2">
      <c r="A2929" s="178">
        <v>42857</v>
      </c>
      <c r="B2929" s="179">
        <v>0.95833333333333337</v>
      </c>
      <c r="C2929" t="s">
        <v>349</v>
      </c>
      <c r="D2929">
        <v>45</v>
      </c>
      <c r="E2929">
        <v>13</v>
      </c>
      <c r="F2929">
        <v>10</v>
      </c>
      <c r="G2929">
        <v>0.01</v>
      </c>
      <c r="H2929" s="184">
        <f t="shared" ref="H2929:L2929" si="3180">H2905</f>
        <v>0.91666666666666663</v>
      </c>
      <c r="I2929" s="185">
        <f t="shared" si="3180"/>
        <v>394</v>
      </c>
      <c r="J2929" s="185">
        <f t="shared" si="3180"/>
        <v>194</v>
      </c>
      <c r="K2929" s="185">
        <f t="shared" si="3180"/>
        <v>2842</v>
      </c>
      <c r="L2929" s="185">
        <f t="shared" si="3180"/>
        <v>1426</v>
      </c>
      <c r="M2929" s="147"/>
      <c r="N2929" s="143">
        <f t="shared" si="3134"/>
        <v>17730</v>
      </c>
      <c r="O2929" s="143">
        <f t="shared" si="3130"/>
        <v>2522</v>
      </c>
      <c r="P2929" s="143">
        <f t="shared" si="3131"/>
        <v>28420</v>
      </c>
      <c r="Q2929" s="143">
        <f t="shared" si="3132"/>
        <v>14.26</v>
      </c>
      <c r="R2929" s="188">
        <f t="shared" si="3135"/>
        <v>48686.26</v>
      </c>
      <c r="T2929">
        <v>45024.54</v>
      </c>
      <c r="U2929" s="190">
        <f t="shared" si="3136"/>
        <v>1.0813272051196969</v>
      </c>
    </row>
    <row r="2930" spans="1:21" x14ac:dyDescent="0.2">
      <c r="A2930" s="178">
        <v>42857</v>
      </c>
      <c r="B2930" s="180">
        <v>1</v>
      </c>
      <c r="C2930" t="s">
        <v>349</v>
      </c>
      <c r="D2930">
        <v>42.01</v>
      </c>
      <c r="E2930">
        <v>15</v>
      </c>
      <c r="F2930">
        <v>8</v>
      </c>
      <c r="G2930">
        <v>0.01</v>
      </c>
      <c r="H2930" s="184">
        <f t="shared" ref="H2930:L2930" si="3181">H2906</f>
        <v>0.95833333333333337</v>
      </c>
      <c r="I2930" s="185">
        <f t="shared" si="3181"/>
        <v>389</v>
      </c>
      <c r="J2930" s="185">
        <f t="shared" si="3181"/>
        <v>265</v>
      </c>
      <c r="K2930" s="185">
        <f t="shared" si="3181"/>
        <v>2985</v>
      </c>
      <c r="L2930" s="185">
        <f t="shared" si="3181"/>
        <v>1111</v>
      </c>
      <c r="M2930" s="147"/>
      <c r="N2930" s="143">
        <f t="shared" si="3134"/>
        <v>16341.89</v>
      </c>
      <c r="O2930" s="143">
        <f t="shared" si="3130"/>
        <v>3975</v>
      </c>
      <c r="P2930" s="143">
        <f t="shared" si="3131"/>
        <v>23880</v>
      </c>
      <c r="Q2930" s="143">
        <f t="shared" si="3132"/>
        <v>11.11</v>
      </c>
      <c r="R2930" s="188">
        <f t="shared" si="3135"/>
        <v>44208</v>
      </c>
      <c r="T2930">
        <v>41382.589999999997</v>
      </c>
      <c r="U2930" s="190">
        <f t="shared" si="3136"/>
        <v>1.0682753302777812</v>
      </c>
    </row>
    <row r="2931" spans="1:21" x14ac:dyDescent="0.2">
      <c r="A2931" s="178">
        <v>42858</v>
      </c>
      <c r="B2931" s="179">
        <v>4.1666666666666664E-2</v>
      </c>
      <c r="C2931" t="s">
        <v>349</v>
      </c>
      <c r="D2931">
        <v>28.96</v>
      </c>
      <c r="E2931">
        <v>12</v>
      </c>
      <c r="F2931">
        <v>8</v>
      </c>
      <c r="G2931">
        <v>0.01</v>
      </c>
      <c r="H2931" s="184">
        <f t="shared" ref="H2931:L2931" si="3182">H2907</f>
        <v>1</v>
      </c>
      <c r="I2931" s="185">
        <f t="shared" si="3182"/>
        <v>362</v>
      </c>
      <c r="J2931" s="185">
        <f t="shared" si="3182"/>
        <v>243</v>
      </c>
      <c r="K2931" s="185">
        <f t="shared" si="3182"/>
        <v>2985</v>
      </c>
      <c r="L2931" s="185">
        <f t="shared" si="3182"/>
        <v>1111</v>
      </c>
      <c r="M2931" s="147"/>
      <c r="N2931" s="143">
        <f t="shared" si="3134"/>
        <v>10483.52</v>
      </c>
      <c r="O2931" s="143">
        <f t="shared" si="3130"/>
        <v>2916</v>
      </c>
      <c r="P2931" s="143">
        <f t="shared" si="3131"/>
        <v>23880</v>
      </c>
      <c r="Q2931" s="143">
        <f t="shared" si="3132"/>
        <v>11.11</v>
      </c>
      <c r="R2931" s="188">
        <f t="shared" si="3135"/>
        <v>37290.630000000005</v>
      </c>
      <c r="T2931">
        <v>37587.019999999997</v>
      </c>
      <c r="U2931" s="190">
        <f t="shared" si="3136"/>
        <v>0.99211456508124363</v>
      </c>
    </row>
    <row r="2932" spans="1:21" x14ac:dyDescent="0.2">
      <c r="A2932" s="178">
        <v>42858</v>
      </c>
      <c r="B2932" s="179">
        <v>8.3333333333333329E-2</v>
      </c>
      <c r="C2932" t="s">
        <v>349</v>
      </c>
      <c r="D2932">
        <v>14.12</v>
      </c>
      <c r="E2932">
        <v>7</v>
      </c>
      <c r="F2932">
        <v>8</v>
      </c>
      <c r="G2932">
        <v>0.01</v>
      </c>
      <c r="H2932" s="184">
        <f t="shared" ref="H2932:L2932" si="3183">H2908</f>
        <v>4.1666666666666664E-2</v>
      </c>
      <c r="I2932" s="185">
        <f t="shared" si="3183"/>
        <v>294</v>
      </c>
      <c r="J2932" s="185">
        <f t="shared" si="3183"/>
        <v>212</v>
      </c>
      <c r="K2932" s="185">
        <f t="shared" si="3183"/>
        <v>2985</v>
      </c>
      <c r="L2932" s="185">
        <f t="shared" si="3183"/>
        <v>1111</v>
      </c>
      <c r="M2932" s="147"/>
      <c r="N2932" s="143">
        <f t="shared" si="3134"/>
        <v>4151.28</v>
      </c>
      <c r="O2932" s="143">
        <f t="shared" si="3130"/>
        <v>1484</v>
      </c>
      <c r="P2932" s="143">
        <f t="shared" si="3131"/>
        <v>23880</v>
      </c>
      <c r="Q2932" s="143">
        <f t="shared" si="3132"/>
        <v>11.11</v>
      </c>
      <c r="R2932" s="188">
        <f t="shared" si="3135"/>
        <v>29526.39</v>
      </c>
      <c r="T2932">
        <v>34880</v>
      </c>
      <c r="U2932" s="190">
        <f t="shared" si="3136"/>
        <v>0.8465134747706422</v>
      </c>
    </row>
    <row r="2933" spans="1:21" x14ac:dyDescent="0.2">
      <c r="A2933" s="178">
        <v>42858</v>
      </c>
      <c r="B2933" s="179">
        <v>0.125</v>
      </c>
      <c r="C2933" t="s">
        <v>349</v>
      </c>
      <c r="D2933">
        <v>10.38</v>
      </c>
      <c r="E2933">
        <v>5.1100000000000003</v>
      </c>
      <c r="F2933">
        <v>7.11</v>
      </c>
      <c r="G2933">
        <v>1.62</v>
      </c>
      <c r="H2933" s="184">
        <f t="shared" ref="H2933:L2933" si="3184">H2909</f>
        <v>8.3333333333333329E-2</v>
      </c>
      <c r="I2933" s="185">
        <f t="shared" si="3184"/>
        <v>236</v>
      </c>
      <c r="J2933" s="185">
        <f t="shared" si="3184"/>
        <v>179</v>
      </c>
      <c r="K2933" s="185">
        <f t="shared" si="3184"/>
        <v>2985</v>
      </c>
      <c r="L2933" s="185">
        <f t="shared" si="3184"/>
        <v>1111</v>
      </c>
      <c r="M2933" s="147"/>
      <c r="N2933" s="143">
        <f t="shared" si="3134"/>
        <v>2449.6800000000003</v>
      </c>
      <c r="O2933" s="143">
        <f t="shared" si="3130"/>
        <v>914.69</v>
      </c>
      <c r="P2933" s="143">
        <f t="shared" si="3131"/>
        <v>21223.350000000002</v>
      </c>
      <c r="Q2933" s="143">
        <f t="shared" si="3132"/>
        <v>1799.8200000000002</v>
      </c>
      <c r="R2933" s="188">
        <f t="shared" si="3135"/>
        <v>26387.54</v>
      </c>
      <c r="T2933">
        <v>33142.050000000003</v>
      </c>
      <c r="U2933" s="190">
        <f t="shared" si="3136"/>
        <v>0.79619516595986062</v>
      </c>
    </row>
    <row r="2934" spans="1:21" x14ac:dyDescent="0.2">
      <c r="A2934" s="178">
        <v>42858</v>
      </c>
      <c r="B2934" s="179">
        <v>0.16666666666666666</v>
      </c>
      <c r="C2934" t="s">
        <v>349</v>
      </c>
      <c r="D2934">
        <v>10</v>
      </c>
      <c r="E2934">
        <v>5.1100000000000003</v>
      </c>
      <c r="F2934">
        <v>7.11</v>
      </c>
      <c r="G2934">
        <v>1.62</v>
      </c>
      <c r="H2934" s="184">
        <f t="shared" ref="H2934:L2934" si="3185">H2910</f>
        <v>0.125</v>
      </c>
      <c r="I2934" s="185">
        <f t="shared" si="3185"/>
        <v>201</v>
      </c>
      <c r="J2934" s="185">
        <f t="shared" si="3185"/>
        <v>205</v>
      </c>
      <c r="K2934" s="185">
        <f t="shared" si="3185"/>
        <v>2985</v>
      </c>
      <c r="L2934" s="185">
        <f t="shared" si="3185"/>
        <v>1717</v>
      </c>
      <c r="M2934" s="147"/>
      <c r="N2934" s="143">
        <f t="shared" si="3134"/>
        <v>2010</v>
      </c>
      <c r="O2934" s="143">
        <f t="shared" si="3130"/>
        <v>1047.55</v>
      </c>
      <c r="P2934" s="143">
        <f t="shared" si="3131"/>
        <v>21223.350000000002</v>
      </c>
      <c r="Q2934" s="143">
        <f t="shared" si="3132"/>
        <v>2781.54</v>
      </c>
      <c r="R2934" s="188">
        <f t="shared" si="3135"/>
        <v>27062.440000000002</v>
      </c>
      <c r="T2934">
        <v>32131.98</v>
      </c>
      <c r="U2934" s="190">
        <f t="shared" si="3136"/>
        <v>0.84222758759341942</v>
      </c>
    </row>
    <row r="2935" spans="1:21" x14ac:dyDescent="0.2">
      <c r="A2935" s="178">
        <v>42858</v>
      </c>
      <c r="B2935" s="179">
        <v>0.20833333333333334</v>
      </c>
      <c r="C2935" t="s">
        <v>349</v>
      </c>
      <c r="D2935">
        <v>8.11</v>
      </c>
      <c r="E2935">
        <v>8</v>
      </c>
      <c r="F2935">
        <v>8</v>
      </c>
      <c r="G2935">
        <v>1.61</v>
      </c>
      <c r="H2935" s="184">
        <f t="shared" ref="H2935:L2935" si="3186">H2911</f>
        <v>0.16666666666666666</v>
      </c>
      <c r="I2935" s="185">
        <f t="shared" si="3186"/>
        <v>185</v>
      </c>
      <c r="J2935" s="185">
        <f t="shared" si="3186"/>
        <v>205</v>
      </c>
      <c r="K2935" s="185">
        <f t="shared" si="3186"/>
        <v>2985</v>
      </c>
      <c r="L2935" s="185">
        <f t="shared" si="3186"/>
        <v>1717</v>
      </c>
      <c r="M2935" s="147"/>
      <c r="N2935" s="143">
        <f t="shared" si="3134"/>
        <v>1500.35</v>
      </c>
      <c r="O2935" s="143">
        <f t="shared" si="3130"/>
        <v>1640</v>
      </c>
      <c r="P2935" s="143">
        <f t="shared" si="3131"/>
        <v>23880</v>
      </c>
      <c r="Q2935" s="143">
        <f t="shared" si="3132"/>
        <v>2764.3700000000003</v>
      </c>
      <c r="R2935" s="188">
        <f t="shared" si="3135"/>
        <v>29784.719999999998</v>
      </c>
      <c r="T2935">
        <v>31626.05</v>
      </c>
      <c r="U2935" s="190">
        <f t="shared" si="3136"/>
        <v>0.94177805954268712</v>
      </c>
    </row>
    <row r="2936" spans="1:21" x14ac:dyDescent="0.2">
      <c r="A2936" s="178">
        <v>42858</v>
      </c>
      <c r="B2936" s="179">
        <v>0.25</v>
      </c>
      <c r="C2936" t="s">
        <v>349</v>
      </c>
      <c r="D2936">
        <v>45</v>
      </c>
      <c r="E2936">
        <v>12</v>
      </c>
      <c r="F2936">
        <v>8</v>
      </c>
      <c r="G2936">
        <v>1.33</v>
      </c>
      <c r="H2936" s="184">
        <f t="shared" ref="H2936:L2936" si="3187">H2912</f>
        <v>0.20833333333333334</v>
      </c>
      <c r="I2936" s="185">
        <f t="shared" si="3187"/>
        <v>207</v>
      </c>
      <c r="J2936" s="185">
        <f t="shared" si="3187"/>
        <v>283</v>
      </c>
      <c r="K2936" s="185">
        <f t="shared" si="3187"/>
        <v>2985</v>
      </c>
      <c r="L2936" s="185">
        <f t="shared" si="3187"/>
        <v>1717</v>
      </c>
      <c r="M2936" s="147"/>
      <c r="N2936" s="143">
        <f t="shared" si="3134"/>
        <v>9315</v>
      </c>
      <c r="O2936" s="143">
        <f t="shared" si="3130"/>
        <v>3396</v>
      </c>
      <c r="P2936" s="143">
        <f t="shared" si="3131"/>
        <v>23880</v>
      </c>
      <c r="Q2936" s="143">
        <f t="shared" si="3132"/>
        <v>2283.61</v>
      </c>
      <c r="R2936" s="188">
        <f t="shared" si="3135"/>
        <v>38874.61</v>
      </c>
      <c r="T2936">
        <v>32066.9</v>
      </c>
      <c r="U2936" s="190">
        <f t="shared" si="3136"/>
        <v>1.2122971038672274</v>
      </c>
    </row>
    <row r="2937" spans="1:21" x14ac:dyDescent="0.2">
      <c r="A2937" s="178">
        <v>42858</v>
      </c>
      <c r="B2937" s="179">
        <v>0.29166666666666669</v>
      </c>
      <c r="C2937" t="s">
        <v>349</v>
      </c>
      <c r="D2937">
        <v>11.24</v>
      </c>
      <c r="E2937">
        <v>10.56</v>
      </c>
      <c r="F2937">
        <v>8.8000000000000007</v>
      </c>
      <c r="G2937">
        <v>6</v>
      </c>
      <c r="H2937" s="184">
        <f t="shared" ref="H2937:L2937" si="3188">H2913</f>
        <v>0.25</v>
      </c>
      <c r="I2937" s="185">
        <f t="shared" si="3188"/>
        <v>327</v>
      </c>
      <c r="J2937" s="185">
        <f t="shared" si="3188"/>
        <v>438</v>
      </c>
      <c r="K2937" s="185">
        <f t="shared" si="3188"/>
        <v>2985</v>
      </c>
      <c r="L2937" s="185">
        <f t="shared" si="3188"/>
        <v>1717</v>
      </c>
      <c r="M2937" s="147"/>
      <c r="N2937" s="143">
        <f t="shared" si="3134"/>
        <v>3675.48</v>
      </c>
      <c r="O2937" s="143">
        <f t="shared" si="3130"/>
        <v>4625.2800000000007</v>
      </c>
      <c r="P2937" s="143">
        <f t="shared" si="3131"/>
        <v>26268.000000000004</v>
      </c>
      <c r="Q2937" s="143">
        <f t="shared" si="3132"/>
        <v>10302</v>
      </c>
      <c r="R2937" s="188">
        <f t="shared" si="3135"/>
        <v>44870.76</v>
      </c>
      <c r="T2937">
        <v>33865.440000000002</v>
      </c>
      <c r="U2937" s="190">
        <f t="shared" si="3136"/>
        <v>1.324972006860091</v>
      </c>
    </row>
    <row r="2938" spans="1:21" x14ac:dyDescent="0.2">
      <c r="A2938" s="178">
        <v>42858</v>
      </c>
      <c r="B2938" s="179">
        <v>0.33333333333333331</v>
      </c>
      <c r="C2938" t="s">
        <v>349</v>
      </c>
      <c r="D2938">
        <v>3.5</v>
      </c>
      <c r="E2938">
        <v>4.5</v>
      </c>
      <c r="F2938">
        <v>5.0999999999999996</v>
      </c>
      <c r="G2938">
        <v>4.5</v>
      </c>
      <c r="H2938" s="184">
        <f t="shared" ref="H2938:L2938" si="3189">H2914</f>
        <v>0.29166666666666669</v>
      </c>
      <c r="I2938" s="185">
        <f t="shared" si="3189"/>
        <v>249</v>
      </c>
      <c r="J2938" s="185">
        <f t="shared" si="3189"/>
        <v>556</v>
      </c>
      <c r="K2938" s="185">
        <f t="shared" si="3189"/>
        <v>2872</v>
      </c>
      <c r="L2938" s="185">
        <f t="shared" si="3189"/>
        <v>2219</v>
      </c>
      <c r="M2938" s="147"/>
      <c r="N2938" s="143">
        <f t="shared" si="3134"/>
        <v>871.5</v>
      </c>
      <c r="O2938" s="143">
        <f t="shared" si="3130"/>
        <v>2502</v>
      </c>
      <c r="P2938" s="143">
        <f t="shared" si="3131"/>
        <v>14647.199999999999</v>
      </c>
      <c r="Q2938" s="143">
        <f t="shared" si="3132"/>
        <v>9985.5</v>
      </c>
      <c r="R2938" s="188">
        <f t="shared" si="3135"/>
        <v>28006.199999999997</v>
      </c>
      <c r="T2938">
        <v>37320.370000000003</v>
      </c>
      <c r="U2938" s="190">
        <f t="shared" si="3136"/>
        <v>0.75042664368011347</v>
      </c>
    </row>
    <row r="2939" spans="1:21" x14ac:dyDescent="0.2">
      <c r="A2939" s="178">
        <v>42858</v>
      </c>
      <c r="B2939" s="179">
        <v>0.375</v>
      </c>
      <c r="C2939" t="s">
        <v>349</v>
      </c>
      <c r="D2939">
        <v>10.79</v>
      </c>
      <c r="E2939">
        <v>5.3</v>
      </c>
      <c r="F2939">
        <v>4.95</v>
      </c>
      <c r="G2939">
        <v>4.5</v>
      </c>
      <c r="H2939" s="184">
        <f t="shared" ref="H2939:L2939" si="3190">H2915</f>
        <v>0.33333333333333331</v>
      </c>
      <c r="I2939" s="185">
        <f t="shared" si="3190"/>
        <v>256</v>
      </c>
      <c r="J2939" s="185">
        <f t="shared" si="3190"/>
        <v>306</v>
      </c>
      <c r="K2939" s="185">
        <f t="shared" si="3190"/>
        <v>2872</v>
      </c>
      <c r="L2939" s="185">
        <f t="shared" si="3190"/>
        <v>2219</v>
      </c>
      <c r="M2939" s="147"/>
      <c r="N2939" s="143">
        <f t="shared" si="3134"/>
        <v>2762.24</v>
      </c>
      <c r="O2939" s="143">
        <f t="shared" si="3130"/>
        <v>1621.8</v>
      </c>
      <c r="P2939" s="143">
        <f t="shared" si="3131"/>
        <v>14216.4</v>
      </c>
      <c r="Q2939" s="143">
        <f t="shared" si="3132"/>
        <v>9985.5</v>
      </c>
      <c r="R2939" s="188">
        <f t="shared" si="3135"/>
        <v>28585.94</v>
      </c>
      <c r="T2939">
        <v>38564.639999999999</v>
      </c>
      <c r="U2939" s="190">
        <f t="shared" si="3136"/>
        <v>0.74124742250932463</v>
      </c>
    </row>
    <row r="2940" spans="1:21" x14ac:dyDescent="0.2">
      <c r="A2940" s="178">
        <v>42858</v>
      </c>
      <c r="B2940" s="179">
        <v>0.41666666666666669</v>
      </c>
      <c r="C2940" t="s">
        <v>349</v>
      </c>
      <c r="D2940">
        <v>8.61</v>
      </c>
      <c r="E2940">
        <v>7.62</v>
      </c>
      <c r="F2940">
        <v>8.94</v>
      </c>
      <c r="G2940">
        <v>7</v>
      </c>
      <c r="H2940" s="184">
        <f t="shared" ref="H2940:L2940" si="3191">H2916</f>
        <v>0.375</v>
      </c>
      <c r="I2940" s="185">
        <f t="shared" si="3191"/>
        <v>156</v>
      </c>
      <c r="J2940" s="185">
        <f t="shared" si="3191"/>
        <v>343</v>
      </c>
      <c r="K2940" s="185">
        <f t="shared" si="3191"/>
        <v>2872</v>
      </c>
      <c r="L2940" s="185">
        <f t="shared" si="3191"/>
        <v>2219</v>
      </c>
      <c r="M2940" s="147"/>
      <c r="N2940" s="143">
        <f t="shared" si="3134"/>
        <v>1343.1599999999999</v>
      </c>
      <c r="O2940" s="143">
        <f t="shared" si="3130"/>
        <v>2613.66</v>
      </c>
      <c r="P2940" s="143">
        <f t="shared" si="3131"/>
        <v>25675.68</v>
      </c>
      <c r="Q2940" s="143">
        <f t="shared" si="3132"/>
        <v>15533</v>
      </c>
      <c r="R2940" s="188">
        <f t="shared" si="3135"/>
        <v>45165.5</v>
      </c>
      <c r="T2940">
        <v>39318.379999999997</v>
      </c>
      <c r="U2940" s="190">
        <f t="shared" si="3136"/>
        <v>1.1487121290348179</v>
      </c>
    </row>
    <row r="2941" spans="1:21" x14ac:dyDescent="0.2">
      <c r="A2941" s="178">
        <v>42858</v>
      </c>
      <c r="B2941" s="179">
        <v>0.45833333333333331</v>
      </c>
      <c r="C2941" t="s">
        <v>349</v>
      </c>
      <c r="D2941">
        <v>7.92</v>
      </c>
      <c r="E2941">
        <v>6.63</v>
      </c>
      <c r="F2941">
        <v>6.46</v>
      </c>
      <c r="G2941">
        <v>6.01</v>
      </c>
      <c r="H2941" s="184">
        <f t="shared" ref="H2941:L2941" si="3192">H2917</f>
        <v>0.41666666666666669</v>
      </c>
      <c r="I2941" s="185">
        <f t="shared" si="3192"/>
        <v>196</v>
      </c>
      <c r="J2941" s="185">
        <f t="shared" si="3192"/>
        <v>315</v>
      </c>
      <c r="K2941" s="185">
        <f t="shared" si="3192"/>
        <v>2872</v>
      </c>
      <c r="L2941" s="185">
        <f t="shared" si="3192"/>
        <v>2219</v>
      </c>
      <c r="M2941" s="147"/>
      <c r="N2941" s="143">
        <f t="shared" si="3134"/>
        <v>1552.32</v>
      </c>
      <c r="O2941" s="143">
        <f t="shared" si="3130"/>
        <v>2088.4499999999998</v>
      </c>
      <c r="P2941" s="143">
        <f t="shared" si="3131"/>
        <v>18553.12</v>
      </c>
      <c r="Q2941" s="143">
        <f t="shared" si="3132"/>
        <v>13336.189999999999</v>
      </c>
      <c r="R2941" s="188">
        <f t="shared" si="3135"/>
        <v>35530.080000000002</v>
      </c>
      <c r="T2941">
        <v>40806.589999999997</v>
      </c>
      <c r="U2941" s="190">
        <f t="shared" si="3136"/>
        <v>0.87069465985763583</v>
      </c>
    </row>
    <row r="2942" spans="1:21" x14ac:dyDescent="0.2">
      <c r="A2942" s="178">
        <v>42858</v>
      </c>
      <c r="B2942" s="179">
        <v>0.5</v>
      </c>
      <c r="C2942" t="s">
        <v>349</v>
      </c>
      <c r="D2942">
        <v>8.11</v>
      </c>
      <c r="E2942">
        <v>10.41</v>
      </c>
      <c r="F2942">
        <v>10</v>
      </c>
      <c r="G2942">
        <v>9.7899999999999991</v>
      </c>
      <c r="H2942" s="184">
        <f t="shared" ref="H2942:L2942" si="3193">H2918</f>
        <v>0.45833333333333331</v>
      </c>
      <c r="I2942" s="185">
        <f t="shared" si="3193"/>
        <v>226</v>
      </c>
      <c r="J2942" s="185">
        <f t="shared" si="3193"/>
        <v>326</v>
      </c>
      <c r="K2942" s="185">
        <f t="shared" si="3193"/>
        <v>2842</v>
      </c>
      <c r="L2942" s="185">
        <f t="shared" si="3193"/>
        <v>1635</v>
      </c>
      <c r="M2942" s="147"/>
      <c r="N2942" s="143">
        <f t="shared" si="3134"/>
        <v>1832.86</v>
      </c>
      <c r="O2942" s="143">
        <f t="shared" si="3130"/>
        <v>3393.66</v>
      </c>
      <c r="P2942" s="143">
        <f t="shared" si="3131"/>
        <v>28420</v>
      </c>
      <c r="Q2942" s="143">
        <f t="shared" si="3132"/>
        <v>16006.649999999998</v>
      </c>
      <c r="R2942" s="188">
        <f t="shared" si="3135"/>
        <v>49653.17</v>
      </c>
      <c r="T2942">
        <v>42643.53</v>
      </c>
      <c r="U2942" s="190">
        <f t="shared" si="3136"/>
        <v>1.1643775738077968</v>
      </c>
    </row>
    <row r="2943" spans="1:21" x14ac:dyDescent="0.2">
      <c r="A2943" s="178">
        <v>42858</v>
      </c>
      <c r="B2943" s="179">
        <v>0.54166666666666663</v>
      </c>
      <c r="C2943" t="s">
        <v>349</v>
      </c>
      <c r="D2943">
        <v>7.04</v>
      </c>
      <c r="E2943">
        <v>9.5299999999999994</v>
      </c>
      <c r="F2943">
        <v>9.73</v>
      </c>
      <c r="G2943">
        <v>9.52</v>
      </c>
      <c r="H2943" s="184">
        <f t="shared" ref="H2943:L2943" si="3194">H2919</f>
        <v>0.5</v>
      </c>
      <c r="I2943" s="185">
        <f t="shared" si="3194"/>
        <v>222</v>
      </c>
      <c r="J2943" s="185">
        <f t="shared" si="3194"/>
        <v>319</v>
      </c>
      <c r="K2943" s="185">
        <f t="shared" si="3194"/>
        <v>2842</v>
      </c>
      <c r="L2943" s="185">
        <f t="shared" si="3194"/>
        <v>1635</v>
      </c>
      <c r="M2943" s="147"/>
      <c r="N2943" s="143">
        <f t="shared" si="3134"/>
        <v>1562.88</v>
      </c>
      <c r="O2943" s="143">
        <f t="shared" si="3130"/>
        <v>3040.0699999999997</v>
      </c>
      <c r="P2943" s="143">
        <f t="shared" si="3131"/>
        <v>27652.66</v>
      </c>
      <c r="Q2943" s="143">
        <f t="shared" si="3132"/>
        <v>15565.199999999999</v>
      </c>
      <c r="R2943" s="188">
        <f t="shared" si="3135"/>
        <v>47820.81</v>
      </c>
      <c r="T2943">
        <v>44208.37</v>
      </c>
      <c r="U2943" s="190">
        <f t="shared" si="3136"/>
        <v>1.0817139378809939</v>
      </c>
    </row>
    <row r="2944" spans="1:21" x14ac:dyDescent="0.2">
      <c r="A2944" s="178">
        <v>42858</v>
      </c>
      <c r="B2944" s="179">
        <v>0.58333333333333337</v>
      </c>
      <c r="C2944" t="s">
        <v>349</v>
      </c>
      <c r="D2944">
        <v>3.89</v>
      </c>
      <c r="E2944">
        <v>10.26</v>
      </c>
      <c r="F2944">
        <v>10</v>
      </c>
      <c r="G2944">
        <v>11.38</v>
      </c>
      <c r="H2944" s="184">
        <f t="shared" ref="H2944:L2944" si="3195">H2920</f>
        <v>0.54166666666666663</v>
      </c>
      <c r="I2944" s="185">
        <f t="shared" si="3195"/>
        <v>195</v>
      </c>
      <c r="J2944" s="185">
        <f t="shared" si="3195"/>
        <v>299</v>
      </c>
      <c r="K2944" s="185">
        <f t="shared" si="3195"/>
        <v>2842</v>
      </c>
      <c r="L2944" s="185">
        <f t="shared" si="3195"/>
        <v>1635</v>
      </c>
      <c r="M2944" s="147"/>
      <c r="N2944" s="143">
        <f t="shared" si="3134"/>
        <v>758.55000000000007</v>
      </c>
      <c r="O2944" s="143">
        <f t="shared" si="3130"/>
        <v>3067.74</v>
      </c>
      <c r="P2944" s="143">
        <f t="shared" si="3131"/>
        <v>28420</v>
      </c>
      <c r="Q2944" s="143">
        <f t="shared" si="3132"/>
        <v>18606.300000000003</v>
      </c>
      <c r="R2944" s="188">
        <f t="shared" si="3135"/>
        <v>50852.590000000004</v>
      </c>
      <c r="T2944">
        <v>45260.7</v>
      </c>
      <c r="U2944" s="190">
        <f t="shared" si="3136"/>
        <v>1.1235484647829133</v>
      </c>
    </row>
    <row r="2945" spans="1:21" x14ac:dyDescent="0.2">
      <c r="A2945" s="178">
        <v>42858</v>
      </c>
      <c r="B2945" s="179">
        <v>0.625</v>
      </c>
      <c r="C2945" t="s">
        <v>349</v>
      </c>
      <c r="D2945">
        <v>8.11</v>
      </c>
      <c r="E2945">
        <v>12.85</v>
      </c>
      <c r="F2945">
        <v>13.05</v>
      </c>
      <c r="G2945">
        <v>4.22</v>
      </c>
      <c r="H2945" s="184">
        <f t="shared" ref="H2945:L2945" si="3196">H2921</f>
        <v>0.58333333333333337</v>
      </c>
      <c r="I2945" s="185">
        <f t="shared" si="3196"/>
        <v>205</v>
      </c>
      <c r="J2945" s="185">
        <f t="shared" si="3196"/>
        <v>237</v>
      </c>
      <c r="K2945" s="185">
        <f t="shared" si="3196"/>
        <v>2842</v>
      </c>
      <c r="L2945" s="185">
        <f t="shared" si="3196"/>
        <v>1635</v>
      </c>
      <c r="M2945" s="147"/>
      <c r="N2945" s="143">
        <f t="shared" si="3134"/>
        <v>1662.55</v>
      </c>
      <c r="O2945" s="143">
        <f t="shared" si="3130"/>
        <v>3045.45</v>
      </c>
      <c r="P2945" s="143">
        <f t="shared" si="3131"/>
        <v>37088.1</v>
      </c>
      <c r="Q2945" s="143">
        <f t="shared" si="3132"/>
        <v>6899.7</v>
      </c>
      <c r="R2945" s="188">
        <f t="shared" si="3135"/>
        <v>48695.799999999996</v>
      </c>
      <c r="T2945">
        <v>46282.52</v>
      </c>
      <c r="U2945" s="190">
        <f t="shared" si="3136"/>
        <v>1.0521423638989407</v>
      </c>
    </row>
    <row r="2946" spans="1:21" x14ac:dyDescent="0.2">
      <c r="A2946" s="178">
        <v>42858</v>
      </c>
      <c r="B2946" s="179">
        <v>0.66666666666666663</v>
      </c>
      <c r="C2946" t="s">
        <v>349</v>
      </c>
      <c r="D2946">
        <v>8.5500000000000007</v>
      </c>
      <c r="E2946">
        <v>16.22</v>
      </c>
      <c r="F2946">
        <v>17.100000000000001</v>
      </c>
      <c r="G2946">
        <v>3</v>
      </c>
      <c r="H2946" s="184">
        <f t="shared" ref="H2946:L2946" si="3197">H2922</f>
        <v>0.625</v>
      </c>
      <c r="I2946" s="185">
        <f t="shared" si="3197"/>
        <v>212</v>
      </c>
      <c r="J2946" s="185">
        <f t="shared" si="3197"/>
        <v>213</v>
      </c>
      <c r="K2946" s="185">
        <f t="shared" si="3197"/>
        <v>2842</v>
      </c>
      <c r="L2946" s="185">
        <f t="shared" si="3197"/>
        <v>1380</v>
      </c>
      <c r="M2946" s="147"/>
      <c r="N2946" s="143">
        <f t="shared" si="3134"/>
        <v>1812.6000000000001</v>
      </c>
      <c r="O2946" s="143">
        <f t="shared" si="3130"/>
        <v>3454.8599999999997</v>
      </c>
      <c r="P2946" s="143">
        <f t="shared" si="3131"/>
        <v>48598.200000000004</v>
      </c>
      <c r="Q2946" s="143">
        <f t="shared" si="3132"/>
        <v>4140</v>
      </c>
      <c r="R2946" s="188">
        <f t="shared" si="3135"/>
        <v>58005.66</v>
      </c>
      <c r="T2946">
        <v>46986.03</v>
      </c>
      <c r="U2946" s="190">
        <f t="shared" si="3136"/>
        <v>1.2345299230430833</v>
      </c>
    </row>
    <row r="2947" spans="1:21" x14ac:dyDescent="0.2">
      <c r="A2947" s="178">
        <v>42858</v>
      </c>
      <c r="B2947" s="179">
        <v>0.70833333333333337</v>
      </c>
      <c r="C2947" t="s">
        <v>349</v>
      </c>
      <c r="D2947">
        <v>10.46</v>
      </c>
      <c r="E2947">
        <v>16.72</v>
      </c>
      <c r="F2947">
        <v>17.61</v>
      </c>
      <c r="G2947">
        <v>3</v>
      </c>
      <c r="H2947" s="184">
        <f t="shared" ref="H2947:L2947" si="3198">H2923</f>
        <v>0.66666666666666663</v>
      </c>
      <c r="I2947" s="185">
        <f t="shared" si="3198"/>
        <v>191</v>
      </c>
      <c r="J2947" s="185">
        <f t="shared" si="3198"/>
        <v>237</v>
      </c>
      <c r="K2947" s="185">
        <f t="shared" si="3198"/>
        <v>2842</v>
      </c>
      <c r="L2947" s="185">
        <f t="shared" si="3198"/>
        <v>1380</v>
      </c>
      <c r="M2947" s="147"/>
      <c r="N2947" s="143">
        <f t="shared" si="3134"/>
        <v>1997.8600000000001</v>
      </c>
      <c r="O2947" s="143">
        <f t="shared" si="3130"/>
        <v>3962.64</v>
      </c>
      <c r="P2947" s="143">
        <f t="shared" si="3131"/>
        <v>50047.619999999995</v>
      </c>
      <c r="Q2947" s="143">
        <f t="shared" si="3132"/>
        <v>4140</v>
      </c>
      <c r="R2947" s="188">
        <f t="shared" si="3135"/>
        <v>60148.119999999995</v>
      </c>
      <c r="T2947">
        <v>47586.85</v>
      </c>
      <c r="U2947" s="190">
        <f t="shared" si="3136"/>
        <v>1.2639651500361968</v>
      </c>
    </row>
    <row r="2948" spans="1:21" x14ac:dyDescent="0.2">
      <c r="A2948" s="178">
        <v>42858</v>
      </c>
      <c r="B2948" s="179">
        <v>0.75</v>
      </c>
      <c r="C2948" t="s">
        <v>349</v>
      </c>
      <c r="D2948">
        <v>18.52</v>
      </c>
      <c r="E2948">
        <v>7.13</v>
      </c>
      <c r="F2948">
        <v>8.1300000000000008</v>
      </c>
      <c r="G2948">
        <v>4.22</v>
      </c>
      <c r="H2948" s="184">
        <f t="shared" ref="H2948:L2948" si="3199">H2924</f>
        <v>0.70833333333333337</v>
      </c>
      <c r="I2948" s="185">
        <f t="shared" si="3199"/>
        <v>218</v>
      </c>
      <c r="J2948" s="185">
        <f t="shared" si="3199"/>
        <v>258</v>
      </c>
      <c r="K2948" s="185">
        <f t="shared" si="3199"/>
        <v>2842</v>
      </c>
      <c r="L2948" s="185">
        <f t="shared" si="3199"/>
        <v>1380</v>
      </c>
      <c r="M2948" s="147"/>
      <c r="N2948" s="143">
        <f t="shared" si="3134"/>
        <v>4037.36</v>
      </c>
      <c r="O2948" s="143">
        <f t="shared" ref="O2948:O3011" si="3200">E2948*J2948</f>
        <v>1839.54</v>
      </c>
      <c r="P2948" s="143">
        <f t="shared" ref="P2948:P3011" si="3201">F2948*K2948</f>
        <v>23105.460000000003</v>
      </c>
      <c r="Q2948" s="143">
        <f t="shared" ref="Q2948:Q3011" si="3202">G2948*L2948</f>
        <v>5823.5999999999995</v>
      </c>
      <c r="R2948" s="188">
        <f t="shared" si="3135"/>
        <v>34805.96</v>
      </c>
      <c r="T2948">
        <v>48645.57</v>
      </c>
      <c r="U2948" s="190">
        <f t="shared" si="3136"/>
        <v>0.71550112374055852</v>
      </c>
    </row>
    <row r="2949" spans="1:21" x14ac:dyDescent="0.2">
      <c r="A2949" s="178">
        <v>42858</v>
      </c>
      <c r="B2949" s="179">
        <v>0.79166666666666663</v>
      </c>
      <c r="C2949" t="s">
        <v>349</v>
      </c>
      <c r="D2949">
        <v>45</v>
      </c>
      <c r="E2949">
        <v>5</v>
      </c>
      <c r="F2949">
        <v>8</v>
      </c>
      <c r="G2949">
        <v>1.57</v>
      </c>
      <c r="H2949" s="184">
        <f t="shared" ref="H2949:L2949" si="3203">H2925</f>
        <v>0.75</v>
      </c>
      <c r="I2949" s="185">
        <f t="shared" si="3203"/>
        <v>240</v>
      </c>
      <c r="J2949" s="185">
        <f t="shared" si="3203"/>
        <v>365</v>
      </c>
      <c r="K2949" s="185">
        <f t="shared" si="3203"/>
        <v>2842</v>
      </c>
      <c r="L2949" s="185">
        <f t="shared" si="3203"/>
        <v>1380</v>
      </c>
      <c r="M2949" s="147"/>
      <c r="N2949" s="143">
        <f t="shared" ref="N2949:N3012" si="3204">D2949*I2949</f>
        <v>10800</v>
      </c>
      <c r="O2949" s="143">
        <f t="shared" si="3200"/>
        <v>1825</v>
      </c>
      <c r="P2949" s="143">
        <f t="shared" si="3201"/>
        <v>22736</v>
      </c>
      <c r="Q2949" s="143">
        <f t="shared" si="3202"/>
        <v>2166.6</v>
      </c>
      <c r="R2949" s="188">
        <f t="shared" ref="R2949:R3012" si="3205">SUM(N2949:Q2949)</f>
        <v>37527.599999999999</v>
      </c>
      <c r="T2949">
        <v>48488.88</v>
      </c>
      <c r="U2949" s="190">
        <f t="shared" ref="U2949:U3012" si="3206">R2949/T2949</f>
        <v>0.77394239668971532</v>
      </c>
    </row>
    <row r="2950" spans="1:21" x14ac:dyDescent="0.2">
      <c r="A2950" s="178">
        <v>42858</v>
      </c>
      <c r="B2950" s="179">
        <v>0.83333333333333337</v>
      </c>
      <c r="C2950" t="s">
        <v>349</v>
      </c>
      <c r="D2950">
        <v>12.46</v>
      </c>
      <c r="E2950">
        <v>5</v>
      </c>
      <c r="F2950">
        <v>8</v>
      </c>
      <c r="G2950">
        <v>3</v>
      </c>
      <c r="H2950" s="184">
        <f t="shared" ref="H2950:L2950" si="3207">H2926</f>
        <v>0.79166666666666663</v>
      </c>
      <c r="I2950" s="185">
        <f t="shared" si="3207"/>
        <v>320</v>
      </c>
      <c r="J2950" s="185">
        <f t="shared" si="3207"/>
        <v>214</v>
      </c>
      <c r="K2950" s="185">
        <f t="shared" si="3207"/>
        <v>2842</v>
      </c>
      <c r="L2950" s="185">
        <f t="shared" si="3207"/>
        <v>1426</v>
      </c>
      <c r="M2950" s="147"/>
      <c r="N2950" s="143">
        <f t="shared" si="3204"/>
        <v>3987.2000000000003</v>
      </c>
      <c r="O2950" s="143">
        <f t="shared" si="3200"/>
        <v>1070</v>
      </c>
      <c r="P2950" s="143">
        <f t="shared" si="3201"/>
        <v>22736</v>
      </c>
      <c r="Q2950" s="143">
        <f t="shared" si="3202"/>
        <v>4278</v>
      </c>
      <c r="R2950" s="188">
        <f t="shared" si="3205"/>
        <v>32071.200000000001</v>
      </c>
      <c r="T2950">
        <v>46958.53</v>
      </c>
      <c r="U2950" s="190">
        <f t="shared" si="3206"/>
        <v>0.68296856822392016</v>
      </c>
    </row>
    <row r="2951" spans="1:21" x14ac:dyDescent="0.2">
      <c r="A2951" s="178">
        <v>42858</v>
      </c>
      <c r="B2951" s="179">
        <v>0.875</v>
      </c>
      <c r="C2951" t="s">
        <v>349</v>
      </c>
      <c r="D2951">
        <v>10.029999999999999</v>
      </c>
      <c r="E2951">
        <v>6.95</v>
      </c>
      <c r="F2951">
        <v>10</v>
      </c>
      <c r="G2951">
        <v>4.42</v>
      </c>
      <c r="H2951" s="184">
        <f t="shared" ref="H2951:L2951" si="3208">H2927</f>
        <v>0.83333333333333337</v>
      </c>
      <c r="I2951" s="185">
        <f t="shared" si="3208"/>
        <v>322</v>
      </c>
      <c r="J2951" s="185">
        <f t="shared" si="3208"/>
        <v>178</v>
      </c>
      <c r="K2951" s="185">
        <f t="shared" si="3208"/>
        <v>2842</v>
      </c>
      <c r="L2951" s="185">
        <f t="shared" si="3208"/>
        <v>1426</v>
      </c>
      <c r="M2951" s="147"/>
      <c r="N2951" s="143">
        <f t="shared" si="3204"/>
        <v>3229.66</v>
      </c>
      <c r="O2951" s="143">
        <f t="shared" si="3200"/>
        <v>1237.1000000000001</v>
      </c>
      <c r="P2951" s="143">
        <f t="shared" si="3201"/>
        <v>28420</v>
      </c>
      <c r="Q2951" s="143">
        <f t="shared" si="3202"/>
        <v>6302.92</v>
      </c>
      <c r="R2951" s="188">
        <f t="shared" si="3205"/>
        <v>39189.68</v>
      </c>
      <c r="T2951">
        <v>45159.66</v>
      </c>
      <c r="U2951" s="190">
        <f t="shared" si="3206"/>
        <v>0.86780281339584919</v>
      </c>
    </row>
    <row r="2952" spans="1:21" x14ac:dyDescent="0.2">
      <c r="A2952" s="178">
        <v>42858</v>
      </c>
      <c r="B2952" s="179">
        <v>0.91666666666666663</v>
      </c>
      <c r="C2952" t="s">
        <v>349</v>
      </c>
      <c r="D2952">
        <v>17.98</v>
      </c>
      <c r="E2952">
        <v>6.33</v>
      </c>
      <c r="F2952">
        <v>8</v>
      </c>
      <c r="G2952">
        <v>3</v>
      </c>
      <c r="H2952" s="184">
        <f t="shared" ref="H2952:L2952" si="3209">H2928</f>
        <v>0.875</v>
      </c>
      <c r="I2952" s="185">
        <f t="shared" si="3209"/>
        <v>337</v>
      </c>
      <c r="J2952" s="185">
        <f t="shared" si="3209"/>
        <v>173</v>
      </c>
      <c r="K2952" s="185">
        <f t="shared" si="3209"/>
        <v>2842</v>
      </c>
      <c r="L2952" s="185">
        <f t="shared" si="3209"/>
        <v>1426</v>
      </c>
      <c r="M2952" s="147"/>
      <c r="N2952" s="143">
        <f t="shared" si="3204"/>
        <v>6059.26</v>
      </c>
      <c r="O2952" s="143">
        <f t="shared" si="3200"/>
        <v>1095.0899999999999</v>
      </c>
      <c r="P2952" s="143">
        <f t="shared" si="3201"/>
        <v>22736</v>
      </c>
      <c r="Q2952" s="143">
        <f t="shared" si="3202"/>
        <v>4278</v>
      </c>
      <c r="R2952" s="188">
        <f t="shared" si="3205"/>
        <v>34168.35</v>
      </c>
      <c r="T2952">
        <v>43842.720000000001</v>
      </c>
      <c r="U2952" s="190">
        <f t="shared" si="3206"/>
        <v>0.77933919245886196</v>
      </c>
    </row>
    <row r="2953" spans="1:21" x14ac:dyDescent="0.2">
      <c r="A2953" s="178">
        <v>42858</v>
      </c>
      <c r="B2953" s="179">
        <v>0.95833333333333337</v>
      </c>
      <c r="C2953" t="s">
        <v>349</v>
      </c>
      <c r="D2953">
        <v>65.010000000000005</v>
      </c>
      <c r="E2953">
        <v>7.37</v>
      </c>
      <c r="F2953">
        <v>7.42</v>
      </c>
      <c r="G2953">
        <v>0.01</v>
      </c>
      <c r="H2953" s="184">
        <f t="shared" ref="H2953:L2953" si="3210">H2929</f>
        <v>0.91666666666666663</v>
      </c>
      <c r="I2953" s="185">
        <f t="shared" si="3210"/>
        <v>394</v>
      </c>
      <c r="J2953" s="185">
        <f t="shared" si="3210"/>
        <v>194</v>
      </c>
      <c r="K2953" s="185">
        <f t="shared" si="3210"/>
        <v>2842</v>
      </c>
      <c r="L2953" s="185">
        <f t="shared" si="3210"/>
        <v>1426</v>
      </c>
      <c r="M2953" s="147"/>
      <c r="N2953" s="143">
        <f t="shared" si="3204"/>
        <v>25613.940000000002</v>
      </c>
      <c r="O2953" s="143">
        <f t="shared" si="3200"/>
        <v>1429.78</v>
      </c>
      <c r="P2953" s="143">
        <f t="shared" si="3201"/>
        <v>21087.64</v>
      </c>
      <c r="Q2953" s="143">
        <f t="shared" si="3202"/>
        <v>14.26</v>
      </c>
      <c r="R2953" s="188">
        <f t="shared" si="3205"/>
        <v>48145.62</v>
      </c>
      <c r="T2953">
        <v>41570.29</v>
      </c>
      <c r="U2953" s="190">
        <f t="shared" si="3206"/>
        <v>1.1581737822853775</v>
      </c>
    </row>
    <row r="2954" spans="1:21" x14ac:dyDescent="0.2">
      <c r="A2954" s="178">
        <v>42858</v>
      </c>
      <c r="B2954" s="180">
        <v>1</v>
      </c>
      <c r="C2954" t="s">
        <v>349</v>
      </c>
      <c r="D2954">
        <v>30</v>
      </c>
      <c r="E2954">
        <v>9</v>
      </c>
      <c r="F2954">
        <v>6</v>
      </c>
      <c r="G2954">
        <v>0.01</v>
      </c>
      <c r="H2954" s="184">
        <f t="shared" ref="H2954:L2954" si="3211">H2930</f>
        <v>0.95833333333333337</v>
      </c>
      <c r="I2954" s="185">
        <f t="shared" si="3211"/>
        <v>389</v>
      </c>
      <c r="J2954" s="185">
        <f t="shared" si="3211"/>
        <v>265</v>
      </c>
      <c r="K2954" s="185">
        <f t="shared" si="3211"/>
        <v>2985</v>
      </c>
      <c r="L2954" s="185">
        <f t="shared" si="3211"/>
        <v>1111</v>
      </c>
      <c r="M2954" s="147"/>
      <c r="N2954" s="143">
        <f t="shared" si="3204"/>
        <v>11670</v>
      </c>
      <c r="O2954" s="143">
        <f t="shared" si="3200"/>
        <v>2385</v>
      </c>
      <c r="P2954" s="143">
        <f t="shared" si="3201"/>
        <v>17910</v>
      </c>
      <c r="Q2954" s="143">
        <f t="shared" si="3202"/>
        <v>11.11</v>
      </c>
      <c r="R2954" s="188">
        <f t="shared" si="3205"/>
        <v>31976.11</v>
      </c>
      <c r="T2954">
        <v>38094.19</v>
      </c>
      <c r="U2954" s="190">
        <f t="shared" si="3206"/>
        <v>0.83939598138193772</v>
      </c>
    </row>
    <row r="2955" spans="1:21" x14ac:dyDescent="0.2">
      <c r="A2955" s="178">
        <v>42859</v>
      </c>
      <c r="B2955" s="179">
        <v>4.1666666666666664E-2</v>
      </c>
      <c r="C2955" t="s">
        <v>349</v>
      </c>
      <c r="D2955">
        <v>30</v>
      </c>
      <c r="E2955">
        <v>8.11</v>
      </c>
      <c r="F2955">
        <v>7.11</v>
      </c>
      <c r="G2955">
        <v>0.01</v>
      </c>
      <c r="H2955" s="184">
        <f t="shared" ref="H2955:L2955" si="3212">H2931</f>
        <v>1</v>
      </c>
      <c r="I2955" s="185">
        <f t="shared" si="3212"/>
        <v>362</v>
      </c>
      <c r="J2955" s="185">
        <f t="shared" si="3212"/>
        <v>243</v>
      </c>
      <c r="K2955" s="185">
        <f t="shared" si="3212"/>
        <v>2985</v>
      </c>
      <c r="L2955" s="185">
        <f t="shared" si="3212"/>
        <v>1111</v>
      </c>
      <c r="M2955" s="147"/>
      <c r="N2955" s="143">
        <f t="shared" si="3204"/>
        <v>10860</v>
      </c>
      <c r="O2955" s="143">
        <f t="shared" si="3200"/>
        <v>1970.7299999999998</v>
      </c>
      <c r="P2955" s="143">
        <f t="shared" si="3201"/>
        <v>21223.350000000002</v>
      </c>
      <c r="Q2955" s="143">
        <f t="shared" si="3202"/>
        <v>11.11</v>
      </c>
      <c r="R2955" s="188">
        <f t="shared" si="3205"/>
        <v>34065.19</v>
      </c>
      <c r="T2955">
        <v>34323.699999999997</v>
      </c>
      <c r="U2955" s="190">
        <f t="shared" si="3206"/>
        <v>0.99246846930837895</v>
      </c>
    </row>
    <row r="2956" spans="1:21" x14ac:dyDescent="0.2">
      <c r="A2956" s="178">
        <v>42859</v>
      </c>
      <c r="B2956" s="179">
        <v>8.3333333333333329E-2</v>
      </c>
      <c r="C2956" t="s">
        <v>349</v>
      </c>
      <c r="D2956">
        <v>9.11</v>
      </c>
      <c r="E2956">
        <v>4.3099999999999996</v>
      </c>
      <c r="F2956">
        <v>4.51</v>
      </c>
      <c r="G2956">
        <v>0.01</v>
      </c>
      <c r="H2956" s="184">
        <f t="shared" ref="H2956:L2956" si="3213">H2932</f>
        <v>4.1666666666666664E-2</v>
      </c>
      <c r="I2956" s="185">
        <f t="shared" si="3213"/>
        <v>294</v>
      </c>
      <c r="J2956" s="185">
        <f t="shared" si="3213"/>
        <v>212</v>
      </c>
      <c r="K2956" s="185">
        <f t="shared" si="3213"/>
        <v>2985</v>
      </c>
      <c r="L2956" s="185">
        <f t="shared" si="3213"/>
        <v>1111</v>
      </c>
      <c r="M2956" s="147"/>
      <c r="N2956" s="143">
        <f t="shared" si="3204"/>
        <v>2678.3399999999997</v>
      </c>
      <c r="O2956" s="143">
        <f t="shared" si="3200"/>
        <v>913.71999999999991</v>
      </c>
      <c r="P2956" s="143">
        <f t="shared" si="3201"/>
        <v>13462.349999999999</v>
      </c>
      <c r="Q2956" s="143">
        <f t="shared" si="3202"/>
        <v>11.11</v>
      </c>
      <c r="R2956" s="188">
        <f t="shared" si="3205"/>
        <v>17065.519999999997</v>
      </c>
      <c r="T2956">
        <v>31181.69</v>
      </c>
      <c r="U2956" s="190">
        <f t="shared" si="3206"/>
        <v>0.5472929786679297</v>
      </c>
    </row>
    <row r="2957" spans="1:21" x14ac:dyDescent="0.2">
      <c r="A2957" s="178">
        <v>42859</v>
      </c>
      <c r="B2957" s="179">
        <v>0.125</v>
      </c>
      <c r="C2957" t="s">
        <v>349</v>
      </c>
      <c r="D2957">
        <v>9.75</v>
      </c>
      <c r="E2957">
        <v>2.61</v>
      </c>
      <c r="F2957">
        <v>4.01</v>
      </c>
      <c r="G2957">
        <v>0.99</v>
      </c>
      <c r="H2957" s="184">
        <f t="shared" ref="H2957:L2957" si="3214">H2933</f>
        <v>8.3333333333333329E-2</v>
      </c>
      <c r="I2957" s="185">
        <f t="shared" si="3214"/>
        <v>236</v>
      </c>
      <c r="J2957" s="185">
        <f t="shared" si="3214"/>
        <v>179</v>
      </c>
      <c r="K2957" s="185">
        <f t="shared" si="3214"/>
        <v>2985</v>
      </c>
      <c r="L2957" s="185">
        <f t="shared" si="3214"/>
        <v>1111</v>
      </c>
      <c r="M2957" s="147"/>
      <c r="N2957" s="143">
        <f t="shared" si="3204"/>
        <v>2301</v>
      </c>
      <c r="O2957" s="143">
        <f t="shared" si="3200"/>
        <v>467.19</v>
      </c>
      <c r="P2957" s="143">
        <f t="shared" si="3201"/>
        <v>11969.849999999999</v>
      </c>
      <c r="Q2957" s="143">
        <f t="shared" si="3202"/>
        <v>1099.8900000000001</v>
      </c>
      <c r="R2957" s="188">
        <f t="shared" si="3205"/>
        <v>15837.929999999998</v>
      </c>
      <c r="T2957">
        <v>29220.43</v>
      </c>
      <c r="U2957" s="190">
        <f t="shared" si="3206"/>
        <v>0.54201563768910987</v>
      </c>
    </row>
    <row r="2958" spans="1:21" x14ac:dyDescent="0.2">
      <c r="A2958" s="178">
        <v>42859</v>
      </c>
      <c r="B2958" s="179">
        <v>0.16666666666666666</v>
      </c>
      <c r="C2958" t="s">
        <v>349</v>
      </c>
      <c r="D2958">
        <v>9.43</v>
      </c>
      <c r="E2958">
        <v>2.61</v>
      </c>
      <c r="F2958">
        <v>4</v>
      </c>
      <c r="G2958">
        <v>0.99</v>
      </c>
      <c r="H2958" s="184">
        <f t="shared" ref="H2958:L2958" si="3215">H2934</f>
        <v>0.125</v>
      </c>
      <c r="I2958" s="185">
        <f t="shared" si="3215"/>
        <v>201</v>
      </c>
      <c r="J2958" s="185">
        <f t="shared" si="3215"/>
        <v>205</v>
      </c>
      <c r="K2958" s="185">
        <f t="shared" si="3215"/>
        <v>2985</v>
      </c>
      <c r="L2958" s="185">
        <f t="shared" si="3215"/>
        <v>1717</v>
      </c>
      <c r="M2958" s="147"/>
      <c r="N2958" s="143">
        <f t="shared" si="3204"/>
        <v>1895.4299999999998</v>
      </c>
      <c r="O2958" s="143">
        <f t="shared" si="3200"/>
        <v>535.04999999999995</v>
      </c>
      <c r="P2958" s="143">
        <f t="shared" si="3201"/>
        <v>11940</v>
      </c>
      <c r="Q2958" s="143">
        <f t="shared" si="3202"/>
        <v>1699.83</v>
      </c>
      <c r="R2958" s="188">
        <f t="shared" si="3205"/>
        <v>16070.31</v>
      </c>
      <c r="T2958">
        <v>28054.23</v>
      </c>
      <c r="U2958" s="190">
        <f t="shared" si="3206"/>
        <v>0.57283019352161868</v>
      </c>
    </row>
    <row r="2959" spans="1:21" x14ac:dyDescent="0.2">
      <c r="A2959" s="178">
        <v>42859</v>
      </c>
      <c r="B2959" s="179">
        <v>0.20833333333333334</v>
      </c>
      <c r="C2959" t="s">
        <v>349</v>
      </c>
      <c r="D2959">
        <v>8</v>
      </c>
      <c r="E2959">
        <v>3.81</v>
      </c>
      <c r="F2959">
        <v>4.01</v>
      </c>
      <c r="G2959">
        <v>0.99</v>
      </c>
      <c r="H2959" s="184">
        <f t="shared" ref="H2959:L2959" si="3216">H2935</f>
        <v>0.16666666666666666</v>
      </c>
      <c r="I2959" s="185">
        <f t="shared" si="3216"/>
        <v>185</v>
      </c>
      <c r="J2959" s="185">
        <f t="shared" si="3216"/>
        <v>205</v>
      </c>
      <c r="K2959" s="185">
        <f t="shared" si="3216"/>
        <v>2985</v>
      </c>
      <c r="L2959" s="185">
        <f t="shared" si="3216"/>
        <v>1717</v>
      </c>
      <c r="M2959" s="147"/>
      <c r="N2959" s="143">
        <f t="shared" si="3204"/>
        <v>1480</v>
      </c>
      <c r="O2959" s="143">
        <f t="shared" si="3200"/>
        <v>781.05</v>
      </c>
      <c r="P2959" s="143">
        <f t="shared" si="3201"/>
        <v>11969.849999999999</v>
      </c>
      <c r="Q2959" s="143">
        <f t="shared" si="3202"/>
        <v>1699.83</v>
      </c>
      <c r="R2959" s="188">
        <f t="shared" si="3205"/>
        <v>15930.729999999998</v>
      </c>
      <c r="T2959">
        <v>27458.98</v>
      </c>
      <c r="U2959" s="190">
        <f t="shared" si="3206"/>
        <v>0.58016466744212636</v>
      </c>
    </row>
    <row r="2960" spans="1:21" x14ac:dyDescent="0.2">
      <c r="A2960" s="178">
        <v>42859</v>
      </c>
      <c r="B2960" s="179">
        <v>0.25</v>
      </c>
      <c r="C2960" t="s">
        <v>349</v>
      </c>
      <c r="D2960">
        <v>65.010000000000005</v>
      </c>
      <c r="E2960">
        <v>8.11</v>
      </c>
      <c r="F2960">
        <v>6.11</v>
      </c>
      <c r="G2960">
        <v>0.99</v>
      </c>
      <c r="H2960" s="184">
        <f t="shared" ref="H2960:L2960" si="3217">H2936</f>
        <v>0.20833333333333334</v>
      </c>
      <c r="I2960" s="185">
        <f t="shared" si="3217"/>
        <v>207</v>
      </c>
      <c r="J2960" s="185">
        <f t="shared" si="3217"/>
        <v>283</v>
      </c>
      <c r="K2960" s="185">
        <f t="shared" si="3217"/>
        <v>2985</v>
      </c>
      <c r="L2960" s="185">
        <f t="shared" si="3217"/>
        <v>1717</v>
      </c>
      <c r="M2960" s="147"/>
      <c r="N2960" s="143">
        <f t="shared" si="3204"/>
        <v>13457.070000000002</v>
      </c>
      <c r="O2960" s="143">
        <f t="shared" si="3200"/>
        <v>2295.1299999999997</v>
      </c>
      <c r="P2960" s="143">
        <f t="shared" si="3201"/>
        <v>18238.350000000002</v>
      </c>
      <c r="Q2960" s="143">
        <f t="shared" si="3202"/>
        <v>1699.83</v>
      </c>
      <c r="R2960" s="188">
        <f t="shared" si="3205"/>
        <v>35690.380000000005</v>
      </c>
      <c r="T2960">
        <v>27579.97</v>
      </c>
      <c r="U2960" s="190">
        <f t="shared" si="3206"/>
        <v>1.294068847790625</v>
      </c>
    </row>
    <row r="2961" spans="1:21" x14ac:dyDescent="0.2">
      <c r="A2961" s="178">
        <v>42859</v>
      </c>
      <c r="B2961" s="179">
        <v>0.29166666666666669</v>
      </c>
      <c r="C2961" t="s">
        <v>349</v>
      </c>
      <c r="D2961">
        <v>10.029999999999999</v>
      </c>
      <c r="E2961">
        <v>8.11</v>
      </c>
      <c r="F2961">
        <v>6.31</v>
      </c>
      <c r="G2961">
        <v>4.5999999999999996</v>
      </c>
      <c r="H2961" s="184">
        <f t="shared" ref="H2961:L2961" si="3218">H2937</f>
        <v>0.25</v>
      </c>
      <c r="I2961" s="185">
        <f t="shared" si="3218"/>
        <v>327</v>
      </c>
      <c r="J2961" s="185">
        <f t="shared" si="3218"/>
        <v>438</v>
      </c>
      <c r="K2961" s="185">
        <f t="shared" si="3218"/>
        <v>2985</v>
      </c>
      <c r="L2961" s="185">
        <f t="shared" si="3218"/>
        <v>1717</v>
      </c>
      <c r="M2961" s="147"/>
      <c r="N2961" s="143">
        <f t="shared" si="3204"/>
        <v>3279.81</v>
      </c>
      <c r="O2961" s="143">
        <f t="shared" si="3200"/>
        <v>3552.18</v>
      </c>
      <c r="P2961" s="143">
        <f t="shared" si="3201"/>
        <v>18835.349999999999</v>
      </c>
      <c r="Q2961" s="143">
        <f t="shared" si="3202"/>
        <v>7898.2</v>
      </c>
      <c r="R2961" s="188">
        <f t="shared" si="3205"/>
        <v>33565.539999999994</v>
      </c>
      <c r="T2961">
        <v>29182.880000000001</v>
      </c>
      <c r="U2961" s="190">
        <f t="shared" si="3206"/>
        <v>1.1501791461295112</v>
      </c>
    </row>
    <row r="2962" spans="1:21" x14ac:dyDescent="0.2">
      <c r="A2962" s="178">
        <v>42859</v>
      </c>
      <c r="B2962" s="179">
        <v>0.33333333333333331</v>
      </c>
      <c r="C2962" t="s">
        <v>349</v>
      </c>
      <c r="D2962">
        <v>3.84</v>
      </c>
      <c r="E2962">
        <v>4</v>
      </c>
      <c r="F2962">
        <v>4.49</v>
      </c>
      <c r="G2962">
        <v>4</v>
      </c>
      <c r="H2962" s="184">
        <f t="shared" ref="H2962:L2962" si="3219">H2938</f>
        <v>0.29166666666666669</v>
      </c>
      <c r="I2962" s="185">
        <f t="shared" si="3219"/>
        <v>249</v>
      </c>
      <c r="J2962" s="185">
        <f t="shared" si="3219"/>
        <v>556</v>
      </c>
      <c r="K2962" s="185">
        <f t="shared" si="3219"/>
        <v>2872</v>
      </c>
      <c r="L2962" s="185">
        <f t="shared" si="3219"/>
        <v>2219</v>
      </c>
      <c r="M2962" s="147"/>
      <c r="N2962" s="143">
        <f t="shared" si="3204"/>
        <v>956.16</v>
      </c>
      <c r="O2962" s="143">
        <f t="shared" si="3200"/>
        <v>2224</v>
      </c>
      <c r="P2962" s="143">
        <f t="shared" si="3201"/>
        <v>12895.28</v>
      </c>
      <c r="Q2962" s="143">
        <f t="shared" si="3202"/>
        <v>8876</v>
      </c>
      <c r="R2962" s="188">
        <f t="shared" si="3205"/>
        <v>24951.440000000002</v>
      </c>
      <c r="T2962">
        <v>32208.15</v>
      </c>
      <c r="U2962" s="190">
        <f t="shared" si="3206"/>
        <v>0.77469336177334003</v>
      </c>
    </row>
    <row r="2963" spans="1:21" x14ac:dyDescent="0.2">
      <c r="A2963" s="178">
        <v>42859</v>
      </c>
      <c r="B2963" s="179">
        <v>0.375</v>
      </c>
      <c r="C2963" t="s">
        <v>349</v>
      </c>
      <c r="D2963">
        <v>12</v>
      </c>
      <c r="E2963">
        <v>5</v>
      </c>
      <c r="F2963">
        <v>5.2</v>
      </c>
      <c r="G2963">
        <v>4.2</v>
      </c>
      <c r="H2963" s="184">
        <f t="shared" ref="H2963:L2963" si="3220">H2939</f>
        <v>0.33333333333333331</v>
      </c>
      <c r="I2963" s="185">
        <f t="shared" si="3220"/>
        <v>256</v>
      </c>
      <c r="J2963" s="185">
        <f t="shared" si="3220"/>
        <v>306</v>
      </c>
      <c r="K2963" s="185">
        <f t="shared" si="3220"/>
        <v>2872</v>
      </c>
      <c r="L2963" s="185">
        <f t="shared" si="3220"/>
        <v>2219</v>
      </c>
      <c r="M2963" s="147"/>
      <c r="N2963" s="143">
        <f t="shared" si="3204"/>
        <v>3072</v>
      </c>
      <c r="O2963" s="143">
        <f t="shared" si="3200"/>
        <v>1530</v>
      </c>
      <c r="P2963" s="143">
        <f t="shared" si="3201"/>
        <v>14934.4</v>
      </c>
      <c r="Q2963" s="143">
        <f t="shared" si="3202"/>
        <v>9319.8000000000011</v>
      </c>
      <c r="R2963" s="188">
        <f t="shared" si="3205"/>
        <v>28856.200000000004</v>
      </c>
      <c r="T2963">
        <v>33026.83</v>
      </c>
      <c r="U2963" s="190">
        <f t="shared" si="3206"/>
        <v>0.87371994224089933</v>
      </c>
    </row>
    <row r="2964" spans="1:21" x14ac:dyDescent="0.2">
      <c r="A2964" s="178">
        <v>42859</v>
      </c>
      <c r="B2964" s="179">
        <v>0.41666666666666669</v>
      </c>
      <c r="C2964" t="s">
        <v>349</v>
      </c>
      <c r="D2964">
        <v>8.11</v>
      </c>
      <c r="E2964">
        <v>5.04</v>
      </c>
      <c r="F2964">
        <v>8.75</v>
      </c>
      <c r="G2964">
        <v>4.42</v>
      </c>
      <c r="H2964" s="184">
        <f t="shared" ref="H2964:L2964" si="3221">H2940</f>
        <v>0.375</v>
      </c>
      <c r="I2964" s="185">
        <f t="shared" si="3221"/>
        <v>156</v>
      </c>
      <c r="J2964" s="185">
        <f t="shared" si="3221"/>
        <v>343</v>
      </c>
      <c r="K2964" s="185">
        <f t="shared" si="3221"/>
        <v>2872</v>
      </c>
      <c r="L2964" s="185">
        <f t="shared" si="3221"/>
        <v>2219</v>
      </c>
      <c r="M2964" s="147"/>
      <c r="N2964" s="143">
        <f t="shared" si="3204"/>
        <v>1265.1599999999999</v>
      </c>
      <c r="O2964" s="143">
        <f t="shared" si="3200"/>
        <v>1728.72</v>
      </c>
      <c r="P2964" s="143">
        <f t="shared" si="3201"/>
        <v>25130</v>
      </c>
      <c r="Q2964" s="143">
        <f t="shared" si="3202"/>
        <v>9807.98</v>
      </c>
      <c r="R2964" s="188">
        <f t="shared" si="3205"/>
        <v>37931.86</v>
      </c>
      <c r="T2964">
        <v>33562.11</v>
      </c>
      <c r="U2964" s="190">
        <f t="shared" si="3206"/>
        <v>1.1301989058494832</v>
      </c>
    </row>
    <row r="2965" spans="1:21" x14ac:dyDescent="0.2">
      <c r="A2965" s="178">
        <v>42859</v>
      </c>
      <c r="B2965" s="179">
        <v>0.45833333333333331</v>
      </c>
      <c r="C2965" t="s">
        <v>349</v>
      </c>
      <c r="D2965">
        <v>6.83</v>
      </c>
      <c r="E2965">
        <v>6.25</v>
      </c>
      <c r="F2965">
        <v>6.45</v>
      </c>
      <c r="G2965">
        <v>6</v>
      </c>
      <c r="H2965" s="184">
        <f t="shared" ref="H2965:L2965" si="3222">H2941</f>
        <v>0.41666666666666669</v>
      </c>
      <c r="I2965" s="185">
        <f t="shared" si="3222"/>
        <v>196</v>
      </c>
      <c r="J2965" s="185">
        <f t="shared" si="3222"/>
        <v>315</v>
      </c>
      <c r="K2965" s="185">
        <f t="shared" si="3222"/>
        <v>2872</v>
      </c>
      <c r="L2965" s="185">
        <f t="shared" si="3222"/>
        <v>2219</v>
      </c>
      <c r="M2965" s="147"/>
      <c r="N2965" s="143">
        <f t="shared" si="3204"/>
        <v>1338.68</v>
      </c>
      <c r="O2965" s="143">
        <f t="shared" si="3200"/>
        <v>1968.75</v>
      </c>
      <c r="P2965" s="143">
        <f t="shared" si="3201"/>
        <v>18524.400000000001</v>
      </c>
      <c r="Q2965" s="143">
        <f t="shared" si="3202"/>
        <v>13314</v>
      </c>
      <c r="R2965" s="188">
        <f t="shared" si="3205"/>
        <v>35145.83</v>
      </c>
      <c r="T2965">
        <v>34430.68</v>
      </c>
      <c r="U2965" s="190">
        <f t="shared" si="3206"/>
        <v>1.0207707196024012</v>
      </c>
    </row>
    <row r="2966" spans="1:21" x14ac:dyDescent="0.2">
      <c r="A2966" s="178">
        <v>42859</v>
      </c>
      <c r="B2966" s="179">
        <v>0.5</v>
      </c>
      <c r="C2966" t="s">
        <v>349</v>
      </c>
      <c r="D2966">
        <v>3.5</v>
      </c>
      <c r="E2966">
        <v>7.62</v>
      </c>
      <c r="F2966">
        <v>7.82</v>
      </c>
      <c r="G2966">
        <v>7</v>
      </c>
      <c r="H2966" s="184">
        <f t="shared" ref="H2966:L2966" si="3223">H2942</f>
        <v>0.45833333333333331</v>
      </c>
      <c r="I2966" s="185">
        <f t="shared" si="3223"/>
        <v>226</v>
      </c>
      <c r="J2966" s="185">
        <f t="shared" si="3223"/>
        <v>326</v>
      </c>
      <c r="K2966" s="185">
        <f t="shared" si="3223"/>
        <v>2842</v>
      </c>
      <c r="L2966" s="185">
        <f t="shared" si="3223"/>
        <v>1635</v>
      </c>
      <c r="M2966" s="147"/>
      <c r="N2966" s="143">
        <f t="shared" si="3204"/>
        <v>791</v>
      </c>
      <c r="O2966" s="143">
        <f t="shared" si="3200"/>
        <v>2484.12</v>
      </c>
      <c r="P2966" s="143">
        <f t="shared" si="3201"/>
        <v>22224.440000000002</v>
      </c>
      <c r="Q2966" s="143">
        <f t="shared" si="3202"/>
        <v>11445</v>
      </c>
      <c r="R2966" s="188">
        <f t="shared" si="3205"/>
        <v>36944.559999999998</v>
      </c>
      <c r="T2966">
        <v>35190.6</v>
      </c>
      <c r="U2966" s="190">
        <f t="shared" si="3206"/>
        <v>1.0498417190954403</v>
      </c>
    </row>
    <row r="2967" spans="1:21" x14ac:dyDescent="0.2">
      <c r="A2967" s="178">
        <v>42859</v>
      </c>
      <c r="B2967" s="179">
        <v>0.54166666666666663</v>
      </c>
      <c r="C2967" t="s">
        <v>349</v>
      </c>
      <c r="D2967">
        <v>3.5</v>
      </c>
      <c r="E2967">
        <v>6.62</v>
      </c>
      <c r="F2967">
        <v>8.31</v>
      </c>
      <c r="G2967">
        <v>6</v>
      </c>
      <c r="H2967" s="184">
        <f t="shared" ref="H2967:L2967" si="3224">H2943</f>
        <v>0.5</v>
      </c>
      <c r="I2967" s="185">
        <f t="shared" si="3224"/>
        <v>222</v>
      </c>
      <c r="J2967" s="185">
        <f t="shared" si="3224"/>
        <v>319</v>
      </c>
      <c r="K2967" s="185">
        <f t="shared" si="3224"/>
        <v>2842</v>
      </c>
      <c r="L2967" s="185">
        <f t="shared" si="3224"/>
        <v>1635</v>
      </c>
      <c r="M2967" s="147"/>
      <c r="N2967" s="143">
        <f t="shared" si="3204"/>
        <v>777</v>
      </c>
      <c r="O2967" s="143">
        <f t="shared" si="3200"/>
        <v>2111.7800000000002</v>
      </c>
      <c r="P2967" s="143">
        <f t="shared" si="3201"/>
        <v>23617.02</v>
      </c>
      <c r="Q2967" s="143">
        <f t="shared" si="3202"/>
        <v>9810</v>
      </c>
      <c r="R2967" s="188">
        <f t="shared" si="3205"/>
        <v>36315.800000000003</v>
      </c>
      <c r="T2967">
        <v>35792.57</v>
      </c>
      <c r="U2967" s="190">
        <f t="shared" si="3206"/>
        <v>1.014618397058384</v>
      </c>
    </row>
    <row r="2968" spans="1:21" x14ac:dyDescent="0.2">
      <c r="A2968" s="178">
        <v>42859</v>
      </c>
      <c r="B2968" s="179">
        <v>0.58333333333333337</v>
      </c>
      <c r="C2968" t="s">
        <v>349</v>
      </c>
      <c r="D2968">
        <v>3.5</v>
      </c>
      <c r="E2968">
        <v>3.11</v>
      </c>
      <c r="F2968">
        <v>7.61</v>
      </c>
      <c r="G2968">
        <v>6</v>
      </c>
      <c r="H2968" s="184">
        <f t="shared" ref="H2968:L2968" si="3225">H2944</f>
        <v>0.54166666666666663</v>
      </c>
      <c r="I2968" s="185">
        <f t="shared" si="3225"/>
        <v>195</v>
      </c>
      <c r="J2968" s="185">
        <f t="shared" si="3225"/>
        <v>299</v>
      </c>
      <c r="K2968" s="185">
        <f t="shared" si="3225"/>
        <v>2842</v>
      </c>
      <c r="L2968" s="185">
        <f t="shared" si="3225"/>
        <v>1635</v>
      </c>
      <c r="M2968" s="147"/>
      <c r="N2968" s="143">
        <f t="shared" si="3204"/>
        <v>682.5</v>
      </c>
      <c r="O2968" s="143">
        <f t="shared" si="3200"/>
        <v>929.89</v>
      </c>
      <c r="P2968" s="143">
        <f t="shared" si="3201"/>
        <v>21627.620000000003</v>
      </c>
      <c r="Q2968" s="143">
        <f t="shared" si="3202"/>
        <v>9810</v>
      </c>
      <c r="R2968" s="188">
        <f t="shared" si="3205"/>
        <v>33050.01</v>
      </c>
      <c r="T2968">
        <v>36248.17</v>
      </c>
      <c r="U2968" s="190">
        <f t="shared" si="3206"/>
        <v>0.91177044248026873</v>
      </c>
    </row>
    <row r="2969" spans="1:21" x14ac:dyDescent="0.2">
      <c r="A2969" s="178">
        <v>42859</v>
      </c>
      <c r="B2969" s="179">
        <v>0.625</v>
      </c>
      <c r="C2969" t="s">
        <v>349</v>
      </c>
      <c r="D2969">
        <v>8.11</v>
      </c>
      <c r="E2969">
        <v>3.45</v>
      </c>
      <c r="F2969">
        <v>8.35</v>
      </c>
      <c r="G2969">
        <v>2.4700000000000002</v>
      </c>
      <c r="H2969" s="184">
        <f t="shared" ref="H2969:L2969" si="3226">H2945</f>
        <v>0.58333333333333337</v>
      </c>
      <c r="I2969" s="185">
        <f t="shared" si="3226"/>
        <v>205</v>
      </c>
      <c r="J2969" s="185">
        <f t="shared" si="3226"/>
        <v>237</v>
      </c>
      <c r="K2969" s="185">
        <f t="shared" si="3226"/>
        <v>2842</v>
      </c>
      <c r="L2969" s="185">
        <f t="shared" si="3226"/>
        <v>1635</v>
      </c>
      <c r="M2969" s="147"/>
      <c r="N2969" s="143">
        <f t="shared" si="3204"/>
        <v>1662.55</v>
      </c>
      <c r="O2969" s="143">
        <f t="shared" si="3200"/>
        <v>817.65000000000009</v>
      </c>
      <c r="P2969" s="143">
        <f t="shared" si="3201"/>
        <v>23730.7</v>
      </c>
      <c r="Q2969" s="143">
        <f t="shared" si="3202"/>
        <v>4038.4500000000003</v>
      </c>
      <c r="R2969" s="188">
        <f t="shared" si="3205"/>
        <v>30249.350000000002</v>
      </c>
      <c r="T2969">
        <v>36965.879999999997</v>
      </c>
      <c r="U2969" s="190">
        <f t="shared" si="3206"/>
        <v>0.81830460954804818</v>
      </c>
    </row>
    <row r="2970" spans="1:21" x14ac:dyDescent="0.2">
      <c r="A2970" s="178">
        <v>42859</v>
      </c>
      <c r="B2970" s="179">
        <v>0.66666666666666663</v>
      </c>
      <c r="C2970" t="s">
        <v>349</v>
      </c>
      <c r="D2970">
        <v>8.98</v>
      </c>
      <c r="E2970">
        <v>4</v>
      </c>
      <c r="F2970">
        <v>8.8000000000000007</v>
      </c>
      <c r="G2970">
        <v>1.77</v>
      </c>
      <c r="H2970" s="184">
        <f t="shared" ref="H2970:L2970" si="3227">H2946</f>
        <v>0.625</v>
      </c>
      <c r="I2970" s="185">
        <f t="shared" si="3227"/>
        <v>212</v>
      </c>
      <c r="J2970" s="185">
        <f t="shared" si="3227"/>
        <v>213</v>
      </c>
      <c r="K2970" s="185">
        <f t="shared" si="3227"/>
        <v>2842</v>
      </c>
      <c r="L2970" s="185">
        <f t="shared" si="3227"/>
        <v>1380</v>
      </c>
      <c r="M2970" s="147"/>
      <c r="N2970" s="143">
        <f t="shared" si="3204"/>
        <v>1903.76</v>
      </c>
      <c r="O2970" s="143">
        <f t="shared" si="3200"/>
        <v>852</v>
      </c>
      <c r="P2970" s="143">
        <f t="shared" si="3201"/>
        <v>25009.600000000002</v>
      </c>
      <c r="Q2970" s="143">
        <f t="shared" si="3202"/>
        <v>2442.6</v>
      </c>
      <c r="R2970" s="188">
        <f t="shared" si="3205"/>
        <v>30207.96</v>
      </c>
      <c r="T2970">
        <v>37657.51</v>
      </c>
      <c r="U2970" s="190">
        <f t="shared" si="3206"/>
        <v>0.80217624585374858</v>
      </c>
    </row>
    <row r="2971" spans="1:21" x14ac:dyDescent="0.2">
      <c r="A2971" s="178">
        <v>42859</v>
      </c>
      <c r="B2971" s="179">
        <v>0.70833333333333337</v>
      </c>
      <c r="C2971" t="s">
        <v>349</v>
      </c>
      <c r="D2971">
        <v>15</v>
      </c>
      <c r="E2971">
        <v>8.8699999999999992</v>
      </c>
      <c r="F2971">
        <v>11.06</v>
      </c>
      <c r="G2971">
        <v>0.99</v>
      </c>
      <c r="H2971" s="184">
        <f t="shared" ref="H2971:L2971" si="3228">H2947</f>
        <v>0.66666666666666663</v>
      </c>
      <c r="I2971" s="185">
        <f t="shared" si="3228"/>
        <v>191</v>
      </c>
      <c r="J2971" s="185">
        <f t="shared" si="3228"/>
        <v>237</v>
      </c>
      <c r="K2971" s="185">
        <f t="shared" si="3228"/>
        <v>2842</v>
      </c>
      <c r="L2971" s="185">
        <f t="shared" si="3228"/>
        <v>1380</v>
      </c>
      <c r="M2971" s="147"/>
      <c r="N2971" s="143">
        <f t="shared" si="3204"/>
        <v>2865</v>
      </c>
      <c r="O2971" s="143">
        <f t="shared" si="3200"/>
        <v>2102.1899999999996</v>
      </c>
      <c r="P2971" s="143">
        <f t="shared" si="3201"/>
        <v>31432.52</v>
      </c>
      <c r="Q2971" s="143">
        <f t="shared" si="3202"/>
        <v>1366.2</v>
      </c>
      <c r="R2971" s="188">
        <f t="shared" si="3205"/>
        <v>37765.909999999996</v>
      </c>
      <c r="T2971">
        <v>38306.6</v>
      </c>
      <c r="U2971" s="190">
        <f t="shared" si="3206"/>
        <v>0.98588519993943591</v>
      </c>
    </row>
    <row r="2972" spans="1:21" x14ac:dyDescent="0.2">
      <c r="A2972" s="178">
        <v>42859</v>
      </c>
      <c r="B2972" s="179">
        <v>0.75</v>
      </c>
      <c r="C2972" t="s">
        <v>349</v>
      </c>
      <c r="D2972">
        <v>10</v>
      </c>
      <c r="E2972">
        <v>6.9</v>
      </c>
      <c r="F2972">
        <v>12.19</v>
      </c>
      <c r="G2972">
        <v>1</v>
      </c>
      <c r="H2972" s="184">
        <f t="shared" ref="H2972:L2972" si="3229">H2948</f>
        <v>0.70833333333333337</v>
      </c>
      <c r="I2972" s="185">
        <f t="shared" si="3229"/>
        <v>218</v>
      </c>
      <c r="J2972" s="185">
        <f t="shared" si="3229"/>
        <v>258</v>
      </c>
      <c r="K2972" s="185">
        <f t="shared" si="3229"/>
        <v>2842</v>
      </c>
      <c r="L2972" s="185">
        <f t="shared" si="3229"/>
        <v>1380</v>
      </c>
      <c r="M2972" s="147"/>
      <c r="N2972" s="143">
        <f t="shared" si="3204"/>
        <v>2180</v>
      </c>
      <c r="O2972" s="143">
        <f t="shared" si="3200"/>
        <v>1780.2</v>
      </c>
      <c r="P2972" s="143">
        <f t="shared" si="3201"/>
        <v>34643.979999999996</v>
      </c>
      <c r="Q2972" s="143">
        <f t="shared" si="3202"/>
        <v>1380</v>
      </c>
      <c r="R2972" s="188">
        <f t="shared" si="3205"/>
        <v>39984.179999999993</v>
      </c>
      <c r="T2972">
        <v>39018.14</v>
      </c>
      <c r="U2972" s="190">
        <f t="shared" si="3206"/>
        <v>1.0247587404217626</v>
      </c>
    </row>
    <row r="2973" spans="1:21" x14ac:dyDescent="0.2">
      <c r="A2973" s="178">
        <v>42859</v>
      </c>
      <c r="B2973" s="179">
        <v>0.79166666666666663</v>
      </c>
      <c r="C2973" t="s">
        <v>349</v>
      </c>
      <c r="D2973">
        <v>20.07</v>
      </c>
      <c r="E2973">
        <v>5</v>
      </c>
      <c r="F2973">
        <v>13.27</v>
      </c>
      <c r="G2973">
        <v>1</v>
      </c>
      <c r="H2973" s="184">
        <f t="shared" ref="H2973:L2973" si="3230">H2949</f>
        <v>0.75</v>
      </c>
      <c r="I2973" s="185">
        <f t="shared" si="3230"/>
        <v>240</v>
      </c>
      <c r="J2973" s="185">
        <f t="shared" si="3230"/>
        <v>365</v>
      </c>
      <c r="K2973" s="185">
        <f t="shared" si="3230"/>
        <v>2842</v>
      </c>
      <c r="L2973" s="185">
        <f t="shared" si="3230"/>
        <v>1380</v>
      </c>
      <c r="M2973" s="147"/>
      <c r="N2973" s="143">
        <f t="shared" si="3204"/>
        <v>4816.8</v>
      </c>
      <c r="O2973" s="143">
        <f t="shared" si="3200"/>
        <v>1825</v>
      </c>
      <c r="P2973" s="143">
        <f t="shared" si="3201"/>
        <v>37713.339999999997</v>
      </c>
      <c r="Q2973" s="143">
        <f t="shared" si="3202"/>
        <v>1380</v>
      </c>
      <c r="R2973" s="188">
        <f t="shared" si="3205"/>
        <v>45735.14</v>
      </c>
      <c r="T2973">
        <v>39199.339999999997</v>
      </c>
      <c r="U2973" s="190">
        <f t="shared" si="3206"/>
        <v>1.1667323990659026</v>
      </c>
    </row>
    <row r="2974" spans="1:21" x14ac:dyDescent="0.2">
      <c r="A2974" s="178">
        <v>42859</v>
      </c>
      <c r="B2974" s="179">
        <v>0.83333333333333337</v>
      </c>
      <c r="C2974" t="s">
        <v>349</v>
      </c>
      <c r="D2974">
        <v>10</v>
      </c>
      <c r="E2974">
        <v>15.02</v>
      </c>
      <c r="F2974">
        <v>20.100000000000001</v>
      </c>
      <c r="G2974">
        <v>0.99</v>
      </c>
      <c r="H2974" s="184">
        <f t="shared" ref="H2974:L2974" si="3231">H2950</f>
        <v>0.79166666666666663</v>
      </c>
      <c r="I2974" s="185">
        <f t="shared" si="3231"/>
        <v>320</v>
      </c>
      <c r="J2974" s="185">
        <f t="shared" si="3231"/>
        <v>214</v>
      </c>
      <c r="K2974" s="185">
        <f t="shared" si="3231"/>
        <v>2842</v>
      </c>
      <c r="L2974" s="185">
        <f t="shared" si="3231"/>
        <v>1426</v>
      </c>
      <c r="M2974" s="147"/>
      <c r="N2974" s="143">
        <f t="shared" si="3204"/>
        <v>3200</v>
      </c>
      <c r="O2974" s="143">
        <f t="shared" si="3200"/>
        <v>3214.2799999999997</v>
      </c>
      <c r="P2974" s="143">
        <f t="shared" si="3201"/>
        <v>57124.200000000004</v>
      </c>
      <c r="Q2974" s="143">
        <f t="shared" si="3202"/>
        <v>1411.74</v>
      </c>
      <c r="R2974" s="188">
        <f t="shared" si="3205"/>
        <v>64950.22</v>
      </c>
      <c r="T2974">
        <v>38761.300000000003</v>
      </c>
      <c r="U2974" s="190">
        <f t="shared" si="3206"/>
        <v>1.6756460696622661</v>
      </c>
    </row>
    <row r="2975" spans="1:21" x14ac:dyDescent="0.2">
      <c r="A2975" s="178">
        <v>42859</v>
      </c>
      <c r="B2975" s="179">
        <v>0.875</v>
      </c>
      <c r="C2975" t="s">
        <v>349</v>
      </c>
      <c r="D2975">
        <v>5.72</v>
      </c>
      <c r="E2975">
        <v>25</v>
      </c>
      <c r="F2975">
        <v>38.49</v>
      </c>
      <c r="G2975">
        <v>0.99</v>
      </c>
      <c r="H2975" s="184">
        <f t="shared" ref="H2975:L2975" si="3232">H2951</f>
        <v>0.83333333333333337</v>
      </c>
      <c r="I2975" s="185">
        <f t="shared" si="3232"/>
        <v>322</v>
      </c>
      <c r="J2975" s="185">
        <f t="shared" si="3232"/>
        <v>178</v>
      </c>
      <c r="K2975" s="185">
        <f t="shared" si="3232"/>
        <v>2842</v>
      </c>
      <c r="L2975" s="185">
        <f t="shared" si="3232"/>
        <v>1426</v>
      </c>
      <c r="M2975" s="147"/>
      <c r="N2975" s="143">
        <f t="shared" si="3204"/>
        <v>1841.84</v>
      </c>
      <c r="O2975" s="143">
        <f t="shared" si="3200"/>
        <v>4450</v>
      </c>
      <c r="P2975" s="143">
        <f t="shared" si="3201"/>
        <v>109388.58</v>
      </c>
      <c r="Q2975" s="143">
        <f t="shared" si="3202"/>
        <v>1411.74</v>
      </c>
      <c r="R2975" s="188">
        <f t="shared" si="3205"/>
        <v>117092.16</v>
      </c>
      <c r="T2975">
        <v>37842.01</v>
      </c>
      <c r="U2975" s="190">
        <f t="shared" si="3206"/>
        <v>3.0942373304166453</v>
      </c>
    </row>
    <row r="2976" spans="1:21" x14ac:dyDescent="0.2">
      <c r="A2976" s="178">
        <v>42859</v>
      </c>
      <c r="B2976" s="179">
        <v>0.91666666666666663</v>
      </c>
      <c r="C2976" t="s">
        <v>349</v>
      </c>
      <c r="D2976">
        <v>15</v>
      </c>
      <c r="E2976">
        <v>15.07</v>
      </c>
      <c r="F2976">
        <v>16.329999999999998</v>
      </c>
      <c r="G2976">
        <v>0.99</v>
      </c>
      <c r="H2976" s="184">
        <f t="shared" ref="H2976:L2976" si="3233">H2952</f>
        <v>0.875</v>
      </c>
      <c r="I2976" s="185">
        <f t="shared" si="3233"/>
        <v>337</v>
      </c>
      <c r="J2976" s="185">
        <f t="shared" si="3233"/>
        <v>173</v>
      </c>
      <c r="K2976" s="185">
        <f t="shared" si="3233"/>
        <v>2842</v>
      </c>
      <c r="L2976" s="185">
        <f t="shared" si="3233"/>
        <v>1426</v>
      </c>
      <c r="M2976" s="147"/>
      <c r="N2976" s="143">
        <f t="shared" si="3204"/>
        <v>5055</v>
      </c>
      <c r="O2976" s="143">
        <f t="shared" si="3200"/>
        <v>2607.11</v>
      </c>
      <c r="P2976" s="143">
        <f t="shared" si="3201"/>
        <v>46409.859999999993</v>
      </c>
      <c r="Q2976" s="143">
        <f t="shared" si="3202"/>
        <v>1411.74</v>
      </c>
      <c r="R2976" s="188">
        <f t="shared" si="3205"/>
        <v>55483.709999999992</v>
      </c>
      <c r="T2976">
        <v>38206.370000000003</v>
      </c>
      <c r="U2976" s="190">
        <f t="shared" si="3206"/>
        <v>1.4522109794780291</v>
      </c>
    </row>
    <row r="2977" spans="1:21" x14ac:dyDescent="0.2">
      <c r="A2977" s="178">
        <v>42859</v>
      </c>
      <c r="B2977" s="179">
        <v>0.95833333333333337</v>
      </c>
      <c r="C2977" t="s">
        <v>349</v>
      </c>
      <c r="D2977">
        <v>29.82</v>
      </c>
      <c r="E2977">
        <v>8.82</v>
      </c>
      <c r="F2977">
        <v>8.84</v>
      </c>
      <c r="G2977">
        <v>0.01</v>
      </c>
      <c r="H2977" s="184">
        <f t="shared" ref="H2977:L2977" si="3234">H2953</f>
        <v>0.91666666666666663</v>
      </c>
      <c r="I2977" s="185">
        <f t="shared" si="3234"/>
        <v>394</v>
      </c>
      <c r="J2977" s="185">
        <f t="shared" si="3234"/>
        <v>194</v>
      </c>
      <c r="K2977" s="185">
        <f t="shared" si="3234"/>
        <v>2842</v>
      </c>
      <c r="L2977" s="185">
        <f t="shared" si="3234"/>
        <v>1426</v>
      </c>
      <c r="M2977" s="147"/>
      <c r="N2977" s="143">
        <f t="shared" si="3204"/>
        <v>11749.08</v>
      </c>
      <c r="O2977" s="143">
        <f t="shared" si="3200"/>
        <v>1711.0800000000002</v>
      </c>
      <c r="P2977" s="143">
        <f t="shared" si="3201"/>
        <v>25123.279999999999</v>
      </c>
      <c r="Q2977" s="143">
        <f t="shared" si="3202"/>
        <v>14.26</v>
      </c>
      <c r="R2977" s="188">
        <f t="shared" si="3205"/>
        <v>38597.700000000004</v>
      </c>
      <c r="T2977">
        <v>37416.51</v>
      </c>
      <c r="U2977" s="190">
        <f t="shared" si="3206"/>
        <v>1.0315686845192136</v>
      </c>
    </row>
    <row r="2978" spans="1:21" x14ac:dyDescent="0.2">
      <c r="A2978" s="178">
        <v>42859</v>
      </c>
      <c r="B2978" s="180">
        <v>1</v>
      </c>
      <c r="C2978" t="s">
        <v>349</v>
      </c>
      <c r="D2978">
        <v>12</v>
      </c>
      <c r="E2978">
        <v>8.61</v>
      </c>
      <c r="F2978">
        <v>6.04</v>
      </c>
      <c r="G2978">
        <v>0.01</v>
      </c>
      <c r="H2978" s="184">
        <f t="shared" ref="H2978:L2978" si="3235">H2954</f>
        <v>0.95833333333333337</v>
      </c>
      <c r="I2978" s="185">
        <f t="shared" si="3235"/>
        <v>389</v>
      </c>
      <c r="J2978" s="185">
        <f t="shared" si="3235"/>
        <v>265</v>
      </c>
      <c r="K2978" s="185">
        <f t="shared" si="3235"/>
        <v>2985</v>
      </c>
      <c r="L2978" s="185">
        <f t="shared" si="3235"/>
        <v>1111</v>
      </c>
      <c r="M2978" s="147"/>
      <c r="N2978" s="143">
        <f t="shared" si="3204"/>
        <v>4668</v>
      </c>
      <c r="O2978" s="143">
        <f t="shared" si="3200"/>
        <v>2281.6499999999996</v>
      </c>
      <c r="P2978" s="143">
        <f t="shared" si="3201"/>
        <v>18029.400000000001</v>
      </c>
      <c r="Q2978" s="143">
        <f t="shared" si="3202"/>
        <v>11.11</v>
      </c>
      <c r="R2978" s="188">
        <f t="shared" si="3205"/>
        <v>24990.160000000003</v>
      </c>
      <c r="T2978">
        <v>34589.29</v>
      </c>
      <c r="U2978" s="190">
        <f t="shared" si="3206"/>
        <v>0.72248259504603884</v>
      </c>
    </row>
    <row r="2979" spans="1:21" x14ac:dyDescent="0.2">
      <c r="A2979" s="178">
        <v>42860</v>
      </c>
      <c r="B2979" s="179">
        <v>4.1666666666666664E-2</v>
      </c>
      <c r="C2979" t="s">
        <v>349</v>
      </c>
      <c r="D2979">
        <v>8.11</v>
      </c>
      <c r="E2979">
        <v>4.1100000000000003</v>
      </c>
      <c r="F2979">
        <v>3.55</v>
      </c>
      <c r="G2979">
        <v>0.01</v>
      </c>
      <c r="H2979" s="184">
        <f t="shared" ref="H2979:L2979" si="3236">H2955</f>
        <v>1</v>
      </c>
      <c r="I2979" s="185">
        <f t="shared" si="3236"/>
        <v>362</v>
      </c>
      <c r="J2979" s="185">
        <f t="shared" si="3236"/>
        <v>243</v>
      </c>
      <c r="K2979" s="185">
        <f t="shared" si="3236"/>
        <v>2985</v>
      </c>
      <c r="L2979" s="185">
        <f t="shared" si="3236"/>
        <v>1111</v>
      </c>
      <c r="M2979" s="147"/>
      <c r="N2979" s="143">
        <f t="shared" si="3204"/>
        <v>2935.8199999999997</v>
      </c>
      <c r="O2979" s="143">
        <f t="shared" si="3200"/>
        <v>998.73000000000013</v>
      </c>
      <c r="P2979" s="143">
        <f t="shared" si="3201"/>
        <v>10596.75</v>
      </c>
      <c r="Q2979" s="143">
        <f t="shared" si="3202"/>
        <v>11.11</v>
      </c>
      <c r="R2979" s="188">
        <f t="shared" si="3205"/>
        <v>14542.41</v>
      </c>
      <c r="T2979">
        <v>31359.69</v>
      </c>
      <c r="U2979" s="190">
        <f t="shared" si="3206"/>
        <v>0.46372939273315522</v>
      </c>
    </row>
    <row r="2980" spans="1:21" x14ac:dyDescent="0.2">
      <c r="A2980" s="178">
        <v>42860</v>
      </c>
      <c r="B2980" s="179">
        <v>8.3333333333333329E-2</v>
      </c>
      <c r="C2980" t="s">
        <v>349</v>
      </c>
      <c r="D2980">
        <v>4.8899999999999997</v>
      </c>
      <c r="E2980">
        <v>3.45</v>
      </c>
      <c r="F2980">
        <v>3.45</v>
      </c>
      <c r="G2980">
        <v>0.01</v>
      </c>
      <c r="H2980" s="184">
        <f t="shared" ref="H2980:L2980" si="3237">H2956</f>
        <v>4.1666666666666664E-2</v>
      </c>
      <c r="I2980" s="185">
        <f t="shared" si="3237"/>
        <v>294</v>
      </c>
      <c r="J2980" s="185">
        <f t="shared" si="3237"/>
        <v>212</v>
      </c>
      <c r="K2980" s="185">
        <f t="shared" si="3237"/>
        <v>2985</v>
      </c>
      <c r="L2980" s="185">
        <f t="shared" si="3237"/>
        <v>1111</v>
      </c>
      <c r="M2980" s="147"/>
      <c r="N2980" s="143">
        <f t="shared" si="3204"/>
        <v>1437.6599999999999</v>
      </c>
      <c r="O2980" s="143">
        <f t="shared" si="3200"/>
        <v>731.40000000000009</v>
      </c>
      <c r="P2980" s="143">
        <f t="shared" si="3201"/>
        <v>10298.25</v>
      </c>
      <c r="Q2980" s="143">
        <f t="shared" si="3202"/>
        <v>11.11</v>
      </c>
      <c r="R2980" s="188">
        <f t="shared" si="3205"/>
        <v>12478.42</v>
      </c>
      <c r="T2980">
        <v>29020.9</v>
      </c>
      <c r="U2980" s="190">
        <f t="shared" si="3206"/>
        <v>0.42998046235643966</v>
      </c>
    </row>
    <row r="2981" spans="1:21" x14ac:dyDescent="0.2">
      <c r="A2981" s="178">
        <v>42860</v>
      </c>
      <c r="B2981" s="179">
        <v>0.125</v>
      </c>
      <c r="C2981" t="s">
        <v>349</v>
      </c>
      <c r="D2981">
        <v>4.1100000000000003</v>
      </c>
      <c r="E2981">
        <v>2.9</v>
      </c>
      <c r="F2981">
        <v>3.1</v>
      </c>
      <c r="G2981">
        <v>1</v>
      </c>
      <c r="H2981" s="184">
        <f t="shared" ref="H2981:L2981" si="3238">H2957</f>
        <v>8.3333333333333329E-2</v>
      </c>
      <c r="I2981" s="185">
        <f t="shared" si="3238"/>
        <v>236</v>
      </c>
      <c r="J2981" s="185">
        <f t="shared" si="3238"/>
        <v>179</v>
      </c>
      <c r="K2981" s="185">
        <f t="shared" si="3238"/>
        <v>2985</v>
      </c>
      <c r="L2981" s="185">
        <f t="shared" si="3238"/>
        <v>1111</v>
      </c>
      <c r="M2981" s="147"/>
      <c r="N2981" s="143">
        <f t="shared" si="3204"/>
        <v>969.96</v>
      </c>
      <c r="O2981" s="143">
        <f t="shared" si="3200"/>
        <v>519.1</v>
      </c>
      <c r="P2981" s="143">
        <f t="shared" si="3201"/>
        <v>9253.5</v>
      </c>
      <c r="Q2981" s="143">
        <f t="shared" si="3202"/>
        <v>1111</v>
      </c>
      <c r="R2981" s="188">
        <f t="shared" si="3205"/>
        <v>11853.56</v>
      </c>
      <c r="T2981">
        <v>27577.759999999998</v>
      </c>
      <c r="U2981" s="190">
        <f t="shared" si="3206"/>
        <v>0.42982316185215913</v>
      </c>
    </row>
    <row r="2982" spans="1:21" x14ac:dyDescent="0.2">
      <c r="A2982" s="178">
        <v>42860</v>
      </c>
      <c r="B2982" s="179">
        <v>0.16666666666666666</v>
      </c>
      <c r="C2982" t="s">
        <v>349</v>
      </c>
      <c r="D2982">
        <v>2.71</v>
      </c>
      <c r="E2982">
        <v>2.8</v>
      </c>
      <c r="F2982">
        <v>3</v>
      </c>
      <c r="G2982">
        <v>0.99</v>
      </c>
      <c r="H2982" s="184">
        <f t="shared" ref="H2982:L2982" si="3239">H2958</f>
        <v>0.125</v>
      </c>
      <c r="I2982" s="185">
        <f t="shared" si="3239"/>
        <v>201</v>
      </c>
      <c r="J2982" s="185">
        <f t="shared" si="3239"/>
        <v>205</v>
      </c>
      <c r="K2982" s="185">
        <f t="shared" si="3239"/>
        <v>2985</v>
      </c>
      <c r="L2982" s="185">
        <f t="shared" si="3239"/>
        <v>1717</v>
      </c>
      <c r="M2982" s="147"/>
      <c r="N2982" s="143">
        <f t="shared" si="3204"/>
        <v>544.71</v>
      </c>
      <c r="O2982" s="143">
        <f t="shared" si="3200"/>
        <v>574</v>
      </c>
      <c r="P2982" s="143">
        <f t="shared" si="3201"/>
        <v>8955</v>
      </c>
      <c r="Q2982" s="143">
        <f t="shared" si="3202"/>
        <v>1699.83</v>
      </c>
      <c r="R2982" s="188">
        <f t="shared" si="3205"/>
        <v>11773.539999999999</v>
      </c>
      <c r="T2982">
        <v>26776.639999999999</v>
      </c>
      <c r="U2982" s="190">
        <f t="shared" si="3206"/>
        <v>0.43969445008783775</v>
      </c>
    </row>
    <row r="2983" spans="1:21" x14ac:dyDescent="0.2">
      <c r="A2983" s="178">
        <v>42860</v>
      </c>
      <c r="B2983" s="179">
        <v>0.20833333333333334</v>
      </c>
      <c r="C2983" t="s">
        <v>349</v>
      </c>
      <c r="D2983">
        <v>2.11</v>
      </c>
      <c r="E2983">
        <v>3.45</v>
      </c>
      <c r="F2983">
        <v>3.45</v>
      </c>
      <c r="G2983">
        <v>1</v>
      </c>
      <c r="H2983" s="184">
        <f t="shared" ref="H2983:L2983" si="3240">H2959</f>
        <v>0.16666666666666666</v>
      </c>
      <c r="I2983" s="185">
        <f t="shared" si="3240"/>
        <v>185</v>
      </c>
      <c r="J2983" s="185">
        <f t="shared" si="3240"/>
        <v>205</v>
      </c>
      <c r="K2983" s="185">
        <f t="shared" si="3240"/>
        <v>2985</v>
      </c>
      <c r="L2983" s="185">
        <f t="shared" si="3240"/>
        <v>1717</v>
      </c>
      <c r="M2983" s="147"/>
      <c r="N2983" s="143">
        <f t="shared" si="3204"/>
        <v>390.34999999999997</v>
      </c>
      <c r="O2983" s="143">
        <f t="shared" si="3200"/>
        <v>707.25</v>
      </c>
      <c r="P2983" s="143">
        <f t="shared" si="3201"/>
        <v>10298.25</v>
      </c>
      <c r="Q2983" s="143">
        <f t="shared" si="3202"/>
        <v>1717</v>
      </c>
      <c r="R2983" s="188">
        <f t="shared" si="3205"/>
        <v>13112.85</v>
      </c>
      <c r="T2983">
        <v>26456.05</v>
      </c>
      <c r="U2983" s="190">
        <f t="shared" si="3206"/>
        <v>0.49564655343484765</v>
      </c>
    </row>
    <row r="2984" spans="1:21" x14ac:dyDescent="0.2">
      <c r="A2984" s="178">
        <v>42860</v>
      </c>
      <c r="B2984" s="179">
        <v>0.25</v>
      </c>
      <c r="C2984" t="s">
        <v>349</v>
      </c>
      <c r="D2984">
        <v>17.88</v>
      </c>
      <c r="E2984">
        <v>5</v>
      </c>
      <c r="F2984">
        <v>4</v>
      </c>
      <c r="G2984">
        <v>1</v>
      </c>
      <c r="H2984" s="184">
        <f t="shared" ref="H2984:L2984" si="3241">H2960</f>
        <v>0.20833333333333334</v>
      </c>
      <c r="I2984" s="185">
        <f t="shared" si="3241"/>
        <v>207</v>
      </c>
      <c r="J2984" s="185">
        <f t="shared" si="3241"/>
        <v>283</v>
      </c>
      <c r="K2984" s="185">
        <f t="shared" si="3241"/>
        <v>2985</v>
      </c>
      <c r="L2984" s="185">
        <f t="shared" si="3241"/>
        <v>1717</v>
      </c>
      <c r="M2984" s="147"/>
      <c r="N2984" s="143">
        <f t="shared" si="3204"/>
        <v>3701.16</v>
      </c>
      <c r="O2984" s="143">
        <f t="shared" si="3200"/>
        <v>1415</v>
      </c>
      <c r="P2984" s="143">
        <f t="shared" si="3201"/>
        <v>11940</v>
      </c>
      <c r="Q2984" s="143">
        <f t="shared" si="3202"/>
        <v>1717</v>
      </c>
      <c r="R2984" s="188">
        <f t="shared" si="3205"/>
        <v>18773.16</v>
      </c>
      <c r="T2984">
        <v>26821.86</v>
      </c>
      <c r="U2984" s="190">
        <f t="shared" si="3206"/>
        <v>0.6999201397665934</v>
      </c>
    </row>
    <row r="2985" spans="1:21" x14ac:dyDescent="0.2">
      <c r="A2985" s="178">
        <v>42860</v>
      </c>
      <c r="B2985" s="179">
        <v>0.29166666666666669</v>
      </c>
      <c r="C2985" t="s">
        <v>349</v>
      </c>
      <c r="D2985">
        <v>6</v>
      </c>
      <c r="E2985">
        <v>25</v>
      </c>
      <c r="F2985">
        <v>9.9499999999999993</v>
      </c>
      <c r="G2985">
        <v>4.62</v>
      </c>
      <c r="H2985" s="184">
        <f t="shared" ref="H2985:L2985" si="3242">H2961</f>
        <v>0.25</v>
      </c>
      <c r="I2985" s="185">
        <f t="shared" si="3242"/>
        <v>327</v>
      </c>
      <c r="J2985" s="185">
        <f t="shared" si="3242"/>
        <v>438</v>
      </c>
      <c r="K2985" s="185">
        <f t="shared" si="3242"/>
        <v>2985</v>
      </c>
      <c r="L2985" s="185">
        <f t="shared" si="3242"/>
        <v>1717</v>
      </c>
      <c r="M2985" s="147"/>
      <c r="N2985" s="143">
        <f t="shared" si="3204"/>
        <v>1962</v>
      </c>
      <c r="O2985" s="143">
        <f t="shared" si="3200"/>
        <v>10950</v>
      </c>
      <c r="P2985" s="143">
        <f t="shared" si="3201"/>
        <v>29700.749999999996</v>
      </c>
      <c r="Q2985" s="143">
        <f t="shared" si="3202"/>
        <v>7932.54</v>
      </c>
      <c r="R2985" s="188">
        <f t="shared" si="3205"/>
        <v>50545.29</v>
      </c>
      <c r="T2985">
        <v>28526.53</v>
      </c>
      <c r="U2985" s="190">
        <f t="shared" si="3206"/>
        <v>1.7718695544112797</v>
      </c>
    </row>
    <row r="2986" spans="1:21" x14ac:dyDescent="0.2">
      <c r="A2986" s="178">
        <v>42860</v>
      </c>
      <c r="B2986" s="179">
        <v>0.33333333333333331</v>
      </c>
      <c r="C2986" t="s">
        <v>349</v>
      </c>
      <c r="D2986">
        <v>2.2000000000000002</v>
      </c>
      <c r="E2986">
        <v>6.42</v>
      </c>
      <c r="F2986">
        <v>9.5</v>
      </c>
      <c r="G2986">
        <v>4.62</v>
      </c>
      <c r="H2986" s="184">
        <f t="shared" ref="H2986:L2986" si="3243">H2962</f>
        <v>0.29166666666666669</v>
      </c>
      <c r="I2986" s="185">
        <f t="shared" si="3243"/>
        <v>249</v>
      </c>
      <c r="J2986" s="185">
        <f t="shared" si="3243"/>
        <v>556</v>
      </c>
      <c r="K2986" s="185">
        <f t="shared" si="3243"/>
        <v>2872</v>
      </c>
      <c r="L2986" s="185">
        <f t="shared" si="3243"/>
        <v>2219</v>
      </c>
      <c r="M2986" s="147"/>
      <c r="N2986" s="143">
        <f t="shared" si="3204"/>
        <v>547.80000000000007</v>
      </c>
      <c r="O2986" s="143">
        <f t="shared" si="3200"/>
        <v>3569.52</v>
      </c>
      <c r="P2986" s="143">
        <f t="shared" si="3201"/>
        <v>27284</v>
      </c>
      <c r="Q2986" s="143">
        <f t="shared" si="3202"/>
        <v>10251.780000000001</v>
      </c>
      <c r="R2986" s="188">
        <f t="shared" si="3205"/>
        <v>41653.1</v>
      </c>
      <c r="T2986">
        <v>31562.37</v>
      </c>
      <c r="U2986" s="190">
        <f t="shared" si="3206"/>
        <v>1.3197076138452213</v>
      </c>
    </row>
    <row r="2987" spans="1:21" x14ac:dyDescent="0.2">
      <c r="A2987" s="178">
        <v>42860</v>
      </c>
      <c r="B2987" s="179">
        <v>0.375</v>
      </c>
      <c r="C2987" t="s">
        <v>349</v>
      </c>
      <c r="D2987">
        <v>3.11</v>
      </c>
      <c r="E2987">
        <v>5.61</v>
      </c>
      <c r="F2987">
        <v>7.61</v>
      </c>
      <c r="G2987">
        <v>4.01</v>
      </c>
      <c r="H2987" s="184">
        <f t="shared" ref="H2987:L2987" si="3244">H2963</f>
        <v>0.33333333333333331</v>
      </c>
      <c r="I2987" s="185">
        <f t="shared" si="3244"/>
        <v>256</v>
      </c>
      <c r="J2987" s="185">
        <f t="shared" si="3244"/>
        <v>306</v>
      </c>
      <c r="K2987" s="185">
        <f t="shared" si="3244"/>
        <v>2872</v>
      </c>
      <c r="L2987" s="185">
        <f t="shared" si="3244"/>
        <v>2219</v>
      </c>
      <c r="M2987" s="147"/>
      <c r="N2987" s="143">
        <f t="shared" si="3204"/>
        <v>796.16</v>
      </c>
      <c r="O2987" s="143">
        <f t="shared" si="3200"/>
        <v>1716.66</v>
      </c>
      <c r="P2987" s="143">
        <f t="shared" si="3201"/>
        <v>21855.920000000002</v>
      </c>
      <c r="Q2987" s="143">
        <f t="shared" si="3202"/>
        <v>8898.1899999999987</v>
      </c>
      <c r="R2987" s="188">
        <f t="shared" si="3205"/>
        <v>33266.93</v>
      </c>
      <c r="T2987">
        <v>32543.17</v>
      </c>
      <c r="U2987" s="190">
        <f t="shared" si="3206"/>
        <v>1.0222399969025759</v>
      </c>
    </row>
    <row r="2988" spans="1:21" x14ac:dyDescent="0.2">
      <c r="A2988" s="178">
        <v>42860</v>
      </c>
      <c r="B2988" s="179">
        <v>0.41666666666666669</v>
      </c>
      <c r="C2988" t="s">
        <v>349</v>
      </c>
      <c r="D2988">
        <v>2.11</v>
      </c>
      <c r="E2988">
        <v>6.1</v>
      </c>
      <c r="F2988">
        <v>8.69</v>
      </c>
      <c r="G2988">
        <v>4.5</v>
      </c>
      <c r="H2988" s="184">
        <f t="shared" ref="H2988:L2988" si="3245">H2964</f>
        <v>0.375</v>
      </c>
      <c r="I2988" s="185">
        <f t="shared" si="3245"/>
        <v>156</v>
      </c>
      <c r="J2988" s="185">
        <f t="shared" si="3245"/>
        <v>343</v>
      </c>
      <c r="K2988" s="185">
        <f t="shared" si="3245"/>
        <v>2872</v>
      </c>
      <c r="L2988" s="185">
        <f t="shared" si="3245"/>
        <v>2219</v>
      </c>
      <c r="M2988" s="147"/>
      <c r="N2988" s="143">
        <f t="shared" si="3204"/>
        <v>329.15999999999997</v>
      </c>
      <c r="O2988" s="143">
        <f t="shared" si="3200"/>
        <v>2092.2999999999997</v>
      </c>
      <c r="P2988" s="143">
        <f t="shared" si="3201"/>
        <v>24957.68</v>
      </c>
      <c r="Q2988" s="143">
        <f t="shared" si="3202"/>
        <v>9985.5</v>
      </c>
      <c r="R2988" s="188">
        <f t="shared" si="3205"/>
        <v>37364.639999999999</v>
      </c>
      <c r="T2988">
        <v>33238.69</v>
      </c>
      <c r="U2988" s="190">
        <f t="shared" si="3206"/>
        <v>1.124130944992116</v>
      </c>
    </row>
    <row r="2989" spans="1:21" x14ac:dyDescent="0.2">
      <c r="A2989" s="178">
        <v>42860</v>
      </c>
      <c r="B2989" s="179">
        <v>0.45833333333333331</v>
      </c>
      <c r="C2989" t="s">
        <v>349</v>
      </c>
      <c r="D2989">
        <v>2</v>
      </c>
      <c r="E2989">
        <v>8.58</v>
      </c>
      <c r="F2989">
        <v>9.0299999999999994</v>
      </c>
      <c r="G2989">
        <v>6.98</v>
      </c>
      <c r="H2989" s="184">
        <f t="shared" ref="H2989:L2989" si="3246">H2965</f>
        <v>0.41666666666666669</v>
      </c>
      <c r="I2989" s="185">
        <f t="shared" si="3246"/>
        <v>196</v>
      </c>
      <c r="J2989" s="185">
        <f t="shared" si="3246"/>
        <v>315</v>
      </c>
      <c r="K2989" s="185">
        <f t="shared" si="3246"/>
        <v>2872</v>
      </c>
      <c r="L2989" s="185">
        <f t="shared" si="3246"/>
        <v>2219</v>
      </c>
      <c r="M2989" s="147"/>
      <c r="N2989" s="143">
        <f t="shared" si="3204"/>
        <v>392</v>
      </c>
      <c r="O2989" s="143">
        <f t="shared" si="3200"/>
        <v>2702.7</v>
      </c>
      <c r="P2989" s="143">
        <f t="shared" si="3201"/>
        <v>25934.16</v>
      </c>
      <c r="Q2989" s="143">
        <f t="shared" si="3202"/>
        <v>15488.62</v>
      </c>
      <c r="R2989" s="188">
        <f t="shared" si="3205"/>
        <v>44517.48</v>
      </c>
      <c r="T2989">
        <v>34360.32</v>
      </c>
      <c r="U2989" s="190">
        <f t="shared" si="3206"/>
        <v>1.2956072586052749</v>
      </c>
    </row>
    <row r="2990" spans="1:21" x14ac:dyDescent="0.2">
      <c r="A2990" s="178">
        <v>42860</v>
      </c>
      <c r="B2990" s="179">
        <v>0.5</v>
      </c>
      <c r="C2990" t="s">
        <v>349</v>
      </c>
      <c r="D2990">
        <v>1</v>
      </c>
      <c r="E2990">
        <v>7.62</v>
      </c>
      <c r="F2990">
        <v>8</v>
      </c>
      <c r="G2990">
        <v>7</v>
      </c>
      <c r="H2990" s="184">
        <f t="shared" ref="H2990:L2990" si="3247">H2966</f>
        <v>0.45833333333333331</v>
      </c>
      <c r="I2990" s="185">
        <f t="shared" si="3247"/>
        <v>226</v>
      </c>
      <c r="J2990" s="185">
        <f t="shared" si="3247"/>
        <v>326</v>
      </c>
      <c r="K2990" s="185">
        <f t="shared" si="3247"/>
        <v>2842</v>
      </c>
      <c r="L2990" s="185">
        <f t="shared" si="3247"/>
        <v>1635</v>
      </c>
      <c r="M2990" s="147"/>
      <c r="N2990" s="143">
        <f t="shared" si="3204"/>
        <v>226</v>
      </c>
      <c r="O2990" s="143">
        <f t="shared" si="3200"/>
        <v>2484.12</v>
      </c>
      <c r="P2990" s="143">
        <f t="shared" si="3201"/>
        <v>22736</v>
      </c>
      <c r="Q2990" s="143">
        <f t="shared" si="3202"/>
        <v>11445</v>
      </c>
      <c r="R2990" s="188">
        <f t="shared" si="3205"/>
        <v>36891.119999999995</v>
      </c>
      <c r="T2990">
        <v>35585.230000000003</v>
      </c>
      <c r="U2990" s="190">
        <f t="shared" si="3206"/>
        <v>1.036697528721888</v>
      </c>
    </row>
    <row r="2991" spans="1:21" x14ac:dyDescent="0.2">
      <c r="A2991" s="178">
        <v>42860</v>
      </c>
      <c r="B2991" s="179">
        <v>0.54166666666666663</v>
      </c>
      <c r="C2991" t="s">
        <v>349</v>
      </c>
      <c r="D2991">
        <v>1</v>
      </c>
      <c r="E2991">
        <v>5.84</v>
      </c>
      <c r="F2991">
        <v>6.45</v>
      </c>
      <c r="G2991">
        <v>6</v>
      </c>
      <c r="H2991" s="184">
        <f t="shared" ref="H2991:L2991" si="3248">H2967</f>
        <v>0.5</v>
      </c>
      <c r="I2991" s="185">
        <f t="shared" si="3248"/>
        <v>222</v>
      </c>
      <c r="J2991" s="185">
        <f t="shared" si="3248"/>
        <v>319</v>
      </c>
      <c r="K2991" s="185">
        <f t="shared" si="3248"/>
        <v>2842</v>
      </c>
      <c r="L2991" s="185">
        <f t="shared" si="3248"/>
        <v>1635</v>
      </c>
      <c r="M2991" s="147"/>
      <c r="N2991" s="143">
        <f t="shared" si="3204"/>
        <v>222</v>
      </c>
      <c r="O2991" s="143">
        <f t="shared" si="3200"/>
        <v>1862.96</v>
      </c>
      <c r="P2991" s="143">
        <f t="shared" si="3201"/>
        <v>18330.900000000001</v>
      </c>
      <c r="Q2991" s="143">
        <f t="shared" si="3202"/>
        <v>9810</v>
      </c>
      <c r="R2991" s="188">
        <f t="shared" si="3205"/>
        <v>30225.86</v>
      </c>
      <c r="T2991">
        <v>36444.31</v>
      </c>
      <c r="U2991" s="190">
        <f t="shared" si="3206"/>
        <v>0.82937116932656985</v>
      </c>
    </row>
    <row r="2992" spans="1:21" x14ac:dyDescent="0.2">
      <c r="A2992" s="178">
        <v>42860</v>
      </c>
      <c r="B2992" s="179">
        <v>0.58333333333333337</v>
      </c>
      <c r="C2992" t="s">
        <v>349</v>
      </c>
      <c r="D2992">
        <v>1</v>
      </c>
      <c r="E2992">
        <v>10.29</v>
      </c>
      <c r="F2992">
        <v>10.71</v>
      </c>
      <c r="G2992">
        <v>10.26</v>
      </c>
      <c r="H2992" s="184">
        <f t="shared" ref="H2992:L2992" si="3249">H2968</f>
        <v>0.54166666666666663</v>
      </c>
      <c r="I2992" s="185">
        <f t="shared" si="3249"/>
        <v>195</v>
      </c>
      <c r="J2992" s="185">
        <f t="shared" si="3249"/>
        <v>299</v>
      </c>
      <c r="K2992" s="185">
        <f t="shared" si="3249"/>
        <v>2842</v>
      </c>
      <c r="L2992" s="185">
        <f t="shared" si="3249"/>
        <v>1635</v>
      </c>
      <c r="M2992" s="147"/>
      <c r="N2992" s="143">
        <f t="shared" si="3204"/>
        <v>195</v>
      </c>
      <c r="O2992" s="143">
        <f t="shared" si="3200"/>
        <v>3076.7099999999996</v>
      </c>
      <c r="P2992" s="143">
        <f t="shared" si="3201"/>
        <v>30437.820000000003</v>
      </c>
      <c r="Q2992" s="143">
        <f t="shared" si="3202"/>
        <v>16775.099999999999</v>
      </c>
      <c r="R2992" s="188">
        <f t="shared" si="3205"/>
        <v>50484.630000000005</v>
      </c>
      <c r="T2992">
        <v>37192.949999999997</v>
      </c>
      <c r="U2992" s="190">
        <f t="shared" si="3206"/>
        <v>1.3573709533661624</v>
      </c>
    </row>
    <row r="2993" spans="1:21" x14ac:dyDescent="0.2">
      <c r="A2993" s="178">
        <v>42860</v>
      </c>
      <c r="B2993" s="179">
        <v>0.625</v>
      </c>
      <c r="C2993" t="s">
        <v>349</v>
      </c>
      <c r="D2993">
        <v>2</v>
      </c>
      <c r="E2993">
        <v>6.67</v>
      </c>
      <c r="F2993">
        <v>10</v>
      </c>
      <c r="G2993">
        <v>5</v>
      </c>
      <c r="H2993" s="184">
        <f t="shared" ref="H2993:L2993" si="3250">H2969</f>
        <v>0.58333333333333337</v>
      </c>
      <c r="I2993" s="185">
        <f t="shared" si="3250"/>
        <v>205</v>
      </c>
      <c r="J2993" s="185">
        <f t="shared" si="3250"/>
        <v>237</v>
      </c>
      <c r="K2993" s="185">
        <f t="shared" si="3250"/>
        <v>2842</v>
      </c>
      <c r="L2993" s="185">
        <f t="shared" si="3250"/>
        <v>1635</v>
      </c>
      <c r="M2993" s="147"/>
      <c r="N2993" s="143">
        <f t="shared" si="3204"/>
        <v>410</v>
      </c>
      <c r="O2993" s="143">
        <f t="shared" si="3200"/>
        <v>1580.79</v>
      </c>
      <c r="P2993" s="143">
        <f t="shared" si="3201"/>
        <v>28420</v>
      </c>
      <c r="Q2993" s="143">
        <f t="shared" si="3202"/>
        <v>8175</v>
      </c>
      <c r="R2993" s="188">
        <f t="shared" si="3205"/>
        <v>38585.79</v>
      </c>
      <c r="T2993">
        <v>38451.39</v>
      </c>
      <c r="U2993" s="190">
        <f t="shared" si="3206"/>
        <v>1.0034953222757357</v>
      </c>
    </row>
    <row r="2994" spans="1:21" x14ac:dyDescent="0.2">
      <c r="A2994" s="178">
        <v>42860</v>
      </c>
      <c r="B2994" s="179">
        <v>0.66666666666666663</v>
      </c>
      <c r="C2994" t="s">
        <v>349</v>
      </c>
      <c r="D2994">
        <v>2</v>
      </c>
      <c r="E2994">
        <v>14.11</v>
      </c>
      <c r="F2994">
        <v>18.329999999999998</v>
      </c>
      <c r="G2994">
        <v>6</v>
      </c>
      <c r="H2994" s="184">
        <f t="shared" ref="H2994:L2994" si="3251">H2970</f>
        <v>0.625</v>
      </c>
      <c r="I2994" s="185">
        <f t="shared" si="3251"/>
        <v>212</v>
      </c>
      <c r="J2994" s="185">
        <f t="shared" si="3251"/>
        <v>213</v>
      </c>
      <c r="K2994" s="185">
        <f t="shared" si="3251"/>
        <v>2842</v>
      </c>
      <c r="L2994" s="185">
        <f t="shared" si="3251"/>
        <v>1380</v>
      </c>
      <c r="M2994" s="147"/>
      <c r="N2994" s="143">
        <f t="shared" si="3204"/>
        <v>424</v>
      </c>
      <c r="O2994" s="143">
        <f t="shared" si="3200"/>
        <v>3005.43</v>
      </c>
      <c r="P2994" s="143">
        <f t="shared" si="3201"/>
        <v>52093.859999999993</v>
      </c>
      <c r="Q2994" s="143">
        <f t="shared" si="3202"/>
        <v>8280</v>
      </c>
      <c r="R2994" s="188">
        <f t="shared" si="3205"/>
        <v>63803.289999999994</v>
      </c>
      <c r="T2994">
        <v>39703.49</v>
      </c>
      <c r="U2994" s="190">
        <f t="shared" si="3206"/>
        <v>1.6069944984685225</v>
      </c>
    </row>
    <row r="2995" spans="1:21" x14ac:dyDescent="0.2">
      <c r="A2995" s="178">
        <v>42860</v>
      </c>
      <c r="B2995" s="179">
        <v>0.70833333333333337</v>
      </c>
      <c r="C2995" t="s">
        <v>349</v>
      </c>
      <c r="D2995">
        <v>3.5</v>
      </c>
      <c r="E2995">
        <v>21.86</v>
      </c>
      <c r="F2995">
        <v>29.49</v>
      </c>
      <c r="G2995">
        <v>6</v>
      </c>
      <c r="H2995" s="184">
        <f t="shared" ref="H2995:L2995" si="3252">H2971</f>
        <v>0.66666666666666663</v>
      </c>
      <c r="I2995" s="185">
        <f t="shared" si="3252"/>
        <v>191</v>
      </c>
      <c r="J2995" s="185">
        <f t="shared" si="3252"/>
        <v>237</v>
      </c>
      <c r="K2995" s="185">
        <f t="shared" si="3252"/>
        <v>2842</v>
      </c>
      <c r="L2995" s="185">
        <f t="shared" si="3252"/>
        <v>1380</v>
      </c>
      <c r="M2995" s="147"/>
      <c r="N2995" s="143">
        <f t="shared" si="3204"/>
        <v>668.5</v>
      </c>
      <c r="O2995" s="143">
        <f t="shared" si="3200"/>
        <v>5180.82</v>
      </c>
      <c r="P2995" s="143">
        <f t="shared" si="3201"/>
        <v>83810.58</v>
      </c>
      <c r="Q2995" s="143">
        <f t="shared" si="3202"/>
        <v>8280</v>
      </c>
      <c r="R2995" s="188">
        <f t="shared" si="3205"/>
        <v>97939.9</v>
      </c>
      <c r="T2995">
        <v>41004.959999999999</v>
      </c>
      <c r="U2995" s="190">
        <f t="shared" si="3206"/>
        <v>2.3884890998552368</v>
      </c>
    </row>
    <row r="2996" spans="1:21" x14ac:dyDescent="0.2">
      <c r="A2996" s="178">
        <v>42860</v>
      </c>
      <c r="B2996" s="179">
        <v>0.75</v>
      </c>
      <c r="C2996" t="s">
        <v>349</v>
      </c>
      <c r="D2996">
        <v>4.1100000000000003</v>
      </c>
      <c r="E2996">
        <v>21.5</v>
      </c>
      <c r="F2996">
        <v>27.53</v>
      </c>
      <c r="G2996">
        <v>12</v>
      </c>
      <c r="H2996" s="184">
        <f t="shared" ref="H2996:L2996" si="3253">H2972</f>
        <v>0.70833333333333337</v>
      </c>
      <c r="I2996" s="185">
        <f t="shared" si="3253"/>
        <v>218</v>
      </c>
      <c r="J2996" s="185">
        <f t="shared" si="3253"/>
        <v>258</v>
      </c>
      <c r="K2996" s="185">
        <f t="shared" si="3253"/>
        <v>2842</v>
      </c>
      <c r="L2996" s="185">
        <f t="shared" si="3253"/>
        <v>1380</v>
      </c>
      <c r="M2996" s="147"/>
      <c r="N2996" s="143">
        <f t="shared" si="3204"/>
        <v>895.98</v>
      </c>
      <c r="O2996" s="143">
        <f t="shared" si="3200"/>
        <v>5547</v>
      </c>
      <c r="P2996" s="143">
        <f t="shared" si="3201"/>
        <v>78240.260000000009</v>
      </c>
      <c r="Q2996" s="143">
        <f t="shared" si="3202"/>
        <v>16560</v>
      </c>
      <c r="R2996" s="188">
        <f t="shared" si="3205"/>
        <v>101243.24</v>
      </c>
      <c r="T2996">
        <v>42145.36</v>
      </c>
      <c r="U2996" s="190">
        <f t="shared" si="3206"/>
        <v>2.4022392975169748</v>
      </c>
    </row>
    <row r="2997" spans="1:21" x14ac:dyDescent="0.2">
      <c r="A2997" s="178">
        <v>42860</v>
      </c>
      <c r="B2997" s="179">
        <v>0.79166666666666663</v>
      </c>
      <c r="C2997" t="s">
        <v>349</v>
      </c>
      <c r="D2997">
        <v>10</v>
      </c>
      <c r="E2997">
        <v>5</v>
      </c>
      <c r="F2997">
        <v>9.75</v>
      </c>
      <c r="G2997">
        <v>3</v>
      </c>
      <c r="H2997" s="184">
        <f t="shared" ref="H2997:L2997" si="3254">H2973</f>
        <v>0.75</v>
      </c>
      <c r="I2997" s="185">
        <f t="shared" si="3254"/>
        <v>240</v>
      </c>
      <c r="J2997" s="185">
        <f t="shared" si="3254"/>
        <v>365</v>
      </c>
      <c r="K2997" s="185">
        <f t="shared" si="3254"/>
        <v>2842</v>
      </c>
      <c r="L2997" s="185">
        <f t="shared" si="3254"/>
        <v>1380</v>
      </c>
      <c r="M2997" s="147"/>
      <c r="N2997" s="143">
        <f t="shared" si="3204"/>
        <v>2400</v>
      </c>
      <c r="O2997" s="143">
        <f t="shared" si="3200"/>
        <v>1825</v>
      </c>
      <c r="P2997" s="143">
        <f t="shared" si="3201"/>
        <v>27709.5</v>
      </c>
      <c r="Q2997" s="143">
        <f t="shared" si="3202"/>
        <v>4140</v>
      </c>
      <c r="R2997" s="188">
        <f t="shared" si="3205"/>
        <v>36074.5</v>
      </c>
      <c r="T2997">
        <v>42606.85</v>
      </c>
      <c r="U2997" s="190">
        <f t="shared" si="3206"/>
        <v>0.84668310377321965</v>
      </c>
    </row>
    <row r="2998" spans="1:21" x14ac:dyDescent="0.2">
      <c r="A2998" s="178">
        <v>42860</v>
      </c>
      <c r="B2998" s="179">
        <v>0.83333333333333337</v>
      </c>
      <c r="C2998" t="s">
        <v>349</v>
      </c>
      <c r="D2998">
        <v>9.66</v>
      </c>
      <c r="E2998">
        <v>5</v>
      </c>
      <c r="F2998">
        <v>8.1199999999999992</v>
      </c>
      <c r="G2998">
        <v>1.1100000000000001</v>
      </c>
      <c r="H2998" s="184">
        <f t="shared" ref="H2998:L2998" si="3255">H2974</f>
        <v>0.79166666666666663</v>
      </c>
      <c r="I2998" s="185">
        <f t="shared" si="3255"/>
        <v>320</v>
      </c>
      <c r="J2998" s="185">
        <f t="shared" si="3255"/>
        <v>214</v>
      </c>
      <c r="K2998" s="185">
        <f t="shared" si="3255"/>
        <v>2842</v>
      </c>
      <c r="L2998" s="185">
        <f t="shared" si="3255"/>
        <v>1426</v>
      </c>
      <c r="M2998" s="147"/>
      <c r="N2998" s="143">
        <f t="shared" si="3204"/>
        <v>3091.2</v>
      </c>
      <c r="O2998" s="143">
        <f t="shared" si="3200"/>
        <v>1070</v>
      </c>
      <c r="P2998" s="143">
        <f t="shared" si="3201"/>
        <v>23077.039999999997</v>
      </c>
      <c r="Q2998" s="143">
        <f t="shared" si="3202"/>
        <v>1582.8600000000001</v>
      </c>
      <c r="R2998" s="188">
        <f t="shared" si="3205"/>
        <v>28821.1</v>
      </c>
      <c r="T2998">
        <v>41872.339999999997</v>
      </c>
      <c r="U2998" s="190">
        <f t="shared" si="3206"/>
        <v>0.68830879764541464</v>
      </c>
    </row>
    <row r="2999" spans="1:21" x14ac:dyDescent="0.2">
      <c r="A2999" s="178">
        <v>42860</v>
      </c>
      <c r="B2999" s="179">
        <v>0.875</v>
      </c>
      <c r="C2999" t="s">
        <v>349</v>
      </c>
      <c r="D2999">
        <v>3.5</v>
      </c>
      <c r="E2999">
        <v>4</v>
      </c>
      <c r="F2999">
        <v>8.16</v>
      </c>
      <c r="G2999">
        <v>3.38</v>
      </c>
      <c r="H2999" s="184">
        <f t="shared" ref="H2999:L2999" si="3256">H2975</f>
        <v>0.83333333333333337</v>
      </c>
      <c r="I2999" s="185">
        <f t="shared" si="3256"/>
        <v>322</v>
      </c>
      <c r="J2999" s="185">
        <f t="shared" si="3256"/>
        <v>178</v>
      </c>
      <c r="K2999" s="185">
        <f t="shared" si="3256"/>
        <v>2842</v>
      </c>
      <c r="L2999" s="185">
        <f t="shared" si="3256"/>
        <v>1426</v>
      </c>
      <c r="M2999" s="147"/>
      <c r="N2999" s="143">
        <f t="shared" si="3204"/>
        <v>1127</v>
      </c>
      <c r="O2999" s="143">
        <f t="shared" si="3200"/>
        <v>712</v>
      </c>
      <c r="P2999" s="143">
        <f t="shared" si="3201"/>
        <v>23190.720000000001</v>
      </c>
      <c r="Q2999" s="143">
        <f t="shared" si="3202"/>
        <v>4819.88</v>
      </c>
      <c r="R2999" s="188">
        <f t="shared" si="3205"/>
        <v>29849.600000000002</v>
      </c>
      <c r="T2999">
        <v>40243.58</v>
      </c>
      <c r="U2999" s="190">
        <f t="shared" si="3206"/>
        <v>0.74172327611012745</v>
      </c>
    </row>
    <row r="3000" spans="1:21" x14ac:dyDescent="0.2">
      <c r="A3000" s="178">
        <v>42860</v>
      </c>
      <c r="B3000" s="179">
        <v>0.91666666666666663</v>
      </c>
      <c r="C3000" t="s">
        <v>349</v>
      </c>
      <c r="D3000">
        <v>25</v>
      </c>
      <c r="E3000">
        <v>5.21</v>
      </c>
      <c r="F3000">
        <v>5.68</v>
      </c>
      <c r="G3000">
        <v>3</v>
      </c>
      <c r="H3000" s="184">
        <f t="shared" ref="H3000:L3000" si="3257">H2976</f>
        <v>0.875</v>
      </c>
      <c r="I3000" s="185">
        <f t="shared" si="3257"/>
        <v>337</v>
      </c>
      <c r="J3000" s="185">
        <f t="shared" si="3257"/>
        <v>173</v>
      </c>
      <c r="K3000" s="185">
        <f t="shared" si="3257"/>
        <v>2842</v>
      </c>
      <c r="L3000" s="185">
        <f t="shared" si="3257"/>
        <v>1426</v>
      </c>
      <c r="M3000" s="147"/>
      <c r="N3000" s="143">
        <f t="shared" si="3204"/>
        <v>8425</v>
      </c>
      <c r="O3000" s="143">
        <f t="shared" si="3200"/>
        <v>901.33</v>
      </c>
      <c r="P3000" s="143">
        <f t="shared" si="3201"/>
        <v>16142.56</v>
      </c>
      <c r="Q3000" s="143">
        <f t="shared" si="3202"/>
        <v>4278</v>
      </c>
      <c r="R3000" s="188">
        <f t="shared" si="3205"/>
        <v>29746.89</v>
      </c>
      <c r="T3000">
        <v>39331.199999999997</v>
      </c>
      <c r="U3000" s="190">
        <f t="shared" si="3206"/>
        <v>0.75631788503783259</v>
      </c>
    </row>
    <row r="3001" spans="1:21" x14ac:dyDescent="0.2">
      <c r="A3001" s="178">
        <v>42860</v>
      </c>
      <c r="B3001" s="179">
        <v>0.95833333333333337</v>
      </c>
      <c r="C3001" t="s">
        <v>349</v>
      </c>
      <c r="D3001">
        <v>25</v>
      </c>
      <c r="E3001">
        <v>6</v>
      </c>
      <c r="F3001">
        <v>6</v>
      </c>
      <c r="G3001">
        <v>0.01</v>
      </c>
      <c r="H3001" s="184">
        <f t="shared" ref="H3001:L3001" si="3258">H2977</f>
        <v>0.91666666666666663</v>
      </c>
      <c r="I3001" s="185">
        <f t="shared" si="3258"/>
        <v>394</v>
      </c>
      <c r="J3001" s="185">
        <f t="shared" si="3258"/>
        <v>194</v>
      </c>
      <c r="K3001" s="185">
        <f t="shared" si="3258"/>
        <v>2842</v>
      </c>
      <c r="L3001" s="185">
        <f t="shared" si="3258"/>
        <v>1426</v>
      </c>
      <c r="M3001" s="147"/>
      <c r="N3001" s="143">
        <f t="shared" si="3204"/>
        <v>9850</v>
      </c>
      <c r="O3001" s="143">
        <f t="shared" si="3200"/>
        <v>1164</v>
      </c>
      <c r="P3001" s="143">
        <f t="shared" si="3201"/>
        <v>17052</v>
      </c>
      <c r="Q3001" s="143">
        <f t="shared" si="3202"/>
        <v>14.26</v>
      </c>
      <c r="R3001" s="188">
        <f t="shared" si="3205"/>
        <v>28080.26</v>
      </c>
      <c r="T3001">
        <v>38010.53</v>
      </c>
      <c r="U3001" s="190">
        <f t="shared" si="3206"/>
        <v>0.73874949915194554</v>
      </c>
    </row>
    <row r="3002" spans="1:21" x14ac:dyDescent="0.2">
      <c r="A3002" s="178">
        <v>42860</v>
      </c>
      <c r="B3002" s="180">
        <v>1</v>
      </c>
      <c r="C3002" t="s">
        <v>349</v>
      </c>
      <c r="D3002">
        <v>22</v>
      </c>
      <c r="E3002">
        <v>8.61</v>
      </c>
      <c r="F3002">
        <v>6</v>
      </c>
      <c r="G3002">
        <v>0.01</v>
      </c>
      <c r="H3002" s="184">
        <f t="shared" ref="H3002:L3002" si="3259">H2978</f>
        <v>0.95833333333333337</v>
      </c>
      <c r="I3002" s="185">
        <f t="shared" si="3259"/>
        <v>389</v>
      </c>
      <c r="J3002" s="185">
        <f t="shared" si="3259"/>
        <v>265</v>
      </c>
      <c r="K3002" s="185">
        <f t="shared" si="3259"/>
        <v>2985</v>
      </c>
      <c r="L3002" s="185">
        <f t="shared" si="3259"/>
        <v>1111</v>
      </c>
      <c r="M3002" s="147"/>
      <c r="N3002" s="143">
        <f t="shared" si="3204"/>
        <v>8558</v>
      </c>
      <c r="O3002" s="143">
        <f t="shared" si="3200"/>
        <v>2281.6499999999996</v>
      </c>
      <c r="P3002" s="143">
        <f t="shared" si="3201"/>
        <v>17910</v>
      </c>
      <c r="Q3002" s="143">
        <f t="shared" si="3202"/>
        <v>11.11</v>
      </c>
      <c r="R3002" s="188">
        <f t="shared" si="3205"/>
        <v>28760.760000000002</v>
      </c>
      <c r="T3002">
        <v>35539.08</v>
      </c>
      <c r="U3002" s="190">
        <f t="shared" si="3206"/>
        <v>0.80927137112159353</v>
      </c>
    </row>
    <row r="3003" spans="1:21" x14ac:dyDescent="0.2">
      <c r="A3003" s="178">
        <v>42861</v>
      </c>
      <c r="B3003" s="179">
        <v>4.1666666666666664E-2</v>
      </c>
      <c r="C3003" t="s">
        <v>349</v>
      </c>
      <c r="D3003">
        <v>75.010000000000005</v>
      </c>
      <c r="E3003">
        <v>7</v>
      </c>
      <c r="F3003">
        <v>5</v>
      </c>
      <c r="G3003">
        <v>0.01</v>
      </c>
      <c r="H3003" s="184">
        <f t="shared" ref="H3003:L3003" si="3260">H2979</f>
        <v>1</v>
      </c>
      <c r="I3003" s="185">
        <f t="shared" si="3260"/>
        <v>362</v>
      </c>
      <c r="J3003" s="185">
        <f t="shared" si="3260"/>
        <v>243</v>
      </c>
      <c r="K3003" s="185">
        <f t="shared" si="3260"/>
        <v>2985</v>
      </c>
      <c r="L3003" s="185">
        <f t="shared" si="3260"/>
        <v>1111</v>
      </c>
      <c r="M3003" s="147"/>
      <c r="N3003" s="143">
        <f t="shared" si="3204"/>
        <v>27153.620000000003</v>
      </c>
      <c r="O3003" s="143">
        <f t="shared" si="3200"/>
        <v>1701</v>
      </c>
      <c r="P3003" s="143">
        <f t="shared" si="3201"/>
        <v>14925</v>
      </c>
      <c r="Q3003" s="143">
        <f t="shared" si="3202"/>
        <v>11.11</v>
      </c>
      <c r="R3003" s="188">
        <f t="shared" si="3205"/>
        <v>43790.73</v>
      </c>
      <c r="T3003">
        <v>32667.11</v>
      </c>
      <c r="U3003" s="190">
        <f t="shared" si="3206"/>
        <v>1.3405143583255452</v>
      </c>
    </row>
    <row r="3004" spans="1:21" x14ac:dyDescent="0.2">
      <c r="A3004" s="178">
        <v>42861</v>
      </c>
      <c r="B3004" s="179">
        <v>8.3333333333333329E-2</v>
      </c>
      <c r="C3004" t="s">
        <v>349</v>
      </c>
      <c r="D3004">
        <v>30</v>
      </c>
      <c r="E3004">
        <v>4.8</v>
      </c>
      <c r="F3004">
        <v>5</v>
      </c>
      <c r="G3004">
        <v>0.01</v>
      </c>
      <c r="H3004" s="184">
        <f t="shared" ref="H3004:L3004" si="3261">H2980</f>
        <v>4.1666666666666664E-2</v>
      </c>
      <c r="I3004" s="185">
        <f t="shared" si="3261"/>
        <v>294</v>
      </c>
      <c r="J3004" s="185">
        <f t="shared" si="3261"/>
        <v>212</v>
      </c>
      <c r="K3004" s="185">
        <f t="shared" si="3261"/>
        <v>2985</v>
      </c>
      <c r="L3004" s="185">
        <f t="shared" si="3261"/>
        <v>1111</v>
      </c>
      <c r="M3004" s="147"/>
      <c r="N3004" s="143">
        <f t="shared" si="3204"/>
        <v>8820</v>
      </c>
      <c r="O3004" s="143">
        <f t="shared" si="3200"/>
        <v>1017.5999999999999</v>
      </c>
      <c r="P3004" s="143">
        <f t="shared" si="3201"/>
        <v>14925</v>
      </c>
      <c r="Q3004" s="143">
        <f t="shared" si="3202"/>
        <v>11.11</v>
      </c>
      <c r="R3004" s="188">
        <f t="shared" si="3205"/>
        <v>24773.71</v>
      </c>
      <c r="T3004">
        <v>30155.82</v>
      </c>
      <c r="U3004" s="190">
        <f t="shared" si="3206"/>
        <v>0.82152334109966163</v>
      </c>
    </row>
    <row r="3005" spans="1:21" x14ac:dyDescent="0.2">
      <c r="A3005" s="178">
        <v>42861</v>
      </c>
      <c r="B3005" s="179">
        <v>0.125</v>
      </c>
      <c r="C3005" t="s">
        <v>349</v>
      </c>
      <c r="D3005">
        <v>25</v>
      </c>
      <c r="E3005">
        <v>3.25</v>
      </c>
      <c r="F3005">
        <v>4</v>
      </c>
      <c r="G3005">
        <v>0.99</v>
      </c>
      <c r="H3005" s="184">
        <f t="shared" ref="H3005:L3005" si="3262">H2981</f>
        <v>8.3333333333333329E-2</v>
      </c>
      <c r="I3005" s="185">
        <f t="shared" si="3262"/>
        <v>236</v>
      </c>
      <c r="J3005" s="185">
        <f t="shared" si="3262"/>
        <v>179</v>
      </c>
      <c r="K3005" s="185">
        <f t="shared" si="3262"/>
        <v>2985</v>
      </c>
      <c r="L3005" s="185">
        <f t="shared" si="3262"/>
        <v>1111</v>
      </c>
      <c r="M3005" s="147"/>
      <c r="N3005" s="143">
        <f t="shared" si="3204"/>
        <v>5900</v>
      </c>
      <c r="O3005" s="143">
        <f t="shared" si="3200"/>
        <v>581.75</v>
      </c>
      <c r="P3005" s="143">
        <f t="shared" si="3201"/>
        <v>11940</v>
      </c>
      <c r="Q3005" s="143">
        <f t="shared" si="3202"/>
        <v>1099.8900000000001</v>
      </c>
      <c r="R3005" s="188">
        <f t="shared" si="3205"/>
        <v>19521.64</v>
      </c>
      <c r="T3005">
        <v>28506.01</v>
      </c>
      <c r="U3005" s="190">
        <f t="shared" si="3206"/>
        <v>0.68482541050115397</v>
      </c>
    </row>
    <row r="3006" spans="1:21" x14ac:dyDescent="0.2">
      <c r="A3006" s="178">
        <v>42861</v>
      </c>
      <c r="B3006" s="179">
        <v>0.16666666666666666</v>
      </c>
      <c r="C3006" t="s">
        <v>349</v>
      </c>
      <c r="D3006">
        <v>17.03</v>
      </c>
      <c r="E3006">
        <v>3.11</v>
      </c>
      <c r="F3006">
        <v>4</v>
      </c>
      <c r="G3006">
        <v>0.99</v>
      </c>
      <c r="H3006" s="184">
        <f t="shared" ref="H3006:L3006" si="3263">H2982</f>
        <v>0.125</v>
      </c>
      <c r="I3006" s="185">
        <f t="shared" si="3263"/>
        <v>201</v>
      </c>
      <c r="J3006" s="185">
        <f t="shared" si="3263"/>
        <v>205</v>
      </c>
      <c r="K3006" s="185">
        <f t="shared" si="3263"/>
        <v>2985</v>
      </c>
      <c r="L3006" s="185">
        <f t="shared" si="3263"/>
        <v>1717</v>
      </c>
      <c r="M3006" s="147"/>
      <c r="N3006" s="143">
        <f t="shared" si="3204"/>
        <v>3423.03</v>
      </c>
      <c r="O3006" s="143">
        <f t="shared" si="3200"/>
        <v>637.54999999999995</v>
      </c>
      <c r="P3006" s="143">
        <f t="shared" si="3201"/>
        <v>11940</v>
      </c>
      <c r="Q3006" s="143">
        <f t="shared" si="3202"/>
        <v>1699.83</v>
      </c>
      <c r="R3006" s="188">
        <f t="shared" si="3205"/>
        <v>17700.41</v>
      </c>
      <c r="T3006">
        <v>27297.67</v>
      </c>
      <c r="U3006" s="190">
        <f t="shared" si="3206"/>
        <v>0.64842200817872009</v>
      </c>
    </row>
    <row r="3007" spans="1:21" x14ac:dyDescent="0.2">
      <c r="A3007" s="178">
        <v>42861</v>
      </c>
      <c r="B3007" s="179">
        <v>0.20833333333333334</v>
      </c>
      <c r="C3007" t="s">
        <v>349</v>
      </c>
      <c r="D3007">
        <v>9.5</v>
      </c>
      <c r="E3007">
        <v>3.8</v>
      </c>
      <c r="F3007">
        <v>4</v>
      </c>
      <c r="G3007">
        <v>1.1299999999999999</v>
      </c>
      <c r="H3007" s="184">
        <f t="shared" ref="H3007:L3007" si="3264">H2983</f>
        <v>0.16666666666666666</v>
      </c>
      <c r="I3007" s="185">
        <f t="shared" si="3264"/>
        <v>185</v>
      </c>
      <c r="J3007" s="185">
        <f t="shared" si="3264"/>
        <v>205</v>
      </c>
      <c r="K3007" s="185">
        <f t="shared" si="3264"/>
        <v>2985</v>
      </c>
      <c r="L3007" s="185">
        <f t="shared" si="3264"/>
        <v>1717</v>
      </c>
      <c r="M3007" s="147"/>
      <c r="N3007" s="143">
        <f t="shared" si="3204"/>
        <v>1757.5</v>
      </c>
      <c r="O3007" s="143">
        <f t="shared" si="3200"/>
        <v>779</v>
      </c>
      <c r="P3007" s="143">
        <f t="shared" si="3201"/>
        <v>11940</v>
      </c>
      <c r="Q3007" s="143">
        <f t="shared" si="3202"/>
        <v>1940.2099999999998</v>
      </c>
      <c r="R3007" s="188">
        <f t="shared" si="3205"/>
        <v>16416.71</v>
      </c>
      <c r="T3007">
        <v>26659.79</v>
      </c>
      <c r="U3007" s="190">
        <f t="shared" si="3206"/>
        <v>0.61578542066535402</v>
      </c>
    </row>
    <row r="3008" spans="1:21" x14ac:dyDescent="0.2">
      <c r="A3008" s="178">
        <v>42861</v>
      </c>
      <c r="B3008" s="179">
        <v>0.25</v>
      </c>
      <c r="C3008" t="s">
        <v>349</v>
      </c>
      <c r="D3008">
        <v>65.010000000000005</v>
      </c>
      <c r="E3008">
        <v>15</v>
      </c>
      <c r="F3008">
        <v>5</v>
      </c>
      <c r="G3008">
        <v>1.22</v>
      </c>
      <c r="H3008" s="184">
        <f t="shared" ref="H3008:L3008" si="3265">H2984</f>
        <v>0.20833333333333334</v>
      </c>
      <c r="I3008" s="185">
        <f t="shared" si="3265"/>
        <v>207</v>
      </c>
      <c r="J3008" s="185">
        <f t="shared" si="3265"/>
        <v>283</v>
      </c>
      <c r="K3008" s="185">
        <f t="shared" si="3265"/>
        <v>2985</v>
      </c>
      <c r="L3008" s="185">
        <f t="shared" si="3265"/>
        <v>1717</v>
      </c>
      <c r="M3008" s="147"/>
      <c r="N3008" s="143">
        <f t="shared" si="3204"/>
        <v>13457.070000000002</v>
      </c>
      <c r="O3008" s="143">
        <f t="shared" si="3200"/>
        <v>4245</v>
      </c>
      <c r="P3008" s="143">
        <f t="shared" si="3201"/>
        <v>14925</v>
      </c>
      <c r="Q3008" s="143">
        <f t="shared" si="3202"/>
        <v>2094.7399999999998</v>
      </c>
      <c r="R3008" s="188">
        <f t="shared" si="3205"/>
        <v>34721.81</v>
      </c>
      <c r="T3008">
        <v>26495.78</v>
      </c>
      <c r="U3008" s="190">
        <f t="shared" si="3206"/>
        <v>1.310465666608041</v>
      </c>
    </row>
    <row r="3009" spans="1:21" x14ac:dyDescent="0.2">
      <c r="A3009" s="178">
        <v>42861</v>
      </c>
      <c r="B3009" s="179">
        <v>0.29166666666666669</v>
      </c>
      <c r="C3009" t="s">
        <v>349</v>
      </c>
      <c r="D3009">
        <v>45</v>
      </c>
      <c r="E3009">
        <v>62</v>
      </c>
      <c r="F3009">
        <v>8.1</v>
      </c>
      <c r="G3009">
        <v>6</v>
      </c>
      <c r="H3009" s="184">
        <f t="shared" ref="H3009:L3009" si="3266">H2985</f>
        <v>0.25</v>
      </c>
      <c r="I3009" s="185">
        <f t="shared" si="3266"/>
        <v>327</v>
      </c>
      <c r="J3009" s="185">
        <f t="shared" si="3266"/>
        <v>438</v>
      </c>
      <c r="K3009" s="185">
        <f t="shared" si="3266"/>
        <v>2985</v>
      </c>
      <c r="L3009" s="185">
        <f t="shared" si="3266"/>
        <v>1717</v>
      </c>
      <c r="M3009" s="147"/>
      <c r="N3009" s="143">
        <f t="shared" si="3204"/>
        <v>14715</v>
      </c>
      <c r="O3009" s="143">
        <f t="shared" si="3200"/>
        <v>27156</v>
      </c>
      <c r="P3009" s="143">
        <f t="shared" si="3201"/>
        <v>24178.5</v>
      </c>
      <c r="Q3009" s="143">
        <f t="shared" si="3202"/>
        <v>10302</v>
      </c>
      <c r="R3009" s="188">
        <f t="shared" si="3205"/>
        <v>76351.5</v>
      </c>
      <c r="T3009">
        <v>26938.53</v>
      </c>
      <c r="U3009" s="190">
        <f t="shared" si="3206"/>
        <v>2.83428605792521</v>
      </c>
    </row>
    <row r="3010" spans="1:21" x14ac:dyDescent="0.2">
      <c r="A3010" s="178">
        <v>42861</v>
      </c>
      <c r="B3010" s="179">
        <v>0.33333333333333331</v>
      </c>
      <c r="C3010" t="s">
        <v>349</v>
      </c>
      <c r="D3010">
        <v>10</v>
      </c>
      <c r="E3010">
        <v>4.2</v>
      </c>
      <c r="F3010">
        <v>7.67</v>
      </c>
      <c r="G3010">
        <v>4.2</v>
      </c>
      <c r="H3010" s="184">
        <f t="shared" ref="H3010:L3010" si="3267">H2986</f>
        <v>0.29166666666666669</v>
      </c>
      <c r="I3010" s="185">
        <f t="shared" si="3267"/>
        <v>249</v>
      </c>
      <c r="J3010" s="185">
        <f t="shared" si="3267"/>
        <v>556</v>
      </c>
      <c r="K3010" s="185">
        <f t="shared" si="3267"/>
        <v>2872</v>
      </c>
      <c r="L3010" s="185">
        <f t="shared" si="3267"/>
        <v>2219</v>
      </c>
      <c r="M3010" s="147"/>
      <c r="N3010" s="143">
        <f t="shared" si="3204"/>
        <v>2490</v>
      </c>
      <c r="O3010" s="143">
        <f t="shared" si="3200"/>
        <v>2335.2000000000003</v>
      </c>
      <c r="P3010" s="143">
        <f t="shared" si="3201"/>
        <v>22028.240000000002</v>
      </c>
      <c r="Q3010" s="143">
        <f t="shared" si="3202"/>
        <v>9319.8000000000011</v>
      </c>
      <c r="R3010" s="188">
        <f t="shared" si="3205"/>
        <v>36173.240000000005</v>
      </c>
      <c r="T3010">
        <v>27759.89</v>
      </c>
      <c r="U3010" s="190">
        <f t="shared" si="3206"/>
        <v>1.3030757686719943</v>
      </c>
    </row>
    <row r="3011" spans="1:21" x14ac:dyDescent="0.2">
      <c r="A3011" s="178">
        <v>42861</v>
      </c>
      <c r="B3011" s="179">
        <v>0.375</v>
      </c>
      <c r="C3011" t="s">
        <v>349</v>
      </c>
      <c r="D3011">
        <v>25</v>
      </c>
      <c r="E3011">
        <v>6.3</v>
      </c>
      <c r="F3011">
        <v>8.85</v>
      </c>
      <c r="G3011">
        <v>4.5</v>
      </c>
      <c r="H3011" s="184">
        <f t="shared" ref="H3011:L3011" si="3268">H2987</f>
        <v>0.33333333333333331</v>
      </c>
      <c r="I3011" s="185">
        <f t="shared" si="3268"/>
        <v>256</v>
      </c>
      <c r="J3011" s="185">
        <f t="shared" si="3268"/>
        <v>306</v>
      </c>
      <c r="K3011" s="185">
        <f t="shared" si="3268"/>
        <v>2872</v>
      </c>
      <c r="L3011" s="185">
        <f t="shared" si="3268"/>
        <v>2219</v>
      </c>
      <c r="M3011" s="147"/>
      <c r="N3011" s="143">
        <f t="shared" si="3204"/>
        <v>6400</v>
      </c>
      <c r="O3011" s="143">
        <f t="shared" si="3200"/>
        <v>1927.8</v>
      </c>
      <c r="P3011" s="143">
        <f t="shared" si="3201"/>
        <v>25417.200000000001</v>
      </c>
      <c r="Q3011" s="143">
        <f t="shared" si="3202"/>
        <v>9985.5</v>
      </c>
      <c r="R3011" s="188">
        <f t="shared" si="3205"/>
        <v>43730.5</v>
      </c>
      <c r="T3011">
        <v>28712.58</v>
      </c>
      <c r="U3011" s="190">
        <f t="shared" si="3206"/>
        <v>1.5230432096314577</v>
      </c>
    </row>
    <row r="3012" spans="1:21" x14ac:dyDescent="0.2">
      <c r="A3012" s="178">
        <v>42861</v>
      </c>
      <c r="B3012" s="179">
        <v>0.41666666666666669</v>
      </c>
      <c r="C3012" t="s">
        <v>349</v>
      </c>
      <c r="D3012">
        <v>25</v>
      </c>
      <c r="E3012">
        <v>6.27</v>
      </c>
      <c r="F3012">
        <v>8</v>
      </c>
      <c r="G3012">
        <v>4.67</v>
      </c>
      <c r="H3012" s="184">
        <f t="shared" ref="H3012:L3012" si="3269">H2988</f>
        <v>0.375</v>
      </c>
      <c r="I3012" s="185">
        <f t="shared" si="3269"/>
        <v>156</v>
      </c>
      <c r="J3012" s="185">
        <f t="shared" si="3269"/>
        <v>343</v>
      </c>
      <c r="K3012" s="185">
        <f t="shared" si="3269"/>
        <v>2872</v>
      </c>
      <c r="L3012" s="185">
        <f t="shared" si="3269"/>
        <v>2219</v>
      </c>
      <c r="M3012" s="147"/>
      <c r="N3012" s="143">
        <f t="shared" si="3204"/>
        <v>3900</v>
      </c>
      <c r="O3012" s="143">
        <f t="shared" ref="O3012:O3075" si="3270">E3012*J3012</f>
        <v>2150.6099999999997</v>
      </c>
      <c r="P3012" s="143">
        <f t="shared" ref="P3012:P3075" si="3271">F3012*K3012</f>
        <v>22976</v>
      </c>
      <c r="Q3012" s="143">
        <f t="shared" ref="Q3012:Q3075" si="3272">G3012*L3012</f>
        <v>10362.73</v>
      </c>
      <c r="R3012" s="188">
        <f t="shared" si="3205"/>
        <v>39389.339999999997</v>
      </c>
      <c r="T3012">
        <v>30635.32</v>
      </c>
      <c r="U3012" s="190">
        <f t="shared" si="3206"/>
        <v>1.2857492593516242</v>
      </c>
    </row>
    <row r="3013" spans="1:21" x14ac:dyDescent="0.2">
      <c r="A3013" s="178">
        <v>42861</v>
      </c>
      <c r="B3013" s="179">
        <v>0.45833333333333331</v>
      </c>
      <c r="C3013" t="s">
        <v>349</v>
      </c>
      <c r="D3013">
        <v>2.92</v>
      </c>
      <c r="E3013">
        <v>6.62</v>
      </c>
      <c r="F3013">
        <v>6.45</v>
      </c>
      <c r="G3013">
        <v>6</v>
      </c>
      <c r="H3013" s="184">
        <f t="shared" ref="H3013:L3013" si="3273">H2989</f>
        <v>0.41666666666666669</v>
      </c>
      <c r="I3013" s="185">
        <f t="shared" si="3273"/>
        <v>196</v>
      </c>
      <c r="J3013" s="185">
        <f t="shared" si="3273"/>
        <v>315</v>
      </c>
      <c r="K3013" s="185">
        <f t="shared" si="3273"/>
        <v>2872</v>
      </c>
      <c r="L3013" s="185">
        <f t="shared" si="3273"/>
        <v>2219</v>
      </c>
      <c r="M3013" s="147"/>
      <c r="N3013" s="143">
        <f t="shared" ref="N3013:N3076" si="3274">D3013*I3013</f>
        <v>572.31999999999994</v>
      </c>
      <c r="O3013" s="143">
        <f t="shared" si="3270"/>
        <v>2085.3000000000002</v>
      </c>
      <c r="P3013" s="143">
        <f t="shared" si="3271"/>
        <v>18524.400000000001</v>
      </c>
      <c r="Q3013" s="143">
        <f t="shared" si="3272"/>
        <v>13314</v>
      </c>
      <c r="R3013" s="188">
        <f t="shared" ref="R3013:R3076" si="3275">SUM(N3013:Q3013)</f>
        <v>34496.020000000004</v>
      </c>
      <c r="T3013">
        <v>32648.95</v>
      </c>
      <c r="U3013" s="190">
        <f t="shared" ref="U3013:U3076" si="3276">R3013/T3013</f>
        <v>1.0565736417250786</v>
      </c>
    </row>
    <row r="3014" spans="1:21" x14ac:dyDescent="0.2">
      <c r="A3014" s="178">
        <v>42861</v>
      </c>
      <c r="B3014" s="179">
        <v>0.5</v>
      </c>
      <c r="C3014" t="s">
        <v>349</v>
      </c>
      <c r="D3014">
        <v>2</v>
      </c>
      <c r="E3014">
        <v>10.43</v>
      </c>
      <c r="F3014">
        <v>10</v>
      </c>
      <c r="G3014">
        <v>9.5500000000000007</v>
      </c>
      <c r="H3014" s="184">
        <f t="shared" ref="H3014:L3014" si="3277">H2990</f>
        <v>0.45833333333333331</v>
      </c>
      <c r="I3014" s="185">
        <f t="shared" si="3277"/>
        <v>226</v>
      </c>
      <c r="J3014" s="185">
        <f t="shared" si="3277"/>
        <v>326</v>
      </c>
      <c r="K3014" s="185">
        <f t="shared" si="3277"/>
        <v>2842</v>
      </c>
      <c r="L3014" s="185">
        <f t="shared" si="3277"/>
        <v>1635</v>
      </c>
      <c r="M3014" s="147"/>
      <c r="N3014" s="143">
        <f t="shared" si="3274"/>
        <v>452</v>
      </c>
      <c r="O3014" s="143">
        <f t="shared" si="3270"/>
        <v>3400.18</v>
      </c>
      <c r="P3014" s="143">
        <f t="shared" si="3271"/>
        <v>28420</v>
      </c>
      <c r="Q3014" s="143">
        <f t="shared" si="3272"/>
        <v>15614.250000000002</v>
      </c>
      <c r="R3014" s="188">
        <f t="shared" si="3275"/>
        <v>47886.43</v>
      </c>
      <c r="T3014">
        <v>34466.31</v>
      </c>
      <c r="U3014" s="190">
        <f t="shared" si="3276"/>
        <v>1.3893692130082973</v>
      </c>
    </row>
    <row r="3015" spans="1:21" x14ac:dyDescent="0.2">
      <c r="A3015" s="178">
        <v>42861</v>
      </c>
      <c r="B3015" s="179">
        <v>0.54166666666666663</v>
      </c>
      <c r="C3015" t="s">
        <v>349</v>
      </c>
      <c r="D3015">
        <v>1</v>
      </c>
      <c r="E3015">
        <v>10.88</v>
      </c>
      <c r="F3015">
        <v>10.71</v>
      </c>
      <c r="G3015">
        <v>10.26</v>
      </c>
      <c r="H3015" s="184">
        <f t="shared" ref="H3015:L3015" si="3278">H2991</f>
        <v>0.5</v>
      </c>
      <c r="I3015" s="185">
        <f t="shared" si="3278"/>
        <v>222</v>
      </c>
      <c r="J3015" s="185">
        <f t="shared" si="3278"/>
        <v>319</v>
      </c>
      <c r="K3015" s="185">
        <f t="shared" si="3278"/>
        <v>2842</v>
      </c>
      <c r="L3015" s="185">
        <f t="shared" si="3278"/>
        <v>1635</v>
      </c>
      <c r="M3015" s="147"/>
      <c r="N3015" s="143">
        <f t="shared" si="3274"/>
        <v>222</v>
      </c>
      <c r="O3015" s="143">
        <f t="shared" si="3270"/>
        <v>3470.7200000000003</v>
      </c>
      <c r="P3015" s="143">
        <f t="shared" si="3271"/>
        <v>30437.820000000003</v>
      </c>
      <c r="Q3015" s="143">
        <f t="shared" si="3272"/>
        <v>16775.099999999999</v>
      </c>
      <c r="R3015" s="188">
        <f t="shared" si="3275"/>
        <v>50905.64</v>
      </c>
      <c r="T3015">
        <v>36107.42</v>
      </c>
      <c r="U3015" s="190">
        <f t="shared" si="3276"/>
        <v>1.4098387533642671</v>
      </c>
    </row>
    <row r="3016" spans="1:21" x14ac:dyDescent="0.2">
      <c r="A3016" s="178">
        <v>42861</v>
      </c>
      <c r="B3016" s="179">
        <v>0.58333333333333337</v>
      </c>
      <c r="C3016" t="s">
        <v>349</v>
      </c>
      <c r="D3016">
        <v>1</v>
      </c>
      <c r="E3016">
        <v>7.64</v>
      </c>
      <c r="F3016">
        <v>8</v>
      </c>
      <c r="G3016">
        <v>8.6999999999999993</v>
      </c>
      <c r="H3016" s="184">
        <f t="shared" ref="H3016:L3016" si="3279">H2992</f>
        <v>0.54166666666666663</v>
      </c>
      <c r="I3016" s="185">
        <f t="shared" si="3279"/>
        <v>195</v>
      </c>
      <c r="J3016" s="185">
        <f t="shared" si="3279"/>
        <v>299</v>
      </c>
      <c r="K3016" s="185">
        <f t="shared" si="3279"/>
        <v>2842</v>
      </c>
      <c r="L3016" s="185">
        <f t="shared" si="3279"/>
        <v>1635</v>
      </c>
      <c r="M3016" s="147"/>
      <c r="N3016" s="143">
        <f t="shared" si="3274"/>
        <v>195</v>
      </c>
      <c r="O3016" s="143">
        <f t="shared" si="3270"/>
        <v>2284.36</v>
      </c>
      <c r="P3016" s="143">
        <f t="shared" si="3271"/>
        <v>22736</v>
      </c>
      <c r="Q3016" s="143">
        <f t="shared" si="3272"/>
        <v>14224.499999999998</v>
      </c>
      <c r="R3016" s="188">
        <f t="shared" si="3275"/>
        <v>39439.86</v>
      </c>
      <c r="T3016">
        <v>37844.379999999997</v>
      </c>
      <c r="U3016" s="190">
        <f t="shared" si="3276"/>
        <v>1.0421589678573147</v>
      </c>
    </row>
    <row r="3017" spans="1:21" x14ac:dyDescent="0.2">
      <c r="A3017" s="178">
        <v>42861</v>
      </c>
      <c r="B3017" s="179">
        <v>0.625</v>
      </c>
      <c r="C3017" t="s">
        <v>349</v>
      </c>
      <c r="D3017">
        <v>2</v>
      </c>
      <c r="E3017">
        <v>9.34</v>
      </c>
      <c r="F3017">
        <v>10</v>
      </c>
      <c r="G3017">
        <v>4.42</v>
      </c>
      <c r="H3017" s="184">
        <f t="shared" ref="H3017:L3017" si="3280">H2993</f>
        <v>0.58333333333333337</v>
      </c>
      <c r="I3017" s="185">
        <f t="shared" si="3280"/>
        <v>205</v>
      </c>
      <c r="J3017" s="185">
        <f t="shared" si="3280"/>
        <v>237</v>
      </c>
      <c r="K3017" s="185">
        <f t="shared" si="3280"/>
        <v>2842</v>
      </c>
      <c r="L3017" s="185">
        <f t="shared" si="3280"/>
        <v>1635</v>
      </c>
      <c r="M3017" s="147"/>
      <c r="N3017" s="143">
        <f t="shared" si="3274"/>
        <v>410</v>
      </c>
      <c r="O3017" s="143">
        <f t="shared" si="3270"/>
        <v>2213.58</v>
      </c>
      <c r="P3017" s="143">
        <f t="shared" si="3271"/>
        <v>28420</v>
      </c>
      <c r="Q3017" s="143">
        <f t="shared" si="3272"/>
        <v>7226.7</v>
      </c>
      <c r="R3017" s="188">
        <f t="shared" si="3275"/>
        <v>38270.28</v>
      </c>
      <c r="T3017">
        <v>39688.74</v>
      </c>
      <c r="U3017" s="190">
        <f t="shared" si="3276"/>
        <v>0.96426039224223292</v>
      </c>
    </row>
    <row r="3018" spans="1:21" x14ac:dyDescent="0.2">
      <c r="A3018" s="178">
        <v>42861</v>
      </c>
      <c r="B3018" s="179">
        <v>0.66666666666666663</v>
      </c>
      <c r="C3018" t="s">
        <v>349</v>
      </c>
      <c r="D3018">
        <v>2.11</v>
      </c>
      <c r="E3018">
        <v>19.09</v>
      </c>
      <c r="F3018">
        <v>20</v>
      </c>
      <c r="G3018">
        <v>6</v>
      </c>
      <c r="H3018" s="184">
        <f t="shared" ref="H3018:L3018" si="3281">H2994</f>
        <v>0.625</v>
      </c>
      <c r="I3018" s="185">
        <f t="shared" si="3281"/>
        <v>212</v>
      </c>
      <c r="J3018" s="185">
        <f t="shared" si="3281"/>
        <v>213</v>
      </c>
      <c r="K3018" s="185">
        <f t="shared" si="3281"/>
        <v>2842</v>
      </c>
      <c r="L3018" s="185">
        <f t="shared" si="3281"/>
        <v>1380</v>
      </c>
      <c r="M3018" s="147"/>
      <c r="N3018" s="143">
        <f t="shared" si="3274"/>
        <v>447.32</v>
      </c>
      <c r="O3018" s="143">
        <f t="shared" si="3270"/>
        <v>4066.17</v>
      </c>
      <c r="P3018" s="143">
        <f t="shared" si="3271"/>
        <v>56840</v>
      </c>
      <c r="Q3018" s="143">
        <f t="shared" si="3272"/>
        <v>8280</v>
      </c>
      <c r="R3018" s="188">
        <f t="shared" si="3275"/>
        <v>69633.489999999991</v>
      </c>
      <c r="T3018">
        <v>41693.54</v>
      </c>
      <c r="U3018" s="190">
        <f t="shared" si="3276"/>
        <v>1.670126595151191</v>
      </c>
    </row>
    <row r="3019" spans="1:21" x14ac:dyDescent="0.2">
      <c r="A3019" s="178">
        <v>42861</v>
      </c>
      <c r="B3019" s="179">
        <v>0.70833333333333337</v>
      </c>
      <c r="C3019" t="s">
        <v>349</v>
      </c>
      <c r="D3019">
        <v>3.11</v>
      </c>
      <c r="E3019">
        <v>30.31</v>
      </c>
      <c r="F3019">
        <v>31.78</v>
      </c>
      <c r="G3019">
        <v>6</v>
      </c>
      <c r="H3019" s="184">
        <f t="shared" ref="H3019:L3019" si="3282">H2995</f>
        <v>0.66666666666666663</v>
      </c>
      <c r="I3019" s="185">
        <f t="shared" si="3282"/>
        <v>191</v>
      </c>
      <c r="J3019" s="185">
        <f t="shared" si="3282"/>
        <v>237</v>
      </c>
      <c r="K3019" s="185">
        <f t="shared" si="3282"/>
        <v>2842</v>
      </c>
      <c r="L3019" s="185">
        <f t="shared" si="3282"/>
        <v>1380</v>
      </c>
      <c r="M3019" s="147"/>
      <c r="N3019" s="143">
        <f t="shared" si="3274"/>
        <v>594.01</v>
      </c>
      <c r="O3019" s="143">
        <f t="shared" si="3270"/>
        <v>7183.4699999999993</v>
      </c>
      <c r="P3019" s="143">
        <f t="shared" si="3271"/>
        <v>90318.760000000009</v>
      </c>
      <c r="Q3019" s="143">
        <f t="shared" si="3272"/>
        <v>8280</v>
      </c>
      <c r="R3019" s="188">
        <f t="shared" si="3275"/>
        <v>106376.24</v>
      </c>
      <c r="T3019">
        <v>43750.71</v>
      </c>
      <c r="U3019" s="190">
        <f t="shared" si="3276"/>
        <v>2.4314174558538593</v>
      </c>
    </row>
    <row r="3020" spans="1:21" x14ac:dyDescent="0.2">
      <c r="A3020" s="178">
        <v>42861</v>
      </c>
      <c r="B3020" s="179">
        <v>0.75</v>
      </c>
      <c r="C3020" t="s">
        <v>349</v>
      </c>
      <c r="D3020">
        <v>2.34</v>
      </c>
      <c r="E3020">
        <v>16.25</v>
      </c>
      <c r="F3020">
        <v>16.77</v>
      </c>
      <c r="G3020">
        <v>6</v>
      </c>
      <c r="H3020" s="184">
        <f t="shared" ref="H3020:L3020" si="3283">H2996</f>
        <v>0.70833333333333337</v>
      </c>
      <c r="I3020" s="185">
        <f t="shared" si="3283"/>
        <v>218</v>
      </c>
      <c r="J3020" s="185">
        <f t="shared" si="3283"/>
        <v>258</v>
      </c>
      <c r="K3020" s="185">
        <f t="shared" si="3283"/>
        <v>2842</v>
      </c>
      <c r="L3020" s="185">
        <f t="shared" si="3283"/>
        <v>1380</v>
      </c>
      <c r="M3020" s="147"/>
      <c r="N3020" s="143">
        <f t="shared" si="3274"/>
        <v>510.11999999999995</v>
      </c>
      <c r="O3020" s="143">
        <f t="shared" si="3270"/>
        <v>4192.5</v>
      </c>
      <c r="P3020" s="143">
        <f t="shared" si="3271"/>
        <v>47660.34</v>
      </c>
      <c r="Q3020" s="143">
        <f t="shared" si="3272"/>
        <v>8280</v>
      </c>
      <c r="R3020" s="188">
        <f t="shared" si="3275"/>
        <v>60642.96</v>
      </c>
      <c r="T3020">
        <v>45291.69</v>
      </c>
      <c r="U3020" s="190">
        <f t="shared" si="3276"/>
        <v>1.3389423092845507</v>
      </c>
    </row>
    <row r="3021" spans="1:21" x14ac:dyDescent="0.2">
      <c r="A3021" s="178">
        <v>42861</v>
      </c>
      <c r="B3021" s="179">
        <v>0.79166666666666663</v>
      </c>
      <c r="C3021" t="s">
        <v>349</v>
      </c>
      <c r="D3021">
        <v>20.07</v>
      </c>
      <c r="E3021">
        <v>8.34</v>
      </c>
      <c r="F3021">
        <v>9.34</v>
      </c>
      <c r="G3021">
        <v>2</v>
      </c>
      <c r="H3021" s="184">
        <f t="shared" ref="H3021:L3021" si="3284">H2997</f>
        <v>0.75</v>
      </c>
      <c r="I3021" s="185">
        <f t="shared" si="3284"/>
        <v>240</v>
      </c>
      <c r="J3021" s="185">
        <f t="shared" si="3284"/>
        <v>365</v>
      </c>
      <c r="K3021" s="185">
        <f t="shared" si="3284"/>
        <v>2842</v>
      </c>
      <c r="L3021" s="185">
        <f t="shared" si="3284"/>
        <v>1380</v>
      </c>
      <c r="M3021" s="147"/>
      <c r="N3021" s="143">
        <f t="shared" si="3274"/>
        <v>4816.8</v>
      </c>
      <c r="O3021" s="143">
        <f t="shared" si="3270"/>
        <v>3044.1</v>
      </c>
      <c r="P3021" s="143">
        <f t="shared" si="3271"/>
        <v>26544.28</v>
      </c>
      <c r="Q3021" s="143">
        <f t="shared" si="3272"/>
        <v>2760</v>
      </c>
      <c r="R3021" s="188">
        <f t="shared" si="3275"/>
        <v>37165.18</v>
      </c>
      <c r="T3021">
        <v>46004.47</v>
      </c>
      <c r="U3021" s="190">
        <f t="shared" si="3276"/>
        <v>0.80786019271605558</v>
      </c>
    </row>
    <row r="3022" spans="1:21" x14ac:dyDescent="0.2">
      <c r="A3022" s="178">
        <v>42861</v>
      </c>
      <c r="B3022" s="179">
        <v>0.83333333333333337</v>
      </c>
      <c r="C3022" t="s">
        <v>349</v>
      </c>
      <c r="D3022">
        <v>7.9</v>
      </c>
      <c r="E3022">
        <v>8.0500000000000007</v>
      </c>
      <c r="F3022">
        <v>10</v>
      </c>
      <c r="G3022">
        <v>1.44</v>
      </c>
      <c r="H3022" s="184">
        <f t="shared" ref="H3022:L3022" si="3285">H2998</f>
        <v>0.79166666666666663</v>
      </c>
      <c r="I3022" s="185">
        <f t="shared" si="3285"/>
        <v>320</v>
      </c>
      <c r="J3022" s="185">
        <f t="shared" si="3285"/>
        <v>214</v>
      </c>
      <c r="K3022" s="185">
        <f t="shared" si="3285"/>
        <v>2842</v>
      </c>
      <c r="L3022" s="185">
        <f t="shared" si="3285"/>
        <v>1426</v>
      </c>
      <c r="M3022" s="147"/>
      <c r="N3022" s="143">
        <f t="shared" si="3274"/>
        <v>2528</v>
      </c>
      <c r="O3022" s="143">
        <f t="shared" si="3270"/>
        <v>1722.7</v>
      </c>
      <c r="P3022" s="143">
        <f t="shared" si="3271"/>
        <v>28420</v>
      </c>
      <c r="Q3022" s="143">
        <f t="shared" si="3272"/>
        <v>2053.44</v>
      </c>
      <c r="R3022" s="188">
        <f t="shared" si="3275"/>
        <v>34724.14</v>
      </c>
      <c r="T3022">
        <v>45469.45</v>
      </c>
      <c r="U3022" s="190">
        <f t="shared" si="3276"/>
        <v>0.76368066910859933</v>
      </c>
    </row>
    <row r="3023" spans="1:21" x14ac:dyDescent="0.2">
      <c r="A3023" s="178">
        <v>42861</v>
      </c>
      <c r="B3023" s="179">
        <v>0.875</v>
      </c>
      <c r="C3023" t="s">
        <v>349</v>
      </c>
      <c r="D3023">
        <v>3.43</v>
      </c>
      <c r="E3023">
        <v>6.31</v>
      </c>
      <c r="F3023">
        <v>8</v>
      </c>
      <c r="G3023">
        <v>1.22</v>
      </c>
      <c r="H3023" s="184">
        <f t="shared" ref="H3023:L3023" si="3286">H2999</f>
        <v>0.83333333333333337</v>
      </c>
      <c r="I3023" s="185">
        <f t="shared" si="3286"/>
        <v>322</v>
      </c>
      <c r="J3023" s="185">
        <f t="shared" si="3286"/>
        <v>178</v>
      </c>
      <c r="K3023" s="185">
        <f t="shared" si="3286"/>
        <v>2842</v>
      </c>
      <c r="L3023" s="185">
        <f t="shared" si="3286"/>
        <v>1426</v>
      </c>
      <c r="M3023" s="147"/>
      <c r="N3023" s="143">
        <f t="shared" si="3274"/>
        <v>1104.46</v>
      </c>
      <c r="O3023" s="143">
        <f t="shared" si="3270"/>
        <v>1123.1799999999998</v>
      </c>
      <c r="P3023" s="143">
        <f t="shared" si="3271"/>
        <v>22736</v>
      </c>
      <c r="Q3023" s="143">
        <f t="shared" si="3272"/>
        <v>1739.72</v>
      </c>
      <c r="R3023" s="188">
        <f t="shared" si="3275"/>
        <v>26703.360000000001</v>
      </c>
      <c r="T3023">
        <v>43603.39</v>
      </c>
      <c r="U3023" s="190">
        <f t="shared" si="3276"/>
        <v>0.61241476866821598</v>
      </c>
    </row>
    <row r="3024" spans="1:21" x14ac:dyDescent="0.2">
      <c r="A3024" s="178">
        <v>42861</v>
      </c>
      <c r="B3024" s="179">
        <v>0.91666666666666663</v>
      </c>
      <c r="C3024" t="s">
        <v>349</v>
      </c>
      <c r="D3024">
        <v>25</v>
      </c>
      <c r="E3024">
        <v>7.76</v>
      </c>
      <c r="F3024">
        <v>7.96</v>
      </c>
      <c r="G3024">
        <v>1.22</v>
      </c>
      <c r="H3024" s="184">
        <f t="shared" ref="H3024:L3024" si="3287">H3000</f>
        <v>0.875</v>
      </c>
      <c r="I3024" s="185">
        <f t="shared" si="3287"/>
        <v>337</v>
      </c>
      <c r="J3024" s="185">
        <f t="shared" si="3287"/>
        <v>173</v>
      </c>
      <c r="K3024" s="185">
        <f t="shared" si="3287"/>
        <v>2842</v>
      </c>
      <c r="L3024" s="185">
        <f t="shared" si="3287"/>
        <v>1426</v>
      </c>
      <c r="M3024" s="147"/>
      <c r="N3024" s="143">
        <f t="shared" si="3274"/>
        <v>8425</v>
      </c>
      <c r="O3024" s="143">
        <f t="shared" si="3270"/>
        <v>1342.48</v>
      </c>
      <c r="P3024" s="143">
        <f t="shared" si="3271"/>
        <v>22622.32</v>
      </c>
      <c r="Q3024" s="143">
        <f t="shared" si="3272"/>
        <v>1739.72</v>
      </c>
      <c r="R3024" s="188">
        <f t="shared" si="3275"/>
        <v>34129.519999999997</v>
      </c>
      <c r="T3024">
        <v>42097.33</v>
      </c>
      <c r="U3024" s="190">
        <f t="shared" si="3276"/>
        <v>0.81072885144972362</v>
      </c>
    </row>
    <row r="3025" spans="1:21" x14ac:dyDescent="0.2">
      <c r="A3025" s="178">
        <v>42861</v>
      </c>
      <c r="B3025" s="179">
        <v>0.95833333333333337</v>
      </c>
      <c r="C3025" t="s">
        <v>349</v>
      </c>
      <c r="D3025">
        <v>50.01</v>
      </c>
      <c r="E3025">
        <v>9.6300000000000008</v>
      </c>
      <c r="F3025">
        <v>7.67</v>
      </c>
      <c r="G3025">
        <v>0.01</v>
      </c>
      <c r="H3025" s="184">
        <f t="shared" ref="H3025:L3025" si="3288">H3001</f>
        <v>0.91666666666666663</v>
      </c>
      <c r="I3025" s="185">
        <f t="shared" si="3288"/>
        <v>394</v>
      </c>
      <c r="J3025" s="185">
        <f t="shared" si="3288"/>
        <v>194</v>
      </c>
      <c r="K3025" s="185">
        <f t="shared" si="3288"/>
        <v>2842</v>
      </c>
      <c r="L3025" s="185">
        <f t="shared" si="3288"/>
        <v>1426</v>
      </c>
      <c r="M3025" s="147"/>
      <c r="N3025" s="143">
        <f t="shared" si="3274"/>
        <v>19703.939999999999</v>
      </c>
      <c r="O3025" s="143">
        <f t="shared" si="3270"/>
        <v>1868.2200000000003</v>
      </c>
      <c r="P3025" s="143">
        <f t="shared" si="3271"/>
        <v>21798.14</v>
      </c>
      <c r="Q3025" s="143">
        <f t="shared" si="3272"/>
        <v>14.26</v>
      </c>
      <c r="R3025" s="188">
        <f t="shared" si="3275"/>
        <v>43384.560000000005</v>
      </c>
      <c r="T3025">
        <v>40353.949999999997</v>
      </c>
      <c r="U3025" s="190">
        <f t="shared" si="3276"/>
        <v>1.0751007026573609</v>
      </c>
    </row>
    <row r="3026" spans="1:21" x14ac:dyDescent="0.2">
      <c r="A3026" s="178">
        <v>42861</v>
      </c>
      <c r="B3026" s="180">
        <v>1</v>
      </c>
      <c r="C3026" t="s">
        <v>349</v>
      </c>
      <c r="D3026">
        <v>30</v>
      </c>
      <c r="E3026">
        <v>22</v>
      </c>
      <c r="F3026">
        <v>9.69</v>
      </c>
      <c r="G3026">
        <v>0.01</v>
      </c>
      <c r="H3026" s="184">
        <f t="shared" ref="H3026:L3026" si="3289">H3002</f>
        <v>0.95833333333333337</v>
      </c>
      <c r="I3026" s="185">
        <f t="shared" si="3289"/>
        <v>389</v>
      </c>
      <c r="J3026" s="185">
        <f t="shared" si="3289"/>
        <v>265</v>
      </c>
      <c r="K3026" s="185">
        <f t="shared" si="3289"/>
        <v>2985</v>
      </c>
      <c r="L3026" s="185">
        <f t="shared" si="3289"/>
        <v>1111</v>
      </c>
      <c r="M3026" s="147"/>
      <c r="N3026" s="143">
        <f t="shared" si="3274"/>
        <v>11670</v>
      </c>
      <c r="O3026" s="143">
        <f t="shared" si="3270"/>
        <v>5830</v>
      </c>
      <c r="P3026" s="143">
        <f t="shared" si="3271"/>
        <v>28924.649999999998</v>
      </c>
      <c r="Q3026" s="143">
        <f t="shared" si="3272"/>
        <v>11.11</v>
      </c>
      <c r="R3026" s="188">
        <f t="shared" si="3275"/>
        <v>46435.759999999995</v>
      </c>
      <c r="T3026">
        <v>37669.050000000003</v>
      </c>
      <c r="U3026" s="190">
        <f t="shared" si="3276"/>
        <v>1.2327297874515017</v>
      </c>
    </row>
    <row r="3027" spans="1:21" x14ac:dyDescent="0.2">
      <c r="A3027" s="178">
        <v>42862</v>
      </c>
      <c r="B3027" s="179">
        <v>4.1666666666666664E-2</v>
      </c>
      <c r="C3027" t="s">
        <v>349</v>
      </c>
      <c r="D3027">
        <v>50.01</v>
      </c>
      <c r="E3027">
        <v>15</v>
      </c>
      <c r="F3027">
        <v>8</v>
      </c>
      <c r="G3027">
        <v>0.01</v>
      </c>
      <c r="H3027" s="184">
        <f t="shared" ref="H3027:L3027" si="3290">H3003</f>
        <v>1</v>
      </c>
      <c r="I3027" s="185">
        <f t="shared" si="3290"/>
        <v>362</v>
      </c>
      <c r="J3027" s="185">
        <f t="shared" si="3290"/>
        <v>243</v>
      </c>
      <c r="K3027" s="185">
        <f t="shared" si="3290"/>
        <v>2985</v>
      </c>
      <c r="L3027" s="185">
        <f t="shared" si="3290"/>
        <v>1111</v>
      </c>
      <c r="M3027" s="147"/>
      <c r="N3027" s="143">
        <f t="shared" si="3274"/>
        <v>18103.62</v>
      </c>
      <c r="O3027" s="143">
        <f t="shared" si="3270"/>
        <v>3645</v>
      </c>
      <c r="P3027" s="143">
        <f t="shared" si="3271"/>
        <v>23880</v>
      </c>
      <c r="Q3027" s="143">
        <f t="shared" si="3272"/>
        <v>11.11</v>
      </c>
      <c r="R3027" s="188">
        <f t="shared" si="3275"/>
        <v>45639.729999999996</v>
      </c>
      <c r="T3027">
        <v>34788.839999999997</v>
      </c>
      <c r="U3027" s="190">
        <f t="shared" si="3276"/>
        <v>1.3119072093234496</v>
      </c>
    </row>
    <row r="3028" spans="1:21" x14ac:dyDescent="0.2">
      <c r="A3028" s="178">
        <v>42862</v>
      </c>
      <c r="B3028" s="179">
        <v>8.3333333333333329E-2</v>
      </c>
      <c r="C3028" t="s">
        <v>349</v>
      </c>
      <c r="D3028">
        <v>30.53</v>
      </c>
      <c r="E3028">
        <v>5</v>
      </c>
      <c r="F3028">
        <v>5</v>
      </c>
      <c r="G3028">
        <v>0.01</v>
      </c>
      <c r="H3028" s="184">
        <f t="shared" ref="H3028:L3028" si="3291">H3004</f>
        <v>4.1666666666666664E-2</v>
      </c>
      <c r="I3028" s="185">
        <f t="shared" si="3291"/>
        <v>294</v>
      </c>
      <c r="J3028" s="185">
        <f t="shared" si="3291"/>
        <v>212</v>
      </c>
      <c r="K3028" s="185">
        <f t="shared" si="3291"/>
        <v>2985</v>
      </c>
      <c r="L3028" s="185">
        <f t="shared" si="3291"/>
        <v>1111</v>
      </c>
      <c r="M3028" s="147"/>
      <c r="N3028" s="143">
        <f t="shared" si="3274"/>
        <v>8975.82</v>
      </c>
      <c r="O3028" s="143">
        <f t="shared" si="3270"/>
        <v>1060</v>
      </c>
      <c r="P3028" s="143">
        <f t="shared" si="3271"/>
        <v>14925</v>
      </c>
      <c r="Q3028" s="143">
        <f t="shared" si="3272"/>
        <v>11.11</v>
      </c>
      <c r="R3028" s="188">
        <f t="shared" si="3275"/>
        <v>24971.93</v>
      </c>
      <c r="T3028">
        <v>32269.57</v>
      </c>
      <c r="U3028" s="190">
        <f t="shared" si="3276"/>
        <v>0.77385381955817822</v>
      </c>
    </row>
    <row r="3029" spans="1:21" x14ac:dyDescent="0.2">
      <c r="A3029" s="178">
        <v>42862</v>
      </c>
      <c r="B3029" s="179">
        <v>0.125</v>
      </c>
      <c r="C3029" t="s">
        <v>349</v>
      </c>
      <c r="D3029">
        <v>25</v>
      </c>
      <c r="E3029">
        <v>3.25</v>
      </c>
      <c r="F3029">
        <v>5</v>
      </c>
      <c r="G3029">
        <v>1.42</v>
      </c>
      <c r="H3029" s="184">
        <f t="shared" ref="H3029:L3029" si="3292">H3005</f>
        <v>8.3333333333333329E-2</v>
      </c>
      <c r="I3029" s="185">
        <f t="shared" si="3292"/>
        <v>236</v>
      </c>
      <c r="J3029" s="185">
        <f t="shared" si="3292"/>
        <v>179</v>
      </c>
      <c r="K3029" s="185">
        <f t="shared" si="3292"/>
        <v>2985</v>
      </c>
      <c r="L3029" s="185">
        <f t="shared" si="3292"/>
        <v>1111</v>
      </c>
      <c r="M3029" s="147"/>
      <c r="N3029" s="143">
        <f t="shared" si="3274"/>
        <v>5900</v>
      </c>
      <c r="O3029" s="143">
        <f t="shared" si="3270"/>
        <v>581.75</v>
      </c>
      <c r="P3029" s="143">
        <f t="shared" si="3271"/>
        <v>14925</v>
      </c>
      <c r="Q3029" s="143">
        <f t="shared" si="3272"/>
        <v>1577.62</v>
      </c>
      <c r="R3029" s="188">
        <f t="shared" si="3275"/>
        <v>22984.37</v>
      </c>
      <c r="T3029">
        <v>30179.94</v>
      </c>
      <c r="U3029" s="190">
        <f t="shared" si="3276"/>
        <v>0.76157772348122632</v>
      </c>
    </row>
    <row r="3030" spans="1:21" x14ac:dyDescent="0.2">
      <c r="A3030" s="178">
        <v>42862</v>
      </c>
      <c r="B3030" s="179">
        <v>0.16666666666666666</v>
      </c>
      <c r="C3030" t="s">
        <v>349</v>
      </c>
      <c r="D3030">
        <v>20.89</v>
      </c>
      <c r="E3030">
        <v>3.11</v>
      </c>
      <c r="F3030">
        <v>5</v>
      </c>
      <c r="G3030">
        <v>1.41</v>
      </c>
      <c r="H3030" s="184">
        <f t="shared" ref="H3030:L3030" si="3293">H3006</f>
        <v>0.125</v>
      </c>
      <c r="I3030" s="185">
        <f t="shared" si="3293"/>
        <v>201</v>
      </c>
      <c r="J3030" s="185">
        <f t="shared" si="3293"/>
        <v>205</v>
      </c>
      <c r="K3030" s="185">
        <f t="shared" si="3293"/>
        <v>2985</v>
      </c>
      <c r="L3030" s="185">
        <f t="shared" si="3293"/>
        <v>1717</v>
      </c>
      <c r="M3030" s="147"/>
      <c r="N3030" s="143">
        <f t="shared" si="3274"/>
        <v>4198.8900000000003</v>
      </c>
      <c r="O3030" s="143">
        <f t="shared" si="3270"/>
        <v>637.54999999999995</v>
      </c>
      <c r="P3030" s="143">
        <f t="shared" si="3271"/>
        <v>14925</v>
      </c>
      <c r="Q3030" s="143">
        <f t="shared" si="3272"/>
        <v>2420.9699999999998</v>
      </c>
      <c r="R3030" s="188">
        <f t="shared" si="3275"/>
        <v>22182.410000000003</v>
      </c>
      <c r="T3030">
        <v>28636.47</v>
      </c>
      <c r="U3030" s="190">
        <f t="shared" si="3276"/>
        <v>0.77462096410626036</v>
      </c>
    </row>
    <row r="3031" spans="1:21" x14ac:dyDescent="0.2">
      <c r="A3031" s="178">
        <v>42862</v>
      </c>
      <c r="B3031" s="179">
        <v>0.20833333333333334</v>
      </c>
      <c r="C3031" t="s">
        <v>349</v>
      </c>
      <c r="D3031">
        <v>19.66</v>
      </c>
      <c r="E3031">
        <v>5</v>
      </c>
      <c r="F3031">
        <v>5</v>
      </c>
      <c r="G3031">
        <v>1.42</v>
      </c>
      <c r="H3031" s="184">
        <f t="shared" ref="H3031:L3031" si="3294">H3007</f>
        <v>0.16666666666666666</v>
      </c>
      <c r="I3031" s="185">
        <f t="shared" si="3294"/>
        <v>185</v>
      </c>
      <c r="J3031" s="185">
        <f t="shared" si="3294"/>
        <v>205</v>
      </c>
      <c r="K3031" s="185">
        <f t="shared" si="3294"/>
        <v>2985</v>
      </c>
      <c r="L3031" s="185">
        <f t="shared" si="3294"/>
        <v>1717</v>
      </c>
      <c r="M3031" s="147"/>
      <c r="N3031" s="143">
        <f t="shared" si="3274"/>
        <v>3637.1</v>
      </c>
      <c r="O3031" s="143">
        <f t="shared" si="3270"/>
        <v>1025</v>
      </c>
      <c r="P3031" s="143">
        <f t="shared" si="3271"/>
        <v>14925</v>
      </c>
      <c r="Q3031" s="143">
        <f t="shared" si="3272"/>
        <v>2438.14</v>
      </c>
      <c r="R3031" s="188">
        <f t="shared" si="3275"/>
        <v>22025.239999999998</v>
      </c>
      <c r="T3031">
        <v>27689.91</v>
      </c>
      <c r="U3031" s="190">
        <f t="shared" si="3276"/>
        <v>0.7954247594159749</v>
      </c>
    </row>
    <row r="3032" spans="1:21" x14ac:dyDescent="0.2">
      <c r="A3032" s="178">
        <v>42862</v>
      </c>
      <c r="B3032" s="179">
        <v>0.25</v>
      </c>
      <c r="C3032" t="s">
        <v>349</v>
      </c>
      <c r="D3032">
        <v>57.85</v>
      </c>
      <c r="E3032">
        <v>25</v>
      </c>
      <c r="F3032">
        <v>8</v>
      </c>
      <c r="G3032">
        <v>1.42</v>
      </c>
      <c r="H3032" s="184">
        <f t="shared" ref="H3032:L3032" si="3295">H3008</f>
        <v>0.20833333333333334</v>
      </c>
      <c r="I3032" s="185">
        <f t="shared" si="3295"/>
        <v>207</v>
      </c>
      <c r="J3032" s="185">
        <f t="shared" si="3295"/>
        <v>283</v>
      </c>
      <c r="K3032" s="185">
        <f t="shared" si="3295"/>
        <v>2985</v>
      </c>
      <c r="L3032" s="185">
        <f t="shared" si="3295"/>
        <v>1717</v>
      </c>
      <c r="M3032" s="147"/>
      <c r="N3032" s="143">
        <f t="shared" si="3274"/>
        <v>11974.95</v>
      </c>
      <c r="O3032" s="143">
        <f t="shared" si="3270"/>
        <v>7075</v>
      </c>
      <c r="P3032" s="143">
        <f t="shared" si="3271"/>
        <v>23880</v>
      </c>
      <c r="Q3032" s="143">
        <f t="shared" si="3272"/>
        <v>2438.14</v>
      </c>
      <c r="R3032" s="188">
        <f t="shared" si="3275"/>
        <v>45368.09</v>
      </c>
      <c r="T3032">
        <v>27184.68</v>
      </c>
      <c r="U3032" s="190">
        <f t="shared" si="3276"/>
        <v>1.6688844599237511</v>
      </c>
    </row>
    <row r="3033" spans="1:21" x14ac:dyDescent="0.2">
      <c r="A3033" s="178">
        <v>42862</v>
      </c>
      <c r="B3033" s="179">
        <v>0.29166666666666669</v>
      </c>
      <c r="C3033" t="s">
        <v>349</v>
      </c>
      <c r="D3033">
        <v>45.32</v>
      </c>
      <c r="E3033">
        <v>62</v>
      </c>
      <c r="F3033">
        <v>10.97</v>
      </c>
      <c r="G3033">
        <v>10.220000000000001</v>
      </c>
      <c r="H3033" s="184">
        <f t="shared" ref="H3033:L3033" si="3296">H3009</f>
        <v>0.25</v>
      </c>
      <c r="I3033" s="185">
        <f t="shared" si="3296"/>
        <v>327</v>
      </c>
      <c r="J3033" s="185">
        <f t="shared" si="3296"/>
        <v>438</v>
      </c>
      <c r="K3033" s="185">
        <f t="shared" si="3296"/>
        <v>2985</v>
      </c>
      <c r="L3033" s="185">
        <f t="shared" si="3296"/>
        <v>1717</v>
      </c>
      <c r="M3033" s="147"/>
      <c r="N3033" s="143">
        <f t="shared" si="3274"/>
        <v>14819.64</v>
      </c>
      <c r="O3033" s="143">
        <f t="shared" si="3270"/>
        <v>27156</v>
      </c>
      <c r="P3033" s="143">
        <f t="shared" si="3271"/>
        <v>32745.45</v>
      </c>
      <c r="Q3033" s="143">
        <f t="shared" si="3272"/>
        <v>17547.740000000002</v>
      </c>
      <c r="R3033" s="188">
        <f t="shared" si="3275"/>
        <v>92268.83</v>
      </c>
      <c r="T3033">
        <v>27146.26</v>
      </c>
      <c r="U3033" s="190">
        <f t="shared" si="3276"/>
        <v>3.3989518261447436</v>
      </c>
    </row>
    <row r="3034" spans="1:21" x14ac:dyDescent="0.2">
      <c r="A3034" s="178">
        <v>42862</v>
      </c>
      <c r="B3034" s="179">
        <v>0.33333333333333331</v>
      </c>
      <c r="C3034" t="s">
        <v>349</v>
      </c>
      <c r="D3034">
        <v>15.47</v>
      </c>
      <c r="E3034">
        <v>4.5</v>
      </c>
      <c r="F3034">
        <v>8</v>
      </c>
      <c r="G3034">
        <v>4.5</v>
      </c>
      <c r="H3034" s="184">
        <f t="shared" ref="H3034:L3034" si="3297">H3010</f>
        <v>0.29166666666666669</v>
      </c>
      <c r="I3034" s="185">
        <f t="shared" si="3297"/>
        <v>249</v>
      </c>
      <c r="J3034" s="185">
        <f t="shared" si="3297"/>
        <v>556</v>
      </c>
      <c r="K3034" s="185">
        <f t="shared" si="3297"/>
        <v>2872</v>
      </c>
      <c r="L3034" s="185">
        <f t="shared" si="3297"/>
        <v>2219</v>
      </c>
      <c r="M3034" s="147"/>
      <c r="N3034" s="143">
        <f t="shared" si="3274"/>
        <v>3852.03</v>
      </c>
      <c r="O3034" s="143">
        <f t="shared" si="3270"/>
        <v>2502</v>
      </c>
      <c r="P3034" s="143">
        <f t="shared" si="3271"/>
        <v>22976</v>
      </c>
      <c r="Q3034" s="143">
        <f t="shared" si="3272"/>
        <v>9985.5</v>
      </c>
      <c r="R3034" s="188">
        <f t="shared" si="3275"/>
        <v>39315.53</v>
      </c>
      <c r="T3034">
        <v>27310.9</v>
      </c>
      <c r="U3034" s="190">
        <f t="shared" si="3276"/>
        <v>1.4395545368332789</v>
      </c>
    </row>
    <row r="3035" spans="1:21" x14ac:dyDescent="0.2">
      <c r="A3035" s="178">
        <v>42862</v>
      </c>
      <c r="B3035" s="179">
        <v>0.375</v>
      </c>
      <c r="C3035" t="s">
        <v>349</v>
      </c>
      <c r="D3035">
        <v>25</v>
      </c>
      <c r="E3035">
        <v>7.8</v>
      </c>
      <c r="F3035">
        <v>8</v>
      </c>
      <c r="G3035">
        <v>6</v>
      </c>
      <c r="H3035" s="184">
        <f t="shared" ref="H3035:L3035" si="3298">H3011</f>
        <v>0.33333333333333331</v>
      </c>
      <c r="I3035" s="185">
        <f t="shared" si="3298"/>
        <v>256</v>
      </c>
      <c r="J3035" s="185">
        <f t="shared" si="3298"/>
        <v>306</v>
      </c>
      <c r="K3035" s="185">
        <f t="shared" si="3298"/>
        <v>2872</v>
      </c>
      <c r="L3035" s="185">
        <f t="shared" si="3298"/>
        <v>2219</v>
      </c>
      <c r="M3035" s="147"/>
      <c r="N3035" s="143">
        <f t="shared" si="3274"/>
        <v>6400</v>
      </c>
      <c r="O3035" s="143">
        <f t="shared" si="3270"/>
        <v>2386.7999999999997</v>
      </c>
      <c r="P3035" s="143">
        <f t="shared" si="3271"/>
        <v>22976</v>
      </c>
      <c r="Q3035" s="143">
        <f t="shared" si="3272"/>
        <v>13314</v>
      </c>
      <c r="R3035" s="188">
        <f t="shared" si="3275"/>
        <v>45076.800000000003</v>
      </c>
      <c r="T3035">
        <v>27867.21</v>
      </c>
      <c r="U3035" s="190">
        <f t="shared" si="3276"/>
        <v>1.6175569782550892</v>
      </c>
    </row>
    <row r="3036" spans="1:21" x14ac:dyDescent="0.2">
      <c r="A3036" s="178">
        <v>42862</v>
      </c>
      <c r="B3036" s="179">
        <v>0.41666666666666669</v>
      </c>
      <c r="C3036" t="s">
        <v>349</v>
      </c>
      <c r="D3036">
        <v>25</v>
      </c>
      <c r="E3036">
        <v>7.8</v>
      </c>
      <c r="F3036">
        <v>9.01</v>
      </c>
      <c r="G3036">
        <v>6</v>
      </c>
      <c r="H3036" s="184">
        <f t="shared" ref="H3036:L3036" si="3299">H3012</f>
        <v>0.375</v>
      </c>
      <c r="I3036" s="185">
        <f t="shared" si="3299"/>
        <v>156</v>
      </c>
      <c r="J3036" s="185">
        <f t="shared" si="3299"/>
        <v>343</v>
      </c>
      <c r="K3036" s="185">
        <f t="shared" si="3299"/>
        <v>2872</v>
      </c>
      <c r="L3036" s="185">
        <f t="shared" si="3299"/>
        <v>2219</v>
      </c>
      <c r="M3036" s="147"/>
      <c r="N3036" s="143">
        <f t="shared" si="3274"/>
        <v>3900</v>
      </c>
      <c r="O3036" s="143">
        <f t="shared" si="3270"/>
        <v>2675.4</v>
      </c>
      <c r="P3036" s="143">
        <f t="shared" si="3271"/>
        <v>25876.720000000001</v>
      </c>
      <c r="Q3036" s="143">
        <f t="shared" si="3272"/>
        <v>13314</v>
      </c>
      <c r="R3036" s="188">
        <f t="shared" si="3275"/>
        <v>45766.12</v>
      </c>
      <c r="T3036">
        <v>30118.52</v>
      </c>
      <c r="U3036" s="190">
        <f t="shared" si="3276"/>
        <v>1.5195341603770705</v>
      </c>
    </row>
    <row r="3037" spans="1:21" x14ac:dyDescent="0.2">
      <c r="A3037" s="178">
        <v>42862</v>
      </c>
      <c r="B3037" s="179">
        <v>0.45833333333333331</v>
      </c>
      <c r="C3037" t="s">
        <v>349</v>
      </c>
      <c r="D3037">
        <v>15</v>
      </c>
      <c r="E3037">
        <v>11.15</v>
      </c>
      <c r="F3037">
        <v>10</v>
      </c>
      <c r="G3037">
        <v>9.5500000000000007</v>
      </c>
      <c r="H3037" s="184">
        <f t="shared" ref="H3037:L3037" si="3300">H3013</f>
        <v>0.41666666666666669</v>
      </c>
      <c r="I3037" s="185">
        <f t="shared" si="3300"/>
        <v>196</v>
      </c>
      <c r="J3037" s="185">
        <f t="shared" si="3300"/>
        <v>315</v>
      </c>
      <c r="K3037" s="185">
        <f t="shared" si="3300"/>
        <v>2872</v>
      </c>
      <c r="L3037" s="185">
        <f t="shared" si="3300"/>
        <v>2219</v>
      </c>
      <c r="M3037" s="147"/>
      <c r="N3037" s="143">
        <f t="shared" si="3274"/>
        <v>2940</v>
      </c>
      <c r="O3037" s="143">
        <f t="shared" si="3270"/>
        <v>3512.25</v>
      </c>
      <c r="P3037" s="143">
        <f t="shared" si="3271"/>
        <v>28720</v>
      </c>
      <c r="Q3037" s="143">
        <f t="shared" si="3272"/>
        <v>21191.45</v>
      </c>
      <c r="R3037" s="188">
        <f t="shared" si="3275"/>
        <v>56363.7</v>
      </c>
      <c r="T3037">
        <v>32804.550000000003</v>
      </c>
      <c r="U3037" s="190">
        <f t="shared" si="3276"/>
        <v>1.7181671444967235</v>
      </c>
    </row>
    <row r="3038" spans="1:21" x14ac:dyDescent="0.2">
      <c r="A3038" s="178">
        <v>42862</v>
      </c>
      <c r="B3038" s="179">
        <v>0.5</v>
      </c>
      <c r="C3038" t="s">
        <v>349</v>
      </c>
      <c r="D3038">
        <v>12.88</v>
      </c>
      <c r="E3038">
        <v>12.62</v>
      </c>
      <c r="F3038">
        <v>12.45</v>
      </c>
      <c r="G3038">
        <v>12</v>
      </c>
      <c r="H3038" s="184">
        <f t="shared" ref="H3038:L3038" si="3301">H3014</f>
        <v>0.45833333333333331</v>
      </c>
      <c r="I3038" s="185">
        <f t="shared" si="3301"/>
        <v>226</v>
      </c>
      <c r="J3038" s="185">
        <f t="shared" si="3301"/>
        <v>326</v>
      </c>
      <c r="K3038" s="185">
        <f t="shared" si="3301"/>
        <v>2842</v>
      </c>
      <c r="L3038" s="185">
        <f t="shared" si="3301"/>
        <v>1635</v>
      </c>
      <c r="M3038" s="147"/>
      <c r="N3038" s="143">
        <f t="shared" si="3274"/>
        <v>2910.88</v>
      </c>
      <c r="O3038" s="143">
        <f t="shared" si="3270"/>
        <v>4114.12</v>
      </c>
      <c r="P3038" s="143">
        <f t="shared" si="3271"/>
        <v>35382.9</v>
      </c>
      <c r="Q3038" s="143">
        <f t="shared" si="3272"/>
        <v>19620</v>
      </c>
      <c r="R3038" s="188">
        <f t="shared" si="3275"/>
        <v>62027.9</v>
      </c>
      <c r="T3038">
        <v>35419.47</v>
      </c>
      <c r="U3038" s="190">
        <f t="shared" si="3276"/>
        <v>1.7512373844103257</v>
      </c>
    </row>
    <row r="3039" spans="1:21" x14ac:dyDescent="0.2">
      <c r="A3039" s="178">
        <v>42862</v>
      </c>
      <c r="B3039" s="179">
        <v>0.54166666666666663</v>
      </c>
      <c r="C3039" t="s">
        <v>349</v>
      </c>
      <c r="D3039">
        <v>3.5</v>
      </c>
      <c r="E3039">
        <v>14.76</v>
      </c>
      <c r="F3039">
        <v>14.76</v>
      </c>
      <c r="G3039">
        <v>14.14</v>
      </c>
      <c r="H3039" s="184">
        <f t="shared" ref="H3039:L3039" si="3302">H3015</f>
        <v>0.5</v>
      </c>
      <c r="I3039" s="185">
        <f t="shared" si="3302"/>
        <v>222</v>
      </c>
      <c r="J3039" s="185">
        <f t="shared" si="3302"/>
        <v>319</v>
      </c>
      <c r="K3039" s="185">
        <f t="shared" si="3302"/>
        <v>2842</v>
      </c>
      <c r="L3039" s="185">
        <f t="shared" si="3302"/>
        <v>1635</v>
      </c>
      <c r="M3039" s="147"/>
      <c r="N3039" s="143">
        <f t="shared" si="3274"/>
        <v>777</v>
      </c>
      <c r="O3039" s="143">
        <f t="shared" si="3270"/>
        <v>4708.4399999999996</v>
      </c>
      <c r="P3039" s="143">
        <f t="shared" si="3271"/>
        <v>41947.92</v>
      </c>
      <c r="Q3039" s="143">
        <f t="shared" si="3272"/>
        <v>23118.9</v>
      </c>
      <c r="R3039" s="188">
        <f t="shared" si="3275"/>
        <v>70552.260000000009</v>
      </c>
      <c r="T3039">
        <v>37971.43</v>
      </c>
      <c r="U3039" s="190">
        <f t="shared" si="3276"/>
        <v>1.8580353702770744</v>
      </c>
    </row>
    <row r="3040" spans="1:21" x14ac:dyDescent="0.2">
      <c r="A3040" s="178">
        <v>42862</v>
      </c>
      <c r="B3040" s="179">
        <v>0.58333333333333337</v>
      </c>
      <c r="C3040" t="s">
        <v>349</v>
      </c>
      <c r="D3040">
        <v>2.61</v>
      </c>
      <c r="E3040">
        <v>10.09</v>
      </c>
      <c r="F3040">
        <v>10</v>
      </c>
      <c r="G3040">
        <v>10.09</v>
      </c>
      <c r="H3040" s="184">
        <f t="shared" ref="H3040:L3040" si="3303">H3016</f>
        <v>0.54166666666666663</v>
      </c>
      <c r="I3040" s="185">
        <f t="shared" si="3303"/>
        <v>195</v>
      </c>
      <c r="J3040" s="185">
        <f t="shared" si="3303"/>
        <v>299</v>
      </c>
      <c r="K3040" s="185">
        <f t="shared" si="3303"/>
        <v>2842</v>
      </c>
      <c r="L3040" s="185">
        <f t="shared" si="3303"/>
        <v>1635</v>
      </c>
      <c r="M3040" s="147"/>
      <c r="N3040" s="143">
        <f t="shared" si="3274"/>
        <v>508.95</v>
      </c>
      <c r="O3040" s="143">
        <f t="shared" si="3270"/>
        <v>3016.91</v>
      </c>
      <c r="P3040" s="143">
        <f t="shared" si="3271"/>
        <v>28420</v>
      </c>
      <c r="Q3040" s="143">
        <f t="shared" si="3272"/>
        <v>16497.150000000001</v>
      </c>
      <c r="R3040" s="188">
        <f t="shared" si="3275"/>
        <v>48443.01</v>
      </c>
      <c r="T3040">
        <v>40257.4</v>
      </c>
      <c r="U3040" s="190">
        <f t="shared" si="3276"/>
        <v>1.2033318098039119</v>
      </c>
    </row>
    <row r="3041" spans="1:21" x14ac:dyDescent="0.2">
      <c r="A3041" s="178">
        <v>42862</v>
      </c>
      <c r="B3041" s="179">
        <v>0.625</v>
      </c>
      <c r="C3041" t="s">
        <v>349</v>
      </c>
      <c r="D3041">
        <v>2.61</v>
      </c>
      <c r="E3041">
        <v>13.09</v>
      </c>
      <c r="F3041">
        <v>13.59</v>
      </c>
      <c r="G3041">
        <v>3</v>
      </c>
      <c r="H3041" s="184">
        <f t="shared" ref="H3041:L3041" si="3304">H3017</f>
        <v>0.58333333333333337</v>
      </c>
      <c r="I3041" s="185">
        <f t="shared" si="3304"/>
        <v>205</v>
      </c>
      <c r="J3041" s="185">
        <f t="shared" si="3304"/>
        <v>237</v>
      </c>
      <c r="K3041" s="185">
        <f t="shared" si="3304"/>
        <v>2842</v>
      </c>
      <c r="L3041" s="185">
        <f t="shared" si="3304"/>
        <v>1635</v>
      </c>
      <c r="M3041" s="147"/>
      <c r="N3041" s="143">
        <f t="shared" si="3274"/>
        <v>535.04999999999995</v>
      </c>
      <c r="O3041" s="143">
        <f t="shared" si="3270"/>
        <v>3102.33</v>
      </c>
      <c r="P3041" s="143">
        <f t="shared" si="3271"/>
        <v>38622.78</v>
      </c>
      <c r="Q3041" s="143">
        <f t="shared" si="3272"/>
        <v>4905</v>
      </c>
      <c r="R3041" s="188">
        <f t="shared" si="3275"/>
        <v>47165.159999999996</v>
      </c>
      <c r="T3041">
        <v>42235.39</v>
      </c>
      <c r="U3041" s="190">
        <f t="shared" si="3276"/>
        <v>1.1167213088360257</v>
      </c>
    </row>
    <row r="3042" spans="1:21" x14ac:dyDescent="0.2">
      <c r="A3042" s="178">
        <v>42862</v>
      </c>
      <c r="B3042" s="179">
        <v>0.66666666666666663</v>
      </c>
      <c r="C3042" t="s">
        <v>349</v>
      </c>
      <c r="D3042">
        <v>3.5</v>
      </c>
      <c r="E3042">
        <v>21.5</v>
      </c>
      <c r="F3042">
        <v>21.95</v>
      </c>
      <c r="G3042">
        <v>3.91</v>
      </c>
      <c r="H3042" s="184">
        <f t="shared" ref="H3042:L3042" si="3305">H3018</f>
        <v>0.625</v>
      </c>
      <c r="I3042" s="185">
        <f t="shared" si="3305"/>
        <v>212</v>
      </c>
      <c r="J3042" s="185">
        <f t="shared" si="3305"/>
        <v>213</v>
      </c>
      <c r="K3042" s="185">
        <f t="shared" si="3305"/>
        <v>2842</v>
      </c>
      <c r="L3042" s="185">
        <f t="shared" si="3305"/>
        <v>1380</v>
      </c>
      <c r="M3042" s="147"/>
      <c r="N3042" s="143">
        <f t="shared" si="3274"/>
        <v>742</v>
      </c>
      <c r="O3042" s="143">
        <f t="shared" si="3270"/>
        <v>4579.5</v>
      </c>
      <c r="P3042" s="143">
        <f t="shared" si="3271"/>
        <v>62381.9</v>
      </c>
      <c r="Q3042" s="143">
        <f t="shared" si="3272"/>
        <v>5395.8</v>
      </c>
      <c r="R3042" s="188">
        <f t="shared" si="3275"/>
        <v>73099.199999999997</v>
      </c>
      <c r="T3042">
        <v>44156.75</v>
      </c>
      <c r="U3042" s="190">
        <f t="shared" si="3276"/>
        <v>1.6554479213257316</v>
      </c>
    </row>
    <row r="3043" spans="1:21" x14ac:dyDescent="0.2">
      <c r="A3043" s="178">
        <v>42862</v>
      </c>
      <c r="B3043" s="179">
        <v>0.70833333333333337</v>
      </c>
      <c r="C3043" t="s">
        <v>349</v>
      </c>
      <c r="D3043">
        <v>11.09</v>
      </c>
      <c r="E3043">
        <v>27.63</v>
      </c>
      <c r="F3043">
        <v>28.3</v>
      </c>
      <c r="G3043">
        <v>4.5</v>
      </c>
      <c r="H3043" s="184">
        <f t="shared" ref="H3043:L3043" si="3306">H3019</f>
        <v>0.66666666666666663</v>
      </c>
      <c r="I3043" s="185">
        <f t="shared" si="3306"/>
        <v>191</v>
      </c>
      <c r="J3043" s="185">
        <f t="shared" si="3306"/>
        <v>237</v>
      </c>
      <c r="K3043" s="185">
        <f t="shared" si="3306"/>
        <v>2842</v>
      </c>
      <c r="L3043" s="185">
        <f t="shared" si="3306"/>
        <v>1380</v>
      </c>
      <c r="M3043" s="147"/>
      <c r="N3043" s="143">
        <f t="shared" si="3274"/>
        <v>2118.19</v>
      </c>
      <c r="O3043" s="143">
        <f t="shared" si="3270"/>
        <v>6548.3099999999995</v>
      </c>
      <c r="P3043" s="143">
        <f t="shared" si="3271"/>
        <v>80428.600000000006</v>
      </c>
      <c r="Q3043" s="143">
        <f t="shared" si="3272"/>
        <v>6210</v>
      </c>
      <c r="R3043" s="188">
        <f t="shared" si="3275"/>
        <v>95305.1</v>
      </c>
      <c r="T3043">
        <v>45845.08</v>
      </c>
      <c r="U3043" s="190">
        <f t="shared" si="3276"/>
        <v>2.078851209333695</v>
      </c>
    </row>
    <row r="3044" spans="1:21" x14ac:dyDescent="0.2">
      <c r="A3044" s="178">
        <v>42862</v>
      </c>
      <c r="B3044" s="179">
        <v>0.75</v>
      </c>
      <c r="C3044" t="s">
        <v>349</v>
      </c>
      <c r="D3044">
        <v>4.28</v>
      </c>
      <c r="E3044">
        <v>14.85</v>
      </c>
      <c r="F3044">
        <v>15.35</v>
      </c>
      <c r="G3044">
        <v>3</v>
      </c>
      <c r="H3044" s="184">
        <f t="shared" ref="H3044:L3044" si="3307">H3020</f>
        <v>0.70833333333333337</v>
      </c>
      <c r="I3044" s="185">
        <f t="shared" si="3307"/>
        <v>218</v>
      </c>
      <c r="J3044" s="185">
        <f t="shared" si="3307"/>
        <v>258</v>
      </c>
      <c r="K3044" s="185">
        <f t="shared" si="3307"/>
        <v>2842</v>
      </c>
      <c r="L3044" s="185">
        <f t="shared" si="3307"/>
        <v>1380</v>
      </c>
      <c r="M3044" s="147"/>
      <c r="N3044" s="143">
        <f t="shared" si="3274"/>
        <v>933.04000000000008</v>
      </c>
      <c r="O3044" s="143">
        <f t="shared" si="3270"/>
        <v>3831.2999999999997</v>
      </c>
      <c r="P3044" s="143">
        <f t="shared" si="3271"/>
        <v>43624.7</v>
      </c>
      <c r="Q3044" s="143">
        <f t="shared" si="3272"/>
        <v>4140</v>
      </c>
      <c r="R3044" s="188">
        <f t="shared" si="3275"/>
        <v>52529.039999999994</v>
      </c>
      <c r="T3044">
        <v>46916.32</v>
      </c>
      <c r="U3044" s="190">
        <f t="shared" si="3276"/>
        <v>1.1196325713525697</v>
      </c>
    </row>
    <row r="3045" spans="1:21" x14ac:dyDescent="0.2">
      <c r="A3045" s="178">
        <v>42862</v>
      </c>
      <c r="B3045" s="179">
        <v>0.79166666666666663</v>
      </c>
      <c r="C3045" t="s">
        <v>349</v>
      </c>
      <c r="D3045">
        <v>33.659999999999997</v>
      </c>
      <c r="E3045">
        <v>6.53</v>
      </c>
      <c r="F3045">
        <v>9.3699999999999992</v>
      </c>
      <c r="G3045">
        <v>2</v>
      </c>
      <c r="H3045" s="184">
        <f t="shared" ref="H3045:L3045" si="3308">H3021</f>
        <v>0.75</v>
      </c>
      <c r="I3045" s="185">
        <f t="shared" si="3308"/>
        <v>240</v>
      </c>
      <c r="J3045" s="185">
        <f t="shared" si="3308"/>
        <v>365</v>
      </c>
      <c r="K3045" s="185">
        <f t="shared" si="3308"/>
        <v>2842</v>
      </c>
      <c r="L3045" s="185">
        <f t="shared" si="3308"/>
        <v>1380</v>
      </c>
      <c r="M3045" s="147"/>
      <c r="N3045" s="143">
        <f t="shared" si="3274"/>
        <v>8078.4</v>
      </c>
      <c r="O3045" s="143">
        <f t="shared" si="3270"/>
        <v>2383.4500000000003</v>
      </c>
      <c r="P3045" s="143">
        <f t="shared" si="3271"/>
        <v>26629.539999999997</v>
      </c>
      <c r="Q3045" s="143">
        <f t="shared" si="3272"/>
        <v>2760</v>
      </c>
      <c r="R3045" s="188">
        <f t="shared" si="3275"/>
        <v>39851.39</v>
      </c>
      <c r="T3045">
        <v>47227.26</v>
      </c>
      <c r="U3045" s="190">
        <f t="shared" si="3276"/>
        <v>0.84382176734369085</v>
      </c>
    </row>
    <row r="3046" spans="1:21" x14ac:dyDescent="0.2">
      <c r="A3046" s="178">
        <v>42862</v>
      </c>
      <c r="B3046" s="179">
        <v>0.83333333333333337</v>
      </c>
      <c r="C3046" t="s">
        <v>349</v>
      </c>
      <c r="D3046">
        <v>25</v>
      </c>
      <c r="E3046">
        <v>8.18</v>
      </c>
      <c r="F3046">
        <v>8.66</v>
      </c>
      <c r="G3046">
        <v>1.72</v>
      </c>
      <c r="H3046" s="184">
        <f t="shared" ref="H3046:L3046" si="3309">H3022</f>
        <v>0.79166666666666663</v>
      </c>
      <c r="I3046" s="185">
        <f t="shared" si="3309"/>
        <v>320</v>
      </c>
      <c r="J3046" s="185">
        <f t="shared" si="3309"/>
        <v>214</v>
      </c>
      <c r="K3046" s="185">
        <f t="shared" si="3309"/>
        <v>2842</v>
      </c>
      <c r="L3046" s="185">
        <f t="shared" si="3309"/>
        <v>1426</v>
      </c>
      <c r="M3046" s="147"/>
      <c r="N3046" s="143">
        <f t="shared" si="3274"/>
        <v>8000</v>
      </c>
      <c r="O3046" s="143">
        <f t="shared" si="3270"/>
        <v>1750.52</v>
      </c>
      <c r="P3046" s="143">
        <f t="shared" si="3271"/>
        <v>24611.72</v>
      </c>
      <c r="Q3046" s="143">
        <f t="shared" si="3272"/>
        <v>2452.7199999999998</v>
      </c>
      <c r="R3046" s="188">
        <f t="shared" si="3275"/>
        <v>36814.960000000006</v>
      </c>
      <c r="T3046">
        <v>46385.98</v>
      </c>
      <c r="U3046" s="190">
        <f t="shared" si="3276"/>
        <v>0.79366567225700535</v>
      </c>
    </row>
    <row r="3047" spans="1:21" x14ac:dyDescent="0.2">
      <c r="A3047" s="178">
        <v>42862</v>
      </c>
      <c r="B3047" s="179">
        <v>0.875</v>
      </c>
      <c r="C3047" t="s">
        <v>349</v>
      </c>
      <c r="D3047">
        <v>25</v>
      </c>
      <c r="E3047">
        <v>8.91</v>
      </c>
      <c r="F3047">
        <v>9.81</v>
      </c>
      <c r="G3047">
        <v>1.72</v>
      </c>
      <c r="H3047" s="184">
        <f t="shared" ref="H3047:L3047" si="3310">H3023</f>
        <v>0.83333333333333337</v>
      </c>
      <c r="I3047" s="185">
        <f t="shared" si="3310"/>
        <v>322</v>
      </c>
      <c r="J3047" s="185">
        <f t="shared" si="3310"/>
        <v>178</v>
      </c>
      <c r="K3047" s="185">
        <f t="shared" si="3310"/>
        <v>2842</v>
      </c>
      <c r="L3047" s="185">
        <f t="shared" si="3310"/>
        <v>1426</v>
      </c>
      <c r="M3047" s="147"/>
      <c r="N3047" s="143">
        <f t="shared" si="3274"/>
        <v>8050</v>
      </c>
      <c r="O3047" s="143">
        <f t="shared" si="3270"/>
        <v>1585.98</v>
      </c>
      <c r="P3047" s="143">
        <f t="shared" si="3271"/>
        <v>27880.02</v>
      </c>
      <c r="Q3047" s="143">
        <f t="shared" si="3272"/>
        <v>2452.7199999999998</v>
      </c>
      <c r="R3047" s="188">
        <f t="shared" si="3275"/>
        <v>39968.720000000001</v>
      </c>
      <c r="T3047">
        <v>44681.67</v>
      </c>
      <c r="U3047" s="190">
        <f t="shared" si="3276"/>
        <v>0.8945216237441439</v>
      </c>
    </row>
    <row r="3048" spans="1:21" x14ac:dyDescent="0.2">
      <c r="A3048" s="178">
        <v>42862</v>
      </c>
      <c r="B3048" s="179">
        <v>0.91666666666666663</v>
      </c>
      <c r="C3048" t="s">
        <v>349</v>
      </c>
      <c r="D3048">
        <v>25</v>
      </c>
      <c r="E3048">
        <v>9.83</v>
      </c>
      <c r="F3048">
        <v>10</v>
      </c>
      <c r="G3048">
        <v>1.72</v>
      </c>
      <c r="H3048" s="184">
        <f t="shared" ref="H3048:L3048" si="3311">H3024</f>
        <v>0.875</v>
      </c>
      <c r="I3048" s="185">
        <f t="shared" si="3311"/>
        <v>337</v>
      </c>
      <c r="J3048" s="185">
        <f t="shared" si="3311"/>
        <v>173</v>
      </c>
      <c r="K3048" s="185">
        <f t="shared" si="3311"/>
        <v>2842</v>
      </c>
      <c r="L3048" s="185">
        <f t="shared" si="3311"/>
        <v>1426</v>
      </c>
      <c r="M3048" s="147"/>
      <c r="N3048" s="143">
        <f t="shared" si="3274"/>
        <v>8425</v>
      </c>
      <c r="O3048" s="143">
        <f t="shared" si="3270"/>
        <v>1700.59</v>
      </c>
      <c r="P3048" s="143">
        <f t="shared" si="3271"/>
        <v>28420</v>
      </c>
      <c r="Q3048" s="143">
        <f t="shared" si="3272"/>
        <v>2452.7199999999998</v>
      </c>
      <c r="R3048" s="188">
        <f t="shared" si="3275"/>
        <v>40998.31</v>
      </c>
      <c r="T3048">
        <v>43885.7</v>
      </c>
      <c r="U3048" s="190">
        <f t="shared" si="3276"/>
        <v>0.93420658665578993</v>
      </c>
    </row>
    <row r="3049" spans="1:21" x14ac:dyDescent="0.2">
      <c r="A3049" s="178">
        <v>42862</v>
      </c>
      <c r="B3049" s="179">
        <v>0.95833333333333337</v>
      </c>
      <c r="C3049" t="s">
        <v>349</v>
      </c>
      <c r="D3049">
        <v>75.010000000000005</v>
      </c>
      <c r="E3049">
        <v>9.5</v>
      </c>
      <c r="F3049">
        <v>8.5</v>
      </c>
      <c r="G3049">
        <v>0.01</v>
      </c>
      <c r="H3049" s="184">
        <f t="shared" ref="H3049:L3049" si="3312">H3025</f>
        <v>0.91666666666666663</v>
      </c>
      <c r="I3049" s="185">
        <f t="shared" si="3312"/>
        <v>394</v>
      </c>
      <c r="J3049" s="185">
        <f t="shared" si="3312"/>
        <v>194</v>
      </c>
      <c r="K3049" s="185">
        <f t="shared" si="3312"/>
        <v>2842</v>
      </c>
      <c r="L3049" s="185">
        <f t="shared" si="3312"/>
        <v>1426</v>
      </c>
      <c r="M3049" s="147"/>
      <c r="N3049" s="143">
        <f t="shared" si="3274"/>
        <v>29553.940000000002</v>
      </c>
      <c r="O3049" s="143">
        <f t="shared" si="3270"/>
        <v>1843</v>
      </c>
      <c r="P3049" s="143">
        <f t="shared" si="3271"/>
        <v>24157</v>
      </c>
      <c r="Q3049" s="143">
        <f t="shared" si="3272"/>
        <v>14.26</v>
      </c>
      <c r="R3049" s="188">
        <f t="shared" si="3275"/>
        <v>55568.200000000004</v>
      </c>
      <c r="T3049">
        <v>42562.559999999998</v>
      </c>
      <c r="U3049" s="190">
        <f t="shared" si="3276"/>
        <v>1.3055652667508724</v>
      </c>
    </row>
    <row r="3050" spans="1:21" x14ac:dyDescent="0.2">
      <c r="A3050" s="178">
        <v>42862</v>
      </c>
      <c r="B3050" s="180">
        <v>1</v>
      </c>
      <c r="C3050" t="s">
        <v>349</v>
      </c>
      <c r="D3050">
        <v>45</v>
      </c>
      <c r="E3050">
        <v>22</v>
      </c>
      <c r="F3050">
        <v>8.69</v>
      </c>
      <c r="G3050">
        <v>0.01</v>
      </c>
      <c r="H3050" s="184">
        <f t="shared" ref="H3050:L3050" si="3313">H3026</f>
        <v>0.95833333333333337</v>
      </c>
      <c r="I3050" s="185">
        <f t="shared" si="3313"/>
        <v>389</v>
      </c>
      <c r="J3050" s="185">
        <f t="shared" si="3313"/>
        <v>265</v>
      </c>
      <c r="K3050" s="185">
        <f t="shared" si="3313"/>
        <v>2985</v>
      </c>
      <c r="L3050" s="185">
        <f t="shared" si="3313"/>
        <v>1111</v>
      </c>
      <c r="M3050" s="147"/>
      <c r="N3050" s="143">
        <f t="shared" si="3274"/>
        <v>17505</v>
      </c>
      <c r="O3050" s="143">
        <f t="shared" si="3270"/>
        <v>5830</v>
      </c>
      <c r="P3050" s="143">
        <f t="shared" si="3271"/>
        <v>25939.649999999998</v>
      </c>
      <c r="Q3050" s="143">
        <f t="shared" si="3272"/>
        <v>11.11</v>
      </c>
      <c r="R3050" s="188">
        <f t="shared" si="3275"/>
        <v>49285.759999999995</v>
      </c>
      <c r="T3050">
        <v>39262.26</v>
      </c>
      <c r="U3050" s="190">
        <f t="shared" si="3276"/>
        <v>1.2552960527488737</v>
      </c>
    </row>
    <row r="3051" spans="1:21" x14ac:dyDescent="0.2">
      <c r="A3051" s="178">
        <v>42863</v>
      </c>
      <c r="B3051" s="179">
        <v>4.1666666666666664E-2</v>
      </c>
      <c r="C3051" t="s">
        <v>349</v>
      </c>
      <c r="D3051">
        <v>40</v>
      </c>
      <c r="E3051">
        <v>10</v>
      </c>
      <c r="F3051">
        <v>8</v>
      </c>
      <c r="G3051">
        <v>0.01</v>
      </c>
      <c r="H3051" s="184">
        <f t="shared" ref="H3051:L3051" si="3314">H3027</f>
        <v>1</v>
      </c>
      <c r="I3051" s="185">
        <f t="shared" si="3314"/>
        <v>362</v>
      </c>
      <c r="J3051" s="185">
        <f t="shared" si="3314"/>
        <v>243</v>
      </c>
      <c r="K3051" s="185">
        <f t="shared" si="3314"/>
        <v>2985</v>
      </c>
      <c r="L3051" s="185">
        <f t="shared" si="3314"/>
        <v>1111</v>
      </c>
      <c r="M3051" s="147"/>
      <c r="N3051" s="143">
        <f t="shared" si="3274"/>
        <v>14480</v>
      </c>
      <c r="O3051" s="143">
        <f t="shared" si="3270"/>
        <v>2430</v>
      </c>
      <c r="P3051" s="143">
        <f t="shared" si="3271"/>
        <v>23880</v>
      </c>
      <c r="Q3051" s="143">
        <f t="shared" si="3272"/>
        <v>11.11</v>
      </c>
      <c r="R3051" s="188">
        <f t="shared" si="3275"/>
        <v>40801.11</v>
      </c>
      <c r="T3051">
        <v>35401.97</v>
      </c>
      <c r="U3051" s="190">
        <f t="shared" si="3276"/>
        <v>1.1525095919803332</v>
      </c>
    </row>
    <row r="3052" spans="1:21" x14ac:dyDescent="0.2">
      <c r="A3052" s="178">
        <v>42863</v>
      </c>
      <c r="B3052" s="179">
        <v>8.3333333333333329E-2</v>
      </c>
      <c r="C3052" t="s">
        <v>349</v>
      </c>
      <c r="D3052">
        <v>20</v>
      </c>
      <c r="E3052">
        <v>5</v>
      </c>
      <c r="F3052">
        <v>8</v>
      </c>
      <c r="G3052">
        <v>0.01</v>
      </c>
      <c r="H3052" s="184">
        <f t="shared" ref="H3052:L3052" si="3315">H3028</f>
        <v>4.1666666666666664E-2</v>
      </c>
      <c r="I3052" s="185">
        <f t="shared" si="3315"/>
        <v>294</v>
      </c>
      <c r="J3052" s="185">
        <f t="shared" si="3315"/>
        <v>212</v>
      </c>
      <c r="K3052" s="185">
        <f t="shared" si="3315"/>
        <v>2985</v>
      </c>
      <c r="L3052" s="185">
        <f t="shared" si="3315"/>
        <v>1111</v>
      </c>
      <c r="M3052" s="147"/>
      <c r="N3052" s="143">
        <f t="shared" si="3274"/>
        <v>5880</v>
      </c>
      <c r="O3052" s="143">
        <f t="shared" si="3270"/>
        <v>1060</v>
      </c>
      <c r="P3052" s="143">
        <f t="shared" si="3271"/>
        <v>23880</v>
      </c>
      <c r="Q3052" s="143">
        <f t="shared" si="3272"/>
        <v>11.11</v>
      </c>
      <c r="R3052" s="188">
        <f t="shared" si="3275"/>
        <v>30831.11</v>
      </c>
      <c r="T3052">
        <v>32473.21</v>
      </c>
      <c r="U3052" s="190">
        <f t="shared" si="3276"/>
        <v>0.9494321626965736</v>
      </c>
    </row>
    <row r="3053" spans="1:21" x14ac:dyDescent="0.2">
      <c r="A3053" s="178">
        <v>42863</v>
      </c>
      <c r="B3053" s="179">
        <v>0.125</v>
      </c>
      <c r="C3053" t="s">
        <v>349</v>
      </c>
      <c r="D3053">
        <v>26.72</v>
      </c>
      <c r="E3053">
        <v>5</v>
      </c>
      <c r="F3053">
        <v>8</v>
      </c>
      <c r="G3053">
        <v>1.75</v>
      </c>
      <c r="H3053" s="184">
        <f t="shared" ref="H3053:L3053" si="3316">H3029</f>
        <v>8.3333333333333329E-2</v>
      </c>
      <c r="I3053" s="185">
        <f t="shared" si="3316"/>
        <v>236</v>
      </c>
      <c r="J3053" s="185">
        <f t="shared" si="3316"/>
        <v>179</v>
      </c>
      <c r="K3053" s="185">
        <f t="shared" si="3316"/>
        <v>2985</v>
      </c>
      <c r="L3053" s="185">
        <f t="shared" si="3316"/>
        <v>1111</v>
      </c>
      <c r="M3053" s="147"/>
      <c r="N3053" s="143">
        <f t="shared" si="3274"/>
        <v>6305.92</v>
      </c>
      <c r="O3053" s="143">
        <f t="shared" si="3270"/>
        <v>895</v>
      </c>
      <c r="P3053" s="143">
        <f t="shared" si="3271"/>
        <v>23880</v>
      </c>
      <c r="Q3053" s="143">
        <f t="shared" si="3272"/>
        <v>1944.25</v>
      </c>
      <c r="R3053" s="188">
        <f t="shared" si="3275"/>
        <v>33025.17</v>
      </c>
      <c r="T3053">
        <v>30626.99</v>
      </c>
      <c r="U3053" s="190">
        <f t="shared" si="3276"/>
        <v>1.0783028302813955</v>
      </c>
    </row>
    <row r="3054" spans="1:21" x14ac:dyDescent="0.2">
      <c r="A3054" s="178">
        <v>42863</v>
      </c>
      <c r="B3054" s="179">
        <v>0.16666666666666666</v>
      </c>
      <c r="C3054" t="s">
        <v>349</v>
      </c>
      <c r="D3054">
        <v>16.98</v>
      </c>
      <c r="E3054">
        <v>3.11</v>
      </c>
      <c r="F3054">
        <v>7.11</v>
      </c>
      <c r="G3054">
        <v>1.75</v>
      </c>
      <c r="H3054" s="184">
        <f t="shared" ref="H3054:L3054" si="3317">H3030</f>
        <v>0.125</v>
      </c>
      <c r="I3054" s="185">
        <f t="shared" si="3317"/>
        <v>201</v>
      </c>
      <c r="J3054" s="185">
        <f t="shared" si="3317"/>
        <v>205</v>
      </c>
      <c r="K3054" s="185">
        <f t="shared" si="3317"/>
        <v>2985</v>
      </c>
      <c r="L3054" s="185">
        <f t="shared" si="3317"/>
        <v>1717</v>
      </c>
      <c r="M3054" s="147"/>
      <c r="N3054" s="143">
        <f t="shared" si="3274"/>
        <v>3412.98</v>
      </c>
      <c r="O3054" s="143">
        <f t="shared" si="3270"/>
        <v>637.54999999999995</v>
      </c>
      <c r="P3054" s="143">
        <f t="shared" si="3271"/>
        <v>21223.350000000002</v>
      </c>
      <c r="Q3054" s="143">
        <f t="shared" si="3272"/>
        <v>3004.75</v>
      </c>
      <c r="R3054" s="188">
        <f t="shared" si="3275"/>
        <v>28278.63</v>
      </c>
      <c r="T3054">
        <v>29468.91</v>
      </c>
      <c r="U3054" s="190">
        <f t="shared" si="3276"/>
        <v>0.95960895737236296</v>
      </c>
    </row>
    <row r="3055" spans="1:21" x14ac:dyDescent="0.2">
      <c r="A3055" s="178">
        <v>42863</v>
      </c>
      <c r="B3055" s="179">
        <v>0.20833333333333334</v>
      </c>
      <c r="C3055" t="s">
        <v>349</v>
      </c>
      <c r="D3055">
        <v>10.91</v>
      </c>
      <c r="E3055">
        <v>5</v>
      </c>
      <c r="F3055">
        <v>5</v>
      </c>
      <c r="G3055">
        <v>1.75</v>
      </c>
      <c r="H3055" s="184">
        <f t="shared" ref="H3055:L3055" si="3318">H3031</f>
        <v>0.16666666666666666</v>
      </c>
      <c r="I3055" s="185">
        <f t="shared" si="3318"/>
        <v>185</v>
      </c>
      <c r="J3055" s="185">
        <f t="shared" si="3318"/>
        <v>205</v>
      </c>
      <c r="K3055" s="185">
        <f t="shared" si="3318"/>
        <v>2985</v>
      </c>
      <c r="L3055" s="185">
        <f t="shared" si="3318"/>
        <v>1717</v>
      </c>
      <c r="M3055" s="147"/>
      <c r="N3055" s="143">
        <f t="shared" si="3274"/>
        <v>2018.3500000000001</v>
      </c>
      <c r="O3055" s="143">
        <f t="shared" si="3270"/>
        <v>1025</v>
      </c>
      <c r="P3055" s="143">
        <f t="shared" si="3271"/>
        <v>14925</v>
      </c>
      <c r="Q3055" s="143">
        <f t="shared" si="3272"/>
        <v>3004.75</v>
      </c>
      <c r="R3055" s="188">
        <f t="shared" si="3275"/>
        <v>20973.1</v>
      </c>
      <c r="T3055">
        <v>28900.51</v>
      </c>
      <c r="U3055" s="190">
        <f t="shared" si="3276"/>
        <v>0.72569999629764315</v>
      </c>
    </row>
    <row r="3056" spans="1:21" x14ac:dyDescent="0.2">
      <c r="A3056" s="178">
        <v>42863</v>
      </c>
      <c r="B3056" s="179">
        <v>0.25</v>
      </c>
      <c r="C3056" t="s">
        <v>349</v>
      </c>
      <c r="D3056">
        <v>75.010000000000005</v>
      </c>
      <c r="E3056">
        <v>8.61</v>
      </c>
      <c r="F3056">
        <v>4.75</v>
      </c>
      <c r="G3056">
        <v>1</v>
      </c>
      <c r="H3056" s="184">
        <f t="shared" ref="H3056:L3056" si="3319">H3032</f>
        <v>0.20833333333333334</v>
      </c>
      <c r="I3056" s="185">
        <f t="shared" si="3319"/>
        <v>207</v>
      </c>
      <c r="J3056" s="185">
        <f t="shared" si="3319"/>
        <v>283</v>
      </c>
      <c r="K3056" s="185">
        <f t="shared" si="3319"/>
        <v>2985</v>
      </c>
      <c r="L3056" s="185">
        <f t="shared" si="3319"/>
        <v>1717</v>
      </c>
      <c r="M3056" s="147"/>
      <c r="N3056" s="143">
        <f t="shared" si="3274"/>
        <v>15527.070000000002</v>
      </c>
      <c r="O3056" s="143">
        <f t="shared" si="3270"/>
        <v>2436.6299999999997</v>
      </c>
      <c r="P3056" s="143">
        <f t="shared" si="3271"/>
        <v>14178.75</v>
      </c>
      <c r="Q3056" s="143">
        <f t="shared" si="3272"/>
        <v>1717</v>
      </c>
      <c r="R3056" s="188">
        <f t="shared" si="3275"/>
        <v>33859.449999999997</v>
      </c>
      <c r="T3056">
        <v>29132.48</v>
      </c>
      <c r="U3056" s="190">
        <f t="shared" si="3276"/>
        <v>1.1622577274574633</v>
      </c>
    </row>
    <row r="3057" spans="1:21" x14ac:dyDescent="0.2">
      <c r="A3057" s="178">
        <v>42863</v>
      </c>
      <c r="B3057" s="179">
        <v>0.29166666666666669</v>
      </c>
      <c r="C3057" t="s">
        <v>349</v>
      </c>
      <c r="D3057">
        <v>20</v>
      </c>
      <c r="E3057">
        <v>12</v>
      </c>
      <c r="F3057">
        <v>12</v>
      </c>
      <c r="G3057">
        <v>9.9</v>
      </c>
      <c r="H3057" s="184">
        <f t="shared" ref="H3057:L3057" si="3320">H3033</f>
        <v>0.25</v>
      </c>
      <c r="I3057" s="185">
        <f t="shared" si="3320"/>
        <v>327</v>
      </c>
      <c r="J3057" s="185">
        <f t="shared" si="3320"/>
        <v>438</v>
      </c>
      <c r="K3057" s="185">
        <f t="shared" si="3320"/>
        <v>2985</v>
      </c>
      <c r="L3057" s="185">
        <f t="shared" si="3320"/>
        <v>1717</v>
      </c>
      <c r="M3057" s="147"/>
      <c r="N3057" s="143">
        <f t="shared" si="3274"/>
        <v>6540</v>
      </c>
      <c r="O3057" s="143">
        <f t="shared" si="3270"/>
        <v>5256</v>
      </c>
      <c r="P3057" s="143">
        <f t="shared" si="3271"/>
        <v>35820</v>
      </c>
      <c r="Q3057" s="143">
        <f t="shared" si="3272"/>
        <v>16998.3</v>
      </c>
      <c r="R3057" s="188">
        <f t="shared" si="3275"/>
        <v>64614.3</v>
      </c>
      <c r="T3057">
        <v>30683.94</v>
      </c>
      <c r="U3057" s="190">
        <f t="shared" si="3276"/>
        <v>2.1058019276533591</v>
      </c>
    </row>
    <row r="3058" spans="1:21" x14ac:dyDescent="0.2">
      <c r="A3058" s="178">
        <v>42863</v>
      </c>
      <c r="B3058" s="179">
        <v>0.33333333333333331</v>
      </c>
      <c r="C3058" t="s">
        <v>349</v>
      </c>
      <c r="D3058">
        <v>3.5</v>
      </c>
      <c r="E3058">
        <v>5.56</v>
      </c>
      <c r="F3058">
        <v>7.61</v>
      </c>
      <c r="G3058">
        <v>5.56</v>
      </c>
      <c r="H3058" s="184">
        <f t="shared" ref="H3058:L3058" si="3321">H3034</f>
        <v>0.29166666666666669</v>
      </c>
      <c r="I3058" s="185">
        <f t="shared" si="3321"/>
        <v>249</v>
      </c>
      <c r="J3058" s="185">
        <f t="shared" si="3321"/>
        <v>556</v>
      </c>
      <c r="K3058" s="185">
        <f t="shared" si="3321"/>
        <v>2872</v>
      </c>
      <c r="L3058" s="185">
        <f t="shared" si="3321"/>
        <v>2219</v>
      </c>
      <c r="M3058" s="147"/>
      <c r="N3058" s="143">
        <f t="shared" si="3274"/>
        <v>871.5</v>
      </c>
      <c r="O3058" s="143">
        <f t="shared" si="3270"/>
        <v>3091.3599999999997</v>
      </c>
      <c r="P3058" s="143">
        <f t="shared" si="3271"/>
        <v>21855.920000000002</v>
      </c>
      <c r="Q3058" s="143">
        <f t="shared" si="3272"/>
        <v>12337.64</v>
      </c>
      <c r="R3058" s="188">
        <f t="shared" si="3275"/>
        <v>38156.42</v>
      </c>
      <c r="T3058">
        <v>33588.639999999999</v>
      </c>
      <c r="U3058" s="190">
        <f t="shared" si="3276"/>
        <v>1.1359918115172272</v>
      </c>
    </row>
    <row r="3059" spans="1:21" x14ac:dyDescent="0.2">
      <c r="A3059" s="178">
        <v>42863</v>
      </c>
      <c r="B3059" s="179">
        <v>0.375</v>
      </c>
      <c r="C3059" t="s">
        <v>349</v>
      </c>
      <c r="D3059">
        <v>9.2799999999999994</v>
      </c>
      <c r="E3059">
        <v>5.3</v>
      </c>
      <c r="F3059">
        <v>9.49</v>
      </c>
      <c r="G3059">
        <v>4.5</v>
      </c>
      <c r="H3059" s="184">
        <f t="shared" ref="H3059:L3059" si="3322">H3035</f>
        <v>0.33333333333333331</v>
      </c>
      <c r="I3059" s="185">
        <f t="shared" si="3322"/>
        <v>256</v>
      </c>
      <c r="J3059" s="185">
        <f t="shared" si="3322"/>
        <v>306</v>
      </c>
      <c r="K3059" s="185">
        <f t="shared" si="3322"/>
        <v>2872</v>
      </c>
      <c r="L3059" s="185">
        <f t="shared" si="3322"/>
        <v>2219</v>
      </c>
      <c r="M3059" s="147"/>
      <c r="N3059" s="143">
        <f t="shared" si="3274"/>
        <v>2375.6799999999998</v>
      </c>
      <c r="O3059" s="143">
        <f t="shared" si="3270"/>
        <v>1621.8</v>
      </c>
      <c r="P3059" s="143">
        <f t="shared" si="3271"/>
        <v>27255.279999999999</v>
      </c>
      <c r="Q3059" s="143">
        <f t="shared" si="3272"/>
        <v>9985.5</v>
      </c>
      <c r="R3059" s="188">
        <f t="shared" si="3275"/>
        <v>41238.259999999995</v>
      </c>
      <c r="T3059">
        <v>34675.01</v>
      </c>
      <c r="U3059" s="190">
        <f t="shared" si="3276"/>
        <v>1.1892789648798945</v>
      </c>
    </row>
    <row r="3060" spans="1:21" x14ac:dyDescent="0.2">
      <c r="A3060" s="178">
        <v>42863</v>
      </c>
      <c r="B3060" s="179">
        <v>0.41666666666666669</v>
      </c>
      <c r="C3060" t="s">
        <v>349</v>
      </c>
      <c r="D3060">
        <v>6.68</v>
      </c>
      <c r="E3060">
        <v>5.04</v>
      </c>
      <c r="F3060">
        <v>8</v>
      </c>
      <c r="G3060">
        <v>4.42</v>
      </c>
      <c r="H3060" s="184">
        <f t="shared" ref="H3060:L3060" si="3323">H3036</f>
        <v>0.375</v>
      </c>
      <c r="I3060" s="185">
        <f t="shared" si="3323"/>
        <v>156</v>
      </c>
      <c r="J3060" s="185">
        <f t="shared" si="3323"/>
        <v>343</v>
      </c>
      <c r="K3060" s="185">
        <f t="shared" si="3323"/>
        <v>2872</v>
      </c>
      <c r="L3060" s="185">
        <f t="shared" si="3323"/>
        <v>2219</v>
      </c>
      <c r="M3060" s="147"/>
      <c r="N3060" s="143">
        <f t="shared" si="3274"/>
        <v>1042.08</v>
      </c>
      <c r="O3060" s="143">
        <f t="shared" si="3270"/>
        <v>1728.72</v>
      </c>
      <c r="P3060" s="143">
        <f t="shared" si="3271"/>
        <v>22976</v>
      </c>
      <c r="Q3060" s="143">
        <f t="shared" si="3272"/>
        <v>9807.98</v>
      </c>
      <c r="R3060" s="188">
        <f t="shared" si="3275"/>
        <v>35554.78</v>
      </c>
      <c r="T3060">
        <v>35885.21</v>
      </c>
      <c r="U3060" s="190">
        <f t="shared" si="3276"/>
        <v>0.99079202824784918</v>
      </c>
    </row>
    <row r="3061" spans="1:21" x14ac:dyDescent="0.2">
      <c r="A3061" s="178">
        <v>42863</v>
      </c>
      <c r="B3061" s="179">
        <v>0.45833333333333331</v>
      </c>
      <c r="C3061" t="s">
        <v>349</v>
      </c>
      <c r="D3061">
        <v>1</v>
      </c>
      <c r="E3061">
        <v>4.93</v>
      </c>
      <c r="F3061">
        <v>5.3</v>
      </c>
      <c r="G3061">
        <v>4.8499999999999996</v>
      </c>
      <c r="H3061" s="184">
        <f t="shared" ref="H3061:L3061" si="3324">H3037</f>
        <v>0.41666666666666669</v>
      </c>
      <c r="I3061" s="185">
        <f t="shared" si="3324"/>
        <v>196</v>
      </c>
      <c r="J3061" s="185">
        <f t="shared" si="3324"/>
        <v>315</v>
      </c>
      <c r="K3061" s="185">
        <f t="shared" si="3324"/>
        <v>2872</v>
      </c>
      <c r="L3061" s="185">
        <f t="shared" si="3324"/>
        <v>2219</v>
      </c>
      <c r="M3061" s="147"/>
      <c r="N3061" s="143">
        <f t="shared" si="3274"/>
        <v>196</v>
      </c>
      <c r="O3061" s="143">
        <f t="shared" si="3270"/>
        <v>1552.9499999999998</v>
      </c>
      <c r="P3061" s="143">
        <f t="shared" si="3271"/>
        <v>15221.6</v>
      </c>
      <c r="Q3061" s="143">
        <f t="shared" si="3272"/>
        <v>10762.15</v>
      </c>
      <c r="R3061" s="188">
        <f t="shared" si="3275"/>
        <v>27732.699999999997</v>
      </c>
      <c r="T3061">
        <v>37870.67</v>
      </c>
      <c r="U3061" s="190">
        <f t="shared" si="3276"/>
        <v>0.73230022072490397</v>
      </c>
    </row>
    <row r="3062" spans="1:21" x14ac:dyDescent="0.2">
      <c r="A3062" s="178">
        <v>42863</v>
      </c>
      <c r="B3062" s="179">
        <v>0.5</v>
      </c>
      <c r="C3062" t="s">
        <v>349</v>
      </c>
      <c r="D3062">
        <v>1</v>
      </c>
      <c r="E3062">
        <v>5.35</v>
      </c>
      <c r="F3062">
        <v>6.1</v>
      </c>
      <c r="G3062">
        <v>5.89</v>
      </c>
      <c r="H3062" s="184">
        <f t="shared" ref="H3062:L3062" si="3325">H3038</f>
        <v>0.45833333333333331</v>
      </c>
      <c r="I3062" s="185">
        <f t="shared" si="3325"/>
        <v>226</v>
      </c>
      <c r="J3062" s="185">
        <f t="shared" si="3325"/>
        <v>326</v>
      </c>
      <c r="K3062" s="185">
        <f t="shared" si="3325"/>
        <v>2842</v>
      </c>
      <c r="L3062" s="185">
        <f t="shared" si="3325"/>
        <v>1635</v>
      </c>
      <c r="M3062" s="147"/>
      <c r="N3062" s="143">
        <f t="shared" si="3274"/>
        <v>226</v>
      </c>
      <c r="O3062" s="143">
        <f t="shared" si="3270"/>
        <v>1744.1</v>
      </c>
      <c r="P3062" s="143">
        <f t="shared" si="3271"/>
        <v>17336.2</v>
      </c>
      <c r="Q3062" s="143">
        <f t="shared" si="3272"/>
        <v>9630.15</v>
      </c>
      <c r="R3062" s="188">
        <f t="shared" si="3275"/>
        <v>28936.449999999997</v>
      </c>
      <c r="T3062">
        <v>39794.68</v>
      </c>
      <c r="U3062" s="190">
        <f t="shared" si="3276"/>
        <v>0.72714367850174944</v>
      </c>
    </row>
    <row r="3063" spans="1:21" x14ac:dyDescent="0.2">
      <c r="A3063" s="178">
        <v>42863</v>
      </c>
      <c r="B3063" s="179">
        <v>0.54166666666666663</v>
      </c>
      <c r="C3063" t="s">
        <v>349</v>
      </c>
      <c r="D3063">
        <v>1</v>
      </c>
      <c r="E3063">
        <v>6.56</v>
      </c>
      <c r="F3063">
        <v>7.89</v>
      </c>
      <c r="G3063">
        <v>7.44</v>
      </c>
      <c r="H3063" s="184">
        <f t="shared" ref="H3063:L3063" si="3326">H3039</f>
        <v>0.5</v>
      </c>
      <c r="I3063" s="185">
        <f t="shared" si="3326"/>
        <v>222</v>
      </c>
      <c r="J3063" s="185">
        <f t="shared" si="3326"/>
        <v>319</v>
      </c>
      <c r="K3063" s="185">
        <f t="shared" si="3326"/>
        <v>2842</v>
      </c>
      <c r="L3063" s="185">
        <f t="shared" si="3326"/>
        <v>1635</v>
      </c>
      <c r="M3063" s="147"/>
      <c r="N3063" s="143">
        <f t="shared" si="3274"/>
        <v>222</v>
      </c>
      <c r="O3063" s="143">
        <f t="shared" si="3270"/>
        <v>2092.64</v>
      </c>
      <c r="P3063" s="143">
        <f t="shared" si="3271"/>
        <v>22423.379999999997</v>
      </c>
      <c r="Q3063" s="143">
        <f t="shared" si="3272"/>
        <v>12164.400000000001</v>
      </c>
      <c r="R3063" s="188">
        <f t="shared" si="3275"/>
        <v>36902.42</v>
      </c>
      <c r="T3063">
        <v>41391.980000000003</v>
      </c>
      <c r="U3063" s="190">
        <f t="shared" si="3276"/>
        <v>0.89153551001909059</v>
      </c>
    </row>
    <row r="3064" spans="1:21" x14ac:dyDescent="0.2">
      <c r="A3064" s="178">
        <v>42863</v>
      </c>
      <c r="B3064" s="179">
        <v>0.58333333333333337</v>
      </c>
      <c r="C3064" t="s">
        <v>349</v>
      </c>
      <c r="D3064">
        <v>0.47</v>
      </c>
      <c r="E3064">
        <v>6.38</v>
      </c>
      <c r="F3064">
        <v>8</v>
      </c>
      <c r="G3064">
        <v>7.83</v>
      </c>
      <c r="H3064" s="184">
        <f t="shared" ref="H3064:L3064" si="3327">H3040</f>
        <v>0.54166666666666663</v>
      </c>
      <c r="I3064" s="185">
        <f t="shared" si="3327"/>
        <v>195</v>
      </c>
      <c r="J3064" s="185">
        <f t="shared" si="3327"/>
        <v>299</v>
      </c>
      <c r="K3064" s="185">
        <f t="shared" si="3327"/>
        <v>2842</v>
      </c>
      <c r="L3064" s="185">
        <f t="shared" si="3327"/>
        <v>1635</v>
      </c>
      <c r="M3064" s="147"/>
      <c r="N3064" s="143">
        <f t="shared" si="3274"/>
        <v>91.649999999999991</v>
      </c>
      <c r="O3064" s="143">
        <f t="shared" si="3270"/>
        <v>1907.62</v>
      </c>
      <c r="P3064" s="143">
        <f t="shared" si="3271"/>
        <v>22736</v>
      </c>
      <c r="Q3064" s="143">
        <f t="shared" si="3272"/>
        <v>12802.05</v>
      </c>
      <c r="R3064" s="188">
        <f t="shared" si="3275"/>
        <v>37537.32</v>
      </c>
      <c r="T3064">
        <v>42766.03</v>
      </c>
      <c r="U3064" s="190">
        <f t="shared" si="3276"/>
        <v>0.87773683926237722</v>
      </c>
    </row>
    <row r="3065" spans="1:21" x14ac:dyDescent="0.2">
      <c r="A3065" s="178">
        <v>42863</v>
      </c>
      <c r="B3065" s="179">
        <v>0.625</v>
      </c>
      <c r="C3065" t="s">
        <v>349</v>
      </c>
      <c r="D3065">
        <v>1.31</v>
      </c>
      <c r="E3065">
        <v>9.32</v>
      </c>
      <c r="F3065">
        <v>11.24</v>
      </c>
      <c r="G3065">
        <v>3</v>
      </c>
      <c r="H3065" s="184">
        <f t="shared" ref="H3065:L3065" si="3328">H3041</f>
        <v>0.58333333333333337</v>
      </c>
      <c r="I3065" s="185">
        <f t="shared" si="3328"/>
        <v>205</v>
      </c>
      <c r="J3065" s="185">
        <f t="shared" si="3328"/>
        <v>237</v>
      </c>
      <c r="K3065" s="185">
        <f t="shared" si="3328"/>
        <v>2842</v>
      </c>
      <c r="L3065" s="185">
        <f t="shared" si="3328"/>
        <v>1635</v>
      </c>
      <c r="M3065" s="147"/>
      <c r="N3065" s="143">
        <f t="shared" si="3274"/>
        <v>268.55</v>
      </c>
      <c r="O3065" s="143">
        <f t="shared" si="3270"/>
        <v>2208.84</v>
      </c>
      <c r="P3065" s="143">
        <f t="shared" si="3271"/>
        <v>31944.080000000002</v>
      </c>
      <c r="Q3065" s="143">
        <f t="shared" si="3272"/>
        <v>4905</v>
      </c>
      <c r="R3065" s="188">
        <f t="shared" si="3275"/>
        <v>39326.47</v>
      </c>
      <c r="T3065">
        <v>44248.37</v>
      </c>
      <c r="U3065" s="190">
        <f t="shared" si="3276"/>
        <v>0.88876652405501033</v>
      </c>
    </row>
    <row r="3066" spans="1:21" x14ac:dyDescent="0.2">
      <c r="A3066" s="178">
        <v>42863</v>
      </c>
      <c r="B3066" s="179">
        <v>0.66666666666666663</v>
      </c>
      <c r="C3066" t="s">
        <v>349</v>
      </c>
      <c r="D3066">
        <v>1</v>
      </c>
      <c r="E3066">
        <v>12.16</v>
      </c>
      <c r="F3066">
        <v>16.68</v>
      </c>
      <c r="G3066">
        <v>3</v>
      </c>
      <c r="H3066" s="184">
        <f t="shared" ref="H3066:L3066" si="3329">H3042</f>
        <v>0.625</v>
      </c>
      <c r="I3066" s="185">
        <f t="shared" si="3329"/>
        <v>212</v>
      </c>
      <c r="J3066" s="185">
        <f t="shared" si="3329"/>
        <v>213</v>
      </c>
      <c r="K3066" s="185">
        <f t="shared" si="3329"/>
        <v>2842</v>
      </c>
      <c r="L3066" s="185">
        <f t="shared" si="3329"/>
        <v>1380</v>
      </c>
      <c r="M3066" s="147"/>
      <c r="N3066" s="143">
        <f t="shared" si="3274"/>
        <v>212</v>
      </c>
      <c r="O3066" s="143">
        <f t="shared" si="3270"/>
        <v>2590.08</v>
      </c>
      <c r="P3066" s="143">
        <f t="shared" si="3271"/>
        <v>47404.56</v>
      </c>
      <c r="Q3066" s="143">
        <f t="shared" si="3272"/>
        <v>4140</v>
      </c>
      <c r="R3066" s="188">
        <f t="shared" si="3275"/>
        <v>54346.64</v>
      </c>
      <c r="T3066">
        <v>45391.92</v>
      </c>
      <c r="U3066" s="190">
        <f t="shared" si="3276"/>
        <v>1.1972756384836774</v>
      </c>
    </row>
    <row r="3067" spans="1:21" x14ac:dyDescent="0.2">
      <c r="A3067" s="178">
        <v>42863</v>
      </c>
      <c r="B3067" s="179">
        <v>0.70833333333333337</v>
      </c>
      <c r="C3067" t="s">
        <v>349</v>
      </c>
      <c r="D3067">
        <v>2.0699999999999998</v>
      </c>
      <c r="E3067">
        <v>19.73</v>
      </c>
      <c r="F3067">
        <v>22.69</v>
      </c>
      <c r="G3067">
        <v>1</v>
      </c>
      <c r="H3067" s="184">
        <f t="shared" ref="H3067:L3067" si="3330">H3043</f>
        <v>0.66666666666666663</v>
      </c>
      <c r="I3067" s="185">
        <f t="shared" si="3330"/>
        <v>191</v>
      </c>
      <c r="J3067" s="185">
        <f t="shared" si="3330"/>
        <v>237</v>
      </c>
      <c r="K3067" s="185">
        <f t="shared" si="3330"/>
        <v>2842</v>
      </c>
      <c r="L3067" s="185">
        <f t="shared" si="3330"/>
        <v>1380</v>
      </c>
      <c r="M3067" s="147"/>
      <c r="N3067" s="143">
        <f t="shared" si="3274"/>
        <v>395.36999999999995</v>
      </c>
      <c r="O3067" s="143">
        <f t="shared" si="3270"/>
        <v>4676.01</v>
      </c>
      <c r="P3067" s="143">
        <f t="shared" si="3271"/>
        <v>64484.98</v>
      </c>
      <c r="Q3067" s="143">
        <f t="shared" si="3272"/>
        <v>1380</v>
      </c>
      <c r="R3067" s="188">
        <f t="shared" si="3275"/>
        <v>70936.36</v>
      </c>
      <c r="T3067">
        <v>46332.67</v>
      </c>
      <c r="U3067" s="190">
        <f t="shared" si="3276"/>
        <v>1.5310224944947055</v>
      </c>
    </row>
    <row r="3068" spans="1:21" x14ac:dyDescent="0.2">
      <c r="A3068" s="178">
        <v>42863</v>
      </c>
      <c r="B3068" s="179">
        <v>0.75</v>
      </c>
      <c r="C3068" t="s">
        <v>349</v>
      </c>
      <c r="D3068">
        <v>2.5499999999999998</v>
      </c>
      <c r="E3068">
        <v>9.98</v>
      </c>
      <c r="F3068">
        <v>12.96</v>
      </c>
      <c r="G3068">
        <v>4.22</v>
      </c>
      <c r="H3068" s="184">
        <f t="shared" ref="H3068:L3068" si="3331">H3044</f>
        <v>0.70833333333333337</v>
      </c>
      <c r="I3068" s="185">
        <f t="shared" si="3331"/>
        <v>218</v>
      </c>
      <c r="J3068" s="185">
        <f t="shared" si="3331"/>
        <v>258</v>
      </c>
      <c r="K3068" s="185">
        <f t="shared" si="3331"/>
        <v>2842</v>
      </c>
      <c r="L3068" s="185">
        <f t="shared" si="3331"/>
        <v>1380</v>
      </c>
      <c r="M3068" s="147"/>
      <c r="N3068" s="143">
        <f t="shared" si="3274"/>
        <v>555.9</v>
      </c>
      <c r="O3068" s="143">
        <f t="shared" si="3270"/>
        <v>2574.84</v>
      </c>
      <c r="P3068" s="143">
        <f t="shared" si="3271"/>
        <v>36832.32</v>
      </c>
      <c r="Q3068" s="143">
        <f t="shared" si="3272"/>
        <v>5823.5999999999995</v>
      </c>
      <c r="R3068" s="188">
        <f t="shared" si="3275"/>
        <v>45786.659999999996</v>
      </c>
      <c r="T3068">
        <v>46888.14</v>
      </c>
      <c r="U3068" s="190">
        <f t="shared" si="3276"/>
        <v>0.97650834518067886</v>
      </c>
    </row>
    <row r="3069" spans="1:21" x14ac:dyDescent="0.2">
      <c r="A3069" s="178">
        <v>42863</v>
      </c>
      <c r="B3069" s="179">
        <v>0.79166666666666663</v>
      </c>
      <c r="C3069" t="s">
        <v>349</v>
      </c>
      <c r="D3069">
        <v>20</v>
      </c>
      <c r="E3069">
        <v>5</v>
      </c>
      <c r="F3069">
        <v>8.0399999999999991</v>
      </c>
      <c r="G3069">
        <v>1</v>
      </c>
      <c r="H3069" s="184">
        <f t="shared" ref="H3069:L3069" si="3332">H3045</f>
        <v>0.75</v>
      </c>
      <c r="I3069" s="185">
        <f t="shared" si="3332"/>
        <v>240</v>
      </c>
      <c r="J3069" s="185">
        <f t="shared" si="3332"/>
        <v>365</v>
      </c>
      <c r="K3069" s="185">
        <f t="shared" si="3332"/>
        <v>2842</v>
      </c>
      <c r="L3069" s="185">
        <f t="shared" si="3332"/>
        <v>1380</v>
      </c>
      <c r="M3069" s="147"/>
      <c r="N3069" s="143">
        <f t="shared" si="3274"/>
        <v>4800</v>
      </c>
      <c r="O3069" s="143">
        <f t="shared" si="3270"/>
        <v>1825</v>
      </c>
      <c r="P3069" s="143">
        <f t="shared" si="3271"/>
        <v>22849.679999999997</v>
      </c>
      <c r="Q3069" s="143">
        <f t="shared" si="3272"/>
        <v>1380</v>
      </c>
      <c r="R3069" s="188">
        <f t="shared" si="3275"/>
        <v>30854.679999999997</v>
      </c>
      <c r="T3069">
        <v>46587.15</v>
      </c>
      <c r="U3069" s="190">
        <f t="shared" si="3276"/>
        <v>0.66230022656462129</v>
      </c>
    </row>
    <row r="3070" spans="1:21" x14ac:dyDescent="0.2">
      <c r="A3070" s="178">
        <v>42863</v>
      </c>
      <c r="B3070" s="179">
        <v>0.83333333333333337</v>
      </c>
      <c r="C3070" t="s">
        <v>349</v>
      </c>
      <c r="D3070">
        <v>8.11</v>
      </c>
      <c r="E3070">
        <v>5</v>
      </c>
      <c r="F3070">
        <v>7.88</v>
      </c>
      <c r="G3070">
        <v>4</v>
      </c>
      <c r="H3070" s="184">
        <f t="shared" ref="H3070:L3070" si="3333">H3046</f>
        <v>0.79166666666666663</v>
      </c>
      <c r="I3070" s="185">
        <f t="shared" si="3333"/>
        <v>320</v>
      </c>
      <c r="J3070" s="185">
        <f t="shared" si="3333"/>
        <v>214</v>
      </c>
      <c r="K3070" s="185">
        <f t="shared" si="3333"/>
        <v>2842</v>
      </c>
      <c r="L3070" s="185">
        <f t="shared" si="3333"/>
        <v>1426</v>
      </c>
      <c r="M3070" s="147"/>
      <c r="N3070" s="143">
        <f t="shared" si="3274"/>
        <v>2595.1999999999998</v>
      </c>
      <c r="O3070" s="143">
        <f t="shared" si="3270"/>
        <v>1070</v>
      </c>
      <c r="P3070" s="143">
        <f t="shared" si="3271"/>
        <v>22394.959999999999</v>
      </c>
      <c r="Q3070" s="143">
        <f t="shared" si="3272"/>
        <v>5704</v>
      </c>
      <c r="R3070" s="188">
        <f t="shared" si="3275"/>
        <v>31764.16</v>
      </c>
      <c r="T3070">
        <v>45531.56</v>
      </c>
      <c r="U3070" s="190">
        <f t="shared" si="3276"/>
        <v>0.69762951236461046</v>
      </c>
    </row>
    <row r="3071" spans="1:21" x14ac:dyDescent="0.2">
      <c r="A3071" s="178">
        <v>42863</v>
      </c>
      <c r="B3071" s="179">
        <v>0.875</v>
      </c>
      <c r="C3071" t="s">
        <v>349</v>
      </c>
      <c r="D3071">
        <v>3.5</v>
      </c>
      <c r="E3071">
        <v>11.08</v>
      </c>
      <c r="F3071">
        <v>14.87</v>
      </c>
      <c r="G3071">
        <v>4.42</v>
      </c>
      <c r="H3071" s="184">
        <f t="shared" ref="H3071:L3071" si="3334">H3047</f>
        <v>0.83333333333333337</v>
      </c>
      <c r="I3071" s="185">
        <f t="shared" si="3334"/>
        <v>322</v>
      </c>
      <c r="J3071" s="185">
        <f t="shared" si="3334"/>
        <v>178</v>
      </c>
      <c r="K3071" s="185">
        <f t="shared" si="3334"/>
        <v>2842</v>
      </c>
      <c r="L3071" s="185">
        <f t="shared" si="3334"/>
        <v>1426</v>
      </c>
      <c r="M3071" s="147"/>
      <c r="N3071" s="143">
        <f t="shared" si="3274"/>
        <v>1127</v>
      </c>
      <c r="O3071" s="143">
        <f t="shared" si="3270"/>
        <v>1972.24</v>
      </c>
      <c r="P3071" s="143">
        <f t="shared" si="3271"/>
        <v>42260.54</v>
      </c>
      <c r="Q3071" s="143">
        <f t="shared" si="3272"/>
        <v>6302.92</v>
      </c>
      <c r="R3071" s="188">
        <f t="shared" si="3275"/>
        <v>51662.7</v>
      </c>
      <c r="T3071">
        <v>44252.17</v>
      </c>
      <c r="U3071" s="190">
        <f t="shared" si="3276"/>
        <v>1.1674613922887849</v>
      </c>
    </row>
    <row r="3072" spans="1:21" x14ac:dyDescent="0.2">
      <c r="A3072" s="178">
        <v>42863</v>
      </c>
      <c r="B3072" s="179">
        <v>0.91666666666666663</v>
      </c>
      <c r="C3072" t="s">
        <v>349</v>
      </c>
      <c r="D3072">
        <v>6</v>
      </c>
      <c r="E3072">
        <v>5.39</v>
      </c>
      <c r="F3072">
        <v>5.59</v>
      </c>
      <c r="G3072">
        <v>3</v>
      </c>
      <c r="H3072" s="184">
        <f t="shared" ref="H3072:L3072" si="3335">H3048</f>
        <v>0.875</v>
      </c>
      <c r="I3072" s="185">
        <f t="shared" si="3335"/>
        <v>337</v>
      </c>
      <c r="J3072" s="185">
        <f t="shared" si="3335"/>
        <v>173</v>
      </c>
      <c r="K3072" s="185">
        <f t="shared" si="3335"/>
        <v>2842</v>
      </c>
      <c r="L3072" s="185">
        <f t="shared" si="3335"/>
        <v>1426</v>
      </c>
      <c r="M3072" s="147"/>
      <c r="N3072" s="143">
        <f t="shared" si="3274"/>
        <v>2022</v>
      </c>
      <c r="O3072" s="143">
        <f t="shared" si="3270"/>
        <v>932.46999999999991</v>
      </c>
      <c r="P3072" s="143">
        <f t="shared" si="3271"/>
        <v>15886.779999999999</v>
      </c>
      <c r="Q3072" s="143">
        <f t="shared" si="3272"/>
        <v>4278</v>
      </c>
      <c r="R3072" s="188">
        <f t="shared" si="3275"/>
        <v>23119.25</v>
      </c>
      <c r="T3072">
        <v>44264.05</v>
      </c>
      <c r="U3072" s="190">
        <f t="shared" si="3276"/>
        <v>0.52230308794608715</v>
      </c>
    </row>
    <row r="3073" spans="1:21" x14ac:dyDescent="0.2">
      <c r="A3073" s="178">
        <v>42863</v>
      </c>
      <c r="B3073" s="179">
        <v>0.95833333333333337</v>
      </c>
      <c r="C3073" t="s">
        <v>349</v>
      </c>
      <c r="D3073">
        <v>27.52</v>
      </c>
      <c r="E3073">
        <v>9.4700000000000006</v>
      </c>
      <c r="F3073">
        <v>9.67</v>
      </c>
      <c r="G3073">
        <v>0.01</v>
      </c>
      <c r="H3073" s="184">
        <f t="shared" ref="H3073:L3073" si="3336">H3049</f>
        <v>0.91666666666666663</v>
      </c>
      <c r="I3073" s="185">
        <f t="shared" si="3336"/>
        <v>394</v>
      </c>
      <c r="J3073" s="185">
        <f t="shared" si="3336"/>
        <v>194</v>
      </c>
      <c r="K3073" s="185">
        <f t="shared" si="3336"/>
        <v>2842</v>
      </c>
      <c r="L3073" s="185">
        <f t="shared" si="3336"/>
        <v>1426</v>
      </c>
      <c r="M3073" s="147"/>
      <c r="N3073" s="143">
        <f t="shared" si="3274"/>
        <v>10842.88</v>
      </c>
      <c r="O3073" s="143">
        <f t="shared" si="3270"/>
        <v>1837.18</v>
      </c>
      <c r="P3073" s="143">
        <f t="shared" si="3271"/>
        <v>27482.14</v>
      </c>
      <c r="Q3073" s="143">
        <f t="shared" si="3272"/>
        <v>14.26</v>
      </c>
      <c r="R3073" s="188">
        <f t="shared" si="3275"/>
        <v>40176.46</v>
      </c>
      <c r="T3073">
        <v>43037.56</v>
      </c>
      <c r="U3073" s="190">
        <f t="shared" si="3276"/>
        <v>0.93352085945392815</v>
      </c>
    </row>
    <row r="3074" spans="1:21" x14ac:dyDescent="0.2">
      <c r="A3074" s="178">
        <v>42863</v>
      </c>
      <c r="B3074" s="180">
        <v>1</v>
      </c>
      <c r="C3074" t="s">
        <v>349</v>
      </c>
      <c r="D3074">
        <v>22</v>
      </c>
      <c r="E3074">
        <v>15</v>
      </c>
      <c r="F3074">
        <v>10.45</v>
      </c>
      <c r="G3074">
        <v>0.01</v>
      </c>
      <c r="H3074" s="184">
        <f t="shared" ref="H3074:L3074" si="3337">H3050</f>
        <v>0.95833333333333337</v>
      </c>
      <c r="I3074" s="185">
        <f t="shared" si="3337"/>
        <v>389</v>
      </c>
      <c r="J3074" s="185">
        <f t="shared" si="3337"/>
        <v>265</v>
      </c>
      <c r="K3074" s="185">
        <f t="shared" si="3337"/>
        <v>2985</v>
      </c>
      <c r="L3074" s="185">
        <f t="shared" si="3337"/>
        <v>1111</v>
      </c>
      <c r="M3074" s="147"/>
      <c r="N3074" s="143">
        <f t="shared" si="3274"/>
        <v>8558</v>
      </c>
      <c r="O3074" s="143">
        <f t="shared" si="3270"/>
        <v>3975</v>
      </c>
      <c r="P3074" s="143">
        <f t="shared" si="3271"/>
        <v>31193.249999999996</v>
      </c>
      <c r="Q3074" s="143">
        <f t="shared" si="3272"/>
        <v>11.11</v>
      </c>
      <c r="R3074" s="188">
        <f t="shared" si="3275"/>
        <v>43737.36</v>
      </c>
      <c r="T3074">
        <v>39628.68</v>
      </c>
      <c r="U3074" s="190">
        <f t="shared" si="3276"/>
        <v>1.1036794563937027</v>
      </c>
    </row>
    <row r="3075" spans="1:21" x14ac:dyDescent="0.2">
      <c r="A3075" s="178">
        <v>42864</v>
      </c>
      <c r="B3075" s="179">
        <v>4.1666666666666664E-2</v>
      </c>
      <c r="C3075" t="s">
        <v>349</v>
      </c>
      <c r="D3075">
        <v>32.04</v>
      </c>
      <c r="E3075">
        <v>15</v>
      </c>
      <c r="F3075">
        <v>4.51</v>
      </c>
      <c r="G3075">
        <v>0.01</v>
      </c>
      <c r="H3075" s="184">
        <f t="shared" ref="H3075:L3075" si="3338">H3051</f>
        <v>1</v>
      </c>
      <c r="I3075" s="185">
        <f t="shared" si="3338"/>
        <v>362</v>
      </c>
      <c r="J3075" s="185">
        <f t="shared" si="3338"/>
        <v>243</v>
      </c>
      <c r="K3075" s="185">
        <f t="shared" si="3338"/>
        <v>2985</v>
      </c>
      <c r="L3075" s="185">
        <f t="shared" si="3338"/>
        <v>1111</v>
      </c>
      <c r="M3075" s="147"/>
      <c r="N3075" s="143">
        <f t="shared" si="3274"/>
        <v>11598.48</v>
      </c>
      <c r="O3075" s="143">
        <f t="shared" si="3270"/>
        <v>3645</v>
      </c>
      <c r="P3075" s="143">
        <f t="shared" si="3271"/>
        <v>13462.349999999999</v>
      </c>
      <c r="Q3075" s="143">
        <f t="shared" si="3272"/>
        <v>11.11</v>
      </c>
      <c r="R3075" s="188">
        <f t="shared" si="3275"/>
        <v>28716.94</v>
      </c>
      <c r="T3075">
        <v>35945.15</v>
      </c>
      <c r="U3075" s="190">
        <f t="shared" si="3276"/>
        <v>0.79891000593960515</v>
      </c>
    </row>
    <row r="3076" spans="1:21" x14ac:dyDescent="0.2">
      <c r="A3076" s="178">
        <v>42864</v>
      </c>
      <c r="B3076" s="179">
        <v>8.3333333333333329E-2</v>
      </c>
      <c r="C3076" t="s">
        <v>349</v>
      </c>
      <c r="D3076">
        <v>20</v>
      </c>
      <c r="E3076">
        <v>5</v>
      </c>
      <c r="F3076">
        <v>4.01</v>
      </c>
      <c r="G3076">
        <v>0.01</v>
      </c>
      <c r="H3076" s="184">
        <f t="shared" ref="H3076:L3076" si="3339">H3052</f>
        <v>4.1666666666666664E-2</v>
      </c>
      <c r="I3076" s="185">
        <f t="shared" si="3339"/>
        <v>294</v>
      </c>
      <c r="J3076" s="185">
        <f t="shared" si="3339"/>
        <v>212</v>
      </c>
      <c r="K3076" s="185">
        <f t="shared" si="3339"/>
        <v>2985</v>
      </c>
      <c r="L3076" s="185">
        <f t="shared" si="3339"/>
        <v>1111</v>
      </c>
      <c r="M3076" s="147"/>
      <c r="N3076" s="143">
        <f t="shared" si="3274"/>
        <v>5880</v>
      </c>
      <c r="O3076" s="143">
        <f t="shared" ref="O3076:O3139" si="3340">E3076*J3076</f>
        <v>1060</v>
      </c>
      <c r="P3076" s="143">
        <f t="shared" ref="P3076:P3139" si="3341">F3076*K3076</f>
        <v>11969.849999999999</v>
      </c>
      <c r="Q3076" s="143">
        <f t="shared" ref="Q3076:Q3139" si="3342">G3076*L3076</f>
        <v>11.11</v>
      </c>
      <c r="R3076" s="188">
        <f t="shared" si="3275"/>
        <v>18920.96</v>
      </c>
      <c r="T3076">
        <v>33142.74</v>
      </c>
      <c r="U3076" s="190">
        <f t="shared" si="3276"/>
        <v>0.57089305229440901</v>
      </c>
    </row>
    <row r="3077" spans="1:21" x14ac:dyDescent="0.2">
      <c r="A3077" s="178">
        <v>42864</v>
      </c>
      <c r="B3077" s="179">
        <v>0.125</v>
      </c>
      <c r="C3077" t="s">
        <v>349</v>
      </c>
      <c r="D3077">
        <v>20</v>
      </c>
      <c r="E3077">
        <v>5</v>
      </c>
      <c r="F3077">
        <v>4</v>
      </c>
      <c r="G3077">
        <v>0.99</v>
      </c>
      <c r="H3077" s="184">
        <f t="shared" ref="H3077:L3077" si="3343">H3053</f>
        <v>8.3333333333333329E-2</v>
      </c>
      <c r="I3077" s="185">
        <f t="shared" si="3343"/>
        <v>236</v>
      </c>
      <c r="J3077" s="185">
        <f t="shared" si="3343"/>
        <v>179</v>
      </c>
      <c r="K3077" s="185">
        <f t="shared" si="3343"/>
        <v>2985</v>
      </c>
      <c r="L3077" s="185">
        <f t="shared" si="3343"/>
        <v>1111</v>
      </c>
      <c r="M3077" s="147"/>
      <c r="N3077" s="143">
        <f t="shared" ref="N3077:N3140" si="3344">D3077*I3077</f>
        <v>4720</v>
      </c>
      <c r="O3077" s="143">
        <f t="shared" si="3340"/>
        <v>895</v>
      </c>
      <c r="P3077" s="143">
        <f t="shared" si="3341"/>
        <v>11940</v>
      </c>
      <c r="Q3077" s="143">
        <f t="shared" si="3342"/>
        <v>1099.8900000000001</v>
      </c>
      <c r="R3077" s="188">
        <f t="shared" ref="R3077:R3140" si="3345">SUM(N3077:Q3077)</f>
        <v>18654.89</v>
      </c>
      <c r="T3077">
        <v>31371.99</v>
      </c>
      <c r="U3077" s="190">
        <f t="shared" ref="U3077:U3140" si="3346">R3077/T3077</f>
        <v>0.59463521440622669</v>
      </c>
    </row>
    <row r="3078" spans="1:21" x14ac:dyDescent="0.2">
      <c r="A3078" s="178">
        <v>42864</v>
      </c>
      <c r="B3078" s="179">
        <v>0.16666666666666666</v>
      </c>
      <c r="C3078" t="s">
        <v>349</v>
      </c>
      <c r="D3078">
        <v>11.3</v>
      </c>
      <c r="E3078">
        <v>5</v>
      </c>
      <c r="F3078">
        <v>4</v>
      </c>
      <c r="G3078">
        <v>0.99</v>
      </c>
      <c r="H3078" s="184">
        <f t="shared" ref="H3078:L3078" si="3347">H3054</f>
        <v>0.125</v>
      </c>
      <c r="I3078" s="185">
        <f t="shared" si="3347"/>
        <v>201</v>
      </c>
      <c r="J3078" s="185">
        <f t="shared" si="3347"/>
        <v>205</v>
      </c>
      <c r="K3078" s="185">
        <f t="shared" si="3347"/>
        <v>2985</v>
      </c>
      <c r="L3078" s="185">
        <f t="shared" si="3347"/>
        <v>1717</v>
      </c>
      <c r="M3078" s="147"/>
      <c r="N3078" s="143">
        <f t="shared" si="3344"/>
        <v>2271.3000000000002</v>
      </c>
      <c r="O3078" s="143">
        <f t="shared" si="3340"/>
        <v>1025</v>
      </c>
      <c r="P3078" s="143">
        <f t="shared" si="3341"/>
        <v>11940</v>
      </c>
      <c r="Q3078" s="143">
        <f t="shared" si="3342"/>
        <v>1699.83</v>
      </c>
      <c r="R3078" s="188">
        <f t="shared" si="3345"/>
        <v>16936.129999999997</v>
      </c>
      <c r="T3078">
        <v>30225.81</v>
      </c>
      <c r="U3078" s="190">
        <f t="shared" si="3346"/>
        <v>0.56032013699550143</v>
      </c>
    </row>
    <row r="3079" spans="1:21" x14ac:dyDescent="0.2">
      <c r="A3079" s="178">
        <v>42864</v>
      </c>
      <c r="B3079" s="179">
        <v>0.20833333333333334</v>
      </c>
      <c r="C3079" t="s">
        <v>349</v>
      </c>
      <c r="D3079">
        <v>8</v>
      </c>
      <c r="E3079">
        <v>5</v>
      </c>
      <c r="F3079">
        <v>3.89</v>
      </c>
      <c r="G3079">
        <v>0.99</v>
      </c>
      <c r="H3079" s="184">
        <f t="shared" ref="H3079:L3079" si="3348">H3055</f>
        <v>0.16666666666666666</v>
      </c>
      <c r="I3079" s="185">
        <f t="shared" si="3348"/>
        <v>185</v>
      </c>
      <c r="J3079" s="185">
        <f t="shared" si="3348"/>
        <v>205</v>
      </c>
      <c r="K3079" s="185">
        <f t="shared" si="3348"/>
        <v>2985</v>
      </c>
      <c r="L3079" s="185">
        <f t="shared" si="3348"/>
        <v>1717</v>
      </c>
      <c r="M3079" s="147"/>
      <c r="N3079" s="143">
        <f t="shared" si="3344"/>
        <v>1480</v>
      </c>
      <c r="O3079" s="143">
        <f t="shared" si="3340"/>
        <v>1025</v>
      </c>
      <c r="P3079" s="143">
        <f t="shared" si="3341"/>
        <v>11611.65</v>
      </c>
      <c r="Q3079" s="143">
        <f t="shared" si="3342"/>
        <v>1699.83</v>
      </c>
      <c r="R3079" s="188">
        <f t="shared" si="3345"/>
        <v>15816.48</v>
      </c>
      <c r="T3079">
        <v>29736.7</v>
      </c>
      <c r="U3079" s="190">
        <f t="shared" si="3346"/>
        <v>0.53188417006594546</v>
      </c>
    </row>
    <row r="3080" spans="1:21" x14ac:dyDescent="0.2">
      <c r="A3080" s="178">
        <v>42864</v>
      </c>
      <c r="B3080" s="179">
        <v>0.25</v>
      </c>
      <c r="C3080" t="s">
        <v>349</v>
      </c>
      <c r="D3080">
        <v>40</v>
      </c>
      <c r="E3080">
        <v>20</v>
      </c>
      <c r="F3080">
        <v>4</v>
      </c>
      <c r="G3080">
        <v>0.99</v>
      </c>
      <c r="H3080" s="184">
        <f t="shared" ref="H3080:L3080" si="3349">H3056</f>
        <v>0.20833333333333334</v>
      </c>
      <c r="I3080" s="185">
        <f t="shared" si="3349"/>
        <v>207</v>
      </c>
      <c r="J3080" s="185">
        <f t="shared" si="3349"/>
        <v>283</v>
      </c>
      <c r="K3080" s="185">
        <f t="shared" si="3349"/>
        <v>2985</v>
      </c>
      <c r="L3080" s="185">
        <f t="shared" si="3349"/>
        <v>1717</v>
      </c>
      <c r="M3080" s="147"/>
      <c r="N3080" s="143">
        <f t="shared" si="3344"/>
        <v>8280</v>
      </c>
      <c r="O3080" s="143">
        <f t="shared" si="3340"/>
        <v>5660</v>
      </c>
      <c r="P3080" s="143">
        <f t="shared" si="3341"/>
        <v>11940</v>
      </c>
      <c r="Q3080" s="143">
        <f t="shared" si="3342"/>
        <v>1699.83</v>
      </c>
      <c r="R3080" s="188">
        <f t="shared" si="3345"/>
        <v>27579.83</v>
      </c>
      <c r="T3080">
        <v>29945.35</v>
      </c>
      <c r="U3080" s="190">
        <f t="shared" si="3346"/>
        <v>0.92100543156116066</v>
      </c>
    </row>
    <row r="3081" spans="1:21" x14ac:dyDescent="0.2">
      <c r="A3081" s="178">
        <v>42864</v>
      </c>
      <c r="B3081" s="179">
        <v>0.29166666666666669</v>
      </c>
      <c r="C3081" t="s">
        <v>349</v>
      </c>
      <c r="D3081">
        <v>25.55</v>
      </c>
      <c r="E3081">
        <v>25</v>
      </c>
      <c r="F3081">
        <v>8</v>
      </c>
      <c r="G3081">
        <v>4.5</v>
      </c>
      <c r="H3081" s="184">
        <f t="shared" ref="H3081:L3081" si="3350">H3057</f>
        <v>0.25</v>
      </c>
      <c r="I3081" s="185">
        <f t="shared" si="3350"/>
        <v>327</v>
      </c>
      <c r="J3081" s="185">
        <f t="shared" si="3350"/>
        <v>438</v>
      </c>
      <c r="K3081" s="185">
        <f t="shared" si="3350"/>
        <v>2985</v>
      </c>
      <c r="L3081" s="185">
        <f t="shared" si="3350"/>
        <v>1717</v>
      </c>
      <c r="M3081" s="147"/>
      <c r="N3081" s="143">
        <f t="shared" si="3344"/>
        <v>8354.85</v>
      </c>
      <c r="O3081" s="143">
        <f t="shared" si="3340"/>
        <v>10950</v>
      </c>
      <c r="P3081" s="143">
        <f t="shared" si="3341"/>
        <v>23880</v>
      </c>
      <c r="Q3081" s="143">
        <f t="shared" si="3342"/>
        <v>7726.5</v>
      </c>
      <c r="R3081" s="188">
        <f t="shared" si="3345"/>
        <v>50911.35</v>
      </c>
      <c r="T3081">
        <v>31727.66</v>
      </c>
      <c r="U3081" s="190">
        <f t="shared" si="3346"/>
        <v>1.6046361439828842</v>
      </c>
    </row>
    <row r="3082" spans="1:21" x14ac:dyDescent="0.2">
      <c r="A3082" s="178">
        <v>42864</v>
      </c>
      <c r="B3082" s="179">
        <v>0.33333333333333331</v>
      </c>
      <c r="C3082" t="s">
        <v>349</v>
      </c>
      <c r="D3082">
        <v>8.11</v>
      </c>
      <c r="E3082">
        <v>4</v>
      </c>
      <c r="F3082">
        <v>7.11</v>
      </c>
      <c r="G3082">
        <v>3.13</v>
      </c>
      <c r="H3082" s="184">
        <f t="shared" ref="H3082:L3082" si="3351">H3058</f>
        <v>0.29166666666666669</v>
      </c>
      <c r="I3082" s="185">
        <f t="shared" si="3351"/>
        <v>249</v>
      </c>
      <c r="J3082" s="185">
        <f t="shared" si="3351"/>
        <v>556</v>
      </c>
      <c r="K3082" s="185">
        <f t="shared" si="3351"/>
        <v>2872</v>
      </c>
      <c r="L3082" s="185">
        <f t="shared" si="3351"/>
        <v>2219</v>
      </c>
      <c r="M3082" s="147"/>
      <c r="N3082" s="143">
        <f t="shared" si="3344"/>
        <v>2019.3899999999999</v>
      </c>
      <c r="O3082" s="143">
        <f t="shared" si="3340"/>
        <v>2224</v>
      </c>
      <c r="P3082" s="143">
        <f t="shared" si="3341"/>
        <v>20419.920000000002</v>
      </c>
      <c r="Q3082" s="143">
        <f t="shared" si="3342"/>
        <v>6945.4699999999993</v>
      </c>
      <c r="R3082" s="188">
        <f t="shared" si="3345"/>
        <v>31608.78</v>
      </c>
      <c r="T3082">
        <v>34977.26</v>
      </c>
      <c r="U3082" s="190">
        <f t="shared" si="3346"/>
        <v>0.90369514364475656</v>
      </c>
    </row>
    <row r="3083" spans="1:21" x14ac:dyDescent="0.2">
      <c r="A3083" s="178">
        <v>42864</v>
      </c>
      <c r="B3083" s="179">
        <v>0.375</v>
      </c>
      <c r="C3083" t="s">
        <v>349</v>
      </c>
      <c r="D3083">
        <v>3.19</v>
      </c>
      <c r="E3083">
        <v>4</v>
      </c>
      <c r="F3083">
        <v>4.09</v>
      </c>
      <c r="G3083">
        <v>2.82</v>
      </c>
      <c r="H3083" s="184">
        <f t="shared" ref="H3083:L3083" si="3352">H3059</f>
        <v>0.33333333333333331</v>
      </c>
      <c r="I3083" s="185">
        <f t="shared" si="3352"/>
        <v>256</v>
      </c>
      <c r="J3083" s="185">
        <f t="shared" si="3352"/>
        <v>306</v>
      </c>
      <c r="K3083" s="185">
        <f t="shared" si="3352"/>
        <v>2872</v>
      </c>
      <c r="L3083" s="185">
        <f t="shared" si="3352"/>
        <v>2219</v>
      </c>
      <c r="M3083" s="147"/>
      <c r="N3083" s="143">
        <f t="shared" si="3344"/>
        <v>816.64</v>
      </c>
      <c r="O3083" s="143">
        <f t="shared" si="3340"/>
        <v>1224</v>
      </c>
      <c r="P3083" s="143">
        <f t="shared" si="3341"/>
        <v>11746.48</v>
      </c>
      <c r="Q3083" s="143">
        <f t="shared" si="3342"/>
        <v>6257.58</v>
      </c>
      <c r="R3083" s="188">
        <f t="shared" si="3345"/>
        <v>20044.699999999997</v>
      </c>
      <c r="T3083">
        <v>36269.75</v>
      </c>
      <c r="U3083" s="190">
        <f t="shared" si="3346"/>
        <v>0.55265613906905886</v>
      </c>
    </row>
    <row r="3084" spans="1:21" x14ac:dyDescent="0.2">
      <c r="A3084" s="178">
        <v>42864</v>
      </c>
      <c r="B3084" s="179">
        <v>0.41666666666666669</v>
      </c>
      <c r="C3084" t="s">
        <v>349</v>
      </c>
      <c r="D3084">
        <v>2</v>
      </c>
      <c r="E3084">
        <v>4.1100000000000003</v>
      </c>
      <c r="F3084">
        <v>10</v>
      </c>
      <c r="G3084">
        <v>3.43</v>
      </c>
      <c r="H3084" s="184">
        <f t="shared" ref="H3084:L3084" si="3353">H3060</f>
        <v>0.375</v>
      </c>
      <c r="I3084" s="185">
        <f t="shared" si="3353"/>
        <v>156</v>
      </c>
      <c r="J3084" s="185">
        <f t="shared" si="3353"/>
        <v>343</v>
      </c>
      <c r="K3084" s="185">
        <f t="shared" si="3353"/>
        <v>2872</v>
      </c>
      <c r="L3084" s="185">
        <f t="shared" si="3353"/>
        <v>2219</v>
      </c>
      <c r="M3084" s="147"/>
      <c r="N3084" s="143">
        <f t="shared" si="3344"/>
        <v>312</v>
      </c>
      <c r="O3084" s="143">
        <f t="shared" si="3340"/>
        <v>1409.73</v>
      </c>
      <c r="P3084" s="143">
        <f t="shared" si="3341"/>
        <v>28720</v>
      </c>
      <c r="Q3084" s="143">
        <f t="shared" si="3342"/>
        <v>7611.17</v>
      </c>
      <c r="R3084" s="188">
        <f t="shared" si="3345"/>
        <v>38052.9</v>
      </c>
      <c r="T3084">
        <v>37252.339999999997</v>
      </c>
      <c r="U3084" s="190">
        <f t="shared" si="3346"/>
        <v>1.0214901936361582</v>
      </c>
    </row>
    <row r="3085" spans="1:21" x14ac:dyDescent="0.2">
      <c r="A3085" s="178">
        <v>42864</v>
      </c>
      <c r="B3085" s="179">
        <v>0.45833333333333331</v>
      </c>
      <c r="C3085" t="s">
        <v>349</v>
      </c>
      <c r="D3085">
        <v>2</v>
      </c>
      <c r="E3085">
        <v>5.48</v>
      </c>
      <c r="F3085">
        <v>6.96</v>
      </c>
      <c r="G3085">
        <v>4.8600000000000003</v>
      </c>
      <c r="H3085" s="184">
        <f t="shared" ref="H3085:L3085" si="3354">H3061</f>
        <v>0.41666666666666669</v>
      </c>
      <c r="I3085" s="185">
        <f t="shared" si="3354"/>
        <v>196</v>
      </c>
      <c r="J3085" s="185">
        <f t="shared" si="3354"/>
        <v>315</v>
      </c>
      <c r="K3085" s="185">
        <f t="shared" si="3354"/>
        <v>2872</v>
      </c>
      <c r="L3085" s="185">
        <f t="shared" si="3354"/>
        <v>2219</v>
      </c>
      <c r="M3085" s="147"/>
      <c r="N3085" s="143">
        <f t="shared" si="3344"/>
        <v>392</v>
      </c>
      <c r="O3085" s="143">
        <f t="shared" si="3340"/>
        <v>1726.2</v>
      </c>
      <c r="P3085" s="143">
        <f t="shared" si="3341"/>
        <v>19989.12</v>
      </c>
      <c r="Q3085" s="143">
        <f t="shared" si="3342"/>
        <v>10784.34</v>
      </c>
      <c r="R3085" s="188">
        <f t="shared" si="3345"/>
        <v>32891.660000000003</v>
      </c>
      <c r="T3085">
        <v>38752.730000000003</v>
      </c>
      <c r="U3085" s="190">
        <f t="shared" si="3346"/>
        <v>0.84875723594182917</v>
      </c>
    </row>
    <row r="3086" spans="1:21" x14ac:dyDescent="0.2">
      <c r="A3086" s="178">
        <v>42864</v>
      </c>
      <c r="B3086" s="179">
        <v>0.5</v>
      </c>
      <c r="C3086" t="s">
        <v>349</v>
      </c>
      <c r="D3086">
        <v>1</v>
      </c>
      <c r="E3086">
        <v>5.23</v>
      </c>
      <c r="F3086">
        <v>5.65</v>
      </c>
      <c r="G3086">
        <v>5.2</v>
      </c>
      <c r="H3086" s="184">
        <f t="shared" ref="H3086:L3086" si="3355">H3062</f>
        <v>0.45833333333333331</v>
      </c>
      <c r="I3086" s="185">
        <f t="shared" si="3355"/>
        <v>226</v>
      </c>
      <c r="J3086" s="185">
        <f t="shared" si="3355"/>
        <v>326</v>
      </c>
      <c r="K3086" s="185">
        <f t="shared" si="3355"/>
        <v>2842</v>
      </c>
      <c r="L3086" s="185">
        <f t="shared" si="3355"/>
        <v>1635</v>
      </c>
      <c r="M3086" s="147"/>
      <c r="N3086" s="143">
        <f t="shared" si="3344"/>
        <v>226</v>
      </c>
      <c r="O3086" s="143">
        <f t="shared" si="3340"/>
        <v>1704.9800000000002</v>
      </c>
      <c r="P3086" s="143">
        <f t="shared" si="3341"/>
        <v>16057.300000000001</v>
      </c>
      <c r="Q3086" s="143">
        <f t="shared" si="3342"/>
        <v>8502</v>
      </c>
      <c r="R3086" s="188">
        <f t="shared" si="3345"/>
        <v>26490.280000000002</v>
      </c>
      <c r="T3086">
        <v>40338.1</v>
      </c>
      <c r="U3086" s="190">
        <f t="shared" si="3346"/>
        <v>0.65670619092123828</v>
      </c>
    </row>
    <row r="3087" spans="1:21" x14ac:dyDescent="0.2">
      <c r="A3087" s="178">
        <v>42864</v>
      </c>
      <c r="B3087" s="179">
        <v>0.54166666666666663</v>
      </c>
      <c r="C3087" t="s">
        <v>349</v>
      </c>
      <c r="D3087">
        <v>0.36</v>
      </c>
      <c r="E3087">
        <v>6</v>
      </c>
      <c r="F3087">
        <v>7</v>
      </c>
      <c r="G3087">
        <v>6</v>
      </c>
      <c r="H3087" s="184">
        <f t="shared" ref="H3087:L3087" si="3356">H3063</f>
        <v>0.5</v>
      </c>
      <c r="I3087" s="185">
        <f t="shared" si="3356"/>
        <v>222</v>
      </c>
      <c r="J3087" s="185">
        <f t="shared" si="3356"/>
        <v>319</v>
      </c>
      <c r="K3087" s="185">
        <f t="shared" si="3356"/>
        <v>2842</v>
      </c>
      <c r="L3087" s="185">
        <f t="shared" si="3356"/>
        <v>1635</v>
      </c>
      <c r="M3087" s="147"/>
      <c r="N3087" s="143">
        <f t="shared" si="3344"/>
        <v>79.92</v>
      </c>
      <c r="O3087" s="143">
        <f t="shared" si="3340"/>
        <v>1914</v>
      </c>
      <c r="P3087" s="143">
        <f t="shared" si="3341"/>
        <v>19894</v>
      </c>
      <c r="Q3087" s="143">
        <f t="shared" si="3342"/>
        <v>9810</v>
      </c>
      <c r="R3087" s="188">
        <f t="shared" si="3345"/>
        <v>31697.919999999998</v>
      </c>
      <c r="T3087">
        <v>41667.97</v>
      </c>
      <c r="U3087" s="190">
        <f t="shared" si="3346"/>
        <v>0.76072628448182134</v>
      </c>
    </row>
    <row r="3088" spans="1:21" x14ac:dyDescent="0.2">
      <c r="A3088" s="178">
        <v>42864</v>
      </c>
      <c r="B3088" s="179">
        <v>0.58333333333333337</v>
      </c>
      <c r="C3088" t="s">
        <v>349</v>
      </c>
      <c r="D3088">
        <v>0.47</v>
      </c>
      <c r="E3088">
        <v>7.05</v>
      </c>
      <c r="F3088">
        <v>8</v>
      </c>
      <c r="G3088">
        <v>7.55</v>
      </c>
      <c r="H3088" s="184">
        <f t="shared" ref="H3088:L3088" si="3357">H3064</f>
        <v>0.54166666666666663</v>
      </c>
      <c r="I3088" s="185">
        <f t="shared" si="3357"/>
        <v>195</v>
      </c>
      <c r="J3088" s="185">
        <f t="shared" si="3357"/>
        <v>299</v>
      </c>
      <c r="K3088" s="185">
        <f t="shared" si="3357"/>
        <v>2842</v>
      </c>
      <c r="L3088" s="185">
        <f t="shared" si="3357"/>
        <v>1635</v>
      </c>
      <c r="M3088" s="147"/>
      <c r="N3088" s="143">
        <f t="shared" si="3344"/>
        <v>91.649999999999991</v>
      </c>
      <c r="O3088" s="143">
        <f t="shared" si="3340"/>
        <v>2107.9499999999998</v>
      </c>
      <c r="P3088" s="143">
        <f t="shared" si="3341"/>
        <v>22736</v>
      </c>
      <c r="Q3088" s="143">
        <f t="shared" si="3342"/>
        <v>12344.25</v>
      </c>
      <c r="R3088" s="188">
        <f t="shared" si="3345"/>
        <v>37279.85</v>
      </c>
      <c r="T3088">
        <v>42750.1</v>
      </c>
      <c r="U3088" s="190">
        <f t="shared" si="3346"/>
        <v>0.87204123499126318</v>
      </c>
    </row>
    <row r="3089" spans="1:21" x14ac:dyDescent="0.2">
      <c r="A3089" s="178">
        <v>42864</v>
      </c>
      <c r="B3089" s="179">
        <v>0.625</v>
      </c>
      <c r="C3089" t="s">
        <v>349</v>
      </c>
      <c r="D3089">
        <v>1</v>
      </c>
      <c r="E3089">
        <v>6.49</v>
      </c>
      <c r="F3089">
        <v>10</v>
      </c>
      <c r="G3089">
        <v>1.22</v>
      </c>
      <c r="H3089" s="184">
        <f t="shared" ref="H3089:L3089" si="3358">H3065</f>
        <v>0.58333333333333337</v>
      </c>
      <c r="I3089" s="185">
        <f t="shared" si="3358"/>
        <v>205</v>
      </c>
      <c r="J3089" s="185">
        <f t="shared" si="3358"/>
        <v>237</v>
      </c>
      <c r="K3089" s="185">
        <f t="shared" si="3358"/>
        <v>2842</v>
      </c>
      <c r="L3089" s="185">
        <f t="shared" si="3358"/>
        <v>1635</v>
      </c>
      <c r="M3089" s="147"/>
      <c r="N3089" s="143">
        <f t="shared" si="3344"/>
        <v>205</v>
      </c>
      <c r="O3089" s="143">
        <f t="shared" si="3340"/>
        <v>1538.13</v>
      </c>
      <c r="P3089" s="143">
        <f t="shared" si="3341"/>
        <v>28420</v>
      </c>
      <c r="Q3089" s="143">
        <f t="shared" si="3342"/>
        <v>1994.7</v>
      </c>
      <c r="R3089" s="188">
        <f t="shared" si="3345"/>
        <v>32157.83</v>
      </c>
      <c r="T3089">
        <v>44010.14</v>
      </c>
      <c r="U3089" s="190">
        <f t="shared" si="3346"/>
        <v>0.73069138157706393</v>
      </c>
    </row>
    <row r="3090" spans="1:21" x14ac:dyDescent="0.2">
      <c r="A3090" s="178">
        <v>42864</v>
      </c>
      <c r="B3090" s="179">
        <v>0.66666666666666663</v>
      </c>
      <c r="C3090" t="s">
        <v>349</v>
      </c>
      <c r="D3090">
        <v>1.45</v>
      </c>
      <c r="E3090">
        <v>5.55</v>
      </c>
      <c r="F3090">
        <v>12.91</v>
      </c>
      <c r="G3090">
        <v>1</v>
      </c>
      <c r="H3090" s="184">
        <f t="shared" ref="H3090:L3090" si="3359">H3066</f>
        <v>0.625</v>
      </c>
      <c r="I3090" s="185">
        <f t="shared" si="3359"/>
        <v>212</v>
      </c>
      <c r="J3090" s="185">
        <f t="shared" si="3359"/>
        <v>213</v>
      </c>
      <c r="K3090" s="185">
        <f t="shared" si="3359"/>
        <v>2842</v>
      </c>
      <c r="L3090" s="185">
        <f t="shared" si="3359"/>
        <v>1380</v>
      </c>
      <c r="M3090" s="147"/>
      <c r="N3090" s="143">
        <f t="shared" si="3344"/>
        <v>307.39999999999998</v>
      </c>
      <c r="O3090" s="143">
        <f t="shared" si="3340"/>
        <v>1182.1499999999999</v>
      </c>
      <c r="P3090" s="143">
        <f t="shared" si="3341"/>
        <v>36690.22</v>
      </c>
      <c r="Q3090" s="143">
        <f t="shared" si="3342"/>
        <v>1380</v>
      </c>
      <c r="R3090" s="188">
        <f t="shared" si="3345"/>
        <v>39559.770000000004</v>
      </c>
      <c r="T3090">
        <v>44794.03</v>
      </c>
      <c r="U3090" s="190">
        <f t="shared" si="3346"/>
        <v>0.88314826774907296</v>
      </c>
    </row>
    <row r="3091" spans="1:21" x14ac:dyDescent="0.2">
      <c r="A3091" s="178">
        <v>42864</v>
      </c>
      <c r="B3091" s="179">
        <v>0.70833333333333337</v>
      </c>
      <c r="C3091" t="s">
        <v>349</v>
      </c>
      <c r="D3091">
        <v>3.11</v>
      </c>
      <c r="E3091">
        <v>14.28</v>
      </c>
      <c r="F3091">
        <v>20</v>
      </c>
      <c r="G3091">
        <v>0.99</v>
      </c>
      <c r="H3091" s="184">
        <f t="shared" ref="H3091:L3091" si="3360">H3067</f>
        <v>0.66666666666666663</v>
      </c>
      <c r="I3091" s="185">
        <f t="shared" si="3360"/>
        <v>191</v>
      </c>
      <c r="J3091" s="185">
        <f t="shared" si="3360"/>
        <v>237</v>
      </c>
      <c r="K3091" s="185">
        <f t="shared" si="3360"/>
        <v>2842</v>
      </c>
      <c r="L3091" s="185">
        <f t="shared" si="3360"/>
        <v>1380</v>
      </c>
      <c r="M3091" s="147"/>
      <c r="N3091" s="143">
        <f t="shared" si="3344"/>
        <v>594.01</v>
      </c>
      <c r="O3091" s="143">
        <f t="shared" si="3340"/>
        <v>3384.3599999999997</v>
      </c>
      <c r="P3091" s="143">
        <f t="shared" si="3341"/>
        <v>56840</v>
      </c>
      <c r="Q3091" s="143">
        <f t="shared" si="3342"/>
        <v>1366.2</v>
      </c>
      <c r="R3091" s="188">
        <f t="shared" si="3345"/>
        <v>62184.57</v>
      </c>
      <c r="T3091">
        <v>45357.760000000002</v>
      </c>
      <c r="U3091" s="190">
        <f t="shared" si="3346"/>
        <v>1.3709797397402341</v>
      </c>
    </row>
    <row r="3092" spans="1:21" x14ac:dyDescent="0.2">
      <c r="A3092" s="178">
        <v>42864</v>
      </c>
      <c r="B3092" s="179">
        <v>0.75</v>
      </c>
      <c r="C3092" t="s">
        <v>349</v>
      </c>
      <c r="D3092">
        <v>3.5</v>
      </c>
      <c r="E3092">
        <v>7.52</v>
      </c>
      <c r="F3092">
        <v>12.9</v>
      </c>
      <c r="G3092">
        <v>1</v>
      </c>
      <c r="H3092" s="184">
        <f t="shared" ref="H3092:L3092" si="3361">H3068</f>
        <v>0.70833333333333337</v>
      </c>
      <c r="I3092" s="185">
        <f t="shared" si="3361"/>
        <v>218</v>
      </c>
      <c r="J3092" s="185">
        <f t="shared" si="3361"/>
        <v>258</v>
      </c>
      <c r="K3092" s="185">
        <f t="shared" si="3361"/>
        <v>2842</v>
      </c>
      <c r="L3092" s="185">
        <f t="shared" si="3361"/>
        <v>1380</v>
      </c>
      <c r="M3092" s="147"/>
      <c r="N3092" s="143">
        <f t="shared" si="3344"/>
        <v>763</v>
      </c>
      <c r="O3092" s="143">
        <f t="shared" si="3340"/>
        <v>1940.1599999999999</v>
      </c>
      <c r="P3092" s="143">
        <f t="shared" si="3341"/>
        <v>36661.800000000003</v>
      </c>
      <c r="Q3092" s="143">
        <f t="shared" si="3342"/>
        <v>1380</v>
      </c>
      <c r="R3092" s="188">
        <f t="shared" si="3345"/>
        <v>40744.960000000006</v>
      </c>
      <c r="T3092">
        <v>45944.11</v>
      </c>
      <c r="U3092" s="190">
        <f t="shared" si="3346"/>
        <v>0.88683750757169977</v>
      </c>
    </row>
    <row r="3093" spans="1:21" x14ac:dyDescent="0.2">
      <c r="A3093" s="178">
        <v>42864</v>
      </c>
      <c r="B3093" s="179">
        <v>0.79166666666666663</v>
      </c>
      <c r="C3093" t="s">
        <v>349</v>
      </c>
      <c r="D3093">
        <v>20</v>
      </c>
      <c r="E3093">
        <v>5</v>
      </c>
      <c r="F3093">
        <v>8</v>
      </c>
      <c r="G3093">
        <v>0.97</v>
      </c>
      <c r="H3093" s="184">
        <f t="shared" ref="H3093:L3093" si="3362">H3069</f>
        <v>0.75</v>
      </c>
      <c r="I3093" s="185">
        <f t="shared" si="3362"/>
        <v>240</v>
      </c>
      <c r="J3093" s="185">
        <f t="shared" si="3362"/>
        <v>365</v>
      </c>
      <c r="K3093" s="185">
        <f t="shared" si="3362"/>
        <v>2842</v>
      </c>
      <c r="L3093" s="185">
        <f t="shared" si="3362"/>
        <v>1380</v>
      </c>
      <c r="M3093" s="147"/>
      <c r="N3093" s="143">
        <f t="shared" si="3344"/>
        <v>4800</v>
      </c>
      <c r="O3093" s="143">
        <f t="shared" si="3340"/>
        <v>1825</v>
      </c>
      <c r="P3093" s="143">
        <f t="shared" si="3341"/>
        <v>22736</v>
      </c>
      <c r="Q3093" s="143">
        <f t="shared" si="3342"/>
        <v>1338.6</v>
      </c>
      <c r="R3093" s="188">
        <f t="shared" si="3345"/>
        <v>30699.599999999999</v>
      </c>
      <c r="T3093">
        <v>46040.81</v>
      </c>
      <c r="U3093" s="190">
        <f t="shared" si="3346"/>
        <v>0.66679104907146503</v>
      </c>
    </row>
    <row r="3094" spans="1:21" x14ac:dyDescent="0.2">
      <c r="A3094" s="178">
        <v>42864</v>
      </c>
      <c r="B3094" s="179">
        <v>0.83333333333333337</v>
      </c>
      <c r="C3094" t="s">
        <v>349</v>
      </c>
      <c r="D3094">
        <v>10</v>
      </c>
      <c r="E3094">
        <v>4.7699999999999996</v>
      </c>
      <c r="F3094">
        <v>8</v>
      </c>
      <c r="G3094">
        <v>0.97</v>
      </c>
      <c r="H3094" s="184">
        <f t="shared" ref="H3094:L3094" si="3363">H3070</f>
        <v>0.79166666666666663</v>
      </c>
      <c r="I3094" s="185">
        <f t="shared" si="3363"/>
        <v>320</v>
      </c>
      <c r="J3094" s="185">
        <f t="shared" si="3363"/>
        <v>214</v>
      </c>
      <c r="K3094" s="185">
        <f t="shared" si="3363"/>
        <v>2842</v>
      </c>
      <c r="L3094" s="185">
        <f t="shared" si="3363"/>
        <v>1426</v>
      </c>
      <c r="M3094" s="147"/>
      <c r="N3094" s="143">
        <f t="shared" si="3344"/>
        <v>3200</v>
      </c>
      <c r="O3094" s="143">
        <f t="shared" si="3340"/>
        <v>1020.7799999999999</v>
      </c>
      <c r="P3094" s="143">
        <f t="shared" si="3341"/>
        <v>22736</v>
      </c>
      <c r="Q3094" s="143">
        <f t="shared" si="3342"/>
        <v>1383.22</v>
      </c>
      <c r="R3094" s="188">
        <f t="shared" si="3345"/>
        <v>28340</v>
      </c>
      <c r="T3094">
        <v>45433.7</v>
      </c>
      <c r="U3094" s="190">
        <f t="shared" si="3346"/>
        <v>0.62376605911471006</v>
      </c>
    </row>
    <row r="3095" spans="1:21" x14ac:dyDescent="0.2">
      <c r="A3095" s="178">
        <v>42864</v>
      </c>
      <c r="B3095" s="179">
        <v>0.875</v>
      </c>
      <c r="C3095" t="s">
        <v>349</v>
      </c>
      <c r="D3095">
        <v>8.11</v>
      </c>
      <c r="E3095">
        <v>4.95</v>
      </c>
      <c r="F3095">
        <v>8.85</v>
      </c>
      <c r="G3095">
        <v>0.97</v>
      </c>
      <c r="H3095" s="184">
        <f t="shared" ref="H3095:L3095" si="3364">H3071</f>
        <v>0.83333333333333337</v>
      </c>
      <c r="I3095" s="185">
        <f t="shared" si="3364"/>
        <v>322</v>
      </c>
      <c r="J3095" s="185">
        <f t="shared" si="3364"/>
        <v>178</v>
      </c>
      <c r="K3095" s="185">
        <f t="shared" si="3364"/>
        <v>2842</v>
      </c>
      <c r="L3095" s="185">
        <f t="shared" si="3364"/>
        <v>1426</v>
      </c>
      <c r="M3095" s="147"/>
      <c r="N3095" s="143">
        <f t="shared" si="3344"/>
        <v>2611.4199999999996</v>
      </c>
      <c r="O3095" s="143">
        <f t="shared" si="3340"/>
        <v>881.1</v>
      </c>
      <c r="P3095" s="143">
        <f t="shared" si="3341"/>
        <v>25151.7</v>
      </c>
      <c r="Q3095" s="143">
        <f t="shared" si="3342"/>
        <v>1383.22</v>
      </c>
      <c r="R3095" s="188">
        <f t="shared" si="3345"/>
        <v>30027.440000000002</v>
      </c>
      <c r="T3095">
        <v>44481.87</v>
      </c>
      <c r="U3095" s="190">
        <f t="shared" si="3346"/>
        <v>0.67504895814856702</v>
      </c>
    </row>
    <row r="3096" spans="1:21" x14ac:dyDescent="0.2">
      <c r="A3096" s="178">
        <v>42864</v>
      </c>
      <c r="B3096" s="179">
        <v>0.91666666666666663</v>
      </c>
      <c r="C3096" t="s">
        <v>349</v>
      </c>
      <c r="D3096">
        <v>9.11</v>
      </c>
      <c r="E3096">
        <v>8.1999999999999993</v>
      </c>
      <c r="F3096">
        <v>8.1999999999999993</v>
      </c>
      <c r="G3096">
        <v>0.97</v>
      </c>
      <c r="H3096" s="184">
        <f t="shared" ref="H3096:L3096" si="3365">H3072</f>
        <v>0.875</v>
      </c>
      <c r="I3096" s="185">
        <f t="shared" si="3365"/>
        <v>337</v>
      </c>
      <c r="J3096" s="185">
        <f t="shared" si="3365"/>
        <v>173</v>
      </c>
      <c r="K3096" s="185">
        <f t="shared" si="3365"/>
        <v>2842</v>
      </c>
      <c r="L3096" s="185">
        <f t="shared" si="3365"/>
        <v>1426</v>
      </c>
      <c r="M3096" s="147"/>
      <c r="N3096" s="143">
        <f t="shared" si="3344"/>
        <v>3070.0699999999997</v>
      </c>
      <c r="O3096" s="143">
        <f t="shared" si="3340"/>
        <v>1418.6</v>
      </c>
      <c r="P3096" s="143">
        <f t="shared" si="3341"/>
        <v>23304.399999999998</v>
      </c>
      <c r="Q3096" s="143">
        <f t="shared" si="3342"/>
        <v>1383.22</v>
      </c>
      <c r="R3096" s="188">
        <f t="shared" si="3345"/>
        <v>29176.29</v>
      </c>
      <c r="T3096">
        <v>44813.15</v>
      </c>
      <c r="U3096" s="190">
        <f t="shared" si="3346"/>
        <v>0.65106536808950055</v>
      </c>
    </row>
    <row r="3097" spans="1:21" x14ac:dyDescent="0.2">
      <c r="A3097" s="178">
        <v>42864</v>
      </c>
      <c r="B3097" s="179">
        <v>0.95833333333333337</v>
      </c>
      <c r="C3097" t="s">
        <v>349</v>
      </c>
      <c r="D3097">
        <v>28.03</v>
      </c>
      <c r="E3097">
        <v>23.4</v>
      </c>
      <c r="F3097">
        <v>6.03</v>
      </c>
      <c r="G3097">
        <v>0.01</v>
      </c>
      <c r="H3097" s="184">
        <f t="shared" ref="H3097:L3097" si="3366">H3073</f>
        <v>0.91666666666666663</v>
      </c>
      <c r="I3097" s="185">
        <f t="shared" si="3366"/>
        <v>394</v>
      </c>
      <c r="J3097" s="185">
        <f t="shared" si="3366"/>
        <v>194</v>
      </c>
      <c r="K3097" s="185">
        <f t="shared" si="3366"/>
        <v>2842</v>
      </c>
      <c r="L3097" s="185">
        <f t="shared" si="3366"/>
        <v>1426</v>
      </c>
      <c r="M3097" s="147"/>
      <c r="N3097" s="143">
        <f t="shared" si="3344"/>
        <v>11043.82</v>
      </c>
      <c r="O3097" s="143">
        <f t="shared" si="3340"/>
        <v>4539.5999999999995</v>
      </c>
      <c r="P3097" s="143">
        <f t="shared" si="3341"/>
        <v>17137.260000000002</v>
      </c>
      <c r="Q3097" s="143">
        <f t="shared" si="3342"/>
        <v>14.26</v>
      </c>
      <c r="R3097" s="188">
        <f t="shared" si="3345"/>
        <v>32734.94</v>
      </c>
      <c r="T3097">
        <v>43756.1</v>
      </c>
      <c r="U3097" s="190">
        <f t="shared" si="3346"/>
        <v>0.74812289029415324</v>
      </c>
    </row>
    <row r="3098" spans="1:21" x14ac:dyDescent="0.2">
      <c r="A3098" s="178">
        <v>42864</v>
      </c>
      <c r="B3098" s="180">
        <v>1</v>
      </c>
      <c r="C3098" t="s">
        <v>349</v>
      </c>
      <c r="D3098">
        <v>24.01</v>
      </c>
      <c r="E3098">
        <v>55</v>
      </c>
      <c r="F3098">
        <v>4.9400000000000004</v>
      </c>
      <c r="G3098">
        <v>0.01</v>
      </c>
      <c r="H3098" s="184">
        <f t="shared" ref="H3098:L3098" si="3367">H3074</f>
        <v>0.95833333333333337</v>
      </c>
      <c r="I3098" s="185">
        <f t="shared" si="3367"/>
        <v>389</v>
      </c>
      <c r="J3098" s="185">
        <f t="shared" si="3367"/>
        <v>265</v>
      </c>
      <c r="K3098" s="185">
        <f t="shared" si="3367"/>
        <v>2985</v>
      </c>
      <c r="L3098" s="185">
        <f t="shared" si="3367"/>
        <v>1111</v>
      </c>
      <c r="M3098" s="147"/>
      <c r="N3098" s="143">
        <f t="shared" si="3344"/>
        <v>9339.8900000000012</v>
      </c>
      <c r="O3098" s="143">
        <f t="shared" si="3340"/>
        <v>14575</v>
      </c>
      <c r="P3098" s="143">
        <f t="shared" si="3341"/>
        <v>14745.900000000001</v>
      </c>
      <c r="Q3098" s="143">
        <f t="shared" si="3342"/>
        <v>11.11</v>
      </c>
      <c r="R3098" s="188">
        <f t="shared" si="3345"/>
        <v>38671.9</v>
      </c>
      <c r="T3098">
        <v>40739.9</v>
      </c>
      <c r="U3098" s="190">
        <f t="shared" si="3346"/>
        <v>0.94923895247656476</v>
      </c>
    </row>
    <row r="3099" spans="1:21" x14ac:dyDescent="0.2">
      <c r="A3099" s="178">
        <v>42865</v>
      </c>
      <c r="B3099" s="179">
        <v>4.1666666666666664E-2</v>
      </c>
      <c r="C3099" t="s">
        <v>349</v>
      </c>
      <c r="D3099">
        <v>25</v>
      </c>
      <c r="E3099">
        <v>19.66</v>
      </c>
      <c r="F3099">
        <v>8</v>
      </c>
      <c r="G3099">
        <v>0.01</v>
      </c>
      <c r="H3099" s="184">
        <f t="shared" ref="H3099:L3099" si="3368">H3075</f>
        <v>1</v>
      </c>
      <c r="I3099" s="185">
        <f t="shared" si="3368"/>
        <v>362</v>
      </c>
      <c r="J3099" s="185">
        <f t="shared" si="3368"/>
        <v>243</v>
      </c>
      <c r="K3099" s="185">
        <f t="shared" si="3368"/>
        <v>2985</v>
      </c>
      <c r="L3099" s="185">
        <f t="shared" si="3368"/>
        <v>1111</v>
      </c>
      <c r="M3099" s="147"/>
      <c r="N3099" s="143">
        <f t="shared" si="3344"/>
        <v>9050</v>
      </c>
      <c r="O3099" s="143">
        <f t="shared" si="3340"/>
        <v>4777.38</v>
      </c>
      <c r="P3099" s="143">
        <f t="shared" si="3341"/>
        <v>23880</v>
      </c>
      <c r="Q3099" s="143">
        <f t="shared" si="3342"/>
        <v>11.11</v>
      </c>
      <c r="R3099" s="188">
        <f t="shared" si="3345"/>
        <v>37718.490000000005</v>
      </c>
      <c r="T3099">
        <v>37221.15</v>
      </c>
      <c r="U3099" s="190">
        <f t="shared" si="3346"/>
        <v>1.0133617580327314</v>
      </c>
    </row>
    <row r="3100" spans="1:21" x14ac:dyDescent="0.2">
      <c r="A3100" s="178">
        <v>42865</v>
      </c>
      <c r="B3100" s="179">
        <v>8.3333333333333329E-2</v>
      </c>
      <c r="C3100" t="s">
        <v>349</v>
      </c>
      <c r="D3100">
        <v>20</v>
      </c>
      <c r="E3100">
        <v>8</v>
      </c>
      <c r="F3100">
        <v>8</v>
      </c>
      <c r="G3100">
        <v>0.01</v>
      </c>
      <c r="H3100" s="184">
        <f t="shared" ref="H3100:L3100" si="3369">H3076</f>
        <v>4.1666666666666664E-2</v>
      </c>
      <c r="I3100" s="185">
        <f t="shared" si="3369"/>
        <v>294</v>
      </c>
      <c r="J3100" s="185">
        <f t="shared" si="3369"/>
        <v>212</v>
      </c>
      <c r="K3100" s="185">
        <f t="shared" si="3369"/>
        <v>2985</v>
      </c>
      <c r="L3100" s="185">
        <f t="shared" si="3369"/>
        <v>1111</v>
      </c>
      <c r="M3100" s="147"/>
      <c r="N3100" s="143">
        <f t="shared" si="3344"/>
        <v>5880</v>
      </c>
      <c r="O3100" s="143">
        <f t="shared" si="3340"/>
        <v>1696</v>
      </c>
      <c r="P3100" s="143">
        <f t="shared" si="3341"/>
        <v>23880</v>
      </c>
      <c r="Q3100" s="143">
        <f t="shared" si="3342"/>
        <v>11.11</v>
      </c>
      <c r="R3100" s="188">
        <f t="shared" si="3345"/>
        <v>31467.11</v>
      </c>
      <c r="T3100">
        <v>34491.72</v>
      </c>
      <c r="U3100" s="190">
        <f t="shared" si="3346"/>
        <v>0.91230909911132296</v>
      </c>
    </row>
    <row r="3101" spans="1:21" x14ac:dyDescent="0.2">
      <c r="A3101" s="178">
        <v>42865</v>
      </c>
      <c r="B3101" s="179">
        <v>0.125</v>
      </c>
      <c r="C3101" t="s">
        <v>349</v>
      </c>
      <c r="D3101">
        <v>20</v>
      </c>
      <c r="E3101">
        <v>5.1100000000000003</v>
      </c>
      <c r="F3101">
        <v>4.75</v>
      </c>
      <c r="G3101">
        <v>1.22</v>
      </c>
      <c r="H3101" s="184">
        <f t="shared" ref="H3101:L3101" si="3370">H3077</f>
        <v>8.3333333333333329E-2</v>
      </c>
      <c r="I3101" s="185">
        <f t="shared" si="3370"/>
        <v>236</v>
      </c>
      <c r="J3101" s="185">
        <f t="shared" si="3370"/>
        <v>179</v>
      </c>
      <c r="K3101" s="185">
        <f t="shared" si="3370"/>
        <v>2985</v>
      </c>
      <c r="L3101" s="185">
        <f t="shared" si="3370"/>
        <v>1111</v>
      </c>
      <c r="M3101" s="147"/>
      <c r="N3101" s="143">
        <f t="shared" si="3344"/>
        <v>4720</v>
      </c>
      <c r="O3101" s="143">
        <f t="shared" si="3340"/>
        <v>914.69</v>
      </c>
      <c r="P3101" s="143">
        <f t="shared" si="3341"/>
        <v>14178.75</v>
      </c>
      <c r="Q3101" s="143">
        <f t="shared" si="3342"/>
        <v>1355.42</v>
      </c>
      <c r="R3101" s="188">
        <f t="shared" si="3345"/>
        <v>21168.86</v>
      </c>
      <c r="T3101">
        <v>32701.95</v>
      </c>
      <c r="U3101" s="190">
        <f t="shared" si="3346"/>
        <v>0.64732714715789119</v>
      </c>
    </row>
    <row r="3102" spans="1:21" x14ac:dyDescent="0.2">
      <c r="A3102" s="178">
        <v>42865</v>
      </c>
      <c r="B3102" s="179">
        <v>0.16666666666666666</v>
      </c>
      <c r="C3102" t="s">
        <v>349</v>
      </c>
      <c r="D3102">
        <v>12.68</v>
      </c>
      <c r="E3102">
        <v>5.15</v>
      </c>
      <c r="F3102">
        <v>4.75</v>
      </c>
      <c r="G3102">
        <v>1.22</v>
      </c>
      <c r="H3102" s="184">
        <f t="shared" ref="H3102:L3102" si="3371">H3078</f>
        <v>0.125</v>
      </c>
      <c r="I3102" s="185">
        <f t="shared" si="3371"/>
        <v>201</v>
      </c>
      <c r="J3102" s="185">
        <f t="shared" si="3371"/>
        <v>205</v>
      </c>
      <c r="K3102" s="185">
        <f t="shared" si="3371"/>
        <v>2985</v>
      </c>
      <c r="L3102" s="185">
        <f t="shared" si="3371"/>
        <v>1717</v>
      </c>
      <c r="M3102" s="147"/>
      <c r="N3102" s="143">
        <f t="shared" si="3344"/>
        <v>2548.6799999999998</v>
      </c>
      <c r="O3102" s="143">
        <f t="shared" si="3340"/>
        <v>1055.75</v>
      </c>
      <c r="P3102" s="143">
        <f t="shared" si="3341"/>
        <v>14178.75</v>
      </c>
      <c r="Q3102" s="143">
        <f t="shared" si="3342"/>
        <v>2094.7399999999998</v>
      </c>
      <c r="R3102" s="188">
        <f t="shared" si="3345"/>
        <v>19877.919999999998</v>
      </c>
      <c r="T3102">
        <v>31600.69</v>
      </c>
      <c r="U3102" s="190">
        <f t="shared" si="3346"/>
        <v>0.62903436602175455</v>
      </c>
    </row>
    <row r="3103" spans="1:21" x14ac:dyDescent="0.2">
      <c r="A3103" s="178">
        <v>42865</v>
      </c>
      <c r="B3103" s="179">
        <v>0.20833333333333334</v>
      </c>
      <c r="C3103" t="s">
        <v>349</v>
      </c>
      <c r="D3103">
        <v>5.01</v>
      </c>
      <c r="E3103">
        <v>6.31</v>
      </c>
      <c r="F3103">
        <v>5</v>
      </c>
      <c r="G3103">
        <v>1.22</v>
      </c>
      <c r="H3103" s="184">
        <f t="shared" ref="H3103:L3103" si="3372">H3079</f>
        <v>0.16666666666666666</v>
      </c>
      <c r="I3103" s="185">
        <f t="shared" si="3372"/>
        <v>185</v>
      </c>
      <c r="J3103" s="185">
        <f t="shared" si="3372"/>
        <v>205</v>
      </c>
      <c r="K3103" s="185">
        <f t="shared" si="3372"/>
        <v>2985</v>
      </c>
      <c r="L3103" s="185">
        <f t="shared" si="3372"/>
        <v>1717</v>
      </c>
      <c r="M3103" s="147"/>
      <c r="N3103" s="143">
        <f t="shared" si="3344"/>
        <v>926.84999999999991</v>
      </c>
      <c r="O3103" s="143">
        <f t="shared" si="3340"/>
        <v>1293.55</v>
      </c>
      <c r="P3103" s="143">
        <f t="shared" si="3341"/>
        <v>14925</v>
      </c>
      <c r="Q3103" s="143">
        <f t="shared" si="3342"/>
        <v>2094.7399999999998</v>
      </c>
      <c r="R3103" s="188">
        <f t="shared" si="3345"/>
        <v>19240.14</v>
      </c>
      <c r="T3103">
        <v>31044.65</v>
      </c>
      <c r="U3103" s="190">
        <f t="shared" si="3346"/>
        <v>0.61975702737830829</v>
      </c>
    </row>
    <row r="3104" spans="1:21" x14ac:dyDescent="0.2">
      <c r="A3104" s="178">
        <v>42865</v>
      </c>
      <c r="B3104" s="179">
        <v>0.25</v>
      </c>
      <c r="C3104" t="s">
        <v>349</v>
      </c>
      <c r="D3104">
        <v>21.03</v>
      </c>
      <c r="E3104">
        <v>18.52</v>
      </c>
      <c r="F3104">
        <v>4.75</v>
      </c>
      <c r="G3104">
        <v>1</v>
      </c>
      <c r="H3104" s="184">
        <f t="shared" ref="H3104:L3104" si="3373">H3080</f>
        <v>0.20833333333333334</v>
      </c>
      <c r="I3104" s="185">
        <f t="shared" si="3373"/>
        <v>207</v>
      </c>
      <c r="J3104" s="185">
        <f t="shared" si="3373"/>
        <v>283</v>
      </c>
      <c r="K3104" s="185">
        <f t="shared" si="3373"/>
        <v>2985</v>
      </c>
      <c r="L3104" s="185">
        <f t="shared" si="3373"/>
        <v>1717</v>
      </c>
      <c r="M3104" s="147"/>
      <c r="N3104" s="143">
        <f t="shared" si="3344"/>
        <v>4353.21</v>
      </c>
      <c r="O3104" s="143">
        <f t="shared" si="3340"/>
        <v>5241.16</v>
      </c>
      <c r="P3104" s="143">
        <f t="shared" si="3341"/>
        <v>14178.75</v>
      </c>
      <c r="Q3104" s="143">
        <f t="shared" si="3342"/>
        <v>1717</v>
      </c>
      <c r="R3104" s="188">
        <f t="shared" si="3345"/>
        <v>25490.12</v>
      </c>
      <c r="T3104">
        <v>31286.86</v>
      </c>
      <c r="U3104" s="190">
        <f t="shared" si="3346"/>
        <v>0.81472285809442047</v>
      </c>
    </row>
    <row r="3105" spans="1:21" x14ac:dyDescent="0.2">
      <c r="A3105" s="178">
        <v>42865</v>
      </c>
      <c r="B3105" s="179">
        <v>0.29166666666666669</v>
      </c>
      <c r="C3105" t="s">
        <v>349</v>
      </c>
      <c r="D3105">
        <v>14.18</v>
      </c>
      <c r="E3105">
        <v>13.26</v>
      </c>
      <c r="F3105">
        <v>13.2</v>
      </c>
      <c r="G3105">
        <v>6</v>
      </c>
      <c r="H3105" s="184">
        <f t="shared" ref="H3105:L3105" si="3374">H3081</f>
        <v>0.25</v>
      </c>
      <c r="I3105" s="185">
        <f t="shared" si="3374"/>
        <v>327</v>
      </c>
      <c r="J3105" s="185">
        <f t="shared" si="3374"/>
        <v>438</v>
      </c>
      <c r="K3105" s="185">
        <f t="shared" si="3374"/>
        <v>2985</v>
      </c>
      <c r="L3105" s="185">
        <f t="shared" si="3374"/>
        <v>1717</v>
      </c>
      <c r="M3105" s="147"/>
      <c r="N3105" s="143">
        <f t="shared" si="3344"/>
        <v>4636.8599999999997</v>
      </c>
      <c r="O3105" s="143">
        <f t="shared" si="3340"/>
        <v>5807.88</v>
      </c>
      <c r="P3105" s="143">
        <f t="shared" si="3341"/>
        <v>39402</v>
      </c>
      <c r="Q3105" s="143">
        <f t="shared" si="3342"/>
        <v>10302</v>
      </c>
      <c r="R3105" s="188">
        <f t="shared" si="3345"/>
        <v>60148.74</v>
      </c>
      <c r="T3105">
        <v>33022.9</v>
      </c>
      <c r="U3105" s="190">
        <f t="shared" si="3346"/>
        <v>1.8214251322567065</v>
      </c>
    </row>
    <row r="3106" spans="1:21" x14ac:dyDescent="0.2">
      <c r="A3106" s="178">
        <v>42865</v>
      </c>
      <c r="B3106" s="179">
        <v>0.33333333333333331</v>
      </c>
      <c r="C3106" t="s">
        <v>349</v>
      </c>
      <c r="D3106">
        <v>2.11</v>
      </c>
      <c r="E3106">
        <v>4</v>
      </c>
      <c r="F3106">
        <v>4.5999999999999996</v>
      </c>
      <c r="G3106">
        <v>4</v>
      </c>
      <c r="H3106" s="184">
        <f t="shared" ref="H3106:L3106" si="3375">H3082</f>
        <v>0.29166666666666669</v>
      </c>
      <c r="I3106" s="185">
        <f t="shared" si="3375"/>
        <v>249</v>
      </c>
      <c r="J3106" s="185">
        <f t="shared" si="3375"/>
        <v>556</v>
      </c>
      <c r="K3106" s="185">
        <f t="shared" si="3375"/>
        <v>2872</v>
      </c>
      <c r="L3106" s="185">
        <f t="shared" si="3375"/>
        <v>2219</v>
      </c>
      <c r="M3106" s="147"/>
      <c r="N3106" s="143">
        <f t="shared" si="3344"/>
        <v>525.39</v>
      </c>
      <c r="O3106" s="143">
        <f t="shared" si="3340"/>
        <v>2224</v>
      </c>
      <c r="P3106" s="143">
        <f t="shared" si="3341"/>
        <v>13211.199999999999</v>
      </c>
      <c r="Q3106" s="143">
        <f t="shared" si="3342"/>
        <v>8876</v>
      </c>
      <c r="R3106" s="188">
        <f t="shared" si="3345"/>
        <v>24836.589999999997</v>
      </c>
      <c r="T3106">
        <v>36187.07</v>
      </c>
      <c r="U3106" s="190">
        <f t="shared" si="3346"/>
        <v>0.6863387944920657</v>
      </c>
    </row>
    <row r="3107" spans="1:21" x14ac:dyDescent="0.2">
      <c r="A3107" s="178">
        <v>42865</v>
      </c>
      <c r="B3107" s="179">
        <v>0.375</v>
      </c>
      <c r="C3107" t="s">
        <v>349</v>
      </c>
      <c r="D3107">
        <v>4.1100000000000003</v>
      </c>
      <c r="E3107">
        <v>4.24</v>
      </c>
      <c r="F3107">
        <v>4.51</v>
      </c>
      <c r="G3107">
        <v>3.44</v>
      </c>
      <c r="H3107" s="184">
        <f t="shared" ref="H3107:L3107" si="3376">H3083</f>
        <v>0.33333333333333331</v>
      </c>
      <c r="I3107" s="185">
        <f t="shared" si="3376"/>
        <v>256</v>
      </c>
      <c r="J3107" s="185">
        <f t="shared" si="3376"/>
        <v>306</v>
      </c>
      <c r="K3107" s="185">
        <f t="shared" si="3376"/>
        <v>2872</v>
      </c>
      <c r="L3107" s="185">
        <f t="shared" si="3376"/>
        <v>2219</v>
      </c>
      <c r="M3107" s="147"/>
      <c r="N3107" s="143">
        <f t="shared" si="3344"/>
        <v>1052.1600000000001</v>
      </c>
      <c r="O3107" s="143">
        <f t="shared" si="3340"/>
        <v>1297.44</v>
      </c>
      <c r="P3107" s="143">
        <f t="shared" si="3341"/>
        <v>12952.72</v>
      </c>
      <c r="Q3107" s="143">
        <f t="shared" si="3342"/>
        <v>7633.36</v>
      </c>
      <c r="R3107" s="188">
        <f t="shared" si="3345"/>
        <v>22935.68</v>
      </c>
      <c r="T3107">
        <v>37296.620000000003</v>
      </c>
      <c r="U3107" s="190">
        <f t="shared" si="3346"/>
        <v>0.61495331212318971</v>
      </c>
    </row>
    <row r="3108" spans="1:21" x14ac:dyDescent="0.2">
      <c r="A3108" s="178">
        <v>42865</v>
      </c>
      <c r="B3108" s="179">
        <v>0.41666666666666669</v>
      </c>
      <c r="C3108" t="s">
        <v>349</v>
      </c>
      <c r="D3108">
        <v>2.11</v>
      </c>
      <c r="E3108">
        <v>5.78</v>
      </c>
      <c r="F3108">
        <v>5.98</v>
      </c>
      <c r="G3108">
        <v>4.5</v>
      </c>
      <c r="H3108" s="184">
        <f t="shared" ref="H3108:L3108" si="3377">H3084</f>
        <v>0.375</v>
      </c>
      <c r="I3108" s="185">
        <f t="shared" si="3377"/>
        <v>156</v>
      </c>
      <c r="J3108" s="185">
        <f t="shared" si="3377"/>
        <v>343</v>
      </c>
      <c r="K3108" s="185">
        <f t="shared" si="3377"/>
        <v>2872</v>
      </c>
      <c r="L3108" s="185">
        <f t="shared" si="3377"/>
        <v>2219</v>
      </c>
      <c r="M3108" s="147"/>
      <c r="N3108" s="143">
        <f t="shared" si="3344"/>
        <v>329.15999999999997</v>
      </c>
      <c r="O3108" s="143">
        <f t="shared" si="3340"/>
        <v>1982.5400000000002</v>
      </c>
      <c r="P3108" s="143">
        <f t="shared" si="3341"/>
        <v>17174.560000000001</v>
      </c>
      <c r="Q3108" s="143">
        <f t="shared" si="3342"/>
        <v>9985.5</v>
      </c>
      <c r="R3108" s="188">
        <f t="shared" si="3345"/>
        <v>29471.760000000002</v>
      </c>
      <c r="T3108">
        <v>38090.97</v>
      </c>
      <c r="U3108" s="190">
        <f t="shared" si="3346"/>
        <v>0.77372038569771262</v>
      </c>
    </row>
    <row r="3109" spans="1:21" x14ac:dyDescent="0.2">
      <c r="A3109" s="178">
        <v>42865</v>
      </c>
      <c r="B3109" s="179">
        <v>0.45833333333333331</v>
      </c>
      <c r="C3109" t="s">
        <v>349</v>
      </c>
      <c r="D3109">
        <v>2</v>
      </c>
      <c r="E3109">
        <v>6.54</v>
      </c>
      <c r="F3109">
        <v>6.74</v>
      </c>
      <c r="G3109">
        <v>5.92</v>
      </c>
      <c r="H3109" s="184">
        <f t="shared" ref="H3109:L3109" si="3378">H3085</f>
        <v>0.41666666666666669</v>
      </c>
      <c r="I3109" s="185">
        <f t="shared" si="3378"/>
        <v>196</v>
      </c>
      <c r="J3109" s="185">
        <f t="shared" si="3378"/>
        <v>315</v>
      </c>
      <c r="K3109" s="185">
        <f t="shared" si="3378"/>
        <v>2872</v>
      </c>
      <c r="L3109" s="185">
        <f t="shared" si="3378"/>
        <v>2219</v>
      </c>
      <c r="M3109" s="147"/>
      <c r="N3109" s="143">
        <f t="shared" si="3344"/>
        <v>392</v>
      </c>
      <c r="O3109" s="143">
        <f t="shared" si="3340"/>
        <v>2060.1</v>
      </c>
      <c r="P3109" s="143">
        <f t="shared" si="3341"/>
        <v>19357.28</v>
      </c>
      <c r="Q3109" s="143">
        <f t="shared" si="3342"/>
        <v>13136.48</v>
      </c>
      <c r="R3109" s="188">
        <f t="shared" si="3345"/>
        <v>34945.86</v>
      </c>
      <c r="T3109">
        <v>39461.17</v>
      </c>
      <c r="U3109" s="190">
        <f t="shared" si="3346"/>
        <v>0.88557587116651637</v>
      </c>
    </row>
    <row r="3110" spans="1:21" x14ac:dyDescent="0.2">
      <c r="A3110" s="178">
        <v>42865</v>
      </c>
      <c r="B3110" s="179">
        <v>0.5</v>
      </c>
      <c r="C3110" t="s">
        <v>349</v>
      </c>
      <c r="D3110">
        <v>1</v>
      </c>
      <c r="E3110">
        <v>7.62</v>
      </c>
      <c r="F3110">
        <v>7.82</v>
      </c>
      <c r="G3110">
        <v>7</v>
      </c>
      <c r="H3110" s="184">
        <f t="shared" ref="H3110:L3110" si="3379">H3086</f>
        <v>0.45833333333333331</v>
      </c>
      <c r="I3110" s="185">
        <f t="shared" si="3379"/>
        <v>226</v>
      </c>
      <c r="J3110" s="185">
        <f t="shared" si="3379"/>
        <v>326</v>
      </c>
      <c r="K3110" s="185">
        <f t="shared" si="3379"/>
        <v>2842</v>
      </c>
      <c r="L3110" s="185">
        <f t="shared" si="3379"/>
        <v>1635</v>
      </c>
      <c r="M3110" s="147"/>
      <c r="N3110" s="143">
        <f t="shared" si="3344"/>
        <v>226</v>
      </c>
      <c r="O3110" s="143">
        <f t="shared" si="3340"/>
        <v>2484.12</v>
      </c>
      <c r="P3110" s="143">
        <f t="shared" si="3341"/>
        <v>22224.440000000002</v>
      </c>
      <c r="Q3110" s="143">
        <f t="shared" si="3342"/>
        <v>11445</v>
      </c>
      <c r="R3110" s="188">
        <f t="shared" si="3345"/>
        <v>36379.56</v>
      </c>
      <c r="T3110">
        <v>40941.480000000003</v>
      </c>
      <c r="U3110" s="190">
        <f t="shared" si="3346"/>
        <v>0.88857461918816794</v>
      </c>
    </row>
    <row r="3111" spans="1:21" x14ac:dyDescent="0.2">
      <c r="A3111" s="178">
        <v>42865</v>
      </c>
      <c r="B3111" s="179">
        <v>0.54166666666666663</v>
      </c>
      <c r="C3111" t="s">
        <v>349</v>
      </c>
      <c r="D3111">
        <v>1</v>
      </c>
      <c r="E3111">
        <v>9.56</v>
      </c>
      <c r="F3111">
        <v>9.76</v>
      </c>
      <c r="G3111">
        <v>9.31</v>
      </c>
      <c r="H3111" s="184">
        <f t="shared" ref="H3111:L3111" si="3380">H3087</f>
        <v>0.5</v>
      </c>
      <c r="I3111" s="185">
        <f t="shared" si="3380"/>
        <v>222</v>
      </c>
      <c r="J3111" s="185">
        <f t="shared" si="3380"/>
        <v>319</v>
      </c>
      <c r="K3111" s="185">
        <f t="shared" si="3380"/>
        <v>2842</v>
      </c>
      <c r="L3111" s="185">
        <f t="shared" si="3380"/>
        <v>1635</v>
      </c>
      <c r="M3111" s="147"/>
      <c r="N3111" s="143">
        <f t="shared" si="3344"/>
        <v>222</v>
      </c>
      <c r="O3111" s="143">
        <f t="shared" si="3340"/>
        <v>3049.6400000000003</v>
      </c>
      <c r="P3111" s="143">
        <f t="shared" si="3341"/>
        <v>27737.919999999998</v>
      </c>
      <c r="Q3111" s="143">
        <f t="shared" si="3342"/>
        <v>15221.85</v>
      </c>
      <c r="R3111" s="188">
        <f t="shared" si="3345"/>
        <v>46231.409999999996</v>
      </c>
      <c r="T3111">
        <v>42339.78</v>
      </c>
      <c r="U3111" s="190">
        <f t="shared" si="3346"/>
        <v>1.0919142706929512</v>
      </c>
    </row>
    <row r="3112" spans="1:21" x14ac:dyDescent="0.2">
      <c r="A3112" s="178">
        <v>42865</v>
      </c>
      <c r="B3112" s="179">
        <v>0.58333333333333337</v>
      </c>
      <c r="C3112" t="s">
        <v>349</v>
      </c>
      <c r="D3112">
        <v>1.1399999999999999</v>
      </c>
      <c r="E3112">
        <v>13.34</v>
      </c>
      <c r="F3112">
        <v>13.83</v>
      </c>
      <c r="G3112">
        <v>13.62</v>
      </c>
      <c r="H3112" s="184">
        <f t="shared" ref="H3112:L3112" si="3381">H3088</f>
        <v>0.54166666666666663</v>
      </c>
      <c r="I3112" s="185">
        <f t="shared" si="3381"/>
        <v>195</v>
      </c>
      <c r="J3112" s="185">
        <f t="shared" si="3381"/>
        <v>299</v>
      </c>
      <c r="K3112" s="185">
        <f t="shared" si="3381"/>
        <v>2842</v>
      </c>
      <c r="L3112" s="185">
        <f t="shared" si="3381"/>
        <v>1635</v>
      </c>
      <c r="M3112" s="147"/>
      <c r="N3112" s="143">
        <f t="shared" si="3344"/>
        <v>222.29999999999998</v>
      </c>
      <c r="O3112" s="143">
        <f t="shared" si="3340"/>
        <v>3988.66</v>
      </c>
      <c r="P3112" s="143">
        <f t="shared" si="3341"/>
        <v>39304.86</v>
      </c>
      <c r="Q3112" s="143">
        <f t="shared" si="3342"/>
        <v>22268.699999999997</v>
      </c>
      <c r="R3112" s="188">
        <f t="shared" si="3345"/>
        <v>65784.51999999999</v>
      </c>
      <c r="T3112">
        <v>43694.66</v>
      </c>
      <c r="U3112" s="190">
        <f t="shared" si="3346"/>
        <v>1.5055505638446434</v>
      </c>
    </row>
    <row r="3113" spans="1:21" x14ac:dyDescent="0.2">
      <c r="A3113" s="178">
        <v>42865</v>
      </c>
      <c r="B3113" s="179">
        <v>0.625</v>
      </c>
      <c r="C3113" t="s">
        <v>349</v>
      </c>
      <c r="D3113">
        <v>2</v>
      </c>
      <c r="E3113">
        <v>16.48</v>
      </c>
      <c r="F3113">
        <v>17.12</v>
      </c>
      <c r="G3113">
        <v>3</v>
      </c>
      <c r="H3113" s="184">
        <f t="shared" ref="H3113:L3113" si="3382">H3089</f>
        <v>0.58333333333333337</v>
      </c>
      <c r="I3113" s="185">
        <f t="shared" si="3382"/>
        <v>205</v>
      </c>
      <c r="J3113" s="185">
        <f t="shared" si="3382"/>
        <v>237</v>
      </c>
      <c r="K3113" s="185">
        <f t="shared" si="3382"/>
        <v>2842</v>
      </c>
      <c r="L3113" s="185">
        <f t="shared" si="3382"/>
        <v>1635</v>
      </c>
      <c r="M3113" s="147"/>
      <c r="N3113" s="143">
        <f t="shared" si="3344"/>
        <v>410</v>
      </c>
      <c r="O3113" s="143">
        <f t="shared" si="3340"/>
        <v>3905.76</v>
      </c>
      <c r="P3113" s="143">
        <f t="shared" si="3341"/>
        <v>48655.040000000001</v>
      </c>
      <c r="Q3113" s="143">
        <f t="shared" si="3342"/>
        <v>4905</v>
      </c>
      <c r="R3113" s="188">
        <f t="shared" si="3345"/>
        <v>57875.8</v>
      </c>
      <c r="T3113">
        <v>44881.96</v>
      </c>
      <c r="U3113" s="190">
        <f t="shared" si="3346"/>
        <v>1.2895114206242331</v>
      </c>
    </row>
    <row r="3114" spans="1:21" x14ac:dyDescent="0.2">
      <c r="A3114" s="178">
        <v>42865</v>
      </c>
      <c r="B3114" s="179">
        <v>0.66666666666666663</v>
      </c>
      <c r="C3114" t="s">
        <v>349</v>
      </c>
      <c r="D3114">
        <v>1.28</v>
      </c>
      <c r="E3114">
        <v>17.57</v>
      </c>
      <c r="F3114">
        <v>18.82</v>
      </c>
      <c r="G3114">
        <v>3</v>
      </c>
      <c r="H3114" s="184">
        <f t="shared" ref="H3114:L3114" si="3383">H3090</f>
        <v>0.625</v>
      </c>
      <c r="I3114" s="185">
        <f t="shared" si="3383"/>
        <v>212</v>
      </c>
      <c r="J3114" s="185">
        <f t="shared" si="3383"/>
        <v>213</v>
      </c>
      <c r="K3114" s="185">
        <f t="shared" si="3383"/>
        <v>2842</v>
      </c>
      <c r="L3114" s="185">
        <f t="shared" si="3383"/>
        <v>1380</v>
      </c>
      <c r="M3114" s="147"/>
      <c r="N3114" s="143">
        <f t="shared" si="3344"/>
        <v>271.36</v>
      </c>
      <c r="O3114" s="143">
        <f t="shared" si="3340"/>
        <v>3742.41</v>
      </c>
      <c r="P3114" s="143">
        <f t="shared" si="3341"/>
        <v>53486.44</v>
      </c>
      <c r="Q3114" s="143">
        <f t="shared" si="3342"/>
        <v>4140</v>
      </c>
      <c r="R3114" s="188">
        <f t="shared" si="3345"/>
        <v>61640.21</v>
      </c>
      <c r="T3114">
        <v>45860.78</v>
      </c>
      <c r="U3114" s="190">
        <f t="shared" si="3346"/>
        <v>1.3440724296446769</v>
      </c>
    </row>
    <row r="3115" spans="1:21" x14ac:dyDescent="0.2">
      <c r="A3115" s="178">
        <v>42865</v>
      </c>
      <c r="B3115" s="179">
        <v>0.70833333333333337</v>
      </c>
      <c r="C3115" t="s">
        <v>349</v>
      </c>
      <c r="D3115">
        <v>2.11</v>
      </c>
      <c r="E3115">
        <v>18.52</v>
      </c>
      <c r="F3115">
        <v>20.49</v>
      </c>
      <c r="G3115">
        <v>1.22</v>
      </c>
      <c r="H3115" s="184">
        <f t="shared" ref="H3115:L3115" si="3384">H3091</f>
        <v>0.66666666666666663</v>
      </c>
      <c r="I3115" s="185">
        <f t="shared" si="3384"/>
        <v>191</v>
      </c>
      <c r="J3115" s="185">
        <f t="shared" si="3384"/>
        <v>237</v>
      </c>
      <c r="K3115" s="185">
        <f t="shared" si="3384"/>
        <v>2842</v>
      </c>
      <c r="L3115" s="185">
        <f t="shared" si="3384"/>
        <v>1380</v>
      </c>
      <c r="M3115" s="147"/>
      <c r="N3115" s="143">
        <f t="shared" si="3344"/>
        <v>403.01</v>
      </c>
      <c r="O3115" s="143">
        <f t="shared" si="3340"/>
        <v>4389.24</v>
      </c>
      <c r="P3115" s="143">
        <f t="shared" si="3341"/>
        <v>58232.579999999994</v>
      </c>
      <c r="Q3115" s="143">
        <f t="shared" si="3342"/>
        <v>1683.6</v>
      </c>
      <c r="R3115" s="188">
        <f t="shared" si="3345"/>
        <v>64708.429999999993</v>
      </c>
      <c r="T3115">
        <v>46512.86</v>
      </c>
      <c r="U3115" s="190">
        <f t="shared" si="3346"/>
        <v>1.3911943922605488</v>
      </c>
    </row>
    <row r="3116" spans="1:21" x14ac:dyDescent="0.2">
      <c r="A3116" s="178">
        <v>42865</v>
      </c>
      <c r="B3116" s="179">
        <v>0.75</v>
      </c>
      <c r="C3116" t="s">
        <v>349</v>
      </c>
      <c r="D3116">
        <v>3.5</v>
      </c>
      <c r="E3116">
        <v>9.68</v>
      </c>
      <c r="F3116">
        <v>10.68</v>
      </c>
      <c r="G3116">
        <v>3</v>
      </c>
      <c r="H3116" s="184">
        <f t="shared" ref="H3116:L3116" si="3385">H3092</f>
        <v>0.70833333333333337</v>
      </c>
      <c r="I3116" s="185">
        <f t="shared" si="3385"/>
        <v>218</v>
      </c>
      <c r="J3116" s="185">
        <f t="shared" si="3385"/>
        <v>258</v>
      </c>
      <c r="K3116" s="185">
        <f t="shared" si="3385"/>
        <v>2842</v>
      </c>
      <c r="L3116" s="185">
        <f t="shared" si="3385"/>
        <v>1380</v>
      </c>
      <c r="M3116" s="147"/>
      <c r="N3116" s="143">
        <f t="shared" si="3344"/>
        <v>763</v>
      </c>
      <c r="O3116" s="143">
        <f t="shared" si="3340"/>
        <v>2497.44</v>
      </c>
      <c r="P3116" s="143">
        <f t="shared" si="3341"/>
        <v>30352.559999999998</v>
      </c>
      <c r="Q3116" s="143">
        <f t="shared" si="3342"/>
        <v>4140</v>
      </c>
      <c r="R3116" s="188">
        <f t="shared" si="3345"/>
        <v>37753</v>
      </c>
      <c r="T3116">
        <v>47055.85</v>
      </c>
      <c r="U3116" s="190">
        <f t="shared" si="3346"/>
        <v>0.80230194545417843</v>
      </c>
    </row>
    <row r="3117" spans="1:21" x14ac:dyDescent="0.2">
      <c r="A3117" s="178">
        <v>42865</v>
      </c>
      <c r="B3117" s="179">
        <v>0.79166666666666663</v>
      </c>
      <c r="C3117" t="s">
        <v>349</v>
      </c>
      <c r="D3117">
        <v>8</v>
      </c>
      <c r="E3117">
        <v>7.17</v>
      </c>
      <c r="F3117">
        <v>13.62</v>
      </c>
      <c r="G3117">
        <v>1.67</v>
      </c>
      <c r="H3117" s="184">
        <f t="shared" ref="H3117:L3117" si="3386">H3093</f>
        <v>0.75</v>
      </c>
      <c r="I3117" s="185">
        <f t="shared" si="3386"/>
        <v>240</v>
      </c>
      <c r="J3117" s="185">
        <f t="shared" si="3386"/>
        <v>365</v>
      </c>
      <c r="K3117" s="185">
        <f t="shared" si="3386"/>
        <v>2842</v>
      </c>
      <c r="L3117" s="185">
        <f t="shared" si="3386"/>
        <v>1380</v>
      </c>
      <c r="M3117" s="147"/>
      <c r="N3117" s="143">
        <f t="shared" si="3344"/>
        <v>1920</v>
      </c>
      <c r="O3117" s="143">
        <f t="shared" si="3340"/>
        <v>2617.0500000000002</v>
      </c>
      <c r="P3117" s="143">
        <f t="shared" si="3341"/>
        <v>38708.04</v>
      </c>
      <c r="Q3117" s="143">
        <f t="shared" si="3342"/>
        <v>2304.6</v>
      </c>
      <c r="R3117" s="188">
        <f t="shared" si="3345"/>
        <v>45549.69</v>
      </c>
      <c r="T3117">
        <v>46862.11</v>
      </c>
      <c r="U3117" s="190">
        <f t="shared" si="3346"/>
        <v>0.97199400539156267</v>
      </c>
    </row>
    <row r="3118" spans="1:21" x14ac:dyDescent="0.2">
      <c r="A3118" s="178">
        <v>42865</v>
      </c>
      <c r="B3118" s="179">
        <v>0.83333333333333337</v>
      </c>
      <c r="C3118" t="s">
        <v>349</v>
      </c>
      <c r="D3118">
        <v>8</v>
      </c>
      <c r="E3118">
        <v>13.71</v>
      </c>
      <c r="F3118">
        <v>14.32</v>
      </c>
      <c r="G3118">
        <v>1.88</v>
      </c>
      <c r="H3118" s="184">
        <f t="shared" ref="H3118:L3118" si="3387">H3094</f>
        <v>0.79166666666666663</v>
      </c>
      <c r="I3118" s="185">
        <f t="shared" si="3387"/>
        <v>320</v>
      </c>
      <c r="J3118" s="185">
        <f t="shared" si="3387"/>
        <v>214</v>
      </c>
      <c r="K3118" s="185">
        <f t="shared" si="3387"/>
        <v>2842</v>
      </c>
      <c r="L3118" s="185">
        <f t="shared" si="3387"/>
        <v>1426</v>
      </c>
      <c r="M3118" s="147"/>
      <c r="N3118" s="143">
        <f t="shared" si="3344"/>
        <v>2560</v>
      </c>
      <c r="O3118" s="143">
        <f t="shared" si="3340"/>
        <v>2933.94</v>
      </c>
      <c r="P3118" s="143">
        <f t="shared" si="3341"/>
        <v>40697.440000000002</v>
      </c>
      <c r="Q3118" s="143">
        <f t="shared" si="3342"/>
        <v>2680.8799999999997</v>
      </c>
      <c r="R3118" s="188">
        <f t="shared" si="3345"/>
        <v>48872.26</v>
      </c>
      <c r="T3118">
        <v>45996.42</v>
      </c>
      <c r="U3118" s="190">
        <f t="shared" si="3346"/>
        <v>1.0625231267998685</v>
      </c>
    </row>
    <row r="3119" spans="1:21" x14ac:dyDescent="0.2">
      <c r="A3119" s="178">
        <v>42865</v>
      </c>
      <c r="B3119" s="179">
        <v>0.875</v>
      </c>
      <c r="C3119" t="s">
        <v>349</v>
      </c>
      <c r="D3119">
        <v>8</v>
      </c>
      <c r="E3119">
        <v>10.3</v>
      </c>
      <c r="F3119">
        <v>10.85</v>
      </c>
      <c r="G3119">
        <v>1.62</v>
      </c>
      <c r="H3119" s="184">
        <f t="shared" ref="H3119:L3119" si="3388">H3095</f>
        <v>0.83333333333333337</v>
      </c>
      <c r="I3119" s="185">
        <f t="shared" si="3388"/>
        <v>322</v>
      </c>
      <c r="J3119" s="185">
        <f t="shared" si="3388"/>
        <v>178</v>
      </c>
      <c r="K3119" s="185">
        <f t="shared" si="3388"/>
        <v>2842</v>
      </c>
      <c r="L3119" s="185">
        <f t="shared" si="3388"/>
        <v>1426</v>
      </c>
      <c r="M3119" s="147"/>
      <c r="N3119" s="143">
        <f t="shared" si="3344"/>
        <v>2576</v>
      </c>
      <c r="O3119" s="143">
        <f t="shared" si="3340"/>
        <v>1833.4</v>
      </c>
      <c r="P3119" s="143">
        <f t="shared" si="3341"/>
        <v>30835.7</v>
      </c>
      <c r="Q3119" s="143">
        <f t="shared" si="3342"/>
        <v>2310.1200000000003</v>
      </c>
      <c r="R3119" s="188">
        <f t="shared" si="3345"/>
        <v>37555.22</v>
      </c>
      <c r="T3119">
        <v>45068.88</v>
      </c>
      <c r="U3119" s="190">
        <f t="shared" si="3346"/>
        <v>0.83328496292785625</v>
      </c>
    </row>
    <row r="3120" spans="1:21" x14ac:dyDescent="0.2">
      <c r="A3120" s="178">
        <v>42865</v>
      </c>
      <c r="B3120" s="179">
        <v>0.91666666666666663</v>
      </c>
      <c r="C3120" t="s">
        <v>349</v>
      </c>
      <c r="D3120">
        <v>11.75</v>
      </c>
      <c r="E3120">
        <v>6.95</v>
      </c>
      <c r="F3120">
        <v>7.21</v>
      </c>
      <c r="G3120">
        <v>1.62</v>
      </c>
      <c r="H3120" s="184">
        <f t="shared" ref="H3120:L3120" si="3389">H3096</f>
        <v>0.875</v>
      </c>
      <c r="I3120" s="185">
        <f t="shared" si="3389"/>
        <v>337</v>
      </c>
      <c r="J3120" s="185">
        <f t="shared" si="3389"/>
        <v>173</v>
      </c>
      <c r="K3120" s="185">
        <f t="shared" si="3389"/>
        <v>2842</v>
      </c>
      <c r="L3120" s="185">
        <f t="shared" si="3389"/>
        <v>1426</v>
      </c>
      <c r="M3120" s="147"/>
      <c r="N3120" s="143">
        <f t="shared" si="3344"/>
        <v>3959.75</v>
      </c>
      <c r="O3120" s="143">
        <f t="shared" si="3340"/>
        <v>1202.3500000000001</v>
      </c>
      <c r="P3120" s="143">
        <f t="shared" si="3341"/>
        <v>20490.82</v>
      </c>
      <c r="Q3120" s="143">
        <f t="shared" si="3342"/>
        <v>2310.1200000000003</v>
      </c>
      <c r="R3120" s="188">
        <f t="shared" si="3345"/>
        <v>27963.039999999997</v>
      </c>
      <c r="T3120">
        <v>45292.44</v>
      </c>
      <c r="U3120" s="190">
        <f t="shared" si="3346"/>
        <v>0.61738868561729054</v>
      </c>
    </row>
    <row r="3121" spans="1:21" x14ac:dyDescent="0.2">
      <c r="A3121" s="178">
        <v>42865</v>
      </c>
      <c r="B3121" s="179">
        <v>0.95833333333333337</v>
      </c>
      <c r="C3121" t="s">
        <v>349</v>
      </c>
      <c r="D3121">
        <v>30.01</v>
      </c>
      <c r="E3121">
        <v>7.99</v>
      </c>
      <c r="F3121">
        <v>7.99</v>
      </c>
      <c r="G3121">
        <v>0.01</v>
      </c>
      <c r="H3121" s="184">
        <f t="shared" ref="H3121:L3121" si="3390">H3097</f>
        <v>0.91666666666666663</v>
      </c>
      <c r="I3121" s="185">
        <f t="shared" si="3390"/>
        <v>394</v>
      </c>
      <c r="J3121" s="185">
        <f t="shared" si="3390"/>
        <v>194</v>
      </c>
      <c r="K3121" s="185">
        <f t="shared" si="3390"/>
        <v>2842</v>
      </c>
      <c r="L3121" s="185">
        <f t="shared" si="3390"/>
        <v>1426</v>
      </c>
      <c r="M3121" s="147"/>
      <c r="N3121" s="143">
        <f t="shared" si="3344"/>
        <v>11823.94</v>
      </c>
      <c r="O3121" s="143">
        <f t="shared" si="3340"/>
        <v>1550.06</v>
      </c>
      <c r="P3121" s="143">
        <f t="shared" si="3341"/>
        <v>22707.58</v>
      </c>
      <c r="Q3121" s="143">
        <f t="shared" si="3342"/>
        <v>14.26</v>
      </c>
      <c r="R3121" s="188">
        <f t="shared" si="3345"/>
        <v>36095.840000000004</v>
      </c>
      <c r="T3121">
        <v>44297.16</v>
      </c>
      <c r="U3121" s="190">
        <f t="shared" si="3346"/>
        <v>0.81485675379640599</v>
      </c>
    </row>
    <row r="3122" spans="1:21" x14ac:dyDescent="0.2">
      <c r="A3122" s="178">
        <v>42865</v>
      </c>
      <c r="B3122" s="180">
        <v>1</v>
      </c>
      <c r="C3122" t="s">
        <v>349</v>
      </c>
      <c r="D3122">
        <v>20</v>
      </c>
      <c r="E3122">
        <v>12</v>
      </c>
      <c r="F3122">
        <v>6</v>
      </c>
      <c r="G3122">
        <v>0.01</v>
      </c>
      <c r="H3122" s="184">
        <f t="shared" ref="H3122:L3122" si="3391">H3098</f>
        <v>0.95833333333333337</v>
      </c>
      <c r="I3122" s="185">
        <f t="shared" si="3391"/>
        <v>389</v>
      </c>
      <c r="J3122" s="185">
        <f t="shared" si="3391"/>
        <v>265</v>
      </c>
      <c r="K3122" s="185">
        <f t="shared" si="3391"/>
        <v>2985</v>
      </c>
      <c r="L3122" s="185">
        <f t="shared" si="3391"/>
        <v>1111</v>
      </c>
      <c r="M3122" s="147"/>
      <c r="N3122" s="143">
        <f t="shared" si="3344"/>
        <v>7780</v>
      </c>
      <c r="O3122" s="143">
        <f t="shared" si="3340"/>
        <v>3180</v>
      </c>
      <c r="P3122" s="143">
        <f t="shared" si="3341"/>
        <v>17910</v>
      </c>
      <c r="Q3122" s="143">
        <f t="shared" si="3342"/>
        <v>11.11</v>
      </c>
      <c r="R3122" s="188">
        <f t="shared" si="3345"/>
        <v>28881.11</v>
      </c>
      <c r="T3122">
        <v>41233.93</v>
      </c>
      <c r="U3122" s="190">
        <f t="shared" si="3346"/>
        <v>0.70042098824924037</v>
      </c>
    </row>
    <row r="3123" spans="1:21" x14ac:dyDescent="0.2">
      <c r="A3123" s="178">
        <v>42866</v>
      </c>
      <c r="B3123" s="179">
        <v>4.1666666666666664E-2</v>
      </c>
      <c r="C3123" t="s">
        <v>349</v>
      </c>
      <c r="D3123">
        <v>12.01</v>
      </c>
      <c r="E3123">
        <v>5</v>
      </c>
      <c r="F3123">
        <v>3.01</v>
      </c>
      <c r="G3123">
        <v>0.01</v>
      </c>
      <c r="H3123" s="184">
        <f t="shared" ref="H3123:L3123" si="3392">H3099</f>
        <v>1</v>
      </c>
      <c r="I3123" s="185">
        <f t="shared" si="3392"/>
        <v>362</v>
      </c>
      <c r="J3123" s="185">
        <f t="shared" si="3392"/>
        <v>243</v>
      </c>
      <c r="K3123" s="185">
        <f t="shared" si="3392"/>
        <v>2985</v>
      </c>
      <c r="L3123" s="185">
        <f t="shared" si="3392"/>
        <v>1111</v>
      </c>
      <c r="M3123" s="147"/>
      <c r="N3123" s="143">
        <f t="shared" si="3344"/>
        <v>4347.62</v>
      </c>
      <c r="O3123" s="143">
        <f t="shared" si="3340"/>
        <v>1215</v>
      </c>
      <c r="P3123" s="143">
        <f t="shared" si="3341"/>
        <v>8984.8499999999985</v>
      </c>
      <c r="Q3123" s="143">
        <f t="shared" si="3342"/>
        <v>11.11</v>
      </c>
      <c r="R3123" s="188">
        <f t="shared" si="3345"/>
        <v>14558.579999999998</v>
      </c>
      <c r="T3123">
        <v>37643.96</v>
      </c>
      <c r="U3123" s="190">
        <f t="shared" si="3346"/>
        <v>0.3867441151249762</v>
      </c>
    </row>
    <row r="3124" spans="1:21" x14ac:dyDescent="0.2">
      <c r="A3124" s="178">
        <v>42866</v>
      </c>
      <c r="B3124" s="179">
        <v>8.3333333333333329E-2</v>
      </c>
      <c r="C3124" t="s">
        <v>349</v>
      </c>
      <c r="D3124">
        <v>7</v>
      </c>
      <c r="E3124">
        <v>3</v>
      </c>
      <c r="F3124">
        <v>3</v>
      </c>
      <c r="G3124">
        <v>0.01</v>
      </c>
      <c r="H3124" s="184">
        <f t="shared" ref="H3124:L3124" si="3393">H3100</f>
        <v>4.1666666666666664E-2</v>
      </c>
      <c r="I3124" s="185">
        <f t="shared" si="3393"/>
        <v>294</v>
      </c>
      <c r="J3124" s="185">
        <f t="shared" si="3393"/>
        <v>212</v>
      </c>
      <c r="K3124" s="185">
        <f t="shared" si="3393"/>
        <v>2985</v>
      </c>
      <c r="L3124" s="185">
        <f t="shared" si="3393"/>
        <v>1111</v>
      </c>
      <c r="M3124" s="147"/>
      <c r="N3124" s="143">
        <f t="shared" si="3344"/>
        <v>2058</v>
      </c>
      <c r="O3124" s="143">
        <f t="shared" si="3340"/>
        <v>636</v>
      </c>
      <c r="P3124" s="143">
        <f t="shared" si="3341"/>
        <v>8955</v>
      </c>
      <c r="Q3124" s="143">
        <f t="shared" si="3342"/>
        <v>11.11</v>
      </c>
      <c r="R3124" s="188">
        <f t="shared" si="3345"/>
        <v>11660.11</v>
      </c>
      <c r="T3124">
        <v>34820.18</v>
      </c>
      <c r="U3124" s="190">
        <f t="shared" si="3346"/>
        <v>0.33486644813438643</v>
      </c>
    </row>
    <row r="3125" spans="1:21" x14ac:dyDescent="0.2">
      <c r="A3125" s="178">
        <v>42866</v>
      </c>
      <c r="B3125" s="179">
        <v>0.125</v>
      </c>
      <c r="C3125" t="s">
        <v>349</v>
      </c>
      <c r="D3125">
        <v>7</v>
      </c>
      <c r="E3125">
        <v>2.8</v>
      </c>
      <c r="F3125">
        <v>3</v>
      </c>
      <c r="G3125">
        <v>0.99</v>
      </c>
      <c r="H3125" s="184">
        <f t="shared" ref="H3125:L3125" si="3394">H3101</f>
        <v>8.3333333333333329E-2</v>
      </c>
      <c r="I3125" s="185">
        <f t="shared" si="3394"/>
        <v>236</v>
      </c>
      <c r="J3125" s="185">
        <f t="shared" si="3394"/>
        <v>179</v>
      </c>
      <c r="K3125" s="185">
        <f t="shared" si="3394"/>
        <v>2985</v>
      </c>
      <c r="L3125" s="185">
        <f t="shared" si="3394"/>
        <v>1111</v>
      </c>
      <c r="M3125" s="147"/>
      <c r="N3125" s="143">
        <f t="shared" si="3344"/>
        <v>1652</v>
      </c>
      <c r="O3125" s="143">
        <f t="shared" si="3340"/>
        <v>501.2</v>
      </c>
      <c r="P3125" s="143">
        <f t="shared" si="3341"/>
        <v>8955</v>
      </c>
      <c r="Q3125" s="143">
        <f t="shared" si="3342"/>
        <v>1099.8900000000001</v>
      </c>
      <c r="R3125" s="188">
        <f t="shared" si="3345"/>
        <v>12208.09</v>
      </c>
      <c r="T3125">
        <v>33058.21</v>
      </c>
      <c r="U3125" s="190">
        <f t="shared" si="3346"/>
        <v>0.36929071477251796</v>
      </c>
    </row>
    <row r="3126" spans="1:21" x14ac:dyDescent="0.2">
      <c r="A3126" s="178">
        <v>42866</v>
      </c>
      <c r="B3126" s="179">
        <v>0.16666666666666666</v>
      </c>
      <c r="C3126" t="s">
        <v>349</v>
      </c>
      <c r="D3126">
        <v>5.6</v>
      </c>
      <c r="E3126">
        <v>2.8</v>
      </c>
      <c r="F3126">
        <v>3</v>
      </c>
      <c r="G3126">
        <v>0.99</v>
      </c>
      <c r="H3126" s="184">
        <f t="shared" ref="H3126:L3126" si="3395">H3102</f>
        <v>0.125</v>
      </c>
      <c r="I3126" s="185">
        <f t="shared" si="3395"/>
        <v>201</v>
      </c>
      <c r="J3126" s="185">
        <f t="shared" si="3395"/>
        <v>205</v>
      </c>
      <c r="K3126" s="185">
        <f t="shared" si="3395"/>
        <v>2985</v>
      </c>
      <c r="L3126" s="185">
        <f t="shared" si="3395"/>
        <v>1717</v>
      </c>
      <c r="M3126" s="147"/>
      <c r="N3126" s="143">
        <f t="shared" si="3344"/>
        <v>1125.5999999999999</v>
      </c>
      <c r="O3126" s="143">
        <f t="shared" si="3340"/>
        <v>574</v>
      </c>
      <c r="P3126" s="143">
        <f t="shared" si="3341"/>
        <v>8955</v>
      </c>
      <c r="Q3126" s="143">
        <f t="shared" si="3342"/>
        <v>1699.83</v>
      </c>
      <c r="R3126" s="188">
        <f t="shared" si="3345"/>
        <v>12354.43</v>
      </c>
      <c r="T3126">
        <v>31981.77</v>
      </c>
      <c r="U3126" s="190">
        <f t="shared" si="3346"/>
        <v>0.38629600550563647</v>
      </c>
    </row>
    <row r="3127" spans="1:21" x14ac:dyDescent="0.2">
      <c r="A3127" s="178">
        <v>42866</v>
      </c>
      <c r="B3127" s="179">
        <v>0.20833333333333334</v>
      </c>
      <c r="C3127" t="s">
        <v>349</v>
      </c>
      <c r="D3127">
        <v>2.79</v>
      </c>
      <c r="E3127">
        <v>2.8</v>
      </c>
      <c r="F3127">
        <v>3</v>
      </c>
      <c r="G3127">
        <v>0.99</v>
      </c>
      <c r="H3127" s="184">
        <f t="shared" ref="H3127:L3127" si="3396">H3103</f>
        <v>0.16666666666666666</v>
      </c>
      <c r="I3127" s="185">
        <f t="shared" si="3396"/>
        <v>185</v>
      </c>
      <c r="J3127" s="185">
        <f t="shared" si="3396"/>
        <v>205</v>
      </c>
      <c r="K3127" s="185">
        <f t="shared" si="3396"/>
        <v>2985</v>
      </c>
      <c r="L3127" s="185">
        <f t="shared" si="3396"/>
        <v>1717</v>
      </c>
      <c r="M3127" s="147"/>
      <c r="N3127" s="143">
        <f t="shared" si="3344"/>
        <v>516.15</v>
      </c>
      <c r="O3127" s="143">
        <f t="shared" si="3340"/>
        <v>574</v>
      </c>
      <c r="P3127" s="143">
        <f t="shared" si="3341"/>
        <v>8955</v>
      </c>
      <c r="Q3127" s="143">
        <f t="shared" si="3342"/>
        <v>1699.83</v>
      </c>
      <c r="R3127" s="188">
        <f t="shared" si="3345"/>
        <v>11744.98</v>
      </c>
      <c r="T3127">
        <v>31457.93</v>
      </c>
      <c r="U3127" s="190">
        <f t="shared" si="3346"/>
        <v>0.37335514447390528</v>
      </c>
    </row>
    <row r="3128" spans="1:21" x14ac:dyDescent="0.2">
      <c r="A3128" s="178">
        <v>42866</v>
      </c>
      <c r="B3128" s="179">
        <v>0.25</v>
      </c>
      <c r="C3128" t="s">
        <v>349</v>
      </c>
      <c r="D3128">
        <v>15.01</v>
      </c>
      <c r="E3128">
        <v>5</v>
      </c>
      <c r="F3128">
        <v>4</v>
      </c>
      <c r="G3128">
        <v>0.99</v>
      </c>
      <c r="H3128" s="184">
        <f t="shared" ref="H3128:L3128" si="3397">H3104</f>
        <v>0.20833333333333334</v>
      </c>
      <c r="I3128" s="185">
        <f t="shared" si="3397"/>
        <v>207</v>
      </c>
      <c r="J3128" s="185">
        <f t="shared" si="3397"/>
        <v>283</v>
      </c>
      <c r="K3128" s="185">
        <f t="shared" si="3397"/>
        <v>2985</v>
      </c>
      <c r="L3128" s="185">
        <f t="shared" si="3397"/>
        <v>1717</v>
      </c>
      <c r="M3128" s="147"/>
      <c r="N3128" s="143">
        <f t="shared" si="3344"/>
        <v>3107.07</v>
      </c>
      <c r="O3128" s="143">
        <f t="shared" si="3340"/>
        <v>1415</v>
      </c>
      <c r="P3128" s="143">
        <f t="shared" si="3341"/>
        <v>11940</v>
      </c>
      <c r="Q3128" s="143">
        <f t="shared" si="3342"/>
        <v>1699.83</v>
      </c>
      <c r="R3128" s="188">
        <f t="shared" si="3345"/>
        <v>18161.900000000001</v>
      </c>
      <c r="T3128">
        <v>31748.81</v>
      </c>
      <c r="U3128" s="190">
        <f t="shared" si="3346"/>
        <v>0.57204978706288523</v>
      </c>
    </row>
    <row r="3129" spans="1:21" x14ac:dyDescent="0.2">
      <c r="A3129" s="178">
        <v>42866</v>
      </c>
      <c r="B3129" s="179">
        <v>0.29166666666666669</v>
      </c>
      <c r="C3129" t="s">
        <v>349</v>
      </c>
      <c r="D3129">
        <v>8.11</v>
      </c>
      <c r="E3129">
        <v>10.210000000000001</v>
      </c>
      <c r="F3129">
        <v>6.75</v>
      </c>
      <c r="G3129">
        <v>6</v>
      </c>
      <c r="H3129" s="184">
        <f t="shared" ref="H3129:L3129" si="3398">H3105</f>
        <v>0.25</v>
      </c>
      <c r="I3129" s="185">
        <f t="shared" si="3398"/>
        <v>327</v>
      </c>
      <c r="J3129" s="185">
        <f t="shared" si="3398"/>
        <v>438</v>
      </c>
      <c r="K3129" s="185">
        <f t="shared" si="3398"/>
        <v>2985</v>
      </c>
      <c r="L3129" s="185">
        <f t="shared" si="3398"/>
        <v>1717</v>
      </c>
      <c r="M3129" s="147"/>
      <c r="N3129" s="143">
        <f t="shared" si="3344"/>
        <v>2651.97</v>
      </c>
      <c r="O3129" s="143">
        <f t="shared" si="3340"/>
        <v>4471.9800000000005</v>
      </c>
      <c r="P3129" s="143">
        <f t="shared" si="3341"/>
        <v>20148.75</v>
      </c>
      <c r="Q3129" s="143">
        <f t="shared" si="3342"/>
        <v>10302</v>
      </c>
      <c r="R3129" s="188">
        <f t="shared" si="3345"/>
        <v>37574.699999999997</v>
      </c>
      <c r="T3129">
        <v>33497.54</v>
      </c>
      <c r="U3129" s="190">
        <f t="shared" si="3346"/>
        <v>1.1217152065494957</v>
      </c>
    </row>
    <row r="3130" spans="1:21" x14ac:dyDescent="0.2">
      <c r="A3130" s="178">
        <v>42866</v>
      </c>
      <c r="B3130" s="179">
        <v>0.33333333333333331</v>
      </c>
      <c r="C3130" t="s">
        <v>349</v>
      </c>
      <c r="D3130">
        <v>2.61</v>
      </c>
      <c r="E3130">
        <v>4</v>
      </c>
      <c r="F3130">
        <v>4.2</v>
      </c>
      <c r="G3130">
        <v>3.45</v>
      </c>
      <c r="H3130" s="184">
        <f t="shared" ref="H3130:L3130" si="3399">H3106</f>
        <v>0.29166666666666669</v>
      </c>
      <c r="I3130" s="185">
        <f t="shared" si="3399"/>
        <v>249</v>
      </c>
      <c r="J3130" s="185">
        <f t="shared" si="3399"/>
        <v>556</v>
      </c>
      <c r="K3130" s="185">
        <f t="shared" si="3399"/>
        <v>2872</v>
      </c>
      <c r="L3130" s="185">
        <f t="shared" si="3399"/>
        <v>2219</v>
      </c>
      <c r="M3130" s="147"/>
      <c r="N3130" s="143">
        <f t="shared" si="3344"/>
        <v>649.89</v>
      </c>
      <c r="O3130" s="143">
        <f t="shared" si="3340"/>
        <v>2224</v>
      </c>
      <c r="P3130" s="143">
        <f t="shared" si="3341"/>
        <v>12062.4</v>
      </c>
      <c r="Q3130" s="143">
        <f t="shared" si="3342"/>
        <v>7655.55</v>
      </c>
      <c r="R3130" s="188">
        <f t="shared" si="3345"/>
        <v>22591.84</v>
      </c>
      <c r="T3130">
        <v>36691.58</v>
      </c>
      <c r="U3130" s="190">
        <f t="shared" si="3346"/>
        <v>0.61572273529785304</v>
      </c>
    </row>
    <row r="3131" spans="1:21" x14ac:dyDescent="0.2">
      <c r="A3131" s="178">
        <v>42866</v>
      </c>
      <c r="B3131" s="179">
        <v>0.375</v>
      </c>
      <c r="C3131" t="s">
        <v>349</v>
      </c>
      <c r="D3131">
        <v>2.74</v>
      </c>
      <c r="E3131">
        <v>4.24</v>
      </c>
      <c r="F3131">
        <v>4.4400000000000004</v>
      </c>
      <c r="G3131">
        <v>3.44</v>
      </c>
      <c r="H3131" s="184">
        <f t="shared" ref="H3131:L3131" si="3400">H3107</f>
        <v>0.33333333333333331</v>
      </c>
      <c r="I3131" s="185">
        <f t="shared" si="3400"/>
        <v>256</v>
      </c>
      <c r="J3131" s="185">
        <f t="shared" si="3400"/>
        <v>306</v>
      </c>
      <c r="K3131" s="185">
        <f t="shared" si="3400"/>
        <v>2872</v>
      </c>
      <c r="L3131" s="185">
        <f t="shared" si="3400"/>
        <v>2219</v>
      </c>
      <c r="M3131" s="147"/>
      <c r="N3131" s="143">
        <f t="shared" si="3344"/>
        <v>701.44</v>
      </c>
      <c r="O3131" s="143">
        <f t="shared" si="3340"/>
        <v>1297.44</v>
      </c>
      <c r="P3131" s="143">
        <f t="shared" si="3341"/>
        <v>12751.68</v>
      </c>
      <c r="Q3131" s="143">
        <f t="shared" si="3342"/>
        <v>7633.36</v>
      </c>
      <c r="R3131" s="188">
        <f t="shared" si="3345"/>
        <v>22383.920000000002</v>
      </c>
      <c r="T3131">
        <v>37674.480000000003</v>
      </c>
      <c r="U3131" s="190">
        <f t="shared" si="3346"/>
        <v>0.59414011819141233</v>
      </c>
    </row>
    <row r="3132" spans="1:21" x14ac:dyDescent="0.2">
      <c r="A3132" s="178">
        <v>42866</v>
      </c>
      <c r="B3132" s="179">
        <v>0.41666666666666669</v>
      </c>
      <c r="C3132" t="s">
        <v>349</v>
      </c>
      <c r="D3132">
        <v>2</v>
      </c>
      <c r="E3132">
        <v>4.18</v>
      </c>
      <c r="F3132">
        <v>4.75</v>
      </c>
      <c r="G3132">
        <v>3.57</v>
      </c>
      <c r="H3132" s="184">
        <f t="shared" ref="H3132:L3132" si="3401">H3108</f>
        <v>0.375</v>
      </c>
      <c r="I3132" s="185">
        <f t="shared" si="3401"/>
        <v>156</v>
      </c>
      <c r="J3132" s="185">
        <f t="shared" si="3401"/>
        <v>343</v>
      </c>
      <c r="K3132" s="185">
        <f t="shared" si="3401"/>
        <v>2872</v>
      </c>
      <c r="L3132" s="185">
        <f t="shared" si="3401"/>
        <v>2219</v>
      </c>
      <c r="M3132" s="147"/>
      <c r="N3132" s="143">
        <f t="shared" si="3344"/>
        <v>312</v>
      </c>
      <c r="O3132" s="143">
        <f t="shared" si="3340"/>
        <v>1433.74</v>
      </c>
      <c r="P3132" s="143">
        <f t="shared" si="3341"/>
        <v>13642</v>
      </c>
      <c r="Q3132" s="143">
        <f t="shared" si="3342"/>
        <v>7921.83</v>
      </c>
      <c r="R3132" s="188">
        <f t="shared" si="3345"/>
        <v>23309.57</v>
      </c>
      <c r="T3132">
        <v>38411.83</v>
      </c>
      <c r="U3132" s="190">
        <f t="shared" si="3346"/>
        <v>0.60683310323928852</v>
      </c>
    </row>
    <row r="3133" spans="1:21" x14ac:dyDescent="0.2">
      <c r="A3133" s="178">
        <v>42866</v>
      </c>
      <c r="B3133" s="179">
        <v>0.45833333333333331</v>
      </c>
      <c r="C3133" t="s">
        <v>349</v>
      </c>
      <c r="D3133">
        <v>2</v>
      </c>
      <c r="E3133">
        <v>5.31</v>
      </c>
      <c r="F3133">
        <v>5.51</v>
      </c>
      <c r="G3133">
        <v>4.8</v>
      </c>
      <c r="H3133" s="184">
        <f t="shared" ref="H3133:L3133" si="3402">H3109</f>
        <v>0.41666666666666669</v>
      </c>
      <c r="I3133" s="185">
        <f t="shared" si="3402"/>
        <v>196</v>
      </c>
      <c r="J3133" s="185">
        <f t="shared" si="3402"/>
        <v>315</v>
      </c>
      <c r="K3133" s="185">
        <f t="shared" si="3402"/>
        <v>2872</v>
      </c>
      <c r="L3133" s="185">
        <f t="shared" si="3402"/>
        <v>2219</v>
      </c>
      <c r="M3133" s="147"/>
      <c r="N3133" s="143">
        <f t="shared" si="3344"/>
        <v>392</v>
      </c>
      <c r="O3133" s="143">
        <f t="shared" si="3340"/>
        <v>1672.6499999999999</v>
      </c>
      <c r="P3133" s="143">
        <f t="shared" si="3341"/>
        <v>15824.72</v>
      </c>
      <c r="Q3133" s="143">
        <f t="shared" si="3342"/>
        <v>10651.199999999999</v>
      </c>
      <c r="R3133" s="188">
        <f t="shared" si="3345"/>
        <v>28540.57</v>
      </c>
      <c r="T3133">
        <v>39961.25</v>
      </c>
      <c r="U3133" s="190">
        <f t="shared" si="3346"/>
        <v>0.71420613719540804</v>
      </c>
    </row>
    <row r="3134" spans="1:21" x14ac:dyDescent="0.2">
      <c r="A3134" s="178">
        <v>42866</v>
      </c>
      <c r="B3134" s="179">
        <v>0.5</v>
      </c>
      <c r="C3134" t="s">
        <v>349</v>
      </c>
      <c r="D3134">
        <v>1</v>
      </c>
      <c r="E3134">
        <v>7.11</v>
      </c>
      <c r="F3134">
        <v>7.31</v>
      </c>
      <c r="G3134">
        <v>6.77</v>
      </c>
      <c r="H3134" s="184">
        <f t="shared" ref="H3134:L3134" si="3403">H3110</f>
        <v>0.45833333333333331</v>
      </c>
      <c r="I3134" s="185">
        <f t="shared" si="3403"/>
        <v>226</v>
      </c>
      <c r="J3134" s="185">
        <f t="shared" si="3403"/>
        <v>326</v>
      </c>
      <c r="K3134" s="185">
        <f t="shared" si="3403"/>
        <v>2842</v>
      </c>
      <c r="L3134" s="185">
        <f t="shared" si="3403"/>
        <v>1635</v>
      </c>
      <c r="M3134" s="147"/>
      <c r="N3134" s="143">
        <f t="shared" si="3344"/>
        <v>226</v>
      </c>
      <c r="O3134" s="143">
        <f t="shared" si="3340"/>
        <v>2317.86</v>
      </c>
      <c r="P3134" s="143">
        <f t="shared" si="3341"/>
        <v>20775.02</v>
      </c>
      <c r="Q3134" s="143">
        <f t="shared" si="3342"/>
        <v>11068.949999999999</v>
      </c>
      <c r="R3134" s="188">
        <f t="shared" si="3345"/>
        <v>34387.83</v>
      </c>
      <c r="T3134">
        <v>41763.730000000003</v>
      </c>
      <c r="U3134" s="190">
        <f t="shared" si="3346"/>
        <v>0.82338981695361024</v>
      </c>
    </row>
    <row r="3135" spans="1:21" x14ac:dyDescent="0.2">
      <c r="A3135" s="178">
        <v>42866</v>
      </c>
      <c r="B3135" s="179">
        <v>0.54166666666666663</v>
      </c>
      <c r="C3135" t="s">
        <v>349</v>
      </c>
      <c r="D3135">
        <v>0.45</v>
      </c>
      <c r="E3135">
        <v>6.44</v>
      </c>
      <c r="F3135">
        <v>7.29</v>
      </c>
      <c r="G3135">
        <v>6.29</v>
      </c>
      <c r="H3135" s="184">
        <f t="shared" ref="H3135:L3135" si="3404">H3111</f>
        <v>0.5</v>
      </c>
      <c r="I3135" s="185">
        <f t="shared" si="3404"/>
        <v>222</v>
      </c>
      <c r="J3135" s="185">
        <f t="shared" si="3404"/>
        <v>319</v>
      </c>
      <c r="K3135" s="185">
        <f t="shared" si="3404"/>
        <v>2842</v>
      </c>
      <c r="L3135" s="185">
        <f t="shared" si="3404"/>
        <v>1635</v>
      </c>
      <c r="M3135" s="147"/>
      <c r="N3135" s="143">
        <f t="shared" si="3344"/>
        <v>99.9</v>
      </c>
      <c r="O3135" s="143">
        <f t="shared" si="3340"/>
        <v>2054.36</v>
      </c>
      <c r="P3135" s="143">
        <f t="shared" si="3341"/>
        <v>20718.18</v>
      </c>
      <c r="Q3135" s="143">
        <f t="shared" si="3342"/>
        <v>10284.15</v>
      </c>
      <c r="R3135" s="188">
        <f t="shared" si="3345"/>
        <v>33156.590000000004</v>
      </c>
      <c r="T3135">
        <v>43464.37</v>
      </c>
      <c r="U3135" s="190">
        <f t="shared" si="3346"/>
        <v>0.76284529144216284</v>
      </c>
    </row>
    <row r="3136" spans="1:21" x14ac:dyDescent="0.2">
      <c r="A3136" s="178">
        <v>42866</v>
      </c>
      <c r="B3136" s="179">
        <v>0.58333333333333337</v>
      </c>
      <c r="C3136" t="s">
        <v>349</v>
      </c>
      <c r="D3136">
        <v>0.53</v>
      </c>
      <c r="E3136">
        <v>10.039999999999999</v>
      </c>
      <c r="F3136">
        <v>10.84</v>
      </c>
      <c r="G3136">
        <v>10</v>
      </c>
      <c r="H3136" s="184">
        <f t="shared" ref="H3136:L3136" si="3405">H3112</f>
        <v>0.54166666666666663</v>
      </c>
      <c r="I3136" s="185">
        <f t="shared" si="3405"/>
        <v>195</v>
      </c>
      <c r="J3136" s="185">
        <f t="shared" si="3405"/>
        <v>299</v>
      </c>
      <c r="K3136" s="185">
        <f t="shared" si="3405"/>
        <v>2842</v>
      </c>
      <c r="L3136" s="185">
        <f t="shared" si="3405"/>
        <v>1635</v>
      </c>
      <c r="M3136" s="147"/>
      <c r="N3136" s="143">
        <f t="shared" si="3344"/>
        <v>103.35000000000001</v>
      </c>
      <c r="O3136" s="143">
        <f t="shared" si="3340"/>
        <v>3001.9599999999996</v>
      </c>
      <c r="P3136" s="143">
        <f t="shared" si="3341"/>
        <v>30807.279999999999</v>
      </c>
      <c r="Q3136" s="143">
        <f t="shared" si="3342"/>
        <v>16350</v>
      </c>
      <c r="R3136" s="188">
        <f t="shared" si="3345"/>
        <v>50262.59</v>
      </c>
      <c r="T3136">
        <v>45213.72</v>
      </c>
      <c r="U3136" s="190">
        <f t="shared" si="3346"/>
        <v>1.1116667684056962</v>
      </c>
    </row>
    <row r="3137" spans="1:21" x14ac:dyDescent="0.2">
      <c r="A3137" s="178">
        <v>42866</v>
      </c>
      <c r="B3137" s="179">
        <v>0.625</v>
      </c>
      <c r="C3137" t="s">
        <v>349</v>
      </c>
      <c r="D3137">
        <v>2</v>
      </c>
      <c r="E3137">
        <v>14.36</v>
      </c>
      <c r="F3137">
        <v>15.21</v>
      </c>
      <c r="G3137">
        <v>3</v>
      </c>
      <c r="H3137" s="184">
        <f t="shared" ref="H3137:L3137" si="3406">H3113</f>
        <v>0.58333333333333337</v>
      </c>
      <c r="I3137" s="185">
        <f t="shared" si="3406"/>
        <v>205</v>
      </c>
      <c r="J3137" s="185">
        <f t="shared" si="3406"/>
        <v>237</v>
      </c>
      <c r="K3137" s="185">
        <f t="shared" si="3406"/>
        <v>2842</v>
      </c>
      <c r="L3137" s="185">
        <f t="shared" si="3406"/>
        <v>1635</v>
      </c>
      <c r="M3137" s="147"/>
      <c r="N3137" s="143">
        <f t="shared" si="3344"/>
        <v>410</v>
      </c>
      <c r="O3137" s="143">
        <f t="shared" si="3340"/>
        <v>3403.3199999999997</v>
      </c>
      <c r="P3137" s="143">
        <f t="shared" si="3341"/>
        <v>43226.82</v>
      </c>
      <c r="Q3137" s="143">
        <f t="shared" si="3342"/>
        <v>4905</v>
      </c>
      <c r="R3137" s="188">
        <f t="shared" si="3345"/>
        <v>51945.14</v>
      </c>
      <c r="T3137">
        <v>46857.440000000002</v>
      </c>
      <c r="U3137" s="190">
        <f t="shared" si="3346"/>
        <v>1.1085782748694764</v>
      </c>
    </row>
    <row r="3138" spans="1:21" x14ac:dyDescent="0.2">
      <c r="A3138" s="178">
        <v>42866</v>
      </c>
      <c r="B3138" s="179">
        <v>0.66666666666666663</v>
      </c>
      <c r="C3138" t="s">
        <v>349</v>
      </c>
      <c r="D3138">
        <v>1.86</v>
      </c>
      <c r="E3138">
        <v>20.99</v>
      </c>
      <c r="F3138">
        <v>22.91</v>
      </c>
      <c r="G3138">
        <v>3</v>
      </c>
      <c r="H3138" s="184">
        <f t="shared" ref="H3138:L3138" si="3407">H3114</f>
        <v>0.625</v>
      </c>
      <c r="I3138" s="185">
        <f t="shared" si="3407"/>
        <v>212</v>
      </c>
      <c r="J3138" s="185">
        <f t="shared" si="3407"/>
        <v>213</v>
      </c>
      <c r="K3138" s="185">
        <f t="shared" si="3407"/>
        <v>2842</v>
      </c>
      <c r="L3138" s="185">
        <f t="shared" si="3407"/>
        <v>1380</v>
      </c>
      <c r="M3138" s="147"/>
      <c r="N3138" s="143">
        <f t="shared" si="3344"/>
        <v>394.32</v>
      </c>
      <c r="O3138" s="143">
        <f t="shared" si="3340"/>
        <v>4470.87</v>
      </c>
      <c r="P3138" s="143">
        <f t="shared" si="3341"/>
        <v>65110.22</v>
      </c>
      <c r="Q3138" s="143">
        <f t="shared" si="3342"/>
        <v>4140</v>
      </c>
      <c r="R3138" s="188">
        <f t="shared" si="3345"/>
        <v>74115.41</v>
      </c>
      <c r="T3138">
        <v>47806.81</v>
      </c>
      <c r="U3138" s="190">
        <f t="shared" si="3346"/>
        <v>1.5503107193305725</v>
      </c>
    </row>
    <row r="3139" spans="1:21" x14ac:dyDescent="0.2">
      <c r="A3139" s="178">
        <v>42866</v>
      </c>
      <c r="B3139" s="179">
        <v>0.70833333333333337</v>
      </c>
      <c r="C3139" t="s">
        <v>349</v>
      </c>
      <c r="D3139">
        <v>3.5</v>
      </c>
      <c r="E3139">
        <v>21.84</v>
      </c>
      <c r="F3139">
        <v>26.53</v>
      </c>
      <c r="G3139">
        <v>3.76</v>
      </c>
      <c r="H3139" s="184">
        <f t="shared" ref="H3139:L3139" si="3408">H3115</f>
        <v>0.66666666666666663</v>
      </c>
      <c r="I3139" s="185">
        <f t="shared" si="3408"/>
        <v>191</v>
      </c>
      <c r="J3139" s="185">
        <f t="shared" si="3408"/>
        <v>237</v>
      </c>
      <c r="K3139" s="185">
        <f t="shared" si="3408"/>
        <v>2842</v>
      </c>
      <c r="L3139" s="185">
        <f t="shared" si="3408"/>
        <v>1380</v>
      </c>
      <c r="M3139" s="147"/>
      <c r="N3139" s="143">
        <f t="shared" si="3344"/>
        <v>668.5</v>
      </c>
      <c r="O3139" s="143">
        <f t="shared" si="3340"/>
        <v>5176.08</v>
      </c>
      <c r="P3139" s="143">
        <f t="shared" si="3341"/>
        <v>75398.260000000009</v>
      </c>
      <c r="Q3139" s="143">
        <f t="shared" si="3342"/>
        <v>5188.7999999999993</v>
      </c>
      <c r="R3139" s="188">
        <f t="shared" si="3345"/>
        <v>86431.640000000014</v>
      </c>
      <c r="T3139">
        <v>48627.18</v>
      </c>
      <c r="U3139" s="190">
        <f t="shared" si="3346"/>
        <v>1.7774347597372502</v>
      </c>
    </row>
    <row r="3140" spans="1:21" x14ac:dyDescent="0.2">
      <c r="A3140" s="178">
        <v>42866</v>
      </c>
      <c r="B3140" s="179">
        <v>0.75</v>
      </c>
      <c r="C3140" t="s">
        <v>349</v>
      </c>
      <c r="D3140">
        <v>3.5</v>
      </c>
      <c r="E3140">
        <v>13.37</v>
      </c>
      <c r="F3140">
        <v>15.07</v>
      </c>
      <c r="G3140">
        <v>1.61</v>
      </c>
      <c r="H3140" s="184">
        <f t="shared" ref="H3140:L3140" si="3409">H3116</f>
        <v>0.70833333333333337</v>
      </c>
      <c r="I3140" s="185">
        <f t="shared" si="3409"/>
        <v>218</v>
      </c>
      <c r="J3140" s="185">
        <f t="shared" si="3409"/>
        <v>258</v>
      </c>
      <c r="K3140" s="185">
        <f t="shared" si="3409"/>
        <v>2842</v>
      </c>
      <c r="L3140" s="185">
        <f t="shared" si="3409"/>
        <v>1380</v>
      </c>
      <c r="M3140" s="147"/>
      <c r="N3140" s="143">
        <f t="shared" si="3344"/>
        <v>763</v>
      </c>
      <c r="O3140" s="143">
        <f t="shared" ref="O3140:O3203" si="3410">E3140*J3140</f>
        <v>3449.4599999999996</v>
      </c>
      <c r="P3140" s="143">
        <f t="shared" ref="P3140:P3203" si="3411">F3140*K3140</f>
        <v>42828.94</v>
      </c>
      <c r="Q3140" s="143">
        <f t="shared" ref="Q3140:Q3203" si="3412">G3140*L3140</f>
        <v>2221.8000000000002</v>
      </c>
      <c r="R3140" s="188">
        <f t="shared" si="3345"/>
        <v>49263.200000000004</v>
      </c>
      <c r="T3140">
        <v>49730.44</v>
      </c>
      <c r="U3140" s="190">
        <f t="shared" si="3346"/>
        <v>0.99060454723505365</v>
      </c>
    </row>
    <row r="3141" spans="1:21" x14ac:dyDescent="0.2">
      <c r="A3141" s="178">
        <v>42866</v>
      </c>
      <c r="B3141" s="179">
        <v>0.79166666666666663</v>
      </c>
      <c r="C3141" t="s">
        <v>349</v>
      </c>
      <c r="D3141">
        <v>12.68</v>
      </c>
      <c r="E3141">
        <v>8.09</v>
      </c>
      <c r="F3141">
        <v>9.14</v>
      </c>
      <c r="G3141">
        <v>1.61</v>
      </c>
      <c r="H3141" s="184">
        <f t="shared" ref="H3141:L3141" si="3413">H3117</f>
        <v>0.75</v>
      </c>
      <c r="I3141" s="185">
        <f t="shared" si="3413"/>
        <v>240</v>
      </c>
      <c r="J3141" s="185">
        <f t="shared" si="3413"/>
        <v>365</v>
      </c>
      <c r="K3141" s="185">
        <f t="shared" si="3413"/>
        <v>2842</v>
      </c>
      <c r="L3141" s="185">
        <f t="shared" si="3413"/>
        <v>1380</v>
      </c>
      <c r="M3141" s="147"/>
      <c r="N3141" s="143">
        <f t="shared" ref="N3141:N3204" si="3414">D3141*I3141</f>
        <v>3043.2</v>
      </c>
      <c r="O3141" s="143">
        <f t="shared" si="3410"/>
        <v>2952.85</v>
      </c>
      <c r="P3141" s="143">
        <f t="shared" si="3411"/>
        <v>25975.88</v>
      </c>
      <c r="Q3141" s="143">
        <f t="shared" si="3412"/>
        <v>2221.8000000000002</v>
      </c>
      <c r="R3141" s="188">
        <f t="shared" ref="R3141:R3204" si="3415">SUM(N3141:Q3141)</f>
        <v>34193.730000000003</v>
      </c>
      <c r="T3141">
        <v>49964.52</v>
      </c>
      <c r="U3141" s="190">
        <f t="shared" ref="U3141:U3204" si="3416">R3141/T3141</f>
        <v>0.68436022201354096</v>
      </c>
    </row>
    <row r="3142" spans="1:21" x14ac:dyDescent="0.2">
      <c r="A3142" s="178">
        <v>42866</v>
      </c>
      <c r="B3142" s="179">
        <v>0.83333333333333337</v>
      </c>
      <c r="C3142" t="s">
        <v>349</v>
      </c>
      <c r="D3142">
        <v>6.71</v>
      </c>
      <c r="E3142">
        <v>7.8</v>
      </c>
      <c r="F3142">
        <v>8</v>
      </c>
      <c r="G3142">
        <v>0.99</v>
      </c>
      <c r="H3142" s="184">
        <f t="shared" ref="H3142:L3142" si="3417">H3118</f>
        <v>0.79166666666666663</v>
      </c>
      <c r="I3142" s="185">
        <f t="shared" si="3417"/>
        <v>320</v>
      </c>
      <c r="J3142" s="185">
        <f t="shared" si="3417"/>
        <v>214</v>
      </c>
      <c r="K3142" s="185">
        <f t="shared" si="3417"/>
        <v>2842</v>
      </c>
      <c r="L3142" s="185">
        <f t="shared" si="3417"/>
        <v>1426</v>
      </c>
      <c r="M3142" s="147"/>
      <c r="N3142" s="143">
        <f t="shared" si="3414"/>
        <v>2147.1999999999998</v>
      </c>
      <c r="O3142" s="143">
        <f t="shared" si="3410"/>
        <v>1669.2</v>
      </c>
      <c r="P3142" s="143">
        <f t="shared" si="3411"/>
        <v>22736</v>
      </c>
      <c r="Q3142" s="143">
        <f t="shared" si="3412"/>
        <v>1411.74</v>
      </c>
      <c r="R3142" s="188">
        <f t="shared" si="3415"/>
        <v>27964.140000000003</v>
      </c>
      <c r="T3142">
        <v>49100.81</v>
      </c>
      <c r="U3142" s="190">
        <f t="shared" si="3416"/>
        <v>0.56952502412892991</v>
      </c>
    </row>
    <row r="3143" spans="1:21" x14ac:dyDescent="0.2">
      <c r="A3143" s="178">
        <v>42866</v>
      </c>
      <c r="B3143" s="179">
        <v>0.875</v>
      </c>
      <c r="C3143" t="s">
        <v>349</v>
      </c>
      <c r="D3143">
        <v>5.5</v>
      </c>
      <c r="E3143">
        <v>6.54</v>
      </c>
      <c r="F3143">
        <v>6.97</v>
      </c>
      <c r="G3143">
        <v>0.99</v>
      </c>
      <c r="H3143" s="184">
        <f t="shared" ref="H3143:L3143" si="3418">H3119</f>
        <v>0.83333333333333337</v>
      </c>
      <c r="I3143" s="185">
        <f t="shared" si="3418"/>
        <v>322</v>
      </c>
      <c r="J3143" s="185">
        <f t="shared" si="3418"/>
        <v>178</v>
      </c>
      <c r="K3143" s="185">
        <f t="shared" si="3418"/>
        <v>2842</v>
      </c>
      <c r="L3143" s="185">
        <f t="shared" si="3418"/>
        <v>1426</v>
      </c>
      <c r="M3143" s="147"/>
      <c r="N3143" s="143">
        <f t="shared" si="3414"/>
        <v>1771</v>
      </c>
      <c r="O3143" s="143">
        <f t="shared" si="3410"/>
        <v>1164.1200000000001</v>
      </c>
      <c r="P3143" s="143">
        <f t="shared" si="3411"/>
        <v>19808.739999999998</v>
      </c>
      <c r="Q3143" s="143">
        <f t="shared" si="3412"/>
        <v>1411.74</v>
      </c>
      <c r="R3143" s="188">
        <f t="shared" si="3415"/>
        <v>24155.599999999999</v>
      </c>
      <c r="T3143">
        <v>47669.49</v>
      </c>
      <c r="U3143" s="190">
        <f t="shared" si="3416"/>
        <v>0.50673082510427525</v>
      </c>
    </row>
    <row r="3144" spans="1:21" x14ac:dyDescent="0.2">
      <c r="A3144" s="178">
        <v>42866</v>
      </c>
      <c r="B3144" s="179">
        <v>0.91666666666666663</v>
      </c>
      <c r="C3144" t="s">
        <v>349</v>
      </c>
      <c r="D3144">
        <v>7.01</v>
      </c>
      <c r="E3144">
        <v>7.8</v>
      </c>
      <c r="F3144">
        <v>8</v>
      </c>
      <c r="G3144">
        <v>0.99</v>
      </c>
      <c r="H3144" s="184">
        <f t="shared" ref="H3144:L3144" si="3419">H3120</f>
        <v>0.875</v>
      </c>
      <c r="I3144" s="185">
        <f t="shared" si="3419"/>
        <v>337</v>
      </c>
      <c r="J3144" s="185">
        <f t="shared" si="3419"/>
        <v>173</v>
      </c>
      <c r="K3144" s="185">
        <f t="shared" si="3419"/>
        <v>2842</v>
      </c>
      <c r="L3144" s="185">
        <f t="shared" si="3419"/>
        <v>1426</v>
      </c>
      <c r="M3144" s="147"/>
      <c r="N3144" s="143">
        <f t="shared" si="3414"/>
        <v>2362.37</v>
      </c>
      <c r="O3144" s="143">
        <f t="shared" si="3410"/>
        <v>1349.3999999999999</v>
      </c>
      <c r="P3144" s="143">
        <f t="shared" si="3411"/>
        <v>22736</v>
      </c>
      <c r="Q3144" s="143">
        <f t="shared" si="3412"/>
        <v>1411.74</v>
      </c>
      <c r="R3144" s="188">
        <f t="shared" si="3415"/>
        <v>27859.510000000002</v>
      </c>
      <c r="T3144">
        <v>46925.73</v>
      </c>
      <c r="U3144" s="190">
        <f t="shared" si="3416"/>
        <v>0.59369369426964691</v>
      </c>
    </row>
    <row r="3145" spans="1:21" x14ac:dyDescent="0.2">
      <c r="A3145" s="178">
        <v>42866</v>
      </c>
      <c r="B3145" s="179">
        <v>0.95833333333333337</v>
      </c>
      <c r="C3145" t="s">
        <v>349</v>
      </c>
      <c r="D3145">
        <v>22</v>
      </c>
      <c r="E3145">
        <v>6.09</v>
      </c>
      <c r="F3145">
        <v>6</v>
      </c>
      <c r="G3145">
        <v>0.01</v>
      </c>
      <c r="H3145" s="184">
        <f t="shared" ref="H3145:L3145" si="3420">H3121</f>
        <v>0.91666666666666663</v>
      </c>
      <c r="I3145" s="185">
        <f t="shared" si="3420"/>
        <v>394</v>
      </c>
      <c r="J3145" s="185">
        <f t="shared" si="3420"/>
        <v>194</v>
      </c>
      <c r="K3145" s="185">
        <f t="shared" si="3420"/>
        <v>2842</v>
      </c>
      <c r="L3145" s="185">
        <f t="shared" si="3420"/>
        <v>1426</v>
      </c>
      <c r="M3145" s="147"/>
      <c r="N3145" s="143">
        <f t="shared" si="3414"/>
        <v>8668</v>
      </c>
      <c r="O3145" s="143">
        <f t="shared" si="3410"/>
        <v>1181.46</v>
      </c>
      <c r="P3145" s="143">
        <f t="shared" si="3411"/>
        <v>17052</v>
      </c>
      <c r="Q3145" s="143">
        <f t="shared" si="3412"/>
        <v>14.26</v>
      </c>
      <c r="R3145" s="188">
        <f t="shared" si="3415"/>
        <v>26915.719999999998</v>
      </c>
      <c r="T3145">
        <v>45530.25</v>
      </c>
      <c r="U3145" s="190">
        <f t="shared" si="3416"/>
        <v>0.59116126091993781</v>
      </c>
    </row>
    <row r="3146" spans="1:21" x14ac:dyDescent="0.2">
      <c r="A3146" s="178">
        <v>42866</v>
      </c>
      <c r="B3146" s="180">
        <v>1</v>
      </c>
      <c r="C3146" t="s">
        <v>349</v>
      </c>
      <c r="D3146">
        <v>20</v>
      </c>
      <c r="E3146">
        <v>15</v>
      </c>
      <c r="F3146">
        <v>6</v>
      </c>
      <c r="G3146">
        <v>0.01</v>
      </c>
      <c r="H3146" s="184">
        <f t="shared" ref="H3146:L3146" si="3421">H3122</f>
        <v>0.95833333333333337</v>
      </c>
      <c r="I3146" s="185">
        <f t="shared" si="3421"/>
        <v>389</v>
      </c>
      <c r="J3146" s="185">
        <f t="shared" si="3421"/>
        <v>265</v>
      </c>
      <c r="K3146" s="185">
        <f t="shared" si="3421"/>
        <v>2985</v>
      </c>
      <c r="L3146" s="185">
        <f t="shared" si="3421"/>
        <v>1111</v>
      </c>
      <c r="M3146" s="147"/>
      <c r="N3146" s="143">
        <f t="shared" si="3414"/>
        <v>7780</v>
      </c>
      <c r="O3146" s="143">
        <f t="shared" si="3410"/>
        <v>3975</v>
      </c>
      <c r="P3146" s="143">
        <f t="shared" si="3411"/>
        <v>17910</v>
      </c>
      <c r="Q3146" s="143">
        <f t="shared" si="3412"/>
        <v>11.11</v>
      </c>
      <c r="R3146" s="188">
        <f t="shared" si="3415"/>
        <v>29676.11</v>
      </c>
      <c r="T3146">
        <v>42037.17</v>
      </c>
      <c r="U3146" s="190">
        <f t="shared" si="3416"/>
        <v>0.70594928250403155</v>
      </c>
    </row>
    <row r="3147" spans="1:21" x14ac:dyDescent="0.2">
      <c r="A3147" s="178">
        <v>42867</v>
      </c>
      <c r="B3147" s="179">
        <v>4.1666666666666664E-2</v>
      </c>
      <c r="C3147" t="s">
        <v>349</v>
      </c>
      <c r="D3147">
        <v>9.59</v>
      </c>
      <c r="E3147">
        <v>7</v>
      </c>
      <c r="F3147">
        <v>4.75</v>
      </c>
      <c r="G3147">
        <v>0.01</v>
      </c>
      <c r="H3147" s="184">
        <f t="shared" ref="H3147:L3147" si="3422">H3123</f>
        <v>1</v>
      </c>
      <c r="I3147" s="185">
        <f t="shared" si="3422"/>
        <v>362</v>
      </c>
      <c r="J3147" s="185">
        <f t="shared" si="3422"/>
        <v>243</v>
      </c>
      <c r="K3147" s="185">
        <f t="shared" si="3422"/>
        <v>2985</v>
      </c>
      <c r="L3147" s="185">
        <f t="shared" si="3422"/>
        <v>1111</v>
      </c>
      <c r="M3147" s="147"/>
      <c r="N3147" s="143">
        <f t="shared" si="3414"/>
        <v>3471.58</v>
      </c>
      <c r="O3147" s="143">
        <f t="shared" si="3410"/>
        <v>1701</v>
      </c>
      <c r="P3147" s="143">
        <f t="shared" si="3411"/>
        <v>14178.75</v>
      </c>
      <c r="Q3147" s="143">
        <f t="shared" si="3412"/>
        <v>11.11</v>
      </c>
      <c r="R3147" s="188">
        <f t="shared" si="3415"/>
        <v>19362.440000000002</v>
      </c>
      <c r="T3147">
        <v>38015.57</v>
      </c>
      <c r="U3147" s="190">
        <f t="shared" si="3416"/>
        <v>0.5093292037972863</v>
      </c>
    </row>
    <row r="3148" spans="1:21" x14ac:dyDescent="0.2">
      <c r="A3148" s="178">
        <v>42867</v>
      </c>
      <c r="B3148" s="179">
        <v>8.3333333333333329E-2</v>
      </c>
      <c r="C3148" t="s">
        <v>349</v>
      </c>
      <c r="D3148">
        <v>7</v>
      </c>
      <c r="E3148">
        <v>4.1100000000000003</v>
      </c>
      <c r="F3148">
        <v>3.99</v>
      </c>
      <c r="G3148">
        <v>0.01</v>
      </c>
      <c r="H3148" s="184">
        <f t="shared" ref="H3148:L3148" si="3423">H3124</f>
        <v>4.1666666666666664E-2</v>
      </c>
      <c r="I3148" s="185">
        <f t="shared" si="3423"/>
        <v>294</v>
      </c>
      <c r="J3148" s="185">
        <f t="shared" si="3423"/>
        <v>212</v>
      </c>
      <c r="K3148" s="185">
        <f t="shared" si="3423"/>
        <v>2985</v>
      </c>
      <c r="L3148" s="185">
        <f t="shared" si="3423"/>
        <v>1111</v>
      </c>
      <c r="M3148" s="147"/>
      <c r="N3148" s="143">
        <f t="shared" si="3414"/>
        <v>2058</v>
      </c>
      <c r="O3148" s="143">
        <f t="shared" si="3410"/>
        <v>871.32</v>
      </c>
      <c r="P3148" s="143">
        <f t="shared" si="3411"/>
        <v>11910.150000000001</v>
      </c>
      <c r="Q3148" s="143">
        <f t="shared" si="3412"/>
        <v>11.11</v>
      </c>
      <c r="R3148" s="188">
        <f t="shared" si="3415"/>
        <v>14850.580000000002</v>
      </c>
      <c r="T3148">
        <v>34935.54</v>
      </c>
      <c r="U3148" s="190">
        <f t="shared" si="3416"/>
        <v>0.4250851711466318</v>
      </c>
    </row>
    <row r="3149" spans="1:21" x14ac:dyDescent="0.2">
      <c r="A3149" s="178">
        <v>42867</v>
      </c>
      <c r="B3149" s="179">
        <v>0.125</v>
      </c>
      <c r="C3149" t="s">
        <v>349</v>
      </c>
      <c r="D3149">
        <v>7</v>
      </c>
      <c r="E3149">
        <v>3.11</v>
      </c>
      <c r="F3149">
        <v>3.11</v>
      </c>
      <c r="G3149">
        <v>0.99</v>
      </c>
      <c r="H3149" s="184">
        <f t="shared" ref="H3149:L3149" si="3424">H3125</f>
        <v>8.3333333333333329E-2</v>
      </c>
      <c r="I3149" s="185">
        <f t="shared" si="3424"/>
        <v>236</v>
      </c>
      <c r="J3149" s="185">
        <f t="shared" si="3424"/>
        <v>179</v>
      </c>
      <c r="K3149" s="185">
        <f t="shared" si="3424"/>
        <v>2985</v>
      </c>
      <c r="L3149" s="185">
        <f t="shared" si="3424"/>
        <v>1111</v>
      </c>
      <c r="M3149" s="147"/>
      <c r="N3149" s="143">
        <f t="shared" si="3414"/>
        <v>1652</v>
      </c>
      <c r="O3149" s="143">
        <f t="shared" si="3410"/>
        <v>556.68999999999994</v>
      </c>
      <c r="P3149" s="143">
        <f t="shared" si="3411"/>
        <v>9283.35</v>
      </c>
      <c r="Q3149" s="143">
        <f t="shared" si="3412"/>
        <v>1099.8900000000001</v>
      </c>
      <c r="R3149" s="188">
        <f t="shared" si="3415"/>
        <v>12591.93</v>
      </c>
      <c r="T3149">
        <v>32828.69</v>
      </c>
      <c r="U3149" s="190">
        <f t="shared" si="3416"/>
        <v>0.38356480261624815</v>
      </c>
    </row>
    <row r="3150" spans="1:21" x14ac:dyDescent="0.2">
      <c r="A3150" s="178">
        <v>42867</v>
      </c>
      <c r="B3150" s="179">
        <v>0.16666666666666666</v>
      </c>
      <c r="C3150" t="s">
        <v>349</v>
      </c>
      <c r="D3150">
        <v>4.1100000000000003</v>
      </c>
      <c r="E3150">
        <v>3.11</v>
      </c>
      <c r="F3150">
        <v>3.11</v>
      </c>
      <c r="G3150">
        <v>0.99</v>
      </c>
      <c r="H3150" s="184">
        <f t="shared" ref="H3150:L3150" si="3425">H3126</f>
        <v>0.125</v>
      </c>
      <c r="I3150" s="185">
        <f t="shared" si="3425"/>
        <v>201</v>
      </c>
      <c r="J3150" s="185">
        <f t="shared" si="3425"/>
        <v>205</v>
      </c>
      <c r="K3150" s="185">
        <f t="shared" si="3425"/>
        <v>2985</v>
      </c>
      <c r="L3150" s="185">
        <f t="shared" si="3425"/>
        <v>1717</v>
      </c>
      <c r="M3150" s="147"/>
      <c r="N3150" s="143">
        <f t="shared" si="3414"/>
        <v>826.11</v>
      </c>
      <c r="O3150" s="143">
        <f t="shared" si="3410"/>
        <v>637.54999999999995</v>
      </c>
      <c r="P3150" s="143">
        <f t="shared" si="3411"/>
        <v>9283.35</v>
      </c>
      <c r="Q3150" s="143">
        <f t="shared" si="3412"/>
        <v>1699.83</v>
      </c>
      <c r="R3150" s="188">
        <f t="shared" si="3415"/>
        <v>12446.84</v>
      </c>
      <c r="T3150">
        <v>31503.71</v>
      </c>
      <c r="U3150" s="190">
        <f t="shared" si="3416"/>
        <v>0.39509124480894475</v>
      </c>
    </row>
    <row r="3151" spans="1:21" x14ac:dyDescent="0.2">
      <c r="A3151" s="178">
        <v>42867</v>
      </c>
      <c r="B3151" s="179">
        <v>0.20833333333333334</v>
      </c>
      <c r="C3151" t="s">
        <v>349</v>
      </c>
      <c r="D3151">
        <v>3.29</v>
      </c>
      <c r="E3151">
        <v>4.1100000000000003</v>
      </c>
      <c r="F3151">
        <v>3.95</v>
      </c>
      <c r="G3151">
        <v>0.99</v>
      </c>
      <c r="H3151" s="184">
        <f t="shared" ref="H3151:L3151" si="3426">H3127</f>
        <v>0.16666666666666666</v>
      </c>
      <c r="I3151" s="185">
        <f t="shared" si="3426"/>
        <v>185</v>
      </c>
      <c r="J3151" s="185">
        <f t="shared" si="3426"/>
        <v>205</v>
      </c>
      <c r="K3151" s="185">
        <f t="shared" si="3426"/>
        <v>2985</v>
      </c>
      <c r="L3151" s="185">
        <f t="shared" si="3426"/>
        <v>1717</v>
      </c>
      <c r="M3151" s="147"/>
      <c r="N3151" s="143">
        <f t="shared" si="3414"/>
        <v>608.65</v>
      </c>
      <c r="O3151" s="143">
        <f t="shared" si="3410"/>
        <v>842.55000000000007</v>
      </c>
      <c r="P3151" s="143">
        <f t="shared" si="3411"/>
        <v>11790.75</v>
      </c>
      <c r="Q3151" s="143">
        <f t="shared" si="3412"/>
        <v>1699.83</v>
      </c>
      <c r="R3151" s="188">
        <f t="shared" si="3415"/>
        <v>14941.78</v>
      </c>
      <c r="T3151">
        <v>30675.05</v>
      </c>
      <c r="U3151" s="190">
        <f t="shared" si="3416"/>
        <v>0.48709879853496574</v>
      </c>
    </row>
    <row r="3152" spans="1:21" x14ac:dyDescent="0.2">
      <c r="A3152" s="178">
        <v>42867</v>
      </c>
      <c r="B3152" s="179">
        <v>0.25</v>
      </c>
      <c r="C3152" t="s">
        <v>349</v>
      </c>
      <c r="D3152">
        <v>15.05</v>
      </c>
      <c r="E3152">
        <v>10.11</v>
      </c>
      <c r="F3152">
        <v>5.05</v>
      </c>
      <c r="G3152">
        <v>0.99</v>
      </c>
      <c r="H3152" s="184">
        <f t="shared" ref="H3152:L3152" si="3427">H3128</f>
        <v>0.20833333333333334</v>
      </c>
      <c r="I3152" s="185">
        <f t="shared" si="3427"/>
        <v>207</v>
      </c>
      <c r="J3152" s="185">
        <f t="shared" si="3427"/>
        <v>283</v>
      </c>
      <c r="K3152" s="185">
        <f t="shared" si="3427"/>
        <v>2985</v>
      </c>
      <c r="L3152" s="185">
        <f t="shared" si="3427"/>
        <v>1717</v>
      </c>
      <c r="M3152" s="147"/>
      <c r="N3152" s="143">
        <f t="shared" si="3414"/>
        <v>3115.3500000000004</v>
      </c>
      <c r="O3152" s="143">
        <f t="shared" si="3410"/>
        <v>2861.1299999999997</v>
      </c>
      <c r="P3152" s="143">
        <f t="shared" si="3411"/>
        <v>15074.25</v>
      </c>
      <c r="Q3152" s="143">
        <f t="shared" si="3412"/>
        <v>1699.83</v>
      </c>
      <c r="R3152" s="188">
        <f t="shared" si="3415"/>
        <v>22750.559999999998</v>
      </c>
      <c r="T3152">
        <v>30679.41</v>
      </c>
      <c r="U3152" s="190">
        <f t="shared" si="3416"/>
        <v>0.74155793739188591</v>
      </c>
    </row>
    <row r="3153" spans="1:21" x14ac:dyDescent="0.2">
      <c r="A3153" s="178">
        <v>42867</v>
      </c>
      <c r="B3153" s="179">
        <v>0.29166666666666669</v>
      </c>
      <c r="C3153" t="s">
        <v>349</v>
      </c>
      <c r="D3153">
        <v>11.83</v>
      </c>
      <c r="E3153">
        <v>12</v>
      </c>
      <c r="F3153">
        <v>8.31</v>
      </c>
      <c r="G3153">
        <v>6</v>
      </c>
      <c r="H3153" s="184">
        <f t="shared" ref="H3153:L3153" si="3428">H3129</f>
        <v>0.25</v>
      </c>
      <c r="I3153" s="185">
        <f t="shared" si="3428"/>
        <v>327</v>
      </c>
      <c r="J3153" s="185">
        <f t="shared" si="3428"/>
        <v>438</v>
      </c>
      <c r="K3153" s="185">
        <f t="shared" si="3428"/>
        <v>2985</v>
      </c>
      <c r="L3153" s="185">
        <f t="shared" si="3428"/>
        <v>1717</v>
      </c>
      <c r="M3153" s="147"/>
      <c r="N3153" s="143">
        <f t="shared" si="3414"/>
        <v>3868.41</v>
      </c>
      <c r="O3153" s="143">
        <f t="shared" si="3410"/>
        <v>5256</v>
      </c>
      <c r="P3153" s="143">
        <f t="shared" si="3411"/>
        <v>24805.350000000002</v>
      </c>
      <c r="Q3153" s="143">
        <f t="shared" si="3412"/>
        <v>10302</v>
      </c>
      <c r="R3153" s="188">
        <f t="shared" si="3415"/>
        <v>44231.76</v>
      </c>
      <c r="T3153">
        <v>32204.58</v>
      </c>
      <c r="U3153" s="190">
        <f t="shared" si="3416"/>
        <v>1.3734617871122679</v>
      </c>
    </row>
    <row r="3154" spans="1:21" x14ac:dyDescent="0.2">
      <c r="A3154" s="178">
        <v>42867</v>
      </c>
      <c r="B3154" s="179">
        <v>0.33333333333333331</v>
      </c>
      <c r="C3154" t="s">
        <v>349</v>
      </c>
      <c r="D3154">
        <v>4.1100000000000003</v>
      </c>
      <c r="E3154">
        <v>4.1100000000000003</v>
      </c>
      <c r="F3154">
        <v>7.73</v>
      </c>
      <c r="G3154">
        <v>3</v>
      </c>
      <c r="H3154" s="184">
        <f t="shared" ref="H3154:L3154" si="3429">H3130</f>
        <v>0.29166666666666669</v>
      </c>
      <c r="I3154" s="185">
        <f t="shared" si="3429"/>
        <v>249</v>
      </c>
      <c r="J3154" s="185">
        <f t="shared" si="3429"/>
        <v>556</v>
      </c>
      <c r="K3154" s="185">
        <f t="shared" si="3429"/>
        <v>2872</v>
      </c>
      <c r="L3154" s="185">
        <f t="shared" si="3429"/>
        <v>2219</v>
      </c>
      <c r="M3154" s="147"/>
      <c r="N3154" s="143">
        <f t="shared" si="3414"/>
        <v>1023.3900000000001</v>
      </c>
      <c r="O3154" s="143">
        <f t="shared" si="3410"/>
        <v>2285.1600000000003</v>
      </c>
      <c r="P3154" s="143">
        <f t="shared" si="3411"/>
        <v>22200.560000000001</v>
      </c>
      <c r="Q3154" s="143">
        <f t="shared" si="3412"/>
        <v>6657</v>
      </c>
      <c r="R3154" s="188">
        <f t="shared" si="3415"/>
        <v>32166.11</v>
      </c>
      <c r="T3154">
        <v>34890.120000000003</v>
      </c>
      <c r="U3154" s="190">
        <f t="shared" si="3416"/>
        <v>0.92192603522143224</v>
      </c>
    </row>
    <row r="3155" spans="1:21" x14ac:dyDescent="0.2">
      <c r="A3155" s="178">
        <v>42867</v>
      </c>
      <c r="B3155" s="179">
        <v>0.375</v>
      </c>
      <c r="C3155" t="s">
        <v>349</v>
      </c>
      <c r="D3155">
        <v>6.55</v>
      </c>
      <c r="E3155">
        <v>6</v>
      </c>
      <c r="F3155">
        <v>8</v>
      </c>
      <c r="G3155">
        <v>3</v>
      </c>
      <c r="H3155" s="184">
        <f t="shared" ref="H3155:L3155" si="3430">H3131</f>
        <v>0.33333333333333331</v>
      </c>
      <c r="I3155" s="185">
        <f t="shared" si="3430"/>
        <v>256</v>
      </c>
      <c r="J3155" s="185">
        <f t="shared" si="3430"/>
        <v>306</v>
      </c>
      <c r="K3155" s="185">
        <f t="shared" si="3430"/>
        <v>2872</v>
      </c>
      <c r="L3155" s="185">
        <f t="shared" si="3430"/>
        <v>2219</v>
      </c>
      <c r="M3155" s="147"/>
      <c r="N3155" s="143">
        <f t="shared" si="3414"/>
        <v>1676.8</v>
      </c>
      <c r="O3155" s="143">
        <f t="shared" si="3410"/>
        <v>1836</v>
      </c>
      <c r="P3155" s="143">
        <f t="shared" si="3411"/>
        <v>22976</v>
      </c>
      <c r="Q3155" s="143">
        <f t="shared" si="3412"/>
        <v>6657</v>
      </c>
      <c r="R3155" s="188">
        <f t="shared" si="3415"/>
        <v>33145.800000000003</v>
      </c>
      <c r="T3155">
        <v>35820.800000000003</v>
      </c>
      <c r="U3155" s="190">
        <f t="shared" si="3416"/>
        <v>0.92532271752724671</v>
      </c>
    </row>
    <row r="3156" spans="1:21" x14ac:dyDescent="0.2">
      <c r="A3156" s="178">
        <v>42867</v>
      </c>
      <c r="B3156" s="179">
        <v>0.41666666666666669</v>
      </c>
      <c r="C3156" t="s">
        <v>349</v>
      </c>
      <c r="D3156">
        <v>2.61</v>
      </c>
      <c r="E3156">
        <v>6</v>
      </c>
      <c r="F3156">
        <v>8.11</v>
      </c>
      <c r="G3156">
        <v>3.5</v>
      </c>
      <c r="H3156" s="184">
        <f t="shared" ref="H3156:L3156" si="3431">H3132</f>
        <v>0.375</v>
      </c>
      <c r="I3156" s="185">
        <f t="shared" si="3431"/>
        <v>156</v>
      </c>
      <c r="J3156" s="185">
        <f t="shared" si="3431"/>
        <v>343</v>
      </c>
      <c r="K3156" s="185">
        <f t="shared" si="3431"/>
        <v>2872</v>
      </c>
      <c r="L3156" s="185">
        <f t="shared" si="3431"/>
        <v>2219</v>
      </c>
      <c r="M3156" s="147"/>
      <c r="N3156" s="143">
        <f t="shared" si="3414"/>
        <v>407.15999999999997</v>
      </c>
      <c r="O3156" s="143">
        <f t="shared" si="3410"/>
        <v>2058</v>
      </c>
      <c r="P3156" s="143">
        <f t="shared" si="3411"/>
        <v>23291.919999999998</v>
      </c>
      <c r="Q3156" s="143">
        <f t="shared" si="3412"/>
        <v>7766.5</v>
      </c>
      <c r="R3156" s="188">
        <f t="shared" si="3415"/>
        <v>33523.58</v>
      </c>
      <c r="T3156">
        <v>36953.040000000001</v>
      </c>
      <c r="U3156" s="190">
        <f t="shared" si="3416"/>
        <v>0.90719410365155351</v>
      </c>
    </row>
    <row r="3157" spans="1:21" x14ac:dyDescent="0.2">
      <c r="A3157" s="178">
        <v>42867</v>
      </c>
      <c r="B3157" s="179">
        <v>0.45833333333333331</v>
      </c>
      <c r="C3157" t="s">
        <v>349</v>
      </c>
      <c r="D3157">
        <v>2.61</v>
      </c>
      <c r="E3157">
        <v>7.6</v>
      </c>
      <c r="F3157">
        <v>7.8</v>
      </c>
      <c r="G3157">
        <v>6</v>
      </c>
      <c r="H3157" s="184">
        <f t="shared" ref="H3157:L3157" si="3432">H3133</f>
        <v>0.41666666666666669</v>
      </c>
      <c r="I3157" s="185">
        <f t="shared" si="3432"/>
        <v>196</v>
      </c>
      <c r="J3157" s="185">
        <f t="shared" si="3432"/>
        <v>315</v>
      </c>
      <c r="K3157" s="185">
        <f t="shared" si="3432"/>
        <v>2872</v>
      </c>
      <c r="L3157" s="185">
        <f t="shared" si="3432"/>
        <v>2219</v>
      </c>
      <c r="M3157" s="147"/>
      <c r="N3157" s="143">
        <f t="shared" si="3414"/>
        <v>511.56</v>
      </c>
      <c r="O3157" s="143">
        <f t="shared" si="3410"/>
        <v>2394</v>
      </c>
      <c r="P3157" s="143">
        <f t="shared" si="3411"/>
        <v>22401.599999999999</v>
      </c>
      <c r="Q3157" s="143">
        <f t="shared" si="3412"/>
        <v>13314</v>
      </c>
      <c r="R3157" s="188">
        <f t="shared" si="3415"/>
        <v>38621.160000000003</v>
      </c>
      <c r="T3157">
        <v>38416.559999999998</v>
      </c>
      <c r="U3157" s="190">
        <f t="shared" si="3416"/>
        <v>1.0053258282365731</v>
      </c>
    </row>
    <row r="3158" spans="1:21" x14ac:dyDescent="0.2">
      <c r="A3158" s="178">
        <v>42867</v>
      </c>
      <c r="B3158" s="179">
        <v>0.5</v>
      </c>
      <c r="C3158" t="s">
        <v>349</v>
      </c>
      <c r="D3158">
        <v>2.11</v>
      </c>
      <c r="E3158">
        <v>6.54</v>
      </c>
      <c r="F3158">
        <v>6.54</v>
      </c>
      <c r="G3158">
        <v>6</v>
      </c>
      <c r="H3158" s="184">
        <f t="shared" ref="H3158:L3158" si="3433">H3134</f>
        <v>0.45833333333333331</v>
      </c>
      <c r="I3158" s="185">
        <f t="shared" si="3433"/>
        <v>226</v>
      </c>
      <c r="J3158" s="185">
        <f t="shared" si="3433"/>
        <v>326</v>
      </c>
      <c r="K3158" s="185">
        <f t="shared" si="3433"/>
        <v>2842</v>
      </c>
      <c r="L3158" s="185">
        <f t="shared" si="3433"/>
        <v>1635</v>
      </c>
      <c r="M3158" s="147"/>
      <c r="N3158" s="143">
        <f t="shared" si="3414"/>
        <v>476.85999999999996</v>
      </c>
      <c r="O3158" s="143">
        <f t="shared" si="3410"/>
        <v>2132.04</v>
      </c>
      <c r="P3158" s="143">
        <f t="shared" si="3411"/>
        <v>18586.68</v>
      </c>
      <c r="Q3158" s="143">
        <f t="shared" si="3412"/>
        <v>9810</v>
      </c>
      <c r="R3158" s="188">
        <f t="shared" si="3415"/>
        <v>31005.58</v>
      </c>
      <c r="T3158">
        <v>39995.199999999997</v>
      </c>
      <c r="U3158" s="190">
        <f t="shared" si="3416"/>
        <v>0.77523252790334851</v>
      </c>
    </row>
    <row r="3159" spans="1:21" x14ac:dyDescent="0.2">
      <c r="A3159" s="178">
        <v>42867</v>
      </c>
      <c r="B3159" s="179">
        <v>0.54166666666666663</v>
      </c>
      <c r="C3159" t="s">
        <v>349</v>
      </c>
      <c r="D3159">
        <v>1</v>
      </c>
      <c r="E3159">
        <v>7</v>
      </c>
      <c r="F3159">
        <v>7.53</v>
      </c>
      <c r="G3159">
        <v>7</v>
      </c>
      <c r="H3159" s="184">
        <f t="shared" ref="H3159:L3159" si="3434">H3135</f>
        <v>0.5</v>
      </c>
      <c r="I3159" s="185">
        <f t="shared" si="3434"/>
        <v>222</v>
      </c>
      <c r="J3159" s="185">
        <f t="shared" si="3434"/>
        <v>319</v>
      </c>
      <c r="K3159" s="185">
        <f t="shared" si="3434"/>
        <v>2842</v>
      </c>
      <c r="L3159" s="185">
        <f t="shared" si="3434"/>
        <v>1635</v>
      </c>
      <c r="M3159" s="147"/>
      <c r="N3159" s="143">
        <f t="shared" si="3414"/>
        <v>222</v>
      </c>
      <c r="O3159" s="143">
        <f t="shared" si="3410"/>
        <v>2233</v>
      </c>
      <c r="P3159" s="143">
        <f t="shared" si="3411"/>
        <v>21400.260000000002</v>
      </c>
      <c r="Q3159" s="143">
        <f t="shared" si="3412"/>
        <v>11445</v>
      </c>
      <c r="R3159" s="188">
        <f t="shared" si="3415"/>
        <v>35300.26</v>
      </c>
      <c r="T3159">
        <v>41432.69</v>
      </c>
      <c r="U3159" s="190">
        <f t="shared" si="3416"/>
        <v>0.85199054176786493</v>
      </c>
    </row>
    <row r="3160" spans="1:21" x14ac:dyDescent="0.2">
      <c r="A3160" s="178">
        <v>42867</v>
      </c>
      <c r="B3160" s="179">
        <v>0.58333333333333337</v>
      </c>
      <c r="C3160" t="s">
        <v>349</v>
      </c>
      <c r="D3160">
        <v>1</v>
      </c>
      <c r="E3160">
        <v>7.25</v>
      </c>
      <c r="F3160">
        <v>8</v>
      </c>
      <c r="G3160">
        <v>8</v>
      </c>
      <c r="H3160" s="184">
        <f t="shared" ref="H3160:L3160" si="3435">H3136</f>
        <v>0.54166666666666663</v>
      </c>
      <c r="I3160" s="185">
        <f t="shared" si="3435"/>
        <v>195</v>
      </c>
      <c r="J3160" s="185">
        <f t="shared" si="3435"/>
        <v>299</v>
      </c>
      <c r="K3160" s="185">
        <f t="shared" si="3435"/>
        <v>2842</v>
      </c>
      <c r="L3160" s="185">
        <f t="shared" si="3435"/>
        <v>1635</v>
      </c>
      <c r="M3160" s="147"/>
      <c r="N3160" s="143">
        <f t="shared" si="3414"/>
        <v>195</v>
      </c>
      <c r="O3160" s="143">
        <f t="shared" si="3410"/>
        <v>2167.75</v>
      </c>
      <c r="P3160" s="143">
        <f t="shared" si="3411"/>
        <v>22736</v>
      </c>
      <c r="Q3160" s="143">
        <f t="shared" si="3412"/>
        <v>13080</v>
      </c>
      <c r="R3160" s="188">
        <f t="shared" si="3415"/>
        <v>38178.75</v>
      </c>
      <c r="T3160">
        <v>42731.21</v>
      </c>
      <c r="U3160" s="190">
        <f t="shared" si="3416"/>
        <v>0.89346288111195538</v>
      </c>
    </row>
    <row r="3161" spans="1:21" x14ac:dyDescent="0.2">
      <c r="A3161" s="178">
        <v>42867</v>
      </c>
      <c r="B3161" s="179">
        <v>0.625</v>
      </c>
      <c r="C3161" t="s">
        <v>349</v>
      </c>
      <c r="D3161">
        <v>2</v>
      </c>
      <c r="E3161">
        <v>11.92</v>
      </c>
      <c r="F3161">
        <v>12.81</v>
      </c>
      <c r="G3161">
        <v>5</v>
      </c>
      <c r="H3161" s="184">
        <f t="shared" ref="H3161:L3161" si="3436">H3137</f>
        <v>0.58333333333333337</v>
      </c>
      <c r="I3161" s="185">
        <f t="shared" si="3436"/>
        <v>205</v>
      </c>
      <c r="J3161" s="185">
        <f t="shared" si="3436"/>
        <v>237</v>
      </c>
      <c r="K3161" s="185">
        <f t="shared" si="3436"/>
        <v>2842</v>
      </c>
      <c r="L3161" s="185">
        <f t="shared" si="3436"/>
        <v>1635</v>
      </c>
      <c r="M3161" s="147"/>
      <c r="N3161" s="143">
        <f t="shared" si="3414"/>
        <v>410</v>
      </c>
      <c r="O3161" s="143">
        <f t="shared" si="3410"/>
        <v>2825.04</v>
      </c>
      <c r="P3161" s="143">
        <f t="shared" si="3411"/>
        <v>36406.020000000004</v>
      </c>
      <c r="Q3161" s="143">
        <f t="shared" si="3412"/>
        <v>8175</v>
      </c>
      <c r="R3161" s="188">
        <f t="shared" si="3415"/>
        <v>47816.060000000005</v>
      </c>
      <c r="T3161">
        <v>44056.89</v>
      </c>
      <c r="U3161" s="190">
        <f t="shared" si="3416"/>
        <v>1.0853253600061195</v>
      </c>
    </row>
    <row r="3162" spans="1:21" x14ac:dyDescent="0.2">
      <c r="A3162" s="178">
        <v>42867</v>
      </c>
      <c r="B3162" s="179">
        <v>0.66666666666666663</v>
      </c>
      <c r="C3162" t="s">
        <v>349</v>
      </c>
      <c r="D3162">
        <v>1</v>
      </c>
      <c r="E3162">
        <v>13.89</v>
      </c>
      <c r="F3162">
        <v>23.65</v>
      </c>
      <c r="G3162">
        <v>6</v>
      </c>
      <c r="H3162" s="184">
        <f t="shared" ref="H3162:L3162" si="3437">H3138</f>
        <v>0.625</v>
      </c>
      <c r="I3162" s="185">
        <f t="shared" si="3437"/>
        <v>212</v>
      </c>
      <c r="J3162" s="185">
        <f t="shared" si="3437"/>
        <v>213</v>
      </c>
      <c r="K3162" s="185">
        <f t="shared" si="3437"/>
        <v>2842</v>
      </c>
      <c r="L3162" s="185">
        <f t="shared" si="3437"/>
        <v>1380</v>
      </c>
      <c r="M3162" s="147"/>
      <c r="N3162" s="143">
        <f t="shared" si="3414"/>
        <v>212</v>
      </c>
      <c r="O3162" s="143">
        <f t="shared" si="3410"/>
        <v>2958.57</v>
      </c>
      <c r="P3162" s="143">
        <f t="shared" si="3411"/>
        <v>67213.3</v>
      </c>
      <c r="Q3162" s="143">
        <f t="shared" si="3412"/>
        <v>8280</v>
      </c>
      <c r="R3162" s="188">
        <f t="shared" si="3415"/>
        <v>78663.87000000001</v>
      </c>
      <c r="T3162">
        <v>45262.28</v>
      </c>
      <c r="U3162" s="190">
        <f t="shared" si="3416"/>
        <v>1.7379564175733087</v>
      </c>
    </row>
    <row r="3163" spans="1:21" x14ac:dyDescent="0.2">
      <c r="A3163" s="178">
        <v>42867</v>
      </c>
      <c r="B3163" s="179">
        <v>0.70833333333333337</v>
      </c>
      <c r="C3163" t="s">
        <v>349</v>
      </c>
      <c r="D3163">
        <v>2.64</v>
      </c>
      <c r="E3163">
        <v>15.01</v>
      </c>
      <c r="F3163">
        <v>28.67</v>
      </c>
      <c r="G3163">
        <v>6</v>
      </c>
      <c r="H3163" s="184">
        <f t="shared" ref="H3163:L3163" si="3438">H3139</f>
        <v>0.66666666666666663</v>
      </c>
      <c r="I3163" s="185">
        <f t="shared" si="3438"/>
        <v>191</v>
      </c>
      <c r="J3163" s="185">
        <f t="shared" si="3438"/>
        <v>237</v>
      </c>
      <c r="K3163" s="185">
        <f t="shared" si="3438"/>
        <v>2842</v>
      </c>
      <c r="L3163" s="185">
        <f t="shared" si="3438"/>
        <v>1380</v>
      </c>
      <c r="M3163" s="147"/>
      <c r="N3163" s="143">
        <f t="shared" si="3414"/>
        <v>504.24</v>
      </c>
      <c r="O3163" s="143">
        <f t="shared" si="3410"/>
        <v>3557.37</v>
      </c>
      <c r="P3163" s="143">
        <f t="shared" si="3411"/>
        <v>81480.14</v>
      </c>
      <c r="Q3163" s="143">
        <f t="shared" si="3412"/>
        <v>8280</v>
      </c>
      <c r="R3163" s="188">
        <f t="shared" si="3415"/>
        <v>93821.75</v>
      </c>
      <c r="T3163">
        <v>46225.440000000002</v>
      </c>
      <c r="U3163" s="190">
        <f t="shared" si="3416"/>
        <v>2.0296561806658842</v>
      </c>
    </row>
    <row r="3164" spans="1:21" x14ac:dyDescent="0.2">
      <c r="A3164" s="178">
        <v>42867</v>
      </c>
      <c r="B3164" s="179">
        <v>0.75</v>
      </c>
      <c r="C3164" t="s">
        <v>349</v>
      </c>
      <c r="D3164">
        <v>2.11</v>
      </c>
      <c r="E3164">
        <v>10.85</v>
      </c>
      <c r="F3164">
        <v>18.25</v>
      </c>
      <c r="G3164">
        <v>6</v>
      </c>
      <c r="H3164" s="184">
        <f t="shared" ref="H3164:L3164" si="3439">H3140</f>
        <v>0.70833333333333337</v>
      </c>
      <c r="I3164" s="185">
        <f t="shared" si="3439"/>
        <v>218</v>
      </c>
      <c r="J3164" s="185">
        <f t="shared" si="3439"/>
        <v>258</v>
      </c>
      <c r="K3164" s="185">
        <f t="shared" si="3439"/>
        <v>2842</v>
      </c>
      <c r="L3164" s="185">
        <f t="shared" si="3439"/>
        <v>1380</v>
      </c>
      <c r="M3164" s="147"/>
      <c r="N3164" s="143">
        <f t="shared" si="3414"/>
        <v>459.97999999999996</v>
      </c>
      <c r="O3164" s="143">
        <f t="shared" si="3410"/>
        <v>2799.2999999999997</v>
      </c>
      <c r="P3164" s="143">
        <f t="shared" si="3411"/>
        <v>51866.5</v>
      </c>
      <c r="Q3164" s="143">
        <f t="shared" si="3412"/>
        <v>8280</v>
      </c>
      <c r="R3164" s="188">
        <f t="shared" si="3415"/>
        <v>63405.78</v>
      </c>
      <c r="T3164">
        <v>46952.36</v>
      </c>
      <c r="U3164" s="190">
        <f t="shared" si="3416"/>
        <v>1.3504279657082199</v>
      </c>
    </row>
    <row r="3165" spans="1:21" x14ac:dyDescent="0.2">
      <c r="A3165" s="178">
        <v>42867</v>
      </c>
      <c r="B3165" s="179">
        <v>0.79166666666666663</v>
      </c>
      <c r="C3165" t="s">
        <v>349</v>
      </c>
      <c r="D3165">
        <v>8.11</v>
      </c>
      <c r="E3165">
        <v>9.11</v>
      </c>
      <c r="F3165">
        <v>10.93</v>
      </c>
      <c r="G3165">
        <v>3</v>
      </c>
      <c r="H3165" s="184">
        <f t="shared" ref="H3165:L3165" si="3440">H3141</f>
        <v>0.75</v>
      </c>
      <c r="I3165" s="185">
        <f t="shared" si="3440"/>
        <v>240</v>
      </c>
      <c r="J3165" s="185">
        <f t="shared" si="3440"/>
        <v>365</v>
      </c>
      <c r="K3165" s="185">
        <f t="shared" si="3440"/>
        <v>2842</v>
      </c>
      <c r="L3165" s="185">
        <f t="shared" si="3440"/>
        <v>1380</v>
      </c>
      <c r="M3165" s="147"/>
      <c r="N3165" s="143">
        <f t="shared" si="3414"/>
        <v>1946.3999999999999</v>
      </c>
      <c r="O3165" s="143">
        <f t="shared" si="3410"/>
        <v>3325.1499999999996</v>
      </c>
      <c r="P3165" s="143">
        <f t="shared" si="3411"/>
        <v>31063.059999999998</v>
      </c>
      <c r="Q3165" s="143">
        <f t="shared" si="3412"/>
        <v>4140</v>
      </c>
      <c r="R3165" s="188">
        <f t="shared" si="3415"/>
        <v>40474.61</v>
      </c>
      <c r="T3165">
        <v>46776.06</v>
      </c>
      <c r="U3165" s="190">
        <f t="shared" si="3416"/>
        <v>0.86528472043177651</v>
      </c>
    </row>
    <row r="3166" spans="1:21" x14ac:dyDescent="0.2">
      <c r="A3166" s="178">
        <v>42867</v>
      </c>
      <c r="B3166" s="179">
        <v>0.83333333333333337</v>
      </c>
      <c r="C3166" t="s">
        <v>349</v>
      </c>
      <c r="D3166">
        <v>3.5</v>
      </c>
      <c r="E3166">
        <v>7.58</v>
      </c>
      <c r="F3166">
        <v>8.48</v>
      </c>
      <c r="G3166">
        <v>0.99</v>
      </c>
      <c r="H3166" s="184">
        <f t="shared" ref="H3166:L3166" si="3441">H3142</f>
        <v>0.79166666666666663</v>
      </c>
      <c r="I3166" s="185">
        <f t="shared" si="3441"/>
        <v>320</v>
      </c>
      <c r="J3166" s="185">
        <f t="shared" si="3441"/>
        <v>214</v>
      </c>
      <c r="K3166" s="185">
        <f t="shared" si="3441"/>
        <v>2842</v>
      </c>
      <c r="L3166" s="185">
        <f t="shared" si="3441"/>
        <v>1426</v>
      </c>
      <c r="M3166" s="147"/>
      <c r="N3166" s="143">
        <f t="shared" si="3414"/>
        <v>1120</v>
      </c>
      <c r="O3166" s="143">
        <f t="shared" si="3410"/>
        <v>1622.1200000000001</v>
      </c>
      <c r="P3166" s="143">
        <f t="shared" si="3411"/>
        <v>24100.16</v>
      </c>
      <c r="Q3166" s="143">
        <f t="shared" si="3412"/>
        <v>1411.74</v>
      </c>
      <c r="R3166" s="188">
        <f t="shared" si="3415"/>
        <v>28254.02</v>
      </c>
      <c r="T3166">
        <v>45510.14</v>
      </c>
      <c r="U3166" s="190">
        <f t="shared" si="3416"/>
        <v>0.62082911632440596</v>
      </c>
    </row>
    <row r="3167" spans="1:21" x14ac:dyDescent="0.2">
      <c r="A3167" s="178">
        <v>42867</v>
      </c>
      <c r="B3167" s="179">
        <v>0.875</v>
      </c>
      <c r="C3167" t="s">
        <v>349</v>
      </c>
      <c r="D3167">
        <v>4.1100000000000003</v>
      </c>
      <c r="E3167">
        <v>7.54</v>
      </c>
      <c r="F3167">
        <v>8.27</v>
      </c>
      <c r="G3167">
        <v>0.99</v>
      </c>
      <c r="H3167" s="184">
        <f t="shared" ref="H3167:L3167" si="3442">H3143</f>
        <v>0.83333333333333337</v>
      </c>
      <c r="I3167" s="185">
        <f t="shared" si="3442"/>
        <v>322</v>
      </c>
      <c r="J3167" s="185">
        <f t="shared" si="3442"/>
        <v>178</v>
      </c>
      <c r="K3167" s="185">
        <f t="shared" si="3442"/>
        <v>2842</v>
      </c>
      <c r="L3167" s="185">
        <f t="shared" si="3442"/>
        <v>1426</v>
      </c>
      <c r="M3167" s="147"/>
      <c r="N3167" s="143">
        <f t="shared" si="3414"/>
        <v>1323.42</v>
      </c>
      <c r="O3167" s="143">
        <f t="shared" si="3410"/>
        <v>1342.1200000000001</v>
      </c>
      <c r="P3167" s="143">
        <f t="shared" si="3411"/>
        <v>23503.34</v>
      </c>
      <c r="Q3167" s="143">
        <f t="shared" si="3412"/>
        <v>1411.74</v>
      </c>
      <c r="R3167" s="188">
        <f t="shared" si="3415"/>
        <v>27580.620000000003</v>
      </c>
      <c r="T3167">
        <v>43714.89</v>
      </c>
      <c r="U3167" s="190">
        <f t="shared" si="3416"/>
        <v>0.63092049413826734</v>
      </c>
    </row>
    <row r="3168" spans="1:21" x14ac:dyDescent="0.2">
      <c r="A3168" s="178">
        <v>42867</v>
      </c>
      <c r="B3168" s="179">
        <v>0.91666666666666663</v>
      </c>
      <c r="C3168" t="s">
        <v>349</v>
      </c>
      <c r="D3168">
        <v>8.6999999999999993</v>
      </c>
      <c r="E3168">
        <v>6.67</v>
      </c>
      <c r="F3168">
        <v>7.29</v>
      </c>
      <c r="G3168">
        <v>0.99</v>
      </c>
      <c r="H3168" s="184">
        <f t="shared" ref="H3168:L3168" si="3443">H3144</f>
        <v>0.875</v>
      </c>
      <c r="I3168" s="185">
        <f t="shared" si="3443"/>
        <v>337</v>
      </c>
      <c r="J3168" s="185">
        <f t="shared" si="3443"/>
        <v>173</v>
      </c>
      <c r="K3168" s="185">
        <f t="shared" si="3443"/>
        <v>2842</v>
      </c>
      <c r="L3168" s="185">
        <f t="shared" si="3443"/>
        <v>1426</v>
      </c>
      <c r="M3168" s="147"/>
      <c r="N3168" s="143">
        <f t="shared" si="3414"/>
        <v>2931.8999999999996</v>
      </c>
      <c r="O3168" s="143">
        <f t="shared" si="3410"/>
        <v>1153.9100000000001</v>
      </c>
      <c r="P3168" s="143">
        <f t="shared" si="3411"/>
        <v>20718.18</v>
      </c>
      <c r="Q3168" s="143">
        <f t="shared" si="3412"/>
        <v>1411.74</v>
      </c>
      <c r="R3168" s="188">
        <f t="shared" si="3415"/>
        <v>26215.73</v>
      </c>
      <c r="T3168">
        <v>42561.97</v>
      </c>
      <c r="U3168" s="190">
        <f t="shared" si="3416"/>
        <v>0.61594258912357669</v>
      </c>
    </row>
    <row r="3169" spans="1:21" x14ac:dyDescent="0.2">
      <c r="A3169" s="178">
        <v>42867</v>
      </c>
      <c r="B3169" s="179">
        <v>0.95833333333333337</v>
      </c>
      <c r="C3169" t="s">
        <v>349</v>
      </c>
      <c r="D3169">
        <v>15.87</v>
      </c>
      <c r="E3169">
        <v>6</v>
      </c>
      <c r="F3169">
        <v>6.2</v>
      </c>
      <c r="G3169">
        <v>0.01</v>
      </c>
      <c r="H3169" s="184">
        <f t="shared" ref="H3169:L3169" si="3444">H3145</f>
        <v>0.91666666666666663</v>
      </c>
      <c r="I3169" s="185">
        <f t="shared" si="3444"/>
        <v>394</v>
      </c>
      <c r="J3169" s="185">
        <f t="shared" si="3444"/>
        <v>194</v>
      </c>
      <c r="K3169" s="185">
        <f t="shared" si="3444"/>
        <v>2842</v>
      </c>
      <c r="L3169" s="185">
        <f t="shared" si="3444"/>
        <v>1426</v>
      </c>
      <c r="M3169" s="147"/>
      <c r="N3169" s="143">
        <f t="shared" si="3414"/>
        <v>6252.78</v>
      </c>
      <c r="O3169" s="143">
        <f t="shared" si="3410"/>
        <v>1164</v>
      </c>
      <c r="P3169" s="143">
        <f t="shared" si="3411"/>
        <v>17620.400000000001</v>
      </c>
      <c r="Q3169" s="143">
        <f t="shared" si="3412"/>
        <v>14.26</v>
      </c>
      <c r="R3169" s="188">
        <f t="shared" si="3415"/>
        <v>25051.439999999999</v>
      </c>
      <c r="T3169">
        <v>41335.599999999999</v>
      </c>
      <c r="U3169" s="190">
        <f t="shared" si="3416"/>
        <v>0.60604999080695576</v>
      </c>
    </row>
    <row r="3170" spans="1:21" x14ac:dyDescent="0.2">
      <c r="A3170" s="178">
        <v>42867</v>
      </c>
      <c r="B3170" s="180">
        <v>1</v>
      </c>
      <c r="C3170" t="s">
        <v>349</v>
      </c>
      <c r="D3170">
        <v>12.29</v>
      </c>
      <c r="E3170">
        <v>12</v>
      </c>
      <c r="F3170">
        <v>6</v>
      </c>
      <c r="G3170">
        <v>0.01</v>
      </c>
      <c r="H3170" s="184">
        <f t="shared" ref="H3170:L3170" si="3445">H3146</f>
        <v>0.95833333333333337</v>
      </c>
      <c r="I3170" s="185">
        <f t="shared" si="3445"/>
        <v>389</v>
      </c>
      <c r="J3170" s="185">
        <f t="shared" si="3445"/>
        <v>265</v>
      </c>
      <c r="K3170" s="185">
        <f t="shared" si="3445"/>
        <v>2985</v>
      </c>
      <c r="L3170" s="185">
        <f t="shared" si="3445"/>
        <v>1111</v>
      </c>
      <c r="M3170" s="147"/>
      <c r="N3170" s="143">
        <f t="shared" si="3414"/>
        <v>4780.8099999999995</v>
      </c>
      <c r="O3170" s="143">
        <f t="shared" si="3410"/>
        <v>3180</v>
      </c>
      <c r="P3170" s="143">
        <f t="shared" si="3411"/>
        <v>17910</v>
      </c>
      <c r="Q3170" s="143">
        <f t="shared" si="3412"/>
        <v>11.11</v>
      </c>
      <c r="R3170" s="188">
        <f t="shared" si="3415"/>
        <v>25881.919999999998</v>
      </c>
      <c r="T3170">
        <v>38686.720000000001</v>
      </c>
      <c r="U3170" s="190">
        <f t="shared" si="3416"/>
        <v>0.66901303599788242</v>
      </c>
    </row>
    <row r="3171" spans="1:21" x14ac:dyDescent="0.2">
      <c r="A3171" s="178">
        <v>42868</v>
      </c>
      <c r="B3171" s="179">
        <v>4.1666666666666664E-2</v>
      </c>
      <c r="C3171" t="s">
        <v>349</v>
      </c>
      <c r="D3171">
        <v>20</v>
      </c>
      <c r="E3171">
        <v>7</v>
      </c>
      <c r="F3171">
        <v>3.69</v>
      </c>
      <c r="G3171">
        <v>0.01</v>
      </c>
      <c r="H3171" s="184">
        <f t="shared" ref="H3171:L3171" si="3446">H3147</f>
        <v>1</v>
      </c>
      <c r="I3171" s="185">
        <f t="shared" si="3446"/>
        <v>362</v>
      </c>
      <c r="J3171" s="185">
        <f t="shared" si="3446"/>
        <v>243</v>
      </c>
      <c r="K3171" s="185">
        <f t="shared" si="3446"/>
        <v>2985</v>
      </c>
      <c r="L3171" s="185">
        <f t="shared" si="3446"/>
        <v>1111</v>
      </c>
      <c r="M3171" s="147"/>
      <c r="N3171" s="143">
        <f t="shared" si="3414"/>
        <v>7240</v>
      </c>
      <c r="O3171" s="143">
        <f t="shared" si="3410"/>
        <v>1701</v>
      </c>
      <c r="P3171" s="143">
        <f t="shared" si="3411"/>
        <v>11014.65</v>
      </c>
      <c r="Q3171" s="143">
        <f t="shared" si="3412"/>
        <v>11.11</v>
      </c>
      <c r="R3171" s="188">
        <f t="shared" si="3415"/>
        <v>19966.760000000002</v>
      </c>
      <c r="T3171">
        <v>35670.54</v>
      </c>
      <c r="U3171" s="190">
        <f t="shared" si="3416"/>
        <v>0.55975491259734222</v>
      </c>
    </row>
    <row r="3172" spans="1:21" x14ac:dyDescent="0.2">
      <c r="A3172" s="178">
        <v>42868</v>
      </c>
      <c r="B3172" s="179">
        <v>8.3333333333333329E-2</v>
      </c>
      <c r="C3172" t="s">
        <v>349</v>
      </c>
      <c r="D3172">
        <v>7</v>
      </c>
      <c r="E3172">
        <v>4.3499999999999996</v>
      </c>
      <c r="F3172">
        <v>3.01</v>
      </c>
      <c r="G3172">
        <v>0.01</v>
      </c>
      <c r="H3172" s="184">
        <f t="shared" ref="H3172:L3172" si="3447">H3148</f>
        <v>4.1666666666666664E-2</v>
      </c>
      <c r="I3172" s="185">
        <f t="shared" si="3447"/>
        <v>294</v>
      </c>
      <c r="J3172" s="185">
        <f t="shared" si="3447"/>
        <v>212</v>
      </c>
      <c r="K3172" s="185">
        <f t="shared" si="3447"/>
        <v>2985</v>
      </c>
      <c r="L3172" s="185">
        <f t="shared" si="3447"/>
        <v>1111</v>
      </c>
      <c r="M3172" s="147"/>
      <c r="N3172" s="143">
        <f t="shared" si="3414"/>
        <v>2058</v>
      </c>
      <c r="O3172" s="143">
        <f t="shared" si="3410"/>
        <v>922.19999999999993</v>
      </c>
      <c r="P3172" s="143">
        <f t="shared" si="3411"/>
        <v>8984.8499999999985</v>
      </c>
      <c r="Q3172" s="143">
        <f t="shared" si="3412"/>
        <v>11.11</v>
      </c>
      <c r="R3172" s="188">
        <f t="shared" si="3415"/>
        <v>11976.16</v>
      </c>
      <c r="T3172">
        <v>32821.35</v>
      </c>
      <c r="U3172" s="190">
        <f t="shared" si="3416"/>
        <v>0.36488931747170666</v>
      </c>
    </row>
    <row r="3173" spans="1:21" x14ac:dyDescent="0.2">
      <c r="A3173" s="178">
        <v>42868</v>
      </c>
      <c r="B3173" s="179">
        <v>0.125</v>
      </c>
      <c r="C3173" t="s">
        <v>349</v>
      </c>
      <c r="D3173">
        <v>7</v>
      </c>
      <c r="E3173">
        <v>3.56</v>
      </c>
      <c r="F3173">
        <v>3.01</v>
      </c>
      <c r="G3173">
        <v>0.99</v>
      </c>
      <c r="H3173" s="184">
        <f t="shared" ref="H3173:L3173" si="3448">H3149</f>
        <v>8.3333333333333329E-2</v>
      </c>
      <c r="I3173" s="185">
        <f t="shared" si="3448"/>
        <v>236</v>
      </c>
      <c r="J3173" s="185">
        <f t="shared" si="3448"/>
        <v>179</v>
      </c>
      <c r="K3173" s="185">
        <f t="shared" si="3448"/>
        <v>2985</v>
      </c>
      <c r="L3173" s="185">
        <f t="shared" si="3448"/>
        <v>1111</v>
      </c>
      <c r="M3173" s="147"/>
      <c r="N3173" s="143">
        <f t="shared" si="3414"/>
        <v>1652</v>
      </c>
      <c r="O3173" s="143">
        <f t="shared" si="3410"/>
        <v>637.24</v>
      </c>
      <c r="P3173" s="143">
        <f t="shared" si="3411"/>
        <v>8984.8499999999985</v>
      </c>
      <c r="Q3173" s="143">
        <f t="shared" si="3412"/>
        <v>1099.8900000000001</v>
      </c>
      <c r="R3173" s="188">
        <f t="shared" si="3415"/>
        <v>12373.979999999998</v>
      </c>
      <c r="T3173">
        <v>30693.32</v>
      </c>
      <c r="U3173" s="190">
        <f t="shared" si="3416"/>
        <v>0.40314895879624613</v>
      </c>
    </row>
    <row r="3174" spans="1:21" x14ac:dyDescent="0.2">
      <c r="A3174" s="178">
        <v>42868</v>
      </c>
      <c r="B3174" s="179">
        <v>0.16666666666666666</v>
      </c>
      <c r="C3174" t="s">
        <v>349</v>
      </c>
      <c r="D3174">
        <v>6</v>
      </c>
      <c r="E3174">
        <v>4.1100000000000003</v>
      </c>
      <c r="F3174">
        <v>3</v>
      </c>
      <c r="G3174">
        <v>0.99</v>
      </c>
      <c r="H3174" s="184">
        <f t="shared" ref="H3174:L3174" si="3449">H3150</f>
        <v>0.125</v>
      </c>
      <c r="I3174" s="185">
        <f t="shared" si="3449"/>
        <v>201</v>
      </c>
      <c r="J3174" s="185">
        <f t="shared" si="3449"/>
        <v>205</v>
      </c>
      <c r="K3174" s="185">
        <f t="shared" si="3449"/>
        <v>2985</v>
      </c>
      <c r="L3174" s="185">
        <f t="shared" si="3449"/>
        <v>1717</v>
      </c>
      <c r="M3174" s="147"/>
      <c r="N3174" s="143">
        <f t="shared" si="3414"/>
        <v>1206</v>
      </c>
      <c r="O3174" s="143">
        <f t="shared" si="3410"/>
        <v>842.55000000000007</v>
      </c>
      <c r="P3174" s="143">
        <f t="shared" si="3411"/>
        <v>8955</v>
      </c>
      <c r="Q3174" s="143">
        <f t="shared" si="3412"/>
        <v>1699.83</v>
      </c>
      <c r="R3174" s="188">
        <f t="shared" si="3415"/>
        <v>12703.38</v>
      </c>
      <c r="T3174">
        <v>29252.240000000002</v>
      </c>
      <c r="U3174" s="190">
        <f t="shared" si="3416"/>
        <v>0.434270332801864</v>
      </c>
    </row>
    <row r="3175" spans="1:21" x14ac:dyDescent="0.2">
      <c r="A3175" s="178">
        <v>42868</v>
      </c>
      <c r="B3175" s="179">
        <v>0.20833333333333334</v>
      </c>
      <c r="C3175" t="s">
        <v>349</v>
      </c>
      <c r="D3175">
        <v>5.4</v>
      </c>
      <c r="E3175">
        <v>3.84</v>
      </c>
      <c r="F3175">
        <v>3</v>
      </c>
      <c r="G3175">
        <v>0.97</v>
      </c>
      <c r="H3175" s="184">
        <f t="shared" ref="H3175:L3175" si="3450">H3151</f>
        <v>0.16666666666666666</v>
      </c>
      <c r="I3175" s="185">
        <f t="shared" si="3450"/>
        <v>185</v>
      </c>
      <c r="J3175" s="185">
        <f t="shared" si="3450"/>
        <v>205</v>
      </c>
      <c r="K3175" s="185">
        <f t="shared" si="3450"/>
        <v>2985</v>
      </c>
      <c r="L3175" s="185">
        <f t="shared" si="3450"/>
        <v>1717</v>
      </c>
      <c r="M3175" s="147"/>
      <c r="N3175" s="143">
        <f t="shared" si="3414"/>
        <v>999.00000000000011</v>
      </c>
      <c r="O3175" s="143">
        <f t="shared" si="3410"/>
        <v>787.19999999999993</v>
      </c>
      <c r="P3175" s="143">
        <f t="shared" si="3411"/>
        <v>8955</v>
      </c>
      <c r="Q3175" s="143">
        <f t="shared" si="3412"/>
        <v>1665.49</v>
      </c>
      <c r="R3175" s="188">
        <f t="shared" si="3415"/>
        <v>12406.69</v>
      </c>
      <c r="T3175">
        <v>28379.599999999999</v>
      </c>
      <c r="U3175" s="190">
        <f t="shared" si="3416"/>
        <v>0.43716930471183529</v>
      </c>
    </row>
    <row r="3176" spans="1:21" x14ac:dyDescent="0.2">
      <c r="A3176" s="178">
        <v>42868</v>
      </c>
      <c r="B3176" s="179">
        <v>0.25</v>
      </c>
      <c r="C3176" t="s">
        <v>349</v>
      </c>
      <c r="D3176">
        <v>20.010000000000002</v>
      </c>
      <c r="E3176">
        <v>15</v>
      </c>
      <c r="F3176">
        <v>3.01</v>
      </c>
      <c r="G3176">
        <v>0.99</v>
      </c>
      <c r="H3176" s="184">
        <f t="shared" ref="H3176:L3176" si="3451">H3152</f>
        <v>0.20833333333333334</v>
      </c>
      <c r="I3176" s="185">
        <f t="shared" si="3451"/>
        <v>207</v>
      </c>
      <c r="J3176" s="185">
        <f t="shared" si="3451"/>
        <v>283</v>
      </c>
      <c r="K3176" s="185">
        <f t="shared" si="3451"/>
        <v>2985</v>
      </c>
      <c r="L3176" s="185">
        <f t="shared" si="3451"/>
        <v>1717</v>
      </c>
      <c r="M3176" s="147"/>
      <c r="N3176" s="143">
        <f t="shared" si="3414"/>
        <v>4142.0700000000006</v>
      </c>
      <c r="O3176" s="143">
        <f t="shared" si="3410"/>
        <v>4245</v>
      </c>
      <c r="P3176" s="143">
        <f t="shared" si="3411"/>
        <v>8984.8499999999985</v>
      </c>
      <c r="Q3176" s="143">
        <f t="shared" si="3412"/>
        <v>1699.83</v>
      </c>
      <c r="R3176" s="188">
        <f t="shared" si="3415"/>
        <v>19071.75</v>
      </c>
      <c r="T3176">
        <v>28019.21</v>
      </c>
      <c r="U3176" s="190">
        <f t="shared" si="3416"/>
        <v>0.68066694242985437</v>
      </c>
    </row>
    <row r="3177" spans="1:21" x14ac:dyDescent="0.2">
      <c r="A3177" s="178">
        <v>42868</v>
      </c>
      <c r="B3177" s="179">
        <v>0.29166666666666669</v>
      </c>
      <c r="C3177" t="s">
        <v>349</v>
      </c>
      <c r="D3177">
        <v>20</v>
      </c>
      <c r="E3177">
        <v>25.5</v>
      </c>
      <c r="F3177">
        <v>6</v>
      </c>
      <c r="G3177">
        <v>3</v>
      </c>
      <c r="H3177" s="184">
        <f t="shared" ref="H3177:L3177" si="3452">H3153</f>
        <v>0.25</v>
      </c>
      <c r="I3177" s="185">
        <f t="shared" si="3452"/>
        <v>327</v>
      </c>
      <c r="J3177" s="185">
        <f t="shared" si="3452"/>
        <v>438</v>
      </c>
      <c r="K3177" s="185">
        <f t="shared" si="3452"/>
        <v>2985</v>
      </c>
      <c r="L3177" s="185">
        <f t="shared" si="3452"/>
        <v>1717</v>
      </c>
      <c r="M3177" s="147"/>
      <c r="N3177" s="143">
        <f t="shared" si="3414"/>
        <v>6540</v>
      </c>
      <c r="O3177" s="143">
        <f t="shared" si="3410"/>
        <v>11169</v>
      </c>
      <c r="P3177" s="143">
        <f t="shared" si="3411"/>
        <v>17910</v>
      </c>
      <c r="Q3177" s="143">
        <f t="shared" si="3412"/>
        <v>5151</v>
      </c>
      <c r="R3177" s="188">
        <f t="shared" si="3415"/>
        <v>40770</v>
      </c>
      <c r="T3177">
        <v>28254.54</v>
      </c>
      <c r="U3177" s="190">
        <f t="shared" si="3416"/>
        <v>1.4429539465162058</v>
      </c>
    </row>
    <row r="3178" spans="1:21" x14ac:dyDescent="0.2">
      <c r="A3178" s="178">
        <v>42868</v>
      </c>
      <c r="B3178" s="179">
        <v>0.33333333333333331</v>
      </c>
      <c r="C3178" t="s">
        <v>349</v>
      </c>
      <c r="D3178">
        <v>6</v>
      </c>
      <c r="E3178">
        <v>6.8</v>
      </c>
      <c r="F3178">
        <v>7</v>
      </c>
      <c r="G3178">
        <v>2.38</v>
      </c>
      <c r="H3178" s="184">
        <f t="shared" ref="H3178:L3178" si="3453">H3154</f>
        <v>0.29166666666666669</v>
      </c>
      <c r="I3178" s="185">
        <f t="shared" si="3453"/>
        <v>249</v>
      </c>
      <c r="J3178" s="185">
        <f t="shared" si="3453"/>
        <v>556</v>
      </c>
      <c r="K3178" s="185">
        <f t="shared" si="3453"/>
        <v>2872</v>
      </c>
      <c r="L3178" s="185">
        <f t="shared" si="3453"/>
        <v>2219</v>
      </c>
      <c r="M3178" s="147"/>
      <c r="N3178" s="143">
        <f t="shared" si="3414"/>
        <v>1494</v>
      </c>
      <c r="O3178" s="143">
        <f t="shared" si="3410"/>
        <v>3780.7999999999997</v>
      </c>
      <c r="P3178" s="143">
        <f t="shared" si="3411"/>
        <v>20104</v>
      </c>
      <c r="Q3178" s="143">
        <f t="shared" si="3412"/>
        <v>5281.2199999999993</v>
      </c>
      <c r="R3178" s="188">
        <f t="shared" si="3415"/>
        <v>30660.019999999997</v>
      </c>
      <c r="T3178">
        <v>28766.79</v>
      </c>
      <c r="U3178" s="190">
        <f t="shared" si="3416"/>
        <v>1.0658130434434985</v>
      </c>
    </row>
    <row r="3179" spans="1:21" x14ac:dyDescent="0.2">
      <c r="A3179" s="178">
        <v>42868</v>
      </c>
      <c r="B3179" s="179">
        <v>0.375</v>
      </c>
      <c r="C3179" t="s">
        <v>349</v>
      </c>
      <c r="D3179">
        <v>8.11</v>
      </c>
      <c r="E3179">
        <v>6.3</v>
      </c>
      <c r="F3179">
        <v>6.5</v>
      </c>
      <c r="G3179">
        <v>2.74</v>
      </c>
      <c r="H3179" s="184">
        <f t="shared" ref="H3179:L3179" si="3454">H3155</f>
        <v>0.33333333333333331</v>
      </c>
      <c r="I3179" s="185">
        <f t="shared" si="3454"/>
        <v>256</v>
      </c>
      <c r="J3179" s="185">
        <f t="shared" si="3454"/>
        <v>306</v>
      </c>
      <c r="K3179" s="185">
        <f t="shared" si="3454"/>
        <v>2872</v>
      </c>
      <c r="L3179" s="185">
        <f t="shared" si="3454"/>
        <v>2219</v>
      </c>
      <c r="M3179" s="147"/>
      <c r="N3179" s="143">
        <f t="shared" si="3414"/>
        <v>2076.16</v>
      </c>
      <c r="O3179" s="143">
        <f t="shared" si="3410"/>
        <v>1927.8</v>
      </c>
      <c r="P3179" s="143">
        <f t="shared" si="3411"/>
        <v>18668</v>
      </c>
      <c r="Q3179" s="143">
        <f t="shared" si="3412"/>
        <v>6080.06</v>
      </c>
      <c r="R3179" s="188">
        <f t="shared" si="3415"/>
        <v>28752.02</v>
      </c>
      <c r="T3179">
        <v>29893.68</v>
      </c>
      <c r="U3179" s="190">
        <f t="shared" si="3416"/>
        <v>0.96180931889282284</v>
      </c>
    </row>
    <row r="3180" spans="1:21" x14ac:dyDescent="0.2">
      <c r="A3180" s="178">
        <v>42868</v>
      </c>
      <c r="B3180" s="179">
        <v>0.41666666666666669</v>
      </c>
      <c r="C3180" t="s">
        <v>349</v>
      </c>
      <c r="D3180">
        <v>6.3</v>
      </c>
      <c r="E3180">
        <v>8.25</v>
      </c>
      <c r="F3180">
        <v>9.2799999999999994</v>
      </c>
      <c r="G3180">
        <v>3</v>
      </c>
      <c r="H3180" s="184">
        <f t="shared" ref="H3180:L3180" si="3455">H3156</f>
        <v>0.375</v>
      </c>
      <c r="I3180" s="185">
        <f t="shared" si="3455"/>
        <v>156</v>
      </c>
      <c r="J3180" s="185">
        <f t="shared" si="3455"/>
        <v>343</v>
      </c>
      <c r="K3180" s="185">
        <f t="shared" si="3455"/>
        <v>2872</v>
      </c>
      <c r="L3180" s="185">
        <f t="shared" si="3455"/>
        <v>2219</v>
      </c>
      <c r="M3180" s="147"/>
      <c r="N3180" s="143">
        <f t="shared" si="3414"/>
        <v>982.8</v>
      </c>
      <c r="O3180" s="143">
        <f t="shared" si="3410"/>
        <v>2829.75</v>
      </c>
      <c r="P3180" s="143">
        <f t="shared" si="3411"/>
        <v>26652.16</v>
      </c>
      <c r="Q3180" s="143">
        <f t="shared" si="3412"/>
        <v>6657</v>
      </c>
      <c r="R3180" s="188">
        <f t="shared" si="3415"/>
        <v>37121.71</v>
      </c>
      <c r="T3180">
        <v>32373.22</v>
      </c>
      <c r="U3180" s="190">
        <f t="shared" si="3416"/>
        <v>1.1466795703362223</v>
      </c>
    </row>
    <row r="3181" spans="1:21" x14ac:dyDescent="0.2">
      <c r="A3181" s="178">
        <v>42868</v>
      </c>
      <c r="B3181" s="179">
        <v>0.45833333333333331</v>
      </c>
      <c r="C3181" t="s">
        <v>349</v>
      </c>
      <c r="D3181">
        <v>3.5</v>
      </c>
      <c r="E3181">
        <v>9.8000000000000007</v>
      </c>
      <c r="F3181">
        <v>10</v>
      </c>
      <c r="G3181">
        <v>3.5</v>
      </c>
      <c r="H3181" s="184">
        <f t="shared" ref="H3181:L3181" si="3456">H3157</f>
        <v>0.41666666666666669</v>
      </c>
      <c r="I3181" s="185">
        <f t="shared" si="3456"/>
        <v>196</v>
      </c>
      <c r="J3181" s="185">
        <f t="shared" si="3456"/>
        <v>315</v>
      </c>
      <c r="K3181" s="185">
        <f t="shared" si="3456"/>
        <v>2872</v>
      </c>
      <c r="L3181" s="185">
        <f t="shared" si="3456"/>
        <v>2219</v>
      </c>
      <c r="M3181" s="147"/>
      <c r="N3181" s="143">
        <f t="shared" si="3414"/>
        <v>686</v>
      </c>
      <c r="O3181" s="143">
        <f t="shared" si="3410"/>
        <v>3087</v>
      </c>
      <c r="P3181" s="143">
        <f t="shared" si="3411"/>
        <v>28720</v>
      </c>
      <c r="Q3181" s="143">
        <f t="shared" si="3412"/>
        <v>7766.5</v>
      </c>
      <c r="R3181" s="188">
        <f t="shared" si="3415"/>
        <v>40259.5</v>
      </c>
      <c r="T3181">
        <v>34850.1</v>
      </c>
      <c r="U3181" s="190">
        <f t="shared" si="3416"/>
        <v>1.1552190668032516</v>
      </c>
    </row>
    <row r="3182" spans="1:21" x14ac:dyDescent="0.2">
      <c r="A3182" s="178">
        <v>42868</v>
      </c>
      <c r="B3182" s="179">
        <v>0.5</v>
      </c>
      <c r="C3182" t="s">
        <v>349</v>
      </c>
      <c r="D3182">
        <v>2.95</v>
      </c>
      <c r="E3182">
        <v>8</v>
      </c>
      <c r="F3182">
        <v>8</v>
      </c>
      <c r="G3182">
        <v>5</v>
      </c>
      <c r="H3182" s="184">
        <f t="shared" ref="H3182:L3182" si="3457">H3158</f>
        <v>0.45833333333333331</v>
      </c>
      <c r="I3182" s="185">
        <f t="shared" si="3457"/>
        <v>226</v>
      </c>
      <c r="J3182" s="185">
        <f t="shared" si="3457"/>
        <v>326</v>
      </c>
      <c r="K3182" s="185">
        <f t="shared" si="3457"/>
        <v>2842</v>
      </c>
      <c r="L3182" s="185">
        <f t="shared" si="3457"/>
        <v>1635</v>
      </c>
      <c r="M3182" s="147"/>
      <c r="N3182" s="143">
        <f t="shared" si="3414"/>
        <v>666.7</v>
      </c>
      <c r="O3182" s="143">
        <f t="shared" si="3410"/>
        <v>2608</v>
      </c>
      <c r="P3182" s="143">
        <f t="shared" si="3411"/>
        <v>22736</v>
      </c>
      <c r="Q3182" s="143">
        <f t="shared" si="3412"/>
        <v>8175</v>
      </c>
      <c r="R3182" s="188">
        <f t="shared" si="3415"/>
        <v>34185.699999999997</v>
      </c>
      <c r="T3182">
        <v>37251.949999999997</v>
      </c>
      <c r="U3182" s="190">
        <f t="shared" si="3416"/>
        <v>0.91768887266304178</v>
      </c>
    </row>
    <row r="3183" spans="1:21" x14ac:dyDescent="0.2">
      <c r="A3183" s="178">
        <v>42868</v>
      </c>
      <c r="B3183" s="179">
        <v>0.54166666666666663</v>
      </c>
      <c r="C3183" t="s">
        <v>349</v>
      </c>
      <c r="D3183">
        <v>2.6</v>
      </c>
      <c r="E3183">
        <v>8.4</v>
      </c>
      <c r="F3183">
        <v>8.6</v>
      </c>
      <c r="G3183">
        <v>5</v>
      </c>
      <c r="H3183" s="184">
        <f t="shared" ref="H3183:L3183" si="3458">H3159</f>
        <v>0.5</v>
      </c>
      <c r="I3183" s="185">
        <f t="shared" si="3458"/>
        <v>222</v>
      </c>
      <c r="J3183" s="185">
        <f t="shared" si="3458"/>
        <v>319</v>
      </c>
      <c r="K3183" s="185">
        <f t="shared" si="3458"/>
        <v>2842</v>
      </c>
      <c r="L3183" s="185">
        <f t="shared" si="3458"/>
        <v>1635</v>
      </c>
      <c r="M3183" s="147"/>
      <c r="N3183" s="143">
        <f t="shared" si="3414"/>
        <v>577.20000000000005</v>
      </c>
      <c r="O3183" s="143">
        <f t="shared" si="3410"/>
        <v>2679.6</v>
      </c>
      <c r="P3183" s="143">
        <f t="shared" si="3411"/>
        <v>24441.200000000001</v>
      </c>
      <c r="Q3183" s="143">
        <f t="shared" si="3412"/>
        <v>8175</v>
      </c>
      <c r="R3183" s="188">
        <f t="shared" si="3415"/>
        <v>35873</v>
      </c>
      <c r="T3183">
        <v>39395.96</v>
      </c>
      <c r="U3183" s="190">
        <f t="shared" si="3416"/>
        <v>0.91057560216834421</v>
      </c>
    </row>
    <row r="3184" spans="1:21" x14ac:dyDescent="0.2">
      <c r="A3184" s="178">
        <v>42868</v>
      </c>
      <c r="B3184" s="179">
        <v>0.58333333333333337</v>
      </c>
      <c r="C3184" t="s">
        <v>349</v>
      </c>
      <c r="D3184">
        <v>2.11</v>
      </c>
      <c r="E3184">
        <v>8.7799999999999994</v>
      </c>
      <c r="F3184">
        <v>9.6300000000000008</v>
      </c>
      <c r="G3184">
        <v>5</v>
      </c>
      <c r="H3184" s="184">
        <f t="shared" ref="H3184:L3184" si="3459">H3160</f>
        <v>0.54166666666666663</v>
      </c>
      <c r="I3184" s="185">
        <f t="shared" si="3459"/>
        <v>195</v>
      </c>
      <c r="J3184" s="185">
        <f t="shared" si="3459"/>
        <v>299</v>
      </c>
      <c r="K3184" s="185">
        <f t="shared" si="3459"/>
        <v>2842</v>
      </c>
      <c r="L3184" s="185">
        <f t="shared" si="3459"/>
        <v>1635</v>
      </c>
      <c r="M3184" s="147"/>
      <c r="N3184" s="143">
        <f t="shared" si="3414"/>
        <v>411.45</v>
      </c>
      <c r="O3184" s="143">
        <f t="shared" si="3410"/>
        <v>2625.22</v>
      </c>
      <c r="P3184" s="143">
        <f t="shared" si="3411"/>
        <v>27368.460000000003</v>
      </c>
      <c r="Q3184" s="143">
        <f t="shared" si="3412"/>
        <v>8175</v>
      </c>
      <c r="R3184" s="188">
        <f t="shared" si="3415"/>
        <v>38580.130000000005</v>
      </c>
      <c r="T3184">
        <v>41432.75</v>
      </c>
      <c r="U3184" s="190">
        <f t="shared" si="3416"/>
        <v>0.93115059946539891</v>
      </c>
    </row>
    <row r="3185" spans="1:21" x14ac:dyDescent="0.2">
      <c r="A3185" s="178">
        <v>42868</v>
      </c>
      <c r="B3185" s="179">
        <v>0.625</v>
      </c>
      <c r="C3185" t="s">
        <v>349</v>
      </c>
      <c r="D3185">
        <v>2.21</v>
      </c>
      <c r="E3185">
        <v>10</v>
      </c>
      <c r="F3185">
        <v>10.85</v>
      </c>
      <c r="G3185">
        <v>1.54</v>
      </c>
      <c r="H3185" s="184">
        <f t="shared" ref="H3185:L3185" si="3460">H3161</f>
        <v>0.58333333333333337</v>
      </c>
      <c r="I3185" s="185">
        <f t="shared" si="3460"/>
        <v>205</v>
      </c>
      <c r="J3185" s="185">
        <f t="shared" si="3460"/>
        <v>237</v>
      </c>
      <c r="K3185" s="185">
        <f t="shared" si="3460"/>
        <v>2842</v>
      </c>
      <c r="L3185" s="185">
        <f t="shared" si="3460"/>
        <v>1635</v>
      </c>
      <c r="M3185" s="147"/>
      <c r="N3185" s="143">
        <f t="shared" si="3414"/>
        <v>453.05</v>
      </c>
      <c r="O3185" s="143">
        <f t="shared" si="3410"/>
        <v>2370</v>
      </c>
      <c r="P3185" s="143">
        <f t="shared" si="3411"/>
        <v>30835.7</v>
      </c>
      <c r="Q3185" s="143">
        <f t="shared" si="3412"/>
        <v>2517.9</v>
      </c>
      <c r="R3185" s="188">
        <f t="shared" si="3415"/>
        <v>36176.65</v>
      </c>
      <c r="T3185">
        <v>43443.82</v>
      </c>
      <c r="U3185" s="190">
        <f t="shared" si="3416"/>
        <v>0.83272258286679213</v>
      </c>
    </row>
    <row r="3186" spans="1:21" x14ac:dyDescent="0.2">
      <c r="A3186" s="178">
        <v>42868</v>
      </c>
      <c r="B3186" s="179">
        <v>0.66666666666666663</v>
      </c>
      <c r="C3186" t="s">
        <v>349</v>
      </c>
      <c r="D3186">
        <v>3.27</v>
      </c>
      <c r="E3186">
        <v>19.41</v>
      </c>
      <c r="F3186">
        <v>22.08</v>
      </c>
      <c r="G3186">
        <v>1</v>
      </c>
      <c r="H3186" s="184">
        <f t="shared" ref="H3186:L3186" si="3461">H3162</f>
        <v>0.625</v>
      </c>
      <c r="I3186" s="185">
        <f t="shared" si="3461"/>
        <v>212</v>
      </c>
      <c r="J3186" s="185">
        <f t="shared" si="3461"/>
        <v>213</v>
      </c>
      <c r="K3186" s="185">
        <f t="shared" si="3461"/>
        <v>2842</v>
      </c>
      <c r="L3186" s="185">
        <f t="shared" si="3461"/>
        <v>1380</v>
      </c>
      <c r="M3186" s="147"/>
      <c r="N3186" s="143">
        <f t="shared" si="3414"/>
        <v>693.24</v>
      </c>
      <c r="O3186" s="143">
        <f t="shared" si="3410"/>
        <v>4134.33</v>
      </c>
      <c r="P3186" s="143">
        <f t="shared" si="3411"/>
        <v>62751.359999999993</v>
      </c>
      <c r="Q3186" s="143">
        <f t="shared" si="3412"/>
        <v>1380</v>
      </c>
      <c r="R3186" s="188">
        <f t="shared" si="3415"/>
        <v>68958.929999999993</v>
      </c>
      <c r="T3186">
        <v>45387.22</v>
      </c>
      <c r="U3186" s="190">
        <f t="shared" si="3416"/>
        <v>1.51934685578892</v>
      </c>
    </row>
    <row r="3187" spans="1:21" x14ac:dyDescent="0.2">
      <c r="A3187" s="178">
        <v>42868</v>
      </c>
      <c r="B3187" s="179">
        <v>0.70833333333333337</v>
      </c>
      <c r="C3187" t="s">
        <v>349</v>
      </c>
      <c r="D3187">
        <v>3.5</v>
      </c>
      <c r="E3187">
        <v>31.35</v>
      </c>
      <c r="F3187">
        <v>33.1</v>
      </c>
      <c r="G3187">
        <v>1.45</v>
      </c>
      <c r="H3187" s="184">
        <f t="shared" ref="H3187:L3187" si="3462">H3163</f>
        <v>0.66666666666666663</v>
      </c>
      <c r="I3187" s="185">
        <f t="shared" si="3462"/>
        <v>191</v>
      </c>
      <c r="J3187" s="185">
        <f t="shared" si="3462"/>
        <v>237</v>
      </c>
      <c r="K3187" s="185">
        <f t="shared" si="3462"/>
        <v>2842</v>
      </c>
      <c r="L3187" s="185">
        <f t="shared" si="3462"/>
        <v>1380</v>
      </c>
      <c r="M3187" s="147"/>
      <c r="N3187" s="143">
        <f t="shared" si="3414"/>
        <v>668.5</v>
      </c>
      <c r="O3187" s="143">
        <f t="shared" si="3410"/>
        <v>7429.9500000000007</v>
      </c>
      <c r="P3187" s="143">
        <f t="shared" si="3411"/>
        <v>94070.2</v>
      </c>
      <c r="Q3187" s="143">
        <f t="shared" si="3412"/>
        <v>2001</v>
      </c>
      <c r="R3187" s="188">
        <f t="shared" si="3415"/>
        <v>104169.65</v>
      </c>
      <c r="T3187">
        <v>47129.33</v>
      </c>
      <c r="U3187" s="190">
        <f t="shared" si="3416"/>
        <v>2.210293462690855</v>
      </c>
    </row>
    <row r="3188" spans="1:21" x14ac:dyDescent="0.2">
      <c r="A3188" s="178">
        <v>42868</v>
      </c>
      <c r="B3188" s="179">
        <v>0.75</v>
      </c>
      <c r="C3188" t="s">
        <v>349</v>
      </c>
      <c r="D3188">
        <v>3.5</v>
      </c>
      <c r="E3188">
        <v>15.68</v>
      </c>
      <c r="F3188">
        <v>24.62</v>
      </c>
      <c r="G3188">
        <v>2</v>
      </c>
      <c r="H3188" s="184">
        <f t="shared" ref="H3188:L3188" si="3463">H3164</f>
        <v>0.70833333333333337</v>
      </c>
      <c r="I3188" s="185">
        <f t="shared" si="3463"/>
        <v>218</v>
      </c>
      <c r="J3188" s="185">
        <f t="shared" si="3463"/>
        <v>258</v>
      </c>
      <c r="K3188" s="185">
        <f t="shared" si="3463"/>
        <v>2842</v>
      </c>
      <c r="L3188" s="185">
        <f t="shared" si="3463"/>
        <v>1380</v>
      </c>
      <c r="M3188" s="147"/>
      <c r="N3188" s="143">
        <f t="shared" si="3414"/>
        <v>763</v>
      </c>
      <c r="O3188" s="143">
        <f t="shared" si="3410"/>
        <v>4045.44</v>
      </c>
      <c r="P3188" s="143">
        <f t="shared" si="3411"/>
        <v>69970.040000000008</v>
      </c>
      <c r="Q3188" s="143">
        <f t="shared" si="3412"/>
        <v>2760</v>
      </c>
      <c r="R3188" s="188">
        <f t="shared" si="3415"/>
        <v>77538.48000000001</v>
      </c>
      <c r="T3188">
        <v>48376.32</v>
      </c>
      <c r="U3188" s="190">
        <f t="shared" si="3416"/>
        <v>1.6028188998253694</v>
      </c>
    </row>
    <row r="3189" spans="1:21" x14ac:dyDescent="0.2">
      <c r="A3189" s="178">
        <v>42868</v>
      </c>
      <c r="B3189" s="179">
        <v>0.79166666666666663</v>
      </c>
      <c r="C3189" t="s">
        <v>349</v>
      </c>
      <c r="D3189">
        <v>7.39</v>
      </c>
      <c r="E3189">
        <v>8.52</v>
      </c>
      <c r="F3189">
        <v>9.3699999999999992</v>
      </c>
      <c r="G3189">
        <v>0.99</v>
      </c>
      <c r="H3189" s="184">
        <f t="shared" ref="H3189:L3189" si="3464">H3165</f>
        <v>0.75</v>
      </c>
      <c r="I3189" s="185">
        <f t="shared" si="3464"/>
        <v>240</v>
      </c>
      <c r="J3189" s="185">
        <f t="shared" si="3464"/>
        <v>365</v>
      </c>
      <c r="K3189" s="185">
        <f t="shared" si="3464"/>
        <v>2842</v>
      </c>
      <c r="L3189" s="185">
        <f t="shared" si="3464"/>
        <v>1380</v>
      </c>
      <c r="M3189" s="147"/>
      <c r="N3189" s="143">
        <f t="shared" si="3414"/>
        <v>1773.6</v>
      </c>
      <c r="O3189" s="143">
        <f t="shared" si="3410"/>
        <v>3109.7999999999997</v>
      </c>
      <c r="P3189" s="143">
        <f t="shared" si="3411"/>
        <v>26629.539999999997</v>
      </c>
      <c r="Q3189" s="143">
        <f t="shared" si="3412"/>
        <v>1366.2</v>
      </c>
      <c r="R3189" s="188">
        <f t="shared" si="3415"/>
        <v>32879.139999999992</v>
      </c>
      <c r="T3189">
        <v>48673.51</v>
      </c>
      <c r="U3189" s="190">
        <f t="shared" si="3416"/>
        <v>0.67550378018762136</v>
      </c>
    </row>
    <row r="3190" spans="1:21" x14ac:dyDescent="0.2">
      <c r="A3190" s="178">
        <v>42868</v>
      </c>
      <c r="B3190" s="179">
        <v>0.83333333333333337</v>
      </c>
      <c r="C3190" t="s">
        <v>349</v>
      </c>
      <c r="D3190">
        <v>7</v>
      </c>
      <c r="E3190">
        <v>7.98</v>
      </c>
      <c r="F3190">
        <v>8</v>
      </c>
      <c r="G3190">
        <v>0.97</v>
      </c>
      <c r="H3190" s="184">
        <f t="shared" ref="H3190:L3190" si="3465">H3166</f>
        <v>0.79166666666666663</v>
      </c>
      <c r="I3190" s="185">
        <f t="shared" si="3465"/>
        <v>320</v>
      </c>
      <c r="J3190" s="185">
        <f t="shared" si="3465"/>
        <v>214</v>
      </c>
      <c r="K3190" s="185">
        <f t="shared" si="3465"/>
        <v>2842</v>
      </c>
      <c r="L3190" s="185">
        <f t="shared" si="3465"/>
        <v>1426</v>
      </c>
      <c r="M3190" s="147"/>
      <c r="N3190" s="143">
        <f t="shared" si="3414"/>
        <v>2240</v>
      </c>
      <c r="O3190" s="143">
        <f t="shared" si="3410"/>
        <v>1707.72</v>
      </c>
      <c r="P3190" s="143">
        <f t="shared" si="3411"/>
        <v>22736</v>
      </c>
      <c r="Q3190" s="143">
        <f t="shared" si="3412"/>
        <v>1383.22</v>
      </c>
      <c r="R3190" s="188">
        <f t="shared" si="3415"/>
        <v>28066.940000000002</v>
      </c>
      <c r="T3190">
        <v>47779.56</v>
      </c>
      <c r="U3190" s="190">
        <f t="shared" si="3416"/>
        <v>0.58742566905178706</v>
      </c>
    </row>
    <row r="3191" spans="1:21" x14ac:dyDescent="0.2">
      <c r="A3191" s="178">
        <v>42868</v>
      </c>
      <c r="B3191" s="179">
        <v>0.875</v>
      </c>
      <c r="C3191" t="s">
        <v>349</v>
      </c>
      <c r="D3191">
        <v>7</v>
      </c>
      <c r="E3191">
        <v>7.72</v>
      </c>
      <c r="F3191">
        <v>7.72</v>
      </c>
      <c r="G3191">
        <v>0.97</v>
      </c>
      <c r="H3191" s="184">
        <f t="shared" ref="H3191:L3191" si="3466">H3167</f>
        <v>0.83333333333333337</v>
      </c>
      <c r="I3191" s="185">
        <f t="shared" si="3466"/>
        <v>322</v>
      </c>
      <c r="J3191" s="185">
        <f t="shared" si="3466"/>
        <v>178</v>
      </c>
      <c r="K3191" s="185">
        <f t="shared" si="3466"/>
        <v>2842</v>
      </c>
      <c r="L3191" s="185">
        <f t="shared" si="3466"/>
        <v>1426</v>
      </c>
      <c r="M3191" s="147"/>
      <c r="N3191" s="143">
        <f t="shared" si="3414"/>
        <v>2254</v>
      </c>
      <c r="O3191" s="143">
        <f t="shared" si="3410"/>
        <v>1374.1599999999999</v>
      </c>
      <c r="P3191" s="143">
        <f t="shared" si="3411"/>
        <v>21940.239999999998</v>
      </c>
      <c r="Q3191" s="143">
        <f t="shared" si="3412"/>
        <v>1383.22</v>
      </c>
      <c r="R3191" s="188">
        <f t="shared" si="3415"/>
        <v>26951.62</v>
      </c>
      <c r="T3191">
        <v>45613.93</v>
      </c>
      <c r="U3191" s="190">
        <f t="shared" si="3416"/>
        <v>0.59086379972083092</v>
      </c>
    </row>
    <row r="3192" spans="1:21" x14ac:dyDescent="0.2">
      <c r="A3192" s="178">
        <v>42868</v>
      </c>
      <c r="B3192" s="179">
        <v>0.91666666666666663</v>
      </c>
      <c r="C3192" t="s">
        <v>349</v>
      </c>
      <c r="D3192">
        <v>20</v>
      </c>
      <c r="E3192">
        <v>6.51</v>
      </c>
      <c r="F3192">
        <v>6.51</v>
      </c>
      <c r="G3192">
        <v>0.97</v>
      </c>
      <c r="H3192" s="184">
        <f t="shared" ref="H3192:L3192" si="3467">H3168</f>
        <v>0.875</v>
      </c>
      <c r="I3192" s="185">
        <f t="shared" si="3467"/>
        <v>337</v>
      </c>
      <c r="J3192" s="185">
        <f t="shared" si="3467"/>
        <v>173</v>
      </c>
      <c r="K3192" s="185">
        <f t="shared" si="3467"/>
        <v>2842</v>
      </c>
      <c r="L3192" s="185">
        <f t="shared" si="3467"/>
        <v>1426</v>
      </c>
      <c r="M3192" s="147"/>
      <c r="N3192" s="143">
        <f t="shared" si="3414"/>
        <v>6740</v>
      </c>
      <c r="O3192" s="143">
        <f t="shared" si="3410"/>
        <v>1126.23</v>
      </c>
      <c r="P3192" s="143">
        <f t="shared" si="3411"/>
        <v>18501.419999999998</v>
      </c>
      <c r="Q3192" s="143">
        <f t="shared" si="3412"/>
        <v>1383.22</v>
      </c>
      <c r="R3192" s="188">
        <f t="shared" si="3415"/>
        <v>27750.87</v>
      </c>
      <c r="T3192">
        <v>44066.76</v>
      </c>
      <c r="U3192" s="190">
        <f t="shared" si="3416"/>
        <v>0.6297460943350498</v>
      </c>
    </row>
    <row r="3193" spans="1:21" x14ac:dyDescent="0.2">
      <c r="A3193" s="178">
        <v>42868</v>
      </c>
      <c r="B3193" s="179">
        <v>0.95833333333333337</v>
      </c>
      <c r="C3193" t="s">
        <v>349</v>
      </c>
      <c r="D3193">
        <v>35.01</v>
      </c>
      <c r="E3193">
        <v>6</v>
      </c>
      <c r="F3193">
        <v>4</v>
      </c>
      <c r="G3193">
        <v>0.01</v>
      </c>
      <c r="H3193" s="184">
        <f t="shared" ref="H3193:L3193" si="3468">H3169</f>
        <v>0.91666666666666663</v>
      </c>
      <c r="I3193" s="185">
        <f t="shared" si="3468"/>
        <v>394</v>
      </c>
      <c r="J3193" s="185">
        <f t="shared" si="3468"/>
        <v>194</v>
      </c>
      <c r="K3193" s="185">
        <f t="shared" si="3468"/>
        <v>2842</v>
      </c>
      <c r="L3193" s="185">
        <f t="shared" si="3468"/>
        <v>1426</v>
      </c>
      <c r="M3193" s="147"/>
      <c r="N3193" s="143">
        <f t="shared" si="3414"/>
        <v>13793.939999999999</v>
      </c>
      <c r="O3193" s="143">
        <f t="shared" si="3410"/>
        <v>1164</v>
      </c>
      <c r="P3193" s="143">
        <f t="shared" si="3411"/>
        <v>11368</v>
      </c>
      <c r="Q3193" s="143">
        <f t="shared" si="3412"/>
        <v>14.26</v>
      </c>
      <c r="R3193" s="188">
        <f t="shared" si="3415"/>
        <v>26340.199999999997</v>
      </c>
      <c r="T3193">
        <v>42598.48</v>
      </c>
      <c r="U3193" s="190">
        <f t="shared" si="3416"/>
        <v>0.61833661670557249</v>
      </c>
    </row>
    <row r="3194" spans="1:21" x14ac:dyDescent="0.2">
      <c r="A3194" s="178">
        <v>42868</v>
      </c>
      <c r="B3194" s="180">
        <v>1</v>
      </c>
      <c r="C3194" t="s">
        <v>349</v>
      </c>
      <c r="D3194">
        <v>40</v>
      </c>
      <c r="E3194">
        <v>40.17</v>
      </c>
      <c r="F3194">
        <v>4.25</v>
      </c>
      <c r="G3194">
        <v>0.01</v>
      </c>
      <c r="H3194" s="184">
        <f t="shared" ref="H3194:L3194" si="3469">H3170</f>
        <v>0.95833333333333337</v>
      </c>
      <c r="I3194" s="185">
        <f t="shared" si="3469"/>
        <v>389</v>
      </c>
      <c r="J3194" s="185">
        <f t="shared" si="3469"/>
        <v>265</v>
      </c>
      <c r="K3194" s="185">
        <f t="shared" si="3469"/>
        <v>2985</v>
      </c>
      <c r="L3194" s="185">
        <f t="shared" si="3469"/>
        <v>1111</v>
      </c>
      <c r="M3194" s="147"/>
      <c r="N3194" s="143">
        <f t="shared" si="3414"/>
        <v>15560</v>
      </c>
      <c r="O3194" s="143">
        <f t="shared" si="3410"/>
        <v>10645.050000000001</v>
      </c>
      <c r="P3194" s="143">
        <f t="shared" si="3411"/>
        <v>12686.25</v>
      </c>
      <c r="Q3194" s="143">
        <f t="shared" si="3412"/>
        <v>11.11</v>
      </c>
      <c r="R3194" s="188">
        <f t="shared" si="3415"/>
        <v>38902.410000000003</v>
      </c>
      <c r="T3194">
        <v>39888.81</v>
      </c>
      <c r="U3194" s="190">
        <f t="shared" si="3416"/>
        <v>0.97527126028577948</v>
      </c>
    </row>
    <row r="3195" spans="1:21" x14ac:dyDescent="0.2">
      <c r="A3195" s="178">
        <v>42869</v>
      </c>
      <c r="B3195" s="179">
        <v>4.1666666666666664E-2</v>
      </c>
      <c r="C3195" t="s">
        <v>349</v>
      </c>
      <c r="D3195">
        <v>20</v>
      </c>
      <c r="E3195">
        <v>10</v>
      </c>
      <c r="F3195">
        <v>3.01</v>
      </c>
      <c r="G3195">
        <v>0.01</v>
      </c>
      <c r="H3195" s="184">
        <f t="shared" ref="H3195:L3195" si="3470">H3171</f>
        <v>1</v>
      </c>
      <c r="I3195" s="185">
        <f t="shared" si="3470"/>
        <v>362</v>
      </c>
      <c r="J3195" s="185">
        <f t="shared" si="3470"/>
        <v>243</v>
      </c>
      <c r="K3195" s="185">
        <f t="shared" si="3470"/>
        <v>2985</v>
      </c>
      <c r="L3195" s="185">
        <f t="shared" si="3470"/>
        <v>1111</v>
      </c>
      <c r="M3195" s="147"/>
      <c r="N3195" s="143">
        <f t="shared" si="3414"/>
        <v>7240</v>
      </c>
      <c r="O3195" s="143">
        <f t="shared" si="3410"/>
        <v>2430</v>
      </c>
      <c r="P3195" s="143">
        <f t="shared" si="3411"/>
        <v>8984.8499999999985</v>
      </c>
      <c r="Q3195" s="143">
        <f t="shared" si="3412"/>
        <v>11.11</v>
      </c>
      <c r="R3195" s="188">
        <f t="shared" si="3415"/>
        <v>18665.96</v>
      </c>
      <c r="T3195">
        <v>36844.620000000003</v>
      </c>
      <c r="U3195" s="190">
        <f t="shared" si="3416"/>
        <v>0.50661290576480356</v>
      </c>
    </row>
    <row r="3196" spans="1:21" x14ac:dyDescent="0.2">
      <c r="A3196" s="178">
        <v>42869</v>
      </c>
      <c r="B3196" s="179">
        <v>8.3333333333333329E-2</v>
      </c>
      <c r="C3196" t="s">
        <v>349</v>
      </c>
      <c r="D3196">
        <v>11.39</v>
      </c>
      <c r="E3196">
        <v>5</v>
      </c>
      <c r="F3196">
        <v>3</v>
      </c>
      <c r="G3196">
        <v>0.01</v>
      </c>
      <c r="H3196" s="184">
        <f t="shared" ref="H3196:L3196" si="3471">H3172</f>
        <v>4.1666666666666664E-2</v>
      </c>
      <c r="I3196" s="185">
        <f t="shared" si="3471"/>
        <v>294</v>
      </c>
      <c r="J3196" s="185">
        <f t="shared" si="3471"/>
        <v>212</v>
      </c>
      <c r="K3196" s="185">
        <f t="shared" si="3471"/>
        <v>2985</v>
      </c>
      <c r="L3196" s="185">
        <f t="shared" si="3471"/>
        <v>1111</v>
      </c>
      <c r="M3196" s="147"/>
      <c r="N3196" s="143">
        <f t="shared" si="3414"/>
        <v>3348.6600000000003</v>
      </c>
      <c r="O3196" s="143">
        <f t="shared" si="3410"/>
        <v>1060</v>
      </c>
      <c r="P3196" s="143">
        <f t="shared" si="3411"/>
        <v>8955</v>
      </c>
      <c r="Q3196" s="143">
        <f t="shared" si="3412"/>
        <v>11.11</v>
      </c>
      <c r="R3196" s="188">
        <f t="shared" si="3415"/>
        <v>13374.77</v>
      </c>
      <c r="T3196">
        <v>34049.75</v>
      </c>
      <c r="U3196" s="190">
        <f t="shared" si="3416"/>
        <v>0.39280082819991335</v>
      </c>
    </row>
    <row r="3197" spans="1:21" x14ac:dyDescent="0.2">
      <c r="A3197" s="178">
        <v>42869</v>
      </c>
      <c r="B3197" s="179">
        <v>0.125</v>
      </c>
      <c r="C3197" t="s">
        <v>349</v>
      </c>
      <c r="D3197">
        <v>14.88</v>
      </c>
      <c r="E3197">
        <v>3.11</v>
      </c>
      <c r="F3197">
        <v>3</v>
      </c>
      <c r="G3197">
        <v>0.97</v>
      </c>
      <c r="H3197" s="184">
        <f t="shared" ref="H3197:L3197" si="3472">H3173</f>
        <v>8.3333333333333329E-2</v>
      </c>
      <c r="I3197" s="185">
        <f t="shared" si="3472"/>
        <v>236</v>
      </c>
      <c r="J3197" s="185">
        <f t="shared" si="3472"/>
        <v>179</v>
      </c>
      <c r="K3197" s="185">
        <f t="shared" si="3472"/>
        <v>2985</v>
      </c>
      <c r="L3197" s="185">
        <f t="shared" si="3472"/>
        <v>1111</v>
      </c>
      <c r="M3197" s="147"/>
      <c r="N3197" s="143">
        <f t="shared" si="3414"/>
        <v>3511.6800000000003</v>
      </c>
      <c r="O3197" s="143">
        <f t="shared" si="3410"/>
        <v>556.68999999999994</v>
      </c>
      <c r="P3197" s="143">
        <f t="shared" si="3411"/>
        <v>8955</v>
      </c>
      <c r="Q3197" s="143">
        <f t="shared" si="3412"/>
        <v>1077.67</v>
      </c>
      <c r="R3197" s="188">
        <f t="shared" si="3415"/>
        <v>14101.04</v>
      </c>
      <c r="T3197">
        <v>31843.360000000001</v>
      </c>
      <c r="U3197" s="190">
        <f t="shared" si="3416"/>
        <v>0.4428251290064868</v>
      </c>
    </row>
    <row r="3198" spans="1:21" x14ac:dyDescent="0.2">
      <c r="A3198" s="178">
        <v>42869</v>
      </c>
      <c r="B3198" s="179">
        <v>0.16666666666666666</v>
      </c>
      <c r="C3198" t="s">
        <v>349</v>
      </c>
      <c r="D3198">
        <v>12.42</v>
      </c>
      <c r="E3198">
        <v>3.01</v>
      </c>
      <c r="F3198">
        <v>3</v>
      </c>
      <c r="G3198">
        <v>0.97</v>
      </c>
      <c r="H3198" s="184">
        <f t="shared" ref="H3198:L3198" si="3473">H3174</f>
        <v>0.125</v>
      </c>
      <c r="I3198" s="185">
        <f t="shared" si="3473"/>
        <v>201</v>
      </c>
      <c r="J3198" s="185">
        <f t="shared" si="3473"/>
        <v>205</v>
      </c>
      <c r="K3198" s="185">
        <f t="shared" si="3473"/>
        <v>2985</v>
      </c>
      <c r="L3198" s="185">
        <f t="shared" si="3473"/>
        <v>1717</v>
      </c>
      <c r="M3198" s="147"/>
      <c r="N3198" s="143">
        <f t="shared" si="3414"/>
        <v>2496.42</v>
      </c>
      <c r="O3198" s="143">
        <f t="shared" si="3410"/>
        <v>617.04999999999995</v>
      </c>
      <c r="P3198" s="143">
        <f t="shared" si="3411"/>
        <v>8955</v>
      </c>
      <c r="Q3198" s="143">
        <f t="shared" si="3412"/>
        <v>1665.49</v>
      </c>
      <c r="R3198" s="188">
        <f t="shared" si="3415"/>
        <v>13733.960000000001</v>
      </c>
      <c r="T3198">
        <v>30132.43</v>
      </c>
      <c r="U3198" s="190">
        <f t="shared" si="3416"/>
        <v>0.45578667236595261</v>
      </c>
    </row>
    <row r="3199" spans="1:21" x14ac:dyDescent="0.2">
      <c r="A3199" s="178">
        <v>42869</v>
      </c>
      <c r="B3199" s="179">
        <v>0.20833333333333334</v>
      </c>
      <c r="C3199" t="s">
        <v>349</v>
      </c>
      <c r="D3199">
        <v>8.61</v>
      </c>
      <c r="E3199">
        <v>4.88</v>
      </c>
      <c r="F3199">
        <v>3</v>
      </c>
      <c r="G3199">
        <v>0.97</v>
      </c>
      <c r="H3199" s="184">
        <f t="shared" ref="H3199:L3199" si="3474">H3175</f>
        <v>0.16666666666666666</v>
      </c>
      <c r="I3199" s="185">
        <f t="shared" si="3474"/>
        <v>185</v>
      </c>
      <c r="J3199" s="185">
        <f t="shared" si="3474"/>
        <v>205</v>
      </c>
      <c r="K3199" s="185">
        <f t="shared" si="3474"/>
        <v>2985</v>
      </c>
      <c r="L3199" s="185">
        <f t="shared" si="3474"/>
        <v>1717</v>
      </c>
      <c r="M3199" s="147"/>
      <c r="N3199" s="143">
        <f t="shared" si="3414"/>
        <v>1592.85</v>
      </c>
      <c r="O3199" s="143">
        <f t="shared" si="3410"/>
        <v>1000.4</v>
      </c>
      <c r="P3199" s="143">
        <f t="shared" si="3411"/>
        <v>8955</v>
      </c>
      <c r="Q3199" s="143">
        <f t="shared" si="3412"/>
        <v>1665.49</v>
      </c>
      <c r="R3199" s="188">
        <f t="shared" si="3415"/>
        <v>13213.74</v>
      </c>
      <c r="T3199">
        <v>29089.81</v>
      </c>
      <c r="U3199" s="190">
        <f t="shared" si="3416"/>
        <v>0.45423947423513594</v>
      </c>
    </row>
    <row r="3200" spans="1:21" x14ac:dyDescent="0.2">
      <c r="A3200" s="178">
        <v>42869</v>
      </c>
      <c r="B3200" s="179">
        <v>0.25</v>
      </c>
      <c r="C3200" t="s">
        <v>349</v>
      </c>
      <c r="D3200">
        <v>40</v>
      </c>
      <c r="E3200">
        <v>11</v>
      </c>
      <c r="F3200">
        <v>4</v>
      </c>
      <c r="G3200">
        <v>0.97</v>
      </c>
      <c r="H3200" s="184">
        <f t="shared" ref="H3200:L3200" si="3475">H3176</f>
        <v>0.20833333333333334</v>
      </c>
      <c r="I3200" s="185">
        <f t="shared" si="3475"/>
        <v>207</v>
      </c>
      <c r="J3200" s="185">
        <f t="shared" si="3475"/>
        <v>283</v>
      </c>
      <c r="K3200" s="185">
        <f t="shared" si="3475"/>
        <v>2985</v>
      </c>
      <c r="L3200" s="185">
        <f t="shared" si="3475"/>
        <v>1717</v>
      </c>
      <c r="M3200" s="147"/>
      <c r="N3200" s="143">
        <f t="shared" si="3414"/>
        <v>8280</v>
      </c>
      <c r="O3200" s="143">
        <f t="shared" si="3410"/>
        <v>3113</v>
      </c>
      <c r="P3200" s="143">
        <f t="shared" si="3411"/>
        <v>11940</v>
      </c>
      <c r="Q3200" s="143">
        <f t="shared" si="3412"/>
        <v>1665.49</v>
      </c>
      <c r="R3200" s="188">
        <f t="shared" si="3415"/>
        <v>24998.49</v>
      </c>
      <c r="T3200">
        <v>28495.83</v>
      </c>
      <c r="U3200" s="190">
        <f t="shared" si="3416"/>
        <v>0.87726835821241211</v>
      </c>
    </row>
    <row r="3201" spans="1:21" x14ac:dyDescent="0.2">
      <c r="A3201" s="178">
        <v>42869</v>
      </c>
      <c r="B3201" s="179">
        <v>0.29166666666666669</v>
      </c>
      <c r="C3201" t="s">
        <v>349</v>
      </c>
      <c r="D3201">
        <v>20</v>
      </c>
      <c r="E3201">
        <v>25.46</v>
      </c>
      <c r="F3201">
        <v>7.61</v>
      </c>
      <c r="G3201">
        <v>3.5</v>
      </c>
      <c r="H3201" s="184">
        <f t="shared" ref="H3201:L3201" si="3476">H3177</f>
        <v>0.25</v>
      </c>
      <c r="I3201" s="185">
        <f t="shared" si="3476"/>
        <v>327</v>
      </c>
      <c r="J3201" s="185">
        <f t="shared" si="3476"/>
        <v>438</v>
      </c>
      <c r="K3201" s="185">
        <f t="shared" si="3476"/>
        <v>2985</v>
      </c>
      <c r="L3201" s="185">
        <f t="shared" si="3476"/>
        <v>1717</v>
      </c>
      <c r="M3201" s="147"/>
      <c r="N3201" s="143">
        <f t="shared" si="3414"/>
        <v>6540</v>
      </c>
      <c r="O3201" s="143">
        <f t="shared" si="3410"/>
        <v>11151.48</v>
      </c>
      <c r="P3201" s="143">
        <f t="shared" si="3411"/>
        <v>22715.850000000002</v>
      </c>
      <c r="Q3201" s="143">
        <f t="shared" si="3412"/>
        <v>6009.5</v>
      </c>
      <c r="R3201" s="188">
        <f t="shared" si="3415"/>
        <v>46416.83</v>
      </c>
      <c r="T3201">
        <v>28307.48</v>
      </c>
      <c r="U3201" s="190">
        <f t="shared" si="3416"/>
        <v>1.6397372708556184</v>
      </c>
    </row>
    <row r="3202" spans="1:21" x14ac:dyDescent="0.2">
      <c r="A3202" s="178">
        <v>42869</v>
      </c>
      <c r="B3202" s="179">
        <v>0.33333333333333331</v>
      </c>
      <c r="C3202" t="s">
        <v>349</v>
      </c>
      <c r="D3202">
        <v>8.49</v>
      </c>
      <c r="E3202">
        <v>4.7699999999999996</v>
      </c>
      <c r="F3202">
        <v>5.5</v>
      </c>
      <c r="G3202">
        <v>3</v>
      </c>
      <c r="H3202" s="184">
        <f t="shared" ref="H3202:L3202" si="3477">H3178</f>
        <v>0.29166666666666669</v>
      </c>
      <c r="I3202" s="185">
        <f t="shared" si="3477"/>
        <v>249</v>
      </c>
      <c r="J3202" s="185">
        <f t="shared" si="3477"/>
        <v>556</v>
      </c>
      <c r="K3202" s="185">
        <f t="shared" si="3477"/>
        <v>2872</v>
      </c>
      <c r="L3202" s="185">
        <f t="shared" si="3477"/>
        <v>2219</v>
      </c>
      <c r="M3202" s="147"/>
      <c r="N3202" s="143">
        <f t="shared" si="3414"/>
        <v>2114.0100000000002</v>
      </c>
      <c r="O3202" s="143">
        <f t="shared" si="3410"/>
        <v>2652.12</v>
      </c>
      <c r="P3202" s="143">
        <f t="shared" si="3411"/>
        <v>15796</v>
      </c>
      <c r="Q3202" s="143">
        <f t="shared" si="3412"/>
        <v>6657</v>
      </c>
      <c r="R3202" s="188">
        <f t="shared" si="3415"/>
        <v>27219.13</v>
      </c>
      <c r="T3202">
        <v>28352.49</v>
      </c>
      <c r="U3202" s="190">
        <f t="shared" si="3416"/>
        <v>0.96002608589227967</v>
      </c>
    </row>
    <row r="3203" spans="1:21" x14ac:dyDescent="0.2">
      <c r="A3203" s="178">
        <v>42869</v>
      </c>
      <c r="B3203" s="179">
        <v>0.375</v>
      </c>
      <c r="C3203" t="s">
        <v>349</v>
      </c>
      <c r="D3203">
        <v>9.09</v>
      </c>
      <c r="E3203">
        <v>5</v>
      </c>
      <c r="F3203">
        <v>7.61</v>
      </c>
      <c r="G3203">
        <v>3</v>
      </c>
      <c r="H3203" s="184">
        <f t="shared" ref="H3203:L3203" si="3478">H3179</f>
        <v>0.33333333333333331</v>
      </c>
      <c r="I3203" s="185">
        <f t="shared" si="3478"/>
        <v>256</v>
      </c>
      <c r="J3203" s="185">
        <f t="shared" si="3478"/>
        <v>306</v>
      </c>
      <c r="K3203" s="185">
        <f t="shared" si="3478"/>
        <v>2872</v>
      </c>
      <c r="L3203" s="185">
        <f t="shared" si="3478"/>
        <v>2219</v>
      </c>
      <c r="M3203" s="147"/>
      <c r="N3203" s="143">
        <f t="shared" si="3414"/>
        <v>2327.04</v>
      </c>
      <c r="O3203" s="143">
        <f t="shared" si="3410"/>
        <v>1530</v>
      </c>
      <c r="P3203" s="143">
        <f t="shared" si="3411"/>
        <v>21855.920000000002</v>
      </c>
      <c r="Q3203" s="143">
        <f t="shared" si="3412"/>
        <v>6657</v>
      </c>
      <c r="R3203" s="188">
        <f t="shared" si="3415"/>
        <v>32369.960000000003</v>
      </c>
      <c r="T3203">
        <v>29129.42</v>
      </c>
      <c r="U3203" s="190">
        <f t="shared" si="3416"/>
        <v>1.1112462932663953</v>
      </c>
    </row>
    <row r="3204" spans="1:21" x14ac:dyDescent="0.2">
      <c r="A3204" s="178">
        <v>42869</v>
      </c>
      <c r="B3204" s="179">
        <v>0.41666666666666669</v>
      </c>
      <c r="C3204" t="s">
        <v>349</v>
      </c>
      <c r="D3204">
        <v>5.13</v>
      </c>
      <c r="E3204">
        <v>6</v>
      </c>
      <c r="F3204">
        <v>8</v>
      </c>
      <c r="G3204">
        <v>3.5</v>
      </c>
      <c r="H3204" s="184">
        <f t="shared" ref="H3204:L3204" si="3479">H3180</f>
        <v>0.375</v>
      </c>
      <c r="I3204" s="185">
        <f t="shared" si="3479"/>
        <v>156</v>
      </c>
      <c r="J3204" s="185">
        <f t="shared" si="3479"/>
        <v>343</v>
      </c>
      <c r="K3204" s="185">
        <f t="shared" si="3479"/>
        <v>2872</v>
      </c>
      <c r="L3204" s="185">
        <f t="shared" si="3479"/>
        <v>2219</v>
      </c>
      <c r="M3204" s="147"/>
      <c r="N3204" s="143">
        <f t="shared" si="3414"/>
        <v>800.28</v>
      </c>
      <c r="O3204" s="143">
        <f t="shared" ref="O3204:O3267" si="3480">E3204*J3204</f>
        <v>2058</v>
      </c>
      <c r="P3204" s="143">
        <f t="shared" ref="P3204:P3267" si="3481">F3204*K3204</f>
        <v>22976</v>
      </c>
      <c r="Q3204" s="143">
        <f t="shared" ref="Q3204:Q3267" si="3482">G3204*L3204</f>
        <v>7766.5</v>
      </c>
      <c r="R3204" s="188">
        <f t="shared" si="3415"/>
        <v>33600.78</v>
      </c>
      <c r="T3204">
        <v>31833.85</v>
      </c>
      <c r="U3204" s="190">
        <f t="shared" si="3416"/>
        <v>1.0555047535877691</v>
      </c>
    </row>
    <row r="3205" spans="1:21" x14ac:dyDescent="0.2">
      <c r="A3205" s="178">
        <v>42869</v>
      </c>
      <c r="B3205" s="179">
        <v>0.45833333333333331</v>
      </c>
      <c r="C3205" t="s">
        <v>349</v>
      </c>
      <c r="D3205">
        <v>3.85</v>
      </c>
      <c r="E3205">
        <v>7.6</v>
      </c>
      <c r="F3205">
        <v>7.8</v>
      </c>
      <c r="G3205">
        <v>6</v>
      </c>
      <c r="H3205" s="184">
        <f t="shared" ref="H3205:L3205" si="3483">H3181</f>
        <v>0.41666666666666669</v>
      </c>
      <c r="I3205" s="185">
        <f t="shared" si="3483"/>
        <v>196</v>
      </c>
      <c r="J3205" s="185">
        <f t="shared" si="3483"/>
        <v>315</v>
      </c>
      <c r="K3205" s="185">
        <f t="shared" si="3483"/>
        <v>2872</v>
      </c>
      <c r="L3205" s="185">
        <f t="shared" si="3483"/>
        <v>2219</v>
      </c>
      <c r="M3205" s="147"/>
      <c r="N3205" s="143">
        <f t="shared" ref="N3205:N3268" si="3484">D3205*I3205</f>
        <v>754.6</v>
      </c>
      <c r="O3205" s="143">
        <f t="shared" si="3480"/>
        <v>2394</v>
      </c>
      <c r="P3205" s="143">
        <f t="shared" si="3481"/>
        <v>22401.599999999999</v>
      </c>
      <c r="Q3205" s="143">
        <f t="shared" si="3482"/>
        <v>13314</v>
      </c>
      <c r="R3205" s="188">
        <f t="shared" ref="R3205:R3268" si="3485">SUM(N3205:Q3205)</f>
        <v>38864.199999999997</v>
      </c>
      <c r="T3205">
        <v>35093.89</v>
      </c>
      <c r="U3205" s="190">
        <f t="shared" ref="U3205:U3268" si="3486">R3205/T3205</f>
        <v>1.1074349409541091</v>
      </c>
    </row>
    <row r="3206" spans="1:21" x14ac:dyDescent="0.2">
      <c r="A3206" s="178">
        <v>42869</v>
      </c>
      <c r="B3206" s="179">
        <v>0.5</v>
      </c>
      <c r="C3206" t="s">
        <v>349</v>
      </c>
      <c r="D3206">
        <v>2.5099999999999998</v>
      </c>
      <c r="E3206">
        <v>8</v>
      </c>
      <c r="F3206">
        <v>8</v>
      </c>
      <c r="G3206">
        <v>6.4</v>
      </c>
      <c r="H3206" s="184">
        <f t="shared" ref="H3206:L3206" si="3487">H3182</f>
        <v>0.45833333333333331</v>
      </c>
      <c r="I3206" s="185">
        <f t="shared" si="3487"/>
        <v>226</v>
      </c>
      <c r="J3206" s="185">
        <f t="shared" si="3487"/>
        <v>326</v>
      </c>
      <c r="K3206" s="185">
        <f t="shared" si="3487"/>
        <v>2842</v>
      </c>
      <c r="L3206" s="185">
        <f t="shared" si="3487"/>
        <v>1635</v>
      </c>
      <c r="M3206" s="147"/>
      <c r="N3206" s="143">
        <f t="shared" si="3484"/>
        <v>567.26</v>
      </c>
      <c r="O3206" s="143">
        <f t="shared" si="3480"/>
        <v>2608</v>
      </c>
      <c r="P3206" s="143">
        <f t="shared" si="3481"/>
        <v>22736</v>
      </c>
      <c r="Q3206" s="143">
        <f t="shared" si="3482"/>
        <v>10464</v>
      </c>
      <c r="R3206" s="188">
        <f t="shared" si="3485"/>
        <v>36375.26</v>
      </c>
      <c r="T3206">
        <v>37981.199999999997</v>
      </c>
      <c r="U3206" s="190">
        <f t="shared" si="3486"/>
        <v>0.95771750234326469</v>
      </c>
    </row>
    <row r="3207" spans="1:21" x14ac:dyDescent="0.2">
      <c r="A3207" s="178">
        <v>42869</v>
      </c>
      <c r="B3207" s="179">
        <v>0.54166666666666663</v>
      </c>
      <c r="C3207" t="s">
        <v>349</v>
      </c>
      <c r="D3207">
        <v>1</v>
      </c>
      <c r="E3207">
        <v>5.62</v>
      </c>
      <c r="F3207">
        <v>5.82</v>
      </c>
      <c r="G3207">
        <v>5</v>
      </c>
      <c r="H3207" s="184">
        <f t="shared" ref="H3207:L3207" si="3488">H3183</f>
        <v>0.5</v>
      </c>
      <c r="I3207" s="185">
        <f t="shared" si="3488"/>
        <v>222</v>
      </c>
      <c r="J3207" s="185">
        <f t="shared" si="3488"/>
        <v>319</v>
      </c>
      <c r="K3207" s="185">
        <f t="shared" si="3488"/>
        <v>2842</v>
      </c>
      <c r="L3207" s="185">
        <f t="shared" si="3488"/>
        <v>1635</v>
      </c>
      <c r="M3207" s="147"/>
      <c r="N3207" s="143">
        <f t="shared" si="3484"/>
        <v>222</v>
      </c>
      <c r="O3207" s="143">
        <f t="shared" si="3480"/>
        <v>1792.78</v>
      </c>
      <c r="P3207" s="143">
        <f t="shared" si="3481"/>
        <v>16540.440000000002</v>
      </c>
      <c r="Q3207" s="143">
        <f t="shared" si="3482"/>
        <v>8175</v>
      </c>
      <c r="R3207" s="188">
        <f t="shared" si="3485"/>
        <v>26730.22</v>
      </c>
      <c r="T3207">
        <v>40548.65</v>
      </c>
      <c r="U3207" s="190">
        <f t="shared" si="3486"/>
        <v>0.6592135619804852</v>
      </c>
    </row>
    <row r="3208" spans="1:21" x14ac:dyDescent="0.2">
      <c r="A3208" s="178">
        <v>42869</v>
      </c>
      <c r="B3208" s="179">
        <v>0.58333333333333337</v>
      </c>
      <c r="C3208" t="s">
        <v>349</v>
      </c>
      <c r="D3208">
        <v>1</v>
      </c>
      <c r="E3208">
        <v>7.44</v>
      </c>
      <c r="F3208">
        <v>8.44</v>
      </c>
      <c r="G3208">
        <v>6</v>
      </c>
      <c r="H3208" s="184">
        <f t="shared" ref="H3208:L3208" si="3489">H3184</f>
        <v>0.54166666666666663</v>
      </c>
      <c r="I3208" s="185">
        <f t="shared" si="3489"/>
        <v>195</v>
      </c>
      <c r="J3208" s="185">
        <f t="shared" si="3489"/>
        <v>299</v>
      </c>
      <c r="K3208" s="185">
        <f t="shared" si="3489"/>
        <v>2842</v>
      </c>
      <c r="L3208" s="185">
        <f t="shared" si="3489"/>
        <v>1635</v>
      </c>
      <c r="M3208" s="147"/>
      <c r="N3208" s="143">
        <f t="shared" si="3484"/>
        <v>195</v>
      </c>
      <c r="O3208" s="143">
        <f t="shared" si="3480"/>
        <v>2224.56</v>
      </c>
      <c r="P3208" s="143">
        <f t="shared" si="3481"/>
        <v>23986.48</v>
      </c>
      <c r="Q3208" s="143">
        <f t="shared" si="3482"/>
        <v>9810</v>
      </c>
      <c r="R3208" s="188">
        <f t="shared" si="3485"/>
        <v>36216.04</v>
      </c>
      <c r="T3208">
        <v>43031.76</v>
      </c>
      <c r="U3208" s="190">
        <f t="shared" si="3486"/>
        <v>0.84161186993048853</v>
      </c>
    </row>
    <row r="3209" spans="1:21" x14ac:dyDescent="0.2">
      <c r="A3209" s="178">
        <v>42869</v>
      </c>
      <c r="B3209" s="179">
        <v>0.625</v>
      </c>
      <c r="C3209" t="s">
        <v>349</v>
      </c>
      <c r="D3209">
        <v>1.79</v>
      </c>
      <c r="E3209">
        <v>10.58</v>
      </c>
      <c r="F3209">
        <v>13.55</v>
      </c>
      <c r="G3209">
        <v>2</v>
      </c>
      <c r="H3209" s="184">
        <f t="shared" ref="H3209:L3209" si="3490">H3185</f>
        <v>0.58333333333333337</v>
      </c>
      <c r="I3209" s="185">
        <f t="shared" si="3490"/>
        <v>205</v>
      </c>
      <c r="J3209" s="185">
        <f t="shared" si="3490"/>
        <v>237</v>
      </c>
      <c r="K3209" s="185">
        <f t="shared" si="3490"/>
        <v>2842</v>
      </c>
      <c r="L3209" s="185">
        <f t="shared" si="3490"/>
        <v>1635</v>
      </c>
      <c r="M3209" s="147"/>
      <c r="N3209" s="143">
        <f t="shared" si="3484"/>
        <v>366.95</v>
      </c>
      <c r="O3209" s="143">
        <f t="shared" si="3480"/>
        <v>2507.46</v>
      </c>
      <c r="P3209" s="143">
        <f t="shared" si="3481"/>
        <v>38509.1</v>
      </c>
      <c r="Q3209" s="143">
        <f t="shared" si="3482"/>
        <v>3270</v>
      </c>
      <c r="R3209" s="188">
        <f t="shared" si="3485"/>
        <v>44653.509999999995</v>
      </c>
      <c r="T3209">
        <v>45429.37</v>
      </c>
      <c r="U3209" s="190">
        <f t="shared" si="3486"/>
        <v>0.98292162096898972</v>
      </c>
    </row>
    <row r="3210" spans="1:21" x14ac:dyDescent="0.2">
      <c r="A3210" s="178">
        <v>42869</v>
      </c>
      <c r="B3210" s="179">
        <v>0.66666666666666663</v>
      </c>
      <c r="C3210" t="s">
        <v>349</v>
      </c>
      <c r="D3210">
        <v>1.21</v>
      </c>
      <c r="E3210">
        <v>18.28</v>
      </c>
      <c r="F3210">
        <v>26.52</v>
      </c>
      <c r="G3210">
        <v>5</v>
      </c>
      <c r="H3210" s="184">
        <f t="shared" ref="H3210:L3210" si="3491">H3186</f>
        <v>0.625</v>
      </c>
      <c r="I3210" s="185">
        <f t="shared" si="3491"/>
        <v>212</v>
      </c>
      <c r="J3210" s="185">
        <f t="shared" si="3491"/>
        <v>213</v>
      </c>
      <c r="K3210" s="185">
        <f t="shared" si="3491"/>
        <v>2842</v>
      </c>
      <c r="L3210" s="185">
        <f t="shared" si="3491"/>
        <v>1380</v>
      </c>
      <c r="M3210" s="147"/>
      <c r="N3210" s="143">
        <f t="shared" si="3484"/>
        <v>256.52</v>
      </c>
      <c r="O3210" s="143">
        <f t="shared" si="3480"/>
        <v>3893.6400000000003</v>
      </c>
      <c r="P3210" s="143">
        <f t="shared" si="3481"/>
        <v>75369.84</v>
      </c>
      <c r="Q3210" s="143">
        <f t="shared" si="3482"/>
        <v>6900</v>
      </c>
      <c r="R3210" s="188">
        <f t="shared" si="3485"/>
        <v>86420</v>
      </c>
      <c r="T3210">
        <v>47630.7</v>
      </c>
      <c r="U3210" s="190">
        <f t="shared" si="3486"/>
        <v>1.8143760221873708</v>
      </c>
    </row>
    <row r="3211" spans="1:21" x14ac:dyDescent="0.2">
      <c r="A3211" s="178">
        <v>42869</v>
      </c>
      <c r="B3211" s="179">
        <v>0.70833333333333337</v>
      </c>
      <c r="C3211" t="s">
        <v>349</v>
      </c>
      <c r="D3211">
        <v>3.5</v>
      </c>
      <c r="E3211">
        <v>20</v>
      </c>
      <c r="F3211">
        <v>28.56</v>
      </c>
      <c r="G3211">
        <v>5</v>
      </c>
      <c r="H3211" s="184">
        <f t="shared" ref="H3211:L3211" si="3492">H3187</f>
        <v>0.66666666666666663</v>
      </c>
      <c r="I3211" s="185">
        <f t="shared" si="3492"/>
        <v>191</v>
      </c>
      <c r="J3211" s="185">
        <f t="shared" si="3492"/>
        <v>237</v>
      </c>
      <c r="K3211" s="185">
        <f t="shared" si="3492"/>
        <v>2842</v>
      </c>
      <c r="L3211" s="185">
        <f t="shared" si="3492"/>
        <v>1380</v>
      </c>
      <c r="M3211" s="147"/>
      <c r="N3211" s="143">
        <f t="shared" si="3484"/>
        <v>668.5</v>
      </c>
      <c r="O3211" s="143">
        <f t="shared" si="3480"/>
        <v>4740</v>
      </c>
      <c r="P3211" s="143">
        <f t="shared" si="3481"/>
        <v>81167.51999999999</v>
      </c>
      <c r="Q3211" s="143">
        <f t="shared" si="3482"/>
        <v>6900</v>
      </c>
      <c r="R3211" s="188">
        <f t="shared" si="3485"/>
        <v>93476.01999999999</v>
      </c>
      <c r="T3211">
        <v>49641.81</v>
      </c>
      <c r="U3211" s="190">
        <f t="shared" si="3486"/>
        <v>1.8830099063672334</v>
      </c>
    </row>
    <row r="3212" spans="1:21" x14ac:dyDescent="0.2">
      <c r="A3212" s="178">
        <v>42869</v>
      </c>
      <c r="B3212" s="179">
        <v>0.75</v>
      </c>
      <c r="C3212" t="s">
        <v>349</v>
      </c>
      <c r="D3212">
        <v>8.11</v>
      </c>
      <c r="E3212">
        <v>6.95</v>
      </c>
      <c r="F3212">
        <v>15</v>
      </c>
      <c r="G3212">
        <v>3</v>
      </c>
      <c r="H3212" s="184">
        <f t="shared" ref="H3212:L3212" si="3493">H3188</f>
        <v>0.70833333333333337</v>
      </c>
      <c r="I3212" s="185">
        <f t="shared" si="3493"/>
        <v>218</v>
      </c>
      <c r="J3212" s="185">
        <f t="shared" si="3493"/>
        <v>258</v>
      </c>
      <c r="K3212" s="185">
        <f t="shared" si="3493"/>
        <v>2842</v>
      </c>
      <c r="L3212" s="185">
        <f t="shared" si="3493"/>
        <v>1380</v>
      </c>
      <c r="M3212" s="147"/>
      <c r="N3212" s="143">
        <f t="shared" si="3484"/>
        <v>1767.9799999999998</v>
      </c>
      <c r="O3212" s="143">
        <f t="shared" si="3480"/>
        <v>1793.1000000000001</v>
      </c>
      <c r="P3212" s="143">
        <f t="shared" si="3481"/>
        <v>42630</v>
      </c>
      <c r="Q3212" s="143">
        <f t="shared" si="3482"/>
        <v>4140</v>
      </c>
      <c r="R3212" s="188">
        <f t="shared" si="3485"/>
        <v>50331.08</v>
      </c>
      <c r="T3212">
        <v>50913.79</v>
      </c>
      <c r="U3212" s="190">
        <f t="shared" si="3486"/>
        <v>0.98855496713169455</v>
      </c>
    </row>
    <row r="3213" spans="1:21" x14ac:dyDescent="0.2">
      <c r="A3213" s="178">
        <v>42869</v>
      </c>
      <c r="B3213" s="179">
        <v>0.79166666666666663</v>
      </c>
      <c r="C3213" t="s">
        <v>349</v>
      </c>
      <c r="D3213">
        <v>10.029999999999999</v>
      </c>
      <c r="E3213">
        <v>8.85</v>
      </c>
      <c r="F3213">
        <v>9.85</v>
      </c>
      <c r="G3213">
        <v>1.29</v>
      </c>
      <c r="H3213" s="184">
        <f t="shared" ref="H3213:L3213" si="3494">H3189</f>
        <v>0.75</v>
      </c>
      <c r="I3213" s="185">
        <f t="shared" si="3494"/>
        <v>240</v>
      </c>
      <c r="J3213" s="185">
        <f t="shared" si="3494"/>
        <v>365</v>
      </c>
      <c r="K3213" s="185">
        <f t="shared" si="3494"/>
        <v>2842</v>
      </c>
      <c r="L3213" s="185">
        <f t="shared" si="3494"/>
        <v>1380</v>
      </c>
      <c r="M3213" s="147"/>
      <c r="N3213" s="143">
        <f t="shared" si="3484"/>
        <v>2407.1999999999998</v>
      </c>
      <c r="O3213" s="143">
        <f t="shared" si="3480"/>
        <v>3230.25</v>
      </c>
      <c r="P3213" s="143">
        <f t="shared" si="3481"/>
        <v>27993.7</v>
      </c>
      <c r="Q3213" s="143">
        <f t="shared" si="3482"/>
        <v>1780.2</v>
      </c>
      <c r="R3213" s="188">
        <f t="shared" si="3485"/>
        <v>35411.35</v>
      </c>
      <c r="T3213">
        <v>51370.1</v>
      </c>
      <c r="U3213" s="190">
        <f t="shared" si="3486"/>
        <v>0.68933776652177048</v>
      </c>
    </row>
    <row r="3214" spans="1:21" x14ac:dyDescent="0.2">
      <c r="A3214" s="178">
        <v>42869</v>
      </c>
      <c r="B3214" s="179">
        <v>0.83333333333333337</v>
      </c>
      <c r="C3214" t="s">
        <v>349</v>
      </c>
      <c r="D3214">
        <v>7</v>
      </c>
      <c r="E3214">
        <v>6.97</v>
      </c>
      <c r="F3214">
        <v>7.85</v>
      </c>
      <c r="G3214">
        <v>0.99</v>
      </c>
      <c r="H3214" s="184">
        <f t="shared" ref="H3214:L3214" si="3495">H3190</f>
        <v>0.79166666666666663</v>
      </c>
      <c r="I3214" s="185">
        <f t="shared" si="3495"/>
        <v>320</v>
      </c>
      <c r="J3214" s="185">
        <f t="shared" si="3495"/>
        <v>214</v>
      </c>
      <c r="K3214" s="185">
        <f t="shared" si="3495"/>
        <v>2842</v>
      </c>
      <c r="L3214" s="185">
        <f t="shared" si="3495"/>
        <v>1426</v>
      </c>
      <c r="M3214" s="147"/>
      <c r="N3214" s="143">
        <f t="shared" si="3484"/>
        <v>2240</v>
      </c>
      <c r="O3214" s="143">
        <f t="shared" si="3480"/>
        <v>1491.58</v>
      </c>
      <c r="P3214" s="143">
        <f t="shared" si="3481"/>
        <v>22309.7</v>
      </c>
      <c r="Q3214" s="143">
        <f t="shared" si="3482"/>
        <v>1411.74</v>
      </c>
      <c r="R3214" s="188">
        <f t="shared" si="3485"/>
        <v>27453.02</v>
      </c>
      <c r="T3214">
        <v>50618.080000000002</v>
      </c>
      <c r="U3214" s="190">
        <f t="shared" si="3486"/>
        <v>0.54235601192301253</v>
      </c>
    </row>
    <row r="3215" spans="1:21" x14ac:dyDescent="0.2">
      <c r="A3215" s="178">
        <v>42869</v>
      </c>
      <c r="B3215" s="179">
        <v>0.875</v>
      </c>
      <c r="C3215" t="s">
        <v>349</v>
      </c>
      <c r="D3215">
        <v>7</v>
      </c>
      <c r="E3215">
        <v>9</v>
      </c>
      <c r="F3215">
        <v>10</v>
      </c>
      <c r="G3215">
        <v>0.99</v>
      </c>
      <c r="H3215" s="184">
        <f t="shared" ref="H3215:L3215" si="3496">H3191</f>
        <v>0.83333333333333337</v>
      </c>
      <c r="I3215" s="185">
        <f t="shared" si="3496"/>
        <v>322</v>
      </c>
      <c r="J3215" s="185">
        <f t="shared" si="3496"/>
        <v>178</v>
      </c>
      <c r="K3215" s="185">
        <f t="shared" si="3496"/>
        <v>2842</v>
      </c>
      <c r="L3215" s="185">
        <f t="shared" si="3496"/>
        <v>1426</v>
      </c>
      <c r="M3215" s="147"/>
      <c r="N3215" s="143">
        <f t="shared" si="3484"/>
        <v>2254</v>
      </c>
      <c r="O3215" s="143">
        <f t="shared" si="3480"/>
        <v>1602</v>
      </c>
      <c r="P3215" s="143">
        <f t="shared" si="3481"/>
        <v>28420</v>
      </c>
      <c r="Q3215" s="143">
        <f t="shared" si="3482"/>
        <v>1411.74</v>
      </c>
      <c r="R3215" s="188">
        <f t="shared" si="3485"/>
        <v>33687.74</v>
      </c>
      <c r="T3215">
        <v>48859.37</v>
      </c>
      <c r="U3215" s="190">
        <f t="shared" si="3486"/>
        <v>0.68948371622474858</v>
      </c>
    </row>
    <row r="3216" spans="1:21" x14ac:dyDescent="0.2">
      <c r="A3216" s="178">
        <v>42869</v>
      </c>
      <c r="B3216" s="179">
        <v>0.91666666666666663</v>
      </c>
      <c r="C3216" t="s">
        <v>349</v>
      </c>
      <c r="D3216">
        <v>14.57</v>
      </c>
      <c r="E3216">
        <v>6</v>
      </c>
      <c r="F3216">
        <v>6.34</v>
      </c>
      <c r="G3216">
        <v>0.99</v>
      </c>
      <c r="H3216" s="184">
        <f t="shared" ref="H3216:L3216" si="3497">H3192</f>
        <v>0.875</v>
      </c>
      <c r="I3216" s="185">
        <f t="shared" si="3497"/>
        <v>337</v>
      </c>
      <c r="J3216" s="185">
        <f t="shared" si="3497"/>
        <v>173</v>
      </c>
      <c r="K3216" s="185">
        <f t="shared" si="3497"/>
        <v>2842</v>
      </c>
      <c r="L3216" s="185">
        <f t="shared" si="3497"/>
        <v>1426</v>
      </c>
      <c r="M3216" s="147"/>
      <c r="N3216" s="143">
        <f t="shared" si="3484"/>
        <v>4910.09</v>
      </c>
      <c r="O3216" s="143">
        <f t="shared" si="3480"/>
        <v>1038</v>
      </c>
      <c r="P3216" s="143">
        <f t="shared" si="3481"/>
        <v>18018.28</v>
      </c>
      <c r="Q3216" s="143">
        <f t="shared" si="3482"/>
        <v>1411.74</v>
      </c>
      <c r="R3216" s="188">
        <f t="shared" si="3485"/>
        <v>25378.11</v>
      </c>
      <c r="T3216">
        <v>47740.53</v>
      </c>
      <c r="U3216" s="190">
        <f t="shared" si="3486"/>
        <v>0.53158416967721145</v>
      </c>
    </row>
    <row r="3217" spans="1:21" x14ac:dyDescent="0.2">
      <c r="A3217" s="178">
        <v>42869</v>
      </c>
      <c r="B3217" s="179">
        <v>0.95833333333333337</v>
      </c>
      <c r="C3217" t="s">
        <v>349</v>
      </c>
      <c r="D3217">
        <v>27.01</v>
      </c>
      <c r="E3217">
        <v>8.11</v>
      </c>
      <c r="F3217">
        <v>5.32</v>
      </c>
      <c r="G3217">
        <v>0.01</v>
      </c>
      <c r="H3217" s="184">
        <f t="shared" ref="H3217:L3217" si="3498">H3193</f>
        <v>0.91666666666666663</v>
      </c>
      <c r="I3217" s="185">
        <f t="shared" si="3498"/>
        <v>394</v>
      </c>
      <c r="J3217" s="185">
        <f t="shared" si="3498"/>
        <v>194</v>
      </c>
      <c r="K3217" s="185">
        <f t="shared" si="3498"/>
        <v>2842</v>
      </c>
      <c r="L3217" s="185">
        <f t="shared" si="3498"/>
        <v>1426</v>
      </c>
      <c r="M3217" s="147"/>
      <c r="N3217" s="143">
        <f t="shared" si="3484"/>
        <v>10641.94</v>
      </c>
      <c r="O3217" s="143">
        <f t="shared" si="3480"/>
        <v>1573.34</v>
      </c>
      <c r="P3217" s="143">
        <f t="shared" si="3481"/>
        <v>15119.44</v>
      </c>
      <c r="Q3217" s="143">
        <f t="shared" si="3482"/>
        <v>14.26</v>
      </c>
      <c r="R3217" s="188">
        <f t="shared" si="3485"/>
        <v>27348.98</v>
      </c>
      <c r="T3217">
        <v>46440.54</v>
      </c>
      <c r="U3217" s="190">
        <f t="shared" si="3486"/>
        <v>0.58890314367576257</v>
      </c>
    </row>
    <row r="3218" spans="1:21" x14ac:dyDescent="0.2">
      <c r="A3218" s="178">
        <v>42869</v>
      </c>
      <c r="B3218" s="180">
        <v>1</v>
      </c>
      <c r="C3218" t="s">
        <v>349</v>
      </c>
      <c r="D3218">
        <v>20</v>
      </c>
      <c r="E3218">
        <v>15</v>
      </c>
      <c r="F3218">
        <v>5.75</v>
      </c>
      <c r="G3218">
        <v>0.01</v>
      </c>
      <c r="H3218" s="184">
        <f t="shared" ref="H3218:L3218" si="3499">H3194</f>
        <v>0.95833333333333337</v>
      </c>
      <c r="I3218" s="185">
        <f t="shared" si="3499"/>
        <v>389</v>
      </c>
      <c r="J3218" s="185">
        <f t="shared" si="3499"/>
        <v>265</v>
      </c>
      <c r="K3218" s="185">
        <f t="shared" si="3499"/>
        <v>2985</v>
      </c>
      <c r="L3218" s="185">
        <f t="shared" si="3499"/>
        <v>1111</v>
      </c>
      <c r="M3218" s="147"/>
      <c r="N3218" s="143">
        <f t="shared" si="3484"/>
        <v>7780</v>
      </c>
      <c r="O3218" s="143">
        <f t="shared" si="3480"/>
        <v>3975</v>
      </c>
      <c r="P3218" s="143">
        <f t="shared" si="3481"/>
        <v>17163.75</v>
      </c>
      <c r="Q3218" s="143">
        <f t="shared" si="3482"/>
        <v>11.11</v>
      </c>
      <c r="R3218" s="188">
        <f t="shared" si="3485"/>
        <v>28929.86</v>
      </c>
      <c r="T3218">
        <v>43046.11</v>
      </c>
      <c r="U3218" s="190">
        <f t="shared" si="3486"/>
        <v>0.67206676747329785</v>
      </c>
    </row>
    <row r="3219" spans="1:21" x14ac:dyDescent="0.2">
      <c r="A3219" s="178">
        <v>42870</v>
      </c>
      <c r="B3219" s="179">
        <v>4.1666666666666664E-2</v>
      </c>
      <c r="C3219" t="s">
        <v>349</v>
      </c>
      <c r="D3219">
        <v>30</v>
      </c>
      <c r="E3219">
        <v>22.5</v>
      </c>
      <c r="F3219">
        <v>4.25</v>
      </c>
      <c r="G3219">
        <v>0.01</v>
      </c>
      <c r="H3219" s="184">
        <f t="shared" ref="H3219:L3219" si="3500">H3195</f>
        <v>1</v>
      </c>
      <c r="I3219" s="185">
        <f t="shared" si="3500"/>
        <v>362</v>
      </c>
      <c r="J3219" s="185">
        <f t="shared" si="3500"/>
        <v>243</v>
      </c>
      <c r="K3219" s="185">
        <f t="shared" si="3500"/>
        <v>2985</v>
      </c>
      <c r="L3219" s="185">
        <f t="shared" si="3500"/>
        <v>1111</v>
      </c>
      <c r="M3219" s="147"/>
      <c r="N3219" s="143">
        <f t="shared" si="3484"/>
        <v>10860</v>
      </c>
      <c r="O3219" s="143">
        <f t="shared" si="3480"/>
        <v>5467.5</v>
      </c>
      <c r="P3219" s="143">
        <f t="shared" si="3481"/>
        <v>12686.25</v>
      </c>
      <c r="Q3219" s="143">
        <f t="shared" si="3482"/>
        <v>11.11</v>
      </c>
      <c r="R3219" s="188">
        <f t="shared" si="3485"/>
        <v>29024.86</v>
      </c>
      <c r="T3219">
        <v>38788.19</v>
      </c>
      <c r="U3219" s="190">
        <f t="shared" si="3486"/>
        <v>0.74829116800758166</v>
      </c>
    </row>
    <row r="3220" spans="1:21" x14ac:dyDescent="0.2">
      <c r="A3220" s="178">
        <v>42870</v>
      </c>
      <c r="B3220" s="179">
        <v>8.3333333333333329E-2</v>
      </c>
      <c r="C3220" t="s">
        <v>349</v>
      </c>
      <c r="D3220">
        <v>20</v>
      </c>
      <c r="E3220">
        <v>8.61</v>
      </c>
      <c r="F3220">
        <v>4</v>
      </c>
      <c r="G3220">
        <v>0.01</v>
      </c>
      <c r="H3220" s="184">
        <f t="shared" ref="H3220:L3220" si="3501">H3196</f>
        <v>4.1666666666666664E-2</v>
      </c>
      <c r="I3220" s="185">
        <f t="shared" si="3501"/>
        <v>294</v>
      </c>
      <c r="J3220" s="185">
        <f t="shared" si="3501"/>
        <v>212</v>
      </c>
      <c r="K3220" s="185">
        <f t="shared" si="3501"/>
        <v>2985</v>
      </c>
      <c r="L3220" s="185">
        <f t="shared" si="3501"/>
        <v>1111</v>
      </c>
      <c r="M3220" s="147"/>
      <c r="N3220" s="143">
        <f t="shared" si="3484"/>
        <v>5880</v>
      </c>
      <c r="O3220" s="143">
        <f t="shared" si="3480"/>
        <v>1825.32</v>
      </c>
      <c r="P3220" s="143">
        <f t="shared" si="3481"/>
        <v>11940</v>
      </c>
      <c r="Q3220" s="143">
        <f t="shared" si="3482"/>
        <v>11.11</v>
      </c>
      <c r="R3220" s="188">
        <f t="shared" si="3485"/>
        <v>19656.43</v>
      </c>
      <c r="T3220">
        <v>35396.99</v>
      </c>
      <c r="U3220" s="190">
        <f t="shared" si="3486"/>
        <v>0.55531360152374543</v>
      </c>
    </row>
    <row r="3221" spans="1:21" x14ac:dyDescent="0.2">
      <c r="A3221" s="178">
        <v>42870</v>
      </c>
      <c r="B3221" s="179">
        <v>0.125</v>
      </c>
      <c r="C3221" t="s">
        <v>349</v>
      </c>
      <c r="D3221">
        <v>24.06</v>
      </c>
      <c r="E3221">
        <v>8.11</v>
      </c>
      <c r="F3221">
        <v>4.25</v>
      </c>
      <c r="G3221">
        <v>1</v>
      </c>
      <c r="H3221" s="184">
        <f t="shared" ref="H3221:L3221" si="3502">H3197</f>
        <v>8.3333333333333329E-2</v>
      </c>
      <c r="I3221" s="185">
        <f t="shared" si="3502"/>
        <v>236</v>
      </c>
      <c r="J3221" s="185">
        <f t="shared" si="3502"/>
        <v>179</v>
      </c>
      <c r="K3221" s="185">
        <f t="shared" si="3502"/>
        <v>2985</v>
      </c>
      <c r="L3221" s="185">
        <f t="shared" si="3502"/>
        <v>1111</v>
      </c>
      <c r="M3221" s="147"/>
      <c r="N3221" s="143">
        <f t="shared" si="3484"/>
        <v>5678.16</v>
      </c>
      <c r="O3221" s="143">
        <f t="shared" si="3480"/>
        <v>1451.6899999999998</v>
      </c>
      <c r="P3221" s="143">
        <f t="shared" si="3481"/>
        <v>12686.25</v>
      </c>
      <c r="Q3221" s="143">
        <f t="shared" si="3482"/>
        <v>1111</v>
      </c>
      <c r="R3221" s="188">
        <f t="shared" si="3485"/>
        <v>20927.099999999999</v>
      </c>
      <c r="T3221">
        <v>33101.53</v>
      </c>
      <c r="U3221" s="190">
        <f t="shared" si="3486"/>
        <v>0.63220944772039234</v>
      </c>
    </row>
    <row r="3222" spans="1:21" x14ac:dyDescent="0.2">
      <c r="A3222" s="178">
        <v>42870</v>
      </c>
      <c r="B3222" s="179">
        <v>0.16666666666666666</v>
      </c>
      <c r="C3222" t="s">
        <v>349</v>
      </c>
      <c r="D3222">
        <v>15.62</v>
      </c>
      <c r="E3222">
        <v>5.82</v>
      </c>
      <c r="F3222">
        <v>4.25</v>
      </c>
      <c r="G3222">
        <v>1</v>
      </c>
      <c r="H3222" s="184">
        <f t="shared" ref="H3222:L3222" si="3503">H3198</f>
        <v>0.125</v>
      </c>
      <c r="I3222" s="185">
        <f t="shared" si="3503"/>
        <v>201</v>
      </c>
      <c r="J3222" s="185">
        <f t="shared" si="3503"/>
        <v>205</v>
      </c>
      <c r="K3222" s="185">
        <f t="shared" si="3503"/>
        <v>2985</v>
      </c>
      <c r="L3222" s="185">
        <f t="shared" si="3503"/>
        <v>1717</v>
      </c>
      <c r="M3222" s="147"/>
      <c r="N3222" s="143">
        <f t="shared" si="3484"/>
        <v>3139.62</v>
      </c>
      <c r="O3222" s="143">
        <f t="shared" si="3480"/>
        <v>1193.1000000000001</v>
      </c>
      <c r="P3222" s="143">
        <f t="shared" si="3481"/>
        <v>12686.25</v>
      </c>
      <c r="Q3222" s="143">
        <f t="shared" si="3482"/>
        <v>1717</v>
      </c>
      <c r="R3222" s="188">
        <f t="shared" si="3485"/>
        <v>18735.97</v>
      </c>
      <c r="T3222">
        <v>31597.43</v>
      </c>
      <c r="U3222" s="190">
        <f t="shared" si="3486"/>
        <v>0.5929586678410238</v>
      </c>
    </row>
    <row r="3223" spans="1:21" x14ac:dyDescent="0.2">
      <c r="A3223" s="178">
        <v>42870</v>
      </c>
      <c r="B3223" s="179">
        <v>0.20833333333333334</v>
      </c>
      <c r="C3223" t="s">
        <v>349</v>
      </c>
      <c r="D3223">
        <v>10</v>
      </c>
      <c r="E3223">
        <v>8.11</v>
      </c>
      <c r="F3223">
        <v>4.25</v>
      </c>
      <c r="G3223">
        <v>1</v>
      </c>
      <c r="H3223" s="184">
        <f t="shared" ref="H3223:L3223" si="3504">H3199</f>
        <v>0.16666666666666666</v>
      </c>
      <c r="I3223" s="185">
        <f t="shared" si="3504"/>
        <v>185</v>
      </c>
      <c r="J3223" s="185">
        <f t="shared" si="3504"/>
        <v>205</v>
      </c>
      <c r="K3223" s="185">
        <f t="shared" si="3504"/>
        <v>2985</v>
      </c>
      <c r="L3223" s="185">
        <f t="shared" si="3504"/>
        <v>1717</v>
      </c>
      <c r="M3223" s="147"/>
      <c r="N3223" s="143">
        <f t="shared" si="3484"/>
        <v>1850</v>
      </c>
      <c r="O3223" s="143">
        <f t="shared" si="3480"/>
        <v>1662.55</v>
      </c>
      <c r="P3223" s="143">
        <f t="shared" si="3481"/>
        <v>12686.25</v>
      </c>
      <c r="Q3223" s="143">
        <f t="shared" si="3482"/>
        <v>1717</v>
      </c>
      <c r="R3223" s="188">
        <f t="shared" si="3485"/>
        <v>17915.8</v>
      </c>
      <c r="T3223">
        <v>30791.48</v>
      </c>
      <c r="U3223" s="190">
        <f t="shared" si="3486"/>
        <v>0.58184276949337932</v>
      </c>
    </row>
    <row r="3224" spans="1:21" x14ac:dyDescent="0.2">
      <c r="A3224" s="178">
        <v>42870</v>
      </c>
      <c r="B3224" s="179">
        <v>0.25</v>
      </c>
      <c r="C3224" t="s">
        <v>349</v>
      </c>
      <c r="D3224">
        <v>40</v>
      </c>
      <c r="E3224">
        <v>36.270000000000003</v>
      </c>
      <c r="F3224">
        <v>4.25</v>
      </c>
      <c r="G3224">
        <v>1</v>
      </c>
      <c r="H3224" s="184">
        <f t="shared" ref="H3224:L3224" si="3505">H3200</f>
        <v>0.20833333333333334</v>
      </c>
      <c r="I3224" s="185">
        <f t="shared" si="3505"/>
        <v>207</v>
      </c>
      <c r="J3224" s="185">
        <f t="shared" si="3505"/>
        <v>283</v>
      </c>
      <c r="K3224" s="185">
        <f t="shared" si="3505"/>
        <v>2985</v>
      </c>
      <c r="L3224" s="185">
        <f t="shared" si="3505"/>
        <v>1717</v>
      </c>
      <c r="M3224" s="147"/>
      <c r="N3224" s="143">
        <f t="shared" si="3484"/>
        <v>8280</v>
      </c>
      <c r="O3224" s="143">
        <f t="shared" si="3480"/>
        <v>10264.410000000002</v>
      </c>
      <c r="P3224" s="143">
        <f t="shared" si="3481"/>
        <v>12686.25</v>
      </c>
      <c r="Q3224" s="143">
        <f t="shared" si="3482"/>
        <v>1717</v>
      </c>
      <c r="R3224" s="188">
        <f t="shared" si="3485"/>
        <v>32947.660000000003</v>
      </c>
      <c r="T3224">
        <v>30869.91</v>
      </c>
      <c r="U3224" s="190">
        <f t="shared" si="3486"/>
        <v>1.0673066426173579</v>
      </c>
    </row>
    <row r="3225" spans="1:21" x14ac:dyDescent="0.2">
      <c r="A3225" s="178">
        <v>42870</v>
      </c>
      <c r="B3225" s="179">
        <v>0.29166666666666669</v>
      </c>
      <c r="C3225" t="s">
        <v>349</v>
      </c>
      <c r="D3225">
        <v>20</v>
      </c>
      <c r="E3225">
        <v>63.99</v>
      </c>
      <c r="F3225">
        <v>12</v>
      </c>
      <c r="G3225">
        <v>4.42</v>
      </c>
      <c r="H3225" s="184">
        <f t="shared" ref="H3225:L3225" si="3506">H3201</f>
        <v>0.25</v>
      </c>
      <c r="I3225" s="185">
        <f t="shared" si="3506"/>
        <v>327</v>
      </c>
      <c r="J3225" s="185">
        <f t="shared" si="3506"/>
        <v>438</v>
      </c>
      <c r="K3225" s="185">
        <f t="shared" si="3506"/>
        <v>2985</v>
      </c>
      <c r="L3225" s="185">
        <f t="shared" si="3506"/>
        <v>1717</v>
      </c>
      <c r="M3225" s="147"/>
      <c r="N3225" s="143">
        <f t="shared" si="3484"/>
        <v>6540</v>
      </c>
      <c r="O3225" s="143">
        <f t="shared" si="3480"/>
        <v>28027.620000000003</v>
      </c>
      <c r="P3225" s="143">
        <f t="shared" si="3481"/>
        <v>35820</v>
      </c>
      <c r="Q3225" s="143">
        <f t="shared" si="3482"/>
        <v>7589.14</v>
      </c>
      <c r="R3225" s="188">
        <f t="shared" si="3485"/>
        <v>77976.759999999995</v>
      </c>
      <c r="T3225">
        <v>32443.77</v>
      </c>
      <c r="U3225" s="190">
        <f t="shared" si="3486"/>
        <v>2.4034432496593334</v>
      </c>
    </row>
    <row r="3226" spans="1:21" x14ac:dyDescent="0.2">
      <c r="A3226" s="178">
        <v>42870</v>
      </c>
      <c r="B3226" s="179">
        <v>0.33333333333333331</v>
      </c>
      <c r="C3226" t="s">
        <v>349</v>
      </c>
      <c r="D3226">
        <v>8.61</v>
      </c>
      <c r="E3226">
        <v>6.8</v>
      </c>
      <c r="F3226">
        <v>7</v>
      </c>
      <c r="G3226">
        <v>3</v>
      </c>
      <c r="H3226" s="184">
        <f t="shared" ref="H3226:L3226" si="3507">H3202</f>
        <v>0.29166666666666669</v>
      </c>
      <c r="I3226" s="185">
        <f t="shared" si="3507"/>
        <v>249</v>
      </c>
      <c r="J3226" s="185">
        <f t="shared" si="3507"/>
        <v>556</v>
      </c>
      <c r="K3226" s="185">
        <f t="shared" si="3507"/>
        <v>2872</v>
      </c>
      <c r="L3226" s="185">
        <f t="shared" si="3507"/>
        <v>2219</v>
      </c>
      <c r="M3226" s="147"/>
      <c r="N3226" s="143">
        <f t="shared" si="3484"/>
        <v>2143.89</v>
      </c>
      <c r="O3226" s="143">
        <f t="shared" si="3480"/>
        <v>3780.7999999999997</v>
      </c>
      <c r="P3226" s="143">
        <f t="shared" si="3481"/>
        <v>20104</v>
      </c>
      <c r="Q3226" s="143">
        <f t="shared" si="3482"/>
        <v>6657</v>
      </c>
      <c r="R3226" s="188">
        <f t="shared" si="3485"/>
        <v>32685.69</v>
      </c>
      <c r="T3226">
        <v>35133.29</v>
      </c>
      <c r="U3226" s="190">
        <f t="shared" si="3486"/>
        <v>0.93033387991844763</v>
      </c>
    </row>
    <row r="3227" spans="1:21" x14ac:dyDescent="0.2">
      <c r="A3227" s="178">
        <v>42870</v>
      </c>
      <c r="B3227" s="179">
        <v>0.375</v>
      </c>
      <c r="C3227" t="s">
        <v>349</v>
      </c>
      <c r="D3227">
        <v>12</v>
      </c>
      <c r="E3227">
        <v>10</v>
      </c>
      <c r="F3227">
        <v>10</v>
      </c>
      <c r="G3227">
        <v>3</v>
      </c>
      <c r="H3227" s="184">
        <f t="shared" ref="H3227:L3227" si="3508">H3203</f>
        <v>0.33333333333333331</v>
      </c>
      <c r="I3227" s="185">
        <f t="shared" si="3508"/>
        <v>256</v>
      </c>
      <c r="J3227" s="185">
        <f t="shared" si="3508"/>
        <v>306</v>
      </c>
      <c r="K3227" s="185">
        <f t="shared" si="3508"/>
        <v>2872</v>
      </c>
      <c r="L3227" s="185">
        <f t="shared" si="3508"/>
        <v>2219</v>
      </c>
      <c r="M3227" s="147"/>
      <c r="N3227" s="143">
        <f t="shared" si="3484"/>
        <v>3072</v>
      </c>
      <c r="O3227" s="143">
        <f t="shared" si="3480"/>
        <v>3060</v>
      </c>
      <c r="P3227" s="143">
        <f t="shared" si="3481"/>
        <v>28720</v>
      </c>
      <c r="Q3227" s="143">
        <f t="shared" si="3482"/>
        <v>6657</v>
      </c>
      <c r="R3227" s="188">
        <f t="shared" si="3485"/>
        <v>41509</v>
      </c>
      <c r="T3227">
        <v>36537.019999999997</v>
      </c>
      <c r="U3227" s="190">
        <f t="shared" si="3486"/>
        <v>1.136080610843468</v>
      </c>
    </row>
    <row r="3228" spans="1:21" x14ac:dyDescent="0.2">
      <c r="A3228" s="178">
        <v>42870</v>
      </c>
      <c r="B3228" s="179">
        <v>0.41666666666666669</v>
      </c>
      <c r="C3228" t="s">
        <v>349</v>
      </c>
      <c r="D3228">
        <v>8.61</v>
      </c>
      <c r="E3228">
        <v>11</v>
      </c>
      <c r="F3228">
        <v>11</v>
      </c>
      <c r="G3228">
        <v>3.5</v>
      </c>
      <c r="H3228" s="184">
        <f t="shared" ref="H3228:L3228" si="3509">H3204</f>
        <v>0.375</v>
      </c>
      <c r="I3228" s="185">
        <f t="shared" si="3509"/>
        <v>156</v>
      </c>
      <c r="J3228" s="185">
        <f t="shared" si="3509"/>
        <v>343</v>
      </c>
      <c r="K3228" s="185">
        <f t="shared" si="3509"/>
        <v>2872</v>
      </c>
      <c r="L3228" s="185">
        <f t="shared" si="3509"/>
        <v>2219</v>
      </c>
      <c r="M3228" s="147"/>
      <c r="N3228" s="143">
        <f t="shared" si="3484"/>
        <v>1343.1599999999999</v>
      </c>
      <c r="O3228" s="143">
        <f t="shared" si="3480"/>
        <v>3773</v>
      </c>
      <c r="P3228" s="143">
        <f t="shared" si="3481"/>
        <v>31592</v>
      </c>
      <c r="Q3228" s="143">
        <f t="shared" si="3482"/>
        <v>7766.5</v>
      </c>
      <c r="R3228" s="188">
        <f t="shared" si="3485"/>
        <v>44474.66</v>
      </c>
      <c r="T3228">
        <v>38275.08</v>
      </c>
      <c r="U3228" s="190">
        <f t="shared" si="3486"/>
        <v>1.1619743185383284</v>
      </c>
    </row>
    <row r="3229" spans="1:21" x14ac:dyDescent="0.2">
      <c r="A3229" s="178">
        <v>42870</v>
      </c>
      <c r="B3229" s="179">
        <v>0.45833333333333331</v>
      </c>
      <c r="C3229" t="s">
        <v>349</v>
      </c>
      <c r="D3229">
        <v>4.1100000000000003</v>
      </c>
      <c r="E3229">
        <v>11.25</v>
      </c>
      <c r="F3229">
        <v>11.25</v>
      </c>
      <c r="G3229">
        <v>6</v>
      </c>
      <c r="H3229" s="184">
        <f t="shared" ref="H3229:L3229" si="3510">H3205</f>
        <v>0.41666666666666669</v>
      </c>
      <c r="I3229" s="185">
        <f t="shared" si="3510"/>
        <v>196</v>
      </c>
      <c r="J3229" s="185">
        <f t="shared" si="3510"/>
        <v>315</v>
      </c>
      <c r="K3229" s="185">
        <f t="shared" si="3510"/>
        <v>2872</v>
      </c>
      <c r="L3229" s="185">
        <f t="shared" si="3510"/>
        <v>2219</v>
      </c>
      <c r="M3229" s="147"/>
      <c r="N3229" s="143">
        <f t="shared" si="3484"/>
        <v>805.56000000000006</v>
      </c>
      <c r="O3229" s="143">
        <f t="shared" si="3480"/>
        <v>3543.75</v>
      </c>
      <c r="P3229" s="143">
        <f t="shared" si="3481"/>
        <v>32310</v>
      </c>
      <c r="Q3229" s="143">
        <f t="shared" si="3482"/>
        <v>13314</v>
      </c>
      <c r="R3229" s="188">
        <f t="shared" si="3485"/>
        <v>49973.31</v>
      </c>
      <c r="T3229">
        <v>40645.17</v>
      </c>
      <c r="U3229" s="190">
        <f t="shared" si="3486"/>
        <v>1.2295018079638982</v>
      </c>
    </row>
    <row r="3230" spans="1:21" x14ac:dyDescent="0.2">
      <c r="A3230" s="178">
        <v>42870</v>
      </c>
      <c r="B3230" s="179">
        <v>0.5</v>
      </c>
      <c r="C3230" t="s">
        <v>349</v>
      </c>
      <c r="D3230">
        <v>2.92</v>
      </c>
      <c r="E3230">
        <v>7.6</v>
      </c>
      <c r="F3230">
        <v>7.83</v>
      </c>
      <c r="G3230">
        <v>6</v>
      </c>
      <c r="H3230" s="184">
        <f t="shared" ref="H3230:L3230" si="3511">H3206</f>
        <v>0.45833333333333331</v>
      </c>
      <c r="I3230" s="185">
        <f t="shared" si="3511"/>
        <v>226</v>
      </c>
      <c r="J3230" s="185">
        <f t="shared" si="3511"/>
        <v>326</v>
      </c>
      <c r="K3230" s="185">
        <f t="shared" si="3511"/>
        <v>2842</v>
      </c>
      <c r="L3230" s="185">
        <f t="shared" si="3511"/>
        <v>1635</v>
      </c>
      <c r="M3230" s="147"/>
      <c r="N3230" s="143">
        <f t="shared" si="3484"/>
        <v>659.92</v>
      </c>
      <c r="O3230" s="143">
        <f t="shared" si="3480"/>
        <v>2477.6</v>
      </c>
      <c r="P3230" s="143">
        <f t="shared" si="3481"/>
        <v>22252.86</v>
      </c>
      <c r="Q3230" s="143">
        <f t="shared" si="3482"/>
        <v>9810</v>
      </c>
      <c r="R3230" s="188">
        <f t="shared" si="3485"/>
        <v>35200.380000000005</v>
      </c>
      <c r="T3230">
        <v>43135.56</v>
      </c>
      <c r="U3230" s="190">
        <f t="shared" si="3486"/>
        <v>0.81604087207862852</v>
      </c>
    </row>
    <row r="3231" spans="1:21" x14ac:dyDescent="0.2">
      <c r="A3231" s="178">
        <v>42870</v>
      </c>
      <c r="B3231" s="179">
        <v>0.54166666666666663</v>
      </c>
      <c r="C3231" t="s">
        <v>349</v>
      </c>
      <c r="D3231">
        <v>2</v>
      </c>
      <c r="E3231">
        <v>8.41</v>
      </c>
      <c r="F3231">
        <v>8.61</v>
      </c>
      <c r="G3231">
        <v>7.5</v>
      </c>
      <c r="H3231" s="184">
        <f t="shared" ref="H3231:L3231" si="3512">H3207</f>
        <v>0.5</v>
      </c>
      <c r="I3231" s="185">
        <f t="shared" si="3512"/>
        <v>222</v>
      </c>
      <c r="J3231" s="185">
        <f t="shared" si="3512"/>
        <v>319</v>
      </c>
      <c r="K3231" s="185">
        <f t="shared" si="3512"/>
        <v>2842</v>
      </c>
      <c r="L3231" s="185">
        <f t="shared" si="3512"/>
        <v>1635</v>
      </c>
      <c r="M3231" s="147"/>
      <c r="N3231" s="143">
        <f t="shared" si="3484"/>
        <v>444</v>
      </c>
      <c r="O3231" s="143">
        <f t="shared" si="3480"/>
        <v>2682.79</v>
      </c>
      <c r="P3231" s="143">
        <f t="shared" si="3481"/>
        <v>24469.62</v>
      </c>
      <c r="Q3231" s="143">
        <f t="shared" si="3482"/>
        <v>12262.5</v>
      </c>
      <c r="R3231" s="188">
        <f t="shared" si="3485"/>
        <v>39858.910000000003</v>
      </c>
      <c r="T3231">
        <v>45531.11</v>
      </c>
      <c r="U3231" s="190">
        <f t="shared" si="3486"/>
        <v>0.87542144261363286</v>
      </c>
    </row>
    <row r="3232" spans="1:21" x14ac:dyDescent="0.2">
      <c r="A3232" s="178">
        <v>42870</v>
      </c>
      <c r="B3232" s="179">
        <v>0.58333333333333337</v>
      </c>
      <c r="C3232" t="s">
        <v>349</v>
      </c>
      <c r="D3232">
        <v>2</v>
      </c>
      <c r="E3232">
        <v>11.28</v>
      </c>
      <c r="F3232">
        <v>11.48</v>
      </c>
      <c r="G3232">
        <v>11.27</v>
      </c>
      <c r="H3232" s="184">
        <f t="shared" ref="H3232:L3232" si="3513">H3208</f>
        <v>0.54166666666666663</v>
      </c>
      <c r="I3232" s="185">
        <f t="shared" si="3513"/>
        <v>195</v>
      </c>
      <c r="J3232" s="185">
        <f t="shared" si="3513"/>
        <v>299</v>
      </c>
      <c r="K3232" s="185">
        <f t="shared" si="3513"/>
        <v>2842</v>
      </c>
      <c r="L3232" s="185">
        <f t="shared" si="3513"/>
        <v>1635</v>
      </c>
      <c r="M3232" s="147"/>
      <c r="N3232" s="143">
        <f t="shared" si="3484"/>
        <v>390</v>
      </c>
      <c r="O3232" s="143">
        <f t="shared" si="3480"/>
        <v>3372.72</v>
      </c>
      <c r="P3232" s="143">
        <f t="shared" si="3481"/>
        <v>32626.16</v>
      </c>
      <c r="Q3232" s="143">
        <f t="shared" si="3482"/>
        <v>18426.45</v>
      </c>
      <c r="R3232" s="188">
        <f t="shared" si="3485"/>
        <v>54815.33</v>
      </c>
      <c r="T3232">
        <v>47871.97</v>
      </c>
      <c r="U3232" s="190">
        <f t="shared" si="3486"/>
        <v>1.1450401978443754</v>
      </c>
    </row>
    <row r="3233" spans="1:21" x14ac:dyDescent="0.2">
      <c r="A3233" s="178">
        <v>42870</v>
      </c>
      <c r="B3233" s="179">
        <v>0.625</v>
      </c>
      <c r="C3233" t="s">
        <v>349</v>
      </c>
      <c r="D3233">
        <v>2.11</v>
      </c>
      <c r="E3233">
        <v>10.79</v>
      </c>
      <c r="F3233">
        <v>11.79</v>
      </c>
      <c r="G3233">
        <v>3</v>
      </c>
      <c r="H3233" s="184">
        <f t="shared" ref="H3233:L3233" si="3514">H3209</f>
        <v>0.58333333333333337</v>
      </c>
      <c r="I3233" s="185">
        <f t="shared" si="3514"/>
        <v>205</v>
      </c>
      <c r="J3233" s="185">
        <f t="shared" si="3514"/>
        <v>237</v>
      </c>
      <c r="K3233" s="185">
        <f t="shared" si="3514"/>
        <v>2842</v>
      </c>
      <c r="L3233" s="185">
        <f t="shared" si="3514"/>
        <v>1635</v>
      </c>
      <c r="M3233" s="147"/>
      <c r="N3233" s="143">
        <f t="shared" si="3484"/>
        <v>432.54999999999995</v>
      </c>
      <c r="O3233" s="143">
        <f t="shared" si="3480"/>
        <v>2557.23</v>
      </c>
      <c r="P3233" s="143">
        <f t="shared" si="3481"/>
        <v>33507.18</v>
      </c>
      <c r="Q3233" s="143">
        <f t="shared" si="3482"/>
        <v>4905</v>
      </c>
      <c r="R3233" s="188">
        <f t="shared" si="3485"/>
        <v>41401.96</v>
      </c>
      <c r="T3233">
        <v>50436.35</v>
      </c>
      <c r="U3233" s="190">
        <f t="shared" si="3486"/>
        <v>0.8208754202078461</v>
      </c>
    </row>
    <row r="3234" spans="1:21" x14ac:dyDescent="0.2">
      <c r="A3234" s="178">
        <v>42870</v>
      </c>
      <c r="B3234" s="179">
        <v>0.66666666666666663</v>
      </c>
      <c r="C3234" t="s">
        <v>349</v>
      </c>
      <c r="D3234">
        <v>2.11</v>
      </c>
      <c r="E3234">
        <v>16.25</v>
      </c>
      <c r="F3234">
        <v>20</v>
      </c>
      <c r="G3234">
        <v>3</v>
      </c>
      <c r="H3234" s="184">
        <f t="shared" ref="H3234:L3234" si="3515">H3210</f>
        <v>0.625</v>
      </c>
      <c r="I3234" s="185">
        <f t="shared" si="3515"/>
        <v>212</v>
      </c>
      <c r="J3234" s="185">
        <f t="shared" si="3515"/>
        <v>213</v>
      </c>
      <c r="K3234" s="185">
        <f t="shared" si="3515"/>
        <v>2842</v>
      </c>
      <c r="L3234" s="185">
        <f t="shared" si="3515"/>
        <v>1380</v>
      </c>
      <c r="M3234" s="147"/>
      <c r="N3234" s="143">
        <f t="shared" si="3484"/>
        <v>447.32</v>
      </c>
      <c r="O3234" s="143">
        <f t="shared" si="3480"/>
        <v>3461.25</v>
      </c>
      <c r="P3234" s="143">
        <f t="shared" si="3481"/>
        <v>56840</v>
      </c>
      <c r="Q3234" s="143">
        <f t="shared" si="3482"/>
        <v>4140</v>
      </c>
      <c r="R3234" s="188">
        <f t="shared" si="3485"/>
        <v>64888.57</v>
      </c>
      <c r="T3234">
        <v>52613.43</v>
      </c>
      <c r="U3234" s="190">
        <f t="shared" si="3486"/>
        <v>1.2333081116361355</v>
      </c>
    </row>
    <row r="3235" spans="1:21" x14ac:dyDescent="0.2">
      <c r="A3235" s="178">
        <v>42870</v>
      </c>
      <c r="B3235" s="179">
        <v>0.70833333333333337</v>
      </c>
      <c r="C3235" t="s">
        <v>349</v>
      </c>
      <c r="D3235">
        <v>3.5</v>
      </c>
      <c r="E3235">
        <v>19.190000000000001</v>
      </c>
      <c r="F3235">
        <v>20.03</v>
      </c>
      <c r="G3235">
        <v>3</v>
      </c>
      <c r="H3235" s="184">
        <f t="shared" ref="H3235:L3235" si="3516">H3211</f>
        <v>0.66666666666666663</v>
      </c>
      <c r="I3235" s="185">
        <f t="shared" si="3516"/>
        <v>191</v>
      </c>
      <c r="J3235" s="185">
        <f t="shared" si="3516"/>
        <v>237</v>
      </c>
      <c r="K3235" s="185">
        <f t="shared" si="3516"/>
        <v>2842</v>
      </c>
      <c r="L3235" s="185">
        <f t="shared" si="3516"/>
        <v>1380</v>
      </c>
      <c r="M3235" s="147"/>
      <c r="N3235" s="143">
        <f t="shared" si="3484"/>
        <v>668.5</v>
      </c>
      <c r="O3235" s="143">
        <f t="shared" si="3480"/>
        <v>4548.0300000000007</v>
      </c>
      <c r="P3235" s="143">
        <f t="shared" si="3481"/>
        <v>56925.26</v>
      </c>
      <c r="Q3235" s="143">
        <f t="shared" si="3482"/>
        <v>4140</v>
      </c>
      <c r="R3235" s="188">
        <f t="shared" si="3485"/>
        <v>66281.790000000008</v>
      </c>
      <c r="T3235">
        <v>54247.57</v>
      </c>
      <c r="U3235" s="190">
        <f t="shared" si="3486"/>
        <v>1.2218388768381701</v>
      </c>
    </row>
    <row r="3236" spans="1:21" x14ac:dyDescent="0.2">
      <c r="A3236" s="178">
        <v>42870</v>
      </c>
      <c r="B3236" s="179">
        <v>0.75</v>
      </c>
      <c r="C3236" t="s">
        <v>349</v>
      </c>
      <c r="D3236">
        <v>4.1100000000000003</v>
      </c>
      <c r="E3236">
        <v>8.11</v>
      </c>
      <c r="F3236">
        <v>9.42</v>
      </c>
      <c r="G3236">
        <v>4.22</v>
      </c>
      <c r="H3236" s="184">
        <f t="shared" ref="H3236:L3236" si="3517">H3212</f>
        <v>0.70833333333333337</v>
      </c>
      <c r="I3236" s="185">
        <f t="shared" si="3517"/>
        <v>218</v>
      </c>
      <c r="J3236" s="185">
        <f t="shared" si="3517"/>
        <v>258</v>
      </c>
      <c r="K3236" s="185">
        <f t="shared" si="3517"/>
        <v>2842</v>
      </c>
      <c r="L3236" s="185">
        <f t="shared" si="3517"/>
        <v>1380</v>
      </c>
      <c r="M3236" s="147"/>
      <c r="N3236" s="143">
        <f t="shared" si="3484"/>
        <v>895.98</v>
      </c>
      <c r="O3236" s="143">
        <f t="shared" si="3480"/>
        <v>2092.3799999999997</v>
      </c>
      <c r="P3236" s="143">
        <f t="shared" si="3481"/>
        <v>26771.64</v>
      </c>
      <c r="Q3236" s="143">
        <f t="shared" si="3482"/>
        <v>5823.5999999999995</v>
      </c>
      <c r="R3236" s="188">
        <f t="shared" si="3485"/>
        <v>35583.599999999999</v>
      </c>
      <c r="T3236">
        <v>55286.84</v>
      </c>
      <c r="U3236" s="190">
        <f t="shared" si="3486"/>
        <v>0.64361790256053697</v>
      </c>
    </row>
    <row r="3237" spans="1:21" x14ac:dyDescent="0.2">
      <c r="A3237" s="178">
        <v>42870</v>
      </c>
      <c r="B3237" s="179">
        <v>0.79166666666666663</v>
      </c>
      <c r="C3237" t="s">
        <v>349</v>
      </c>
      <c r="D3237">
        <v>9.18</v>
      </c>
      <c r="E3237">
        <v>6.32</v>
      </c>
      <c r="F3237">
        <v>7.32</v>
      </c>
      <c r="G3237">
        <v>3</v>
      </c>
      <c r="H3237" s="184">
        <f t="shared" ref="H3237:L3237" si="3518">H3213</f>
        <v>0.75</v>
      </c>
      <c r="I3237" s="185">
        <f t="shared" si="3518"/>
        <v>240</v>
      </c>
      <c r="J3237" s="185">
        <f t="shared" si="3518"/>
        <v>365</v>
      </c>
      <c r="K3237" s="185">
        <f t="shared" si="3518"/>
        <v>2842</v>
      </c>
      <c r="L3237" s="185">
        <f t="shared" si="3518"/>
        <v>1380</v>
      </c>
      <c r="M3237" s="147"/>
      <c r="N3237" s="143">
        <f t="shared" si="3484"/>
        <v>2203.1999999999998</v>
      </c>
      <c r="O3237" s="143">
        <f t="shared" si="3480"/>
        <v>2306.8000000000002</v>
      </c>
      <c r="P3237" s="143">
        <f t="shared" si="3481"/>
        <v>20803.440000000002</v>
      </c>
      <c r="Q3237" s="143">
        <f t="shared" si="3482"/>
        <v>4140</v>
      </c>
      <c r="R3237" s="188">
        <f t="shared" si="3485"/>
        <v>29453.440000000002</v>
      </c>
      <c r="T3237">
        <v>55170.77</v>
      </c>
      <c r="U3237" s="190">
        <f t="shared" si="3486"/>
        <v>0.53385950567664731</v>
      </c>
    </row>
    <row r="3238" spans="1:21" x14ac:dyDescent="0.2">
      <c r="A3238" s="178">
        <v>42870</v>
      </c>
      <c r="B3238" s="179">
        <v>0.83333333333333337</v>
      </c>
      <c r="C3238" t="s">
        <v>349</v>
      </c>
      <c r="D3238">
        <v>7</v>
      </c>
      <c r="E3238">
        <v>6.22</v>
      </c>
      <c r="F3238">
        <v>6.99</v>
      </c>
      <c r="G3238">
        <v>1.42</v>
      </c>
      <c r="H3238" s="184">
        <f t="shared" ref="H3238:L3238" si="3519">H3214</f>
        <v>0.79166666666666663</v>
      </c>
      <c r="I3238" s="185">
        <f t="shared" si="3519"/>
        <v>320</v>
      </c>
      <c r="J3238" s="185">
        <f t="shared" si="3519"/>
        <v>214</v>
      </c>
      <c r="K3238" s="185">
        <f t="shared" si="3519"/>
        <v>2842</v>
      </c>
      <c r="L3238" s="185">
        <f t="shared" si="3519"/>
        <v>1426</v>
      </c>
      <c r="M3238" s="147"/>
      <c r="N3238" s="143">
        <f t="shared" si="3484"/>
        <v>2240</v>
      </c>
      <c r="O3238" s="143">
        <f t="shared" si="3480"/>
        <v>1331.08</v>
      </c>
      <c r="P3238" s="143">
        <f t="shared" si="3481"/>
        <v>19865.580000000002</v>
      </c>
      <c r="Q3238" s="143">
        <f t="shared" si="3482"/>
        <v>2024.9199999999998</v>
      </c>
      <c r="R3238" s="188">
        <f t="shared" si="3485"/>
        <v>25461.58</v>
      </c>
      <c r="T3238">
        <v>53517.09</v>
      </c>
      <c r="U3238" s="190">
        <f t="shared" si="3486"/>
        <v>0.47576540503229908</v>
      </c>
    </row>
    <row r="3239" spans="1:21" x14ac:dyDescent="0.2">
      <c r="A3239" s="178">
        <v>42870</v>
      </c>
      <c r="B3239" s="179">
        <v>0.875</v>
      </c>
      <c r="C3239" t="s">
        <v>349</v>
      </c>
      <c r="D3239">
        <v>7</v>
      </c>
      <c r="E3239">
        <v>7.84</v>
      </c>
      <c r="F3239">
        <v>8.0399999999999991</v>
      </c>
      <c r="G3239">
        <v>1.1200000000000001</v>
      </c>
      <c r="H3239" s="184">
        <f t="shared" ref="H3239:L3239" si="3520">H3215</f>
        <v>0.83333333333333337</v>
      </c>
      <c r="I3239" s="185">
        <f t="shared" si="3520"/>
        <v>322</v>
      </c>
      <c r="J3239" s="185">
        <f t="shared" si="3520"/>
        <v>178</v>
      </c>
      <c r="K3239" s="185">
        <f t="shared" si="3520"/>
        <v>2842</v>
      </c>
      <c r="L3239" s="185">
        <f t="shared" si="3520"/>
        <v>1426</v>
      </c>
      <c r="M3239" s="147"/>
      <c r="N3239" s="143">
        <f t="shared" si="3484"/>
        <v>2254</v>
      </c>
      <c r="O3239" s="143">
        <f t="shared" si="3480"/>
        <v>1395.52</v>
      </c>
      <c r="P3239" s="143">
        <f t="shared" si="3481"/>
        <v>22849.679999999997</v>
      </c>
      <c r="Q3239" s="143">
        <f t="shared" si="3482"/>
        <v>1597.1200000000001</v>
      </c>
      <c r="R3239" s="188">
        <f t="shared" si="3485"/>
        <v>28096.319999999996</v>
      </c>
      <c r="T3239">
        <v>51358.03</v>
      </c>
      <c r="U3239" s="190">
        <f t="shared" si="3486"/>
        <v>0.54706771268290466</v>
      </c>
    </row>
    <row r="3240" spans="1:21" x14ac:dyDescent="0.2">
      <c r="A3240" s="178">
        <v>42870</v>
      </c>
      <c r="B3240" s="179">
        <v>0.91666666666666663</v>
      </c>
      <c r="C3240" t="s">
        <v>349</v>
      </c>
      <c r="D3240">
        <v>11.03</v>
      </c>
      <c r="E3240">
        <v>8.86</v>
      </c>
      <c r="F3240">
        <v>8.86</v>
      </c>
      <c r="G3240">
        <v>1.2</v>
      </c>
      <c r="H3240" s="184">
        <f t="shared" ref="H3240:L3240" si="3521">H3216</f>
        <v>0.875</v>
      </c>
      <c r="I3240" s="185">
        <f t="shared" si="3521"/>
        <v>337</v>
      </c>
      <c r="J3240" s="185">
        <f t="shared" si="3521"/>
        <v>173</v>
      </c>
      <c r="K3240" s="185">
        <f t="shared" si="3521"/>
        <v>2842</v>
      </c>
      <c r="L3240" s="185">
        <f t="shared" si="3521"/>
        <v>1426</v>
      </c>
      <c r="M3240" s="147"/>
      <c r="N3240" s="143">
        <f t="shared" si="3484"/>
        <v>3717.1099999999997</v>
      </c>
      <c r="O3240" s="143">
        <f t="shared" si="3480"/>
        <v>1532.78</v>
      </c>
      <c r="P3240" s="143">
        <f t="shared" si="3481"/>
        <v>25180.12</v>
      </c>
      <c r="Q3240" s="143">
        <f t="shared" si="3482"/>
        <v>1711.2</v>
      </c>
      <c r="R3240" s="188">
        <f t="shared" si="3485"/>
        <v>32141.21</v>
      </c>
      <c r="T3240">
        <v>50084.13</v>
      </c>
      <c r="U3240" s="190">
        <f t="shared" si="3486"/>
        <v>0.6417444008710943</v>
      </c>
    </row>
    <row r="3241" spans="1:21" x14ac:dyDescent="0.2">
      <c r="A3241" s="178">
        <v>42870</v>
      </c>
      <c r="B3241" s="179">
        <v>0.95833333333333337</v>
      </c>
      <c r="C3241" t="s">
        <v>349</v>
      </c>
      <c r="D3241">
        <v>42.13</v>
      </c>
      <c r="E3241">
        <v>8.61</v>
      </c>
      <c r="F3241">
        <v>5.75</v>
      </c>
      <c r="G3241">
        <v>0.01</v>
      </c>
      <c r="H3241" s="184">
        <f t="shared" ref="H3241:L3241" si="3522">H3217</f>
        <v>0.91666666666666663</v>
      </c>
      <c r="I3241" s="185">
        <f t="shared" si="3522"/>
        <v>394</v>
      </c>
      <c r="J3241" s="185">
        <f t="shared" si="3522"/>
        <v>194</v>
      </c>
      <c r="K3241" s="185">
        <f t="shared" si="3522"/>
        <v>2842</v>
      </c>
      <c r="L3241" s="185">
        <f t="shared" si="3522"/>
        <v>1426</v>
      </c>
      <c r="M3241" s="147"/>
      <c r="N3241" s="143">
        <f t="shared" si="3484"/>
        <v>16599.22</v>
      </c>
      <c r="O3241" s="143">
        <f t="shared" si="3480"/>
        <v>1670.34</v>
      </c>
      <c r="P3241" s="143">
        <f t="shared" si="3481"/>
        <v>16341.5</v>
      </c>
      <c r="Q3241" s="143">
        <f t="shared" si="3482"/>
        <v>14.26</v>
      </c>
      <c r="R3241" s="188">
        <f t="shared" si="3485"/>
        <v>34625.32</v>
      </c>
      <c r="T3241">
        <v>48210.05</v>
      </c>
      <c r="U3241" s="190">
        <f t="shared" si="3486"/>
        <v>0.71821788195614811</v>
      </c>
    </row>
    <row r="3242" spans="1:21" x14ac:dyDescent="0.2">
      <c r="A3242" s="178">
        <v>42870</v>
      </c>
      <c r="B3242" s="180">
        <v>1</v>
      </c>
      <c r="C3242" t="s">
        <v>349</v>
      </c>
      <c r="D3242">
        <v>40</v>
      </c>
      <c r="E3242">
        <v>15</v>
      </c>
      <c r="F3242">
        <v>5.75</v>
      </c>
      <c r="G3242">
        <v>0.01</v>
      </c>
      <c r="H3242" s="184">
        <f t="shared" ref="H3242:L3242" si="3523">H3218</f>
        <v>0.95833333333333337</v>
      </c>
      <c r="I3242" s="185">
        <f t="shared" si="3523"/>
        <v>389</v>
      </c>
      <c r="J3242" s="185">
        <f t="shared" si="3523"/>
        <v>265</v>
      </c>
      <c r="K3242" s="185">
        <f t="shared" si="3523"/>
        <v>2985</v>
      </c>
      <c r="L3242" s="185">
        <f t="shared" si="3523"/>
        <v>1111</v>
      </c>
      <c r="M3242" s="147"/>
      <c r="N3242" s="143">
        <f t="shared" si="3484"/>
        <v>15560</v>
      </c>
      <c r="O3242" s="143">
        <f t="shared" si="3480"/>
        <v>3975</v>
      </c>
      <c r="P3242" s="143">
        <f t="shared" si="3481"/>
        <v>17163.75</v>
      </c>
      <c r="Q3242" s="143">
        <f t="shared" si="3482"/>
        <v>11.11</v>
      </c>
      <c r="R3242" s="188">
        <f t="shared" si="3485"/>
        <v>36709.86</v>
      </c>
      <c r="T3242">
        <v>44287.99</v>
      </c>
      <c r="U3242" s="190">
        <f t="shared" si="3486"/>
        <v>0.82888972834395969</v>
      </c>
    </row>
    <row r="3243" spans="1:21" x14ac:dyDescent="0.2">
      <c r="A3243" s="178">
        <v>42871</v>
      </c>
      <c r="B3243" s="179">
        <v>4.1666666666666664E-2</v>
      </c>
      <c r="C3243" t="s">
        <v>349</v>
      </c>
      <c r="D3243">
        <v>30</v>
      </c>
      <c r="E3243">
        <v>30</v>
      </c>
      <c r="F3243">
        <v>7.25</v>
      </c>
      <c r="G3243">
        <v>0.01</v>
      </c>
      <c r="H3243" s="184">
        <f t="shared" ref="H3243:L3243" si="3524">H3219</f>
        <v>1</v>
      </c>
      <c r="I3243" s="185">
        <f t="shared" si="3524"/>
        <v>362</v>
      </c>
      <c r="J3243" s="185">
        <f t="shared" si="3524"/>
        <v>243</v>
      </c>
      <c r="K3243" s="185">
        <f t="shared" si="3524"/>
        <v>2985</v>
      </c>
      <c r="L3243" s="185">
        <f t="shared" si="3524"/>
        <v>1111</v>
      </c>
      <c r="M3243" s="147"/>
      <c r="N3243" s="143">
        <f t="shared" si="3484"/>
        <v>10860</v>
      </c>
      <c r="O3243" s="143">
        <f t="shared" si="3480"/>
        <v>7290</v>
      </c>
      <c r="P3243" s="143">
        <f t="shared" si="3481"/>
        <v>21641.25</v>
      </c>
      <c r="Q3243" s="143">
        <f t="shared" si="3482"/>
        <v>11.11</v>
      </c>
      <c r="R3243" s="188">
        <f t="shared" si="3485"/>
        <v>39802.36</v>
      </c>
      <c r="T3243">
        <v>39851.24</v>
      </c>
      <c r="U3243" s="190">
        <f t="shared" si="3486"/>
        <v>0.99877343841747468</v>
      </c>
    </row>
    <row r="3244" spans="1:21" x14ac:dyDescent="0.2">
      <c r="A3244" s="178">
        <v>42871</v>
      </c>
      <c r="B3244" s="179">
        <v>8.3333333333333329E-2</v>
      </c>
      <c r="C3244" t="s">
        <v>349</v>
      </c>
      <c r="D3244">
        <v>15.25</v>
      </c>
      <c r="E3244">
        <v>8.61</v>
      </c>
      <c r="F3244">
        <v>4.25</v>
      </c>
      <c r="G3244">
        <v>0.01</v>
      </c>
      <c r="H3244" s="184">
        <f t="shared" ref="H3244:L3244" si="3525">H3220</f>
        <v>4.1666666666666664E-2</v>
      </c>
      <c r="I3244" s="185">
        <f t="shared" si="3525"/>
        <v>294</v>
      </c>
      <c r="J3244" s="185">
        <f t="shared" si="3525"/>
        <v>212</v>
      </c>
      <c r="K3244" s="185">
        <f t="shared" si="3525"/>
        <v>2985</v>
      </c>
      <c r="L3244" s="185">
        <f t="shared" si="3525"/>
        <v>1111</v>
      </c>
      <c r="M3244" s="147"/>
      <c r="N3244" s="143">
        <f t="shared" si="3484"/>
        <v>4483.5</v>
      </c>
      <c r="O3244" s="143">
        <f t="shared" si="3480"/>
        <v>1825.32</v>
      </c>
      <c r="P3244" s="143">
        <f t="shared" si="3481"/>
        <v>12686.25</v>
      </c>
      <c r="Q3244" s="143">
        <f t="shared" si="3482"/>
        <v>11.11</v>
      </c>
      <c r="R3244" s="188">
        <f t="shared" si="3485"/>
        <v>19006.18</v>
      </c>
      <c r="T3244">
        <v>36733.75</v>
      </c>
      <c r="U3244" s="190">
        <f t="shared" si="3486"/>
        <v>0.51740374995746419</v>
      </c>
    </row>
    <row r="3245" spans="1:21" x14ac:dyDescent="0.2">
      <c r="A3245" s="178">
        <v>42871</v>
      </c>
      <c r="B3245" s="179">
        <v>0.125</v>
      </c>
      <c r="C3245" t="s">
        <v>349</v>
      </c>
      <c r="D3245">
        <v>15</v>
      </c>
      <c r="E3245">
        <v>7</v>
      </c>
      <c r="F3245">
        <v>4.25</v>
      </c>
      <c r="G3245">
        <v>0.99</v>
      </c>
      <c r="H3245" s="184">
        <f t="shared" ref="H3245:L3245" si="3526">H3221</f>
        <v>8.3333333333333329E-2</v>
      </c>
      <c r="I3245" s="185">
        <f t="shared" si="3526"/>
        <v>236</v>
      </c>
      <c r="J3245" s="185">
        <f t="shared" si="3526"/>
        <v>179</v>
      </c>
      <c r="K3245" s="185">
        <f t="shared" si="3526"/>
        <v>2985</v>
      </c>
      <c r="L3245" s="185">
        <f t="shared" si="3526"/>
        <v>1111</v>
      </c>
      <c r="M3245" s="147"/>
      <c r="N3245" s="143">
        <f t="shared" si="3484"/>
        <v>3540</v>
      </c>
      <c r="O3245" s="143">
        <f t="shared" si="3480"/>
        <v>1253</v>
      </c>
      <c r="P3245" s="143">
        <f t="shared" si="3481"/>
        <v>12686.25</v>
      </c>
      <c r="Q3245" s="143">
        <f t="shared" si="3482"/>
        <v>1099.8900000000001</v>
      </c>
      <c r="R3245" s="188">
        <f t="shared" si="3485"/>
        <v>18579.14</v>
      </c>
      <c r="T3245">
        <v>34659.879999999997</v>
      </c>
      <c r="U3245" s="190">
        <f t="shared" si="3486"/>
        <v>0.53604167123486868</v>
      </c>
    </row>
    <row r="3246" spans="1:21" x14ac:dyDescent="0.2">
      <c r="A3246" s="178">
        <v>42871</v>
      </c>
      <c r="B3246" s="179">
        <v>0.16666666666666666</v>
      </c>
      <c r="C3246" t="s">
        <v>349</v>
      </c>
      <c r="D3246">
        <v>15</v>
      </c>
      <c r="E3246">
        <v>6.7</v>
      </c>
      <c r="F3246">
        <v>4.25</v>
      </c>
      <c r="G3246">
        <v>0.99</v>
      </c>
      <c r="H3246" s="184">
        <f t="shared" ref="H3246:L3246" si="3527">H3222</f>
        <v>0.125</v>
      </c>
      <c r="I3246" s="185">
        <f t="shared" si="3527"/>
        <v>201</v>
      </c>
      <c r="J3246" s="185">
        <f t="shared" si="3527"/>
        <v>205</v>
      </c>
      <c r="K3246" s="185">
        <f t="shared" si="3527"/>
        <v>2985</v>
      </c>
      <c r="L3246" s="185">
        <f t="shared" si="3527"/>
        <v>1717</v>
      </c>
      <c r="M3246" s="147"/>
      <c r="N3246" s="143">
        <f t="shared" si="3484"/>
        <v>3015</v>
      </c>
      <c r="O3246" s="143">
        <f t="shared" si="3480"/>
        <v>1373.5</v>
      </c>
      <c r="P3246" s="143">
        <f t="shared" si="3481"/>
        <v>12686.25</v>
      </c>
      <c r="Q3246" s="143">
        <f t="shared" si="3482"/>
        <v>1699.83</v>
      </c>
      <c r="R3246" s="188">
        <f t="shared" si="3485"/>
        <v>18774.580000000002</v>
      </c>
      <c r="T3246">
        <v>33247.74</v>
      </c>
      <c r="U3246" s="190">
        <f t="shared" si="3486"/>
        <v>0.56468740431680475</v>
      </c>
    </row>
    <row r="3247" spans="1:21" x14ac:dyDescent="0.2">
      <c r="A3247" s="178">
        <v>42871</v>
      </c>
      <c r="B3247" s="179">
        <v>0.20833333333333334</v>
      </c>
      <c r="C3247" t="s">
        <v>349</v>
      </c>
      <c r="D3247">
        <v>12</v>
      </c>
      <c r="E3247">
        <v>7</v>
      </c>
      <c r="F3247">
        <v>4.25</v>
      </c>
      <c r="G3247">
        <v>0.99</v>
      </c>
      <c r="H3247" s="184">
        <f t="shared" ref="H3247:L3247" si="3528">H3223</f>
        <v>0.16666666666666666</v>
      </c>
      <c r="I3247" s="185">
        <f t="shared" si="3528"/>
        <v>185</v>
      </c>
      <c r="J3247" s="185">
        <f t="shared" si="3528"/>
        <v>205</v>
      </c>
      <c r="K3247" s="185">
        <f t="shared" si="3528"/>
        <v>2985</v>
      </c>
      <c r="L3247" s="185">
        <f t="shared" si="3528"/>
        <v>1717</v>
      </c>
      <c r="M3247" s="147"/>
      <c r="N3247" s="143">
        <f t="shared" si="3484"/>
        <v>2220</v>
      </c>
      <c r="O3247" s="143">
        <f t="shared" si="3480"/>
        <v>1435</v>
      </c>
      <c r="P3247" s="143">
        <f t="shared" si="3481"/>
        <v>12686.25</v>
      </c>
      <c r="Q3247" s="143">
        <f t="shared" si="3482"/>
        <v>1699.83</v>
      </c>
      <c r="R3247" s="188">
        <f t="shared" si="3485"/>
        <v>18041.080000000002</v>
      </c>
      <c r="T3247">
        <v>32487.85</v>
      </c>
      <c r="U3247" s="190">
        <f t="shared" si="3486"/>
        <v>0.55531775725386578</v>
      </c>
    </row>
    <row r="3248" spans="1:21" x14ac:dyDescent="0.2">
      <c r="A3248" s="178">
        <v>42871</v>
      </c>
      <c r="B3248" s="179">
        <v>0.25</v>
      </c>
      <c r="C3248" t="s">
        <v>349</v>
      </c>
      <c r="D3248">
        <v>40</v>
      </c>
      <c r="E3248">
        <v>38</v>
      </c>
      <c r="F3248">
        <v>7.25</v>
      </c>
      <c r="G3248">
        <v>0.99</v>
      </c>
      <c r="H3248" s="184">
        <f t="shared" ref="H3248:L3248" si="3529">H3224</f>
        <v>0.20833333333333334</v>
      </c>
      <c r="I3248" s="185">
        <f t="shared" si="3529"/>
        <v>207</v>
      </c>
      <c r="J3248" s="185">
        <f t="shared" si="3529"/>
        <v>283</v>
      </c>
      <c r="K3248" s="185">
        <f t="shared" si="3529"/>
        <v>2985</v>
      </c>
      <c r="L3248" s="185">
        <f t="shared" si="3529"/>
        <v>1717</v>
      </c>
      <c r="M3248" s="147"/>
      <c r="N3248" s="143">
        <f t="shared" si="3484"/>
        <v>8280</v>
      </c>
      <c r="O3248" s="143">
        <f t="shared" si="3480"/>
        <v>10754</v>
      </c>
      <c r="P3248" s="143">
        <f t="shared" si="3481"/>
        <v>21641.25</v>
      </c>
      <c r="Q3248" s="143">
        <f t="shared" si="3482"/>
        <v>1699.83</v>
      </c>
      <c r="R3248" s="188">
        <f t="shared" si="3485"/>
        <v>42375.08</v>
      </c>
      <c r="T3248">
        <v>32550.400000000001</v>
      </c>
      <c r="U3248" s="190">
        <f t="shared" si="3486"/>
        <v>1.3018297778214707</v>
      </c>
    </row>
    <row r="3249" spans="1:21" x14ac:dyDescent="0.2">
      <c r="A3249" s="178">
        <v>42871</v>
      </c>
      <c r="B3249" s="179">
        <v>0.29166666666666669</v>
      </c>
      <c r="C3249" t="s">
        <v>349</v>
      </c>
      <c r="D3249">
        <v>20.03</v>
      </c>
      <c r="E3249">
        <v>62</v>
      </c>
      <c r="F3249">
        <v>15</v>
      </c>
      <c r="G3249">
        <v>6</v>
      </c>
      <c r="H3249" s="184">
        <f t="shared" ref="H3249:L3249" si="3530">H3225</f>
        <v>0.25</v>
      </c>
      <c r="I3249" s="185">
        <f t="shared" si="3530"/>
        <v>327</v>
      </c>
      <c r="J3249" s="185">
        <f t="shared" si="3530"/>
        <v>438</v>
      </c>
      <c r="K3249" s="185">
        <f t="shared" si="3530"/>
        <v>2985</v>
      </c>
      <c r="L3249" s="185">
        <f t="shared" si="3530"/>
        <v>1717</v>
      </c>
      <c r="M3249" s="147"/>
      <c r="N3249" s="143">
        <f t="shared" si="3484"/>
        <v>6549.81</v>
      </c>
      <c r="O3249" s="143">
        <f t="shared" si="3480"/>
        <v>27156</v>
      </c>
      <c r="P3249" s="143">
        <f t="shared" si="3481"/>
        <v>44775</v>
      </c>
      <c r="Q3249" s="143">
        <f t="shared" si="3482"/>
        <v>10302</v>
      </c>
      <c r="R3249" s="188">
        <f t="shared" si="3485"/>
        <v>88782.81</v>
      </c>
      <c r="T3249">
        <v>34025.97</v>
      </c>
      <c r="U3249" s="190">
        <f t="shared" si="3486"/>
        <v>2.6092660988062941</v>
      </c>
    </row>
    <row r="3250" spans="1:21" x14ac:dyDescent="0.2">
      <c r="A3250" s="178">
        <v>42871</v>
      </c>
      <c r="B3250" s="179">
        <v>0.33333333333333331</v>
      </c>
      <c r="C3250" t="s">
        <v>349</v>
      </c>
      <c r="D3250">
        <v>11</v>
      </c>
      <c r="E3250">
        <v>10</v>
      </c>
      <c r="F3250">
        <v>12</v>
      </c>
      <c r="G3250">
        <v>4.42</v>
      </c>
      <c r="H3250" s="184">
        <f t="shared" ref="H3250:L3250" si="3531">H3226</f>
        <v>0.29166666666666669</v>
      </c>
      <c r="I3250" s="185">
        <f t="shared" si="3531"/>
        <v>249</v>
      </c>
      <c r="J3250" s="185">
        <f t="shared" si="3531"/>
        <v>556</v>
      </c>
      <c r="K3250" s="185">
        <f t="shared" si="3531"/>
        <v>2872</v>
      </c>
      <c r="L3250" s="185">
        <f t="shared" si="3531"/>
        <v>2219</v>
      </c>
      <c r="M3250" s="147"/>
      <c r="N3250" s="143">
        <f t="shared" si="3484"/>
        <v>2739</v>
      </c>
      <c r="O3250" s="143">
        <f t="shared" si="3480"/>
        <v>5560</v>
      </c>
      <c r="P3250" s="143">
        <f t="shared" si="3481"/>
        <v>34464</v>
      </c>
      <c r="Q3250" s="143">
        <f t="shared" si="3482"/>
        <v>9807.98</v>
      </c>
      <c r="R3250" s="188">
        <f t="shared" si="3485"/>
        <v>52570.979999999996</v>
      </c>
      <c r="T3250">
        <v>36840.57</v>
      </c>
      <c r="U3250" s="190">
        <f t="shared" si="3486"/>
        <v>1.4269860645478611</v>
      </c>
    </row>
    <row r="3251" spans="1:21" x14ac:dyDescent="0.2">
      <c r="A3251" s="178">
        <v>42871</v>
      </c>
      <c r="B3251" s="179">
        <v>0.375</v>
      </c>
      <c r="C3251" t="s">
        <v>349</v>
      </c>
      <c r="D3251">
        <v>20</v>
      </c>
      <c r="E3251">
        <v>12.66</v>
      </c>
      <c r="F3251">
        <v>12</v>
      </c>
      <c r="G3251">
        <v>4.42</v>
      </c>
      <c r="H3251" s="184">
        <f t="shared" ref="H3251:L3251" si="3532">H3227</f>
        <v>0.33333333333333331</v>
      </c>
      <c r="I3251" s="185">
        <f t="shared" si="3532"/>
        <v>256</v>
      </c>
      <c r="J3251" s="185">
        <f t="shared" si="3532"/>
        <v>306</v>
      </c>
      <c r="K3251" s="185">
        <f t="shared" si="3532"/>
        <v>2872</v>
      </c>
      <c r="L3251" s="185">
        <f t="shared" si="3532"/>
        <v>2219</v>
      </c>
      <c r="M3251" s="147"/>
      <c r="N3251" s="143">
        <f t="shared" si="3484"/>
        <v>5120</v>
      </c>
      <c r="O3251" s="143">
        <f t="shared" si="3480"/>
        <v>3873.96</v>
      </c>
      <c r="P3251" s="143">
        <f t="shared" si="3481"/>
        <v>34464</v>
      </c>
      <c r="Q3251" s="143">
        <f t="shared" si="3482"/>
        <v>9807.98</v>
      </c>
      <c r="R3251" s="188">
        <f t="shared" si="3485"/>
        <v>53265.94</v>
      </c>
      <c r="T3251">
        <v>38045.39</v>
      </c>
      <c r="U3251" s="190">
        <f t="shared" si="3486"/>
        <v>1.400062924837937</v>
      </c>
    </row>
    <row r="3252" spans="1:21" x14ac:dyDescent="0.2">
      <c r="A3252" s="178">
        <v>42871</v>
      </c>
      <c r="B3252" s="179">
        <v>0.41666666666666669</v>
      </c>
      <c r="C3252" t="s">
        <v>349</v>
      </c>
      <c r="D3252">
        <v>19.420000000000002</v>
      </c>
      <c r="E3252">
        <v>20.260000000000002</v>
      </c>
      <c r="F3252">
        <v>19.89</v>
      </c>
      <c r="G3252">
        <v>4.42</v>
      </c>
      <c r="H3252" s="184">
        <f t="shared" ref="H3252:L3252" si="3533">H3228</f>
        <v>0.375</v>
      </c>
      <c r="I3252" s="185">
        <f t="shared" si="3533"/>
        <v>156</v>
      </c>
      <c r="J3252" s="185">
        <f t="shared" si="3533"/>
        <v>343</v>
      </c>
      <c r="K3252" s="185">
        <f t="shared" si="3533"/>
        <v>2872</v>
      </c>
      <c r="L3252" s="185">
        <f t="shared" si="3533"/>
        <v>2219</v>
      </c>
      <c r="M3252" s="147"/>
      <c r="N3252" s="143">
        <f t="shared" si="3484"/>
        <v>3029.5200000000004</v>
      </c>
      <c r="O3252" s="143">
        <f t="shared" si="3480"/>
        <v>6949.18</v>
      </c>
      <c r="P3252" s="143">
        <f t="shared" si="3481"/>
        <v>57124.08</v>
      </c>
      <c r="Q3252" s="143">
        <f t="shared" si="3482"/>
        <v>9807.98</v>
      </c>
      <c r="R3252" s="188">
        <f t="shared" si="3485"/>
        <v>76910.759999999995</v>
      </c>
      <c r="T3252">
        <v>39352.1</v>
      </c>
      <c r="U3252" s="190">
        <f t="shared" si="3486"/>
        <v>1.9544258120913496</v>
      </c>
    </row>
    <row r="3253" spans="1:21" x14ac:dyDescent="0.2">
      <c r="A3253" s="178">
        <v>42871</v>
      </c>
      <c r="B3253" s="179">
        <v>0.45833333333333331</v>
      </c>
      <c r="C3253" t="s">
        <v>349</v>
      </c>
      <c r="D3253">
        <v>11.45</v>
      </c>
      <c r="E3253">
        <v>13.93</v>
      </c>
      <c r="F3253">
        <v>12.85</v>
      </c>
      <c r="G3253">
        <v>10</v>
      </c>
      <c r="H3253" s="184">
        <f t="shared" ref="H3253:L3253" si="3534">H3229</f>
        <v>0.41666666666666669</v>
      </c>
      <c r="I3253" s="185">
        <f t="shared" si="3534"/>
        <v>196</v>
      </c>
      <c r="J3253" s="185">
        <f t="shared" si="3534"/>
        <v>315</v>
      </c>
      <c r="K3253" s="185">
        <f t="shared" si="3534"/>
        <v>2872</v>
      </c>
      <c r="L3253" s="185">
        <f t="shared" si="3534"/>
        <v>2219</v>
      </c>
      <c r="M3253" s="147"/>
      <c r="N3253" s="143">
        <f t="shared" si="3484"/>
        <v>2244.1999999999998</v>
      </c>
      <c r="O3253" s="143">
        <f t="shared" si="3480"/>
        <v>4387.95</v>
      </c>
      <c r="P3253" s="143">
        <f t="shared" si="3481"/>
        <v>36905.199999999997</v>
      </c>
      <c r="Q3253" s="143">
        <f t="shared" si="3482"/>
        <v>22190</v>
      </c>
      <c r="R3253" s="188">
        <f t="shared" si="3485"/>
        <v>65727.350000000006</v>
      </c>
      <c r="T3253">
        <v>40991.800000000003</v>
      </c>
      <c r="U3253" s="190">
        <f t="shared" si="3486"/>
        <v>1.6034267829175592</v>
      </c>
    </row>
    <row r="3254" spans="1:21" x14ac:dyDescent="0.2">
      <c r="A3254" s="178">
        <v>42871</v>
      </c>
      <c r="B3254" s="179">
        <v>0.5</v>
      </c>
      <c r="C3254" t="s">
        <v>349</v>
      </c>
      <c r="D3254">
        <v>6.86</v>
      </c>
      <c r="E3254">
        <v>12.08</v>
      </c>
      <c r="F3254">
        <v>12.01</v>
      </c>
      <c r="G3254">
        <v>10.48</v>
      </c>
      <c r="H3254" s="184">
        <f t="shared" ref="H3254:L3254" si="3535">H3230</f>
        <v>0.45833333333333331</v>
      </c>
      <c r="I3254" s="185">
        <f t="shared" si="3535"/>
        <v>226</v>
      </c>
      <c r="J3254" s="185">
        <f t="shared" si="3535"/>
        <v>326</v>
      </c>
      <c r="K3254" s="185">
        <f t="shared" si="3535"/>
        <v>2842</v>
      </c>
      <c r="L3254" s="185">
        <f t="shared" si="3535"/>
        <v>1635</v>
      </c>
      <c r="M3254" s="147"/>
      <c r="N3254" s="143">
        <f t="shared" si="3484"/>
        <v>1550.3600000000001</v>
      </c>
      <c r="O3254" s="143">
        <f t="shared" si="3480"/>
        <v>3938.08</v>
      </c>
      <c r="P3254" s="143">
        <f t="shared" si="3481"/>
        <v>34132.42</v>
      </c>
      <c r="Q3254" s="143">
        <f t="shared" si="3482"/>
        <v>17134.8</v>
      </c>
      <c r="R3254" s="188">
        <f t="shared" si="3485"/>
        <v>56755.66</v>
      </c>
      <c r="T3254">
        <v>42800.24</v>
      </c>
      <c r="U3254" s="190">
        <f t="shared" si="3486"/>
        <v>1.3260593865828791</v>
      </c>
    </row>
    <row r="3255" spans="1:21" x14ac:dyDescent="0.2">
      <c r="A3255" s="178">
        <v>42871</v>
      </c>
      <c r="B3255" s="179">
        <v>0.54166666666666663</v>
      </c>
      <c r="C3255" t="s">
        <v>349</v>
      </c>
      <c r="D3255">
        <v>3.5</v>
      </c>
      <c r="E3255">
        <v>9.9499999999999993</v>
      </c>
      <c r="F3255">
        <v>9.85</v>
      </c>
      <c r="G3255">
        <v>9.33</v>
      </c>
      <c r="H3255" s="184">
        <f t="shared" ref="H3255:L3255" si="3536">H3231</f>
        <v>0.5</v>
      </c>
      <c r="I3255" s="185">
        <f t="shared" si="3536"/>
        <v>222</v>
      </c>
      <c r="J3255" s="185">
        <f t="shared" si="3536"/>
        <v>319</v>
      </c>
      <c r="K3255" s="185">
        <f t="shared" si="3536"/>
        <v>2842</v>
      </c>
      <c r="L3255" s="185">
        <f t="shared" si="3536"/>
        <v>1635</v>
      </c>
      <c r="M3255" s="147"/>
      <c r="N3255" s="143">
        <f t="shared" si="3484"/>
        <v>777</v>
      </c>
      <c r="O3255" s="143">
        <f t="shared" si="3480"/>
        <v>3174.0499999999997</v>
      </c>
      <c r="P3255" s="143">
        <f t="shared" si="3481"/>
        <v>27993.7</v>
      </c>
      <c r="Q3255" s="143">
        <f t="shared" si="3482"/>
        <v>15254.55</v>
      </c>
      <c r="R3255" s="188">
        <f t="shared" si="3485"/>
        <v>47199.3</v>
      </c>
      <c r="T3255">
        <v>44586.43</v>
      </c>
      <c r="U3255" s="190">
        <f t="shared" si="3486"/>
        <v>1.0586023595071417</v>
      </c>
    </row>
    <row r="3256" spans="1:21" x14ac:dyDescent="0.2">
      <c r="A3256" s="178">
        <v>42871</v>
      </c>
      <c r="B3256" s="179">
        <v>0.58333333333333337</v>
      </c>
      <c r="C3256" t="s">
        <v>349</v>
      </c>
      <c r="D3256">
        <v>2.61</v>
      </c>
      <c r="E3256">
        <v>12.01</v>
      </c>
      <c r="F3256">
        <v>12.01</v>
      </c>
      <c r="G3256">
        <v>12</v>
      </c>
      <c r="H3256" s="184">
        <f t="shared" ref="H3256:L3256" si="3537">H3232</f>
        <v>0.54166666666666663</v>
      </c>
      <c r="I3256" s="185">
        <f t="shared" si="3537"/>
        <v>195</v>
      </c>
      <c r="J3256" s="185">
        <f t="shared" si="3537"/>
        <v>299</v>
      </c>
      <c r="K3256" s="185">
        <f t="shared" si="3537"/>
        <v>2842</v>
      </c>
      <c r="L3256" s="185">
        <f t="shared" si="3537"/>
        <v>1635</v>
      </c>
      <c r="M3256" s="147"/>
      <c r="N3256" s="143">
        <f t="shared" si="3484"/>
        <v>508.95</v>
      </c>
      <c r="O3256" s="143">
        <f t="shared" si="3480"/>
        <v>3590.99</v>
      </c>
      <c r="P3256" s="143">
        <f t="shared" si="3481"/>
        <v>34132.42</v>
      </c>
      <c r="Q3256" s="143">
        <f t="shared" si="3482"/>
        <v>19620</v>
      </c>
      <c r="R3256" s="188">
        <f t="shared" si="3485"/>
        <v>57852.36</v>
      </c>
      <c r="T3256">
        <v>46193.01</v>
      </c>
      <c r="U3256" s="190">
        <f t="shared" si="3486"/>
        <v>1.252405071676429</v>
      </c>
    </row>
    <row r="3257" spans="1:21" x14ac:dyDescent="0.2">
      <c r="A3257" s="178">
        <v>42871</v>
      </c>
      <c r="B3257" s="179">
        <v>0.625</v>
      </c>
      <c r="C3257" t="s">
        <v>349</v>
      </c>
      <c r="D3257">
        <v>3.5</v>
      </c>
      <c r="E3257">
        <v>9.84</v>
      </c>
      <c r="F3257">
        <v>10.029999999999999</v>
      </c>
      <c r="G3257">
        <v>1.82</v>
      </c>
      <c r="H3257" s="184">
        <f t="shared" ref="H3257:L3257" si="3538">H3233</f>
        <v>0.58333333333333337</v>
      </c>
      <c r="I3257" s="185">
        <f t="shared" si="3538"/>
        <v>205</v>
      </c>
      <c r="J3257" s="185">
        <f t="shared" si="3538"/>
        <v>237</v>
      </c>
      <c r="K3257" s="185">
        <f t="shared" si="3538"/>
        <v>2842</v>
      </c>
      <c r="L3257" s="185">
        <f t="shared" si="3538"/>
        <v>1635</v>
      </c>
      <c r="M3257" s="147"/>
      <c r="N3257" s="143">
        <f t="shared" si="3484"/>
        <v>717.5</v>
      </c>
      <c r="O3257" s="143">
        <f t="shared" si="3480"/>
        <v>2332.08</v>
      </c>
      <c r="P3257" s="143">
        <f t="shared" si="3481"/>
        <v>28505.26</v>
      </c>
      <c r="Q3257" s="143">
        <f t="shared" si="3482"/>
        <v>2975.7000000000003</v>
      </c>
      <c r="R3257" s="188">
        <f t="shared" si="3485"/>
        <v>34530.539999999994</v>
      </c>
      <c r="T3257">
        <v>47680.57</v>
      </c>
      <c r="U3257" s="190">
        <f t="shared" si="3486"/>
        <v>0.72420568797730378</v>
      </c>
    </row>
    <row r="3258" spans="1:21" x14ac:dyDescent="0.2">
      <c r="A3258" s="178">
        <v>42871</v>
      </c>
      <c r="B3258" s="179">
        <v>0.66666666666666663</v>
      </c>
      <c r="C3258" t="s">
        <v>349</v>
      </c>
      <c r="D3258">
        <v>3.5</v>
      </c>
      <c r="E3258">
        <v>18</v>
      </c>
      <c r="F3258">
        <v>18.920000000000002</v>
      </c>
      <c r="G3258">
        <v>1.82</v>
      </c>
      <c r="H3258" s="184">
        <f t="shared" ref="H3258:L3258" si="3539">H3234</f>
        <v>0.625</v>
      </c>
      <c r="I3258" s="185">
        <f t="shared" si="3539"/>
        <v>212</v>
      </c>
      <c r="J3258" s="185">
        <f t="shared" si="3539"/>
        <v>213</v>
      </c>
      <c r="K3258" s="185">
        <f t="shared" si="3539"/>
        <v>2842</v>
      </c>
      <c r="L3258" s="185">
        <f t="shared" si="3539"/>
        <v>1380</v>
      </c>
      <c r="M3258" s="147"/>
      <c r="N3258" s="143">
        <f t="shared" si="3484"/>
        <v>742</v>
      </c>
      <c r="O3258" s="143">
        <f t="shared" si="3480"/>
        <v>3834</v>
      </c>
      <c r="P3258" s="143">
        <f t="shared" si="3481"/>
        <v>53770.640000000007</v>
      </c>
      <c r="Q3258" s="143">
        <f t="shared" si="3482"/>
        <v>2511.6</v>
      </c>
      <c r="R3258" s="188">
        <f t="shared" si="3485"/>
        <v>60858.240000000005</v>
      </c>
      <c r="T3258">
        <v>48623.61</v>
      </c>
      <c r="U3258" s="190">
        <f t="shared" si="3486"/>
        <v>1.2516191208345082</v>
      </c>
    </row>
    <row r="3259" spans="1:21" x14ac:dyDescent="0.2">
      <c r="A3259" s="178">
        <v>42871</v>
      </c>
      <c r="B3259" s="179">
        <v>0.70833333333333337</v>
      </c>
      <c r="C3259" t="s">
        <v>349</v>
      </c>
      <c r="D3259">
        <v>15</v>
      </c>
      <c r="E3259">
        <v>23.42</v>
      </c>
      <c r="F3259">
        <v>23.62</v>
      </c>
      <c r="G3259">
        <v>1.84</v>
      </c>
      <c r="H3259" s="184">
        <f t="shared" ref="H3259:L3259" si="3540">H3235</f>
        <v>0.66666666666666663</v>
      </c>
      <c r="I3259" s="185">
        <f t="shared" si="3540"/>
        <v>191</v>
      </c>
      <c r="J3259" s="185">
        <f t="shared" si="3540"/>
        <v>237</v>
      </c>
      <c r="K3259" s="185">
        <f t="shared" si="3540"/>
        <v>2842</v>
      </c>
      <c r="L3259" s="185">
        <f t="shared" si="3540"/>
        <v>1380</v>
      </c>
      <c r="M3259" s="147"/>
      <c r="N3259" s="143">
        <f t="shared" si="3484"/>
        <v>2865</v>
      </c>
      <c r="O3259" s="143">
        <f t="shared" si="3480"/>
        <v>5550.54</v>
      </c>
      <c r="P3259" s="143">
        <f t="shared" si="3481"/>
        <v>67128.040000000008</v>
      </c>
      <c r="Q3259" s="143">
        <f t="shared" si="3482"/>
        <v>2539.2000000000003</v>
      </c>
      <c r="R3259" s="188">
        <f t="shared" si="3485"/>
        <v>78082.780000000013</v>
      </c>
      <c r="T3259">
        <v>49229.22</v>
      </c>
      <c r="U3259" s="190">
        <f t="shared" si="3486"/>
        <v>1.5861063815351941</v>
      </c>
    </row>
    <row r="3260" spans="1:21" x14ac:dyDescent="0.2">
      <c r="A3260" s="178">
        <v>42871</v>
      </c>
      <c r="B3260" s="179">
        <v>0.75</v>
      </c>
      <c r="C3260" t="s">
        <v>349</v>
      </c>
      <c r="D3260">
        <v>20</v>
      </c>
      <c r="E3260">
        <v>12.83</v>
      </c>
      <c r="F3260">
        <v>15</v>
      </c>
      <c r="G3260">
        <v>1.82</v>
      </c>
      <c r="H3260" s="184">
        <f t="shared" ref="H3260:L3260" si="3541">H3236</f>
        <v>0.70833333333333337</v>
      </c>
      <c r="I3260" s="185">
        <f t="shared" si="3541"/>
        <v>218</v>
      </c>
      <c r="J3260" s="185">
        <f t="shared" si="3541"/>
        <v>258</v>
      </c>
      <c r="K3260" s="185">
        <f t="shared" si="3541"/>
        <v>2842</v>
      </c>
      <c r="L3260" s="185">
        <f t="shared" si="3541"/>
        <v>1380</v>
      </c>
      <c r="M3260" s="147"/>
      <c r="N3260" s="143">
        <f t="shared" si="3484"/>
        <v>4360</v>
      </c>
      <c r="O3260" s="143">
        <f t="shared" si="3480"/>
        <v>3310.14</v>
      </c>
      <c r="P3260" s="143">
        <f t="shared" si="3481"/>
        <v>42630</v>
      </c>
      <c r="Q3260" s="143">
        <f t="shared" si="3482"/>
        <v>2511.6</v>
      </c>
      <c r="R3260" s="188">
        <f t="shared" si="3485"/>
        <v>52811.74</v>
      </c>
      <c r="T3260">
        <v>49764.79</v>
      </c>
      <c r="U3260" s="190">
        <f t="shared" si="3486"/>
        <v>1.0612270241670867</v>
      </c>
    </row>
    <row r="3261" spans="1:21" x14ac:dyDescent="0.2">
      <c r="A3261" s="178">
        <v>42871</v>
      </c>
      <c r="B3261" s="179">
        <v>0.79166666666666663</v>
      </c>
      <c r="C3261" t="s">
        <v>349</v>
      </c>
      <c r="D3261">
        <v>22.02</v>
      </c>
      <c r="E3261">
        <v>11.44</v>
      </c>
      <c r="F3261">
        <v>11.89</v>
      </c>
      <c r="G3261">
        <v>0.99</v>
      </c>
      <c r="H3261" s="184">
        <f t="shared" ref="H3261:L3261" si="3542">H3237</f>
        <v>0.75</v>
      </c>
      <c r="I3261" s="185">
        <f t="shared" si="3542"/>
        <v>240</v>
      </c>
      <c r="J3261" s="185">
        <f t="shared" si="3542"/>
        <v>365</v>
      </c>
      <c r="K3261" s="185">
        <f t="shared" si="3542"/>
        <v>2842</v>
      </c>
      <c r="L3261" s="185">
        <f t="shared" si="3542"/>
        <v>1380</v>
      </c>
      <c r="M3261" s="147"/>
      <c r="N3261" s="143">
        <f t="shared" si="3484"/>
        <v>5284.8</v>
      </c>
      <c r="O3261" s="143">
        <f t="shared" si="3480"/>
        <v>4175.5999999999995</v>
      </c>
      <c r="P3261" s="143">
        <f t="shared" si="3481"/>
        <v>33791.380000000005</v>
      </c>
      <c r="Q3261" s="143">
        <f t="shared" si="3482"/>
        <v>1366.2</v>
      </c>
      <c r="R3261" s="188">
        <f t="shared" si="3485"/>
        <v>44617.98</v>
      </c>
      <c r="T3261">
        <v>49643.58</v>
      </c>
      <c r="U3261" s="190">
        <f t="shared" si="3486"/>
        <v>0.89876636616456751</v>
      </c>
    </row>
    <row r="3262" spans="1:21" x14ac:dyDescent="0.2">
      <c r="A3262" s="178">
        <v>42871</v>
      </c>
      <c r="B3262" s="179">
        <v>0.83333333333333337</v>
      </c>
      <c r="C3262" t="s">
        <v>349</v>
      </c>
      <c r="D3262">
        <v>9.11</v>
      </c>
      <c r="E3262">
        <v>11.05</v>
      </c>
      <c r="F3262">
        <v>11.25</v>
      </c>
      <c r="G3262">
        <v>0.99</v>
      </c>
      <c r="H3262" s="184">
        <f t="shared" ref="H3262:L3262" si="3543">H3238</f>
        <v>0.79166666666666663</v>
      </c>
      <c r="I3262" s="185">
        <f t="shared" si="3543"/>
        <v>320</v>
      </c>
      <c r="J3262" s="185">
        <f t="shared" si="3543"/>
        <v>214</v>
      </c>
      <c r="K3262" s="185">
        <f t="shared" si="3543"/>
        <v>2842</v>
      </c>
      <c r="L3262" s="185">
        <f t="shared" si="3543"/>
        <v>1426</v>
      </c>
      <c r="M3262" s="147"/>
      <c r="N3262" s="143">
        <f t="shared" si="3484"/>
        <v>2915.2</v>
      </c>
      <c r="O3262" s="143">
        <f t="shared" si="3480"/>
        <v>2364.7000000000003</v>
      </c>
      <c r="P3262" s="143">
        <f t="shared" si="3481"/>
        <v>31972.5</v>
      </c>
      <c r="Q3262" s="143">
        <f t="shared" si="3482"/>
        <v>1411.74</v>
      </c>
      <c r="R3262" s="188">
        <f t="shared" si="3485"/>
        <v>38664.14</v>
      </c>
      <c r="T3262">
        <v>48717.57</v>
      </c>
      <c r="U3262" s="190">
        <f t="shared" si="3486"/>
        <v>0.79363851686362841</v>
      </c>
    </row>
    <row r="3263" spans="1:21" x14ac:dyDescent="0.2">
      <c r="A3263" s="178">
        <v>42871</v>
      </c>
      <c r="B3263" s="179">
        <v>0.875</v>
      </c>
      <c r="C3263" t="s">
        <v>349</v>
      </c>
      <c r="D3263">
        <v>8.11</v>
      </c>
      <c r="E3263">
        <v>10.83</v>
      </c>
      <c r="F3263">
        <v>11.03</v>
      </c>
      <c r="G3263">
        <v>0.99</v>
      </c>
      <c r="H3263" s="184">
        <f t="shared" ref="H3263:L3263" si="3544">H3239</f>
        <v>0.83333333333333337</v>
      </c>
      <c r="I3263" s="185">
        <f t="shared" si="3544"/>
        <v>322</v>
      </c>
      <c r="J3263" s="185">
        <f t="shared" si="3544"/>
        <v>178</v>
      </c>
      <c r="K3263" s="185">
        <f t="shared" si="3544"/>
        <v>2842</v>
      </c>
      <c r="L3263" s="185">
        <f t="shared" si="3544"/>
        <v>1426</v>
      </c>
      <c r="M3263" s="147"/>
      <c r="N3263" s="143">
        <f t="shared" si="3484"/>
        <v>2611.4199999999996</v>
      </c>
      <c r="O3263" s="143">
        <f t="shared" si="3480"/>
        <v>1927.74</v>
      </c>
      <c r="P3263" s="143">
        <f t="shared" si="3481"/>
        <v>31347.26</v>
      </c>
      <c r="Q3263" s="143">
        <f t="shared" si="3482"/>
        <v>1411.74</v>
      </c>
      <c r="R3263" s="188">
        <f t="shared" si="3485"/>
        <v>37298.159999999996</v>
      </c>
      <c r="T3263">
        <v>47409.87</v>
      </c>
      <c r="U3263" s="190">
        <f t="shared" si="3486"/>
        <v>0.78671719622939262</v>
      </c>
    </row>
    <row r="3264" spans="1:21" x14ac:dyDescent="0.2">
      <c r="A3264" s="178">
        <v>42871</v>
      </c>
      <c r="B3264" s="179">
        <v>0.91666666666666663</v>
      </c>
      <c r="C3264" t="s">
        <v>349</v>
      </c>
      <c r="D3264">
        <v>20</v>
      </c>
      <c r="E3264">
        <v>8.11</v>
      </c>
      <c r="F3264">
        <v>7.61</v>
      </c>
      <c r="G3264">
        <v>0.99</v>
      </c>
      <c r="H3264" s="184">
        <f t="shared" ref="H3264:L3264" si="3545">H3240</f>
        <v>0.875</v>
      </c>
      <c r="I3264" s="185">
        <f t="shared" si="3545"/>
        <v>337</v>
      </c>
      <c r="J3264" s="185">
        <f t="shared" si="3545"/>
        <v>173</v>
      </c>
      <c r="K3264" s="185">
        <f t="shared" si="3545"/>
        <v>2842</v>
      </c>
      <c r="L3264" s="185">
        <f t="shared" si="3545"/>
        <v>1426</v>
      </c>
      <c r="M3264" s="147"/>
      <c r="N3264" s="143">
        <f t="shared" si="3484"/>
        <v>6740</v>
      </c>
      <c r="O3264" s="143">
        <f t="shared" si="3480"/>
        <v>1403.03</v>
      </c>
      <c r="P3264" s="143">
        <f t="shared" si="3481"/>
        <v>21627.620000000003</v>
      </c>
      <c r="Q3264" s="143">
        <f t="shared" si="3482"/>
        <v>1411.74</v>
      </c>
      <c r="R3264" s="188">
        <f t="shared" si="3485"/>
        <v>31182.390000000003</v>
      </c>
      <c r="T3264">
        <v>47471.25</v>
      </c>
      <c r="U3264" s="190">
        <f t="shared" si="3486"/>
        <v>0.65686894699423337</v>
      </c>
    </row>
    <row r="3265" spans="1:21" x14ac:dyDescent="0.2">
      <c r="A3265" s="178">
        <v>42871</v>
      </c>
      <c r="B3265" s="179">
        <v>0.95833333333333337</v>
      </c>
      <c r="C3265" t="s">
        <v>349</v>
      </c>
      <c r="D3265">
        <v>40</v>
      </c>
      <c r="E3265">
        <v>12</v>
      </c>
      <c r="F3265">
        <v>5.75</v>
      </c>
      <c r="G3265">
        <v>0.01</v>
      </c>
      <c r="H3265" s="184">
        <f t="shared" ref="H3265:L3265" si="3546">H3241</f>
        <v>0.91666666666666663</v>
      </c>
      <c r="I3265" s="185">
        <f t="shared" si="3546"/>
        <v>394</v>
      </c>
      <c r="J3265" s="185">
        <f t="shared" si="3546"/>
        <v>194</v>
      </c>
      <c r="K3265" s="185">
        <f t="shared" si="3546"/>
        <v>2842</v>
      </c>
      <c r="L3265" s="185">
        <f t="shared" si="3546"/>
        <v>1426</v>
      </c>
      <c r="M3265" s="147"/>
      <c r="N3265" s="143">
        <f t="shared" si="3484"/>
        <v>15760</v>
      </c>
      <c r="O3265" s="143">
        <f t="shared" si="3480"/>
        <v>2328</v>
      </c>
      <c r="P3265" s="143">
        <f t="shared" si="3481"/>
        <v>16341.5</v>
      </c>
      <c r="Q3265" s="143">
        <f t="shared" si="3482"/>
        <v>14.26</v>
      </c>
      <c r="R3265" s="188">
        <f t="shared" si="3485"/>
        <v>34443.760000000002</v>
      </c>
      <c r="T3265">
        <v>46510.87</v>
      </c>
      <c r="U3265" s="190">
        <f t="shared" si="3486"/>
        <v>0.74055290730962464</v>
      </c>
    </row>
    <row r="3266" spans="1:21" x14ac:dyDescent="0.2">
      <c r="A3266" s="178">
        <v>42871</v>
      </c>
      <c r="B3266" s="180">
        <v>1</v>
      </c>
      <c r="C3266" t="s">
        <v>349</v>
      </c>
      <c r="D3266">
        <v>30.02</v>
      </c>
      <c r="E3266">
        <v>29.81</v>
      </c>
      <c r="F3266">
        <v>6.29</v>
      </c>
      <c r="G3266">
        <v>0.01</v>
      </c>
      <c r="H3266" s="184">
        <f t="shared" ref="H3266:L3266" si="3547">H3242</f>
        <v>0.95833333333333337</v>
      </c>
      <c r="I3266" s="185">
        <f t="shared" si="3547"/>
        <v>389</v>
      </c>
      <c r="J3266" s="185">
        <f t="shared" si="3547"/>
        <v>265</v>
      </c>
      <c r="K3266" s="185">
        <f t="shared" si="3547"/>
        <v>2985</v>
      </c>
      <c r="L3266" s="185">
        <f t="shared" si="3547"/>
        <v>1111</v>
      </c>
      <c r="M3266" s="147"/>
      <c r="N3266" s="143">
        <f t="shared" si="3484"/>
        <v>11677.78</v>
      </c>
      <c r="O3266" s="143">
        <f t="shared" si="3480"/>
        <v>7899.65</v>
      </c>
      <c r="P3266" s="143">
        <f t="shared" si="3481"/>
        <v>18775.650000000001</v>
      </c>
      <c r="Q3266" s="143">
        <f t="shared" si="3482"/>
        <v>11.11</v>
      </c>
      <c r="R3266" s="188">
        <f t="shared" si="3485"/>
        <v>38364.19</v>
      </c>
      <c r="T3266">
        <v>43168.57</v>
      </c>
      <c r="U3266" s="190">
        <f t="shared" si="3486"/>
        <v>0.88870652884726098</v>
      </c>
    </row>
    <row r="3267" spans="1:21" x14ac:dyDescent="0.2">
      <c r="A3267" s="178">
        <v>42872</v>
      </c>
      <c r="B3267" s="179">
        <v>4.1666666666666664E-2</v>
      </c>
      <c r="C3267" t="s">
        <v>349</v>
      </c>
      <c r="D3267">
        <v>40</v>
      </c>
      <c r="E3267">
        <v>38.049999999999997</v>
      </c>
      <c r="F3267">
        <v>8</v>
      </c>
      <c r="G3267">
        <v>0.01</v>
      </c>
      <c r="H3267" s="184">
        <f t="shared" ref="H3267:L3267" si="3548">H3243</f>
        <v>1</v>
      </c>
      <c r="I3267" s="185">
        <f t="shared" si="3548"/>
        <v>362</v>
      </c>
      <c r="J3267" s="185">
        <f t="shared" si="3548"/>
        <v>243</v>
      </c>
      <c r="K3267" s="185">
        <f t="shared" si="3548"/>
        <v>2985</v>
      </c>
      <c r="L3267" s="185">
        <f t="shared" si="3548"/>
        <v>1111</v>
      </c>
      <c r="M3267" s="147"/>
      <c r="N3267" s="143">
        <f t="shared" si="3484"/>
        <v>14480</v>
      </c>
      <c r="O3267" s="143">
        <f t="shared" si="3480"/>
        <v>9246.15</v>
      </c>
      <c r="P3267" s="143">
        <f t="shared" si="3481"/>
        <v>23880</v>
      </c>
      <c r="Q3267" s="143">
        <f t="shared" si="3482"/>
        <v>11.11</v>
      </c>
      <c r="R3267" s="188">
        <f t="shared" si="3485"/>
        <v>47617.26</v>
      </c>
      <c r="T3267">
        <v>39330.050000000003</v>
      </c>
      <c r="U3267" s="190">
        <f t="shared" si="3486"/>
        <v>1.2107093685362718</v>
      </c>
    </row>
    <row r="3268" spans="1:21" x14ac:dyDescent="0.2">
      <c r="A3268" s="178">
        <v>42872</v>
      </c>
      <c r="B3268" s="179">
        <v>8.3333333333333329E-2</v>
      </c>
      <c r="C3268" t="s">
        <v>349</v>
      </c>
      <c r="D3268">
        <v>20</v>
      </c>
      <c r="E3268">
        <v>8.61</v>
      </c>
      <c r="F3268">
        <v>7.61</v>
      </c>
      <c r="G3268">
        <v>0.01</v>
      </c>
      <c r="H3268" s="184">
        <f t="shared" ref="H3268:L3268" si="3549">H3244</f>
        <v>4.1666666666666664E-2</v>
      </c>
      <c r="I3268" s="185">
        <f t="shared" si="3549"/>
        <v>294</v>
      </c>
      <c r="J3268" s="185">
        <f t="shared" si="3549"/>
        <v>212</v>
      </c>
      <c r="K3268" s="185">
        <f t="shared" si="3549"/>
        <v>2985</v>
      </c>
      <c r="L3268" s="185">
        <f t="shared" si="3549"/>
        <v>1111</v>
      </c>
      <c r="M3268" s="147"/>
      <c r="N3268" s="143">
        <f t="shared" si="3484"/>
        <v>5880</v>
      </c>
      <c r="O3268" s="143">
        <f t="shared" ref="O3268:O3331" si="3550">E3268*J3268</f>
        <v>1825.32</v>
      </c>
      <c r="P3268" s="143">
        <f t="shared" ref="P3268:P3331" si="3551">F3268*K3268</f>
        <v>22715.850000000002</v>
      </c>
      <c r="Q3268" s="143">
        <f t="shared" ref="Q3268:Q3331" si="3552">G3268*L3268</f>
        <v>11.11</v>
      </c>
      <c r="R3268" s="188">
        <f t="shared" si="3485"/>
        <v>30432.280000000002</v>
      </c>
      <c r="T3268">
        <v>36470.67</v>
      </c>
      <c r="U3268" s="190">
        <f t="shared" si="3486"/>
        <v>0.8344316131291255</v>
      </c>
    </row>
    <row r="3269" spans="1:21" x14ac:dyDescent="0.2">
      <c r="A3269" s="178">
        <v>42872</v>
      </c>
      <c r="B3269" s="179">
        <v>0.125</v>
      </c>
      <c r="C3269" t="s">
        <v>349</v>
      </c>
      <c r="D3269">
        <v>20</v>
      </c>
      <c r="E3269">
        <v>7.41</v>
      </c>
      <c r="F3269">
        <v>7.61</v>
      </c>
      <c r="G3269">
        <v>0.99</v>
      </c>
      <c r="H3269" s="184">
        <f t="shared" ref="H3269:L3269" si="3553">H3245</f>
        <v>8.3333333333333329E-2</v>
      </c>
      <c r="I3269" s="185">
        <f t="shared" si="3553"/>
        <v>236</v>
      </c>
      <c r="J3269" s="185">
        <f t="shared" si="3553"/>
        <v>179</v>
      </c>
      <c r="K3269" s="185">
        <f t="shared" si="3553"/>
        <v>2985</v>
      </c>
      <c r="L3269" s="185">
        <f t="shared" si="3553"/>
        <v>1111</v>
      </c>
      <c r="M3269" s="147"/>
      <c r="N3269" s="143">
        <f t="shared" ref="N3269:N3332" si="3554">D3269*I3269</f>
        <v>4720</v>
      </c>
      <c r="O3269" s="143">
        <f t="shared" si="3550"/>
        <v>1326.39</v>
      </c>
      <c r="P3269" s="143">
        <f t="shared" si="3551"/>
        <v>22715.850000000002</v>
      </c>
      <c r="Q3269" s="143">
        <f t="shared" si="3552"/>
        <v>1099.8900000000001</v>
      </c>
      <c r="R3269" s="188">
        <f t="shared" ref="R3269:R3332" si="3555">SUM(N3269:Q3269)</f>
        <v>29862.13</v>
      </c>
      <c r="T3269">
        <v>34718.78</v>
      </c>
      <c r="U3269" s="190">
        <f t="shared" ref="U3269:U3332" si="3556">R3269/T3269</f>
        <v>0.86011461232220721</v>
      </c>
    </row>
    <row r="3270" spans="1:21" x14ac:dyDescent="0.2">
      <c r="A3270" s="178">
        <v>42872</v>
      </c>
      <c r="B3270" s="179">
        <v>0.16666666666666666</v>
      </c>
      <c r="C3270" t="s">
        <v>349</v>
      </c>
      <c r="D3270">
        <v>15</v>
      </c>
      <c r="E3270">
        <v>7.41</v>
      </c>
      <c r="F3270">
        <v>7.61</v>
      </c>
      <c r="G3270">
        <v>0.99</v>
      </c>
      <c r="H3270" s="184">
        <f t="shared" ref="H3270:L3270" si="3557">H3246</f>
        <v>0.125</v>
      </c>
      <c r="I3270" s="185">
        <f t="shared" si="3557"/>
        <v>201</v>
      </c>
      <c r="J3270" s="185">
        <f t="shared" si="3557"/>
        <v>205</v>
      </c>
      <c r="K3270" s="185">
        <f t="shared" si="3557"/>
        <v>2985</v>
      </c>
      <c r="L3270" s="185">
        <f t="shared" si="3557"/>
        <v>1717</v>
      </c>
      <c r="M3270" s="147"/>
      <c r="N3270" s="143">
        <f t="shared" si="3554"/>
        <v>3015</v>
      </c>
      <c r="O3270" s="143">
        <f t="shared" si="3550"/>
        <v>1519.05</v>
      </c>
      <c r="P3270" s="143">
        <f t="shared" si="3551"/>
        <v>22715.850000000002</v>
      </c>
      <c r="Q3270" s="143">
        <f t="shared" si="3552"/>
        <v>1699.83</v>
      </c>
      <c r="R3270" s="188">
        <f t="shared" si="3555"/>
        <v>28949.730000000003</v>
      </c>
      <c r="T3270">
        <v>33630.629999999997</v>
      </c>
      <c r="U3270" s="190">
        <f t="shared" si="3556"/>
        <v>0.86081438260300225</v>
      </c>
    </row>
    <row r="3271" spans="1:21" x14ac:dyDescent="0.2">
      <c r="A3271" s="178">
        <v>42872</v>
      </c>
      <c r="B3271" s="179">
        <v>0.20833333333333334</v>
      </c>
      <c r="C3271" t="s">
        <v>349</v>
      </c>
      <c r="D3271">
        <v>11.85</v>
      </c>
      <c r="E3271">
        <v>10</v>
      </c>
      <c r="F3271">
        <v>7.61</v>
      </c>
      <c r="G3271">
        <v>1.22</v>
      </c>
      <c r="H3271" s="184">
        <f t="shared" ref="H3271:L3271" si="3558">H3247</f>
        <v>0.16666666666666666</v>
      </c>
      <c r="I3271" s="185">
        <f t="shared" si="3558"/>
        <v>185</v>
      </c>
      <c r="J3271" s="185">
        <f t="shared" si="3558"/>
        <v>205</v>
      </c>
      <c r="K3271" s="185">
        <f t="shared" si="3558"/>
        <v>2985</v>
      </c>
      <c r="L3271" s="185">
        <f t="shared" si="3558"/>
        <v>1717</v>
      </c>
      <c r="M3271" s="147"/>
      <c r="N3271" s="143">
        <f t="shared" si="3554"/>
        <v>2192.25</v>
      </c>
      <c r="O3271" s="143">
        <f t="shared" si="3550"/>
        <v>2050</v>
      </c>
      <c r="P3271" s="143">
        <f t="shared" si="3551"/>
        <v>22715.850000000002</v>
      </c>
      <c r="Q3271" s="143">
        <f t="shared" si="3552"/>
        <v>2094.7399999999998</v>
      </c>
      <c r="R3271" s="188">
        <f t="shared" si="3555"/>
        <v>29052.840000000004</v>
      </c>
      <c r="T3271">
        <v>33021.949999999997</v>
      </c>
      <c r="U3271" s="190">
        <f t="shared" si="3556"/>
        <v>0.87980388801993847</v>
      </c>
    </row>
    <row r="3272" spans="1:21" x14ac:dyDescent="0.2">
      <c r="A3272" s="178">
        <v>42872</v>
      </c>
      <c r="B3272" s="179">
        <v>0.25</v>
      </c>
      <c r="C3272" t="s">
        <v>349</v>
      </c>
      <c r="D3272">
        <v>30.66</v>
      </c>
      <c r="E3272">
        <v>30</v>
      </c>
      <c r="F3272">
        <v>7.25</v>
      </c>
      <c r="G3272">
        <v>1</v>
      </c>
      <c r="H3272" s="184">
        <f t="shared" ref="H3272:L3272" si="3559">H3248</f>
        <v>0.20833333333333334</v>
      </c>
      <c r="I3272" s="185">
        <f t="shared" si="3559"/>
        <v>207</v>
      </c>
      <c r="J3272" s="185">
        <f t="shared" si="3559"/>
        <v>283</v>
      </c>
      <c r="K3272" s="185">
        <f t="shared" si="3559"/>
        <v>2985</v>
      </c>
      <c r="L3272" s="185">
        <f t="shared" si="3559"/>
        <v>1717</v>
      </c>
      <c r="M3272" s="147"/>
      <c r="N3272" s="143">
        <f t="shared" si="3554"/>
        <v>6346.62</v>
      </c>
      <c r="O3272" s="143">
        <f t="shared" si="3550"/>
        <v>8490</v>
      </c>
      <c r="P3272" s="143">
        <f t="shared" si="3551"/>
        <v>21641.25</v>
      </c>
      <c r="Q3272" s="143">
        <f t="shared" si="3552"/>
        <v>1717</v>
      </c>
      <c r="R3272" s="188">
        <f t="shared" si="3555"/>
        <v>38194.869999999995</v>
      </c>
      <c r="T3272">
        <v>33132.76</v>
      </c>
      <c r="U3272" s="190">
        <f t="shared" si="3556"/>
        <v>1.1527826236027423</v>
      </c>
    </row>
    <row r="3273" spans="1:21" x14ac:dyDescent="0.2">
      <c r="A3273" s="178">
        <v>42872</v>
      </c>
      <c r="B3273" s="179">
        <v>0.29166666666666669</v>
      </c>
      <c r="C3273" t="s">
        <v>349</v>
      </c>
      <c r="D3273">
        <v>20</v>
      </c>
      <c r="E3273">
        <v>62</v>
      </c>
      <c r="F3273">
        <v>12.25</v>
      </c>
      <c r="G3273">
        <v>3</v>
      </c>
      <c r="H3273" s="184">
        <f t="shared" ref="H3273:L3273" si="3560">H3249</f>
        <v>0.25</v>
      </c>
      <c r="I3273" s="185">
        <f t="shared" si="3560"/>
        <v>327</v>
      </c>
      <c r="J3273" s="185">
        <f t="shared" si="3560"/>
        <v>438</v>
      </c>
      <c r="K3273" s="185">
        <f t="shared" si="3560"/>
        <v>2985</v>
      </c>
      <c r="L3273" s="185">
        <f t="shared" si="3560"/>
        <v>1717</v>
      </c>
      <c r="M3273" s="147"/>
      <c r="N3273" s="143">
        <f t="shared" si="3554"/>
        <v>6540</v>
      </c>
      <c r="O3273" s="143">
        <f t="shared" si="3550"/>
        <v>27156</v>
      </c>
      <c r="P3273" s="143">
        <f t="shared" si="3551"/>
        <v>36566.25</v>
      </c>
      <c r="Q3273" s="143">
        <f t="shared" si="3552"/>
        <v>5151</v>
      </c>
      <c r="R3273" s="188">
        <f t="shared" si="3555"/>
        <v>75413.25</v>
      </c>
      <c r="T3273">
        <v>34614.519999999997</v>
      </c>
      <c r="U3273" s="190">
        <f t="shared" si="3556"/>
        <v>2.1786594180707981</v>
      </c>
    </row>
    <row r="3274" spans="1:21" x14ac:dyDescent="0.2">
      <c r="A3274" s="178">
        <v>42872</v>
      </c>
      <c r="B3274" s="179">
        <v>0.33333333333333331</v>
      </c>
      <c r="C3274" t="s">
        <v>349</v>
      </c>
      <c r="D3274">
        <v>10</v>
      </c>
      <c r="E3274">
        <v>8.3000000000000007</v>
      </c>
      <c r="F3274">
        <v>8.5</v>
      </c>
      <c r="G3274">
        <v>3</v>
      </c>
      <c r="H3274" s="184">
        <f t="shared" ref="H3274:L3274" si="3561">H3250</f>
        <v>0.29166666666666669</v>
      </c>
      <c r="I3274" s="185">
        <f t="shared" si="3561"/>
        <v>249</v>
      </c>
      <c r="J3274" s="185">
        <f t="shared" si="3561"/>
        <v>556</v>
      </c>
      <c r="K3274" s="185">
        <f t="shared" si="3561"/>
        <v>2872</v>
      </c>
      <c r="L3274" s="185">
        <f t="shared" si="3561"/>
        <v>2219</v>
      </c>
      <c r="M3274" s="147"/>
      <c r="N3274" s="143">
        <f t="shared" si="3554"/>
        <v>2490</v>
      </c>
      <c r="O3274" s="143">
        <f t="shared" si="3550"/>
        <v>4614.8</v>
      </c>
      <c r="P3274" s="143">
        <f t="shared" si="3551"/>
        <v>24412</v>
      </c>
      <c r="Q3274" s="143">
        <f t="shared" si="3552"/>
        <v>6657</v>
      </c>
      <c r="R3274" s="188">
        <f t="shared" si="3555"/>
        <v>38173.800000000003</v>
      </c>
      <c r="T3274">
        <v>37518.11</v>
      </c>
      <c r="U3274" s="190">
        <f t="shared" si="3556"/>
        <v>1.0174766266211173</v>
      </c>
    </row>
    <row r="3275" spans="1:21" x14ac:dyDescent="0.2">
      <c r="A3275" s="178">
        <v>42872</v>
      </c>
      <c r="B3275" s="179">
        <v>0.375</v>
      </c>
      <c r="C3275" t="s">
        <v>349</v>
      </c>
      <c r="D3275">
        <v>14.45</v>
      </c>
      <c r="E3275">
        <v>7.91</v>
      </c>
      <c r="F3275">
        <v>8</v>
      </c>
      <c r="G3275">
        <v>3</v>
      </c>
      <c r="H3275" s="184">
        <f t="shared" ref="H3275:L3275" si="3562">H3251</f>
        <v>0.33333333333333331</v>
      </c>
      <c r="I3275" s="185">
        <f t="shared" si="3562"/>
        <v>256</v>
      </c>
      <c r="J3275" s="185">
        <f t="shared" si="3562"/>
        <v>306</v>
      </c>
      <c r="K3275" s="185">
        <f t="shared" si="3562"/>
        <v>2872</v>
      </c>
      <c r="L3275" s="185">
        <f t="shared" si="3562"/>
        <v>2219</v>
      </c>
      <c r="M3275" s="147"/>
      <c r="N3275" s="143">
        <f t="shared" si="3554"/>
        <v>3699.2</v>
      </c>
      <c r="O3275" s="143">
        <f t="shared" si="3550"/>
        <v>2420.46</v>
      </c>
      <c r="P3275" s="143">
        <f t="shared" si="3551"/>
        <v>22976</v>
      </c>
      <c r="Q3275" s="143">
        <f t="shared" si="3552"/>
        <v>6657</v>
      </c>
      <c r="R3275" s="188">
        <f t="shared" si="3555"/>
        <v>35752.660000000003</v>
      </c>
      <c r="T3275">
        <v>38689.21</v>
      </c>
      <c r="U3275" s="190">
        <f t="shared" si="3556"/>
        <v>0.92409899297504405</v>
      </c>
    </row>
    <row r="3276" spans="1:21" x14ac:dyDescent="0.2">
      <c r="A3276" s="178">
        <v>42872</v>
      </c>
      <c r="B3276" s="179">
        <v>0.41666666666666669</v>
      </c>
      <c r="C3276" t="s">
        <v>349</v>
      </c>
      <c r="D3276">
        <v>13.48</v>
      </c>
      <c r="E3276">
        <v>13.91</v>
      </c>
      <c r="F3276">
        <v>14.25</v>
      </c>
      <c r="G3276">
        <v>3.5</v>
      </c>
      <c r="H3276" s="184">
        <f t="shared" ref="H3276:L3276" si="3563">H3252</f>
        <v>0.375</v>
      </c>
      <c r="I3276" s="185">
        <f t="shared" si="3563"/>
        <v>156</v>
      </c>
      <c r="J3276" s="185">
        <f t="shared" si="3563"/>
        <v>343</v>
      </c>
      <c r="K3276" s="185">
        <f t="shared" si="3563"/>
        <v>2872</v>
      </c>
      <c r="L3276" s="185">
        <f t="shared" si="3563"/>
        <v>2219</v>
      </c>
      <c r="M3276" s="147"/>
      <c r="N3276" s="143">
        <f t="shared" si="3554"/>
        <v>2102.88</v>
      </c>
      <c r="O3276" s="143">
        <f t="shared" si="3550"/>
        <v>4771.13</v>
      </c>
      <c r="P3276" s="143">
        <f t="shared" si="3551"/>
        <v>40926</v>
      </c>
      <c r="Q3276" s="143">
        <f t="shared" si="3552"/>
        <v>7766.5</v>
      </c>
      <c r="R3276" s="188">
        <f t="shared" si="3555"/>
        <v>55566.51</v>
      </c>
      <c r="T3276">
        <v>39780.53</v>
      </c>
      <c r="U3276" s="190">
        <f t="shared" si="3556"/>
        <v>1.3968267893866675</v>
      </c>
    </row>
    <row r="3277" spans="1:21" x14ac:dyDescent="0.2">
      <c r="A3277" s="178">
        <v>42872</v>
      </c>
      <c r="B3277" s="179">
        <v>0.45833333333333331</v>
      </c>
      <c r="C3277" t="s">
        <v>349</v>
      </c>
      <c r="D3277">
        <v>14.32</v>
      </c>
      <c r="E3277">
        <v>13.8</v>
      </c>
      <c r="F3277">
        <v>14</v>
      </c>
      <c r="G3277">
        <v>6</v>
      </c>
      <c r="H3277" s="184">
        <f t="shared" ref="H3277:L3277" si="3564">H3253</f>
        <v>0.41666666666666669</v>
      </c>
      <c r="I3277" s="185">
        <f t="shared" si="3564"/>
        <v>196</v>
      </c>
      <c r="J3277" s="185">
        <f t="shared" si="3564"/>
        <v>315</v>
      </c>
      <c r="K3277" s="185">
        <f t="shared" si="3564"/>
        <v>2872</v>
      </c>
      <c r="L3277" s="185">
        <f t="shared" si="3564"/>
        <v>2219</v>
      </c>
      <c r="M3277" s="147"/>
      <c r="N3277" s="143">
        <f t="shared" si="3554"/>
        <v>2806.7200000000003</v>
      </c>
      <c r="O3277" s="143">
        <f t="shared" si="3550"/>
        <v>4347</v>
      </c>
      <c r="P3277" s="143">
        <f t="shared" si="3551"/>
        <v>40208</v>
      </c>
      <c r="Q3277" s="143">
        <f t="shared" si="3552"/>
        <v>13314</v>
      </c>
      <c r="R3277" s="188">
        <f t="shared" si="3555"/>
        <v>60675.72</v>
      </c>
      <c r="T3277">
        <v>41490.519999999997</v>
      </c>
      <c r="U3277" s="190">
        <f t="shared" si="3556"/>
        <v>1.4623996035720932</v>
      </c>
    </row>
    <row r="3278" spans="1:21" x14ac:dyDescent="0.2">
      <c r="A3278" s="178">
        <v>42872</v>
      </c>
      <c r="B3278" s="179">
        <v>0.5</v>
      </c>
      <c r="C3278" t="s">
        <v>349</v>
      </c>
      <c r="D3278">
        <v>7.74</v>
      </c>
      <c r="E3278">
        <v>13.09</v>
      </c>
      <c r="F3278">
        <v>13.21</v>
      </c>
      <c r="G3278">
        <v>7.5</v>
      </c>
      <c r="H3278" s="184">
        <f t="shared" ref="H3278:L3278" si="3565">H3254</f>
        <v>0.45833333333333331</v>
      </c>
      <c r="I3278" s="185">
        <f t="shared" si="3565"/>
        <v>226</v>
      </c>
      <c r="J3278" s="185">
        <f t="shared" si="3565"/>
        <v>326</v>
      </c>
      <c r="K3278" s="185">
        <f t="shared" si="3565"/>
        <v>2842</v>
      </c>
      <c r="L3278" s="185">
        <f t="shared" si="3565"/>
        <v>1635</v>
      </c>
      <c r="M3278" s="147"/>
      <c r="N3278" s="143">
        <f t="shared" si="3554"/>
        <v>1749.24</v>
      </c>
      <c r="O3278" s="143">
        <f t="shared" si="3550"/>
        <v>4267.34</v>
      </c>
      <c r="P3278" s="143">
        <f t="shared" si="3551"/>
        <v>37542.82</v>
      </c>
      <c r="Q3278" s="143">
        <f t="shared" si="3552"/>
        <v>12262.5</v>
      </c>
      <c r="R3278" s="188">
        <f t="shared" si="3555"/>
        <v>55821.9</v>
      </c>
      <c r="T3278">
        <v>43538.89</v>
      </c>
      <c r="U3278" s="190">
        <f t="shared" si="3556"/>
        <v>1.2821158279414107</v>
      </c>
    </row>
    <row r="3279" spans="1:21" x14ac:dyDescent="0.2">
      <c r="A3279" s="178">
        <v>42872</v>
      </c>
      <c r="B3279" s="179">
        <v>0.54166666666666663</v>
      </c>
      <c r="C3279" t="s">
        <v>349</v>
      </c>
      <c r="D3279">
        <v>2.61</v>
      </c>
      <c r="E3279">
        <v>8.52</v>
      </c>
      <c r="F3279">
        <v>8.7200000000000006</v>
      </c>
      <c r="G3279">
        <v>7.5</v>
      </c>
      <c r="H3279" s="184">
        <f t="shared" ref="H3279:L3279" si="3566">H3255</f>
        <v>0.5</v>
      </c>
      <c r="I3279" s="185">
        <f t="shared" si="3566"/>
        <v>222</v>
      </c>
      <c r="J3279" s="185">
        <f t="shared" si="3566"/>
        <v>319</v>
      </c>
      <c r="K3279" s="185">
        <f t="shared" si="3566"/>
        <v>2842</v>
      </c>
      <c r="L3279" s="185">
        <f t="shared" si="3566"/>
        <v>1635</v>
      </c>
      <c r="M3279" s="147"/>
      <c r="N3279" s="143">
        <f t="shared" si="3554"/>
        <v>579.41999999999996</v>
      </c>
      <c r="O3279" s="143">
        <f t="shared" si="3550"/>
        <v>2717.8799999999997</v>
      </c>
      <c r="P3279" s="143">
        <f t="shared" si="3551"/>
        <v>24782.240000000002</v>
      </c>
      <c r="Q3279" s="143">
        <f t="shared" si="3552"/>
        <v>12262.5</v>
      </c>
      <c r="R3279" s="188">
        <f t="shared" si="3555"/>
        <v>40342.04</v>
      </c>
      <c r="T3279">
        <v>45486.92</v>
      </c>
      <c r="U3279" s="190">
        <f t="shared" si="3556"/>
        <v>0.88689319918781051</v>
      </c>
    </row>
    <row r="3280" spans="1:21" x14ac:dyDescent="0.2">
      <c r="A3280" s="178">
        <v>42872</v>
      </c>
      <c r="B3280" s="179">
        <v>0.58333333333333337</v>
      </c>
      <c r="C3280" t="s">
        <v>349</v>
      </c>
      <c r="D3280">
        <v>2</v>
      </c>
      <c r="E3280">
        <v>10.83</v>
      </c>
      <c r="F3280">
        <v>11.25</v>
      </c>
      <c r="G3280">
        <v>10.83</v>
      </c>
      <c r="H3280" s="184">
        <f t="shared" ref="H3280:L3280" si="3567">H3256</f>
        <v>0.54166666666666663</v>
      </c>
      <c r="I3280" s="185">
        <f t="shared" si="3567"/>
        <v>195</v>
      </c>
      <c r="J3280" s="185">
        <f t="shared" si="3567"/>
        <v>299</v>
      </c>
      <c r="K3280" s="185">
        <f t="shared" si="3567"/>
        <v>2842</v>
      </c>
      <c r="L3280" s="185">
        <f t="shared" si="3567"/>
        <v>1635</v>
      </c>
      <c r="M3280" s="147"/>
      <c r="N3280" s="143">
        <f t="shared" si="3554"/>
        <v>390</v>
      </c>
      <c r="O3280" s="143">
        <f t="shared" si="3550"/>
        <v>3238.17</v>
      </c>
      <c r="P3280" s="143">
        <f t="shared" si="3551"/>
        <v>31972.5</v>
      </c>
      <c r="Q3280" s="143">
        <f t="shared" si="3552"/>
        <v>17707.05</v>
      </c>
      <c r="R3280" s="188">
        <f t="shared" si="3555"/>
        <v>53307.72</v>
      </c>
      <c r="T3280">
        <v>47172.49</v>
      </c>
      <c r="U3280" s="190">
        <f t="shared" si="3556"/>
        <v>1.1300594901816716</v>
      </c>
    </row>
    <row r="3281" spans="1:21" x14ac:dyDescent="0.2">
      <c r="A3281" s="178">
        <v>42872</v>
      </c>
      <c r="B3281" s="179">
        <v>0.625</v>
      </c>
      <c r="C3281" t="s">
        <v>349</v>
      </c>
      <c r="D3281">
        <v>2.11</v>
      </c>
      <c r="E3281">
        <v>12.25</v>
      </c>
      <c r="F3281">
        <v>13.25</v>
      </c>
      <c r="G3281">
        <v>4.93</v>
      </c>
      <c r="H3281" s="184">
        <f t="shared" ref="H3281:L3281" si="3568">H3257</f>
        <v>0.58333333333333337</v>
      </c>
      <c r="I3281" s="185">
        <f t="shared" si="3568"/>
        <v>205</v>
      </c>
      <c r="J3281" s="185">
        <f t="shared" si="3568"/>
        <v>237</v>
      </c>
      <c r="K3281" s="185">
        <f t="shared" si="3568"/>
        <v>2842</v>
      </c>
      <c r="L3281" s="185">
        <f t="shared" si="3568"/>
        <v>1635</v>
      </c>
      <c r="M3281" s="147"/>
      <c r="N3281" s="143">
        <f t="shared" si="3554"/>
        <v>432.54999999999995</v>
      </c>
      <c r="O3281" s="143">
        <f t="shared" si="3550"/>
        <v>2903.25</v>
      </c>
      <c r="P3281" s="143">
        <f t="shared" si="3551"/>
        <v>37656.5</v>
      </c>
      <c r="Q3281" s="143">
        <f t="shared" si="3552"/>
        <v>8060.5499999999993</v>
      </c>
      <c r="R3281" s="188">
        <f t="shared" si="3555"/>
        <v>49052.850000000006</v>
      </c>
      <c r="T3281">
        <v>48699.03</v>
      </c>
      <c r="U3281" s="190">
        <f t="shared" si="3556"/>
        <v>1.0072654424533714</v>
      </c>
    </row>
    <row r="3282" spans="1:21" x14ac:dyDescent="0.2">
      <c r="A3282" s="178">
        <v>42872</v>
      </c>
      <c r="B3282" s="179">
        <v>0.66666666666666663</v>
      </c>
      <c r="C3282" t="s">
        <v>349</v>
      </c>
      <c r="D3282">
        <v>2.62</v>
      </c>
      <c r="E3282">
        <v>19.5</v>
      </c>
      <c r="F3282">
        <v>20.28</v>
      </c>
      <c r="G3282">
        <v>1.31</v>
      </c>
      <c r="H3282" s="184">
        <f t="shared" ref="H3282:L3282" si="3569">H3258</f>
        <v>0.625</v>
      </c>
      <c r="I3282" s="185">
        <f t="shared" si="3569"/>
        <v>212</v>
      </c>
      <c r="J3282" s="185">
        <f t="shared" si="3569"/>
        <v>213</v>
      </c>
      <c r="K3282" s="185">
        <f t="shared" si="3569"/>
        <v>2842</v>
      </c>
      <c r="L3282" s="185">
        <f t="shared" si="3569"/>
        <v>1380</v>
      </c>
      <c r="M3282" s="147"/>
      <c r="N3282" s="143">
        <f t="shared" si="3554"/>
        <v>555.44000000000005</v>
      </c>
      <c r="O3282" s="143">
        <f t="shared" si="3550"/>
        <v>4153.5</v>
      </c>
      <c r="P3282" s="143">
        <f t="shared" si="3551"/>
        <v>57635.76</v>
      </c>
      <c r="Q3282" s="143">
        <f t="shared" si="3552"/>
        <v>1807.8000000000002</v>
      </c>
      <c r="R3282" s="188">
        <f t="shared" si="3555"/>
        <v>64152.500000000007</v>
      </c>
      <c r="T3282">
        <v>49997.46</v>
      </c>
      <c r="U3282" s="190">
        <f t="shared" si="3556"/>
        <v>1.2831151822512585</v>
      </c>
    </row>
    <row r="3283" spans="1:21" x14ac:dyDescent="0.2">
      <c r="A3283" s="178">
        <v>42872</v>
      </c>
      <c r="B3283" s="179">
        <v>0.70833333333333337</v>
      </c>
      <c r="C3283" t="s">
        <v>349</v>
      </c>
      <c r="D3283">
        <v>4.1100000000000003</v>
      </c>
      <c r="E3283">
        <v>21.6</v>
      </c>
      <c r="F3283">
        <v>23.29</v>
      </c>
      <c r="G3283">
        <v>1</v>
      </c>
      <c r="H3283" s="184">
        <f t="shared" ref="H3283:L3283" si="3570">H3259</f>
        <v>0.66666666666666663</v>
      </c>
      <c r="I3283" s="185">
        <f t="shared" si="3570"/>
        <v>191</v>
      </c>
      <c r="J3283" s="185">
        <f t="shared" si="3570"/>
        <v>237</v>
      </c>
      <c r="K3283" s="185">
        <f t="shared" si="3570"/>
        <v>2842</v>
      </c>
      <c r="L3283" s="185">
        <f t="shared" si="3570"/>
        <v>1380</v>
      </c>
      <c r="M3283" s="147"/>
      <c r="N3283" s="143">
        <f t="shared" si="3554"/>
        <v>785.0100000000001</v>
      </c>
      <c r="O3283" s="143">
        <f t="shared" si="3550"/>
        <v>5119.2000000000007</v>
      </c>
      <c r="P3283" s="143">
        <f t="shared" si="3551"/>
        <v>66190.179999999993</v>
      </c>
      <c r="Q3283" s="143">
        <f t="shared" si="3552"/>
        <v>1380</v>
      </c>
      <c r="R3283" s="188">
        <f t="shared" si="3555"/>
        <v>73474.39</v>
      </c>
      <c r="T3283">
        <v>51237.03</v>
      </c>
      <c r="U3283" s="190">
        <f t="shared" si="3556"/>
        <v>1.4340095434883715</v>
      </c>
    </row>
    <row r="3284" spans="1:21" x14ac:dyDescent="0.2">
      <c r="A3284" s="178">
        <v>42872</v>
      </c>
      <c r="B3284" s="179">
        <v>0.75</v>
      </c>
      <c r="C3284" t="s">
        <v>349</v>
      </c>
      <c r="D3284">
        <v>6.33</v>
      </c>
      <c r="E3284">
        <v>13.15</v>
      </c>
      <c r="F3284">
        <v>14.15</v>
      </c>
      <c r="G3284">
        <v>6</v>
      </c>
      <c r="H3284" s="184">
        <f t="shared" ref="H3284:L3284" si="3571">H3260</f>
        <v>0.70833333333333337</v>
      </c>
      <c r="I3284" s="185">
        <f t="shared" si="3571"/>
        <v>218</v>
      </c>
      <c r="J3284" s="185">
        <f t="shared" si="3571"/>
        <v>258</v>
      </c>
      <c r="K3284" s="185">
        <f t="shared" si="3571"/>
        <v>2842</v>
      </c>
      <c r="L3284" s="185">
        <f t="shared" si="3571"/>
        <v>1380</v>
      </c>
      <c r="M3284" s="147"/>
      <c r="N3284" s="143">
        <f t="shared" si="3554"/>
        <v>1379.94</v>
      </c>
      <c r="O3284" s="143">
        <f t="shared" si="3550"/>
        <v>3392.7000000000003</v>
      </c>
      <c r="P3284" s="143">
        <f t="shared" si="3551"/>
        <v>40214.300000000003</v>
      </c>
      <c r="Q3284" s="143">
        <f t="shared" si="3552"/>
        <v>8280</v>
      </c>
      <c r="R3284" s="188">
        <f t="shared" si="3555"/>
        <v>53266.94</v>
      </c>
      <c r="T3284">
        <v>52503.08</v>
      </c>
      <c r="U3284" s="190">
        <f t="shared" si="3556"/>
        <v>1.0145488607525501</v>
      </c>
    </row>
    <row r="3285" spans="1:21" x14ac:dyDescent="0.2">
      <c r="A3285" s="178">
        <v>42872</v>
      </c>
      <c r="B3285" s="179">
        <v>0.79166666666666663</v>
      </c>
      <c r="C3285" t="s">
        <v>349</v>
      </c>
      <c r="D3285">
        <v>12.46</v>
      </c>
      <c r="E3285">
        <v>10.29</v>
      </c>
      <c r="F3285">
        <v>10.49</v>
      </c>
      <c r="G3285">
        <v>6</v>
      </c>
      <c r="H3285" s="184">
        <f t="shared" ref="H3285:L3285" si="3572">H3261</f>
        <v>0.75</v>
      </c>
      <c r="I3285" s="185">
        <f t="shared" si="3572"/>
        <v>240</v>
      </c>
      <c r="J3285" s="185">
        <f t="shared" si="3572"/>
        <v>365</v>
      </c>
      <c r="K3285" s="185">
        <f t="shared" si="3572"/>
        <v>2842</v>
      </c>
      <c r="L3285" s="185">
        <f t="shared" si="3572"/>
        <v>1380</v>
      </c>
      <c r="M3285" s="147"/>
      <c r="N3285" s="143">
        <f t="shared" si="3554"/>
        <v>2990.4</v>
      </c>
      <c r="O3285" s="143">
        <f t="shared" si="3550"/>
        <v>3755.85</v>
      </c>
      <c r="P3285" s="143">
        <f t="shared" si="3551"/>
        <v>29812.58</v>
      </c>
      <c r="Q3285" s="143">
        <f t="shared" si="3552"/>
        <v>8280</v>
      </c>
      <c r="R3285" s="188">
        <f t="shared" si="3555"/>
        <v>44838.83</v>
      </c>
      <c r="T3285">
        <v>52555.19</v>
      </c>
      <c r="U3285" s="190">
        <f t="shared" si="3556"/>
        <v>0.85317606120347012</v>
      </c>
    </row>
    <row r="3286" spans="1:21" x14ac:dyDescent="0.2">
      <c r="A3286" s="178">
        <v>42872</v>
      </c>
      <c r="B3286" s="179">
        <v>0.83333333333333337</v>
      </c>
      <c r="C3286" t="s">
        <v>349</v>
      </c>
      <c r="D3286">
        <v>7</v>
      </c>
      <c r="E3286">
        <v>8.25</v>
      </c>
      <c r="F3286">
        <v>8.4499999999999993</v>
      </c>
      <c r="G3286">
        <v>3</v>
      </c>
      <c r="H3286" s="184">
        <f t="shared" ref="H3286:L3286" si="3573">H3262</f>
        <v>0.79166666666666663</v>
      </c>
      <c r="I3286" s="185">
        <f t="shared" si="3573"/>
        <v>320</v>
      </c>
      <c r="J3286" s="185">
        <f t="shared" si="3573"/>
        <v>214</v>
      </c>
      <c r="K3286" s="185">
        <f t="shared" si="3573"/>
        <v>2842</v>
      </c>
      <c r="L3286" s="185">
        <f t="shared" si="3573"/>
        <v>1426</v>
      </c>
      <c r="M3286" s="147"/>
      <c r="N3286" s="143">
        <f t="shared" si="3554"/>
        <v>2240</v>
      </c>
      <c r="O3286" s="143">
        <f t="shared" si="3550"/>
        <v>1765.5</v>
      </c>
      <c r="P3286" s="143">
        <f t="shared" si="3551"/>
        <v>24014.899999999998</v>
      </c>
      <c r="Q3286" s="143">
        <f t="shared" si="3552"/>
        <v>4278</v>
      </c>
      <c r="R3286" s="188">
        <f t="shared" si="3555"/>
        <v>32298.399999999998</v>
      </c>
      <c r="T3286">
        <v>51700.959999999999</v>
      </c>
      <c r="U3286" s="190">
        <f t="shared" si="3556"/>
        <v>0.62471567259099248</v>
      </c>
    </row>
    <row r="3287" spans="1:21" x14ac:dyDescent="0.2">
      <c r="A3287" s="178">
        <v>42872</v>
      </c>
      <c r="B3287" s="179">
        <v>0.875</v>
      </c>
      <c r="C3287" t="s">
        <v>349</v>
      </c>
      <c r="D3287">
        <v>7</v>
      </c>
      <c r="E3287">
        <v>10.9</v>
      </c>
      <c r="F3287">
        <v>11.9</v>
      </c>
      <c r="G3287">
        <v>3</v>
      </c>
      <c r="H3287" s="184">
        <f t="shared" ref="H3287:L3287" si="3574">H3263</f>
        <v>0.83333333333333337</v>
      </c>
      <c r="I3287" s="185">
        <f t="shared" si="3574"/>
        <v>322</v>
      </c>
      <c r="J3287" s="185">
        <f t="shared" si="3574"/>
        <v>178</v>
      </c>
      <c r="K3287" s="185">
        <f t="shared" si="3574"/>
        <v>2842</v>
      </c>
      <c r="L3287" s="185">
        <f t="shared" si="3574"/>
        <v>1426</v>
      </c>
      <c r="M3287" s="147"/>
      <c r="N3287" s="143">
        <f t="shared" si="3554"/>
        <v>2254</v>
      </c>
      <c r="O3287" s="143">
        <f t="shared" si="3550"/>
        <v>1940.2</v>
      </c>
      <c r="P3287" s="143">
        <f t="shared" si="3551"/>
        <v>33819.800000000003</v>
      </c>
      <c r="Q3287" s="143">
        <f t="shared" si="3552"/>
        <v>4278</v>
      </c>
      <c r="R3287" s="188">
        <f t="shared" si="3555"/>
        <v>42292</v>
      </c>
      <c r="T3287">
        <v>50116.32</v>
      </c>
      <c r="U3287" s="190">
        <f t="shared" si="3556"/>
        <v>0.84387680500084605</v>
      </c>
    </row>
    <row r="3288" spans="1:21" x14ac:dyDescent="0.2">
      <c r="A3288" s="178">
        <v>42872</v>
      </c>
      <c r="B3288" s="179">
        <v>0.91666666666666663</v>
      </c>
      <c r="C3288" t="s">
        <v>349</v>
      </c>
      <c r="D3288">
        <v>14.38</v>
      </c>
      <c r="E3288">
        <v>7.79</v>
      </c>
      <c r="F3288">
        <v>8.1199999999999992</v>
      </c>
      <c r="G3288">
        <v>1.42</v>
      </c>
      <c r="H3288" s="184">
        <f t="shared" ref="H3288:L3288" si="3575">H3264</f>
        <v>0.875</v>
      </c>
      <c r="I3288" s="185">
        <f t="shared" si="3575"/>
        <v>337</v>
      </c>
      <c r="J3288" s="185">
        <f t="shared" si="3575"/>
        <v>173</v>
      </c>
      <c r="K3288" s="185">
        <f t="shared" si="3575"/>
        <v>2842</v>
      </c>
      <c r="L3288" s="185">
        <f t="shared" si="3575"/>
        <v>1426</v>
      </c>
      <c r="M3288" s="147"/>
      <c r="N3288" s="143">
        <f t="shared" si="3554"/>
        <v>4846.0600000000004</v>
      </c>
      <c r="O3288" s="143">
        <f t="shared" si="3550"/>
        <v>1347.67</v>
      </c>
      <c r="P3288" s="143">
        <f t="shared" si="3551"/>
        <v>23077.039999999997</v>
      </c>
      <c r="Q3288" s="143">
        <f t="shared" si="3552"/>
        <v>2024.9199999999998</v>
      </c>
      <c r="R3288" s="188">
        <f t="shared" si="3555"/>
        <v>31295.689999999995</v>
      </c>
      <c r="T3288">
        <v>49432.31</v>
      </c>
      <c r="U3288" s="190">
        <f t="shared" si="3556"/>
        <v>0.63310191249407521</v>
      </c>
    </row>
    <row r="3289" spans="1:21" x14ac:dyDescent="0.2">
      <c r="A3289" s="178">
        <v>42872</v>
      </c>
      <c r="B3289" s="179">
        <v>0.95833333333333337</v>
      </c>
      <c r="C3289" t="s">
        <v>349</v>
      </c>
      <c r="D3289">
        <v>45.09</v>
      </c>
      <c r="E3289">
        <v>7.69</v>
      </c>
      <c r="F3289">
        <v>7.11</v>
      </c>
      <c r="G3289">
        <v>0.01</v>
      </c>
      <c r="H3289" s="184">
        <f t="shared" ref="H3289:L3289" si="3576">H3265</f>
        <v>0.91666666666666663</v>
      </c>
      <c r="I3289" s="185">
        <f t="shared" si="3576"/>
        <v>394</v>
      </c>
      <c r="J3289" s="185">
        <f t="shared" si="3576"/>
        <v>194</v>
      </c>
      <c r="K3289" s="185">
        <f t="shared" si="3576"/>
        <v>2842</v>
      </c>
      <c r="L3289" s="185">
        <f t="shared" si="3576"/>
        <v>1426</v>
      </c>
      <c r="M3289" s="147"/>
      <c r="N3289" s="143">
        <f t="shared" si="3554"/>
        <v>17765.460000000003</v>
      </c>
      <c r="O3289" s="143">
        <f t="shared" si="3550"/>
        <v>1491.8600000000001</v>
      </c>
      <c r="P3289" s="143">
        <f t="shared" si="3551"/>
        <v>20206.620000000003</v>
      </c>
      <c r="Q3289" s="143">
        <f t="shared" si="3552"/>
        <v>14.26</v>
      </c>
      <c r="R3289" s="188">
        <f t="shared" si="3555"/>
        <v>39478.200000000004</v>
      </c>
      <c r="T3289">
        <v>48262.43</v>
      </c>
      <c r="U3289" s="190">
        <f t="shared" si="3556"/>
        <v>0.81799030840345177</v>
      </c>
    </row>
    <row r="3290" spans="1:21" x14ac:dyDescent="0.2">
      <c r="A3290" s="178">
        <v>42872</v>
      </c>
      <c r="B3290" s="180">
        <v>1</v>
      </c>
      <c r="C3290" t="s">
        <v>349</v>
      </c>
      <c r="D3290">
        <v>40</v>
      </c>
      <c r="E3290">
        <v>20.5</v>
      </c>
      <c r="F3290">
        <v>5.75</v>
      </c>
      <c r="G3290">
        <v>0.01</v>
      </c>
      <c r="H3290" s="184">
        <f t="shared" ref="H3290:L3290" si="3577">H3266</f>
        <v>0.95833333333333337</v>
      </c>
      <c r="I3290" s="185">
        <f t="shared" si="3577"/>
        <v>389</v>
      </c>
      <c r="J3290" s="185">
        <f t="shared" si="3577"/>
        <v>265</v>
      </c>
      <c r="K3290" s="185">
        <f t="shared" si="3577"/>
        <v>2985</v>
      </c>
      <c r="L3290" s="185">
        <f t="shared" si="3577"/>
        <v>1111</v>
      </c>
      <c r="M3290" s="147"/>
      <c r="N3290" s="143">
        <f t="shared" si="3554"/>
        <v>15560</v>
      </c>
      <c r="O3290" s="143">
        <f t="shared" si="3550"/>
        <v>5432.5</v>
      </c>
      <c r="P3290" s="143">
        <f t="shared" si="3551"/>
        <v>17163.75</v>
      </c>
      <c r="Q3290" s="143">
        <f t="shared" si="3552"/>
        <v>11.11</v>
      </c>
      <c r="R3290" s="188">
        <f t="shared" si="3555"/>
        <v>38167.360000000001</v>
      </c>
      <c r="T3290">
        <v>45163.73</v>
      </c>
      <c r="U3290" s="190">
        <f t="shared" si="3556"/>
        <v>0.84508874709861204</v>
      </c>
    </row>
    <row r="3291" spans="1:21" x14ac:dyDescent="0.2">
      <c r="A3291" s="178">
        <v>42873</v>
      </c>
      <c r="B3291" s="179">
        <v>4.1666666666666664E-2</v>
      </c>
      <c r="C3291" t="s">
        <v>349</v>
      </c>
      <c r="D3291">
        <v>20</v>
      </c>
      <c r="E3291">
        <v>9.11</v>
      </c>
      <c r="F3291">
        <v>7.25</v>
      </c>
      <c r="G3291">
        <v>0.01</v>
      </c>
      <c r="H3291" s="184">
        <f t="shared" ref="H3291:L3291" si="3578">H3267</f>
        <v>1</v>
      </c>
      <c r="I3291" s="185">
        <f t="shared" si="3578"/>
        <v>362</v>
      </c>
      <c r="J3291" s="185">
        <f t="shared" si="3578"/>
        <v>243</v>
      </c>
      <c r="K3291" s="185">
        <f t="shared" si="3578"/>
        <v>2985</v>
      </c>
      <c r="L3291" s="185">
        <f t="shared" si="3578"/>
        <v>1111</v>
      </c>
      <c r="M3291" s="147"/>
      <c r="N3291" s="143">
        <f t="shared" si="3554"/>
        <v>7240</v>
      </c>
      <c r="O3291" s="143">
        <f t="shared" si="3550"/>
        <v>2213.73</v>
      </c>
      <c r="P3291" s="143">
        <f t="shared" si="3551"/>
        <v>21641.25</v>
      </c>
      <c r="Q3291" s="143">
        <f t="shared" si="3552"/>
        <v>11.11</v>
      </c>
      <c r="R3291" s="188">
        <f t="shared" si="3555"/>
        <v>31106.09</v>
      </c>
      <c r="T3291">
        <v>41618.42</v>
      </c>
      <c r="U3291" s="190">
        <f t="shared" si="3556"/>
        <v>0.74741160284316421</v>
      </c>
    </row>
    <row r="3292" spans="1:21" x14ac:dyDescent="0.2">
      <c r="A3292" s="178">
        <v>42873</v>
      </c>
      <c r="B3292" s="179">
        <v>8.3333333333333329E-2</v>
      </c>
      <c r="C3292" t="s">
        <v>349</v>
      </c>
      <c r="D3292">
        <v>19.14</v>
      </c>
      <c r="E3292">
        <v>7</v>
      </c>
      <c r="F3292">
        <v>7.25</v>
      </c>
      <c r="G3292">
        <v>0.01</v>
      </c>
      <c r="H3292" s="184">
        <f t="shared" ref="H3292:L3292" si="3579">H3268</f>
        <v>4.1666666666666664E-2</v>
      </c>
      <c r="I3292" s="185">
        <f t="shared" si="3579"/>
        <v>294</v>
      </c>
      <c r="J3292" s="185">
        <f t="shared" si="3579"/>
        <v>212</v>
      </c>
      <c r="K3292" s="185">
        <f t="shared" si="3579"/>
        <v>2985</v>
      </c>
      <c r="L3292" s="185">
        <f t="shared" si="3579"/>
        <v>1111</v>
      </c>
      <c r="M3292" s="147"/>
      <c r="N3292" s="143">
        <f t="shared" si="3554"/>
        <v>5627.16</v>
      </c>
      <c r="O3292" s="143">
        <f t="shared" si="3550"/>
        <v>1484</v>
      </c>
      <c r="P3292" s="143">
        <f t="shared" si="3551"/>
        <v>21641.25</v>
      </c>
      <c r="Q3292" s="143">
        <f t="shared" si="3552"/>
        <v>11.11</v>
      </c>
      <c r="R3292" s="188">
        <f t="shared" si="3555"/>
        <v>28763.52</v>
      </c>
      <c r="T3292">
        <v>38954.76</v>
      </c>
      <c r="U3292" s="190">
        <f t="shared" si="3556"/>
        <v>0.73838267775234656</v>
      </c>
    </row>
    <row r="3293" spans="1:21" x14ac:dyDescent="0.2">
      <c r="A3293" s="178">
        <v>42873</v>
      </c>
      <c r="B3293" s="179">
        <v>0.125</v>
      </c>
      <c r="C3293" t="s">
        <v>349</v>
      </c>
      <c r="D3293">
        <v>15</v>
      </c>
      <c r="E3293">
        <v>5</v>
      </c>
      <c r="F3293">
        <v>7.25</v>
      </c>
      <c r="G3293">
        <v>0.99</v>
      </c>
      <c r="H3293" s="184">
        <f t="shared" ref="H3293:L3293" si="3580">H3269</f>
        <v>8.3333333333333329E-2</v>
      </c>
      <c r="I3293" s="185">
        <f t="shared" si="3580"/>
        <v>236</v>
      </c>
      <c r="J3293" s="185">
        <f t="shared" si="3580"/>
        <v>179</v>
      </c>
      <c r="K3293" s="185">
        <f t="shared" si="3580"/>
        <v>2985</v>
      </c>
      <c r="L3293" s="185">
        <f t="shared" si="3580"/>
        <v>1111</v>
      </c>
      <c r="M3293" s="147"/>
      <c r="N3293" s="143">
        <f t="shared" si="3554"/>
        <v>3540</v>
      </c>
      <c r="O3293" s="143">
        <f t="shared" si="3550"/>
        <v>895</v>
      </c>
      <c r="P3293" s="143">
        <f t="shared" si="3551"/>
        <v>21641.25</v>
      </c>
      <c r="Q3293" s="143">
        <f t="shared" si="3552"/>
        <v>1099.8900000000001</v>
      </c>
      <c r="R3293" s="188">
        <f t="shared" si="3555"/>
        <v>27176.14</v>
      </c>
      <c r="T3293">
        <v>37190.67</v>
      </c>
      <c r="U3293" s="190">
        <f t="shared" si="3556"/>
        <v>0.73072466831062743</v>
      </c>
    </row>
    <row r="3294" spans="1:21" x14ac:dyDescent="0.2">
      <c r="A3294" s="178">
        <v>42873</v>
      </c>
      <c r="B3294" s="179">
        <v>0.16666666666666666</v>
      </c>
      <c r="C3294" t="s">
        <v>349</v>
      </c>
      <c r="D3294">
        <v>15</v>
      </c>
      <c r="E3294">
        <v>5</v>
      </c>
      <c r="F3294">
        <v>7.11</v>
      </c>
      <c r="G3294">
        <v>0.97</v>
      </c>
      <c r="H3294" s="184">
        <f t="shared" ref="H3294:L3294" si="3581">H3270</f>
        <v>0.125</v>
      </c>
      <c r="I3294" s="185">
        <f t="shared" si="3581"/>
        <v>201</v>
      </c>
      <c r="J3294" s="185">
        <f t="shared" si="3581"/>
        <v>205</v>
      </c>
      <c r="K3294" s="185">
        <f t="shared" si="3581"/>
        <v>2985</v>
      </c>
      <c r="L3294" s="185">
        <f t="shared" si="3581"/>
        <v>1717</v>
      </c>
      <c r="M3294" s="147"/>
      <c r="N3294" s="143">
        <f t="shared" si="3554"/>
        <v>3015</v>
      </c>
      <c r="O3294" s="143">
        <f t="shared" si="3550"/>
        <v>1025</v>
      </c>
      <c r="P3294" s="143">
        <f t="shared" si="3551"/>
        <v>21223.350000000002</v>
      </c>
      <c r="Q3294" s="143">
        <f t="shared" si="3552"/>
        <v>1665.49</v>
      </c>
      <c r="R3294" s="188">
        <f t="shared" si="3555"/>
        <v>26928.840000000004</v>
      </c>
      <c r="T3294">
        <v>36039.519999999997</v>
      </c>
      <c r="U3294" s="190">
        <f t="shared" si="3556"/>
        <v>0.74720307040715317</v>
      </c>
    </row>
    <row r="3295" spans="1:21" x14ac:dyDescent="0.2">
      <c r="A3295" s="178">
        <v>42873</v>
      </c>
      <c r="B3295" s="179">
        <v>0.20833333333333334</v>
      </c>
      <c r="C3295" t="s">
        <v>349</v>
      </c>
      <c r="D3295">
        <v>12</v>
      </c>
      <c r="E3295">
        <v>6.11</v>
      </c>
      <c r="F3295">
        <v>7.11</v>
      </c>
      <c r="G3295">
        <v>0.97</v>
      </c>
      <c r="H3295" s="184">
        <f t="shared" ref="H3295:L3295" si="3582">H3271</f>
        <v>0.16666666666666666</v>
      </c>
      <c r="I3295" s="185">
        <f t="shared" si="3582"/>
        <v>185</v>
      </c>
      <c r="J3295" s="185">
        <f t="shared" si="3582"/>
        <v>205</v>
      </c>
      <c r="K3295" s="185">
        <f t="shared" si="3582"/>
        <v>2985</v>
      </c>
      <c r="L3295" s="185">
        <f t="shared" si="3582"/>
        <v>1717</v>
      </c>
      <c r="M3295" s="147"/>
      <c r="N3295" s="143">
        <f t="shared" si="3554"/>
        <v>2220</v>
      </c>
      <c r="O3295" s="143">
        <f t="shared" si="3550"/>
        <v>1252.55</v>
      </c>
      <c r="P3295" s="143">
        <f t="shared" si="3551"/>
        <v>21223.350000000002</v>
      </c>
      <c r="Q3295" s="143">
        <f t="shared" si="3552"/>
        <v>1665.49</v>
      </c>
      <c r="R3295" s="188">
        <f t="shared" si="3555"/>
        <v>26361.390000000003</v>
      </c>
      <c r="T3295">
        <v>35413.910000000003</v>
      </c>
      <c r="U3295" s="190">
        <f t="shared" si="3556"/>
        <v>0.74437953900035325</v>
      </c>
    </row>
    <row r="3296" spans="1:21" x14ac:dyDescent="0.2">
      <c r="A3296" s="178">
        <v>42873</v>
      </c>
      <c r="B3296" s="179">
        <v>0.25</v>
      </c>
      <c r="C3296" t="s">
        <v>349</v>
      </c>
      <c r="D3296">
        <v>30</v>
      </c>
      <c r="E3296">
        <v>14.97</v>
      </c>
      <c r="F3296">
        <v>7.25</v>
      </c>
      <c r="G3296">
        <v>0.97</v>
      </c>
      <c r="H3296" s="184">
        <f t="shared" ref="H3296:L3296" si="3583">H3272</f>
        <v>0.20833333333333334</v>
      </c>
      <c r="I3296" s="185">
        <f t="shared" si="3583"/>
        <v>207</v>
      </c>
      <c r="J3296" s="185">
        <f t="shared" si="3583"/>
        <v>283</v>
      </c>
      <c r="K3296" s="185">
        <f t="shared" si="3583"/>
        <v>2985</v>
      </c>
      <c r="L3296" s="185">
        <f t="shared" si="3583"/>
        <v>1717</v>
      </c>
      <c r="M3296" s="147"/>
      <c r="N3296" s="143">
        <f t="shared" si="3554"/>
        <v>6210</v>
      </c>
      <c r="O3296" s="143">
        <f t="shared" si="3550"/>
        <v>4236.51</v>
      </c>
      <c r="P3296" s="143">
        <f t="shared" si="3551"/>
        <v>21641.25</v>
      </c>
      <c r="Q3296" s="143">
        <f t="shared" si="3552"/>
        <v>1665.49</v>
      </c>
      <c r="R3296" s="188">
        <f t="shared" si="3555"/>
        <v>33753.25</v>
      </c>
      <c r="T3296">
        <v>35669.83</v>
      </c>
      <c r="U3296" s="190">
        <f t="shared" si="3556"/>
        <v>0.94626887764814127</v>
      </c>
    </row>
    <row r="3297" spans="1:21" x14ac:dyDescent="0.2">
      <c r="A3297" s="178">
        <v>42873</v>
      </c>
      <c r="B3297" s="179">
        <v>0.29166666666666669</v>
      </c>
      <c r="C3297" t="s">
        <v>349</v>
      </c>
      <c r="D3297">
        <v>20</v>
      </c>
      <c r="E3297">
        <v>25.5</v>
      </c>
      <c r="F3297">
        <v>10.25</v>
      </c>
      <c r="G3297">
        <v>6</v>
      </c>
      <c r="H3297" s="184">
        <f t="shared" ref="H3297:L3297" si="3584">H3273</f>
        <v>0.25</v>
      </c>
      <c r="I3297" s="185">
        <f t="shared" si="3584"/>
        <v>327</v>
      </c>
      <c r="J3297" s="185">
        <f t="shared" si="3584"/>
        <v>438</v>
      </c>
      <c r="K3297" s="185">
        <f t="shared" si="3584"/>
        <v>2985</v>
      </c>
      <c r="L3297" s="185">
        <f t="shared" si="3584"/>
        <v>1717</v>
      </c>
      <c r="M3297" s="147"/>
      <c r="N3297" s="143">
        <f t="shared" si="3554"/>
        <v>6540</v>
      </c>
      <c r="O3297" s="143">
        <f t="shared" si="3550"/>
        <v>11169</v>
      </c>
      <c r="P3297" s="143">
        <f t="shared" si="3551"/>
        <v>30596.25</v>
      </c>
      <c r="Q3297" s="143">
        <f t="shared" si="3552"/>
        <v>10302</v>
      </c>
      <c r="R3297" s="188">
        <f t="shared" si="3555"/>
        <v>58607.25</v>
      </c>
      <c r="T3297">
        <v>37282.559999999998</v>
      </c>
      <c r="U3297" s="190">
        <f t="shared" si="3556"/>
        <v>1.5719749394891338</v>
      </c>
    </row>
    <row r="3298" spans="1:21" x14ac:dyDescent="0.2">
      <c r="A3298" s="178">
        <v>42873</v>
      </c>
      <c r="B3298" s="179">
        <v>0.33333333333333331</v>
      </c>
      <c r="C3298" t="s">
        <v>349</v>
      </c>
      <c r="D3298">
        <v>7.52</v>
      </c>
      <c r="E3298">
        <v>4</v>
      </c>
      <c r="F3298">
        <v>8</v>
      </c>
      <c r="G3298">
        <v>3</v>
      </c>
      <c r="H3298" s="184">
        <f t="shared" ref="H3298:L3298" si="3585">H3274</f>
        <v>0.29166666666666669</v>
      </c>
      <c r="I3298" s="185">
        <f t="shared" si="3585"/>
        <v>249</v>
      </c>
      <c r="J3298" s="185">
        <f t="shared" si="3585"/>
        <v>556</v>
      </c>
      <c r="K3298" s="185">
        <f t="shared" si="3585"/>
        <v>2872</v>
      </c>
      <c r="L3298" s="185">
        <f t="shared" si="3585"/>
        <v>2219</v>
      </c>
      <c r="M3298" s="147"/>
      <c r="N3298" s="143">
        <f t="shared" si="3554"/>
        <v>1872.4799999999998</v>
      </c>
      <c r="O3298" s="143">
        <f t="shared" si="3550"/>
        <v>2224</v>
      </c>
      <c r="P3298" s="143">
        <f t="shared" si="3551"/>
        <v>22976</v>
      </c>
      <c r="Q3298" s="143">
        <f t="shared" si="3552"/>
        <v>6657</v>
      </c>
      <c r="R3298" s="188">
        <f t="shared" si="3555"/>
        <v>33729.479999999996</v>
      </c>
      <c r="T3298">
        <v>40351.47</v>
      </c>
      <c r="U3298" s="190">
        <f t="shared" si="3556"/>
        <v>0.83589222400076113</v>
      </c>
    </row>
    <row r="3299" spans="1:21" x14ac:dyDescent="0.2">
      <c r="A3299" s="178">
        <v>42873</v>
      </c>
      <c r="B3299" s="179">
        <v>0.375</v>
      </c>
      <c r="C3299" t="s">
        <v>349</v>
      </c>
      <c r="D3299">
        <v>10.92</v>
      </c>
      <c r="E3299">
        <v>4.5999999999999996</v>
      </c>
      <c r="F3299">
        <v>7.61</v>
      </c>
      <c r="G3299">
        <v>3</v>
      </c>
      <c r="H3299" s="184">
        <f t="shared" ref="H3299:L3299" si="3586">H3275</f>
        <v>0.33333333333333331</v>
      </c>
      <c r="I3299" s="185">
        <f t="shared" si="3586"/>
        <v>256</v>
      </c>
      <c r="J3299" s="185">
        <f t="shared" si="3586"/>
        <v>306</v>
      </c>
      <c r="K3299" s="185">
        <f t="shared" si="3586"/>
        <v>2872</v>
      </c>
      <c r="L3299" s="185">
        <f t="shared" si="3586"/>
        <v>2219</v>
      </c>
      <c r="M3299" s="147"/>
      <c r="N3299" s="143">
        <f t="shared" si="3554"/>
        <v>2795.52</v>
      </c>
      <c r="O3299" s="143">
        <f t="shared" si="3550"/>
        <v>1407.6</v>
      </c>
      <c r="P3299" s="143">
        <f t="shared" si="3551"/>
        <v>21855.920000000002</v>
      </c>
      <c r="Q3299" s="143">
        <f t="shared" si="3552"/>
        <v>6657</v>
      </c>
      <c r="R3299" s="188">
        <f t="shared" si="3555"/>
        <v>32716.04</v>
      </c>
      <c r="T3299">
        <v>41533.870000000003</v>
      </c>
      <c r="U3299" s="190">
        <f t="shared" si="3556"/>
        <v>0.78769543989038338</v>
      </c>
    </row>
    <row r="3300" spans="1:21" x14ac:dyDescent="0.2">
      <c r="A3300" s="178">
        <v>42873</v>
      </c>
      <c r="B3300" s="179">
        <v>0.41666666666666669</v>
      </c>
      <c r="C3300" t="s">
        <v>349</v>
      </c>
      <c r="D3300">
        <v>9.34</v>
      </c>
      <c r="E3300">
        <v>4.5999999999999996</v>
      </c>
      <c r="F3300">
        <v>8.74</v>
      </c>
      <c r="G3300">
        <v>3</v>
      </c>
      <c r="H3300" s="184">
        <f t="shared" ref="H3300:L3300" si="3587">H3276</f>
        <v>0.375</v>
      </c>
      <c r="I3300" s="185">
        <f t="shared" si="3587"/>
        <v>156</v>
      </c>
      <c r="J3300" s="185">
        <f t="shared" si="3587"/>
        <v>343</v>
      </c>
      <c r="K3300" s="185">
        <f t="shared" si="3587"/>
        <v>2872</v>
      </c>
      <c r="L3300" s="185">
        <f t="shared" si="3587"/>
        <v>2219</v>
      </c>
      <c r="M3300" s="147"/>
      <c r="N3300" s="143">
        <f t="shared" si="3554"/>
        <v>1457.04</v>
      </c>
      <c r="O3300" s="143">
        <f t="shared" si="3550"/>
        <v>1577.8</v>
      </c>
      <c r="P3300" s="143">
        <f t="shared" si="3551"/>
        <v>25101.279999999999</v>
      </c>
      <c r="Q3300" s="143">
        <f t="shared" si="3552"/>
        <v>6657</v>
      </c>
      <c r="R3300" s="188">
        <f t="shared" si="3555"/>
        <v>34793.119999999995</v>
      </c>
      <c r="T3300">
        <v>42628.53</v>
      </c>
      <c r="U3300" s="190">
        <f t="shared" si="3556"/>
        <v>0.81619328651492318</v>
      </c>
    </row>
    <row r="3301" spans="1:21" x14ac:dyDescent="0.2">
      <c r="A3301" s="178">
        <v>42873</v>
      </c>
      <c r="B3301" s="179">
        <v>0.45833333333333331</v>
      </c>
      <c r="C3301" t="s">
        <v>349</v>
      </c>
      <c r="D3301">
        <v>7.91</v>
      </c>
      <c r="E3301">
        <v>7.11</v>
      </c>
      <c r="F3301">
        <v>7.11</v>
      </c>
      <c r="G3301">
        <v>6.41</v>
      </c>
      <c r="H3301" s="184">
        <f t="shared" ref="H3301:L3301" si="3588">H3277</f>
        <v>0.41666666666666669</v>
      </c>
      <c r="I3301" s="185">
        <f t="shared" si="3588"/>
        <v>196</v>
      </c>
      <c r="J3301" s="185">
        <f t="shared" si="3588"/>
        <v>315</v>
      </c>
      <c r="K3301" s="185">
        <f t="shared" si="3588"/>
        <v>2872</v>
      </c>
      <c r="L3301" s="185">
        <f t="shared" si="3588"/>
        <v>2219</v>
      </c>
      <c r="M3301" s="147"/>
      <c r="N3301" s="143">
        <f t="shared" si="3554"/>
        <v>1550.3600000000001</v>
      </c>
      <c r="O3301" s="143">
        <f t="shared" si="3550"/>
        <v>2239.65</v>
      </c>
      <c r="P3301" s="143">
        <f t="shared" si="3551"/>
        <v>20419.920000000002</v>
      </c>
      <c r="Q3301" s="143">
        <f t="shared" si="3552"/>
        <v>14223.79</v>
      </c>
      <c r="R3301" s="188">
        <f t="shared" si="3555"/>
        <v>38433.72</v>
      </c>
      <c r="T3301">
        <v>44605.41</v>
      </c>
      <c r="U3301" s="190">
        <f t="shared" si="3556"/>
        <v>0.86163808381090989</v>
      </c>
    </row>
    <row r="3302" spans="1:21" x14ac:dyDescent="0.2">
      <c r="A3302" s="178">
        <v>42873</v>
      </c>
      <c r="B3302" s="179">
        <v>0.5</v>
      </c>
      <c r="C3302" t="s">
        <v>349</v>
      </c>
      <c r="D3302">
        <v>2.67</v>
      </c>
      <c r="E3302">
        <v>7.11</v>
      </c>
      <c r="F3302">
        <v>7.31</v>
      </c>
      <c r="G3302">
        <v>7.1</v>
      </c>
      <c r="H3302" s="184">
        <f t="shared" ref="H3302:L3302" si="3589">H3278</f>
        <v>0.45833333333333331</v>
      </c>
      <c r="I3302" s="185">
        <f t="shared" si="3589"/>
        <v>226</v>
      </c>
      <c r="J3302" s="185">
        <f t="shared" si="3589"/>
        <v>326</v>
      </c>
      <c r="K3302" s="185">
        <f t="shared" si="3589"/>
        <v>2842</v>
      </c>
      <c r="L3302" s="185">
        <f t="shared" si="3589"/>
        <v>1635</v>
      </c>
      <c r="M3302" s="147"/>
      <c r="N3302" s="143">
        <f t="shared" si="3554"/>
        <v>603.41999999999996</v>
      </c>
      <c r="O3302" s="143">
        <f t="shared" si="3550"/>
        <v>2317.86</v>
      </c>
      <c r="P3302" s="143">
        <f t="shared" si="3551"/>
        <v>20775.02</v>
      </c>
      <c r="Q3302" s="143">
        <f t="shared" si="3552"/>
        <v>11608.5</v>
      </c>
      <c r="R3302" s="188">
        <f t="shared" si="3555"/>
        <v>35304.800000000003</v>
      </c>
      <c r="T3302">
        <v>47170.63</v>
      </c>
      <c r="U3302" s="190">
        <f t="shared" si="3556"/>
        <v>0.74844876992314935</v>
      </c>
    </row>
    <row r="3303" spans="1:21" x14ac:dyDescent="0.2">
      <c r="A3303" s="178">
        <v>42873</v>
      </c>
      <c r="B3303" s="179">
        <v>0.54166666666666663</v>
      </c>
      <c r="C3303" t="s">
        <v>349</v>
      </c>
      <c r="D3303">
        <v>0.54</v>
      </c>
      <c r="E3303">
        <v>8.11</v>
      </c>
      <c r="F3303">
        <v>8.31</v>
      </c>
      <c r="G3303">
        <v>8.1</v>
      </c>
      <c r="H3303" s="184">
        <f t="shared" ref="H3303:L3303" si="3590">H3279</f>
        <v>0.5</v>
      </c>
      <c r="I3303" s="185">
        <f t="shared" si="3590"/>
        <v>222</v>
      </c>
      <c r="J3303" s="185">
        <f t="shared" si="3590"/>
        <v>319</v>
      </c>
      <c r="K3303" s="185">
        <f t="shared" si="3590"/>
        <v>2842</v>
      </c>
      <c r="L3303" s="185">
        <f t="shared" si="3590"/>
        <v>1635</v>
      </c>
      <c r="M3303" s="147"/>
      <c r="N3303" s="143">
        <f t="shared" si="3554"/>
        <v>119.88000000000001</v>
      </c>
      <c r="O3303" s="143">
        <f t="shared" si="3550"/>
        <v>2587.0899999999997</v>
      </c>
      <c r="P3303" s="143">
        <f t="shared" si="3551"/>
        <v>23617.02</v>
      </c>
      <c r="Q3303" s="143">
        <f t="shared" si="3552"/>
        <v>13243.5</v>
      </c>
      <c r="R3303" s="188">
        <f t="shared" si="3555"/>
        <v>39567.490000000005</v>
      </c>
      <c r="T3303">
        <v>49745.66</v>
      </c>
      <c r="U3303" s="190">
        <f t="shared" si="3556"/>
        <v>0.79539581945440074</v>
      </c>
    </row>
    <row r="3304" spans="1:21" x14ac:dyDescent="0.2">
      <c r="A3304" s="178">
        <v>42873</v>
      </c>
      <c r="B3304" s="179">
        <v>0.58333333333333337</v>
      </c>
      <c r="C3304" t="s">
        <v>349</v>
      </c>
      <c r="D3304">
        <v>0.73</v>
      </c>
      <c r="E3304">
        <v>12.76</v>
      </c>
      <c r="F3304">
        <v>13.19</v>
      </c>
      <c r="G3304">
        <v>15</v>
      </c>
      <c r="H3304" s="184">
        <f t="shared" ref="H3304:L3304" si="3591">H3280</f>
        <v>0.54166666666666663</v>
      </c>
      <c r="I3304" s="185">
        <f t="shared" si="3591"/>
        <v>195</v>
      </c>
      <c r="J3304" s="185">
        <f t="shared" si="3591"/>
        <v>299</v>
      </c>
      <c r="K3304" s="185">
        <f t="shared" si="3591"/>
        <v>2842</v>
      </c>
      <c r="L3304" s="185">
        <f t="shared" si="3591"/>
        <v>1635</v>
      </c>
      <c r="M3304" s="147"/>
      <c r="N3304" s="143">
        <f t="shared" si="3554"/>
        <v>142.35</v>
      </c>
      <c r="O3304" s="143">
        <f t="shared" si="3550"/>
        <v>3815.24</v>
      </c>
      <c r="P3304" s="143">
        <f t="shared" si="3551"/>
        <v>37485.979999999996</v>
      </c>
      <c r="Q3304" s="143">
        <f t="shared" si="3552"/>
        <v>24525</v>
      </c>
      <c r="R3304" s="188">
        <f t="shared" si="3555"/>
        <v>65968.569999999992</v>
      </c>
      <c r="T3304">
        <v>52134.95</v>
      </c>
      <c r="U3304" s="190">
        <f t="shared" si="3556"/>
        <v>1.2653425389302184</v>
      </c>
    </row>
    <row r="3305" spans="1:21" x14ac:dyDescent="0.2">
      <c r="A3305" s="178">
        <v>42873</v>
      </c>
      <c r="B3305" s="179">
        <v>0.625</v>
      </c>
      <c r="C3305" t="s">
        <v>349</v>
      </c>
      <c r="D3305">
        <v>1.41</v>
      </c>
      <c r="E3305">
        <v>16.39</v>
      </c>
      <c r="F3305">
        <v>17.03</v>
      </c>
      <c r="G3305">
        <v>1</v>
      </c>
      <c r="H3305" s="184">
        <f t="shared" ref="H3305:L3305" si="3592">H3281</f>
        <v>0.58333333333333337</v>
      </c>
      <c r="I3305" s="185">
        <f t="shared" si="3592"/>
        <v>205</v>
      </c>
      <c r="J3305" s="185">
        <f t="shared" si="3592"/>
        <v>237</v>
      </c>
      <c r="K3305" s="185">
        <f t="shared" si="3592"/>
        <v>2842</v>
      </c>
      <c r="L3305" s="185">
        <f t="shared" si="3592"/>
        <v>1635</v>
      </c>
      <c r="M3305" s="147"/>
      <c r="N3305" s="143">
        <f t="shared" si="3554"/>
        <v>289.05</v>
      </c>
      <c r="O3305" s="143">
        <f t="shared" si="3550"/>
        <v>3884.4300000000003</v>
      </c>
      <c r="P3305" s="143">
        <f t="shared" si="3551"/>
        <v>48399.26</v>
      </c>
      <c r="Q3305" s="143">
        <f t="shared" si="3552"/>
        <v>1635</v>
      </c>
      <c r="R3305" s="188">
        <f t="shared" si="3555"/>
        <v>54207.740000000005</v>
      </c>
      <c r="T3305">
        <v>54521.01</v>
      </c>
      <c r="U3305" s="190">
        <f t="shared" si="3556"/>
        <v>0.99425414166025172</v>
      </c>
    </row>
    <row r="3306" spans="1:21" x14ac:dyDescent="0.2">
      <c r="A3306" s="178">
        <v>42873</v>
      </c>
      <c r="B3306" s="179">
        <v>0.66666666666666663</v>
      </c>
      <c r="C3306" t="s">
        <v>349</v>
      </c>
      <c r="D3306">
        <v>2</v>
      </c>
      <c r="E3306">
        <v>22.55</v>
      </c>
      <c r="F3306">
        <v>23.55</v>
      </c>
      <c r="G3306">
        <v>1</v>
      </c>
      <c r="H3306" s="184">
        <f t="shared" ref="H3306:L3306" si="3593">H3282</f>
        <v>0.625</v>
      </c>
      <c r="I3306" s="185">
        <f t="shared" si="3593"/>
        <v>212</v>
      </c>
      <c r="J3306" s="185">
        <f t="shared" si="3593"/>
        <v>213</v>
      </c>
      <c r="K3306" s="185">
        <f t="shared" si="3593"/>
        <v>2842</v>
      </c>
      <c r="L3306" s="185">
        <f t="shared" si="3593"/>
        <v>1380</v>
      </c>
      <c r="M3306" s="147"/>
      <c r="N3306" s="143">
        <f t="shared" si="3554"/>
        <v>424</v>
      </c>
      <c r="O3306" s="143">
        <f t="shared" si="3550"/>
        <v>4803.1500000000005</v>
      </c>
      <c r="P3306" s="143">
        <f t="shared" si="3551"/>
        <v>66929.100000000006</v>
      </c>
      <c r="Q3306" s="143">
        <f t="shared" si="3552"/>
        <v>1380</v>
      </c>
      <c r="R3306" s="188">
        <f t="shared" si="3555"/>
        <v>73536.25</v>
      </c>
      <c r="T3306">
        <v>56321.61</v>
      </c>
      <c r="U3306" s="190">
        <f t="shared" si="3556"/>
        <v>1.3056489329761702</v>
      </c>
    </row>
    <row r="3307" spans="1:21" x14ac:dyDescent="0.2">
      <c r="A3307" s="178">
        <v>42873</v>
      </c>
      <c r="B3307" s="179">
        <v>0.70833333333333337</v>
      </c>
      <c r="C3307" t="s">
        <v>349</v>
      </c>
      <c r="D3307">
        <v>3.09</v>
      </c>
      <c r="E3307">
        <v>21.6</v>
      </c>
      <c r="F3307">
        <v>22.49</v>
      </c>
      <c r="G3307">
        <v>1</v>
      </c>
      <c r="H3307" s="184">
        <f t="shared" ref="H3307:L3307" si="3594">H3283</f>
        <v>0.66666666666666663</v>
      </c>
      <c r="I3307" s="185">
        <f t="shared" si="3594"/>
        <v>191</v>
      </c>
      <c r="J3307" s="185">
        <f t="shared" si="3594"/>
        <v>237</v>
      </c>
      <c r="K3307" s="185">
        <f t="shared" si="3594"/>
        <v>2842</v>
      </c>
      <c r="L3307" s="185">
        <f t="shared" si="3594"/>
        <v>1380</v>
      </c>
      <c r="M3307" s="147"/>
      <c r="N3307" s="143">
        <f t="shared" si="3554"/>
        <v>590.18999999999994</v>
      </c>
      <c r="O3307" s="143">
        <f t="shared" si="3550"/>
        <v>5119.2000000000007</v>
      </c>
      <c r="P3307" s="143">
        <f t="shared" si="3551"/>
        <v>63916.579999999994</v>
      </c>
      <c r="Q3307" s="143">
        <f t="shared" si="3552"/>
        <v>1380</v>
      </c>
      <c r="R3307" s="188">
        <f t="shared" si="3555"/>
        <v>71005.97</v>
      </c>
      <c r="T3307">
        <v>57531.76</v>
      </c>
      <c r="U3307" s="190">
        <f t="shared" si="3556"/>
        <v>1.2342047244860925</v>
      </c>
    </row>
    <row r="3308" spans="1:21" x14ac:dyDescent="0.2">
      <c r="A3308" s="178">
        <v>42873</v>
      </c>
      <c r="B3308" s="179">
        <v>0.75</v>
      </c>
      <c r="C3308" t="s">
        <v>349</v>
      </c>
      <c r="D3308">
        <v>3.5</v>
      </c>
      <c r="E3308">
        <v>12.09</v>
      </c>
      <c r="F3308">
        <v>12.29</v>
      </c>
      <c r="G3308">
        <v>6</v>
      </c>
      <c r="H3308" s="184">
        <f t="shared" ref="H3308:L3308" si="3595">H3284</f>
        <v>0.70833333333333337</v>
      </c>
      <c r="I3308" s="185">
        <f t="shared" si="3595"/>
        <v>218</v>
      </c>
      <c r="J3308" s="185">
        <f t="shared" si="3595"/>
        <v>258</v>
      </c>
      <c r="K3308" s="185">
        <f t="shared" si="3595"/>
        <v>2842</v>
      </c>
      <c r="L3308" s="185">
        <f t="shared" si="3595"/>
        <v>1380</v>
      </c>
      <c r="M3308" s="147"/>
      <c r="N3308" s="143">
        <f t="shared" si="3554"/>
        <v>763</v>
      </c>
      <c r="O3308" s="143">
        <f t="shared" si="3550"/>
        <v>3119.22</v>
      </c>
      <c r="P3308" s="143">
        <f t="shared" si="3551"/>
        <v>34928.18</v>
      </c>
      <c r="Q3308" s="143">
        <f t="shared" si="3552"/>
        <v>8280</v>
      </c>
      <c r="R3308" s="188">
        <f t="shared" si="3555"/>
        <v>47090.400000000001</v>
      </c>
      <c r="T3308">
        <v>57983.199999999997</v>
      </c>
      <c r="U3308" s="190">
        <f t="shared" si="3556"/>
        <v>0.81213868844768833</v>
      </c>
    </row>
    <row r="3309" spans="1:21" x14ac:dyDescent="0.2">
      <c r="A3309" s="178">
        <v>42873</v>
      </c>
      <c r="B3309" s="179">
        <v>0.79166666666666663</v>
      </c>
      <c r="C3309" t="s">
        <v>349</v>
      </c>
      <c r="D3309">
        <v>10.029999999999999</v>
      </c>
      <c r="E3309">
        <v>12.43</v>
      </c>
      <c r="F3309">
        <v>12.78</v>
      </c>
      <c r="G3309">
        <v>1.75</v>
      </c>
      <c r="H3309" s="184">
        <f t="shared" ref="H3309:L3309" si="3596">H3285</f>
        <v>0.75</v>
      </c>
      <c r="I3309" s="185">
        <f t="shared" si="3596"/>
        <v>240</v>
      </c>
      <c r="J3309" s="185">
        <f t="shared" si="3596"/>
        <v>365</v>
      </c>
      <c r="K3309" s="185">
        <f t="shared" si="3596"/>
        <v>2842</v>
      </c>
      <c r="L3309" s="185">
        <f t="shared" si="3596"/>
        <v>1380</v>
      </c>
      <c r="M3309" s="147"/>
      <c r="N3309" s="143">
        <f t="shared" si="3554"/>
        <v>2407.1999999999998</v>
      </c>
      <c r="O3309" s="143">
        <f t="shared" si="3550"/>
        <v>4536.95</v>
      </c>
      <c r="P3309" s="143">
        <f t="shared" si="3551"/>
        <v>36320.759999999995</v>
      </c>
      <c r="Q3309" s="143">
        <f t="shared" si="3552"/>
        <v>2415</v>
      </c>
      <c r="R3309" s="188">
        <f t="shared" si="3555"/>
        <v>45679.909999999996</v>
      </c>
      <c r="T3309">
        <v>57254.86</v>
      </c>
      <c r="U3309" s="190">
        <f t="shared" si="3556"/>
        <v>0.79783462923496795</v>
      </c>
    </row>
    <row r="3310" spans="1:21" x14ac:dyDescent="0.2">
      <c r="A3310" s="178">
        <v>42873</v>
      </c>
      <c r="B3310" s="179">
        <v>0.83333333333333337</v>
      </c>
      <c r="C3310" t="s">
        <v>349</v>
      </c>
      <c r="D3310">
        <v>4.25</v>
      </c>
      <c r="E3310">
        <v>9.8000000000000007</v>
      </c>
      <c r="F3310">
        <v>10</v>
      </c>
      <c r="G3310">
        <v>0.97</v>
      </c>
      <c r="H3310" s="184">
        <f t="shared" ref="H3310:L3310" si="3597">H3286</f>
        <v>0.79166666666666663</v>
      </c>
      <c r="I3310" s="185">
        <f t="shared" si="3597"/>
        <v>320</v>
      </c>
      <c r="J3310" s="185">
        <f t="shared" si="3597"/>
        <v>214</v>
      </c>
      <c r="K3310" s="185">
        <f t="shared" si="3597"/>
        <v>2842</v>
      </c>
      <c r="L3310" s="185">
        <f t="shared" si="3597"/>
        <v>1426</v>
      </c>
      <c r="M3310" s="147"/>
      <c r="N3310" s="143">
        <f t="shared" si="3554"/>
        <v>1360</v>
      </c>
      <c r="O3310" s="143">
        <f t="shared" si="3550"/>
        <v>2097.2000000000003</v>
      </c>
      <c r="P3310" s="143">
        <f t="shared" si="3551"/>
        <v>28420</v>
      </c>
      <c r="Q3310" s="143">
        <f t="shared" si="3552"/>
        <v>1383.22</v>
      </c>
      <c r="R3310" s="188">
        <f t="shared" si="3555"/>
        <v>33260.42</v>
      </c>
      <c r="T3310">
        <v>55331.519999999997</v>
      </c>
      <c r="U3310" s="190">
        <f t="shared" si="3556"/>
        <v>0.6011116267906611</v>
      </c>
    </row>
    <row r="3311" spans="1:21" x14ac:dyDescent="0.2">
      <c r="A3311" s="178">
        <v>42873</v>
      </c>
      <c r="B3311" s="179">
        <v>0.875</v>
      </c>
      <c r="C3311" t="s">
        <v>349</v>
      </c>
      <c r="D3311">
        <v>5.84</v>
      </c>
      <c r="E3311">
        <v>11.47</v>
      </c>
      <c r="F3311">
        <v>11.67</v>
      </c>
      <c r="G3311">
        <v>0.97</v>
      </c>
      <c r="H3311" s="184">
        <f t="shared" ref="H3311:L3311" si="3598">H3287</f>
        <v>0.83333333333333337</v>
      </c>
      <c r="I3311" s="185">
        <f t="shared" si="3598"/>
        <v>322</v>
      </c>
      <c r="J3311" s="185">
        <f t="shared" si="3598"/>
        <v>178</v>
      </c>
      <c r="K3311" s="185">
        <f t="shared" si="3598"/>
        <v>2842</v>
      </c>
      <c r="L3311" s="185">
        <f t="shared" si="3598"/>
        <v>1426</v>
      </c>
      <c r="M3311" s="147"/>
      <c r="N3311" s="143">
        <f t="shared" si="3554"/>
        <v>1880.48</v>
      </c>
      <c r="O3311" s="143">
        <f t="shared" si="3550"/>
        <v>2041.66</v>
      </c>
      <c r="P3311" s="143">
        <f t="shared" si="3551"/>
        <v>33166.14</v>
      </c>
      <c r="Q3311" s="143">
        <f t="shared" si="3552"/>
        <v>1383.22</v>
      </c>
      <c r="R3311" s="188">
        <f t="shared" si="3555"/>
        <v>38471.5</v>
      </c>
      <c r="T3311">
        <v>53176.84</v>
      </c>
      <c r="U3311" s="190">
        <f t="shared" si="3556"/>
        <v>0.72346344762118253</v>
      </c>
    </row>
    <row r="3312" spans="1:21" x14ac:dyDescent="0.2">
      <c r="A3312" s="178">
        <v>42873</v>
      </c>
      <c r="B3312" s="179">
        <v>0.91666666666666663</v>
      </c>
      <c r="C3312" t="s">
        <v>349</v>
      </c>
      <c r="D3312">
        <v>8.61</v>
      </c>
      <c r="E3312">
        <v>8.31</v>
      </c>
      <c r="F3312">
        <v>8</v>
      </c>
      <c r="G3312">
        <v>0.97</v>
      </c>
      <c r="H3312" s="184">
        <f t="shared" ref="H3312:L3312" si="3599">H3288</f>
        <v>0.875</v>
      </c>
      <c r="I3312" s="185">
        <f t="shared" si="3599"/>
        <v>337</v>
      </c>
      <c r="J3312" s="185">
        <f t="shared" si="3599"/>
        <v>173</v>
      </c>
      <c r="K3312" s="185">
        <f t="shared" si="3599"/>
        <v>2842</v>
      </c>
      <c r="L3312" s="185">
        <f t="shared" si="3599"/>
        <v>1426</v>
      </c>
      <c r="M3312" s="147"/>
      <c r="N3312" s="143">
        <f t="shared" si="3554"/>
        <v>2901.5699999999997</v>
      </c>
      <c r="O3312" s="143">
        <f t="shared" si="3550"/>
        <v>1437.63</v>
      </c>
      <c r="P3312" s="143">
        <f t="shared" si="3551"/>
        <v>22736</v>
      </c>
      <c r="Q3312" s="143">
        <f t="shared" si="3552"/>
        <v>1383.22</v>
      </c>
      <c r="R3312" s="188">
        <f t="shared" si="3555"/>
        <v>28458.420000000002</v>
      </c>
      <c r="T3312">
        <v>52334.36</v>
      </c>
      <c r="U3312" s="190">
        <f t="shared" si="3556"/>
        <v>0.54378079716652694</v>
      </c>
    </row>
    <row r="3313" spans="1:21" x14ac:dyDescent="0.2">
      <c r="A3313" s="178">
        <v>42873</v>
      </c>
      <c r="B3313" s="179">
        <v>0.95833333333333337</v>
      </c>
      <c r="C3313" t="s">
        <v>349</v>
      </c>
      <c r="D3313">
        <v>34.14</v>
      </c>
      <c r="E3313">
        <v>10.11</v>
      </c>
      <c r="F3313">
        <v>7.61</v>
      </c>
      <c r="G3313">
        <v>0.01</v>
      </c>
      <c r="H3313" s="184">
        <f t="shared" ref="H3313:L3313" si="3600">H3289</f>
        <v>0.91666666666666663</v>
      </c>
      <c r="I3313" s="185">
        <f t="shared" si="3600"/>
        <v>394</v>
      </c>
      <c r="J3313" s="185">
        <f t="shared" si="3600"/>
        <v>194</v>
      </c>
      <c r="K3313" s="185">
        <f t="shared" si="3600"/>
        <v>2842</v>
      </c>
      <c r="L3313" s="185">
        <f t="shared" si="3600"/>
        <v>1426</v>
      </c>
      <c r="M3313" s="147"/>
      <c r="N3313" s="143">
        <f t="shared" si="3554"/>
        <v>13451.16</v>
      </c>
      <c r="O3313" s="143">
        <f t="shared" si="3550"/>
        <v>1961.34</v>
      </c>
      <c r="P3313" s="143">
        <f t="shared" si="3551"/>
        <v>21627.620000000003</v>
      </c>
      <c r="Q3313" s="143">
        <f t="shared" si="3552"/>
        <v>14.26</v>
      </c>
      <c r="R3313" s="188">
        <f t="shared" si="3555"/>
        <v>37054.380000000005</v>
      </c>
      <c r="T3313">
        <v>50795.81</v>
      </c>
      <c r="U3313" s="190">
        <f t="shared" si="3556"/>
        <v>0.72947709663454541</v>
      </c>
    </row>
    <row r="3314" spans="1:21" x14ac:dyDescent="0.2">
      <c r="A3314" s="178">
        <v>42873</v>
      </c>
      <c r="B3314" s="180">
        <v>1</v>
      </c>
      <c r="C3314" t="s">
        <v>349</v>
      </c>
      <c r="D3314">
        <v>22</v>
      </c>
      <c r="E3314">
        <v>21.53</v>
      </c>
      <c r="F3314">
        <v>5.75</v>
      </c>
      <c r="G3314">
        <v>0.01</v>
      </c>
      <c r="H3314" s="184">
        <f t="shared" ref="H3314:L3314" si="3601">H3290</f>
        <v>0.95833333333333337</v>
      </c>
      <c r="I3314" s="185">
        <f t="shared" si="3601"/>
        <v>389</v>
      </c>
      <c r="J3314" s="185">
        <f t="shared" si="3601"/>
        <v>265</v>
      </c>
      <c r="K3314" s="185">
        <f t="shared" si="3601"/>
        <v>2985</v>
      </c>
      <c r="L3314" s="185">
        <f t="shared" si="3601"/>
        <v>1111</v>
      </c>
      <c r="M3314" s="147"/>
      <c r="N3314" s="143">
        <f t="shared" si="3554"/>
        <v>8558</v>
      </c>
      <c r="O3314" s="143">
        <f t="shared" si="3550"/>
        <v>5705.4500000000007</v>
      </c>
      <c r="P3314" s="143">
        <f t="shared" si="3551"/>
        <v>17163.75</v>
      </c>
      <c r="Q3314" s="143">
        <f t="shared" si="3552"/>
        <v>11.11</v>
      </c>
      <c r="R3314" s="188">
        <f t="shared" si="3555"/>
        <v>31438.31</v>
      </c>
      <c r="T3314">
        <v>47229.7</v>
      </c>
      <c r="U3314" s="190">
        <f t="shared" si="3556"/>
        <v>0.66564703989227125</v>
      </c>
    </row>
    <row r="3315" spans="1:21" x14ac:dyDescent="0.2">
      <c r="A3315" s="178">
        <v>42874</v>
      </c>
      <c r="B3315" s="179">
        <v>4.1666666666666664E-2</v>
      </c>
      <c r="C3315" t="s">
        <v>349</v>
      </c>
      <c r="D3315">
        <v>12</v>
      </c>
      <c r="E3315">
        <v>9.11</v>
      </c>
      <c r="F3315">
        <v>3.44</v>
      </c>
      <c r="G3315">
        <v>0.01</v>
      </c>
      <c r="H3315" s="184">
        <f t="shared" ref="H3315:L3315" si="3602">H3291</f>
        <v>1</v>
      </c>
      <c r="I3315" s="185">
        <f t="shared" si="3602"/>
        <v>362</v>
      </c>
      <c r="J3315" s="185">
        <f t="shared" si="3602"/>
        <v>243</v>
      </c>
      <c r="K3315" s="185">
        <f t="shared" si="3602"/>
        <v>2985</v>
      </c>
      <c r="L3315" s="185">
        <f t="shared" si="3602"/>
        <v>1111</v>
      </c>
      <c r="M3315" s="147"/>
      <c r="N3315" s="143">
        <f t="shared" si="3554"/>
        <v>4344</v>
      </c>
      <c r="O3315" s="143">
        <f t="shared" si="3550"/>
        <v>2213.73</v>
      </c>
      <c r="P3315" s="143">
        <f t="shared" si="3551"/>
        <v>10268.4</v>
      </c>
      <c r="Q3315" s="143">
        <f t="shared" si="3552"/>
        <v>11.11</v>
      </c>
      <c r="R3315" s="188">
        <f t="shared" si="3555"/>
        <v>16837.239999999998</v>
      </c>
      <c r="T3315">
        <v>43323.96</v>
      </c>
      <c r="U3315" s="190">
        <f t="shared" si="3556"/>
        <v>0.38863575721148291</v>
      </c>
    </row>
    <row r="3316" spans="1:21" x14ac:dyDescent="0.2">
      <c r="A3316" s="178">
        <v>42874</v>
      </c>
      <c r="B3316" s="179">
        <v>8.3333333333333329E-2</v>
      </c>
      <c r="C3316" t="s">
        <v>349</v>
      </c>
      <c r="D3316">
        <v>10</v>
      </c>
      <c r="E3316">
        <v>5</v>
      </c>
      <c r="F3316">
        <v>4.75</v>
      </c>
      <c r="G3316">
        <v>0.01</v>
      </c>
      <c r="H3316" s="184">
        <f t="shared" ref="H3316:L3316" si="3603">H3292</f>
        <v>4.1666666666666664E-2</v>
      </c>
      <c r="I3316" s="185">
        <f t="shared" si="3603"/>
        <v>294</v>
      </c>
      <c r="J3316" s="185">
        <f t="shared" si="3603"/>
        <v>212</v>
      </c>
      <c r="K3316" s="185">
        <f t="shared" si="3603"/>
        <v>2985</v>
      </c>
      <c r="L3316" s="185">
        <f t="shared" si="3603"/>
        <v>1111</v>
      </c>
      <c r="M3316" s="147"/>
      <c r="N3316" s="143">
        <f t="shared" si="3554"/>
        <v>2940</v>
      </c>
      <c r="O3316" s="143">
        <f t="shared" si="3550"/>
        <v>1060</v>
      </c>
      <c r="P3316" s="143">
        <f t="shared" si="3551"/>
        <v>14178.75</v>
      </c>
      <c r="Q3316" s="143">
        <f t="shared" si="3552"/>
        <v>11.11</v>
      </c>
      <c r="R3316" s="188">
        <f t="shared" si="3555"/>
        <v>18189.86</v>
      </c>
      <c r="T3316">
        <v>40240.379999999997</v>
      </c>
      <c r="U3316" s="190">
        <f t="shared" si="3556"/>
        <v>0.45203002556138888</v>
      </c>
    </row>
    <row r="3317" spans="1:21" x14ac:dyDescent="0.2">
      <c r="A3317" s="178">
        <v>42874</v>
      </c>
      <c r="B3317" s="179">
        <v>0.125</v>
      </c>
      <c r="C3317" t="s">
        <v>349</v>
      </c>
      <c r="D3317">
        <v>7.11</v>
      </c>
      <c r="E3317">
        <v>3.3</v>
      </c>
      <c r="F3317">
        <v>3.3</v>
      </c>
      <c r="G3317">
        <v>0.97</v>
      </c>
      <c r="H3317" s="184">
        <f t="shared" ref="H3317:L3317" si="3604">H3293</f>
        <v>8.3333333333333329E-2</v>
      </c>
      <c r="I3317" s="185">
        <f t="shared" si="3604"/>
        <v>236</v>
      </c>
      <c r="J3317" s="185">
        <f t="shared" si="3604"/>
        <v>179</v>
      </c>
      <c r="K3317" s="185">
        <f t="shared" si="3604"/>
        <v>2985</v>
      </c>
      <c r="L3317" s="185">
        <f t="shared" si="3604"/>
        <v>1111</v>
      </c>
      <c r="M3317" s="147"/>
      <c r="N3317" s="143">
        <f t="shared" si="3554"/>
        <v>1677.96</v>
      </c>
      <c r="O3317" s="143">
        <f t="shared" si="3550"/>
        <v>590.69999999999993</v>
      </c>
      <c r="P3317" s="143">
        <f t="shared" si="3551"/>
        <v>9850.5</v>
      </c>
      <c r="Q3317" s="143">
        <f t="shared" si="3552"/>
        <v>1077.67</v>
      </c>
      <c r="R3317" s="188">
        <f t="shared" si="3555"/>
        <v>13196.83</v>
      </c>
      <c r="T3317">
        <v>38112.82</v>
      </c>
      <c r="U3317" s="190">
        <f t="shared" si="3556"/>
        <v>0.3462569812467301</v>
      </c>
    </row>
    <row r="3318" spans="1:21" x14ac:dyDescent="0.2">
      <c r="A3318" s="178">
        <v>42874</v>
      </c>
      <c r="B3318" s="179">
        <v>0.16666666666666666</v>
      </c>
      <c r="C3318" t="s">
        <v>349</v>
      </c>
      <c r="D3318">
        <v>4</v>
      </c>
      <c r="E3318">
        <v>3.01</v>
      </c>
      <c r="F3318">
        <v>3.01</v>
      </c>
      <c r="G3318">
        <v>0.97</v>
      </c>
      <c r="H3318" s="184">
        <f t="shared" ref="H3318:L3318" si="3605">H3294</f>
        <v>0.125</v>
      </c>
      <c r="I3318" s="185">
        <f t="shared" si="3605"/>
        <v>201</v>
      </c>
      <c r="J3318" s="185">
        <f t="shared" si="3605"/>
        <v>205</v>
      </c>
      <c r="K3318" s="185">
        <f t="shared" si="3605"/>
        <v>2985</v>
      </c>
      <c r="L3318" s="185">
        <f t="shared" si="3605"/>
        <v>1717</v>
      </c>
      <c r="M3318" s="147"/>
      <c r="N3318" s="143">
        <f t="shared" si="3554"/>
        <v>804</v>
      </c>
      <c r="O3318" s="143">
        <f t="shared" si="3550"/>
        <v>617.04999999999995</v>
      </c>
      <c r="P3318" s="143">
        <f t="shared" si="3551"/>
        <v>8984.8499999999985</v>
      </c>
      <c r="Q3318" s="143">
        <f t="shared" si="3552"/>
        <v>1665.49</v>
      </c>
      <c r="R3318" s="188">
        <f t="shared" si="3555"/>
        <v>12071.389999999998</v>
      </c>
      <c r="T3318">
        <v>36619.9</v>
      </c>
      <c r="U3318" s="190">
        <f t="shared" si="3556"/>
        <v>0.32964016832378018</v>
      </c>
    </row>
    <row r="3319" spans="1:21" x14ac:dyDescent="0.2">
      <c r="A3319" s="178">
        <v>42874</v>
      </c>
      <c r="B3319" s="179">
        <v>0.20833333333333334</v>
      </c>
      <c r="C3319" t="s">
        <v>349</v>
      </c>
      <c r="D3319">
        <v>3.11</v>
      </c>
      <c r="E3319">
        <v>5</v>
      </c>
      <c r="F3319">
        <v>4.75</v>
      </c>
      <c r="G3319">
        <v>0.97</v>
      </c>
      <c r="H3319" s="184">
        <f t="shared" ref="H3319:L3319" si="3606">H3295</f>
        <v>0.16666666666666666</v>
      </c>
      <c r="I3319" s="185">
        <f t="shared" si="3606"/>
        <v>185</v>
      </c>
      <c r="J3319" s="185">
        <f t="shared" si="3606"/>
        <v>205</v>
      </c>
      <c r="K3319" s="185">
        <f t="shared" si="3606"/>
        <v>2985</v>
      </c>
      <c r="L3319" s="185">
        <f t="shared" si="3606"/>
        <v>1717</v>
      </c>
      <c r="M3319" s="147"/>
      <c r="N3319" s="143">
        <f t="shared" si="3554"/>
        <v>575.35</v>
      </c>
      <c r="O3319" s="143">
        <f t="shared" si="3550"/>
        <v>1025</v>
      </c>
      <c r="P3319" s="143">
        <f t="shared" si="3551"/>
        <v>14178.75</v>
      </c>
      <c r="Q3319" s="143">
        <f t="shared" si="3552"/>
        <v>1665.49</v>
      </c>
      <c r="R3319" s="188">
        <f t="shared" si="3555"/>
        <v>17444.59</v>
      </c>
      <c r="T3319">
        <v>35804.800000000003</v>
      </c>
      <c r="U3319" s="190">
        <f t="shared" si="3556"/>
        <v>0.4872137255340066</v>
      </c>
    </row>
    <row r="3320" spans="1:21" x14ac:dyDescent="0.2">
      <c r="A3320" s="178">
        <v>42874</v>
      </c>
      <c r="B3320" s="179">
        <v>0.25</v>
      </c>
      <c r="C3320" t="s">
        <v>349</v>
      </c>
      <c r="D3320">
        <v>20</v>
      </c>
      <c r="E3320">
        <v>15</v>
      </c>
      <c r="F3320">
        <v>4.75</v>
      </c>
      <c r="G3320">
        <v>0.99</v>
      </c>
      <c r="H3320" s="184">
        <f t="shared" ref="H3320:L3320" si="3607">H3296</f>
        <v>0.20833333333333334</v>
      </c>
      <c r="I3320" s="185">
        <f t="shared" si="3607"/>
        <v>207</v>
      </c>
      <c r="J3320" s="185">
        <f t="shared" si="3607"/>
        <v>283</v>
      </c>
      <c r="K3320" s="185">
        <f t="shared" si="3607"/>
        <v>2985</v>
      </c>
      <c r="L3320" s="185">
        <f t="shared" si="3607"/>
        <v>1717</v>
      </c>
      <c r="M3320" s="147"/>
      <c r="N3320" s="143">
        <f t="shared" si="3554"/>
        <v>4140</v>
      </c>
      <c r="O3320" s="143">
        <f t="shared" si="3550"/>
        <v>4245</v>
      </c>
      <c r="P3320" s="143">
        <f t="shared" si="3551"/>
        <v>14178.75</v>
      </c>
      <c r="Q3320" s="143">
        <f t="shared" si="3552"/>
        <v>1699.83</v>
      </c>
      <c r="R3320" s="188">
        <f t="shared" si="3555"/>
        <v>24263.58</v>
      </c>
      <c r="T3320">
        <v>35946.61</v>
      </c>
      <c r="U3320" s="190">
        <f t="shared" si="3556"/>
        <v>0.67498938008340703</v>
      </c>
    </row>
    <row r="3321" spans="1:21" x14ac:dyDescent="0.2">
      <c r="A3321" s="178">
        <v>42874</v>
      </c>
      <c r="B3321" s="179">
        <v>0.29166666666666669</v>
      </c>
      <c r="C3321" t="s">
        <v>349</v>
      </c>
      <c r="D3321">
        <v>4.1100000000000003</v>
      </c>
      <c r="E3321">
        <v>25.5</v>
      </c>
      <c r="F3321">
        <v>11</v>
      </c>
      <c r="G3321">
        <v>6</v>
      </c>
      <c r="H3321" s="184">
        <f t="shared" ref="H3321:L3321" si="3608">H3297</f>
        <v>0.25</v>
      </c>
      <c r="I3321" s="185">
        <f t="shared" si="3608"/>
        <v>327</v>
      </c>
      <c r="J3321" s="185">
        <f t="shared" si="3608"/>
        <v>438</v>
      </c>
      <c r="K3321" s="185">
        <f t="shared" si="3608"/>
        <v>2985</v>
      </c>
      <c r="L3321" s="185">
        <f t="shared" si="3608"/>
        <v>1717</v>
      </c>
      <c r="M3321" s="147"/>
      <c r="N3321" s="143">
        <f t="shared" si="3554"/>
        <v>1343.97</v>
      </c>
      <c r="O3321" s="143">
        <f t="shared" si="3550"/>
        <v>11169</v>
      </c>
      <c r="P3321" s="143">
        <f t="shared" si="3551"/>
        <v>32835</v>
      </c>
      <c r="Q3321" s="143">
        <f t="shared" si="3552"/>
        <v>10302</v>
      </c>
      <c r="R3321" s="188">
        <f t="shared" si="3555"/>
        <v>55649.97</v>
      </c>
      <c r="T3321">
        <v>37504.43</v>
      </c>
      <c r="U3321" s="190">
        <f t="shared" si="3556"/>
        <v>1.4838239109353215</v>
      </c>
    </row>
    <row r="3322" spans="1:21" x14ac:dyDescent="0.2">
      <c r="A3322" s="178">
        <v>42874</v>
      </c>
      <c r="B3322" s="179">
        <v>0.33333333333333331</v>
      </c>
      <c r="C3322" t="s">
        <v>349</v>
      </c>
      <c r="D3322">
        <v>2.11</v>
      </c>
      <c r="E3322">
        <v>5</v>
      </c>
      <c r="F3322">
        <v>5.5</v>
      </c>
      <c r="G3322">
        <v>3.5</v>
      </c>
      <c r="H3322" s="184">
        <f t="shared" ref="H3322:L3322" si="3609">H3298</f>
        <v>0.29166666666666669</v>
      </c>
      <c r="I3322" s="185">
        <f t="shared" si="3609"/>
        <v>249</v>
      </c>
      <c r="J3322" s="185">
        <f t="shared" si="3609"/>
        <v>556</v>
      </c>
      <c r="K3322" s="185">
        <f t="shared" si="3609"/>
        <v>2872</v>
      </c>
      <c r="L3322" s="185">
        <f t="shared" si="3609"/>
        <v>2219</v>
      </c>
      <c r="M3322" s="147"/>
      <c r="N3322" s="143">
        <f t="shared" si="3554"/>
        <v>525.39</v>
      </c>
      <c r="O3322" s="143">
        <f t="shared" si="3550"/>
        <v>2780</v>
      </c>
      <c r="P3322" s="143">
        <f t="shared" si="3551"/>
        <v>15796</v>
      </c>
      <c r="Q3322" s="143">
        <f t="shared" si="3552"/>
        <v>7766.5</v>
      </c>
      <c r="R3322" s="188">
        <f t="shared" si="3555"/>
        <v>26867.89</v>
      </c>
      <c r="T3322">
        <v>40260.370000000003</v>
      </c>
      <c r="U3322" s="190">
        <f t="shared" si="3556"/>
        <v>0.66735328065787769</v>
      </c>
    </row>
    <row r="3323" spans="1:21" x14ac:dyDescent="0.2">
      <c r="A3323" s="178">
        <v>42874</v>
      </c>
      <c r="B3323" s="179">
        <v>0.375</v>
      </c>
      <c r="C3323" t="s">
        <v>349</v>
      </c>
      <c r="D3323">
        <v>3.5</v>
      </c>
      <c r="E3323">
        <v>6.04</v>
      </c>
      <c r="F3323">
        <v>6.5</v>
      </c>
      <c r="G3323">
        <v>3.5</v>
      </c>
      <c r="H3323" s="184">
        <f t="shared" ref="H3323:L3323" si="3610">H3299</f>
        <v>0.33333333333333331</v>
      </c>
      <c r="I3323" s="185">
        <f t="shared" si="3610"/>
        <v>256</v>
      </c>
      <c r="J3323" s="185">
        <f t="shared" si="3610"/>
        <v>306</v>
      </c>
      <c r="K3323" s="185">
        <f t="shared" si="3610"/>
        <v>2872</v>
      </c>
      <c r="L3323" s="185">
        <f t="shared" si="3610"/>
        <v>2219</v>
      </c>
      <c r="M3323" s="147"/>
      <c r="N3323" s="143">
        <f t="shared" si="3554"/>
        <v>896</v>
      </c>
      <c r="O3323" s="143">
        <f t="shared" si="3550"/>
        <v>1848.24</v>
      </c>
      <c r="P3323" s="143">
        <f t="shared" si="3551"/>
        <v>18668</v>
      </c>
      <c r="Q3323" s="143">
        <f t="shared" si="3552"/>
        <v>7766.5</v>
      </c>
      <c r="R3323" s="188">
        <f t="shared" si="3555"/>
        <v>29178.739999999998</v>
      </c>
      <c r="T3323">
        <v>41507.769999999997</v>
      </c>
      <c r="U3323" s="190">
        <f t="shared" si="3556"/>
        <v>0.70297055226045635</v>
      </c>
    </row>
    <row r="3324" spans="1:21" x14ac:dyDescent="0.2">
      <c r="A3324" s="178">
        <v>42874</v>
      </c>
      <c r="B3324" s="179">
        <v>0.41666666666666669</v>
      </c>
      <c r="C3324" t="s">
        <v>349</v>
      </c>
      <c r="D3324">
        <v>3.5</v>
      </c>
      <c r="E3324">
        <v>8.34</v>
      </c>
      <c r="F3324">
        <v>9</v>
      </c>
      <c r="G3324">
        <v>4</v>
      </c>
      <c r="H3324" s="184">
        <f t="shared" ref="H3324:L3324" si="3611">H3300</f>
        <v>0.375</v>
      </c>
      <c r="I3324" s="185">
        <f t="shared" si="3611"/>
        <v>156</v>
      </c>
      <c r="J3324" s="185">
        <f t="shared" si="3611"/>
        <v>343</v>
      </c>
      <c r="K3324" s="185">
        <f t="shared" si="3611"/>
        <v>2872</v>
      </c>
      <c r="L3324" s="185">
        <f t="shared" si="3611"/>
        <v>2219</v>
      </c>
      <c r="M3324" s="147"/>
      <c r="N3324" s="143">
        <f t="shared" si="3554"/>
        <v>546</v>
      </c>
      <c r="O3324" s="143">
        <f t="shared" si="3550"/>
        <v>2860.62</v>
      </c>
      <c r="P3324" s="143">
        <f t="shared" si="3551"/>
        <v>25848</v>
      </c>
      <c r="Q3324" s="143">
        <f t="shared" si="3552"/>
        <v>8876</v>
      </c>
      <c r="R3324" s="188">
        <f t="shared" si="3555"/>
        <v>38130.619999999995</v>
      </c>
      <c r="T3324">
        <v>42820.35</v>
      </c>
      <c r="U3324" s="190">
        <f t="shared" si="3556"/>
        <v>0.8904789428390939</v>
      </c>
    </row>
    <row r="3325" spans="1:21" x14ac:dyDescent="0.2">
      <c r="A3325" s="178">
        <v>42874</v>
      </c>
      <c r="B3325" s="179">
        <v>0.45833333333333331</v>
      </c>
      <c r="C3325" t="s">
        <v>349</v>
      </c>
      <c r="D3325">
        <v>2.61</v>
      </c>
      <c r="E3325">
        <v>5.72</v>
      </c>
      <c r="F3325">
        <v>5.72</v>
      </c>
      <c r="G3325">
        <v>5.0199999999999996</v>
      </c>
      <c r="H3325" s="184">
        <f t="shared" ref="H3325:L3325" si="3612">H3301</f>
        <v>0.41666666666666669</v>
      </c>
      <c r="I3325" s="185">
        <f t="shared" si="3612"/>
        <v>196</v>
      </c>
      <c r="J3325" s="185">
        <f t="shared" si="3612"/>
        <v>315</v>
      </c>
      <c r="K3325" s="185">
        <f t="shared" si="3612"/>
        <v>2872</v>
      </c>
      <c r="L3325" s="185">
        <f t="shared" si="3612"/>
        <v>2219</v>
      </c>
      <c r="M3325" s="147"/>
      <c r="N3325" s="143">
        <f t="shared" si="3554"/>
        <v>511.56</v>
      </c>
      <c r="O3325" s="143">
        <f t="shared" si="3550"/>
        <v>1801.8</v>
      </c>
      <c r="P3325" s="143">
        <f t="shared" si="3551"/>
        <v>16427.84</v>
      </c>
      <c r="Q3325" s="143">
        <f t="shared" si="3552"/>
        <v>11139.38</v>
      </c>
      <c r="R3325" s="188">
        <f t="shared" si="3555"/>
        <v>29880.58</v>
      </c>
      <c r="T3325">
        <v>44714.27</v>
      </c>
      <c r="U3325" s="190">
        <f t="shared" si="3556"/>
        <v>0.66825601759796149</v>
      </c>
    </row>
    <row r="3326" spans="1:21" x14ac:dyDescent="0.2">
      <c r="A3326" s="178">
        <v>42874</v>
      </c>
      <c r="B3326" s="179">
        <v>0.5</v>
      </c>
      <c r="C3326" t="s">
        <v>349</v>
      </c>
      <c r="D3326">
        <v>2</v>
      </c>
      <c r="E3326">
        <v>6.8</v>
      </c>
      <c r="F3326">
        <v>7</v>
      </c>
      <c r="G3326">
        <v>6.1</v>
      </c>
      <c r="H3326" s="184">
        <f t="shared" ref="H3326:L3326" si="3613">H3302</f>
        <v>0.45833333333333331</v>
      </c>
      <c r="I3326" s="185">
        <f t="shared" si="3613"/>
        <v>226</v>
      </c>
      <c r="J3326" s="185">
        <f t="shared" si="3613"/>
        <v>326</v>
      </c>
      <c r="K3326" s="185">
        <f t="shared" si="3613"/>
        <v>2842</v>
      </c>
      <c r="L3326" s="185">
        <f t="shared" si="3613"/>
        <v>1635</v>
      </c>
      <c r="M3326" s="147"/>
      <c r="N3326" s="143">
        <f t="shared" si="3554"/>
        <v>452</v>
      </c>
      <c r="O3326" s="143">
        <f t="shared" si="3550"/>
        <v>2216.7999999999997</v>
      </c>
      <c r="P3326" s="143">
        <f t="shared" si="3551"/>
        <v>19894</v>
      </c>
      <c r="Q3326" s="143">
        <f t="shared" si="3552"/>
        <v>9973.5</v>
      </c>
      <c r="R3326" s="188">
        <f t="shared" si="3555"/>
        <v>32536.3</v>
      </c>
      <c r="T3326">
        <v>46578.82</v>
      </c>
      <c r="U3326" s="190">
        <f t="shared" si="3556"/>
        <v>0.69852134510921482</v>
      </c>
    </row>
    <row r="3327" spans="1:21" x14ac:dyDescent="0.2">
      <c r="A3327" s="178">
        <v>42874</v>
      </c>
      <c r="B3327" s="179">
        <v>0.54166666666666663</v>
      </c>
      <c r="C3327" t="s">
        <v>349</v>
      </c>
      <c r="D3327">
        <v>1</v>
      </c>
      <c r="E3327">
        <v>9.8000000000000007</v>
      </c>
      <c r="F3327">
        <v>10</v>
      </c>
      <c r="G3327">
        <v>7.5</v>
      </c>
      <c r="H3327" s="184">
        <f t="shared" ref="H3327:L3327" si="3614">H3303</f>
        <v>0.5</v>
      </c>
      <c r="I3327" s="185">
        <f t="shared" si="3614"/>
        <v>222</v>
      </c>
      <c r="J3327" s="185">
        <f t="shared" si="3614"/>
        <v>319</v>
      </c>
      <c r="K3327" s="185">
        <f t="shared" si="3614"/>
        <v>2842</v>
      </c>
      <c r="L3327" s="185">
        <f t="shared" si="3614"/>
        <v>1635</v>
      </c>
      <c r="M3327" s="147"/>
      <c r="N3327" s="143">
        <f t="shared" si="3554"/>
        <v>222</v>
      </c>
      <c r="O3327" s="143">
        <f t="shared" si="3550"/>
        <v>3126.2000000000003</v>
      </c>
      <c r="P3327" s="143">
        <f t="shared" si="3551"/>
        <v>28420</v>
      </c>
      <c r="Q3327" s="143">
        <f t="shared" si="3552"/>
        <v>12262.5</v>
      </c>
      <c r="R3327" s="188">
        <f t="shared" si="3555"/>
        <v>44030.7</v>
      </c>
      <c r="T3327">
        <v>48216.2</v>
      </c>
      <c r="U3327" s="190">
        <f t="shared" si="3556"/>
        <v>0.9131930761860122</v>
      </c>
    </row>
    <row r="3328" spans="1:21" x14ac:dyDescent="0.2">
      <c r="A3328" s="178">
        <v>42874</v>
      </c>
      <c r="B3328" s="179">
        <v>0.58333333333333337</v>
      </c>
      <c r="C3328" t="s">
        <v>349</v>
      </c>
      <c r="D3328">
        <v>1.0900000000000001</v>
      </c>
      <c r="E3328">
        <v>9.81</v>
      </c>
      <c r="F3328">
        <v>10.210000000000001</v>
      </c>
      <c r="G3328">
        <v>10</v>
      </c>
      <c r="H3328" s="184">
        <f t="shared" ref="H3328:L3328" si="3615">H3304</f>
        <v>0.54166666666666663</v>
      </c>
      <c r="I3328" s="185">
        <f t="shared" si="3615"/>
        <v>195</v>
      </c>
      <c r="J3328" s="185">
        <f t="shared" si="3615"/>
        <v>299</v>
      </c>
      <c r="K3328" s="185">
        <f t="shared" si="3615"/>
        <v>2842</v>
      </c>
      <c r="L3328" s="185">
        <f t="shared" si="3615"/>
        <v>1635</v>
      </c>
      <c r="M3328" s="147"/>
      <c r="N3328" s="143">
        <f t="shared" si="3554"/>
        <v>212.55</v>
      </c>
      <c r="O3328" s="143">
        <f t="shared" si="3550"/>
        <v>2933.19</v>
      </c>
      <c r="P3328" s="143">
        <f t="shared" si="3551"/>
        <v>29016.820000000003</v>
      </c>
      <c r="Q3328" s="143">
        <f t="shared" si="3552"/>
        <v>16350</v>
      </c>
      <c r="R3328" s="188">
        <f t="shared" si="3555"/>
        <v>48512.560000000005</v>
      </c>
      <c r="T3328">
        <v>49711.06</v>
      </c>
      <c r="U3328" s="190">
        <f t="shared" si="3556"/>
        <v>0.97589067704450494</v>
      </c>
    </row>
    <row r="3329" spans="1:21" x14ac:dyDescent="0.2">
      <c r="A3329" s="178">
        <v>42874</v>
      </c>
      <c r="B3329" s="179">
        <v>0.625</v>
      </c>
      <c r="C3329" t="s">
        <v>349</v>
      </c>
      <c r="D3329">
        <v>2</v>
      </c>
      <c r="E3329">
        <v>13.04</v>
      </c>
      <c r="F3329">
        <v>13.24</v>
      </c>
      <c r="G3329">
        <v>4.1900000000000004</v>
      </c>
      <c r="H3329" s="184">
        <f t="shared" ref="H3329:L3329" si="3616">H3305</f>
        <v>0.58333333333333337</v>
      </c>
      <c r="I3329" s="185">
        <f t="shared" si="3616"/>
        <v>205</v>
      </c>
      <c r="J3329" s="185">
        <f t="shared" si="3616"/>
        <v>237</v>
      </c>
      <c r="K3329" s="185">
        <f t="shared" si="3616"/>
        <v>2842</v>
      </c>
      <c r="L3329" s="185">
        <f t="shared" si="3616"/>
        <v>1635</v>
      </c>
      <c r="M3329" s="147"/>
      <c r="N3329" s="143">
        <f t="shared" si="3554"/>
        <v>410</v>
      </c>
      <c r="O3329" s="143">
        <f t="shared" si="3550"/>
        <v>3090.48</v>
      </c>
      <c r="P3329" s="143">
        <f t="shared" si="3551"/>
        <v>37628.080000000002</v>
      </c>
      <c r="Q3329" s="143">
        <f t="shared" si="3552"/>
        <v>6850.6500000000005</v>
      </c>
      <c r="R3329" s="188">
        <f t="shared" si="3555"/>
        <v>47979.210000000006</v>
      </c>
      <c r="T3329">
        <v>51673.07</v>
      </c>
      <c r="U3329" s="190">
        <f t="shared" si="3556"/>
        <v>0.9285147950373378</v>
      </c>
    </row>
    <row r="3330" spans="1:21" x14ac:dyDescent="0.2">
      <c r="A3330" s="178">
        <v>42874</v>
      </c>
      <c r="B3330" s="179">
        <v>0.66666666666666663</v>
      </c>
      <c r="C3330" t="s">
        <v>349</v>
      </c>
      <c r="D3330">
        <v>2</v>
      </c>
      <c r="E3330">
        <v>23.1</v>
      </c>
      <c r="F3330">
        <v>25.63</v>
      </c>
      <c r="G3330">
        <v>3</v>
      </c>
      <c r="H3330" s="184">
        <f t="shared" ref="H3330:L3330" si="3617">H3306</f>
        <v>0.625</v>
      </c>
      <c r="I3330" s="185">
        <f t="shared" si="3617"/>
        <v>212</v>
      </c>
      <c r="J3330" s="185">
        <f t="shared" si="3617"/>
        <v>213</v>
      </c>
      <c r="K3330" s="185">
        <f t="shared" si="3617"/>
        <v>2842</v>
      </c>
      <c r="L3330" s="185">
        <f t="shared" si="3617"/>
        <v>1380</v>
      </c>
      <c r="M3330" s="147"/>
      <c r="N3330" s="143">
        <f t="shared" si="3554"/>
        <v>424</v>
      </c>
      <c r="O3330" s="143">
        <f t="shared" si="3550"/>
        <v>4920.3</v>
      </c>
      <c r="P3330" s="143">
        <f t="shared" si="3551"/>
        <v>72840.459999999992</v>
      </c>
      <c r="Q3330" s="143">
        <f t="shared" si="3552"/>
        <v>4140</v>
      </c>
      <c r="R3330" s="188">
        <f t="shared" si="3555"/>
        <v>82324.759999999995</v>
      </c>
      <c r="T3330">
        <v>53200.23</v>
      </c>
      <c r="U3330" s="190">
        <f t="shared" si="3556"/>
        <v>1.5474512046282505</v>
      </c>
    </row>
    <row r="3331" spans="1:21" x14ac:dyDescent="0.2">
      <c r="A3331" s="178">
        <v>42874</v>
      </c>
      <c r="B3331" s="179">
        <v>0.70833333333333337</v>
      </c>
      <c r="C3331" t="s">
        <v>349</v>
      </c>
      <c r="D3331">
        <v>3</v>
      </c>
      <c r="E3331">
        <v>23.95</v>
      </c>
      <c r="F3331">
        <v>28.19</v>
      </c>
      <c r="G3331">
        <v>6</v>
      </c>
      <c r="H3331" s="184">
        <f t="shared" ref="H3331:L3331" si="3618">H3307</f>
        <v>0.66666666666666663</v>
      </c>
      <c r="I3331" s="185">
        <f t="shared" si="3618"/>
        <v>191</v>
      </c>
      <c r="J3331" s="185">
        <f t="shared" si="3618"/>
        <v>237</v>
      </c>
      <c r="K3331" s="185">
        <f t="shared" si="3618"/>
        <v>2842</v>
      </c>
      <c r="L3331" s="185">
        <f t="shared" si="3618"/>
        <v>1380</v>
      </c>
      <c r="M3331" s="147"/>
      <c r="N3331" s="143">
        <f t="shared" si="3554"/>
        <v>573</v>
      </c>
      <c r="O3331" s="143">
        <f t="shared" si="3550"/>
        <v>5676.15</v>
      </c>
      <c r="P3331" s="143">
        <f t="shared" si="3551"/>
        <v>80115.98000000001</v>
      </c>
      <c r="Q3331" s="143">
        <f t="shared" si="3552"/>
        <v>8280</v>
      </c>
      <c r="R3331" s="188">
        <f t="shared" si="3555"/>
        <v>94645.13</v>
      </c>
      <c r="T3331">
        <v>54037.14</v>
      </c>
      <c r="U3331" s="190">
        <f t="shared" si="3556"/>
        <v>1.7514829615334935</v>
      </c>
    </row>
    <row r="3332" spans="1:21" x14ac:dyDescent="0.2">
      <c r="A3332" s="178">
        <v>42874</v>
      </c>
      <c r="B3332" s="179">
        <v>0.75</v>
      </c>
      <c r="C3332" t="s">
        <v>349</v>
      </c>
      <c r="D3332">
        <v>3.5</v>
      </c>
      <c r="E3332">
        <v>10.73</v>
      </c>
      <c r="F3332">
        <v>18.88</v>
      </c>
      <c r="G3332">
        <v>3.02</v>
      </c>
      <c r="H3332" s="184">
        <f t="shared" ref="H3332:L3332" si="3619">H3308</f>
        <v>0.70833333333333337</v>
      </c>
      <c r="I3332" s="185">
        <f t="shared" si="3619"/>
        <v>218</v>
      </c>
      <c r="J3332" s="185">
        <f t="shared" si="3619"/>
        <v>258</v>
      </c>
      <c r="K3332" s="185">
        <f t="shared" si="3619"/>
        <v>2842</v>
      </c>
      <c r="L3332" s="185">
        <f t="shared" si="3619"/>
        <v>1380</v>
      </c>
      <c r="M3332" s="147"/>
      <c r="N3332" s="143">
        <f t="shared" si="3554"/>
        <v>763</v>
      </c>
      <c r="O3332" s="143">
        <f t="shared" ref="O3332:O3395" si="3620">E3332*J3332</f>
        <v>2768.34</v>
      </c>
      <c r="P3332" s="143">
        <f t="shared" ref="P3332:P3395" si="3621">F3332*K3332</f>
        <v>53656.959999999999</v>
      </c>
      <c r="Q3332" s="143">
        <f t="shared" ref="Q3332:Q3395" si="3622">G3332*L3332</f>
        <v>4167.6000000000004</v>
      </c>
      <c r="R3332" s="188">
        <f t="shared" si="3555"/>
        <v>61355.9</v>
      </c>
      <c r="T3332">
        <v>54656.9</v>
      </c>
      <c r="U3332" s="190">
        <f t="shared" si="3556"/>
        <v>1.1225645801353534</v>
      </c>
    </row>
    <row r="3333" spans="1:21" x14ac:dyDescent="0.2">
      <c r="A3333" s="178">
        <v>42874</v>
      </c>
      <c r="B3333" s="179">
        <v>0.79166666666666663</v>
      </c>
      <c r="C3333" t="s">
        <v>349</v>
      </c>
      <c r="D3333">
        <v>8.11</v>
      </c>
      <c r="E3333">
        <v>10.48</v>
      </c>
      <c r="F3333">
        <v>11.48</v>
      </c>
      <c r="G3333">
        <v>1.72</v>
      </c>
      <c r="H3333" s="184">
        <f t="shared" ref="H3333:L3333" si="3623">H3309</f>
        <v>0.75</v>
      </c>
      <c r="I3333" s="185">
        <f t="shared" si="3623"/>
        <v>240</v>
      </c>
      <c r="J3333" s="185">
        <f t="shared" si="3623"/>
        <v>365</v>
      </c>
      <c r="K3333" s="185">
        <f t="shared" si="3623"/>
        <v>2842</v>
      </c>
      <c r="L3333" s="185">
        <f t="shared" si="3623"/>
        <v>1380</v>
      </c>
      <c r="M3333" s="147"/>
      <c r="N3333" s="143">
        <f t="shared" ref="N3333:N3396" si="3624">D3333*I3333</f>
        <v>1946.3999999999999</v>
      </c>
      <c r="O3333" s="143">
        <f t="shared" si="3620"/>
        <v>3825.2000000000003</v>
      </c>
      <c r="P3333" s="143">
        <f t="shared" si="3621"/>
        <v>32626.16</v>
      </c>
      <c r="Q3333" s="143">
        <f t="shared" si="3622"/>
        <v>2373.6</v>
      </c>
      <c r="R3333" s="188">
        <f t="shared" ref="R3333:R3396" si="3625">SUM(N3333:Q3333)</f>
        <v>40771.360000000001</v>
      </c>
      <c r="T3333">
        <v>54189.15</v>
      </c>
      <c r="U3333" s="190">
        <f t="shared" ref="U3333:U3396" si="3626">R3333/T3333</f>
        <v>0.75238973115466845</v>
      </c>
    </row>
    <row r="3334" spans="1:21" x14ac:dyDescent="0.2">
      <c r="A3334" s="178">
        <v>42874</v>
      </c>
      <c r="B3334" s="179">
        <v>0.83333333333333337</v>
      </c>
      <c r="C3334" t="s">
        <v>349</v>
      </c>
      <c r="D3334">
        <v>4.6399999999999997</v>
      </c>
      <c r="E3334">
        <v>7.71</v>
      </c>
      <c r="F3334">
        <v>8</v>
      </c>
      <c r="G3334">
        <v>0.97</v>
      </c>
      <c r="H3334" s="184">
        <f t="shared" ref="H3334:L3334" si="3627">H3310</f>
        <v>0.79166666666666663</v>
      </c>
      <c r="I3334" s="185">
        <f t="shared" si="3627"/>
        <v>320</v>
      </c>
      <c r="J3334" s="185">
        <f t="shared" si="3627"/>
        <v>214</v>
      </c>
      <c r="K3334" s="185">
        <f t="shared" si="3627"/>
        <v>2842</v>
      </c>
      <c r="L3334" s="185">
        <f t="shared" si="3627"/>
        <v>1426</v>
      </c>
      <c r="M3334" s="147"/>
      <c r="N3334" s="143">
        <f t="shared" si="3624"/>
        <v>1484.8</v>
      </c>
      <c r="O3334" s="143">
        <f t="shared" si="3620"/>
        <v>1649.94</v>
      </c>
      <c r="P3334" s="143">
        <f t="shared" si="3621"/>
        <v>22736</v>
      </c>
      <c r="Q3334" s="143">
        <f t="shared" si="3622"/>
        <v>1383.22</v>
      </c>
      <c r="R3334" s="188">
        <f t="shared" si="3625"/>
        <v>27253.96</v>
      </c>
      <c r="T3334">
        <v>52419.63</v>
      </c>
      <c r="U3334" s="190">
        <f t="shared" si="3626"/>
        <v>0.51991896928688741</v>
      </c>
    </row>
    <row r="3335" spans="1:21" x14ac:dyDescent="0.2">
      <c r="A3335" s="178">
        <v>42874</v>
      </c>
      <c r="B3335" s="179">
        <v>0.875</v>
      </c>
      <c r="C3335" t="s">
        <v>349</v>
      </c>
      <c r="D3335">
        <v>3.5</v>
      </c>
      <c r="E3335">
        <v>10.23</v>
      </c>
      <c r="F3335">
        <v>11.73</v>
      </c>
      <c r="G3335">
        <v>0.97</v>
      </c>
      <c r="H3335" s="184">
        <f t="shared" ref="H3335:L3335" si="3628">H3311</f>
        <v>0.83333333333333337</v>
      </c>
      <c r="I3335" s="185">
        <f t="shared" si="3628"/>
        <v>322</v>
      </c>
      <c r="J3335" s="185">
        <f t="shared" si="3628"/>
        <v>178</v>
      </c>
      <c r="K3335" s="185">
        <f t="shared" si="3628"/>
        <v>2842</v>
      </c>
      <c r="L3335" s="185">
        <f t="shared" si="3628"/>
        <v>1426</v>
      </c>
      <c r="M3335" s="147"/>
      <c r="N3335" s="143">
        <f t="shared" si="3624"/>
        <v>1127</v>
      </c>
      <c r="O3335" s="143">
        <f t="shared" si="3620"/>
        <v>1820.94</v>
      </c>
      <c r="P3335" s="143">
        <f t="shared" si="3621"/>
        <v>33336.660000000003</v>
      </c>
      <c r="Q3335" s="143">
        <f t="shared" si="3622"/>
        <v>1383.22</v>
      </c>
      <c r="R3335" s="188">
        <f t="shared" si="3625"/>
        <v>37667.820000000007</v>
      </c>
      <c r="T3335">
        <v>50489.79</v>
      </c>
      <c r="U3335" s="190">
        <f t="shared" si="3626"/>
        <v>0.74604826045028128</v>
      </c>
    </row>
    <row r="3336" spans="1:21" x14ac:dyDescent="0.2">
      <c r="A3336" s="178">
        <v>42874</v>
      </c>
      <c r="B3336" s="179">
        <v>0.91666666666666663</v>
      </c>
      <c r="C3336" t="s">
        <v>349</v>
      </c>
      <c r="D3336">
        <v>17.440000000000001</v>
      </c>
      <c r="E3336">
        <v>7.56</v>
      </c>
      <c r="F3336">
        <v>7.76</v>
      </c>
      <c r="G3336">
        <v>0.97</v>
      </c>
      <c r="H3336" s="184">
        <f t="shared" ref="H3336:L3336" si="3629">H3312</f>
        <v>0.875</v>
      </c>
      <c r="I3336" s="185">
        <f t="shared" si="3629"/>
        <v>337</v>
      </c>
      <c r="J3336" s="185">
        <f t="shared" si="3629"/>
        <v>173</v>
      </c>
      <c r="K3336" s="185">
        <f t="shared" si="3629"/>
        <v>2842</v>
      </c>
      <c r="L3336" s="185">
        <f t="shared" si="3629"/>
        <v>1426</v>
      </c>
      <c r="M3336" s="147"/>
      <c r="N3336" s="143">
        <f t="shared" si="3624"/>
        <v>5877.2800000000007</v>
      </c>
      <c r="O3336" s="143">
        <f t="shared" si="3620"/>
        <v>1307.8799999999999</v>
      </c>
      <c r="P3336" s="143">
        <f t="shared" si="3621"/>
        <v>22053.919999999998</v>
      </c>
      <c r="Q3336" s="143">
        <f t="shared" si="3622"/>
        <v>1383.22</v>
      </c>
      <c r="R3336" s="188">
        <f t="shared" si="3625"/>
        <v>30622.3</v>
      </c>
      <c r="T3336">
        <v>49931.97</v>
      </c>
      <c r="U3336" s="190">
        <f t="shared" si="3626"/>
        <v>0.61328042935217653</v>
      </c>
    </row>
    <row r="3337" spans="1:21" x14ac:dyDescent="0.2">
      <c r="A3337" s="178">
        <v>42874</v>
      </c>
      <c r="B3337" s="179">
        <v>0.95833333333333337</v>
      </c>
      <c r="C3337" t="s">
        <v>349</v>
      </c>
      <c r="D3337">
        <v>24.64</v>
      </c>
      <c r="E3337">
        <v>9.25</v>
      </c>
      <c r="F3337">
        <v>9.25</v>
      </c>
      <c r="G3337">
        <v>0.01</v>
      </c>
      <c r="H3337" s="184">
        <f t="shared" ref="H3337:L3337" si="3630">H3313</f>
        <v>0.91666666666666663</v>
      </c>
      <c r="I3337" s="185">
        <f t="shared" si="3630"/>
        <v>394</v>
      </c>
      <c r="J3337" s="185">
        <f t="shared" si="3630"/>
        <v>194</v>
      </c>
      <c r="K3337" s="185">
        <f t="shared" si="3630"/>
        <v>2842</v>
      </c>
      <c r="L3337" s="185">
        <f t="shared" si="3630"/>
        <v>1426</v>
      </c>
      <c r="M3337" s="147"/>
      <c r="N3337" s="143">
        <f t="shared" si="3624"/>
        <v>9708.16</v>
      </c>
      <c r="O3337" s="143">
        <f t="shared" si="3620"/>
        <v>1794.5</v>
      </c>
      <c r="P3337" s="143">
        <f t="shared" si="3621"/>
        <v>26288.5</v>
      </c>
      <c r="Q3337" s="143">
        <f t="shared" si="3622"/>
        <v>14.26</v>
      </c>
      <c r="R3337" s="188">
        <f t="shared" si="3625"/>
        <v>37805.420000000006</v>
      </c>
      <c r="T3337">
        <v>48678.41</v>
      </c>
      <c r="U3337" s="190">
        <f t="shared" si="3626"/>
        <v>0.77663629522821309</v>
      </c>
    </row>
    <row r="3338" spans="1:21" x14ac:dyDescent="0.2">
      <c r="A3338" s="178">
        <v>42874</v>
      </c>
      <c r="B3338" s="180">
        <v>1</v>
      </c>
      <c r="C3338" t="s">
        <v>349</v>
      </c>
      <c r="D3338">
        <v>12</v>
      </c>
      <c r="E3338">
        <v>10.11</v>
      </c>
      <c r="F3338">
        <v>6.68</v>
      </c>
      <c r="G3338">
        <v>0.01</v>
      </c>
      <c r="H3338" s="184">
        <f t="shared" ref="H3338:L3338" si="3631">H3314</f>
        <v>0.95833333333333337</v>
      </c>
      <c r="I3338" s="185">
        <f t="shared" si="3631"/>
        <v>389</v>
      </c>
      <c r="J3338" s="185">
        <f t="shared" si="3631"/>
        <v>265</v>
      </c>
      <c r="K3338" s="185">
        <f t="shared" si="3631"/>
        <v>2985</v>
      </c>
      <c r="L3338" s="185">
        <f t="shared" si="3631"/>
        <v>1111</v>
      </c>
      <c r="M3338" s="147"/>
      <c r="N3338" s="143">
        <f t="shared" si="3624"/>
        <v>4668</v>
      </c>
      <c r="O3338" s="143">
        <f t="shared" si="3620"/>
        <v>2679.1499999999996</v>
      </c>
      <c r="P3338" s="143">
        <f t="shared" si="3621"/>
        <v>19939.8</v>
      </c>
      <c r="Q3338" s="143">
        <f t="shared" si="3622"/>
        <v>11.11</v>
      </c>
      <c r="R3338" s="188">
        <f t="shared" si="3625"/>
        <v>27298.059999999998</v>
      </c>
      <c r="T3338">
        <v>46290.22</v>
      </c>
      <c r="U3338" s="190">
        <f t="shared" si="3626"/>
        <v>0.58971549497928499</v>
      </c>
    </row>
    <row r="3339" spans="1:21" x14ac:dyDescent="0.2">
      <c r="A3339" s="178">
        <v>42875</v>
      </c>
      <c r="B3339" s="179">
        <v>4.1666666666666664E-2</v>
      </c>
      <c r="C3339" t="s">
        <v>349</v>
      </c>
      <c r="D3339">
        <v>10</v>
      </c>
      <c r="E3339">
        <v>10</v>
      </c>
      <c r="F3339">
        <v>8.51</v>
      </c>
      <c r="G3339">
        <v>0.01</v>
      </c>
      <c r="H3339" s="184">
        <f t="shared" ref="H3339:L3339" si="3632">H3315</f>
        <v>1</v>
      </c>
      <c r="I3339" s="185">
        <f t="shared" si="3632"/>
        <v>362</v>
      </c>
      <c r="J3339" s="185">
        <f t="shared" si="3632"/>
        <v>243</v>
      </c>
      <c r="K3339" s="185">
        <f t="shared" si="3632"/>
        <v>2985</v>
      </c>
      <c r="L3339" s="185">
        <f t="shared" si="3632"/>
        <v>1111</v>
      </c>
      <c r="M3339" s="147"/>
      <c r="N3339" s="143">
        <f t="shared" si="3624"/>
        <v>3620</v>
      </c>
      <c r="O3339" s="143">
        <f t="shared" si="3620"/>
        <v>2430</v>
      </c>
      <c r="P3339" s="143">
        <f t="shared" si="3621"/>
        <v>25402.35</v>
      </c>
      <c r="Q3339" s="143">
        <f t="shared" si="3622"/>
        <v>11.11</v>
      </c>
      <c r="R3339" s="188">
        <f t="shared" si="3625"/>
        <v>31463.46</v>
      </c>
      <c r="T3339">
        <v>43320</v>
      </c>
      <c r="U3339" s="190">
        <f t="shared" si="3626"/>
        <v>0.72630332409972298</v>
      </c>
    </row>
    <row r="3340" spans="1:21" x14ac:dyDescent="0.2">
      <c r="A3340" s="178">
        <v>42875</v>
      </c>
      <c r="B3340" s="179">
        <v>8.3333333333333329E-2</v>
      </c>
      <c r="C3340" t="s">
        <v>349</v>
      </c>
      <c r="D3340">
        <v>8.61</v>
      </c>
      <c r="E3340">
        <v>5</v>
      </c>
      <c r="F3340">
        <v>7</v>
      </c>
      <c r="G3340">
        <v>0.01</v>
      </c>
      <c r="H3340" s="184">
        <f t="shared" ref="H3340:L3340" si="3633">H3316</f>
        <v>4.1666666666666664E-2</v>
      </c>
      <c r="I3340" s="185">
        <f t="shared" si="3633"/>
        <v>294</v>
      </c>
      <c r="J3340" s="185">
        <f t="shared" si="3633"/>
        <v>212</v>
      </c>
      <c r="K3340" s="185">
        <f t="shared" si="3633"/>
        <v>2985</v>
      </c>
      <c r="L3340" s="185">
        <f t="shared" si="3633"/>
        <v>1111</v>
      </c>
      <c r="M3340" s="147"/>
      <c r="N3340" s="143">
        <f t="shared" si="3624"/>
        <v>2531.3399999999997</v>
      </c>
      <c r="O3340" s="143">
        <f t="shared" si="3620"/>
        <v>1060</v>
      </c>
      <c r="P3340" s="143">
        <f t="shared" si="3621"/>
        <v>20895</v>
      </c>
      <c r="Q3340" s="143">
        <f t="shared" si="3622"/>
        <v>11.11</v>
      </c>
      <c r="R3340" s="188">
        <f t="shared" si="3625"/>
        <v>24497.45</v>
      </c>
      <c r="T3340">
        <v>40301.4</v>
      </c>
      <c r="U3340" s="190">
        <f t="shared" si="3626"/>
        <v>0.60785605462837522</v>
      </c>
    </row>
    <row r="3341" spans="1:21" x14ac:dyDescent="0.2">
      <c r="A3341" s="178">
        <v>42875</v>
      </c>
      <c r="B3341" s="179">
        <v>0.125</v>
      </c>
      <c r="C3341" t="s">
        <v>349</v>
      </c>
      <c r="D3341">
        <v>3.86</v>
      </c>
      <c r="E3341">
        <v>2.81</v>
      </c>
      <c r="F3341">
        <v>3.01</v>
      </c>
      <c r="G3341">
        <v>1</v>
      </c>
      <c r="H3341" s="184">
        <f t="shared" ref="H3341:L3341" si="3634">H3317</f>
        <v>8.3333333333333329E-2</v>
      </c>
      <c r="I3341" s="185">
        <f t="shared" si="3634"/>
        <v>236</v>
      </c>
      <c r="J3341" s="185">
        <f t="shared" si="3634"/>
        <v>179</v>
      </c>
      <c r="K3341" s="185">
        <f t="shared" si="3634"/>
        <v>2985</v>
      </c>
      <c r="L3341" s="185">
        <f t="shared" si="3634"/>
        <v>1111</v>
      </c>
      <c r="M3341" s="147"/>
      <c r="N3341" s="143">
        <f t="shared" si="3624"/>
        <v>910.95999999999992</v>
      </c>
      <c r="O3341" s="143">
        <f t="shared" si="3620"/>
        <v>502.99</v>
      </c>
      <c r="P3341" s="143">
        <f t="shared" si="3621"/>
        <v>8984.8499999999985</v>
      </c>
      <c r="Q3341" s="143">
        <f t="shared" si="3622"/>
        <v>1111</v>
      </c>
      <c r="R3341" s="188">
        <f t="shared" si="3625"/>
        <v>11509.8</v>
      </c>
      <c r="T3341">
        <v>37524.67</v>
      </c>
      <c r="U3341" s="190">
        <f t="shared" si="3626"/>
        <v>0.3067262150473275</v>
      </c>
    </row>
    <row r="3342" spans="1:21" x14ac:dyDescent="0.2">
      <c r="A3342" s="178">
        <v>42875</v>
      </c>
      <c r="B3342" s="179">
        <v>0.16666666666666666</v>
      </c>
      <c r="C3342" t="s">
        <v>349</v>
      </c>
      <c r="D3342">
        <v>2.61</v>
      </c>
      <c r="E3342">
        <v>2.94</v>
      </c>
      <c r="F3342">
        <v>3.14</v>
      </c>
      <c r="G3342">
        <v>1</v>
      </c>
      <c r="H3342" s="184">
        <f t="shared" ref="H3342:L3342" si="3635">H3318</f>
        <v>0.125</v>
      </c>
      <c r="I3342" s="185">
        <f t="shared" si="3635"/>
        <v>201</v>
      </c>
      <c r="J3342" s="185">
        <f t="shared" si="3635"/>
        <v>205</v>
      </c>
      <c r="K3342" s="185">
        <f t="shared" si="3635"/>
        <v>2985</v>
      </c>
      <c r="L3342" s="185">
        <f t="shared" si="3635"/>
        <v>1717</v>
      </c>
      <c r="M3342" s="147"/>
      <c r="N3342" s="143">
        <f t="shared" si="3624"/>
        <v>524.61</v>
      </c>
      <c r="O3342" s="143">
        <f t="shared" si="3620"/>
        <v>602.70000000000005</v>
      </c>
      <c r="P3342" s="143">
        <f t="shared" si="3621"/>
        <v>9372.9</v>
      </c>
      <c r="Q3342" s="143">
        <f t="shared" si="3622"/>
        <v>1717</v>
      </c>
      <c r="R3342" s="188">
        <f t="shared" si="3625"/>
        <v>12217.21</v>
      </c>
      <c r="T3342">
        <v>35684.33</v>
      </c>
      <c r="U3342" s="190">
        <f t="shared" si="3626"/>
        <v>0.34236904546057045</v>
      </c>
    </row>
    <row r="3343" spans="1:21" x14ac:dyDescent="0.2">
      <c r="A3343" s="178">
        <v>42875</v>
      </c>
      <c r="B3343" s="179">
        <v>0.20833333333333334</v>
      </c>
      <c r="C3343" t="s">
        <v>349</v>
      </c>
      <c r="D3343">
        <v>2.11</v>
      </c>
      <c r="E3343">
        <v>5</v>
      </c>
      <c r="F3343">
        <v>5.2</v>
      </c>
      <c r="G3343">
        <v>1</v>
      </c>
      <c r="H3343" s="184">
        <f t="shared" ref="H3343:L3343" si="3636">H3319</f>
        <v>0.16666666666666666</v>
      </c>
      <c r="I3343" s="185">
        <f t="shared" si="3636"/>
        <v>185</v>
      </c>
      <c r="J3343" s="185">
        <f t="shared" si="3636"/>
        <v>205</v>
      </c>
      <c r="K3343" s="185">
        <f t="shared" si="3636"/>
        <v>2985</v>
      </c>
      <c r="L3343" s="185">
        <f t="shared" si="3636"/>
        <v>1717</v>
      </c>
      <c r="M3343" s="147"/>
      <c r="N3343" s="143">
        <f t="shared" si="3624"/>
        <v>390.34999999999997</v>
      </c>
      <c r="O3343" s="143">
        <f t="shared" si="3620"/>
        <v>1025</v>
      </c>
      <c r="P3343" s="143">
        <f t="shared" si="3621"/>
        <v>15522</v>
      </c>
      <c r="Q3343" s="143">
        <f t="shared" si="3622"/>
        <v>1717</v>
      </c>
      <c r="R3343" s="188">
        <f t="shared" si="3625"/>
        <v>18654.349999999999</v>
      </c>
      <c r="T3343">
        <v>34361.93</v>
      </c>
      <c r="U3343" s="190">
        <f t="shared" si="3626"/>
        <v>0.54287841224285127</v>
      </c>
    </row>
    <row r="3344" spans="1:21" x14ac:dyDescent="0.2">
      <c r="A3344" s="178">
        <v>42875</v>
      </c>
      <c r="B3344" s="179">
        <v>0.25</v>
      </c>
      <c r="C3344" t="s">
        <v>349</v>
      </c>
      <c r="D3344">
        <v>20</v>
      </c>
      <c r="E3344">
        <v>12.5</v>
      </c>
      <c r="F3344">
        <v>7.61</v>
      </c>
      <c r="G3344">
        <v>1</v>
      </c>
      <c r="H3344" s="184">
        <f t="shared" ref="H3344:L3344" si="3637">H3320</f>
        <v>0.20833333333333334</v>
      </c>
      <c r="I3344" s="185">
        <f t="shared" si="3637"/>
        <v>207</v>
      </c>
      <c r="J3344" s="185">
        <f t="shared" si="3637"/>
        <v>283</v>
      </c>
      <c r="K3344" s="185">
        <f t="shared" si="3637"/>
        <v>2985</v>
      </c>
      <c r="L3344" s="185">
        <f t="shared" si="3637"/>
        <v>1717</v>
      </c>
      <c r="M3344" s="147"/>
      <c r="N3344" s="143">
        <f t="shared" si="3624"/>
        <v>4140</v>
      </c>
      <c r="O3344" s="143">
        <f t="shared" si="3620"/>
        <v>3537.5</v>
      </c>
      <c r="P3344" s="143">
        <f t="shared" si="3621"/>
        <v>22715.850000000002</v>
      </c>
      <c r="Q3344" s="143">
        <f t="shared" si="3622"/>
        <v>1717</v>
      </c>
      <c r="R3344" s="188">
        <f t="shared" si="3625"/>
        <v>32110.350000000002</v>
      </c>
      <c r="T3344">
        <v>33710.1</v>
      </c>
      <c r="U3344" s="190">
        <f t="shared" si="3626"/>
        <v>0.95254389633967274</v>
      </c>
    </row>
    <row r="3345" spans="1:21" x14ac:dyDescent="0.2">
      <c r="A3345" s="178">
        <v>42875</v>
      </c>
      <c r="B3345" s="179">
        <v>0.29166666666666669</v>
      </c>
      <c r="C3345" t="s">
        <v>349</v>
      </c>
      <c r="D3345">
        <v>12.07</v>
      </c>
      <c r="E3345">
        <v>28</v>
      </c>
      <c r="F3345">
        <v>12.48</v>
      </c>
      <c r="G3345">
        <v>3.5</v>
      </c>
      <c r="H3345" s="184">
        <f t="shared" ref="H3345:L3345" si="3638">H3321</f>
        <v>0.25</v>
      </c>
      <c r="I3345" s="185">
        <f t="shared" si="3638"/>
        <v>327</v>
      </c>
      <c r="J3345" s="185">
        <f t="shared" si="3638"/>
        <v>438</v>
      </c>
      <c r="K3345" s="185">
        <f t="shared" si="3638"/>
        <v>2985</v>
      </c>
      <c r="L3345" s="185">
        <f t="shared" si="3638"/>
        <v>1717</v>
      </c>
      <c r="M3345" s="147"/>
      <c r="N3345" s="143">
        <f t="shared" si="3624"/>
        <v>3946.89</v>
      </c>
      <c r="O3345" s="143">
        <f t="shared" si="3620"/>
        <v>12264</v>
      </c>
      <c r="P3345" s="143">
        <f t="shared" si="3621"/>
        <v>37252.800000000003</v>
      </c>
      <c r="Q3345" s="143">
        <f t="shared" si="3622"/>
        <v>6009.5</v>
      </c>
      <c r="R3345" s="188">
        <f t="shared" si="3625"/>
        <v>59473.19</v>
      </c>
      <c r="T3345">
        <v>33605.730000000003</v>
      </c>
      <c r="U3345" s="190">
        <f t="shared" si="3626"/>
        <v>1.769733613880728</v>
      </c>
    </row>
    <row r="3346" spans="1:21" x14ac:dyDescent="0.2">
      <c r="A3346" s="178">
        <v>42875</v>
      </c>
      <c r="B3346" s="179">
        <v>0.33333333333333331</v>
      </c>
      <c r="C3346" t="s">
        <v>349</v>
      </c>
      <c r="D3346">
        <v>5.79</v>
      </c>
      <c r="E3346">
        <v>4</v>
      </c>
      <c r="F3346">
        <v>7.69</v>
      </c>
      <c r="G3346">
        <v>2.74</v>
      </c>
      <c r="H3346" s="184">
        <f t="shared" ref="H3346:L3346" si="3639">H3322</f>
        <v>0.29166666666666669</v>
      </c>
      <c r="I3346" s="185">
        <f t="shared" si="3639"/>
        <v>249</v>
      </c>
      <c r="J3346" s="185">
        <f t="shared" si="3639"/>
        <v>556</v>
      </c>
      <c r="K3346" s="185">
        <f t="shared" si="3639"/>
        <v>2872</v>
      </c>
      <c r="L3346" s="185">
        <f t="shared" si="3639"/>
        <v>2219</v>
      </c>
      <c r="M3346" s="147"/>
      <c r="N3346" s="143">
        <f t="shared" si="3624"/>
        <v>1441.71</v>
      </c>
      <c r="O3346" s="143">
        <f t="shared" si="3620"/>
        <v>2224</v>
      </c>
      <c r="P3346" s="143">
        <f t="shared" si="3621"/>
        <v>22085.68</v>
      </c>
      <c r="Q3346" s="143">
        <f t="shared" si="3622"/>
        <v>6080.06</v>
      </c>
      <c r="R3346" s="188">
        <f t="shared" si="3625"/>
        <v>31831.45</v>
      </c>
      <c r="T3346">
        <v>34002.15</v>
      </c>
      <c r="U3346" s="190">
        <f t="shared" si="3626"/>
        <v>0.93615991929922071</v>
      </c>
    </row>
    <row r="3347" spans="1:21" x14ac:dyDescent="0.2">
      <c r="A3347" s="178">
        <v>42875</v>
      </c>
      <c r="B3347" s="179">
        <v>0.375</v>
      </c>
      <c r="C3347" t="s">
        <v>349</v>
      </c>
      <c r="D3347">
        <v>8.61</v>
      </c>
      <c r="E3347">
        <v>5</v>
      </c>
      <c r="F3347">
        <v>10</v>
      </c>
      <c r="G3347">
        <v>2.74</v>
      </c>
      <c r="H3347" s="184">
        <f t="shared" ref="H3347:L3347" si="3640">H3323</f>
        <v>0.33333333333333331</v>
      </c>
      <c r="I3347" s="185">
        <f t="shared" si="3640"/>
        <v>256</v>
      </c>
      <c r="J3347" s="185">
        <f t="shared" si="3640"/>
        <v>306</v>
      </c>
      <c r="K3347" s="185">
        <f t="shared" si="3640"/>
        <v>2872</v>
      </c>
      <c r="L3347" s="185">
        <f t="shared" si="3640"/>
        <v>2219</v>
      </c>
      <c r="M3347" s="147"/>
      <c r="N3347" s="143">
        <f t="shared" si="3624"/>
        <v>2204.16</v>
      </c>
      <c r="O3347" s="143">
        <f t="shared" si="3620"/>
        <v>1530</v>
      </c>
      <c r="P3347" s="143">
        <f t="shared" si="3621"/>
        <v>28720</v>
      </c>
      <c r="Q3347" s="143">
        <f t="shared" si="3622"/>
        <v>6080.06</v>
      </c>
      <c r="R3347" s="188">
        <f t="shared" si="3625"/>
        <v>38534.22</v>
      </c>
      <c r="T3347">
        <v>34797.800000000003</v>
      </c>
      <c r="U3347" s="190">
        <f t="shared" si="3626"/>
        <v>1.1073751788906194</v>
      </c>
    </row>
    <row r="3348" spans="1:21" x14ac:dyDescent="0.2">
      <c r="A3348" s="178">
        <v>42875</v>
      </c>
      <c r="B3348" s="179">
        <v>0.41666666666666669</v>
      </c>
      <c r="C3348" t="s">
        <v>349</v>
      </c>
      <c r="D3348">
        <v>3.5</v>
      </c>
      <c r="E3348">
        <v>7</v>
      </c>
      <c r="F3348">
        <v>10</v>
      </c>
      <c r="G3348">
        <v>3.69</v>
      </c>
      <c r="H3348" s="184">
        <f t="shared" ref="H3348:L3348" si="3641">H3324</f>
        <v>0.375</v>
      </c>
      <c r="I3348" s="185">
        <f t="shared" si="3641"/>
        <v>156</v>
      </c>
      <c r="J3348" s="185">
        <f t="shared" si="3641"/>
        <v>343</v>
      </c>
      <c r="K3348" s="185">
        <f t="shared" si="3641"/>
        <v>2872</v>
      </c>
      <c r="L3348" s="185">
        <f t="shared" si="3641"/>
        <v>2219</v>
      </c>
      <c r="M3348" s="147"/>
      <c r="N3348" s="143">
        <f t="shared" si="3624"/>
        <v>546</v>
      </c>
      <c r="O3348" s="143">
        <f t="shared" si="3620"/>
        <v>2401</v>
      </c>
      <c r="P3348" s="143">
        <f t="shared" si="3621"/>
        <v>28720</v>
      </c>
      <c r="Q3348" s="143">
        <f t="shared" si="3622"/>
        <v>8188.11</v>
      </c>
      <c r="R3348" s="188">
        <f t="shared" si="3625"/>
        <v>39855.11</v>
      </c>
      <c r="T3348">
        <v>37100.839999999997</v>
      </c>
      <c r="U3348" s="190">
        <f t="shared" si="3626"/>
        <v>1.0742374027110977</v>
      </c>
    </row>
    <row r="3349" spans="1:21" x14ac:dyDescent="0.2">
      <c r="A3349" s="178">
        <v>42875</v>
      </c>
      <c r="B3349" s="179">
        <v>0.45833333333333331</v>
      </c>
      <c r="C3349" t="s">
        <v>349</v>
      </c>
      <c r="D3349">
        <v>2.61</v>
      </c>
      <c r="E3349">
        <v>10.25</v>
      </c>
      <c r="F3349">
        <v>10.25</v>
      </c>
      <c r="G3349">
        <v>6</v>
      </c>
      <c r="H3349" s="184">
        <f t="shared" ref="H3349:L3349" si="3642">H3325</f>
        <v>0.41666666666666669</v>
      </c>
      <c r="I3349" s="185">
        <f t="shared" si="3642"/>
        <v>196</v>
      </c>
      <c r="J3349" s="185">
        <f t="shared" si="3642"/>
        <v>315</v>
      </c>
      <c r="K3349" s="185">
        <f t="shared" si="3642"/>
        <v>2872</v>
      </c>
      <c r="L3349" s="185">
        <f t="shared" si="3642"/>
        <v>2219</v>
      </c>
      <c r="M3349" s="147"/>
      <c r="N3349" s="143">
        <f t="shared" si="3624"/>
        <v>511.56</v>
      </c>
      <c r="O3349" s="143">
        <f t="shared" si="3620"/>
        <v>3228.75</v>
      </c>
      <c r="P3349" s="143">
        <f t="shared" si="3621"/>
        <v>29438</v>
      </c>
      <c r="Q3349" s="143">
        <f t="shared" si="3622"/>
        <v>13314</v>
      </c>
      <c r="R3349" s="188">
        <f t="shared" si="3625"/>
        <v>46492.31</v>
      </c>
      <c r="T3349">
        <v>39590.82</v>
      </c>
      <c r="U3349" s="190">
        <f t="shared" si="3626"/>
        <v>1.1743204611574096</v>
      </c>
    </row>
    <row r="3350" spans="1:21" x14ac:dyDescent="0.2">
      <c r="A3350" s="178">
        <v>42875</v>
      </c>
      <c r="B3350" s="179">
        <v>0.5</v>
      </c>
      <c r="C3350" t="s">
        <v>349</v>
      </c>
      <c r="D3350">
        <v>2</v>
      </c>
      <c r="E3350">
        <v>9.64</v>
      </c>
      <c r="F3350">
        <v>9.64</v>
      </c>
      <c r="G3350">
        <v>8.1</v>
      </c>
      <c r="H3350" s="184">
        <f t="shared" ref="H3350:L3350" si="3643">H3326</f>
        <v>0.45833333333333331</v>
      </c>
      <c r="I3350" s="185">
        <f t="shared" si="3643"/>
        <v>226</v>
      </c>
      <c r="J3350" s="185">
        <f t="shared" si="3643"/>
        <v>326</v>
      </c>
      <c r="K3350" s="185">
        <f t="shared" si="3643"/>
        <v>2842</v>
      </c>
      <c r="L3350" s="185">
        <f t="shared" si="3643"/>
        <v>1635</v>
      </c>
      <c r="M3350" s="147"/>
      <c r="N3350" s="143">
        <f t="shared" si="3624"/>
        <v>452</v>
      </c>
      <c r="O3350" s="143">
        <f t="shared" si="3620"/>
        <v>3142.6400000000003</v>
      </c>
      <c r="P3350" s="143">
        <f t="shared" si="3621"/>
        <v>27396.880000000001</v>
      </c>
      <c r="Q3350" s="143">
        <f t="shared" si="3622"/>
        <v>13243.5</v>
      </c>
      <c r="R3350" s="188">
        <f t="shared" si="3625"/>
        <v>44235.020000000004</v>
      </c>
      <c r="T3350">
        <v>41629.199999999997</v>
      </c>
      <c r="U3350" s="190">
        <f t="shared" si="3626"/>
        <v>1.0625959662928908</v>
      </c>
    </row>
    <row r="3351" spans="1:21" x14ac:dyDescent="0.2">
      <c r="A3351" s="178">
        <v>42875</v>
      </c>
      <c r="B3351" s="179">
        <v>0.54166666666666663</v>
      </c>
      <c r="C3351" t="s">
        <v>349</v>
      </c>
      <c r="D3351">
        <v>1.01</v>
      </c>
      <c r="E3351">
        <v>7.54</v>
      </c>
      <c r="F3351">
        <v>8.39</v>
      </c>
      <c r="G3351">
        <v>7.5</v>
      </c>
      <c r="H3351" s="184">
        <f t="shared" ref="H3351:L3351" si="3644">H3327</f>
        <v>0.5</v>
      </c>
      <c r="I3351" s="185">
        <f t="shared" si="3644"/>
        <v>222</v>
      </c>
      <c r="J3351" s="185">
        <f t="shared" si="3644"/>
        <v>319</v>
      </c>
      <c r="K3351" s="185">
        <f t="shared" si="3644"/>
        <v>2842</v>
      </c>
      <c r="L3351" s="185">
        <f t="shared" si="3644"/>
        <v>1635</v>
      </c>
      <c r="M3351" s="147"/>
      <c r="N3351" s="143">
        <f t="shared" si="3624"/>
        <v>224.22</v>
      </c>
      <c r="O3351" s="143">
        <f t="shared" si="3620"/>
        <v>2405.2600000000002</v>
      </c>
      <c r="P3351" s="143">
        <f t="shared" si="3621"/>
        <v>23844.38</v>
      </c>
      <c r="Q3351" s="143">
        <f t="shared" si="3622"/>
        <v>12262.5</v>
      </c>
      <c r="R3351" s="188">
        <f t="shared" si="3625"/>
        <v>38736.36</v>
      </c>
      <c r="T3351">
        <v>43041.17</v>
      </c>
      <c r="U3351" s="190">
        <f t="shared" si="3626"/>
        <v>0.89998389913657095</v>
      </c>
    </row>
    <row r="3352" spans="1:21" x14ac:dyDescent="0.2">
      <c r="A3352" s="178">
        <v>42875</v>
      </c>
      <c r="B3352" s="179">
        <v>0.58333333333333337</v>
      </c>
      <c r="C3352" t="s">
        <v>349</v>
      </c>
      <c r="D3352">
        <v>1</v>
      </c>
      <c r="E3352">
        <v>8.59</v>
      </c>
      <c r="F3352">
        <v>9.56</v>
      </c>
      <c r="G3352">
        <v>8.59</v>
      </c>
      <c r="H3352" s="184">
        <f t="shared" ref="H3352:L3352" si="3645">H3328</f>
        <v>0.54166666666666663</v>
      </c>
      <c r="I3352" s="185">
        <f t="shared" si="3645"/>
        <v>195</v>
      </c>
      <c r="J3352" s="185">
        <f t="shared" si="3645"/>
        <v>299</v>
      </c>
      <c r="K3352" s="185">
        <f t="shared" si="3645"/>
        <v>2842</v>
      </c>
      <c r="L3352" s="185">
        <f t="shared" si="3645"/>
        <v>1635</v>
      </c>
      <c r="M3352" s="147"/>
      <c r="N3352" s="143">
        <f t="shared" si="3624"/>
        <v>195</v>
      </c>
      <c r="O3352" s="143">
        <f t="shared" si="3620"/>
        <v>2568.41</v>
      </c>
      <c r="P3352" s="143">
        <f t="shared" si="3621"/>
        <v>27169.52</v>
      </c>
      <c r="Q3352" s="143">
        <f t="shared" si="3622"/>
        <v>14044.65</v>
      </c>
      <c r="R3352" s="188">
        <f t="shared" si="3625"/>
        <v>43977.58</v>
      </c>
      <c r="T3352">
        <v>44153.22</v>
      </c>
      <c r="U3352" s="190">
        <f t="shared" si="3626"/>
        <v>0.99602203418006663</v>
      </c>
    </row>
    <row r="3353" spans="1:21" x14ac:dyDescent="0.2">
      <c r="A3353" s="178">
        <v>42875</v>
      </c>
      <c r="B3353" s="179">
        <v>0.625</v>
      </c>
      <c r="C3353" t="s">
        <v>349</v>
      </c>
      <c r="D3353">
        <v>2</v>
      </c>
      <c r="E3353">
        <v>11.21</v>
      </c>
      <c r="F3353">
        <v>12.34</v>
      </c>
      <c r="G3353">
        <v>2</v>
      </c>
      <c r="H3353" s="184">
        <f t="shared" ref="H3353:L3353" si="3646">H3329</f>
        <v>0.58333333333333337</v>
      </c>
      <c r="I3353" s="185">
        <f t="shared" si="3646"/>
        <v>205</v>
      </c>
      <c r="J3353" s="185">
        <f t="shared" si="3646"/>
        <v>237</v>
      </c>
      <c r="K3353" s="185">
        <f t="shared" si="3646"/>
        <v>2842</v>
      </c>
      <c r="L3353" s="185">
        <f t="shared" si="3646"/>
        <v>1635</v>
      </c>
      <c r="M3353" s="147"/>
      <c r="N3353" s="143">
        <f t="shared" si="3624"/>
        <v>410</v>
      </c>
      <c r="O3353" s="143">
        <f t="shared" si="3620"/>
        <v>2656.77</v>
      </c>
      <c r="P3353" s="143">
        <f t="shared" si="3621"/>
        <v>35070.28</v>
      </c>
      <c r="Q3353" s="143">
        <f t="shared" si="3622"/>
        <v>3270</v>
      </c>
      <c r="R3353" s="188">
        <f t="shared" si="3625"/>
        <v>41407.049999999996</v>
      </c>
      <c r="T3353">
        <v>44978.07</v>
      </c>
      <c r="U3353" s="190">
        <f t="shared" si="3626"/>
        <v>0.92060530832025467</v>
      </c>
    </row>
    <row r="3354" spans="1:21" x14ac:dyDescent="0.2">
      <c r="A3354" s="178">
        <v>42875</v>
      </c>
      <c r="B3354" s="179">
        <v>0.66666666666666663</v>
      </c>
      <c r="C3354" t="s">
        <v>349</v>
      </c>
      <c r="D3354">
        <v>2.11</v>
      </c>
      <c r="E3354">
        <v>19.45</v>
      </c>
      <c r="F3354">
        <v>21.57</v>
      </c>
      <c r="G3354">
        <v>2.2999999999999998</v>
      </c>
      <c r="H3354" s="184">
        <f t="shared" ref="H3354:L3354" si="3647">H3330</f>
        <v>0.625</v>
      </c>
      <c r="I3354" s="185">
        <f t="shared" si="3647"/>
        <v>212</v>
      </c>
      <c r="J3354" s="185">
        <f t="shared" si="3647"/>
        <v>213</v>
      </c>
      <c r="K3354" s="185">
        <f t="shared" si="3647"/>
        <v>2842</v>
      </c>
      <c r="L3354" s="185">
        <f t="shared" si="3647"/>
        <v>1380</v>
      </c>
      <c r="M3354" s="147"/>
      <c r="N3354" s="143">
        <f t="shared" si="3624"/>
        <v>447.32</v>
      </c>
      <c r="O3354" s="143">
        <f t="shared" si="3620"/>
        <v>4142.8499999999995</v>
      </c>
      <c r="P3354" s="143">
        <f t="shared" si="3621"/>
        <v>61301.94</v>
      </c>
      <c r="Q3354" s="143">
        <f t="shared" si="3622"/>
        <v>3173.9999999999995</v>
      </c>
      <c r="R3354" s="188">
        <f t="shared" si="3625"/>
        <v>69066.11</v>
      </c>
      <c r="T3354">
        <v>45765.09</v>
      </c>
      <c r="U3354" s="190">
        <f t="shared" si="3626"/>
        <v>1.5091439785216201</v>
      </c>
    </row>
    <row r="3355" spans="1:21" x14ac:dyDescent="0.2">
      <c r="A3355" s="178">
        <v>42875</v>
      </c>
      <c r="B3355" s="179">
        <v>0.70833333333333337</v>
      </c>
      <c r="C3355" t="s">
        <v>349</v>
      </c>
      <c r="D3355">
        <v>2.11</v>
      </c>
      <c r="E3355">
        <v>23.04</v>
      </c>
      <c r="F3355">
        <v>25.12</v>
      </c>
      <c r="G3355">
        <v>2</v>
      </c>
      <c r="H3355" s="184">
        <f t="shared" ref="H3355:L3355" si="3648">H3331</f>
        <v>0.66666666666666663</v>
      </c>
      <c r="I3355" s="185">
        <f t="shared" si="3648"/>
        <v>191</v>
      </c>
      <c r="J3355" s="185">
        <f t="shared" si="3648"/>
        <v>237</v>
      </c>
      <c r="K3355" s="185">
        <f t="shared" si="3648"/>
        <v>2842</v>
      </c>
      <c r="L3355" s="185">
        <f t="shared" si="3648"/>
        <v>1380</v>
      </c>
      <c r="M3355" s="147"/>
      <c r="N3355" s="143">
        <f t="shared" si="3624"/>
        <v>403.01</v>
      </c>
      <c r="O3355" s="143">
        <f t="shared" si="3620"/>
        <v>5460.48</v>
      </c>
      <c r="P3355" s="143">
        <f t="shared" si="3621"/>
        <v>71391.040000000008</v>
      </c>
      <c r="Q3355" s="143">
        <f t="shared" si="3622"/>
        <v>2760</v>
      </c>
      <c r="R3355" s="188">
        <f t="shared" si="3625"/>
        <v>80014.530000000013</v>
      </c>
      <c r="T3355">
        <v>46411.73</v>
      </c>
      <c r="U3355" s="190">
        <f t="shared" si="3626"/>
        <v>1.724015243560195</v>
      </c>
    </row>
    <row r="3356" spans="1:21" x14ac:dyDescent="0.2">
      <c r="A3356" s="178">
        <v>42875</v>
      </c>
      <c r="B3356" s="179">
        <v>0.75</v>
      </c>
      <c r="C3356" t="s">
        <v>349</v>
      </c>
      <c r="D3356">
        <v>2.31</v>
      </c>
      <c r="E3356">
        <v>11.24</v>
      </c>
      <c r="F3356">
        <v>15</v>
      </c>
      <c r="G3356">
        <v>2.65</v>
      </c>
      <c r="H3356" s="184">
        <f t="shared" ref="H3356:L3356" si="3649">H3332</f>
        <v>0.70833333333333337</v>
      </c>
      <c r="I3356" s="185">
        <f t="shared" si="3649"/>
        <v>218</v>
      </c>
      <c r="J3356" s="185">
        <f t="shared" si="3649"/>
        <v>258</v>
      </c>
      <c r="K3356" s="185">
        <f t="shared" si="3649"/>
        <v>2842</v>
      </c>
      <c r="L3356" s="185">
        <f t="shared" si="3649"/>
        <v>1380</v>
      </c>
      <c r="M3356" s="147"/>
      <c r="N3356" s="143">
        <f t="shared" si="3624"/>
        <v>503.58</v>
      </c>
      <c r="O3356" s="143">
        <f t="shared" si="3620"/>
        <v>2899.92</v>
      </c>
      <c r="P3356" s="143">
        <f t="shared" si="3621"/>
        <v>42630</v>
      </c>
      <c r="Q3356" s="143">
        <f t="shared" si="3622"/>
        <v>3657</v>
      </c>
      <c r="R3356" s="188">
        <f t="shared" si="3625"/>
        <v>49690.5</v>
      </c>
      <c r="T3356">
        <v>46833.47</v>
      </c>
      <c r="U3356" s="190">
        <f t="shared" si="3626"/>
        <v>1.0610040212694041</v>
      </c>
    </row>
    <row r="3357" spans="1:21" x14ac:dyDescent="0.2">
      <c r="A3357" s="178">
        <v>42875</v>
      </c>
      <c r="B3357" s="179">
        <v>0.79166666666666663</v>
      </c>
      <c r="C3357" t="s">
        <v>349</v>
      </c>
      <c r="D3357">
        <v>8.11</v>
      </c>
      <c r="E3357">
        <v>7.1</v>
      </c>
      <c r="F3357">
        <v>8.1</v>
      </c>
      <c r="G3357">
        <v>1.22</v>
      </c>
      <c r="H3357" s="184">
        <f t="shared" ref="H3357:L3357" si="3650">H3333</f>
        <v>0.75</v>
      </c>
      <c r="I3357" s="185">
        <f t="shared" si="3650"/>
        <v>240</v>
      </c>
      <c r="J3357" s="185">
        <f t="shared" si="3650"/>
        <v>365</v>
      </c>
      <c r="K3357" s="185">
        <f t="shared" si="3650"/>
        <v>2842</v>
      </c>
      <c r="L3357" s="185">
        <f t="shared" si="3650"/>
        <v>1380</v>
      </c>
      <c r="M3357" s="147"/>
      <c r="N3357" s="143">
        <f t="shared" si="3624"/>
        <v>1946.3999999999999</v>
      </c>
      <c r="O3357" s="143">
        <f t="shared" si="3620"/>
        <v>2591.5</v>
      </c>
      <c r="P3357" s="143">
        <f t="shared" si="3621"/>
        <v>23020.2</v>
      </c>
      <c r="Q3357" s="143">
        <f t="shared" si="3622"/>
        <v>1683.6</v>
      </c>
      <c r="R3357" s="188">
        <f t="shared" si="3625"/>
        <v>29241.699999999997</v>
      </c>
      <c r="T3357">
        <v>46909.73</v>
      </c>
      <c r="U3357" s="190">
        <f t="shared" si="3626"/>
        <v>0.62336108095271481</v>
      </c>
    </row>
    <row r="3358" spans="1:21" x14ac:dyDescent="0.2">
      <c r="A3358" s="178">
        <v>42875</v>
      </c>
      <c r="B3358" s="179">
        <v>0.83333333333333337</v>
      </c>
      <c r="C3358" t="s">
        <v>349</v>
      </c>
      <c r="D3358">
        <v>3.5</v>
      </c>
      <c r="E3358">
        <v>7.79</v>
      </c>
      <c r="F3358">
        <v>8</v>
      </c>
      <c r="G3358">
        <v>0.97</v>
      </c>
      <c r="H3358" s="184">
        <f t="shared" ref="H3358:L3358" si="3651">H3334</f>
        <v>0.79166666666666663</v>
      </c>
      <c r="I3358" s="185">
        <f t="shared" si="3651"/>
        <v>320</v>
      </c>
      <c r="J3358" s="185">
        <f t="shared" si="3651"/>
        <v>214</v>
      </c>
      <c r="K3358" s="185">
        <f t="shared" si="3651"/>
        <v>2842</v>
      </c>
      <c r="L3358" s="185">
        <f t="shared" si="3651"/>
        <v>1426</v>
      </c>
      <c r="M3358" s="147"/>
      <c r="N3358" s="143">
        <f t="shared" si="3624"/>
        <v>1120</v>
      </c>
      <c r="O3358" s="143">
        <f t="shared" si="3620"/>
        <v>1667.06</v>
      </c>
      <c r="P3358" s="143">
        <f t="shared" si="3621"/>
        <v>22736</v>
      </c>
      <c r="Q3358" s="143">
        <f t="shared" si="3622"/>
        <v>1383.22</v>
      </c>
      <c r="R3358" s="188">
        <f t="shared" si="3625"/>
        <v>26906.280000000002</v>
      </c>
      <c r="T3358">
        <v>46205.56</v>
      </c>
      <c r="U3358" s="190">
        <f t="shared" si="3626"/>
        <v>0.58231693328681666</v>
      </c>
    </row>
    <row r="3359" spans="1:21" x14ac:dyDescent="0.2">
      <c r="A3359" s="178">
        <v>42875</v>
      </c>
      <c r="B3359" s="179">
        <v>0.875</v>
      </c>
      <c r="C3359" t="s">
        <v>349</v>
      </c>
      <c r="D3359">
        <v>3.5</v>
      </c>
      <c r="E3359">
        <v>9.0399999999999991</v>
      </c>
      <c r="F3359">
        <v>10.09</v>
      </c>
      <c r="G3359">
        <v>0.97</v>
      </c>
      <c r="H3359" s="184">
        <f t="shared" ref="H3359:L3359" si="3652">H3335</f>
        <v>0.83333333333333337</v>
      </c>
      <c r="I3359" s="185">
        <f t="shared" si="3652"/>
        <v>322</v>
      </c>
      <c r="J3359" s="185">
        <f t="shared" si="3652"/>
        <v>178</v>
      </c>
      <c r="K3359" s="185">
        <f t="shared" si="3652"/>
        <v>2842</v>
      </c>
      <c r="L3359" s="185">
        <f t="shared" si="3652"/>
        <v>1426</v>
      </c>
      <c r="M3359" s="147"/>
      <c r="N3359" s="143">
        <f t="shared" si="3624"/>
        <v>1127</v>
      </c>
      <c r="O3359" s="143">
        <f t="shared" si="3620"/>
        <v>1609.12</v>
      </c>
      <c r="P3359" s="143">
        <f t="shared" si="3621"/>
        <v>28675.78</v>
      </c>
      <c r="Q3359" s="143">
        <f t="shared" si="3622"/>
        <v>1383.22</v>
      </c>
      <c r="R3359" s="188">
        <f t="shared" si="3625"/>
        <v>32795.119999999995</v>
      </c>
      <c r="T3359">
        <v>44974.05</v>
      </c>
      <c r="U3359" s="190">
        <f t="shared" si="3626"/>
        <v>0.72920095032579879</v>
      </c>
    </row>
    <row r="3360" spans="1:21" x14ac:dyDescent="0.2">
      <c r="A3360" s="178">
        <v>42875</v>
      </c>
      <c r="B3360" s="179">
        <v>0.91666666666666663</v>
      </c>
      <c r="C3360" t="s">
        <v>349</v>
      </c>
      <c r="D3360">
        <v>11.85</v>
      </c>
      <c r="E3360">
        <v>8.3800000000000008</v>
      </c>
      <c r="F3360">
        <v>8.8000000000000007</v>
      </c>
      <c r="G3360">
        <v>0.97</v>
      </c>
      <c r="H3360" s="184">
        <f t="shared" ref="H3360:L3360" si="3653">H3336</f>
        <v>0.875</v>
      </c>
      <c r="I3360" s="185">
        <f t="shared" si="3653"/>
        <v>337</v>
      </c>
      <c r="J3360" s="185">
        <f t="shared" si="3653"/>
        <v>173</v>
      </c>
      <c r="K3360" s="185">
        <f t="shared" si="3653"/>
        <v>2842</v>
      </c>
      <c r="L3360" s="185">
        <f t="shared" si="3653"/>
        <v>1426</v>
      </c>
      <c r="M3360" s="147"/>
      <c r="N3360" s="143">
        <f t="shared" si="3624"/>
        <v>3993.45</v>
      </c>
      <c r="O3360" s="143">
        <f t="shared" si="3620"/>
        <v>1449.7400000000002</v>
      </c>
      <c r="P3360" s="143">
        <f t="shared" si="3621"/>
        <v>25009.600000000002</v>
      </c>
      <c r="Q3360" s="143">
        <f t="shared" si="3622"/>
        <v>1383.22</v>
      </c>
      <c r="R3360" s="188">
        <f t="shared" si="3625"/>
        <v>31836.010000000002</v>
      </c>
      <c r="T3360">
        <v>44403.23</v>
      </c>
      <c r="U3360" s="190">
        <f t="shared" si="3626"/>
        <v>0.71697509392897774</v>
      </c>
    </row>
    <row r="3361" spans="1:21" x14ac:dyDescent="0.2">
      <c r="A3361" s="178">
        <v>42875</v>
      </c>
      <c r="B3361" s="179">
        <v>0.95833333333333337</v>
      </c>
      <c r="C3361" t="s">
        <v>349</v>
      </c>
      <c r="D3361">
        <v>29.46</v>
      </c>
      <c r="E3361">
        <v>8.99</v>
      </c>
      <c r="F3361">
        <v>8.99</v>
      </c>
      <c r="G3361">
        <v>0.01</v>
      </c>
      <c r="H3361" s="184">
        <f t="shared" ref="H3361:L3361" si="3654">H3337</f>
        <v>0.91666666666666663</v>
      </c>
      <c r="I3361" s="185">
        <f t="shared" si="3654"/>
        <v>394</v>
      </c>
      <c r="J3361" s="185">
        <f t="shared" si="3654"/>
        <v>194</v>
      </c>
      <c r="K3361" s="185">
        <f t="shared" si="3654"/>
        <v>2842</v>
      </c>
      <c r="L3361" s="185">
        <f t="shared" si="3654"/>
        <v>1426</v>
      </c>
      <c r="M3361" s="147"/>
      <c r="N3361" s="143">
        <f t="shared" si="3624"/>
        <v>11607.24</v>
      </c>
      <c r="O3361" s="143">
        <f t="shared" si="3620"/>
        <v>1744.06</v>
      </c>
      <c r="P3361" s="143">
        <f t="shared" si="3621"/>
        <v>25549.58</v>
      </c>
      <c r="Q3361" s="143">
        <f t="shared" si="3622"/>
        <v>14.26</v>
      </c>
      <c r="R3361" s="188">
        <f t="shared" si="3625"/>
        <v>38915.140000000007</v>
      </c>
      <c r="T3361">
        <v>43567.09</v>
      </c>
      <c r="U3361" s="190">
        <f t="shared" si="3626"/>
        <v>0.89322330226783586</v>
      </c>
    </row>
    <row r="3362" spans="1:21" x14ac:dyDescent="0.2">
      <c r="A3362" s="178">
        <v>42875</v>
      </c>
      <c r="B3362" s="180">
        <v>1</v>
      </c>
      <c r="C3362" t="s">
        <v>349</v>
      </c>
      <c r="D3362">
        <v>16.98</v>
      </c>
      <c r="E3362">
        <v>8.61</v>
      </c>
      <c r="F3362">
        <v>8.15</v>
      </c>
      <c r="G3362">
        <v>0.01</v>
      </c>
      <c r="H3362" s="184">
        <f t="shared" ref="H3362:L3362" si="3655">H3338</f>
        <v>0.95833333333333337</v>
      </c>
      <c r="I3362" s="185">
        <f t="shared" si="3655"/>
        <v>389</v>
      </c>
      <c r="J3362" s="185">
        <f t="shared" si="3655"/>
        <v>265</v>
      </c>
      <c r="K3362" s="185">
        <f t="shared" si="3655"/>
        <v>2985</v>
      </c>
      <c r="L3362" s="185">
        <f t="shared" si="3655"/>
        <v>1111</v>
      </c>
      <c r="M3362" s="147"/>
      <c r="N3362" s="143">
        <f t="shared" si="3624"/>
        <v>6605.22</v>
      </c>
      <c r="O3362" s="143">
        <f t="shared" si="3620"/>
        <v>2281.6499999999996</v>
      </c>
      <c r="P3362" s="143">
        <f t="shared" si="3621"/>
        <v>24327.75</v>
      </c>
      <c r="Q3362" s="143">
        <f t="shared" si="3622"/>
        <v>11.11</v>
      </c>
      <c r="R3362" s="188">
        <f t="shared" si="3625"/>
        <v>33225.729999999996</v>
      </c>
      <c r="T3362">
        <v>41474.07</v>
      </c>
      <c r="U3362" s="190">
        <f t="shared" si="3626"/>
        <v>0.8011205555664056</v>
      </c>
    </row>
    <row r="3363" spans="1:21" x14ac:dyDescent="0.2">
      <c r="A3363" s="178">
        <v>42876</v>
      </c>
      <c r="B3363" s="179">
        <v>4.1666666666666664E-2</v>
      </c>
      <c r="C3363" t="s">
        <v>349</v>
      </c>
      <c r="D3363">
        <v>10</v>
      </c>
      <c r="E3363">
        <v>7</v>
      </c>
      <c r="F3363">
        <v>7</v>
      </c>
      <c r="G3363">
        <v>0.01</v>
      </c>
      <c r="H3363" s="184">
        <f t="shared" ref="H3363:L3363" si="3656">H3339</f>
        <v>1</v>
      </c>
      <c r="I3363" s="185">
        <f t="shared" si="3656"/>
        <v>362</v>
      </c>
      <c r="J3363" s="185">
        <f t="shared" si="3656"/>
        <v>243</v>
      </c>
      <c r="K3363" s="185">
        <f t="shared" si="3656"/>
        <v>2985</v>
      </c>
      <c r="L3363" s="185">
        <f t="shared" si="3656"/>
        <v>1111</v>
      </c>
      <c r="M3363" s="147"/>
      <c r="N3363" s="143">
        <f t="shared" si="3624"/>
        <v>3620</v>
      </c>
      <c r="O3363" s="143">
        <f t="shared" si="3620"/>
        <v>1701</v>
      </c>
      <c r="P3363" s="143">
        <f t="shared" si="3621"/>
        <v>20895</v>
      </c>
      <c r="Q3363" s="143">
        <f t="shared" si="3622"/>
        <v>11.11</v>
      </c>
      <c r="R3363" s="188">
        <f t="shared" si="3625"/>
        <v>26227.11</v>
      </c>
      <c r="T3363">
        <v>38859.919999999998</v>
      </c>
      <c r="U3363" s="190">
        <f t="shared" si="3626"/>
        <v>0.67491415319434522</v>
      </c>
    </row>
    <row r="3364" spans="1:21" x14ac:dyDescent="0.2">
      <c r="A3364" s="178">
        <v>42876</v>
      </c>
      <c r="B3364" s="179">
        <v>8.3333333333333329E-2</v>
      </c>
      <c r="C3364" t="s">
        <v>349</v>
      </c>
      <c r="D3364">
        <v>8.11</v>
      </c>
      <c r="E3364">
        <v>2.9</v>
      </c>
      <c r="F3364">
        <v>3.1</v>
      </c>
      <c r="G3364">
        <v>0.01</v>
      </c>
      <c r="H3364" s="184">
        <f t="shared" ref="H3364:L3364" si="3657">H3340</f>
        <v>4.1666666666666664E-2</v>
      </c>
      <c r="I3364" s="185">
        <f t="shared" si="3657"/>
        <v>294</v>
      </c>
      <c r="J3364" s="185">
        <f t="shared" si="3657"/>
        <v>212</v>
      </c>
      <c r="K3364" s="185">
        <f t="shared" si="3657"/>
        <v>2985</v>
      </c>
      <c r="L3364" s="185">
        <f t="shared" si="3657"/>
        <v>1111</v>
      </c>
      <c r="M3364" s="147"/>
      <c r="N3364" s="143">
        <f t="shared" si="3624"/>
        <v>2384.3399999999997</v>
      </c>
      <c r="O3364" s="143">
        <f t="shared" si="3620"/>
        <v>614.79999999999995</v>
      </c>
      <c r="P3364" s="143">
        <f t="shared" si="3621"/>
        <v>9253.5</v>
      </c>
      <c r="Q3364" s="143">
        <f t="shared" si="3622"/>
        <v>11.11</v>
      </c>
      <c r="R3364" s="188">
        <f t="shared" si="3625"/>
        <v>12263.75</v>
      </c>
      <c r="T3364">
        <v>36288.400000000001</v>
      </c>
      <c r="U3364" s="190">
        <f t="shared" si="3626"/>
        <v>0.33795234840885791</v>
      </c>
    </row>
    <row r="3365" spans="1:21" x14ac:dyDescent="0.2">
      <c r="A3365" s="178">
        <v>42876</v>
      </c>
      <c r="B3365" s="179">
        <v>0.125</v>
      </c>
      <c r="C3365" t="s">
        <v>349</v>
      </c>
      <c r="D3365">
        <v>4.55</v>
      </c>
      <c r="E3365">
        <v>2.8</v>
      </c>
      <c r="F3365">
        <v>3</v>
      </c>
      <c r="G3365">
        <v>0.99</v>
      </c>
      <c r="H3365" s="184">
        <f t="shared" ref="H3365:L3365" si="3658">H3341</f>
        <v>8.3333333333333329E-2</v>
      </c>
      <c r="I3365" s="185">
        <f t="shared" si="3658"/>
        <v>236</v>
      </c>
      <c r="J3365" s="185">
        <f t="shared" si="3658"/>
        <v>179</v>
      </c>
      <c r="K3365" s="185">
        <f t="shared" si="3658"/>
        <v>2985</v>
      </c>
      <c r="L3365" s="185">
        <f t="shared" si="3658"/>
        <v>1111</v>
      </c>
      <c r="M3365" s="147"/>
      <c r="N3365" s="143">
        <f t="shared" si="3624"/>
        <v>1073.8</v>
      </c>
      <c r="O3365" s="143">
        <f t="shared" si="3620"/>
        <v>501.2</v>
      </c>
      <c r="P3365" s="143">
        <f t="shared" si="3621"/>
        <v>8955</v>
      </c>
      <c r="Q3365" s="143">
        <f t="shared" si="3622"/>
        <v>1099.8900000000001</v>
      </c>
      <c r="R3365" s="188">
        <f t="shared" si="3625"/>
        <v>11629.89</v>
      </c>
      <c r="T3365">
        <v>34344.769999999997</v>
      </c>
      <c r="U3365" s="190">
        <f t="shared" si="3626"/>
        <v>0.33862186295031238</v>
      </c>
    </row>
    <row r="3366" spans="1:21" x14ac:dyDescent="0.2">
      <c r="A3366" s="178">
        <v>42876</v>
      </c>
      <c r="B3366" s="179">
        <v>0.16666666666666666</v>
      </c>
      <c r="C3366" t="s">
        <v>349</v>
      </c>
      <c r="D3366">
        <v>2.83</v>
      </c>
      <c r="E3366">
        <v>2.8</v>
      </c>
      <c r="F3366">
        <v>3</v>
      </c>
      <c r="G3366">
        <v>0.99</v>
      </c>
      <c r="H3366" s="184">
        <f t="shared" ref="H3366:L3366" si="3659">H3342</f>
        <v>0.125</v>
      </c>
      <c r="I3366" s="185">
        <f t="shared" si="3659"/>
        <v>201</v>
      </c>
      <c r="J3366" s="185">
        <f t="shared" si="3659"/>
        <v>205</v>
      </c>
      <c r="K3366" s="185">
        <f t="shared" si="3659"/>
        <v>2985</v>
      </c>
      <c r="L3366" s="185">
        <f t="shared" si="3659"/>
        <v>1717</v>
      </c>
      <c r="M3366" s="147"/>
      <c r="N3366" s="143">
        <f t="shared" si="3624"/>
        <v>568.83000000000004</v>
      </c>
      <c r="O3366" s="143">
        <f t="shared" si="3620"/>
        <v>574</v>
      </c>
      <c r="P3366" s="143">
        <f t="shared" si="3621"/>
        <v>8955</v>
      </c>
      <c r="Q3366" s="143">
        <f t="shared" si="3622"/>
        <v>1699.83</v>
      </c>
      <c r="R3366" s="188">
        <f t="shared" si="3625"/>
        <v>11797.66</v>
      </c>
      <c r="T3366">
        <v>32969.24</v>
      </c>
      <c r="U3366" s="190">
        <f t="shared" si="3626"/>
        <v>0.35783839724543243</v>
      </c>
    </row>
    <row r="3367" spans="1:21" x14ac:dyDescent="0.2">
      <c r="A3367" s="178">
        <v>42876</v>
      </c>
      <c r="B3367" s="179">
        <v>0.20833333333333334</v>
      </c>
      <c r="C3367" t="s">
        <v>349</v>
      </c>
      <c r="D3367">
        <v>2.61</v>
      </c>
      <c r="E3367">
        <v>3.44</v>
      </c>
      <c r="F3367">
        <v>3.44</v>
      </c>
      <c r="G3367">
        <v>0.99</v>
      </c>
      <c r="H3367" s="184">
        <f t="shared" ref="H3367:L3367" si="3660">H3343</f>
        <v>0.16666666666666666</v>
      </c>
      <c r="I3367" s="185">
        <f t="shared" si="3660"/>
        <v>185</v>
      </c>
      <c r="J3367" s="185">
        <f t="shared" si="3660"/>
        <v>205</v>
      </c>
      <c r="K3367" s="185">
        <f t="shared" si="3660"/>
        <v>2985</v>
      </c>
      <c r="L3367" s="185">
        <f t="shared" si="3660"/>
        <v>1717</v>
      </c>
      <c r="M3367" s="147"/>
      <c r="N3367" s="143">
        <f t="shared" si="3624"/>
        <v>482.84999999999997</v>
      </c>
      <c r="O3367" s="143">
        <f t="shared" si="3620"/>
        <v>705.2</v>
      </c>
      <c r="P3367" s="143">
        <f t="shared" si="3621"/>
        <v>10268.4</v>
      </c>
      <c r="Q3367" s="143">
        <f t="shared" si="3622"/>
        <v>1699.83</v>
      </c>
      <c r="R3367" s="188">
        <f t="shared" si="3625"/>
        <v>13156.279999999999</v>
      </c>
      <c r="T3367">
        <v>32126.15</v>
      </c>
      <c r="U3367" s="190">
        <f t="shared" si="3626"/>
        <v>0.40951934794552097</v>
      </c>
    </row>
    <row r="3368" spans="1:21" x14ac:dyDescent="0.2">
      <c r="A3368" s="178">
        <v>42876</v>
      </c>
      <c r="B3368" s="179">
        <v>0.25</v>
      </c>
      <c r="C3368" t="s">
        <v>349</v>
      </c>
      <c r="D3368">
        <v>20</v>
      </c>
      <c r="E3368">
        <v>8.61</v>
      </c>
      <c r="F3368">
        <v>7</v>
      </c>
      <c r="G3368">
        <v>0.99</v>
      </c>
      <c r="H3368" s="184">
        <f t="shared" ref="H3368:L3368" si="3661">H3344</f>
        <v>0.20833333333333334</v>
      </c>
      <c r="I3368" s="185">
        <f t="shared" si="3661"/>
        <v>207</v>
      </c>
      <c r="J3368" s="185">
        <f t="shared" si="3661"/>
        <v>283</v>
      </c>
      <c r="K3368" s="185">
        <f t="shared" si="3661"/>
        <v>2985</v>
      </c>
      <c r="L3368" s="185">
        <f t="shared" si="3661"/>
        <v>1717</v>
      </c>
      <c r="M3368" s="147"/>
      <c r="N3368" s="143">
        <f t="shared" si="3624"/>
        <v>4140</v>
      </c>
      <c r="O3368" s="143">
        <f t="shared" si="3620"/>
        <v>2436.6299999999997</v>
      </c>
      <c r="P3368" s="143">
        <f t="shared" si="3621"/>
        <v>20895</v>
      </c>
      <c r="Q3368" s="143">
        <f t="shared" si="3622"/>
        <v>1699.83</v>
      </c>
      <c r="R3368" s="188">
        <f t="shared" si="3625"/>
        <v>29171.46</v>
      </c>
      <c r="T3368">
        <v>31517.55</v>
      </c>
      <c r="U3368" s="190">
        <f t="shared" si="3626"/>
        <v>0.92556242474430916</v>
      </c>
    </row>
    <row r="3369" spans="1:21" x14ac:dyDescent="0.2">
      <c r="A3369" s="178">
        <v>42876</v>
      </c>
      <c r="B3369" s="179">
        <v>0.29166666666666669</v>
      </c>
      <c r="C3369" t="s">
        <v>349</v>
      </c>
      <c r="D3369">
        <v>10</v>
      </c>
      <c r="E3369">
        <v>28</v>
      </c>
      <c r="F3369">
        <v>12.51</v>
      </c>
      <c r="G3369">
        <v>6</v>
      </c>
      <c r="H3369" s="184">
        <f t="shared" ref="H3369:L3369" si="3662">H3345</f>
        <v>0.25</v>
      </c>
      <c r="I3369" s="185">
        <f t="shared" si="3662"/>
        <v>327</v>
      </c>
      <c r="J3369" s="185">
        <f t="shared" si="3662"/>
        <v>438</v>
      </c>
      <c r="K3369" s="185">
        <f t="shared" si="3662"/>
        <v>2985</v>
      </c>
      <c r="L3369" s="185">
        <f t="shared" si="3662"/>
        <v>1717</v>
      </c>
      <c r="M3369" s="147"/>
      <c r="N3369" s="143">
        <f t="shared" si="3624"/>
        <v>3270</v>
      </c>
      <c r="O3369" s="143">
        <f t="shared" si="3620"/>
        <v>12264</v>
      </c>
      <c r="P3369" s="143">
        <f t="shared" si="3621"/>
        <v>37342.35</v>
      </c>
      <c r="Q3369" s="143">
        <f t="shared" si="3622"/>
        <v>10302</v>
      </c>
      <c r="R3369" s="188">
        <f t="shared" si="3625"/>
        <v>63178.35</v>
      </c>
      <c r="T3369">
        <v>31392.35</v>
      </c>
      <c r="U3369" s="190">
        <f t="shared" si="3626"/>
        <v>2.0125396792530665</v>
      </c>
    </row>
    <row r="3370" spans="1:21" x14ac:dyDescent="0.2">
      <c r="A3370" s="178">
        <v>42876</v>
      </c>
      <c r="B3370" s="179">
        <v>0.33333333333333331</v>
      </c>
      <c r="C3370" t="s">
        <v>349</v>
      </c>
      <c r="D3370">
        <v>3.5</v>
      </c>
      <c r="E3370">
        <v>5</v>
      </c>
      <c r="F3370">
        <v>7.61</v>
      </c>
      <c r="G3370">
        <v>4.7699999999999996</v>
      </c>
      <c r="H3370" s="184">
        <f t="shared" ref="H3370:L3370" si="3663">H3346</f>
        <v>0.29166666666666669</v>
      </c>
      <c r="I3370" s="185">
        <f t="shared" si="3663"/>
        <v>249</v>
      </c>
      <c r="J3370" s="185">
        <f t="shared" si="3663"/>
        <v>556</v>
      </c>
      <c r="K3370" s="185">
        <f t="shared" si="3663"/>
        <v>2872</v>
      </c>
      <c r="L3370" s="185">
        <f t="shared" si="3663"/>
        <v>2219</v>
      </c>
      <c r="M3370" s="147"/>
      <c r="N3370" s="143">
        <f t="shared" si="3624"/>
        <v>871.5</v>
      </c>
      <c r="O3370" s="143">
        <f t="shared" si="3620"/>
        <v>2780</v>
      </c>
      <c r="P3370" s="143">
        <f t="shared" si="3621"/>
        <v>21855.920000000002</v>
      </c>
      <c r="Q3370" s="143">
        <f t="shared" si="3622"/>
        <v>10584.63</v>
      </c>
      <c r="R3370" s="188">
        <f t="shared" si="3625"/>
        <v>36092.050000000003</v>
      </c>
      <c r="T3370">
        <v>31702.880000000001</v>
      </c>
      <c r="U3370" s="190">
        <f t="shared" si="3626"/>
        <v>1.1384470432970129</v>
      </c>
    </row>
    <row r="3371" spans="1:21" x14ac:dyDescent="0.2">
      <c r="A3371" s="178">
        <v>42876</v>
      </c>
      <c r="B3371" s="179">
        <v>0.375</v>
      </c>
      <c r="C3371" t="s">
        <v>349</v>
      </c>
      <c r="D3371">
        <v>3.5</v>
      </c>
      <c r="E3371">
        <v>6</v>
      </c>
      <c r="F3371">
        <v>7.79</v>
      </c>
      <c r="G3371">
        <v>4.4000000000000004</v>
      </c>
      <c r="H3371" s="184">
        <f t="shared" ref="H3371:L3371" si="3664">H3347</f>
        <v>0.33333333333333331</v>
      </c>
      <c r="I3371" s="185">
        <f t="shared" si="3664"/>
        <v>256</v>
      </c>
      <c r="J3371" s="185">
        <f t="shared" si="3664"/>
        <v>306</v>
      </c>
      <c r="K3371" s="185">
        <f t="shared" si="3664"/>
        <v>2872</v>
      </c>
      <c r="L3371" s="185">
        <f t="shared" si="3664"/>
        <v>2219</v>
      </c>
      <c r="M3371" s="147"/>
      <c r="N3371" s="143">
        <f t="shared" si="3624"/>
        <v>896</v>
      </c>
      <c r="O3371" s="143">
        <f t="shared" si="3620"/>
        <v>1836</v>
      </c>
      <c r="P3371" s="143">
        <f t="shared" si="3621"/>
        <v>22372.880000000001</v>
      </c>
      <c r="Q3371" s="143">
        <f t="shared" si="3622"/>
        <v>9763.6</v>
      </c>
      <c r="R3371" s="188">
        <f t="shared" si="3625"/>
        <v>34868.480000000003</v>
      </c>
      <c r="T3371">
        <v>32031.11</v>
      </c>
      <c r="U3371" s="190">
        <f t="shared" si="3626"/>
        <v>1.088581694483894</v>
      </c>
    </row>
    <row r="3372" spans="1:21" x14ac:dyDescent="0.2">
      <c r="A3372" s="178">
        <v>42876</v>
      </c>
      <c r="B3372" s="179">
        <v>0.41666666666666669</v>
      </c>
      <c r="C3372" t="s">
        <v>349</v>
      </c>
      <c r="D3372">
        <v>3.5</v>
      </c>
      <c r="E3372">
        <v>7.6</v>
      </c>
      <c r="F3372">
        <v>10</v>
      </c>
      <c r="G3372">
        <v>6</v>
      </c>
      <c r="H3372" s="184">
        <f t="shared" ref="H3372:L3372" si="3665">H3348</f>
        <v>0.375</v>
      </c>
      <c r="I3372" s="185">
        <f t="shared" si="3665"/>
        <v>156</v>
      </c>
      <c r="J3372" s="185">
        <f t="shared" si="3665"/>
        <v>343</v>
      </c>
      <c r="K3372" s="185">
        <f t="shared" si="3665"/>
        <v>2872</v>
      </c>
      <c r="L3372" s="185">
        <f t="shared" si="3665"/>
        <v>2219</v>
      </c>
      <c r="M3372" s="147"/>
      <c r="N3372" s="143">
        <f t="shared" si="3624"/>
        <v>546</v>
      </c>
      <c r="O3372" s="143">
        <f t="shared" si="3620"/>
        <v>2606.7999999999997</v>
      </c>
      <c r="P3372" s="143">
        <f t="shared" si="3621"/>
        <v>28720</v>
      </c>
      <c r="Q3372" s="143">
        <f t="shared" si="3622"/>
        <v>13314</v>
      </c>
      <c r="R3372" s="188">
        <f t="shared" si="3625"/>
        <v>45186.8</v>
      </c>
      <c r="T3372">
        <v>33719.35</v>
      </c>
      <c r="U3372" s="190">
        <f t="shared" si="3626"/>
        <v>1.3400851439900237</v>
      </c>
    </row>
    <row r="3373" spans="1:21" x14ac:dyDescent="0.2">
      <c r="A3373" s="178">
        <v>42876</v>
      </c>
      <c r="B3373" s="179">
        <v>0.45833333333333331</v>
      </c>
      <c r="C3373" t="s">
        <v>349</v>
      </c>
      <c r="D3373">
        <v>2.61</v>
      </c>
      <c r="E3373">
        <v>6.89</v>
      </c>
      <c r="F3373">
        <v>7</v>
      </c>
      <c r="G3373">
        <v>5.8</v>
      </c>
      <c r="H3373" s="184">
        <f t="shared" ref="H3373:L3373" si="3666">H3349</f>
        <v>0.41666666666666669</v>
      </c>
      <c r="I3373" s="185">
        <f t="shared" si="3666"/>
        <v>196</v>
      </c>
      <c r="J3373" s="185">
        <f t="shared" si="3666"/>
        <v>315</v>
      </c>
      <c r="K3373" s="185">
        <f t="shared" si="3666"/>
        <v>2872</v>
      </c>
      <c r="L3373" s="185">
        <f t="shared" si="3666"/>
        <v>2219</v>
      </c>
      <c r="M3373" s="147"/>
      <c r="N3373" s="143">
        <f t="shared" si="3624"/>
        <v>511.56</v>
      </c>
      <c r="O3373" s="143">
        <f t="shared" si="3620"/>
        <v>2170.35</v>
      </c>
      <c r="P3373" s="143">
        <f t="shared" si="3621"/>
        <v>20104</v>
      </c>
      <c r="Q3373" s="143">
        <f t="shared" si="3622"/>
        <v>12870.199999999999</v>
      </c>
      <c r="R3373" s="188">
        <f t="shared" si="3625"/>
        <v>35656.11</v>
      </c>
      <c r="T3373">
        <v>35667.49</v>
      </c>
      <c r="U3373" s="190">
        <f t="shared" si="3626"/>
        <v>0.99968094194461121</v>
      </c>
    </row>
    <row r="3374" spans="1:21" x14ac:dyDescent="0.2">
      <c r="A3374" s="178">
        <v>42876</v>
      </c>
      <c r="B3374" s="179">
        <v>0.5</v>
      </c>
      <c r="C3374" t="s">
        <v>349</v>
      </c>
      <c r="D3374">
        <v>2</v>
      </c>
      <c r="E3374">
        <v>6.29</v>
      </c>
      <c r="F3374">
        <v>6.49</v>
      </c>
      <c r="G3374">
        <v>5.66</v>
      </c>
      <c r="H3374" s="184">
        <f t="shared" ref="H3374:L3374" si="3667">H3350</f>
        <v>0.45833333333333331</v>
      </c>
      <c r="I3374" s="185">
        <f t="shared" si="3667"/>
        <v>226</v>
      </c>
      <c r="J3374" s="185">
        <f t="shared" si="3667"/>
        <v>326</v>
      </c>
      <c r="K3374" s="185">
        <f t="shared" si="3667"/>
        <v>2842</v>
      </c>
      <c r="L3374" s="185">
        <f t="shared" si="3667"/>
        <v>1635</v>
      </c>
      <c r="M3374" s="147"/>
      <c r="N3374" s="143">
        <f t="shared" si="3624"/>
        <v>452</v>
      </c>
      <c r="O3374" s="143">
        <f t="shared" si="3620"/>
        <v>2050.54</v>
      </c>
      <c r="P3374" s="143">
        <f t="shared" si="3621"/>
        <v>18444.580000000002</v>
      </c>
      <c r="Q3374" s="143">
        <f t="shared" si="3622"/>
        <v>9254.1</v>
      </c>
      <c r="R3374" s="188">
        <f t="shared" si="3625"/>
        <v>30201.22</v>
      </c>
      <c r="T3374">
        <v>37692.78</v>
      </c>
      <c r="U3374" s="190">
        <f t="shared" si="3626"/>
        <v>0.80124681702968059</v>
      </c>
    </row>
    <row r="3375" spans="1:21" x14ac:dyDescent="0.2">
      <c r="A3375" s="178">
        <v>42876</v>
      </c>
      <c r="B3375" s="179">
        <v>0.54166666666666663</v>
      </c>
      <c r="C3375" t="s">
        <v>349</v>
      </c>
      <c r="D3375">
        <v>2</v>
      </c>
      <c r="E3375">
        <v>6.91</v>
      </c>
      <c r="F3375">
        <v>7.11</v>
      </c>
      <c r="G3375">
        <v>6.21</v>
      </c>
      <c r="H3375" s="184">
        <f t="shared" ref="H3375:L3375" si="3668">H3351</f>
        <v>0.5</v>
      </c>
      <c r="I3375" s="185">
        <f t="shared" si="3668"/>
        <v>222</v>
      </c>
      <c r="J3375" s="185">
        <f t="shared" si="3668"/>
        <v>319</v>
      </c>
      <c r="K3375" s="185">
        <f t="shared" si="3668"/>
        <v>2842</v>
      </c>
      <c r="L3375" s="185">
        <f t="shared" si="3668"/>
        <v>1635</v>
      </c>
      <c r="M3375" s="147"/>
      <c r="N3375" s="143">
        <f t="shared" si="3624"/>
        <v>444</v>
      </c>
      <c r="O3375" s="143">
        <f t="shared" si="3620"/>
        <v>2204.29</v>
      </c>
      <c r="P3375" s="143">
        <f t="shared" si="3621"/>
        <v>20206.620000000003</v>
      </c>
      <c r="Q3375" s="143">
        <f t="shared" si="3622"/>
        <v>10153.35</v>
      </c>
      <c r="R3375" s="188">
        <f t="shared" si="3625"/>
        <v>33008.26</v>
      </c>
      <c r="T3375">
        <v>39623.14</v>
      </c>
      <c r="U3375" s="190">
        <f t="shared" si="3626"/>
        <v>0.83305512889690225</v>
      </c>
    </row>
    <row r="3376" spans="1:21" x14ac:dyDescent="0.2">
      <c r="A3376" s="178">
        <v>42876</v>
      </c>
      <c r="B3376" s="179">
        <v>0.58333333333333337</v>
      </c>
      <c r="C3376" t="s">
        <v>349</v>
      </c>
      <c r="D3376">
        <v>1</v>
      </c>
      <c r="E3376">
        <v>8.59</v>
      </c>
      <c r="F3376">
        <v>8.7899999999999991</v>
      </c>
      <c r="G3376">
        <v>8.27</v>
      </c>
      <c r="H3376" s="184">
        <f t="shared" ref="H3376:L3376" si="3669">H3352</f>
        <v>0.54166666666666663</v>
      </c>
      <c r="I3376" s="185">
        <f t="shared" si="3669"/>
        <v>195</v>
      </c>
      <c r="J3376" s="185">
        <f t="shared" si="3669"/>
        <v>299</v>
      </c>
      <c r="K3376" s="185">
        <f t="shared" si="3669"/>
        <v>2842</v>
      </c>
      <c r="L3376" s="185">
        <f t="shared" si="3669"/>
        <v>1635</v>
      </c>
      <c r="M3376" s="147"/>
      <c r="N3376" s="143">
        <f t="shared" si="3624"/>
        <v>195</v>
      </c>
      <c r="O3376" s="143">
        <f t="shared" si="3620"/>
        <v>2568.41</v>
      </c>
      <c r="P3376" s="143">
        <f t="shared" si="3621"/>
        <v>24981.179999999997</v>
      </c>
      <c r="Q3376" s="143">
        <f t="shared" si="3622"/>
        <v>13521.449999999999</v>
      </c>
      <c r="R3376" s="188">
        <f t="shared" si="3625"/>
        <v>41266.039999999994</v>
      </c>
      <c r="T3376">
        <v>41267.440000000002</v>
      </c>
      <c r="U3376" s="190">
        <f t="shared" si="3626"/>
        <v>0.99996607494916068</v>
      </c>
    </row>
    <row r="3377" spans="1:21" x14ac:dyDescent="0.2">
      <c r="A3377" s="178">
        <v>42876</v>
      </c>
      <c r="B3377" s="179">
        <v>0.625</v>
      </c>
      <c r="C3377" t="s">
        <v>349</v>
      </c>
      <c r="D3377">
        <v>2</v>
      </c>
      <c r="E3377">
        <v>10.029999999999999</v>
      </c>
      <c r="F3377">
        <v>10.029999999999999</v>
      </c>
      <c r="G3377">
        <v>3</v>
      </c>
      <c r="H3377" s="184">
        <f t="shared" ref="H3377:L3377" si="3670">H3353</f>
        <v>0.58333333333333337</v>
      </c>
      <c r="I3377" s="185">
        <f t="shared" si="3670"/>
        <v>205</v>
      </c>
      <c r="J3377" s="185">
        <f t="shared" si="3670"/>
        <v>237</v>
      </c>
      <c r="K3377" s="185">
        <f t="shared" si="3670"/>
        <v>2842</v>
      </c>
      <c r="L3377" s="185">
        <f t="shared" si="3670"/>
        <v>1635</v>
      </c>
      <c r="M3377" s="147"/>
      <c r="N3377" s="143">
        <f t="shared" si="3624"/>
        <v>410</v>
      </c>
      <c r="O3377" s="143">
        <f t="shared" si="3620"/>
        <v>2377.1099999999997</v>
      </c>
      <c r="P3377" s="143">
        <f t="shared" si="3621"/>
        <v>28505.26</v>
      </c>
      <c r="Q3377" s="143">
        <f t="shared" si="3622"/>
        <v>4905</v>
      </c>
      <c r="R3377" s="188">
        <f t="shared" si="3625"/>
        <v>36197.369999999995</v>
      </c>
      <c r="T3377">
        <v>42325.18</v>
      </c>
      <c r="U3377" s="190">
        <f t="shared" si="3626"/>
        <v>0.85522069841167825</v>
      </c>
    </row>
    <row r="3378" spans="1:21" x14ac:dyDescent="0.2">
      <c r="A3378" s="178">
        <v>42876</v>
      </c>
      <c r="B3378" s="179">
        <v>0.66666666666666663</v>
      </c>
      <c r="C3378" t="s">
        <v>349</v>
      </c>
      <c r="D3378">
        <v>2</v>
      </c>
      <c r="E3378">
        <v>18.27</v>
      </c>
      <c r="F3378">
        <v>20.27</v>
      </c>
      <c r="G3378">
        <v>3</v>
      </c>
      <c r="H3378" s="184">
        <f t="shared" ref="H3378:L3378" si="3671">H3354</f>
        <v>0.625</v>
      </c>
      <c r="I3378" s="185">
        <f t="shared" si="3671"/>
        <v>212</v>
      </c>
      <c r="J3378" s="185">
        <f t="shared" si="3671"/>
        <v>213</v>
      </c>
      <c r="K3378" s="185">
        <f t="shared" si="3671"/>
        <v>2842</v>
      </c>
      <c r="L3378" s="185">
        <f t="shared" si="3671"/>
        <v>1380</v>
      </c>
      <c r="M3378" s="147"/>
      <c r="N3378" s="143">
        <f t="shared" si="3624"/>
        <v>424</v>
      </c>
      <c r="O3378" s="143">
        <f t="shared" si="3620"/>
        <v>3891.5099999999998</v>
      </c>
      <c r="P3378" s="143">
        <f t="shared" si="3621"/>
        <v>57607.34</v>
      </c>
      <c r="Q3378" s="143">
        <f t="shared" si="3622"/>
        <v>4140</v>
      </c>
      <c r="R3378" s="188">
        <f t="shared" si="3625"/>
        <v>66062.850000000006</v>
      </c>
      <c r="T3378">
        <v>42821.39</v>
      </c>
      <c r="U3378" s="190">
        <f t="shared" si="3626"/>
        <v>1.5427535164085053</v>
      </c>
    </row>
    <row r="3379" spans="1:21" x14ac:dyDescent="0.2">
      <c r="A3379" s="178">
        <v>42876</v>
      </c>
      <c r="B3379" s="179">
        <v>0.70833333333333337</v>
      </c>
      <c r="C3379" t="s">
        <v>349</v>
      </c>
      <c r="D3379">
        <v>3.5</v>
      </c>
      <c r="E3379">
        <v>18.28</v>
      </c>
      <c r="F3379">
        <v>21.28</v>
      </c>
      <c r="G3379">
        <v>3</v>
      </c>
      <c r="H3379" s="184">
        <f t="shared" ref="H3379:L3379" si="3672">H3355</f>
        <v>0.66666666666666663</v>
      </c>
      <c r="I3379" s="185">
        <f t="shared" si="3672"/>
        <v>191</v>
      </c>
      <c r="J3379" s="185">
        <f t="shared" si="3672"/>
        <v>237</v>
      </c>
      <c r="K3379" s="185">
        <f t="shared" si="3672"/>
        <v>2842</v>
      </c>
      <c r="L3379" s="185">
        <f t="shared" si="3672"/>
        <v>1380</v>
      </c>
      <c r="M3379" s="147"/>
      <c r="N3379" s="143">
        <f t="shared" si="3624"/>
        <v>668.5</v>
      </c>
      <c r="O3379" s="143">
        <f t="shared" si="3620"/>
        <v>4332.3600000000006</v>
      </c>
      <c r="P3379" s="143">
        <f t="shared" si="3621"/>
        <v>60477.760000000002</v>
      </c>
      <c r="Q3379" s="143">
        <f t="shared" si="3622"/>
        <v>4140</v>
      </c>
      <c r="R3379" s="188">
        <f t="shared" si="3625"/>
        <v>69618.62</v>
      </c>
      <c r="T3379">
        <v>42925.19</v>
      </c>
      <c r="U3379" s="190">
        <f t="shared" si="3626"/>
        <v>1.6218593324805317</v>
      </c>
    </row>
    <row r="3380" spans="1:21" x14ac:dyDescent="0.2">
      <c r="A3380" s="178">
        <v>42876</v>
      </c>
      <c r="B3380" s="179">
        <v>0.75</v>
      </c>
      <c r="C3380" t="s">
        <v>349</v>
      </c>
      <c r="D3380">
        <v>3.5</v>
      </c>
      <c r="E3380">
        <v>11.36</v>
      </c>
      <c r="F3380">
        <v>14.47</v>
      </c>
      <c r="G3380">
        <v>3</v>
      </c>
      <c r="H3380" s="184">
        <f t="shared" ref="H3380:L3380" si="3673">H3356</f>
        <v>0.70833333333333337</v>
      </c>
      <c r="I3380" s="185">
        <f t="shared" si="3673"/>
        <v>218</v>
      </c>
      <c r="J3380" s="185">
        <f t="shared" si="3673"/>
        <v>258</v>
      </c>
      <c r="K3380" s="185">
        <f t="shared" si="3673"/>
        <v>2842</v>
      </c>
      <c r="L3380" s="185">
        <f t="shared" si="3673"/>
        <v>1380</v>
      </c>
      <c r="M3380" s="147"/>
      <c r="N3380" s="143">
        <f t="shared" si="3624"/>
        <v>763</v>
      </c>
      <c r="O3380" s="143">
        <f t="shared" si="3620"/>
        <v>2930.8799999999997</v>
      </c>
      <c r="P3380" s="143">
        <f t="shared" si="3621"/>
        <v>41123.740000000005</v>
      </c>
      <c r="Q3380" s="143">
        <f t="shared" si="3622"/>
        <v>4140</v>
      </c>
      <c r="R3380" s="188">
        <f t="shared" si="3625"/>
        <v>48957.62</v>
      </c>
      <c r="T3380">
        <v>42693.26</v>
      </c>
      <c r="U3380" s="190">
        <f t="shared" si="3626"/>
        <v>1.1467294837639477</v>
      </c>
    </row>
    <row r="3381" spans="1:21" x14ac:dyDescent="0.2">
      <c r="A3381" s="178">
        <v>42876</v>
      </c>
      <c r="B3381" s="179">
        <v>0.79166666666666663</v>
      </c>
      <c r="C3381" t="s">
        <v>349</v>
      </c>
      <c r="D3381">
        <v>8.11</v>
      </c>
      <c r="E3381">
        <v>8.11</v>
      </c>
      <c r="F3381">
        <v>9.69</v>
      </c>
      <c r="G3381">
        <v>1.57</v>
      </c>
      <c r="H3381" s="184">
        <f t="shared" ref="H3381:L3381" si="3674">H3357</f>
        <v>0.75</v>
      </c>
      <c r="I3381" s="185">
        <f t="shared" si="3674"/>
        <v>240</v>
      </c>
      <c r="J3381" s="185">
        <f t="shared" si="3674"/>
        <v>365</v>
      </c>
      <c r="K3381" s="185">
        <f t="shared" si="3674"/>
        <v>2842</v>
      </c>
      <c r="L3381" s="185">
        <f t="shared" si="3674"/>
        <v>1380</v>
      </c>
      <c r="M3381" s="147"/>
      <c r="N3381" s="143">
        <f t="shared" si="3624"/>
        <v>1946.3999999999999</v>
      </c>
      <c r="O3381" s="143">
        <f t="shared" si="3620"/>
        <v>2960.1499999999996</v>
      </c>
      <c r="P3381" s="143">
        <f t="shared" si="3621"/>
        <v>27538.98</v>
      </c>
      <c r="Q3381" s="143">
        <f t="shared" si="3622"/>
        <v>2166.6</v>
      </c>
      <c r="R3381" s="188">
        <f t="shared" si="3625"/>
        <v>34612.129999999997</v>
      </c>
      <c r="T3381">
        <v>42559.56</v>
      </c>
      <c r="U3381" s="190">
        <f t="shared" si="3626"/>
        <v>0.81326334200823502</v>
      </c>
    </row>
    <row r="3382" spans="1:21" x14ac:dyDescent="0.2">
      <c r="A3382" s="178">
        <v>42876</v>
      </c>
      <c r="B3382" s="179">
        <v>0.83333333333333337</v>
      </c>
      <c r="C3382" t="s">
        <v>349</v>
      </c>
      <c r="D3382">
        <v>6.83</v>
      </c>
      <c r="E3382">
        <v>8.16</v>
      </c>
      <c r="F3382">
        <v>8.6</v>
      </c>
      <c r="G3382">
        <v>0.99</v>
      </c>
      <c r="H3382" s="184">
        <f t="shared" ref="H3382:L3382" si="3675">H3358</f>
        <v>0.79166666666666663</v>
      </c>
      <c r="I3382" s="185">
        <f t="shared" si="3675"/>
        <v>320</v>
      </c>
      <c r="J3382" s="185">
        <f t="shared" si="3675"/>
        <v>214</v>
      </c>
      <c r="K3382" s="185">
        <f t="shared" si="3675"/>
        <v>2842</v>
      </c>
      <c r="L3382" s="185">
        <f t="shared" si="3675"/>
        <v>1426</v>
      </c>
      <c r="M3382" s="147"/>
      <c r="N3382" s="143">
        <f t="shared" si="3624"/>
        <v>2185.6</v>
      </c>
      <c r="O3382" s="143">
        <f t="shared" si="3620"/>
        <v>1746.24</v>
      </c>
      <c r="P3382" s="143">
        <f t="shared" si="3621"/>
        <v>24441.200000000001</v>
      </c>
      <c r="Q3382" s="143">
        <f t="shared" si="3622"/>
        <v>1411.74</v>
      </c>
      <c r="R3382" s="188">
        <f t="shared" si="3625"/>
        <v>29784.780000000002</v>
      </c>
      <c r="T3382">
        <v>41743.46</v>
      </c>
      <c r="U3382" s="190">
        <f t="shared" si="3626"/>
        <v>0.71351967469874333</v>
      </c>
    </row>
    <row r="3383" spans="1:21" x14ac:dyDescent="0.2">
      <c r="A3383" s="178">
        <v>42876</v>
      </c>
      <c r="B3383" s="179">
        <v>0.875</v>
      </c>
      <c r="C3383" t="s">
        <v>349</v>
      </c>
      <c r="D3383">
        <v>4.3899999999999997</v>
      </c>
      <c r="E3383">
        <v>8.3699999999999992</v>
      </c>
      <c r="F3383">
        <v>9.11</v>
      </c>
      <c r="G3383">
        <v>0.99</v>
      </c>
      <c r="H3383" s="184">
        <f t="shared" ref="H3383:L3383" si="3676">H3359</f>
        <v>0.83333333333333337</v>
      </c>
      <c r="I3383" s="185">
        <f t="shared" si="3676"/>
        <v>322</v>
      </c>
      <c r="J3383" s="185">
        <f t="shared" si="3676"/>
        <v>178</v>
      </c>
      <c r="K3383" s="185">
        <f t="shared" si="3676"/>
        <v>2842</v>
      </c>
      <c r="L3383" s="185">
        <f t="shared" si="3676"/>
        <v>1426</v>
      </c>
      <c r="M3383" s="147"/>
      <c r="N3383" s="143">
        <f t="shared" si="3624"/>
        <v>1413.58</v>
      </c>
      <c r="O3383" s="143">
        <f t="shared" si="3620"/>
        <v>1489.86</v>
      </c>
      <c r="P3383" s="143">
        <f t="shared" si="3621"/>
        <v>25890.62</v>
      </c>
      <c r="Q3383" s="143">
        <f t="shared" si="3622"/>
        <v>1411.74</v>
      </c>
      <c r="R3383" s="188">
        <f t="shared" si="3625"/>
        <v>30205.8</v>
      </c>
      <c r="T3383">
        <v>41146.089999999997</v>
      </c>
      <c r="U3383" s="190">
        <f t="shared" si="3626"/>
        <v>0.73411106620337441</v>
      </c>
    </row>
    <row r="3384" spans="1:21" x14ac:dyDescent="0.2">
      <c r="A3384" s="178">
        <v>42876</v>
      </c>
      <c r="B3384" s="179">
        <v>0.91666666666666663</v>
      </c>
      <c r="C3384" t="s">
        <v>349</v>
      </c>
      <c r="D3384">
        <v>11.56</v>
      </c>
      <c r="E3384">
        <v>6</v>
      </c>
      <c r="F3384">
        <v>6.24</v>
      </c>
      <c r="G3384">
        <v>0.99</v>
      </c>
      <c r="H3384" s="184">
        <f t="shared" ref="H3384:L3384" si="3677">H3360</f>
        <v>0.875</v>
      </c>
      <c r="I3384" s="185">
        <f t="shared" si="3677"/>
        <v>337</v>
      </c>
      <c r="J3384" s="185">
        <f t="shared" si="3677"/>
        <v>173</v>
      </c>
      <c r="K3384" s="185">
        <f t="shared" si="3677"/>
        <v>2842</v>
      </c>
      <c r="L3384" s="185">
        <f t="shared" si="3677"/>
        <v>1426</v>
      </c>
      <c r="M3384" s="147"/>
      <c r="N3384" s="143">
        <f t="shared" si="3624"/>
        <v>3895.7200000000003</v>
      </c>
      <c r="O3384" s="143">
        <f t="shared" si="3620"/>
        <v>1038</v>
      </c>
      <c r="P3384" s="143">
        <f t="shared" si="3621"/>
        <v>17734.080000000002</v>
      </c>
      <c r="Q3384" s="143">
        <f t="shared" si="3622"/>
        <v>1411.74</v>
      </c>
      <c r="R3384" s="188">
        <f t="shared" si="3625"/>
        <v>24079.540000000005</v>
      </c>
      <c r="T3384">
        <v>41418.129999999997</v>
      </c>
      <c r="U3384" s="190">
        <f t="shared" si="3626"/>
        <v>0.58137680286386673</v>
      </c>
    </row>
    <row r="3385" spans="1:21" x14ac:dyDescent="0.2">
      <c r="A3385" s="178">
        <v>42876</v>
      </c>
      <c r="B3385" s="179">
        <v>0.95833333333333337</v>
      </c>
      <c r="C3385" t="s">
        <v>349</v>
      </c>
      <c r="D3385">
        <v>26.57</v>
      </c>
      <c r="E3385">
        <v>8.61</v>
      </c>
      <c r="F3385">
        <v>8.81</v>
      </c>
      <c r="G3385">
        <v>0.01</v>
      </c>
      <c r="H3385" s="184">
        <f t="shared" ref="H3385:L3385" si="3678">H3361</f>
        <v>0.91666666666666663</v>
      </c>
      <c r="I3385" s="185">
        <f t="shared" si="3678"/>
        <v>394</v>
      </c>
      <c r="J3385" s="185">
        <f t="shared" si="3678"/>
        <v>194</v>
      </c>
      <c r="K3385" s="185">
        <f t="shared" si="3678"/>
        <v>2842</v>
      </c>
      <c r="L3385" s="185">
        <f t="shared" si="3678"/>
        <v>1426</v>
      </c>
      <c r="M3385" s="147"/>
      <c r="N3385" s="143">
        <f t="shared" si="3624"/>
        <v>10468.58</v>
      </c>
      <c r="O3385" s="143">
        <f t="shared" si="3620"/>
        <v>1670.34</v>
      </c>
      <c r="P3385" s="143">
        <f t="shared" si="3621"/>
        <v>25038.02</v>
      </c>
      <c r="Q3385" s="143">
        <f t="shared" si="3622"/>
        <v>14.26</v>
      </c>
      <c r="R3385" s="188">
        <f t="shared" si="3625"/>
        <v>37191.200000000004</v>
      </c>
      <c r="T3385">
        <v>40625.199999999997</v>
      </c>
      <c r="U3385" s="190">
        <f t="shared" si="3626"/>
        <v>0.91547118537262606</v>
      </c>
    </row>
    <row r="3386" spans="1:21" x14ac:dyDescent="0.2">
      <c r="A3386" s="178">
        <v>42876</v>
      </c>
      <c r="B3386" s="180">
        <v>1</v>
      </c>
      <c r="C3386" t="s">
        <v>349</v>
      </c>
      <c r="D3386">
        <v>17.309999999999999</v>
      </c>
      <c r="E3386">
        <v>9.6</v>
      </c>
      <c r="F3386">
        <v>8.6</v>
      </c>
      <c r="G3386">
        <v>0.01</v>
      </c>
      <c r="H3386" s="184">
        <f t="shared" ref="H3386:L3386" si="3679">H3362</f>
        <v>0.95833333333333337</v>
      </c>
      <c r="I3386" s="185">
        <f t="shared" si="3679"/>
        <v>389</v>
      </c>
      <c r="J3386" s="185">
        <f t="shared" si="3679"/>
        <v>265</v>
      </c>
      <c r="K3386" s="185">
        <f t="shared" si="3679"/>
        <v>2985</v>
      </c>
      <c r="L3386" s="185">
        <f t="shared" si="3679"/>
        <v>1111</v>
      </c>
      <c r="M3386" s="147"/>
      <c r="N3386" s="143">
        <f t="shared" si="3624"/>
        <v>6733.5899999999992</v>
      </c>
      <c r="O3386" s="143">
        <f t="shared" si="3620"/>
        <v>2544</v>
      </c>
      <c r="P3386" s="143">
        <f t="shared" si="3621"/>
        <v>25671</v>
      </c>
      <c r="Q3386" s="143">
        <f t="shared" si="3622"/>
        <v>11.11</v>
      </c>
      <c r="R3386" s="188">
        <f t="shared" si="3625"/>
        <v>34959.699999999997</v>
      </c>
      <c r="T3386">
        <v>38228.44</v>
      </c>
      <c r="U3386" s="190">
        <f t="shared" si="3626"/>
        <v>0.91449454908439887</v>
      </c>
    </row>
    <row r="3387" spans="1:21" x14ac:dyDescent="0.2">
      <c r="A3387" s="178">
        <v>42877</v>
      </c>
      <c r="B3387" s="179">
        <v>4.1666666666666664E-2</v>
      </c>
      <c r="C3387" t="s">
        <v>349</v>
      </c>
      <c r="D3387">
        <v>10</v>
      </c>
      <c r="E3387">
        <v>7</v>
      </c>
      <c r="F3387">
        <v>7.2</v>
      </c>
      <c r="G3387">
        <v>0.01</v>
      </c>
      <c r="H3387" s="184">
        <f t="shared" ref="H3387:L3387" si="3680">H3363</f>
        <v>1</v>
      </c>
      <c r="I3387" s="185">
        <f t="shared" si="3680"/>
        <v>362</v>
      </c>
      <c r="J3387" s="185">
        <f t="shared" si="3680"/>
        <v>243</v>
      </c>
      <c r="K3387" s="185">
        <f t="shared" si="3680"/>
        <v>2985</v>
      </c>
      <c r="L3387" s="185">
        <f t="shared" si="3680"/>
        <v>1111</v>
      </c>
      <c r="M3387" s="147"/>
      <c r="N3387" s="143">
        <f t="shared" si="3624"/>
        <v>3620</v>
      </c>
      <c r="O3387" s="143">
        <f t="shared" si="3620"/>
        <v>1701</v>
      </c>
      <c r="P3387" s="143">
        <f t="shared" si="3621"/>
        <v>21492</v>
      </c>
      <c r="Q3387" s="143">
        <f t="shared" si="3622"/>
        <v>11.11</v>
      </c>
      <c r="R3387" s="188">
        <f t="shared" si="3625"/>
        <v>26824.11</v>
      </c>
      <c r="T3387">
        <v>35004.839999999997</v>
      </c>
      <c r="U3387" s="190">
        <f t="shared" si="3626"/>
        <v>0.76629717490495608</v>
      </c>
    </row>
    <row r="3388" spans="1:21" x14ac:dyDescent="0.2">
      <c r="A3388" s="178">
        <v>42877</v>
      </c>
      <c r="B3388" s="179">
        <v>8.3333333333333329E-2</v>
      </c>
      <c r="C3388" t="s">
        <v>349</v>
      </c>
      <c r="D3388">
        <v>8.61</v>
      </c>
      <c r="E3388">
        <v>5</v>
      </c>
      <c r="F3388">
        <v>5.2</v>
      </c>
      <c r="G3388">
        <v>0.01</v>
      </c>
      <c r="H3388" s="184">
        <f t="shared" ref="H3388:L3388" si="3681">H3364</f>
        <v>4.1666666666666664E-2</v>
      </c>
      <c r="I3388" s="185">
        <f t="shared" si="3681"/>
        <v>294</v>
      </c>
      <c r="J3388" s="185">
        <f t="shared" si="3681"/>
        <v>212</v>
      </c>
      <c r="K3388" s="185">
        <f t="shared" si="3681"/>
        <v>2985</v>
      </c>
      <c r="L3388" s="185">
        <f t="shared" si="3681"/>
        <v>1111</v>
      </c>
      <c r="M3388" s="147"/>
      <c r="N3388" s="143">
        <f t="shared" si="3624"/>
        <v>2531.3399999999997</v>
      </c>
      <c r="O3388" s="143">
        <f t="shared" si="3620"/>
        <v>1060</v>
      </c>
      <c r="P3388" s="143">
        <f t="shared" si="3621"/>
        <v>15522</v>
      </c>
      <c r="Q3388" s="143">
        <f t="shared" si="3622"/>
        <v>11.11</v>
      </c>
      <c r="R3388" s="188">
        <f t="shared" si="3625"/>
        <v>19124.45</v>
      </c>
      <c r="T3388">
        <v>32553.360000000001</v>
      </c>
      <c r="U3388" s="190">
        <f t="shared" si="3626"/>
        <v>0.58748006350189352</v>
      </c>
    </row>
    <row r="3389" spans="1:21" x14ac:dyDescent="0.2">
      <c r="A3389" s="178">
        <v>42877</v>
      </c>
      <c r="B3389" s="179">
        <v>0.125</v>
      </c>
      <c r="C3389" t="s">
        <v>349</v>
      </c>
      <c r="D3389">
        <v>5.7</v>
      </c>
      <c r="E3389">
        <v>2.8</v>
      </c>
      <c r="F3389">
        <v>3</v>
      </c>
      <c r="G3389">
        <v>1</v>
      </c>
      <c r="H3389" s="184">
        <f t="shared" ref="H3389:L3389" si="3682">H3365</f>
        <v>8.3333333333333329E-2</v>
      </c>
      <c r="I3389" s="185">
        <f t="shared" si="3682"/>
        <v>236</v>
      </c>
      <c r="J3389" s="185">
        <f t="shared" si="3682"/>
        <v>179</v>
      </c>
      <c r="K3389" s="185">
        <f t="shared" si="3682"/>
        <v>2985</v>
      </c>
      <c r="L3389" s="185">
        <f t="shared" si="3682"/>
        <v>1111</v>
      </c>
      <c r="M3389" s="147"/>
      <c r="N3389" s="143">
        <f t="shared" si="3624"/>
        <v>1345.2</v>
      </c>
      <c r="O3389" s="143">
        <f t="shared" si="3620"/>
        <v>501.2</v>
      </c>
      <c r="P3389" s="143">
        <f t="shared" si="3621"/>
        <v>8955</v>
      </c>
      <c r="Q3389" s="143">
        <f t="shared" si="3622"/>
        <v>1111</v>
      </c>
      <c r="R3389" s="188">
        <f t="shared" si="3625"/>
        <v>11912.4</v>
      </c>
      <c r="T3389">
        <v>31095.919999999998</v>
      </c>
      <c r="U3389" s="190">
        <f t="shared" si="3626"/>
        <v>0.38308562666742135</v>
      </c>
    </row>
    <row r="3390" spans="1:21" x14ac:dyDescent="0.2">
      <c r="A3390" s="178">
        <v>42877</v>
      </c>
      <c r="B3390" s="179">
        <v>0.16666666666666666</v>
      </c>
      <c r="C3390" t="s">
        <v>349</v>
      </c>
      <c r="D3390">
        <v>3.5</v>
      </c>
      <c r="E3390">
        <v>2.61</v>
      </c>
      <c r="F3390">
        <v>3</v>
      </c>
      <c r="G3390">
        <v>1</v>
      </c>
      <c r="H3390" s="184">
        <f t="shared" ref="H3390:L3390" si="3683">H3366</f>
        <v>0.125</v>
      </c>
      <c r="I3390" s="185">
        <f t="shared" si="3683"/>
        <v>201</v>
      </c>
      <c r="J3390" s="185">
        <f t="shared" si="3683"/>
        <v>205</v>
      </c>
      <c r="K3390" s="185">
        <f t="shared" si="3683"/>
        <v>2985</v>
      </c>
      <c r="L3390" s="185">
        <f t="shared" si="3683"/>
        <v>1717</v>
      </c>
      <c r="M3390" s="147"/>
      <c r="N3390" s="143">
        <f t="shared" si="3624"/>
        <v>703.5</v>
      </c>
      <c r="O3390" s="143">
        <f t="shared" si="3620"/>
        <v>535.04999999999995</v>
      </c>
      <c r="P3390" s="143">
        <f t="shared" si="3621"/>
        <v>8955</v>
      </c>
      <c r="Q3390" s="143">
        <f t="shared" si="3622"/>
        <v>1717</v>
      </c>
      <c r="R3390" s="188">
        <f t="shared" si="3625"/>
        <v>11910.55</v>
      </c>
      <c r="T3390">
        <v>30302.75</v>
      </c>
      <c r="U3390" s="190">
        <f t="shared" si="3626"/>
        <v>0.39305178572901794</v>
      </c>
    </row>
    <row r="3391" spans="1:21" x14ac:dyDescent="0.2">
      <c r="A3391" s="178">
        <v>42877</v>
      </c>
      <c r="B3391" s="179">
        <v>0.20833333333333334</v>
      </c>
      <c r="C3391" t="s">
        <v>349</v>
      </c>
      <c r="D3391">
        <v>3.5</v>
      </c>
      <c r="E3391">
        <v>2.8</v>
      </c>
      <c r="F3391">
        <v>3</v>
      </c>
      <c r="G3391">
        <v>1</v>
      </c>
      <c r="H3391" s="184">
        <f t="shared" ref="H3391:L3391" si="3684">H3367</f>
        <v>0.16666666666666666</v>
      </c>
      <c r="I3391" s="185">
        <f t="shared" si="3684"/>
        <v>185</v>
      </c>
      <c r="J3391" s="185">
        <f t="shared" si="3684"/>
        <v>205</v>
      </c>
      <c r="K3391" s="185">
        <f t="shared" si="3684"/>
        <v>2985</v>
      </c>
      <c r="L3391" s="185">
        <f t="shared" si="3684"/>
        <v>1717</v>
      </c>
      <c r="M3391" s="147"/>
      <c r="N3391" s="143">
        <f t="shared" si="3624"/>
        <v>647.5</v>
      </c>
      <c r="O3391" s="143">
        <f t="shared" si="3620"/>
        <v>574</v>
      </c>
      <c r="P3391" s="143">
        <f t="shared" si="3621"/>
        <v>8955</v>
      </c>
      <c r="Q3391" s="143">
        <f t="shared" si="3622"/>
        <v>1717</v>
      </c>
      <c r="R3391" s="188">
        <f t="shared" si="3625"/>
        <v>11893.5</v>
      </c>
      <c r="T3391">
        <v>30015.57</v>
      </c>
      <c r="U3391" s="190">
        <f t="shared" si="3626"/>
        <v>0.39624434918277412</v>
      </c>
    </row>
    <row r="3392" spans="1:21" x14ac:dyDescent="0.2">
      <c r="A3392" s="178">
        <v>42877</v>
      </c>
      <c r="B3392" s="179">
        <v>0.25</v>
      </c>
      <c r="C3392" t="s">
        <v>349</v>
      </c>
      <c r="D3392">
        <v>20</v>
      </c>
      <c r="E3392">
        <v>8.61</v>
      </c>
      <c r="F3392">
        <v>7.61</v>
      </c>
      <c r="G3392">
        <v>1.27</v>
      </c>
      <c r="H3392" s="184">
        <f t="shared" ref="H3392:L3392" si="3685">H3368</f>
        <v>0.20833333333333334</v>
      </c>
      <c r="I3392" s="185">
        <f t="shared" si="3685"/>
        <v>207</v>
      </c>
      <c r="J3392" s="185">
        <f t="shared" si="3685"/>
        <v>283</v>
      </c>
      <c r="K3392" s="185">
        <f t="shared" si="3685"/>
        <v>2985</v>
      </c>
      <c r="L3392" s="185">
        <f t="shared" si="3685"/>
        <v>1717</v>
      </c>
      <c r="M3392" s="147"/>
      <c r="N3392" s="143">
        <f t="shared" si="3624"/>
        <v>4140</v>
      </c>
      <c r="O3392" s="143">
        <f t="shared" si="3620"/>
        <v>2436.6299999999997</v>
      </c>
      <c r="P3392" s="143">
        <f t="shared" si="3621"/>
        <v>22715.850000000002</v>
      </c>
      <c r="Q3392" s="143">
        <f t="shared" si="3622"/>
        <v>2180.59</v>
      </c>
      <c r="R3392" s="188">
        <f t="shared" si="3625"/>
        <v>31473.070000000003</v>
      </c>
      <c r="T3392">
        <v>30539.77</v>
      </c>
      <c r="U3392" s="190">
        <f t="shared" si="3626"/>
        <v>1.0305601515663021</v>
      </c>
    </row>
    <row r="3393" spans="1:21" x14ac:dyDescent="0.2">
      <c r="A3393" s="178">
        <v>42877</v>
      </c>
      <c r="B3393" s="179">
        <v>0.29166666666666669</v>
      </c>
      <c r="C3393" t="s">
        <v>349</v>
      </c>
      <c r="D3393">
        <v>3.5</v>
      </c>
      <c r="E3393">
        <v>15</v>
      </c>
      <c r="F3393">
        <v>11.61</v>
      </c>
      <c r="G3393">
        <v>4</v>
      </c>
      <c r="H3393" s="184">
        <f t="shared" ref="H3393:L3393" si="3686">H3369</f>
        <v>0.25</v>
      </c>
      <c r="I3393" s="185">
        <f t="shared" si="3686"/>
        <v>327</v>
      </c>
      <c r="J3393" s="185">
        <f t="shared" si="3686"/>
        <v>438</v>
      </c>
      <c r="K3393" s="185">
        <f t="shared" si="3686"/>
        <v>2985</v>
      </c>
      <c r="L3393" s="185">
        <f t="shared" si="3686"/>
        <v>1717</v>
      </c>
      <c r="M3393" s="147"/>
      <c r="N3393" s="143">
        <f t="shared" si="3624"/>
        <v>1144.5</v>
      </c>
      <c r="O3393" s="143">
        <f t="shared" si="3620"/>
        <v>6570</v>
      </c>
      <c r="P3393" s="143">
        <f t="shared" si="3621"/>
        <v>34655.85</v>
      </c>
      <c r="Q3393" s="143">
        <f t="shared" si="3622"/>
        <v>6868</v>
      </c>
      <c r="R3393" s="188">
        <f t="shared" si="3625"/>
        <v>49238.35</v>
      </c>
      <c r="T3393">
        <v>32351.96</v>
      </c>
      <c r="U3393" s="190">
        <f t="shared" si="3626"/>
        <v>1.5219587932230381</v>
      </c>
    </row>
    <row r="3394" spans="1:21" x14ac:dyDescent="0.2">
      <c r="A3394" s="178">
        <v>42877</v>
      </c>
      <c r="B3394" s="179">
        <v>0.33333333333333331</v>
      </c>
      <c r="C3394" t="s">
        <v>349</v>
      </c>
      <c r="D3394">
        <v>2.61</v>
      </c>
      <c r="E3394">
        <v>4.25</v>
      </c>
      <c r="F3394">
        <v>8.9700000000000006</v>
      </c>
      <c r="G3394">
        <v>3.5</v>
      </c>
      <c r="H3394" s="184">
        <f t="shared" ref="H3394:L3394" si="3687">H3370</f>
        <v>0.29166666666666669</v>
      </c>
      <c r="I3394" s="185">
        <f t="shared" si="3687"/>
        <v>249</v>
      </c>
      <c r="J3394" s="185">
        <f t="shared" si="3687"/>
        <v>556</v>
      </c>
      <c r="K3394" s="185">
        <f t="shared" si="3687"/>
        <v>2872</v>
      </c>
      <c r="L3394" s="185">
        <f t="shared" si="3687"/>
        <v>2219</v>
      </c>
      <c r="M3394" s="147"/>
      <c r="N3394" s="143">
        <f t="shared" si="3624"/>
        <v>649.89</v>
      </c>
      <c r="O3394" s="143">
        <f t="shared" si="3620"/>
        <v>2363</v>
      </c>
      <c r="P3394" s="143">
        <f t="shared" si="3621"/>
        <v>25761.84</v>
      </c>
      <c r="Q3394" s="143">
        <f t="shared" si="3622"/>
        <v>7766.5</v>
      </c>
      <c r="R3394" s="188">
        <f t="shared" si="3625"/>
        <v>36541.229999999996</v>
      </c>
      <c r="T3394">
        <v>35218.11</v>
      </c>
      <c r="U3394" s="190">
        <f t="shared" si="3626"/>
        <v>1.0375693073819121</v>
      </c>
    </row>
    <row r="3395" spans="1:21" x14ac:dyDescent="0.2">
      <c r="A3395" s="178">
        <v>42877</v>
      </c>
      <c r="B3395" s="179">
        <v>0.375</v>
      </c>
      <c r="C3395" t="s">
        <v>349</v>
      </c>
      <c r="D3395">
        <v>3.5</v>
      </c>
      <c r="E3395">
        <v>5.0999999999999996</v>
      </c>
      <c r="F3395">
        <v>9.1300000000000008</v>
      </c>
      <c r="G3395">
        <v>3.5</v>
      </c>
      <c r="H3395" s="184">
        <f t="shared" ref="H3395:L3395" si="3688">H3371</f>
        <v>0.33333333333333331</v>
      </c>
      <c r="I3395" s="185">
        <f t="shared" si="3688"/>
        <v>256</v>
      </c>
      <c r="J3395" s="185">
        <f t="shared" si="3688"/>
        <v>306</v>
      </c>
      <c r="K3395" s="185">
        <f t="shared" si="3688"/>
        <v>2872</v>
      </c>
      <c r="L3395" s="185">
        <f t="shared" si="3688"/>
        <v>2219</v>
      </c>
      <c r="M3395" s="147"/>
      <c r="N3395" s="143">
        <f t="shared" si="3624"/>
        <v>896</v>
      </c>
      <c r="O3395" s="143">
        <f t="shared" si="3620"/>
        <v>1560.6</v>
      </c>
      <c r="P3395" s="143">
        <f t="shared" si="3621"/>
        <v>26221.360000000001</v>
      </c>
      <c r="Q3395" s="143">
        <f t="shared" si="3622"/>
        <v>7766.5</v>
      </c>
      <c r="R3395" s="188">
        <f t="shared" si="3625"/>
        <v>36444.46</v>
      </c>
      <c r="T3395">
        <v>36215.980000000003</v>
      </c>
      <c r="U3395" s="190">
        <f t="shared" si="3626"/>
        <v>1.0063088172679573</v>
      </c>
    </row>
    <row r="3396" spans="1:21" x14ac:dyDescent="0.2">
      <c r="A3396" s="178">
        <v>42877</v>
      </c>
      <c r="B3396" s="179">
        <v>0.41666666666666669</v>
      </c>
      <c r="C3396" t="s">
        <v>349</v>
      </c>
      <c r="D3396">
        <v>2</v>
      </c>
      <c r="E3396">
        <v>5.63</v>
      </c>
      <c r="F3396">
        <v>10.6</v>
      </c>
      <c r="G3396">
        <v>3.5</v>
      </c>
      <c r="H3396" s="184">
        <f t="shared" ref="H3396:L3396" si="3689">H3372</f>
        <v>0.375</v>
      </c>
      <c r="I3396" s="185">
        <f t="shared" si="3689"/>
        <v>156</v>
      </c>
      <c r="J3396" s="185">
        <f t="shared" si="3689"/>
        <v>343</v>
      </c>
      <c r="K3396" s="185">
        <f t="shared" si="3689"/>
        <v>2872</v>
      </c>
      <c r="L3396" s="185">
        <f t="shared" si="3689"/>
        <v>2219</v>
      </c>
      <c r="M3396" s="147"/>
      <c r="N3396" s="143">
        <f t="shared" si="3624"/>
        <v>312</v>
      </c>
      <c r="O3396" s="143">
        <f t="shared" ref="O3396:O3459" si="3690">E3396*J3396</f>
        <v>1931.09</v>
      </c>
      <c r="P3396" s="143">
        <f t="shared" ref="P3396:P3459" si="3691">F3396*K3396</f>
        <v>30443.200000000001</v>
      </c>
      <c r="Q3396" s="143">
        <f t="shared" ref="Q3396:Q3459" si="3692">G3396*L3396</f>
        <v>7766.5</v>
      </c>
      <c r="R3396" s="188">
        <f t="shared" si="3625"/>
        <v>40452.79</v>
      </c>
      <c r="T3396">
        <v>36916.92</v>
      </c>
      <c r="U3396" s="190">
        <f t="shared" si="3626"/>
        <v>1.0957791170010933</v>
      </c>
    </row>
    <row r="3397" spans="1:21" x14ac:dyDescent="0.2">
      <c r="A3397" s="178">
        <v>42877</v>
      </c>
      <c r="B3397" s="179">
        <v>0.45833333333333331</v>
      </c>
      <c r="C3397" t="s">
        <v>349</v>
      </c>
      <c r="D3397">
        <v>2.4</v>
      </c>
      <c r="E3397">
        <v>5.99</v>
      </c>
      <c r="F3397">
        <v>6.34</v>
      </c>
      <c r="G3397">
        <v>4.4800000000000004</v>
      </c>
      <c r="H3397" s="184">
        <f t="shared" ref="H3397:L3397" si="3693">H3373</f>
        <v>0.41666666666666669</v>
      </c>
      <c r="I3397" s="185">
        <f t="shared" si="3693"/>
        <v>196</v>
      </c>
      <c r="J3397" s="185">
        <f t="shared" si="3693"/>
        <v>315</v>
      </c>
      <c r="K3397" s="185">
        <f t="shared" si="3693"/>
        <v>2872</v>
      </c>
      <c r="L3397" s="185">
        <f t="shared" si="3693"/>
        <v>2219</v>
      </c>
      <c r="M3397" s="147"/>
      <c r="N3397" s="143">
        <f t="shared" ref="N3397:N3460" si="3694">D3397*I3397</f>
        <v>470.4</v>
      </c>
      <c r="O3397" s="143">
        <f t="shared" si="3690"/>
        <v>1886.8500000000001</v>
      </c>
      <c r="P3397" s="143">
        <f t="shared" si="3691"/>
        <v>18208.48</v>
      </c>
      <c r="Q3397" s="143">
        <f t="shared" si="3692"/>
        <v>9941.1200000000008</v>
      </c>
      <c r="R3397" s="188">
        <f t="shared" ref="R3397:R3460" si="3695">SUM(N3397:Q3397)</f>
        <v>30506.85</v>
      </c>
      <c r="T3397">
        <v>38037.19</v>
      </c>
      <c r="U3397" s="190">
        <f t="shared" ref="U3397:U3460" si="3696">R3397/T3397</f>
        <v>0.80202691103101986</v>
      </c>
    </row>
    <row r="3398" spans="1:21" x14ac:dyDescent="0.2">
      <c r="A3398" s="178">
        <v>42877</v>
      </c>
      <c r="B3398" s="179">
        <v>0.5</v>
      </c>
      <c r="C3398" t="s">
        <v>349</v>
      </c>
      <c r="D3398">
        <v>1</v>
      </c>
      <c r="E3398">
        <v>5.99</v>
      </c>
      <c r="F3398">
        <v>6.8</v>
      </c>
      <c r="G3398">
        <v>5.29</v>
      </c>
      <c r="H3398" s="184">
        <f t="shared" ref="H3398:L3398" si="3697">H3374</f>
        <v>0.45833333333333331</v>
      </c>
      <c r="I3398" s="185">
        <f t="shared" si="3697"/>
        <v>226</v>
      </c>
      <c r="J3398" s="185">
        <f t="shared" si="3697"/>
        <v>326</v>
      </c>
      <c r="K3398" s="185">
        <f t="shared" si="3697"/>
        <v>2842</v>
      </c>
      <c r="L3398" s="185">
        <f t="shared" si="3697"/>
        <v>1635</v>
      </c>
      <c r="M3398" s="147"/>
      <c r="N3398" s="143">
        <f t="shared" si="3694"/>
        <v>226</v>
      </c>
      <c r="O3398" s="143">
        <f t="shared" si="3690"/>
        <v>1952.74</v>
      </c>
      <c r="P3398" s="143">
        <f t="shared" si="3691"/>
        <v>19325.599999999999</v>
      </c>
      <c r="Q3398" s="143">
        <f t="shared" si="3692"/>
        <v>8649.15</v>
      </c>
      <c r="R3398" s="188">
        <f t="shared" si="3695"/>
        <v>30153.489999999998</v>
      </c>
      <c r="T3398">
        <v>39336</v>
      </c>
      <c r="U3398" s="190">
        <f t="shared" si="3696"/>
        <v>0.76656218222493389</v>
      </c>
    </row>
    <row r="3399" spans="1:21" x14ac:dyDescent="0.2">
      <c r="A3399" s="178">
        <v>42877</v>
      </c>
      <c r="B3399" s="179">
        <v>0.54166666666666663</v>
      </c>
      <c r="C3399" t="s">
        <v>349</v>
      </c>
      <c r="D3399">
        <v>1</v>
      </c>
      <c r="E3399">
        <v>8.32</v>
      </c>
      <c r="F3399">
        <v>9.17</v>
      </c>
      <c r="G3399">
        <v>6.58</v>
      </c>
      <c r="H3399" s="184">
        <f t="shared" ref="H3399:L3399" si="3698">H3375</f>
        <v>0.5</v>
      </c>
      <c r="I3399" s="185">
        <f t="shared" si="3698"/>
        <v>222</v>
      </c>
      <c r="J3399" s="185">
        <f t="shared" si="3698"/>
        <v>319</v>
      </c>
      <c r="K3399" s="185">
        <f t="shared" si="3698"/>
        <v>2842</v>
      </c>
      <c r="L3399" s="185">
        <f t="shared" si="3698"/>
        <v>1635</v>
      </c>
      <c r="M3399" s="147"/>
      <c r="N3399" s="143">
        <f t="shared" si="3694"/>
        <v>222</v>
      </c>
      <c r="O3399" s="143">
        <f t="shared" si="3690"/>
        <v>2654.08</v>
      </c>
      <c r="P3399" s="143">
        <f t="shared" si="3691"/>
        <v>26061.14</v>
      </c>
      <c r="Q3399" s="143">
        <f t="shared" si="3692"/>
        <v>10758.3</v>
      </c>
      <c r="R3399" s="188">
        <f t="shared" si="3695"/>
        <v>39695.520000000004</v>
      </c>
      <c r="T3399">
        <v>40454.300000000003</v>
      </c>
      <c r="U3399" s="190">
        <f t="shared" si="3696"/>
        <v>0.9812435266461168</v>
      </c>
    </row>
    <row r="3400" spans="1:21" x14ac:dyDescent="0.2">
      <c r="A3400" s="178">
        <v>42877</v>
      </c>
      <c r="B3400" s="179">
        <v>0.58333333333333337</v>
      </c>
      <c r="C3400" t="s">
        <v>349</v>
      </c>
      <c r="D3400">
        <v>1</v>
      </c>
      <c r="E3400">
        <v>5.13</v>
      </c>
      <c r="F3400">
        <v>7.29</v>
      </c>
      <c r="G3400">
        <v>7.66</v>
      </c>
      <c r="H3400" s="184">
        <f t="shared" ref="H3400:L3400" si="3699">H3376</f>
        <v>0.54166666666666663</v>
      </c>
      <c r="I3400" s="185">
        <f t="shared" si="3699"/>
        <v>195</v>
      </c>
      <c r="J3400" s="185">
        <f t="shared" si="3699"/>
        <v>299</v>
      </c>
      <c r="K3400" s="185">
        <f t="shared" si="3699"/>
        <v>2842</v>
      </c>
      <c r="L3400" s="185">
        <f t="shared" si="3699"/>
        <v>1635</v>
      </c>
      <c r="M3400" s="147"/>
      <c r="N3400" s="143">
        <f t="shared" si="3694"/>
        <v>195</v>
      </c>
      <c r="O3400" s="143">
        <f t="shared" si="3690"/>
        <v>1533.87</v>
      </c>
      <c r="P3400" s="143">
        <f t="shared" si="3691"/>
        <v>20718.18</v>
      </c>
      <c r="Q3400" s="143">
        <f t="shared" si="3692"/>
        <v>12524.1</v>
      </c>
      <c r="R3400" s="188">
        <f t="shared" si="3695"/>
        <v>34971.15</v>
      </c>
      <c r="T3400">
        <v>41610.019999999997</v>
      </c>
      <c r="U3400" s="190">
        <f t="shared" si="3696"/>
        <v>0.84045020886796029</v>
      </c>
    </row>
    <row r="3401" spans="1:21" x14ac:dyDescent="0.2">
      <c r="A3401" s="178">
        <v>42877</v>
      </c>
      <c r="B3401" s="179">
        <v>0.625</v>
      </c>
      <c r="C3401" t="s">
        <v>349</v>
      </c>
      <c r="D3401">
        <v>2</v>
      </c>
      <c r="E3401">
        <v>6.97</v>
      </c>
      <c r="F3401">
        <v>10</v>
      </c>
      <c r="G3401">
        <v>0.99</v>
      </c>
      <c r="H3401" s="184">
        <f t="shared" ref="H3401:L3401" si="3700">H3377</f>
        <v>0.58333333333333337</v>
      </c>
      <c r="I3401" s="185">
        <f t="shared" si="3700"/>
        <v>205</v>
      </c>
      <c r="J3401" s="185">
        <f t="shared" si="3700"/>
        <v>237</v>
      </c>
      <c r="K3401" s="185">
        <f t="shared" si="3700"/>
        <v>2842</v>
      </c>
      <c r="L3401" s="185">
        <f t="shared" si="3700"/>
        <v>1635</v>
      </c>
      <c r="M3401" s="147"/>
      <c r="N3401" s="143">
        <f t="shared" si="3694"/>
        <v>410</v>
      </c>
      <c r="O3401" s="143">
        <f t="shared" si="3690"/>
        <v>1651.8899999999999</v>
      </c>
      <c r="P3401" s="143">
        <f t="shared" si="3691"/>
        <v>28420</v>
      </c>
      <c r="Q3401" s="143">
        <f t="shared" si="3692"/>
        <v>1618.65</v>
      </c>
      <c r="R3401" s="188">
        <f t="shared" si="3695"/>
        <v>32100.54</v>
      </c>
      <c r="T3401">
        <v>42615.98</v>
      </c>
      <c r="U3401" s="190">
        <f t="shared" si="3696"/>
        <v>0.75325124519018449</v>
      </c>
    </row>
    <row r="3402" spans="1:21" x14ac:dyDescent="0.2">
      <c r="A3402" s="178">
        <v>42877</v>
      </c>
      <c r="B3402" s="179">
        <v>0.66666666666666663</v>
      </c>
      <c r="C3402" t="s">
        <v>349</v>
      </c>
      <c r="D3402">
        <v>2</v>
      </c>
      <c r="E3402">
        <v>12.01</v>
      </c>
      <c r="F3402">
        <v>19.350000000000001</v>
      </c>
      <c r="G3402">
        <v>0.99</v>
      </c>
      <c r="H3402" s="184">
        <f t="shared" ref="H3402:L3402" si="3701">H3378</f>
        <v>0.625</v>
      </c>
      <c r="I3402" s="185">
        <f t="shared" si="3701"/>
        <v>212</v>
      </c>
      <c r="J3402" s="185">
        <f t="shared" si="3701"/>
        <v>213</v>
      </c>
      <c r="K3402" s="185">
        <f t="shared" si="3701"/>
        <v>2842</v>
      </c>
      <c r="L3402" s="185">
        <f t="shared" si="3701"/>
        <v>1380</v>
      </c>
      <c r="M3402" s="147"/>
      <c r="N3402" s="143">
        <f t="shared" si="3694"/>
        <v>424</v>
      </c>
      <c r="O3402" s="143">
        <f t="shared" si="3690"/>
        <v>2558.13</v>
      </c>
      <c r="P3402" s="143">
        <f t="shared" si="3691"/>
        <v>54992.700000000004</v>
      </c>
      <c r="Q3402" s="143">
        <f t="shared" si="3692"/>
        <v>1366.2</v>
      </c>
      <c r="R3402" s="188">
        <f t="shared" si="3695"/>
        <v>59341.03</v>
      </c>
      <c r="T3402">
        <v>43312.959999999999</v>
      </c>
      <c r="U3402" s="190">
        <f t="shared" si="3696"/>
        <v>1.3700525200771316</v>
      </c>
    </row>
    <row r="3403" spans="1:21" x14ac:dyDescent="0.2">
      <c r="A3403" s="178">
        <v>42877</v>
      </c>
      <c r="B3403" s="179">
        <v>0.70833333333333337</v>
      </c>
      <c r="C3403" t="s">
        <v>349</v>
      </c>
      <c r="D3403">
        <v>2.11</v>
      </c>
      <c r="E3403">
        <v>13.13</v>
      </c>
      <c r="F3403">
        <v>18.760000000000002</v>
      </c>
      <c r="G3403">
        <v>2.2000000000000002</v>
      </c>
      <c r="H3403" s="184">
        <f t="shared" ref="H3403:L3403" si="3702">H3379</f>
        <v>0.66666666666666663</v>
      </c>
      <c r="I3403" s="185">
        <f t="shared" si="3702"/>
        <v>191</v>
      </c>
      <c r="J3403" s="185">
        <f t="shared" si="3702"/>
        <v>237</v>
      </c>
      <c r="K3403" s="185">
        <f t="shared" si="3702"/>
        <v>2842</v>
      </c>
      <c r="L3403" s="185">
        <f t="shared" si="3702"/>
        <v>1380</v>
      </c>
      <c r="M3403" s="147"/>
      <c r="N3403" s="143">
        <f t="shared" si="3694"/>
        <v>403.01</v>
      </c>
      <c r="O3403" s="143">
        <f t="shared" si="3690"/>
        <v>3111.8100000000004</v>
      </c>
      <c r="P3403" s="143">
        <f t="shared" si="3691"/>
        <v>53315.920000000006</v>
      </c>
      <c r="Q3403" s="143">
        <f t="shared" si="3692"/>
        <v>3036.0000000000005</v>
      </c>
      <c r="R3403" s="188">
        <f t="shared" si="3695"/>
        <v>59866.740000000005</v>
      </c>
      <c r="T3403">
        <v>43829.06</v>
      </c>
      <c r="U3403" s="190">
        <f t="shared" si="3696"/>
        <v>1.3659143043451083</v>
      </c>
    </row>
    <row r="3404" spans="1:21" x14ac:dyDescent="0.2">
      <c r="A3404" s="178">
        <v>42877</v>
      </c>
      <c r="B3404" s="179">
        <v>0.75</v>
      </c>
      <c r="C3404" t="s">
        <v>349</v>
      </c>
      <c r="D3404">
        <v>3.5</v>
      </c>
      <c r="E3404">
        <v>7.55</v>
      </c>
      <c r="F3404">
        <v>10.88</v>
      </c>
      <c r="G3404">
        <v>1</v>
      </c>
      <c r="H3404" s="184">
        <f t="shared" ref="H3404:L3404" si="3703">H3380</f>
        <v>0.70833333333333337</v>
      </c>
      <c r="I3404" s="185">
        <f t="shared" si="3703"/>
        <v>218</v>
      </c>
      <c r="J3404" s="185">
        <f t="shared" si="3703"/>
        <v>258</v>
      </c>
      <c r="K3404" s="185">
        <f t="shared" si="3703"/>
        <v>2842</v>
      </c>
      <c r="L3404" s="185">
        <f t="shared" si="3703"/>
        <v>1380</v>
      </c>
      <c r="M3404" s="147"/>
      <c r="N3404" s="143">
        <f t="shared" si="3694"/>
        <v>763</v>
      </c>
      <c r="O3404" s="143">
        <f t="shared" si="3690"/>
        <v>1947.8999999999999</v>
      </c>
      <c r="P3404" s="143">
        <f t="shared" si="3691"/>
        <v>30920.960000000003</v>
      </c>
      <c r="Q3404" s="143">
        <f t="shared" si="3692"/>
        <v>1380</v>
      </c>
      <c r="R3404" s="188">
        <f t="shared" si="3695"/>
        <v>35011.86</v>
      </c>
      <c r="T3404">
        <v>44109.18</v>
      </c>
      <c r="U3404" s="190">
        <f t="shared" si="3696"/>
        <v>0.79375449736313397</v>
      </c>
    </row>
    <row r="3405" spans="1:21" x14ac:dyDescent="0.2">
      <c r="A3405" s="178">
        <v>42877</v>
      </c>
      <c r="B3405" s="179">
        <v>0.79166666666666663</v>
      </c>
      <c r="C3405" t="s">
        <v>349</v>
      </c>
      <c r="D3405">
        <v>19.850000000000001</v>
      </c>
      <c r="E3405">
        <v>5.32</v>
      </c>
      <c r="F3405">
        <v>7.4</v>
      </c>
      <c r="G3405">
        <v>0.99</v>
      </c>
      <c r="H3405" s="184">
        <f t="shared" ref="H3405:L3405" si="3704">H3381</f>
        <v>0.75</v>
      </c>
      <c r="I3405" s="185">
        <f t="shared" si="3704"/>
        <v>240</v>
      </c>
      <c r="J3405" s="185">
        <f t="shared" si="3704"/>
        <v>365</v>
      </c>
      <c r="K3405" s="185">
        <f t="shared" si="3704"/>
        <v>2842</v>
      </c>
      <c r="L3405" s="185">
        <f t="shared" si="3704"/>
        <v>1380</v>
      </c>
      <c r="M3405" s="147"/>
      <c r="N3405" s="143">
        <f t="shared" si="3694"/>
        <v>4764</v>
      </c>
      <c r="O3405" s="143">
        <f t="shared" si="3690"/>
        <v>1941.8000000000002</v>
      </c>
      <c r="P3405" s="143">
        <f t="shared" si="3691"/>
        <v>21030.799999999999</v>
      </c>
      <c r="Q3405" s="143">
        <f t="shared" si="3692"/>
        <v>1366.2</v>
      </c>
      <c r="R3405" s="188">
        <f t="shared" si="3695"/>
        <v>29102.799999999999</v>
      </c>
      <c r="T3405">
        <v>44064.24</v>
      </c>
      <c r="U3405" s="190">
        <f t="shared" si="3696"/>
        <v>0.66046299675201481</v>
      </c>
    </row>
    <row r="3406" spans="1:21" x14ac:dyDescent="0.2">
      <c r="A3406" s="178">
        <v>42877</v>
      </c>
      <c r="B3406" s="179">
        <v>0.83333333333333337</v>
      </c>
      <c r="C3406" t="s">
        <v>349</v>
      </c>
      <c r="D3406">
        <v>3.5</v>
      </c>
      <c r="E3406">
        <v>6.29</v>
      </c>
      <c r="F3406">
        <v>7.11</v>
      </c>
      <c r="G3406">
        <v>0.99</v>
      </c>
      <c r="H3406" s="184">
        <f t="shared" ref="H3406:L3406" si="3705">H3382</f>
        <v>0.79166666666666663</v>
      </c>
      <c r="I3406" s="185">
        <f t="shared" si="3705"/>
        <v>320</v>
      </c>
      <c r="J3406" s="185">
        <f t="shared" si="3705"/>
        <v>214</v>
      </c>
      <c r="K3406" s="185">
        <f t="shared" si="3705"/>
        <v>2842</v>
      </c>
      <c r="L3406" s="185">
        <f t="shared" si="3705"/>
        <v>1426</v>
      </c>
      <c r="M3406" s="147"/>
      <c r="N3406" s="143">
        <f t="shared" si="3694"/>
        <v>1120</v>
      </c>
      <c r="O3406" s="143">
        <f t="shared" si="3690"/>
        <v>1346.06</v>
      </c>
      <c r="P3406" s="143">
        <f t="shared" si="3691"/>
        <v>20206.620000000003</v>
      </c>
      <c r="Q3406" s="143">
        <f t="shared" si="3692"/>
        <v>1411.74</v>
      </c>
      <c r="R3406" s="188">
        <f t="shared" si="3695"/>
        <v>24084.420000000006</v>
      </c>
      <c r="T3406">
        <v>43542.3</v>
      </c>
      <c r="U3406" s="190">
        <f t="shared" si="3696"/>
        <v>0.55312695930164468</v>
      </c>
    </row>
    <row r="3407" spans="1:21" x14ac:dyDescent="0.2">
      <c r="A3407" s="178">
        <v>42877</v>
      </c>
      <c r="B3407" s="179">
        <v>0.875</v>
      </c>
      <c r="C3407" t="s">
        <v>349</v>
      </c>
      <c r="D3407">
        <v>3.5</v>
      </c>
      <c r="E3407">
        <v>10.41</v>
      </c>
      <c r="F3407">
        <v>11.28</v>
      </c>
      <c r="G3407">
        <v>0.99</v>
      </c>
      <c r="H3407" s="184">
        <f t="shared" ref="H3407:L3407" si="3706">H3383</f>
        <v>0.83333333333333337</v>
      </c>
      <c r="I3407" s="185">
        <f t="shared" si="3706"/>
        <v>322</v>
      </c>
      <c r="J3407" s="185">
        <f t="shared" si="3706"/>
        <v>178</v>
      </c>
      <c r="K3407" s="185">
        <f t="shared" si="3706"/>
        <v>2842</v>
      </c>
      <c r="L3407" s="185">
        <f t="shared" si="3706"/>
        <v>1426</v>
      </c>
      <c r="M3407" s="147"/>
      <c r="N3407" s="143">
        <f t="shared" si="3694"/>
        <v>1127</v>
      </c>
      <c r="O3407" s="143">
        <f t="shared" si="3690"/>
        <v>1852.98</v>
      </c>
      <c r="P3407" s="143">
        <f t="shared" si="3691"/>
        <v>32057.759999999998</v>
      </c>
      <c r="Q3407" s="143">
        <f t="shared" si="3692"/>
        <v>1411.74</v>
      </c>
      <c r="R3407" s="188">
        <f t="shared" si="3695"/>
        <v>36449.479999999996</v>
      </c>
      <c r="T3407">
        <v>42606.36</v>
      </c>
      <c r="U3407" s="190">
        <f t="shared" si="3696"/>
        <v>0.85549387462341298</v>
      </c>
    </row>
    <row r="3408" spans="1:21" x14ac:dyDescent="0.2">
      <c r="A3408" s="178">
        <v>42877</v>
      </c>
      <c r="B3408" s="179">
        <v>0.91666666666666663</v>
      </c>
      <c r="C3408" t="s">
        <v>349</v>
      </c>
      <c r="D3408">
        <v>10.029999999999999</v>
      </c>
      <c r="E3408">
        <v>4.13</v>
      </c>
      <c r="F3408">
        <v>5.13</v>
      </c>
      <c r="G3408">
        <v>0.99</v>
      </c>
      <c r="H3408" s="184">
        <f t="shared" ref="H3408:L3408" si="3707">H3384</f>
        <v>0.875</v>
      </c>
      <c r="I3408" s="185">
        <f t="shared" si="3707"/>
        <v>337</v>
      </c>
      <c r="J3408" s="185">
        <f t="shared" si="3707"/>
        <v>173</v>
      </c>
      <c r="K3408" s="185">
        <f t="shared" si="3707"/>
        <v>2842</v>
      </c>
      <c r="L3408" s="185">
        <f t="shared" si="3707"/>
        <v>1426</v>
      </c>
      <c r="M3408" s="147"/>
      <c r="N3408" s="143">
        <f t="shared" si="3694"/>
        <v>3380.1099999999997</v>
      </c>
      <c r="O3408" s="143">
        <f t="shared" si="3690"/>
        <v>714.49</v>
      </c>
      <c r="P3408" s="143">
        <f t="shared" si="3691"/>
        <v>14579.46</v>
      </c>
      <c r="Q3408" s="143">
        <f t="shared" si="3692"/>
        <v>1411.74</v>
      </c>
      <c r="R3408" s="188">
        <f t="shared" si="3695"/>
        <v>20085.8</v>
      </c>
      <c r="T3408">
        <v>42799.88</v>
      </c>
      <c r="U3408" s="190">
        <f t="shared" si="3696"/>
        <v>0.46929570830572426</v>
      </c>
    </row>
    <row r="3409" spans="1:21" x14ac:dyDescent="0.2">
      <c r="A3409" s="178">
        <v>42877</v>
      </c>
      <c r="B3409" s="179">
        <v>0.95833333333333337</v>
      </c>
      <c r="C3409" t="s">
        <v>349</v>
      </c>
      <c r="D3409">
        <v>35</v>
      </c>
      <c r="E3409">
        <v>6.28</v>
      </c>
      <c r="F3409">
        <v>6.68</v>
      </c>
      <c r="G3409">
        <v>0.01</v>
      </c>
      <c r="H3409" s="184">
        <f t="shared" ref="H3409:L3409" si="3708">H3385</f>
        <v>0.91666666666666663</v>
      </c>
      <c r="I3409" s="185">
        <f t="shared" si="3708"/>
        <v>394</v>
      </c>
      <c r="J3409" s="185">
        <f t="shared" si="3708"/>
        <v>194</v>
      </c>
      <c r="K3409" s="185">
        <f t="shared" si="3708"/>
        <v>2842</v>
      </c>
      <c r="L3409" s="185">
        <f t="shared" si="3708"/>
        <v>1426</v>
      </c>
      <c r="M3409" s="147"/>
      <c r="N3409" s="143">
        <f t="shared" si="3694"/>
        <v>13790</v>
      </c>
      <c r="O3409" s="143">
        <f t="shared" si="3690"/>
        <v>1218.32</v>
      </c>
      <c r="P3409" s="143">
        <f t="shared" si="3691"/>
        <v>18984.559999999998</v>
      </c>
      <c r="Q3409" s="143">
        <f t="shared" si="3692"/>
        <v>14.26</v>
      </c>
      <c r="R3409" s="188">
        <f t="shared" si="3695"/>
        <v>34007.14</v>
      </c>
      <c r="T3409">
        <v>41887.919999999998</v>
      </c>
      <c r="U3409" s="190">
        <f t="shared" si="3696"/>
        <v>0.81186031676913062</v>
      </c>
    </row>
    <row r="3410" spans="1:21" x14ac:dyDescent="0.2">
      <c r="A3410" s="178">
        <v>42877</v>
      </c>
      <c r="B3410" s="180">
        <v>1</v>
      </c>
      <c r="C3410" t="s">
        <v>349</v>
      </c>
      <c r="D3410">
        <v>20</v>
      </c>
      <c r="E3410">
        <v>8.11</v>
      </c>
      <c r="F3410">
        <v>7.96</v>
      </c>
      <c r="G3410">
        <v>0.01</v>
      </c>
      <c r="H3410" s="184">
        <f t="shared" ref="H3410:L3410" si="3709">H3386</f>
        <v>0.95833333333333337</v>
      </c>
      <c r="I3410" s="185">
        <f t="shared" si="3709"/>
        <v>389</v>
      </c>
      <c r="J3410" s="185">
        <f t="shared" si="3709"/>
        <v>265</v>
      </c>
      <c r="K3410" s="185">
        <f t="shared" si="3709"/>
        <v>2985</v>
      </c>
      <c r="L3410" s="185">
        <f t="shared" si="3709"/>
        <v>1111</v>
      </c>
      <c r="M3410" s="147"/>
      <c r="N3410" s="143">
        <f t="shared" si="3694"/>
        <v>7780</v>
      </c>
      <c r="O3410" s="143">
        <f t="shared" si="3690"/>
        <v>2149.1499999999996</v>
      </c>
      <c r="P3410" s="143">
        <f t="shared" si="3691"/>
        <v>23760.6</v>
      </c>
      <c r="Q3410" s="143">
        <f t="shared" si="3692"/>
        <v>11.11</v>
      </c>
      <c r="R3410" s="188">
        <f t="shared" si="3695"/>
        <v>33700.86</v>
      </c>
      <c r="T3410">
        <v>38718.53</v>
      </c>
      <c r="U3410" s="190">
        <f t="shared" si="3696"/>
        <v>0.87040649528791514</v>
      </c>
    </row>
    <row r="3411" spans="1:21" x14ac:dyDescent="0.2">
      <c r="A3411" s="178">
        <v>42878</v>
      </c>
      <c r="B3411" s="179">
        <v>4.1666666666666664E-2</v>
      </c>
      <c r="C3411" t="s">
        <v>349</v>
      </c>
      <c r="D3411">
        <v>10</v>
      </c>
      <c r="E3411">
        <v>6.8</v>
      </c>
      <c r="F3411">
        <v>7</v>
      </c>
      <c r="G3411">
        <v>0.01</v>
      </c>
      <c r="H3411" s="184">
        <f t="shared" ref="H3411:L3411" si="3710">H3387</f>
        <v>1</v>
      </c>
      <c r="I3411" s="185">
        <f t="shared" si="3710"/>
        <v>362</v>
      </c>
      <c r="J3411" s="185">
        <f t="shared" si="3710"/>
        <v>243</v>
      </c>
      <c r="K3411" s="185">
        <f t="shared" si="3710"/>
        <v>2985</v>
      </c>
      <c r="L3411" s="185">
        <f t="shared" si="3710"/>
        <v>1111</v>
      </c>
      <c r="M3411" s="147"/>
      <c r="N3411" s="143">
        <f t="shared" si="3694"/>
        <v>3620</v>
      </c>
      <c r="O3411" s="143">
        <f t="shared" si="3690"/>
        <v>1652.3999999999999</v>
      </c>
      <c r="P3411" s="143">
        <f t="shared" si="3691"/>
        <v>20895</v>
      </c>
      <c r="Q3411" s="143">
        <f t="shared" si="3692"/>
        <v>11.11</v>
      </c>
      <c r="R3411" s="188">
        <f t="shared" si="3695"/>
        <v>26178.510000000002</v>
      </c>
      <c r="T3411">
        <v>35303.56</v>
      </c>
      <c r="U3411" s="190">
        <f t="shared" si="3696"/>
        <v>0.74152606705952606</v>
      </c>
    </row>
    <row r="3412" spans="1:21" x14ac:dyDescent="0.2">
      <c r="A3412" s="178">
        <v>42878</v>
      </c>
      <c r="B3412" s="179">
        <v>8.3333333333333329E-2</v>
      </c>
      <c r="C3412" t="s">
        <v>349</v>
      </c>
      <c r="D3412">
        <v>5.58</v>
      </c>
      <c r="E3412">
        <v>4.0999999999999996</v>
      </c>
      <c r="F3412">
        <v>4.3</v>
      </c>
      <c r="G3412">
        <v>0.01</v>
      </c>
      <c r="H3412" s="184">
        <f t="shared" ref="H3412:L3412" si="3711">H3388</f>
        <v>4.1666666666666664E-2</v>
      </c>
      <c r="I3412" s="185">
        <f t="shared" si="3711"/>
        <v>294</v>
      </c>
      <c r="J3412" s="185">
        <f t="shared" si="3711"/>
        <v>212</v>
      </c>
      <c r="K3412" s="185">
        <f t="shared" si="3711"/>
        <v>2985</v>
      </c>
      <c r="L3412" s="185">
        <f t="shared" si="3711"/>
        <v>1111</v>
      </c>
      <c r="M3412" s="147"/>
      <c r="N3412" s="143">
        <f t="shared" si="3694"/>
        <v>1640.52</v>
      </c>
      <c r="O3412" s="143">
        <f t="shared" si="3690"/>
        <v>869.19999999999993</v>
      </c>
      <c r="P3412" s="143">
        <f t="shared" si="3691"/>
        <v>12835.5</v>
      </c>
      <c r="Q3412" s="143">
        <f t="shared" si="3692"/>
        <v>11.11</v>
      </c>
      <c r="R3412" s="188">
        <f t="shared" si="3695"/>
        <v>15356.33</v>
      </c>
      <c r="T3412">
        <v>32621.98</v>
      </c>
      <c r="U3412" s="190">
        <f t="shared" si="3696"/>
        <v>0.47073568189300591</v>
      </c>
    </row>
    <row r="3413" spans="1:21" x14ac:dyDescent="0.2">
      <c r="A3413" s="178">
        <v>42878</v>
      </c>
      <c r="B3413" s="179">
        <v>0.125</v>
      </c>
      <c r="C3413" t="s">
        <v>349</v>
      </c>
      <c r="D3413">
        <v>3.81</v>
      </c>
      <c r="E3413">
        <v>2.81</v>
      </c>
      <c r="F3413">
        <v>3.01</v>
      </c>
      <c r="G3413">
        <v>1</v>
      </c>
      <c r="H3413" s="184">
        <f t="shared" ref="H3413:L3413" si="3712">H3389</f>
        <v>8.3333333333333329E-2</v>
      </c>
      <c r="I3413" s="185">
        <f t="shared" si="3712"/>
        <v>236</v>
      </c>
      <c r="J3413" s="185">
        <f t="shared" si="3712"/>
        <v>179</v>
      </c>
      <c r="K3413" s="185">
        <f t="shared" si="3712"/>
        <v>2985</v>
      </c>
      <c r="L3413" s="185">
        <f t="shared" si="3712"/>
        <v>1111</v>
      </c>
      <c r="M3413" s="147"/>
      <c r="N3413" s="143">
        <f t="shared" si="3694"/>
        <v>899.16</v>
      </c>
      <c r="O3413" s="143">
        <f t="shared" si="3690"/>
        <v>502.99</v>
      </c>
      <c r="P3413" s="143">
        <f t="shared" si="3691"/>
        <v>8984.8499999999985</v>
      </c>
      <c r="Q3413" s="143">
        <f t="shared" si="3692"/>
        <v>1111</v>
      </c>
      <c r="R3413" s="188">
        <f t="shared" si="3695"/>
        <v>11497.999999999998</v>
      </c>
      <c r="T3413">
        <v>31007.14</v>
      </c>
      <c r="U3413" s="190">
        <f t="shared" si="3696"/>
        <v>0.37081781808963993</v>
      </c>
    </row>
    <row r="3414" spans="1:21" x14ac:dyDescent="0.2">
      <c r="A3414" s="178">
        <v>42878</v>
      </c>
      <c r="B3414" s="179">
        <v>0.16666666666666666</v>
      </c>
      <c r="C3414" t="s">
        <v>349</v>
      </c>
      <c r="D3414">
        <v>2.62</v>
      </c>
      <c r="E3414">
        <v>2.8</v>
      </c>
      <c r="F3414">
        <v>3</v>
      </c>
      <c r="G3414">
        <v>1</v>
      </c>
      <c r="H3414" s="184">
        <f t="shared" ref="H3414:L3414" si="3713">H3390</f>
        <v>0.125</v>
      </c>
      <c r="I3414" s="185">
        <f t="shared" si="3713"/>
        <v>201</v>
      </c>
      <c r="J3414" s="185">
        <f t="shared" si="3713"/>
        <v>205</v>
      </c>
      <c r="K3414" s="185">
        <f t="shared" si="3713"/>
        <v>2985</v>
      </c>
      <c r="L3414" s="185">
        <f t="shared" si="3713"/>
        <v>1717</v>
      </c>
      <c r="M3414" s="147"/>
      <c r="N3414" s="143">
        <f t="shared" si="3694"/>
        <v>526.62</v>
      </c>
      <c r="O3414" s="143">
        <f t="shared" si="3690"/>
        <v>574</v>
      </c>
      <c r="P3414" s="143">
        <f t="shared" si="3691"/>
        <v>8955</v>
      </c>
      <c r="Q3414" s="143">
        <f t="shared" si="3692"/>
        <v>1717</v>
      </c>
      <c r="R3414" s="188">
        <f t="shared" si="3695"/>
        <v>11772.619999999999</v>
      </c>
      <c r="T3414">
        <v>29981.57</v>
      </c>
      <c r="U3414" s="190">
        <f t="shared" si="3696"/>
        <v>0.39266189195562473</v>
      </c>
    </row>
    <row r="3415" spans="1:21" x14ac:dyDescent="0.2">
      <c r="A3415" s="178">
        <v>42878</v>
      </c>
      <c r="B3415" s="179">
        <v>0.20833333333333334</v>
      </c>
      <c r="C3415" t="s">
        <v>349</v>
      </c>
      <c r="D3415">
        <v>2.5499999999999998</v>
      </c>
      <c r="E3415">
        <v>2.9</v>
      </c>
      <c r="F3415">
        <v>3.1</v>
      </c>
      <c r="G3415">
        <v>1</v>
      </c>
      <c r="H3415" s="184">
        <f t="shared" ref="H3415:L3415" si="3714">H3391</f>
        <v>0.16666666666666666</v>
      </c>
      <c r="I3415" s="185">
        <f t="shared" si="3714"/>
        <v>185</v>
      </c>
      <c r="J3415" s="185">
        <f t="shared" si="3714"/>
        <v>205</v>
      </c>
      <c r="K3415" s="185">
        <f t="shared" si="3714"/>
        <v>2985</v>
      </c>
      <c r="L3415" s="185">
        <f t="shared" si="3714"/>
        <v>1717</v>
      </c>
      <c r="M3415" s="147"/>
      <c r="N3415" s="143">
        <f t="shared" si="3694"/>
        <v>471.74999999999994</v>
      </c>
      <c r="O3415" s="143">
        <f t="shared" si="3690"/>
        <v>594.5</v>
      </c>
      <c r="P3415" s="143">
        <f t="shared" si="3691"/>
        <v>9253.5</v>
      </c>
      <c r="Q3415" s="143">
        <f t="shared" si="3692"/>
        <v>1717</v>
      </c>
      <c r="R3415" s="188">
        <f t="shared" si="3695"/>
        <v>12036.75</v>
      </c>
      <c r="T3415">
        <v>29519.35</v>
      </c>
      <c r="U3415" s="190">
        <f t="shared" si="3696"/>
        <v>0.40775796215025062</v>
      </c>
    </row>
    <row r="3416" spans="1:21" x14ac:dyDescent="0.2">
      <c r="A3416" s="178">
        <v>42878</v>
      </c>
      <c r="B3416" s="179">
        <v>0.25</v>
      </c>
      <c r="C3416" t="s">
        <v>349</v>
      </c>
      <c r="D3416">
        <v>15.8</v>
      </c>
      <c r="E3416">
        <v>7</v>
      </c>
      <c r="F3416">
        <v>7</v>
      </c>
      <c r="G3416">
        <v>1</v>
      </c>
      <c r="H3416" s="184">
        <f t="shared" ref="H3416:L3416" si="3715">H3392</f>
        <v>0.20833333333333334</v>
      </c>
      <c r="I3416" s="185">
        <f t="shared" si="3715"/>
        <v>207</v>
      </c>
      <c r="J3416" s="185">
        <f t="shared" si="3715"/>
        <v>283</v>
      </c>
      <c r="K3416" s="185">
        <f t="shared" si="3715"/>
        <v>2985</v>
      </c>
      <c r="L3416" s="185">
        <f t="shared" si="3715"/>
        <v>1717</v>
      </c>
      <c r="M3416" s="147"/>
      <c r="N3416" s="143">
        <f t="shared" si="3694"/>
        <v>3270.6000000000004</v>
      </c>
      <c r="O3416" s="143">
        <f t="shared" si="3690"/>
        <v>1981</v>
      </c>
      <c r="P3416" s="143">
        <f t="shared" si="3691"/>
        <v>20895</v>
      </c>
      <c r="Q3416" s="143">
        <f t="shared" si="3692"/>
        <v>1717</v>
      </c>
      <c r="R3416" s="188">
        <f t="shared" si="3695"/>
        <v>27863.599999999999</v>
      </c>
      <c r="T3416">
        <v>29855.99</v>
      </c>
      <c r="U3416" s="190">
        <f t="shared" si="3696"/>
        <v>0.93326665771257278</v>
      </c>
    </row>
    <row r="3417" spans="1:21" x14ac:dyDescent="0.2">
      <c r="A3417" s="178">
        <v>42878</v>
      </c>
      <c r="B3417" s="179">
        <v>0.29166666666666669</v>
      </c>
      <c r="C3417" t="s">
        <v>349</v>
      </c>
      <c r="D3417">
        <v>6.13</v>
      </c>
      <c r="E3417">
        <v>15</v>
      </c>
      <c r="F3417">
        <v>14.89</v>
      </c>
      <c r="G3417">
        <v>3</v>
      </c>
      <c r="H3417" s="184">
        <f t="shared" ref="H3417:L3417" si="3716">H3393</f>
        <v>0.25</v>
      </c>
      <c r="I3417" s="185">
        <f t="shared" si="3716"/>
        <v>327</v>
      </c>
      <c r="J3417" s="185">
        <f t="shared" si="3716"/>
        <v>438</v>
      </c>
      <c r="K3417" s="185">
        <f t="shared" si="3716"/>
        <v>2985</v>
      </c>
      <c r="L3417" s="185">
        <f t="shared" si="3716"/>
        <v>1717</v>
      </c>
      <c r="M3417" s="147"/>
      <c r="N3417" s="143">
        <f t="shared" si="3694"/>
        <v>2004.51</v>
      </c>
      <c r="O3417" s="143">
        <f t="shared" si="3690"/>
        <v>6570</v>
      </c>
      <c r="P3417" s="143">
        <f t="shared" si="3691"/>
        <v>44446.65</v>
      </c>
      <c r="Q3417" s="143">
        <f t="shared" si="3692"/>
        <v>5151</v>
      </c>
      <c r="R3417" s="188">
        <f t="shared" si="3695"/>
        <v>58172.160000000003</v>
      </c>
      <c r="T3417">
        <v>31450.21</v>
      </c>
      <c r="U3417" s="190">
        <f t="shared" si="3696"/>
        <v>1.8496588735019577</v>
      </c>
    </row>
    <row r="3418" spans="1:21" x14ac:dyDescent="0.2">
      <c r="A3418" s="178">
        <v>42878</v>
      </c>
      <c r="B3418" s="179">
        <v>0.33333333333333331</v>
      </c>
      <c r="C3418" t="s">
        <v>349</v>
      </c>
      <c r="D3418">
        <v>3.5</v>
      </c>
      <c r="E3418">
        <v>4.0999999999999996</v>
      </c>
      <c r="F3418">
        <v>10.25</v>
      </c>
      <c r="G3418">
        <v>3</v>
      </c>
      <c r="H3418" s="184">
        <f t="shared" ref="H3418:L3418" si="3717">H3394</f>
        <v>0.29166666666666669</v>
      </c>
      <c r="I3418" s="185">
        <f t="shared" si="3717"/>
        <v>249</v>
      </c>
      <c r="J3418" s="185">
        <f t="shared" si="3717"/>
        <v>556</v>
      </c>
      <c r="K3418" s="185">
        <f t="shared" si="3717"/>
        <v>2872</v>
      </c>
      <c r="L3418" s="185">
        <f t="shared" si="3717"/>
        <v>2219</v>
      </c>
      <c r="M3418" s="147"/>
      <c r="N3418" s="143">
        <f t="shared" si="3694"/>
        <v>871.5</v>
      </c>
      <c r="O3418" s="143">
        <f t="shared" si="3690"/>
        <v>2279.6</v>
      </c>
      <c r="P3418" s="143">
        <f t="shared" si="3691"/>
        <v>29438</v>
      </c>
      <c r="Q3418" s="143">
        <f t="shared" si="3692"/>
        <v>6657</v>
      </c>
      <c r="R3418" s="188">
        <f t="shared" si="3695"/>
        <v>39246.1</v>
      </c>
      <c r="T3418">
        <v>34405.94</v>
      </c>
      <c r="U3418" s="190">
        <f t="shared" si="3696"/>
        <v>1.1406780340836493</v>
      </c>
    </row>
    <row r="3419" spans="1:21" x14ac:dyDescent="0.2">
      <c r="A3419" s="178">
        <v>42878</v>
      </c>
      <c r="B3419" s="179">
        <v>0.375</v>
      </c>
      <c r="C3419" t="s">
        <v>349</v>
      </c>
      <c r="D3419">
        <v>5.1100000000000003</v>
      </c>
      <c r="E3419">
        <v>5</v>
      </c>
      <c r="F3419">
        <v>10.25</v>
      </c>
      <c r="G3419">
        <v>2.87</v>
      </c>
      <c r="H3419" s="184">
        <f t="shared" ref="H3419:L3419" si="3718">H3395</f>
        <v>0.33333333333333331</v>
      </c>
      <c r="I3419" s="185">
        <f t="shared" si="3718"/>
        <v>256</v>
      </c>
      <c r="J3419" s="185">
        <f t="shared" si="3718"/>
        <v>306</v>
      </c>
      <c r="K3419" s="185">
        <f t="shared" si="3718"/>
        <v>2872</v>
      </c>
      <c r="L3419" s="185">
        <f t="shared" si="3718"/>
        <v>2219</v>
      </c>
      <c r="M3419" s="147"/>
      <c r="N3419" s="143">
        <f t="shared" si="3694"/>
        <v>1308.1600000000001</v>
      </c>
      <c r="O3419" s="143">
        <f t="shared" si="3690"/>
        <v>1530</v>
      </c>
      <c r="P3419" s="143">
        <f t="shared" si="3691"/>
        <v>29438</v>
      </c>
      <c r="Q3419" s="143">
        <f t="shared" si="3692"/>
        <v>6368.5300000000007</v>
      </c>
      <c r="R3419" s="188">
        <f t="shared" si="3695"/>
        <v>38644.69</v>
      </c>
      <c r="T3419">
        <v>35635.99</v>
      </c>
      <c r="U3419" s="190">
        <f t="shared" si="3696"/>
        <v>1.0844286913314323</v>
      </c>
    </row>
    <row r="3420" spans="1:21" x14ac:dyDescent="0.2">
      <c r="A3420" s="178">
        <v>42878</v>
      </c>
      <c r="B3420" s="179">
        <v>0.41666666666666669</v>
      </c>
      <c r="C3420" t="s">
        <v>349</v>
      </c>
      <c r="D3420">
        <v>3.5</v>
      </c>
      <c r="E3420">
        <v>8.11</v>
      </c>
      <c r="F3420">
        <v>10.86</v>
      </c>
      <c r="G3420">
        <v>3</v>
      </c>
      <c r="H3420" s="184">
        <f t="shared" ref="H3420:L3420" si="3719">H3396</f>
        <v>0.375</v>
      </c>
      <c r="I3420" s="185">
        <f t="shared" si="3719"/>
        <v>156</v>
      </c>
      <c r="J3420" s="185">
        <f t="shared" si="3719"/>
        <v>343</v>
      </c>
      <c r="K3420" s="185">
        <f t="shared" si="3719"/>
        <v>2872</v>
      </c>
      <c r="L3420" s="185">
        <f t="shared" si="3719"/>
        <v>2219</v>
      </c>
      <c r="M3420" s="147"/>
      <c r="N3420" s="143">
        <f t="shared" si="3694"/>
        <v>546</v>
      </c>
      <c r="O3420" s="143">
        <f t="shared" si="3690"/>
        <v>2781.73</v>
      </c>
      <c r="P3420" s="143">
        <f t="shared" si="3691"/>
        <v>31189.919999999998</v>
      </c>
      <c r="Q3420" s="143">
        <f t="shared" si="3692"/>
        <v>6657</v>
      </c>
      <c r="R3420" s="188">
        <f t="shared" si="3695"/>
        <v>41174.65</v>
      </c>
      <c r="T3420">
        <v>36647.050000000003</v>
      </c>
      <c r="U3420" s="190">
        <f t="shared" si="3696"/>
        <v>1.1235460971619815</v>
      </c>
    </row>
    <row r="3421" spans="1:21" x14ac:dyDescent="0.2">
      <c r="A3421" s="178">
        <v>42878</v>
      </c>
      <c r="B3421" s="179">
        <v>0.45833333333333331</v>
      </c>
      <c r="C3421" t="s">
        <v>349</v>
      </c>
      <c r="D3421">
        <v>3.5</v>
      </c>
      <c r="E3421">
        <v>7.45</v>
      </c>
      <c r="F3421">
        <v>7.65</v>
      </c>
      <c r="G3421">
        <v>5.85</v>
      </c>
      <c r="H3421" s="184">
        <f t="shared" ref="H3421:L3421" si="3720">H3397</f>
        <v>0.41666666666666669</v>
      </c>
      <c r="I3421" s="185">
        <f t="shared" si="3720"/>
        <v>196</v>
      </c>
      <c r="J3421" s="185">
        <f t="shared" si="3720"/>
        <v>315</v>
      </c>
      <c r="K3421" s="185">
        <f t="shared" si="3720"/>
        <v>2872</v>
      </c>
      <c r="L3421" s="185">
        <f t="shared" si="3720"/>
        <v>2219</v>
      </c>
      <c r="M3421" s="147"/>
      <c r="N3421" s="143">
        <f t="shared" si="3694"/>
        <v>686</v>
      </c>
      <c r="O3421" s="143">
        <f t="shared" si="3690"/>
        <v>2346.75</v>
      </c>
      <c r="P3421" s="143">
        <f t="shared" si="3691"/>
        <v>21970.799999999999</v>
      </c>
      <c r="Q3421" s="143">
        <f t="shared" si="3692"/>
        <v>12981.15</v>
      </c>
      <c r="R3421" s="188">
        <f t="shared" si="3695"/>
        <v>37984.699999999997</v>
      </c>
      <c r="T3421">
        <v>38018.379999999997</v>
      </c>
      <c r="U3421" s="190">
        <f t="shared" si="3696"/>
        <v>0.99911411270022554</v>
      </c>
    </row>
    <row r="3422" spans="1:21" x14ac:dyDescent="0.2">
      <c r="A3422" s="178">
        <v>42878</v>
      </c>
      <c r="B3422" s="179">
        <v>0.5</v>
      </c>
      <c r="C3422" t="s">
        <v>349</v>
      </c>
      <c r="D3422">
        <v>2.61</v>
      </c>
      <c r="E3422">
        <v>7.6</v>
      </c>
      <c r="F3422">
        <v>7.8</v>
      </c>
      <c r="G3422">
        <v>6</v>
      </c>
      <c r="H3422" s="184">
        <f t="shared" ref="H3422:L3422" si="3721">H3398</f>
        <v>0.45833333333333331</v>
      </c>
      <c r="I3422" s="185">
        <f t="shared" si="3721"/>
        <v>226</v>
      </c>
      <c r="J3422" s="185">
        <f t="shared" si="3721"/>
        <v>326</v>
      </c>
      <c r="K3422" s="185">
        <f t="shared" si="3721"/>
        <v>2842</v>
      </c>
      <c r="L3422" s="185">
        <f t="shared" si="3721"/>
        <v>1635</v>
      </c>
      <c r="M3422" s="147"/>
      <c r="N3422" s="143">
        <f t="shared" si="3694"/>
        <v>589.86</v>
      </c>
      <c r="O3422" s="143">
        <f t="shared" si="3690"/>
        <v>2477.6</v>
      </c>
      <c r="P3422" s="143">
        <f t="shared" si="3691"/>
        <v>22167.599999999999</v>
      </c>
      <c r="Q3422" s="143">
        <f t="shared" si="3692"/>
        <v>9810</v>
      </c>
      <c r="R3422" s="188">
        <f t="shared" si="3695"/>
        <v>35045.06</v>
      </c>
      <c r="T3422">
        <v>39674.46</v>
      </c>
      <c r="U3422" s="190">
        <f t="shared" si="3696"/>
        <v>0.88331536207424122</v>
      </c>
    </row>
    <row r="3423" spans="1:21" x14ac:dyDescent="0.2">
      <c r="A3423" s="178">
        <v>42878</v>
      </c>
      <c r="B3423" s="179">
        <v>0.54166666666666663</v>
      </c>
      <c r="C3423" t="s">
        <v>349</v>
      </c>
      <c r="D3423">
        <v>2.61</v>
      </c>
      <c r="E3423">
        <v>6.7</v>
      </c>
      <c r="F3423">
        <v>6.9</v>
      </c>
      <c r="G3423">
        <v>6</v>
      </c>
      <c r="H3423" s="184">
        <f t="shared" ref="H3423:L3423" si="3722">H3399</f>
        <v>0.5</v>
      </c>
      <c r="I3423" s="185">
        <f t="shared" si="3722"/>
        <v>222</v>
      </c>
      <c r="J3423" s="185">
        <f t="shared" si="3722"/>
        <v>319</v>
      </c>
      <c r="K3423" s="185">
        <f t="shared" si="3722"/>
        <v>2842</v>
      </c>
      <c r="L3423" s="185">
        <f t="shared" si="3722"/>
        <v>1635</v>
      </c>
      <c r="M3423" s="147"/>
      <c r="N3423" s="143">
        <f t="shared" si="3694"/>
        <v>579.41999999999996</v>
      </c>
      <c r="O3423" s="143">
        <f t="shared" si="3690"/>
        <v>2137.3000000000002</v>
      </c>
      <c r="P3423" s="143">
        <f t="shared" si="3691"/>
        <v>19609.8</v>
      </c>
      <c r="Q3423" s="143">
        <f t="shared" si="3692"/>
        <v>9810</v>
      </c>
      <c r="R3423" s="188">
        <f t="shared" si="3695"/>
        <v>32136.52</v>
      </c>
      <c r="T3423">
        <v>41175.93</v>
      </c>
      <c r="U3423" s="190">
        <f t="shared" si="3696"/>
        <v>0.78046858929476515</v>
      </c>
    </row>
    <row r="3424" spans="1:21" x14ac:dyDescent="0.2">
      <c r="A3424" s="178">
        <v>42878</v>
      </c>
      <c r="B3424" s="179">
        <v>0.58333333333333337</v>
      </c>
      <c r="C3424" t="s">
        <v>349</v>
      </c>
      <c r="D3424">
        <v>2</v>
      </c>
      <c r="E3424">
        <v>8.44</v>
      </c>
      <c r="F3424">
        <v>8.67</v>
      </c>
      <c r="G3424">
        <v>8.4600000000000009</v>
      </c>
      <c r="H3424" s="184">
        <f t="shared" ref="H3424:L3424" si="3723">H3400</f>
        <v>0.54166666666666663</v>
      </c>
      <c r="I3424" s="185">
        <f t="shared" si="3723"/>
        <v>195</v>
      </c>
      <c r="J3424" s="185">
        <f t="shared" si="3723"/>
        <v>299</v>
      </c>
      <c r="K3424" s="185">
        <f t="shared" si="3723"/>
        <v>2842</v>
      </c>
      <c r="L3424" s="185">
        <f t="shared" si="3723"/>
        <v>1635</v>
      </c>
      <c r="M3424" s="147"/>
      <c r="N3424" s="143">
        <f t="shared" si="3694"/>
        <v>390</v>
      </c>
      <c r="O3424" s="143">
        <f t="shared" si="3690"/>
        <v>2523.56</v>
      </c>
      <c r="P3424" s="143">
        <f t="shared" si="3691"/>
        <v>24640.14</v>
      </c>
      <c r="Q3424" s="143">
        <f t="shared" si="3692"/>
        <v>13832.100000000002</v>
      </c>
      <c r="R3424" s="188">
        <f t="shared" si="3695"/>
        <v>41385.800000000003</v>
      </c>
      <c r="T3424">
        <v>42531.25</v>
      </c>
      <c r="U3424" s="190">
        <f t="shared" si="3696"/>
        <v>0.97306803820720067</v>
      </c>
    </row>
    <row r="3425" spans="1:21" x14ac:dyDescent="0.2">
      <c r="A3425" s="178">
        <v>42878</v>
      </c>
      <c r="B3425" s="179">
        <v>0.625</v>
      </c>
      <c r="C3425" t="s">
        <v>349</v>
      </c>
      <c r="D3425">
        <v>2.61</v>
      </c>
      <c r="E3425">
        <v>10.26</v>
      </c>
      <c r="F3425">
        <v>10.46</v>
      </c>
      <c r="G3425">
        <v>1.25</v>
      </c>
      <c r="H3425" s="184">
        <f t="shared" ref="H3425:L3425" si="3724">H3401</f>
        <v>0.58333333333333337</v>
      </c>
      <c r="I3425" s="185">
        <f t="shared" si="3724"/>
        <v>205</v>
      </c>
      <c r="J3425" s="185">
        <f t="shared" si="3724"/>
        <v>237</v>
      </c>
      <c r="K3425" s="185">
        <f t="shared" si="3724"/>
        <v>2842</v>
      </c>
      <c r="L3425" s="185">
        <f t="shared" si="3724"/>
        <v>1635</v>
      </c>
      <c r="M3425" s="147"/>
      <c r="N3425" s="143">
        <f t="shared" si="3694"/>
        <v>535.04999999999995</v>
      </c>
      <c r="O3425" s="143">
        <f t="shared" si="3690"/>
        <v>2431.62</v>
      </c>
      <c r="P3425" s="143">
        <f t="shared" si="3691"/>
        <v>29727.320000000003</v>
      </c>
      <c r="Q3425" s="143">
        <f t="shared" si="3692"/>
        <v>2043.75</v>
      </c>
      <c r="R3425" s="188">
        <f t="shared" si="3695"/>
        <v>34737.740000000005</v>
      </c>
      <c r="T3425">
        <v>44296.82</v>
      </c>
      <c r="U3425" s="190">
        <f t="shared" si="3696"/>
        <v>0.78420392253890925</v>
      </c>
    </row>
    <row r="3426" spans="1:21" x14ac:dyDescent="0.2">
      <c r="A3426" s="178">
        <v>42878</v>
      </c>
      <c r="B3426" s="179">
        <v>0.66666666666666663</v>
      </c>
      <c r="C3426" t="s">
        <v>349</v>
      </c>
      <c r="D3426">
        <v>2.61</v>
      </c>
      <c r="E3426">
        <v>15.91</v>
      </c>
      <c r="F3426">
        <v>16.47</v>
      </c>
      <c r="G3426">
        <v>3</v>
      </c>
      <c r="H3426" s="184">
        <f t="shared" ref="H3426:L3426" si="3725">H3402</f>
        <v>0.625</v>
      </c>
      <c r="I3426" s="185">
        <f t="shared" si="3725"/>
        <v>212</v>
      </c>
      <c r="J3426" s="185">
        <f t="shared" si="3725"/>
        <v>213</v>
      </c>
      <c r="K3426" s="185">
        <f t="shared" si="3725"/>
        <v>2842</v>
      </c>
      <c r="L3426" s="185">
        <f t="shared" si="3725"/>
        <v>1380</v>
      </c>
      <c r="M3426" s="147"/>
      <c r="N3426" s="143">
        <f t="shared" si="3694"/>
        <v>553.31999999999994</v>
      </c>
      <c r="O3426" s="143">
        <f t="shared" si="3690"/>
        <v>3388.83</v>
      </c>
      <c r="P3426" s="143">
        <f t="shared" si="3691"/>
        <v>46807.74</v>
      </c>
      <c r="Q3426" s="143">
        <f t="shared" si="3692"/>
        <v>4140</v>
      </c>
      <c r="R3426" s="188">
        <f t="shared" si="3695"/>
        <v>54889.89</v>
      </c>
      <c r="T3426">
        <v>45463.74</v>
      </c>
      <c r="U3426" s="190">
        <f t="shared" si="3696"/>
        <v>1.2073333606078163</v>
      </c>
    </row>
    <row r="3427" spans="1:21" x14ac:dyDescent="0.2">
      <c r="A3427" s="178">
        <v>42878</v>
      </c>
      <c r="B3427" s="179">
        <v>0.70833333333333337</v>
      </c>
      <c r="C3427" t="s">
        <v>349</v>
      </c>
      <c r="D3427">
        <v>3.5</v>
      </c>
      <c r="E3427">
        <v>14.89</v>
      </c>
      <c r="F3427">
        <v>15.48</v>
      </c>
      <c r="G3427">
        <v>3</v>
      </c>
      <c r="H3427" s="184">
        <f t="shared" ref="H3427:L3427" si="3726">H3403</f>
        <v>0.66666666666666663</v>
      </c>
      <c r="I3427" s="185">
        <f t="shared" si="3726"/>
        <v>191</v>
      </c>
      <c r="J3427" s="185">
        <f t="shared" si="3726"/>
        <v>237</v>
      </c>
      <c r="K3427" s="185">
        <f t="shared" si="3726"/>
        <v>2842</v>
      </c>
      <c r="L3427" s="185">
        <f t="shared" si="3726"/>
        <v>1380</v>
      </c>
      <c r="M3427" s="147"/>
      <c r="N3427" s="143">
        <f t="shared" si="3694"/>
        <v>668.5</v>
      </c>
      <c r="O3427" s="143">
        <f t="shared" si="3690"/>
        <v>3528.9300000000003</v>
      </c>
      <c r="P3427" s="143">
        <f t="shared" si="3691"/>
        <v>43994.16</v>
      </c>
      <c r="Q3427" s="143">
        <f t="shared" si="3692"/>
        <v>4140</v>
      </c>
      <c r="R3427" s="188">
        <f t="shared" si="3695"/>
        <v>52331.590000000004</v>
      </c>
      <c r="T3427">
        <v>45957.279999999999</v>
      </c>
      <c r="U3427" s="190">
        <f t="shared" si="3696"/>
        <v>1.1387007673213037</v>
      </c>
    </row>
    <row r="3428" spans="1:21" x14ac:dyDescent="0.2">
      <c r="A3428" s="178">
        <v>42878</v>
      </c>
      <c r="B3428" s="179">
        <v>0.75</v>
      </c>
      <c r="C3428" t="s">
        <v>349</v>
      </c>
      <c r="D3428">
        <v>3.5</v>
      </c>
      <c r="E3428">
        <v>8.6</v>
      </c>
      <c r="F3428">
        <v>9.6</v>
      </c>
      <c r="G3428">
        <v>2.31</v>
      </c>
      <c r="H3428" s="184">
        <f t="shared" ref="H3428:L3428" si="3727">H3404</f>
        <v>0.70833333333333337</v>
      </c>
      <c r="I3428" s="185">
        <f t="shared" si="3727"/>
        <v>218</v>
      </c>
      <c r="J3428" s="185">
        <f t="shared" si="3727"/>
        <v>258</v>
      </c>
      <c r="K3428" s="185">
        <f t="shared" si="3727"/>
        <v>2842</v>
      </c>
      <c r="L3428" s="185">
        <f t="shared" si="3727"/>
        <v>1380</v>
      </c>
      <c r="M3428" s="147"/>
      <c r="N3428" s="143">
        <f t="shared" si="3694"/>
        <v>763</v>
      </c>
      <c r="O3428" s="143">
        <f t="shared" si="3690"/>
        <v>2218.7999999999997</v>
      </c>
      <c r="P3428" s="143">
        <f t="shared" si="3691"/>
        <v>27283.200000000001</v>
      </c>
      <c r="Q3428" s="143">
        <f t="shared" si="3692"/>
        <v>3187.8</v>
      </c>
      <c r="R3428" s="188">
        <f t="shared" si="3695"/>
        <v>33452.800000000003</v>
      </c>
      <c r="T3428">
        <v>45831.44</v>
      </c>
      <c r="U3428" s="190">
        <f t="shared" si="3696"/>
        <v>0.72990942462204988</v>
      </c>
    </row>
    <row r="3429" spans="1:21" x14ac:dyDescent="0.2">
      <c r="A3429" s="178">
        <v>42878</v>
      </c>
      <c r="B3429" s="179">
        <v>0.79166666666666663</v>
      </c>
      <c r="C3429" t="s">
        <v>349</v>
      </c>
      <c r="D3429">
        <v>10.95</v>
      </c>
      <c r="E3429">
        <v>9.24</v>
      </c>
      <c r="F3429">
        <v>9.7799999999999994</v>
      </c>
      <c r="G3429">
        <v>1.08</v>
      </c>
      <c r="H3429" s="184">
        <f t="shared" ref="H3429:L3429" si="3728">H3405</f>
        <v>0.75</v>
      </c>
      <c r="I3429" s="185">
        <f t="shared" si="3728"/>
        <v>240</v>
      </c>
      <c r="J3429" s="185">
        <f t="shared" si="3728"/>
        <v>365</v>
      </c>
      <c r="K3429" s="185">
        <f t="shared" si="3728"/>
        <v>2842</v>
      </c>
      <c r="L3429" s="185">
        <f t="shared" si="3728"/>
        <v>1380</v>
      </c>
      <c r="M3429" s="147"/>
      <c r="N3429" s="143">
        <f t="shared" si="3694"/>
        <v>2628</v>
      </c>
      <c r="O3429" s="143">
        <f t="shared" si="3690"/>
        <v>3372.6</v>
      </c>
      <c r="P3429" s="143">
        <f t="shared" si="3691"/>
        <v>27794.76</v>
      </c>
      <c r="Q3429" s="143">
        <f t="shared" si="3692"/>
        <v>1490.4</v>
      </c>
      <c r="R3429" s="188">
        <f t="shared" si="3695"/>
        <v>35285.760000000002</v>
      </c>
      <c r="T3429">
        <v>45100.57</v>
      </c>
      <c r="U3429" s="190">
        <f t="shared" si="3696"/>
        <v>0.78237946881824338</v>
      </c>
    </row>
    <row r="3430" spans="1:21" x14ac:dyDescent="0.2">
      <c r="A3430" s="178">
        <v>42878</v>
      </c>
      <c r="B3430" s="179">
        <v>0.83333333333333337</v>
      </c>
      <c r="C3430" t="s">
        <v>349</v>
      </c>
      <c r="D3430">
        <v>3.5</v>
      </c>
      <c r="E3430">
        <v>7.03</v>
      </c>
      <c r="F3430">
        <v>8</v>
      </c>
      <c r="G3430">
        <v>0.97</v>
      </c>
      <c r="H3430" s="184">
        <f t="shared" ref="H3430:L3430" si="3729">H3406</f>
        <v>0.79166666666666663</v>
      </c>
      <c r="I3430" s="185">
        <f t="shared" si="3729"/>
        <v>320</v>
      </c>
      <c r="J3430" s="185">
        <f t="shared" si="3729"/>
        <v>214</v>
      </c>
      <c r="K3430" s="185">
        <f t="shared" si="3729"/>
        <v>2842</v>
      </c>
      <c r="L3430" s="185">
        <f t="shared" si="3729"/>
        <v>1426</v>
      </c>
      <c r="M3430" s="147"/>
      <c r="N3430" s="143">
        <f t="shared" si="3694"/>
        <v>1120</v>
      </c>
      <c r="O3430" s="143">
        <f t="shared" si="3690"/>
        <v>1504.42</v>
      </c>
      <c r="P3430" s="143">
        <f t="shared" si="3691"/>
        <v>22736</v>
      </c>
      <c r="Q3430" s="143">
        <f t="shared" si="3692"/>
        <v>1383.22</v>
      </c>
      <c r="R3430" s="188">
        <f t="shared" si="3695"/>
        <v>26743.64</v>
      </c>
      <c r="T3430">
        <v>43605.83</v>
      </c>
      <c r="U3430" s="190">
        <f t="shared" si="3696"/>
        <v>0.61330423019123814</v>
      </c>
    </row>
    <row r="3431" spans="1:21" x14ac:dyDescent="0.2">
      <c r="A3431" s="178">
        <v>42878</v>
      </c>
      <c r="B3431" s="179">
        <v>0.875</v>
      </c>
      <c r="C3431" t="s">
        <v>349</v>
      </c>
      <c r="D3431">
        <v>3.5</v>
      </c>
      <c r="E3431">
        <v>13.25</v>
      </c>
      <c r="F3431">
        <v>14.25</v>
      </c>
      <c r="G3431">
        <v>0.97</v>
      </c>
      <c r="H3431" s="184">
        <f t="shared" ref="H3431:L3431" si="3730">H3407</f>
        <v>0.83333333333333337</v>
      </c>
      <c r="I3431" s="185">
        <f t="shared" si="3730"/>
        <v>322</v>
      </c>
      <c r="J3431" s="185">
        <f t="shared" si="3730"/>
        <v>178</v>
      </c>
      <c r="K3431" s="185">
        <f t="shared" si="3730"/>
        <v>2842</v>
      </c>
      <c r="L3431" s="185">
        <f t="shared" si="3730"/>
        <v>1426</v>
      </c>
      <c r="M3431" s="147"/>
      <c r="N3431" s="143">
        <f t="shared" si="3694"/>
        <v>1127</v>
      </c>
      <c r="O3431" s="143">
        <f t="shared" si="3690"/>
        <v>2358.5</v>
      </c>
      <c r="P3431" s="143">
        <f t="shared" si="3691"/>
        <v>40498.5</v>
      </c>
      <c r="Q3431" s="143">
        <f t="shared" si="3692"/>
        <v>1383.22</v>
      </c>
      <c r="R3431" s="188">
        <f t="shared" si="3695"/>
        <v>45367.22</v>
      </c>
      <c r="T3431">
        <v>41957.61</v>
      </c>
      <c r="U3431" s="190">
        <f t="shared" si="3696"/>
        <v>1.0812632082713958</v>
      </c>
    </row>
    <row r="3432" spans="1:21" x14ac:dyDescent="0.2">
      <c r="A3432" s="178">
        <v>42878</v>
      </c>
      <c r="B3432" s="179">
        <v>0.91666666666666663</v>
      </c>
      <c r="C3432" t="s">
        <v>349</v>
      </c>
      <c r="D3432">
        <v>7</v>
      </c>
      <c r="E3432">
        <v>8.43</v>
      </c>
      <c r="F3432">
        <v>8.82</v>
      </c>
      <c r="G3432">
        <v>0.97</v>
      </c>
      <c r="H3432" s="184">
        <f t="shared" ref="H3432:L3432" si="3731">H3408</f>
        <v>0.875</v>
      </c>
      <c r="I3432" s="185">
        <f t="shared" si="3731"/>
        <v>337</v>
      </c>
      <c r="J3432" s="185">
        <f t="shared" si="3731"/>
        <v>173</v>
      </c>
      <c r="K3432" s="185">
        <f t="shared" si="3731"/>
        <v>2842</v>
      </c>
      <c r="L3432" s="185">
        <f t="shared" si="3731"/>
        <v>1426</v>
      </c>
      <c r="M3432" s="147"/>
      <c r="N3432" s="143">
        <f t="shared" si="3694"/>
        <v>2359</v>
      </c>
      <c r="O3432" s="143">
        <f t="shared" si="3690"/>
        <v>1458.3899999999999</v>
      </c>
      <c r="P3432" s="143">
        <f t="shared" si="3691"/>
        <v>25066.440000000002</v>
      </c>
      <c r="Q3432" s="143">
        <f t="shared" si="3692"/>
        <v>1383.22</v>
      </c>
      <c r="R3432" s="188">
        <f t="shared" si="3695"/>
        <v>30267.050000000003</v>
      </c>
      <c r="T3432">
        <v>40798.870000000003</v>
      </c>
      <c r="U3432" s="190">
        <f t="shared" si="3696"/>
        <v>0.74186000739726377</v>
      </c>
    </row>
    <row r="3433" spans="1:21" x14ac:dyDescent="0.2">
      <c r="A3433" s="178">
        <v>42878</v>
      </c>
      <c r="B3433" s="179">
        <v>0.95833333333333337</v>
      </c>
      <c r="C3433" t="s">
        <v>349</v>
      </c>
      <c r="D3433">
        <v>20.93</v>
      </c>
      <c r="E3433">
        <v>6.4</v>
      </c>
      <c r="F3433">
        <v>6.6</v>
      </c>
      <c r="G3433">
        <v>0.01</v>
      </c>
      <c r="H3433" s="184">
        <f t="shared" ref="H3433:L3433" si="3732">H3409</f>
        <v>0.91666666666666663</v>
      </c>
      <c r="I3433" s="185">
        <f t="shared" si="3732"/>
        <v>394</v>
      </c>
      <c r="J3433" s="185">
        <f t="shared" si="3732"/>
        <v>194</v>
      </c>
      <c r="K3433" s="185">
        <f t="shared" si="3732"/>
        <v>2842</v>
      </c>
      <c r="L3433" s="185">
        <f t="shared" si="3732"/>
        <v>1426</v>
      </c>
      <c r="M3433" s="147"/>
      <c r="N3433" s="143">
        <f t="shared" si="3694"/>
        <v>8246.42</v>
      </c>
      <c r="O3433" s="143">
        <f t="shared" si="3690"/>
        <v>1241.6000000000001</v>
      </c>
      <c r="P3433" s="143">
        <f t="shared" si="3691"/>
        <v>18757.2</v>
      </c>
      <c r="Q3433" s="143">
        <f t="shared" si="3692"/>
        <v>14.26</v>
      </c>
      <c r="R3433" s="188">
        <f t="shared" si="3695"/>
        <v>28259.48</v>
      </c>
      <c r="T3433">
        <v>39614.6</v>
      </c>
      <c r="U3433" s="190">
        <f t="shared" si="3696"/>
        <v>0.71336022577534541</v>
      </c>
    </row>
    <row r="3434" spans="1:21" x14ac:dyDescent="0.2">
      <c r="A3434" s="178">
        <v>42878</v>
      </c>
      <c r="B3434" s="180">
        <v>1</v>
      </c>
      <c r="C3434" t="s">
        <v>349</v>
      </c>
      <c r="D3434">
        <v>11.77</v>
      </c>
      <c r="E3434">
        <v>8.19</v>
      </c>
      <c r="F3434">
        <v>7.93</v>
      </c>
      <c r="G3434">
        <v>0.01</v>
      </c>
      <c r="H3434" s="184">
        <f t="shared" ref="H3434:L3434" si="3733">H3410</f>
        <v>0.95833333333333337</v>
      </c>
      <c r="I3434" s="185">
        <f t="shared" si="3733"/>
        <v>389</v>
      </c>
      <c r="J3434" s="185">
        <f t="shared" si="3733"/>
        <v>265</v>
      </c>
      <c r="K3434" s="185">
        <f t="shared" si="3733"/>
        <v>2985</v>
      </c>
      <c r="L3434" s="185">
        <f t="shared" si="3733"/>
        <v>1111</v>
      </c>
      <c r="M3434" s="147"/>
      <c r="N3434" s="143">
        <f t="shared" si="3694"/>
        <v>4578.53</v>
      </c>
      <c r="O3434" s="143">
        <f t="shared" si="3690"/>
        <v>2170.35</v>
      </c>
      <c r="P3434" s="143">
        <f t="shared" si="3691"/>
        <v>23671.05</v>
      </c>
      <c r="Q3434" s="143">
        <f t="shared" si="3692"/>
        <v>11.11</v>
      </c>
      <c r="R3434" s="188">
        <f t="shared" si="3695"/>
        <v>30431.040000000001</v>
      </c>
      <c r="T3434">
        <v>36761.699999999997</v>
      </c>
      <c r="U3434" s="190">
        <f t="shared" si="3696"/>
        <v>0.82779196827132595</v>
      </c>
    </row>
    <row r="3435" spans="1:21" x14ac:dyDescent="0.2">
      <c r="A3435" s="178">
        <v>42879</v>
      </c>
      <c r="B3435" s="179">
        <v>4.1666666666666664E-2</v>
      </c>
      <c r="C3435" t="s">
        <v>349</v>
      </c>
      <c r="D3435">
        <v>8</v>
      </c>
      <c r="E3435">
        <v>5</v>
      </c>
      <c r="F3435">
        <v>4.01</v>
      </c>
      <c r="G3435">
        <v>0.01</v>
      </c>
      <c r="H3435" s="184">
        <f t="shared" ref="H3435:L3435" si="3734">H3411</f>
        <v>1</v>
      </c>
      <c r="I3435" s="185">
        <f t="shared" si="3734"/>
        <v>362</v>
      </c>
      <c r="J3435" s="185">
        <f t="shared" si="3734"/>
        <v>243</v>
      </c>
      <c r="K3435" s="185">
        <f t="shared" si="3734"/>
        <v>2985</v>
      </c>
      <c r="L3435" s="185">
        <f t="shared" si="3734"/>
        <v>1111</v>
      </c>
      <c r="M3435" s="147"/>
      <c r="N3435" s="143">
        <f t="shared" si="3694"/>
        <v>2896</v>
      </c>
      <c r="O3435" s="143">
        <f t="shared" si="3690"/>
        <v>1215</v>
      </c>
      <c r="P3435" s="143">
        <f t="shared" si="3691"/>
        <v>11969.849999999999</v>
      </c>
      <c r="Q3435" s="143">
        <f t="shared" si="3692"/>
        <v>11.11</v>
      </c>
      <c r="R3435" s="188">
        <f t="shared" si="3695"/>
        <v>16091.96</v>
      </c>
      <c r="T3435">
        <v>33204.74</v>
      </c>
      <c r="U3435" s="190">
        <f t="shared" si="3696"/>
        <v>0.48462839943935715</v>
      </c>
    </row>
    <row r="3436" spans="1:21" x14ac:dyDescent="0.2">
      <c r="A3436" s="178">
        <v>42879</v>
      </c>
      <c r="B3436" s="179">
        <v>8.3333333333333329E-2</v>
      </c>
      <c r="C3436" t="s">
        <v>349</v>
      </c>
      <c r="D3436">
        <v>5.57</v>
      </c>
      <c r="E3436">
        <v>2.8</v>
      </c>
      <c r="F3436">
        <v>3</v>
      </c>
      <c r="G3436">
        <v>0.01</v>
      </c>
      <c r="H3436" s="184">
        <f t="shared" ref="H3436:L3436" si="3735">H3412</f>
        <v>4.1666666666666664E-2</v>
      </c>
      <c r="I3436" s="185">
        <f t="shared" si="3735"/>
        <v>294</v>
      </c>
      <c r="J3436" s="185">
        <f t="shared" si="3735"/>
        <v>212</v>
      </c>
      <c r="K3436" s="185">
        <f t="shared" si="3735"/>
        <v>2985</v>
      </c>
      <c r="L3436" s="185">
        <f t="shared" si="3735"/>
        <v>1111</v>
      </c>
      <c r="M3436" s="147"/>
      <c r="N3436" s="143">
        <f t="shared" si="3694"/>
        <v>1637.5800000000002</v>
      </c>
      <c r="O3436" s="143">
        <f t="shared" si="3690"/>
        <v>593.59999999999991</v>
      </c>
      <c r="P3436" s="143">
        <f t="shared" si="3691"/>
        <v>8955</v>
      </c>
      <c r="Q3436" s="143">
        <f t="shared" si="3692"/>
        <v>11.11</v>
      </c>
      <c r="R3436" s="188">
        <f t="shared" si="3695"/>
        <v>11197.29</v>
      </c>
      <c r="T3436">
        <v>30588.3</v>
      </c>
      <c r="U3436" s="190">
        <f t="shared" si="3696"/>
        <v>0.36606447563284006</v>
      </c>
    </row>
    <row r="3437" spans="1:21" x14ac:dyDescent="0.2">
      <c r="A3437" s="178">
        <v>42879</v>
      </c>
      <c r="B3437" s="179">
        <v>0.125</v>
      </c>
      <c r="C3437" t="s">
        <v>349</v>
      </c>
      <c r="D3437">
        <v>4.1100000000000003</v>
      </c>
      <c r="E3437">
        <v>2.61</v>
      </c>
      <c r="F3437">
        <v>3</v>
      </c>
      <c r="G3437">
        <v>1</v>
      </c>
      <c r="H3437" s="184">
        <f t="shared" ref="H3437:L3437" si="3736">H3413</f>
        <v>8.3333333333333329E-2</v>
      </c>
      <c r="I3437" s="185">
        <f t="shared" si="3736"/>
        <v>236</v>
      </c>
      <c r="J3437" s="185">
        <f t="shared" si="3736"/>
        <v>179</v>
      </c>
      <c r="K3437" s="185">
        <f t="shared" si="3736"/>
        <v>2985</v>
      </c>
      <c r="L3437" s="185">
        <f t="shared" si="3736"/>
        <v>1111</v>
      </c>
      <c r="M3437" s="147"/>
      <c r="N3437" s="143">
        <f t="shared" si="3694"/>
        <v>969.96</v>
      </c>
      <c r="O3437" s="143">
        <f t="shared" si="3690"/>
        <v>467.19</v>
      </c>
      <c r="P3437" s="143">
        <f t="shared" si="3691"/>
        <v>8955</v>
      </c>
      <c r="Q3437" s="143">
        <f t="shared" si="3692"/>
        <v>1111</v>
      </c>
      <c r="R3437" s="188">
        <f t="shared" si="3695"/>
        <v>11503.15</v>
      </c>
      <c r="T3437">
        <v>28929.38</v>
      </c>
      <c r="U3437" s="190">
        <f t="shared" si="3696"/>
        <v>0.39762863912050656</v>
      </c>
    </row>
    <row r="3438" spans="1:21" x14ac:dyDescent="0.2">
      <c r="A3438" s="178">
        <v>42879</v>
      </c>
      <c r="B3438" s="179">
        <v>0.16666666666666666</v>
      </c>
      <c r="C3438" t="s">
        <v>349</v>
      </c>
      <c r="D3438">
        <v>3.5</v>
      </c>
      <c r="E3438">
        <v>2.61</v>
      </c>
      <c r="F3438">
        <v>3</v>
      </c>
      <c r="G3438">
        <v>1</v>
      </c>
      <c r="H3438" s="184">
        <f t="shared" ref="H3438:L3438" si="3737">H3414</f>
        <v>0.125</v>
      </c>
      <c r="I3438" s="185">
        <f t="shared" si="3737"/>
        <v>201</v>
      </c>
      <c r="J3438" s="185">
        <f t="shared" si="3737"/>
        <v>205</v>
      </c>
      <c r="K3438" s="185">
        <f t="shared" si="3737"/>
        <v>2985</v>
      </c>
      <c r="L3438" s="185">
        <f t="shared" si="3737"/>
        <v>1717</v>
      </c>
      <c r="M3438" s="147"/>
      <c r="N3438" s="143">
        <f t="shared" si="3694"/>
        <v>703.5</v>
      </c>
      <c r="O3438" s="143">
        <f t="shared" si="3690"/>
        <v>535.04999999999995</v>
      </c>
      <c r="P3438" s="143">
        <f t="shared" si="3691"/>
        <v>8955</v>
      </c>
      <c r="Q3438" s="143">
        <f t="shared" si="3692"/>
        <v>1717</v>
      </c>
      <c r="R3438" s="188">
        <f t="shared" si="3695"/>
        <v>11910.55</v>
      </c>
      <c r="T3438">
        <v>27923.73</v>
      </c>
      <c r="U3438" s="190">
        <f t="shared" si="3696"/>
        <v>0.426538646520361</v>
      </c>
    </row>
    <row r="3439" spans="1:21" x14ac:dyDescent="0.2">
      <c r="A3439" s="178">
        <v>42879</v>
      </c>
      <c r="B3439" s="179">
        <v>0.20833333333333334</v>
      </c>
      <c r="C3439" t="s">
        <v>349</v>
      </c>
      <c r="D3439">
        <v>2.61</v>
      </c>
      <c r="E3439">
        <v>2.8</v>
      </c>
      <c r="F3439">
        <v>3</v>
      </c>
      <c r="G3439">
        <v>1</v>
      </c>
      <c r="H3439" s="184">
        <f t="shared" ref="H3439:L3439" si="3738">H3415</f>
        <v>0.16666666666666666</v>
      </c>
      <c r="I3439" s="185">
        <f t="shared" si="3738"/>
        <v>185</v>
      </c>
      <c r="J3439" s="185">
        <f t="shared" si="3738"/>
        <v>205</v>
      </c>
      <c r="K3439" s="185">
        <f t="shared" si="3738"/>
        <v>2985</v>
      </c>
      <c r="L3439" s="185">
        <f t="shared" si="3738"/>
        <v>1717</v>
      </c>
      <c r="M3439" s="147"/>
      <c r="N3439" s="143">
        <f t="shared" si="3694"/>
        <v>482.84999999999997</v>
      </c>
      <c r="O3439" s="143">
        <f t="shared" si="3690"/>
        <v>574</v>
      </c>
      <c r="P3439" s="143">
        <f t="shared" si="3691"/>
        <v>8955</v>
      </c>
      <c r="Q3439" s="143">
        <f t="shared" si="3692"/>
        <v>1717</v>
      </c>
      <c r="R3439" s="188">
        <f t="shared" si="3695"/>
        <v>11728.85</v>
      </c>
      <c r="T3439">
        <v>27469.02</v>
      </c>
      <c r="U3439" s="190">
        <f t="shared" si="3696"/>
        <v>0.42698465398474356</v>
      </c>
    </row>
    <row r="3440" spans="1:21" x14ac:dyDescent="0.2">
      <c r="A3440" s="178">
        <v>42879</v>
      </c>
      <c r="B3440" s="179">
        <v>0.25</v>
      </c>
      <c r="C3440" t="s">
        <v>349</v>
      </c>
      <c r="D3440">
        <v>10.85</v>
      </c>
      <c r="E3440">
        <v>5</v>
      </c>
      <c r="F3440">
        <v>4</v>
      </c>
      <c r="G3440">
        <v>1</v>
      </c>
      <c r="H3440" s="184">
        <f t="shared" ref="H3440:L3440" si="3739">H3416</f>
        <v>0.20833333333333334</v>
      </c>
      <c r="I3440" s="185">
        <f t="shared" si="3739"/>
        <v>207</v>
      </c>
      <c r="J3440" s="185">
        <f t="shared" si="3739"/>
        <v>283</v>
      </c>
      <c r="K3440" s="185">
        <f t="shared" si="3739"/>
        <v>2985</v>
      </c>
      <c r="L3440" s="185">
        <f t="shared" si="3739"/>
        <v>1717</v>
      </c>
      <c r="M3440" s="147"/>
      <c r="N3440" s="143">
        <f t="shared" si="3694"/>
        <v>2245.9499999999998</v>
      </c>
      <c r="O3440" s="143">
        <f t="shared" si="3690"/>
        <v>1415</v>
      </c>
      <c r="P3440" s="143">
        <f t="shared" si="3691"/>
        <v>11940</v>
      </c>
      <c r="Q3440" s="143">
        <f t="shared" si="3692"/>
        <v>1717</v>
      </c>
      <c r="R3440" s="188">
        <f t="shared" si="3695"/>
        <v>17317.95</v>
      </c>
      <c r="T3440">
        <v>27752.07</v>
      </c>
      <c r="U3440" s="190">
        <f t="shared" si="3696"/>
        <v>0.62402372147374952</v>
      </c>
    </row>
    <row r="3441" spans="1:21" x14ac:dyDescent="0.2">
      <c r="A3441" s="178">
        <v>42879</v>
      </c>
      <c r="B3441" s="179">
        <v>0.29166666666666669</v>
      </c>
      <c r="C3441" t="s">
        <v>349</v>
      </c>
      <c r="D3441">
        <v>4.1100000000000003</v>
      </c>
      <c r="E3441">
        <v>9.2100000000000009</v>
      </c>
      <c r="F3441">
        <v>8.4499999999999993</v>
      </c>
      <c r="G3441">
        <v>3</v>
      </c>
      <c r="H3441" s="184">
        <f t="shared" ref="H3441:L3441" si="3740">H3417</f>
        <v>0.25</v>
      </c>
      <c r="I3441" s="185">
        <f t="shared" si="3740"/>
        <v>327</v>
      </c>
      <c r="J3441" s="185">
        <f t="shared" si="3740"/>
        <v>438</v>
      </c>
      <c r="K3441" s="185">
        <f t="shared" si="3740"/>
        <v>2985</v>
      </c>
      <c r="L3441" s="185">
        <f t="shared" si="3740"/>
        <v>1717</v>
      </c>
      <c r="M3441" s="147"/>
      <c r="N3441" s="143">
        <f t="shared" si="3694"/>
        <v>1343.97</v>
      </c>
      <c r="O3441" s="143">
        <f t="shared" si="3690"/>
        <v>4033.9800000000005</v>
      </c>
      <c r="P3441" s="143">
        <f t="shared" si="3691"/>
        <v>25223.249999999996</v>
      </c>
      <c r="Q3441" s="143">
        <f t="shared" si="3692"/>
        <v>5151</v>
      </c>
      <c r="R3441" s="188">
        <f t="shared" si="3695"/>
        <v>35752.199999999997</v>
      </c>
      <c r="T3441">
        <v>29425.119999999999</v>
      </c>
      <c r="U3441" s="190">
        <f t="shared" si="3696"/>
        <v>1.2150230823187806</v>
      </c>
    </row>
    <row r="3442" spans="1:21" x14ac:dyDescent="0.2">
      <c r="A3442" s="178">
        <v>42879</v>
      </c>
      <c r="B3442" s="179">
        <v>0.33333333333333331</v>
      </c>
      <c r="C3442" t="s">
        <v>349</v>
      </c>
      <c r="D3442">
        <v>2</v>
      </c>
      <c r="E3442">
        <v>4</v>
      </c>
      <c r="F3442">
        <v>4.8099999999999996</v>
      </c>
      <c r="G3442">
        <v>4</v>
      </c>
      <c r="H3442" s="184">
        <f t="shared" ref="H3442:L3442" si="3741">H3418</f>
        <v>0.29166666666666669</v>
      </c>
      <c r="I3442" s="185">
        <f t="shared" si="3741"/>
        <v>249</v>
      </c>
      <c r="J3442" s="185">
        <f t="shared" si="3741"/>
        <v>556</v>
      </c>
      <c r="K3442" s="185">
        <f t="shared" si="3741"/>
        <v>2872</v>
      </c>
      <c r="L3442" s="185">
        <f t="shared" si="3741"/>
        <v>2219</v>
      </c>
      <c r="M3442" s="147"/>
      <c r="N3442" s="143">
        <f t="shared" si="3694"/>
        <v>498</v>
      </c>
      <c r="O3442" s="143">
        <f t="shared" si="3690"/>
        <v>2224</v>
      </c>
      <c r="P3442" s="143">
        <f t="shared" si="3691"/>
        <v>13814.32</v>
      </c>
      <c r="Q3442" s="143">
        <f t="shared" si="3692"/>
        <v>8876</v>
      </c>
      <c r="R3442" s="188">
        <f t="shared" si="3695"/>
        <v>25412.32</v>
      </c>
      <c r="T3442">
        <v>32029.58</v>
      </c>
      <c r="U3442" s="190">
        <f t="shared" si="3696"/>
        <v>0.79340159939655774</v>
      </c>
    </row>
    <row r="3443" spans="1:21" x14ac:dyDescent="0.2">
      <c r="A3443" s="178">
        <v>42879</v>
      </c>
      <c r="B3443" s="179">
        <v>0.375</v>
      </c>
      <c r="C3443" t="s">
        <v>349</v>
      </c>
      <c r="D3443">
        <v>4.1100000000000003</v>
      </c>
      <c r="E3443">
        <v>7.6</v>
      </c>
      <c r="F3443">
        <v>10.25</v>
      </c>
      <c r="G3443">
        <v>6</v>
      </c>
      <c r="H3443" s="184">
        <f t="shared" ref="H3443:L3443" si="3742">H3419</f>
        <v>0.33333333333333331</v>
      </c>
      <c r="I3443" s="185">
        <f t="shared" si="3742"/>
        <v>256</v>
      </c>
      <c r="J3443" s="185">
        <f t="shared" si="3742"/>
        <v>306</v>
      </c>
      <c r="K3443" s="185">
        <f t="shared" si="3742"/>
        <v>2872</v>
      </c>
      <c r="L3443" s="185">
        <f t="shared" si="3742"/>
        <v>2219</v>
      </c>
      <c r="M3443" s="147"/>
      <c r="N3443" s="143">
        <f t="shared" si="3694"/>
        <v>1052.1600000000001</v>
      </c>
      <c r="O3443" s="143">
        <f t="shared" si="3690"/>
        <v>2325.6</v>
      </c>
      <c r="P3443" s="143">
        <f t="shared" si="3691"/>
        <v>29438</v>
      </c>
      <c r="Q3443" s="143">
        <f t="shared" si="3692"/>
        <v>13314</v>
      </c>
      <c r="R3443" s="188">
        <f t="shared" si="3695"/>
        <v>46129.760000000002</v>
      </c>
      <c r="T3443">
        <v>33023.410000000003</v>
      </c>
      <c r="U3443" s="190">
        <f t="shared" si="3696"/>
        <v>1.3968805765364629</v>
      </c>
    </row>
    <row r="3444" spans="1:21" x14ac:dyDescent="0.2">
      <c r="A3444" s="178">
        <v>42879</v>
      </c>
      <c r="B3444" s="179">
        <v>0.41666666666666669</v>
      </c>
      <c r="C3444" t="s">
        <v>349</v>
      </c>
      <c r="D3444">
        <v>2.61</v>
      </c>
      <c r="E3444">
        <v>7.6</v>
      </c>
      <c r="F3444">
        <v>12.35</v>
      </c>
      <c r="G3444">
        <v>6</v>
      </c>
      <c r="H3444" s="184">
        <f t="shared" ref="H3444:L3444" si="3743">H3420</f>
        <v>0.375</v>
      </c>
      <c r="I3444" s="185">
        <f t="shared" si="3743"/>
        <v>156</v>
      </c>
      <c r="J3444" s="185">
        <f t="shared" si="3743"/>
        <v>343</v>
      </c>
      <c r="K3444" s="185">
        <f t="shared" si="3743"/>
        <v>2872</v>
      </c>
      <c r="L3444" s="185">
        <f t="shared" si="3743"/>
        <v>2219</v>
      </c>
      <c r="M3444" s="147"/>
      <c r="N3444" s="143">
        <f t="shared" si="3694"/>
        <v>407.15999999999997</v>
      </c>
      <c r="O3444" s="143">
        <f t="shared" si="3690"/>
        <v>2606.7999999999997</v>
      </c>
      <c r="P3444" s="143">
        <f t="shared" si="3691"/>
        <v>35469.199999999997</v>
      </c>
      <c r="Q3444" s="143">
        <f t="shared" si="3692"/>
        <v>13314</v>
      </c>
      <c r="R3444" s="188">
        <f t="shared" si="3695"/>
        <v>51797.159999999996</v>
      </c>
      <c r="T3444">
        <v>33712.51</v>
      </c>
      <c r="U3444" s="190">
        <f t="shared" si="3696"/>
        <v>1.5364373640526912</v>
      </c>
    </row>
    <row r="3445" spans="1:21" x14ac:dyDescent="0.2">
      <c r="A3445" s="178">
        <v>42879</v>
      </c>
      <c r="B3445" s="179">
        <v>0.45833333333333331</v>
      </c>
      <c r="C3445" t="s">
        <v>349</v>
      </c>
      <c r="D3445">
        <v>3.5</v>
      </c>
      <c r="E3445">
        <v>11.82</v>
      </c>
      <c r="F3445">
        <v>12.02</v>
      </c>
      <c r="G3445">
        <v>10.220000000000001</v>
      </c>
      <c r="H3445" s="184">
        <f t="shared" ref="H3445:L3445" si="3744">H3421</f>
        <v>0.41666666666666669</v>
      </c>
      <c r="I3445" s="185">
        <f t="shared" si="3744"/>
        <v>196</v>
      </c>
      <c r="J3445" s="185">
        <f t="shared" si="3744"/>
        <v>315</v>
      </c>
      <c r="K3445" s="185">
        <f t="shared" si="3744"/>
        <v>2872</v>
      </c>
      <c r="L3445" s="185">
        <f t="shared" si="3744"/>
        <v>2219</v>
      </c>
      <c r="M3445" s="147"/>
      <c r="N3445" s="143">
        <f t="shared" si="3694"/>
        <v>686</v>
      </c>
      <c r="O3445" s="143">
        <f t="shared" si="3690"/>
        <v>3723.3</v>
      </c>
      <c r="P3445" s="143">
        <f t="shared" si="3691"/>
        <v>34521.440000000002</v>
      </c>
      <c r="Q3445" s="143">
        <f t="shared" si="3692"/>
        <v>22678.18</v>
      </c>
      <c r="R3445" s="188">
        <f t="shared" si="3695"/>
        <v>61608.920000000006</v>
      </c>
      <c r="T3445">
        <v>34910.339999999997</v>
      </c>
      <c r="U3445" s="190">
        <f t="shared" si="3696"/>
        <v>1.7647757082858548</v>
      </c>
    </row>
    <row r="3446" spans="1:21" x14ac:dyDescent="0.2">
      <c r="A3446" s="178">
        <v>42879</v>
      </c>
      <c r="B3446" s="179">
        <v>0.5</v>
      </c>
      <c r="C3446" t="s">
        <v>349</v>
      </c>
      <c r="D3446">
        <v>2.5499999999999998</v>
      </c>
      <c r="E3446">
        <v>9.89</v>
      </c>
      <c r="F3446">
        <v>10.09</v>
      </c>
      <c r="G3446">
        <v>8.2899999999999991</v>
      </c>
      <c r="H3446" s="184">
        <f t="shared" ref="H3446:L3446" si="3745">H3422</f>
        <v>0.45833333333333331</v>
      </c>
      <c r="I3446" s="185">
        <f t="shared" si="3745"/>
        <v>226</v>
      </c>
      <c r="J3446" s="185">
        <f t="shared" si="3745"/>
        <v>326</v>
      </c>
      <c r="K3446" s="185">
        <f t="shared" si="3745"/>
        <v>2842</v>
      </c>
      <c r="L3446" s="185">
        <f t="shared" si="3745"/>
        <v>1635</v>
      </c>
      <c r="M3446" s="147"/>
      <c r="N3446" s="143">
        <f t="shared" si="3694"/>
        <v>576.29999999999995</v>
      </c>
      <c r="O3446" s="143">
        <f t="shared" si="3690"/>
        <v>3224.1400000000003</v>
      </c>
      <c r="P3446" s="143">
        <f t="shared" si="3691"/>
        <v>28675.78</v>
      </c>
      <c r="Q3446" s="143">
        <f t="shared" si="3692"/>
        <v>13554.149999999998</v>
      </c>
      <c r="R3446" s="188">
        <f t="shared" si="3695"/>
        <v>46030.369999999995</v>
      </c>
      <c r="T3446">
        <v>36292.120000000003</v>
      </c>
      <c r="U3446" s="190">
        <f t="shared" si="3696"/>
        <v>1.2683295988220029</v>
      </c>
    </row>
    <row r="3447" spans="1:21" x14ac:dyDescent="0.2">
      <c r="A3447" s="178">
        <v>42879</v>
      </c>
      <c r="B3447" s="179">
        <v>0.54166666666666663</v>
      </c>
      <c r="C3447" t="s">
        <v>349</v>
      </c>
      <c r="D3447">
        <v>1.24</v>
      </c>
      <c r="E3447">
        <v>8.1199999999999992</v>
      </c>
      <c r="F3447">
        <v>9.64</v>
      </c>
      <c r="G3447">
        <v>7.5</v>
      </c>
      <c r="H3447" s="184">
        <f t="shared" ref="H3447:L3447" si="3746">H3423</f>
        <v>0.5</v>
      </c>
      <c r="I3447" s="185">
        <f t="shared" si="3746"/>
        <v>222</v>
      </c>
      <c r="J3447" s="185">
        <f t="shared" si="3746"/>
        <v>319</v>
      </c>
      <c r="K3447" s="185">
        <f t="shared" si="3746"/>
        <v>2842</v>
      </c>
      <c r="L3447" s="185">
        <f t="shared" si="3746"/>
        <v>1635</v>
      </c>
      <c r="M3447" s="147"/>
      <c r="N3447" s="143">
        <f t="shared" si="3694"/>
        <v>275.27999999999997</v>
      </c>
      <c r="O3447" s="143">
        <f t="shared" si="3690"/>
        <v>2590.2799999999997</v>
      </c>
      <c r="P3447" s="143">
        <f t="shared" si="3691"/>
        <v>27396.880000000001</v>
      </c>
      <c r="Q3447" s="143">
        <f t="shared" si="3692"/>
        <v>12262.5</v>
      </c>
      <c r="R3447" s="188">
        <f t="shared" si="3695"/>
        <v>42524.94</v>
      </c>
      <c r="T3447">
        <v>37454</v>
      </c>
      <c r="U3447" s="190">
        <f t="shared" si="3696"/>
        <v>1.1353911464730069</v>
      </c>
    </row>
    <row r="3448" spans="1:21" x14ac:dyDescent="0.2">
      <c r="A3448" s="178">
        <v>42879</v>
      </c>
      <c r="B3448" s="179">
        <v>0.58333333333333337</v>
      </c>
      <c r="C3448" t="s">
        <v>349</v>
      </c>
      <c r="D3448">
        <v>1</v>
      </c>
      <c r="E3448">
        <v>7.92</v>
      </c>
      <c r="F3448">
        <v>8.57</v>
      </c>
      <c r="G3448">
        <v>7.92</v>
      </c>
      <c r="H3448" s="184">
        <f t="shared" ref="H3448:L3448" si="3747">H3424</f>
        <v>0.54166666666666663</v>
      </c>
      <c r="I3448" s="185">
        <f t="shared" si="3747"/>
        <v>195</v>
      </c>
      <c r="J3448" s="185">
        <f t="shared" si="3747"/>
        <v>299</v>
      </c>
      <c r="K3448" s="185">
        <f t="shared" si="3747"/>
        <v>2842</v>
      </c>
      <c r="L3448" s="185">
        <f t="shared" si="3747"/>
        <v>1635</v>
      </c>
      <c r="M3448" s="147"/>
      <c r="N3448" s="143">
        <f t="shared" si="3694"/>
        <v>195</v>
      </c>
      <c r="O3448" s="143">
        <f t="shared" si="3690"/>
        <v>2368.08</v>
      </c>
      <c r="P3448" s="143">
        <f t="shared" si="3691"/>
        <v>24355.940000000002</v>
      </c>
      <c r="Q3448" s="143">
        <f t="shared" si="3692"/>
        <v>12949.2</v>
      </c>
      <c r="R3448" s="188">
        <f t="shared" si="3695"/>
        <v>39868.22</v>
      </c>
      <c r="T3448">
        <v>38548.03</v>
      </c>
      <c r="U3448" s="190">
        <f t="shared" si="3696"/>
        <v>1.0342479239535718</v>
      </c>
    </row>
    <row r="3449" spans="1:21" x14ac:dyDescent="0.2">
      <c r="A3449" s="178">
        <v>42879</v>
      </c>
      <c r="B3449" s="179">
        <v>0.625</v>
      </c>
      <c r="C3449" t="s">
        <v>349</v>
      </c>
      <c r="D3449">
        <v>2</v>
      </c>
      <c r="E3449">
        <v>6.05</v>
      </c>
      <c r="F3449">
        <v>10</v>
      </c>
      <c r="G3449">
        <v>1.59</v>
      </c>
      <c r="H3449" s="184">
        <f t="shared" ref="H3449:L3449" si="3748">H3425</f>
        <v>0.58333333333333337</v>
      </c>
      <c r="I3449" s="185">
        <f t="shared" si="3748"/>
        <v>205</v>
      </c>
      <c r="J3449" s="185">
        <f t="shared" si="3748"/>
        <v>237</v>
      </c>
      <c r="K3449" s="185">
        <f t="shared" si="3748"/>
        <v>2842</v>
      </c>
      <c r="L3449" s="185">
        <f t="shared" si="3748"/>
        <v>1635</v>
      </c>
      <c r="M3449" s="147"/>
      <c r="N3449" s="143">
        <f t="shared" si="3694"/>
        <v>410</v>
      </c>
      <c r="O3449" s="143">
        <f t="shared" si="3690"/>
        <v>1433.85</v>
      </c>
      <c r="P3449" s="143">
        <f t="shared" si="3691"/>
        <v>28420</v>
      </c>
      <c r="Q3449" s="143">
        <f t="shared" si="3692"/>
        <v>2599.65</v>
      </c>
      <c r="R3449" s="188">
        <f t="shared" si="3695"/>
        <v>32863.5</v>
      </c>
      <c r="T3449">
        <v>40048.120000000003</v>
      </c>
      <c r="U3449" s="190">
        <f t="shared" si="3696"/>
        <v>0.82060031781766529</v>
      </c>
    </row>
    <row r="3450" spans="1:21" x14ac:dyDescent="0.2">
      <c r="A3450" s="178">
        <v>42879</v>
      </c>
      <c r="B3450" s="179">
        <v>0.66666666666666663</v>
      </c>
      <c r="C3450" t="s">
        <v>349</v>
      </c>
      <c r="D3450">
        <v>2.78</v>
      </c>
      <c r="E3450">
        <v>4.8600000000000003</v>
      </c>
      <c r="F3450">
        <v>16.11</v>
      </c>
      <c r="G3450">
        <v>2.31</v>
      </c>
      <c r="H3450" s="184">
        <f t="shared" ref="H3450:L3450" si="3749">H3426</f>
        <v>0.625</v>
      </c>
      <c r="I3450" s="185">
        <f t="shared" si="3749"/>
        <v>212</v>
      </c>
      <c r="J3450" s="185">
        <f t="shared" si="3749"/>
        <v>213</v>
      </c>
      <c r="K3450" s="185">
        <f t="shared" si="3749"/>
        <v>2842</v>
      </c>
      <c r="L3450" s="185">
        <f t="shared" si="3749"/>
        <v>1380</v>
      </c>
      <c r="M3450" s="147"/>
      <c r="N3450" s="143">
        <f t="shared" si="3694"/>
        <v>589.36</v>
      </c>
      <c r="O3450" s="143">
        <f t="shared" si="3690"/>
        <v>1035.18</v>
      </c>
      <c r="P3450" s="143">
        <f t="shared" si="3691"/>
        <v>45784.619999999995</v>
      </c>
      <c r="Q3450" s="143">
        <f t="shared" si="3692"/>
        <v>3187.8</v>
      </c>
      <c r="R3450" s="188">
        <f t="shared" si="3695"/>
        <v>50596.959999999999</v>
      </c>
      <c r="T3450">
        <v>41527.83</v>
      </c>
      <c r="U3450" s="190">
        <f t="shared" si="3696"/>
        <v>1.218386802296195</v>
      </c>
    </row>
    <row r="3451" spans="1:21" x14ac:dyDescent="0.2">
      <c r="A3451" s="178">
        <v>42879</v>
      </c>
      <c r="B3451" s="179">
        <v>0.70833333333333337</v>
      </c>
      <c r="C3451" t="s">
        <v>349</v>
      </c>
      <c r="D3451">
        <v>3.5</v>
      </c>
      <c r="E3451">
        <v>7.99</v>
      </c>
      <c r="F3451">
        <v>18.25</v>
      </c>
      <c r="G3451">
        <v>1.52</v>
      </c>
      <c r="H3451" s="184">
        <f t="shared" ref="H3451:L3451" si="3750">H3427</f>
        <v>0.66666666666666663</v>
      </c>
      <c r="I3451" s="185">
        <f t="shared" si="3750"/>
        <v>191</v>
      </c>
      <c r="J3451" s="185">
        <f t="shared" si="3750"/>
        <v>237</v>
      </c>
      <c r="K3451" s="185">
        <f t="shared" si="3750"/>
        <v>2842</v>
      </c>
      <c r="L3451" s="185">
        <f t="shared" si="3750"/>
        <v>1380</v>
      </c>
      <c r="M3451" s="147"/>
      <c r="N3451" s="143">
        <f t="shared" si="3694"/>
        <v>668.5</v>
      </c>
      <c r="O3451" s="143">
        <f t="shared" si="3690"/>
        <v>1893.63</v>
      </c>
      <c r="P3451" s="143">
        <f t="shared" si="3691"/>
        <v>51866.5</v>
      </c>
      <c r="Q3451" s="143">
        <f t="shared" si="3692"/>
        <v>2097.6</v>
      </c>
      <c r="R3451" s="188">
        <f t="shared" si="3695"/>
        <v>56526.229999999996</v>
      </c>
      <c r="T3451">
        <v>43130.080000000002</v>
      </c>
      <c r="U3451" s="190">
        <f t="shared" si="3696"/>
        <v>1.3105987746834691</v>
      </c>
    </row>
    <row r="3452" spans="1:21" x14ac:dyDescent="0.2">
      <c r="A3452" s="178">
        <v>42879</v>
      </c>
      <c r="B3452" s="179">
        <v>0.75</v>
      </c>
      <c r="C3452" t="s">
        <v>349</v>
      </c>
      <c r="D3452">
        <v>3.6</v>
      </c>
      <c r="E3452">
        <v>8.75</v>
      </c>
      <c r="F3452">
        <v>17.940000000000001</v>
      </c>
      <c r="G3452">
        <v>3</v>
      </c>
      <c r="H3452" s="184">
        <f t="shared" ref="H3452:L3452" si="3751">H3428</f>
        <v>0.70833333333333337</v>
      </c>
      <c r="I3452" s="185">
        <f t="shared" si="3751"/>
        <v>218</v>
      </c>
      <c r="J3452" s="185">
        <f t="shared" si="3751"/>
        <v>258</v>
      </c>
      <c r="K3452" s="185">
        <f t="shared" si="3751"/>
        <v>2842</v>
      </c>
      <c r="L3452" s="185">
        <f t="shared" si="3751"/>
        <v>1380</v>
      </c>
      <c r="M3452" s="147"/>
      <c r="N3452" s="143">
        <f t="shared" si="3694"/>
        <v>784.80000000000007</v>
      </c>
      <c r="O3452" s="143">
        <f t="shared" si="3690"/>
        <v>2257.5</v>
      </c>
      <c r="P3452" s="143">
        <f t="shared" si="3691"/>
        <v>50985.48</v>
      </c>
      <c r="Q3452" s="143">
        <f t="shared" si="3692"/>
        <v>4140</v>
      </c>
      <c r="R3452" s="188">
        <f t="shared" si="3695"/>
        <v>58167.780000000006</v>
      </c>
      <c r="T3452">
        <v>44744.56</v>
      </c>
      <c r="U3452" s="190">
        <f t="shared" si="3696"/>
        <v>1.2999966923353365</v>
      </c>
    </row>
    <row r="3453" spans="1:21" x14ac:dyDescent="0.2">
      <c r="A3453" s="178">
        <v>42879</v>
      </c>
      <c r="B3453" s="179">
        <v>0.79166666666666663</v>
      </c>
      <c r="C3453" t="s">
        <v>349</v>
      </c>
      <c r="D3453">
        <v>10</v>
      </c>
      <c r="E3453">
        <v>5.66</v>
      </c>
      <c r="F3453">
        <v>12.67</v>
      </c>
      <c r="G3453">
        <v>0.99</v>
      </c>
      <c r="H3453" s="184">
        <f t="shared" ref="H3453:L3453" si="3752">H3429</f>
        <v>0.75</v>
      </c>
      <c r="I3453" s="185">
        <f t="shared" si="3752"/>
        <v>240</v>
      </c>
      <c r="J3453" s="185">
        <f t="shared" si="3752"/>
        <v>365</v>
      </c>
      <c r="K3453" s="185">
        <f t="shared" si="3752"/>
        <v>2842</v>
      </c>
      <c r="L3453" s="185">
        <f t="shared" si="3752"/>
        <v>1380</v>
      </c>
      <c r="M3453" s="147"/>
      <c r="N3453" s="143">
        <f t="shared" si="3694"/>
        <v>2400</v>
      </c>
      <c r="O3453" s="143">
        <f t="shared" si="3690"/>
        <v>2065.9</v>
      </c>
      <c r="P3453" s="143">
        <f t="shared" si="3691"/>
        <v>36008.14</v>
      </c>
      <c r="Q3453" s="143">
        <f t="shared" si="3692"/>
        <v>1366.2</v>
      </c>
      <c r="R3453" s="188">
        <f t="shared" si="3695"/>
        <v>41840.239999999998</v>
      </c>
      <c r="T3453">
        <v>45753.599999999999</v>
      </c>
      <c r="U3453" s="190">
        <f t="shared" si="3696"/>
        <v>0.91446880682612952</v>
      </c>
    </row>
    <row r="3454" spans="1:21" x14ac:dyDescent="0.2">
      <c r="A3454" s="178">
        <v>42879</v>
      </c>
      <c r="B3454" s="179">
        <v>0.83333333333333337</v>
      </c>
      <c r="C3454" t="s">
        <v>349</v>
      </c>
      <c r="D3454">
        <v>7</v>
      </c>
      <c r="E3454">
        <v>6.62</v>
      </c>
      <c r="F3454">
        <v>10.210000000000001</v>
      </c>
      <c r="G3454">
        <v>1.35</v>
      </c>
      <c r="H3454" s="184">
        <f t="shared" ref="H3454:L3454" si="3753">H3430</f>
        <v>0.79166666666666663</v>
      </c>
      <c r="I3454" s="185">
        <f t="shared" si="3753"/>
        <v>320</v>
      </c>
      <c r="J3454" s="185">
        <f t="shared" si="3753"/>
        <v>214</v>
      </c>
      <c r="K3454" s="185">
        <f t="shared" si="3753"/>
        <v>2842</v>
      </c>
      <c r="L3454" s="185">
        <f t="shared" si="3753"/>
        <v>1426</v>
      </c>
      <c r="M3454" s="147"/>
      <c r="N3454" s="143">
        <f t="shared" si="3694"/>
        <v>2240</v>
      </c>
      <c r="O3454" s="143">
        <f t="shared" si="3690"/>
        <v>1416.68</v>
      </c>
      <c r="P3454" s="143">
        <f t="shared" si="3691"/>
        <v>29016.820000000003</v>
      </c>
      <c r="Q3454" s="143">
        <f t="shared" si="3692"/>
        <v>1925.1000000000001</v>
      </c>
      <c r="R3454" s="188">
        <f t="shared" si="3695"/>
        <v>34598.600000000006</v>
      </c>
      <c r="T3454">
        <v>45544.42</v>
      </c>
      <c r="U3454" s="190">
        <f t="shared" si="3696"/>
        <v>0.75966715571303811</v>
      </c>
    </row>
    <row r="3455" spans="1:21" x14ac:dyDescent="0.2">
      <c r="A3455" s="178">
        <v>42879</v>
      </c>
      <c r="B3455" s="179">
        <v>0.875</v>
      </c>
      <c r="C3455" t="s">
        <v>349</v>
      </c>
      <c r="D3455">
        <v>4.1100000000000003</v>
      </c>
      <c r="E3455">
        <v>5.0599999999999996</v>
      </c>
      <c r="F3455">
        <v>10.06</v>
      </c>
      <c r="G3455">
        <v>1.27</v>
      </c>
      <c r="H3455" s="184">
        <f t="shared" ref="H3455:L3455" si="3754">H3431</f>
        <v>0.83333333333333337</v>
      </c>
      <c r="I3455" s="185">
        <f t="shared" si="3754"/>
        <v>322</v>
      </c>
      <c r="J3455" s="185">
        <f t="shared" si="3754"/>
        <v>178</v>
      </c>
      <c r="K3455" s="185">
        <f t="shared" si="3754"/>
        <v>2842</v>
      </c>
      <c r="L3455" s="185">
        <f t="shared" si="3754"/>
        <v>1426</v>
      </c>
      <c r="M3455" s="147"/>
      <c r="N3455" s="143">
        <f t="shared" si="3694"/>
        <v>1323.42</v>
      </c>
      <c r="O3455" s="143">
        <f t="shared" si="3690"/>
        <v>900.68</v>
      </c>
      <c r="P3455" s="143">
        <f t="shared" si="3691"/>
        <v>28590.52</v>
      </c>
      <c r="Q3455" s="143">
        <f t="shared" si="3692"/>
        <v>1811.02</v>
      </c>
      <c r="R3455" s="188">
        <f t="shared" si="3695"/>
        <v>32625.64</v>
      </c>
      <c r="T3455">
        <v>44138.42</v>
      </c>
      <c r="U3455" s="190">
        <f t="shared" si="3696"/>
        <v>0.73916646767147531</v>
      </c>
    </row>
    <row r="3456" spans="1:21" x14ac:dyDescent="0.2">
      <c r="A3456" s="178">
        <v>42879</v>
      </c>
      <c r="B3456" s="179">
        <v>0.91666666666666663</v>
      </c>
      <c r="C3456" t="s">
        <v>349</v>
      </c>
      <c r="D3456">
        <v>10</v>
      </c>
      <c r="E3456">
        <v>4.08</v>
      </c>
      <c r="F3456">
        <v>7.73</v>
      </c>
      <c r="G3456">
        <v>1</v>
      </c>
      <c r="H3456" s="184">
        <f t="shared" ref="H3456:L3456" si="3755">H3432</f>
        <v>0.875</v>
      </c>
      <c r="I3456" s="185">
        <f t="shared" si="3755"/>
        <v>337</v>
      </c>
      <c r="J3456" s="185">
        <f t="shared" si="3755"/>
        <v>173</v>
      </c>
      <c r="K3456" s="185">
        <f t="shared" si="3755"/>
        <v>2842</v>
      </c>
      <c r="L3456" s="185">
        <f t="shared" si="3755"/>
        <v>1426</v>
      </c>
      <c r="M3456" s="147"/>
      <c r="N3456" s="143">
        <f t="shared" si="3694"/>
        <v>3370</v>
      </c>
      <c r="O3456" s="143">
        <f t="shared" si="3690"/>
        <v>705.84</v>
      </c>
      <c r="P3456" s="143">
        <f t="shared" si="3691"/>
        <v>21968.66</v>
      </c>
      <c r="Q3456" s="143">
        <f t="shared" si="3692"/>
        <v>1426</v>
      </c>
      <c r="R3456" s="188">
        <f t="shared" si="3695"/>
        <v>27470.5</v>
      </c>
      <c r="T3456">
        <v>42830.59</v>
      </c>
      <c r="U3456" s="190">
        <f t="shared" si="3696"/>
        <v>0.64137570834303248</v>
      </c>
    </row>
    <row r="3457" spans="1:21" x14ac:dyDescent="0.2">
      <c r="A3457" s="178">
        <v>42879</v>
      </c>
      <c r="B3457" s="179">
        <v>0.95833333333333337</v>
      </c>
      <c r="C3457" t="s">
        <v>349</v>
      </c>
      <c r="D3457">
        <v>20</v>
      </c>
      <c r="E3457">
        <v>8.7100000000000009</v>
      </c>
      <c r="F3457">
        <v>8</v>
      </c>
      <c r="G3457">
        <v>0.01</v>
      </c>
      <c r="H3457" s="184">
        <f t="shared" ref="H3457:L3457" si="3756">H3433</f>
        <v>0.91666666666666663</v>
      </c>
      <c r="I3457" s="185">
        <f t="shared" si="3756"/>
        <v>394</v>
      </c>
      <c r="J3457" s="185">
        <f t="shared" si="3756"/>
        <v>194</v>
      </c>
      <c r="K3457" s="185">
        <f t="shared" si="3756"/>
        <v>2842</v>
      </c>
      <c r="L3457" s="185">
        <f t="shared" si="3756"/>
        <v>1426</v>
      </c>
      <c r="M3457" s="147"/>
      <c r="N3457" s="143">
        <f t="shared" si="3694"/>
        <v>7880</v>
      </c>
      <c r="O3457" s="143">
        <f t="shared" si="3690"/>
        <v>1689.7400000000002</v>
      </c>
      <c r="P3457" s="143">
        <f t="shared" si="3691"/>
        <v>22736</v>
      </c>
      <c r="Q3457" s="143">
        <f t="shared" si="3692"/>
        <v>14.26</v>
      </c>
      <c r="R3457" s="188">
        <f t="shared" si="3695"/>
        <v>32319.999999999996</v>
      </c>
      <c r="T3457">
        <v>41642.769999999997</v>
      </c>
      <c r="U3457" s="190">
        <f t="shared" si="3696"/>
        <v>0.77612512328070393</v>
      </c>
    </row>
    <row r="3458" spans="1:21" x14ac:dyDescent="0.2">
      <c r="A3458" s="178">
        <v>42879</v>
      </c>
      <c r="B3458" s="180">
        <v>1</v>
      </c>
      <c r="C3458" t="s">
        <v>349</v>
      </c>
      <c r="D3458">
        <v>35</v>
      </c>
      <c r="E3458">
        <v>50</v>
      </c>
      <c r="F3458">
        <v>8</v>
      </c>
      <c r="G3458">
        <v>0.01</v>
      </c>
      <c r="H3458" s="184">
        <f t="shared" ref="H3458:L3458" si="3757">H3434</f>
        <v>0.95833333333333337</v>
      </c>
      <c r="I3458" s="185">
        <f t="shared" si="3757"/>
        <v>389</v>
      </c>
      <c r="J3458" s="185">
        <f t="shared" si="3757"/>
        <v>265</v>
      </c>
      <c r="K3458" s="185">
        <f t="shared" si="3757"/>
        <v>2985</v>
      </c>
      <c r="L3458" s="185">
        <f t="shared" si="3757"/>
        <v>1111</v>
      </c>
      <c r="M3458" s="147"/>
      <c r="N3458" s="143">
        <f t="shared" si="3694"/>
        <v>13615</v>
      </c>
      <c r="O3458" s="143">
        <f t="shared" si="3690"/>
        <v>13250</v>
      </c>
      <c r="P3458" s="143">
        <f t="shared" si="3691"/>
        <v>23880</v>
      </c>
      <c r="Q3458" s="143">
        <f t="shared" si="3692"/>
        <v>11.11</v>
      </c>
      <c r="R3458" s="188">
        <f t="shared" si="3695"/>
        <v>50756.11</v>
      </c>
      <c r="T3458">
        <v>38558.01</v>
      </c>
      <c r="U3458" s="190">
        <f t="shared" si="3696"/>
        <v>1.3163570941550147</v>
      </c>
    </row>
    <row r="3459" spans="1:21" x14ac:dyDescent="0.2">
      <c r="A3459" s="178">
        <v>42880</v>
      </c>
      <c r="B3459" s="179">
        <v>4.1666666666666664E-2</v>
      </c>
      <c r="C3459" t="s">
        <v>349</v>
      </c>
      <c r="D3459">
        <v>20</v>
      </c>
      <c r="E3459">
        <v>14.82</v>
      </c>
      <c r="F3459">
        <v>8</v>
      </c>
      <c r="G3459">
        <v>0.01</v>
      </c>
      <c r="H3459" s="184">
        <f t="shared" ref="H3459:L3459" si="3758">H3435</f>
        <v>1</v>
      </c>
      <c r="I3459" s="185">
        <f t="shared" si="3758"/>
        <v>362</v>
      </c>
      <c r="J3459" s="185">
        <f t="shared" si="3758"/>
        <v>243</v>
      </c>
      <c r="K3459" s="185">
        <f t="shared" si="3758"/>
        <v>2985</v>
      </c>
      <c r="L3459" s="185">
        <f t="shared" si="3758"/>
        <v>1111</v>
      </c>
      <c r="M3459" s="147"/>
      <c r="N3459" s="143">
        <f t="shared" si="3694"/>
        <v>7240</v>
      </c>
      <c r="O3459" s="143">
        <f t="shared" si="3690"/>
        <v>3601.26</v>
      </c>
      <c r="P3459" s="143">
        <f t="shared" si="3691"/>
        <v>23880</v>
      </c>
      <c r="Q3459" s="143">
        <f t="shared" si="3692"/>
        <v>11.11</v>
      </c>
      <c r="R3459" s="188">
        <f t="shared" si="3695"/>
        <v>34732.370000000003</v>
      </c>
      <c r="T3459">
        <v>34895.61</v>
      </c>
      <c r="U3459" s="190">
        <f t="shared" si="3696"/>
        <v>0.99532204767304544</v>
      </c>
    </row>
    <row r="3460" spans="1:21" x14ac:dyDescent="0.2">
      <c r="A3460" s="178">
        <v>42880</v>
      </c>
      <c r="B3460" s="179">
        <v>8.3333333333333329E-2</v>
      </c>
      <c r="C3460" t="s">
        <v>349</v>
      </c>
      <c r="D3460">
        <v>17.46</v>
      </c>
      <c r="E3460">
        <v>5</v>
      </c>
      <c r="F3460">
        <v>7.61</v>
      </c>
      <c r="G3460">
        <v>0.01</v>
      </c>
      <c r="H3460" s="184">
        <f t="shared" ref="H3460:L3460" si="3759">H3436</f>
        <v>4.1666666666666664E-2</v>
      </c>
      <c r="I3460" s="185">
        <f t="shared" si="3759"/>
        <v>294</v>
      </c>
      <c r="J3460" s="185">
        <f t="shared" si="3759"/>
        <v>212</v>
      </c>
      <c r="K3460" s="185">
        <f t="shared" si="3759"/>
        <v>2985</v>
      </c>
      <c r="L3460" s="185">
        <f t="shared" si="3759"/>
        <v>1111</v>
      </c>
      <c r="M3460" s="147"/>
      <c r="N3460" s="143">
        <f t="shared" si="3694"/>
        <v>5133.2400000000007</v>
      </c>
      <c r="O3460" s="143">
        <f t="shared" ref="O3460:O3523" si="3760">E3460*J3460</f>
        <v>1060</v>
      </c>
      <c r="P3460" s="143">
        <f t="shared" ref="P3460:P3523" si="3761">F3460*K3460</f>
        <v>22715.850000000002</v>
      </c>
      <c r="Q3460" s="143">
        <f t="shared" ref="Q3460:Q3523" si="3762">G3460*L3460</f>
        <v>11.11</v>
      </c>
      <c r="R3460" s="188">
        <f t="shared" si="3695"/>
        <v>28920.200000000004</v>
      </c>
      <c r="T3460">
        <v>31875.35</v>
      </c>
      <c r="U3460" s="190">
        <f t="shared" si="3696"/>
        <v>0.90729042975214402</v>
      </c>
    </row>
    <row r="3461" spans="1:21" x14ac:dyDescent="0.2">
      <c r="A3461" s="178">
        <v>42880</v>
      </c>
      <c r="B3461" s="179">
        <v>0.125</v>
      </c>
      <c r="C3461" t="s">
        <v>349</v>
      </c>
      <c r="D3461">
        <v>15</v>
      </c>
      <c r="E3461">
        <v>5</v>
      </c>
      <c r="F3461">
        <v>7.61</v>
      </c>
      <c r="G3461">
        <v>0.99</v>
      </c>
      <c r="H3461" s="184">
        <f t="shared" ref="H3461:L3461" si="3763">H3437</f>
        <v>8.3333333333333329E-2</v>
      </c>
      <c r="I3461" s="185">
        <f t="shared" si="3763"/>
        <v>236</v>
      </c>
      <c r="J3461" s="185">
        <f t="shared" si="3763"/>
        <v>179</v>
      </c>
      <c r="K3461" s="185">
        <f t="shared" si="3763"/>
        <v>2985</v>
      </c>
      <c r="L3461" s="185">
        <f t="shared" si="3763"/>
        <v>1111</v>
      </c>
      <c r="M3461" s="147"/>
      <c r="N3461" s="143">
        <f t="shared" ref="N3461:N3524" si="3764">D3461*I3461</f>
        <v>3540</v>
      </c>
      <c r="O3461" s="143">
        <f t="shared" si="3760"/>
        <v>895</v>
      </c>
      <c r="P3461" s="143">
        <f t="shared" si="3761"/>
        <v>22715.850000000002</v>
      </c>
      <c r="Q3461" s="143">
        <f t="shared" si="3762"/>
        <v>1099.8900000000001</v>
      </c>
      <c r="R3461" s="188">
        <f t="shared" ref="R3461:R3524" si="3765">SUM(N3461:Q3461)</f>
        <v>28250.74</v>
      </c>
      <c r="T3461">
        <v>30091.31</v>
      </c>
      <c r="U3461" s="190">
        <f t="shared" ref="U3461:U3524" si="3766">R3461/T3461</f>
        <v>0.93883383608091509</v>
      </c>
    </row>
    <row r="3462" spans="1:21" x14ac:dyDescent="0.2">
      <c r="A3462" s="178">
        <v>42880</v>
      </c>
      <c r="B3462" s="179">
        <v>0.16666666666666666</v>
      </c>
      <c r="C3462" t="s">
        <v>349</v>
      </c>
      <c r="D3462">
        <v>15</v>
      </c>
      <c r="E3462">
        <v>5</v>
      </c>
      <c r="F3462">
        <v>7.61</v>
      </c>
      <c r="G3462">
        <v>0.99</v>
      </c>
      <c r="H3462" s="184">
        <f t="shared" ref="H3462:L3462" si="3767">H3438</f>
        <v>0.125</v>
      </c>
      <c r="I3462" s="185">
        <f t="shared" si="3767"/>
        <v>201</v>
      </c>
      <c r="J3462" s="185">
        <f t="shared" si="3767"/>
        <v>205</v>
      </c>
      <c r="K3462" s="185">
        <f t="shared" si="3767"/>
        <v>2985</v>
      </c>
      <c r="L3462" s="185">
        <f t="shared" si="3767"/>
        <v>1717</v>
      </c>
      <c r="M3462" s="147"/>
      <c r="N3462" s="143">
        <f t="shared" si="3764"/>
        <v>3015</v>
      </c>
      <c r="O3462" s="143">
        <f t="shared" si="3760"/>
        <v>1025</v>
      </c>
      <c r="P3462" s="143">
        <f t="shared" si="3761"/>
        <v>22715.850000000002</v>
      </c>
      <c r="Q3462" s="143">
        <f t="shared" si="3762"/>
        <v>1699.83</v>
      </c>
      <c r="R3462" s="188">
        <f t="shared" si="3765"/>
        <v>28455.68</v>
      </c>
      <c r="T3462">
        <v>28985.37</v>
      </c>
      <c r="U3462" s="190">
        <f t="shared" si="3766"/>
        <v>0.98172560847075618</v>
      </c>
    </row>
    <row r="3463" spans="1:21" x14ac:dyDescent="0.2">
      <c r="A3463" s="178">
        <v>42880</v>
      </c>
      <c r="B3463" s="179">
        <v>0.20833333333333334</v>
      </c>
      <c r="C3463" t="s">
        <v>349</v>
      </c>
      <c r="D3463">
        <v>12.59</v>
      </c>
      <c r="E3463">
        <v>5</v>
      </c>
      <c r="F3463">
        <v>7</v>
      </c>
      <c r="G3463">
        <v>0.99</v>
      </c>
      <c r="H3463" s="184">
        <f t="shared" ref="H3463:L3463" si="3768">H3439</f>
        <v>0.16666666666666666</v>
      </c>
      <c r="I3463" s="185">
        <f t="shared" si="3768"/>
        <v>185</v>
      </c>
      <c r="J3463" s="185">
        <f t="shared" si="3768"/>
        <v>205</v>
      </c>
      <c r="K3463" s="185">
        <f t="shared" si="3768"/>
        <v>2985</v>
      </c>
      <c r="L3463" s="185">
        <f t="shared" si="3768"/>
        <v>1717</v>
      </c>
      <c r="M3463" s="147"/>
      <c r="N3463" s="143">
        <f t="shared" si="3764"/>
        <v>2329.15</v>
      </c>
      <c r="O3463" s="143">
        <f t="shared" si="3760"/>
        <v>1025</v>
      </c>
      <c r="P3463" s="143">
        <f t="shared" si="3761"/>
        <v>20895</v>
      </c>
      <c r="Q3463" s="143">
        <f t="shared" si="3762"/>
        <v>1699.83</v>
      </c>
      <c r="R3463" s="188">
        <f t="shared" si="3765"/>
        <v>25948.980000000003</v>
      </c>
      <c r="T3463">
        <v>28588.06</v>
      </c>
      <c r="U3463" s="190">
        <f t="shared" si="3766"/>
        <v>0.90768593601664482</v>
      </c>
    </row>
    <row r="3464" spans="1:21" x14ac:dyDescent="0.2">
      <c r="A3464" s="178">
        <v>42880</v>
      </c>
      <c r="B3464" s="179">
        <v>0.25</v>
      </c>
      <c r="C3464" t="s">
        <v>349</v>
      </c>
      <c r="D3464">
        <v>39.950000000000003</v>
      </c>
      <c r="E3464">
        <v>35.909999999999997</v>
      </c>
      <c r="F3464">
        <v>7</v>
      </c>
      <c r="G3464">
        <v>0.99</v>
      </c>
      <c r="H3464" s="184">
        <f t="shared" ref="H3464:L3464" si="3769">H3440</f>
        <v>0.20833333333333334</v>
      </c>
      <c r="I3464" s="185">
        <f t="shared" si="3769"/>
        <v>207</v>
      </c>
      <c r="J3464" s="185">
        <f t="shared" si="3769"/>
        <v>283</v>
      </c>
      <c r="K3464" s="185">
        <f t="shared" si="3769"/>
        <v>2985</v>
      </c>
      <c r="L3464" s="185">
        <f t="shared" si="3769"/>
        <v>1717</v>
      </c>
      <c r="M3464" s="147"/>
      <c r="N3464" s="143">
        <f t="shared" si="3764"/>
        <v>8269.6500000000015</v>
      </c>
      <c r="O3464" s="143">
        <f t="shared" si="3760"/>
        <v>10162.529999999999</v>
      </c>
      <c r="P3464" s="143">
        <f t="shared" si="3761"/>
        <v>20895</v>
      </c>
      <c r="Q3464" s="143">
        <f t="shared" si="3762"/>
        <v>1699.83</v>
      </c>
      <c r="R3464" s="188">
        <f t="shared" si="3765"/>
        <v>41027.01</v>
      </c>
      <c r="T3464">
        <v>28873.54</v>
      </c>
      <c r="U3464" s="190">
        <f t="shared" si="3766"/>
        <v>1.4209206768550029</v>
      </c>
    </row>
    <row r="3465" spans="1:21" x14ac:dyDescent="0.2">
      <c r="A3465" s="178">
        <v>42880</v>
      </c>
      <c r="B3465" s="179">
        <v>0.29166666666666669</v>
      </c>
      <c r="C3465" t="s">
        <v>349</v>
      </c>
      <c r="D3465">
        <v>20</v>
      </c>
      <c r="E3465">
        <v>65.510000000000005</v>
      </c>
      <c r="F3465">
        <v>20</v>
      </c>
      <c r="G3465">
        <v>3.5</v>
      </c>
      <c r="H3465" s="184">
        <f t="shared" ref="H3465:L3465" si="3770">H3441</f>
        <v>0.25</v>
      </c>
      <c r="I3465" s="185">
        <f t="shared" si="3770"/>
        <v>327</v>
      </c>
      <c r="J3465" s="185">
        <f t="shared" si="3770"/>
        <v>438</v>
      </c>
      <c r="K3465" s="185">
        <f t="shared" si="3770"/>
        <v>2985</v>
      </c>
      <c r="L3465" s="185">
        <f t="shared" si="3770"/>
        <v>1717</v>
      </c>
      <c r="M3465" s="147"/>
      <c r="N3465" s="143">
        <f t="shared" si="3764"/>
        <v>6540</v>
      </c>
      <c r="O3465" s="143">
        <f t="shared" si="3760"/>
        <v>28693.38</v>
      </c>
      <c r="P3465" s="143">
        <f t="shared" si="3761"/>
        <v>59700</v>
      </c>
      <c r="Q3465" s="143">
        <f t="shared" si="3762"/>
        <v>6009.5</v>
      </c>
      <c r="R3465" s="188">
        <f t="shared" si="3765"/>
        <v>100942.88</v>
      </c>
      <c r="T3465">
        <v>30642.33</v>
      </c>
      <c r="U3465" s="190">
        <f t="shared" si="3766"/>
        <v>3.2942299100623225</v>
      </c>
    </row>
    <row r="3466" spans="1:21" x14ac:dyDescent="0.2">
      <c r="A3466" s="178">
        <v>42880</v>
      </c>
      <c r="B3466" s="179">
        <v>0.33333333333333331</v>
      </c>
      <c r="C3466" t="s">
        <v>349</v>
      </c>
      <c r="D3466">
        <v>5.03</v>
      </c>
      <c r="E3466">
        <v>4</v>
      </c>
      <c r="F3466">
        <v>4.5999999999999996</v>
      </c>
      <c r="G3466">
        <v>4</v>
      </c>
      <c r="H3466" s="184">
        <f t="shared" ref="H3466:L3466" si="3771">H3442</f>
        <v>0.29166666666666669</v>
      </c>
      <c r="I3466" s="185">
        <f t="shared" si="3771"/>
        <v>249</v>
      </c>
      <c r="J3466" s="185">
        <f t="shared" si="3771"/>
        <v>556</v>
      </c>
      <c r="K3466" s="185">
        <f t="shared" si="3771"/>
        <v>2872</v>
      </c>
      <c r="L3466" s="185">
        <f t="shared" si="3771"/>
        <v>2219</v>
      </c>
      <c r="M3466" s="147"/>
      <c r="N3466" s="143">
        <f t="shared" si="3764"/>
        <v>1252.47</v>
      </c>
      <c r="O3466" s="143">
        <f t="shared" si="3760"/>
        <v>2224</v>
      </c>
      <c r="P3466" s="143">
        <f t="shared" si="3761"/>
        <v>13211.199999999999</v>
      </c>
      <c r="Q3466" s="143">
        <f t="shared" si="3762"/>
        <v>8876</v>
      </c>
      <c r="R3466" s="188">
        <f t="shared" si="3765"/>
        <v>25563.67</v>
      </c>
      <c r="T3466">
        <v>33288.35</v>
      </c>
      <c r="U3466" s="190">
        <f t="shared" si="3766"/>
        <v>0.767946443725808</v>
      </c>
    </row>
    <row r="3467" spans="1:21" x14ac:dyDescent="0.2">
      <c r="A3467" s="178">
        <v>42880</v>
      </c>
      <c r="B3467" s="179">
        <v>0.375</v>
      </c>
      <c r="C3467" t="s">
        <v>349</v>
      </c>
      <c r="D3467">
        <v>10.119999999999999</v>
      </c>
      <c r="E3467">
        <v>6</v>
      </c>
      <c r="F3467">
        <v>10.25</v>
      </c>
      <c r="G3467">
        <v>4.4000000000000004</v>
      </c>
      <c r="H3467" s="184">
        <f t="shared" ref="H3467:L3467" si="3772">H3443</f>
        <v>0.33333333333333331</v>
      </c>
      <c r="I3467" s="185">
        <f t="shared" si="3772"/>
        <v>256</v>
      </c>
      <c r="J3467" s="185">
        <f t="shared" si="3772"/>
        <v>306</v>
      </c>
      <c r="K3467" s="185">
        <f t="shared" si="3772"/>
        <v>2872</v>
      </c>
      <c r="L3467" s="185">
        <f t="shared" si="3772"/>
        <v>2219</v>
      </c>
      <c r="M3467" s="147"/>
      <c r="N3467" s="143">
        <f t="shared" si="3764"/>
        <v>2590.7199999999998</v>
      </c>
      <c r="O3467" s="143">
        <f t="shared" si="3760"/>
        <v>1836</v>
      </c>
      <c r="P3467" s="143">
        <f t="shared" si="3761"/>
        <v>29438</v>
      </c>
      <c r="Q3467" s="143">
        <f t="shared" si="3762"/>
        <v>9763.6</v>
      </c>
      <c r="R3467" s="188">
        <f t="shared" si="3765"/>
        <v>43628.32</v>
      </c>
      <c r="T3467">
        <v>34565.75</v>
      </c>
      <c r="U3467" s="190">
        <f t="shared" si="3766"/>
        <v>1.2621835198136884</v>
      </c>
    </row>
    <row r="3468" spans="1:21" x14ac:dyDescent="0.2">
      <c r="A3468" s="178">
        <v>42880</v>
      </c>
      <c r="B3468" s="179">
        <v>0.41666666666666669</v>
      </c>
      <c r="C3468" t="s">
        <v>349</v>
      </c>
      <c r="D3468">
        <v>3.5</v>
      </c>
      <c r="E3468">
        <v>5</v>
      </c>
      <c r="F3468">
        <v>10</v>
      </c>
      <c r="G3468">
        <v>4.1399999999999997</v>
      </c>
      <c r="H3468" s="184">
        <f t="shared" ref="H3468:L3468" si="3773">H3444</f>
        <v>0.375</v>
      </c>
      <c r="I3468" s="185">
        <f t="shared" si="3773"/>
        <v>156</v>
      </c>
      <c r="J3468" s="185">
        <f t="shared" si="3773"/>
        <v>343</v>
      </c>
      <c r="K3468" s="185">
        <f t="shared" si="3773"/>
        <v>2872</v>
      </c>
      <c r="L3468" s="185">
        <f t="shared" si="3773"/>
        <v>2219</v>
      </c>
      <c r="M3468" s="147"/>
      <c r="N3468" s="143">
        <f t="shared" si="3764"/>
        <v>546</v>
      </c>
      <c r="O3468" s="143">
        <f t="shared" si="3760"/>
        <v>1715</v>
      </c>
      <c r="P3468" s="143">
        <f t="shared" si="3761"/>
        <v>28720</v>
      </c>
      <c r="Q3468" s="143">
        <f t="shared" si="3762"/>
        <v>9186.66</v>
      </c>
      <c r="R3468" s="188">
        <f t="shared" si="3765"/>
        <v>40167.660000000003</v>
      </c>
      <c r="T3468">
        <v>36061.949999999997</v>
      </c>
      <c r="U3468" s="190">
        <f t="shared" si="3766"/>
        <v>1.1138515804053859</v>
      </c>
    </row>
    <row r="3469" spans="1:21" x14ac:dyDescent="0.2">
      <c r="A3469" s="178">
        <v>42880</v>
      </c>
      <c r="B3469" s="179">
        <v>0.45833333333333331</v>
      </c>
      <c r="C3469" t="s">
        <v>349</v>
      </c>
      <c r="D3469">
        <v>3.11</v>
      </c>
      <c r="E3469">
        <v>7.34</v>
      </c>
      <c r="F3469">
        <v>7.61</v>
      </c>
      <c r="G3469">
        <v>6</v>
      </c>
      <c r="H3469" s="184">
        <f t="shared" ref="H3469:L3469" si="3774">H3445</f>
        <v>0.41666666666666669</v>
      </c>
      <c r="I3469" s="185">
        <f t="shared" si="3774"/>
        <v>196</v>
      </c>
      <c r="J3469" s="185">
        <f t="shared" si="3774"/>
        <v>315</v>
      </c>
      <c r="K3469" s="185">
        <f t="shared" si="3774"/>
        <v>2872</v>
      </c>
      <c r="L3469" s="185">
        <f t="shared" si="3774"/>
        <v>2219</v>
      </c>
      <c r="M3469" s="147"/>
      <c r="N3469" s="143">
        <f t="shared" si="3764"/>
        <v>609.55999999999995</v>
      </c>
      <c r="O3469" s="143">
        <f t="shared" si="3760"/>
        <v>2312.1</v>
      </c>
      <c r="P3469" s="143">
        <f t="shared" si="3761"/>
        <v>21855.920000000002</v>
      </c>
      <c r="Q3469" s="143">
        <f t="shared" si="3762"/>
        <v>13314</v>
      </c>
      <c r="R3469" s="188">
        <f t="shared" si="3765"/>
        <v>38091.58</v>
      </c>
      <c r="T3469">
        <v>38202.75</v>
      </c>
      <c r="U3469" s="190">
        <f t="shared" si="3766"/>
        <v>0.99709000006544035</v>
      </c>
    </row>
    <row r="3470" spans="1:21" x14ac:dyDescent="0.2">
      <c r="A3470" s="178">
        <v>42880</v>
      </c>
      <c r="B3470" s="179">
        <v>0.5</v>
      </c>
      <c r="C3470" t="s">
        <v>349</v>
      </c>
      <c r="D3470">
        <v>1</v>
      </c>
      <c r="E3470">
        <v>6.62</v>
      </c>
      <c r="F3470">
        <v>7.11</v>
      </c>
      <c r="G3470">
        <v>6</v>
      </c>
      <c r="H3470" s="184">
        <f t="shared" ref="H3470:L3470" si="3775">H3446</f>
        <v>0.45833333333333331</v>
      </c>
      <c r="I3470" s="185">
        <f t="shared" si="3775"/>
        <v>226</v>
      </c>
      <c r="J3470" s="185">
        <f t="shared" si="3775"/>
        <v>326</v>
      </c>
      <c r="K3470" s="185">
        <f t="shared" si="3775"/>
        <v>2842</v>
      </c>
      <c r="L3470" s="185">
        <f t="shared" si="3775"/>
        <v>1635</v>
      </c>
      <c r="M3470" s="147"/>
      <c r="N3470" s="143">
        <f t="shared" si="3764"/>
        <v>226</v>
      </c>
      <c r="O3470" s="143">
        <f t="shared" si="3760"/>
        <v>2158.12</v>
      </c>
      <c r="P3470" s="143">
        <f t="shared" si="3761"/>
        <v>20206.620000000003</v>
      </c>
      <c r="Q3470" s="143">
        <f t="shared" si="3762"/>
        <v>9810</v>
      </c>
      <c r="R3470" s="188">
        <f t="shared" si="3765"/>
        <v>32400.74</v>
      </c>
      <c r="T3470">
        <v>40639.96</v>
      </c>
      <c r="U3470" s="190">
        <f t="shared" si="3766"/>
        <v>0.79726308785736999</v>
      </c>
    </row>
    <row r="3471" spans="1:21" x14ac:dyDescent="0.2">
      <c r="A3471" s="178">
        <v>42880</v>
      </c>
      <c r="B3471" s="179">
        <v>0.54166666666666663</v>
      </c>
      <c r="C3471" t="s">
        <v>349</v>
      </c>
      <c r="D3471">
        <v>1</v>
      </c>
      <c r="E3471">
        <v>6.65</v>
      </c>
      <c r="F3471">
        <v>7.61</v>
      </c>
      <c r="G3471">
        <v>6.03</v>
      </c>
      <c r="H3471" s="184">
        <f t="shared" ref="H3471:L3471" si="3776">H3447</f>
        <v>0.5</v>
      </c>
      <c r="I3471" s="185">
        <f t="shared" si="3776"/>
        <v>222</v>
      </c>
      <c r="J3471" s="185">
        <f t="shared" si="3776"/>
        <v>319</v>
      </c>
      <c r="K3471" s="185">
        <f t="shared" si="3776"/>
        <v>2842</v>
      </c>
      <c r="L3471" s="185">
        <f t="shared" si="3776"/>
        <v>1635</v>
      </c>
      <c r="M3471" s="147"/>
      <c r="N3471" s="143">
        <f t="shared" si="3764"/>
        <v>222</v>
      </c>
      <c r="O3471" s="143">
        <f t="shared" si="3760"/>
        <v>2121.35</v>
      </c>
      <c r="P3471" s="143">
        <f t="shared" si="3761"/>
        <v>21627.620000000003</v>
      </c>
      <c r="Q3471" s="143">
        <f t="shared" si="3762"/>
        <v>9859.0500000000011</v>
      </c>
      <c r="R3471" s="188">
        <f t="shared" si="3765"/>
        <v>33830.020000000004</v>
      </c>
      <c r="T3471">
        <v>43160.03</v>
      </c>
      <c r="U3471" s="190">
        <f t="shared" si="3766"/>
        <v>0.78382753672784766</v>
      </c>
    </row>
    <row r="3472" spans="1:21" x14ac:dyDescent="0.2">
      <c r="A3472" s="178">
        <v>42880</v>
      </c>
      <c r="B3472" s="179">
        <v>0.58333333333333337</v>
      </c>
      <c r="C3472" t="s">
        <v>349</v>
      </c>
      <c r="D3472">
        <v>1</v>
      </c>
      <c r="E3472">
        <v>8.42</v>
      </c>
      <c r="F3472">
        <v>10</v>
      </c>
      <c r="G3472">
        <v>10</v>
      </c>
      <c r="H3472" s="184">
        <f t="shared" ref="H3472:L3472" si="3777">H3448</f>
        <v>0.54166666666666663</v>
      </c>
      <c r="I3472" s="185">
        <f t="shared" si="3777"/>
        <v>195</v>
      </c>
      <c r="J3472" s="185">
        <f t="shared" si="3777"/>
        <v>299</v>
      </c>
      <c r="K3472" s="185">
        <f t="shared" si="3777"/>
        <v>2842</v>
      </c>
      <c r="L3472" s="185">
        <f t="shared" si="3777"/>
        <v>1635</v>
      </c>
      <c r="M3472" s="147"/>
      <c r="N3472" s="143">
        <f t="shared" si="3764"/>
        <v>195</v>
      </c>
      <c r="O3472" s="143">
        <f t="shared" si="3760"/>
        <v>2517.58</v>
      </c>
      <c r="P3472" s="143">
        <f t="shared" si="3761"/>
        <v>28420</v>
      </c>
      <c r="Q3472" s="143">
        <f t="shared" si="3762"/>
        <v>16350</v>
      </c>
      <c r="R3472" s="188">
        <f t="shared" si="3765"/>
        <v>47482.58</v>
      </c>
      <c r="T3472">
        <v>45569.04</v>
      </c>
      <c r="U3472" s="190">
        <f t="shared" si="3766"/>
        <v>1.0419921069217171</v>
      </c>
    </row>
    <row r="3473" spans="1:21" x14ac:dyDescent="0.2">
      <c r="A3473" s="178">
        <v>42880</v>
      </c>
      <c r="B3473" s="179">
        <v>0.625</v>
      </c>
      <c r="C3473" t="s">
        <v>349</v>
      </c>
      <c r="D3473">
        <v>1.74</v>
      </c>
      <c r="E3473">
        <v>4.93</v>
      </c>
      <c r="F3473">
        <v>8.8800000000000008</v>
      </c>
      <c r="G3473">
        <v>3.61</v>
      </c>
      <c r="H3473" s="184">
        <f t="shared" ref="H3473:L3473" si="3778">H3449</f>
        <v>0.58333333333333337</v>
      </c>
      <c r="I3473" s="185">
        <f t="shared" si="3778"/>
        <v>205</v>
      </c>
      <c r="J3473" s="185">
        <f t="shared" si="3778"/>
        <v>237</v>
      </c>
      <c r="K3473" s="185">
        <f t="shared" si="3778"/>
        <v>2842</v>
      </c>
      <c r="L3473" s="185">
        <f t="shared" si="3778"/>
        <v>1635</v>
      </c>
      <c r="M3473" s="147"/>
      <c r="N3473" s="143">
        <f t="shared" si="3764"/>
        <v>356.7</v>
      </c>
      <c r="O3473" s="143">
        <f t="shared" si="3760"/>
        <v>1168.4099999999999</v>
      </c>
      <c r="P3473" s="143">
        <f t="shared" si="3761"/>
        <v>25236.960000000003</v>
      </c>
      <c r="Q3473" s="143">
        <f t="shared" si="3762"/>
        <v>5902.3499999999995</v>
      </c>
      <c r="R3473" s="188">
        <f t="shared" si="3765"/>
        <v>32664.420000000002</v>
      </c>
      <c r="T3473">
        <v>48230.78</v>
      </c>
      <c r="U3473" s="190">
        <f t="shared" si="3766"/>
        <v>0.67725257605205647</v>
      </c>
    </row>
    <row r="3474" spans="1:21" x14ac:dyDescent="0.2">
      <c r="A3474" s="178">
        <v>42880</v>
      </c>
      <c r="B3474" s="179">
        <v>0.66666666666666663</v>
      </c>
      <c r="C3474" t="s">
        <v>349</v>
      </c>
      <c r="D3474">
        <v>2.56</v>
      </c>
      <c r="E3474">
        <v>11.51</v>
      </c>
      <c r="F3474">
        <v>17.13</v>
      </c>
      <c r="G3474">
        <v>6</v>
      </c>
      <c r="H3474" s="184">
        <f t="shared" ref="H3474:L3474" si="3779">H3450</f>
        <v>0.625</v>
      </c>
      <c r="I3474" s="185">
        <f t="shared" si="3779"/>
        <v>212</v>
      </c>
      <c r="J3474" s="185">
        <f t="shared" si="3779"/>
        <v>213</v>
      </c>
      <c r="K3474" s="185">
        <f t="shared" si="3779"/>
        <v>2842</v>
      </c>
      <c r="L3474" s="185">
        <f t="shared" si="3779"/>
        <v>1380</v>
      </c>
      <c r="M3474" s="147"/>
      <c r="N3474" s="143">
        <f t="shared" si="3764"/>
        <v>542.72</v>
      </c>
      <c r="O3474" s="143">
        <f t="shared" si="3760"/>
        <v>2451.63</v>
      </c>
      <c r="P3474" s="143">
        <f t="shared" si="3761"/>
        <v>48683.46</v>
      </c>
      <c r="Q3474" s="143">
        <f t="shared" si="3762"/>
        <v>8280</v>
      </c>
      <c r="R3474" s="188">
        <f t="shared" si="3765"/>
        <v>59957.81</v>
      </c>
      <c r="T3474">
        <v>50800.54</v>
      </c>
      <c r="U3474" s="190">
        <f t="shared" si="3766"/>
        <v>1.1802593043302294</v>
      </c>
    </row>
    <row r="3475" spans="1:21" x14ac:dyDescent="0.2">
      <c r="A3475" s="178">
        <v>42880</v>
      </c>
      <c r="B3475" s="179">
        <v>0.70833333333333337</v>
      </c>
      <c r="C3475" t="s">
        <v>349</v>
      </c>
      <c r="D3475">
        <v>2.82</v>
      </c>
      <c r="E3475">
        <v>20.9</v>
      </c>
      <c r="F3475">
        <v>26.95</v>
      </c>
      <c r="G3475">
        <v>6</v>
      </c>
      <c r="H3475" s="184">
        <f t="shared" ref="H3475:L3475" si="3780">H3451</f>
        <v>0.66666666666666663</v>
      </c>
      <c r="I3475" s="185">
        <f t="shared" si="3780"/>
        <v>191</v>
      </c>
      <c r="J3475" s="185">
        <f t="shared" si="3780"/>
        <v>237</v>
      </c>
      <c r="K3475" s="185">
        <f t="shared" si="3780"/>
        <v>2842</v>
      </c>
      <c r="L3475" s="185">
        <f t="shared" si="3780"/>
        <v>1380</v>
      </c>
      <c r="M3475" s="147"/>
      <c r="N3475" s="143">
        <f t="shared" si="3764"/>
        <v>538.62</v>
      </c>
      <c r="O3475" s="143">
        <f t="shared" si="3760"/>
        <v>4953.2999999999993</v>
      </c>
      <c r="P3475" s="143">
        <f t="shared" si="3761"/>
        <v>76591.899999999994</v>
      </c>
      <c r="Q3475" s="143">
        <f t="shared" si="3762"/>
        <v>8280</v>
      </c>
      <c r="R3475" s="188">
        <f t="shared" si="3765"/>
        <v>90363.819999999992</v>
      </c>
      <c r="T3475">
        <v>53087.43</v>
      </c>
      <c r="U3475" s="190">
        <f t="shared" si="3766"/>
        <v>1.7021697980105648</v>
      </c>
    </row>
    <row r="3476" spans="1:21" x14ac:dyDescent="0.2">
      <c r="A3476" s="178">
        <v>42880</v>
      </c>
      <c r="B3476" s="179">
        <v>0.75</v>
      </c>
      <c r="C3476" t="s">
        <v>349</v>
      </c>
      <c r="D3476">
        <v>3.11</v>
      </c>
      <c r="E3476">
        <v>18.91</v>
      </c>
      <c r="F3476">
        <v>23.29</v>
      </c>
      <c r="G3476">
        <v>6</v>
      </c>
      <c r="H3476" s="184">
        <f t="shared" ref="H3476:L3476" si="3781">H3452</f>
        <v>0.70833333333333337</v>
      </c>
      <c r="I3476" s="185">
        <f t="shared" si="3781"/>
        <v>218</v>
      </c>
      <c r="J3476" s="185">
        <f t="shared" si="3781"/>
        <v>258</v>
      </c>
      <c r="K3476" s="185">
        <f t="shared" si="3781"/>
        <v>2842</v>
      </c>
      <c r="L3476" s="185">
        <f t="shared" si="3781"/>
        <v>1380</v>
      </c>
      <c r="M3476" s="147"/>
      <c r="N3476" s="143">
        <f t="shared" si="3764"/>
        <v>677.98</v>
      </c>
      <c r="O3476" s="143">
        <f t="shared" si="3760"/>
        <v>4878.78</v>
      </c>
      <c r="P3476" s="143">
        <f t="shared" si="3761"/>
        <v>66190.179999999993</v>
      </c>
      <c r="Q3476" s="143">
        <f t="shared" si="3762"/>
        <v>8280</v>
      </c>
      <c r="R3476" s="188">
        <f t="shared" si="3765"/>
        <v>80026.939999999988</v>
      </c>
      <c r="T3476">
        <v>54611.96</v>
      </c>
      <c r="U3476" s="190">
        <f t="shared" si="3766"/>
        <v>1.4653738851343183</v>
      </c>
    </row>
    <row r="3477" spans="1:21" x14ac:dyDescent="0.2">
      <c r="A3477" s="178">
        <v>42880</v>
      </c>
      <c r="B3477" s="179">
        <v>0.79166666666666663</v>
      </c>
      <c r="C3477" t="s">
        <v>349</v>
      </c>
      <c r="D3477">
        <v>7</v>
      </c>
      <c r="E3477">
        <v>4.74</v>
      </c>
      <c r="F3477">
        <v>10</v>
      </c>
      <c r="G3477">
        <v>1.53</v>
      </c>
      <c r="H3477" s="184">
        <f t="shared" ref="H3477:L3477" si="3782">H3453</f>
        <v>0.75</v>
      </c>
      <c r="I3477" s="185">
        <f t="shared" si="3782"/>
        <v>240</v>
      </c>
      <c r="J3477" s="185">
        <f t="shared" si="3782"/>
        <v>365</v>
      </c>
      <c r="K3477" s="185">
        <f t="shared" si="3782"/>
        <v>2842</v>
      </c>
      <c r="L3477" s="185">
        <f t="shared" si="3782"/>
        <v>1380</v>
      </c>
      <c r="M3477" s="147"/>
      <c r="N3477" s="143">
        <f t="shared" si="3764"/>
        <v>1680</v>
      </c>
      <c r="O3477" s="143">
        <f t="shared" si="3760"/>
        <v>1730.1000000000001</v>
      </c>
      <c r="P3477" s="143">
        <f t="shared" si="3761"/>
        <v>28420</v>
      </c>
      <c r="Q3477" s="143">
        <f t="shared" si="3762"/>
        <v>2111.4</v>
      </c>
      <c r="R3477" s="188">
        <f t="shared" si="3765"/>
        <v>33941.5</v>
      </c>
      <c r="T3477">
        <v>55053.87</v>
      </c>
      <c r="U3477" s="190">
        <f t="shared" si="3766"/>
        <v>0.61651433405135736</v>
      </c>
    </row>
    <row r="3478" spans="1:21" x14ac:dyDescent="0.2">
      <c r="A3478" s="178">
        <v>42880</v>
      </c>
      <c r="B3478" s="179">
        <v>0.83333333333333337</v>
      </c>
      <c r="C3478" t="s">
        <v>349</v>
      </c>
      <c r="D3478">
        <v>3.5</v>
      </c>
      <c r="E3478">
        <v>3.16</v>
      </c>
      <c r="F3478">
        <v>6.3</v>
      </c>
      <c r="G3478">
        <v>0.97</v>
      </c>
      <c r="H3478" s="184">
        <f t="shared" ref="H3478:L3478" si="3783">H3454</f>
        <v>0.79166666666666663</v>
      </c>
      <c r="I3478" s="185">
        <f t="shared" si="3783"/>
        <v>320</v>
      </c>
      <c r="J3478" s="185">
        <f t="shared" si="3783"/>
        <v>214</v>
      </c>
      <c r="K3478" s="185">
        <f t="shared" si="3783"/>
        <v>2842</v>
      </c>
      <c r="L3478" s="185">
        <f t="shared" si="3783"/>
        <v>1426</v>
      </c>
      <c r="M3478" s="147"/>
      <c r="N3478" s="143">
        <f t="shared" si="3764"/>
        <v>1120</v>
      </c>
      <c r="O3478" s="143">
        <f t="shared" si="3760"/>
        <v>676.24</v>
      </c>
      <c r="P3478" s="143">
        <f t="shared" si="3761"/>
        <v>17904.599999999999</v>
      </c>
      <c r="Q3478" s="143">
        <f t="shared" si="3762"/>
        <v>1383.22</v>
      </c>
      <c r="R3478" s="188">
        <f t="shared" si="3765"/>
        <v>21084.06</v>
      </c>
      <c r="T3478">
        <v>54100.04</v>
      </c>
      <c r="U3478" s="190">
        <f t="shared" si="3766"/>
        <v>0.3897235565814739</v>
      </c>
    </row>
    <row r="3479" spans="1:21" x14ac:dyDescent="0.2">
      <c r="A3479" s="178">
        <v>42880</v>
      </c>
      <c r="B3479" s="179">
        <v>0.875</v>
      </c>
      <c r="C3479" t="s">
        <v>349</v>
      </c>
      <c r="D3479">
        <v>3.5</v>
      </c>
      <c r="E3479">
        <v>4</v>
      </c>
      <c r="F3479">
        <v>7.11</v>
      </c>
      <c r="G3479">
        <v>0.97</v>
      </c>
      <c r="H3479" s="184">
        <f t="shared" ref="H3479:L3479" si="3784">H3455</f>
        <v>0.83333333333333337</v>
      </c>
      <c r="I3479" s="185">
        <f t="shared" si="3784"/>
        <v>322</v>
      </c>
      <c r="J3479" s="185">
        <f t="shared" si="3784"/>
        <v>178</v>
      </c>
      <c r="K3479" s="185">
        <f t="shared" si="3784"/>
        <v>2842</v>
      </c>
      <c r="L3479" s="185">
        <f t="shared" si="3784"/>
        <v>1426</v>
      </c>
      <c r="M3479" s="147"/>
      <c r="N3479" s="143">
        <f t="shared" si="3764"/>
        <v>1127</v>
      </c>
      <c r="O3479" s="143">
        <f t="shared" si="3760"/>
        <v>712</v>
      </c>
      <c r="P3479" s="143">
        <f t="shared" si="3761"/>
        <v>20206.620000000003</v>
      </c>
      <c r="Q3479" s="143">
        <f t="shared" si="3762"/>
        <v>1383.22</v>
      </c>
      <c r="R3479" s="188">
        <f t="shared" si="3765"/>
        <v>23428.840000000004</v>
      </c>
      <c r="T3479">
        <v>52165</v>
      </c>
      <c r="U3479" s="190">
        <f t="shared" si="3766"/>
        <v>0.44912949295504656</v>
      </c>
    </row>
    <row r="3480" spans="1:21" x14ac:dyDescent="0.2">
      <c r="A3480" s="178">
        <v>42880</v>
      </c>
      <c r="B3480" s="179">
        <v>0.91666666666666663</v>
      </c>
      <c r="C3480" t="s">
        <v>349</v>
      </c>
      <c r="D3480">
        <v>11.01</v>
      </c>
      <c r="E3480">
        <v>3.14</v>
      </c>
      <c r="F3480">
        <v>3.34</v>
      </c>
      <c r="G3480">
        <v>0.97</v>
      </c>
      <c r="H3480" s="184">
        <f t="shared" ref="H3480:L3480" si="3785">H3456</f>
        <v>0.875</v>
      </c>
      <c r="I3480" s="185">
        <f t="shared" si="3785"/>
        <v>337</v>
      </c>
      <c r="J3480" s="185">
        <f t="shared" si="3785"/>
        <v>173</v>
      </c>
      <c r="K3480" s="185">
        <f t="shared" si="3785"/>
        <v>2842</v>
      </c>
      <c r="L3480" s="185">
        <f t="shared" si="3785"/>
        <v>1426</v>
      </c>
      <c r="M3480" s="147"/>
      <c r="N3480" s="143">
        <f t="shared" si="3764"/>
        <v>3710.37</v>
      </c>
      <c r="O3480" s="143">
        <f t="shared" si="3760"/>
        <v>543.22</v>
      </c>
      <c r="P3480" s="143">
        <f t="shared" si="3761"/>
        <v>9492.2799999999988</v>
      </c>
      <c r="Q3480" s="143">
        <f t="shared" si="3762"/>
        <v>1383.22</v>
      </c>
      <c r="R3480" s="188">
        <f t="shared" si="3765"/>
        <v>15129.089999999998</v>
      </c>
      <c r="T3480">
        <v>50675.1</v>
      </c>
      <c r="U3480" s="190">
        <f t="shared" si="3766"/>
        <v>0.29855076753671922</v>
      </c>
    </row>
    <row r="3481" spans="1:21" x14ac:dyDescent="0.2">
      <c r="A3481" s="178">
        <v>42880</v>
      </c>
      <c r="B3481" s="179">
        <v>0.95833333333333337</v>
      </c>
      <c r="C3481" t="s">
        <v>349</v>
      </c>
      <c r="D3481">
        <v>20</v>
      </c>
      <c r="E3481">
        <v>5.83</v>
      </c>
      <c r="F3481">
        <v>5.59</v>
      </c>
      <c r="G3481">
        <v>0.01</v>
      </c>
      <c r="H3481" s="184">
        <f t="shared" ref="H3481:L3481" si="3786">H3457</f>
        <v>0.91666666666666663</v>
      </c>
      <c r="I3481" s="185">
        <f t="shared" si="3786"/>
        <v>394</v>
      </c>
      <c r="J3481" s="185">
        <f t="shared" si="3786"/>
        <v>194</v>
      </c>
      <c r="K3481" s="185">
        <f t="shared" si="3786"/>
        <v>2842</v>
      </c>
      <c r="L3481" s="185">
        <f t="shared" si="3786"/>
        <v>1426</v>
      </c>
      <c r="M3481" s="147"/>
      <c r="N3481" s="143">
        <f t="shared" si="3764"/>
        <v>7880</v>
      </c>
      <c r="O3481" s="143">
        <f t="shared" si="3760"/>
        <v>1131.02</v>
      </c>
      <c r="P3481" s="143">
        <f t="shared" si="3761"/>
        <v>15886.779999999999</v>
      </c>
      <c r="Q3481" s="143">
        <f t="shared" si="3762"/>
        <v>14.26</v>
      </c>
      <c r="R3481" s="188">
        <f t="shared" si="3765"/>
        <v>24912.059999999998</v>
      </c>
      <c r="T3481">
        <v>49428.05</v>
      </c>
      <c r="U3481" s="190">
        <f t="shared" si="3766"/>
        <v>0.50400653070473134</v>
      </c>
    </row>
    <row r="3482" spans="1:21" x14ac:dyDescent="0.2">
      <c r="A3482" s="178">
        <v>42880</v>
      </c>
      <c r="B3482" s="180">
        <v>1</v>
      </c>
      <c r="C3482" t="s">
        <v>349</v>
      </c>
      <c r="D3482">
        <v>16</v>
      </c>
      <c r="E3482">
        <v>12</v>
      </c>
      <c r="F3482">
        <v>3.62</v>
      </c>
      <c r="G3482">
        <v>0.01</v>
      </c>
      <c r="H3482" s="184">
        <f t="shared" ref="H3482:L3482" si="3787">H3458</f>
        <v>0.95833333333333337</v>
      </c>
      <c r="I3482" s="185">
        <f t="shared" si="3787"/>
        <v>389</v>
      </c>
      <c r="J3482" s="185">
        <f t="shared" si="3787"/>
        <v>265</v>
      </c>
      <c r="K3482" s="185">
        <f t="shared" si="3787"/>
        <v>2985</v>
      </c>
      <c r="L3482" s="185">
        <f t="shared" si="3787"/>
        <v>1111</v>
      </c>
      <c r="M3482" s="147"/>
      <c r="N3482" s="143">
        <f t="shared" si="3764"/>
        <v>6224</v>
      </c>
      <c r="O3482" s="143">
        <f t="shared" si="3760"/>
        <v>3180</v>
      </c>
      <c r="P3482" s="143">
        <f t="shared" si="3761"/>
        <v>10805.7</v>
      </c>
      <c r="Q3482" s="143">
        <f t="shared" si="3762"/>
        <v>11.11</v>
      </c>
      <c r="R3482" s="188">
        <f t="shared" si="3765"/>
        <v>20220.810000000001</v>
      </c>
      <c r="T3482">
        <v>46024.52</v>
      </c>
      <c r="U3482" s="190">
        <f t="shared" si="3766"/>
        <v>0.43934863416283326</v>
      </c>
    </row>
    <row r="3483" spans="1:21" x14ac:dyDescent="0.2">
      <c r="A3483" s="178">
        <v>42881</v>
      </c>
      <c r="B3483" s="179">
        <v>4.1666666666666664E-2</v>
      </c>
      <c r="C3483" t="s">
        <v>349</v>
      </c>
      <c r="D3483">
        <v>20</v>
      </c>
      <c r="E3483">
        <v>9.11</v>
      </c>
      <c r="F3483">
        <v>4</v>
      </c>
      <c r="G3483">
        <v>0.01</v>
      </c>
      <c r="H3483" s="184">
        <f t="shared" ref="H3483:L3483" si="3788">H3459</f>
        <v>1</v>
      </c>
      <c r="I3483" s="185">
        <f t="shared" si="3788"/>
        <v>362</v>
      </c>
      <c r="J3483" s="185">
        <f t="shared" si="3788"/>
        <v>243</v>
      </c>
      <c r="K3483" s="185">
        <f t="shared" si="3788"/>
        <v>2985</v>
      </c>
      <c r="L3483" s="185">
        <f t="shared" si="3788"/>
        <v>1111</v>
      </c>
      <c r="M3483" s="147"/>
      <c r="N3483" s="143">
        <f t="shared" si="3764"/>
        <v>7240</v>
      </c>
      <c r="O3483" s="143">
        <f t="shared" si="3760"/>
        <v>2213.73</v>
      </c>
      <c r="P3483" s="143">
        <f t="shared" si="3761"/>
        <v>11940</v>
      </c>
      <c r="Q3483" s="143">
        <f t="shared" si="3762"/>
        <v>11.11</v>
      </c>
      <c r="R3483" s="188">
        <f t="shared" si="3765"/>
        <v>21404.84</v>
      </c>
      <c r="T3483">
        <v>42012.03</v>
      </c>
      <c r="U3483" s="190">
        <f t="shared" si="3766"/>
        <v>0.50949311423418486</v>
      </c>
    </row>
    <row r="3484" spans="1:21" x14ac:dyDescent="0.2">
      <c r="A3484" s="178">
        <v>42881</v>
      </c>
      <c r="B3484" s="179">
        <v>8.3333333333333329E-2</v>
      </c>
      <c r="C3484" t="s">
        <v>349</v>
      </c>
      <c r="D3484">
        <v>15.43</v>
      </c>
      <c r="E3484">
        <v>3.11</v>
      </c>
      <c r="F3484">
        <v>3.31</v>
      </c>
      <c r="G3484">
        <v>0.01</v>
      </c>
      <c r="H3484" s="184">
        <f t="shared" ref="H3484:L3484" si="3789">H3460</f>
        <v>4.1666666666666664E-2</v>
      </c>
      <c r="I3484" s="185">
        <f t="shared" si="3789"/>
        <v>294</v>
      </c>
      <c r="J3484" s="185">
        <f t="shared" si="3789"/>
        <v>212</v>
      </c>
      <c r="K3484" s="185">
        <f t="shared" si="3789"/>
        <v>2985</v>
      </c>
      <c r="L3484" s="185">
        <f t="shared" si="3789"/>
        <v>1111</v>
      </c>
      <c r="M3484" s="147"/>
      <c r="N3484" s="143">
        <f t="shared" si="3764"/>
        <v>4536.42</v>
      </c>
      <c r="O3484" s="143">
        <f t="shared" si="3760"/>
        <v>659.31999999999994</v>
      </c>
      <c r="P3484" s="143">
        <f t="shared" si="3761"/>
        <v>9880.35</v>
      </c>
      <c r="Q3484" s="143">
        <f t="shared" si="3762"/>
        <v>11.11</v>
      </c>
      <c r="R3484" s="188">
        <f t="shared" si="3765"/>
        <v>15087.2</v>
      </c>
      <c r="T3484">
        <v>38853.160000000003</v>
      </c>
      <c r="U3484" s="190">
        <f t="shared" si="3766"/>
        <v>0.38831333152824632</v>
      </c>
    </row>
    <row r="3485" spans="1:21" x14ac:dyDescent="0.2">
      <c r="A3485" s="178">
        <v>42881</v>
      </c>
      <c r="B3485" s="179">
        <v>0.125</v>
      </c>
      <c r="C3485" t="s">
        <v>349</v>
      </c>
      <c r="D3485">
        <v>10.07</v>
      </c>
      <c r="E3485">
        <v>2.61</v>
      </c>
      <c r="F3485">
        <v>3</v>
      </c>
      <c r="G3485">
        <v>0.99</v>
      </c>
      <c r="H3485" s="184">
        <f t="shared" ref="H3485:L3485" si="3790">H3461</f>
        <v>8.3333333333333329E-2</v>
      </c>
      <c r="I3485" s="185">
        <f t="shared" si="3790"/>
        <v>236</v>
      </c>
      <c r="J3485" s="185">
        <f t="shared" si="3790"/>
        <v>179</v>
      </c>
      <c r="K3485" s="185">
        <f t="shared" si="3790"/>
        <v>2985</v>
      </c>
      <c r="L3485" s="185">
        <f t="shared" si="3790"/>
        <v>1111</v>
      </c>
      <c r="M3485" s="147"/>
      <c r="N3485" s="143">
        <f t="shared" si="3764"/>
        <v>2376.52</v>
      </c>
      <c r="O3485" s="143">
        <f t="shared" si="3760"/>
        <v>467.19</v>
      </c>
      <c r="P3485" s="143">
        <f t="shared" si="3761"/>
        <v>8955</v>
      </c>
      <c r="Q3485" s="143">
        <f t="shared" si="3762"/>
        <v>1099.8900000000001</v>
      </c>
      <c r="R3485" s="188">
        <f t="shared" si="3765"/>
        <v>12898.599999999999</v>
      </c>
      <c r="T3485">
        <v>36885.31</v>
      </c>
      <c r="U3485" s="190">
        <f t="shared" si="3766"/>
        <v>0.34969477008597732</v>
      </c>
    </row>
    <row r="3486" spans="1:21" x14ac:dyDescent="0.2">
      <c r="A3486" s="178">
        <v>42881</v>
      </c>
      <c r="B3486" s="179">
        <v>0.16666666666666666</v>
      </c>
      <c r="C3486" t="s">
        <v>349</v>
      </c>
      <c r="D3486">
        <v>8.39</v>
      </c>
      <c r="E3486">
        <v>2.61</v>
      </c>
      <c r="F3486">
        <v>3</v>
      </c>
      <c r="G3486">
        <v>0.99</v>
      </c>
      <c r="H3486" s="184">
        <f t="shared" ref="H3486:L3486" si="3791">H3462</f>
        <v>0.125</v>
      </c>
      <c r="I3486" s="185">
        <f t="shared" si="3791"/>
        <v>201</v>
      </c>
      <c r="J3486" s="185">
        <f t="shared" si="3791"/>
        <v>205</v>
      </c>
      <c r="K3486" s="185">
        <f t="shared" si="3791"/>
        <v>2985</v>
      </c>
      <c r="L3486" s="185">
        <f t="shared" si="3791"/>
        <v>1717</v>
      </c>
      <c r="M3486" s="147"/>
      <c r="N3486" s="143">
        <f t="shared" si="3764"/>
        <v>1686.39</v>
      </c>
      <c r="O3486" s="143">
        <f t="shared" si="3760"/>
        <v>535.04999999999995</v>
      </c>
      <c r="P3486" s="143">
        <f t="shared" si="3761"/>
        <v>8955</v>
      </c>
      <c r="Q3486" s="143">
        <f t="shared" si="3762"/>
        <v>1699.83</v>
      </c>
      <c r="R3486" s="188">
        <f t="shared" si="3765"/>
        <v>12876.27</v>
      </c>
      <c r="T3486">
        <v>35593.71</v>
      </c>
      <c r="U3486" s="190">
        <f t="shared" si="3766"/>
        <v>0.36175689468729166</v>
      </c>
    </row>
    <row r="3487" spans="1:21" x14ac:dyDescent="0.2">
      <c r="A3487" s="178">
        <v>42881</v>
      </c>
      <c r="B3487" s="179">
        <v>0.20833333333333334</v>
      </c>
      <c r="C3487" t="s">
        <v>349</v>
      </c>
      <c r="D3487">
        <v>5.35</v>
      </c>
      <c r="E3487">
        <v>2.8</v>
      </c>
      <c r="F3487">
        <v>3</v>
      </c>
      <c r="G3487">
        <v>0.99</v>
      </c>
      <c r="H3487" s="184">
        <f t="shared" ref="H3487:L3487" si="3792">H3463</f>
        <v>0.16666666666666666</v>
      </c>
      <c r="I3487" s="185">
        <f t="shared" si="3792"/>
        <v>185</v>
      </c>
      <c r="J3487" s="185">
        <f t="shared" si="3792"/>
        <v>205</v>
      </c>
      <c r="K3487" s="185">
        <f t="shared" si="3792"/>
        <v>2985</v>
      </c>
      <c r="L3487" s="185">
        <f t="shared" si="3792"/>
        <v>1717</v>
      </c>
      <c r="M3487" s="147"/>
      <c r="N3487" s="143">
        <f t="shared" si="3764"/>
        <v>989.74999999999989</v>
      </c>
      <c r="O3487" s="143">
        <f t="shared" si="3760"/>
        <v>574</v>
      </c>
      <c r="P3487" s="143">
        <f t="shared" si="3761"/>
        <v>8955</v>
      </c>
      <c r="Q3487" s="143">
        <f t="shared" si="3762"/>
        <v>1699.83</v>
      </c>
      <c r="R3487" s="188">
        <f t="shared" si="3765"/>
        <v>12218.58</v>
      </c>
      <c r="T3487">
        <v>35004.83</v>
      </c>
      <c r="U3487" s="190">
        <f t="shared" si="3766"/>
        <v>0.34905411624624372</v>
      </c>
    </row>
    <row r="3488" spans="1:21" x14ac:dyDescent="0.2">
      <c r="A3488" s="178">
        <v>42881</v>
      </c>
      <c r="B3488" s="179">
        <v>0.25</v>
      </c>
      <c r="C3488" t="s">
        <v>349</v>
      </c>
      <c r="D3488">
        <v>30</v>
      </c>
      <c r="E3488">
        <v>14</v>
      </c>
      <c r="F3488">
        <v>4</v>
      </c>
      <c r="G3488">
        <v>1</v>
      </c>
      <c r="H3488" s="184">
        <f t="shared" ref="H3488:L3488" si="3793">H3464</f>
        <v>0.20833333333333334</v>
      </c>
      <c r="I3488" s="185">
        <f t="shared" si="3793"/>
        <v>207</v>
      </c>
      <c r="J3488" s="185">
        <f t="shared" si="3793"/>
        <v>283</v>
      </c>
      <c r="K3488" s="185">
        <f t="shared" si="3793"/>
        <v>2985</v>
      </c>
      <c r="L3488" s="185">
        <f t="shared" si="3793"/>
        <v>1717</v>
      </c>
      <c r="M3488" s="147"/>
      <c r="N3488" s="143">
        <f t="shared" si="3764"/>
        <v>6210</v>
      </c>
      <c r="O3488" s="143">
        <f t="shared" si="3760"/>
        <v>3962</v>
      </c>
      <c r="P3488" s="143">
        <f t="shared" si="3761"/>
        <v>11940</v>
      </c>
      <c r="Q3488" s="143">
        <f t="shared" si="3762"/>
        <v>1717</v>
      </c>
      <c r="R3488" s="188">
        <f t="shared" si="3765"/>
        <v>23829</v>
      </c>
      <c r="T3488">
        <v>35233.56</v>
      </c>
      <c r="U3488" s="190">
        <f t="shared" si="3766"/>
        <v>0.67631542200106953</v>
      </c>
    </row>
    <row r="3489" spans="1:21" x14ac:dyDescent="0.2">
      <c r="A3489" s="178">
        <v>42881</v>
      </c>
      <c r="B3489" s="179">
        <v>0.29166666666666669</v>
      </c>
      <c r="C3489" t="s">
        <v>349</v>
      </c>
      <c r="D3489">
        <v>15.76</v>
      </c>
      <c r="E3489">
        <v>25.5</v>
      </c>
      <c r="F3489">
        <v>10.25</v>
      </c>
      <c r="G3489">
        <v>3.5</v>
      </c>
      <c r="H3489" s="184">
        <f t="shared" ref="H3489:L3489" si="3794">H3465</f>
        <v>0.25</v>
      </c>
      <c r="I3489" s="185">
        <f t="shared" si="3794"/>
        <v>327</v>
      </c>
      <c r="J3489" s="185">
        <f t="shared" si="3794"/>
        <v>438</v>
      </c>
      <c r="K3489" s="185">
        <f t="shared" si="3794"/>
        <v>2985</v>
      </c>
      <c r="L3489" s="185">
        <f t="shared" si="3794"/>
        <v>1717</v>
      </c>
      <c r="M3489" s="147"/>
      <c r="N3489" s="143">
        <f t="shared" si="3764"/>
        <v>5153.5199999999995</v>
      </c>
      <c r="O3489" s="143">
        <f t="shared" si="3760"/>
        <v>11169</v>
      </c>
      <c r="P3489" s="143">
        <f t="shared" si="3761"/>
        <v>30596.25</v>
      </c>
      <c r="Q3489" s="143">
        <f t="shared" si="3762"/>
        <v>6009.5</v>
      </c>
      <c r="R3489" s="188">
        <f t="shared" si="3765"/>
        <v>52928.270000000004</v>
      </c>
      <c r="T3489">
        <v>36756.82</v>
      </c>
      <c r="U3489" s="190">
        <f t="shared" si="3766"/>
        <v>1.4399578091902403</v>
      </c>
    </row>
    <row r="3490" spans="1:21" x14ac:dyDescent="0.2">
      <c r="A3490" s="178">
        <v>42881</v>
      </c>
      <c r="B3490" s="179">
        <v>0.33333333333333331</v>
      </c>
      <c r="C3490" t="s">
        <v>349</v>
      </c>
      <c r="D3490">
        <v>3.5</v>
      </c>
      <c r="E3490">
        <v>4</v>
      </c>
      <c r="F3490">
        <v>4.0999999999999996</v>
      </c>
      <c r="G3490">
        <v>3.5</v>
      </c>
      <c r="H3490" s="184">
        <f t="shared" ref="H3490:L3490" si="3795">H3466</f>
        <v>0.29166666666666669</v>
      </c>
      <c r="I3490" s="185">
        <f t="shared" si="3795"/>
        <v>249</v>
      </c>
      <c r="J3490" s="185">
        <f t="shared" si="3795"/>
        <v>556</v>
      </c>
      <c r="K3490" s="185">
        <f t="shared" si="3795"/>
        <v>2872</v>
      </c>
      <c r="L3490" s="185">
        <f t="shared" si="3795"/>
        <v>2219</v>
      </c>
      <c r="M3490" s="147"/>
      <c r="N3490" s="143">
        <f t="shared" si="3764"/>
        <v>871.5</v>
      </c>
      <c r="O3490" s="143">
        <f t="shared" si="3760"/>
        <v>2224</v>
      </c>
      <c r="P3490" s="143">
        <f t="shared" si="3761"/>
        <v>11775.199999999999</v>
      </c>
      <c r="Q3490" s="143">
        <f t="shared" si="3762"/>
        <v>7766.5</v>
      </c>
      <c r="R3490" s="188">
        <f t="shared" si="3765"/>
        <v>22637.199999999997</v>
      </c>
      <c r="T3490">
        <v>39457.339999999997</v>
      </c>
      <c r="U3490" s="190">
        <f t="shared" si="3766"/>
        <v>0.57371328122980414</v>
      </c>
    </row>
    <row r="3491" spans="1:21" x14ac:dyDescent="0.2">
      <c r="A3491" s="178">
        <v>42881</v>
      </c>
      <c r="B3491" s="179">
        <v>0.375</v>
      </c>
      <c r="C3491" t="s">
        <v>349</v>
      </c>
      <c r="D3491">
        <v>7.29</v>
      </c>
      <c r="E3491">
        <v>4.97</v>
      </c>
      <c r="F3491">
        <v>5.17</v>
      </c>
      <c r="G3491">
        <v>3.37</v>
      </c>
      <c r="H3491" s="184">
        <f t="shared" ref="H3491:L3491" si="3796">H3467</f>
        <v>0.33333333333333331</v>
      </c>
      <c r="I3491" s="185">
        <f t="shared" si="3796"/>
        <v>256</v>
      </c>
      <c r="J3491" s="185">
        <f t="shared" si="3796"/>
        <v>306</v>
      </c>
      <c r="K3491" s="185">
        <f t="shared" si="3796"/>
        <v>2872</v>
      </c>
      <c r="L3491" s="185">
        <f t="shared" si="3796"/>
        <v>2219</v>
      </c>
      <c r="M3491" s="147"/>
      <c r="N3491" s="143">
        <f t="shared" si="3764"/>
        <v>1866.24</v>
      </c>
      <c r="O3491" s="143">
        <f t="shared" si="3760"/>
        <v>1520.82</v>
      </c>
      <c r="P3491" s="143">
        <f t="shared" si="3761"/>
        <v>14848.24</v>
      </c>
      <c r="Q3491" s="143">
        <f t="shared" si="3762"/>
        <v>7478.0300000000007</v>
      </c>
      <c r="R3491" s="188">
        <f t="shared" si="3765"/>
        <v>25713.33</v>
      </c>
      <c r="T3491">
        <v>40861.4</v>
      </c>
      <c r="U3491" s="190">
        <f t="shared" si="3766"/>
        <v>0.62928166925264428</v>
      </c>
    </row>
    <row r="3492" spans="1:21" x14ac:dyDescent="0.2">
      <c r="A3492" s="178">
        <v>42881</v>
      </c>
      <c r="B3492" s="179">
        <v>0.41666666666666669</v>
      </c>
      <c r="C3492" t="s">
        <v>349</v>
      </c>
      <c r="D3492">
        <v>2.61</v>
      </c>
      <c r="E3492">
        <v>5</v>
      </c>
      <c r="F3492">
        <v>5.85</v>
      </c>
      <c r="G3492">
        <v>3.4</v>
      </c>
      <c r="H3492" s="184">
        <f t="shared" ref="H3492:L3492" si="3797">H3468</f>
        <v>0.375</v>
      </c>
      <c r="I3492" s="185">
        <f t="shared" si="3797"/>
        <v>156</v>
      </c>
      <c r="J3492" s="185">
        <f t="shared" si="3797"/>
        <v>343</v>
      </c>
      <c r="K3492" s="185">
        <f t="shared" si="3797"/>
        <v>2872</v>
      </c>
      <c r="L3492" s="185">
        <f t="shared" si="3797"/>
        <v>2219</v>
      </c>
      <c r="M3492" s="147"/>
      <c r="N3492" s="143">
        <f t="shared" si="3764"/>
        <v>407.15999999999997</v>
      </c>
      <c r="O3492" s="143">
        <f t="shared" si="3760"/>
        <v>1715</v>
      </c>
      <c r="P3492" s="143">
        <f t="shared" si="3761"/>
        <v>16801.2</v>
      </c>
      <c r="Q3492" s="143">
        <f t="shared" si="3762"/>
        <v>7544.5999999999995</v>
      </c>
      <c r="R3492" s="188">
        <f t="shared" si="3765"/>
        <v>26467.96</v>
      </c>
      <c r="T3492">
        <v>42516.2</v>
      </c>
      <c r="U3492" s="190">
        <f t="shared" si="3766"/>
        <v>0.62253823248549967</v>
      </c>
    </row>
    <row r="3493" spans="1:21" x14ac:dyDescent="0.2">
      <c r="A3493" s="178">
        <v>42881</v>
      </c>
      <c r="B3493" s="179">
        <v>0.45833333333333331</v>
      </c>
      <c r="C3493" t="s">
        <v>349</v>
      </c>
      <c r="D3493">
        <v>2</v>
      </c>
      <c r="E3493">
        <v>6.2</v>
      </c>
      <c r="F3493">
        <v>7</v>
      </c>
      <c r="G3493">
        <v>5</v>
      </c>
      <c r="H3493" s="184">
        <f t="shared" ref="H3493:L3493" si="3798">H3469</f>
        <v>0.41666666666666669</v>
      </c>
      <c r="I3493" s="185">
        <f t="shared" si="3798"/>
        <v>196</v>
      </c>
      <c r="J3493" s="185">
        <f t="shared" si="3798"/>
        <v>315</v>
      </c>
      <c r="K3493" s="185">
        <f t="shared" si="3798"/>
        <v>2872</v>
      </c>
      <c r="L3493" s="185">
        <f t="shared" si="3798"/>
        <v>2219</v>
      </c>
      <c r="M3493" s="147"/>
      <c r="N3493" s="143">
        <f t="shared" si="3764"/>
        <v>392</v>
      </c>
      <c r="O3493" s="143">
        <f t="shared" si="3760"/>
        <v>1953</v>
      </c>
      <c r="P3493" s="143">
        <f t="shared" si="3761"/>
        <v>20104</v>
      </c>
      <c r="Q3493" s="143">
        <f t="shared" si="3762"/>
        <v>11095</v>
      </c>
      <c r="R3493" s="188">
        <f t="shared" si="3765"/>
        <v>33544</v>
      </c>
      <c r="T3493">
        <v>44959.35</v>
      </c>
      <c r="U3493" s="190">
        <f t="shared" si="3766"/>
        <v>0.74609619578574871</v>
      </c>
    </row>
    <row r="3494" spans="1:21" x14ac:dyDescent="0.2">
      <c r="A3494" s="178">
        <v>42881</v>
      </c>
      <c r="B3494" s="179">
        <v>0.5</v>
      </c>
      <c r="C3494" t="s">
        <v>349</v>
      </c>
      <c r="D3494">
        <v>1</v>
      </c>
      <c r="E3494">
        <v>6.97</v>
      </c>
      <c r="F3494">
        <v>7.98</v>
      </c>
      <c r="G3494">
        <v>6</v>
      </c>
      <c r="H3494" s="184">
        <f t="shared" ref="H3494:L3494" si="3799">H3470</f>
        <v>0.45833333333333331</v>
      </c>
      <c r="I3494" s="185">
        <f t="shared" si="3799"/>
        <v>226</v>
      </c>
      <c r="J3494" s="185">
        <f t="shared" si="3799"/>
        <v>326</v>
      </c>
      <c r="K3494" s="185">
        <f t="shared" si="3799"/>
        <v>2842</v>
      </c>
      <c r="L3494" s="185">
        <f t="shared" si="3799"/>
        <v>1635</v>
      </c>
      <c r="M3494" s="147"/>
      <c r="N3494" s="143">
        <f t="shared" si="3764"/>
        <v>226</v>
      </c>
      <c r="O3494" s="143">
        <f t="shared" si="3760"/>
        <v>2272.2199999999998</v>
      </c>
      <c r="P3494" s="143">
        <f t="shared" si="3761"/>
        <v>22679.16</v>
      </c>
      <c r="Q3494" s="143">
        <f t="shared" si="3762"/>
        <v>9810</v>
      </c>
      <c r="R3494" s="188">
        <f t="shared" si="3765"/>
        <v>34987.380000000005</v>
      </c>
      <c r="T3494">
        <v>47856.19</v>
      </c>
      <c r="U3494" s="190">
        <f t="shared" si="3766"/>
        <v>0.73109413850120542</v>
      </c>
    </row>
    <row r="3495" spans="1:21" x14ac:dyDescent="0.2">
      <c r="A3495" s="178">
        <v>42881</v>
      </c>
      <c r="B3495" s="179">
        <v>0.54166666666666663</v>
      </c>
      <c r="C3495" t="s">
        <v>349</v>
      </c>
      <c r="D3495">
        <v>1.17</v>
      </c>
      <c r="E3495">
        <v>10.25</v>
      </c>
      <c r="F3495">
        <v>11.25</v>
      </c>
      <c r="G3495">
        <v>10.36</v>
      </c>
      <c r="H3495" s="184">
        <f t="shared" ref="H3495:L3495" si="3800">H3471</f>
        <v>0.5</v>
      </c>
      <c r="I3495" s="185">
        <f t="shared" si="3800"/>
        <v>222</v>
      </c>
      <c r="J3495" s="185">
        <f t="shared" si="3800"/>
        <v>319</v>
      </c>
      <c r="K3495" s="185">
        <f t="shared" si="3800"/>
        <v>2842</v>
      </c>
      <c r="L3495" s="185">
        <f t="shared" si="3800"/>
        <v>1635</v>
      </c>
      <c r="M3495" s="147"/>
      <c r="N3495" s="143">
        <f t="shared" si="3764"/>
        <v>259.74</v>
      </c>
      <c r="O3495" s="143">
        <f t="shared" si="3760"/>
        <v>3269.75</v>
      </c>
      <c r="P3495" s="143">
        <f t="shared" si="3761"/>
        <v>31972.5</v>
      </c>
      <c r="Q3495" s="143">
        <f t="shared" si="3762"/>
        <v>16938.599999999999</v>
      </c>
      <c r="R3495" s="188">
        <f t="shared" si="3765"/>
        <v>52440.59</v>
      </c>
      <c r="T3495">
        <v>50611.94</v>
      </c>
      <c r="U3495" s="190">
        <f t="shared" si="3766"/>
        <v>1.0361308023363656</v>
      </c>
    </row>
    <row r="3496" spans="1:21" x14ac:dyDescent="0.2">
      <c r="A3496" s="178">
        <v>42881</v>
      </c>
      <c r="B3496" s="179">
        <v>0.58333333333333337</v>
      </c>
      <c r="C3496" t="s">
        <v>349</v>
      </c>
      <c r="D3496">
        <v>1.78</v>
      </c>
      <c r="E3496">
        <v>10.81</v>
      </c>
      <c r="F3496">
        <v>13.7</v>
      </c>
      <c r="G3496">
        <v>12.81</v>
      </c>
      <c r="H3496" s="184">
        <f t="shared" ref="H3496:L3496" si="3801">H3472</f>
        <v>0.54166666666666663</v>
      </c>
      <c r="I3496" s="185">
        <f t="shared" si="3801"/>
        <v>195</v>
      </c>
      <c r="J3496" s="185">
        <f t="shared" si="3801"/>
        <v>299</v>
      </c>
      <c r="K3496" s="185">
        <f t="shared" si="3801"/>
        <v>2842</v>
      </c>
      <c r="L3496" s="185">
        <f t="shared" si="3801"/>
        <v>1635</v>
      </c>
      <c r="M3496" s="147"/>
      <c r="N3496" s="143">
        <f t="shared" si="3764"/>
        <v>347.1</v>
      </c>
      <c r="O3496" s="143">
        <f t="shared" si="3760"/>
        <v>3232.19</v>
      </c>
      <c r="P3496" s="143">
        <f t="shared" si="3761"/>
        <v>38935.4</v>
      </c>
      <c r="Q3496" s="143">
        <f t="shared" si="3762"/>
        <v>20944.350000000002</v>
      </c>
      <c r="R3496" s="188">
        <f t="shared" si="3765"/>
        <v>63459.040000000008</v>
      </c>
      <c r="T3496">
        <v>53014.98</v>
      </c>
      <c r="U3496" s="190">
        <f t="shared" si="3766"/>
        <v>1.1970020548909008</v>
      </c>
    </row>
    <row r="3497" spans="1:21" x14ac:dyDescent="0.2">
      <c r="A3497" s="178">
        <v>42881</v>
      </c>
      <c r="B3497" s="179">
        <v>0.625</v>
      </c>
      <c r="C3497" t="s">
        <v>349</v>
      </c>
      <c r="D3497">
        <v>2.11</v>
      </c>
      <c r="E3497">
        <v>15.3</v>
      </c>
      <c r="F3497">
        <v>21.06</v>
      </c>
      <c r="G3497">
        <v>3.94</v>
      </c>
      <c r="H3497" s="184">
        <f t="shared" ref="H3497:L3497" si="3802">H3473</f>
        <v>0.58333333333333337</v>
      </c>
      <c r="I3497" s="185">
        <f t="shared" si="3802"/>
        <v>205</v>
      </c>
      <c r="J3497" s="185">
        <f t="shared" si="3802"/>
        <v>237</v>
      </c>
      <c r="K3497" s="185">
        <f t="shared" si="3802"/>
        <v>2842</v>
      </c>
      <c r="L3497" s="185">
        <f t="shared" si="3802"/>
        <v>1635</v>
      </c>
      <c r="M3497" s="147"/>
      <c r="N3497" s="143">
        <f t="shared" si="3764"/>
        <v>432.54999999999995</v>
      </c>
      <c r="O3497" s="143">
        <f t="shared" si="3760"/>
        <v>3626.1000000000004</v>
      </c>
      <c r="P3497" s="143">
        <f t="shared" si="3761"/>
        <v>59852.52</v>
      </c>
      <c r="Q3497" s="143">
        <f t="shared" si="3762"/>
        <v>6441.9</v>
      </c>
      <c r="R3497" s="188">
        <f t="shared" si="3765"/>
        <v>70353.069999999992</v>
      </c>
      <c r="T3497">
        <v>55349.81</v>
      </c>
      <c r="U3497" s="190">
        <f t="shared" si="3766"/>
        <v>1.2710625384260577</v>
      </c>
    </row>
    <row r="3498" spans="1:21" x14ac:dyDescent="0.2">
      <c r="A3498" s="178">
        <v>42881</v>
      </c>
      <c r="B3498" s="179">
        <v>0.66666666666666663</v>
      </c>
      <c r="C3498" t="s">
        <v>349</v>
      </c>
      <c r="D3498">
        <v>3.37</v>
      </c>
      <c r="E3498">
        <v>34.1</v>
      </c>
      <c r="F3498">
        <v>42.97</v>
      </c>
      <c r="G3498">
        <v>12.97</v>
      </c>
      <c r="H3498" s="184">
        <f t="shared" ref="H3498:L3498" si="3803">H3474</f>
        <v>0.625</v>
      </c>
      <c r="I3498" s="185">
        <f t="shared" si="3803"/>
        <v>212</v>
      </c>
      <c r="J3498" s="185">
        <f t="shared" si="3803"/>
        <v>213</v>
      </c>
      <c r="K3498" s="185">
        <f t="shared" si="3803"/>
        <v>2842</v>
      </c>
      <c r="L3498" s="185">
        <f t="shared" si="3803"/>
        <v>1380</v>
      </c>
      <c r="M3498" s="147"/>
      <c r="N3498" s="143">
        <f t="shared" si="3764"/>
        <v>714.44</v>
      </c>
      <c r="O3498" s="143">
        <f t="shared" si="3760"/>
        <v>7263.3</v>
      </c>
      <c r="P3498" s="143">
        <f t="shared" si="3761"/>
        <v>122120.73999999999</v>
      </c>
      <c r="Q3498" s="143">
        <f t="shared" si="3762"/>
        <v>17898.600000000002</v>
      </c>
      <c r="R3498" s="188">
        <f t="shared" si="3765"/>
        <v>147997.07999999999</v>
      </c>
      <c r="T3498">
        <v>57291.77</v>
      </c>
      <c r="U3498" s="190">
        <f t="shared" si="3766"/>
        <v>2.5832171008157019</v>
      </c>
    </row>
    <row r="3499" spans="1:21" x14ac:dyDescent="0.2">
      <c r="A3499" s="178">
        <v>42881</v>
      </c>
      <c r="B3499" s="179">
        <v>0.70833333333333337</v>
      </c>
      <c r="C3499" t="s">
        <v>349</v>
      </c>
      <c r="D3499">
        <v>3.55</v>
      </c>
      <c r="E3499">
        <v>32.49</v>
      </c>
      <c r="F3499">
        <v>40</v>
      </c>
      <c r="G3499">
        <v>8.92</v>
      </c>
      <c r="H3499" s="184">
        <f t="shared" ref="H3499:L3499" si="3804">H3475</f>
        <v>0.66666666666666663</v>
      </c>
      <c r="I3499" s="185">
        <f t="shared" si="3804"/>
        <v>191</v>
      </c>
      <c r="J3499" s="185">
        <f t="shared" si="3804"/>
        <v>237</v>
      </c>
      <c r="K3499" s="185">
        <f t="shared" si="3804"/>
        <v>2842</v>
      </c>
      <c r="L3499" s="185">
        <f t="shared" si="3804"/>
        <v>1380</v>
      </c>
      <c r="M3499" s="147"/>
      <c r="N3499" s="143">
        <f t="shared" si="3764"/>
        <v>678.05</v>
      </c>
      <c r="O3499" s="143">
        <f t="shared" si="3760"/>
        <v>7700.13</v>
      </c>
      <c r="P3499" s="143">
        <f t="shared" si="3761"/>
        <v>113680</v>
      </c>
      <c r="Q3499" s="143">
        <f t="shared" si="3762"/>
        <v>12309.6</v>
      </c>
      <c r="R3499" s="188">
        <f t="shared" si="3765"/>
        <v>134367.78</v>
      </c>
      <c r="T3499">
        <v>58801.68</v>
      </c>
      <c r="U3499" s="190">
        <f t="shared" si="3766"/>
        <v>2.2851010379295285</v>
      </c>
    </row>
    <row r="3500" spans="1:21" x14ac:dyDescent="0.2">
      <c r="A3500" s="178">
        <v>42881</v>
      </c>
      <c r="B3500" s="179">
        <v>0.75</v>
      </c>
      <c r="C3500" t="s">
        <v>349</v>
      </c>
      <c r="D3500">
        <v>3.5</v>
      </c>
      <c r="E3500">
        <v>10.42</v>
      </c>
      <c r="F3500">
        <v>18</v>
      </c>
      <c r="G3500">
        <v>2.0699999999999998</v>
      </c>
      <c r="H3500" s="184">
        <f t="shared" ref="H3500:L3500" si="3805">H3476</f>
        <v>0.70833333333333337</v>
      </c>
      <c r="I3500" s="185">
        <f t="shared" si="3805"/>
        <v>218</v>
      </c>
      <c r="J3500" s="185">
        <f t="shared" si="3805"/>
        <v>258</v>
      </c>
      <c r="K3500" s="185">
        <f t="shared" si="3805"/>
        <v>2842</v>
      </c>
      <c r="L3500" s="185">
        <f t="shared" si="3805"/>
        <v>1380</v>
      </c>
      <c r="M3500" s="147"/>
      <c r="N3500" s="143">
        <f t="shared" si="3764"/>
        <v>763</v>
      </c>
      <c r="O3500" s="143">
        <f t="shared" si="3760"/>
        <v>2688.36</v>
      </c>
      <c r="P3500" s="143">
        <f t="shared" si="3761"/>
        <v>51156</v>
      </c>
      <c r="Q3500" s="143">
        <f t="shared" si="3762"/>
        <v>2856.6</v>
      </c>
      <c r="R3500" s="188">
        <f t="shared" si="3765"/>
        <v>57463.96</v>
      </c>
      <c r="T3500">
        <v>59243.75</v>
      </c>
      <c r="U3500" s="190">
        <f t="shared" si="3766"/>
        <v>0.96995818124274713</v>
      </c>
    </row>
    <row r="3501" spans="1:21" x14ac:dyDescent="0.2">
      <c r="A3501" s="178">
        <v>42881</v>
      </c>
      <c r="B3501" s="179">
        <v>0.79166666666666663</v>
      </c>
      <c r="C3501" t="s">
        <v>349</v>
      </c>
      <c r="D3501">
        <v>3.5</v>
      </c>
      <c r="E3501">
        <v>5</v>
      </c>
      <c r="F3501">
        <v>13.44</v>
      </c>
      <c r="G3501">
        <v>1</v>
      </c>
      <c r="H3501" s="184">
        <f t="shared" ref="H3501:L3501" si="3806">H3477</f>
        <v>0.75</v>
      </c>
      <c r="I3501" s="185">
        <f t="shared" si="3806"/>
        <v>240</v>
      </c>
      <c r="J3501" s="185">
        <f t="shared" si="3806"/>
        <v>365</v>
      </c>
      <c r="K3501" s="185">
        <f t="shared" si="3806"/>
        <v>2842</v>
      </c>
      <c r="L3501" s="185">
        <f t="shared" si="3806"/>
        <v>1380</v>
      </c>
      <c r="M3501" s="147"/>
      <c r="N3501" s="143">
        <f t="shared" si="3764"/>
        <v>840</v>
      </c>
      <c r="O3501" s="143">
        <f t="shared" si="3760"/>
        <v>1825</v>
      </c>
      <c r="P3501" s="143">
        <f t="shared" si="3761"/>
        <v>38196.479999999996</v>
      </c>
      <c r="Q3501" s="143">
        <f t="shared" si="3762"/>
        <v>1380</v>
      </c>
      <c r="R3501" s="188">
        <f t="shared" si="3765"/>
        <v>42241.479999999996</v>
      </c>
      <c r="T3501">
        <v>58087.54</v>
      </c>
      <c r="U3501" s="190">
        <f t="shared" si="3766"/>
        <v>0.72720380308754673</v>
      </c>
    </row>
    <row r="3502" spans="1:21" x14ac:dyDescent="0.2">
      <c r="A3502" s="178">
        <v>42881</v>
      </c>
      <c r="B3502" s="179">
        <v>0.83333333333333337</v>
      </c>
      <c r="C3502" t="s">
        <v>349</v>
      </c>
      <c r="D3502">
        <v>2.61</v>
      </c>
      <c r="E3502">
        <v>4.8499999999999996</v>
      </c>
      <c r="F3502">
        <v>10.46</v>
      </c>
      <c r="G3502">
        <v>1</v>
      </c>
      <c r="H3502" s="184">
        <f t="shared" ref="H3502:L3502" si="3807">H3478</f>
        <v>0.79166666666666663</v>
      </c>
      <c r="I3502" s="185">
        <f t="shared" si="3807"/>
        <v>320</v>
      </c>
      <c r="J3502" s="185">
        <f t="shared" si="3807"/>
        <v>214</v>
      </c>
      <c r="K3502" s="185">
        <f t="shared" si="3807"/>
        <v>2842</v>
      </c>
      <c r="L3502" s="185">
        <f t="shared" si="3807"/>
        <v>1426</v>
      </c>
      <c r="M3502" s="147"/>
      <c r="N3502" s="143">
        <f t="shared" si="3764"/>
        <v>835.19999999999993</v>
      </c>
      <c r="O3502" s="143">
        <f t="shared" si="3760"/>
        <v>1037.8999999999999</v>
      </c>
      <c r="P3502" s="143">
        <f t="shared" si="3761"/>
        <v>29727.320000000003</v>
      </c>
      <c r="Q3502" s="143">
        <f t="shared" si="3762"/>
        <v>1426</v>
      </c>
      <c r="R3502" s="188">
        <f t="shared" si="3765"/>
        <v>33026.42</v>
      </c>
      <c r="T3502">
        <v>55883.95</v>
      </c>
      <c r="U3502" s="190">
        <f t="shared" si="3766"/>
        <v>0.59098220508750721</v>
      </c>
    </row>
    <row r="3503" spans="1:21" x14ac:dyDescent="0.2">
      <c r="A3503" s="178">
        <v>42881</v>
      </c>
      <c r="B3503" s="179">
        <v>0.875</v>
      </c>
      <c r="C3503" t="s">
        <v>349</v>
      </c>
      <c r="D3503">
        <v>7</v>
      </c>
      <c r="E3503">
        <v>4.12</v>
      </c>
      <c r="F3503">
        <v>10.220000000000001</v>
      </c>
      <c r="G3503">
        <v>1</v>
      </c>
      <c r="H3503" s="184">
        <f t="shared" ref="H3503:L3503" si="3808">H3479</f>
        <v>0.83333333333333337</v>
      </c>
      <c r="I3503" s="185">
        <f t="shared" si="3808"/>
        <v>322</v>
      </c>
      <c r="J3503" s="185">
        <f t="shared" si="3808"/>
        <v>178</v>
      </c>
      <c r="K3503" s="185">
        <f t="shared" si="3808"/>
        <v>2842</v>
      </c>
      <c r="L3503" s="185">
        <f t="shared" si="3808"/>
        <v>1426</v>
      </c>
      <c r="M3503" s="147"/>
      <c r="N3503" s="143">
        <f t="shared" si="3764"/>
        <v>2254</v>
      </c>
      <c r="O3503" s="143">
        <f t="shared" si="3760"/>
        <v>733.36</v>
      </c>
      <c r="P3503" s="143">
        <f t="shared" si="3761"/>
        <v>29045.24</v>
      </c>
      <c r="Q3503" s="143">
        <f t="shared" si="3762"/>
        <v>1426</v>
      </c>
      <c r="R3503" s="188">
        <f t="shared" si="3765"/>
        <v>33458.600000000006</v>
      </c>
      <c r="T3503">
        <v>53673</v>
      </c>
      <c r="U3503" s="190">
        <f t="shared" si="3766"/>
        <v>0.62337860749352569</v>
      </c>
    </row>
    <row r="3504" spans="1:21" x14ac:dyDescent="0.2">
      <c r="A3504" s="178">
        <v>42881</v>
      </c>
      <c r="B3504" s="179">
        <v>0.91666666666666663</v>
      </c>
      <c r="C3504" t="s">
        <v>349</v>
      </c>
      <c r="D3504">
        <v>15</v>
      </c>
      <c r="E3504">
        <v>7.12</v>
      </c>
      <c r="F3504">
        <v>10.78</v>
      </c>
      <c r="G3504">
        <v>1</v>
      </c>
      <c r="H3504" s="184">
        <f t="shared" ref="H3504:L3504" si="3809">H3480</f>
        <v>0.875</v>
      </c>
      <c r="I3504" s="185">
        <f t="shared" si="3809"/>
        <v>337</v>
      </c>
      <c r="J3504" s="185">
        <f t="shared" si="3809"/>
        <v>173</v>
      </c>
      <c r="K3504" s="185">
        <f t="shared" si="3809"/>
        <v>2842</v>
      </c>
      <c r="L3504" s="185">
        <f t="shared" si="3809"/>
        <v>1426</v>
      </c>
      <c r="M3504" s="147"/>
      <c r="N3504" s="143">
        <f t="shared" si="3764"/>
        <v>5055</v>
      </c>
      <c r="O3504" s="143">
        <f t="shared" si="3760"/>
        <v>1231.76</v>
      </c>
      <c r="P3504" s="143">
        <f t="shared" si="3761"/>
        <v>30636.76</v>
      </c>
      <c r="Q3504" s="143">
        <f t="shared" si="3762"/>
        <v>1426</v>
      </c>
      <c r="R3504" s="188">
        <f t="shared" si="3765"/>
        <v>38349.519999999997</v>
      </c>
      <c r="T3504">
        <v>52525.03</v>
      </c>
      <c r="U3504" s="190">
        <f t="shared" si="3766"/>
        <v>0.73011895471549459</v>
      </c>
    </row>
    <row r="3505" spans="1:21" x14ac:dyDescent="0.2">
      <c r="A3505" s="178">
        <v>42881</v>
      </c>
      <c r="B3505" s="179">
        <v>0.95833333333333337</v>
      </c>
      <c r="C3505" t="s">
        <v>349</v>
      </c>
      <c r="D3505">
        <v>15.93</v>
      </c>
      <c r="E3505">
        <v>8.16</v>
      </c>
      <c r="F3505">
        <v>8.7100000000000009</v>
      </c>
      <c r="G3505">
        <v>0.01</v>
      </c>
      <c r="H3505" s="184">
        <f t="shared" ref="H3505:L3505" si="3810">H3481</f>
        <v>0.91666666666666663</v>
      </c>
      <c r="I3505" s="185">
        <f t="shared" si="3810"/>
        <v>394</v>
      </c>
      <c r="J3505" s="185">
        <f t="shared" si="3810"/>
        <v>194</v>
      </c>
      <c r="K3505" s="185">
        <f t="shared" si="3810"/>
        <v>2842</v>
      </c>
      <c r="L3505" s="185">
        <f t="shared" si="3810"/>
        <v>1426</v>
      </c>
      <c r="M3505" s="147"/>
      <c r="N3505" s="143">
        <f t="shared" si="3764"/>
        <v>6276.42</v>
      </c>
      <c r="O3505" s="143">
        <f t="shared" si="3760"/>
        <v>1583.04</v>
      </c>
      <c r="P3505" s="143">
        <f t="shared" si="3761"/>
        <v>24753.820000000003</v>
      </c>
      <c r="Q3505" s="143">
        <f t="shared" si="3762"/>
        <v>14.26</v>
      </c>
      <c r="R3505" s="188">
        <f t="shared" si="3765"/>
        <v>32627.54</v>
      </c>
      <c r="T3505">
        <v>51229.06</v>
      </c>
      <c r="U3505" s="190">
        <f t="shared" si="3766"/>
        <v>0.63689515286831344</v>
      </c>
    </row>
    <row r="3506" spans="1:21" x14ac:dyDescent="0.2">
      <c r="A3506" s="178">
        <v>42881</v>
      </c>
      <c r="B3506" s="180">
        <v>1</v>
      </c>
      <c r="C3506" t="s">
        <v>349</v>
      </c>
      <c r="D3506">
        <v>16.07</v>
      </c>
      <c r="E3506">
        <v>7.56</v>
      </c>
      <c r="F3506">
        <v>6.33</v>
      </c>
      <c r="G3506">
        <v>0.01</v>
      </c>
      <c r="H3506" s="184">
        <f t="shared" ref="H3506:L3506" si="3811">H3482</f>
        <v>0.95833333333333337</v>
      </c>
      <c r="I3506" s="185">
        <f t="shared" si="3811"/>
        <v>389</v>
      </c>
      <c r="J3506" s="185">
        <f t="shared" si="3811"/>
        <v>265</v>
      </c>
      <c r="K3506" s="185">
        <f t="shared" si="3811"/>
        <v>2985</v>
      </c>
      <c r="L3506" s="185">
        <f t="shared" si="3811"/>
        <v>1111</v>
      </c>
      <c r="M3506" s="147"/>
      <c r="N3506" s="143">
        <f t="shared" si="3764"/>
        <v>6251.2300000000005</v>
      </c>
      <c r="O3506" s="143">
        <f t="shared" si="3760"/>
        <v>2003.3999999999999</v>
      </c>
      <c r="P3506" s="143">
        <f t="shared" si="3761"/>
        <v>18895.05</v>
      </c>
      <c r="Q3506" s="143">
        <f t="shared" si="3762"/>
        <v>11.11</v>
      </c>
      <c r="R3506" s="188">
        <f t="shared" si="3765"/>
        <v>27160.79</v>
      </c>
      <c r="T3506">
        <v>48670.99</v>
      </c>
      <c r="U3506" s="190">
        <f t="shared" si="3766"/>
        <v>0.55804885004393789</v>
      </c>
    </row>
    <row r="3507" spans="1:21" x14ac:dyDescent="0.2">
      <c r="A3507" s="178">
        <v>42882</v>
      </c>
      <c r="B3507" s="179">
        <v>4.1666666666666664E-2</v>
      </c>
      <c r="C3507" t="s">
        <v>349</v>
      </c>
      <c r="D3507">
        <v>9</v>
      </c>
      <c r="E3507">
        <v>5.29</v>
      </c>
      <c r="F3507">
        <v>3</v>
      </c>
      <c r="G3507">
        <v>0.01</v>
      </c>
      <c r="H3507" s="184">
        <f t="shared" ref="H3507:L3507" si="3812">H3483</f>
        <v>1</v>
      </c>
      <c r="I3507" s="185">
        <f t="shared" si="3812"/>
        <v>362</v>
      </c>
      <c r="J3507" s="185">
        <f t="shared" si="3812"/>
        <v>243</v>
      </c>
      <c r="K3507" s="185">
        <f t="shared" si="3812"/>
        <v>2985</v>
      </c>
      <c r="L3507" s="185">
        <f t="shared" si="3812"/>
        <v>1111</v>
      </c>
      <c r="M3507" s="147"/>
      <c r="N3507" s="143">
        <f t="shared" si="3764"/>
        <v>3258</v>
      </c>
      <c r="O3507" s="143">
        <f t="shared" si="3760"/>
        <v>1285.47</v>
      </c>
      <c r="P3507" s="143">
        <f t="shared" si="3761"/>
        <v>8955</v>
      </c>
      <c r="Q3507" s="143">
        <f t="shared" si="3762"/>
        <v>11.11</v>
      </c>
      <c r="R3507" s="188">
        <f t="shared" si="3765"/>
        <v>13509.580000000002</v>
      </c>
      <c r="T3507">
        <v>45619.24</v>
      </c>
      <c r="U3507" s="190">
        <f t="shared" si="3766"/>
        <v>0.2961377699409285</v>
      </c>
    </row>
    <row r="3508" spans="1:21" x14ac:dyDescent="0.2">
      <c r="A3508" s="178">
        <v>42882</v>
      </c>
      <c r="B3508" s="179">
        <v>8.3333333333333329E-2</v>
      </c>
      <c r="C3508" t="s">
        <v>349</v>
      </c>
      <c r="D3508">
        <v>3.5</v>
      </c>
      <c r="E3508">
        <v>2.61</v>
      </c>
      <c r="F3508">
        <v>3</v>
      </c>
      <c r="G3508">
        <v>0.01</v>
      </c>
      <c r="H3508" s="184">
        <f t="shared" ref="H3508:L3508" si="3813">H3484</f>
        <v>4.1666666666666664E-2</v>
      </c>
      <c r="I3508" s="185">
        <f t="shared" si="3813"/>
        <v>294</v>
      </c>
      <c r="J3508" s="185">
        <f t="shared" si="3813"/>
        <v>212</v>
      </c>
      <c r="K3508" s="185">
        <f t="shared" si="3813"/>
        <v>2985</v>
      </c>
      <c r="L3508" s="185">
        <f t="shared" si="3813"/>
        <v>1111</v>
      </c>
      <c r="M3508" s="147"/>
      <c r="N3508" s="143">
        <f t="shared" si="3764"/>
        <v>1029</v>
      </c>
      <c r="O3508" s="143">
        <f t="shared" si="3760"/>
        <v>553.31999999999994</v>
      </c>
      <c r="P3508" s="143">
        <f t="shared" si="3761"/>
        <v>8955</v>
      </c>
      <c r="Q3508" s="143">
        <f t="shared" si="3762"/>
        <v>11.11</v>
      </c>
      <c r="R3508" s="188">
        <f t="shared" si="3765"/>
        <v>10548.43</v>
      </c>
      <c r="T3508">
        <v>42838.94</v>
      </c>
      <c r="U3508" s="190">
        <f t="shared" si="3766"/>
        <v>0.24623461738315652</v>
      </c>
    </row>
    <row r="3509" spans="1:21" x14ac:dyDescent="0.2">
      <c r="A3509" s="178">
        <v>42882</v>
      </c>
      <c r="B3509" s="179">
        <v>0.125</v>
      </c>
      <c r="C3509" t="s">
        <v>349</v>
      </c>
      <c r="D3509">
        <v>3.5</v>
      </c>
      <c r="E3509">
        <v>2.11</v>
      </c>
      <c r="F3509">
        <v>2.61</v>
      </c>
      <c r="G3509">
        <v>0.99</v>
      </c>
      <c r="H3509" s="184">
        <f t="shared" ref="H3509:L3509" si="3814">H3485</f>
        <v>8.3333333333333329E-2</v>
      </c>
      <c r="I3509" s="185">
        <f t="shared" si="3814"/>
        <v>236</v>
      </c>
      <c r="J3509" s="185">
        <f t="shared" si="3814"/>
        <v>179</v>
      </c>
      <c r="K3509" s="185">
        <f t="shared" si="3814"/>
        <v>2985</v>
      </c>
      <c r="L3509" s="185">
        <f t="shared" si="3814"/>
        <v>1111</v>
      </c>
      <c r="M3509" s="147"/>
      <c r="N3509" s="143">
        <f t="shared" si="3764"/>
        <v>826</v>
      </c>
      <c r="O3509" s="143">
        <f t="shared" si="3760"/>
        <v>377.69</v>
      </c>
      <c r="P3509" s="143">
        <f t="shared" si="3761"/>
        <v>7790.8499999999995</v>
      </c>
      <c r="Q3509" s="143">
        <f t="shared" si="3762"/>
        <v>1099.8900000000001</v>
      </c>
      <c r="R3509" s="188">
        <f t="shared" si="3765"/>
        <v>10094.429999999998</v>
      </c>
      <c r="T3509">
        <v>40879.18</v>
      </c>
      <c r="U3509" s="190">
        <f t="shared" si="3766"/>
        <v>0.24693327997283698</v>
      </c>
    </row>
    <row r="3510" spans="1:21" x14ac:dyDescent="0.2">
      <c r="A3510" s="178">
        <v>42882</v>
      </c>
      <c r="B3510" s="179">
        <v>0.16666666666666666</v>
      </c>
      <c r="C3510" t="s">
        <v>349</v>
      </c>
      <c r="D3510">
        <v>2.61</v>
      </c>
      <c r="E3510">
        <v>2.11</v>
      </c>
      <c r="F3510">
        <v>2.61</v>
      </c>
      <c r="G3510">
        <v>0.99</v>
      </c>
      <c r="H3510" s="184">
        <f t="shared" ref="H3510:L3510" si="3815">H3486</f>
        <v>0.125</v>
      </c>
      <c r="I3510" s="185">
        <f t="shared" si="3815"/>
        <v>201</v>
      </c>
      <c r="J3510" s="185">
        <f t="shared" si="3815"/>
        <v>205</v>
      </c>
      <c r="K3510" s="185">
        <f t="shared" si="3815"/>
        <v>2985</v>
      </c>
      <c r="L3510" s="185">
        <f t="shared" si="3815"/>
        <v>1717</v>
      </c>
      <c r="M3510" s="147"/>
      <c r="N3510" s="143">
        <f t="shared" si="3764"/>
        <v>524.61</v>
      </c>
      <c r="O3510" s="143">
        <f t="shared" si="3760"/>
        <v>432.54999999999995</v>
      </c>
      <c r="P3510" s="143">
        <f t="shared" si="3761"/>
        <v>7790.8499999999995</v>
      </c>
      <c r="Q3510" s="143">
        <f t="shared" si="3762"/>
        <v>1699.83</v>
      </c>
      <c r="R3510" s="188">
        <f t="shared" si="3765"/>
        <v>10447.84</v>
      </c>
      <c r="T3510">
        <v>39382.78</v>
      </c>
      <c r="U3510" s="190">
        <f t="shared" si="3766"/>
        <v>0.26528955040756391</v>
      </c>
    </row>
    <row r="3511" spans="1:21" x14ac:dyDescent="0.2">
      <c r="A3511" s="178">
        <v>42882</v>
      </c>
      <c r="B3511" s="179">
        <v>0.20833333333333334</v>
      </c>
      <c r="C3511" t="s">
        <v>349</v>
      </c>
      <c r="D3511">
        <v>2.11</v>
      </c>
      <c r="E3511">
        <v>2.61</v>
      </c>
      <c r="F3511">
        <v>2.61</v>
      </c>
      <c r="G3511">
        <v>0.99</v>
      </c>
      <c r="H3511" s="184">
        <f t="shared" ref="H3511:L3511" si="3816">H3487</f>
        <v>0.16666666666666666</v>
      </c>
      <c r="I3511" s="185">
        <f t="shared" si="3816"/>
        <v>185</v>
      </c>
      <c r="J3511" s="185">
        <f t="shared" si="3816"/>
        <v>205</v>
      </c>
      <c r="K3511" s="185">
        <f t="shared" si="3816"/>
        <v>2985</v>
      </c>
      <c r="L3511" s="185">
        <f t="shared" si="3816"/>
        <v>1717</v>
      </c>
      <c r="M3511" s="147"/>
      <c r="N3511" s="143">
        <f t="shared" si="3764"/>
        <v>390.34999999999997</v>
      </c>
      <c r="O3511" s="143">
        <f t="shared" si="3760"/>
        <v>535.04999999999995</v>
      </c>
      <c r="P3511" s="143">
        <f t="shared" si="3761"/>
        <v>7790.8499999999995</v>
      </c>
      <c r="Q3511" s="143">
        <f t="shared" si="3762"/>
        <v>1699.83</v>
      </c>
      <c r="R3511" s="188">
        <f t="shared" si="3765"/>
        <v>10416.08</v>
      </c>
      <c r="T3511">
        <v>38496.61</v>
      </c>
      <c r="U3511" s="190">
        <f t="shared" si="3766"/>
        <v>0.27057135680258598</v>
      </c>
    </row>
    <row r="3512" spans="1:21" x14ac:dyDescent="0.2">
      <c r="A3512" s="178">
        <v>42882</v>
      </c>
      <c r="B3512" s="179">
        <v>0.25</v>
      </c>
      <c r="C3512" t="s">
        <v>349</v>
      </c>
      <c r="D3512">
        <v>10.42</v>
      </c>
      <c r="E3512">
        <v>6</v>
      </c>
      <c r="F3512">
        <v>3</v>
      </c>
      <c r="G3512">
        <v>1</v>
      </c>
      <c r="H3512" s="184">
        <f t="shared" ref="H3512:L3512" si="3817">H3488</f>
        <v>0.20833333333333334</v>
      </c>
      <c r="I3512" s="185">
        <f t="shared" si="3817"/>
        <v>207</v>
      </c>
      <c r="J3512" s="185">
        <f t="shared" si="3817"/>
        <v>283</v>
      </c>
      <c r="K3512" s="185">
        <f t="shared" si="3817"/>
        <v>2985</v>
      </c>
      <c r="L3512" s="185">
        <f t="shared" si="3817"/>
        <v>1717</v>
      </c>
      <c r="M3512" s="147"/>
      <c r="N3512" s="143">
        <f t="shared" si="3764"/>
        <v>2156.94</v>
      </c>
      <c r="O3512" s="143">
        <f t="shared" si="3760"/>
        <v>1698</v>
      </c>
      <c r="P3512" s="143">
        <f t="shared" si="3761"/>
        <v>8955</v>
      </c>
      <c r="Q3512" s="143">
        <f t="shared" si="3762"/>
        <v>1717</v>
      </c>
      <c r="R3512" s="188">
        <f t="shared" si="3765"/>
        <v>14526.94</v>
      </c>
      <c r="T3512">
        <v>38088.559999999998</v>
      </c>
      <c r="U3512" s="190">
        <f t="shared" si="3766"/>
        <v>0.38139903425070421</v>
      </c>
    </row>
    <row r="3513" spans="1:21" x14ac:dyDescent="0.2">
      <c r="A3513" s="178">
        <v>42882</v>
      </c>
      <c r="B3513" s="179">
        <v>0.29166666666666669</v>
      </c>
      <c r="C3513" t="s">
        <v>349</v>
      </c>
      <c r="D3513">
        <v>6.68</v>
      </c>
      <c r="E3513">
        <v>8.61</v>
      </c>
      <c r="F3513">
        <v>3.35</v>
      </c>
      <c r="G3513">
        <v>3.5</v>
      </c>
      <c r="H3513" s="184">
        <f t="shared" ref="H3513:L3513" si="3818">H3489</f>
        <v>0.25</v>
      </c>
      <c r="I3513" s="185">
        <f t="shared" si="3818"/>
        <v>327</v>
      </c>
      <c r="J3513" s="185">
        <f t="shared" si="3818"/>
        <v>438</v>
      </c>
      <c r="K3513" s="185">
        <f t="shared" si="3818"/>
        <v>2985</v>
      </c>
      <c r="L3513" s="185">
        <f t="shared" si="3818"/>
        <v>1717</v>
      </c>
      <c r="M3513" s="147"/>
      <c r="N3513" s="143">
        <f t="shared" si="3764"/>
        <v>2184.36</v>
      </c>
      <c r="O3513" s="143">
        <f t="shared" si="3760"/>
        <v>3771.18</v>
      </c>
      <c r="P3513" s="143">
        <f t="shared" si="3761"/>
        <v>9999.75</v>
      </c>
      <c r="Q3513" s="143">
        <f t="shared" si="3762"/>
        <v>6009.5</v>
      </c>
      <c r="R3513" s="188">
        <f t="shared" si="3765"/>
        <v>21964.79</v>
      </c>
      <c r="T3513">
        <v>38171.65</v>
      </c>
      <c r="U3513" s="190">
        <f t="shared" si="3766"/>
        <v>0.57542154976271653</v>
      </c>
    </row>
    <row r="3514" spans="1:21" x14ac:dyDescent="0.2">
      <c r="A3514" s="178">
        <v>42882</v>
      </c>
      <c r="B3514" s="179">
        <v>0.33333333333333331</v>
      </c>
      <c r="C3514" t="s">
        <v>349</v>
      </c>
      <c r="D3514">
        <v>4.71</v>
      </c>
      <c r="E3514">
        <v>3.55</v>
      </c>
      <c r="F3514">
        <v>3.4</v>
      </c>
      <c r="G3514">
        <v>3.4</v>
      </c>
      <c r="H3514" s="184">
        <f t="shared" ref="H3514:L3514" si="3819">H3490</f>
        <v>0.29166666666666669</v>
      </c>
      <c r="I3514" s="185">
        <f t="shared" si="3819"/>
        <v>249</v>
      </c>
      <c r="J3514" s="185">
        <f t="shared" si="3819"/>
        <v>556</v>
      </c>
      <c r="K3514" s="185">
        <f t="shared" si="3819"/>
        <v>2872</v>
      </c>
      <c r="L3514" s="185">
        <f t="shared" si="3819"/>
        <v>2219</v>
      </c>
      <c r="M3514" s="147"/>
      <c r="N3514" s="143">
        <f t="shared" si="3764"/>
        <v>1172.79</v>
      </c>
      <c r="O3514" s="143">
        <f t="shared" si="3760"/>
        <v>1973.8</v>
      </c>
      <c r="P3514" s="143">
        <f t="shared" si="3761"/>
        <v>9764.7999999999993</v>
      </c>
      <c r="Q3514" s="143">
        <f t="shared" si="3762"/>
        <v>7544.5999999999995</v>
      </c>
      <c r="R3514" s="188">
        <f t="shared" si="3765"/>
        <v>20455.989999999998</v>
      </c>
      <c r="T3514">
        <v>38414.21</v>
      </c>
      <c r="U3514" s="190">
        <f t="shared" si="3766"/>
        <v>0.53251101610575879</v>
      </c>
    </row>
    <row r="3515" spans="1:21" x14ac:dyDescent="0.2">
      <c r="A3515" s="178">
        <v>42882</v>
      </c>
      <c r="B3515" s="179">
        <v>0.375</v>
      </c>
      <c r="C3515" t="s">
        <v>349</v>
      </c>
      <c r="D3515">
        <v>8.11</v>
      </c>
      <c r="E3515">
        <v>4</v>
      </c>
      <c r="F3515">
        <v>3</v>
      </c>
      <c r="G3515">
        <v>3</v>
      </c>
      <c r="H3515" s="184">
        <f t="shared" ref="H3515:L3515" si="3820">H3491</f>
        <v>0.33333333333333331</v>
      </c>
      <c r="I3515" s="185">
        <f t="shared" si="3820"/>
        <v>256</v>
      </c>
      <c r="J3515" s="185">
        <f t="shared" si="3820"/>
        <v>306</v>
      </c>
      <c r="K3515" s="185">
        <f t="shared" si="3820"/>
        <v>2872</v>
      </c>
      <c r="L3515" s="185">
        <f t="shared" si="3820"/>
        <v>2219</v>
      </c>
      <c r="M3515" s="147"/>
      <c r="N3515" s="143">
        <f t="shared" si="3764"/>
        <v>2076.16</v>
      </c>
      <c r="O3515" s="143">
        <f t="shared" si="3760"/>
        <v>1224</v>
      </c>
      <c r="P3515" s="143">
        <f t="shared" si="3761"/>
        <v>8616</v>
      </c>
      <c r="Q3515" s="143">
        <f t="shared" si="3762"/>
        <v>6657</v>
      </c>
      <c r="R3515" s="188">
        <f t="shared" si="3765"/>
        <v>18573.16</v>
      </c>
      <c r="T3515">
        <v>39193.120000000003</v>
      </c>
      <c r="U3515" s="190">
        <f t="shared" si="3766"/>
        <v>0.47388827426854507</v>
      </c>
    </row>
    <row r="3516" spans="1:21" x14ac:dyDescent="0.2">
      <c r="A3516" s="178">
        <v>42882</v>
      </c>
      <c r="B3516" s="179">
        <v>0.41666666666666669</v>
      </c>
      <c r="C3516" t="s">
        <v>349</v>
      </c>
      <c r="D3516">
        <v>3.5</v>
      </c>
      <c r="E3516">
        <v>4.05</v>
      </c>
      <c r="F3516">
        <v>4.67</v>
      </c>
      <c r="G3516">
        <v>3.43</v>
      </c>
      <c r="H3516" s="184">
        <f t="shared" ref="H3516:L3516" si="3821">H3492</f>
        <v>0.375</v>
      </c>
      <c r="I3516" s="185">
        <f t="shared" si="3821"/>
        <v>156</v>
      </c>
      <c r="J3516" s="185">
        <f t="shared" si="3821"/>
        <v>343</v>
      </c>
      <c r="K3516" s="185">
        <f t="shared" si="3821"/>
        <v>2872</v>
      </c>
      <c r="L3516" s="185">
        <f t="shared" si="3821"/>
        <v>2219</v>
      </c>
      <c r="M3516" s="147"/>
      <c r="N3516" s="143">
        <f t="shared" si="3764"/>
        <v>546</v>
      </c>
      <c r="O3516" s="143">
        <f t="shared" si="3760"/>
        <v>1389.1499999999999</v>
      </c>
      <c r="P3516" s="143">
        <f t="shared" si="3761"/>
        <v>13412.24</v>
      </c>
      <c r="Q3516" s="143">
        <f t="shared" si="3762"/>
        <v>7611.17</v>
      </c>
      <c r="R3516" s="188">
        <f t="shared" si="3765"/>
        <v>22958.559999999998</v>
      </c>
      <c r="T3516">
        <v>41625.089999999997</v>
      </c>
      <c r="U3516" s="190">
        <f t="shared" si="3766"/>
        <v>0.55155580444390628</v>
      </c>
    </row>
    <row r="3517" spans="1:21" x14ac:dyDescent="0.2">
      <c r="A3517" s="178">
        <v>42882</v>
      </c>
      <c r="B3517" s="179">
        <v>0.45833333333333331</v>
      </c>
      <c r="C3517" t="s">
        <v>349</v>
      </c>
      <c r="D3517">
        <v>2</v>
      </c>
      <c r="E3517">
        <v>5.55</v>
      </c>
      <c r="F3517">
        <v>5.38</v>
      </c>
      <c r="G3517">
        <v>4.93</v>
      </c>
      <c r="H3517" s="184">
        <f t="shared" ref="H3517:L3517" si="3822">H3493</f>
        <v>0.41666666666666669</v>
      </c>
      <c r="I3517" s="185">
        <f t="shared" si="3822"/>
        <v>196</v>
      </c>
      <c r="J3517" s="185">
        <f t="shared" si="3822"/>
        <v>315</v>
      </c>
      <c r="K3517" s="185">
        <f t="shared" si="3822"/>
        <v>2872</v>
      </c>
      <c r="L3517" s="185">
        <f t="shared" si="3822"/>
        <v>2219</v>
      </c>
      <c r="M3517" s="147"/>
      <c r="N3517" s="143">
        <f t="shared" si="3764"/>
        <v>392</v>
      </c>
      <c r="O3517" s="143">
        <f t="shared" si="3760"/>
        <v>1748.25</v>
      </c>
      <c r="P3517" s="143">
        <f t="shared" si="3761"/>
        <v>15451.36</v>
      </c>
      <c r="Q3517" s="143">
        <f t="shared" si="3762"/>
        <v>10939.67</v>
      </c>
      <c r="R3517" s="188">
        <f t="shared" si="3765"/>
        <v>28531.279999999999</v>
      </c>
      <c r="T3517">
        <v>44810.080000000002</v>
      </c>
      <c r="U3517" s="190">
        <f t="shared" si="3766"/>
        <v>0.63671566754623066</v>
      </c>
    </row>
    <row r="3518" spans="1:21" x14ac:dyDescent="0.2">
      <c r="A3518" s="178">
        <v>42882</v>
      </c>
      <c r="B3518" s="179">
        <v>0.5</v>
      </c>
      <c r="C3518" t="s">
        <v>349</v>
      </c>
      <c r="D3518">
        <v>1</v>
      </c>
      <c r="E3518">
        <v>6.62</v>
      </c>
      <c r="F3518">
        <v>7</v>
      </c>
      <c r="G3518">
        <v>6</v>
      </c>
      <c r="H3518" s="184">
        <f t="shared" ref="H3518:L3518" si="3823">H3494</f>
        <v>0.45833333333333331</v>
      </c>
      <c r="I3518" s="185">
        <f t="shared" si="3823"/>
        <v>226</v>
      </c>
      <c r="J3518" s="185">
        <f t="shared" si="3823"/>
        <v>326</v>
      </c>
      <c r="K3518" s="185">
        <f t="shared" si="3823"/>
        <v>2842</v>
      </c>
      <c r="L3518" s="185">
        <f t="shared" si="3823"/>
        <v>1635</v>
      </c>
      <c r="M3518" s="147"/>
      <c r="N3518" s="143">
        <f t="shared" si="3764"/>
        <v>226</v>
      </c>
      <c r="O3518" s="143">
        <f t="shared" si="3760"/>
        <v>2158.12</v>
      </c>
      <c r="P3518" s="143">
        <f t="shared" si="3761"/>
        <v>19894</v>
      </c>
      <c r="Q3518" s="143">
        <f t="shared" si="3762"/>
        <v>9810</v>
      </c>
      <c r="R3518" s="188">
        <f t="shared" si="3765"/>
        <v>32088.12</v>
      </c>
      <c r="T3518">
        <v>47883.83</v>
      </c>
      <c r="U3518" s="190">
        <f t="shared" si="3766"/>
        <v>0.67012434051327974</v>
      </c>
    </row>
    <row r="3519" spans="1:21" x14ac:dyDescent="0.2">
      <c r="A3519" s="178">
        <v>42882</v>
      </c>
      <c r="B3519" s="179">
        <v>0.54166666666666663</v>
      </c>
      <c r="C3519" t="s">
        <v>349</v>
      </c>
      <c r="D3519">
        <v>1</v>
      </c>
      <c r="E3519">
        <v>8</v>
      </c>
      <c r="F3519">
        <v>9</v>
      </c>
      <c r="G3519">
        <v>8</v>
      </c>
      <c r="H3519" s="184">
        <f t="shared" ref="H3519:L3519" si="3824">H3495</f>
        <v>0.5</v>
      </c>
      <c r="I3519" s="185">
        <f t="shared" si="3824"/>
        <v>222</v>
      </c>
      <c r="J3519" s="185">
        <f t="shared" si="3824"/>
        <v>319</v>
      </c>
      <c r="K3519" s="185">
        <f t="shared" si="3824"/>
        <v>2842</v>
      </c>
      <c r="L3519" s="185">
        <f t="shared" si="3824"/>
        <v>1635</v>
      </c>
      <c r="M3519" s="147"/>
      <c r="N3519" s="143">
        <f t="shared" si="3764"/>
        <v>222</v>
      </c>
      <c r="O3519" s="143">
        <f t="shared" si="3760"/>
        <v>2552</v>
      </c>
      <c r="P3519" s="143">
        <f t="shared" si="3761"/>
        <v>25578</v>
      </c>
      <c r="Q3519" s="143">
        <f t="shared" si="3762"/>
        <v>13080</v>
      </c>
      <c r="R3519" s="188">
        <f t="shared" si="3765"/>
        <v>41432</v>
      </c>
      <c r="T3519">
        <v>50630.64</v>
      </c>
      <c r="U3519" s="190">
        <f t="shared" si="3766"/>
        <v>0.81831870977732057</v>
      </c>
    </row>
    <row r="3520" spans="1:21" x14ac:dyDescent="0.2">
      <c r="A3520" s="178">
        <v>42882</v>
      </c>
      <c r="B3520" s="179">
        <v>0.58333333333333337</v>
      </c>
      <c r="C3520" t="s">
        <v>349</v>
      </c>
      <c r="D3520">
        <v>1.37</v>
      </c>
      <c r="E3520">
        <v>11.93</v>
      </c>
      <c r="F3520">
        <v>14.82</v>
      </c>
      <c r="G3520">
        <v>13.93</v>
      </c>
      <c r="H3520" s="184">
        <f t="shared" ref="H3520:L3520" si="3825">H3496</f>
        <v>0.54166666666666663</v>
      </c>
      <c r="I3520" s="185">
        <f t="shared" si="3825"/>
        <v>195</v>
      </c>
      <c r="J3520" s="185">
        <f t="shared" si="3825"/>
        <v>299</v>
      </c>
      <c r="K3520" s="185">
        <f t="shared" si="3825"/>
        <v>2842</v>
      </c>
      <c r="L3520" s="185">
        <f t="shared" si="3825"/>
        <v>1635</v>
      </c>
      <c r="M3520" s="147"/>
      <c r="N3520" s="143">
        <f t="shared" si="3764"/>
        <v>267.15000000000003</v>
      </c>
      <c r="O3520" s="143">
        <f t="shared" si="3760"/>
        <v>3567.0699999999997</v>
      </c>
      <c r="P3520" s="143">
        <f t="shared" si="3761"/>
        <v>42118.44</v>
      </c>
      <c r="Q3520" s="143">
        <f t="shared" si="3762"/>
        <v>22775.55</v>
      </c>
      <c r="R3520" s="188">
        <f t="shared" si="3765"/>
        <v>68728.210000000006</v>
      </c>
      <c r="T3520">
        <v>53007.02</v>
      </c>
      <c r="U3520" s="190">
        <f t="shared" si="3766"/>
        <v>1.2965869426351455</v>
      </c>
    </row>
    <row r="3521" spans="1:21" x14ac:dyDescent="0.2">
      <c r="A3521" s="178">
        <v>42882</v>
      </c>
      <c r="B3521" s="179">
        <v>0.625</v>
      </c>
      <c r="C3521" t="s">
        <v>349</v>
      </c>
      <c r="D3521">
        <v>2.11</v>
      </c>
      <c r="E3521">
        <v>15.19</v>
      </c>
      <c r="F3521">
        <v>19.850000000000001</v>
      </c>
      <c r="G3521">
        <v>5.87</v>
      </c>
      <c r="H3521" s="184">
        <f t="shared" ref="H3521:L3521" si="3826">H3497</f>
        <v>0.58333333333333337</v>
      </c>
      <c r="I3521" s="185">
        <f t="shared" si="3826"/>
        <v>205</v>
      </c>
      <c r="J3521" s="185">
        <f t="shared" si="3826"/>
        <v>237</v>
      </c>
      <c r="K3521" s="185">
        <f t="shared" si="3826"/>
        <v>2842</v>
      </c>
      <c r="L3521" s="185">
        <f t="shared" si="3826"/>
        <v>1635</v>
      </c>
      <c r="M3521" s="147"/>
      <c r="N3521" s="143">
        <f t="shared" si="3764"/>
        <v>432.54999999999995</v>
      </c>
      <c r="O3521" s="143">
        <f t="shared" si="3760"/>
        <v>3600.0299999999997</v>
      </c>
      <c r="P3521" s="143">
        <f t="shared" si="3761"/>
        <v>56413.700000000004</v>
      </c>
      <c r="Q3521" s="143">
        <f t="shared" si="3762"/>
        <v>9597.4500000000007</v>
      </c>
      <c r="R3521" s="188">
        <f t="shared" si="3765"/>
        <v>70043.73000000001</v>
      </c>
      <c r="T3521">
        <v>54738.35</v>
      </c>
      <c r="U3521" s="190">
        <f t="shared" si="3766"/>
        <v>1.2796098165180356</v>
      </c>
    </row>
    <row r="3522" spans="1:21" x14ac:dyDescent="0.2">
      <c r="A3522" s="178">
        <v>42882</v>
      </c>
      <c r="B3522" s="179">
        <v>0.66666666666666663</v>
      </c>
      <c r="C3522" t="s">
        <v>349</v>
      </c>
      <c r="D3522">
        <v>2.74</v>
      </c>
      <c r="E3522">
        <v>30.43</v>
      </c>
      <c r="F3522">
        <v>35.54</v>
      </c>
      <c r="G3522">
        <v>14.03</v>
      </c>
      <c r="H3522" s="184">
        <f t="shared" ref="H3522:L3522" si="3827">H3498</f>
        <v>0.625</v>
      </c>
      <c r="I3522" s="185">
        <f t="shared" si="3827"/>
        <v>212</v>
      </c>
      <c r="J3522" s="185">
        <f t="shared" si="3827"/>
        <v>213</v>
      </c>
      <c r="K3522" s="185">
        <f t="shared" si="3827"/>
        <v>2842</v>
      </c>
      <c r="L3522" s="185">
        <f t="shared" si="3827"/>
        <v>1380</v>
      </c>
      <c r="M3522" s="147"/>
      <c r="N3522" s="143">
        <f t="shared" si="3764"/>
        <v>580.88</v>
      </c>
      <c r="O3522" s="143">
        <f t="shared" si="3760"/>
        <v>6481.59</v>
      </c>
      <c r="P3522" s="143">
        <f t="shared" si="3761"/>
        <v>101004.68</v>
      </c>
      <c r="Q3522" s="143">
        <f t="shared" si="3762"/>
        <v>19361.399999999998</v>
      </c>
      <c r="R3522" s="188">
        <f t="shared" si="3765"/>
        <v>127428.54999999999</v>
      </c>
      <c r="T3522">
        <v>56086.239999999998</v>
      </c>
      <c r="U3522" s="190">
        <f t="shared" si="3766"/>
        <v>2.2720109246046802</v>
      </c>
    </row>
    <row r="3523" spans="1:21" x14ac:dyDescent="0.2">
      <c r="A3523" s="178">
        <v>42882</v>
      </c>
      <c r="B3523" s="179">
        <v>0.70833333333333337</v>
      </c>
      <c r="C3523" t="s">
        <v>349</v>
      </c>
      <c r="D3523">
        <v>3.5</v>
      </c>
      <c r="E3523">
        <v>25.01</v>
      </c>
      <c r="F3523">
        <v>30.1</v>
      </c>
      <c r="G3523">
        <v>12</v>
      </c>
      <c r="H3523" s="184">
        <f t="shared" ref="H3523:L3523" si="3828">H3499</f>
        <v>0.66666666666666663</v>
      </c>
      <c r="I3523" s="185">
        <f t="shared" si="3828"/>
        <v>191</v>
      </c>
      <c r="J3523" s="185">
        <f t="shared" si="3828"/>
        <v>237</v>
      </c>
      <c r="K3523" s="185">
        <f t="shared" si="3828"/>
        <v>2842</v>
      </c>
      <c r="L3523" s="185">
        <f t="shared" si="3828"/>
        <v>1380</v>
      </c>
      <c r="M3523" s="147"/>
      <c r="N3523" s="143">
        <f t="shared" si="3764"/>
        <v>668.5</v>
      </c>
      <c r="O3523" s="143">
        <f t="shared" si="3760"/>
        <v>5927.3700000000008</v>
      </c>
      <c r="P3523" s="143">
        <f t="shared" si="3761"/>
        <v>85544.2</v>
      </c>
      <c r="Q3523" s="143">
        <f t="shared" si="3762"/>
        <v>16560</v>
      </c>
      <c r="R3523" s="188">
        <f t="shared" si="3765"/>
        <v>108700.06999999999</v>
      </c>
      <c r="T3523">
        <v>57171.21</v>
      </c>
      <c r="U3523" s="190">
        <f t="shared" si="3766"/>
        <v>1.9013078435807111</v>
      </c>
    </row>
    <row r="3524" spans="1:21" x14ac:dyDescent="0.2">
      <c r="A3524" s="178">
        <v>42882</v>
      </c>
      <c r="B3524" s="179">
        <v>0.75</v>
      </c>
      <c r="C3524" t="s">
        <v>349</v>
      </c>
      <c r="D3524">
        <v>3.5</v>
      </c>
      <c r="E3524">
        <v>11.71</v>
      </c>
      <c r="F3524">
        <v>16.45</v>
      </c>
      <c r="G3524">
        <v>6</v>
      </c>
      <c r="H3524" s="184">
        <f t="shared" ref="H3524:L3524" si="3829">H3500</f>
        <v>0.70833333333333337</v>
      </c>
      <c r="I3524" s="185">
        <f t="shared" si="3829"/>
        <v>218</v>
      </c>
      <c r="J3524" s="185">
        <f t="shared" si="3829"/>
        <v>258</v>
      </c>
      <c r="K3524" s="185">
        <f t="shared" si="3829"/>
        <v>2842</v>
      </c>
      <c r="L3524" s="185">
        <f t="shared" si="3829"/>
        <v>1380</v>
      </c>
      <c r="M3524" s="147"/>
      <c r="N3524" s="143">
        <f t="shared" si="3764"/>
        <v>763</v>
      </c>
      <c r="O3524" s="143">
        <f t="shared" ref="O3524:O3587" si="3830">E3524*J3524</f>
        <v>3021.1800000000003</v>
      </c>
      <c r="P3524" s="143">
        <f t="shared" ref="P3524:P3587" si="3831">F3524*K3524</f>
        <v>46750.9</v>
      </c>
      <c r="Q3524" s="143">
        <f t="shared" ref="Q3524:Q3587" si="3832">G3524*L3524</f>
        <v>8280</v>
      </c>
      <c r="R3524" s="188">
        <f t="shared" si="3765"/>
        <v>58815.08</v>
      </c>
      <c r="T3524">
        <v>58011.38</v>
      </c>
      <c r="U3524" s="190">
        <f t="shared" si="3766"/>
        <v>1.0138541782664023</v>
      </c>
    </row>
    <row r="3525" spans="1:21" x14ac:dyDescent="0.2">
      <c r="A3525" s="178">
        <v>42882</v>
      </c>
      <c r="B3525" s="179">
        <v>0.79166666666666663</v>
      </c>
      <c r="C3525" t="s">
        <v>349</v>
      </c>
      <c r="D3525">
        <v>6.67</v>
      </c>
      <c r="E3525">
        <v>5.01</v>
      </c>
      <c r="F3525">
        <v>10.94</v>
      </c>
      <c r="G3525">
        <v>3</v>
      </c>
      <c r="H3525" s="184">
        <f t="shared" ref="H3525:L3525" si="3833">H3501</f>
        <v>0.75</v>
      </c>
      <c r="I3525" s="185">
        <f t="shared" si="3833"/>
        <v>240</v>
      </c>
      <c r="J3525" s="185">
        <f t="shared" si="3833"/>
        <v>365</v>
      </c>
      <c r="K3525" s="185">
        <f t="shared" si="3833"/>
        <v>2842</v>
      </c>
      <c r="L3525" s="185">
        <f t="shared" si="3833"/>
        <v>1380</v>
      </c>
      <c r="M3525" s="147"/>
      <c r="N3525" s="143">
        <f t="shared" ref="N3525:N3588" si="3834">D3525*I3525</f>
        <v>1600.8</v>
      </c>
      <c r="O3525" s="143">
        <f t="shared" si="3830"/>
        <v>1828.6499999999999</v>
      </c>
      <c r="P3525" s="143">
        <f t="shared" si="3831"/>
        <v>31091.48</v>
      </c>
      <c r="Q3525" s="143">
        <f t="shared" si="3832"/>
        <v>4140</v>
      </c>
      <c r="R3525" s="188">
        <f t="shared" ref="R3525:R3588" si="3835">SUM(N3525:Q3525)</f>
        <v>38660.93</v>
      </c>
      <c r="T3525">
        <v>58016.91</v>
      </c>
      <c r="U3525" s="190">
        <f t="shared" ref="U3525:U3588" si="3836">R3525/T3525</f>
        <v>0.66637347628475896</v>
      </c>
    </row>
    <row r="3526" spans="1:21" x14ac:dyDescent="0.2">
      <c r="A3526" s="178">
        <v>42882</v>
      </c>
      <c r="B3526" s="179">
        <v>0.83333333333333337</v>
      </c>
      <c r="C3526" t="s">
        <v>349</v>
      </c>
      <c r="D3526">
        <v>3.5</v>
      </c>
      <c r="E3526">
        <v>7.17</v>
      </c>
      <c r="F3526">
        <v>10.68</v>
      </c>
      <c r="G3526">
        <v>3</v>
      </c>
      <c r="H3526" s="184">
        <f t="shared" ref="H3526:L3526" si="3837">H3502</f>
        <v>0.79166666666666663</v>
      </c>
      <c r="I3526" s="185">
        <f t="shared" si="3837"/>
        <v>320</v>
      </c>
      <c r="J3526" s="185">
        <f t="shared" si="3837"/>
        <v>214</v>
      </c>
      <c r="K3526" s="185">
        <f t="shared" si="3837"/>
        <v>2842</v>
      </c>
      <c r="L3526" s="185">
        <f t="shared" si="3837"/>
        <v>1426</v>
      </c>
      <c r="M3526" s="147"/>
      <c r="N3526" s="143">
        <f t="shared" si="3834"/>
        <v>1120</v>
      </c>
      <c r="O3526" s="143">
        <f t="shared" si="3830"/>
        <v>1534.3799999999999</v>
      </c>
      <c r="P3526" s="143">
        <f t="shared" si="3831"/>
        <v>30352.559999999998</v>
      </c>
      <c r="Q3526" s="143">
        <f t="shared" si="3832"/>
        <v>4278</v>
      </c>
      <c r="R3526" s="188">
        <f t="shared" si="3835"/>
        <v>37284.939999999995</v>
      </c>
      <c r="T3526">
        <v>56862.64</v>
      </c>
      <c r="U3526" s="190">
        <f t="shared" si="3836"/>
        <v>0.65570188088347636</v>
      </c>
    </row>
    <row r="3527" spans="1:21" x14ac:dyDescent="0.2">
      <c r="A3527" s="178">
        <v>42882</v>
      </c>
      <c r="B3527" s="179">
        <v>0.875</v>
      </c>
      <c r="C3527" t="s">
        <v>349</v>
      </c>
      <c r="D3527">
        <v>7</v>
      </c>
      <c r="E3527">
        <v>5.51</v>
      </c>
      <c r="F3527">
        <v>10</v>
      </c>
      <c r="G3527">
        <v>0.99</v>
      </c>
      <c r="H3527" s="184">
        <f t="shared" ref="H3527:L3527" si="3838">H3503</f>
        <v>0.83333333333333337</v>
      </c>
      <c r="I3527" s="185">
        <f t="shared" si="3838"/>
        <v>322</v>
      </c>
      <c r="J3527" s="185">
        <f t="shared" si="3838"/>
        <v>178</v>
      </c>
      <c r="K3527" s="185">
        <f t="shared" si="3838"/>
        <v>2842</v>
      </c>
      <c r="L3527" s="185">
        <f t="shared" si="3838"/>
        <v>1426</v>
      </c>
      <c r="M3527" s="147"/>
      <c r="N3527" s="143">
        <f t="shared" si="3834"/>
        <v>2254</v>
      </c>
      <c r="O3527" s="143">
        <f t="shared" si="3830"/>
        <v>980.78</v>
      </c>
      <c r="P3527" s="143">
        <f t="shared" si="3831"/>
        <v>28420</v>
      </c>
      <c r="Q3527" s="143">
        <f t="shared" si="3832"/>
        <v>1411.74</v>
      </c>
      <c r="R3527" s="188">
        <f t="shared" si="3835"/>
        <v>33066.519999999997</v>
      </c>
      <c r="T3527">
        <v>54798.2</v>
      </c>
      <c r="U3527" s="190">
        <f t="shared" si="3836"/>
        <v>0.60342347011398179</v>
      </c>
    </row>
    <row r="3528" spans="1:21" x14ac:dyDescent="0.2">
      <c r="A3528" s="178">
        <v>42882</v>
      </c>
      <c r="B3528" s="179">
        <v>0.91666666666666663</v>
      </c>
      <c r="C3528" t="s">
        <v>349</v>
      </c>
      <c r="D3528">
        <v>10</v>
      </c>
      <c r="E3528">
        <v>4.5199999999999996</v>
      </c>
      <c r="F3528">
        <v>5.52</v>
      </c>
      <c r="G3528">
        <v>0.99</v>
      </c>
      <c r="H3528" s="184">
        <f t="shared" ref="H3528:L3528" si="3839">H3504</f>
        <v>0.875</v>
      </c>
      <c r="I3528" s="185">
        <f t="shared" si="3839"/>
        <v>337</v>
      </c>
      <c r="J3528" s="185">
        <f t="shared" si="3839"/>
        <v>173</v>
      </c>
      <c r="K3528" s="185">
        <f t="shared" si="3839"/>
        <v>2842</v>
      </c>
      <c r="L3528" s="185">
        <f t="shared" si="3839"/>
        <v>1426</v>
      </c>
      <c r="M3528" s="147"/>
      <c r="N3528" s="143">
        <f t="shared" si="3834"/>
        <v>3370</v>
      </c>
      <c r="O3528" s="143">
        <f t="shared" si="3830"/>
        <v>781.95999999999992</v>
      </c>
      <c r="P3528" s="143">
        <f t="shared" si="3831"/>
        <v>15687.839999999998</v>
      </c>
      <c r="Q3528" s="143">
        <f t="shared" si="3832"/>
        <v>1411.74</v>
      </c>
      <c r="R3528" s="188">
        <f t="shared" si="3835"/>
        <v>21251.54</v>
      </c>
      <c r="T3528">
        <v>53193.91</v>
      </c>
      <c r="U3528" s="190">
        <f t="shared" si="3836"/>
        <v>0.39951077106383043</v>
      </c>
    </row>
    <row r="3529" spans="1:21" x14ac:dyDescent="0.2">
      <c r="A3529" s="178">
        <v>42882</v>
      </c>
      <c r="B3529" s="179">
        <v>0.95833333333333337</v>
      </c>
      <c r="C3529" t="s">
        <v>349</v>
      </c>
      <c r="D3529">
        <v>10.029999999999999</v>
      </c>
      <c r="E3529">
        <v>6.2</v>
      </c>
      <c r="F3529">
        <v>7.04</v>
      </c>
      <c r="G3529">
        <v>0.01</v>
      </c>
      <c r="H3529" s="184">
        <f t="shared" ref="H3529:L3529" si="3840">H3505</f>
        <v>0.91666666666666663</v>
      </c>
      <c r="I3529" s="185">
        <f t="shared" si="3840"/>
        <v>394</v>
      </c>
      <c r="J3529" s="185">
        <f t="shared" si="3840"/>
        <v>194</v>
      </c>
      <c r="K3529" s="185">
        <f t="shared" si="3840"/>
        <v>2842</v>
      </c>
      <c r="L3529" s="185">
        <f t="shared" si="3840"/>
        <v>1426</v>
      </c>
      <c r="M3529" s="147"/>
      <c r="N3529" s="143">
        <f t="shared" si="3834"/>
        <v>3951.8199999999997</v>
      </c>
      <c r="O3529" s="143">
        <f t="shared" si="3830"/>
        <v>1202.8</v>
      </c>
      <c r="P3529" s="143">
        <f t="shared" si="3831"/>
        <v>20007.68</v>
      </c>
      <c r="Q3529" s="143">
        <f t="shared" si="3832"/>
        <v>14.26</v>
      </c>
      <c r="R3529" s="188">
        <f t="shared" si="3835"/>
        <v>25176.559999999998</v>
      </c>
      <c r="T3529">
        <v>51851.34</v>
      </c>
      <c r="U3529" s="190">
        <f t="shared" si="3836"/>
        <v>0.4855527359562935</v>
      </c>
    </row>
    <row r="3530" spans="1:21" x14ac:dyDescent="0.2">
      <c r="A3530" s="178">
        <v>42882</v>
      </c>
      <c r="B3530" s="180">
        <v>1</v>
      </c>
      <c r="C3530" t="s">
        <v>349</v>
      </c>
      <c r="D3530">
        <v>10</v>
      </c>
      <c r="E3530">
        <v>5.79</v>
      </c>
      <c r="F3530">
        <v>5.39</v>
      </c>
      <c r="G3530">
        <v>0.01</v>
      </c>
      <c r="H3530" s="184">
        <f t="shared" ref="H3530:L3530" si="3841">H3506</f>
        <v>0.95833333333333337</v>
      </c>
      <c r="I3530" s="185">
        <f t="shared" si="3841"/>
        <v>389</v>
      </c>
      <c r="J3530" s="185">
        <f t="shared" si="3841"/>
        <v>265</v>
      </c>
      <c r="K3530" s="185">
        <f t="shared" si="3841"/>
        <v>2985</v>
      </c>
      <c r="L3530" s="185">
        <f t="shared" si="3841"/>
        <v>1111</v>
      </c>
      <c r="M3530" s="147"/>
      <c r="N3530" s="143">
        <f t="shared" si="3834"/>
        <v>3890</v>
      </c>
      <c r="O3530" s="143">
        <f t="shared" si="3830"/>
        <v>1534.35</v>
      </c>
      <c r="P3530" s="143">
        <f t="shared" si="3831"/>
        <v>16089.15</v>
      </c>
      <c r="Q3530" s="143">
        <f t="shared" si="3832"/>
        <v>11.11</v>
      </c>
      <c r="R3530" s="188">
        <f t="shared" si="3835"/>
        <v>21524.61</v>
      </c>
      <c r="T3530">
        <v>49226.11</v>
      </c>
      <c r="U3530" s="190">
        <f t="shared" si="3836"/>
        <v>0.43726002318688195</v>
      </c>
    </row>
    <row r="3531" spans="1:21" x14ac:dyDescent="0.2">
      <c r="A3531" s="178">
        <v>42883</v>
      </c>
      <c r="B3531" s="179">
        <v>4.1666666666666664E-2</v>
      </c>
      <c r="C3531" t="s">
        <v>349</v>
      </c>
      <c r="D3531">
        <v>8.11</v>
      </c>
      <c r="E3531">
        <v>3.45</v>
      </c>
      <c r="F3531">
        <v>3.33</v>
      </c>
      <c r="G3531">
        <v>0.01</v>
      </c>
      <c r="H3531" s="184">
        <f t="shared" ref="H3531:L3531" si="3842">H3507</f>
        <v>1</v>
      </c>
      <c r="I3531" s="185">
        <f t="shared" si="3842"/>
        <v>362</v>
      </c>
      <c r="J3531" s="185">
        <f t="shared" si="3842"/>
        <v>243</v>
      </c>
      <c r="K3531" s="185">
        <f t="shared" si="3842"/>
        <v>2985</v>
      </c>
      <c r="L3531" s="185">
        <f t="shared" si="3842"/>
        <v>1111</v>
      </c>
      <c r="M3531" s="147"/>
      <c r="N3531" s="143">
        <f t="shared" si="3834"/>
        <v>2935.8199999999997</v>
      </c>
      <c r="O3531" s="143">
        <f t="shared" si="3830"/>
        <v>838.35</v>
      </c>
      <c r="P3531" s="143">
        <f t="shared" si="3831"/>
        <v>9940.0500000000011</v>
      </c>
      <c r="Q3531" s="143">
        <f t="shared" si="3832"/>
        <v>11.11</v>
      </c>
      <c r="R3531" s="188">
        <f t="shared" si="3835"/>
        <v>13725.330000000002</v>
      </c>
      <c r="T3531">
        <v>46330.55</v>
      </c>
      <c r="U3531" s="190">
        <f t="shared" si="3836"/>
        <v>0.29624794007409799</v>
      </c>
    </row>
    <row r="3532" spans="1:21" x14ac:dyDescent="0.2">
      <c r="A3532" s="178">
        <v>42883</v>
      </c>
      <c r="B3532" s="179">
        <v>8.3333333333333329E-2</v>
      </c>
      <c r="C3532" t="s">
        <v>349</v>
      </c>
      <c r="D3532">
        <v>3.19</v>
      </c>
      <c r="E3532">
        <v>2.61</v>
      </c>
      <c r="F3532">
        <v>2.81</v>
      </c>
      <c r="G3532">
        <v>0.01</v>
      </c>
      <c r="H3532" s="184">
        <f t="shared" ref="H3532:L3532" si="3843">H3508</f>
        <v>4.1666666666666664E-2</v>
      </c>
      <c r="I3532" s="185">
        <f t="shared" si="3843"/>
        <v>294</v>
      </c>
      <c r="J3532" s="185">
        <f t="shared" si="3843"/>
        <v>212</v>
      </c>
      <c r="K3532" s="185">
        <f t="shared" si="3843"/>
        <v>2985</v>
      </c>
      <c r="L3532" s="185">
        <f t="shared" si="3843"/>
        <v>1111</v>
      </c>
      <c r="M3532" s="147"/>
      <c r="N3532" s="143">
        <f t="shared" si="3834"/>
        <v>937.86</v>
      </c>
      <c r="O3532" s="143">
        <f t="shared" si="3830"/>
        <v>553.31999999999994</v>
      </c>
      <c r="P3532" s="143">
        <f t="shared" si="3831"/>
        <v>8387.85</v>
      </c>
      <c r="Q3532" s="143">
        <f t="shared" si="3832"/>
        <v>11.11</v>
      </c>
      <c r="R3532" s="188">
        <f t="shared" si="3835"/>
        <v>9890.1400000000012</v>
      </c>
      <c r="T3532">
        <v>43452.88</v>
      </c>
      <c r="U3532" s="190">
        <f t="shared" si="3836"/>
        <v>0.22760608732953955</v>
      </c>
    </row>
    <row r="3533" spans="1:21" x14ac:dyDescent="0.2">
      <c r="A3533" s="178">
        <v>42883</v>
      </c>
      <c r="B3533" s="179">
        <v>0.125</v>
      </c>
      <c r="C3533" t="s">
        <v>349</v>
      </c>
      <c r="D3533">
        <v>3.05</v>
      </c>
      <c r="E3533">
        <v>2.61</v>
      </c>
      <c r="F3533">
        <v>2.81</v>
      </c>
      <c r="G3533">
        <v>1.54</v>
      </c>
      <c r="H3533" s="184">
        <f t="shared" ref="H3533:L3533" si="3844">H3509</f>
        <v>8.3333333333333329E-2</v>
      </c>
      <c r="I3533" s="185">
        <f t="shared" si="3844"/>
        <v>236</v>
      </c>
      <c r="J3533" s="185">
        <f t="shared" si="3844"/>
        <v>179</v>
      </c>
      <c r="K3533" s="185">
        <f t="shared" si="3844"/>
        <v>2985</v>
      </c>
      <c r="L3533" s="185">
        <f t="shared" si="3844"/>
        <v>1111</v>
      </c>
      <c r="M3533" s="147"/>
      <c r="N3533" s="143">
        <f t="shared" si="3834"/>
        <v>719.8</v>
      </c>
      <c r="O3533" s="143">
        <f t="shared" si="3830"/>
        <v>467.19</v>
      </c>
      <c r="P3533" s="143">
        <f t="shared" si="3831"/>
        <v>8387.85</v>
      </c>
      <c r="Q3533" s="143">
        <f t="shared" si="3832"/>
        <v>1710.94</v>
      </c>
      <c r="R3533" s="188">
        <f t="shared" si="3835"/>
        <v>11285.78</v>
      </c>
      <c r="T3533">
        <v>41029.21</v>
      </c>
      <c r="U3533" s="190">
        <f t="shared" si="3836"/>
        <v>0.27506695839378825</v>
      </c>
    </row>
    <row r="3534" spans="1:21" x14ac:dyDescent="0.2">
      <c r="A3534" s="178">
        <v>42883</v>
      </c>
      <c r="B3534" s="179">
        <v>0.16666666666666666</v>
      </c>
      <c r="C3534" t="s">
        <v>349</v>
      </c>
      <c r="D3534">
        <v>3.11</v>
      </c>
      <c r="E3534">
        <v>2.11</v>
      </c>
      <c r="F3534">
        <v>2.61</v>
      </c>
      <c r="G3534">
        <v>1.23</v>
      </c>
      <c r="H3534" s="184">
        <f t="shared" ref="H3534:L3534" si="3845">H3510</f>
        <v>0.125</v>
      </c>
      <c r="I3534" s="185">
        <f t="shared" si="3845"/>
        <v>201</v>
      </c>
      <c r="J3534" s="185">
        <f t="shared" si="3845"/>
        <v>205</v>
      </c>
      <c r="K3534" s="185">
        <f t="shared" si="3845"/>
        <v>2985</v>
      </c>
      <c r="L3534" s="185">
        <f t="shared" si="3845"/>
        <v>1717</v>
      </c>
      <c r="M3534" s="147"/>
      <c r="N3534" s="143">
        <f t="shared" si="3834"/>
        <v>625.11</v>
      </c>
      <c r="O3534" s="143">
        <f t="shared" si="3830"/>
        <v>432.54999999999995</v>
      </c>
      <c r="P3534" s="143">
        <f t="shared" si="3831"/>
        <v>7790.8499999999995</v>
      </c>
      <c r="Q3534" s="143">
        <f t="shared" si="3832"/>
        <v>2111.91</v>
      </c>
      <c r="R3534" s="188">
        <f t="shared" si="3835"/>
        <v>10960.419999999998</v>
      </c>
      <c r="T3534">
        <v>39109.67</v>
      </c>
      <c r="U3534" s="190">
        <f t="shared" si="3836"/>
        <v>0.28024833755948336</v>
      </c>
    </row>
    <row r="3535" spans="1:21" x14ac:dyDescent="0.2">
      <c r="A3535" s="178">
        <v>42883</v>
      </c>
      <c r="B3535" s="179">
        <v>0.20833333333333334</v>
      </c>
      <c r="C3535" t="s">
        <v>349</v>
      </c>
      <c r="D3535">
        <v>2.11</v>
      </c>
      <c r="E3535">
        <v>2.61</v>
      </c>
      <c r="F3535">
        <v>2.81</v>
      </c>
      <c r="G3535">
        <v>1.31</v>
      </c>
      <c r="H3535" s="184">
        <f t="shared" ref="H3535:L3535" si="3846">H3511</f>
        <v>0.16666666666666666</v>
      </c>
      <c r="I3535" s="185">
        <f t="shared" si="3846"/>
        <v>185</v>
      </c>
      <c r="J3535" s="185">
        <f t="shared" si="3846"/>
        <v>205</v>
      </c>
      <c r="K3535" s="185">
        <f t="shared" si="3846"/>
        <v>2985</v>
      </c>
      <c r="L3535" s="185">
        <f t="shared" si="3846"/>
        <v>1717</v>
      </c>
      <c r="M3535" s="147"/>
      <c r="N3535" s="143">
        <f t="shared" si="3834"/>
        <v>390.34999999999997</v>
      </c>
      <c r="O3535" s="143">
        <f t="shared" si="3830"/>
        <v>535.04999999999995</v>
      </c>
      <c r="P3535" s="143">
        <f t="shared" si="3831"/>
        <v>8387.85</v>
      </c>
      <c r="Q3535" s="143">
        <f t="shared" si="3832"/>
        <v>2249.27</v>
      </c>
      <c r="R3535" s="188">
        <f t="shared" si="3835"/>
        <v>11562.52</v>
      </c>
      <c r="T3535">
        <v>37710.06</v>
      </c>
      <c r="U3535" s="190">
        <f t="shared" si="3836"/>
        <v>0.3066163246624376</v>
      </c>
    </row>
    <row r="3536" spans="1:21" x14ac:dyDescent="0.2">
      <c r="A3536" s="178">
        <v>42883</v>
      </c>
      <c r="B3536" s="179">
        <v>0.25</v>
      </c>
      <c r="C3536" t="s">
        <v>349</v>
      </c>
      <c r="D3536">
        <v>20</v>
      </c>
      <c r="E3536">
        <v>6</v>
      </c>
      <c r="F3536">
        <v>3</v>
      </c>
      <c r="G3536">
        <v>1</v>
      </c>
      <c r="H3536" s="184">
        <f t="shared" ref="H3536:L3536" si="3847">H3512</f>
        <v>0.20833333333333334</v>
      </c>
      <c r="I3536" s="185">
        <f t="shared" si="3847"/>
        <v>207</v>
      </c>
      <c r="J3536" s="185">
        <f t="shared" si="3847"/>
        <v>283</v>
      </c>
      <c r="K3536" s="185">
        <f t="shared" si="3847"/>
        <v>2985</v>
      </c>
      <c r="L3536" s="185">
        <f t="shared" si="3847"/>
        <v>1717</v>
      </c>
      <c r="M3536" s="147"/>
      <c r="N3536" s="143">
        <f t="shared" si="3834"/>
        <v>4140</v>
      </c>
      <c r="O3536" s="143">
        <f t="shared" si="3830"/>
        <v>1698</v>
      </c>
      <c r="P3536" s="143">
        <f t="shared" si="3831"/>
        <v>8955</v>
      </c>
      <c r="Q3536" s="143">
        <f t="shared" si="3832"/>
        <v>1717</v>
      </c>
      <c r="R3536" s="188">
        <f t="shared" si="3835"/>
        <v>16510</v>
      </c>
      <c r="T3536">
        <v>36700.94</v>
      </c>
      <c r="U3536" s="190">
        <f t="shared" si="3836"/>
        <v>0.44985223811706182</v>
      </c>
    </row>
    <row r="3537" spans="1:21" x14ac:dyDescent="0.2">
      <c r="A3537" s="178">
        <v>42883</v>
      </c>
      <c r="B3537" s="179">
        <v>0.29166666666666669</v>
      </c>
      <c r="C3537" t="s">
        <v>349</v>
      </c>
      <c r="D3537">
        <v>6.36</v>
      </c>
      <c r="E3537">
        <v>8.61</v>
      </c>
      <c r="F3537">
        <v>6.94</v>
      </c>
      <c r="G3537">
        <v>6.61</v>
      </c>
      <c r="H3537" s="184">
        <f t="shared" ref="H3537:L3537" si="3848">H3513</f>
        <v>0.25</v>
      </c>
      <c r="I3537" s="185">
        <f t="shared" si="3848"/>
        <v>327</v>
      </c>
      <c r="J3537" s="185">
        <f t="shared" si="3848"/>
        <v>438</v>
      </c>
      <c r="K3537" s="185">
        <f t="shared" si="3848"/>
        <v>2985</v>
      </c>
      <c r="L3537" s="185">
        <f t="shared" si="3848"/>
        <v>1717</v>
      </c>
      <c r="M3537" s="147"/>
      <c r="N3537" s="143">
        <f t="shared" si="3834"/>
        <v>2079.7200000000003</v>
      </c>
      <c r="O3537" s="143">
        <f t="shared" si="3830"/>
        <v>3771.18</v>
      </c>
      <c r="P3537" s="143">
        <f t="shared" si="3831"/>
        <v>20715.900000000001</v>
      </c>
      <c r="Q3537" s="143">
        <f t="shared" si="3832"/>
        <v>11349.37</v>
      </c>
      <c r="R3537" s="188">
        <f t="shared" si="3835"/>
        <v>37916.170000000006</v>
      </c>
      <c r="T3537">
        <v>36051.040000000001</v>
      </c>
      <c r="U3537" s="190">
        <f t="shared" si="3836"/>
        <v>1.0517358167753275</v>
      </c>
    </row>
    <row r="3538" spans="1:21" x14ac:dyDescent="0.2">
      <c r="A3538" s="178">
        <v>42883</v>
      </c>
      <c r="B3538" s="179">
        <v>0.33333333333333331</v>
      </c>
      <c r="C3538" t="s">
        <v>349</v>
      </c>
      <c r="D3538">
        <v>5.18</v>
      </c>
      <c r="E3538">
        <v>3</v>
      </c>
      <c r="F3538">
        <v>3</v>
      </c>
      <c r="G3538">
        <v>4</v>
      </c>
      <c r="H3538" s="184">
        <f t="shared" ref="H3538:L3538" si="3849">H3514</f>
        <v>0.29166666666666669</v>
      </c>
      <c r="I3538" s="185">
        <f t="shared" si="3849"/>
        <v>249</v>
      </c>
      <c r="J3538" s="185">
        <f t="shared" si="3849"/>
        <v>556</v>
      </c>
      <c r="K3538" s="185">
        <f t="shared" si="3849"/>
        <v>2872</v>
      </c>
      <c r="L3538" s="185">
        <f t="shared" si="3849"/>
        <v>2219</v>
      </c>
      <c r="M3538" s="147"/>
      <c r="N3538" s="143">
        <f t="shared" si="3834"/>
        <v>1289.82</v>
      </c>
      <c r="O3538" s="143">
        <f t="shared" si="3830"/>
        <v>1668</v>
      </c>
      <c r="P3538" s="143">
        <f t="shared" si="3831"/>
        <v>8616</v>
      </c>
      <c r="Q3538" s="143">
        <f t="shared" si="3832"/>
        <v>8876</v>
      </c>
      <c r="R3538" s="188">
        <f t="shared" si="3835"/>
        <v>20449.82</v>
      </c>
      <c r="T3538">
        <v>35725.339999999997</v>
      </c>
      <c r="U3538" s="190">
        <f t="shared" si="3836"/>
        <v>0.5724177852471104</v>
      </c>
    </row>
    <row r="3539" spans="1:21" x14ac:dyDescent="0.2">
      <c r="A3539" s="178">
        <v>42883</v>
      </c>
      <c r="B3539" s="179">
        <v>0.375</v>
      </c>
      <c r="C3539" t="s">
        <v>349</v>
      </c>
      <c r="D3539">
        <v>6.07</v>
      </c>
      <c r="E3539">
        <v>3.51</v>
      </c>
      <c r="F3539">
        <v>3.5</v>
      </c>
      <c r="G3539">
        <v>3.5</v>
      </c>
      <c r="H3539" s="184">
        <f t="shared" ref="H3539:L3539" si="3850">H3515</f>
        <v>0.33333333333333331</v>
      </c>
      <c r="I3539" s="185">
        <f t="shared" si="3850"/>
        <v>256</v>
      </c>
      <c r="J3539" s="185">
        <f t="shared" si="3850"/>
        <v>306</v>
      </c>
      <c r="K3539" s="185">
        <f t="shared" si="3850"/>
        <v>2872</v>
      </c>
      <c r="L3539" s="185">
        <f t="shared" si="3850"/>
        <v>2219</v>
      </c>
      <c r="M3539" s="147"/>
      <c r="N3539" s="143">
        <f t="shared" si="3834"/>
        <v>1553.92</v>
      </c>
      <c r="O3539" s="143">
        <f t="shared" si="3830"/>
        <v>1074.06</v>
      </c>
      <c r="P3539" s="143">
        <f t="shared" si="3831"/>
        <v>10052</v>
      </c>
      <c r="Q3539" s="143">
        <f t="shared" si="3832"/>
        <v>7766.5</v>
      </c>
      <c r="R3539" s="188">
        <f t="shared" si="3835"/>
        <v>20446.48</v>
      </c>
      <c r="T3539">
        <v>36084.050000000003</v>
      </c>
      <c r="U3539" s="190">
        <f t="shared" si="3836"/>
        <v>0.56663484281836429</v>
      </c>
    </row>
    <row r="3540" spans="1:21" x14ac:dyDescent="0.2">
      <c r="A3540" s="178">
        <v>42883</v>
      </c>
      <c r="B3540" s="179">
        <v>0.41666666666666669</v>
      </c>
      <c r="C3540" t="s">
        <v>349</v>
      </c>
      <c r="D3540">
        <v>3.5</v>
      </c>
      <c r="E3540">
        <v>3.51</v>
      </c>
      <c r="F3540">
        <v>3.61</v>
      </c>
      <c r="G3540">
        <v>3.5</v>
      </c>
      <c r="H3540" s="184">
        <f t="shared" ref="H3540:L3540" si="3851">H3516</f>
        <v>0.375</v>
      </c>
      <c r="I3540" s="185">
        <f t="shared" si="3851"/>
        <v>156</v>
      </c>
      <c r="J3540" s="185">
        <f t="shared" si="3851"/>
        <v>343</v>
      </c>
      <c r="K3540" s="185">
        <f t="shared" si="3851"/>
        <v>2872</v>
      </c>
      <c r="L3540" s="185">
        <f t="shared" si="3851"/>
        <v>2219</v>
      </c>
      <c r="M3540" s="147"/>
      <c r="N3540" s="143">
        <f t="shared" si="3834"/>
        <v>546</v>
      </c>
      <c r="O3540" s="143">
        <f t="shared" si="3830"/>
        <v>1203.9299999999998</v>
      </c>
      <c r="P3540" s="143">
        <f t="shared" si="3831"/>
        <v>10367.92</v>
      </c>
      <c r="Q3540" s="143">
        <f t="shared" si="3832"/>
        <v>7766.5</v>
      </c>
      <c r="R3540" s="188">
        <f t="shared" si="3835"/>
        <v>19884.349999999999</v>
      </c>
      <c r="T3540">
        <v>38214.910000000003</v>
      </c>
      <c r="U3540" s="190">
        <f t="shared" si="3836"/>
        <v>0.52032963050285863</v>
      </c>
    </row>
    <row r="3541" spans="1:21" x14ac:dyDescent="0.2">
      <c r="A3541" s="178">
        <v>42883</v>
      </c>
      <c r="B3541" s="179">
        <v>0.45833333333333331</v>
      </c>
      <c r="C3541" t="s">
        <v>349</v>
      </c>
      <c r="D3541">
        <v>2.61</v>
      </c>
      <c r="E3541">
        <v>5.43</v>
      </c>
      <c r="F3541">
        <v>5</v>
      </c>
      <c r="G3541">
        <v>5.43</v>
      </c>
      <c r="H3541" s="184">
        <f t="shared" ref="H3541:L3541" si="3852">H3517</f>
        <v>0.41666666666666669</v>
      </c>
      <c r="I3541" s="185">
        <f t="shared" si="3852"/>
        <v>196</v>
      </c>
      <c r="J3541" s="185">
        <f t="shared" si="3852"/>
        <v>315</v>
      </c>
      <c r="K3541" s="185">
        <f t="shared" si="3852"/>
        <v>2872</v>
      </c>
      <c r="L3541" s="185">
        <f t="shared" si="3852"/>
        <v>2219</v>
      </c>
      <c r="M3541" s="147"/>
      <c r="N3541" s="143">
        <f t="shared" si="3834"/>
        <v>511.56</v>
      </c>
      <c r="O3541" s="143">
        <f t="shared" si="3830"/>
        <v>1710.4499999999998</v>
      </c>
      <c r="P3541" s="143">
        <f t="shared" si="3831"/>
        <v>14360</v>
      </c>
      <c r="Q3541" s="143">
        <f t="shared" si="3832"/>
        <v>12049.17</v>
      </c>
      <c r="R3541" s="188">
        <f t="shared" si="3835"/>
        <v>28631.18</v>
      </c>
      <c r="T3541">
        <v>40808.5</v>
      </c>
      <c r="U3541" s="190">
        <f t="shared" si="3836"/>
        <v>0.7015984415011578</v>
      </c>
    </row>
    <row r="3542" spans="1:21" x14ac:dyDescent="0.2">
      <c r="A3542" s="178">
        <v>42883</v>
      </c>
      <c r="B3542" s="179">
        <v>0.5</v>
      </c>
      <c r="C3542" t="s">
        <v>349</v>
      </c>
      <c r="D3542">
        <v>1.44</v>
      </c>
      <c r="E3542">
        <v>5</v>
      </c>
      <c r="F3542">
        <v>4.46</v>
      </c>
      <c r="G3542">
        <v>5</v>
      </c>
      <c r="H3542" s="184">
        <f t="shared" ref="H3542:L3542" si="3853">H3518</f>
        <v>0.45833333333333331</v>
      </c>
      <c r="I3542" s="185">
        <f t="shared" si="3853"/>
        <v>226</v>
      </c>
      <c r="J3542" s="185">
        <f t="shared" si="3853"/>
        <v>326</v>
      </c>
      <c r="K3542" s="185">
        <f t="shared" si="3853"/>
        <v>2842</v>
      </c>
      <c r="L3542" s="185">
        <f t="shared" si="3853"/>
        <v>1635</v>
      </c>
      <c r="M3542" s="147"/>
      <c r="N3542" s="143">
        <f t="shared" si="3834"/>
        <v>325.44</v>
      </c>
      <c r="O3542" s="143">
        <f t="shared" si="3830"/>
        <v>1630</v>
      </c>
      <c r="P3542" s="143">
        <f t="shared" si="3831"/>
        <v>12675.32</v>
      </c>
      <c r="Q3542" s="143">
        <f t="shared" si="3832"/>
        <v>8175</v>
      </c>
      <c r="R3542" s="188">
        <f t="shared" si="3835"/>
        <v>22805.760000000002</v>
      </c>
      <c r="T3542">
        <v>43220.36</v>
      </c>
      <c r="U3542" s="190">
        <f t="shared" si="3836"/>
        <v>0.52766242576415379</v>
      </c>
    </row>
    <row r="3543" spans="1:21" x14ac:dyDescent="0.2">
      <c r="A3543" s="178">
        <v>42883</v>
      </c>
      <c r="B3543" s="179">
        <v>0.54166666666666663</v>
      </c>
      <c r="C3543" t="s">
        <v>349</v>
      </c>
      <c r="D3543">
        <v>1</v>
      </c>
      <c r="E3543">
        <v>6.3</v>
      </c>
      <c r="F3543">
        <v>6.5</v>
      </c>
      <c r="G3543">
        <v>6</v>
      </c>
      <c r="H3543" s="184">
        <f t="shared" ref="H3543:L3543" si="3854">H3519</f>
        <v>0.5</v>
      </c>
      <c r="I3543" s="185">
        <f t="shared" si="3854"/>
        <v>222</v>
      </c>
      <c r="J3543" s="185">
        <f t="shared" si="3854"/>
        <v>319</v>
      </c>
      <c r="K3543" s="185">
        <f t="shared" si="3854"/>
        <v>2842</v>
      </c>
      <c r="L3543" s="185">
        <f t="shared" si="3854"/>
        <v>1635</v>
      </c>
      <c r="M3543" s="147"/>
      <c r="N3543" s="143">
        <f t="shared" si="3834"/>
        <v>222</v>
      </c>
      <c r="O3543" s="143">
        <f t="shared" si="3830"/>
        <v>2009.7</v>
      </c>
      <c r="P3543" s="143">
        <f t="shared" si="3831"/>
        <v>18473</v>
      </c>
      <c r="Q3543" s="143">
        <f t="shared" si="3832"/>
        <v>9810</v>
      </c>
      <c r="R3543" s="188">
        <f t="shared" si="3835"/>
        <v>30514.7</v>
      </c>
      <c r="T3543">
        <v>45477.71</v>
      </c>
      <c r="U3543" s="190">
        <f t="shared" si="3836"/>
        <v>0.67098145443119284</v>
      </c>
    </row>
    <row r="3544" spans="1:21" x14ac:dyDescent="0.2">
      <c r="A3544" s="178">
        <v>42883</v>
      </c>
      <c r="B3544" s="179">
        <v>0.58333333333333337</v>
      </c>
      <c r="C3544" t="s">
        <v>349</v>
      </c>
      <c r="D3544">
        <v>1.22</v>
      </c>
      <c r="E3544">
        <v>6.61</v>
      </c>
      <c r="F3544">
        <v>8.25</v>
      </c>
      <c r="G3544">
        <v>10</v>
      </c>
      <c r="H3544" s="184">
        <f t="shared" ref="H3544:L3544" si="3855">H3520</f>
        <v>0.54166666666666663</v>
      </c>
      <c r="I3544" s="185">
        <f t="shared" si="3855"/>
        <v>195</v>
      </c>
      <c r="J3544" s="185">
        <f t="shared" si="3855"/>
        <v>299</v>
      </c>
      <c r="K3544" s="185">
        <f t="shared" si="3855"/>
        <v>2842</v>
      </c>
      <c r="L3544" s="185">
        <f t="shared" si="3855"/>
        <v>1635</v>
      </c>
      <c r="M3544" s="147"/>
      <c r="N3544" s="143">
        <f t="shared" si="3834"/>
        <v>237.9</v>
      </c>
      <c r="O3544" s="143">
        <f t="shared" si="3830"/>
        <v>1976.39</v>
      </c>
      <c r="P3544" s="143">
        <f t="shared" si="3831"/>
        <v>23446.5</v>
      </c>
      <c r="Q3544" s="143">
        <f t="shared" si="3832"/>
        <v>16350</v>
      </c>
      <c r="R3544" s="188">
        <f t="shared" si="3835"/>
        <v>42010.79</v>
      </c>
      <c r="T3544">
        <v>47459.03</v>
      </c>
      <c r="U3544" s="190">
        <f t="shared" si="3836"/>
        <v>0.88520119353471827</v>
      </c>
    </row>
    <row r="3545" spans="1:21" x14ac:dyDescent="0.2">
      <c r="A3545" s="178">
        <v>42883</v>
      </c>
      <c r="B3545" s="179">
        <v>0.625</v>
      </c>
      <c r="C3545" t="s">
        <v>349</v>
      </c>
      <c r="D3545">
        <v>2.11</v>
      </c>
      <c r="E3545">
        <v>6.54</v>
      </c>
      <c r="F3545">
        <v>11.81</v>
      </c>
      <c r="G3545">
        <v>4.87</v>
      </c>
      <c r="H3545" s="184">
        <f t="shared" ref="H3545:L3545" si="3856">H3521</f>
        <v>0.58333333333333337</v>
      </c>
      <c r="I3545" s="185">
        <f t="shared" si="3856"/>
        <v>205</v>
      </c>
      <c r="J3545" s="185">
        <f t="shared" si="3856"/>
        <v>237</v>
      </c>
      <c r="K3545" s="185">
        <f t="shared" si="3856"/>
        <v>2842</v>
      </c>
      <c r="L3545" s="185">
        <f t="shared" si="3856"/>
        <v>1635</v>
      </c>
      <c r="M3545" s="147"/>
      <c r="N3545" s="143">
        <f t="shared" si="3834"/>
        <v>432.54999999999995</v>
      </c>
      <c r="O3545" s="143">
        <f t="shared" si="3830"/>
        <v>1549.98</v>
      </c>
      <c r="P3545" s="143">
        <f t="shared" si="3831"/>
        <v>33564.020000000004</v>
      </c>
      <c r="Q3545" s="143">
        <f t="shared" si="3832"/>
        <v>7962.45</v>
      </c>
      <c r="R3545" s="188">
        <f t="shared" si="3835"/>
        <v>43509</v>
      </c>
      <c r="T3545">
        <v>48720.65</v>
      </c>
      <c r="U3545" s="190">
        <f t="shared" si="3836"/>
        <v>0.89302995752314462</v>
      </c>
    </row>
    <row r="3546" spans="1:21" x14ac:dyDescent="0.2">
      <c r="A3546" s="178">
        <v>42883</v>
      </c>
      <c r="B3546" s="179">
        <v>0.66666666666666663</v>
      </c>
      <c r="C3546" t="s">
        <v>349</v>
      </c>
      <c r="D3546">
        <v>2.76</v>
      </c>
      <c r="E3546">
        <v>8.69</v>
      </c>
      <c r="F3546">
        <v>20.02</v>
      </c>
      <c r="G3546">
        <v>4.47</v>
      </c>
      <c r="H3546" s="184">
        <f t="shared" ref="H3546:L3546" si="3857">H3522</f>
        <v>0.625</v>
      </c>
      <c r="I3546" s="185">
        <f t="shared" si="3857"/>
        <v>212</v>
      </c>
      <c r="J3546" s="185">
        <f t="shared" si="3857"/>
        <v>213</v>
      </c>
      <c r="K3546" s="185">
        <f t="shared" si="3857"/>
        <v>2842</v>
      </c>
      <c r="L3546" s="185">
        <f t="shared" si="3857"/>
        <v>1380</v>
      </c>
      <c r="M3546" s="147"/>
      <c r="N3546" s="143">
        <f t="shared" si="3834"/>
        <v>585.12</v>
      </c>
      <c r="O3546" s="143">
        <f t="shared" si="3830"/>
        <v>1850.9699999999998</v>
      </c>
      <c r="P3546" s="143">
        <f t="shared" si="3831"/>
        <v>56896.84</v>
      </c>
      <c r="Q3546" s="143">
        <f t="shared" si="3832"/>
        <v>6168.5999999999995</v>
      </c>
      <c r="R3546" s="188">
        <f t="shared" si="3835"/>
        <v>65501.529999999992</v>
      </c>
      <c r="T3546">
        <v>49214.23</v>
      </c>
      <c r="U3546" s="190">
        <f t="shared" si="3836"/>
        <v>1.3309469639167368</v>
      </c>
    </row>
    <row r="3547" spans="1:21" x14ac:dyDescent="0.2">
      <c r="A3547" s="178">
        <v>42883</v>
      </c>
      <c r="B3547" s="179">
        <v>0.70833333333333337</v>
      </c>
      <c r="C3547" t="s">
        <v>349</v>
      </c>
      <c r="D3547">
        <v>3.11</v>
      </c>
      <c r="E3547">
        <v>13.37</v>
      </c>
      <c r="F3547">
        <v>22.3</v>
      </c>
      <c r="G3547">
        <v>6</v>
      </c>
      <c r="H3547" s="184">
        <f t="shared" ref="H3547:L3547" si="3858">H3523</f>
        <v>0.66666666666666663</v>
      </c>
      <c r="I3547" s="185">
        <f t="shared" si="3858"/>
        <v>191</v>
      </c>
      <c r="J3547" s="185">
        <f t="shared" si="3858"/>
        <v>237</v>
      </c>
      <c r="K3547" s="185">
        <f t="shared" si="3858"/>
        <v>2842</v>
      </c>
      <c r="L3547" s="185">
        <f t="shared" si="3858"/>
        <v>1380</v>
      </c>
      <c r="M3547" s="147"/>
      <c r="N3547" s="143">
        <f t="shared" si="3834"/>
        <v>594.01</v>
      </c>
      <c r="O3547" s="143">
        <f t="shared" si="3830"/>
        <v>3168.6899999999996</v>
      </c>
      <c r="P3547" s="143">
        <f t="shared" si="3831"/>
        <v>63376.6</v>
      </c>
      <c r="Q3547" s="143">
        <f t="shared" si="3832"/>
        <v>8280</v>
      </c>
      <c r="R3547" s="188">
        <f t="shared" si="3835"/>
        <v>75419.3</v>
      </c>
      <c r="T3547">
        <v>49478.22</v>
      </c>
      <c r="U3547" s="190">
        <f t="shared" si="3836"/>
        <v>1.5242929111031076</v>
      </c>
    </row>
    <row r="3548" spans="1:21" x14ac:dyDescent="0.2">
      <c r="A3548" s="178">
        <v>42883</v>
      </c>
      <c r="B3548" s="179">
        <v>0.75</v>
      </c>
      <c r="C3548" t="s">
        <v>349</v>
      </c>
      <c r="D3548">
        <v>3.5</v>
      </c>
      <c r="E3548">
        <v>4.76</v>
      </c>
      <c r="F3548">
        <v>11.45</v>
      </c>
      <c r="G3548">
        <v>3.18</v>
      </c>
      <c r="H3548" s="184">
        <f t="shared" ref="H3548:L3548" si="3859">H3524</f>
        <v>0.70833333333333337</v>
      </c>
      <c r="I3548" s="185">
        <f t="shared" si="3859"/>
        <v>218</v>
      </c>
      <c r="J3548" s="185">
        <f t="shared" si="3859"/>
        <v>258</v>
      </c>
      <c r="K3548" s="185">
        <f t="shared" si="3859"/>
        <v>2842</v>
      </c>
      <c r="L3548" s="185">
        <f t="shared" si="3859"/>
        <v>1380</v>
      </c>
      <c r="M3548" s="147"/>
      <c r="N3548" s="143">
        <f t="shared" si="3834"/>
        <v>763</v>
      </c>
      <c r="O3548" s="143">
        <f t="shared" si="3830"/>
        <v>1228.08</v>
      </c>
      <c r="P3548" s="143">
        <f t="shared" si="3831"/>
        <v>32540.899999999998</v>
      </c>
      <c r="Q3548" s="143">
        <f t="shared" si="3832"/>
        <v>4388.4000000000005</v>
      </c>
      <c r="R3548" s="188">
        <f t="shared" si="3835"/>
        <v>38920.379999999997</v>
      </c>
      <c r="T3548">
        <v>49506.93</v>
      </c>
      <c r="U3548" s="190">
        <f t="shared" si="3836"/>
        <v>0.78616024059661949</v>
      </c>
    </row>
    <row r="3549" spans="1:21" x14ac:dyDescent="0.2">
      <c r="A3549" s="178">
        <v>42883</v>
      </c>
      <c r="B3549" s="179">
        <v>0.79166666666666663</v>
      </c>
      <c r="C3549" t="s">
        <v>349</v>
      </c>
      <c r="D3549">
        <v>7</v>
      </c>
      <c r="E3549">
        <v>4</v>
      </c>
      <c r="F3549">
        <v>10</v>
      </c>
      <c r="G3549">
        <v>2.44</v>
      </c>
      <c r="H3549" s="184">
        <f t="shared" ref="H3549:L3549" si="3860">H3525</f>
        <v>0.75</v>
      </c>
      <c r="I3549" s="185">
        <f t="shared" si="3860"/>
        <v>240</v>
      </c>
      <c r="J3549" s="185">
        <f t="shared" si="3860"/>
        <v>365</v>
      </c>
      <c r="K3549" s="185">
        <f t="shared" si="3860"/>
        <v>2842</v>
      </c>
      <c r="L3549" s="185">
        <f t="shared" si="3860"/>
        <v>1380</v>
      </c>
      <c r="M3549" s="147"/>
      <c r="N3549" s="143">
        <f t="shared" si="3834"/>
        <v>1680</v>
      </c>
      <c r="O3549" s="143">
        <f t="shared" si="3830"/>
        <v>1460</v>
      </c>
      <c r="P3549" s="143">
        <f t="shared" si="3831"/>
        <v>28420</v>
      </c>
      <c r="Q3549" s="143">
        <f t="shared" si="3832"/>
        <v>3367.2</v>
      </c>
      <c r="R3549" s="188">
        <f t="shared" si="3835"/>
        <v>34927.199999999997</v>
      </c>
      <c r="T3549">
        <v>49132.61</v>
      </c>
      <c r="U3549" s="190">
        <f t="shared" si="3836"/>
        <v>0.71087613705032149</v>
      </c>
    </row>
    <row r="3550" spans="1:21" x14ac:dyDescent="0.2">
      <c r="A3550" s="178">
        <v>42883</v>
      </c>
      <c r="B3550" s="179">
        <v>0.83333333333333337</v>
      </c>
      <c r="C3550" t="s">
        <v>349</v>
      </c>
      <c r="D3550">
        <v>3.5</v>
      </c>
      <c r="E3550">
        <v>5.36</v>
      </c>
      <c r="F3550">
        <v>6.88</v>
      </c>
      <c r="G3550">
        <v>1.85</v>
      </c>
      <c r="H3550" s="184">
        <f t="shared" ref="H3550:L3550" si="3861">H3526</f>
        <v>0.79166666666666663</v>
      </c>
      <c r="I3550" s="185">
        <f t="shared" si="3861"/>
        <v>320</v>
      </c>
      <c r="J3550" s="185">
        <f t="shared" si="3861"/>
        <v>214</v>
      </c>
      <c r="K3550" s="185">
        <f t="shared" si="3861"/>
        <v>2842</v>
      </c>
      <c r="L3550" s="185">
        <f t="shared" si="3861"/>
        <v>1426</v>
      </c>
      <c r="M3550" s="147"/>
      <c r="N3550" s="143">
        <f t="shared" si="3834"/>
        <v>1120</v>
      </c>
      <c r="O3550" s="143">
        <f t="shared" si="3830"/>
        <v>1147.04</v>
      </c>
      <c r="P3550" s="143">
        <f t="shared" si="3831"/>
        <v>19552.96</v>
      </c>
      <c r="Q3550" s="143">
        <f t="shared" si="3832"/>
        <v>2638.1</v>
      </c>
      <c r="R3550" s="188">
        <f t="shared" si="3835"/>
        <v>24458.1</v>
      </c>
      <c r="T3550">
        <v>48066.33</v>
      </c>
      <c r="U3550" s="190">
        <f t="shared" si="3836"/>
        <v>0.50884059590153852</v>
      </c>
    </row>
    <row r="3551" spans="1:21" x14ac:dyDescent="0.2">
      <c r="A3551" s="178">
        <v>42883</v>
      </c>
      <c r="B3551" s="179">
        <v>0.875</v>
      </c>
      <c r="C3551" t="s">
        <v>349</v>
      </c>
      <c r="D3551">
        <v>7</v>
      </c>
      <c r="E3551">
        <v>4</v>
      </c>
      <c r="F3551">
        <v>7.11</v>
      </c>
      <c r="G3551">
        <v>1.3</v>
      </c>
      <c r="H3551" s="184">
        <f t="shared" ref="H3551:L3551" si="3862">H3527</f>
        <v>0.83333333333333337</v>
      </c>
      <c r="I3551" s="185">
        <f t="shared" si="3862"/>
        <v>322</v>
      </c>
      <c r="J3551" s="185">
        <f t="shared" si="3862"/>
        <v>178</v>
      </c>
      <c r="K3551" s="185">
        <f t="shared" si="3862"/>
        <v>2842</v>
      </c>
      <c r="L3551" s="185">
        <f t="shared" si="3862"/>
        <v>1426</v>
      </c>
      <c r="M3551" s="147"/>
      <c r="N3551" s="143">
        <f t="shared" si="3834"/>
        <v>2254</v>
      </c>
      <c r="O3551" s="143">
        <f t="shared" si="3830"/>
        <v>712</v>
      </c>
      <c r="P3551" s="143">
        <f t="shared" si="3831"/>
        <v>20206.620000000003</v>
      </c>
      <c r="Q3551" s="143">
        <f t="shared" si="3832"/>
        <v>1853.8</v>
      </c>
      <c r="R3551" s="188">
        <f t="shared" si="3835"/>
        <v>25026.420000000002</v>
      </c>
      <c r="T3551">
        <v>46200.68</v>
      </c>
      <c r="U3551" s="190">
        <f t="shared" si="3836"/>
        <v>0.54168942967939004</v>
      </c>
    </row>
    <row r="3552" spans="1:21" x14ac:dyDescent="0.2">
      <c r="A3552" s="178">
        <v>42883</v>
      </c>
      <c r="B3552" s="179">
        <v>0.91666666666666663</v>
      </c>
      <c r="C3552" t="s">
        <v>349</v>
      </c>
      <c r="D3552">
        <v>10</v>
      </c>
      <c r="E3552">
        <v>3.17</v>
      </c>
      <c r="F3552">
        <v>3.69</v>
      </c>
      <c r="G3552">
        <v>1.22</v>
      </c>
      <c r="H3552" s="184">
        <f t="shared" ref="H3552:L3552" si="3863">H3528</f>
        <v>0.875</v>
      </c>
      <c r="I3552" s="185">
        <f t="shared" si="3863"/>
        <v>337</v>
      </c>
      <c r="J3552" s="185">
        <f t="shared" si="3863"/>
        <v>173</v>
      </c>
      <c r="K3552" s="185">
        <f t="shared" si="3863"/>
        <v>2842</v>
      </c>
      <c r="L3552" s="185">
        <f t="shared" si="3863"/>
        <v>1426</v>
      </c>
      <c r="M3552" s="147"/>
      <c r="N3552" s="143">
        <f t="shared" si="3834"/>
        <v>3370</v>
      </c>
      <c r="O3552" s="143">
        <f t="shared" si="3830"/>
        <v>548.41</v>
      </c>
      <c r="P3552" s="143">
        <f t="shared" si="3831"/>
        <v>10486.98</v>
      </c>
      <c r="Q3552" s="143">
        <f t="shared" si="3832"/>
        <v>1739.72</v>
      </c>
      <c r="R3552" s="188">
        <f t="shared" si="3835"/>
        <v>16145.109999999999</v>
      </c>
      <c r="T3552">
        <v>45312.99</v>
      </c>
      <c r="U3552" s="190">
        <f t="shared" si="3836"/>
        <v>0.35630202288571111</v>
      </c>
    </row>
    <row r="3553" spans="1:21" x14ac:dyDescent="0.2">
      <c r="A3553" s="178">
        <v>42883</v>
      </c>
      <c r="B3553" s="179">
        <v>0.95833333333333337</v>
      </c>
      <c r="C3553" t="s">
        <v>349</v>
      </c>
      <c r="D3553">
        <v>10</v>
      </c>
      <c r="E3553">
        <v>4</v>
      </c>
      <c r="F3553">
        <v>3.87</v>
      </c>
      <c r="G3553">
        <v>0.01</v>
      </c>
      <c r="H3553" s="184">
        <f t="shared" ref="H3553:L3553" si="3864">H3529</f>
        <v>0.91666666666666663</v>
      </c>
      <c r="I3553" s="185">
        <f t="shared" si="3864"/>
        <v>394</v>
      </c>
      <c r="J3553" s="185">
        <f t="shared" si="3864"/>
        <v>194</v>
      </c>
      <c r="K3553" s="185">
        <f t="shared" si="3864"/>
        <v>2842</v>
      </c>
      <c r="L3553" s="185">
        <f t="shared" si="3864"/>
        <v>1426</v>
      </c>
      <c r="M3553" s="147"/>
      <c r="N3553" s="143">
        <f t="shared" si="3834"/>
        <v>3940</v>
      </c>
      <c r="O3553" s="143">
        <f t="shared" si="3830"/>
        <v>776</v>
      </c>
      <c r="P3553" s="143">
        <f t="shared" si="3831"/>
        <v>10998.54</v>
      </c>
      <c r="Q3553" s="143">
        <f t="shared" si="3832"/>
        <v>14.26</v>
      </c>
      <c r="R3553" s="188">
        <f t="shared" si="3835"/>
        <v>15728.800000000001</v>
      </c>
      <c r="T3553">
        <v>44286.26</v>
      </c>
      <c r="U3553" s="190">
        <f t="shared" si="3836"/>
        <v>0.35516207509959069</v>
      </c>
    </row>
    <row r="3554" spans="1:21" x14ac:dyDescent="0.2">
      <c r="A3554" s="178">
        <v>42883</v>
      </c>
      <c r="B3554" s="180">
        <v>1</v>
      </c>
      <c r="C3554" t="s">
        <v>349</v>
      </c>
      <c r="D3554">
        <v>10</v>
      </c>
      <c r="E3554">
        <v>4.6399999999999997</v>
      </c>
      <c r="F3554">
        <v>4.13</v>
      </c>
      <c r="G3554">
        <v>0.01</v>
      </c>
      <c r="H3554" s="184">
        <f t="shared" ref="H3554:L3554" si="3865">H3530</f>
        <v>0.95833333333333337</v>
      </c>
      <c r="I3554" s="185">
        <f t="shared" si="3865"/>
        <v>389</v>
      </c>
      <c r="J3554" s="185">
        <f t="shared" si="3865"/>
        <v>265</v>
      </c>
      <c r="K3554" s="185">
        <f t="shared" si="3865"/>
        <v>2985</v>
      </c>
      <c r="L3554" s="185">
        <f t="shared" si="3865"/>
        <v>1111</v>
      </c>
      <c r="M3554" s="147"/>
      <c r="N3554" s="143">
        <f t="shared" si="3834"/>
        <v>3890</v>
      </c>
      <c r="O3554" s="143">
        <f t="shared" si="3830"/>
        <v>1229.5999999999999</v>
      </c>
      <c r="P3554" s="143">
        <f t="shared" si="3831"/>
        <v>12328.05</v>
      </c>
      <c r="Q3554" s="143">
        <f t="shared" si="3832"/>
        <v>11.11</v>
      </c>
      <c r="R3554" s="188">
        <f t="shared" si="3835"/>
        <v>17458.760000000002</v>
      </c>
      <c r="T3554">
        <v>42140.25</v>
      </c>
      <c r="U3554" s="190">
        <f t="shared" si="3836"/>
        <v>0.41430129152057715</v>
      </c>
    </row>
    <row r="3555" spans="1:21" x14ac:dyDescent="0.2">
      <c r="A3555" s="178">
        <v>42884</v>
      </c>
      <c r="B3555" s="179">
        <v>4.1666666666666664E-2</v>
      </c>
      <c r="C3555" t="s">
        <v>349</v>
      </c>
      <c r="D3555">
        <v>9</v>
      </c>
      <c r="E3555">
        <v>3.11</v>
      </c>
      <c r="F3555">
        <v>3.31</v>
      </c>
      <c r="G3555">
        <v>0.01</v>
      </c>
      <c r="H3555" s="184">
        <f t="shared" ref="H3555:L3555" si="3866">H3531</f>
        <v>1</v>
      </c>
      <c r="I3555" s="185">
        <f t="shared" si="3866"/>
        <v>362</v>
      </c>
      <c r="J3555" s="185">
        <f t="shared" si="3866"/>
        <v>243</v>
      </c>
      <c r="K3555" s="185">
        <f t="shared" si="3866"/>
        <v>2985</v>
      </c>
      <c r="L3555" s="185">
        <f t="shared" si="3866"/>
        <v>1111</v>
      </c>
      <c r="M3555" s="147"/>
      <c r="N3555" s="143">
        <f t="shared" si="3834"/>
        <v>3258</v>
      </c>
      <c r="O3555" s="143">
        <f t="shared" si="3830"/>
        <v>755.73</v>
      </c>
      <c r="P3555" s="143">
        <f t="shared" si="3831"/>
        <v>9880.35</v>
      </c>
      <c r="Q3555" s="143">
        <f t="shared" si="3832"/>
        <v>11.11</v>
      </c>
      <c r="R3555" s="188">
        <f t="shared" si="3835"/>
        <v>13905.19</v>
      </c>
      <c r="T3555">
        <v>39198.019999999997</v>
      </c>
      <c r="U3555" s="190">
        <f t="shared" si="3836"/>
        <v>0.3547421527924115</v>
      </c>
    </row>
    <row r="3556" spans="1:21" x14ac:dyDescent="0.2">
      <c r="A3556" s="178">
        <v>42884</v>
      </c>
      <c r="B3556" s="179">
        <v>8.3333333333333329E-2</v>
      </c>
      <c r="C3556" t="s">
        <v>349</v>
      </c>
      <c r="D3556">
        <v>3.5</v>
      </c>
      <c r="E3556">
        <v>2.11</v>
      </c>
      <c r="F3556">
        <v>2.5</v>
      </c>
      <c r="G3556">
        <v>0.01</v>
      </c>
      <c r="H3556" s="184">
        <f t="shared" ref="H3556:L3556" si="3867">H3532</f>
        <v>4.1666666666666664E-2</v>
      </c>
      <c r="I3556" s="185">
        <f t="shared" si="3867"/>
        <v>294</v>
      </c>
      <c r="J3556" s="185">
        <f t="shared" si="3867"/>
        <v>212</v>
      </c>
      <c r="K3556" s="185">
        <f t="shared" si="3867"/>
        <v>2985</v>
      </c>
      <c r="L3556" s="185">
        <f t="shared" si="3867"/>
        <v>1111</v>
      </c>
      <c r="M3556" s="147"/>
      <c r="N3556" s="143">
        <f t="shared" si="3834"/>
        <v>1029</v>
      </c>
      <c r="O3556" s="143">
        <f t="shared" si="3830"/>
        <v>447.32</v>
      </c>
      <c r="P3556" s="143">
        <f t="shared" si="3831"/>
        <v>7462.5</v>
      </c>
      <c r="Q3556" s="143">
        <f t="shared" si="3832"/>
        <v>11.11</v>
      </c>
      <c r="R3556" s="188">
        <f t="shared" si="3835"/>
        <v>8949.93</v>
      </c>
      <c r="T3556">
        <v>36014.839999999997</v>
      </c>
      <c r="U3556" s="190">
        <f t="shared" si="3836"/>
        <v>0.24850672667156098</v>
      </c>
    </row>
    <row r="3557" spans="1:21" x14ac:dyDescent="0.2">
      <c r="A3557" s="178">
        <v>42884</v>
      </c>
      <c r="B3557" s="179">
        <v>0.125</v>
      </c>
      <c r="C3557" t="s">
        <v>349</v>
      </c>
      <c r="D3557">
        <v>2.66</v>
      </c>
      <c r="E3557">
        <v>1.5</v>
      </c>
      <c r="F3557">
        <v>2.5</v>
      </c>
      <c r="G3557">
        <v>1.75</v>
      </c>
      <c r="H3557" s="184">
        <f t="shared" ref="H3557:L3557" si="3868">H3533</f>
        <v>8.3333333333333329E-2</v>
      </c>
      <c r="I3557" s="185">
        <f t="shared" si="3868"/>
        <v>236</v>
      </c>
      <c r="J3557" s="185">
        <f t="shared" si="3868"/>
        <v>179</v>
      </c>
      <c r="K3557" s="185">
        <f t="shared" si="3868"/>
        <v>2985</v>
      </c>
      <c r="L3557" s="185">
        <f t="shared" si="3868"/>
        <v>1111</v>
      </c>
      <c r="M3557" s="147"/>
      <c r="N3557" s="143">
        <f t="shared" si="3834"/>
        <v>627.76</v>
      </c>
      <c r="O3557" s="143">
        <f t="shared" si="3830"/>
        <v>268.5</v>
      </c>
      <c r="P3557" s="143">
        <f t="shared" si="3831"/>
        <v>7462.5</v>
      </c>
      <c r="Q3557" s="143">
        <f t="shared" si="3832"/>
        <v>1944.25</v>
      </c>
      <c r="R3557" s="188">
        <f t="shared" si="3835"/>
        <v>10303.01</v>
      </c>
      <c r="T3557">
        <v>33850.230000000003</v>
      </c>
      <c r="U3557" s="190">
        <f t="shared" si="3836"/>
        <v>0.30437045774873611</v>
      </c>
    </row>
    <row r="3558" spans="1:21" x14ac:dyDescent="0.2">
      <c r="A3558" s="178">
        <v>42884</v>
      </c>
      <c r="B3558" s="179">
        <v>0.16666666666666666</v>
      </c>
      <c r="C3558" t="s">
        <v>349</v>
      </c>
      <c r="D3558">
        <v>2.11</v>
      </c>
      <c r="E3558">
        <v>1.5</v>
      </c>
      <c r="F3558">
        <v>2.5</v>
      </c>
      <c r="G3558">
        <v>1.57</v>
      </c>
      <c r="H3558" s="184">
        <f t="shared" ref="H3558:L3558" si="3869">H3534</f>
        <v>0.125</v>
      </c>
      <c r="I3558" s="185">
        <f t="shared" si="3869"/>
        <v>201</v>
      </c>
      <c r="J3558" s="185">
        <f t="shared" si="3869"/>
        <v>205</v>
      </c>
      <c r="K3558" s="185">
        <f t="shared" si="3869"/>
        <v>2985</v>
      </c>
      <c r="L3558" s="185">
        <f t="shared" si="3869"/>
        <v>1717</v>
      </c>
      <c r="M3558" s="147"/>
      <c r="N3558" s="143">
        <f t="shared" si="3834"/>
        <v>424.10999999999996</v>
      </c>
      <c r="O3558" s="143">
        <f t="shared" si="3830"/>
        <v>307.5</v>
      </c>
      <c r="P3558" s="143">
        <f t="shared" si="3831"/>
        <v>7462.5</v>
      </c>
      <c r="Q3558" s="143">
        <f t="shared" si="3832"/>
        <v>2695.69</v>
      </c>
      <c r="R3558" s="188">
        <f t="shared" si="3835"/>
        <v>10889.800000000001</v>
      </c>
      <c r="T3558">
        <v>32316.2</v>
      </c>
      <c r="U3558" s="190">
        <f t="shared" si="3836"/>
        <v>0.33697650094998793</v>
      </c>
    </row>
    <row r="3559" spans="1:21" x14ac:dyDescent="0.2">
      <c r="A3559" s="178">
        <v>42884</v>
      </c>
      <c r="B3559" s="179">
        <v>0.20833333333333334</v>
      </c>
      <c r="C3559" t="s">
        <v>349</v>
      </c>
      <c r="D3559">
        <v>2.11</v>
      </c>
      <c r="E3559">
        <v>2.11</v>
      </c>
      <c r="F3559">
        <v>2.5</v>
      </c>
      <c r="G3559">
        <v>1.51</v>
      </c>
      <c r="H3559" s="184">
        <f t="shared" ref="H3559:L3559" si="3870">H3535</f>
        <v>0.16666666666666666</v>
      </c>
      <c r="I3559" s="185">
        <f t="shared" si="3870"/>
        <v>185</v>
      </c>
      <c r="J3559" s="185">
        <f t="shared" si="3870"/>
        <v>205</v>
      </c>
      <c r="K3559" s="185">
        <f t="shared" si="3870"/>
        <v>2985</v>
      </c>
      <c r="L3559" s="185">
        <f t="shared" si="3870"/>
        <v>1717</v>
      </c>
      <c r="M3559" s="147"/>
      <c r="N3559" s="143">
        <f t="shared" si="3834"/>
        <v>390.34999999999997</v>
      </c>
      <c r="O3559" s="143">
        <f t="shared" si="3830"/>
        <v>432.54999999999995</v>
      </c>
      <c r="P3559" s="143">
        <f t="shared" si="3831"/>
        <v>7462.5</v>
      </c>
      <c r="Q3559" s="143">
        <f t="shared" si="3832"/>
        <v>2592.67</v>
      </c>
      <c r="R3559" s="188">
        <f t="shared" si="3835"/>
        <v>10878.07</v>
      </c>
      <c r="T3559">
        <v>31404.22</v>
      </c>
      <c r="U3559" s="190">
        <f t="shared" si="3836"/>
        <v>0.34638879742913531</v>
      </c>
    </row>
    <row r="3560" spans="1:21" x14ac:dyDescent="0.2">
      <c r="A3560" s="178">
        <v>42884</v>
      </c>
      <c r="B3560" s="179">
        <v>0.25</v>
      </c>
      <c r="C3560" t="s">
        <v>349</v>
      </c>
      <c r="D3560">
        <v>20</v>
      </c>
      <c r="E3560">
        <v>3.11</v>
      </c>
      <c r="F3560">
        <v>2.61</v>
      </c>
      <c r="G3560">
        <v>1.42</v>
      </c>
      <c r="H3560" s="184">
        <f t="shared" ref="H3560:L3560" si="3871">H3536</f>
        <v>0.20833333333333334</v>
      </c>
      <c r="I3560" s="185">
        <f t="shared" si="3871"/>
        <v>207</v>
      </c>
      <c r="J3560" s="185">
        <f t="shared" si="3871"/>
        <v>283</v>
      </c>
      <c r="K3560" s="185">
        <f t="shared" si="3871"/>
        <v>2985</v>
      </c>
      <c r="L3560" s="185">
        <f t="shared" si="3871"/>
        <v>1717</v>
      </c>
      <c r="M3560" s="147"/>
      <c r="N3560" s="143">
        <f t="shared" si="3834"/>
        <v>4140</v>
      </c>
      <c r="O3560" s="143">
        <f t="shared" si="3830"/>
        <v>880.13</v>
      </c>
      <c r="P3560" s="143">
        <f t="shared" si="3831"/>
        <v>7790.8499999999995</v>
      </c>
      <c r="Q3560" s="143">
        <f t="shared" si="3832"/>
        <v>2438.14</v>
      </c>
      <c r="R3560" s="188">
        <f t="shared" si="3835"/>
        <v>15249.119999999999</v>
      </c>
      <c r="T3560">
        <v>31096.81</v>
      </c>
      <c r="U3560" s="190">
        <f t="shared" si="3836"/>
        <v>0.49037570091594601</v>
      </c>
    </row>
    <row r="3561" spans="1:21" x14ac:dyDescent="0.2">
      <c r="A3561" s="178">
        <v>42884</v>
      </c>
      <c r="B3561" s="179">
        <v>0.29166666666666669</v>
      </c>
      <c r="C3561" t="s">
        <v>349</v>
      </c>
      <c r="D3561">
        <v>3.5</v>
      </c>
      <c r="E3561">
        <v>6.04</v>
      </c>
      <c r="F3561">
        <v>3.33</v>
      </c>
      <c r="G3561">
        <v>4.04</v>
      </c>
      <c r="H3561" s="184">
        <f t="shared" ref="H3561:L3561" si="3872">H3537</f>
        <v>0.25</v>
      </c>
      <c r="I3561" s="185">
        <f t="shared" si="3872"/>
        <v>327</v>
      </c>
      <c r="J3561" s="185">
        <f t="shared" si="3872"/>
        <v>438</v>
      </c>
      <c r="K3561" s="185">
        <f t="shared" si="3872"/>
        <v>2985</v>
      </c>
      <c r="L3561" s="185">
        <f t="shared" si="3872"/>
        <v>1717</v>
      </c>
      <c r="M3561" s="147"/>
      <c r="N3561" s="143">
        <f t="shared" si="3834"/>
        <v>1144.5</v>
      </c>
      <c r="O3561" s="143">
        <f t="shared" si="3830"/>
        <v>2645.52</v>
      </c>
      <c r="P3561" s="143">
        <f t="shared" si="3831"/>
        <v>9940.0500000000011</v>
      </c>
      <c r="Q3561" s="143">
        <f t="shared" si="3832"/>
        <v>6936.68</v>
      </c>
      <c r="R3561" s="188">
        <f t="shared" si="3835"/>
        <v>20666.75</v>
      </c>
      <c r="T3561">
        <v>31388.37</v>
      </c>
      <c r="U3561" s="190">
        <f t="shared" si="3836"/>
        <v>0.65842061884704428</v>
      </c>
    </row>
    <row r="3562" spans="1:21" x14ac:dyDescent="0.2">
      <c r="A3562" s="178">
        <v>42884</v>
      </c>
      <c r="B3562" s="179">
        <v>0.33333333333333331</v>
      </c>
      <c r="C3562" t="s">
        <v>349</v>
      </c>
      <c r="D3562">
        <v>3</v>
      </c>
      <c r="E3562">
        <v>2.61</v>
      </c>
      <c r="F3562">
        <v>2.61</v>
      </c>
      <c r="G3562">
        <v>3.4</v>
      </c>
      <c r="H3562" s="184">
        <f t="shared" ref="H3562:L3562" si="3873">H3538</f>
        <v>0.29166666666666669</v>
      </c>
      <c r="I3562" s="185">
        <f t="shared" si="3873"/>
        <v>249</v>
      </c>
      <c r="J3562" s="185">
        <f t="shared" si="3873"/>
        <v>556</v>
      </c>
      <c r="K3562" s="185">
        <f t="shared" si="3873"/>
        <v>2872</v>
      </c>
      <c r="L3562" s="185">
        <f t="shared" si="3873"/>
        <v>2219</v>
      </c>
      <c r="M3562" s="147"/>
      <c r="N3562" s="143">
        <f t="shared" si="3834"/>
        <v>747</v>
      </c>
      <c r="O3562" s="143">
        <f t="shared" si="3830"/>
        <v>1451.1599999999999</v>
      </c>
      <c r="P3562" s="143">
        <f t="shared" si="3831"/>
        <v>7495.92</v>
      </c>
      <c r="Q3562" s="143">
        <f t="shared" si="3832"/>
        <v>7544.5999999999995</v>
      </c>
      <c r="R3562" s="188">
        <f t="shared" si="3835"/>
        <v>17238.68</v>
      </c>
      <c r="T3562">
        <v>31770.5</v>
      </c>
      <c r="U3562" s="190">
        <f t="shared" si="3836"/>
        <v>0.54260021088745847</v>
      </c>
    </row>
    <row r="3563" spans="1:21" x14ac:dyDescent="0.2">
      <c r="A3563" s="178">
        <v>42884</v>
      </c>
      <c r="B3563" s="179">
        <v>0.375</v>
      </c>
      <c r="C3563" t="s">
        <v>349</v>
      </c>
      <c r="D3563">
        <v>3.94</v>
      </c>
      <c r="E3563">
        <v>2.61</v>
      </c>
      <c r="F3563">
        <v>2.61</v>
      </c>
      <c r="G3563">
        <v>2.6</v>
      </c>
      <c r="H3563" s="184">
        <f t="shared" ref="H3563:L3563" si="3874">H3539</f>
        <v>0.33333333333333331</v>
      </c>
      <c r="I3563" s="185">
        <f t="shared" si="3874"/>
        <v>256</v>
      </c>
      <c r="J3563" s="185">
        <f t="shared" si="3874"/>
        <v>306</v>
      </c>
      <c r="K3563" s="185">
        <f t="shared" si="3874"/>
        <v>2872</v>
      </c>
      <c r="L3563" s="185">
        <f t="shared" si="3874"/>
        <v>2219</v>
      </c>
      <c r="M3563" s="147"/>
      <c r="N3563" s="143">
        <f t="shared" si="3834"/>
        <v>1008.64</v>
      </c>
      <c r="O3563" s="143">
        <f t="shared" si="3830"/>
        <v>798.66</v>
      </c>
      <c r="P3563" s="143">
        <f t="shared" si="3831"/>
        <v>7495.92</v>
      </c>
      <c r="Q3563" s="143">
        <f t="shared" si="3832"/>
        <v>5769.4000000000005</v>
      </c>
      <c r="R3563" s="188">
        <f t="shared" si="3835"/>
        <v>15072.619999999999</v>
      </c>
      <c r="T3563">
        <v>32108.82</v>
      </c>
      <c r="U3563" s="190">
        <f t="shared" si="3836"/>
        <v>0.46942304326350204</v>
      </c>
    </row>
    <row r="3564" spans="1:21" x14ac:dyDescent="0.2">
      <c r="A3564" s="178">
        <v>42884</v>
      </c>
      <c r="B3564" s="179">
        <v>0.41666666666666669</v>
      </c>
      <c r="C3564" t="s">
        <v>349</v>
      </c>
      <c r="D3564">
        <v>2.61</v>
      </c>
      <c r="E3564">
        <v>2.81</v>
      </c>
      <c r="F3564">
        <v>3</v>
      </c>
      <c r="G3564">
        <v>2.8</v>
      </c>
      <c r="H3564" s="184">
        <f t="shared" ref="H3564:L3564" si="3875">H3540</f>
        <v>0.375</v>
      </c>
      <c r="I3564" s="185">
        <f t="shared" si="3875"/>
        <v>156</v>
      </c>
      <c r="J3564" s="185">
        <f t="shared" si="3875"/>
        <v>343</v>
      </c>
      <c r="K3564" s="185">
        <f t="shared" si="3875"/>
        <v>2872</v>
      </c>
      <c r="L3564" s="185">
        <f t="shared" si="3875"/>
        <v>2219</v>
      </c>
      <c r="M3564" s="147"/>
      <c r="N3564" s="143">
        <f t="shared" si="3834"/>
        <v>407.15999999999997</v>
      </c>
      <c r="O3564" s="143">
        <f t="shared" si="3830"/>
        <v>963.83</v>
      </c>
      <c r="P3564" s="143">
        <f t="shared" si="3831"/>
        <v>8616</v>
      </c>
      <c r="Q3564" s="143">
        <f t="shared" si="3832"/>
        <v>6213.2</v>
      </c>
      <c r="R3564" s="188">
        <f t="shared" si="3835"/>
        <v>16200.189999999999</v>
      </c>
      <c r="T3564">
        <v>33460.99</v>
      </c>
      <c r="U3564" s="190">
        <f t="shared" si="3836"/>
        <v>0.48415154482876926</v>
      </c>
    </row>
    <row r="3565" spans="1:21" x14ac:dyDescent="0.2">
      <c r="A3565" s="178">
        <v>42884</v>
      </c>
      <c r="B3565" s="179">
        <v>0.45833333333333331</v>
      </c>
      <c r="C3565" t="s">
        <v>349</v>
      </c>
      <c r="D3565">
        <v>2.11</v>
      </c>
      <c r="E3565">
        <v>3</v>
      </c>
      <c r="F3565">
        <v>3</v>
      </c>
      <c r="G3565">
        <v>4.45</v>
      </c>
      <c r="H3565" s="184">
        <f t="shared" ref="H3565:L3565" si="3876">H3541</f>
        <v>0.41666666666666669</v>
      </c>
      <c r="I3565" s="185">
        <f t="shared" si="3876"/>
        <v>196</v>
      </c>
      <c r="J3565" s="185">
        <f t="shared" si="3876"/>
        <v>315</v>
      </c>
      <c r="K3565" s="185">
        <f t="shared" si="3876"/>
        <v>2872</v>
      </c>
      <c r="L3565" s="185">
        <f t="shared" si="3876"/>
        <v>2219</v>
      </c>
      <c r="M3565" s="147"/>
      <c r="N3565" s="143">
        <f t="shared" si="3834"/>
        <v>413.56</v>
      </c>
      <c r="O3565" s="143">
        <f t="shared" si="3830"/>
        <v>945</v>
      </c>
      <c r="P3565" s="143">
        <f t="shared" si="3831"/>
        <v>8616</v>
      </c>
      <c r="Q3565" s="143">
        <f t="shared" si="3832"/>
        <v>9874.5500000000011</v>
      </c>
      <c r="R3565" s="188">
        <f t="shared" si="3835"/>
        <v>19849.11</v>
      </c>
      <c r="T3565">
        <v>35796.65</v>
      </c>
      <c r="U3565" s="190">
        <f t="shared" si="3836"/>
        <v>0.5544963006314837</v>
      </c>
    </row>
    <row r="3566" spans="1:21" x14ac:dyDescent="0.2">
      <c r="A3566" s="178">
        <v>42884</v>
      </c>
      <c r="B3566" s="179">
        <v>0.5</v>
      </c>
      <c r="C3566" t="s">
        <v>349</v>
      </c>
      <c r="D3566">
        <v>1</v>
      </c>
      <c r="E3566">
        <v>3.11</v>
      </c>
      <c r="F3566">
        <v>3.11</v>
      </c>
      <c r="G3566">
        <v>3</v>
      </c>
      <c r="H3566" s="184">
        <f t="shared" ref="H3566:L3566" si="3877">H3542</f>
        <v>0.45833333333333331</v>
      </c>
      <c r="I3566" s="185">
        <f t="shared" si="3877"/>
        <v>226</v>
      </c>
      <c r="J3566" s="185">
        <f t="shared" si="3877"/>
        <v>326</v>
      </c>
      <c r="K3566" s="185">
        <f t="shared" si="3877"/>
        <v>2842</v>
      </c>
      <c r="L3566" s="185">
        <f t="shared" si="3877"/>
        <v>1635</v>
      </c>
      <c r="M3566" s="147"/>
      <c r="N3566" s="143">
        <f t="shared" si="3834"/>
        <v>226</v>
      </c>
      <c r="O3566" s="143">
        <f t="shared" si="3830"/>
        <v>1013.86</v>
      </c>
      <c r="P3566" s="143">
        <f t="shared" si="3831"/>
        <v>8838.619999999999</v>
      </c>
      <c r="Q3566" s="143">
        <f t="shared" si="3832"/>
        <v>4905</v>
      </c>
      <c r="R3566" s="188">
        <f t="shared" si="3835"/>
        <v>14983.48</v>
      </c>
      <c r="T3566">
        <v>38254.43</v>
      </c>
      <c r="U3566" s="190">
        <f t="shared" si="3836"/>
        <v>0.3916796041661057</v>
      </c>
    </row>
    <row r="3567" spans="1:21" x14ac:dyDescent="0.2">
      <c r="A3567" s="178">
        <v>42884</v>
      </c>
      <c r="B3567" s="179">
        <v>0.54166666666666663</v>
      </c>
      <c r="C3567" t="s">
        <v>349</v>
      </c>
      <c r="D3567">
        <v>1</v>
      </c>
      <c r="E3567">
        <v>4.0599999999999996</v>
      </c>
      <c r="F3567">
        <v>4.3600000000000003</v>
      </c>
      <c r="G3567">
        <v>4.0599999999999996</v>
      </c>
      <c r="H3567" s="184">
        <f t="shared" ref="H3567:L3567" si="3878">H3543</f>
        <v>0.5</v>
      </c>
      <c r="I3567" s="185">
        <f t="shared" si="3878"/>
        <v>222</v>
      </c>
      <c r="J3567" s="185">
        <f t="shared" si="3878"/>
        <v>319</v>
      </c>
      <c r="K3567" s="185">
        <f t="shared" si="3878"/>
        <v>2842</v>
      </c>
      <c r="L3567" s="185">
        <f t="shared" si="3878"/>
        <v>1635</v>
      </c>
      <c r="M3567" s="147"/>
      <c r="N3567" s="143">
        <f t="shared" si="3834"/>
        <v>222</v>
      </c>
      <c r="O3567" s="143">
        <f t="shared" si="3830"/>
        <v>1295.1399999999999</v>
      </c>
      <c r="P3567" s="143">
        <f t="shared" si="3831"/>
        <v>12391.12</v>
      </c>
      <c r="Q3567" s="143">
        <f t="shared" si="3832"/>
        <v>6638.0999999999995</v>
      </c>
      <c r="R3567" s="188">
        <f t="shared" si="3835"/>
        <v>20546.36</v>
      </c>
      <c r="T3567">
        <v>40452</v>
      </c>
      <c r="U3567" s="190">
        <f t="shared" si="3836"/>
        <v>0.50791950954217346</v>
      </c>
    </row>
    <row r="3568" spans="1:21" x14ac:dyDescent="0.2">
      <c r="A3568" s="178">
        <v>42884</v>
      </c>
      <c r="B3568" s="179">
        <v>0.58333333333333337</v>
      </c>
      <c r="C3568" t="s">
        <v>349</v>
      </c>
      <c r="D3568">
        <v>1</v>
      </c>
      <c r="E3568">
        <v>7.61</v>
      </c>
      <c r="F3568">
        <v>8.0399999999999991</v>
      </c>
      <c r="G3568">
        <v>7</v>
      </c>
      <c r="H3568" s="184">
        <f t="shared" ref="H3568:L3568" si="3879">H3544</f>
        <v>0.54166666666666663</v>
      </c>
      <c r="I3568" s="185">
        <f t="shared" si="3879"/>
        <v>195</v>
      </c>
      <c r="J3568" s="185">
        <f t="shared" si="3879"/>
        <v>299</v>
      </c>
      <c r="K3568" s="185">
        <f t="shared" si="3879"/>
        <v>2842</v>
      </c>
      <c r="L3568" s="185">
        <f t="shared" si="3879"/>
        <v>1635</v>
      </c>
      <c r="M3568" s="147"/>
      <c r="N3568" s="143">
        <f t="shared" si="3834"/>
        <v>195</v>
      </c>
      <c r="O3568" s="143">
        <f t="shared" si="3830"/>
        <v>2275.39</v>
      </c>
      <c r="P3568" s="143">
        <f t="shared" si="3831"/>
        <v>22849.679999999997</v>
      </c>
      <c r="Q3568" s="143">
        <f t="shared" si="3832"/>
        <v>11445</v>
      </c>
      <c r="R3568" s="188">
        <f t="shared" si="3835"/>
        <v>36765.069999999992</v>
      </c>
      <c r="T3568">
        <v>42403.72</v>
      </c>
      <c r="U3568" s="190">
        <f t="shared" si="3836"/>
        <v>0.86702463840436617</v>
      </c>
    </row>
    <row r="3569" spans="1:21" x14ac:dyDescent="0.2">
      <c r="A3569" s="178">
        <v>42884</v>
      </c>
      <c r="B3569" s="179">
        <v>0.625</v>
      </c>
      <c r="C3569" t="s">
        <v>349</v>
      </c>
      <c r="D3569">
        <v>1</v>
      </c>
      <c r="E3569">
        <v>9.39</v>
      </c>
      <c r="F3569">
        <v>13.26</v>
      </c>
      <c r="G3569">
        <v>3</v>
      </c>
      <c r="H3569" s="184">
        <f t="shared" ref="H3569:L3569" si="3880">H3545</f>
        <v>0.58333333333333337</v>
      </c>
      <c r="I3569" s="185">
        <f t="shared" si="3880"/>
        <v>205</v>
      </c>
      <c r="J3569" s="185">
        <f t="shared" si="3880"/>
        <v>237</v>
      </c>
      <c r="K3569" s="185">
        <f t="shared" si="3880"/>
        <v>2842</v>
      </c>
      <c r="L3569" s="185">
        <f t="shared" si="3880"/>
        <v>1635</v>
      </c>
      <c r="M3569" s="147"/>
      <c r="N3569" s="143">
        <f t="shared" si="3834"/>
        <v>205</v>
      </c>
      <c r="O3569" s="143">
        <f t="shared" si="3830"/>
        <v>2225.4300000000003</v>
      </c>
      <c r="P3569" s="143">
        <f t="shared" si="3831"/>
        <v>37684.92</v>
      </c>
      <c r="Q3569" s="143">
        <f t="shared" si="3832"/>
        <v>4905</v>
      </c>
      <c r="R3569" s="188">
        <f t="shared" si="3835"/>
        <v>45020.35</v>
      </c>
      <c r="T3569">
        <v>44285.14</v>
      </c>
      <c r="U3569" s="190">
        <f t="shared" si="3836"/>
        <v>1.016601731416001</v>
      </c>
    </row>
    <row r="3570" spans="1:21" x14ac:dyDescent="0.2">
      <c r="A3570" s="178">
        <v>42884</v>
      </c>
      <c r="B3570" s="179">
        <v>0.66666666666666663</v>
      </c>
      <c r="C3570" t="s">
        <v>349</v>
      </c>
      <c r="D3570">
        <v>2.61</v>
      </c>
      <c r="E3570">
        <v>6.49</v>
      </c>
      <c r="F3570">
        <v>12.14</v>
      </c>
      <c r="G3570">
        <v>2.97</v>
      </c>
      <c r="H3570" s="184">
        <f t="shared" ref="H3570:L3570" si="3881">H3546</f>
        <v>0.625</v>
      </c>
      <c r="I3570" s="185">
        <f t="shared" si="3881"/>
        <v>212</v>
      </c>
      <c r="J3570" s="185">
        <f t="shared" si="3881"/>
        <v>213</v>
      </c>
      <c r="K3570" s="185">
        <f t="shared" si="3881"/>
        <v>2842</v>
      </c>
      <c r="L3570" s="185">
        <f t="shared" si="3881"/>
        <v>1380</v>
      </c>
      <c r="M3570" s="147"/>
      <c r="N3570" s="143">
        <f t="shared" si="3834"/>
        <v>553.31999999999994</v>
      </c>
      <c r="O3570" s="143">
        <f t="shared" si="3830"/>
        <v>1382.3700000000001</v>
      </c>
      <c r="P3570" s="143">
        <f t="shared" si="3831"/>
        <v>34501.880000000005</v>
      </c>
      <c r="Q3570" s="143">
        <f t="shared" si="3832"/>
        <v>4098.6000000000004</v>
      </c>
      <c r="R3570" s="188">
        <f t="shared" si="3835"/>
        <v>40536.170000000006</v>
      </c>
      <c r="T3570">
        <v>45995.55</v>
      </c>
      <c r="U3570" s="190">
        <f t="shared" si="3836"/>
        <v>0.88130634376586436</v>
      </c>
    </row>
    <row r="3571" spans="1:21" x14ac:dyDescent="0.2">
      <c r="A3571" s="178">
        <v>42884</v>
      </c>
      <c r="B3571" s="179">
        <v>0.70833333333333337</v>
      </c>
      <c r="C3571" t="s">
        <v>349</v>
      </c>
      <c r="D3571">
        <v>5.12</v>
      </c>
      <c r="E3571">
        <v>12.22</v>
      </c>
      <c r="F3571">
        <v>17.7</v>
      </c>
      <c r="G3571">
        <v>3</v>
      </c>
      <c r="H3571" s="184">
        <f t="shared" ref="H3571:L3571" si="3882">H3547</f>
        <v>0.66666666666666663</v>
      </c>
      <c r="I3571" s="185">
        <f t="shared" si="3882"/>
        <v>191</v>
      </c>
      <c r="J3571" s="185">
        <f t="shared" si="3882"/>
        <v>237</v>
      </c>
      <c r="K3571" s="185">
        <f t="shared" si="3882"/>
        <v>2842</v>
      </c>
      <c r="L3571" s="185">
        <f t="shared" si="3882"/>
        <v>1380</v>
      </c>
      <c r="M3571" s="147"/>
      <c r="N3571" s="143">
        <f t="shared" si="3834"/>
        <v>977.92000000000007</v>
      </c>
      <c r="O3571" s="143">
        <f t="shared" si="3830"/>
        <v>2896.1400000000003</v>
      </c>
      <c r="P3571" s="143">
        <f t="shared" si="3831"/>
        <v>50303.4</v>
      </c>
      <c r="Q3571" s="143">
        <f t="shared" si="3832"/>
        <v>4140</v>
      </c>
      <c r="R3571" s="188">
        <f t="shared" si="3835"/>
        <v>58317.46</v>
      </c>
      <c r="T3571">
        <v>47733.2</v>
      </c>
      <c r="U3571" s="190">
        <f t="shared" si="3836"/>
        <v>1.2217379098824299</v>
      </c>
    </row>
    <row r="3572" spans="1:21" x14ac:dyDescent="0.2">
      <c r="A3572" s="178">
        <v>42884</v>
      </c>
      <c r="B3572" s="179">
        <v>0.75</v>
      </c>
      <c r="C3572" t="s">
        <v>349</v>
      </c>
      <c r="D3572">
        <v>9.11</v>
      </c>
      <c r="E3572">
        <v>4</v>
      </c>
      <c r="F3572">
        <v>9.57</v>
      </c>
      <c r="G3572">
        <v>2.77</v>
      </c>
      <c r="H3572" s="184">
        <f t="shared" ref="H3572:L3572" si="3883">H3548</f>
        <v>0.70833333333333337</v>
      </c>
      <c r="I3572" s="185">
        <f t="shared" si="3883"/>
        <v>218</v>
      </c>
      <c r="J3572" s="185">
        <f t="shared" si="3883"/>
        <v>258</v>
      </c>
      <c r="K3572" s="185">
        <f t="shared" si="3883"/>
        <v>2842</v>
      </c>
      <c r="L3572" s="185">
        <f t="shared" si="3883"/>
        <v>1380</v>
      </c>
      <c r="M3572" s="147"/>
      <c r="N3572" s="143">
        <f t="shared" si="3834"/>
        <v>1985.9799999999998</v>
      </c>
      <c r="O3572" s="143">
        <f t="shared" si="3830"/>
        <v>1032</v>
      </c>
      <c r="P3572" s="143">
        <f t="shared" si="3831"/>
        <v>27197.940000000002</v>
      </c>
      <c r="Q3572" s="143">
        <f t="shared" si="3832"/>
        <v>3822.6</v>
      </c>
      <c r="R3572" s="188">
        <f t="shared" si="3835"/>
        <v>34038.520000000004</v>
      </c>
      <c r="T3572">
        <v>49143.86</v>
      </c>
      <c r="U3572" s="190">
        <f t="shared" si="3836"/>
        <v>0.69263016783785403</v>
      </c>
    </row>
    <row r="3573" spans="1:21" x14ac:dyDescent="0.2">
      <c r="A3573" s="178">
        <v>42884</v>
      </c>
      <c r="B3573" s="179">
        <v>0.79166666666666663</v>
      </c>
      <c r="C3573" t="s">
        <v>349</v>
      </c>
      <c r="D3573">
        <v>7</v>
      </c>
      <c r="E3573">
        <v>4.72</v>
      </c>
      <c r="F3573">
        <v>6.52</v>
      </c>
      <c r="G3573">
        <v>0.99</v>
      </c>
      <c r="H3573" s="184">
        <f t="shared" ref="H3573:L3573" si="3884">H3549</f>
        <v>0.75</v>
      </c>
      <c r="I3573" s="185">
        <f t="shared" si="3884"/>
        <v>240</v>
      </c>
      <c r="J3573" s="185">
        <f t="shared" si="3884"/>
        <v>365</v>
      </c>
      <c r="K3573" s="185">
        <f t="shared" si="3884"/>
        <v>2842</v>
      </c>
      <c r="L3573" s="185">
        <f t="shared" si="3884"/>
        <v>1380</v>
      </c>
      <c r="M3573" s="147"/>
      <c r="N3573" s="143">
        <f t="shared" si="3834"/>
        <v>1680</v>
      </c>
      <c r="O3573" s="143">
        <f t="shared" si="3830"/>
        <v>1722.8</v>
      </c>
      <c r="P3573" s="143">
        <f t="shared" si="3831"/>
        <v>18529.84</v>
      </c>
      <c r="Q3573" s="143">
        <f t="shared" si="3832"/>
        <v>1366.2</v>
      </c>
      <c r="R3573" s="188">
        <f t="shared" si="3835"/>
        <v>23298.84</v>
      </c>
      <c r="T3573">
        <v>49919.48</v>
      </c>
      <c r="U3573" s="190">
        <f t="shared" si="3836"/>
        <v>0.46672841944667692</v>
      </c>
    </row>
    <row r="3574" spans="1:21" x14ac:dyDescent="0.2">
      <c r="A3574" s="178">
        <v>42884</v>
      </c>
      <c r="B3574" s="179">
        <v>0.83333333333333337</v>
      </c>
      <c r="C3574" t="s">
        <v>349</v>
      </c>
      <c r="D3574">
        <v>3.5</v>
      </c>
      <c r="E3574">
        <v>3.92</v>
      </c>
      <c r="F3574">
        <v>4.72</v>
      </c>
      <c r="G3574">
        <v>1</v>
      </c>
      <c r="H3574" s="184">
        <f t="shared" ref="H3574:L3574" si="3885">H3550</f>
        <v>0.79166666666666663</v>
      </c>
      <c r="I3574" s="185">
        <f t="shared" si="3885"/>
        <v>320</v>
      </c>
      <c r="J3574" s="185">
        <f t="shared" si="3885"/>
        <v>214</v>
      </c>
      <c r="K3574" s="185">
        <f t="shared" si="3885"/>
        <v>2842</v>
      </c>
      <c r="L3574" s="185">
        <f t="shared" si="3885"/>
        <v>1426</v>
      </c>
      <c r="M3574" s="147"/>
      <c r="N3574" s="143">
        <f t="shared" si="3834"/>
        <v>1120</v>
      </c>
      <c r="O3574" s="143">
        <f t="shared" si="3830"/>
        <v>838.88</v>
      </c>
      <c r="P3574" s="143">
        <f t="shared" si="3831"/>
        <v>13414.24</v>
      </c>
      <c r="Q3574" s="143">
        <f t="shared" si="3832"/>
        <v>1426</v>
      </c>
      <c r="R3574" s="188">
        <f t="shared" si="3835"/>
        <v>16799.12</v>
      </c>
      <c r="T3574">
        <v>49478.93</v>
      </c>
      <c r="U3574" s="190">
        <f t="shared" si="3836"/>
        <v>0.33952068082313014</v>
      </c>
    </row>
    <row r="3575" spans="1:21" x14ac:dyDescent="0.2">
      <c r="A3575" s="178">
        <v>42884</v>
      </c>
      <c r="B3575" s="179">
        <v>0.875</v>
      </c>
      <c r="C3575" t="s">
        <v>349</v>
      </c>
      <c r="D3575">
        <v>7</v>
      </c>
      <c r="E3575">
        <v>4.46</v>
      </c>
      <c r="F3575">
        <v>5.46</v>
      </c>
      <c r="G3575">
        <v>1</v>
      </c>
      <c r="H3575" s="184">
        <f t="shared" ref="H3575:L3575" si="3886">H3551</f>
        <v>0.83333333333333337</v>
      </c>
      <c r="I3575" s="185">
        <f t="shared" si="3886"/>
        <v>322</v>
      </c>
      <c r="J3575" s="185">
        <f t="shared" si="3886"/>
        <v>178</v>
      </c>
      <c r="K3575" s="185">
        <f t="shared" si="3886"/>
        <v>2842</v>
      </c>
      <c r="L3575" s="185">
        <f t="shared" si="3886"/>
        <v>1426</v>
      </c>
      <c r="M3575" s="147"/>
      <c r="N3575" s="143">
        <f t="shared" si="3834"/>
        <v>2254</v>
      </c>
      <c r="O3575" s="143">
        <f t="shared" si="3830"/>
        <v>793.88</v>
      </c>
      <c r="P3575" s="143">
        <f t="shared" si="3831"/>
        <v>15517.32</v>
      </c>
      <c r="Q3575" s="143">
        <f t="shared" si="3832"/>
        <v>1426</v>
      </c>
      <c r="R3575" s="188">
        <f t="shared" si="3835"/>
        <v>19991.2</v>
      </c>
      <c r="T3575">
        <v>47972.75</v>
      </c>
      <c r="U3575" s="190">
        <f t="shared" si="3836"/>
        <v>0.41671990869816722</v>
      </c>
    </row>
    <row r="3576" spans="1:21" x14ac:dyDescent="0.2">
      <c r="A3576" s="178">
        <v>42884</v>
      </c>
      <c r="B3576" s="179">
        <v>0.91666666666666663</v>
      </c>
      <c r="C3576" t="s">
        <v>349</v>
      </c>
      <c r="D3576">
        <v>10</v>
      </c>
      <c r="E3576">
        <v>4</v>
      </c>
      <c r="F3576">
        <v>5</v>
      </c>
      <c r="G3576">
        <v>1</v>
      </c>
      <c r="H3576" s="184">
        <f t="shared" ref="H3576:L3576" si="3887">H3552</f>
        <v>0.875</v>
      </c>
      <c r="I3576" s="185">
        <f t="shared" si="3887"/>
        <v>337</v>
      </c>
      <c r="J3576" s="185">
        <f t="shared" si="3887"/>
        <v>173</v>
      </c>
      <c r="K3576" s="185">
        <f t="shared" si="3887"/>
        <v>2842</v>
      </c>
      <c r="L3576" s="185">
        <f t="shared" si="3887"/>
        <v>1426</v>
      </c>
      <c r="M3576" s="147"/>
      <c r="N3576" s="143">
        <f t="shared" si="3834"/>
        <v>3370</v>
      </c>
      <c r="O3576" s="143">
        <f t="shared" si="3830"/>
        <v>692</v>
      </c>
      <c r="P3576" s="143">
        <f t="shared" si="3831"/>
        <v>14210</v>
      </c>
      <c r="Q3576" s="143">
        <f t="shared" si="3832"/>
        <v>1426</v>
      </c>
      <c r="R3576" s="188">
        <f t="shared" si="3835"/>
        <v>19698</v>
      </c>
      <c r="T3576">
        <v>46826.44</v>
      </c>
      <c r="U3576" s="190">
        <f t="shared" si="3836"/>
        <v>0.42065978109802921</v>
      </c>
    </row>
    <row r="3577" spans="1:21" x14ac:dyDescent="0.2">
      <c r="A3577" s="178">
        <v>42884</v>
      </c>
      <c r="B3577" s="179">
        <v>0.95833333333333337</v>
      </c>
      <c r="C3577" t="s">
        <v>349</v>
      </c>
      <c r="D3577">
        <v>20</v>
      </c>
      <c r="E3577">
        <v>4</v>
      </c>
      <c r="F3577">
        <v>4.26</v>
      </c>
      <c r="G3577">
        <v>0.01</v>
      </c>
      <c r="H3577" s="184">
        <f t="shared" ref="H3577:L3577" si="3888">H3553</f>
        <v>0.91666666666666663</v>
      </c>
      <c r="I3577" s="185">
        <f t="shared" si="3888"/>
        <v>394</v>
      </c>
      <c r="J3577" s="185">
        <f t="shared" si="3888"/>
        <v>194</v>
      </c>
      <c r="K3577" s="185">
        <f t="shared" si="3888"/>
        <v>2842</v>
      </c>
      <c r="L3577" s="185">
        <f t="shared" si="3888"/>
        <v>1426</v>
      </c>
      <c r="M3577" s="147"/>
      <c r="N3577" s="143">
        <f t="shared" si="3834"/>
        <v>7880</v>
      </c>
      <c r="O3577" s="143">
        <f t="shared" si="3830"/>
        <v>776</v>
      </c>
      <c r="P3577" s="143">
        <f t="shared" si="3831"/>
        <v>12106.92</v>
      </c>
      <c r="Q3577" s="143">
        <f t="shared" si="3832"/>
        <v>14.26</v>
      </c>
      <c r="R3577" s="188">
        <f t="shared" si="3835"/>
        <v>20777.179999999997</v>
      </c>
      <c r="T3577">
        <v>45580.19</v>
      </c>
      <c r="U3577" s="190">
        <f t="shared" si="3836"/>
        <v>0.45583794187782006</v>
      </c>
    </row>
    <row r="3578" spans="1:21" x14ac:dyDescent="0.2">
      <c r="A3578" s="178">
        <v>42884</v>
      </c>
      <c r="B3578" s="180">
        <v>1</v>
      </c>
      <c r="C3578" t="s">
        <v>349</v>
      </c>
      <c r="D3578">
        <v>10.53</v>
      </c>
      <c r="E3578">
        <v>8.11</v>
      </c>
      <c r="F3578">
        <v>7.61</v>
      </c>
      <c r="G3578">
        <v>0.01</v>
      </c>
      <c r="H3578" s="184">
        <f t="shared" ref="H3578:L3578" si="3889">H3554</f>
        <v>0.95833333333333337</v>
      </c>
      <c r="I3578" s="185">
        <f t="shared" si="3889"/>
        <v>389</v>
      </c>
      <c r="J3578" s="185">
        <f t="shared" si="3889"/>
        <v>265</v>
      </c>
      <c r="K3578" s="185">
        <f t="shared" si="3889"/>
        <v>2985</v>
      </c>
      <c r="L3578" s="185">
        <f t="shared" si="3889"/>
        <v>1111</v>
      </c>
      <c r="M3578" s="147"/>
      <c r="N3578" s="143">
        <f t="shared" si="3834"/>
        <v>4096.17</v>
      </c>
      <c r="O3578" s="143">
        <f t="shared" si="3830"/>
        <v>2149.1499999999996</v>
      </c>
      <c r="P3578" s="143">
        <f t="shared" si="3831"/>
        <v>22715.850000000002</v>
      </c>
      <c r="Q3578" s="143">
        <f t="shared" si="3832"/>
        <v>11.11</v>
      </c>
      <c r="R3578" s="188">
        <f t="shared" si="3835"/>
        <v>28972.280000000002</v>
      </c>
      <c r="T3578">
        <v>42234.91</v>
      </c>
      <c r="U3578" s="190">
        <f t="shared" si="3836"/>
        <v>0.68597944212500983</v>
      </c>
    </row>
    <row r="3579" spans="1:21" x14ac:dyDescent="0.2">
      <c r="A3579" s="178">
        <v>42885</v>
      </c>
      <c r="B3579" s="179">
        <v>4.1666666666666664E-2</v>
      </c>
      <c r="C3579" t="s">
        <v>349</v>
      </c>
      <c r="D3579">
        <v>9</v>
      </c>
      <c r="E3579">
        <v>6</v>
      </c>
      <c r="F3579">
        <v>5.76</v>
      </c>
      <c r="G3579">
        <v>0.01</v>
      </c>
      <c r="H3579" s="184">
        <f t="shared" ref="H3579:L3579" si="3890">H3555</f>
        <v>1</v>
      </c>
      <c r="I3579" s="185">
        <f t="shared" si="3890"/>
        <v>362</v>
      </c>
      <c r="J3579" s="185">
        <f t="shared" si="3890"/>
        <v>243</v>
      </c>
      <c r="K3579" s="185">
        <f t="shared" si="3890"/>
        <v>2985</v>
      </c>
      <c r="L3579" s="185">
        <f t="shared" si="3890"/>
        <v>1111</v>
      </c>
      <c r="M3579" s="147"/>
      <c r="N3579" s="143">
        <f t="shared" si="3834"/>
        <v>3258</v>
      </c>
      <c r="O3579" s="143">
        <f t="shared" si="3830"/>
        <v>1458</v>
      </c>
      <c r="P3579" s="143">
        <f t="shared" si="3831"/>
        <v>17193.599999999999</v>
      </c>
      <c r="Q3579" s="143">
        <f t="shared" si="3832"/>
        <v>11.11</v>
      </c>
      <c r="R3579" s="188">
        <f t="shared" si="3835"/>
        <v>21920.71</v>
      </c>
      <c r="T3579">
        <v>38215.86</v>
      </c>
      <c r="U3579" s="190">
        <f t="shared" si="3836"/>
        <v>0.57360242579913157</v>
      </c>
    </row>
    <row r="3580" spans="1:21" x14ac:dyDescent="0.2">
      <c r="A3580" s="178">
        <v>42885</v>
      </c>
      <c r="B3580" s="179">
        <v>8.3333333333333329E-2</v>
      </c>
      <c r="C3580" t="s">
        <v>349</v>
      </c>
      <c r="D3580">
        <v>3.67</v>
      </c>
      <c r="E3580">
        <v>3.01</v>
      </c>
      <c r="F3580">
        <v>3.21</v>
      </c>
      <c r="G3580">
        <v>0.01</v>
      </c>
      <c r="H3580" s="184">
        <f t="shared" ref="H3580:L3580" si="3891">H3556</f>
        <v>4.1666666666666664E-2</v>
      </c>
      <c r="I3580" s="185">
        <f t="shared" si="3891"/>
        <v>294</v>
      </c>
      <c r="J3580" s="185">
        <f t="shared" si="3891"/>
        <v>212</v>
      </c>
      <c r="K3580" s="185">
        <f t="shared" si="3891"/>
        <v>2985</v>
      </c>
      <c r="L3580" s="185">
        <f t="shared" si="3891"/>
        <v>1111</v>
      </c>
      <c r="M3580" s="147"/>
      <c r="N3580" s="143">
        <f t="shared" si="3834"/>
        <v>1078.98</v>
      </c>
      <c r="O3580" s="143">
        <f t="shared" si="3830"/>
        <v>638.12</v>
      </c>
      <c r="P3580" s="143">
        <f t="shared" si="3831"/>
        <v>9581.85</v>
      </c>
      <c r="Q3580" s="143">
        <f t="shared" si="3832"/>
        <v>11.11</v>
      </c>
      <c r="R3580" s="188">
        <f t="shared" si="3835"/>
        <v>11310.060000000001</v>
      </c>
      <c r="T3580">
        <v>35122.239999999998</v>
      </c>
      <c r="U3580" s="190">
        <f t="shared" si="3836"/>
        <v>0.32201989394753872</v>
      </c>
    </row>
    <row r="3581" spans="1:21" x14ac:dyDescent="0.2">
      <c r="A3581" s="178">
        <v>42885</v>
      </c>
      <c r="B3581" s="179">
        <v>0.125</v>
      </c>
      <c r="C3581" t="s">
        <v>349</v>
      </c>
      <c r="D3581">
        <v>3.5</v>
      </c>
      <c r="E3581">
        <v>2.61</v>
      </c>
      <c r="F3581">
        <v>3</v>
      </c>
      <c r="G3581">
        <v>1</v>
      </c>
      <c r="H3581" s="184">
        <f t="shared" ref="H3581:L3581" si="3892">H3557</f>
        <v>8.3333333333333329E-2</v>
      </c>
      <c r="I3581" s="185">
        <f t="shared" si="3892"/>
        <v>236</v>
      </c>
      <c r="J3581" s="185">
        <f t="shared" si="3892"/>
        <v>179</v>
      </c>
      <c r="K3581" s="185">
        <f t="shared" si="3892"/>
        <v>2985</v>
      </c>
      <c r="L3581" s="185">
        <f t="shared" si="3892"/>
        <v>1111</v>
      </c>
      <c r="M3581" s="147"/>
      <c r="N3581" s="143">
        <f t="shared" si="3834"/>
        <v>826</v>
      </c>
      <c r="O3581" s="143">
        <f t="shared" si="3830"/>
        <v>467.19</v>
      </c>
      <c r="P3581" s="143">
        <f t="shared" si="3831"/>
        <v>8955</v>
      </c>
      <c r="Q3581" s="143">
        <f t="shared" si="3832"/>
        <v>1111</v>
      </c>
      <c r="R3581" s="188">
        <f t="shared" si="3835"/>
        <v>11359.19</v>
      </c>
      <c r="T3581">
        <v>32955.769999999997</v>
      </c>
      <c r="U3581" s="190">
        <f t="shared" si="3836"/>
        <v>0.34467985424100245</v>
      </c>
    </row>
    <row r="3582" spans="1:21" x14ac:dyDescent="0.2">
      <c r="A3582" s="178">
        <v>42885</v>
      </c>
      <c r="B3582" s="179">
        <v>0.16666666666666666</v>
      </c>
      <c r="C3582" t="s">
        <v>349</v>
      </c>
      <c r="D3582">
        <v>2.61</v>
      </c>
      <c r="E3582">
        <v>2.61</v>
      </c>
      <c r="F3582">
        <v>3</v>
      </c>
      <c r="G3582">
        <v>0.99</v>
      </c>
      <c r="H3582" s="184">
        <f t="shared" ref="H3582:L3582" si="3893">H3558</f>
        <v>0.125</v>
      </c>
      <c r="I3582" s="185">
        <f t="shared" si="3893"/>
        <v>201</v>
      </c>
      <c r="J3582" s="185">
        <f t="shared" si="3893"/>
        <v>205</v>
      </c>
      <c r="K3582" s="185">
        <f t="shared" si="3893"/>
        <v>2985</v>
      </c>
      <c r="L3582" s="185">
        <f t="shared" si="3893"/>
        <v>1717</v>
      </c>
      <c r="M3582" s="147"/>
      <c r="N3582" s="143">
        <f t="shared" si="3834"/>
        <v>524.61</v>
      </c>
      <c r="O3582" s="143">
        <f t="shared" si="3830"/>
        <v>535.04999999999995</v>
      </c>
      <c r="P3582" s="143">
        <f t="shared" si="3831"/>
        <v>8955</v>
      </c>
      <c r="Q3582" s="143">
        <f t="shared" si="3832"/>
        <v>1699.83</v>
      </c>
      <c r="R3582" s="188">
        <f t="shared" si="3835"/>
        <v>11714.49</v>
      </c>
      <c r="T3582">
        <v>31601.59</v>
      </c>
      <c r="U3582" s="190">
        <f t="shared" si="3836"/>
        <v>0.37069305689998511</v>
      </c>
    </row>
    <row r="3583" spans="1:21" x14ac:dyDescent="0.2">
      <c r="A3583" s="178">
        <v>42885</v>
      </c>
      <c r="B3583" s="179">
        <v>0.20833333333333334</v>
      </c>
      <c r="C3583" t="s">
        <v>349</v>
      </c>
      <c r="D3583">
        <v>2.11</v>
      </c>
      <c r="E3583">
        <v>3</v>
      </c>
      <c r="F3583">
        <v>3</v>
      </c>
      <c r="G3583">
        <v>1.26</v>
      </c>
      <c r="H3583" s="184">
        <f t="shared" ref="H3583:L3583" si="3894">H3559</f>
        <v>0.16666666666666666</v>
      </c>
      <c r="I3583" s="185">
        <f t="shared" si="3894"/>
        <v>185</v>
      </c>
      <c r="J3583" s="185">
        <f t="shared" si="3894"/>
        <v>205</v>
      </c>
      <c r="K3583" s="185">
        <f t="shared" si="3894"/>
        <v>2985</v>
      </c>
      <c r="L3583" s="185">
        <f t="shared" si="3894"/>
        <v>1717</v>
      </c>
      <c r="M3583" s="147"/>
      <c r="N3583" s="143">
        <f t="shared" si="3834"/>
        <v>390.34999999999997</v>
      </c>
      <c r="O3583" s="143">
        <f t="shared" si="3830"/>
        <v>615</v>
      </c>
      <c r="P3583" s="143">
        <f t="shared" si="3831"/>
        <v>8955</v>
      </c>
      <c r="Q3583" s="143">
        <f t="shared" si="3832"/>
        <v>2163.42</v>
      </c>
      <c r="R3583" s="188">
        <f t="shared" si="3835"/>
        <v>12123.77</v>
      </c>
      <c r="T3583">
        <v>30913.81</v>
      </c>
      <c r="U3583" s="190">
        <f t="shared" si="3836"/>
        <v>0.39217974102836239</v>
      </c>
    </row>
    <row r="3584" spans="1:21" x14ac:dyDescent="0.2">
      <c r="A3584" s="178">
        <v>42885</v>
      </c>
      <c r="B3584" s="179">
        <v>0.25</v>
      </c>
      <c r="C3584" t="s">
        <v>349</v>
      </c>
      <c r="D3584">
        <v>10</v>
      </c>
      <c r="E3584">
        <v>8.11</v>
      </c>
      <c r="F3584">
        <v>7</v>
      </c>
      <c r="G3584">
        <v>0.99</v>
      </c>
      <c r="H3584" s="184">
        <f t="shared" ref="H3584:L3584" si="3895">H3560</f>
        <v>0.20833333333333334</v>
      </c>
      <c r="I3584" s="185">
        <f t="shared" si="3895"/>
        <v>207</v>
      </c>
      <c r="J3584" s="185">
        <f t="shared" si="3895"/>
        <v>283</v>
      </c>
      <c r="K3584" s="185">
        <f t="shared" si="3895"/>
        <v>2985</v>
      </c>
      <c r="L3584" s="185">
        <f t="shared" si="3895"/>
        <v>1717</v>
      </c>
      <c r="M3584" s="147"/>
      <c r="N3584" s="143">
        <f t="shared" si="3834"/>
        <v>2070</v>
      </c>
      <c r="O3584" s="143">
        <f t="shared" si="3830"/>
        <v>2295.1299999999997</v>
      </c>
      <c r="P3584" s="143">
        <f t="shared" si="3831"/>
        <v>20895</v>
      </c>
      <c r="Q3584" s="143">
        <f t="shared" si="3832"/>
        <v>1699.83</v>
      </c>
      <c r="R3584" s="188">
        <f t="shared" si="3835"/>
        <v>26959.96</v>
      </c>
      <c r="T3584">
        <v>31083.119999999999</v>
      </c>
      <c r="U3584" s="190">
        <f t="shared" si="3836"/>
        <v>0.86735051050216327</v>
      </c>
    </row>
    <row r="3585" spans="1:21" x14ac:dyDescent="0.2">
      <c r="A3585" s="178">
        <v>42885</v>
      </c>
      <c r="B3585" s="179">
        <v>0.29166666666666669</v>
      </c>
      <c r="C3585" t="s">
        <v>349</v>
      </c>
      <c r="D3585">
        <v>4.28</v>
      </c>
      <c r="E3585">
        <v>10.029999999999999</v>
      </c>
      <c r="F3585">
        <v>10.029999999999999</v>
      </c>
      <c r="G3585">
        <v>5.62</v>
      </c>
      <c r="H3585" s="184">
        <f t="shared" ref="H3585:L3585" si="3896">H3561</f>
        <v>0.25</v>
      </c>
      <c r="I3585" s="185">
        <f t="shared" si="3896"/>
        <v>327</v>
      </c>
      <c r="J3585" s="185">
        <f t="shared" si="3896"/>
        <v>438</v>
      </c>
      <c r="K3585" s="185">
        <f t="shared" si="3896"/>
        <v>2985</v>
      </c>
      <c r="L3585" s="185">
        <f t="shared" si="3896"/>
        <v>1717</v>
      </c>
      <c r="M3585" s="147"/>
      <c r="N3585" s="143">
        <f t="shared" si="3834"/>
        <v>1399.5600000000002</v>
      </c>
      <c r="O3585" s="143">
        <f t="shared" si="3830"/>
        <v>4393.1399999999994</v>
      </c>
      <c r="P3585" s="143">
        <f t="shared" si="3831"/>
        <v>29939.55</v>
      </c>
      <c r="Q3585" s="143">
        <f t="shared" si="3832"/>
        <v>9649.5400000000009</v>
      </c>
      <c r="R3585" s="188">
        <f t="shared" si="3835"/>
        <v>45381.79</v>
      </c>
      <c r="T3585">
        <v>32707.95</v>
      </c>
      <c r="U3585" s="190">
        <f t="shared" si="3836"/>
        <v>1.3874849998242018</v>
      </c>
    </row>
    <row r="3586" spans="1:21" x14ac:dyDescent="0.2">
      <c r="A3586" s="178">
        <v>42885</v>
      </c>
      <c r="B3586" s="179">
        <v>0.33333333333333331</v>
      </c>
      <c r="C3586" t="s">
        <v>349</v>
      </c>
      <c r="D3586">
        <v>3.33</v>
      </c>
      <c r="E3586">
        <v>4.05</v>
      </c>
      <c r="F3586">
        <v>4.6500000000000004</v>
      </c>
      <c r="G3586">
        <v>4.05</v>
      </c>
      <c r="H3586" s="184">
        <f t="shared" ref="H3586:L3586" si="3897">H3562</f>
        <v>0.29166666666666669</v>
      </c>
      <c r="I3586" s="185">
        <f t="shared" si="3897"/>
        <v>249</v>
      </c>
      <c r="J3586" s="185">
        <f t="shared" si="3897"/>
        <v>556</v>
      </c>
      <c r="K3586" s="185">
        <f t="shared" si="3897"/>
        <v>2872</v>
      </c>
      <c r="L3586" s="185">
        <f t="shared" si="3897"/>
        <v>2219</v>
      </c>
      <c r="M3586" s="147"/>
      <c r="N3586" s="143">
        <f t="shared" si="3834"/>
        <v>829.17000000000007</v>
      </c>
      <c r="O3586" s="143">
        <f t="shared" si="3830"/>
        <v>2251.7999999999997</v>
      </c>
      <c r="P3586" s="143">
        <f t="shared" si="3831"/>
        <v>13354.800000000001</v>
      </c>
      <c r="Q3586" s="143">
        <f t="shared" si="3832"/>
        <v>8986.9499999999989</v>
      </c>
      <c r="R3586" s="188">
        <f t="shared" si="3835"/>
        <v>25422.720000000001</v>
      </c>
      <c r="T3586">
        <v>35221.440000000002</v>
      </c>
      <c r="U3586" s="190">
        <f t="shared" si="3836"/>
        <v>0.7217967238136771</v>
      </c>
    </row>
    <row r="3587" spans="1:21" x14ac:dyDescent="0.2">
      <c r="A3587" s="178">
        <v>42885</v>
      </c>
      <c r="B3587" s="179">
        <v>0.375</v>
      </c>
      <c r="C3587" t="s">
        <v>349</v>
      </c>
      <c r="D3587">
        <v>3.7</v>
      </c>
      <c r="E3587">
        <v>5.0999999999999996</v>
      </c>
      <c r="F3587">
        <v>7</v>
      </c>
      <c r="G3587">
        <v>3.5</v>
      </c>
      <c r="H3587" s="184">
        <f t="shared" ref="H3587:L3587" si="3898">H3563</f>
        <v>0.33333333333333331</v>
      </c>
      <c r="I3587" s="185">
        <f t="shared" si="3898"/>
        <v>256</v>
      </c>
      <c r="J3587" s="185">
        <f t="shared" si="3898"/>
        <v>306</v>
      </c>
      <c r="K3587" s="185">
        <f t="shared" si="3898"/>
        <v>2872</v>
      </c>
      <c r="L3587" s="185">
        <f t="shared" si="3898"/>
        <v>2219</v>
      </c>
      <c r="M3587" s="147"/>
      <c r="N3587" s="143">
        <f t="shared" si="3834"/>
        <v>947.2</v>
      </c>
      <c r="O3587" s="143">
        <f t="shared" si="3830"/>
        <v>1560.6</v>
      </c>
      <c r="P3587" s="143">
        <f t="shared" si="3831"/>
        <v>20104</v>
      </c>
      <c r="Q3587" s="143">
        <f t="shared" si="3832"/>
        <v>7766.5</v>
      </c>
      <c r="R3587" s="188">
        <f t="shared" si="3835"/>
        <v>30378.3</v>
      </c>
      <c r="T3587">
        <v>36865.199999999997</v>
      </c>
      <c r="U3587" s="190">
        <f t="shared" si="3836"/>
        <v>0.82403730347319426</v>
      </c>
    </row>
    <row r="3588" spans="1:21" x14ac:dyDescent="0.2">
      <c r="A3588" s="178">
        <v>42885</v>
      </c>
      <c r="B3588" s="179">
        <v>0.41666666666666669</v>
      </c>
      <c r="C3588" t="s">
        <v>349</v>
      </c>
      <c r="D3588">
        <v>2</v>
      </c>
      <c r="E3588">
        <v>5.04</v>
      </c>
      <c r="F3588">
        <v>6.62</v>
      </c>
      <c r="G3588">
        <v>3.44</v>
      </c>
      <c r="H3588" s="184">
        <f t="shared" ref="H3588:L3588" si="3899">H3564</f>
        <v>0.375</v>
      </c>
      <c r="I3588" s="185">
        <f t="shared" si="3899"/>
        <v>156</v>
      </c>
      <c r="J3588" s="185">
        <f t="shared" si="3899"/>
        <v>343</v>
      </c>
      <c r="K3588" s="185">
        <f t="shared" si="3899"/>
        <v>2872</v>
      </c>
      <c r="L3588" s="185">
        <f t="shared" si="3899"/>
        <v>2219</v>
      </c>
      <c r="M3588" s="147"/>
      <c r="N3588" s="143">
        <f t="shared" si="3834"/>
        <v>312</v>
      </c>
      <c r="O3588" s="143">
        <f t="shared" ref="O3588:O3651" si="3900">E3588*J3588</f>
        <v>1728.72</v>
      </c>
      <c r="P3588" s="143">
        <f t="shared" ref="P3588:P3651" si="3901">F3588*K3588</f>
        <v>19012.64</v>
      </c>
      <c r="Q3588" s="143">
        <f t="shared" ref="Q3588:Q3651" si="3902">G3588*L3588</f>
        <v>7633.36</v>
      </c>
      <c r="R3588" s="188">
        <f t="shared" si="3835"/>
        <v>28686.720000000001</v>
      </c>
      <c r="T3588">
        <v>39255.08</v>
      </c>
      <c r="U3588" s="190">
        <f t="shared" si="3836"/>
        <v>0.73077726500621065</v>
      </c>
    </row>
    <row r="3589" spans="1:21" x14ac:dyDescent="0.2">
      <c r="A3589" s="178">
        <v>42885</v>
      </c>
      <c r="B3589" s="179">
        <v>0.45833333333333331</v>
      </c>
      <c r="C3589" t="s">
        <v>349</v>
      </c>
      <c r="D3589">
        <v>1</v>
      </c>
      <c r="E3589">
        <v>4.99</v>
      </c>
      <c r="F3589">
        <v>5.91</v>
      </c>
      <c r="G3589">
        <v>4.37</v>
      </c>
      <c r="H3589" s="184">
        <f t="shared" ref="H3589:L3589" si="3903">H3565</f>
        <v>0.41666666666666669</v>
      </c>
      <c r="I3589" s="185">
        <f t="shared" si="3903"/>
        <v>196</v>
      </c>
      <c r="J3589" s="185">
        <f t="shared" si="3903"/>
        <v>315</v>
      </c>
      <c r="K3589" s="185">
        <f t="shared" si="3903"/>
        <v>2872</v>
      </c>
      <c r="L3589" s="185">
        <f t="shared" si="3903"/>
        <v>2219</v>
      </c>
      <c r="M3589" s="147"/>
      <c r="N3589" s="143">
        <f t="shared" ref="N3589:N3652" si="3904">D3589*I3589</f>
        <v>196</v>
      </c>
      <c r="O3589" s="143">
        <f t="shared" si="3900"/>
        <v>1571.8500000000001</v>
      </c>
      <c r="P3589" s="143">
        <f t="shared" si="3901"/>
        <v>16973.52</v>
      </c>
      <c r="Q3589" s="143">
        <f t="shared" si="3902"/>
        <v>9697.0300000000007</v>
      </c>
      <c r="R3589" s="188">
        <f t="shared" ref="R3589:R3652" si="3905">SUM(N3589:Q3589)</f>
        <v>28438.400000000001</v>
      </c>
      <c r="T3589">
        <v>42215.34</v>
      </c>
      <c r="U3589" s="190">
        <f t="shared" ref="U3589:U3652" si="3906">R3589/T3589</f>
        <v>0.67365085772138766</v>
      </c>
    </row>
    <row r="3590" spans="1:21" x14ac:dyDescent="0.2">
      <c r="A3590" s="178">
        <v>42885</v>
      </c>
      <c r="B3590" s="179">
        <v>0.5</v>
      </c>
      <c r="C3590" t="s">
        <v>349</v>
      </c>
      <c r="D3590">
        <v>1</v>
      </c>
      <c r="E3590">
        <v>6.62</v>
      </c>
      <c r="F3590">
        <v>7</v>
      </c>
      <c r="G3590">
        <v>6</v>
      </c>
      <c r="H3590" s="184">
        <f t="shared" ref="H3590:L3590" si="3907">H3566</f>
        <v>0.45833333333333331</v>
      </c>
      <c r="I3590" s="185">
        <f t="shared" si="3907"/>
        <v>226</v>
      </c>
      <c r="J3590" s="185">
        <f t="shared" si="3907"/>
        <v>326</v>
      </c>
      <c r="K3590" s="185">
        <f t="shared" si="3907"/>
        <v>2842</v>
      </c>
      <c r="L3590" s="185">
        <f t="shared" si="3907"/>
        <v>1635</v>
      </c>
      <c r="M3590" s="147"/>
      <c r="N3590" s="143">
        <f t="shared" si="3904"/>
        <v>226</v>
      </c>
      <c r="O3590" s="143">
        <f t="shared" si="3900"/>
        <v>2158.12</v>
      </c>
      <c r="P3590" s="143">
        <f t="shared" si="3901"/>
        <v>19894</v>
      </c>
      <c r="Q3590" s="143">
        <f t="shared" si="3902"/>
        <v>9810</v>
      </c>
      <c r="R3590" s="188">
        <f t="shared" si="3905"/>
        <v>32088.12</v>
      </c>
      <c r="T3590">
        <v>45338.41</v>
      </c>
      <c r="U3590" s="190">
        <f t="shared" si="3906"/>
        <v>0.70774691922367805</v>
      </c>
    </row>
    <row r="3591" spans="1:21" x14ac:dyDescent="0.2">
      <c r="A3591" s="178">
        <v>42885</v>
      </c>
      <c r="B3591" s="179">
        <v>0.54166666666666663</v>
      </c>
      <c r="C3591" t="s">
        <v>349</v>
      </c>
      <c r="D3591">
        <v>1</v>
      </c>
      <c r="E3591">
        <v>7.96</v>
      </c>
      <c r="F3591">
        <v>8.9600000000000009</v>
      </c>
      <c r="G3591">
        <v>7.5</v>
      </c>
      <c r="H3591" s="184">
        <f t="shared" ref="H3591:L3591" si="3908">H3567</f>
        <v>0.5</v>
      </c>
      <c r="I3591" s="185">
        <f t="shared" si="3908"/>
        <v>222</v>
      </c>
      <c r="J3591" s="185">
        <f t="shared" si="3908"/>
        <v>319</v>
      </c>
      <c r="K3591" s="185">
        <f t="shared" si="3908"/>
        <v>2842</v>
      </c>
      <c r="L3591" s="185">
        <f t="shared" si="3908"/>
        <v>1635</v>
      </c>
      <c r="M3591" s="147"/>
      <c r="N3591" s="143">
        <f t="shared" si="3904"/>
        <v>222</v>
      </c>
      <c r="O3591" s="143">
        <f t="shared" si="3900"/>
        <v>2539.2399999999998</v>
      </c>
      <c r="P3591" s="143">
        <f t="shared" si="3901"/>
        <v>25464.320000000003</v>
      </c>
      <c r="Q3591" s="143">
        <f t="shared" si="3902"/>
        <v>12262.5</v>
      </c>
      <c r="R3591" s="188">
        <f t="shared" si="3905"/>
        <v>40488.060000000005</v>
      </c>
      <c r="T3591">
        <v>48230.74</v>
      </c>
      <c r="U3591" s="190">
        <f t="shared" si="3906"/>
        <v>0.83946586761886732</v>
      </c>
    </row>
    <row r="3592" spans="1:21" x14ac:dyDescent="0.2">
      <c r="A3592" s="178">
        <v>42885</v>
      </c>
      <c r="B3592" s="179">
        <v>0.58333333333333337</v>
      </c>
      <c r="C3592" t="s">
        <v>349</v>
      </c>
      <c r="D3592">
        <v>1</v>
      </c>
      <c r="E3592">
        <v>9.5399999999999991</v>
      </c>
      <c r="F3592">
        <v>10.54</v>
      </c>
      <c r="G3592">
        <v>10</v>
      </c>
      <c r="H3592" s="184">
        <f t="shared" ref="H3592:L3592" si="3909">H3568</f>
        <v>0.54166666666666663</v>
      </c>
      <c r="I3592" s="185">
        <f t="shared" si="3909"/>
        <v>195</v>
      </c>
      <c r="J3592" s="185">
        <f t="shared" si="3909"/>
        <v>299</v>
      </c>
      <c r="K3592" s="185">
        <f t="shared" si="3909"/>
        <v>2842</v>
      </c>
      <c r="L3592" s="185">
        <f t="shared" si="3909"/>
        <v>1635</v>
      </c>
      <c r="M3592" s="147"/>
      <c r="N3592" s="143">
        <f t="shared" si="3904"/>
        <v>195</v>
      </c>
      <c r="O3592" s="143">
        <f t="shared" si="3900"/>
        <v>2852.4599999999996</v>
      </c>
      <c r="P3592" s="143">
        <f t="shared" si="3901"/>
        <v>29954.679999999997</v>
      </c>
      <c r="Q3592" s="143">
        <f t="shared" si="3902"/>
        <v>16350</v>
      </c>
      <c r="R3592" s="188">
        <f t="shared" si="3905"/>
        <v>49352.14</v>
      </c>
      <c r="T3592">
        <v>50821.97</v>
      </c>
      <c r="U3592" s="190">
        <f t="shared" si="3906"/>
        <v>0.97107884641228981</v>
      </c>
    </row>
    <row r="3593" spans="1:21" x14ac:dyDescent="0.2">
      <c r="A3593" s="178">
        <v>42885</v>
      </c>
      <c r="B3593" s="179">
        <v>0.625</v>
      </c>
      <c r="C3593" t="s">
        <v>349</v>
      </c>
      <c r="D3593">
        <v>1.25</v>
      </c>
      <c r="E3593">
        <v>11.62</v>
      </c>
      <c r="F3593">
        <v>14.88</v>
      </c>
      <c r="G3593">
        <v>1.51</v>
      </c>
      <c r="H3593" s="184">
        <f t="shared" ref="H3593:L3593" si="3910">H3569</f>
        <v>0.58333333333333337</v>
      </c>
      <c r="I3593" s="185">
        <f t="shared" si="3910"/>
        <v>205</v>
      </c>
      <c r="J3593" s="185">
        <f t="shared" si="3910"/>
        <v>237</v>
      </c>
      <c r="K3593" s="185">
        <f t="shared" si="3910"/>
        <v>2842</v>
      </c>
      <c r="L3593" s="185">
        <f t="shared" si="3910"/>
        <v>1635</v>
      </c>
      <c r="M3593" s="147"/>
      <c r="N3593" s="143">
        <f t="shared" si="3904"/>
        <v>256.25</v>
      </c>
      <c r="O3593" s="143">
        <f t="shared" si="3900"/>
        <v>2753.9399999999996</v>
      </c>
      <c r="P3593" s="143">
        <f t="shared" si="3901"/>
        <v>42288.959999999999</v>
      </c>
      <c r="Q3593" s="143">
        <f t="shared" si="3902"/>
        <v>2468.85</v>
      </c>
      <c r="R3593" s="188">
        <f t="shared" si="3905"/>
        <v>47768</v>
      </c>
      <c r="T3593">
        <v>53135.21</v>
      </c>
      <c r="U3593" s="190">
        <f t="shared" si="3906"/>
        <v>0.89898957772068655</v>
      </c>
    </row>
    <row r="3594" spans="1:21" x14ac:dyDescent="0.2">
      <c r="A3594" s="178">
        <v>42885</v>
      </c>
      <c r="B3594" s="179">
        <v>0.66666666666666663</v>
      </c>
      <c r="C3594" t="s">
        <v>349</v>
      </c>
      <c r="D3594">
        <v>2.61</v>
      </c>
      <c r="E3594">
        <v>16.190000000000001</v>
      </c>
      <c r="F3594">
        <v>20.75</v>
      </c>
      <c r="G3594">
        <v>0.99</v>
      </c>
      <c r="H3594" s="184">
        <f t="shared" ref="H3594:L3594" si="3911">H3570</f>
        <v>0.625</v>
      </c>
      <c r="I3594" s="185">
        <f t="shared" si="3911"/>
        <v>212</v>
      </c>
      <c r="J3594" s="185">
        <f t="shared" si="3911"/>
        <v>213</v>
      </c>
      <c r="K3594" s="185">
        <f t="shared" si="3911"/>
        <v>2842</v>
      </c>
      <c r="L3594" s="185">
        <f t="shared" si="3911"/>
        <v>1380</v>
      </c>
      <c r="M3594" s="147"/>
      <c r="N3594" s="143">
        <f t="shared" si="3904"/>
        <v>553.31999999999994</v>
      </c>
      <c r="O3594" s="143">
        <f t="shared" si="3900"/>
        <v>3448.4700000000003</v>
      </c>
      <c r="P3594" s="143">
        <f t="shared" si="3901"/>
        <v>58971.5</v>
      </c>
      <c r="Q3594" s="143">
        <f t="shared" si="3902"/>
        <v>1366.2</v>
      </c>
      <c r="R3594" s="188">
        <f t="shared" si="3905"/>
        <v>64339.49</v>
      </c>
      <c r="T3594">
        <v>54778.03</v>
      </c>
      <c r="U3594" s="190">
        <f t="shared" si="3906"/>
        <v>1.1745491760108935</v>
      </c>
    </row>
    <row r="3595" spans="1:21" x14ac:dyDescent="0.2">
      <c r="A3595" s="178">
        <v>42885</v>
      </c>
      <c r="B3595" s="179">
        <v>0.70833333333333337</v>
      </c>
      <c r="C3595" t="s">
        <v>349</v>
      </c>
      <c r="D3595">
        <v>6.5</v>
      </c>
      <c r="E3595">
        <v>15.2</v>
      </c>
      <c r="F3595">
        <v>21.83</v>
      </c>
      <c r="G3595">
        <v>1.39</v>
      </c>
      <c r="H3595" s="184">
        <f t="shared" ref="H3595:L3595" si="3912">H3571</f>
        <v>0.66666666666666663</v>
      </c>
      <c r="I3595" s="185">
        <f t="shared" si="3912"/>
        <v>191</v>
      </c>
      <c r="J3595" s="185">
        <f t="shared" si="3912"/>
        <v>237</v>
      </c>
      <c r="K3595" s="185">
        <f t="shared" si="3912"/>
        <v>2842</v>
      </c>
      <c r="L3595" s="185">
        <f t="shared" si="3912"/>
        <v>1380</v>
      </c>
      <c r="M3595" s="147"/>
      <c r="N3595" s="143">
        <f t="shared" si="3904"/>
        <v>1241.5</v>
      </c>
      <c r="O3595" s="143">
        <f t="shared" si="3900"/>
        <v>3602.3999999999996</v>
      </c>
      <c r="P3595" s="143">
        <f t="shared" si="3901"/>
        <v>62040.859999999993</v>
      </c>
      <c r="Q3595" s="143">
        <f t="shared" si="3902"/>
        <v>1918.1999999999998</v>
      </c>
      <c r="R3595" s="188">
        <f t="shared" si="3905"/>
        <v>68802.959999999992</v>
      </c>
      <c r="T3595">
        <v>55439.55</v>
      </c>
      <c r="U3595" s="190">
        <f t="shared" si="3906"/>
        <v>1.2410447054494489</v>
      </c>
    </row>
    <row r="3596" spans="1:21" x14ac:dyDescent="0.2">
      <c r="A3596" s="178">
        <v>42885</v>
      </c>
      <c r="B3596" s="179">
        <v>0.75</v>
      </c>
      <c r="C3596" t="s">
        <v>349</v>
      </c>
      <c r="D3596">
        <v>9.11</v>
      </c>
      <c r="E3596">
        <v>4.9400000000000004</v>
      </c>
      <c r="F3596">
        <v>10.74</v>
      </c>
      <c r="G3596">
        <v>2.65</v>
      </c>
      <c r="H3596" s="184">
        <f t="shared" ref="H3596:L3596" si="3913">H3572</f>
        <v>0.70833333333333337</v>
      </c>
      <c r="I3596" s="185">
        <f t="shared" si="3913"/>
        <v>218</v>
      </c>
      <c r="J3596" s="185">
        <f t="shared" si="3913"/>
        <v>258</v>
      </c>
      <c r="K3596" s="185">
        <f t="shared" si="3913"/>
        <v>2842</v>
      </c>
      <c r="L3596" s="185">
        <f t="shared" si="3913"/>
        <v>1380</v>
      </c>
      <c r="M3596" s="147"/>
      <c r="N3596" s="143">
        <f t="shared" si="3904"/>
        <v>1985.9799999999998</v>
      </c>
      <c r="O3596" s="143">
        <f t="shared" si="3900"/>
        <v>1274.5200000000002</v>
      </c>
      <c r="P3596" s="143">
        <f t="shared" si="3901"/>
        <v>30523.08</v>
      </c>
      <c r="Q3596" s="143">
        <f t="shared" si="3902"/>
        <v>3657</v>
      </c>
      <c r="R3596" s="188">
        <f t="shared" si="3905"/>
        <v>37440.58</v>
      </c>
      <c r="T3596">
        <v>55246.09</v>
      </c>
      <c r="U3596" s="190">
        <f t="shared" si="3906"/>
        <v>0.67770551725923056</v>
      </c>
    </row>
    <row r="3597" spans="1:21" x14ac:dyDescent="0.2">
      <c r="A3597" s="178">
        <v>42885</v>
      </c>
      <c r="B3597" s="179">
        <v>0.79166666666666663</v>
      </c>
      <c r="C3597" t="s">
        <v>349</v>
      </c>
      <c r="D3597">
        <v>7</v>
      </c>
      <c r="E3597">
        <v>2.2400000000000002</v>
      </c>
      <c r="F3597">
        <v>6.51</v>
      </c>
      <c r="G3597">
        <v>0.99</v>
      </c>
      <c r="H3597" s="184">
        <f t="shared" ref="H3597:L3597" si="3914">H3573</f>
        <v>0.75</v>
      </c>
      <c r="I3597" s="185">
        <f t="shared" si="3914"/>
        <v>240</v>
      </c>
      <c r="J3597" s="185">
        <f t="shared" si="3914"/>
        <v>365</v>
      </c>
      <c r="K3597" s="185">
        <f t="shared" si="3914"/>
        <v>2842</v>
      </c>
      <c r="L3597" s="185">
        <f t="shared" si="3914"/>
        <v>1380</v>
      </c>
      <c r="M3597" s="147"/>
      <c r="N3597" s="143">
        <f t="shared" si="3904"/>
        <v>1680</v>
      </c>
      <c r="O3597" s="143">
        <f t="shared" si="3900"/>
        <v>817.6</v>
      </c>
      <c r="P3597" s="143">
        <f t="shared" si="3901"/>
        <v>18501.419999999998</v>
      </c>
      <c r="Q3597" s="143">
        <f t="shared" si="3902"/>
        <v>1366.2</v>
      </c>
      <c r="R3597" s="188">
        <f t="shared" si="3905"/>
        <v>22365.219999999998</v>
      </c>
      <c r="T3597">
        <v>54380.01</v>
      </c>
      <c r="U3597" s="190">
        <f t="shared" si="3906"/>
        <v>0.4112764966391142</v>
      </c>
    </row>
    <row r="3598" spans="1:21" x14ac:dyDescent="0.2">
      <c r="A3598" s="178">
        <v>42885</v>
      </c>
      <c r="B3598" s="179">
        <v>0.83333333333333337</v>
      </c>
      <c r="C3598" t="s">
        <v>349</v>
      </c>
      <c r="D3598">
        <v>3.5</v>
      </c>
      <c r="E3598">
        <v>6.48</v>
      </c>
      <c r="F3598">
        <v>7.26</v>
      </c>
      <c r="G3598">
        <v>0.99</v>
      </c>
      <c r="H3598" s="184">
        <f t="shared" ref="H3598:L3598" si="3915">H3574</f>
        <v>0.79166666666666663</v>
      </c>
      <c r="I3598" s="185">
        <f t="shared" si="3915"/>
        <v>320</v>
      </c>
      <c r="J3598" s="185">
        <f t="shared" si="3915"/>
        <v>214</v>
      </c>
      <c r="K3598" s="185">
        <f t="shared" si="3915"/>
        <v>2842</v>
      </c>
      <c r="L3598" s="185">
        <f t="shared" si="3915"/>
        <v>1426</v>
      </c>
      <c r="M3598" s="147"/>
      <c r="N3598" s="143">
        <f t="shared" si="3904"/>
        <v>1120</v>
      </c>
      <c r="O3598" s="143">
        <f t="shared" si="3900"/>
        <v>1386.72</v>
      </c>
      <c r="P3598" s="143">
        <f t="shared" si="3901"/>
        <v>20632.919999999998</v>
      </c>
      <c r="Q3598" s="143">
        <f t="shared" si="3902"/>
        <v>1411.74</v>
      </c>
      <c r="R3598" s="188">
        <f t="shared" si="3905"/>
        <v>24551.38</v>
      </c>
      <c r="T3598">
        <v>52582.77</v>
      </c>
      <c r="U3598" s="190">
        <f t="shared" si="3906"/>
        <v>0.4669092176011268</v>
      </c>
    </row>
    <row r="3599" spans="1:21" x14ac:dyDescent="0.2">
      <c r="A3599" s="178">
        <v>42885</v>
      </c>
      <c r="B3599" s="179">
        <v>0.875</v>
      </c>
      <c r="C3599" t="s">
        <v>349</v>
      </c>
      <c r="D3599">
        <v>7</v>
      </c>
      <c r="E3599">
        <v>7.86</v>
      </c>
      <c r="F3599">
        <v>8.8699999999999992</v>
      </c>
      <c r="G3599">
        <v>0.99</v>
      </c>
      <c r="H3599" s="184">
        <f t="shared" ref="H3599:L3599" si="3916">H3575</f>
        <v>0.83333333333333337</v>
      </c>
      <c r="I3599" s="185">
        <f t="shared" si="3916"/>
        <v>322</v>
      </c>
      <c r="J3599" s="185">
        <f t="shared" si="3916"/>
        <v>178</v>
      </c>
      <c r="K3599" s="185">
        <f t="shared" si="3916"/>
        <v>2842</v>
      </c>
      <c r="L3599" s="185">
        <f t="shared" si="3916"/>
        <v>1426</v>
      </c>
      <c r="M3599" s="147"/>
      <c r="N3599" s="143">
        <f t="shared" si="3904"/>
        <v>2254</v>
      </c>
      <c r="O3599" s="143">
        <f t="shared" si="3900"/>
        <v>1399.0800000000002</v>
      </c>
      <c r="P3599" s="143">
        <f t="shared" si="3901"/>
        <v>25208.539999999997</v>
      </c>
      <c r="Q3599" s="143">
        <f t="shared" si="3902"/>
        <v>1411.74</v>
      </c>
      <c r="R3599" s="188">
        <f t="shared" si="3905"/>
        <v>30273.359999999997</v>
      </c>
      <c r="T3599">
        <v>50669.95</v>
      </c>
      <c r="U3599" s="190">
        <f t="shared" si="3906"/>
        <v>0.59746180921828418</v>
      </c>
    </row>
    <row r="3600" spans="1:21" x14ac:dyDescent="0.2">
      <c r="A3600" s="178">
        <v>42885</v>
      </c>
      <c r="B3600" s="179">
        <v>0.91666666666666663</v>
      </c>
      <c r="C3600" t="s">
        <v>349</v>
      </c>
      <c r="D3600">
        <v>10</v>
      </c>
      <c r="E3600">
        <v>4</v>
      </c>
      <c r="F3600">
        <v>4.74</v>
      </c>
      <c r="G3600">
        <v>0.99</v>
      </c>
      <c r="H3600" s="184">
        <f t="shared" ref="H3600:L3600" si="3917">H3576</f>
        <v>0.875</v>
      </c>
      <c r="I3600" s="185">
        <f t="shared" si="3917"/>
        <v>337</v>
      </c>
      <c r="J3600" s="185">
        <f t="shared" si="3917"/>
        <v>173</v>
      </c>
      <c r="K3600" s="185">
        <f t="shared" si="3917"/>
        <v>2842</v>
      </c>
      <c r="L3600" s="185">
        <f t="shared" si="3917"/>
        <v>1426</v>
      </c>
      <c r="M3600" s="147"/>
      <c r="N3600" s="143">
        <f t="shared" si="3904"/>
        <v>3370</v>
      </c>
      <c r="O3600" s="143">
        <f t="shared" si="3900"/>
        <v>692</v>
      </c>
      <c r="P3600" s="143">
        <f t="shared" si="3901"/>
        <v>13471.08</v>
      </c>
      <c r="Q3600" s="143">
        <f t="shared" si="3902"/>
        <v>1411.74</v>
      </c>
      <c r="R3600" s="188">
        <f t="shared" si="3905"/>
        <v>18944.820000000003</v>
      </c>
      <c r="T3600">
        <v>49331.03</v>
      </c>
      <c r="U3600" s="190">
        <f t="shared" si="3906"/>
        <v>0.3840345518834698</v>
      </c>
    </row>
    <row r="3601" spans="1:21" x14ac:dyDescent="0.2">
      <c r="A3601" s="178">
        <v>42885</v>
      </c>
      <c r="B3601" s="179">
        <v>0.95833333333333337</v>
      </c>
      <c r="C3601" t="s">
        <v>349</v>
      </c>
      <c r="D3601">
        <v>12.11</v>
      </c>
      <c r="E3601">
        <v>4.33</v>
      </c>
      <c r="F3601">
        <v>4.53</v>
      </c>
      <c r="G3601">
        <v>0.01</v>
      </c>
      <c r="H3601" s="184">
        <f t="shared" ref="H3601:L3601" si="3918">H3577</f>
        <v>0.91666666666666663</v>
      </c>
      <c r="I3601" s="185">
        <f t="shared" si="3918"/>
        <v>394</v>
      </c>
      <c r="J3601" s="185">
        <f t="shared" si="3918"/>
        <v>194</v>
      </c>
      <c r="K3601" s="185">
        <f t="shared" si="3918"/>
        <v>2842</v>
      </c>
      <c r="L3601" s="185">
        <f t="shared" si="3918"/>
        <v>1426</v>
      </c>
      <c r="M3601" s="147"/>
      <c r="N3601" s="143">
        <f t="shared" si="3904"/>
        <v>4771.34</v>
      </c>
      <c r="O3601" s="143">
        <f t="shared" si="3900"/>
        <v>840.02</v>
      </c>
      <c r="P3601" s="143">
        <f t="shared" si="3901"/>
        <v>12874.26</v>
      </c>
      <c r="Q3601" s="143">
        <f t="shared" si="3902"/>
        <v>14.26</v>
      </c>
      <c r="R3601" s="188">
        <f t="shared" si="3905"/>
        <v>18499.88</v>
      </c>
      <c r="T3601">
        <v>47777.23</v>
      </c>
      <c r="U3601" s="190">
        <f t="shared" si="3906"/>
        <v>0.3872112301194523</v>
      </c>
    </row>
    <row r="3602" spans="1:21" x14ac:dyDescent="0.2">
      <c r="A3602" s="178">
        <v>42885</v>
      </c>
      <c r="B3602" s="180">
        <v>1</v>
      </c>
      <c r="C3602" t="s">
        <v>349</v>
      </c>
      <c r="D3602">
        <v>10.029999999999999</v>
      </c>
      <c r="E3602">
        <v>8.61</v>
      </c>
      <c r="F3602">
        <v>7.61</v>
      </c>
      <c r="G3602">
        <v>0.01</v>
      </c>
      <c r="H3602" s="184">
        <f t="shared" ref="H3602:L3602" si="3919">H3578</f>
        <v>0.95833333333333337</v>
      </c>
      <c r="I3602" s="185">
        <f t="shared" si="3919"/>
        <v>389</v>
      </c>
      <c r="J3602" s="185">
        <f t="shared" si="3919"/>
        <v>265</v>
      </c>
      <c r="K3602" s="185">
        <f t="shared" si="3919"/>
        <v>2985</v>
      </c>
      <c r="L3602" s="185">
        <f t="shared" si="3919"/>
        <v>1111</v>
      </c>
      <c r="M3602" s="147"/>
      <c r="N3602" s="143">
        <f t="shared" si="3904"/>
        <v>3901.6699999999996</v>
      </c>
      <c r="O3602" s="143">
        <f t="shared" si="3900"/>
        <v>2281.6499999999996</v>
      </c>
      <c r="P3602" s="143">
        <f t="shared" si="3901"/>
        <v>22715.850000000002</v>
      </c>
      <c r="Q3602" s="143">
        <f t="shared" si="3902"/>
        <v>11.11</v>
      </c>
      <c r="R3602" s="188">
        <f t="shared" si="3905"/>
        <v>28910.280000000002</v>
      </c>
      <c r="T3602">
        <v>44145.91</v>
      </c>
      <c r="U3602" s="190">
        <f t="shared" si="3906"/>
        <v>0.65488014631480018</v>
      </c>
    </row>
    <row r="3603" spans="1:21" x14ac:dyDescent="0.2">
      <c r="A3603" s="178">
        <v>42886</v>
      </c>
      <c r="B3603" s="179">
        <v>4.1666666666666664E-2</v>
      </c>
      <c r="C3603" t="s">
        <v>349</v>
      </c>
      <c r="D3603">
        <v>7</v>
      </c>
      <c r="E3603">
        <v>3.11</v>
      </c>
      <c r="F3603">
        <v>3</v>
      </c>
      <c r="G3603">
        <v>0.01</v>
      </c>
      <c r="H3603" s="184">
        <f t="shared" ref="H3603:L3603" si="3920">H3579</f>
        <v>1</v>
      </c>
      <c r="I3603" s="185">
        <f t="shared" si="3920"/>
        <v>362</v>
      </c>
      <c r="J3603" s="185">
        <f t="shared" si="3920"/>
        <v>243</v>
      </c>
      <c r="K3603" s="185">
        <f t="shared" si="3920"/>
        <v>2985</v>
      </c>
      <c r="L3603" s="185">
        <f t="shared" si="3920"/>
        <v>1111</v>
      </c>
      <c r="M3603" s="147"/>
      <c r="N3603" s="143">
        <f t="shared" si="3904"/>
        <v>2534</v>
      </c>
      <c r="O3603" s="143">
        <f t="shared" si="3900"/>
        <v>755.73</v>
      </c>
      <c r="P3603" s="143">
        <f t="shared" si="3901"/>
        <v>8955</v>
      </c>
      <c r="Q3603" s="143">
        <f t="shared" si="3902"/>
        <v>11.11</v>
      </c>
      <c r="R3603" s="188">
        <f t="shared" si="3905"/>
        <v>12255.84</v>
      </c>
      <c r="T3603">
        <v>40165.199999999997</v>
      </c>
      <c r="U3603" s="190">
        <f t="shared" si="3906"/>
        <v>0.30513578919064266</v>
      </c>
    </row>
    <row r="3604" spans="1:21" x14ac:dyDescent="0.2">
      <c r="A3604" s="178">
        <v>42886</v>
      </c>
      <c r="B3604" s="179">
        <v>8.3333333333333329E-2</v>
      </c>
      <c r="C3604" t="s">
        <v>349</v>
      </c>
      <c r="D3604">
        <v>3.5</v>
      </c>
      <c r="E3604">
        <v>2.42</v>
      </c>
      <c r="F3604">
        <v>2.62</v>
      </c>
      <c r="G3604">
        <v>0.01</v>
      </c>
      <c r="H3604" s="184">
        <f t="shared" ref="H3604:L3604" si="3921">H3580</f>
        <v>4.1666666666666664E-2</v>
      </c>
      <c r="I3604" s="185">
        <f t="shared" si="3921"/>
        <v>294</v>
      </c>
      <c r="J3604" s="185">
        <f t="shared" si="3921"/>
        <v>212</v>
      </c>
      <c r="K3604" s="185">
        <f t="shared" si="3921"/>
        <v>2985</v>
      </c>
      <c r="L3604" s="185">
        <f t="shared" si="3921"/>
        <v>1111</v>
      </c>
      <c r="M3604" s="147"/>
      <c r="N3604" s="143">
        <f t="shared" si="3904"/>
        <v>1029</v>
      </c>
      <c r="O3604" s="143">
        <f t="shared" si="3900"/>
        <v>513.04</v>
      </c>
      <c r="P3604" s="143">
        <f t="shared" si="3901"/>
        <v>7820.7000000000007</v>
      </c>
      <c r="Q3604" s="143">
        <f t="shared" si="3902"/>
        <v>11.11</v>
      </c>
      <c r="R3604" s="188">
        <f t="shared" si="3905"/>
        <v>9373.8500000000022</v>
      </c>
      <c r="T3604">
        <v>36931.99</v>
      </c>
      <c r="U3604" s="190">
        <f t="shared" si="3906"/>
        <v>0.25381383456456053</v>
      </c>
    </row>
    <row r="3605" spans="1:21" x14ac:dyDescent="0.2">
      <c r="A3605" s="178">
        <v>42886</v>
      </c>
      <c r="B3605" s="179">
        <v>0.125</v>
      </c>
      <c r="C3605" t="s">
        <v>349</v>
      </c>
      <c r="D3605">
        <v>3.5</v>
      </c>
      <c r="E3605">
        <v>2.41</v>
      </c>
      <c r="F3605">
        <v>2.61</v>
      </c>
      <c r="G3605">
        <v>1</v>
      </c>
      <c r="H3605" s="184">
        <f t="shared" ref="H3605:L3605" si="3922">H3581</f>
        <v>8.3333333333333329E-2</v>
      </c>
      <c r="I3605" s="185">
        <f t="shared" si="3922"/>
        <v>236</v>
      </c>
      <c r="J3605" s="185">
        <f t="shared" si="3922"/>
        <v>179</v>
      </c>
      <c r="K3605" s="185">
        <f t="shared" si="3922"/>
        <v>2985</v>
      </c>
      <c r="L3605" s="185">
        <f t="shared" si="3922"/>
        <v>1111</v>
      </c>
      <c r="M3605" s="147"/>
      <c r="N3605" s="143">
        <f t="shared" si="3904"/>
        <v>826</v>
      </c>
      <c r="O3605" s="143">
        <f t="shared" si="3900"/>
        <v>431.39000000000004</v>
      </c>
      <c r="P3605" s="143">
        <f t="shared" si="3901"/>
        <v>7790.8499999999995</v>
      </c>
      <c r="Q3605" s="143">
        <f t="shared" si="3902"/>
        <v>1111</v>
      </c>
      <c r="R3605" s="188">
        <f t="shared" si="3905"/>
        <v>10159.24</v>
      </c>
      <c r="T3605">
        <v>34742.17</v>
      </c>
      <c r="U3605" s="190">
        <f t="shared" si="3906"/>
        <v>0.29241811896032976</v>
      </c>
    </row>
    <row r="3606" spans="1:21" x14ac:dyDescent="0.2">
      <c r="A3606" s="178">
        <v>42886</v>
      </c>
      <c r="B3606" s="179">
        <v>0.16666666666666666</v>
      </c>
      <c r="C3606" t="s">
        <v>349</v>
      </c>
      <c r="D3606">
        <v>2.61</v>
      </c>
      <c r="E3606">
        <v>2.41</v>
      </c>
      <c r="F3606">
        <v>2.61</v>
      </c>
      <c r="G3606">
        <v>0.99</v>
      </c>
      <c r="H3606" s="184">
        <f t="shared" ref="H3606:L3606" si="3923">H3582</f>
        <v>0.125</v>
      </c>
      <c r="I3606" s="185">
        <f t="shared" si="3923"/>
        <v>201</v>
      </c>
      <c r="J3606" s="185">
        <f t="shared" si="3923"/>
        <v>205</v>
      </c>
      <c r="K3606" s="185">
        <f t="shared" si="3923"/>
        <v>2985</v>
      </c>
      <c r="L3606" s="185">
        <f t="shared" si="3923"/>
        <v>1717</v>
      </c>
      <c r="M3606" s="147"/>
      <c r="N3606" s="143">
        <f t="shared" si="3904"/>
        <v>524.61</v>
      </c>
      <c r="O3606" s="143">
        <f t="shared" si="3900"/>
        <v>494.05</v>
      </c>
      <c r="P3606" s="143">
        <f t="shared" si="3901"/>
        <v>7790.8499999999995</v>
      </c>
      <c r="Q3606" s="143">
        <f t="shared" si="3902"/>
        <v>1699.83</v>
      </c>
      <c r="R3606" s="188">
        <f t="shared" si="3905"/>
        <v>10509.34</v>
      </c>
      <c r="T3606">
        <v>33337.21</v>
      </c>
      <c r="U3606" s="190">
        <f t="shared" si="3906"/>
        <v>0.3152435371766264</v>
      </c>
    </row>
    <row r="3607" spans="1:21" x14ac:dyDescent="0.2">
      <c r="A3607" s="178">
        <v>42886</v>
      </c>
      <c r="B3607" s="179">
        <v>0.20833333333333334</v>
      </c>
      <c r="C3607" t="s">
        <v>349</v>
      </c>
      <c r="D3607">
        <v>1.84</v>
      </c>
      <c r="E3607">
        <v>2.61</v>
      </c>
      <c r="F3607">
        <v>2.62</v>
      </c>
      <c r="G3607">
        <v>1.55</v>
      </c>
      <c r="H3607" s="184">
        <f t="shared" ref="H3607:L3607" si="3924">H3583</f>
        <v>0.16666666666666666</v>
      </c>
      <c r="I3607" s="185">
        <f t="shared" si="3924"/>
        <v>185</v>
      </c>
      <c r="J3607" s="185">
        <f t="shared" si="3924"/>
        <v>205</v>
      </c>
      <c r="K3607" s="185">
        <f t="shared" si="3924"/>
        <v>2985</v>
      </c>
      <c r="L3607" s="185">
        <f t="shared" si="3924"/>
        <v>1717</v>
      </c>
      <c r="M3607" s="147"/>
      <c r="N3607" s="143">
        <f t="shared" si="3904"/>
        <v>340.40000000000003</v>
      </c>
      <c r="O3607" s="143">
        <f t="shared" si="3900"/>
        <v>535.04999999999995</v>
      </c>
      <c r="P3607" s="143">
        <f t="shared" si="3901"/>
        <v>7820.7000000000007</v>
      </c>
      <c r="Q3607" s="143">
        <f t="shared" si="3902"/>
        <v>2661.35</v>
      </c>
      <c r="R3607" s="188">
        <f t="shared" si="3905"/>
        <v>11357.500000000002</v>
      </c>
      <c r="T3607">
        <v>32556.45</v>
      </c>
      <c r="U3607" s="190">
        <f t="shared" si="3906"/>
        <v>0.34885560311397595</v>
      </c>
    </row>
    <row r="3608" spans="1:21" x14ac:dyDescent="0.2">
      <c r="A3608" s="178">
        <v>42886</v>
      </c>
      <c r="B3608" s="179">
        <v>0.25</v>
      </c>
      <c r="C3608" t="s">
        <v>349</v>
      </c>
      <c r="D3608">
        <v>9.11</v>
      </c>
      <c r="E3608">
        <v>6</v>
      </c>
      <c r="F3608">
        <v>3</v>
      </c>
      <c r="G3608">
        <v>0.99</v>
      </c>
      <c r="H3608" s="184">
        <f t="shared" ref="H3608:L3608" si="3925">H3584</f>
        <v>0.20833333333333334</v>
      </c>
      <c r="I3608" s="185">
        <f t="shared" si="3925"/>
        <v>207</v>
      </c>
      <c r="J3608" s="185">
        <f t="shared" si="3925"/>
        <v>283</v>
      </c>
      <c r="K3608" s="185">
        <f t="shared" si="3925"/>
        <v>2985</v>
      </c>
      <c r="L3608" s="185">
        <f t="shared" si="3925"/>
        <v>1717</v>
      </c>
      <c r="M3608" s="147"/>
      <c r="N3608" s="143">
        <f t="shared" si="3904"/>
        <v>1885.77</v>
      </c>
      <c r="O3608" s="143">
        <f t="shared" si="3900"/>
        <v>1698</v>
      </c>
      <c r="P3608" s="143">
        <f t="shared" si="3901"/>
        <v>8955</v>
      </c>
      <c r="Q3608" s="143">
        <f t="shared" si="3902"/>
        <v>1699.83</v>
      </c>
      <c r="R3608" s="188">
        <f t="shared" si="3905"/>
        <v>14238.6</v>
      </c>
      <c r="T3608">
        <v>32648.25</v>
      </c>
      <c r="U3608" s="190">
        <f t="shared" si="3906"/>
        <v>0.43612138476028578</v>
      </c>
    </row>
    <row r="3609" spans="1:21" x14ac:dyDescent="0.2">
      <c r="A3609" s="178">
        <v>42886</v>
      </c>
      <c r="B3609" s="179">
        <v>0.29166666666666669</v>
      </c>
      <c r="C3609" t="s">
        <v>349</v>
      </c>
      <c r="D3609">
        <v>2.61</v>
      </c>
      <c r="E3609">
        <v>9.0399999999999991</v>
      </c>
      <c r="F3609">
        <v>5.0999999999999996</v>
      </c>
      <c r="G3609">
        <v>4.6500000000000004</v>
      </c>
      <c r="H3609" s="184">
        <f t="shared" ref="H3609:L3609" si="3926">H3585</f>
        <v>0.25</v>
      </c>
      <c r="I3609" s="185">
        <f t="shared" si="3926"/>
        <v>327</v>
      </c>
      <c r="J3609" s="185">
        <f t="shared" si="3926"/>
        <v>438</v>
      </c>
      <c r="K3609" s="185">
        <f t="shared" si="3926"/>
        <v>2985</v>
      </c>
      <c r="L3609" s="185">
        <f t="shared" si="3926"/>
        <v>1717</v>
      </c>
      <c r="M3609" s="147"/>
      <c r="N3609" s="143">
        <f t="shared" si="3904"/>
        <v>853.46999999999991</v>
      </c>
      <c r="O3609" s="143">
        <f t="shared" si="3900"/>
        <v>3959.5199999999995</v>
      </c>
      <c r="P3609" s="143">
        <f t="shared" si="3901"/>
        <v>15223.499999999998</v>
      </c>
      <c r="Q3609" s="143">
        <f t="shared" si="3902"/>
        <v>7984.05</v>
      </c>
      <c r="R3609" s="188">
        <f t="shared" si="3905"/>
        <v>28020.539999999997</v>
      </c>
      <c r="T3609">
        <v>34067.160000000003</v>
      </c>
      <c r="U3609" s="190">
        <f t="shared" si="3906"/>
        <v>0.82250883255310958</v>
      </c>
    </row>
    <row r="3610" spans="1:21" x14ac:dyDescent="0.2">
      <c r="A3610" s="178">
        <v>42886</v>
      </c>
      <c r="B3610" s="179">
        <v>0.33333333333333331</v>
      </c>
      <c r="C3610" t="s">
        <v>349</v>
      </c>
      <c r="D3610">
        <v>3.11</v>
      </c>
      <c r="E3610">
        <v>3.85</v>
      </c>
      <c r="F3610">
        <v>4.04</v>
      </c>
      <c r="G3610">
        <v>3.44</v>
      </c>
      <c r="H3610" s="184">
        <f t="shared" ref="H3610:L3610" si="3927">H3586</f>
        <v>0.29166666666666669</v>
      </c>
      <c r="I3610" s="185">
        <f t="shared" si="3927"/>
        <v>249</v>
      </c>
      <c r="J3610" s="185">
        <f t="shared" si="3927"/>
        <v>556</v>
      </c>
      <c r="K3610" s="185">
        <f t="shared" si="3927"/>
        <v>2872</v>
      </c>
      <c r="L3610" s="185">
        <f t="shared" si="3927"/>
        <v>2219</v>
      </c>
      <c r="M3610" s="147"/>
      <c r="N3610" s="143">
        <f t="shared" si="3904"/>
        <v>774.39</v>
      </c>
      <c r="O3610" s="143">
        <f t="shared" si="3900"/>
        <v>2140.6</v>
      </c>
      <c r="P3610" s="143">
        <f t="shared" si="3901"/>
        <v>11602.88</v>
      </c>
      <c r="Q3610" s="143">
        <f t="shared" si="3902"/>
        <v>7633.36</v>
      </c>
      <c r="R3610" s="188">
        <f t="shared" si="3905"/>
        <v>22151.23</v>
      </c>
      <c r="T3610">
        <v>36479.800000000003</v>
      </c>
      <c r="U3610" s="190">
        <f t="shared" si="3906"/>
        <v>0.60721906370100709</v>
      </c>
    </row>
    <row r="3611" spans="1:21" x14ac:dyDescent="0.2">
      <c r="A3611" s="178">
        <v>42886</v>
      </c>
      <c r="B3611" s="179">
        <v>0.375</v>
      </c>
      <c r="C3611" t="s">
        <v>349</v>
      </c>
      <c r="D3611">
        <v>3.5</v>
      </c>
      <c r="E3611">
        <v>3.98</v>
      </c>
      <c r="F3611">
        <v>4.18</v>
      </c>
      <c r="G3611">
        <v>3.2</v>
      </c>
      <c r="H3611" s="184">
        <f t="shared" ref="H3611:L3611" si="3928">H3587</f>
        <v>0.33333333333333331</v>
      </c>
      <c r="I3611" s="185">
        <f t="shared" si="3928"/>
        <v>256</v>
      </c>
      <c r="J3611" s="185">
        <f t="shared" si="3928"/>
        <v>306</v>
      </c>
      <c r="K3611" s="185">
        <f t="shared" si="3928"/>
        <v>2872</v>
      </c>
      <c r="L3611" s="185">
        <f t="shared" si="3928"/>
        <v>2219</v>
      </c>
      <c r="M3611" s="147"/>
      <c r="N3611" s="143">
        <f t="shared" si="3904"/>
        <v>896</v>
      </c>
      <c r="O3611" s="143">
        <f t="shared" si="3900"/>
        <v>1217.8799999999999</v>
      </c>
      <c r="P3611" s="143">
        <f t="shared" si="3901"/>
        <v>12004.96</v>
      </c>
      <c r="Q3611" s="143">
        <f t="shared" si="3902"/>
        <v>7100.8</v>
      </c>
      <c r="R3611" s="188">
        <f t="shared" si="3905"/>
        <v>21219.64</v>
      </c>
      <c r="T3611">
        <v>37977.85</v>
      </c>
      <c r="U3611" s="190">
        <f t="shared" si="3906"/>
        <v>0.55873726395780698</v>
      </c>
    </row>
    <row r="3612" spans="1:21" x14ac:dyDescent="0.2">
      <c r="A3612" s="178">
        <v>42886</v>
      </c>
      <c r="B3612" s="179">
        <v>0.41666666666666669</v>
      </c>
      <c r="C3612" t="s">
        <v>349</v>
      </c>
      <c r="D3612">
        <v>2.61</v>
      </c>
      <c r="E3612">
        <v>4.12</v>
      </c>
      <c r="F3612">
        <v>5.12</v>
      </c>
      <c r="G3612">
        <v>3.5</v>
      </c>
      <c r="H3612" s="184">
        <f t="shared" ref="H3612:L3612" si="3929">H3588</f>
        <v>0.375</v>
      </c>
      <c r="I3612" s="185">
        <f t="shared" si="3929"/>
        <v>156</v>
      </c>
      <c r="J3612" s="185">
        <f t="shared" si="3929"/>
        <v>343</v>
      </c>
      <c r="K3612" s="185">
        <f t="shared" si="3929"/>
        <v>2872</v>
      </c>
      <c r="L3612" s="185">
        <f t="shared" si="3929"/>
        <v>2219</v>
      </c>
      <c r="M3612" s="147"/>
      <c r="N3612" s="143">
        <f t="shared" si="3904"/>
        <v>407.15999999999997</v>
      </c>
      <c r="O3612" s="143">
        <f t="shared" si="3900"/>
        <v>1413.16</v>
      </c>
      <c r="P3612" s="143">
        <f t="shared" si="3901"/>
        <v>14704.64</v>
      </c>
      <c r="Q3612" s="143">
        <f t="shared" si="3902"/>
        <v>7766.5</v>
      </c>
      <c r="R3612" s="188">
        <f t="shared" si="3905"/>
        <v>24291.46</v>
      </c>
      <c r="T3612">
        <v>39840.32</v>
      </c>
      <c r="U3612" s="190">
        <f t="shared" si="3906"/>
        <v>0.60972050425297786</v>
      </c>
    </row>
    <row r="3613" spans="1:21" x14ac:dyDescent="0.2">
      <c r="A3613" s="178">
        <v>42886</v>
      </c>
      <c r="B3613" s="179">
        <v>0.45833333333333331</v>
      </c>
      <c r="C3613" t="s">
        <v>349</v>
      </c>
      <c r="D3613">
        <v>2.11</v>
      </c>
      <c r="E3613">
        <v>5.67</v>
      </c>
      <c r="F3613">
        <v>6.37</v>
      </c>
      <c r="G3613">
        <v>5.17</v>
      </c>
      <c r="H3613" s="184">
        <f t="shared" ref="H3613:L3613" si="3930">H3589</f>
        <v>0.41666666666666669</v>
      </c>
      <c r="I3613" s="185">
        <f t="shared" si="3930"/>
        <v>196</v>
      </c>
      <c r="J3613" s="185">
        <f t="shared" si="3930"/>
        <v>315</v>
      </c>
      <c r="K3613" s="185">
        <f t="shared" si="3930"/>
        <v>2872</v>
      </c>
      <c r="L3613" s="185">
        <f t="shared" si="3930"/>
        <v>2219</v>
      </c>
      <c r="M3613" s="147"/>
      <c r="N3613" s="143">
        <f t="shared" si="3904"/>
        <v>413.56</v>
      </c>
      <c r="O3613" s="143">
        <f t="shared" si="3900"/>
        <v>1786.05</v>
      </c>
      <c r="P3613" s="143">
        <f t="shared" si="3901"/>
        <v>18294.64</v>
      </c>
      <c r="Q3613" s="143">
        <f t="shared" si="3902"/>
        <v>11472.23</v>
      </c>
      <c r="R3613" s="188">
        <f t="shared" si="3905"/>
        <v>31966.48</v>
      </c>
      <c r="T3613">
        <v>42311.21</v>
      </c>
      <c r="U3613" s="190">
        <f t="shared" si="3906"/>
        <v>0.75550852835454241</v>
      </c>
    </row>
    <row r="3614" spans="1:21" x14ac:dyDescent="0.2">
      <c r="A3614" s="178">
        <v>42886</v>
      </c>
      <c r="B3614" s="179">
        <v>0.5</v>
      </c>
      <c r="C3614" t="s">
        <v>349</v>
      </c>
      <c r="D3614">
        <v>2</v>
      </c>
      <c r="E3614">
        <v>8.1199999999999992</v>
      </c>
      <c r="F3614">
        <v>8.6999999999999993</v>
      </c>
      <c r="G3614">
        <v>7.5</v>
      </c>
      <c r="H3614" s="184">
        <f t="shared" ref="H3614:L3614" si="3931">H3590</f>
        <v>0.45833333333333331</v>
      </c>
      <c r="I3614" s="185">
        <f t="shared" si="3931"/>
        <v>226</v>
      </c>
      <c r="J3614" s="185">
        <f t="shared" si="3931"/>
        <v>326</v>
      </c>
      <c r="K3614" s="185">
        <f t="shared" si="3931"/>
        <v>2842</v>
      </c>
      <c r="L3614" s="185">
        <f t="shared" si="3931"/>
        <v>1635</v>
      </c>
      <c r="M3614" s="147"/>
      <c r="N3614" s="143">
        <f t="shared" si="3904"/>
        <v>452</v>
      </c>
      <c r="O3614" s="143">
        <f t="shared" si="3900"/>
        <v>2647.12</v>
      </c>
      <c r="P3614" s="143">
        <f t="shared" si="3901"/>
        <v>24725.399999999998</v>
      </c>
      <c r="Q3614" s="143">
        <f t="shared" si="3902"/>
        <v>12262.5</v>
      </c>
      <c r="R3614" s="188">
        <f t="shared" si="3905"/>
        <v>40087.019999999997</v>
      </c>
      <c r="T3614">
        <v>45139.33</v>
      </c>
      <c r="U3614" s="190">
        <f t="shared" si="3906"/>
        <v>0.88807299532359019</v>
      </c>
    </row>
    <row r="3615" spans="1:21" x14ac:dyDescent="0.2">
      <c r="A3615" s="178">
        <v>42886</v>
      </c>
      <c r="B3615" s="179">
        <v>0.54166666666666663</v>
      </c>
      <c r="C3615" t="s">
        <v>349</v>
      </c>
      <c r="D3615">
        <v>1</v>
      </c>
      <c r="E3615">
        <v>6.96</v>
      </c>
      <c r="F3615">
        <v>7.96</v>
      </c>
      <c r="G3615">
        <v>7.44</v>
      </c>
      <c r="H3615" s="184">
        <f t="shared" ref="H3615:L3615" si="3932">H3591</f>
        <v>0.5</v>
      </c>
      <c r="I3615" s="185">
        <f t="shared" si="3932"/>
        <v>222</v>
      </c>
      <c r="J3615" s="185">
        <f t="shared" si="3932"/>
        <v>319</v>
      </c>
      <c r="K3615" s="185">
        <f t="shared" si="3932"/>
        <v>2842</v>
      </c>
      <c r="L3615" s="185">
        <f t="shared" si="3932"/>
        <v>1635</v>
      </c>
      <c r="M3615" s="147"/>
      <c r="N3615" s="143">
        <f t="shared" si="3904"/>
        <v>222</v>
      </c>
      <c r="O3615" s="143">
        <f t="shared" si="3900"/>
        <v>2220.2399999999998</v>
      </c>
      <c r="P3615" s="143">
        <f t="shared" si="3901"/>
        <v>22622.32</v>
      </c>
      <c r="Q3615" s="143">
        <f t="shared" si="3902"/>
        <v>12164.400000000001</v>
      </c>
      <c r="R3615" s="188">
        <f t="shared" si="3905"/>
        <v>37228.959999999999</v>
      </c>
      <c r="T3615">
        <v>47883.49</v>
      </c>
      <c r="U3615" s="190">
        <f t="shared" si="3906"/>
        <v>0.77749052961678444</v>
      </c>
    </row>
    <row r="3616" spans="1:21" x14ac:dyDescent="0.2">
      <c r="A3616" s="178">
        <v>42886</v>
      </c>
      <c r="B3616" s="179">
        <v>0.58333333333333337</v>
      </c>
      <c r="C3616" t="s">
        <v>349</v>
      </c>
      <c r="D3616">
        <v>1</v>
      </c>
      <c r="E3616">
        <v>6.39</v>
      </c>
      <c r="F3616">
        <v>10</v>
      </c>
      <c r="G3616">
        <v>7.43</v>
      </c>
      <c r="H3616" s="184">
        <f t="shared" ref="H3616:L3616" si="3933">H3592</f>
        <v>0.54166666666666663</v>
      </c>
      <c r="I3616" s="185">
        <f t="shared" si="3933"/>
        <v>195</v>
      </c>
      <c r="J3616" s="185">
        <f t="shared" si="3933"/>
        <v>299</v>
      </c>
      <c r="K3616" s="185">
        <f t="shared" si="3933"/>
        <v>2842</v>
      </c>
      <c r="L3616" s="185">
        <f t="shared" si="3933"/>
        <v>1635</v>
      </c>
      <c r="M3616" s="147"/>
      <c r="N3616" s="143">
        <f t="shared" si="3904"/>
        <v>195</v>
      </c>
      <c r="O3616" s="143">
        <f t="shared" si="3900"/>
        <v>1910.61</v>
      </c>
      <c r="P3616" s="143">
        <f t="shared" si="3901"/>
        <v>28420</v>
      </c>
      <c r="Q3616" s="143">
        <f t="shared" si="3902"/>
        <v>12148.05</v>
      </c>
      <c r="R3616" s="188">
        <f t="shared" si="3905"/>
        <v>42673.66</v>
      </c>
      <c r="T3616">
        <v>50440.11</v>
      </c>
      <c r="U3616" s="190">
        <f t="shared" si="3906"/>
        <v>0.84602630723842598</v>
      </c>
    </row>
    <row r="3617" spans="1:21" x14ac:dyDescent="0.2">
      <c r="A3617" s="178">
        <v>42886</v>
      </c>
      <c r="B3617" s="179">
        <v>0.625</v>
      </c>
      <c r="C3617" t="s">
        <v>349</v>
      </c>
      <c r="D3617">
        <v>2.02</v>
      </c>
      <c r="E3617">
        <v>8.82</v>
      </c>
      <c r="F3617">
        <v>15.21</v>
      </c>
      <c r="G3617">
        <v>5</v>
      </c>
      <c r="H3617" s="184">
        <f t="shared" ref="H3617:L3617" si="3934">H3593</f>
        <v>0.58333333333333337</v>
      </c>
      <c r="I3617" s="185">
        <f t="shared" si="3934"/>
        <v>205</v>
      </c>
      <c r="J3617" s="185">
        <f t="shared" si="3934"/>
        <v>237</v>
      </c>
      <c r="K3617" s="185">
        <f t="shared" si="3934"/>
        <v>2842</v>
      </c>
      <c r="L3617" s="185">
        <f t="shared" si="3934"/>
        <v>1635</v>
      </c>
      <c r="M3617" s="147"/>
      <c r="N3617" s="143">
        <f t="shared" si="3904"/>
        <v>414.1</v>
      </c>
      <c r="O3617" s="143">
        <f t="shared" si="3900"/>
        <v>2090.34</v>
      </c>
      <c r="P3617" s="143">
        <f t="shared" si="3901"/>
        <v>43226.82</v>
      </c>
      <c r="Q3617" s="143">
        <f t="shared" si="3902"/>
        <v>8175</v>
      </c>
      <c r="R3617" s="188">
        <f t="shared" si="3905"/>
        <v>53906.26</v>
      </c>
      <c r="T3617">
        <v>52704.3</v>
      </c>
      <c r="U3617" s="190">
        <f t="shared" si="3906"/>
        <v>1.0228057293237933</v>
      </c>
    </row>
    <row r="3618" spans="1:21" x14ac:dyDescent="0.2">
      <c r="A3618" s="178">
        <v>42886</v>
      </c>
      <c r="B3618" s="179">
        <v>0.66666666666666663</v>
      </c>
      <c r="C3618" t="s">
        <v>349</v>
      </c>
      <c r="D3618">
        <v>2.62</v>
      </c>
      <c r="E3618">
        <v>13.96</v>
      </c>
      <c r="F3618">
        <v>19.75</v>
      </c>
      <c r="G3618">
        <v>5</v>
      </c>
      <c r="H3618" s="184">
        <f t="shared" ref="H3618:L3618" si="3935">H3594</f>
        <v>0.625</v>
      </c>
      <c r="I3618" s="185">
        <f t="shared" si="3935"/>
        <v>212</v>
      </c>
      <c r="J3618" s="185">
        <f t="shared" si="3935"/>
        <v>213</v>
      </c>
      <c r="K3618" s="185">
        <f t="shared" si="3935"/>
        <v>2842</v>
      </c>
      <c r="L3618" s="185">
        <f t="shared" si="3935"/>
        <v>1380</v>
      </c>
      <c r="M3618" s="147"/>
      <c r="N3618" s="143">
        <f t="shared" si="3904"/>
        <v>555.44000000000005</v>
      </c>
      <c r="O3618" s="143">
        <f t="shared" si="3900"/>
        <v>2973.48</v>
      </c>
      <c r="P3618" s="143">
        <f t="shared" si="3901"/>
        <v>56129.5</v>
      </c>
      <c r="Q3618" s="143">
        <f t="shared" si="3902"/>
        <v>6900</v>
      </c>
      <c r="R3618" s="188">
        <f t="shared" si="3905"/>
        <v>66558.42</v>
      </c>
      <c r="T3618">
        <v>54204.18</v>
      </c>
      <c r="U3618" s="190">
        <f t="shared" si="3906"/>
        <v>1.2279204297528346</v>
      </c>
    </row>
    <row r="3619" spans="1:21" x14ac:dyDescent="0.2">
      <c r="A3619" s="178">
        <v>42886</v>
      </c>
      <c r="B3619" s="179">
        <v>0.70833333333333337</v>
      </c>
      <c r="C3619" t="s">
        <v>349</v>
      </c>
      <c r="D3619">
        <v>4</v>
      </c>
      <c r="E3619">
        <v>14.12</v>
      </c>
      <c r="F3619">
        <v>19.41</v>
      </c>
      <c r="G3619">
        <v>5</v>
      </c>
      <c r="H3619" s="184">
        <f t="shared" ref="H3619:L3619" si="3936">H3595</f>
        <v>0.66666666666666663</v>
      </c>
      <c r="I3619" s="185">
        <f t="shared" si="3936"/>
        <v>191</v>
      </c>
      <c r="J3619" s="185">
        <f t="shared" si="3936"/>
        <v>237</v>
      </c>
      <c r="K3619" s="185">
        <f t="shared" si="3936"/>
        <v>2842</v>
      </c>
      <c r="L3619" s="185">
        <f t="shared" si="3936"/>
        <v>1380</v>
      </c>
      <c r="M3619" s="147"/>
      <c r="N3619" s="143">
        <f t="shared" si="3904"/>
        <v>764</v>
      </c>
      <c r="O3619" s="143">
        <f t="shared" si="3900"/>
        <v>3346.4399999999996</v>
      </c>
      <c r="P3619" s="143">
        <f t="shared" si="3901"/>
        <v>55163.22</v>
      </c>
      <c r="Q3619" s="143">
        <f t="shared" si="3902"/>
        <v>6900</v>
      </c>
      <c r="R3619" s="188">
        <f t="shared" si="3905"/>
        <v>66173.66</v>
      </c>
      <c r="T3619">
        <v>55090.35</v>
      </c>
      <c r="U3619" s="190">
        <f t="shared" si="3906"/>
        <v>1.2011842364406835</v>
      </c>
    </row>
    <row r="3620" spans="1:21" x14ac:dyDescent="0.2">
      <c r="A3620" s="178">
        <v>42886</v>
      </c>
      <c r="B3620" s="179">
        <v>0.75</v>
      </c>
      <c r="C3620" t="s">
        <v>349</v>
      </c>
      <c r="D3620">
        <v>8.11</v>
      </c>
      <c r="E3620">
        <v>4.1399999999999997</v>
      </c>
      <c r="F3620">
        <v>10.35</v>
      </c>
      <c r="G3620">
        <v>3.99</v>
      </c>
      <c r="H3620" s="184">
        <f t="shared" ref="H3620:L3620" si="3937">H3596</f>
        <v>0.70833333333333337</v>
      </c>
      <c r="I3620" s="185">
        <f t="shared" si="3937"/>
        <v>218</v>
      </c>
      <c r="J3620" s="185">
        <f t="shared" si="3937"/>
        <v>258</v>
      </c>
      <c r="K3620" s="185">
        <f t="shared" si="3937"/>
        <v>2842</v>
      </c>
      <c r="L3620" s="185">
        <f t="shared" si="3937"/>
        <v>1380</v>
      </c>
      <c r="M3620" s="147"/>
      <c r="N3620" s="143">
        <f t="shared" si="3904"/>
        <v>1767.9799999999998</v>
      </c>
      <c r="O3620" s="143">
        <f t="shared" si="3900"/>
        <v>1068.1199999999999</v>
      </c>
      <c r="P3620" s="143">
        <f t="shared" si="3901"/>
        <v>29414.7</v>
      </c>
      <c r="Q3620" s="143">
        <f t="shared" si="3902"/>
        <v>5506.2000000000007</v>
      </c>
      <c r="R3620" s="188">
        <f t="shared" si="3905"/>
        <v>37757</v>
      </c>
      <c r="T3620">
        <v>55340.29</v>
      </c>
      <c r="U3620" s="190">
        <f t="shared" si="3906"/>
        <v>0.68226964477417806</v>
      </c>
    </row>
    <row r="3621" spans="1:21" x14ac:dyDescent="0.2">
      <c r="A3621" s="178">
        <v>42886</v>
      </c>
      <c r="B3621" s="179">
        <v>0.79166666666666663</v>
      </c>
      <c r="C3621" t="s">
        <v>349</v>
      </c>
      <c r="D3621">
        <v>8.11</v>
      </c>
      <c r="E3621">
        <v>5</v>
      </c>
      <c r="F3621">
        <v>8.33</v>
      </c>
      <c r="G3621">
        <v>3</v>
      </c>
      <c r="H3621" s="184">
        <f t="shared" ref="H3621:L3621" si="3938">H3597</f>
        <v>0.75</v>
      </c>
      <c r="I3621" s="185">
        <f t="shared" si="3938"/>
        <v>240</v>
      </c>
      <c r="J3621" s="185">
        <f t="shared" si="3938"/>
        <v>365</v>
      </c>
      <c r="K3621" s="185">
        <f t="shared" si="3938"/>
        <v>2842</v>
      </c>
      <c r="L3621" s="185">
        <f t="shared" si="3938"/>
        <v>1380</v>
      </c>
      <c r="M3621" s="147"/>
      <c r="N3621" s="143">
        <f t="shared" si="3904"/>
        <v>1946.3999999999999</v>
      </c>
      <c r="O3621" s="143">
        <f t="shared" si="3900"/>
        <v>1825</v>
      </c>
      <c r="P3621" s="143">
        <f t="shared" si="3901"/>
        <v>23673.86</v>
      </c>
      <c r="Q3621" s="143">
        <f t="shared" si="3902"/>
        <v>4140</v>
      </c>
      <c r="R3621" s="188">
        <f t="shared" si="3905"/>
        <v>31585.260000000002</v>
      </c>
      <c r="T3621">
        <v>54535.22</v>
      </c>
      <c r="U3621" s="190">
        <f t="shared" si="3906"/>
        <v>0.5791717719301398</v>
      </c>
    </row>
    <row r="3622" spans="1:21" x14ac:dyDescent="0.2">
      <c r="A3622" s="178">
        <v>42886</v>
      </c>
      <c r="B3622" s="179">
        <v>0.83333333333333337</v>
      </c>
      <c r="C3622" t="s">
        <v>349</v>
      </c>
      <c r="D3622">
        <v>3.5</v>
      </c>
      <c r="E3622">
        <v>7.39</v>
      </c>
      <c r="F3622">
        <v>8.39</v>
      </c>
      <c r="G3622">
        <v>1.74</v>
      </c>
      <c r="H3622" s="184">
        <f t="shared" ref="H3622:L3622" si="3939">H3598</f>
        <v>0.79166666666666663</v>
      </c>
      <c r="I3622" s="185">
        <f t="shared" si="3939"/>
        <v>320</v>
      </c>
      <c r="J3622" s="185">
        <f t="shared" si="3939"/>
        <v>214</v>
      </c>
      <c r="K3622" s="185">
        <f t="shared" si="3939"/>
        <v>2842</v>
      </c>
      <c r="L3622" s="185">
        <f t="shared" si="3939"/>
        <v>1426</v>
      </c>
      <c r="M3622" s="147"/>
      <c r="N3622" s="143">
        <f t="shared" si="3904"/>
        <v>1120</v>
      </c>
      <c r="O3622" s="143">
        <f t="shared" si="3900"/>
        <v>1581.46</v>
      </c>
      <c r="P3622" s="143">
        <f t="shared" si="3901"/>
        <v>23844.38</v>
      </c>
      <c r="Q3622" s="143">
        <f t="shared" si="3902"/>
        <v>2481.2399999999998</v>
      </c>
      <c r="R3622" s="188">
        <f t="shared" si="3905"/>
        <v>29027.08</v>
      </c>
      <c r="T3622">
        <v>52378.16</v>
      </c>
      <c r="U3622" s="190">
        <f t="shared" si="3906"/>
        <v>0.55418288844052555</v>
      </c>
    </row>
    <row r="3623" spans="1:21" x14ac:dyDescent="0.2">
      <c r="A3623" s="178">
        <v>42886</v>
      </c>
      <c r="B3623" s="179">
        <v>0.875</v>
      </c>
      <c r="C3623" t="s">
        <v>349</v>
      </c>
      <c r="D3623">
        <v>7</v>
      </c>
      <c r="E3623">
        <v>4</v>
      </c>
      <c r="F3623">
        <v>7.01</v>
      </c>
      <c r="G3623">
        <v>1.32</v>
      </c>
      <c r="H3623" s="184">
        <f t="shared" ref="H3623:L3623" si="3940">H3599</f>
        <v>0.83333333333333337</v>
      </c>
      <c r="I3623" s="185">
        <f t="shared" si="3940"/>
        <v>322</v>
      </c>
      <c r="J3623" s="185">
        <f t="shared" si="3940"/>
        <v>178</v>
      </c>
      <c r="K3623" s="185">
        <f t="shared" si="3940"/>
        <v>2842</v>
      </c>
      <c r="L3623" s="185">
        <f t="shared" si="3940"/>
        <v>1426</v>
      </c>
      <c r="M3623" s="147"/>
      <c r="N3623" s="143">
        <f t="shared" si="3904"/>
        <v>2254</v>
      </c>
      <c r="O3623" s="143">
        <f t="shared" si="3900"/>
        <v>712</v>
      </c>
      <c r="P3623" s="143">
        <f t="shared" si="3901"/>
        <v>19922.419999999998</v>
      </c>
      <c r="Q3623" s="143">
        <f t="shared" si="3902"/>
        <v>1882.3200000000002</v>
      </c>
      <c r="R3623" s="188">
        <f t="shared" si="3905"/>
        <v>24770.739999999998</v>
      </c>
      <c r="T3623">
        <v>50134.55</v>
      </c>
      <c r="U3623" s="190">
        <f t="shared" si="3906"/>
        <v>0.49408521668190891</v>
      </c>
    </row>
    <row r="3624" spans="1:21" x14ac:dyDescent="0.2">
      <c r="A3624" s="178">
        <v>42886</v>
      </c>
      <c r="B3624" s="179">
        <v>0.91666666666666663</v>
      </c>
      <c r="C3624" t="s">
        <v>349</v>
      </c>
      <c r="D3624">
        <v>8.61</v>
      </c>
      <c r="E3624">
        <v>3.56</v>
      </c>
      <c r="F3624">
        <v>4.26</v>
      </c>
      <c r="G3624">
        <v>1.34</v>
      </c>
      <c r="H3624" s="184">
        <f t="shared" ref="H3624:L3624" si="3941">H3600</f>
        <v>0.875</v>
      </c>
      <c r="I3624" s="185">
        <f t="shared" si="3941"/>
        <v>337</v>
      </c>
      <c r="J3624" s="185">
        <f t="shared" si="3941"/>
        <v>173</v>
      </c>
      <c r="K3624" s="185">
        <f t="shared" si="3941"/>
        <v>2842</v>
      </c>
      <c r="L3624" s="185">
        <f t="shared" si="3941"/>
        <v>1426</v>
      </c>
      <c r="M3624" s="147"/>
      <c r="N3624" s="143">
        <f t="shared" si="3904"/>
        <v>2901.5699999999997</v>
      </c>
      <c r="O3624" s="143">
        <f t="shared" si="3900"/>
        <v>615.88</v>
      </c>
      <c r="P3624" s="143">
        <f t="shared" si="3901"/>
        <v>12106.92</v>
      </c>
      <c r="Q3624" s="143">
        <f t="shared" si="3902"/>
        <v>1910.8400000000001</v>
      </c>
      <c r="R3624" s="188">
        <f t="shared" si="3905"/>
        <v>17535.21</v>
      </c>
      <c r="T3624">
        <v>49149.16</v>
      </c>
      <c r="U3624" s="190">
        <f t="shared" si="3906"/>
        <v>0.35677537520478475</v>
      </c>
    </row>
    <row r="3625" spans="1:21" x14ac:dyDescent="0.2">
      <c r="A3625" s="178">
        <v>42886</v>
      </c>
      <c r="B3625" s="179">
        <v>0.95833333333333337</v>
      </c>
      <c r="C3625" t="s">
        <v>349</v>
      </c>
      <c r="D3625">
        <v>7.32</v>
      </c>
      <c r="E3625">
        <v>4</v>
      </c>
      <c r="F3625">
        <v>4.2699999999999996</v>
      </c>
      <c r="G3625">
        <v>0.01</v>
      </c>
      <c r="H3625" s="184">
        <f t="shared" ref="H3625:L3625" si="3942">H3601</f>
        <v>0.91666666666666663</v>
      </c>
      <c r="I3625" s="185">
        <f t="shared" si="3942"/>
        <v>394</v>
      </c>
      <c r="J3625" s="185">
        <f t="shared" si="3942"/>
        <v>194</v>
      </c>
      <c r="K3625" s="185">
        <f t="shared" si="3942"/>
        <v>2842</v>
      </c>
      <c r="L3625" s="185">
        <f t="shared" si="3942"/>
        <v>1426</v>
      </c>
      <c r="M3625" s="147"/>
      <c r="N3625" s="143">
        <f t="shared" si="3904"/>
        <v>2884.08</v>
      </c>
      <c r="O3625" s="143">
        <f t="shared" si="3900"/>
        <v>776</v>
      </c>
      <c r="P3625" s="143">
        <f t="shared" si="3901"/>
        <v>12135.339999999998</v>
      </c>
      <c r="Q3625" s="143">
        <f t="shared" si="3902"/>
        <v>14.26</v>
      </c>
      <c r="R3625" s="188">
        <f t="shared" si="3905"/>
        <v>15809.679999999998</v>
      </c>
      <c r="T3625">
        <v>47676.81</v>
      </c>
      <c r="U3625" s="190">
        <f t="shared" si="3906"/>
        <v>0.33160104461686929</v>
      </c>
    </row>
    <row r="3626" spans="1:21" x14ac:dyDescent="0.2">
      <c r="A3626" s="178">
        <v>42886</v>
      </c>
      <c r="B3626" s="180">
        <v>1</v>
      </c>
      <c r="C3626" t="s">
        <v>349</v>
      </c>
      <c r="D3626">
        <v>8.11</v>
      </c>
      <c r="E3626">
        <v>8</v>
      </c>
      <c r="F3626">
        <v>3.76</v>
      </c>
      <c r="G3626">
        <v>0.01</v>
      </c>
      <c r="H3626" s="184">
        <f t="shared" ref="H3626:L3626" si="3943">H3602</f>
        <v>0.95833333333333337</v>
      </c>
      <c r="I3626" s="185">
        <f t="shared" si="3943"/>
        <v>389</v>
      </c>
      <c r="J3626" s="185">
        <f t="shared" si="3943"/>
        <v>265</v>
      </c>
      <c r="K3626" s="185">
        <f t="shared" si="3943"/>
        <v>2985</v>
      </c>
      <c r="L3626" s="185">
        <f t="shared" si="3943"/>
        <v>1111</v>
      </c>
      <c r="M3626" s="147"/>
      <c r="N3626" s="143">
        <f t="shared" si="3904"/>
        <v>3154.79</v>
      </c>
      <c r="O3626" s="143">
        <f t="shared" si="3900"/>
        <v>2120</v>
      </c>
      <c r="P3626" s="143">
        <f t="shared" si="3901"/>
        <v>11223.599999999999</v>
      </c>
      <c r="Q3626" s="143">
        <f t="shared" si="3902"/>
        <v>11.11</v>
      </c>
      <c r="R3626" s="188">
        <f t="shared" si="3905"/>
        <v>16509.5</v>
      </c>
      <c r="T3626">
        <v>44270.21</v>
      </c>
      <c r="U3626" s="190">
        <f t="shared" si="3906"/>
        <v>0.37292572138239238</v>
      </c>
    </row>
    <row r="3627" spans="1:21" x14ac:dyDescent="0.2">
      <c r="A3627" s="178">
        <v>42887</v>
      </c>
      <c r="B3627" s="179">
        <v>4.1666666666666664E-2</v>
      </c>
      <c r="C3627" t="s">
        <v>349</v>
      </c>
      <c r="D3627">
        <v>7</v>
      </c>
      <c r="E3627">
        <v>3.3</v>
      </c>
      <c r="F3627">
        <v>3</v>
      </c>
      <c r="G3627">
        <v>0.3</v>
      </c>
      <c r="H3627" s="184">
        <f t="shared" ref="H3627:L3627" si="3944">H3603</f>
        <v>1</v>
      </c>
      <c r="I3627" s="185">
        <f t="shared" si="3944"/>
        <v>362</v>
      </c>
      <c r="J3627" s="185">
        <f t="shared" si="3944"/>
        <v>243</v>
      </c>
      <c r="K3627" s="185">
        <f t="shared" si="3944"/>
        <v>2985</v>
      </c>
      <c r="L3627" s="185">
        <f t="shared" si="3944"/>
        <v>1111</v>
      </c>
      <c r="M3627" s="147"/>
      <c r="N3627" s="143">
        <f t="shared" si="3904"/>
        <v>2534</v>
      </c>
      <c r="O3627" s="143">
        <f t="shared" si="3900"/>
        <v>801.9</v>
      </c>
      <c r="P3627" s="143">
        <f t="shared" si="3901"/>
        <v>8955</v>
      </c>
      <c r="Q3627" s="143">
        <f t="shared" si="3902"/>
        <v>333.3</v>
      </c>
      <c r="R3627" s="188">
        <f t="shared" si="3905"/>
        <v>12624.199999999999</v>
      </c>
      <c r="T3627">
        <v>40533.599999999999</v>
      </c>
      <c r="U3627" s="190">
        <f t="shared" si="3906"/>
        <v>0.31145025361675249</v>
      </c>
    </row>
    <row r="3628" spans="1:21" x14ac:dyDescent="0.2">
      <c r="A3628" s="178">
        <v>42887</v>
      </c>
      <c r="B3628" s="179">
        <v>8.3333333333333329E-2</v>
      </c>
      <c r="C3628" t="s">
        <v>349</v>
      </c>
      <c r="D3628">
        <v>3.5</v>
      </c>
      <c r="E3628">
        <v>2.86</v>
      </c>
      <c r="F3628">
        <v>3</v>
      </c>
      <c r="G3628">
        <v>0.3</v>
      </c>
      <c r="H3628" s="184">
        <f t="shared" ref="H3628:L3628" si="3945">H3604</f>
        <v>4.1666666666666664E-2</v>
      </c>
      <c r="I3628" s="185">
        <f t="shared" si="3945"/>
        <v>294</v>
      </c>
      <c r="J3628" s="185">
        <f t="shared" si="3945"/>
        <v>212</v>
      </c>
      <c r="K3628" s="185">
        <f t="shared" si="3945"/>
        <v>2985</v>
      </c>
      <c r="L3628" s="185">
        <f t="shared" si="3945"/>
        <v>1111</v>
      </c>
      <c r="M3628" s="147"/>
      <c r="N3628" s="143">
        <f t="shared" si="3904"/>
        <v>1029</v>
      </c>
      <c r="O3628" s="143">
        <f t="shared" si="3900"/>
        <v>606.31999999999994</v>
      </c>
      <c r="P3628" s="143">
        <f t="shared" si="3901"/>
        <v>8955</v>
      </c>
      <c r="Q3628" s="143">
        <f t="shared" si="3902"/>
        <v>333.3</v>
      </c>
      <c r="R3628" s="188">
        <f t="shared" si="3905"/>
        <v>10923.619999999999</v>
      </c>
      <c r="T3628">
        <v>37296.550000000003</v>
      </c>
      <c r="U3628" s="190">
        <f t="shared" si="3906"/>
        <v>0.29288553498916114</v>
      </c>
    </row>
    <row r="3629" spans="1:21" x14ac:dyDescent="0.2">
      <c r="A3629" s="178">
        <v>42887</v>
      </c>
      <c r="B3629" s="179">
        <v>0.125</v>
      </c>
      <c r="C3629" t="s">
        <v>349</v>
      </c>
      <c r="D3629">
        <v>2.61</v>
      </c>
      <c r="E3629">
        <v>2.56</v>
      </c>
      <c r="F3629">
        <v>2.76</v>
      </c>
      <c r="G3629">
        <v>0.99</v>
      </c>
      <c r="H3629" s="184">
        <f t="shared" ref="H3629:L3629" si="3946">H3605</f>
        <v>8.3333333333333329E-2</v>
      </c>
      <c r="I3629" s="185">
        <f t="shared" si="3946"/>
        <v>236</v>
      </c>
      <c r="J3629" s="185">
        <f t="shared" si="3946"/>
        <v>179</v>
      </c>
      <c r="K3629" s="185">
        <f t="shared" si="3946"/>
        <v>2985</v>
      </c>
      <c r="L3629" s="185">
        <f t="shared" si="3946"/>
        <v>1111</v>
      </c>
      <c r="M3629" s="147"/>
      <c r="N3629" s="143">
        <f t="shared" si="3904"/>
        <v>615.95999999999992</v>
      </c>
      <c r="O3629" s="143">
        <f t="shared" si="3900"/>
        <v>458.24</v>
      </c>
      <c r="P3629" s="143">
        <f t="shared" si="3901"/>
        <v>8238.5999999999985</v>
      </c>
      <c r="Q3629" s="143">
        <f t="shared" si="3902"/>
        <v>1099.8900000000001</v>
      </c>
      <c r="R3629" s="188">
        <f t="shared" si="3905"/>
        <v>10412.689999999999</v>
      </c>
      <c r="T3629">
        <v>35135.949999999997</v>
      </c>
      <c r="U3629" s="190">
        <f t="shared" si="3906"/>
        <v>0.29635430378287764</v>
      </c>
    </row>
    <row r="3630" spans="1:21" x14ac:dyDescent="0.2">
      <c r="A3630" s="178">
        <v>42887</v>
      </c>
      <c r="B3630" s="179">
        <v>0.16666666666666666</v>
      </c>
      <c r="C3630" t="s">
        <v>349</v>
      </c>
      <c r="D3630">
        <v>1.33</v>
      </c>
      <c r="E3630">
        <v>2.4</v>
      </c>
      <c r="F3630">
        <v>2.61</v>
      </c>
      <c r="G3630">
        <v>0.99</v>
      </c>
      <c r="H3630" s="184">
        <f t="shared" ref="H3630:L3630" si="3947">H3606</f>
        <v>0.125</v>
      </c>
      <c r="I3630" s="185">
        <f t="shared" si="3947"/>
        <v>201</v>
      </c>
      <c r="J3630" s="185">
        <f t="shared" si="3947"/>
        <v>205</v>
      </c>
      <c r="K3630" s="185">
        <f t="shared" si="3947"/>
        <v>2985</v>
      </c>
      <c r="L3630" s="185">
        <f t="shared" si="3947"/>
        <v>1717</v>
      </c>
      <c r="M3630" s="147"/>
      <c r="N3630" s="143">
        <f t="shared" si="3904"/>
        <v>267.33000000000004</v>
      </c>
      <c r="O3630" s="143">
        <f t="shared" si="3900"/>
        <v>492</v>
      </c>
      <c r="P3630" s="143">
        <f t="shared" si="3901"/>
        <v>7790.8499999999995</v>
      </c>
      <c r="Q3630" s="143">
        <f t="shared" si="3902"/>
        <v>1699.83</v>
      </c>
      <c r="R3630" s="188">
        <f t="shared" si="3905"/>
        <v>10250.01</v>
      </c>
      <c r="T3630">
        <v>33732.97</v>
      </c>
      <c r="U3630" s="190">
        <f t="shared" si="3906"/>
        <v>0.30385732415497363</v>
      </c>
    </row>
    <row r="3631" spans="1:21" x14ac:dyDescent="0.2">
      <c r="A3631" s="178">
        <v>42887</v>
      </c>
      <c r="B3631" s="179">
        <v>0.20833333333333334</v>
      </c>
      <c r="C3631" t="s">
        <v>349</v>
      </c>
      <c r="D3631">
        <v>1</v>
      </c>
      <c r="E3631">
        <v>2.59</v>
      </c>
      <c r="F3631">
        <v>2.79</v>
      </c>
      <c r="G3631">
        <v>1.25</v>
      </c>
      <c r="H3631" s="184">
        <f t="shared" ref="H3631:L3631" si="3948">H3607</f>
        <v>0.16666666666666666</v>
      </c>
      <c r="I3631" s="185">
        <f t="shared" si="3948"/>
        <v>185</v>
      </c>
      <c r="J3631" s="185">
        <f t="shared" si="3948"/>
        <v>205</v>
      </c>
      <c r="K3631" s="185">
        <f t="shared" si="3948"/>
        <v>2985</v>
      </c>
      <c r="L3631" s="185">
        <f t="shared" si="3948"/>
        <v>1717</v>
      </c>
      <c r="M3631" s="147"/>
      <c r="N3631" s="143">
        <f t="shared" si="3904"/>
        <v>185</v>
      </c>
      <c r="O3631" s="143">
        <f t="shared" si="3900"/>
        <v>530.94999999999993</v>
      </c>
      <c r="P3631" s="143">
        <f t="shared" si="3901"/>
        <v>8328.15</v>
      </c>
      <c r="Q3631" s="143">
        <f t="shared" si="3902"/>
        <v>2146.25</v>
      </c>
      <c r="R3631" s="188">
        <f t="shared" si="3905"/>
        <v>11190.35</v>
      </c>
      <c r="T3631">
        <v>32904.22</v>
      </c>
      <c r="U3631" s="190">
        <f t="shared" si="3906"/>
        <v>0.34008859653868106</v>
      </c>
    </row>
    <row r="3632" spans="1:21" x14ac:dyDescent="0.2">
      <c r="A3632" s="178">
        <v>42887</v>
      </c>
      <c r="B3632" s="179">
        <v>0.25</v>
      </c>
      <c r="C3632" t="s">
        <v>349</v>
      </c>
      <c r="D3632">
        <v>2.96</v>
      </c>
      <c r="E3632">
        <v>4.03</v>
      </c>
      <c r="F3632">
        <v>3</v>
      </c>
      <c r="G3632">
        <v>0.99</v>
      </c>
      <c r="H3632" s="184">
        <f t="shared" ref="H3632:L3632" si="3949">H3608</f>
        <v>0.20833333333333334</v>
      </c>
      <c r="I3632" s="185">
        <f t="shared" si="3949"/>
        <v>207</v>
      </c>
      <c r="J3632" s="185">
        <f t="shared" si="3949"/>
        <v>283</v>
      </c>
      <c r="K3632" s="185">
        <f t="shared" si="3949"/>
        <v>2985</v>
      </c>
      <c r="L3632" s="185">
        <f t="shared" si="3949"/>
        <v>1717</v>
      </c>
      <c r="M3632" s="147"/>
      <c r="N3632" s="143">
        <f t="shared" si="3904"/>
        <v>612.72</v>
      </c>
      <c r="O3632" s="143">
        <f t="shared" si="3900"/>
        <v>1140.49</v>
      </c>
      <c r="P3632" s="143">
        <f t="shared" si="3901"/>
        <v>8955</v>
      </c>
      <c r="Q3632" s="143">
        <f t="shared" si="3902"/>
        <v>1699.83</v>
      </c>
      <c r="R3632" s="188">
        <f t="shared" si="3905"/>
        <v>12408.039999999999</v>
      </c>
      <c r="T3632">
        <v>33014.699999999997</v>
      </c>
      <c r="U3632" s="190">
        <f t="shared" si="3906"/>
        <v>0.37583379524878313</v>
      </c>
    </row>
    <row r="3633" spans="1:21" x14ac:dyDescent="0.2">
      <c r="A3633" s="178">
        <v>42887</v>
      </c>
      <c r="B3633" s="179">
        <v>0.29166666666666669</v>
      </c>
      <c r="C3633" t="s">
        <v>349</v>
      </c>
      <c r="D3633">
        <v>2.61</v>
      </c>
      <c r="E3633">
        <v>5</v>
      </c>
      <c r="F3633">
        <v>3.96</v>
      </c>
      <c r="G3633">
        <v>4.17</v>
      </c>
      <c r="H3633" s="184">
        <f t="shared" ref="H3633:L3633" si="3950">H3609</f>
        <v>0.25</v>
      </c>
      <c r="I3633" s="185">
        <f t="shared" si="3950"/>
        <v>327</v>
      </c>
      <c r="J3633" s="185">
        <f t="shared" si="3950"/>
        <v>438</v>
      </c>
      <c r="K3633" s="185">
        <f t="shared" si="3950"/>
        <v>2985</v>
      </c>
      <c r="L3633" s="185">
        <f t="shared" si="3950"/>
        <v>1717</v>
      </c>
      <c r="M3633" s="147"/>
      <c r="N3633" s="143">
        <f t="shared" si="3904"/>
        <v>853.46999999999991</v>
      </c>
      <c r="O3633" s="143">
        <f t="shared" si="3900"/>
        <v>2190</v>
      </c>
      <c r="P3633" s="143">
        <f t="shared" si="3901"/>
        <v>11820.6</v>
      </c>
      <c r="Q3633" s="143">
        <f t="shared" si="3902"/>
        <v>7159.89</v>
      </c>
      <c r="R3633" s="188">
        <f t="shared" si="3905"/>
        <v>22023.96</v>
      </c>
      <c r="T3633">
        <v>34525.94</v>
      </c>
      <c r="U3633" s="190">
        <f t="shared" si="3906"/>
        <v>0.63789602831957648</v>
      </c>
    </row>
    <row r="3634" spans="1:21" x14ac:dyDescent="0.2">
      <c r="A3634" s="178">
        <v>42887</v>
      </c>
      <c r="B3634" s="179">
        <v>0.33333333333333331</v>
      </c>
      <c r="C3634" t="s">
        <v>349</v>
      </c>
      <c r="D3634">
        <v>2.11</v>
      </c>
      <c r="E3634">
        <v>4.13</v>
      </c>
      <c r="F3634">
        <v>4</v>
      </c>
      <c r="G3634">
        <v>3.4</v>
      </c>
      <c r="H3634" s="184">
        <f t="shared" ref="H3634:L3634" si="3951">H3610</f>
        <v>0.29166666666666669</v>
      </c>
      <c r="I3634" s="185">
        <f t="shared" si="3951"/>
        <v>249</v>
      </c>
      <c r="J3634" s="185">
        <f t="shared" si="3951"/>
        <v>556</v>
      </c>
      <c r="K3634" s="185">
        <f t="shared" si="3951"/>
        <v>2872</v>
      </c>
      <c r="L3634" s="185">
        <f t="shared" si="3951"/>
        <v>2219</v>
      </c>
      <c r="M3634" s="147"/>
      <c r="N3634" s="143">
        <f t="shared" si="3904"/>
        <v>525.39</v>
      </c>
      <c r="O3634" s="143">
        <f t="shared" si="3900"/>
        <v>2296.2799999999997</v>
      </c>
      <c r="P3634" s="143">
        <f t="shared" si="3901"/>
        <v>11488</v>
      </c>
      <c r="Q3634" s="143">
        <f t="shared" si="3902"/>
        <v>7544.5999999999995</v>
      </c>
      <c r="R3634" s="188">
        <f t="shared" si="3905"/>
        <v>21854.27</v>
      </c>
      <c r="T3634">
        <v>36995.879999999997</v>
      </c>
      <c r="U3634" s="190">
        <f t="shared" si="3906"/>
        <v>0.59072172360814235</v>
      </c>
    </row>
    <row r="3635" spans="1:21" x14ac:dyDescent="0.2">
      <c r="A3635" s="178">
        <v>42887</v>
      </c>
      <c r="B3635" s="179">
        <v>0.375</v>
      </c>
      <c r="C3635" t="s">
        <v>349</v>
      </c>
      <c r="D3635">
        <v>3.11</v>
      </c>
      <c r="E3635">
        <v>4.1500000000000004</v>
      </c>
      <c r="F3635">
        <v>3.3</v>
      </c>
      <c r="G3635">
        <v>2.85</v>
      </c>
      <c r="H3635" s="184">
        <f t="shared" ref="H3635:L3635" si="3952">H3611</f>
        <v>0.33333333333333331</v>
      </c>
      <c r="I3635" s="185">
        <f t="shared" si="3952"/>
        <v>256</v>
      </c>
      <c r="J3635" s="185">
        <f t="shared" si="3952"/>
        <v>306</v>
      </c>
      <c r="K3635" s="185">
        <f t="shared" si="3952"/>
        <v>2872</v>
      </c>
      <c r="L3635" s="185">
        <f t="shared" si="3952"/>
        <v>2219</v>
      </c>
      <c r="M3635" s="147"/>
      <c r="N3635" s="143">
        <f t="shared" si="3904"/>
        <v>796.16</v>
      </c>
      <c r="O3635" s="143">
        <f t="shared" si="3900"/>
        <v>1269.9000000000001</v>
      </c>
      <c r="P3635" s="143">
        <f t="shared" si="3901"/>
        <v>9477.6</v>
      </c>
      <c r="Q3635" s="143">
        <f t="shared" si="3902"/>
        <v>6324.1500000000005</v>
      </c>
      <c r="R3635" s="188">
        <f t="shared" si="3905"/>
        <v>17867.810000000001</v>
      </c>
      <c r="T3635">
        <v>38202.93</v>
      </c>
      <c r="U3635" s="190">
        <f t="shared" si="3906"/>
        <v>0.46770784335128224</v>
      </c>
    </row>
    <row r="3636" spans="1:21" x14ac:dyDescent="0.2">
      <c r="A3636" s="178">
        <v>42887</v>
      </c>
      <c r="B3636" s="179">
        <v>0.41666666666666669</v>
      </c>
      <c r="C3636" t="s">
        <v>349</v>
      </c>
      <c r="D3636">
        <v>3.5</v>
      </c>
      <c r="E3636">
        <v>5.15</v>
      </c>
      <c r="F3636">
        <v>4.8499999999999996</v>
      </c>
      <c r="G3636">
        <v>3.5</v>
      </c>
      <c r="H3636" s="184">
        <f t="shared" ref="H3636:L3636" si="3953">H3612</f>
        <v>0.375</v>
      </c>
      <c r="I3636" s="185">
        <f t="shared" si="3953"/>
        <v>156</v>
      </c>
      <c r="J3636" s="185">
        <f t="shared" si="3953"/>
        <v>343</v>
      </c>
      <c r="K3636" s="185">
        <f t="shared" si="3953"/>
        <v>2872</v>
      </c>
      <c r="L3636" s="185">
        <f t="shared" si="3953"/>
        <v>2219</v>
      </c>
      <c r="M3636" s="147"/>
      <c r="N3636" s="143">
        <f t="shared" si="3904"/>
        <v>546</v>
      </c>
      <c r="O3636" s="143">
        <f t="shared" si="3900"/>
        <v>1766.45</v>
      </c>
      <c r="P3636" s="143">
        <f t="shared" si="3901"/>
        <v>13929.199999999999</v>
      </c>
      <c r="Q3636" s="143">
        <f t="shared" si="3902"/>
        <v>7766.5</v>
      </c>
      <c r="R3636" s="188">
        <f t="shared" si="3905"/>
        <v>24008.149999999998</v>
      </c>
      <c r="T3636">
        <v>39700.620000000003</v>
      </c>
      <c r="U3636" s="190">
        <f t="shared" si="3906"/>
        <v>0.60472985056656536</v>
      </c>
    </row>
    <row r="3637" spans="1:21" x14ac:dyDescent="0.2">
      <c r="A3637" s="178">
        <v>42887</v>
      </c>
      <c r="B3637" s="179">
        <v>0.45833333333333331</v>
      </c>
      <c r="C3637" t="s">
        <v>349</v>
      </c>
      <c r="D3637">
        <v>2.11</v>
      </c>
      <c r="E3637">
        <v>4.5999999999999996</v>
      </c>
      <c r="F3637">
        <v>4.21</v>
      </c>
      <c r="G3637">
        <v>3</v>
      </c>
      <c r="H3637" s="184">
        <f t="shared" ref="H3637:L3637" si="3954">H3613</f>
        <v>0.41666666666666669</v>
      </c>
      <c r="I3637" s="185">
        <f t="shared" si="3954"/>
        <v>196</v>
      </c>
      <c r="J3637" s="185">
        <f t="shared" si="3954"/>
        <v>315</v>
      </c>
      <c r="K3637" s="185">
        <f t="shared" si="3954"/>
        <v>2872</v>
      </c>
      <c r="L3637" s="185">
        <f t="shared" si="3954"/>
        <v>2219</v>
      </c>
      <c r="M3637" s="147"/>
      <c r="N3637" s="143">
        <f t="shared" si="3904"/>
        <v>413.56</v>
      </c>
      <c r="O3637" s="143">
        <f t="shared" si="3900"/>
        <v>1449</v>
      </c>
      <c r="P3637" s="143">
        <f t="shared" si="3901"/>
        <v>12091.12</v>
      </c>
      <c r="Q3637" s="143">
        <f t="shared" si="3902"/>
        <v>6657</v>
      </c>
      <c r="R3637" s="188">
        <f t="shared" si="3905"/>
        <v>20610.68</v>
      </c>
      <c r="T3637">
        <v>41769.47</v>
      </c>
      <c r="U3637" s="190">
        <f t="shared" si="3906"/>
        <v>0.49343886814939236</v>
      </c>
    </row>
    <row r="3638" spans="1:21" x14ac:dyDescent="0.2">
      <c r="A3638" s="178">
        <v>42887</v>
      </c>
      <c r="B3638" s="179">
        <v>0.5</v>
      </c>
      <c r="C3638" t="s">
        <v>349</v>
      </c>
      <c r="D3638">
        <v>1</v>
      </c>
      <c r="E3638">
        <v>5.2</v>
      </c>
      <c r="F3638">
        <v>6.2</v>
      </c>
      <c r="G3638">
        <v>3</v>
      </c>
      <c r="H3638" s="184">
        <f t="shared" ref="H3638:L3638" si="3955">H3614</f>
        <v>0.45833333333333331</v>
      </c>
      <c r="I3638" s="185">
        <f t="shared" si="3955"/>
        <v>226</v>
      </c>
      <c r="J3638" s="185">
        <f t="shared" si="3955"/>
        <v>326</v>
      </c>
      <c r="K3638" s="185">
        <f t="shared" si="3955"/>
        <v>2842</v>
      </c>
      <c r="L3638" s="185">
        <f t="shared" si="3955"/>
        <v>1635</v>
      </c>
      <c r="M3638" s="147"/>
      <c r="N3638" s="143">
        <f t="shared" si="3904"/>
        <v>226</v>
      </c>
      <c r="O3638" s="143">
        <f t="shared" si="3900"/>
        <v>1695.2</v>
      </c>
      <c r="P3638" s="143">
        <f t="shared" si="3901"/>
        <v>17620.400000000001</v>
      </c>
      <c r="Q3638" s="143">
        <f t="shared" si="3902"/>
        <v>4905</v>
      </c>
      <c r="R3638" s="188">
        <f t="shared" si="3905"/>
        <v>24446.600000000002</v>
      </c>
      <c r="T3638">
        <v>44114.15</v>
      </c>
      <c r="U3638" s="190">
        <f t="shared" si="3906"/>
        <v>0.5541668602931259</v>
      </c>
    </row>
    <row r="3639" spans="1:21" x14ac:dyDescent="0.2">
      <c r="A3639" s="178">
        <v>42887</v>
      </c>
      <c r="B3639" s="179">
        <v>0.54166666666666663</v>
      </c>
      <c r="C3639" t="s">
        <v>349</v>
      </c>
      <c r="D3639">
        <v>1</v>
      </c>
      <c r="E3639">
        <v>5.44</v>
      </c>
      <c r="F3639">
        <v>6.83</v>
      </c>
      <c r="G3639">
        <v>5</v>
      </c>
      <c r="H3639" s="184">
        <f t="shared" ref="H3639:L3639" si="3956">H3615</f>
        <v>0.5</v>
      </c>
      <c r="I3639" s="185">
        <f t="shared" si="3956"/>
        <v>222</v>
      </c>
      <c r="J3639" s="185">
        <f t="shared" si="3956"/>
        <v>319</v>
      </c>
      <c r="K3639" s="185">
        <f t="shared" si="3956"/>
        <v>2842</v>
      </c>
      <c r="L3639" s="185">
        <f t="shared" si="3956"/>
        <v>1635</v>
      </c>
      <c r="M3639" s="147"/>
      <c r="N3639" s="143">
        <f t="shared" si="3904"/>
        <v>222</v>
      </c>
      <c r="O3639" s="143">
        <f t="shared" si="3900"/>
        <v>1735.3600000000001</v>
      </c>
      <c r="P3639" s="143">
        <f t="shared" si="3901"/>
        <v>19410.86</v>
      </c>
      <c r="Q3639" s="143">
        <f t="shared" si="3902"/>
        <v>8175</v>
      </c>
      <c r="R3639" s="188">
        <f t="shared" si="3905"/>
        <v>29543.22</v>
      </c>
      <c r="T3639">
        <v>46063.89</v>
      </c>
      <c r="U3639" s="190">
        <f t="shared" si="3906"/>
        <v>0.64135312931669475</v>
      </c>
    </row>
    <row r="3640" spans="1:21" x14ac:dyDescent="0.2">
      <c r="A3640" s="178">
        <v>42887</v>
      </c>
      <c r="B3640" s="179">
        <v>0.58333333333333337</v>
      </c>
      <c r="C3640" t="s">
        <v>349</v>
      </c>
      <c r="D3640">
        <v>1</v>
      </c>
      <c r="E3640">
        <v>5.3</v>
      </c>
      <c r="F3640">
        <v>9.24</v>
      </c>
      <c r="G3640">
        <v>4.47</v>
      </c>
      <c r="H3640" s="184">
        <f t="shared" ref="H3640:L3640" si="3957">H3616</f>
        <v>0.54166666666666663</v>
      </c>
      <c r="I3640" s="185">
        <f t="shared" si="3957"/>
        <v>195</v>
      </c>
      <c r="J3640" s="185">
        <f t="shared" si="3957"/>
        <v>299</v>
      </c>
      <c r="K3640" s="185">
        <f t="shared" si="3957"/>
        <v>2842</v>
      </c>
      <c r="L3640" s="185">
        <f t="shared" si="3957"/>
        <v>1635</v>
      </c>
      <c r="M3640" s="147"/>
      <c r="N3640" s="143">
        <f t="shared" si="3904"/>
        <v>195</v>
      </c>
      <c r="O3640" s="143">
        <f t="shared" si="3900"/>
        <v>1584.7</v>
      </c>
      <c r="P3640" s="143">
        <f t="shared" si="3901"/>
        <v>26260.080000000002</v>
      </c>
      <c r="Q3640" s="143">
        <f t="shared" si="3902"/>
        <v>7308.45</v>
      </c>
      <c r="R3640" s="188">
        <f t="shared" si="3905"/>
        <v>35348.230000000003</v>
      </c>
      <c r="T3640">
        <v>47883</v>
      </c>
      <c r="U3640" s="190">
        <f t="shared" si="3906"/>
        <v>0.7382208717081219</v>
      </c>
    </row>
    <row r="3641" spans="1:21" x14ac:dyDescent="0.2">
      <c r="A3641" s="178">
        <v>42887</v>
      </c>
      <c r="B3641" s="179">
        <v>0.625</v>
      </c>
      <c r="C3641" t="s">
        <v>349</v>
      </c>
      <c r="D3641">
        <v>1</v>
      </c>
      <c r="E3641">
        <v>10.46</v>
      </c>
      <c r="F3641">
        <v>15.32</v>
      </c>
      <c r="G3641">
        <v>1.36</v>
      </c>
      <c r="H3641" s="184">
        <f t="shared" ref="H3641:L3641" si="3958">H3617</f>
        <v>0.58333333333333337</v>
      </c>
      <c r="I3641" s="185">
        <f t="shared" si="3958"/>
        <v>205</v>
      </c>
      <c r="J3641" s="185">
        <f t="shared" si="3958"/>
        <v>237</v>
      </c>
      <c r="K3641" s="185">
        <f t="shared" si="3958"/>
        <v>2842</v>
      </c>
      <c r="L3641" s="185">
        <f t="shared" si="3958"/>
        <v>1635</v>
      </c>
      <c r="M3641" s="147"/>
      <c r="N3641" s="143">
        <f t="shared" si="3904"/>
        <v>205</v>
      </c>
      <c r="O3641" s="143">
        <f t="shared" si="3900"/>
        <v>2479.02</v>
      </c>
      <c r="P3641" s="143">
        <f t="shared" si="3901"/>
        <v>43539.44</v>
      </c>
      <c r="Q3641" s="143">
        <f t="shared" si="3902"/>
        <v>2223.6000000000004</v>
      </c>
      <c r="R3641" s="188">
        <f t="shared" si="3905"/>
        <v>48447.06</v>
      </c>
      <c r="T3641">
        <v>49420.17</v>
      </c>
      <c r="U3641" s="190">
        <f t="shared" si="3906"/>
        <v>0.98030945664492852</v>
      </c>
    </row>
    <row r="3642" spans="1:21" x14ac:dyDescent="0.2">
      <c r="A3642" s="178">
        <v>42887</v>
      </c>
      <c r="B3642" s="179">
        <v>0.66666666666666663</v>
      </c>
      <c r="C3642" t="s">
        <v>349</v>
      </c>
      <c r="D3642">
        <v>2.11</v>
      </c>
      <c r="E3642">
        <v>10.83</v>
      </c>
      <c r="F3642">
        <v>15.37</v>
      </c>
      <c r="G3642">
        <v>1.31</v>
      </c>
      <c r="H3642" s="184">
        <f t="shared" ref="H3642:L3642" si="3959">H3618</f>
        <v>0.625</v>
      </c>
      <c r="I3642" s="185">
        <f t="shared" si="3959"/>
        <v>212</v>
      </c>
      <c r="J3642" s="185">
        <f t="shared" si="3959"/>
        <v>213</v>
      </c>
      <c r="K3642" s="185">
        <f t="shared" si="3959"/>
        <v>2842</v>
      </c>
      <c r="L3642" s="185">
        <f t="shared" si="3959"/>
        <v>1380</v>
      </c>
      <c r="M3642" s="147"/>
      <c r="N3642" s="143">
        <f t="shared" si="3904"/>
        <v>447.32</v>
      </c>
      <c r="O3642" s="143">
        <f t="shared" si="3900"/>
        <v>2306.79</v>
      </c>
      <c r="P3642" s="143">
        <f t="shared" si="3901"/>
        <v>43681.54</v>
      </c>
      <c r="Q3642" s="143">
        <f t="shared" si="3902"/>
        <v>1807.8000000000002</v>
      </c>
      <c r="R3642" s="188">
        <f t="shared" si="3905"/>
        <v>48243.450000000004</v>
      </c>
      <c r="T3642">
        <v>50193.57</v>
      </c>
      <c r="U3642" s="190">
        <f t="shared" si="3906"/>
        <v>0.9611480115879385</v>
      </c>
    </row>
    <row r="3643" spans="1:21" x14ac:dyDescent="0.2">
      <c r="A3643" s="178">
        <v>42887</v>
      </c>
      <c r="B3643" s="179">
        <v>0.70833333333333337</v>
      </c>
      <c r="C3643" t="s">
        <v>349</v>
      </c>
      <c r="D3643">
        <v>2.11</v>
      </c>
      <c r="E3643">
        <v>10.38</v>
      </c>
      <c r="F3643">
        <v>16.309999999999999</v>
      </c>
      <c r="G3643">
        <v>1.21</v>
      </c>
      <c r="H3643" s="184">
        <f t="shared" ref="H3643:L3643" si="3960">H3619</f>
        <v>0.66666666666666663</v>
      </c>
      <c r="I3643" s="185">
        <f t="shared" si="3960"/>
        <v>191</v>
      </c>
      <c r="J3643" s="185">
        <f t="shared" si="3960"/>
        <v>237</v>
      </c>
      <c r="K3643" s="185">
        <f t="shared" si="3960"/>
        <v>2842</v>
      </c>
      <c r="L3643" s="185">
        <f t="shared" si="3960"/>
        <v>1380</v>
      </c>
      <c r="M3643" s="147"/>
      <c r="N3643" s="143">
        <f t="shared" si="3904"/>
        <v>403.01</v>
      </c>
      <c r="O3643" s="143">
        <f t="shared" si="3900"/>
        <v>2460.0600000000004</v>
      </c>
      <c r="P3643" s="143">
        <f t="shared" si="3901"/>
        <v>46353.02</v>
      </c>
      <c r="Q3643" s="143">
        <f t="shared" si="3902"/>
        <v>1669.8</v>
      </c>
      <c r="R3643" s="188">
        <f t="shared" si="3905"/>
        <v>50885.89</v>
      </c>
      <c r="T3643">
        <v>51072.25</v>
      </c>
      <c r="U3643" s="190">
        <f t="shared" si="3906"/>
        <v>0.99635105169637128</v>
      </c>
    </row>
    <row r="3644" spans="1:21" x14ac:dyDescent="0.2">
      <c r="A3644" s="178">
        <v>42887</v>
      </c>
      <c r="B3644" s="179">
        <v>0.75</v>
      </c>
      <c r="C3644" t="s">
        <v>349</v>
      </c>
      <c r="D3644">
        <v>7.02</v>
      </c>
      <c r="E3644">
        <v>2.52</v>
      </c>
      <c r="F3644">
        <v>9.48</v>
      </c>
      <c r="G3644">
        <v>1.54</v>
      </c>
      <c r="H3644" s="184">
        <f t="shared" ref="H3644:L3644" si="3961">H3620</f>
        <v>0.70833333333333337</v>
      </c>
      <c r="I3644" s="185">
        <f t="shared" si="3961"/>
        <v>218</v>
      </c>
      <c r="J3644" s="185">
        <f t="shared" si="3961"/>
        <v>258</v>
      </c>
      <c r="K3644" s="185">
        <f t="shared" si="3961"/>
        <v>2842</v>
      </c>
      <c r="L3644" s="185">
        <f t="shared" si="3961"/>
        <v>1380</v>
      </c>
      <c r="M3644" s="147"/>
      <c r="N3644" s="143">
        <f t="shared" si="3904"/>
        <v>1530.36</v>
      </c>
      <c r="O3644" s="143">
        <f t="shared" si="3900"/>
        <v>650.16</v>
      </c>
      <c r="P3644" s="143">
        <f t="shared" si="3901"/>
        <v>26942.16</v>
      </c>
      <c r="Q3644" s="143">
        <f t="shared" si="3902"/>
        <v>2125.2000000000003</v>
      </c>
      <c r="R3644" s="188">
        <f t="shared" si="3905"/>
        <v>31247.88</v>
      </c>
      <c r="T3644">
        <v>51420.04</v>
      </c>
      <c r="U3644" s="190">
        <f t="shared" si="3906"/>
        <v>0.60769847709181091</v>
      </c>
    </row>
    <row r="3645" spans="1:21" x14ac:dyDescent="0.2">
      <c r="A3645" s="178">
        <v>42887</v>
      </c>
      <c r="B3645" s="179">
        <v>0.79166666666666663</v>
      </c>
      <c r="C3645" t="s">
        <v>349</v>
      </c>
      <c r="D3645">
        <v>7</v>
      </c>
      <c r="E3645">
        <v>4.75</v>
      </c>
      <c r="F3645">
        <v>7.01</v>
      </c>
      <c r="G3645">
        <v>1.49</v>
      </c>
      <c r="H3645" s="184">
        <f t="shared" ref="H3645:L3645" si="3962">H3621</f>
        <v>0.75</v>
      </c>
      <c r="I3645" s="185">
        <f t="shared" si="3962"/>
        <v>240</v>
      </c>
      <c r="J3645" s="185">
        <f t="shared" si="3962"/>
        <v>365</v>
      </c>
      <c r="K3645" s="185">
        <f t="shared" si="3962"/>
        <v>2842</v>
      </c>
      <c r="L3645" s="185">
        <f t="shared" si="3962"/>
        <v>1380</v>
      </c>
      <c r="M3645" s="147"/>
      <c r="N3645" s="143">
        <f t="shared" si="3904"/>
        <v>1680</v>
      </c>
      <c r="O3645" s="143">
        <f t="shared" si="3900"/>
        <v>1733.75</v>
      </c>
      <c r="P3645" s="143">
        <f t="shared" si="3901"/>
        <v>19922.419999999998</v>
      </c>
      <c r="Q3645" s="143">
        <f t="shared" si="3902"/>
        <v>2056.1999999999998</v>
      </c>
      <c r="R3645" s="188">
        <f t="shared" si="3905"/>
        <v>25392.37</v>
      </c>
      <c r="T3645">
        <v>51443.1</v>
      </c>
      <c r="U3645" s="190">
        <f t="shared" si="3906"/>
        <v>0.49360108547113218</v>
      </c>
    </row>
    <row r="3646" spans="1:21" x14ac:dyDescent="0.2">
      <c r="A3646" s="178">
        <v>42887</v>
      </c>
      <c r="B3646" s="179">
        <v>0.83333333333333337</v>
      </c>
      <c r="C3646" t="s">
        <v>349</v>
      </c>
      <c r="D3646">
        <v>5.49</v>
      </c>
      <c r="E3646">
        <v>5.27</v>
      </c>
      <c r="F3646">
        <v>6.99</v>
      </c>
      <c r="G3646">
        <v>0.95</v>
      </c>
      <c r="H3646" s="184">
        <f t="shared" ref="H3646:L3646" si="3963">H3622</f>
        <v>0.79166666666666663</v>
      </c>
      <c r="I3646" s="185">
        <f t="shared" si="3963"/>
        <v>320</v>
      </c>
      <c r="J3646" s="185">
        <f t="shared" si="3963"/>
        <v>214</v>
      </c>
      <c r="K3646" s="185">
        <f t="shared" si="3963"/>
        <v>2842</v>
      </c>
      <c r="L3646" s="185">
        <f t="shared" si="3963"/>
        <v>1426</v>
      </c>
      <c r="M3646" s="147"/>
      <c r="N3646" s="143">
        <f t="shared" si="3904"/>
        <v>1756.8000000000002</v>
      </c>
      <c r="O3646" s="143">
        <f t="shared" si="3900"/>
        <v>1127.78</v>
      </c>
      <c r="P3646" s="143">
        <f t="shared" si="3901"/>
        <v>19865.580000000002</v>
      </c>
      <c r="Q3646" s="143">
        <f t="shared" si="3902"/>
        <v>1354.7</v>
      </c>
      <c r="R3646" s="188">
        <f t="shared" si="3905"/>
        <v>24104.860000000004</v>
      </c>
      <c r="T3646">
        <v>50699.98</v>
      </c>
      <c r="U3646" s="190">
        <f t="shared" si="3906"/>
        <v>0.4754412131918001</v>
      </c>
    </row>
    <row r="3647" spans="1:21" x14ac:dyDescent="0.2">
      <c r="A3647" s="178">
        <v>42887</v>
      </c>
      <c r="B3647" s="179">
        <v>0.875</v>
      </c>
      <c r="C3647" t="s">
        <v>349</v>
      </c>
      <c r="D3647">
        <v>4.1100000000000003</v>
      </c>
      <c r="E3647">
        <v>3.23</v>
      </c>
      <c r="F3647">
        <v>5.6</v>
      </c>
      <c r="G3647">
        <v>0.95</v>
      </c>
      <c r="H3647" s="184">
        <f t="shared" ref="H3647:L3647" si="3964">H3623</f>
        <v>0.83333333333333337</v>
      </c>
      <c r="I3647" s="185">
        <f t="shared" si="3964"/>
        <v>322</v>
      </c>
      <c r="J3647" s="185">
        <f t="shared" si="3964"/>
        <v>178</v>
      </c>
      <c r="K3647" s="185">
        <f t="shared" si="3964"/>
        <v>2842</v>
      </c>
      <c r="L3647" s="185">
        <f t="shared" si="3964"/>
        <v>1426</v>
      </c>
      <c r="M3647" s="147"/>
      <c r="N3647" s="143">
        <f t="shared" si="3904"/>
        <v>1323.42</v>
      </c>
      <c r="O3647" s="143">
        <f t="shared" si="3900"/>
        <v>574.93999999999994</v>
      </c>
      <c r="P3647" s="143">
        <f t="shared" si="3901"/>
        <v>15915.199999999999</v>
      </c>
      <c r="Q3647" s="143">
        <f t="shared" si="3902"/>
        <v>1354.7</v>
      </c>
      <c r="R3647" s="188">
        <f t="shared" si="3905"/>
        <v>19168.259999999998</v>
      </c>
      <c r="T3647">
        <v>49233.15</v>
      </c>
      <c r="U3647" s="190">
        <f t="shared" si="3906"/>
        <v>0.38933645318245935</v>
      </c>
    </row>
    <row r="3648" spans="1:21" x14ac:dyDescent="0.2">
      <c r="A3648" s="178">
        <v>42887</v>
      </c>
      <c r="B3648" s="179">
        <v>0.91666666666666663</v>
      </c>
      <c r="C3648" t="s">
        <v>349</v>
      </c>
      <c r="D3648">
        <v>17.329999999999998</v>
      </c>
      <c r="E3648">
        <v>4</v>
      </c>
      <c r="F3648">
        <v>4.91</v>
      </c>
      <c r="G3648">
        <v>0.95</v>
      </c>
      <c r="H3648" s="184">
        <f t="shared" ref="H3648:L3648" si="3965">H3624</f>
        <v>0.875</v>
      </c>
      <c r="I3648" s="185">
        <f t="shared" si="3965"/>
        <v>337</v>
      </c>
      <c r="J3648" s="185">
        <f t="shared" si="3965"/>
        <v>173</v>
      </c>
      <c r="K3648" s="185">
        <f t="shared" si="3965"/>
        <v>2842</v>
      </c>
      <c r="L3648" s="185">
        <f t="shared" si="3965"/>
        <v>1426</v>
      </c>
      <c r="M3648" s="147"/>
      <c r="N3648" s="143">
        <f t="shared" si="3904"/>
        <v>5840.2099999999991</v>
      </c>
      <c r="O3648" s="143">
        <f t="shared" si="3900"/>
        <v>692</v>
      </c>
      <c r="P3648" s="143">
        <f t="shared" si="3901"/>
        <v>13954.220000000001</v>
      </c>
      <c r="Q3648" s="143">
        <f t="shared" si="3902"/>
        <v>1354.7</v>
      </c>
      <c r="R3648" s="188">
        <f t="shared" si="3905"/>
        <v>21841.13</v>
      </c>
      <c r="T3648">
        <v>48101.37</v>
      </c>
      <c r="U3648" s="190">
        <f t="shared" si="3906"/>
        <v>0.45406461396005976</v>
      </c>
    </row>
    <row r="3649" spans="1:21" x14ac:dyDescent="0.2">
      <c r="A3649" s="178">
        <v>42887</v>
      </c>
      <c r="B3649" s="179">
        <v>0.95833333333333337</v>
      </c>
      <c r="C3649" t="s">
        <v>349</v>
      </c>
      <c r="D3649">
        <v>11.79</v>
      </c>
      <c r="E3649">
        <v>5</v>
      </c>
      <c r="F3649">
        <v>4.8499999999999996</v>
      </c>
      <c r="G3649">
        <v>0.3</v>
      </c>
      <c r="H3649" s="184">
        <f t="shared" ref="H3649:L3649" si="3966">H3625</f>
        <v>0.91666666666666663</v>
      </c>
      <c r="I3649" s="185">
        <f t="shared" si="3966"/>
        <v>394</v>
      </c>
      <c r="J3649" s="185">
        <f t="shared" si="3966"/>
        <v>194</v>
      </c>
      <c r="K3649" s="185">
        <f t="shared" si="3966"/>
        <v>2842</v>
      </c>
      <c r="L3649" s="185">
        <f t="shared" si="3966"/>
        <v>1426</v>
      </c>
      <c r="M3649" s="147"/>
      <c r="N3649" s="143">
        <f t="shared" si="3904"/>
        <v>4645.2599999999993</v>
      </c>
      <c r="O3649" s="143">
        <f t="shared" si="3900"/>
        <v>970</v>
      </c>
      <c r="P3649" s="143">
        <f t="shared" si="3901"/>
        <v>13783.699999999999</v>
      </c>
      <c r="Q3649" s="143">
        <f t="shared" si="3902"/>
        <v>427.8</v>
      </c>
      <c r="R3649" s="188">
        <f t="shared" si="3905"/>
        <v>19826.759999999998</v>
      </c>
      <c r="T3649">
        <v>46899.35</v>
      </c>
      <c r="U3649" s="190">
        <f t="shared" si="3906"/>
        <v>0.42275127480444824</v>
      </c>
    </row>
    <row r="3650" spans="1:21" x14ac:dyDescent="0.2">
      <c r="A3650" s="178">
        <v>42887</v>
      </c>
      <c r="B3650" s="180">
        <v>1</v>
      </c>
      <c r="C3650" t="s">
        <v>349</v>
      </c>
      <c r="D3650">
        <v>12</v>
      </c>
      <c r="E3650">
        <v>5</v>
      </c>
      <c r="F3650">
        <v>3</v>
      </c>
      <c r="G3650">
        <v>0.3</v>
      </c>
      <c r="H3650" s="184">
        <f t="shared" ref="H3650:L3650" si="3967">H3626</f>
        <v>0.95833333333333337</v>
      </c>
      <c r="I3650" s="185">
        <f t="shared" si="3967"/>
        <v>389</v>
      </c>
      <c r="J3650" s="185">
        <f t="shared" si="3967"/>
        <v>265</v>
      </c>
      <c r="K3650" s="185">
        <f t="shared" si="3967"/>
        <v>2985</v>
      </c>
      <c r="L3650" s="185">
        <f t="shared" si="3967"/>
        <v>1111</v>
      </c>
      <c r="M3650" s="147"/>
      <c r="N3650" s="143">
        <f t="shared" si="3904"/>
        <v>4668</v>
      </c>
      <c r="O3650" s="143">
        <f t="shared" si="3900"/>
        <v>1325</v>
      </c>
      <c r="P3650" s="143">
        <f t="shared" si="3901"/>
        <v>8955</v>
      </c>
      <c r="Q3650" s="143">
        <f t="shared" si="3902"/>
        <v>333.3</v>
      </c>
      <c r="R3650" s="188">
        <f t="shared" si="3905"/>
        <v>15281.3</v>
      </c>
      <c r="T3650">
        <v>43918.27</v>
      </c>
      <c r="U3650" s="190">
        <f t="shared" si="3906"/>
        <v>0.34794858722804883</v>
      </c>
    </row>
    <row r="3651" spans="1:21" x14ac:dyDescent="0.2">
      <c r="A3651" s="178">
        <v>42888</v>
      </c>
      <c r="B3651" s="179">
        <v>4.1666666666666664E-2</v>
      </c>
      <c r="C3651" t="s">
        <v>349</v>
      </c>
      <c r="D3651">
        <v>7</v>
      </c>
      <c r="E3651">
        <v>3.4</v>
      </c>
      <c r="F3651">
        <v>3</v>
      </c>
      <c r="G3651">
        <v>0.3</v>
      </c>
      <c r="H3651" s="184">
        <f t="shared" ref="H3651:L3651" si="3968">H3627</f>
        <v>1</v>
      </c>
      <c r="I3651" s="185">
        <f t="shared" si="3968"/>
        <v>362</v>
      </c>
      <c r="J3651" s="185">
        <f t="shared" si="3968"/>
        <v>243</v>
      </c>
      <c r="K3651" s="185">
        <f t="shared" si="3968"/>
        <v>2985</v>
      </c>
      <c r="L3651" s="185">
        <f t="shared" si="3968"/>
        <v>1111</v>
      </c>
      <c r="M3651" s="147"/>
      <c r="N3651" s="143">
        <f t="shared" si="3904"/>
        <v>2534</v>
      </c>
      <c r="O3651" s="143">
        <f t="shared" si="3900"/>
        <v>826.19999999999993</v>
      </c>
      <c r="P3651" s="143">
        <f t="shared" si="3901"/>
        <v>8955</v>
      </c>
      <c r="Q3651" s="143">
        <f t="shared" si="3902"/>
        <v>333.3</v>
      </c>
      <c r="R3651" s="188">
        <f t="shared" si="3905"/>
        <v>12648.5</v>
      </c>
      <c r="T3651">
        <v>40446.519999999997</v>
      </c>
      <c r="U3651" s="190">
        <f t="shared" si="3906"/>
        <v>0.312721588903075</v>
      </c>
    </row>
    <row r="3652" spans="1:21" x14ac:dyDescent="0.2">
      <c r="A3652" s="178">
        <v>42888</v>
      </c>
      <c r="B3652" s="179">
        <v>8.3333333333333329E-2</v>
      </c>
      <c r="C3652" t="s">
        <v>349</v>
      </c>
      <c r="D3652">
        <v>3.5</v>
      </c>
      <c r="E3652">
        <v>2.61</v>
      </c>
      <c r="F3652">
        <v>2.61</v>
      </c>
      <c r="G3652">
        <v>0.3</v>
      </c>
      <c r="H3652" s="184">
        <f t="shared" ref="H3652:L3652" si="3969">H3628</f>
        <v>4.1666666666666664E-2</v>
      </c>
      <c r="I3652" s="185">
        <f t="shared" si="3969"/>
        <v>294</v>
      </c>
      <c r="J3652" s="185">
        <f t="shared" si="3969"/>
        <v>212</v>
      </c>
      <c r="K3652" s="185">
        <f t="shared" si="3969"/>
        <v>2985</v>
      </c>
      <c r="L3652" s="185">
        <f t="shared" si="3969"/>
        <v>1111</v>
      </c>
      <c r="M3652" s="147"/>
      <c r="N3652" s="143">
        <f t="shared" si="3904"/>
        <v>1029</v>
      </c>
      <c r="O3652" s="143">
        <f t="shared" ref="O3652:O3715" si="3970">E3652*J3652</f>
        <v>553.31999999999994</v>
      </c>
      <c r="P3652" s="143">
        <f t="shared" ref="P3652:P3715" si="3971">F3652*K3652</f>
        <v>7790.8499999999995</v>
      </c>
      <c r="Q3652" s="143">
        <f t="shared" ref="Q3652:Q3715" si="3972">G3652*L3652</f>
        <v>333.3</v>
      </c>
      <c r="R3652" s="188">
        <f t="shared" si="3905"/>
        <v>9706.4699999999993</v>
      </c>
      <c r="T3652">
        <v>37575.42</v>
      </c>
      <c r="U3652" s="190">
        <f t="shared" si="3906"/>
        <v>0.25831966748475466</v>
      </c>
    </row>
    <row r="3653" spans="1:21" x14ac:dyDescent="0.2">
      <c r="A3653" s="178">
        <v>42888</v>
      </c>
      <c r="B3653" s="179">
        <v>0.125</v>
      </c>
      <c r="C3653" t="s">
        <v>349</v>
      </c>
      <c r="D3653">
        <v>2.61</v>
      </c>
      <c r="E3653">
        <v>2.2999999999999998</v>
      </c>
      <c r="F3653">
        <v>2.5</v>
      </c>
      <c r="G3653">
        <v>0.97</v>
      </c>
      <c r="H3653" s="184">
        <f t="shared" ref="H3653:L3653" si="3973">H3629</f>
        <v>8.3333333333333329E-2</v>
      </c>
      <c r="I3653" s="185">
        <f t="shared" si="3973"/>
        <v>236</v>
      </c>
      <c r="J3653" s="185">
        <f t="shared" si="3973"/>
        <v>179</v>
      </c>
      <c r="K3653" s="185">
        <f t="shared" si="3973"/>
        <v>2985</v>
      </c>
      <c r="L3653" s="185">
        <f t="shared" si="3973"/>
        <v>1111</v>
      </c>
      <c r="M3653" s="147"/>
      <c r="N3653" s="143">
        <f t="shared" ref="N3653:N3716" si="3974">D3653*I3653</f>
        <v>615.95999999999992</v>
      </c>
      <c r="O3653" s="143">
        <f t="shared" si="3970"/>
        <v>411.7</v>
      </c>
      <c r="P3653" s="143">
        <f t="shared" si="3971"/>
        <v>7462.5</v>
      </c>
      <c r="Q3653" s="143">
        <f t="shared" si="3972"/>
        <v>1077.67</v>
      </c>
      <c r="R3653" s="188">
        <f t="shared" ref="R3653:R3716" si="3975">SUM(N3653:Q3653)</f>
        <v>9567.83</v>
      </c>
      <c r="T3653">
        <v>35437.1</v>
      </c>
      <c r="U3653" s="190">
        <f t="shared" ref="U3653:U3716" si="3976">R3653/T3653</f>
        <v>0.2699947230444929</v>
      </c>
    </row>
    <row r="3654" spans="1:21" x14ac:dyDescent="0.2">
      <c r="A3654" s="178">
        <v>42888</v>
      </c>
      <c r="B3654" s="179">
        <v>0.16666666666666666</v>
      </c>
      <c r="C3654" t="s">
        <v>349</v>
      </c>
      <c r="D3654">
        <v>1.5</v>
      </c>
      <c r="E3654">
        <v>1.5</v>
      </c>
      <c r="F3654">
        <v>2.5</v>
      </c>
      <c r="G3654">
        <v>0.97</v>
      </c>
      <c r="H3654" s="184">
        <f t="shared" ref="H3654:L3654" si="3977">H3630</f>
        <v>0.125</v>
      </c>
      <c r="I3654" s="185">
        <f t="shared" si="3977"/>
        <v>201</v>
      </c>
      <c r="J3654" s="185">
        <f t="shared" si="3977"/>
        <v>205</v>
      </c>
      <c r="K3654" s="185">
        <f t="shared" si="3977"/>
        <v>2985</v>
      </c>
      <c r="L3654" s="185">
        <f t="shared" si="3977"/>
        <v>1717</v>
      </c>
      <c r="M3654" s="147"/>
      <c r="N3654" s="143">
        <f t="shared" si="3974"/>
        <v>301.5</v>
      </c>
      <c r="O3654" s="143">
        <f t="shared" si="3970"/>
        <v>307.5</v>
      </c>
      <c r="P3654" s="143">
        <f t="shared" si="3971"/>
        <v>7462.5</v>
      </c>
      <c r="Q3654" s="143">
        <f t="shared" si="3972"/>
        <v>1665.49</v>
      </c>
      <c r="R3654" s="188">
        <f t="shared" si="3975"/>
        <v>9736.99</v>
      </c>
      <c r="T3654">
        <v>34065.980000000003</v>
      </c>
      <c r="U3654" s="190">
        <f t="shared" si="3976"/>
        <v>0.28582738556178333</v>
      </c>
    </row>
    <row r="3655" spans="1:21" x14ac:dyDescent="0.2">
      <c r="A3655" s="178">
        <v>42888</v>
      </c>
      <c r="B3655" s="179">
        <v>0.20833333333333334</v>
      </c>
      <c r="C3655" t="s">
        <v>349</v>
      </c>
      <c r="D3655">
        <v>1</v>
      </c>
      <c r="E3655">
        <v>2.2999999999999998</v>
      </c>
      <c r="F3655">
        <v>2.5</v>
      </c>
      <c r="G3655">
        <v>1.18</v>
      </c>
      <c r="H3655" s="184">
        <f t="shared" ref="H3655:L3655" si="3978">H3631</f>
        <v>0.16666666666666666</v>
      </c>
      <c r="I3655" s="185">
        <f t="shared" si="3978"/>
        <v>185</v>
      </c>
      <c r="J3655" s="185">
        <f t="shared" si="3978"/>
        <v>205</v>
      </c>
      <c r="K3655" s="185">
        <f t="shared" si="3978"/>
        <v>2985</v>
      </c>
      <c r="L3655" s="185">
        <f t="shared" si="3978"/>
        <v>1717</v>
      </c>
      <c r="M3655" s="147"/>
      <c r="N3655" s="143">
        <f t="shared" si="3974"/>
        <v>185</v>
      </c>
      <c r="O3655" s="143">
        <f t="shared" si="3970"/>
        <v>471.49999999999994</v>
      </c>
      <c r="P3655" s="143">
        <f t="shared" si="3971"/>
        <v>7462.5</v>
      </c>
      <c r="Q3655" s="143">
        <f t="shared" si="3972"/>
        <v>2026.06</v>
      </c>
      <c r="R3655" s="188">
        <f t="shared" si="3975"/>
        <v>10145.06</v>
      </c>
      <c r="T3655">
        <v>33251.370000000003</v>
      </c>
      <c r="U3655" s="190">
        <f t="shared" si="3976"/>
        <v>0.30510201534553311</v>
      </c>
    </row>
    <row r="3656" spans="1:21" x14ac:dyDescent="0.2">
      <c r="A3656" s="178">
        <v>42888</v>
      </c>
      <c r="B3656" s="179">
        <v>0.25</v>
      </c>
      <c r="C3656" t="s">
        <v>349</v>
      </c>
      <c r="D3656">
        <v>3.39</v>
      </c>
      <c r="E3656">
        <v>5</v>
      </c>
      <c r="F3656">
        <v>2.95</v>
      </c>
      <c r="G3656">
        <v>1</v>
      </c>
      <c r="H3656" s="184">
        <f t="shared" ref="H3656:L3656" si="3979">H3632</f>
        <v>0.20833333333333334</v>
      </c>
      <c r="I3656" s="185">
        <f t="shared" si="3979"/>
        <v>207</v>
      </c>
      <c r="J3656" s="185">
        <f t="shared" si="3979"/>
        <v>283</v>
      </c>
      <c r="K3656" s="185">
        <f t="shared" si="3979"/>
        <v>2985</v>
      </c>
      <c r="L3656" s="185">
        <f t="shared" si="3979"/>
        <v>1717</v>
      </c>
      <c r="M3656" s="147"/>
      <c r="N3656" s="143">
        <f t="shared" si="3974"/>
        <v>701.73</v>
      </c>
      <c r="O3656" s="143">
        <f t="shared" si="3970"/>
        <v>1415</v>
      </c>
      <c r="P3656" s="143">
        <f t="shared" si="3971"/>
        <v>8805.75</v>
      </c>
      <c r="Q3656" s="143">
        <f t="shared" si="3972"/>
        <v>1717</v>
      </c>
      <c r="R3656" s="188">
        <f t="shared" si="3975"/>
        <v>12639.48</v>
      </c>
      <c r="T3656">
        <v>33482.480000000003</v>
      </c>
      <c r="U3656" s="190">
        <f t="shared" si="3976"/>
        <v>0.37749533487364134</v>
      </c>
    </row>
    <row r="3657" spans="1:21" x14ac:dyDescent="0.2">
      <c r="A3657" s="178">
        <v>42888</v>
      </c>
      <c r="B3657" s="179">
        <v>0.29166666666666669</v>
      </c>
      <c r="C3657" t="s">
        <v>349</v>
      </c>
      <c r="D3657">
        <v>2</v>
      </c>
      <c r="E3657">
        <v>4.5999999999999996</v>
      </c>
      <c r="F3657">
        <v>3</v>
      </c>
      <c r="G3657">
        <v>3.5</v>
      </c>
      <c r="H3657" s="184">
        <f t="shared" ref="H3657:L3657" si="3980">H3633</f>
        <v>0.25</v>
      </c>
      <c r="I3657" s="185">
        <f t="shared" si="3980"/>
        <v>327</v>
      </c>
      <c r="J3657" s="185">
        <f t="shared" si="3980"/>
        <v>438</v>
      </c>
      <c r="K3657" s="185">
        <f t="shared" si="3980"/>
        <v>2985</v>
      </c>
      <c r="L3657" s="185">
        <f t="shared" si="3980"/>
        <v>1717</v>
      </c>
      <c r="M3657" s="147"/>
      <c r="N3657" s="143">
        <f t="shared" si="3974"/>
        <v>654</v>
      </c>
      <c r="O3657" s="143">
        <f t="shared" si="3970"/>
        <v>2014.8</v>
      </c>
      <c r="P3657" s="143">
        <f t="shared" si="3971"/>
        <v>8955</v>
      </c>
      <c r="Q3657" s="143">
        <f t="shared" si="3972"/>
        <v>6009.5</v>
      </c>
      <c r="R3657" s="188">
        <f t="shared" si="3975"/>
        <v>17633.3</v>
      </c>
      <c r="T3657">
        <v>34922.03</v>
      </c>
      <c r="U3657" s="190">
        <f t="shared" si="3976"/>
        <v>0.50493341881900911</v>
      </c>
    </row>
    <row r="3658" spans="1:21" x14ac:dyDescent="0.2">
      <c r="A3658" s="178">
        <v>42888</v>
      </c>
      <c r="B3658" s="179">
        <v>0.33333333333333331</v>
      </c>
      <c r="C3658" t="s">
        <v>349</v>
      </c>
      <c r="D3658">
        <v>2</v>
      </c>
      <c r="E3658">
        <v>4</v>
      </c>
      <c r="F3658">
        <v>3</v>
      </c>
      <c r="G3658">
        <v>3.5</v>
      </c>
      <c r="H3658" s="184">
        <f t="shared" ref="H3658:L3658" si="3981">H3634</f>
        <v>0.29166666666666669</v>
      </c>
      <c r="I3658" s="185">
        <f t="shared" si="3981"/>
        <v>249</v>
      </c>
      <c r="J3658" s="185">
        <f t="shared" si="3981"/>
        <v>556</v>
      </c>
      <c r="K3658" s="185">
        <f t="shared" si="3981"/>
        <v>2872</v>
      </c>
      <c r="L3658" s="185">
        <f t="shared" si="3981"/>
        <v>2219</v>
      </c>
      <c r="M3658" s="147"/>
      <c r="N3658" s="143">
        <f t="shared" si="3974"/>
        <v>498</v>
      </c>
      <c r="O3658" s="143">
        <f t="shared" si="3970"/>
        <v>2224</v>
      </c>
      <c r="P3658" s="143">
        <f t="shared" si="3971"/>
        <v>8616</v>
      </c>
      <c r="Q3658" s="143">
        <f t="shared" si="3972"/>
        <v>7766.5</v>
      </c>
      <c r="R3658" s="188">
        <f t="shared" si="3975"/>
        <v>19104.5</v>
      </c>
      <c r="T3658">
        <v>37048.01</v>
      </c>
      <c r="U3658" s="190">
        <f t="shared" si="3976"/>
        <v>0.51566872282748788</v>
      </c>
    </row>
    <row r="3659" spans="1:21" x14ac:dyDescent="0.2">
      <c r="A3659" s="178">
        <v>42888</v>
      </c>
      <c r="B3659" s="179">
        <v>0.375</v>
      </c>
      <c r="C3659" t="s">
        <v>349</v>
      </c>
      <c r="D3659">
        <v>3.5</v>
      </c>
      <c r="E3659">
        <v>4.62</v>
      </c>
      <c r="F3659">
        <v>3.31</v>
      </c>
      <c r="G3659">
        <v>3.02</v>
      </c>
      <c r="H3659" s="184">
        <f t="shared" ref="H3659:L3659" si="3982">H3635</f>
        <v>0.33333333333333331</v>
      </c>
      <c r="I3659" s="185">
        <f t="shared" si="3982"/>
        <v>256</v>
      </c>
      <c r="J3659" s="185">
        <f t="shared" si="3982"/>
        <v>306</v>
      </c>
      <c r="K3659" s="185">
        <f t="shared" si="3982"/>
        <v>2872</v>
      </c>
      <c r="L3659" s="185">
        <f t="shared" si="3982"/>
        <v>2219</v>
      </c>
      <c r="M3659" s="147"/>
      <c r="N3659" s="143">
        <f t="shared" si="3974"/>
        <v>896</v>
      </c>
      <c r="O3659" s="143">
        <f t="shared" si="3970"/>
        <v>1413.72</v>
      </c>
      <c r="P3659" s="143">
        <f t="shared" si="3971"/>
        <v>9506.32</v>
      </c>
      <c r="Q3659" s="143">
        <f t="shared" si="3972"/>
        <v>6701.38</v>
      </c>
      <c r="R3659" s="188">
        <f t="shared" si="3975"/>
        <v>18517.420000000002</v>
      </c>
      <c r="T3659">
        <v>38592.76</v>
      </c>
      <c r="U3659" s="190">
        <f t="shared" si="3976"/>
        <v>0.47981590329377843</v>
      </c>
    </row>
    <row r="3660" spans="1:21" x14ac:dyDescent="0.2">
      <c r="A3660" s="178">
        <v>42888</v>
      </c>
      <c r="B3660" s="179">
        <v>0.41666666666666669</v>
      </c>
      <c r="C3660" t="s">
        <v>349</v>
      </c>
      <c r="D3660">
        <v>3.5</v>
      </c>
      <c r="E3660">
        <v>5</v>
      </c>
      <c r="F3660">
        <v>4.42</v>
      </c>
      <c r="G3660">
        <v>3.97</v>
      </c>
      <c r="H3660" s="184">
        <f t="shared" ref="H3660:L3660" si="3983">H3636</f>
        <v>0.375</v>
      </c>
      <c r="I3660" s="185">
        <f t="shared" si="3983"/>
        <v>156</v>
      </c>
      <c r="J3660" s="185">
        <f t="shared" si="3983"/>
        <v>343</v>
      </c>
      <c r="K3660" s="185">
        <f t="shared" si="3983"/>
        <v>2872</v>
      </c>
      <c r="L3660" s="185">
        <f t="shared" si="3983"/>
        <v>2219</v>
      </c>
      <c r="M3660" s="147"/>
      <c r="N3660" s="143">
        <f t="shared" si="3974"/>
        <v>546</v>
      </c>
      <c r="O3660" s="143">
        <f t="shared" si="3970"/>
        <v>1715</v>
      </c>
      <c r="P3660" s="143">
        <f t="shared" si="3971"/>
        <v>12694.24</v>
      </c>
      <c r="Q3660" s="143">
        <f t="shared" si="3972"/>
        <v>8809.43</v>
      </c>
      <c r="R3660" s="188">
        <f t="shared" si="3975"/>
        <v>23764.67</v>
      </c>
      <c r="T3660">
        <v>40610.79</v>
      </c>
      <c r="U3660" s="190">
        <f t="shared" si="3976"/>
        <v>0.58518117968155747</v>
      </c>
    </row>
    <row r="3661" spans="1:21" x14ac:dyDescent="0.2">
      <c r="A3661" s="178">
        <v>42888</v>
      </c>
      <c r="B3661" s="179">
        <v>0.45833333333333331</v>
      </c>
      <c r="C3661" t="s">
        <v>349</v>
      </c>
      <c r="D3661">
        <v>2.61</v>
      </c>
      <c r="E3661">
        <v>4.71</v>
      </c>
      <c r="F3661">
        <v>3.56</v>
      </c>
      <c r="G3661">
        <v>3.11</v>
      </c>
      <c r="H3661" s="184">
        <f t="shared" ref="H3661:L3661" si="3984">H3637</f>
        <v>0.41666666666666669</v>
      </c>
      <c r="I3661" s="185">
        <f t="shared" si="3984"/>
        <v>196</v>
      </c>
      <c r="J3661" s="185">
        <f t="shared" si="3984"/>
        <v>315</v>
      </c>
      <c r="K3661" s="185">
        <f t="shared" si="3984"/>
        <v>2872</v>
      </c>
      <c r="L3661" s="185">
        <f t="shared" si="3984"/>
        <v>2219</v>
      </c>
      <c r="M3661" s="147"/>
      <c r="N3661" s="143">
        <f t="shared" si="3974"/>
        <v>511.56</v>
      </c>
      <c r="O3661" s="143">
        <f t="shared" si="3970"/>
        <v>1483.65</v>
      </c>
      <c r="P3661" s="143">
        <f t="shared" si="3971"/>
        <v>10224.32</v>
      </c>
      <c r="Q3661" s="143">
        <f t="shared" si="3972"/>
        <v>6901.09</v>
      </c>
      <c r="R3661" s="188">
        <f t="shared" si="3975"/>
        <v>19120.62</v>
      </c>
      <c r="T3661">
        <v>43014.95</v>
      </c>
      <c r="U3661" s="190">
        <f t="shared" si="3976"/>
        <v>0.4445110362792471</v>
      </c>
    </row>
    <row r="3662" spans="1:21" x14ac:dyDescent="0.2">
      <c r="A3662" s="178">
        <v>42888</v>
      </c>
      <c r="B3662" s="179">
        <v>0.5</v>
      </c>
      <c r="C3662" t="s">
        <v>349</v>
      </c>
      <c r="D3662">
        <v>1</v>
      </c>
      <c r="E3662">
        <v>5</v>
      </c>
      <c r="F3662">
        <v>4.6500000000000004</v>
      </c>
      <c r="G3662">
        <v>3.48</v>
      </c>
      <c r="H3662" s="184">
        <f t="shared" ref="H3662:L3662" si="3985">H3638</f>
        <v>0.45833333333333331</v>
      </c>
      <c r="I3662" s="185">
        <f t="shared" si="3985"/>
        <v>226</v>
      </c>
      <c r="J3662" s="185">
        <f t="shared" si="3985"/>
        <v>326</v>
      </c>
      <c r="K3662" s="185">
        <f t="shared" si="3985"/>
        <v>2842</v>
      </c>
      <c r="L3662" s="185">
        <f t="shared" si="3985"/>
        <v>1635</v>
      </c>
      <c r="M3662" s="147"/>
      <c r="N3662" s="143">
        <f t="shared" si="3974"/>
        <v>226</v>
      </c>
      <c r="O3662" s="143">
        <f t="shared" si="3970"/>
        <v>1630</v>
      </c>
      <c r="P3662" s="143">
        <f t="shared" si="3971"/>
        <v>13215.300000000001</v>
      </c>
      <c r="Q3662" s="143">
        <f t="shared" si="3972"/>
        <v>5689.8</v>
      </c>
      <c r="R3662" s="188">
        <f t="shared" si="3975"/>
        <v>20761.100000000002</v>
      </c>
      <c r="T3662">
        <v>45630.31</v>
      </c>
      <c r="U3662" s="190">
        <f t="shared" si="3976"/>
        <v>0.4549848554612056</v>
      </c>
    </row>
    <row r="3663" spans="1:21" x14ac:dyDescent="0.2">
      <c r="A3663" s="178">
        <v>42888</v>
      </c>
      <c r="B3663" s="179">
        <v>0.54166666666666663</v>
      </c>
      <c r="C3663" t="s">
        <v>349</v>
      </c>
      <c r="D3663">
        <v>1</v>
      </c>
      <c r="E3663">
        <v>4.32</v>
      </c>
      <c r="F3663">
        <v>5</v>
      </c>
      <c r="G3663">
        <v>3.95</v>
      </c>
      <c r="H3663" s="184">
        <f t="shared" ref="H3663:L3663" si="3986">H3639</f>
        <v>0.5</v>
      </c>
      <c r="I3663" s="185">
        <f t="shared" si="3986"/>
        <v>222</v>
      </c>
      <c r="J3663" s="185">
        <f t="shared" si="3986"/>
        <v>319</v>
      </c>
      <c r="K3663" s="185">
        <f t="shared" si="3986"/>
        <v>2842</v>
      </c>
      <c r="L3663" s="185">
        <f t="shared" si="3986"/>
        <v>1635</v>
      </c>
      <c r="M3663" s="147"/>
      <c r="N3663" s="143">
        <f t="shared" si="3974"/>
        <v>222</v>
      </c>
      <c r="O3663" s="143">
        <f t="shared" si="3970"/>
        <v>1378.0800000000002</v>
      </c>
      <c r="P3663" s="143">
        <f t="shared" si="3971"/>
        <v>14210</v>
      </c>
      <c r="Q3663" s="143">
        <f t="shared" si="3972"/>
        <v>6458.25</v>
      </c>
      <c r="R3663" s="188">
        <f t="shared" si="3975"/>
        <v>22268.33</v>
      </c>
      <c r="T3663">
        <v>47849.58</v>
      </c>
      <c r="U3663" s="190">
        <f t="shared" si="3976"/>
        <v>0.46538193229700242</v>
      </c>
    </row>
    <row r="3664" spans="1:21" x14ac:dyDescent="0.2">
      <c r="A3664" s="178">
        <v>42888</v>
      </c>
      <c r="B3664" s="179">
        <v>0.58333333333333337</v>
      </c>
      <c r="C3664" t="s">
        <v>349</v>
      </c>
      <c r="D3664">
        <v>1</v>
      </c>
      <c r="E3664">
        <v>4.5199999999999996</v>
      </c>
      <c r="F3664">
        <v>8.35</v>
      </c>
      <c r="G3664">
        <v>4.5199999999999996</v>
      </c>
      <c r="H3664" s="184">
        <f t="shared" ref="H3664:L3664" si="3987">H3640</f>
        <v>0.54166666666666663</v>
      </c>
      <c r="I3664" s="185">
        <f t="shared" si="3987"/>
        <v>195</v>
      </c>
      <c r="J3664" s="185">
        <f t="shared" si="3987"/>
        <v>299</v>
      </c>
      <c r="K3664" s="185">
        <f t="shared" si="3987"/>
        <v>2842</v>
      </c>
      <c r="L3664" s="185">
        <f t="shared" si="3987"/>
        <v>1635</v>
      </c>
      <c r="M3664" s="147"/>
      <c r="N3664" s="143">
        <f t="shared" si="3974"/>
        <v>195</v>
      </c>
      <c r="O3664" s="143">
        <f t="shared" si="3970"/>
        <v>1351.4799999999998</v>
      </c>
      <c r="P3664" s="143">
        <f t="shared" si="3971"/>
        <v>23730.7</v>
      </c>
      <c r="Q3664" s="143">
        <f t="shared" si="3972"/>
        <v>7390.1999999999989</v>
      </c>
      <c r="R3664" s="188">
        <f t="shared" si="3975"/>
        <v>32667.379999999997</v>
      </c>
      <c r="T3664">
        <v>49398.51</v>
      </c>
      <c r="U3664" s="190">
        <f t="shared" si="3976"/>
        <v>0.66130294213327478</v>
      </c>
    </row>
    <row r="3665" spans="1:21" x14ac:dyDescent="0.2">
      <c r="A3665" s="178">
        <v>42888</v>
      </c>
      <c r="B3665" s="179">
        <v>0.625</v>
      </c>
      <c r="C3665" t="s">
        <v>349</v>
      </c>
      <c r="D3665">
        <v>1</v>
      </c>
      <c r="E3665">
        <v>9.68</v>
      </c>
      <c r="F3665">
        <v>13.68</v>
      </c>
      <c r="G3665">
        <v>1.31</v>
      </c>
      <c r="H3665" s="184">
        <f t="shared" ref="H3665:L3665" si="3988">H3641</f>
        <v>0.58333333333333337</v>
      </c>
      <c r="I3665" s="185">
        <f t="shared" si="3988"/>
        <v>205</v>
      </c>
      <c r="J3665" s="185">
        <f t="shared" si="3988"/>
        <v>237</v>
      </c>
      <c r="K3665" s="185">
        <f t="shared" si="3988"/>
        <v>2842</v>
      </c>
      <c r="L3665" s="185">
        <f t="shared" si="3988"/>
        <v>1635</v>
      </c>
      <c r="M3665" s="147"/>
      <c r="N3665" s="143">
        <f t="shared" si="3974"/>
        <v>205</v>
      </c>
      <c r="O3665" s="143">
        <f t="shared" si="3970"/>
        <v>2294.16</v>
      </c>
      <c r="P3665" s="143">
        <f t="shared" si="3971"/>
        <v>38878.559999999998</v>
      </c>
      <c r="Q3665" s="143">
        <f t="shared" si="3972"/>
        <v>2141.85</v>
      </c>
      <c r="R3665" s="188">
        <f t="shared" si="3975"/>
        <v>43519.57</v>
      </c>
      <c r="T3665">
        <v>51017.87</v>
      </c>
      <c r="U3665" s="190">
        <f t="shared" si="3976"/>
        <v>0.8530260083378628</v>
      </c>
    </row>
    <row r="3666" spans="1:21" x14ac:dyDescent="0.2">
      <c r="A3666" s="178">
        <v>42888</v>
      </c>
      <c r="B3666" s="179">
        <v>0.66666666666666663</v>
      </c>
      <c r="C3666" t="s">
        <v>349</v>
      </c>
      <c r="D3666">
        <v>2.2000000000000002</v>
      </c>
      <c r="E3666">
        <v>12.08</v>
      </c>
      <c r="F3666">
        <v>16.09</v>
      </c>
      <c r="G3666">
        <v>1.28</v>
      </c>
      <c r="H3666" s="184">
        <f t="shared" ref="H3666:L3666" si="3989">H3642</f>
        <v>0.625</v>
      </c>
      <c r="I3666" s="185">
        <f t="shared" si="3989"/>
        <v>212</v>
      </c>
      <c r="J3666" s="185">
        <f t="shared" si="3989"/>
        <v>213</v>
      </c>
      <c r="K3666" s="185">
        <f t="shared" si="3989"/>
        <v>2842</v>
      </c>
      <c r="L3666" s="185">
        <f t="shared" si="3989"/>
        <v>1380</v>
      </c>
      <c r="M3666" s="147"/>
      <c r="N3666" s="143">
        <f t="shared" si="3974"/>
        <v>466.40000000000003</v>
      </c>
      <c r="O3666" s="143">
        <f t="shared" si="3970"/>
        <v>2573.04</v>
      </c>
      <c r="P3666" s="143">
        <f t="shared" si="3971"/>
        <v>45727.78</v>
      </c>
      <c r="Q3666" s="143">
        <f t="shared" si="3972"/>
        <v>1766.4</v>
      </c>
      <c r="R3666" s="188">
        <f t="shared" si="3975"/>
        <v>50533.62</v>
      </c>
      <c r="T3666">
        <v>51990.07</v>
      </c>
      <c r="U3666" s="190">
        <f t="shared" si="3976"/>
        <v>0.97198599655665019</v>
      </c>
    </row>
    <row r="3667" spans="1:21" x14ac:dyDescent="0.2">
      <c r="A3667" s="178">
        <v>42888</v>
      </c>
      <c r="B3667" s="179">
        <v>0.70833333333333337</v>
      </c>
      <c r="C3667" t="s">
        <v>349</v>
      </c>
      <c r="D3667">
        <v>2.36</v>
      </c>
      <c r="E3667">
        <v>11.74</v>
      </c>
      <c r="F3667">
        <v>16.47</v>
      </c>
      <c r="G3667">
        <v>1.27</v>
      </c>
      <c r="H3667" s="184">
        <f t="shared" ref="H3667:L3667" si="3990">H3643</f>
        <v>0.66666666666666663</v>
      </c>
      <c r="I3667" s="185">
        <f t="shared" si="3990"/>
        <v>191</v>
      </c>
      <c r="J3667" s="185">
        <f t="shared" si="3990"/>
        <v>237</v>
      </c>
      <c r="K3667" s="185">
        <f t="shared" si="3990"/>
        <v>2842</v>
      </c>
      <c r="L3667" s="185">
        <f t="shared" si="3990"/>
        <v>1380</v>
      </c>
      <c r="M3667" s="147"/>
      <c r="N3667" s="143">
        <f t="shared" si="3974"/>
        <v>450.76</v>
      </c>
      <c r="O3667" s="143">
        <f t="shared" si="3970"/>
        <v>2782.38</v>
      </c>
      <c r="P3667" s="143">
        <f t="shared" si="3971"/>
        <v>46807.74</v>
      </c>
      <c r="Q3667" s="143">
        <f t="shared" si="3972"/>
        <v>1752.6000000000001</v>
      </c>
      <c r="R3667" s="188">
        <f t="shared" si="3975"/>
        <v>51793.479999999996</v>
      </c>
      <c r="T3667">
        <v>51683.25</v>
      </c>
      <c r="U3667" s="190">
        <f t="shared" si="3976"/>
        <v>1.0021327993111888</v>
      </c>
    </row>
    <row r="3668" spans="1:21" x14ac:dyDescent="0.2">
      <c r="A3668" s="178">
        <v>42888</v>
      </c>
      <c r="B3668" s="179">
        <v>0.75</v>
      </c>
      <c r="C3668" t="s">
        <v>349</v>
      </c>
      <c r="D3668">
        <v>3.5</v>
      </c>
      <c r="E3668">
        <v>3.82</v>
      </c>
      <c r="F3668">
        <v>8.51</v>
      </c>
      <c r="G3668">
        <v>0.99</v>
      </c>
      <c r="H3668" s="184">
        <f t="shared" ref="H3668:L3668" si="3991">H3644</f>
        <v>0.70833333333333337</v>
      </c>
      <c r="I3668" s="185">
        <f t="shared" si="3991"/>
        <v>218</v>
      </c>
      <c r="J3668" s="185">
        <f t="shared" si="3991"/>
        <v>258</v>
      </c>
      <c r="K3668" s="185">
        <f t="shared" si="3991"/>
        <v>2842</v>
      </c>
      <c r="L3668" s="185">
        <f t="shared" si="3991"/>
        <v>1380</v>
      </c>
      <c r="M3668" s="147"/>
      <c r="N3668" s="143">
        <f t="shared" si="3974"/>
        <v>763</v>
      </c>
      <c r="O3668" s="143">
        <f t="shared" si="3970"/>
        <v>985.56</v>
      </c>
      <c r="P3668" s="143">
        <f t="shared" si="3971"/>
        <v>24185.42</v>
      </c>
      <c r="Q3668" s="143">
        <f t="shared" si="3972"/>
        <v>1366.2</v>
      </c>
      <c r="R3668" s="188">
        <f t="shared" si="3975"/>
        <v>27300.18</v>
      </c>
      <c r="T3668">
        <v>50854.61</v>
      </c>
      <c r="U3668" s="190">
        <f t="shared" si="3976"/>
        <v>0.5368280279801575</v>
      </c>
    </row>
    <row r="3669" spans="1:21" x14ac:dyDescent="0.2">
      <c r="A3669" s="178">
        <v>42888</v>
      </c>
      <c r="B3669" s="179">
        <v>0.79166666666666663</v>
      </c>
      <c r="C3669" t="s">
        <v>349</v>
      </c>
      <c r="D3669">
        <v>7</v>
      </c>
      <c r="E3669">
        <v>5</v>
      </c>
      <c r="F3669">
        <v>7.23</v>
      </c>
      <c r="G3669">
        <v>1.27</v>
      </c>
      <c r="H3669" s="184">
        <f t="shared" ref="H3669:L3669" si="3992">H3645</f>
        <v>0.75</v>
      </c>
      <c r="I3669" s="185">
        <f t="shared" si="3992"/>
        <v>240</v>
      </c>
      <c r="J3669" s="185">
        <f t="shared" si="3992"/>
        <v>365</v>
      </c>
      <c r="K3669" s="185">
        <f t="shared" si="3992"/>
        <v>2842</v>
      </c>
      <c r="L3669" s="185">
        <f t="shared" si="3992"/>
        <v>1380</v>
      </c>
      <c r="M3669" s="147"/>
      <c r="N3669" s="143">
        <f t="shared" si="3974"/>
        <v>1680</v>
      </c>
      <c r="O3669" s="143">
        <f t="shared" si="3970"/>
        <v>1825</v>
      </c>
      <c r="P3669" s="143">
        <f t="shared" si="3971"/>
        <v>20547.66</v>
      </c>
      <c r="Q3669" s="143">
        <f t="shared" si="3972"/>
        <v>1752.6000000000001</v>
      </c>
      <c r="R3669" s="188">
        <f t="shared" si="3975"/>
        <v>25805.26</v>
      </c>
      <c r="T3669">
        <v>50038.67</v>
      </c>
      <c r="U3669" s="190">
        <f t="shared" si="3976"/>
        <v>0.51570635270681653</v>
      </c>
    </row>
    <row r="3670" spans="1:21" x14ac:dyDescent="0.2">
      <c r="A3670" s="178">
        <v>42888</v>
      </c>
      <c r="B3670" s="179">
        <v>0.83333333333333337</v>
      </c>
      <c r="C3670" t="s">
        <v>349</v>
      </c>
      <c r="D3670">
        <v>5.89</v>
      </c>
      <c r="E3670">
        <v>4.08</v>
      </c>
      <c r="F3670">
        <v>5.36</v>
      </c>
      <c r="G3670">
        <v>0.97</v>
      </c>
      <c r="H3670" s="184">
        <f t="shared" ref="H3670:L3670" si="3993">H3646</f>
        <v>0.79166666666666663</v>
      </c>
      <c r="I3670" s="185">
        <f t="shared" si="3993"/>
        <v>320</v>
      </c>
      <c r="J3670" s="185">
        <f t="shared" si="3993"/>
        <v>214</v>
      </c>
      <c r="K3670" s="185">
        <f t="shared" si="3993"/>
        <v>2842</v>
      </c>
      <c r="L3670" s="185">
        <f t="shared" si="3993"/>
        <v>1426</v>
      </c>
      <c r="M3670" s="147"/>
      <c r="N3670" s="143">
        <f t="shared" si="3974"/>
        <v>1884.8</v>
      </c>
      <c r="O3670" s="143">
        <f t="shared" si="3970"/>
        <v>873.12</v>
      </c>
      <c r="P3670" s="143">
        <f t="shared" si="3971"/>
        <v>15233.12</v>
      </c>
      <c r="Q3670" s="143">
        <f t="shared" si="3972"/>
        <v>1383.22</v>
      </c>
      <c r="R3670" s="188">
        <f t="shared" si="3975"/>
        <v>19374.260000000002</v>
      </c>
      <c r="T3670">
        <v>48794.2</v>
      </c>
      <c r="U3670" s="190">
        <f t="shared" si="3976"/>
        <v>0.39706071623266709</v>
      </c>
    </row>
    <row r="3671" spans="1:21" x14ac:dyDescent="0.2">
      <c r="A3671" s="178">
        <v>42888</v>
      </c>
      <c r="B3671" s="179">
        <v>0.875</v>
      </c>
      <c r="C3671" t="s">
        <v>349</v>
      </c>
      <c r="D3671">
        <v>6</v>
      </c>
      <c r="E3671">
        <v>3.73</v>
      </c>
      <c r="F3671">
        <v>5.27</v>
      </c>
      <c r="G3671">
        <v>0.97</v>
      </c>
      <c r="H3671" s="184">
        <f t="shared" ref="H3671:L3671" si="3994">H3647</f>
        <v>0.83333333333333337</v>
      </c>
      <c r="I3671" s="185">
        <f t="shared" si="3994"/>
        <v>322</v>
      </c>
      <c r="J3671" s="185">
        <f t="shared" si="3994"/>
        <v>178</v>
      </c>
      <c r="K3671" s="185">
        <f t="shared" si="3994"/>
        <v>2842</v>
      </c>
      <c r="L3671" s="185">
        <f t="shared" si="3994"/>
        <v>1426</v>
      </c>
      <c r="M3671" s="147"/>
      <c r="N3671" s="143">
        <f t="shared" si="3974"/>
        <v>1932</v>
      </c>
      <c r="O3671" s="143">
        <f t="shared" si="3970"/>
        <v>663.93999999999994</v>
      </c>
      <c r="P3671" s="143">
        <f t="shared" si="3971"/>
        <v>14977.339999999998</v>
      </c>
      <c r="Q3671" s="143">
        <f t="shared" si="3972"/>
        <v>1383.22</v>
      </c>
      <c r="R3671" s="188">
        <f t="shared" si="3975"/>
        <v>18956.5</v>
      </c>
      <c r="T3671">
        <v>47142.27</v>
      </c>
      <c r="U3671" s="190">
        <f t="shared" si="3976"/>
        <v>0.40211258388702964</v>
      </c>
    </row>
    <row r="3672" spans="1:21" x14ac:dyDescent="0.2">
      <c r="A3672" s="178">
        <v>42888</v>
      </c>
      <c r="B3672" s="179">
        <v>0.91666666666666663</v>
      </c>
      <c r="C3672" t="s">
        <v>349</v>
      </c>
      <c r="D3672">
        <v>17.440000000000001</v>
      </c>
      <c r="E3672">
        <v>3.11</v>
      </c>
      <c r="F3672">
        <v>3.89</v>
      </c>
      <c r="G3672">
        <v>0.97</v>
      </c>
      <c r="H3672" s="184">
        <f t="shared" ref="H3672:L3672" si="3995">H3648</f>
        <v>0.875</v>
      </c>
      <c r="I3672" s="185">
        <f t="shared" si="3995"/>
        <v>337</v>
      </c>
      <c r="J3672" s="185">
        <f t="shared" si="3995"/>
        <v>173</v>
      </c>
      <c r="K3672" s="185">
        <f t="shared" si="3995"/>
        <v>2842</v>
      </c>
      <c r="L3672" s="185">
        <f t="shared" si="3995"/>
        <v>1426</v>
      </c>
      <c r="M3672" s="147"/>
      <c r="N3672" s="143">
        <f t="shared" si="3974"/>
        <v>5877.2800000000007</v>
      </c>
      <c r="O3672" s="143">
        <f t="shared" si="3970"/>
        <v>538.03</v>
      </c>
      <c r="P3672" s="143">
        <f t="shared" si="3971"/>
        <v>11055.380000000001</v>
      </c>
      <c r="Q3672" s="143">
        <f t="shared" si="3972"/>
        <v>1383.22</v>
      </c>
      <c r="R3672" s="188">
        <f t="shared" si="3975"/>
        <v>18853.910000000003</v>
      </c>
      <c r="T3672">
        <v>46001.26</v>
      </c>
      <c r="U3672" s="190">
        <f t="shared" si="3976"/>
        <v>0.40985638219474863</v>
      </c>
    </row>
    <row r="3673" spans="1:21" x14ac:dyDescent="0.2">
      <c r="A3673" s="178">
        <v>42888</v>
      </c>
      <c r="B3673" s="179">
        <v>0.95833333333333337</v>
      </c>
      <c r="C3673" t="s">
        <v>349</v>
      </c>
      <c r="D3673">
        <v>10.029999999999999</v>
      </c>
      <c r="E3673">
        <v>6.65</v>
      </c>
      <c r="F3673">
        <v>5</v>
      </c>
      <c r="G3673">
        <v>0.3</v>
      </c>
      <c r="H3673" s="184">
        <f t="shared" ref="H3673:L3673" si="3996">H3649</f>
        <v>0.91666666666666663</v>
      </c>
      <c r="I3673" s="185">
        <f t="shared" si="3996"/>
        <v>394</v>
      </c>
      <c r="J3673" s="185">
        <f t="shared" si="3996"/>
        <v>194</v>
      </c>
      <c r="K3673" s="185">
        <f t="shared" si="3996"/>
        <v>2842</v>
      </c>
      <c r="L3673" s="185">
        <f t="shared" si="3996"/>
        <v>1426</v>
      </c>
      <c r="M3673" s="147"/>
      <c r="N3673" s="143">
        <f t="shared" si="3974"/>
        <v>3951.8199999999997</v>
      </c>
      <c r="O3673" s="143">
        <f t="shared" si="3970"/>
        <v>1290.1000000000001</v>
      </c>
      <c r="P3673" s="143">
        <f t="shared" si="3971"/>
        <v>14210</v>
      </c>
      <c r="Q3673" s="143">
        <f t="shared" si="3972"/>
        <v>427.8</v>
      </c>
      <c r="R3673" s="188">
        <f t="shared" si="3975"/>
        <v>19879.719999999998</v>
      </c>
      <c r="T3673">
        <v>45028.33</v>
      </c>
      <c r="U3673" s="190">
        <f t="shared" si="3976"/>
        <v>0.441493610800134</v>
      </c>
    </row>
    <row r="3674" spans="1:21" x14ac:dyDescent="0.2">
      <c r="A3674" s="178">
        <v>42888</v>
      </c>
      <c r="B3674" s="180">
        <v>1</v>
      </c>
      <c r="C3674" t="s">
        <v>349</v>
      </c>
      <c r="D3674">
        <v>9.11</v>
      </c>
      <c r="E3674">
        <v>4.7699999999999996</v>
      </c>
      <c r="F3674">
        <v>3.89</v>
      </c>
      <c r="G3674">
        <v>0.3</v>
      </c>
      <c r="H3674" s="184">
        <f t="shared" ref="H3674:L3674" si="3997">H3650</f>
        <v>0.95833333333333337</v>
      </c>
      <c r="I3674" s="185">
        <f t="shared" si="3997"/>
        <v>389</v>
      </c>
      <c r="J3674" s="185">
        <f t="shared" si="3997"/>
        <v>265</v>
      </c>
      <c r="K3674" s="185">
        <f t="shared" si="3997"/>
        <v>2985</v>
      </c>
      <c r="L3674" s="185">
        <f t="shared" si="3997"/>
        <v>1111</v>
      </c>
      <c r="M3674" s="147"/>
      <c r="N3674" s="143">
        <f t="shared" si="3974"/>
        <v>3543.79</v>
      </c>
      <c r="O3674" s="143">
        <f t="shared" si="3970"/>
        <v>1264.05</v>
      </c>
      <c r="P3674" s="143">
        <f t="shared" si="3971"/>
        <v>11611.65</v>
      </c>
      <c r="Q3674" s="143">
        <f t="shared" si="3972"/>
        <v>333.3</v>
      </c>
      <c r="R3674" s="188">
        <f t="shared" si="3975"/>
        <v>16752.789999999997</v>
      </c>
      <c r="T3674">
        <v>42773.55</v>
      </c>
      <c r="U3674" s="190">
        <f t="shared" si="3976"/>
        <v>0.39166237078755439</v>
      </c>
    </row>
    <row r="3675" spans="1:21" x14ac:dyDescent="0.2">
      <c r="A3675" s="178">
        <v>42889</v>
      </c>
      <c r="B3675" s="179">
        <v>4.1666666666666664E-2</v>
      </c>
      <c r="C3675" t="s">
        <v>349</v>
      </c>
      <c r="D3675">
        <v>7</v>
      </c>
      <c r="E3675">
        <v>4.5999999999999996</v>
      </c>
      <c r="F3675">
        <v>4.32</v>
      </c>
      <c r="G3675">
        <v>0.3</v>
      </c>
      <c r="H3675" s="184">
        <f t="shared" ref="H3675:L3675" si="3998">H3651</f>
        <v>1</v>
      </c>
      <c r="I3675" s="185">
        <f t="shared" si="3998"/>
        <v>362</v>
      </c>
      <c r="J3675" s="185">
        <f t="shared" si="3998"/>
        <v>243</v>
      </c>
      <c r="K3675" s="185">
        <f t="shared" si="3998"/>
        <v>2985</v>
      </c>
      <c r="L3675" s="185">
        <f t="shared" si="3998"/>
        <v>1111</v>
      </c>
      <c r="M3675" s="147"/>
      <c r="N3675" s="143">
        <f t="shared" si="3974"/>
        <v>2534</v>
      </c>
      <c r="O3675" s="143">
        <f t="shared" si="3970"/>
        <v>1117.8</v>
      </c>
      <c r="P3675" s="143">
        <f t="shared" si="3971"/>
        <v>12895.2</v>
      </c>
      <c r="Q3675" s="143">
        <f t="shared" si="3972"/>
        <v>333.3</v>
      </c>
      <c r="R3675" s="188">
        <f t="shared" si="3975"/>
        <v>16880.3</v>
      </c>
      <c r="T3675">
        <v>39787.31</v>
      </c>
      <c r="U3675" s="190">
        <f t="shared" si="3976"/>
        <v>0.42426341464150252</v>
      </c>
    </row>
    <row r="3676" spans="1:21" x14ac:dyDescent="0.2">
      <c r="A3676" s="178">
        <v>42889</v>
      </c>
      <c r="B3676" s="179">
        <v>8.3333333333333329E-2</v>
      </c>
      <c r="C3676" t="s">
        <v>349</v>
      </c>
      <c r="D3676">
        <v>3.5</v>
      </c>
      <c r="E3676">
        <v>2.61</v>
      </c>
      <c r="F3676">
        <v>2.81</v>
      </c>
      <c r="G3676">
        <v>0.3</v>
      </c>
      <c r="H3676" s="184">
        <f t="shared" ref="H3676:L3676" si="3999">H3652</f>
        <v>4.1666666666666664E-2</v>
      </c>
      <c r="I3676" s="185">
        <f t="shared" si="3999"/>
        <v>294</v>
      </c>
      <c r="J3676" s="185">
        <f t="shared" si="3999"/>
        <v>212</v>
      </c>
      <c r="K3676" s="185">
        <f t="shared" si="3999"/>
        <v>2985</v>
      </c>
      <c r="L3676" s="185">
        <f t="shared" si="3999"/>
        <v>1111</v>
      </c>
      <c r="M3676" s="147"/>
      <c r="N3676" s="143">
        <f t="shared" si="3974"/>
        <v>1029</v>
      </c>
      <c r="O3676" s="143">
        <f t="shared" si="3970"/>
        <v>553.31999999999994</v>
      </c>
      <c r="P3676" s="143">
        <f t="shared" si="3971"/>
        <v>8387.85</v>
      </c>
      <c r="Q3676" s="143">
        <f t="shared" si="3972"/>
        <v>333.3</v>
      </c>
      <c r="R3676" s="188">
        <f t="shared" si="3975"/>
        <v>10303.469999999999</v>
      </c>
      <c r="T3676">
        <v>37006.57</v>
      </c>
      <c r="U3676" s="190">
        <f t="shared" si="3976"/>
        <v>0.27842272331642731</v>
      </c>
    </row>
    <row r="3677" spans="1:21" x14ac:dyDescent="0.2">
      <c r="A3677" s="178">
        <v>42889</v>
      </c>
      <c r="B3677" s="179">
        <v>0.125</v>
      </c>
      <c r="C3677" t="s">
        <v>349</v>
      </c>
      <c r="D3677">
        <v>2.84</v>
      </c>
      <c r="E3677">
        <v>2.4</v>
      </c>
      <c r="F3677">
        <v>2.75</v>
      </c>
      <c r="G3677">
        <v>0.97</v>
      </c>
      <c r="H3677" s="184">
        <f t="shared" ref="H3677:L3677" si="4000">H3653</f>
        <v>8.3333333333333329E-2</v>
      </c>
      <c r="I3677" s="185">
        <f t="shared" si="4000"/>
        <v>236</v>
      </c>
      <c r="J3677" s="185">
        <f t="shared" si="4000"/>
        <v>179</v>
      </c>
      <c r="K3677" s="185">
        <f t="shared" si="4000"/>
        <v>2985</v>
      </c>
      <c r="L3677" s="185">
        <f t="shared" si="4000"/>
        <v>1111</v>
      </c>
      <c r="M3677" s="147"/>
      <c r="N3677" s="143">
        <f t="shared" si="3974"/>
        <v>670.24</v>
      </c>
      <c r="O3677" s="143">
        <f t="shared" si="3970"/>
        <v>429.59999999999997</v>
      </c>
      <c r="P3677" s="143">
        <f t="shared" si="3971"/>
        <v>8208.75</v>
      </c>
      <c r="Q3677" s="143">
        <f t="shared" si="3972"/>
        <v>1077.67</v>
      </c>
      <c r="R3677" s="188">
        <f t="shared" si="3975"/>
        <v>10386.26</v>
      </c>
      <c r="T3677">
        <v>34992.239999999998</v>
      </c>
      <c r="U3677" s="190">
        <f t="shared" si="3976"/>
        <v>0.29681609408257376</v>
      </c>
    </row>
    <row r="3678" spans="1:21" x14ac:dyDescent="0.2">
      <c r="A3678" s="178">
        <v>42889</v>
      </c>
      <c r="B3678" s="179">
        <v>0.16666666666666666</v>
      </c>
      <c r="C3678" t="s">
        <v>349</v>
      </c>
      <c r="D3678">
        <v>1.44</v>
      </c>
      <c r="E3678">
        <v>2.4</v>
      </c>
      <c r="F3678">
        <v>2.75</v>
      </c>
      <c r="G3678">
        <v>0.99</v>
      </c>
      <c r="H3678" s="184">
        <f t="shared" ref="H3678:L3678" si="4001">H3654</f>
        <v>0.125</v>
      </c>
      <c r="I3678" s="185">
        <f t="shared" si="4001"/>
        <v>201</v>
      </c>
      <c r="J3678" s="185">
        <f t="shared" si="4001"/>
        <v>205</v>
      </c>
      <c r="K3678" s="185">
        <f t="shared" si="4001"/>
        <v>2985</v>
      </c>
      <c r="L3678" s="185">
        <f t="shared" si="4001"/>
        <v>1717</v>
      </c>
      <c r="M3678" s="147"/>
      <c r="N3678" s="143">
        <f t="shared" si="3974"/>
        <v>289.44</v>
      </c>
      <c r="O3678" s="143">
        <f t="shared" si="3970"/>
        <v>492</v>
      </c>
      <c r="P3678" s="143">
        <f t="shared" si="3971"/>
        <v>8208.75</v>
      </c>
      <c r="Q3678" s="143">
        <f t="shared" si="3972"/>
        <v>1699.83</v>
      </c>
      <c r="R3678" s="188">
        <f t="shared" si="3975"/>
        <v>10690.02</v>
      </c>
      <c r="T3678">
        <v>33545.370000000003</v>
      </c>
      <c r="U3678" s="190">
        <f t="shared" si="3976"/>
        <v>0.31867348608764784</v>
      </c>
    </row>
    <row r="3679" spans="1:21" x14ac:dyDescent="0.2">
      <c r="A3679" s="178">
        <v>42889</v>
      </c>
      <c r="B3679" s="179">
        <v>0.20833333333333334</v>
      </c>
      <c r="C3679" t="s">
        <v>349</v>
      </c>
      <c r="D3679">
        <v>1</v>
      </c>
      <c r="E3679">
        <v>2.52</v>
      </c>
      <c r="F3679">
        <v>2.72</v>
      </c>
      <c r="G3679">
        <v>1.3</v>
      </c>
      <c r="H3679" s="184">
        <f t="shared" ref="H3679:L3679" si="4002">H3655</f>
        <v>0.16666666666666666</v>
      </c>
      <c r="I3679" s="185">
        <f t="shared" si="4002"/>
        <v>185</v>
      </c>
      <c r="J3679" s="185">
        <f t="shared" si="4002"/>
        <v>205</v>
      </c>
      <c r="K3679" s="185">
        <f t="shared" si="4002"/>
        <v>2985</v>
      </c>
      <c r="L3679" s="185">
        <f t="shared" si="4002"/>
        <v>1717</v>
      </c>
      <c r="M3679" s="147"/>
      <c r="N3679" s="143">
        <f t="shared" si="3974"/>
        <v>185</v>
      </c>
      <c r="O3679" s="143">
        <f t="shared" si="3970"/>
        <v>516.6</v>
      </c>
      <c r="P3679" s="143">
        <f t="shared" si="3971"/>
        <v>8119.2000000000007</v>
      </c>
      <c r="Q3679" s="143">
        <f t="shared" si="3972"/>
        <v>2232.1</v>
      </c>
      <c r="R3679" s="188">
        <f t="shared" si="3975"/>
        <v>11052.900000000001</v>
      </c>
      <c r="T3679">
        <v>32639.29</v>
      </c>
      <c r="U3679" s="190">
        <f t="shared" si="3976"/>
        <v>0.33863788090978697</v>
      </c>
    </row>
    <row r="3680" spans="1:21" x14ac:dyDescent="0.2">
      <c r="A3680" s="178">
        <v>42889</v>
      </c>
      <c r="B3680" s="179">
        <v>0.25</v>
      </c>
      <c r="C3680" t="s">
        <v>349</v>
      </c>
      <c r="D3680">
        <v>2.61</v>
      </c>
      <c r="E3680">
        <v>3.41</v>
      </c>
      <c r="F3680">
        <v>3</v>
      </c>
      <c r="G3680">
        <v>1</v>
      </c>
      <c r="H3680" s="184">
        <f t="shared" ref="H3680:L3680" si="4003">H3656</f>
        <v>0.20833333333333334</v>
      </c>
      <c r="I3680" s="185">
        <f t="shared" si="4003"/>
        <v>207</v>
      </c>
      <c r="J3680" s="185">
        <f t="shared" si="4003"/>
        <v>283</v>
      </c>
      <c r="K3680" s="185">
        <f t="shared" si="4003"/>
        <v>2985</v>
      </c>
      <c r="L3680" s="185">
        <f t="shared" si="4003"/>
        <v>1717</v>
      </c>
      <c r="M3680" s="147"/>
      <c r="N3680" s="143">
        <f t="shared" si="3974"/>
        <v>540.27</v>
      </c>
      <c r="O3680" s="143">
        <f t="shared" si="3970"/>
        <v>965.03000000000009</v>
      </c>
      <c r="P3680" s="143">
        <f t="shared" si="3971"/>
        <v>8955</v>
      </c>
      <c r="Q3680" s="143">
        <f t="shared" si="3972"/>
        <v>1717</v>
      </c>
      <c r="R3680" s="188">
        <f t="shared" si="3975"/>
        <v>12177.3</v>
      </c>
      <c r="T3680">
        <v>32297.86</v>
      </c>
      <c r="U3680" s="190">
        <f t="shared" si="3976"/>
        <v>0.37703117172469008</v>
      </c>
    </row>
    <row r="3681" spans="1:21" x14ac:dyDescent="0.2">
      <c r="A3681" s="178">
        <v>42889</v>
      </c>
      <c r="B3681" s="179">
        <v>0.29166666666666669</v>
      </c>
      <c r="C3681" t="s">
        <v>349</v>
      </c>
      <c r="D3681">
        <v>2.61</v>
      </c>
      <c r="E3681">
        <v>4.26</v>
      </c>
      <c r="F3681">
        <v>3.3</v>
      </c>
      <c r="G3681">
        <v>4.25</v>
      </c>
      <c r="H3681" s="184">
        <f t="shared" ref="H3681:L3681" si="4004">H3657</f>
        <v>0.25</v>
      </c>
      <c r="I3681" s="185">
        <f t="shared" si="4004"/>
        <v>327</v>
      </c>
      <c r="J3681" s="185">
        <f t="shared" si="4004"/>
        <v>438</v>
      </c>
      <c r="K3681" s="185">
        <f t="shared" si="4004"/>
        <v>2985</v>
      </c>
      <c r="L3681" s="185">
        <f t="shared" si="4004"/>
        <v>1717</v>
      </c>
      <c r="M3681" s="147"/>
      <c r="N3681" s="143">
        <f t="shared" si="3974"/>
        <v>853.46999999999991</v>
      </c>
      <c r="O3681" s="143">
        <f t="shared" si="3970"/>
        <v>1865.8799999999999</v>
      </c>
      <c r="P3681" s="143">
        <f t="shared" si="3971"/>
        <v>9850.5</v>
      </c>
      <c r="Q3681" s="143">
        <f t="shared" si="3972"/>
        <v>7297.25</v>
      </c>
      <c r="R3681" s="188">
        <f t="shared" si="3975"/>
        <v>19867.099999999999</v>
      </c>
      <c r="T3681">
        <v>32560.49</v>
      </c>
      <c r="U3681" s="190">
        <f t="shared" si="3976"/>
        <v>0.61015973653959132</v>
      </c>
    </row>
    <row r="3682" spans="1:21" x14ac:dyDescent="0.2">
      <c r="A3682" s="178">
        <v>42889</v>
      </c>
      <c r="B3682" s="179">
        <v>0.33333333333333331</v>
      </c>
      <c r="C3682" t="s">
        <v>349</v>
      </c>
      <c r="D3682">
        <v>2.61</v>
      </c>
      <c r="E3682">
        <v>4</v>
      </c>
      <c r="F3682">
        <v>3</v>
      </c>
      <c r="G3682">
        <v>4</v>
      </c>
      <c r="H3682" s="184">
        <f t="shared" ref="H3682:L3682" si="4005">H3658</f>
        <v>0.29166666666666669</v>
      </c>
      <c r="I3682" s="185">
        <f t="shared" si="4005"/>
        <v>249</v>
      </c>
      <c r="J3682" s="185">
        <f t="shared" si="4005"/>
        <v>556</v>
      </c>
      <c r="K3682" s="185">
        <f t="shared" si="4005"/>
        <v>2872</v>
      </c>
      <c r="L3682" s="185">
        <f t="shared" si="4005"/>
        <v>2219</v>
      </c>
      <c r="M3682" s="147"/>
      <c r="N3682" s="143">
        <f t="shared" si="3974"/>
        <v>649.89</v>
      </c>
      <c r="O3682" s="143">
        <f t="shared" si="3970"/>
        <v>2224</v>
      </c>
      <c r="P3682" s="143">
        <f t="shared" si="3971"/>
        <v>8616</v>
      </c>
      <c r="Q3682" s="143">
        <f t="shared" si="3972"/>
        <v>8876</v>
      </c>
      <c r="R3682" s="188">
        <f t="shared" si="3975"/>
        <v>20365.89</v>
      </c>
      <c r="T3682">
        <v>33243.67</v>
      </c>
      <c r="U3682" s="190">
        <f t="shared" si="3976"/>
        <v>0.61262459890860432</v>
      </c>
    </row>
    <row r="3683" spans="1:21" x14ac:dyDescent="0.2">
      <c r="A3683" s="178">
        <v>42889</v>
      </c>
      <c r="B3683" s="179">
        <v>0.375</v>
      </c>
      <c r="C3683" t="s">
        <v>349</v>
      </c>
      <c r="D3683">
        <v>3.5</v>
      </c>
      <c r="E3683">
        <v>4.3</v>
      </c>
      <c r="F3683">
        <v>3.3</v>
      </c>
      <c r="G3683">
        <v>3.5</v>
      </c>
      <c r="H3683" s="184">
        <f t="shared" ref="H3683:L3683" si="4006">H3659</f>
        <v>0.33333333333333331</v>
      </c>
      <c r="I3683" s="185">
        <f t="shared" si="4006"/>
        <v>256</v>
      </c>
      <c r="J3683" s="185">
        <f t="shared" si="4006"/>
        <v>306</v>
      </c>
      <c r="K3683" s="185">
        <f t="shared" si="4006"/>
        <v>2872</v>
      </c>
      <c r="L3683" s="185">
        <f t="shared" si="4006"/>
        <v>2219</v>
      </c>
      <c r="M3683" s="147"/>
      <c r="N3683" s="143">
        <f t="shared" si="3974"/>
        <v>896</v>
      </c>
      <c r="O3683" s="143">
        <f t="shared" si="3970"/>
        <v>1315.8</v>
      </c>
      <c r="P3683" s="143">
        <f t="shared" si="3971"/>
        <v>9477.6</v>
      </c>
      <c r="Q3683" s="143">
        <f t="shared" si="3972"/>
        <v>7766.5</v>
      </c>
      <c r="R3683" s="188">
        <f t="shared" si="3975"/>
        <v>19455.900000000001</v>
      </c>
      <c r="T3683">
        <v>34302.58</v>
      </c>
      <c r="U3683" s="190">
        <f t="shared" si="3976"/>
        <v>0.56718474237214811</v>
      </c>
    </row>
    <row r="3684" spans="1:21" x14ac:dyDescent="0.2">
      <c r="A3684" s="178">
        <v>42889</v>
      </c>
      <c r="B3684" s="179">
        <v>0.41666666666666669</v>
      </c>
      <c r="C3684" t="s">
        <v>349</v>
      </c>
      <c r="D3684">
        <v>3.5</v>
      </c>
      <c r="E3684">
        <v>5.12</v>
      </c>
      <c r="F3684">
        <v>5.21</v>
      </c>
      <c r="G3684">
        <v>4.76</v>
      </c>
      <c r="H3684" s="184">
        <f t="shared" ref="H3684:L3684" si="4007">H3660</f>
        <v>0.375</v>
      </c>
      <c r="I3684" s="185">
        <f t="shared" si="4007"/>
        <v>156</v>
      </c>
      <c r="J3684" s="185">
        <f t="shared" si="4007"/>
        <v>343</v>
      </c>
      <c r="K3684" s="185">
        <f t="shared" si="4007"/>
        <v>2872</v>
      </c>
      <c r="L3684" s="185">
        <f t="shared" si="4007"/>
        <v>2219</v>
      </c>
      <c r="M3684" s="147"/>
      <c r="N3684" s="143">
        <f t="shared" si="3974"/>
        <v>546</v>
      </c>
      <c r="O3684" s="143">
        <f t="shared" si="3970"/>
        <v>1756.16</v>
      </c>
      <c r="P3684" s="143">
        <f t="shared" si="3971"/>
        <v>14963.12</v>
      </c>
      <c r="Q3684" s="143">
        <f t="shared" si="3972"/>
        <v>10562.439999999999</v>
      </c>
      <c r="R3684" s="188">
        <f t="shared" si="3975"/>
        <v>27827.719999999998</v>
      </c>
      <c r="T3684">
        <v>36686.92</v>
      </c>
      <c r="U3684" s="190">
        <f t="shared" si="3976"/>
        <v>0.7585188399571291</v>
      </c>
    </row>
    <row r="3685" spans="1:21" x14ac:dyDescent="0.2">
      <c r="A3685" s="178">
        <v>42889</v>
      </c>
      <c r="B3685" s="179">
        <v>0.45833333333333331</v>
      </c>
      <c r="C3685" t="s">
        <v>349</v>
      </c>
      <c r="D3685">
        <v>2.61</v>
      </c>
      <c r="E3685">
        <v>5.6</v>
      </c>
      <c r="F3685">
        <v>5.6</v>
      </c>
      <c r="G3685">
        <v>4</v>
      </c>
      <c r="H3685" s="184">
        <f t="shared" ref="H3685:L3685" si="4008">H3661</f>
        <v>0.41666666666666669</v>
      </c>
      <c r="I3685" s="185">
        <f t="shared" si="4008"/>
        <v>196</v>
      </c>
      <c r="J3685" s="185">
        <f t="shared" si="4008"/>
        <v>315</v>
      </c>
      <c r="K3685" s="185">
        <f t="shared" si="4008"/>
        <v>2872</v>
      </c>
      <c r="L3685" s="185">
        <f t="shared" si="4008"/>
        <v>2219</v>
      </c>
      <c r="M3685" s="147"/>
      <c r="N3685" s="143">
        <f t="shared" si="3974"/>
        <v>511.56</v>
      </c>
      <c r="O3685" s="143">
        <f t="shared" si="3970"/>
        <v>1764</v>
      </c>
      <c r="P3685" s="143">
        <f t="shared" si="3971"/>
        <v>16083.199999999999</v>
      </c>
      <c r="Q3685" s="143">
        <f t="shared" si="3972"/>
        <v>8876</v>
      </c>
      <c r="R3685" s="188">
        <f t="shared" si="3975"/>
        <v>27234.76</v>
      </c>
      <c r="T3685">
        <v>39415.980000000003</v>
      </c>
      <c r="U3685" s="190">
        <f t="shared" si="3976"/>
        <v>0.69095732238548924</v>
      </c>
    </row>
    <row r="3686" spans="1:21" x14ac:dyDescent="0.2">
      <c r="A3686" s="178">
        <v>42889</v>
      </c>
      <c r="B3686" s="179">
        <v>0.5</v>
      </c>
      <c r="C3686" t="s">
        <v>349</v>
      </c>
      <c r="D3686">
        <v>1</v>
      </c>
      <c r="E3686">
        <v>5.62</v>
      </c>
      <c r="F3686">
        <v>5.48</v>
      </c>
      <c r="G3686">
        <v>5</v>
      </c>
      <c r="H3686" s="184">
        <f t="shared" ref="H3686:L3686" si="4009">H3662</f>
        <v>0.45833333333333331</v>
      </c>
      <c r="I3686" s="185">
        <f t="shared" si="4009"/>
        <v>226</v>
      </c>
      <c r="J3686" s="185">
        <f t="shared" si="4009"/>
        <v>326</v>
      </c>
      <c r="K3686" s="185">
        <f t="shared" si="4009"/>
        <v>2842</v>
      </c>
      <c r="L3686" s="185">
        <f t="shared" si="4009"/>
        <v>1635</v>
      </c>
      <c r="M3686" s="147"/>
      <c r="N3686" s="143">
        <f t="shared" si="3974"/>
        <v>226</v>
      </c>
      <c r="O3686" s="143">
        <f t="shared" si="3970"/>
        <v>1832.1200000000001</v>
      </c>
      <c r="P3686" s="143">
        <f t="shared" si="3971"/>
        <v>15574.160000000002</v>
      </c>
      <c r="Q3686" s="143">
        <f t="shared" si="3972"/>
        <v>8175</v>
      </c>
      <c r="R3686" s="188">
        <f t="shared" si="3975"/>
        <v>25807.280000000002</v>
      </c>
      <c r="T3686">
        <v>42189.34</v>
      </c>
      <c r="U3686" s="190">
        <f t="shared" si="3976"/>
        <v>0.61170143927352272</v>
      </c>
    </row>
    <row r="3687" spans="1:21" x14ac:dyDescent="0.2">
      <c r="A3687" s="178">
        <v>42889</v>
      </c>
      <c r="B3687" s="179">
        <v>0.54166666666666663</v>
      </c>
      <c r="C3687" t="s">
        <v>349</v>
      </c>
      <c r="D3687">
        <v>1</v>
      </c>
      <c r="E3687">
        <v>5.41</v>
      </c>
      <c r="F3687">
        <v>6.41</v>
      </c>
      <c r="G3687">
        <v>6</v>
      </c>
      <c r="H3687" s="184">
        <f t="shared" ref="H3687:L3687" si="4010">H3663</f>
        <v>0.5</v>
      </c>
      <c r="I3687" s="185">
        <f t="shared" si="4010"/>
        <v>222</v>
      </c>
      <c r="J3687" s="185">
        <f t="shared" si="4010"/>
        <v>319</v>
      </c>
      <c r="K3687" s="185">
        <f t="shared" si="4010"/>
        <v>2842</v>
      </c>
      <c r="L3687" s="185">
        <f t="shared" si="4010"/>
        <v>1635</v>
      </c>
      <c r="M3687" s="147"/>
      <c r="N3687" s="143">
        <f t="shared" si="3974"/>
        <v>222</v>
      </c>
      <c r="O3687" s="143">
        <f t="shared" si="3970"/>
        <v>1725.79</v>
      </c>
      <c r="P3687" s="143">
        <f t="shared" si="3971"/>
        <v>18217.22</v>
      </c>
      <c r="Q3687" s="143">
        <f t="shared" si="3972"/>
        <v>9810</v>
      </c>
      <c r="R3687" s="188">
        <f t="shared" si="3975"/>
        <v>29975.010000000002</v>
      </c>
      <c r="T3687">
        <v>44599.79</v>
      </c>
      <c r="U3687" s="190">
        <f t="shared" si="3976"/>
        <v>0.67208859055165959</v>
      </c>
    </row>
    <row r="3688" spans="1:21" x14ac:dyDescent="0.2">
      <c r="A3688" s="178">
        <v>42889</v>
      </c>
      <c r="B3688" s="179">
        <v>0.58333333333333337</v>
      </c>
      <c r="C3688" t="s">
        <v>349</v>
      </c>
      <c r="D3688">
        <v>1</v>
      </c>
      <c r="E3688">
        <v>8.48</v>
      </c>
      <c r="F3688">
        <v>10.8</v>
      </c>
      <c r="G3688">
        <v>7.42</v>
      </c>
      <c r="H3688" s="184">
        <f t="shared" ref="H3688:L3688" si="4011">H3664</f>
        <v>0.54166666666666663</v>
      </c>
      <c r="I3688" s="185">
        <f t="shared" si="4011"/>
        <v>195</v>
      </c>
      <c r="J3688" s="185">
        <f t="shared" si="4011"/>
        <v>299</v>
      </c>
      <c r="K3688" s="185">
        <f t="shared" si="4011"/>
        <v>2842</v>
      </c>
      <c r="L3688" s="185">
        <f t="shared" si="4011"/>
        <v>1635</v>
      </c>
      <c r="M3688" s="147"/>
      <c r="N3688" s="143">
        <f t="shared" si="3974"/>
        <v>195</v>
      </c>
      <c r="O3688" s="143">
        <f t="shared" si="3970"/>
        <v>2535.52</v>
      </c>
      <c r="P3688" s="143">
        <f t="shared" si="3971"/>
        <v>30693.600000000002</v>
      </c>
      <c r="Q3688" s="143">
        <f t="shared" si="3972"/>
        <v>12131.7</v>
      </c>
      <c r="R3688" s="188">
        <f t="shared" si="3975"/>
        <v>45555.820000000007</v>
      </c>
      <c r="T3688">
        <v>46352.72</v>
      </c>
      <c r="U3688" s="190">
        <f t="shared" si="3976"/>
        <v>0.98280791289054892</v>
      </c>
    </row>
    <row r="3689" spans="1:21" x14ac:dyDescent="0.2">
      <c r="A3689" s="178">
        <v>42889</v>
      </c>
      <c r="B3689" s="179">
        <v>0.625</v>
      </c>
      <c r="C3689" t="s">
        <v>349</v>
      </c>
      <c r="D3689">
        <v>1.1499999999999999</v>
      </c>
      <c r="E3689">
        <v>13.78</v>
      </c>
      <c r="F3689">
        <v>15.51</v>
      </c>
      <c r="G3689">
        <v>1.47</v>
      </c>
      <c r="H3689" s="184">
        <f t="shared" ref="H3689:L3689" si="4012">H3665</f>
        <v>0.58333333333333337</v>
      </c>
      <c r="I3689" s="185">
        <f t="shared" si="4012"/>
        <v>205</v>
      </c>
      <c r="J3689" s="185">
        <f t="shared" si="4012"/>
        <v>237</v>
      </c>
      <c r="K3689" s="185">
        <f t="shared" si="4012"/>
        <v>2842</v>
      </c>
      <c r="L3689" s="185">
        <f t="shared" si="4012"/>
        <v>1635</v>
      </c>
      <c r="M3689" s="147"/>
      <c r="N3689" s="143">
        <f t="shared" si="3974"/>
        <v>235.74999999999997</v>
      </c>
      <c r="O3689" s="143">
        <f t="shared" si="3970"/>
        <v>3265.8599999999997</v>
      </c>
      <c r="P3689" s="143">
        <f t="shared" si="3971"/>
        <v>44079.42</v>
      </c>
      <c r="Q3689" s="143">
        <f t="shared" si="3972"/>
        <v>2403.4499999999998</v>
      </c>
      <c r="R3689" s="188">
        <f t="shared" si="3975"/>
        <v>49984.479999999996</v>
      </c>
      <c r="T3689">
        <v>47883.85</v>
      </c>
      <c r="U3689" s="190">
        <f t="shared" si="3976"/>
        <v>1.0438692795169979</v>
      </c>
    </row>
    <row r="3690" spans="1:21" x14ac:dyDescent="0.2">
      <c r="A3690" s="178">
        <v>42889</v>
      </c>
      <c r="B3690" s="179">
        <v>0.66666666666666663</v>
      </c>
      <c r="C3690" t="s">
        <v>349</v>
      </c>
      <c r="D3690">
        <v>2.11</v>
      </c>
      <c r="E3690">
        <v>19.88</v>
      </c>
      <c r="F3690">
        <v>21.12</v>
      </c>
      <c r="G3690">
        <v>1.47</v>
      </c>
      <c r="H3690" s="184">
        <f t="shared" ref="H3690:L3690" si="4013">H3666</f>
        <v>0.625</v>
      </c>
      <c r="I3690" s="185">
        <f t="shared" si="4013"/>
        <v>212</v>
      </c>
      <c r="J3690" s="185">
        <f t="shared" si="4013"/>
        <v>213</v>
      </c>
      <c r="K3690" s="185">
        <f t="shared" si="4013"/>
        <v>2842</v>
      </c>
      <c r="L3690" s="185">
        <f t="shared" si="4013"/>
        <v>1380</v>
      </c>
      <c r="M3690" s="147"/>
      <c r="N3690" s="143">
        <f t="shared" si="3974"/>
        <v>447.32</v>
      </c>
      <c r="O3690" s="143">
        <f t="shared" si="3970"/>
        <v>4234.4399999999996</v>
      </c>
      <c r="P3690" s="143">
        <f t="shared" si="3971"/>
        <v>60023.040000000001</v>
      </c>
      <c r="Q3690" s="143">
        <f t="shared" si="3972"/>
        <v>2028.6</v>
      </c>
      <c r="R3690" s="188">
        <f t="shared" si="3975"/>
        <v>66733.400000000009</v>
      </c>
      <c r="T3690">
        <v>48958.68</v>
      </c>
      <c r="U3690" s="190">
        <f t="shared" si="3976"/>
        <v>1.3630555398960922</v>
      </c>
    </row>
    <row r="3691" spans="1:21" x14ac:dyDescent="0.2">
      <c r="A3691" s="178">
        <v>42889</v>
      </c>
      <c r="B3691" s="179">
        <v>0.70833333333333337</v>
      </c>
      <c r="C3691" t="s">
        <v>349</v>
      </c>
      <c r="D3691">
        <v>2.11</v>
      </c>
      <c r="E3691">
        <v>22.45</v>
      </c>
      <c r="F3691">
        <v>24.93</v>
      </c>
      <c r="G3691">
        <v>1.37</v>
      </c>
      <c r="H3691" s="184">
        <f t="shared" ref="H3691:L3691" si="4014">H3667</f>
        <v>0.66666666666666663</v>
      </c>
      <c r="I3691" s="185">
        <f t="shared" si="4014"/>
        <v>191</v>
      </c>
      <c r="J3691" s="185">
        <f t="shared" si="4014"/>
        <v>237</v>
      </c>
      <c r="K3691" s="185">
        <f t="shared" si="4014"/>
        <v>2842</v>
      </c>
      <c r="L3691" s="185">
        <f t="shared" si="4014"/>
        <v>1380</v>
      </c>
      <c r="M3691" s="147"/>
      <c r="N3691" s="143">
        <f t="shared" si="3974"/>
        <v>403.01</v>
      </c>
      <c r="O3691" s="143">
        <f t="shared" si="3970"/>
        <v>5320.65</v>
      </c>
      <c r="P3691" s="143">
        <f t="shared" si="3971"/>
        <v>70851.06</v>
      </c>
      <c r="Q3691" s="143">
        <f t="shared" si="3972"/>
        <v>1890.6000000000001</v>
      </c>
      <c r="R3691" s="188">
        <f t="shared" si="3975"/>
        <v>78465.320000000007</v>
      </c>
      <c r="T3691">
        <v>49699.45</v>
      </c>
      <c r="U3691" s="190">
        <f t="shared" si="3976"/>
        <v>1.578796546038236</v>
      </c>
    </row>
    <row r="3692" spans="1:21" x14ac:dyDescent="0.2">
      <c r="A3692" s="178">
        <v>42889</v>
      </c>
      <c r="B3692" s="179">
        <v>0.75</v>
      </c>
      <c r="C3692" t="s">
        <v>349</v>
      </c>
      <c r="D3692">
        <v>3.5</v>
      </c>
      <c r="E3692">
        <v>8.81</v>
      </c>
      <c r="F3692">
        <v>10.29</v>
      </c>
      <c r="G3692">
        <v>1.49</v>
      </c>
      <c r="H3692" s="184">
        <f t="shared" ref="H3692:L3692" si="4015">H3668</f>
        <v>0.70833333333333337</v>
      </c>
      <c r="I3692" s="185">
        <f t="shared" si="4015"/>
        <v>218</v>
      </c>
      <c r="J3692" s="185">
        <f t="shared" si="4015"/>
        <v>258</v>
      </c>
      <c r="K3692" s="185">
        <f t="shared" si="4015"/>
        <v>2842</v>
      </c>
      <c r="L3692" s="185">
        <f t="shared" si="4015"/>
        <v>1380</v>
      </c>
      <c r="M3692" s="147"/>
      <c r="N3692" s="143">
        <f t="shared" si="3974"/>
        <v>763</v>
      </c>
      <c r="O3692" s="143">
        <f t="shared" si="3970"/>
        <v>2272.98</v>
      </c>
      <c r="P3692" s="143">
        <f t="shared" si="3971"/>
        <v>29244.179999999997</v>
      </c>
      <c r="Q3692" s="143">
        <f t="shared" si="3972"/>
        <v>2056.1999999999998</v>
      </c>
      <c r="R3692" s="188">
        <f t="shared" si="3975"/>
        <v>34336.359999999993</v>
      </c>
      <c r="T3692">
        <v>50128.81</v>
      </c>
      <c r="U3692" s="190">
        <f t="shared" si="3976"/>
        <v>0.68496259935155046</v>
      </c>
    </row>
    <row r="3693" spans="1:21" x14ac:dyDescent="0.2">
      <c r="A3693" s="178">
        <v>42889</v>
      </c>
      <c r="B3693" s="179">
        <v>0.79166666666666663</v>
      </c>
      <c r="C3693" t="s">
        <v>349</v>
      </c>
      <c r="D3693">
        <v>3.5</v>
      </c>
      <c r="E3693">
        <v>4.51</v>
      </c>
      <c r="F3693">
        <v>7.16</v>
      </c>
      <c r="G3693">
        <v>1.39</v>
      </c>
      <c r="H3693" s="184">
        <f t="shared" ref="H3693:L3693" si="4016">H3669</f>
        <v>0.75</v>
      </c>
      <c r="I3693" s="185">
        <f t="shared" si="4016"/>
        <v>240</v>
      </c>
      <c r="J3693" s="185">
        <f t="shared" si="4016"/>
        <v>365</v>
      </c>
      <c r="K3693" s="185">
        <f t="shared" si="4016"/>
        <v>2842</v>
      </c>
      <c r="L3693" s="185">
        <f t="shared" si="4016"/>
        <v>1380</v>
      </c>
      <c r="M3693" s="147"/>
      <c r="N3693" s="143">
        <f t="shared" si="3974"/>
        <v>840</v>
      </c>
      <c r="O3693" s="143">
        <f t="shared" si="3970"/>
        <v>1646.1499999999999</v>
      </c>
      <c r="P3693" s="143">
        <f t="shared" si="3971"/>
        <v>20348.72</v>
      </c>
      <c r="Q3693" s="143">
        <f t="shared" si="3972"/>
        <v>1918.1999999999998</v>
      </c>
      <c r="R3693" s="188">
        <f t="shared" si="3975"/>
        <v>24753.070000000003</v>
      </c>
      <c r="T3693">
        <v>49766.52</v>
      </c>
      <c r="U3693" s="190">
        <f t="shared" si="3976"/>
        <v>0.49738398425286728</v>
      </c>
    </row>
    <row r="3694" spans="1:21" x14ac:dyDescent="0.2">
      <c r="A3694" s="178">
        <v>42889</v>
      </c>
      <c r="B3694" s="179">
        <v>0.83333333333333337</v>
      </c>
      <c r="C3694" t="s">
        <v>349</v>
      </c>
      <c r="D3694">
        <v>3.5</v>
      </c>
      <c r="E3694">
        <v>5.88</v>
      </c>
      <c r="F3694">
        <v>7.21</v>
      </c>
      <c r="G3694">
        <v>0.97</v>
      </c>
      <c r="H3694" s="184">
        <f t="shared" ref="H3694:L3694" si="4017">H3670</f>
        <v>0.79166666666666663</v>
      </c>
      <c r="I3694" s="185">
        <f t="shared" si="4017"/>
        <v>320</v>
      </c>
      <c r="J3694" s="185">
        <f t="shared" si="4017"/>
        <v>214</v>
      </c>
      <c r="K3694" s="185">
        <f t="shared" si="4017"/>
        <v>2842</v>
      </c>
      <c r="L3694" s="185">
        <f t="shared" si="4017"/>
        <v>1426</v>
      </c>
      <c r="M3694" s="147"/>
      <c r="N3694" s="143">
        <f t="shared" si="3974"/>
        <v>1120</v>
      </c>
      <c r="O3694" s="143">
        <f t="shared" si="3970"/>
        <v>1258.32</v>
      </c>
      <c r="P3694" s="143">
        <f t="shared" si="3971"/>
        <v>20490.82</v>
      </c>
      <c r="Q3694" s="143">
        <f t="shared" si="3972"/>
        <v>1383.22</v>
      </c>
      <c r="R3694" s="188">
        <f t="shared" si="3975"/>
        <v>24252.36</v>
      </c>
      <c r="T3694">
        <v>48431.35</v>
      </c>
      <c r="U3694" s="190">
        <f t="shared" si="3976"/>
        <v>0.50075746391541842</v>
      </c>
    </row>
    <row r="3695" spans="1:21" x14ac:dyDescent="0.2">
      <c r="A3695" s="178">
        <v>42889</v>
      </c>
      <c r="B3695" s="179">
        <v>0.875</v>
      </c>
      <c r="C3695" t="s">
        <v>349</v>
      </c>
      <c r="D3695">
        <v>5.1100000000000003</v>
      </c>
      <c r="E3695">
        <v>3.76</v>
      </c>
      <c r="F3695">
        <v>4.76</v>
      </c>
      <c r="G3695">
        <v>0.97</v>
      </c>
      <c r="H3695" s="184">
        <f t="shared" ref="H3695:L3695" si="4018">H3671</f>
        <v>0.83333333333333337</v>
      </c>
      <c r="I3695" s="185">
        <f t="shared" si="4018"/>
        <v>322</v>
      </c>
      <c r="J3695" s="185">
        <f t="shared" si="4018"/>
        <v>178</v>
      </c>
      <c r="K3695" s="185">
        <f t="shared" si="4018"/>
        <v>2842</v>
      </c>
      <c r="L3695" s="185">
        <f t="shared" si="4018"/>
        <v>1426</v>
      </c>
      <c r="M3695" s="147"/>
      <c r="N3695" s="143">
        <f t="shared" si="3974"/>
        <v>1645.42</v>
      </c>
      <c r="O3695" s="143">
        <f t="shared" si="3970"/>
        <v>669.28</v>
      </c>
      <c r="P3695" s="143">
        <f t="shared" si="3971"/>
        <v>13527.92</v>
      </c>
      <c r="Q3695" s="143">
        <f t="shared" si="3972"/>
        <v>1383.22</v>
      </c>
      <c r="R3695" s="188">
        <f t="shared" si="3975"/>
        <v>17225.84</v>
      </c>
      <c r="T3695">
        <v>46572.2</v>
      </c>
      <c r="U3695" s="190">
        <f t="shared" si="3976"/>
        <v>0.36987387325486021</v>
      </c>
    </row>
    <row r="3696" spans="1:21" x14ac:dyDescent="0.2">
      <c r="A3696" s="178">
        <v>42889</v>
      </c>
      <c r="B3696" s="179">
        <v>0.91666666666666663</v>
      </c>
      <c r="C3696" t="s">
        <v>349</v>
      </c>
      <c r="D3696">
        <v>16.59</v>
      </c>
      <c r="E3696">
        <v>4.72</v>
      </c>
      <c r="F3696">
        <v>5.17</v>
      </c>
      <c r="G3696">
        <v>0.95</v>
      </c>
      <c r="H3696" s="184">
        <f t="shared" ref="H3696:L3696" si="4019">H3672</f>
        <v>0.875</v>
      </c>
      <c r="I3696" s="185">
        <f t="shared" si="4019"/>
        <v>337</v>
      </c>
      <c r="J3696" s="185">
        <f t="shared" si="4019"/>
        <v>173</v>
      </c>
      <c r="K3696" s="185">
        <f t="shared" si="4019"/>
        <v>2842</v>
      </c>
      <c r="L3696" s="185">
        <f t="shared" si="4019"/>
        <v>1426</v>
      </c>
      <c r="M3696" s="147"/>
      <c r="N3696" s="143">
        <f t="shared" si="3974"/>
        <v>5590.83</v>
      </c>
      <c r="O3696" s="143">
        <f t="shared" si="3970"/>
        <v>816.56</v>
      </c>
      <c r="P3696" s="143">
        <f t="shared" si="3971"/>
        <v>14693.14</v>
      </c>
      <c r="Q3696" s="143">
        <f t="shared" si="3972"/>
        <v>1354.7</v>
      </c>
      <c r="R3696" s="188">
        <f t="shared" si="3975"/>
        <v>22455.23</v>
      </c>
      <c r="T3696">
        <v>45651.73</v>
      </c>
      <c r="U3696" s="190">
        <f t="shared" si="3976"/>
        <v>0.4918812496262463</v>
      </c>
    </row>
    <row r="3697" spans="1:21" x14ac:dyDescent="0.2">
      <c r="A3697" s="178">
        <v>42889</v>
      </c>
      <c r="B3697" s="179">
        <v>0.95833333333333337</v>
      </c>
      <c r="C3697" t="s">
        <v>349</v>
      </c>
      <c r="D3697">
        <v>7.4</v>
      </c>
      <c r="E3697">
        <v>5.48</v>
      </c>
      <c r="F3697">
        <v>5.7</v>
      </c>
      <c r="G3697">
        <v>0.3</v>
      </c>
      <c r="H3697" s="184">
        <f t="shared" ref="H3697:L3697" si="4020">H3673</f>
        <v>0.91666666666666663</v>
      </c>
      <c r="I3697" s="185">
        <f t="shared" si="4020"/>
        <v>394</v>
      </c>
      <c r="J3697" s="185">
        <f t="shared" si="4020"/>
        <v>194</v>
      </c>
      <c r="K3697" s="185">
        <f t="shared" si="4020"/>
        <v>2842</v>
      </c>
      <c r="L3697" s="185">
        <f t="shared" si="4020"/>
        <v>1426</v>
      </c>
      <c r="M3697" s="147"/>
      <c r="N3697" s="143">
        <f t="shared" si="3974"/>
        <v>2915.6000000000004</v>
      </c>
      <c r="O3697" s="143">
        <f t="shared" si="3970"/>
        <v>1063.1200000000001</v>
      </c>
      <c r="P3697" s="143">
        <f t="shared" si="3971"/>
        <v>16199.4</v>
      </c>
      <c r="Q3697" s="143">
        <f t="shared" si="3972"/>
        <v>427.8</v>
      </c>
      <c r="R3697" s="188">
        <f t="shared" si="3975"/>
        <v>20605.919999999998</v>
      </c>
      <c r="T3697">
        <v>44568.76</v>
      </c>
      <c r="U3697" s="190">
        <f t="shared" si="3976"/>
        <v>0.46233998881727911</v>
      </c>
    </row>
    <row r="3698" spans="1:21" x14ac:dyDescent="0.2">
      <c r="A3698" s="178">
        <v>42889</v>
      </c>
      <c r="B3698" s="180">
        <v>1</v>
      </c>
      <c r="C3698" t="s">
        <v>349</v>
      </c>
      <c r="D3698">
        <v>7</v>
      </c>
      <c r="E3698">
        <v>4</v>
      </c>
      <c r="F3698">
        <v>3.93</v>
      </c>
      <c r="G3698">
        <v>0.3</v>
      </c>
      <c r="H3698" s="184">
        <f t="shared" ref="H3698:L3698" si="4021">H3674</f>
        <v>0.95833333333333337</v>
      </c>
      <c r="I3698" s="185">
        <f t="shared" si="4021"/>
        <v>389</v>
      </c>
      <c r="J3698" s="185">
        <f t="shared" si="4021"/>
        <v>265</v>
      </c>
      <c r="K3698" s="185">
        <f t="shared" si="4021"/>
        <v>2985</v>
      </c>
      <c r="L3698" s="185">
        <f t="shared" si="4021"/>
        <v>1111</v>
      </c>
      <c r="M3698" s="147"/>
      <c r="N3698" s="143">
        <f t="shared" si="3974"/>
        <v>2723</v>
      </c>
      <c r="O3698" s="143">
        <f t="shared" si="3970"/>
        <v>1060</v>
      </c>
      <c r="P3698" s="143">
        <f t="shared" si="3971"/>
        <v>11731.050000000001</v>
      </c>
      <c r="Q3698" s="143">
        <f t="shared" si="3972"/>
        <v>333.3</v>
      </c>
      <c r="R3698" s="188">
        <f t="shared" si="3975"/>
        <v>15847.35</v>
      </c>
      <c r="T3698">
        <v>42139.82</v>
      </c>
      <c r="U3698" s="190">
        <f t="shared" si="3976"/>
        <v>0.37606591580125404</v>
      </c>
    </row>
    <row r="3699" spans="1:21" x14ac:dyDescent="0.2">
      <c r="A3699" s="178">
        <v>42890</v>
      </c>
      <c r="B3699" s="179">
        <v>4.1666666666666664E-2</v>
      </c>
      <c r="C3699" t="s">
        <v>349</v>
      </c>
      <c r="D3699">
        <v>8.11</v>
      </c>
      <c r="E3699">
        <v>5.49</v>
      </c>
      <c r="F3699">
        <v>5.49</v>
      </c>
      <c r="G3699">
        <v>0.3</v>
      </c>
      <c r="H3699" s="184">
        <f t="shared" ref="H3699:L3699" si="4022">H3675</f>
        <v>1</v>
      </c>
      <c r="I3699" s="185">
        <f t="shared" si="4022"/>
        <v>362</v>
      </c>
      <c r="J3699" s="185">
        <f t="shared" si="4022"/>
        <v>243</v>
      </c>
      <c r="K3699" s="185">
        <f t="shared" si="4022"/>
        <v>2985</v>
      </c>
      <c r="L3699" s="185">
        <f t="shared" si="4022"/>
        <v>1111</v>
      </c>
      <c r="M3699" s="147"/>
      <c r="N3699" s="143">
        <f t="shared" si="3974"/>
        <v>2935.8199999999997</v>
      </c>
      <c r="O3699" s="143">
        <f t="shared" si="3970"/>
        <v>1334.0700000000002</v>
      </c>
      <c r="P3699" s="143">
        <f t="shared" si="3971"/>
        <v>16387.650000000001</v>
      </c>
      <c r="Q3699" s="143">
        <f t="shared" si="3972"/>
        <v>333.3</v>
      </c>
      <c r="R3699" s="188">
        <f t="shared" si="3975"/>
        <v>20990.84</v>
      </c>
      <c r="T3699">
        <v>39368.339999999997</v>
      </c>
      <c r="U3699" s="190">
        <f t="shared" si="3976"/>
        <v>0.53319088384219404</v>
      </c>
    </row>
    <row r="3700" spans="1:21" x14ac:dyDescent="0.2">
      <c r="A3700" s="178">
        <v>42890</v>
      </c>
      <c r="B3700" s="179">
        <v>8.3333333333333329E-2</v>
      </c>
      <c r="C3700" t="s">
        <v>349</v>
      </c>
      <c r="D3700">
        <v>2.64</v>
      </c>
      <c r="E3700">
        <v>2.96</v>
      </c>
      <c r="F3700">
        <v>3</v>
      </c>
      <c r="G3700">
        <v>0.3</v>
      </c>
      <c r="H3700" s="184">
        <f t="shared" ref="H3700:L3700" si="4023">H3676</f>
        <v>4.1666666666666664E-2</v>
      </c>
      <c r="I3700" s="185">
        <f t="shared" si="4023"/>
        <v>294</v>
      </c>
      <c r="J3700" s="185">
        <f t="shared" si="4023"/>
        <v>212</v>
      </c>
      <c r="K3700" s="185">
        <f t="shared" si="4023"/>
        <v>2985</v>
      </c>
      <c r="L3700" s="185">
        <f t="shared" si="4023"/>
        <v>1111</v>
      </c>
      <c r="M3700" s="147"/>
      <c r="N3700" s="143">
        <f t="shared" si="3974"/>
        <v>776.16000000000008</v>
      </c>
      <c r="O3700" s="143">
        <f t="shared" si="3970"/>
        <v>627.52</v>
      </c>
      <c r="P3700" s="143">
        <f t="shared" si="3971"/>
        <v>8955</v>
      </c>
      <c r="Q3700" s="143">
        <f t="shared" si="3972"/>
        <v>333.3</v>
      </c>
      <c r="R3700" s="188">
        <f t="shared" si="3975"/>
        <v>10691.98</v>
      </c>
      <c r="T3700">
        <v>36644.379999999997</v>
      </c>
      <c r="U3700" s="190">
        <f t="shared" si="3976"/>
        <v>0.29177680179061566</v>
      </c>
    </row>
    <row r="3701" spans="1:21" x14ac:dyDescent="0.2">
      <c r="A3701" s="178">
        <v>42890</v>
      </c>
      <c r="B3701" s="179">
        <v>0.125</v>
      </c>
      <c r="C3701" t="s">
        <v>349</v>
      </c>
      <c r="D3701">
        <v>2.61</v>
      </c>
      <c r="E3701">
        <v>2.61</v>
      </c>
      <c r="F3701">
        <v>3</v>
      </c>
      <c r="G3701">
        <v>1</v>
      </c>
      <c r="H3701" s="184">
        <f t="shared" ref="H3701:L3701" si="4024">H3677</f>
        <v>8.3333333333333329E-2</v>
      </c>
      <c r="I3701" s="185">
        <f t="shared" si="4024"/>
        <v>236</v>
      </c>
      <c r="J3701" s="185">
        <f t="shared" si="4024"/>
        <v>179</v>
      </c>
      <c r="K3701" s="185">
        <f t="shared" si="4024"/>
        <v>2985</v>
      </c>
      <c r="L3701" s="185">
        <f t="shared" si="4024"/>
        <v>1111</v>
      </c>
      <c r="M3701" s="147"/>
      <c r="N3701" s="143">
        <f t="shared" si="3974"/>
        <v>615.95999999999992</v>
      </c>
      <c r="O3701" s="143">
        <f t="shared" si="3970"/>
        <v>467.19</v>
      </c>
      <c r="P3701" s="143">
        <f t="shared" si="3971"/>
        <v>8955</v>
      </c>
      <c r="Q3701" s="143">
        <f t="shared" si="3972"/>
        <v>1111</v>
      </c>
      <c r="R3701" s="188">
        <f t="shared" si="3975"/>
        <v>11149.15</v>
      </c>
      <c r="T3701">
        <v>34562.949999999997</v>
      </c>
      <c r="U3701" s="190">
        <f t="shared" si="3976"/>
        <v>0.32257518527787704</v>
      </c>
    </row>
    <row r="3702" spans="1:21" x14ac:dyDescent="0.2">
      <c r="A3702" s="178">
        <v>42890</v>
      </c>
      <c r="B3702" s="179">
        <v>0.16666666666666666</v>
      </c>
      <c r="C3702" t="s">
        <v>349</v>
      </c>
      <c r="D3702">
        <v>1</v>
      </c>
      <c r="E3702">
        <v>2.61</v>
      </c>
      <c r="F3702">
        <v>3</v>
      </c>
      <c r="G3702">
        <v>1</v>
      </c>
      <c r="H3702" s="184">
        <f t="shared" ref="H3702:L3702" si="4025">H3678</f>
        <v>0.125</v>
      </c>
      <c r="I3702" s="185">
        <f t="shared" si="4025"/>
        <v>201</v>
      </c>
      <c r="J3702" s="185">
        <f t="shared" si="4025"/>
        <v>205</v>
      </c>
      <c r="K3702" s="185">
        <f t="shared" si="4025"/>
        <v>2985</v>
      </c>
      <c r="L3702" s="185">
        <f t="shared" si="4025"/>
        <v>1717</v>
      </c>
      <c r="M3702" s="147"/>
      <c r="N3702" s="143">
        <f t="shared" si="3974"/>
        <v>201</v>
      </c>
      <c r="O3702" s="143">
        <f t="shared" si="3970"/>
        <v>535.04999999999995</v>
      </c>
      <c r="P3702" s="143">
        <f t="shared" si="3971"/>
        <v>8955</v>
      </c>
      <c r="Q3702" s="143">
        <f t="shared" si="3972"/>
        <v>1717</v>
      </c>
      <c r="R3702" s="188">
        <f t="shared" si="3975"/>
        <v>11408.05</v>
      </c>
      <c r="T3702">
        <v>33071.360000000001</v>
      </c>
      <c r="U3702" s="190">
        <f t="shared" si="3976"/>
        <v>0.34495255108952277</v>
      </c>
    </row>
    <row r="3703" spans="1:21" x14ac:dyDescent="0.2">
      <c r="A3703" s="178">
        <v>42890</v>
      </c>
      <c r="B3703" s="179">
        <v>0.20833333333333334</v>
      </c>
      <c r="C3703" t="s">
        <v>349</v>
      </c>
      <c r="D3703">
        <v>1</v>
      </c>
      <c r="E3703">
        <v>2.8</v>
      </c>
      <c r="F3703">
        <v>3</v>
      </c>
      <c r="G3703">
        <v>1</v>
      </c>
      <c r="H3703" s="184">
        <f t="shared" ref="H3703:L3703" si="4026">H3679</f>
        <v>0.16666666666666666</v>
      </c>
      <c r="I3703" s="185">
        <f t="shared" si="4026"/>
        <v>185</v>
      </c>
      <c r="J3703" s="185">
        <f t="shared" si="4026"/>
        <v>205</v>
      </c>
      <c r="K3703" s="185">
        <f t="shared" si="4026"/>
        <v>2985</v>
      </c>
      <c r="L3703" s="185">
        <f t="shared" si="4026"/>
        <v>1717</v>
      </c>
      <c r="M3703" s="147"/>
      <c r="N3703" s="143">
        <f t="shared" si="3974"/>
        <v>185</v>
      </c>
      <c r="O3703" s="143">
        <f t="shared" si="3970"/>
        <v>574</v>
      </c>
      <c r="P3703" s="143">
        <f t="shared" si="3971"/>
        <v>8955</v>
      </c>
      <c r="Q3703" s="143">
        <f t="shared" si="3972"/>
        <v>1717</v>
      </c>
      <c r="R3703" s="188">
        <f t="shared" si="3975"/>
        <v>11431</v>
      </c>
      <c r="T3703">
        <v>32002.61</v>
      </c>
      <c r="U3703" s="190">
        <f t="shared" si="3976"/>
        <v>0.35718961672188609</v>
      </c>
    </row>
    <row r="3704" spans="1:21" x14ac:dyDescent="0.2">
      <c r="A3704" s="178">
        <v>42890</v>
      </c>
      <c r="B3704" s="179">
        <v>0.25</v>
      </c>
      <c r="C3704" t="s">
        <v>349</v>
      </c>
      <c r="D3704">
        <v>2.6</v>
      </c>
      <c r="E3704">
        <v>4</v>
      </c>
      <c r="F3704">
        <v>3</v>
      </c>
      <c r="G3704">
        <v>1</v>
      </c>
      <c r="H3704" s="184">
        <f t="shared" ref="H3704:L3704" si="4027">H3680</f>
        <v>0.20833333333333334</v>
      </c>
      <c r="I3704" s="185">
        <f t="shared" si="4027"/>
        <v>207</v>
      </c>
      <c r="J3704" s="185">
        <f t="shared" si="4027"/>
        <v>283</v>
      </c>
      <c r="K3704" s="185">
        <f t="shared" si="4027"/>
        <v>2985</v>
      </c>
      <c r="L3704" s="185">
        <f t="shared" si="4027"/>
        <v>1717</v>
      </c>
      <c r="M3704" s="147"/>
      <c r="N3704" s="143">
        <f t="shared" si="3974"/>
        <v>538.20000000000005</v>
      </c>
      <c r="O3704" s="143">
        <f t="shared" si="3970"/>
        <v>1132</v>
      </c>
      <c r="P3704" s="143">
        <f t="shared" si="3971"/>
        <v>8955</v>
      </c>
      <c r="Q3704" s="143">
        <f t="shared" si="3972"/>
        <v>1717</v>
      </c>
      <c r="R3704" s="188">
        <f t="shared" si="3975"/>
        <v>12342.2</v>
      </c>
      <c r="T3704">
        <v>31460.9</v>
      </c>
      <c r="U3704" s="190">
        <f t="shared" si="3976"/>
        <v>0.39230282668327987</v>
      </c>
    </row>
    <row r="3705" spans="1:21" x14ac:dyDescent="0.2">
      <c r="A3705" s="178">
        <v>42890</v>
      </c>
      <c r="B3705" s="179">
        <v>0.29166666666666669</v>
      </c>
      <c r="C3705" t="s">
        <v>349</v>
      </c>
      <c r="D3705">
        <v>3.04</v>
      </c>
      <c r="E3705">
        <v>4.08</v>
      </c>
      <c r="F3705">
        <v>3.01</v>
      </c>
      <c r="G3705">
        <v>3.01</v>
      </c>
      <c r="H3705" s="184">
        <f t="shared" ref="H3705:L3705" si="4028">H3681</f>
        <v>0.25</v>
      </c>
      <c r="I3705" s="185">
        <f t="shared" si="4028"/>
        <v>327</v>
      </c>
      <c r="J3705" s="185">
        <f t="shared" si="4028"/>
        <v>438</v>
      </c>
      <c r="K3705" s="185">
        <f t="shared" si="4028"/>
        <v>2985</v>
      </c>
      <c r="L3705" s="185">
        <f t="shared" si="4028"/>
        <v>1717</v>
      </c>
      <c r="M3705" s="147"/>
      <c r="N3705" s="143">
        <f t="shared" si="3974"/>
        <v>994.08</v>
      </c>
      <c r="O3705" s="143">
        <f t="shared" si="3970"/>
        <v>1787.04</v>
      </c>
      <c r="P3705" s="143">
        <f t="shared" si="3971"/>
        <v>8984.8499999999985</v>
      </c>
      <c r="Q3705" s="143">
        <f t="shared" si="3972"/>
        <v>5168.17</v>
      </c>
      <c r="R3705" s="188">
        <f t="shared" si="3975"/>
        <v>16934.14</v>
      </c>
      <c r="T3705">
        <v>31352.07</v>
      </c>
      <c r="U3705" s="190">
        <f t="shared" si="3976"/>
        <v>0.54012829136959695</v>
      </c>
    </row>
    <row r="3706" spans="1:21" x14ac:dyDescent="0.2">
      <c r="A3706" s="178">
        <v>42890</v>
      </c>
      <c r="B3706" s="179">
        <v>0.33333333333333331</v>
      </c>
      <c r="C3706" t="s">
        <v>349</v>
      </c>
      <c r="D3706">
        <v>2.11</v>
      </c>
      <c r="E3706">
        <v>3.98</v>
      </c>
      <c r="F3706">
        <v>3</v>
      </c>
      <c r="G3706">
        <v>3.03</v>
      </c>
      <c r="H3706" s="184">
        <f t="shared" ref="H3706:L3706" si="4029">H3682</f>
        <v>0.29166666666666669</v>
      </c>
      <c r="I3706" s="185">
        <f t="shared" si="4029"/>
        <v>249</v>
      </c>
      <c r="J3706" s="185">
        <f t="shared" si="4029"/>
        <v>556</v>
      </c>
      <c r="K3706" s="185">
        <f t="shared" si="4029"/>
        <v>2872</v>
      </c>
      <c r="L3706" s="185">
        <f t="shared" si="4029"/>
        <v>2219</v>
      </c>
      <c r="M3706" s="147"/>
      <c r="N3706" s="143">
        <f t="shared" si="3974"/>
        <v>525.39</v>
      </c>
      <c r="O3706" s="143">
        <f t="shared" si="3970"/>
        <v>2212.88</v>
      </c>
      <c r="P3706" s="143">
        <f t="shared" si="3971"/>
        <v>8616</v>
      </c>
      <c r="Q3706" s="143">
        <f t="shared" si="3972"/>
        <v>6723.57</v>
      </c>
      <c r="R3706" s="188">
        <f t="shared" si="3975"/>
        <v>18077.84</v>
      </c>
      <c r="T3706">
        <v>31369.65</v>
      </c>
      <c r="U3706" s="190">
        <f t="shared" si="3976"/>
        <v>0.57628440228054822</v>
      </c>
    </row>
    <row r="3707" spans="1:21" x14ac:dyDescent="0.2">
      <c r="A3707" s="178">
        <v>42890</v>
      </c>
      <c r="B3707" s="179">
        <v>0.375</v>
      </c>
      <c r="C3707" t="s">
        <v>349</v>
      </c>
      <c r="D3707">
        <v>3.5</v>
      </c>
      <c r="E3707">
        <v>3.66</v>
      </c>
      <c r="F3707">
        <v>3</v>
      </c>
      <c r="G3707">
        <v>2.74</v>
      </c>
      <c r="H3707" s="184">
        <f t="shared" ref="H3707:L3707" si="4030">H3683</f>
        <v>0.33333333333333331</v>
      </c>
      <c r="I3707" s="185">
        <f t="shared" si="4030"/>
        <v>256</v>
      </c>
      <c r="J3707" s="185">
        <f t="shared" si="4030"/>
        <v>306</v>
      </c>
      <c r="K3707" s="185">
        <f t="shared" si="4030"/>
        <v>2872</v>
      </c>
      <c r="L3707" s="185">
        <f t="shared" si="4030"/>
        <v>2219</v>
      </c>
      <c r="M3707" s="147"/>
      <c r="N3707" s="143">
        <f t="shared" si="3974"/>
        <v>896</v>
      </c>
      <c r="O3707" s="143">
        <f t="shared" si="3970"/>
        <v>1119.96</v>
      </c>
      <c r="P3707" s="143">
        <f t="shared" si="3971"/>
        <v>8616</v>
      </c>
      <c r="Q3707" s="143">
        <f t="shared" si="3972"/>
        <v>6080.06</v>
      </c>
      <c r="R3707" s="188">
        <f t="shared" si="3975"/>
        <v>16712.02</v>
      </c>
      <c r="T3707">
        <v>31963.45</v>
      </c>
      <c r="U3707" s="190">
        <f t="shared" si="3976"/>
        <v>0.52284781523896828</v>
      </c>
    </row>
    <row r="3708" spans="1:21" x14ac:dyDescent="0.2">
      <c r="A3708" s="178">
        <v>42890</v>
      </c>
      <c r="B3708" s="179">
        <v>0.41666666666666669</v>
      </c>
      <c r="C3708" t="s">
        <v>349</v>
      </c>
      <c r="D3708">
        <v>6.35</v>
      </c>
      <c r="E3708">
        <v>5.68</v>
      </c>
      <c r="F3708">
        <v>5.25</v>
      </c>
      <c r="G3708">
        <v>4.4800000000000004</v>
      </c>
      <c r="H3708" s="184">
        <f t="shared" ref="H3708:L3708" si="4031">H3684</f>
        <v>0.375</v>
      </c>
      <c r="I3708" s="185">
        <f t="shared" si="4031"/>
        <v>156</v>
      </c>
      <c r="J3708" s="185">
        <f t="shared" si="4031"/>
        <v>343</v>
      </c>
      <c r="K3708" s="185">
        <f t="shared" si="4031"/>
        <v>2872</v>
      </c>
      <c r="L3708" s="185">
        <f t="shared" si="4031"/>
        <v>2219</v>
      </c>
      <c r="M3708" s="147"/>
      <c r="N3708" s="143">
        <f t="shared" si="3974"/>
        <v>990.59999999999991</v>
      </c>
      <c r="O3708" s="143">
        <f t="shared" si="3970"/>
        <v>1948.24</v>
      </c>
      <c r="P3708" s="143">
        <f t="shared" si="3971"/>
        <v>15078</v>
      </c>
      <c r="Q3708" s="143">
        <f t="shared" si="3972"/>
        <v>9941.1200000000008</v>
      </c>
      <c r="R3708" s="188">
        <f t="shared" si="3975"/>
        <v>27957.96</v>
      </c>
      <c r="T3708">
        <v>34024.230000000003</v>
      </c>
      <c r="U3708" s="190">
        <f t="shared" si="3976"/>
        <v>0.82170735384753735</v>
      </c>
    </row>
    <row r="3709" spans="1:21" x14ac:dyDescent="0.2">
      <c r="A3709" s="178">
        <v>42890</v>
      </c>
      <c r="B3709" s="179">
        <v>0.45833333333333331</v>
      </c>
      <c r="C3709" t="s">
        <v>349</v>
      </c>
      <c r="D3709">
        <v>2.61</v>
      </c>
      <c r="E3709">
        <v>5.96</v>
      </c>
      <c r="F3709">
        <v>5.83</v>
      </c>
      <c r="G3709">
        <v>4.74</v>
      </c>
      <c r="H3709" s="184">
        <f t="shared" ref="H3709:L3709" si="4032">H3685</f>
        <v>0.41666666666666669</v>
      </c>
      <c r="I3709" s="185">
        <f t="shared" si="4032"/>
        <v>196</v>
      </c>
      <c r="J3709" s="185">
        <f t="shared" si="4032"/>
        <v>315</v>
      </c>
      <c r="K3709" s="185">
        <f t="shared" si="4032"/>
        <v>2872</v>
      </c>
      <c r="L3709" s="185">
        <f t="shared" si="4032"/>
        <v>2219</v>
      </c>
      <c r="M3709" s="147"/>
      <c r="N3709" s="143">
        <f t="shared" si="3974"/>
        <v>511.56</v>
      </c>
      <c r="O3709" s="143">
        <f t="shared" si="3970"/>
        <v>1877.4</v>
      </c>
      <c r="P3709" s="143">
        <f t="shared" si="3971"/>
        <v>16743.759999999998</v>
      </c>
      <c r="Q3709" s="143">
        <f t="shared" si="3972"/>
        <v>10518.060000000001</v>
      </c>
      <c r="R3709" s="188">
        <f t="shared" si="3975"/>
        <v>29650.78</v>
      </c>
      <c r="T3709">
        <v>36827.82</v>
      </c>
      <c r="U3709" s="190">
        <f t="shared" si="3976"/>
        <v>0.80511906488084273</v>
      </c>
    </row>
    <row r="3710" spans="1:21" x14ac:dyDescent="0.2">
      <c r="A3710" s="178">
        <v>42890</v>
      </c>
      <c r="B3710" s="179">
        <v>0.5</v>
      </c>
      <c r="C3710" t="s">
        <v>349</v>
      </c>
      <c r="D3710">
        <v>1</v>
      </c>
      <c r="E3710">
        <v>7</v>
      </c>
      <c r="F3710">
        <v>7.01</v>
      </c>
      <c r="G3710">
        <v>6.48</v>
      </c>
      <c r="H3710" s="184">
        <f t="shared" ref="H3710:L3710" si="4033">H3686</f>
        <v>0.45833333333333331</v>
      </c>
      <c r="I3710" s="185">
        <f t="shared" si="4033"/>
        <v>226</v>
      </c>
      <c r="J3710" s="185">
        <f t="shared" si="4033"/>
        <v>326</v>
      </c>
      <c r="K3710" s="185">
        <f t="shared" si="4033"/>
        <v>2842</v>
      </c>
      <c r="L3710" s="185">
        <f t="shared" si="4033"/>
        <v>1635</v>
      </c>
      <c r="M3710" s="147"/>
      <c r="N3710" s="143">
        <f t="shared" si="3974"/>
        <v>226</v>
      </c>
      <c r="O3710" s="143">
        <f t="shared" si="3970"/>
        <v>2282</v>
      </c>
      <c r="P3710" s="143">
        <f t="shared" si="3971"/>
        <v>19922.419999999998</v>
      </c>
      <c r="Q3710" s="143">
        <f t="shared" si="3972"/>
        <v>10594.800000000001</v>
      </c>
      <c r="R3710" s="188">
        <f t="shared" si="3975"/>
        <v>33025.22</v>
      </c>
      <c r="T3710">
        <v>39962.99</v>
      </c>
      <c r="U3710" s="190">
        <f t="shared" si="3976"/>
        <v>0.82639512208671084</v>
      </c>
    </row>
    <row r="3711" spans="1:21" x14ac:dyDescent="0.2">
      <c r="A3711" s="178">
        <v>42890</v>
      </c>
      <c r="B3711" s="179">
        <v>0.54166666666666663</v>
      </c>
      <c r="C3711" t="s">
        <v>349</v>
      </c>
      <c r="D3711">
        <v>1</v>
      </c>
      <c r="E3711">
        <v>5.16</v>
      </c>
      <c r="F3711">
        <v>6.05</v>
      </c>
      <c r="G3711">
        <v>5.16</v>
      </c>
      <c r="H3711" s="184">
        <f t="shared" ref="H3711:L3711" si="4034">H3687</f>
        <v>0.5</v>
      </c>
      <c r="I3711" s="185">
        <f t="shared" si="4034"/>
        <v>222</v>
      </c>
      <c r="J3711" s="185">
        <f t="shared" si="4034"/>
        <v>319</v>
      </c>
      <c r="K3711" s="185">
        <f t="shared" si="4034"/>
        <v>2842</v>
      </c>
      <c r="L3711" s="185">
        <f t="shared" si="4034"/>
        <v>1635</v>
      </c>
      <c r="M3711" s="147"/>
      <c r="N3711" s="143">
        <f t="shared" si="3974"/>
        <v>222</v>
      </c>
      <c r="O3711" s="143">
        <f t="shared" si="3970"/>
        <v>1646.04</v>
      </c>
      <c r="P3711" s="143">
        <f t="shared" si="3971"/>
        <v>17194.099999999999</v>
      </c>
      <c r="Q3711" s="143">
        <f t="shared" si="3972"/>
        <v>8436.6</v>
      </c>
      <c r="R3711" s="188">
        <f t="shared" si="3975"/>
        <v>27498.739999999998</v>
      </c>
      <c r="T3711">
        <v>42954.67</v>
      </c>
      <c r="U3711" s="190">
        <f t="shared" si="3976"/>
        <v>0.64018045069371965</v>
      </c>
    </row>
    <row r="3712" spans="1:21" x14ac:dyDescent="0.2">
      <c r="A3712" s="178">
        <v>42890</v>
      </c>
      <c r="B3712" s="179">
        <v>0.58333333333333337</v>
      </c>
      <c r="C3712" t="s">
        <v>349</v>
      </c>
      <c r="D3712">
        <v>1</v>
      </c>
      <c r="E3712">
        <v>3.7</v>
      </c>
      <c r="F3712">
        <v>7.96</v>
      </c>
      <c r="G3712">
        <v>3.7</v>
      </c>
      <c r="H3712" s="184">
        <f t="shared" ref="H3712:L3712" si="4035">H3688</f>
        <v>0.54166666666666663</v>
      </c>
      <c r="I3712" s="185">
        <f t="shared" si="4035"/>
        <v>195</v>
      </c>
      <c r="J3712" s="185">
        <f t="shared" si="4035"/>
        <v>299</v>
      </c>
      <c r="K3712" s="185">
        <f t="shared" si="4035"/>
        <v>2842</v>
      </c>
      <c r="L3712" s="185">
        <f t="shared" si="4035"/>
        <v>1635</v>
      </c>
      <c r="M3712" s="147"/>
      <c r="N3712" s="143">
        <f t="shared" si="3974"/>
        <v>195</v>
      </c>
      <c r="O3712" s="143">
        <f t="shared" si="3970"/>
        <v>1106.3</v>
      </c>
      <c r="P3712" s="143">
        <f t="shared" si="3971"/>
        <v>22622.32</v>
      </c>
      <c r="Q3712" s="143">
        <f t="shared" si="3972"/>
        <v>6049.5</v>
      </c>
      <c r="R3712" s="188">
        <f t="shared" si="3975"/>
        <v>29973.119999999999</v>
      </c>
      <c r="T3712">
        <v>45653.58</v>
      </c>
      <c r="U3712" s="190">
        <f t="shared" si="3976"/>
        <v>0.65653383590071135</v>
      </c>
    </row>
    <row r="3713" spans="1:21" x14ac:dyDescent="0.2">
      <c r="A3713" s="178">
        <v>42890</v>
      </c>
      <c r="B3713" s="179">
        <v>0.625</v>
      </c>
      <c r="C3713" t="s">
        <v>349</v>
      </c>
      <c r="D3713">
        <v>2</v>
      </c>
      <c r="E3713">
        <v>7</v>
      </c>
      <c r="F3713">
        <v>11.47</v>
      </c>
      <c r="G3713">
        <v>1.58</v>
      </c>
      <c r="H3713" s="184">
        <f t="shared" ref="H3713:L3713" si="4036">H3689</f>
        <v>0.58333333333333337</v>
      </c>
      <c r="I3713" s="185">
        <f t="shared" si="4036"/>
        <v>205</v>
      </c>
      <c r="J3713" s="185">
        <f t="shared" si="4036"/>
        <v>237</v>
      </c>
      <c r="K3713" s="185">
        <f t="shared" si="4036"/>
        <v>2842</v>
      </c>
      <c r="L3713" s="185">
        <f t="shared" si="4036"/>
        <v>1635</v>
      </c>
      <c r="M3713" s="147"/>
      <c r="N3713" s="143">
        <f t="shared" si="3974"/>
        <v>410</v>
      </c>
      <c r="O3713" s="143">
        <f t="shared" si="3970"/>
        <v>1659</v>
      </c>
      <c r="P3713" s="143">
        <f t="shared" si="3971"/>
        <v>32597.74</v>
      </c>
      <c r="Q3713" s="143">
        <f t="shared" si="3972"/>
        <v>2583.3000000000002</v>
      </c>
      <c r="R3713" s="188">
        <f t="shared" si="3975"/>
        <v>37250.040000000008</v>
      </c>
      <c r="T3713">
        <v>47940.63</v>
      </c>
      <c r="U3713" s="190">
        <f t="shared" si="3976"/>
        <v>0.77700355627366624</v>
      </c>
    </row>
    <row r="3714" spans="1:21" x14ac:dyDescent="0.2">
      <c r="A3714" s="178">
        <v>42890</v>
      </c>
      <c r="B3714" s="179">
        <v>0.66666666666666663</v>
      </c>
      <c r="C3714" t="s">
        <v>349</v>
      </c>
      <c r="D3714">
        <v>2.61</v>
      </c>
      <c r="E3714">
        <v>12.44</v>
      </c>
      <c r="F3714">
        <v>16.350000000000001</v>
      </c>
      <c r="G3714">
        <v>1.57</v>
      </c>
      <c r="H3714" s="184">
        <f t="shared" ref="H3714:L3714" si="4037">H3690</f>
        <v>0.625</v>
      </c>
      <c r="I3714" s="185">
        <f t="shared" si="4037"/>
        <v>212</v>
      </c>
      <c r="J3714" s="185">
        <f t="shared" si="4037"/>
        <v>213</v>
      </c>
      <c r="K3714" s="185">
        <f t="shared" si="4037"/>
        <v>2842</v>
      </c>
      <c r="L3714" s="185">
        <f t="shared" si="4037"/>
        <v>1380</v>
      </c>
      <c r="M3714" s="147"/>
      <c r="N3714" s="143">
        <f t="shared" si="3974"/>
        <v>553.31999999999994</v>
      </c>
      <c r="O3714" s="143">
        <f t="shared" si="3970"/>
        <v>2649.72</v>
      </c>
      <c r="P3714" s="143">
        <f t="shared" si="3971"/>
        <v>46466.700000000004</v>
      </c>
      <c r="Q3714" s="143">
        <f t="shared" si="3972"/>
        <v>2166.6</v>
      </c>
      <c r="R3714" s="188">
        <f t="shared" si="3975"/>
        <v>51836.340000000004</v>
      </c>
      <c r="T3714">
        <v>49146.59</v>
      </c>
      <c r="U3714" s="190">
        <f t="shared" si="3976"/>
        <v>1.0547291276973643</v>
      </c>
    </row>
    <row r="3715" spans="1:21" x14ac:dyDescent="0.2">
      <c r="A3715" s="178">
        <v>42890</v>
      </c>
      <c r="B3715" s="179">
        <v>0.70833333333333337</v>
      </c>
      <c r="C3715" t="s">
        <v>349</v>
      </c>
      <c r="D3715">
        <v>2.11</v>
      </c>
      <c r="E3715">
        <v>17.77</v>
      </c>
      <c r="F3715">
        <v>20.85</v>
      </c>
      <c r="G3715">
        <v>1.47</v>
      </c>
      <c r="H3715" s="184">
        <f t="shared" ref="H3715:L3715" si="4038">H3691</f>
        <v>0.66666666666666663</v>
      </c>
      <c r="I3715" s="185">
        <f t="shared" si="4038"/>
        <v>191</v>
      </c>
      <c r="J3715" s="185">
        <f t="shared" si="4038"/>
        <v>237</v>
      </c>
      <c r="K3715" s="185">
        <f t="shared" si="4038"/>
        <v>2842</v>
      </c>
      <c r="L3715" s="185">
        <f t="shared" si="4038"/>
        <v>1380</v>
      </c>
      <c r="M3715" s="147"/>
      <c r="N3715" s="143">
        <f t="shared" si="3974"/>
        <v>403.01</v>
      </c>
      <c r="O3715" s="143">
        <f t="shared" si="3970"/>
        <v>4211.49</v>
      </c>
      <c r="P3715" s="143">
        <f t="shared" si="3971"/>
        <v>59255.700000000004</v>
      </c>
      <c r="Q3715" s="143">
        <f t="shared" si="3972"/>
        <v>2028.6</v>
      </c>
      <c r="R3715" s="188">
        <f t="shared" si="3975"/>
        <v>65898.8</v>
      </c>
      <c r="T3715">
        <v>48944.43</v>
      </c>
      <c r="U3715" s="190">
        <f t="shared" si="3976"/>
        <v>1.346400397348585</v>
      </c>
    </row>
    <row r="3716" spans="1:21" x14ac:dyDescent="0.2">
      <c r="A3716" s="178">
        <v>42890</v>
      </c>
      <c r="B3716" s="179">
        <v>0.75</v>
      </c>
      <c r="C3716" t="s">
        <v>349</v>
      </c>
      <c r="D3716">
        <v>7.59</v>
      </c>
      <c r="E3716">
        <v>7.58</v>
      </c>
      <c r="F3716">
        <v>10.53</v>
      </c>
      <c r="G3716">
        <v>2</v>
      </c>
      <c r="H3716" s="184">
        <f t="shared" ref="H3716:L3716" si="4039">H3692</f>
        <v>0.70833333333333337</v>
      </c>
      <c r="I3716" s="185">
        <f t="shared" si="4039"/>
        <v>218</v>
      </c>
      <c r="J3716" s="185">
        <f t="shared" si="4039"/>
        <v>258</v>
      </c>
      <c r="K3716" s="185">
        <f t="shared" si="4039"/>
        <v>2842</v>
      </c>
      <c r="L3716" s="185">
        <f t="shared" si="4039"/>
        <v>1380</v>
      </c>
      <c r="M3716" s="147"/>
      <c r="N3716" s="143">
        <f t="shared" si="3974"/>
        <v>1654.62</v>
      </c>
      <c r="O3716" s="143">
        <f t="shared" ref="O3716:O3779" si="4040">E3716*J3716</f>
        <v>1955.64</v>
      </c>
      <c r="P3716" s="143">
        <f t="shared" ref="P3716:P3779" si="4041">F3716*K3716</f>
        <v>29926.26</v>
      </c>
      <c r="Q3716" s="143">
        <f t="shared" ref="Q3716:Q3779" si="4042">G3716*L3716</f>
        <v>2760</v>
      </c>
      <c r="R3716" s="188">
        <f t="shared" si="3975"/>
        <v>36296.519999999997</v>
      </c>
      <c r="T3716">
        <v>47823</v>
      </c>
      <c r="U3716" s="190">
        <f t="shared" si="3976"/>
        <v>0.75897622482905713</v>
      </c>
    </row>
    <row r="3717" spans="1:21" x14ac:dyDescent="0.2">
      <c r="A3717" s="178">
        <v>42890</v>
      </c>
      <c r="B3717" s="179">
        <v>0.79166666666666663</v>
      </c>
      <c r="C3717" t="s">
        <v>349</v>
      </c>
      <c r="D3717">
        <v>5</v>
      </c>
      <c r="E3717">
        <v>4.92</v>
      </c>
      <c r="F3717">
        <v>6.93</v>
      </c>
      <c r="G3717">
        <v>1.55</v>
      </c>
      <c r="H3717" s="184">
        <f t="shared" ref="H3717:L3717" si="4043">H3693</f>
        <v>0.75</v>
      </c>
      <c r="I3717" s="185">
        <f t="shared" si="4043"/>
        <v>240</v>
      </c>
      <c r="J3717" s="185">
        <f t="shared" si="4043"/>
        <v>365</v>
      </c>
      <c r="K3717" s="185">
        <f t="shared" si="4043"/>
        <v>2842</v>
      </c>
      <c r="L3717" s="185">
        <f t="shared" si="4043"/>
        <v>1380</v>
      </c>
      <c r="M3717" s="147"/>
      <c r="N3717" s="143">
        <f t="shared" ref="N3717:N3780" si="4044">D3717*I3717</f>
        <v>1200</v>
      </c>
      <c r="O3717" s="143">
        <f t="shared" si="4040"/>
        <v>1795.8</v>
      </c>
      <c r="P3717" s="143">
        <f t="shared" si="4041"/>
        <v>19695.059999999998</v>
      </c>
      <c r="Q3717" s="143">
        <f t="shared" si="4042"/>
        <v>2139</v>
      </c>
      <c r="R3717" s="188">
        <f t="shared" ref="R3717:R3780" si="4045">SUM(N3717:Q3717)</f>
        <v>24829.859999999997</v>
      </c>
      <c r="T3717">
        <v>46488.56</v>
      </c>
      <c r="U3717" s="190">
        <f t="shared" ref="U3717:U3780" si="4046">R3717/T3717</f>
        <v>0.53410688565100739</v>
      </c>
    </row>
    <row r="3718" spans="1:21" x14ac:dyDescent="0.2">
      <c r="A3718" s="178">
        <v>42890</v>
      </c>
      <c r="B3718" s="179">
        <v>0.83333333333333337</v>
      </c>
      <c r="C3718" t="s">
        <v>349</v>
      </c>
      <c r="D3718">
        <v>5</v>
      </c>
      <c r="E3718">
        <v>4</v>
      </c>
      <c r="F3718">
        <v>5.75</v>
      </c>
      <c r="G3718">
        <v>1.3</v>
      </c>
      <c r="H3718" s="184">
        <f t="shared" ref="H3718:L3718" si="4047">H3694</f>
        <v>0.79166666666666663</v>
      </c>
      <c r="I3718" s="185">
        <f t="shared" si="4047"/>
        <v>320</v>
      </c>
      <c r="J3718" s="185">
        <f t="shared" si="4047"/>
        <v>214</v>
      </c>
      <c r="K3718" s="185">
        <f t="shared" si="4047"/>
        <v>2842</v>
      </c>
      <c r="L3718" s="185">
        <f t="shared" si="4047"/>
        <v>1426</v>
      </c>
      <c r="M3718" s="147"/>
      <c r="N3718" s="143">
        <f t="shared" si="4044"/>
        <v>1600</v>
      </c>
      <c r="O3718" s="143">
        <f t="shared" si="4040"/>
        <v>856</v>
      </c>
      <c r="P3718" s="143">
        <f t="shared" si="4041"/>
        <v>16341.5</v>
      </c>
      <c r="Q3718" s="143">
        <f t="shared" si="4042"/>
        <v>1853.8</v>
      </c>
      <c r="R3718" s="188">
        <f t="shared" si="4045"/>
        <v>20651.3</v>
      </c>
      <c r="T3718">
        <v>44835.9</v>
      </c>
      <c r="U3718" s="190">
        <f t="shared" si="4046"/>
        <v>0.4605974230471564</v>
      </c>
    </row>
    <row r="3719" spans="1:21" x14ac:dyDescent="0.2">
      <c r="A3719" s="178">
        <v>42890</v>
      </c>
      <c r="B3719" s="179">
        <v>0.875</v>
      </c>
      <c r="C3719" t="s">
        <v>349</v>
      </c>
      <c r="D3719">
        <v>5</v>
      </c>
      <c r="E3719">
        <v>4.55</v>
      </c>
      <c r="F3719">
        <v>7.16</v>
      </c>
      <c r="G3719">
        <v>1.25</v>
      </c>
      <c r="H3719" s="184">
        <f t="shared" ref="H3719:L3719" si="4048">H3695</f>
        <v>0.83333333333333337</v>
      </c>
      <c r="I3719" s="185">
        <f t="shared" si="4048"/>
        <v>322</v>
      </c>
      <c r="J3719" s="185">
        <f t="shared" si="4048"/>
        <v>178</v>
      </c>
      <c r="K3719" s="185">
        <f t="shared" si="4048"/>
        <v>2842</v>
      </c>
      <c r="L3719" s="185">
        <f t="shared" si="4048"/>
        <v>1426</v>
      </c>
      <c r="M3719" s="147"/>
      <c r="N3719" s="143">
        <f t="shared" si="4044"/>
        <v>1610</v>
      </c>
      <c r="O3719" s="143">
        <f t="shared" si="4040"/>
        <v>809.9</v>
      </c>
      <c r="P3719" s="143">
        <f t="shared" si="4041"/>
        <v>20348.72</v>
      </c>
      <c r="Q3719" s="143">
        <f t="shared" si="4042"/>
        <v>1782.5</v>
      </c>
      <c r="R3719" s="188">
        <f t="shared" si="4045"/>
        <v>24551.120000000003</v>
      </c>
      <c r="T3719">
        <v>43393.97</v>
      </c>
      <c r="U3719" s="190">
        <f t="shared" si="4046"/>
        <v>0.56577261771624032</v>
      </c>
    </row>
    <row r="3720" spans="1:21" x14ac:dyDescent="0.2">
      <c r="A3720" s="178">
        <v>42890</v>
      </c>
      <c r="B3720" s="179">
        <v>0.91666666666666663</v>
      </c>
      <c r="C3720" t="s">
        <v>349</v>
      </c>
      <c r="D3720">
        <v>12.02</v>
      </c>
      <c r="E3720">
        <v>5.04</v>
      </c>
      <c r="F3720">
        <v>6.04</v>
      </c>
      <c r="G3720">
        <v>1.19</v>
      </c>
      <c r="H3720" s="184">
        <f t="shared" ref="H3720:L3720" si="4049">H3696</f>
        <v>0.875</v>
      </c>
      <c r="I3720" s="185">
        <f t="shared" si="4049"/>
        <v>337</v>
      </c>
      <c r="J3720" s="185">
        <f t="shared" si="4049"/>
        <v>173</v>
      </c>
      <c r="K3720" s="185">
        <f t="shared" si="4049"/>
        <v>2842</v>
      </c>
      <c r="L3720" s="185">
        <f t="shared" si="4049"/>
        <v>1426</v>
      </c>
      <c r="M3720" s="147"/>
      <c r="N3720" s="143">
        <f t="shared" si="4044"/>
        <v>4050.74</v>
      </c>
      <c r="O3720" s="143">
        <f t="shared" si="4040"/>
        <v>871.92</v>
      </c>
      <c r="P3720" s="143">
        <f t="shared" si="4041"/>
        <v>17165.68</v>
      </c>
      <c r="Q3720" s="143">
        <f t="shared" si="4042"/>
        <v>1696.9399999999998</v>
      </c>
      <c r="R3720" s="188">
        <f t="shared" si="4045"/>
        <v>23785.279999999999</v>
      </c>
      <c r="T3720">
        <v>42729.34</v>
      </c>
      <c r="U3720" s="190">
        <f t="shared" si="4046"/>
        <v>0.55664983358039233</v>
      </c>
    </row>
    <row r="3721" spans="1:21" x14ac:dyDescent="0.2">
      <c r="A3721" s="178">
        <v>42890</v>
      </c>
      <c r="B3721" s="179">
        <v>0.95833333333333337</v>
      </c>
      <c r="C3721" t="s">
        <v>349</v>
      </c>
      <c r="D3721">
        <v>8.11</v>
      </c>
      <c r="E3721">
        <v>5.28</v>
      </c>
      <c r="F3721">
        <v>5.91</v>
      </c>
      <c r="G3721">
        <v>0.3</v>
      </c>
      <c r="H3721" s="184">
        <f t="shared" ref="H3721:L3721" si="4050">H3697</f>
        <v>0.91666666666666663</v>
      </c>
      <c r="I3721" s="185">
        <f t="shared" si="4050"/>
        <v>394</v>
      </c>
      <c r="J3721" s="185">
        <f t="shared" si="4050"/>
        <v>194</v>
      </c>
      <c r="K3721" s="185">
        <f t="shared" si="4050"/>
        <v>2842</v>
      </c>
      <c r="L3721" s="185">
        <f t="shared" si="4050"/>
        <v>1426</v>
      </c>
      <c r="M3721" s="147"/>
      <c r="N3721" s="143">
        <f t="shared" si="4044"/>
        <v>3195.3399999999997</v>
      </c>
      <c r="O3721" s="143">
        <f t="shared" si="4040"/>
        <v>1024.32</v>
      </c>
      <c r="P3721" s="143">
        <f t="shared" si="4041"/>
        <v>16796.22</v>
      </c>
      <c r="Q3721" s="143">
        <f t="shared" si="4042"/>
        <v>427.8</v>
      </c>
      <c r="R3721" s="188">
        <f t="shared" si="4045"/>
        <v>21443.68</v>
      </c>
      <c r="T3721">
        <v>42248.27</v>
      </c>
      <c r="U3721" s="190">
        <f t="shared" si="4046"/>
        <v>0.50756350496718572</v>
      </c>
    </row>
    <row r="3722" spans="1:21" x14ac:dyDescent="0.2">
      <c r="A3722" s="178">
        <v>42890</v>
      </c>
      <c r="B3722" s="180">
        <v>1</v>
      </c>
      <c r="C3722" t="s">
        <v>349</v>
      </c>
      <c r="D3722">
        <v>6.09</v>
      </c>
      <c r="E3722">
        <v>4.74</v>
      </c>
      <c r="F3722">
        <v>4.5599999999999996</v>
      </c>
      <c r="G3722">
        <v>0.3</v>
      </c>
      <c r="H3722" s="184">
        <f t="shared" ref="H3722:L3722" si="4051">H3698</f>
        <v>0.95833333333333337</v>
      </c>
      <c r="I3722" s="185">
        <f t="shared" si="4051"/>
        <v>389</v>
      </c>
      <c r="J3722" s="185">
        <f t="shared" si="4051"/>
        <v>265</v>
      </c>
      <c r="K3722" s="185">
        <f t="shared" si="4051"/>
        <v>2985</v>
      </c>
      <c r="L3722" s="185">
        <f t="shared" si="4051"/>
        <v>1111</v>
      </c>
      <c r="M3722" s="147"/>
      <c r="N3722" s="143">
        <f t="shared" si="4044"/>
        <v>2369.0099999999998</v>
      </c>
      <c r="O3722" s="143">
        <f t="shared" si="4040"/>
        <v>1256.1000000000001</v>
      </c>
      <c r="P3722" s="143">
        <f t="shared" si="4041"/>
        <v>13611.599999999999</v>
      </c>
      <c r="Q3722" s="143">
        <f t="shared" si="4042"/>
        <v>333.3</v>
      </c>
      <c r="R3722" s="188">
        <f t="shared" si="4045"/>
        <v>17570.009999999998</v>
      </c>
      <c r="T3722">
        <v>40055.85</v>
      </c>
      <c r="U3722" s="190">
        <f t="shared" si="4046"/>
        <v>0.43863780196900076</v>
      </c>
    </row>
    <row r="3723" spans="1:21" x14ac:dyDescent="0.2">
      <c r="A3723" s="178">
        <v>42891</v>
      </c>
      <c r="B3723" s="179">
        <v>4.1666666666666664E-2</v>
      </c>
      <c r="C3723" t="s">
        <v>349</v>
      </c>
      <c r="D3723">
        <v>5.22</v>
      </c>
      <c r="E3723">
        <v>4</v>
      </c>
      <c r="F3723">
        <v>3.73</v>
      </c>
      <c r="G3723">
        <v>0.3</v>
      </c>
      <c r="H3723" s="184">
        <f t="shared" ref="H3723:L3723" si="4052">H3699</f>
        <v>1</v>
      </c>
      <c r="I3723" s="185">
        <f t="shared" si="4052"/>
        <v>362</v>
      </c>
      <c r="J3723" s="185">
        <f t="shared" si="4052"/>
        <v>243</v>
      </c>
      <c r="K3723" s="185">
        <f t="shared" si="4052"/>
        <v>2985</v>
      </c>
      <c r="L3723" s="185">
        <f t="shared" si="4052"/>
        <v>1111</v>
      </c>
      <c r="M3723" s="147"/>
      <c r="N3723" s="143">
        <f t="shared" si="4044"/>
        <v>1889.6399999999999</v>
      </c>
      <c r="O3723" s="143">
        <f t="shared" si="4040"/>
        <v>972</v>
      </c>
      <c r="P3723" s="143">
        <f t="shared" si="4041"/>
        <v>11134.05</v>
      </c>
      <c r="Q3723" s="143">
        <f t="shared" si="4042"/>
        <v>333.3</v>
      </c>
      <c r="R3723" s="188">
        <f t="shared" si="4045"/>
        <v>14328.989999999998</v>
      </c>
      <c r="T3723">
        <v>37002.83</v>
      </c>
      <c r="U3723" s="190">
        <f t="shared" si="4046"/>
        <v>0.38724038134380523</v>
      </c>
    </row>
    <row r="3724" spans="1:21" x14ac:dyDescent="0.2">
      <c r="A3724" s="178">
        <v>42891</v>
      </c>
      <c r="B3724" s="179">
        <v>8.3333333333333329E-2</v>
      </c>
      <c r="C3724" t="s">
        <v>349</v>
      </c>
      <c r="D3724">
        <v>3.5</v>
      </c>
      <c r="E3724">
        <v>3</v>
      </c>
      <c r="F3724">
        <v>3</v>
      </c>
      <c r="G3724">
        <v>0.3</v>
      </c>
      <c r="H3724" s="184">
        <f t="shared" ref="H3724:L3724" si="4053">H3700</f>
        <v>4.1666666666666664E-2</v>
      </c>
      <c r="I3724" s="185">
        <f t="shared" si="4053"/>
        <v>294</v>
      </c>
      <c r="J3724" s="185">
        <f t="shared" si="4053"/>
        <v>212</v>
      </c>
      <c r="K3724" s="185">
        <f t="shared" si="4053"/>
        <v>2985</v>
      </c>
      <c r="L3724" s="185">
        <f t="shared" si="4053"/>
        <v>1111</v>
      </c>
      <c r="M3724" s="147"/>
      <c r="N3724" s="143">
        <f t="shared" si="4044"/>
        <v>1029</v>
      </c>
      <c r="O3724" s="143">
        <f t="shared" si="4040"/>
        <v>636</v>
      </c>
      <c r="P3724" s="143">
        <f t="shared" si="4041"/>
        <v>8955</v>
      </c>
      <c r="Q3724" s="143">
        <f t="shared" si="4042"/>
        <v>333.3</v>
      </c>
      <c r="R3724" s="188">
        <f t="shared" si="4045"/>
        <v>10953.3</v>
      </c>
      <c r="T3724">
        <v>34262.81</v>
      </c>
      <c r="U3724" s="190">
        <f t="shared" si="4046"/>
        <v>0.31968481277513433</v>
      </c>
    </row>
    <row r="3725" spans="1:21" x14ac:dyDescent="0.2">
      <c r="A3725" s="178">
        <v>42891</v>
      </c>
      <c r="B3725" s="179">
        <v>0.125</v>
      </c>
      <c r="C3725" t="s">
        <v>349</v>
      </c>
      <c r="D3725">
        <v>3.46</v>
      </c>
      <c r="E3725">
        <v>2.8</v>
      </c>
      <c r="F3725">
        <v>3</v>
      </c>
      <c r="G3725">
        <v>0.99</v>
      </c>
      <c r="H3725" s="184">
        <f t="shared" ref="H3725:L3725" si="4054">H3701</f>
        <v>8.3333333333333329E-2</v>
      </c>
      <c r="I3725" s="185">
        <f t="shared" si="4054"/>
        <v>236</v>
      </c>
      <c r="J3725" s="185">
        <f t="shared" si="4054"/>
        <v>179</v>
      </c>
      <c r="K3725" s="185">
        <f t="shared" si="4054"/>
        <v>2985</v>
      </c>
      <c r="L3725" s="185">
        <f t="shared" si="4054"/>
        <v>1111</v>
      </c>
      <c r="M3725" s="147"/>
      <c r="N3725" s="143">
        <f t="shared" si="4044"/>
        <v>816.56</v>
      </c>
      <c r="O3725" s="143">
        <f t="shared" si="4040"/>
        <v>501.2</v>
      </c>
      <c r="P3725" s="143">
        <f t="shared" si="4041"/>
        <v>8955</v>
      </c>
      <c r="Q3725" s="143">
        <f t="shared" si="4042"/>
        <v>1099.8900000000001</v>
      </c>
      <c r="R3725" s="188">
        <f t="shared" si="4045"/>
        <v>11372.65</v>
      </c>
      <c r="T3725">
        <v>32528.26</v>
      </c>
      <c r="U3725" s="190">
        <f t="shared" si="4046"/>
        <v>0.34962368106993735</v>
      </c>
    </row>
    <row r="3726" spans="1:21" x14ac:dyDescent="0.2">
      <c r="A3726" s="178">
        <v>42891</v>
      </c>
      <c r="B3726" s="179">
        <v>0.16666666666666666</v>
      </c>
      <c r="C3726" t="s">
        <v>349</v>
      </c>
      <c r="D3726">
        <v>1.03</v>
      </c>
      <c r="E3726">
        <v>2.61</v>
      </c>
      <c r="F3726">
        <v>3</v>
      </c>
      <c r="G3726">
        <v>1</v>
      </c>
      <c r="H3726" s="184">
        <f t="shared" ref="H3726:L3726" si="4055">H3702</f>
        <v>0.125</v>
      </c>
      <c r="I3726" s="185">
        <f t="shared" si="4055"/>
        <v>201</v>
      </c>
      <c r="J3726" s="185">
        <f t="shared" si="4055"/>
        <v>205</v>
      </c>
      <c r="K3726" s="185">
        <f t="shared" si="4055"/>
        <v>2985</v>
      </c>
      <c r="L3726" s="185">
        <f t="shared" si="4055"/>
        <v>1717</v>
      </c>
      <c r="M3726" s="147"/>
      <c r="N3726" s="143">
        <f t="shared" si="4044"/>
        <v>207.03</v>
      </c>
      <c r="O3726" s="143">
        <f t="shared" si="4040"/>
        <v>535.04999999999995</v>
      </c>
      <c r="P3726" s="143">
        <f t="shared" si="4041"/>
        <v>8955</v>
      </c>
      <c r="Q3726" s="143">
        <f t="shared" si="4042"/>
        <v>1717</v>
      </c>
      <c r="R3726" s="188">
        <f t="shared" si="4045"/>
        <v>11414.08</v>
      </c>
      <c r="T3726">
        <v>31469.4</v>
      </c>
      <c r="U3726" s="190">
        <f t="shared" si="4046"/>
        <v>0.36270408714497254</v>
      </c>
    </row>
    <row r="3727" spans="1:21" x14ac:dyDescent="0.2">
      <c r="A3727" s="178">
        <v>42891</v>
      </c>
      <c r="B3727" s="179">
        <v>0.20833333333333334</v>
      </c>
      <c r="C3727" t="s">
        <v>349</v>
      </c>
      <c r="D3727">
        <v>1</v>
      </c>
      <c r="E3727">
        <v>2.7</v>
      </c>
      <c r="F3727">
        <v>3</v>
      </c>
      <c r="G3727">
        <v>0.99</v>
      </c>
      <c r="H3727" s="184">
        <f t="shared" ref="H3727:L3727" si="4056">H3703</f>
        <v>0.16666666666666666</v>
      </c>
      <c r="I3727" s="185">
        <f t="shared" si="4056"/>
        <v>185</v>
      </c>
      <c r="J3727" s="185">
        <f t="shared" si="4056"/>
        <v>205</v>
      </c>
      <c r="K3727" s="185">
        <f t="shared" si="4056"/>
        <v>2985</v>
      </c>
      <c r="L3727" s="185">
        <f t="shared" si="4056"/>
        <v>1717</v>
      </c>
      <c r="M3727" s="147"/>
      <c r="N3727" s="143">
        <f t="shared" si="4044"/>
        <v>185</v>
      </c>
      <c r="O3727" s="143">
        <f t="shared" si="4040"/>
        <v>553.5</v>
      </c>
      <c r="P3727" s="143">
        <f t="shared" si="4041"/>
        <v>8955</v>
      </c>
      <c r="Q3727" s="143">
        <f t="shared" si="4042"/>
        <v>1699.83</v>
      </c>
      <c r="R3727" s="188">
        <f t="shared" si="4045"/>
        <v>11393.33</v>
      </c>
      <c r="T3727">
        <v>31013.040000000001</v>
      </c>
      <c r="U3727" s="190">
        <f t="shared" si="4046"/>
        <v>0.36737224083804748</v>
      </c>
    </row>
    <row r="3728" spans="1:21" x14ac:dyDescent="0.2">
      <c r="A3728" s="178">
        <v>42891</v>
      </c>
      <c r="B3728" s="179">
        <v>0.25</v>
      </c>
      <c r="C3728" t="s">
        <v>349</v>
      </c>
      <c r="D3728">
        <v>3.46</v>
      </c>
      <c r="E3728">
        <v>4</v>
      </c>
      <c r="F3728">
        <v>3.14</v>
      </c>
      <c r="G3728">
        <v>1</v>
      </c>
      <c r="H3728" s="184">
        <f t="shared" ref="H3728:L3728" si="4057">H3704</f>
        <v>0.20833333333333334</v>
      </c>
      <c r="I3728" s="185">
        <f t="shared" si="4057"/>
        <v>207</v>
      </c>
      <c r="J3728" s="185">
        <f t="shared" si="4057"/>
        <v>283</v>
      </c>
      <c r="K3728" s="185">
        <f t="shared" si="4057"/>
        <v>2985</v>
      </c>
      <c r="L3728" s="185">
        <f t="shared" si="4057"/>
        <v>1717</v>
      </c>
      <c r="M3728" s="147"/>
      <c r="N3728" s="143">
        <f t="shared" si="4044"/>
        <v>716.22</v>
      </c>
      <c r="O3728" s="143">
        <f t="shared" si="4040"/>
        <v>1132</v>
      </c>
      <c r="P3728" s="143">
        <f t="shared" si="4041"/>
        <v>9372.9</v>
      </c>
      <c r="Q3728" s="143">
        <f t="shared" si="4042"/>
        <v>1717</v>
      </c>
      <c r="R3728" s="188">
        <f t="shared" si="4045"/>
        <v>12938.119999999999</v>
      </c>
      <c r="T3728">
        <v>31345.09</v>
      </c>
      <c r="U3728" s="190">
        <f t="shared" si="4046"/>
        <v>0.41276384913873271</v>
      </c>
    </row>
    <row r="3729" spans="1:21" x14ac:dyDescent="0.2">
      <c r="A3729" s="178">
        <v>42891</v>
      </c>
      <c r="B3729" s="179">
        <v>0.29166666666666669</v>
      </c>
      <c r="C3729" t="s">
        <v>349</v>
      </c>
      <c r="D3729">
        <v>3.33</v>
      </c>
      <c r="E3729">
        <v>5.7</v>
      </c>
      <c r="F3729">
        <v>5.53</v>
      </c>
      <c r="G3729">
        <v>4.55</v>
      </c>
      <c r="H3729" s="184">
        <f t="shared" ref="H3729:L3729" si="4058">H3705</f>
        <v>0.25</v>
      </c>
      <c r="I3729" s="185">
        <f t="shared" si="4058"/>
        <v>327</v>
      </c>
      <c r="J3729" s="185">
        <f t="shared" si="4058"/>
        <v>438</v>
      </c>
      <c r="K3729" s="185">
        <f t="shared" si="4058"/>
        <v>2985</v>
      </c>
      <c r="L3729" s="185">
        <f t="shared" si="4058"/>
        <v>1717</v>
      </c>
      <c r="M3729" s="147"/>
      <c r="N3729" s="143">
        <f t="shared" si="4044"/>
        <v>1088.9100000000001</v>
      </c>
      <c r="O3729" s="143">
        <f t="shared" si="4040"/>
        <v>2496.6</v>
      </c>
      <c r="P3729" s="143">
        <f t="shared" si="4041"/>
        <v>16507.05</v>
      </c>
      <c r="Q3729" s="143">
        <f t="shared" si="4042"/>
        <v>7812.3499999999995</v>
      </c>
      <c r="R3729" s="188">
        <f t="shared" si="4045"/>
        <v>27904.909999999996</v>
      </c>
      <c r="T3729">
        <v>32835.57</v>
      </c>
      <c r="U3729" s="190">
        <f t="shared" si="4046"/>
        <v>0.8498378435337044</v>
      </c>
    </row>
    <row r="3730" spans="1:21" x14ac:dyDescent="0.2">
      <c r="A3730" s="178">
        <v>42891</v>
      </c>
      <c r="B3730" s="179">
        <v>0.33333333333333331</v>
      </c>
      <c r="C3730" t="s">
        <v>349</v>
      </c>
      <c r="D3730">
        <v>2.61</v>
      </c>
      <c r="E3730">
        <v>4.9800000000000004</v>
      </c>
      <c r="F3730">
        <v>4.8499999999999996</v>
      </c>
      <c r="G3730">
        <v>3.55</v>
      </c>
      <c r="H3730" s="184">
        <f t="shared" ref="H3730:L3730" si="4059">H3706</f>
        <v>0.29166666666666669</v>
      </c>
      <c r="I3730" s="185">
        <f t="shared" si="4059"/>
        <v>249</v>
      </c>
      <c r="J3730" s="185">
        <f t="shared" si="4059"/>
        <v>556</v>
      </c>
      <c r="K3730" s="185">
        <f t="shared" si="4059"/>
        <v>2872</v>
      </c>
      <c r="L3730" s="185">
        <f t="shared" si="4059"/>
        <v>2219</v>
      </c>
      <c r="M3730" s="147"/>
      <c r="N3730" s="143">
        <f t="shared" si="4044"/>
        <v>649.89</v>
      </c>
      <c r="O3730" s="143">
        <f t="shared" si="4040"/>
        <v>2768.88</v>
      </c>
      <c r="P3730" s="143">
        <f t="shared" si="4041"/>
        <v>13929.199999999999</v>
      </c>
      <c r="Q3730" s="143">
        <f t="shared" si="4042"/>
        <v>7877.45</v>
      </c>
      <c r="R3730" s="188">
        <f t="shared" si="4045"/>
        <v>25225.42</v>
      </c>
      <c r="T3730">
        <v>34997.47</v>
      </c>
      <c r="U3730" s="190">
        <f t="shared" si="4046"/>
        <v>0.72077838769488189</v>
      </c>
    </row>
    <row r="3731" spans="1:21" x14ac:dyDescent="0.2">
      <c r="A3731" s="178">
        <v>42891</v>
      </c>
      <c r="B3731" s="179">
        <v>0.375</v>
      </c>
      <c r="C3731" t="s">
        <v>349</v>
      </c>
      <c r="D3731">
        <v>3.5</v>
      </c>
      <c r="E3731">
        <v>5.6</v>
      </c>
      <c r="F3731">
        <v>5.6</v>
      </c>
      <c r="G3731">
        <v>4</v>
      </c>
      <c r="H3731" s="184">
        <f t="shared" ref="H3731:L3731" si="4060">H3707</f>
        <v>0.33333333333333331</v>
      </c>
      <c r="I3731" s="185">
        <f t="shared" si="4060"/>
        <v>256</v>
      </c>
      <c r="J3731" s="185">
        <f t="shared" si="4060"/>
        <v>306</v>
      </c>
      <c r="K3731" s="185">
        <f t="shared" si="4060"/>
        <v>2872</v>
      </c>
      <c r="L3731" s="185">
        <f t="shared" si="4060"/>
        <v>2219</v>
      </c>
      <c r="M3731" s="147"/>
      <c r="N3731" s="143">
        <f t="shared" si="4044"/>
        <v>896</v>
      </c>
      <c r="O3731" s="143">
        <f t="shared" si="4040"/>
        <v>1713.6</v>
      </c>
      <c r="P3731" s="143">
        <f t="shared" si="4041"/>
        <v>16083.199999999999</v>
      </c>
      <c r="Q3731" s="143">
        <f t="shared" si="4042"/>
        <v>8876</v>
      </c>
      <c r="R3731" s="188">
        <f t="shared" si="4045"/>
        <v>27568.799999999999</v>
      </c>
      <c r="T3731">
        <v>36545.919999999998</v>
      </c>
      <c r="U3731" s="190">
        <f t="shared" si="4046"/>
        <v>0.75436054147768072</v>
      </c>
    </row>
    <row r="3732" spans="1:21" x14ac:dyDescent="0.2">
      <c r="A3732" s="178">
        <v>42891</v>
      </c>
      <c r="B3732" s="179">
        <v>0.41666666666666669</v>
      </c>
      <c r="C3732" t="s">
        <v>349</v>
      </c>
      <c r="D3732">
        <v>8.09</v>
      </c>
      <c r="E3732">
        <v>8.7100000000000009</v>
      </c>
      <c r="F3732">
        <v>10</v>
      </c>
      <c r="G3732">
        <v>6</v>
      </c>
      <c r="H3732" s="184">
        <f t="shared" ref="H3732:L3732" si="4061">H3708</f>
        <v>0.375</v>
      </c>
      <c r="I3732" s="185">
        <f t="shared" si="4061"/>
        <v>156</v>
      </c>
      <c r="J3732" s="185">
        <f t="shared" si="4061"/>
        <v>343</v>
      </c>
      <c r="K3732" s="185">
        <f t="shared" si="4061"/>
        <v>2872</v>
      </c>
      <c r="L3732" s="185">
        <f t="shared" si="4061"/>
        <v>2219</v>
      </c>
      <c r="M3732" s="147"/>
      <c r="N3732" s="143">
        <f t="shared" si="4044"/>
        <v>1262.04</v>
      </c>
      <c r="O3732" s="143">
        <f t="shared" si="4040"/>
        <v>2987.53</v>
      </c>
      <c r="P3732" s="143">
        <f t="shared" si="4041"/>
        <v>28720</v>
      </c>
      <c r="Q3732" s="143">
        <f t="shared" si="4042"/>
        <v>13314</v>
      </c>
      <c r="R3732" s="188">
        <f t="shared" si="4045"/>
        <v>46283.57</v>
      </c>
      <c r="T3732">
        <v>38437.589999999997</v>
      </c>
      <c r="U3732" s="190">
        <f t="shared" si="4046"/>
        <v>1.2041225789650185</v>
      </c>
    </row>
    <row r="3733" spans="1:21" x14ac:dyDescent="0.2">
      <c r="A3733" s="178">
        <v>42891</v>
      </c>
      <c r="B3733" s="179">
        <v>0.45833333333333331</v>
      </c>
      <c r="C3733" t="s">
        <v>349</v>
      </c>
      <c r="D3733">
        <v>2.61</v>
      </c>
      <c r="E3733">
        <v>6</v>
      </c>
      <c r="F3733">
        <v>6</v>
      </c>
      <c r="G3733">
        <v>4.5599999999999996</v>
      </c>
      <c r="H3733" s="184">
        <f t="shared" ref="H3733:L3733" si="4062">H3709</f>
        <v>0.41666666666666669</v>
      </c>
      <c r="I3733" s="185">
        <f t="shared" si="4062"/>
        <v>196</v>
      </c>
      <c r="J3733" s="185">
        <f t="shared" si="4062"/>
        <v>315</v>
      </c>
      <c r="K3733" s="185">
        <f t="shared" si="4062"/>
        <v>2872</v>
      </c>
      <c r="L3733" s="185">
        <f t="shared" si="4062"/>
        <v>2219</v>
      </c>
      <c r="M3733" s="147"/>
      <c r="N3733" s="143">
        <f t="shared" si="4044"/>
        <v>511.56</v>
      </c>
      <c r="O3733" s="143">
        <f t="shared" si="4040"/>
        <v>1890</v>
      </c>
      <c r="P3733" s="143">
        <f t="shared" si="4041"/>
        <v>17232</v>
      </c>
      <c r="Q3733" s="143">
        <f t="shared" si="4042"/>
        <v>10118.64</v>
      </c>
      <c r="R3733" s="188">
        <f t="shared" si="4045"/>
        <v>29752.2</v>
      </c>
      <c r="T3733">
        <v>40673.14</v>
      </c>
      <c r="U3733" s="190">
        <f t="shared" si="4046"/>
        <v>0.73149503579020458</v>
      </c>
    </row>
    <row r="3734" spans="1:21" x14ac:dyDescent="0.2">
      <c r="A3734" s="178">
        <v>42891</v>
      </c>
      <c r="B3734" s="179">
        <v>0.5</v>
      </c>
      <c r="C3734" t="s">
        <v>349</v>
      </c>
      <c r="D3734">
        <v>1</v>
      </c>
      <c r="E3734">
        <v>5.18</v>
      </c>
      <c r="F3734">
        <v>5.77</v>
      </c>
      <c r="G3734">
        <v>3.58</v>
      </c>
      <c r="H3734" s="184">
        <f t="shared" ref="H3734:L3734" si="4063">H3710</f>
        <v>0.45833333333333331</v>
      </c>
      <c r="I3734" s="185">
        <f t="shared" si="4063"/>
        <v>226</v>
      </c>
      <c r="J3734" s="185">
        <f t="shared" si="4063"/>
        <v>326</v>
      </c>
      <c r="K3734" s="185">
        <f t="shared" si="4063"/>
        <v>2842</v>
      </c>
      <c r="L3734" s="185">
        <f t="shared" si="4063"/>
        <v>1635</v>
      </c>
      <c r="M3734" s="147"/>
      <c r="N3734" s="143">
        <f t="shared" si="4044"/>
        <v>226</v>
      </c>
      <c r="O3734" s="143">
        <f t="shared" si="4040"/>
        <v>1688.6799999999998</v>
      </c>
      <c r="P3734" s="143">
        <f t="shared" si="4041"/>
        <v>16398.34</v>
      </c>
      <c r="Q3734" s="143">
        <f t="shared" si="4042"/>
        <v>5853.3</v>
      </c>
      <c r="R3734" s="188">
        <f t="shared" si="4045"/>
        <v>24166.32</v>
      </c>
      <c r="T3734">
        <v>43307.15</v>
      </c>
      <c r="U3734" s="190">
        <f t="shared" si="4046"/>
        <v>0.55802148144128627</v>
      </c>
    </row>
    <row r="3735" spans="1:21" x14ac:dyDescent="0.2">
      <c r="A3735" s="178">
        <v>42891</v>
      </c>
      <c r="B3735" s="179">
        <v>0.54166666666666663</v>
      </c>
      <c r="C3735" t="s">
        <v>349</v>
      </c>
      <c r="D3735">
        <v>1.61</v>
      </c>
      <c r="E3735">
        <v>3.99</v>
      </c>
      <c r="F3735">
        <v>4.99</v>
      </c>
      <c r="G3735">
        <v>3.71</v>
      </c>
      <c r="H3735" s="184">
        <f t="shared" ref="H3735:L3735" si="4064">H3711</f>
        <v>0.5</v>
      </c>
      <c r="I3735" s="185">
        <f t="shared" si="4064"/>
        <v>222</v>
      </c>
      <c r="J3735" s="185">
        <f t="shared" si="4064"/>
        <v>319</v>
      </c>
      <c r="K3735" s="185">
        <f t="shared" si="4064"/>
        <v>2842</v>
      </c>
      <c r="L3735" s="185">
        <f t="shared" si="4064"/>
        <v>1635</v>
      </c>
      <c r="M3735" s="147"/>
      <c r="N3735" s="143">
        <f t="shared" si="4044"/>
        <v>357.42</v>
      </c>
      <c r="O3735" s="143">
        <f t="shared" si="4040"/>
        <v>1272.8100000000002</v>
      </c>
      <c r="P3735" s="143">
        <f t="shared" si="4041"/>
        <v>14181.58</v>
      </c>
      <c r="Q3735" s="143">
        <f t="shared" si="4042"/>
        <v>6065.85</v>
      </c>
      <c r="R3735" s="188">
        <f t="shared" si="4045"/>
        <v>21877.66</v>
      </c>
      <c r="T3735">
        <v>45938.06</v>
      </c>
      <c r="U3735" s="190">
        <f t="shared" si="4046"/>
        <v>0.47624257532860553</v>
      </c>
    </row>
    <row r="3736" spans="1:21" x14ac:dyDescent="0.2">
      <c r="A3736" s="178">
        <v>42891</v>
      </c>
      <c r="B3736" s="179">
        <v>0.58333333333333337</v>
      </c>
      <c r="C3736" t="s">
        <v>349</v>
      </c>
      <c r="D3736">
        <v>1.07</v>
      </c>
      <c r="E3736">
        <v>6.69</v>
      </c>
      <c r="F3736">
        <v>7.69</v>
      </c>
      <c r="G3736">
        <v>5</v>
      </c>
      <c r="H3736" s="184">
        <f t="shared" ref="H3736:L3736" si="4065">H3712</f>
        <v>0.54166666666666663</v>
      </c>
      <c r="I3736" s="185">
        <f t="shared" si="4065"/>
        <v>195</v>
      </c>
      <c r="J3736" s="185">
        <f t="shared" si="4065"/>
        <v>299</v>
      </c>
      <c r="K3736" s="185">
        <f t="shared" si="4065"/>
        <v>2842</v>
      </c>
      <c r="L3736" s="185">
        <f t="shared" si="4065"/>
        <v>1635</v>
      </c>
      <c r="M3736" s="147"/>
      <c r="N3736" s="143">
        <f t="shared" si="4044"/>
        <v>208.65</v>
      </c>
      <c r="O3736" s="143">
        <f t="shared" si="4040"/>
        <v>2000.3100000000002</v>
      </c>
      <c r="P3736" s="143">
        <f t="shared" si="4041"/>
        <v>21854.98</v>
      </c>
      <c r="Q3736" s="143">
        <f t="shared" si="4042"/>
        <v>8175</v>
      </c>
      <c r="R3736" s="188">
        <f t="shared" si="4045"/>
        <v>32238.94</v>
      </c>
      <c r="T3736">
        <v>48082.52</v>
      </c>
      <c r="U3736" s="190">
        <f t="shared" si="4046"/>
        <v>0.67049189601543346</v>
      </c>
    </row>
    <row r="3737" spans="1:21" x14ac:dyDescent="0.2">
      <c r="A3737" s="178">
        <v>42891</v>
      </c>
      <c r="B3737" s="179">
        <v>0.625</v>
      </c>
      <c r="C3737" t="s">
        <v>349</v>
      </c>
      <c r="D3737">
        <v>2.04</v>
      </c>
      <c r="E3737">
        <v>8.41</v>
      </c>
      <c r="F3737">
        <v>9.41</v>
      </c>
      <c r="G3737">
        <v>1.2</v>
      </c>
      <c r="H3737" s="184">
        <f t="shared" ref="H3737:L3737" si="4066">H3713</f>
        <v>0.58333333333333337</v>
      </c>
      <c r="I3737" s="185">
        <f t="shared" si="4066"/>
        <v>205</v>
      </c>
      <c r="J3737" s="185">
        <f t="shared" si="4066"/>
        <v>237</v>
      </c>
      <c r="K3737" s="185">
        <f t="shared" si="4066"/>
        <v>2842</v>
      </c>
      <c r="L3737" s="185">
        <f t="shared" si="4066"/>
        <v>1635</v>
      </c>
      <c r="M3737" s="147"/>
      <c r="N3737" s="143">
        <f t="shared" si="4044"/>
        <v>418.2</v>
      </c>
      <c r="O3737" s="143">
        <f t="shared" si="4040"/>
        <v>1993.17</v>
      </c>
      <c r="P3737" s="143">
        <f t="shared" si="4041"/>
        <v>26743.22</v>
      </c>
      <c r="Q3737" s="143">
        <f t="shared" si="4042"/>
        <v>1962</v>
      </c>
      <c r="R3737" s="188">
        <f t="shared" si="4045"/>
        <v>31116.59</v>
      </c>
      <c r="T3737">
        <v>50048.58</v>
      </c>
      <c r="U3737" s="190">
        <f t="shared" si="4046"/>
        <v>0.62172772933817499</v>
      </c>
    </row>
    <row r="3738" spans="1:21" x14ac:dyDescent="0.2">
      <c r="A3738" s="178">
        <v>42891</v>
      </c>
      <c r="B3738" s="179">
        <v>0.66666666666666663</v>
      </c>
      <c r="C3738" t="s">
        <v>349</v>
      </c>
      <c r="D3738">
        <v>2.42</v>
      </c>
      <c r="E3738">
        <v>17.95</v>
      </c>
      <c r="F3738">
        <v>19.440000000000001</v>
      </c>
      <c r="G3738">
        <v>0.99</v>
      </c>
      <c r="H3738" s="184">
        <f t="shared" ref="H3738:L3738" si="4067">H3714</f>
        <v>0.625</v>
      </c>
      <c r="I3738" s="185">
        <f t="shared" si="4067"/>
        <v>212</v>
      </c>
      <c r="J3738" s="185">
        <f t="shared" si="4067"/>
        <v>213</v>
      </c>
      <c r="K3738" s="185">
        <f t="shared" si="4067"/>
        <v>2842</v>
      </c>
      <c r="L3738" s="185">
        <f t="shared" si="4067"/>
        <v>1380</v>
      </c>
      <c r="M3738" s="147"/>
      <c r="N3738" s="143">
        <f t="shared" si="4044"/>
        <v>513.04</v>
      </c>
      <c r="O3738" s="143">
        <f t="shared" si="4040"/>
        <v>3823.35</v>
      </c>
      <c r="P3738" s="143">
        <f t="shared" si="4041"/>
        <v>55248.480000000003</v>
      </c>
      <c r="Q3738" s="143">
        <f t="shared" si="4042"/>
        <v>1366.2</v>
      </c>
      <c r="R3738" s="188">
        <f t="shared" si="4045"/>
        <v>60951.07</v>
      </c>
      <c r="T3738">
        <v>51169.45</v>
      </c>
      <c r="U3738" s="190">
        <f t="shared" si="4046"/>
        <v>1.191161327706278</v>
      </c>
    </row>
    <row r="3739" spans="1:21" x14ac:dyDescent="0.2">
      <c r="A3739" s="178">
        <v>42891</v>
      </c>
      <c r="B3739" s="179">
        <v>0.70833333333333337</v>
      </c>
      <c r="C3739" t="s">
        <v>349</v>
      </c>
      <c r="D3739">
        <v>2.11</v>
      </c>
      <c r="E3739">
        <v>17.88</v>
      </c>
      <c r="F3739">
        <v>20.149999999999999</v>
      </c>
      <c r="G3739">
        <v>0.99</v>
      </c>
      <c r="H3739" s="184">
        <f t="shared" ref="H3739:L3739" si="4068">H3715</f>
        <v>0.66666666666666663</v>
      </c>
      <c r="I3739" s="185">
        <f t="shared" si="4068"/>
        <v>191</v>
      </c>
      <c r="J3739" s="185">
        <f t="shared" si="4068"/>
        <v>237</v>
      </c>
      <c r="K3739" s="185">
        <f t="shared" si="4068"/>
        <v>2842</v>
      </c>
      <c r="L3739" s="185">
        <f t="shared" si="4068"/>
        <v>1380</v>
      </c>
      <c r="M3739" s="147"/>
      <c r="N3739" s="143">
        <f t="shared" si="4044"/>
        <v>403.01</v>
      </c>
      <c r="O3739" s="143">
        <f t="shared" si="4040"/>
        <v>4237.5599999999995</v>
      </c>
      <c r="P3739" s="143">
        <f t="shared" si="4041"/>
        <v>57266.299999999996</v>
      </c>
      <c r="Q3739" s="143">
        <f t="shared" si="4042"/>
        <v>1366.2</v>
      </c>
      <c r="R3739" s="188">
        <f t="shared" si="4045"/>
        <v>63273.069999999992</v>
      </c>
      <c r="T3739">
        <v>51296.55</v>
      </c>
      <c r="U3739" s="190">
        <f t="shared" si="4046"/>
        <v>1.2334761304610151</v>
      </c>
    </row>
    <row r="3740" spans="1:21" x14ac:dyDescent="0.2">
      <c r="A3740" s="178">
        <v>42891</v>
      </c>
      <c r="B3740" s="179">
        <v>0.75</v>
      </c>
      <c r="C3740" t="s">
        <v>349</v>
      </c>
      <c r="D3740">
        <v>5.14</v>
      </c>
      <c r="E3740">
        <v>6.3</v>
      </c>
      <c r="F3740">
        <v>8.2100000000000009</v>
      </c>
      <c r="G3740">
        <v>1.46</v>
      </c>
      <c r="H3740" s="184">
        <f t="shared" ref="H3740:L3740" si="4069">H3716</f>
        <v>0.70833333333333337</v>
      </c>
      <c r="I3740" s="185">
        <f t="shared" si="4069"/>
        <v>218</v>
      </c>
      <c r="J3740" s="185">
        <f t="shared" si="4069"/>
        <v>258</v>
      </c>
      <c r="K3740" s="185">
        <f t="shared" si="4069"/>
        <v>2842</v>
      </c>
      <c r="L3740" s="185">
        <f t="shared" si="4069"/>
        <v>1380</v>
      </c>
      <c r="M3740" s="147"/>
      <c r="N3740" s="143">
        <f t="shared" si="4044"/>
        <v>1120.52</v>
      </c>
      <c r="O3740" s="143">
        <f t="shared" si="4040"/>
        <v>1625.3999999999999</v>
      </c>
      <c r="P3740" s="143">
        <f t="shared" si="4041"/>
        <v>23332.820000000003</v>
      </c>
      <c r="Q3740" s="143">
        <f t="shared" si="4042"/>
        <v>2014.8</v>
      </c>
      <c r="R3740" s="188">
        <f t="shared" si="4045"/>
        <v>28093.540000000005</v>
      </c>
      <c r="T3740">
        <v>51370.23</v>
      </c>
      <c r="U3740" s="190">
        <f t="shared" si="4046"/>
        <v>0.54688367172971586</v>
      </c>
    </row>
    <row r="3741" spans="1:21" x14ac:dyDescent="0.2">
      <c r="A3741" s="178">
        <v>42891</v>
      </c>
      <c r="B3741" s="179">
        <v>0.79166666666666663</v>
      </c>
      <c r="C3741" t="s">
        <v>349</v>
      </c>
      <c r="D3741">
        <v>3.5</v>
      </c>
      <c r="E3741">
        <v>3.6</v>
      </c>
      <c r="F3741">
        <v>8.18</v>
      </c>
      <c r="G3741">
        <v>0.99</v>
      </c>
      <c r="H3741" s="184">
        <f t="shared" ref="H3741:L3741" si="4070">H3717</f>
        <v>0.75</v>
      </c>
      <c r="I3741" s="185">
        <f t="shared" si="4070"/>
        <v>240</v>
      </c>
      <c r="J3741" s="185">
        <f t="shared" si="4070"/>
        <v>365</v>
      </c>
      <c r="K3741" s="185">
        <f t="shared" si="4070"/>
        <v>2842</v>
      </c>
      <c r="L3741" s="185">
        <f t="shared" si="4070"/>
        <v>1380</v>
      </c>
      <c r="M3741" s="147"/>
      <c r="N3741" s="143">
        <f t="shared" si="4044"/>
        <v>840</v>
      </c>
      <c r="O3741" s="143">
        <f t="shared" si="4040"/>
        <v>1314</v>
      </c>
      <c r="P3741" s="143">
        <f t="shared" si="4041"/>
        <v>23247.559999999998</v>
      </c>
      <c r="Q3741" s="143">
        <f t="shared" si="4042"/>
        <v>1366.2</v>
      </c>
      <c r="R3741" s="188">
        <f t="shared" si="4045"/>
        <v>26767.759999999998</v>
      </c>
      <c r="T3741">
        <v>50409.21</v>
      </c>
      <c r="U3741" s="190">
        <f t="shared" si="4046"/>
        <v>0.5310093135758327</v>
      </c>
    </row>
    <row r="3742" spans="1:21" x14ac:dyDescent="0.2">
      <c r="A3742" s="178">
        <v>42891</v>
      </c>
      <c r="B3742" s="179">
        <v>0.83333333333333337</v>
      </c>
      <c r="C3742" t="s">
        <v>349</v>
      </c>
      <c r="D3742">
        <v>3.5</v>
      </c>
      <c r="E3742">
        <v>3.21</v>
      </c>
      <c r="F3742">
        <v>7.71</v>
      </c>
      <c r="G3742">
        <v>1.1399999999999999</v>
      </c>
      <c r="H3742" s="184">
        <f t="shared" ref="H3742:L3742" si="4071">H3718</f>
        <v>0.79166666666666663</v>
      </c>
      <c r="I3742" s="185">
        <f t="shared" si="4071"/>
        <v>320</v>
      </c>
      <c r="J3742" s="185">
        <f t="shared" si="4071"/>
        <v>214</v>
      </c>
      <c r="K3742" s="185">
        <f t="shared" si="4071"/>
        <v>2842</v>
      </c>
      <c r="L3742" s="185">
        <f t="shared" si="4071"/>
        <v>1426</v>
      </c>
      <c r="M3742" s="147"/>
      <c r="N3742" s="143">
        <f t="shared" si="4044"/>
        <v>1120</v>
      </c>
      <c r="O3742" s="143">
        <f t="shared" si="4040"/>
        <v>686.93999999999994</v>
      </c>
      <c r="P3742" s="143">
        <f t="shared" si="4041"/>
        <v>21911.82</v>
      </c>
      <c r="Q3742" s="143">
        <f t="shared" si="4042"/>
        <v>1625.6399999999999</v>
      </c>
      <c r="R3742" s="188">
        <f t="shared" si="4045"/>
        <v>25344.399999999998</v>
      </c>
      <c r="T3742">
        <v>48999.24</v>
      </c>
      <c r="U3742" s="190">
        <f t="shared" si="4046"/>
        <v>0.51724067556966191</v>
      </c>
    </row>
    <row r="3743" spans="1:21" x14ac:dyDescent="0.2">
      <c r="A3743" s="178">
        <v>42891</v>
      </c>
      <c r="B3743" s="179">
        <v>0.875</v>
      </c>
      <c r="C3743" t="s">
        <v>349</v>
      </c>
      <c r="D3743">
        <v>4.6900000000000004</v>
      </c>
      <c r="E3743">
        <v>5.13</v>
      </c>
      <c r="F3743">
        <v>7.79</v>
      </c>
      <c r="G3743">
        <v>1.25</v>
      </c>
      <c r="H3743" s="184">
        <f t="shared" ref="H3743:L3743" si="4072">H3719</f>
        <v>0.83333333333333337</v>
      </c>
      <c r="I3743" s="185">
        <f t="shared" si="4072"/>
        <v>322</v>
      </c>
      <c r="J3743" s="185">
        <f t="shared" si="4072"/>
        <v>178</v>
      </c>
      <c r="K3743" s="185">
        <f t="shared" si="4072"/>
        <v>2842</v>
      </c>
      <c r="L3743" s="185">
        <f t="shared" si="4072"/>
        <v>1426</v>
      </c>
      <c r="M3743" s="147"/>
      <c r="N3743" s="143">
        <f t="shared" si="4044"/>
        <v>1510.18</v>
      </c>
      <c r="O3743" s="143">
        <f t="shared" si="4040"/>
        <v>913.14</v>
      </c>
      <c r="P3743" s="143">
        <f t="shared" si="4041"/>
        <v>22139.18</v>
      </c>
      <c r="Q3743" s="143">
        <f t="shared" si="4042"/>
        <v>1782.5</v>
      </c>
      <c r="R3743" s="188">
        <f t="shared" si="4045"/>
        <v>26345</v>
      </c>
      <c r="T3743">
        <v>47373.49</v>
      </c>
      <c r="U3743" s="190">
        <f t="shared" si="4046"/>
        <v>0.55611271198300993</v>
      </c>
    </row>
    <row r="3744" spans="1:21" x14ac:dyDescent="0.2">
      <c r="A3744" s="178">
        <v>42891</v>
      </c>
      <c r="B3744" s="179">
        <v>0.91666666666666663</v>
      </c>
      <c r="C3744" t="s">
        <v>349</v>
      </c>
      <c r="D3744">
        <v>10.53</v>
      </c>
      <c r="E3744">
        <v>4</v>
      </c>
      <c r="F3744">
        <v>5</v>
      </c>
      <c r="G3744">
        <v>1.42</v>
      </c>
      <c r="H3744" s="184">
        <f t="shared" ref="H3744:L3744" si="4073">H3720</f>
        <v>0.875</v>
      </c>
      <c r="I3744" s="185">
        <f t="shared" si="4073"/>
        <v>337</v>
      </c>
      <c r="J3744" s="185">
        <f t="shared" si="4073"/>
        <v>173</v>
      </c>
      <c r="K3744" s="185">
        <f t="shared" si="4073"/>
        <v>2842</v>
      </c>
      <c r="L3744" s="185">
        <f t="shared" si="4073"/>
        <v>1426</v>
      </c>
      <c r="M3744" s="147"/>
      <c r="N3744" s="143">
        <f t="shared" si="4044"/>
        <v>3548.6099999999997</v>
      </c>
      <c r="O3744" s="143">
        <f t="shared" si="4040"/>
        <v>692</v>
      </c>
      <c r="P3744" s="143">
        <f t="shared" si="4041"/>
        <v>14210</v>
      </c>
      <c r="Q3744" s="143">
        <f t="shared" si="4042"/>
        <v>2024.9199999999998</v>
      </c>
      <c r="R3744" s="188">
        <f t="shared" si="4045"/>
        <v>20475.53</v>
      </c>
      <c r="T3744">
        <v>46528.32</v>
      </c>
      <c r="U3744" s="190">
        <f t="shared" si="4046"/>
        <v>0.44006596412679416</v>
      </c>
    </row>
    <row r="3745" spans="1:21" x14ac:dyDescent="0.2">
      <c r="A3745" s="178">
        <v>42891</v>
      </c>
      <c r="B3745" s="179">
        <v>0.95833333333333337</v>
      </c>
      <c r="C3745" t="s">
        <v>349</v>
      </c>
      <c r="D3745">
        <v>7.39</v>
      </c>
      <c r="E3745">
        <v>4.8</v>
      </c>
      <c r="F3745">
        <v>5</v>
      </c>
      <c r="G3745">
        <v>0.3</v>
      </c>
      <c r="H3745" s="184">
        <f t="shared" ref="H3745:L3745" si="4074">H3721</f>
        <v>0.91666666666666663</v>
      </c>
      <c r="I3745" s="185">
        <f t="shared" si="4074"/>
        <v>394</v>
      </c>
      <c r="J3745" s="185">
        <f t="shared" si="4074"/>
        <v>194</v>
      </c>
      <c r="K3745" s="185">
        <f t="shared" si="4074"/>
        <v>2842</v>
      </c>
      <c r="L3745" s="185">
        <f t="shared" si="4074"/>
        <v>1426</v>
      </c>
      <c r="M3745" s="147"/>
      <c r="N3745" s="143">
        <f t="shared" si="4044"/>
        <v>2911.66</v>
      </c>
      <c r="O3745" s="143">
        <f t="shared" si="4040"/>
        <v>931.19999999999993</v>
      </c>
      <c r="P3745" s="143">
        <f t="shared" si="4041"/>
        <v>14210</v>
      </c>
      <c r="Q3745" s="143">
        <f t="shared" si="4042"/>
        <v>427.8</v>
      </c>
      <c r="R3745" s="188">
        <f t="shared" si="4045"/>
        <v>18480.66</v>
      </c>
      <c r="T3745">
        <v>45636.95</v>
      </c>
      <c r="U3745" s="190">
        <f t="shared" si="4046"/>
        <v>0.40494949815883841</v>
      </c>
    </row>
    <row r="3746" spans="1:21" x14ac:dyDescent="0.2">
      <c r="A3746" s="178">
        <v>42891</v>
      </c>
      <c r="B3746" s="180">
        <v>1</v>
      </c>
      <c r="C3746" t="s">
        <v>349</v>
      </c>
      <c r="D3746">
        <v>5</v>
      </c>
      <c r="E3746">
        <v>4.72</v>
      </c>
      <c r="F3746">
        <v>4.72</v>
      </c>
      <c r="G3746">
        <v>0.3</v>
      </c>
      <c r="H3746" s="184">
        <f t="shared" ref="H3746:L3746" si="4075">H3722</f>
        <v>0.95833333333333337</v>
      </c>
      <c r="I3746" s="185">
        <f t="shared" si="4075"/>
        <v>389</v>
      </c>
      <c r="J3746" s="185">
        <f t="shared" si="4075"/>
        <v>265</v>
      </c>
      <c r="K3746" s="185">
        <f t="shared" si="4075"/>
        <v>2985</v>
      </c>
      <c r="L3746" s="185">
        <f t="shared" si="4075"/>
        <v>1111</v>
      </c>
      <c r="M3746" s="147"/>
      <c r="N3746" s="143">
        <f t="shared" si="4044"/>
        <v>1945</v>
      </c>
      <c r="O3746" s="143">
        <f t="shared" si="4040"/>
        <v>1250.8</v>
      </c>
      <c r="P3746" s="143">
        <f t="shared" si="4041"/>
        <v>14089.199999999999</v>
      </c>
      <c r="Q3746" s="143">
        <f t="shared" si="4042"/>
        <v>333.3</v>
      </c>
      <c r="R3746" s="188">
        <f t="shared" si="4045"/>
        <v>17618.3</v>
      </c>
      <c r="T3746">
        <v>42682.42</v>
      </c>
      <c r="U3746" s="190">
        <f t="shared" si="4046"/>
        <v>0.41277650142611405</v>
      </c>
    </row>
    <row r="3747" spans="1:21" x14ac:dyDescent="0.2">
      <c r="A3747" s="178">
        <v>42892</v>
      </c>
      <c r="B3747" s="179">
        <v>4.1666666666666664E-2</v>
      </c>
      <c r="C3747" t="s">
        <v>349</v>
      </c>
      <c r="D3747">
        <v>7</v>
      </c>
      <c r="E3747">
        <v>3.73</v>
      </c>
      <c r="F3747">
        <v>3.63</v>
      </c>
      <c r="G3747">
        <v>0.25</v>
      </c>
      <c r="H3747" s="184">
        <f t="shared" ref="H3747:L3747" si="4076">H3723</f>
        <v>1</v>
      </c>
      <c r="I3747" s="185">
        <f t="shared" si="4076"/>
        <v>362</v>
      </c>
      <c r="J3747" s="185">
        <f t="shared" si="4076"/>
        <v>243</v>
      </c>
      <c r="K3747" s="185">
        <f t="shared" si="4076"/>
        <v>2985</v>
      </c>
      <c r="L3747" s="185">
        <f t="shared" si="4076"/>
        <v>1111</v>
      </c>
      <c r="M3747" s="147"/>
      <c r="N3747" s="143">
        <f t="shared" si="4044"/>
        <v>2534</v>
      </c>
      <c r="O3747" s="143">
        <f t="shared" si="4040"/>
        <v>906.39</v>
      </c>
      <c r="P3747" s="143">
        <f t="shared" si="4041"/>
        <v>10835.55</v>
      </c>
      <c r="Q3747" s="143">
        <f t="shared" si="4042"/>
        <v>277.75</v>
      </c>
      <c r="R3747" s="188">
        <f t="shared" si="4045"/>
        <v>14553.689999999999</v>
      </c>
      <c r="T3747">
        <v>39108.559999999998</v>
      </c>
      <c r="U3747" s="190">
        <f t="shared" si="4046"/>
        <v>0.37213566543999571</v>
      </c>
    </row>
    <row r="3748" spans="1:21" x14ac:dyDescent="0.2">
      <c r="A3748" s="178">
        <v>42892</v>
      </c>
      <c r="B3748" s="179">
        <v>8.3333333333333329E-2</v>
      </c>
      <c r="C3748" t="s">
        <v>349</v>
      </c>
      <c r="D3748">
        <v>3.46</v>
      </c>
      <c r="E3748">
        <v>2.8</v>
      </c>
      <c r="F3748">
        <v>3</v>
      </c>
      <c r="G3748">
        <v>0.3</v>
      </c>
      <c r="H3748" s="184">
        <f t="shared" ref="H3748:L3748" si="4077">H3724</f>
        <v>4.1666666666666664E-2</v>
      </c>
      <c r="I3748" s="185">
        <f t="shared" si="4077"/>
        <v>294</v>
      </c>
      <c r="J3748" s="185">
        <f t="shared" si="4077"/>
        <v>212</v>
      </c>
      <c r="K3748" s="185">
        <f t="shared" si="4077"/>
        <v>2985</v>
      </c>
      <c r="L3748" s="185">
        <f t="shared" si="4077"/>
        <v>1111</v>
      </c>
      <c r="M3748" s="147"/>
      <c r="N3748" s="143">
        <f t="shared" si="4044"/>
        <v>1017.24</v>
      </c>
      <c r="O3748" s="143">
        <f t="shared" si="4040"/>
        <v>593.59999999999991</v>
      </c>
      <c r="P3748" s="143">
        <f t="shared" si="4041"/>
        <v>8955</v>
      </c>
      <c r="Q3748" s="143">
        <f t="shared" si="4042"/>
        <v>333.3</v>
      </c>
      <c r="R3748" s="188">
        <f t="shared" si="4045"/>
        <v>10899.14</v>
      </c>
      <c r="T3748">
        <v>36162.07</v>
      </c>
      <c r="U3748" s="190">
        <f t="shared" si="4046"/>
        <v>0.30139701626593829</v>
      </c>
    </row>
    <row r="3749" spans="1:21" x14ac:dyDescent="0.2">
      <c r="A3749" s="178">
        <v>42892</v>
      </c>
      <c r="B3749" s="179">
        <v>0.125</v>
      </c>
      <c r="C3749" t="s">
        <v>349</v>
      </c>
      <c r="D3749">
        <v>3.01</v>
      </c>
      <c r="E3749">
        <v>2.11</v>
      </c>
      <c r="F3749">
        <v>2.75</v>
      </c>
      <c r="G3749">
        <v>0.99</v>
      </c>
      <c r="H3749" s="184">
        <f t="shared" ref="H3749:L3749" si="4078">H3725</f>
        <v>8.3333333333333329E-2</v>
      </c>
      <c r="I3749" s="185">
        <f t="shared" si="4078"/>
        <v>236</v>
      </c>
      <c r="J3749" s="185">
        <f t="shared" si="4078"/>
        <v>179</v>
      </c>
      <c r="K3749" s="185">
        <f t="shared" si="4078"/>
        <v>2985</v>
      </c>
      <c r="L3749" s="185">
        <f t="shared" si="4078"/>
        <v>1111</v>
      </c>
      <c r="M3749" s="147"/>
      <c r="N3749" s="143">
        <f t="shared" si="4044"/>
        <v>710.3599999999999</v>
      </c>
      <c r="O3749" s="143">
        <f t="shared" si="4040"/>
        <v>377.69</v>
      </c>
      <c r="P3749" s="143">
        <f t="shared" si="4041"/>
        <v>8208.75</v>
      </c>
      <c r="Q3749" s="143">
        <f t="shared" si="4042"/>
        <v>1099.8900000000001</v>
      </c>
      <c r="R3749" s="188">
        <f t="shared" si="4045"/>
        <v>10396.689999999999</v>
      </c>
      <c r="T3749">
        <v>34163.46</v>
      </c>
      <c r="U3749" s="190">
        <f t="shared" si="4046"/>
        <v>0.30432192757993481</v>
      </c>
    </row>
    <row r="3750" spans="1:21" x14ac:dyDescent="0.2">
      <c r="A3750" s="178">
        <v>42892</v>
      </c>
      <c r="B3750" s="179">
        <v>0.16666666666666666</v>
      </c>
      <c r="C3750" t="s">
        <v>349</v>
      </c>
      <c r="D3750">
        <v>1.38</v>
      </c>
      <c r="E3750">
        <v>1.51</v>
      </c>
      <c r="F3750">
        <v>2.75</v>
      </c>
      <c r="G3750">
        <v>0.99</v>
      </c>
      <c r="H3750" s="184">
        <f t="shared" ref="H3750:L3750" si="4079">H3726</f>
        <v>0.125</v>
      </c>
      <c r="I3750" s="185">
        <f t="shared" si="4079"/>
        <v>201</v>
      </c>
      <c r="J3750" s="185">
        <f t="shared" si="4079"/>
        <v>205</v>
      </c>
      <c r="K3750" s="185">
        <f t="shared" si="4079"/>
        <v>2985</v>
      </c>
      <c r="L3750" s="185">
        <f t="shared" si="4079"/>
        <v>1717</v>
      </c>
      <c r="M3750" s="147"/>
      <c r="N3750" s="143">
        <f t="shared" si="4044"/>
        <v>277.38</v>
      </c>
      <c r="O3750" s="143">
        <f t="shared" si="4040"/>
        <v>309.55</v>
      </c>
      <c r="P3750" s="143">
        <f t="shared" si="4041"/>
        <v>8208.75</v>
      </c>
      <c r="Q3750" s="143">
        <f t="shared" si="4042"/>
        <v>1699.83</v>
      </c>
      <c r="R3750" s="188">
        <f t="shared" si="4045"/>
        <v>10495.51</v>
      </c>
      <c r="T3750">
        <v>32828.699999999997</v>
      </c>
      <c r="U3750" s="190">
        <f t="shared" si="4046"/>
        <v>0.31970531882164088</v>
      </c>
    </row>
    <row r="3751" spans="1:21" x14ac:dyDescent="0.2">
      <c r="A3751" s="178">
        <v>42892</v>
      </c>
      <c r="B3751" s="179">
        <v>0.20833333333333334</v>
      </c>
      <c r="C3751" t="s">
        <v>349</v>
      </c>
      <c r="D3751">
        <v>1</v>
      </c>
      <c r="E3751">
        <v>2.11</v>
      </c>
      <c r="F3751">
        <v>2.75</v>
      </c>
      <c r="G3751">
        <v>0.99</v>
      </c>
      <c r="H3751" s="184">
        <f t="shared" ref="H3751:L3751" si="4080">H3727</f>
        <v>0.16666666666666666</v>
      </c>
      <c r="I3751" s="185">
        <f t="shared" si="4080"/>
        <v>185</v>
      </c>
      <c r="J3751" s="185">
        <f t="shared" si="4080"/>
        <v>205</v>
      </c>
      <c r="K3751" s="185">
        <f t="shared" si="4080"/>
        <v>2985</v>
      </c>
      <c r="L3751" s="185">
        <f t="shared" si="4080"/>
        <v>1717</v>
      </c>
      <c r="M3751" s="147"/>
      <c r="N3751" s="143">
        <f t="shared" si="4044"/>
        <v>185</v>
      </c>
      <c r="O3751" s="143">
        <f t="shared" si="4040"/>
        <v>432.54999999999995</v>
      </c>
      <c r="P3751" s="143">
        <f t="shared" si="4041"/>
        <v>8208.75</v>
      </c>
      <c r="Q3751" s="143">
        <f t="shared" si="4042"/>
        <v>1699.83</v>
      </c>
      <c r="R3751" s="188">
        <f t="shared" si="4045"/>
        <v>10526.13</v>
      </c>
      <c r="T3751">
        <v>32108.41</v>
      </c>
      <c r="U3751" s="190">
        <f t="shared" si="4046"/>
        <v>0.32783093276808162</v>
      </c>
    </row>
    <row r="3752" spans="1:21" x14ac:dyDescent="0.2">
      <c r="A3752" s="178">
        <v>42892</v>
      </c>
      <c r="B3752" s="179">
        <v>0.25</v>
      </c>
      <c r="C3752" t="s">
        <v>349</v>
      </c>
      <c r="D3752">
        <v>2.61</v>
      </c>
      <c r="E3752">
        <v>3.25</v>
      </c>
      <c r="F3752">
        <v>3.14</v>
      </c>
      <c r="G3752">
        <v>1.38</v>
      </c>
      <c r="H3752" s="184">
        <f t="shared" ref="H3752:L3752" si="4081">H3728</f>
        <v>0.20833333333333334</v>
      </c>
      <c r="I3752" s="185">
        <f t="shared" si="4081"/>
        <v>207</v>
      </c>
      <c r="J3752" s="185">
        <f t="shared" si="4081"/>
        <v>283</v>
      </c>
      <c r="K3752" s="185">
        <f t="shared" si="4081"/>
        <v>2985</v>
      </c>
      <c r="L3752" s="185">
        <f t="shared" si="4081"/>
        <v>1717</v>
      </c>
      <c r="M3752" s="147"/>
      <c r="N3752" s="143">
        <f t="shared" si="4044"/>
        <v>540.27</v>
      </c>
      <c r="O3752" s="143">
        <f t="shared" si="4040"/>
        <v>919.75</v>
      </c>
      <c r="P3752" s="143">
        <f t="shared" si="4041"/>
        <v>9372.9</v>
      </c>
      <c r="Q3752" s="143">
        <f t="shared" si="4042"/>
        <v>2369.46</v>
      </c>
      <c r="R3752" s="188">
        <f t="shared" si="4045"/>
        <v>13202.380000000001</v>
      </c>
      <c r="T3752">
        <v>32099.98</v>
      </c>
      <c r="U3752" s="190">
        <f t="shared" si="4046"/>
        <v>0.41128935282825724</v>
      </c>
    </row>
    <row r="3753" spans="1:21" x14ac:dyDescent="0.2">
      <c r="A3753" s="178">
        <v>42892</v>
      </c>
      <c r="B3753" s="179">
        <v>0.29166666666666669</v>
      </c>
      <c r="C3753" t="s">
        <v>349</v>
      </c>
      <c r="D3753">
        <v>2.54</v>
      </c>
      <c r="E3753">
        <v>5</v>
      </c>
      <c r="F3753">
        <v>3.51</v>
      </c>
      <c r="G3753">
        <v>3.5</v>
      </c>
      <c r="H3753" s="184">
        <f t="shared" ref="H3753:L3753" si="4082">H3729</f>
        <v>0.25</v>
      </c>
      <c r="I3753" s="185">
        <f t="shared" si="4082"/>
        <v>327</v>
      </c>
      <c r="J3753" s="185">
        <f t="shared" si="4082"/>
        <v>438</v>
      </c>
      <c r="K3753" s="185">
        <f t="shared" si="4082"/>
        <v>2985</v>
      </c>
      <c r="L3753" s="185">
        <f t="shared" si="4082"/>
        <v>1717</v>
      </c>
      <c r="M3753" s="147"/>
      <c r="N3753" s="143">
        <f t="shared" si="4044"/>
        <v>830.58</v>
      </c>
      <c r="O3753" s="143">
        <f t="shared" si="4040"/>
        <v>2190</v>
      </c>
      <c r="P3753" s="143">
        <f t="shared" si="4041"/>
        <v>10477.349999999999</v>
      </c>
      <c r="Q3753" s="143">
        <f t="shared" si="4042"/>
        <v>6009.5</v>
      </c>
      <c r="R3753" s="188">
        <f t="shared" si="4045"/>
        <v>19507.43</v>
      </c>
      <c r="T3753">
        <v>33447.35</v>
      </c>
      <c r="U3753" s="190">
        <f t="shared" si="4046"/>
        <v>0.58322796873294902</v>
      </c>
    </row>
    <row r="3754" spans="1:21" x14ac:dyDescent="0.2">
      <c r="A3754" s="178">
        <v>42892</v>
      </c>
      <c r="B3754" s="179">
        <v>0.33333333333333331</v>
      </c>
      <c r="C3754" t="s">
        <v>349</v>
      </c>
      <c r="D3754">
        <v>2.61</v>
      </c>
      <c r="E3754">
        <v>4</v>
      </c>
      <c r="F3754">
        <v>3</v>
      </c>
      <c r="G3754">
        <v>3.4</v>
      </c>
      <c r="H3754" s="184">
        <f t="shared" ref="H3754:L3754" si="4083">H3730</f>
        <v>0.29166666666666669</v>
      </c>
      <c r="I3754" s="185">
        <f t="shared" si="4083"/>
        <v>249</v>
      </c>
      <c r="J3754" s="185">
        <f t="shared" si="4083"/>
        <v>556</v>
      </c>
      <c r="K3754" s="185">
        <f t="shared" si="4083"/>
        <v>2872</v>
      </c>
      <c r="L3754" s="185">
        <f t="shared" si="4083"/>
        <v>2219</v>
      </c>
      <c r="M3754" s="147"/>
      <c r="N3754" s="143">
        <f t="shared" si="4044"/>
        <v>649.89</v>
      </c>
      <c r="O3754" s="143">
        <f t="shared" si="4040"/>
        <v>2224</v>
      </c>
      <c r="P3754" s="143">
        <f t="shared" si="4041"/>
        <v>8616</v>
      </c>
      <c r="Q3754" s="143">
        <f t="shared" si="4042"/>
        <v>7544.5999999999995</v>
      </c>
      <c r="R3754" s="188">
        <f t="shared" si="4045"/>
        <v>19034.489999999998</v>
      </c>
      <c r="T3754">
        <v>35453.300000000003</v>
      </c>
      <c r="U3754" s="190">
        <f t="shared" si="4046"/>
        <v>0.53688909071934054</v>
      </c>
    </row>
    <row r="3755" spans="1:21" x14ac:dyDescent="0.2">
      <c r="A3755" s="178">
        <v>42892</v>
      </c>
      <c r="B3755" s="179">
        <v>0.375</v>
      </c>
      <c r="C3755" t="s">
        <v>349</v>
      </c>
      <c r="D3755">
        <v>3.5</v>
      </c>
      <c r="E3755">
        <v>4</v>
      </c>
      <c r="F3755">
        <v>3.04</v>
      </c>
      <c r="G3755">
        <v>2.59</v>
      </c>
      <c r="H3755" s="184">
        <f t="shared" ref="H3755:L3755" si="4084">H3731</f>
        <v>0.33333333333333331</v>
      </c>
      <c r="I3755" s="185">
        <f t="shared" si="4084"/>
        <v>256</v>
      </c>
      <c r="J3755" s="185">
        <f t="shared" si="4084"/>
        <v>306</v>
      </c>
      <c r="K3755" s="185">
        <f t="shared" si="4084"/>
        <v>2872</v>
      </c>
      <c r="L3755" s="185">
        <f t="shared" si="4084"/>
        <v>2219</v>
      </c>
      <c r="M3755" s="147"/>
      <c r="N3755" s="143">
        <f t="shared" si="4044"/>
        <v>896</v>
      </c>
      <c r="O3755" s="143">
        <f t="shared" si="4040"/>
        <v>1224</v>
      </c>
      <c r="P3755" s="143">
        <f t="shared" si="4041"/>
        <v>8730.8799999999992</v>
      </c>
      <c r="Q3755" s="143">
        <f t="shared" si="4042"/>
        <v>5747.21</v>
      </c>
      <c r="R3755" s="188">
        <f t="shared" si="4045"/>
        <v>16598.09</v>
      </c>
      <c r="T3755">
        <v>37264.68</v>
      </c>
      <c r="U3755" s="190">
        <f t="shared" si="4046"/>
        <v>0.445410775028794</v>
      </c>
    </row>
    <row r="3756" spans="1:21" x14ac:dyDescent="0.2">
      <c r="A3756" s="178">
        <v>42892</v>
      </c>
      <c r="B3756" s="179">
        <v>0.41666666666666669</v>
      </c>
      <c r="C3756" t="s">
        <v>349</v>
      </c>
      <c r="D3756">
        <v>8.11</v>
      </c>
      <c r="E3756">
        <v>4.68</v>
      </c>
      <c r="F3756">
        <v>4.34</v>
      </c>
      <c r="G3756">
        <v>3.5</v>
      </c>
      <c r="H3756" s="184">
        <f t="shared" ref="H3756:L3756" si="4085">H3732</f>
        <v>0.375</v>
      </c>
      <c r="I3756" s="185">
        <f t="shared" si="4085"/>
        <v>156</v>
      </c>
      <c r="J3756" s="185">
        <f t="shared" si="4085"/>
        <v>343</v>
      </c>
      <c r="K3756" s="185">
        <f t="shared" si="4085"/>
        <v>2872</v>
      </c>
      <c r="L3756" s="185">
        <f t="shared" si="4085"/>
        <v>2219</v>
      </c>
      <c r="M3756" s="147"/>
      <c r="N3756" s="143">
        <f t="shared" si="4044"/>
        <v>1265.1599999999999</v>
      </c>
      <c r="O3756" s="143">
        <f t="shared" si="4040"/>
        <v>1605.24</v>
      </c>
      <c r="P3756" s="143">
        <f t="shared" si="4041"/>
        <v>12464.48</v>
      </c>
      <c r="Q3756" s="143">
        <f t="shared" si="4042"/>
        <v>7766.5</v>
      </c>
      <c r="R3756" s="188">
        <f t="shared" si="4045"/>
        <v>23101.379999999997</v>
      </c>
      <c r="T3756">
        <v>39912.51</v>
      </c>
      <c r="U3756" s="190">
        <f t="shared" si="4046"/>
        <v>0.5788004813528389</v>
      </c>
    </row>
    <row r="3757" spans="1:21" x14ac:dyDescent="0.2">
      <c r="A3757" s="178">
        <v>42892</v>
      </c>
      <c r="B3757" s="179">
        <v>0.45833333333333331</v>
      </c>
      <c r="C3757" t="s">
        <v>349</v>
      </c>
      <c r="D3757">
        <v>3.5</v>
      </c>
      <c r="E3757">
        <v>5.09</v>
      </c>
      <c r="F3757">
        <v>5.07</v>
      </c>
      <c r="G3757">
        <v>3.5</v>
      </c>
      <c r="H3757" s="184">
        <f t="shared" ref="H3757:L3757" si="4086">H3733</f>
        <v>0.41666666666666669</v>
      </c>
      <c r="I3757" s="185">
        <f t="shared" si="4086"/>
        <v>196</v>
      </c>
      <c r="J3757" s="185">
        <f t="shared" si="4086"/>
        <v>315</v>
      </c>
      <c r="K3757" s="185">
        <f t="shared" si="4086"/>
        <v>2872</v>
      </c>
      <c r="L3757" s="185">
        <f t="shared" si="4086"/>
        <v>2219</v>
      </c>
      <c r="M3757" s="147"/>
      <c r="N3757" s="143">
        <f t="shared" si="4044"/>
        <v>686</v>
      </c>
      <c r="O3757" s="143">
        <f t="shared" si="4040"/>
        <v>1603.35</v>
      </c>
      <c r="P3757" s="143">
        <f t="shared" si="4041"/>
        <v>14561.04</v>
      </c>
      <c r="Q3757" s="143">
        <f t="shared" si="4042"/>
        <v>7766.5</v>
      </c>
      <c r="R3757" s="188">
        <f t="shared" si="4045"/>
        <v>24616.89</v>
      </c>
      <c r="T3757">
        <v>42810.76</v>
      </c>
      <c r="U3757" s="190">
        <f t="shared" si="4046"/>
        <v>0.57501642110534823</v>
      </c>
    </row>
    <row r="3758" spans="1:21" x14ac:dyDescent="0.2">
      <c r="A3758" s="178">
        <v>42892</v>
      </c>
      <c r="B3758" s="179">
        <v>0.5</v>
      </c>
      <c r="C3758" t="s">
        <v>349</v>
      </c>
      <c r="D3758">
        <v>1</v>
      </c>
      <c r="E3758">
        <v>5.17</v>
      </c>
      <c r="F3758">
        <v>5.37</v>
      </c>
      <c r="G3758">
        <v>4.8</v>
      </c>
      <c r="H3758" s="184">
        <f t="shared" ref="H3758:L3758" si="4087">H3734</f>
        <v>0.45833333333333331</v>
      </c>
      <c r="I3758" s="185">
        <f t="shared" si="4087"/>
        <v>226</v>
      </c>
      <c r="J3758" s="185">
        <f t="shared" si="4087"/>
        <v>326</v>
      </c>
      <c r="K3758" s="185">
        <f t="shared" si="4087"/>
        <v>2842</v>
      </c>
      <c r="L3758" s="185">
        <f t="shared" si="4087"/>
        <v>1635</v>
      </c>
      <c r="M3758" s="147"/>
      <c r="N3758" s="143">
        <f t="shared" si="4044"/>
        <v>226</v>
      </c>
      <c r="O3758" s="143">
        <f t="shared" si="4040"/>
        <v>1685.42</v>
      </c>
      <c r="P3758" s="143">
        <f t="shared" si="4041"/>
        <v>15261.54</v>
      </c>
      <c r="Q3758" s="143">
        <f t="shared" si="4042"/>
        <v>7848</v>
      </c>
      <c r="R3758" s="188">
        <f t="shared" si="4045"/>
        <v>25020.959999999999</v>
      </c>
      <c r="T3758">
        <v>46152.15</v>
      </c>
      <c r="U3758" s="190">
        <f t="shared" si="4046"/>
        <v>0.54214072367159494</v>
      </c>
    </row>
    <row r="3759" spans="1:21" x14ac:dyDescent="0.2">
      <c r="A3759" s="178">
        <v>42892</v>
      </c>
      <c r="B3759" s="179">
        <v>0.54166666666666663</v>
      </c>
      <c r="C3759" t="s">
        <v>349</v>
      </c>
      <c r="D3759">
        <v>2</v>
      </c>
      <c r="E3759">
        <v>5.87</v>
      </c>
      <c r="F3759">
        <v>6.87</v>
      </c>
      <c r="G3759">
        <v>5.87</v>
      </c>
      <c r="H3759" s="184">
        <f t="shared" ref="H3759:L3759" si="4088">H3735</f>
        <v>0.5</v>
      </c>
      <c r="I3759" s="185">
        <f t="shared" si="4088"/>
        <v>222</v>
      </c>
      <c r="J3759" s="185">
        <f t="shared" si="4088"/>
        <v>319</v>
      </c>
      <c r="K3759" s="185">
        <f t="shared" si="4088"/>
        <v>2842</v>
      </c>
      <c r="L3759" s="185">
        <f t="shared" si="4088"/>
        <v>1635</v>
      </c>
      <c r="M3759" s="147"/>
      <c r="N3759" s="143">
        <f t="shared" si="4044"/>
        <v>444</v>
      </c>
      <c r="O3759" s="143">
        <f t="shared" si="4040"/>
        <v>1872.53</v>
      </c>
      <c r="P3759" s="143">
        <f t="shared" si="4041"/>
        <v>19524.54</v>
      </c>
      <c r="Q3759" s="143">
        <f t="shared" si="4042"/>
        <v>9597.4500000000007</v>
      </c>
      <c r="R3759" s="188">
        <f t="shared" si="4045"/>
        <v>31438.52</v>
      </c>
      <c r="T3759">
        <v>49109.54</v>
      </c>
      <c r="U3759" s="190">
        <f t="shared" si="4046"/>
        <v>0.64017133941796234</v>
      </c>
    </row>
    <row r="3760" spans="1:21" x14ac:dyDescent="0.2">
      <c r="A3760" s="178">
        <v>42892</v>
      </c>
      <c r="B3760" s="179">
        <v>0.58333333333333337</v>
      </c>
      <c r="C3760" t="s">
        <v>349</v>
      </c>
      <c r="D3760">
        <v>1</v>
      </c>
      <c r="E3760">
        <v>5.53</v>
      </c>
      <c r="F3760">
        <v>7.11</v>
      </c>
      <c r="G3760">
        <v>6.22</v>
      </c>
      <c r="H3760" s="184">
        <f t="shared" ref="H3760:L3760" si="4089">H3736</f>
        <v>0.54166666666666663</v>
      </c>
      <c r="I3760" s="185">
        <f t="shared" si="4089"/>
        <v>195</v>
      </c>
      <c r="J3760" s="185">
        <f t="shared" si="4089"/>
        <v>299</v>
      </c>
      <c r="K3760" s="185">
        <f t="shared" si="4089"/>
        <v>2842</v>
      </c>
      <c r="L3760" s="185">
        <f t="shared" si="4089"/>
        <v>1635</v>
      </c>
      <c r="M3760" s="147"/>
      <c r="N3760" s="143">
        <f t="shared" si="4044"/>
        <v>195</v>
      </c>
      <c r="O3760" s="143">
        <f t="shared" si="4040"/>
        <v>1653.47</v>
      </c>
      <c r="P3760" s="143">
        <f t="shared" si="4041"/>
        <v>20206.620000000003</v>
      </c>
      <c r="Q3760" s="143">
        <f t="shared" si="4042"/>
        <v>10169.699999999999</v>
      </c>
      <c r="R3760" s="188">
        <f t="shared" si="4045"/>
        <v>32224.79</v>
      </c>
      <c r="T3760">
        <v>51448.43</v>
      </c>
      <c r="U3760" s="190">
        <f t="shared" si="4046"/>
        <v>0.62635128030145915</v>
      </c>
    </row>
    <row r="3761" spans="1:21" x14ac:dyDescent="0.2">
      <c r="A3761" s="178">
        <v>42892</v>
      </c>
      <c r="B3761" s="179">
        <v>0.625</v>
      </c>
      <c r="C3761" t="s">
        <v>349</v>
      </c>
      <c r="D3761">
        <v>2</v>
      </c>
      <c r="E3761">
        <v>8.42</v>
      </c>
      <c r="F3761">
        <v>10.32</v>
      </c>
      <c r="G3761">
        <v>1.26</v>
      </c>
      <c r="H3761" s="184">
        <f t="shared" ref="H3761:L3761" si="4090">H3737</f>
        <v>0.58333333333333337</v>
      </c>
      <c r="I3761" s="185">
        <f t="shared" si="4090"/>
        <v>205</v>
      </c>
      <c r="J3761" s="185">
        <f t="shared" si="4090"/>
        <v>237</v>
      </c>
      <c r="K3761" s="185">
        <f t="shared" si="4090"/>
        <v>2842</v>
      </c>
      <c r="L3761" s="185">
        <f t="shared" si="4090"/>
        <v>1635</v>
      </c>
      <c r="M3761" s="147"/>
      <c r="N3761" s="143">
        <f t="shared" si="4044"/>
        <v>410</v>
      </c>
      <c r="O3761" s="143">
        <f t="shared" si="4040"/>
        <v>1995.54</v>
      </c>
      <c r="P3761" s="143">
        <f t="shared" si="4041"/>
        <v>29329.440000000002</v>
      </c>
      <c r="Q3761" s="143">
        <f t="shared" si="4042"/>
        <v>2060.1</v>
      </c>
      <c r="R3761" s="188">
        <f t="shared" si="4045"/>
        <v>33795.08</v>
      </c>
      <c r="T3761">
        <v>53728.88</v>
      </c>
      <c r="U3761" s="190">
        <f t="shared" si="4046"/>
        <v>0.62899282471549756</v>
      </c>
    </row>
    <row r="3762" spans="1:21" x14ac:dyDescent="0.2">
      <c r="A3762" s="178">
        <v>42892</v>
      </c>
      <c r="B3762" s="179">
        <v>0.66666666666666663</v>
      </c>
      <c r="C3762" t="s">
        <v>349</v>
      </c>
      <c r="D3762">
        <v>2.14</v>
      </c>
      <c r="E3762">
        <v>14.44</v>
      </c>
      <c r="F3762">
        <v>22.34</v>
      </c>
      <c r="G3762">
        <v>2</v>
      </c>
      <c r="H3762" s="184">
        <f t="shared" ref="H3762:L3762" si="4091">H3738</f>
        <v>0.625</v>
      </c>
      <c r="I3762" s="185">
        <f t="shared" si="4091"/>
        <v>212</v>
      </c>
      <c r="J3762" s="185">
        <f t="shared" si="4091"/>
        <v>213</v>
      </c>
      <c r="K3762" s="185">
        <f t="shared" si="4091"/>
        <v>2842</v>
      </c>
      <c r="L3762" s="185">
        <f t="shared" si="4091"/>
        <v>1380</v>
      </c>
      <c r="M3762" s="147"/>
      <c r="N3762" s="143">
        <f t="shared" si="4044"/>
        <v>453.68</v>
      </c>
      <c r="O3762" s="143">
        <f t="shared" si="4040"/>
        <v>3075.72</v>
      </c>
      <c r="P3762" s="143">
        <f t="shared" si="4041"/>
        <v>63490.28</v>
      </c>
      <c r="Q3762" s="143">
        <f t="shared" si="4042"/>
        <v>2760</v>
      </c>
      <c r="R3762" s="188">
        <f t="shared" si="4045"/>
        <v>69779.679999999993</v>
      </c>
      <c r="T3762">
        <v>55722.41</v>
      </c>
      <c r="U3762" s="190">
        <f t="shared" si="4046"/>
        <v>1.252273187753365</v>
      </c>
    </row>
    <row r="3763" spans="1:21" x14ac:dyDescent="0.2">
      <c r="A3763" s="178">
        <v>42892</v>
      </c>
      <c r="B3763" s="179">
        <v>0.70833333333333337</v>
      </c>
      <c r="C3763" t="s">
        <v>349</v>
      </c>
      <c r="D3763">
        <v>2.14</v>
      </c>
      <c r="E3763">
        <v>17.75</v>
      </c>
      <c r="F3763">
        <v>27.25</v>
      </c>
      <c r="G3763">
        <v>2</v>
      </c>
      <c r="H3763" s="184">
        <f t="shared" ref="H3763:L3763" si="4092">H3739</f>
        <v>0.66666666666666663</v>
      </c>
      <c r="I3763" s="185">
        <f t="shared" si="4092"/>
        <v>191</v>
      </c>
      <c r="J3763" s="185">
        <f t="shared" si="4092"/>
        <v>237</v>
      </c>
      <c r="K3763" s="185">
        <f t="shared" si="4092"/>
        <v>2842</v>
      </c>
      <c r="L3763" s="185">
        <f t="shared" si="4092"/>
        <v>1380</v>
      </c>
      <c r="M3763" s="147"/>
      <c r="N3763" s="143">
        <f t="shared" si="4044"/>
        <v>408.74</v>
      </c>
      <c r="O3763" s="143">
        <f t="shared" si="4040"/>
        <v>4206.75</v>
      </c>
      <c r="P3763" s="143">
        <f t="shared" si="4041"/>
        <v>77444.5</v>
      </c>
      <c r="Q3763" s="143">
        <f t="shared" si="4042"/>
        <v>2760</v>
      </c>
      <c r="R3763" s="188">
        <f t="shared" si="4045"/>
        <v>84819.99</v>
      </c>
      <c r="T3763">
        <v>56995.05</v>
      </c>
      <c r="U3763" s="190">
        <f t="shared" si="4046"/>
        <v>1.4881992383549099</v>
      </c>
    </row>
    <row r="3764" spans="1:21" x14ac:dyDescent="0.2">
      <c r="A3764" s="178">
        <v>42892</v>
      </c>
      <c r="B3764" s="179">
        <v>0.75</v>
      </c>
      <c r="C3764" t="s">
        <v>349</v>
      </c>
      <c r="D3764">
        <v>4.47</v>
      </c>
      <c r="E3764">
        <v>8.34</v>
      </c>
      <c r="F3764">
        <v>16.12</v>
      </c>
      <c r="G3764">
        <v>2</v>
      </c>
      <c r="H3764" s="184">
        <f t="shared" ref="H3764:L3764" si="4093">H3740</f>
        <v>0.70833333333333337</v>
      </c>
      <c r="I3764" s="185">
        <f t="shared" si="4093"/>
        <v>218</v>
      </c>
      <c r="J3764" s="185">
        <f t="shared" si="4093"/>
        <v>258</v>
      </c>
      <c r="K3764" s="185">
        <f t="shared" si="4093"/>
        <v>2842</v>
      </c>
      <c r="L3764" s="185">
        <f t="shared" si="4093"/>
        <v>1380</v>
      </c>
      <c r="M3764" s="147"/>
      <c r="N3764" s="143">
        <f t="shared" si="4044"/>
        <v>974.45999999999992</v>
      </c>
      <c r="O3764" s="143">
        <f t="shared" si="4040"/>
        <v>2151.7199999999998</v>
      </c>
      <c r="P3764" s="143">
        <f t="shared" si="4041"/>
        <v>45813.04</v>
      </c>
      <c r="Q3764" s="143">
        <f t="shared" si="4042"/>
        <v>2760</v>
      </c>
      <c r="R3764" s="188">
        <f t="shared" si="4045"/>
        <v>51699.22</v>
      </c>
      <c r="T3764">
        <v>57837.81</v>
      </c>
      <c r="U3764" s="190">
        <f t="shared" si="4046"/>
        <v>0.89386544891654784</v>
      </c>
    </row>
    <row r="3765" spans="1:21" x14ac:dyDescent="0.2">
      <c r="A3765" s="178">
        <v>42892</v>
      </c>
      <c r="B3765" s="179">
        <v>0.79166666666666663</v>
      </c>
      <c r="C3765" t="s">
        <v>349</v>
      </c>
      <c r="D3765">
        <v>2.11</v>
      </c>
      <c r="E3765">
        <v>3.88</v>
      </c>
      <c r="F3765">
        <v>12</v>
      </c>
      <c r="G3765">
        <v>2</v>
      </c>
      <c r="H3765" s="184">
        <f t="shared" ref="H3765:L3765" si="4094">H3741</f>
        <v>0.75</v>
      </c>
      <c r="I3765" s="185">
        <f t="shared" si="4094"/>
        <v>240</v>
      </c>
      <c r="J3765" s="185">
        <f t="shared" si="4094"/>
        <v>365</v>
      </c>
      <c r="K3765" s="185">
        <f t="shared" si="4094"/>
        <v>2842</v>
      </c>
      <c r="L3765" s="185">
        <f t="shared" si="4094"/>
        <v>1380</v>
      </c>
      <c r="M3765" s="147"/>
      <c r="N3765" s="143">
        <f t="shared" si="4044"/>
        <v>506.4</v>
      </c>
      <c r="O3765" s="143">
        <f t="shared" si="4040"/>
        <v>1416.2</v>
      </c>
      <c r="P3765" s="143">
        <f t="shared" si="4041"/>
        <v>34104</v>
      </c>
      <c r="Q3765" s="143">
        <f t="shared" si="4042"/>
        <v>2760</v>
      </c>
      <c r="R3765" s="188">
        <f t="shared" si="4045"/>
        <v>38786.6</v>
      </c>
      <c r="T3765">
        <v>57774.2</v>
      </c>
      <c r="U3765" s="190">
        <f t="shared" si="4046"/>
        <v>0.67134811040222109</v>
      </c>
    </row>
    <row r="3766" spans="1:21" x14ac:dyDescent="0.2">
      <c r="A3766" s="178">
        <v>42892</v>
      </c>
      <c r="B3766" s="179">
        <v>0.83333333333333337</v>
      </c>
      <c r="C3766" t="s">
        <v>349</v>
      </c>
      <c r="D3766">
        <v>2.11</v>
      </c>
      <c r="E3766">
        <v>2.69</v>
      </c>
      <c r="F3766">
        <v>8.65</v>
      </c>
      <c r="G3766">
        <v>1.62</v>
      </c>
      <c r="H3766" s="184">
        <f t="shared" ref="H3766:L3766" si="4095">H3742</f>
        <v>0.79166666666666663</v>
      </c>
      <c r="I3766" s="185">
        <f t="shared" si="4095"/>
        <v>320</v>
      </c>
      <c r="J3766" s="185">
        <f t="shared" si="4095"/>
        <v>214</v>
      </c>
      <c r="K3766" s="185">
        <f t="shared" si="4095"/>
        <v>2842</v>
      </c>
      <c r="L3766" s="185">
        <f t="shared" si="4095"/>
        <v>1426</v>
      </c>
      <c r="M3766" s="147"/>
      <c r="N3766" s="143">
        <f t="shared" si="4044"/>
        <v>675.19999999999993</v>
      </c>
      <c r="O3766" s="143">
        <f t="shared" si="4040"/>
        <v>575.66</v>
      </c>
      <c r="P3766" s="143">
        <f t="shared" si="4041"/>
        <v>24583.3</v>
      </c>
      <c r="Q3766" s="143">
        <f t="shared" si="4042"/>
        <v>2310.1200000000003</v>
      </c>
      <c r="R3766" s="188">
        <f t="shared" si="4045"/>
        <v>28144.28</v>
      </c>
      <c r="T3766">
        <v>56416.86</v>
      </c>
      <c r="U3766" s="190">
        <f t="shared" si="4046"/>
        <v>0.49886292856426251</v>
      </c>
    </row>
    <row r="3767" spans="1:21" x14ac:dyDescent="0.2">
      <c r="A3767" s="178">
        <v>42892</v>
      </c>
      <c r="B3767" s="179">
        <v>0.875</v>
      </c>
      <c r="C3767" t="s">
        <v>349</v>
      </c>
      <c r="D3767">
        <v>4.96</v>
      </c>
      <c r="E3767">
        <v>3.42</v>
      </c>
      <c r="F3767">
        <v>6.67</v>
      </c>
      <c r="G3767">
        <v>1.62</v>
      </c>
      <c r="H3767" s="184">
        <f t="shared" ref="H3767:L3767" si="4096">H3743</f>
        <v>0.83333333333333337</v>
      </c>
      <c r="I3767" s="185">
        <f t="shared" si="4096"/>
        <v>322</v>
      </c>
      <c r="J3767" s="185">
        <f t="shared" si="4096"/>
        <v>178</v>
      </c>
      <c r="K3767" s="185">
        <f t="shared" si="4096"/>
        <v>2842</v>
      </c>
      <c r="L3767" s="185">
        <f t="shared" si="4096"/>
        <v>1426</v>
      </c>
      <c r="M3767" s="147"/>
      <c r="N3767" s="143">
        <f t="shared" si="4044"/>
        <v>1597.12</v>
      </c>
      <c r="O3767" s="143">
        <f t="shared" si="4040"/>
        <v>608.76</v>
      </c>
      <c r="P3767" s="143">
        <f t="shared" si="4041"/>
        <v>18956.14</v>
      </c>
      <c r="Q3767" s="143">
        <f t="shared" si="4042"/>
        <v>2310.1200000000003</v>
      </c>
      <c r="R3767" s="188">
        <f t="shared" si="4045"/>
        <v>23472.14</v>
      </c>
      <c r="T3767">
        <v>54042.53</v>
      </c>
      <c r="U3767" s="190">
        <f t="shared" si="4046"/>
        <v>0.43432718638450124</v>
      </c>
    </row>
    <row r="3768" spans="1:21" x14ac:dyDescent="0.2">
      <c r="A3768" s="178">
        <v>42892</v>
      </c>
      <c r="B3768" s="179">
        <v>0.91666666666666663</v>
      </c>
      <c r="C3768" t="s">
        <v>349</v>
      </c>
      <c r="D3768">
        <v>8.61</v>
      </c>
      <c r="E3768">
        <v>3.97</v>
      </c>
      <c r="F3768">
        <v>5.17</v>
      </c>
      <c r="G3768">
        <v>2</v>
      </c>
      <c r="H3768" s="184">
        <f t="shared" ref="H3768:L3768" si="4097">H3744</f>
        <v>0.875</v>
      </c>
      <c r="I3768" s="185">
        <f t="shared" si="4097"/>
        <v>337</v>
      </c>
      <c r="J3768" s="185">
        <f t="shared" si="4097"/>
        <v>173</v>
      </c>
      <c r="K3768" s="185">
        <f t="shared" si="4097"/>
        <v>2842</v>
      </c>
      <c r="L3768" s="185">
        <f t="shared" si="4097"/>
        <v>1426</v>
      </c>
      <c r="M3768" s="147"/>
      <c r="N3768" s="143">
        <f t="shared" si="4044"/>
        <v>2901.5699999999997</v>
      </c>
      <c r="O3768" s="143">
        <f t="shared" si="4040"/>
        <v>686.81000000000006</v>
      </c>
      <c r="P3768" s="143">
        <f t="shared" si="4041"/>
        <v>14693.14</v>
      </c>
      <c r="Q3768" s="143">
        <f t="shared" si="4042"/>
        <v>2852</v>
      </c>
      <c r="R3768" s="188">
        <f t="shared" si="4045"/>
        <v>21133.52</v>
      </c>
      <c r="T3768">
        <v>51776.85</v>
      </c>
      <c r="U3768" s="190">
        <f t="shared" si="4046"/>
        <v>0.40816542528176203</v>
      </c>
    </row>
    <row r="3769" spans="1:21" x14ac:dyDescent="0.2">
      <c r="A3769" s="178">
        <v>42892</v>
      </c>
      <c r="B3769" s="179">
        <v>0.95833333333333337</v>
      </c>
      <c r="C3769" t="s">
        <v>349</v>
      </c>
      <c r="D3769">
        <v>9</v>
      </c>
      <c r="E3769">
        <v>5.3</v>
      </c>
      <c r="F3769">
        <v>5.5</v>
      </c>
      <c r="G3769">
        <v>0.3</v>
      </c>
      <c r="H3769" s="184">
        <f t="shared" ref="H3769:L3769" si="4098">H3745</f>
        <v>0.91666666666666663</v>
      </c>
      <c r="I3769" s="185">
        <f t="shared" si="4098"/>
        <v>394</v>
      </c>
      <c r="J3769" s="185">
        <f t="shared" si="4098"/>
        <v>194</v>
      </c>
      <c r="K3769" s="185">
        <f t="shared" si="4098"/>
        <v>2842</v>
      </c>
      <c r="L3769" s="185">
        <f t="shared" si="4098"/>
        <v>1426</v>
      </c>
      <c r="M3769" s="147"/>
      <c r="N3769" s="143">
        <f t="shared" si="4044"/>
        <v>3546</v>
      </c>
      <c r="O3769" s="143">
        <f t="shared" si="4040"/>
        <v>1028.2</v>
      </c>
      <c r="P3769" s="143">
        <f t="shared" si="4041"/>
        <v>15631</v>
      </c>
      <c r="Q3769" s="143">
        <f t="shared" si="4042"/>
        <v>427.8</v>
      </c>
      <c r="R3769" s="188">
        <f t="shared" si="4045"/>
        <v>20633</v>
      </c>
      <c r="T3769">
        <v>49832.91</v>
      </c>
      <c r="U3769" s="190">
        <f t="shared" si="4046"/>
        <v>0.41404365107315627</v>
      </c>
    </row>
    <row r="3770" spans="1:21" x14ac:dyDescent="0.2">
      <c r="A3770" s="178">
        <v>42892</v>
      </c>
      <c r="B3770" s="180">
        <v>1</v>
      </c>
      <c r="C3770" t="s">
        <v>349</v>
      </c>
      <c r="D3770">
        <v>8.11</v>
      </c>
      <c r="E3770">
        <v>4</v>
      </c>
      <c r="F3770">
        <v>4.4400000000000004</v>
      </c>
      <c r="G3770">
        <v>0.3</v>
      </c>
      <c r="H3770" s="184">
        <f t="shared" ref="H3770:L3770" si="4099">H3746</f>
        <v>0.95833333333333337</v>
      </c>
      <c r="I3770" s="185">
        <f t="shared" si="4099"/>
        <v>389</v>
      </c>
      <c r="J3770" s="185">
        <f t="shared" si="4099"/>
        <v>265</v>
      </c>
      <c r="K3770" s="185">
        <f t="shared" si="4099"/>
        <v>2985</v>
      </c>
      <c r="L3770" s="185">
        <f t="shared" si="4099"/>
        <v>1111</v>
      </c>
      <c r="M3770" s="147"/>
      <c r="N3770" s="143">
        <f t="shared" si="4044"/>
        <v>3154.79</v>
      </c>
      <c r="O3770" s="143">
        <f t="shared" si="4040"/>
        <v>1060</v>
      </c>
      <c r="P3770" s="143">
        <f t="shared" si="4041"/>
        <v>13253.400000000001</v>
      </c>
      <c r="Q3770" s="143">
        <f t="shared" si="4042"/>
        <v>333.3</v>
      </c>
      <c r="R3770" s="188">
        <f t="shared" si="4045"/>
        <v>17801.490000000002</v>
      </c>
      <c r="T3770">
        <v>45964.95</v>
      </c>
      <c r="U3770" s="190">
        <f t="shared" si="4046"/>
        <v>0.38728400661808621</v>
      </c>
    </row>
    <row r="3771" spans="1:21" x14ac:dyDescent="0.2">
      <c r="A3771" s="178">
        <v>42893</v>
      </c>
      <c r="B3771" s="179">
        <v>4.1666666666666664E-2</v>
      </c>
      <c r="C3771" t="s">
        <v>349</v>
      </c>
      <c r="D3771">
        <v>5.97</v>
      </c>
      <c r="E3771">
        <v>2.89</v>
      </c>
      <c r="F3771">
        <v>3</v>
      </c>
      <c r="G3771">
        <v>0.3</v>
      </c>
      <c r="H3771" s="184">
        <f t="shared" ref="H3771:L3771" si="4100">H3747</f>
        <v>1</v>
      </c>
      <c r="I3771" s="185">
        <f t="shared" si="4100"/>
        <v>362</v>
      </c>
      <c r="J3771" s="185">
        <f t="shared" si="4100"/>
        <v>243</v>
      </c>
      <c r="K3771" s="185">
        <f t="shared" si="4100"/>
        <v>2985</v>
      </c>
      <c r="L3771" s="185">
        <f t="shared" si="4100"/>
        <v>1111</v>
      </c>
      <c r="M3771" s="147"/>
      <c r="N3771" s="143">
        <f t="shared" si="4044"/>
        <v>2161.14</v>
      </c>
      <c r="O3771" s="143">
        <f t="shared" si="4040"/>
        <v>702.27</v>
      </c>
      <c r="P3771" s="143">
        <f t="shared" si="4041"/>
        <v>8955</v>
      </c>
      <c r="Q3771" s="143">
        <f t="shared" si="4042"/>
        <v>333.3</v>
      </c>
      <c r="R3771" s="188">
        <f t="shared" si="4045"/>
        <v>12151.71</v>
      </c>
      <c r="T3771">
        <v>41720.65</v>
      </c>
      <c r="U3771" s="190">
        <f t="shared" si="4046"/>
        <v>0.29126367877777548</v>
      </c>
    </row>
    <row r="3772" spans="1:21" x14ac:dyDescent="0.2">
      <c r="A3772" s="178">
        <v>42893</v>
      </c>
      <c r="B3772" s="179">
        <v>8.3333333333333329E-2</v>
      </c>
      <c r="C3772" t="s">
        <v>349</v>
      </c>
      <c r="D3772">
        <v>3.44</v>
      </c>
      <c r="E3772">
        <v>2.5099999999999998</v>
      </c>
      <c r="F3772">
        <v>2.61</v>
      </c>
      <c r="G3772">
        <v>0.3</v>
      </c>
      <c r="H3772" s="184">
        <f t="shared" ref="H3772:L3772" si="4101">H3748</f>
        <v>4.1666666666666664E-2</v>
      </c>
      <c r="I3772" s="185">
        <f t="shared" si="4101"/>
        <v>294</v>
      </c>
      <c r="J3772" s="185">
        <f t="shared" si="4101"/>
        <v>212</v>
      </c>
      <c r="K3772" s="185">
        <f t="shared" si="4101"/>
        <v>2985</v>
      </c>
      <c r="L3772" s="185">
        <f t="shared" si="4101"/>
        <v>1111</v>
      </c>
      <c r="M3772" s="147"/>
      <c r="N3772" s="143">
        <f t="shared" si="4044"/>
        <v>1011.36</v>
      </c>
      <c r="O3772" s="143">
        <f t="shared" si="4040"/>
        <v>532.12</v>
      </c>
      <c r="P3772" s="143">
        <f t="shared" si="4041"/>
        <v>7790.8499999999995</v>
      </c>
      <c r="Q3772" s="143">
        <f t="shared" si="4042"/>
        <v>333.3</v>
      </c>
      <c r="R3772" s="188">
        <f t="shared" si="4045"/>
        <v>9667.6299999999992</v>
      </c>
      <c r="T3772">
        <v>38116.78</v>
      </c>
      <c r="U3772" s="190">
        <f t="shared" si="4046"/>
        <v>0.25363186502112717</v>
      </c>
    </row>
    <row r="3773" spans="1:21" x14ac:dyDescent="0.2">
      <c r="A3773" s="178">
        <v>42893</v>
      </c>
      <c r="B3773" s="179">
        <v>0.125</v>
      </c>
      <c r="C3773" t="s">
        <v>349</v>
      </c>
      <c r="D3773">
        <v>2.99</v>
      </c>
      <c r="E3773">
        <v>2.2999999999999998</v>
      </c>
      <c r="F3773">
        <v>2.5</v>
      </c>
      <c r="G3773">
        <v>0.99</v>
      </c>
      <c r="H3773" s="184">
        <f t="shared" ref="H3773:L3773" si="4102">H3749</f>
        <v>8.3333333333333329E-2</v>
      </c>
      <c r="I3773" s="185">
        <f t="shared" si="4102"/>
        <v>236</v>
      </c>
      <c r="J3773" s="185">
        <f t="shared" si="4102"/>
        <v>179</v>
      </c>
      <c r="K3773" s="185">
        <f t="shared" si="4102"/>
        <v>2985</v>
      </c>
      <c r="L3773" s="185">
        <f t="shared" si="4102"/>
        <v>1111</v>
      </c>
      <c r="M3773" s="147"/>
      <c r="N3773" s="143">
        <f t="shared" si="4044"/>
        <v>705.6400000000001</v>
      </c>
      <c r="O3773" s="143">
        <f t="shared" si="4040"/>
        <v>411.7</v>
      </c>
      <c r="P3773" s="143">
        <f t="shared" si="4041"/>
        <v>7462.5</v>
      </c>
      <c r="Q3773" s="143">
        <f t="shared" si="4042"/>
        <v>1099.8900000000001</v>
      </c>
      <c r="R3773" s="188">
        <f t="shared" si="4045"/>
        <v>9679.73</v>
      </c>
      <c r="T3773">
        <v>35641.99</v>
      </c>
      <c r="U3773" s="190">
        <f t="shared" si="4046"/>
        <v>0.27158219841260267</v>
      </c>
    </row>
    <row r="3774" spans="1:21" x14ac:dyDescent="0.2">
      <c r="A3774" s="178">
        <v>42893</v>
      </c>
      <c r="B3774" s="179">
        <v>0.16666666666666666</v>
      </c>
      <c r="C3774" t="s">
        <v>349</v>
      </c>
      <c r="D3774">
        <v>2.11</v>
      </c>
      <c r="E3774">
        <v>2.11</v>
      </c>
      <c r="F3774">
        <v>2.5</v>
      </c>
      <c r="G3774">
        <v>0.99</v>
      </c>
      <c r="H3774" s="184">
        <f t="shared" ref="H3774:L3774" si="4103">H3750</f>
        <v>0.125</v>
      </c>
      <c r="I3774" s="185">
        <f t="shared" si="4103"/>
        <v>201</v>
      </c>
      <c r="J3774" s="185">
        <f t="shared" si="4103"/>
        <v>205</v>
      </c>
      <c r="K3774" s="185">
        <f t="shared" si="4103"/>
        <v>2985</v>
      </c>
      <c r="L3774" s="185">
        <f t="shared" si="4103"/>
        <v>1717</v>
      </c>
      <c r="M3774" s="147"/>
      <c r="N3774" s="143">
        <f t="shared" si="4044"/>
        <v>424.10999999999996</v>
      </c>
      <c r="O3774" s="143">
        <f t="shared" si="4040"/>
        <v>432.54999999999995</v>
      </c>
      <c r="P3774" s="143">
        <f t="shared" si="4041"/>
        <v>7462.5</v>
      </c>
      <c r="Q3774" s="143">
        <f t="shared" si="4042"/>
        <v>1699.83</v>
      </c>
      <c r="R3774" s="188">
        <f t="shared" si="4045"/>
        <v>10018.99</v>
      </c>
      <c r="T3774">
        <v>34006.300000000003</v>
      </c>
      <c r="U3774" s="190">
        <f t="shared" si="4046"/>
        <v>0.29462158482398848</v>
      </c>
    </row>
    <row r="3775" spans="1:21" x14ac:dyDescent="0.2">
      <c r="A3775" s="178">
        <v>42893</v>
      </c>
      <c r="B3775" s="179">
        <v>0.20833333333333334</v>
      </c>
      <c r="C3775" t="s">
        <v>349</v>
      </c>
      <c r="D3775">
        <v>1.39</v>
      </c>
      <c r="E3775">
        <v>2.2999999999999998</v>
      </c>
      <c r="F3775">
        <v>2.5</v>
      </c>
      <c r="G3775">
        <v>0.99</v>
      </c>
      <c r="H3775" s="184">
        <f t="shared" ref="H3775:L3775" si="4104">H3751</f>
        <v>0.16666666666666666</v>
      </c>
      <c r="I3775" s="185">
        <f t="shared" si="4104"/>
        <v>185</v>
      </c>
      <c r="J3775" s="185">
        <f t="shared" si="4104"/>
        <v>205</v>
      </c>
      <c r="K3775" s="185">
        <f t="shared" si="4104"/>
        <v>2985</v>
      </c>
      <c r="L3775" s="185">
        <f t="shared" si="4104"/>
        <v>1717</v>
      </c>
      <c r="M3775" s="147"/>
      <c r="N3775" s="143">
        <f t="shared" si="4044"/>
        <v>257.14999999999998</v>
      </c>
      <c r="O3775" s="143">
        <f t="shared" si="4040"/>
        <v>471.49999999999994</v>
      </c>
      <c r="P3775" s="143">
        <f t="shared" si="4041"/>
        <v>7462.5</v>
      </c>
      <c r="Q3775" s="143">
        <f t="shared" si="4042"/>
        <v>1699.83</v>
      </c>
      <c r="R3775" s="188">
        <f t="shared" si="4045"/>
        <v>9890.98</v>
      </c>
      <c r="T3775">
        <v>32988.06</v>
      </c>
      <c r="U3775" s="190">
        <f t="shared" si="4046"/>
        <v>0.29983515247638087</v>
      </c>
    </row>
    <row r="3776" spans="1:21" x14ac:dyDescent="0.2">
      <c r="A3776" s="178">
        <v>42893</v>
      </c>
      <c r="B3776" s="179">
        <v>0.25</v>
      </c>
      <c r="C3776" t="s">
        <v>349</v>
      </c>
      <c r="D3776">
        <v>2.99</v>
      </c>
      <c r="E3776">
        <v>2.61</v>
      </c>
      <c r="F3776">
        <v>2.61</v>
      </c>
      <c r="G3776">
        <v>1</v>
      </c>
      <c r="H3776" s="184">
        <f t="shared" ref="H3776:L3776" si="4105">H3752</f>
        <v>0.20833333333333334</v>
      </c>
      <c r="I3776" s="185">
        <f t="shared" si="4105"/>
        <v>207</v>
      </c>
      <c r="J3776" s="185">
        <f t="shared" si="4105"/>
        <v>283</v>
      </c>
      <c r="K3776" s="185">
        <f t="shared" si="4105"/>
        <v>2985</v>
      </c>
      <c r="L3776" s="185">
        <f t="shared" si="4105"/>
        <v>1717</v>
      </c>
      <c r="M3776" s="147"/>
      <c r="N3776" s="143">
        <f t="shared" si="4044"/>
        <v>618.93000000000006</v>
      </c>
      <c r="O3776" s="143">
        <f t="shared" si="4040"/>
        <v>738.63</v>
      </c>
      <c r="P3776" s="143">
        <f t="shared" si="4041"/>
        <v>7790.8499999999995</v>
      </c>
      <c r="Q3776" s="143">
        <f t="shared" si="4042"/>
        <v>1717</v>
      </c>
      <c r="R3776" s="188">
        <f t="shared" si="4045"/>
        <v>10865.41</v>
      </c>
      <c r="T3776">
        <v>32915</v>
      </c>
      <c r="U3776" s="190">
        <f t="shared" si="4046"/>
        <v>0.33010511924654412</v>
      </c>
    </row>
    <row r="3777" spans="1:21" x14ac:dyDescent="0.2">
      <c r="A3777" s="178">
        <v>42893</v>
      </c>
      <c r="B3777" s="179">
        <v>0.29166666666666669</v>
      </c>
      <c r="C3777" t="s">
        <v>349</v>
      </c>
      <c r="D3777">
        <v>2.11</v>
      </c>
      <c r="E3777">
        <v>4</v>
      </c>
      <c r="F3777">
        <v>3.14</v>
      </c>
      <c r="G3777">
        <v>3.5</v>
      </c>
      <c r="H3777" s="184">
        <f t="shared" ref="H3777:L3777" si="4106">H3753</f>
        <v>0.25</v>
      </c>
      <c r="I3777" s="185">
        <f t="shared" si="4106"/>
        <v>327</v>
      </c>
      <c r="J3777" s="185">
        <f t="shared" si="4106"/>
        <v>438</v>
      </c>
      <c r="K3777" s="185">
        <f t="shared" si="4106"/>
        <v>2985</v>
      </c>
      <c r="L3777" s="185">
        <f t="shared" si="4106"/>
        <v>1717</v>
      </c>
      <c r="M3777" s="147"/>
      <c r="N3777" s="143">
        <f t="shared" si="4044"/>
        <v>689.96999999999991</v>
      </c>
      <c r="O3777" s="143">
        <f t="shared" si="4040"/>
        <v>1752</v>
      </c>
      <c r="P3777" s="143">
        <f t="shared" si="4041"/>
        <v>9372.9</v>
      </c>
      <c r="Q3777" s="143">
        <f t="shared" si="4042"/>
        <v>6009.5</v>
      </c>
      <c r="R3777" s="188">
        <f t="shared" si="4045"/>
        <v>17824.37</v>
      </c>
      <c r="T3777">
        <v>34032.47</v>
      </c>
      <c r="U3777" s="190">
        <f t="shared" si="4046"/>
        <v>0.52374599904150354</v>
      </c>
    </row>
    <row r="3778" spans="1:21" x14ac:dyDescent="0.2">
      <c r="A3778" s="178">
        <v>42893</v>
      </c>
      <c r="B3778" s="179">
        <v>0.33333333333333331</v>
      </c>
      <c r="C3778" t="s">
        <v>349</v>
      </c>
      <c r="D3778">
        <v>2.11</v>
      </c>
      <c r="E3778">
        <v>3.41</v>
      </c>
      <c r="F3778">
        <v>2.74</v>
      </c>
      <c r="G3778">
        <v>3.4</v>
      </c>
      <c r="H3778" s="184">
        <f t="shared" ref="H3778:L3778" si="4107">H3754</f>
        <v>0.29166666666666669</v>
      </c>
      <c r="I3778" s="185">
        <f t="shared" si="4107"/>
        <v>249</v>
      </c>
      <c r="J3778" s="185">
        <f t="shared" si="4107"/>
        <v>556</v>
      </c>
      <c r="K3778" s="185">
        <f t="shared" si="4107"/>
        <v>2872</v>
      </c>
      <c r="L3778" s="185">
        <f t="shared" si="4107"/>
        <v>2219</v>
      </c>
      <c r="M3778" s="147"/>
      <c r="N3778" s="143">
        <f t="shared" si="4044"/>
        <v>525.39</v>
      </c>
      <c r="O3778" s="143">
        <f t="shared" si="4040"/>
        <v>1895.96</v>
      </c>
      <c r="P3778" s="143">
        <f t="shared" si="4041"/>
        <v>7869.2800000000007</v>
      </c>
      <c r="Q3778" s="143">
        <f t="shared" si="4042"/>
        <v>7544.5999999999995</v>
      </c>
      <c r="R3778" s="188">
        <f t="shared" si="4045"/>
        <v>17835.23</v>
      </c>
      <c r="T3778">
        <v>35712.879999999997</v>
      </c>
      <c r="U3778" s="190">
        <f t="shared" si="4046"/>
        <v>0.49940609662396312</v>
      </c>
    </row>
    <row r="3779" spans="1:21" x14ac:dyDescent="0.2">
      <c r="A3779" s="178">
        <v>42893</v>
      </c>
      <c r="B3779" s="179">
        <v>0.375</v>
      </c>
      <c r="C3779" t="s">
        <v>349</v>
      </c>
      <c r="D3779">
        <v>3.01</v>
      </c>
      <c r="E3779">
        <v>4</v>
      </c>
      <c r="F3779">
        <v>3.2</v>
      </c>
      <c r="G3779">
        <v>3.2</v>
      </c>
      <c r="H3779" s="184">
        <f t="shared" ref="H3779:L3779" si="4108">H3755</f>
        <v>0.33333333333333331</v>
      </c>
      <c r="I3779" s="185">
        <f t="shared" si="4108"/>
        <v>256</v>
      </c>
      <c r="J3779" s="185">
        <f t="shared" si="4108"/>
        <v>306</v>
      </c>
      <c r="K3779" s="185">
        <f t="shared" si="4108"/>
        <v>2872</v>
      </c>
      <c r="L3779" s="185">
        <f t="shared" si="4108"/>
        <v>2219</v>
      </c>
      <c r="M3779" s="147"/>
      <c r="N3779" s="143">
        <f t="shared" si="4044"/>
        <v>770.56</v>
      </c>
      <c r="O3779" s="143">
        <f t="shared" si="4040"/>
        <v>1224</v>
      </c>
      <c r="P3779" s="143">
        <f t="shared" si="4041"/>
        <v>9190.4</v>
      </c>
      <c r="Q3779" s="143">
        <f t="shared" si="4042"/>
        <v>7100.8</v>
      </c>
      <c r="R3779" s="188">
        <f t="shared" si="4045"/>
        <v>18285.759999999998</v>
      </c>
      <c r="T3779">
        <v>37539.870000000003</v>
      </c>
      <c r="U3779" s="190">
        <f t="shared" si="4046"/>
        <v>0.48710237941687057</v>
      </c>
    </row>
    <row r="3780" spans="1:21" x14ac:dyDescent="0.2">
      <c r="A3780" s="178">
        <v>42893</v>
      </c>
      <c r="B3780" s="179">
        <v>0.41666666666666669</v>
      </c>
      <c r="C3780" t="s">
        <v>349</v>
      </c>
      <c r="D3780">
        <v>3.98</v>
      </c>
      <c r="E3780">
        <v>4.62</v>
      </c>
      <c r="F3780">
        <v>4.45</v>
      </c>
      <c r="G3780">
        <v>4</v>
      </c>
      <c r="H3780" s="184">
        <f t="shared" ref="H3780:L3780" si="4109">H3756</f>
        <v>0.375</v>
      </c>
      <c r="I3780" s="185">
        <f t="shared" si="4109"/>
        <v>156</v>
      </c>
      <c r="J3780" s="185">
        <f t="shared" si="4109"/>
        <v>343</v>
      </c>
      <c r="K3780" s="185">
        <f t="shared" si="4109"/>
        <v>2872</v>
      </c>
      <c r="L3780" s="185">
        <f t="shared" si="4109"/>
        <v>2219</v>
      </c>
      <c r="M3780" s="147"/>
      <c r="N3780" s="143">
        <f t="shared" si="4044"/>
        <v>620.88</v>
      </c>
      <c r="O3780" s="143">
        <f t="shared" ref="O3780:O3843" si="4110">E3780*J3780</f>
        <v>1584.66</v>
      </c>
      <c r="P3780" s="143">
        <f t="shared" ref="P3780:P3843" si="4111">F3780*K3780</f>
        <v>12780.4</v>
      </c>
      <c r="Q3780" s="143">
        <f t="shared" ref="Q3780:Q3843" si="4112">G3780*L3780</f>
        <v>8876</v>
      </c>
      <c r="R3780" s="188">
        <f t="shared" si="4045"/>
        <v>23861.94</v>
      </c>
      <c r="T3780">
        <v>40256.68</v>
      </c>
      <c r="U3780" s="190">
        <f t="shared" si="4046"/>
        <v>0.59274485625739626</v>
      </c>
    </row>
    <row r="3781" spans="1:21" x14ac:dyDescent="0.2">
      <c r="A3781" s="178">
        <v>42893</v>
      </c>
      <c r="B3781" s="179">
        <v>0.45833333333333331</v>
      </c>
      <c r="C3781" t="s">
        <v>349</v>
      </c>
      <c r="D3781">
        <v>2.61</v>
      </c>
      <c r="E3781">
        <v>4.33</v>
      </c>
      <c r="F3781">
        <v>4.16</v>
      </c>
      <c r="G3781">
        <v>3.71</v>
      </c>
      <c r="H3781" s="184">
        <f t="shared" ref="H3781:L3781" si="4113">H3757</f>
        <v>0.41666666666666669</v>
      </c>
      <c r="I3781" s="185">
        <f t="shared" si="4113"/>
        <v>196</v>
      </c>
      <c r="J3781" s="185">
        <f t="shared" si="4113"/>
        <v>315</v>
      </c>
      <c r="K3781" s="185">
        <f t="shared" si="4113"/>
        <v>2872</v>
      </c>
      <c r="L3781" s="185">
        <f t="shared" si="4113"/>
        <v>2219</v>
      </c>
      <c r="M3781" s="147"/>
      <c r="N3781" s="143">
        <f t="shared" ref="N3781:N3844" si="4114">D3781*I3781</f>
        <v>511.56</v>
      </c>
      <c r="O3781" s="143">
        <f t="shared" si="4110"/>
        <v>1363.95</v>
      </c>
      <c r="P3781" s="143">
        <f t="shared" si="4111"/>
        <v>11947.52</v>
      </c>
      <c r="Q3781" s="143">
        <f t="shared" si="4112"/>
        <v>8232.49</v>
      </c>
      <c r="R3781" s="188">
        <f t="shared" ref="R3781:R3844" si="4115">SUM(N3781:Q3781)</f>
        <v>22055.52</v>
      </c>
      <c r="T3781">
        <v>43383.040000000001</v>
      </c>
      <c r="U3781" s="190">
        <f t="shared" ref="U3781:U3844" si="4116">R3781/T3781</f>
        <v>0.50839037559378042</v>
      </c>
    </row>
    <row r="3782" spans="1:21" x14ac:dyDescent="0.2">
      <c r="A3782" s="178">
        <v>42893</v>
      </c>
      <c r="B3782" s="179">
        <v>0.5</v>
      </c>
      <c r="C3782" t="s">
        <v>349</v>
      </c>
      <c r="D3782">
        <v>1</v>
      </c>
      <c r="E3782">
        <v>6.6</v>
      </c>
      <c r="F3782">
        <v>6.6</v>
      </c>
      <c r="G3782">
        <v>5</v>
      </c>
      <c r="H3782" s="184">
        <f t="shared" ref="H3782:L3782" si="4117">H3758</f>
        <v>0.45833333333333331</v>
      </c>
      <c r="I3782" s="185">
        <f t="shared" si="4117"/>
        <v>226</v>
      </c>
      <c r="J3782" s="185">
        <f t="shared" si="4117"/>
        <v>326</v>
      </c>
      <c r="K3782" s="185">
        <f t="shared" si="4117"/>
        <v>2842</v>
      </c>
      <c r="L3782" s="185">
        <f t="shared" si="4117"/>
        <v>1635</v>
      </c>
      <c r="M3782" s="147"/>
      <c r="N3782" s="143">
        <f t="shared" si="4114"/>
        <v>226</v>
      </c>
      <c r="O3782" s="143">
        <f t="shared" si="4110"/>
        <v>2151.6</v>
      </c>
      <c r="P3782" s="143">
        <f t="shared" si="4111"/>
        <v>18757.2</v>
      </c>
      <c r="Q3782" s="143">
        <f t="shared" si="4112"/>
        <v>8175</v>
      </c>
      <c r="R3782" s="188">
        <f t="shared" si="4115"/>
        <v>29309.8</v>
      </c>
      <c r="T3782">
        <v>47118.97</v>
      </c>
      <c r="U3782" s="190">
        <f t="shared" si="4116"/>
        <v>0.62203821518169855</v>
      </c>
    </row>
    <row r="3783" spans="1:21" x14ac:dyDescent="0.2">
      <c r="A3783" s="178">
        <v>42893</v>
      </c>
      <c r="B3783" s="179">
        <v>0.54166666666666663</v>
      </c>
      <c r="C3783" t="s">
        <v>349</v>
      </c>
      <c r="D3783">
        <v>1</v>
      </c>
      <c r="E3783">
        <v>8.07</v>
      </c>
      <c r="F3783">
        <v>9.44</v>
      </c>
      <c r="G3783">
        <v>5</v>
      </c>
      <c r="H3783" s="184">
        <f t="shared" ref="H3783:L3783" si="4118">H3759</f>
        <v>0.5</v>
      </c>
      <c r="I3783" s="185">
        <f t="shared" si="4118"/>
        <v>222</v>
      </c>
      <c r="J3783" s="185">
        <f t="shared" si="4118"/>
        <v>319</v>
      </c>
      <c r="K3783" s="185">
        <f t="shared" si="4118"/>
        <v>2842</v>
      </c>
      <c r="L3783" s="185">
        <f t="shared" si="4118"/>
        <v>1635</v>
      </c>
      <c r="M3783" s="147"/>
      <c r="N3783" s="143">
        <f t="shared" si="4114"/>
        <v>222</v>
      </c>
      <c r="O3783" s="143">
        <f t="shared" si="4110"/>
        <v>2574.33</v>
      </c>
      <c r="P3783" s="143">
        <f t="shared" si="4111"/>
        <v>26828.48</v>
      </c>
      <c r="Q3783" s="143">
        <f t="shared" si="4112"/>
        <v>8175</v>
      </c>
      <c r="R3783" s="188">
        <f t="shared" si="4115"/>
        <v>37799.81</v>
      </c>
      <c r="T3783">
        <v>50491.199999999997</v>
      </c>
      <c r="U3783" s="190">
        <f t="shared" si="4116"/>
        <v>0.74864154545742623</v>
      </c>
    </row>
    <row r="3784" spans="1:21" x14ac:dyDescent="0.2">
      <c r="A3784" s="178">
        <v>42893</v>
      </c>
      <c r="B3784" s="179">
        <v>0.58333333333333337</v>
      </c>
      <c r="C3784" t="s">
        <v>349</v>
      </c>
      <c r="D3784">
        <v>2</v>
      </c>
      <c r="E3784">
        <v>11.83</v>
      </c>
      <c r="F3784">
        <v>12.83</v>
      </c>
      <c r="G3784">
        <v>11.83</v>
      </c>
      <c r="H3784" s="184">
        <f t="shared" ref="H3784:L3784" si="4119">H3760</f>
        <v>0.54166666666666663</v>
      </c>
      <c r="I3784" s="185">
        <f t="shared" si="4119"/>
        <v>195</v>
      </c>
      <c r="J3784" s="185">
        <f t="shared" si="4119"/>
        <v>299</v>
      </c>
      <c r="K3784" s="185">
        <f t="shared" si="4119"/>
        <v>2842</v>
      </c>
      <c r="L3784" s="185">
        <f t="shared" si="4119"/>
        <v>1635</v>
      </c>
      <c r="M3784" s="147"/>
      <c r="N3784" s="143">
        <f t="shared" si="4114"/>
        <v>390</v>
      </c>
      <c r="O3784" s="143">
        <f t="shared" si="4110"/>
        <v>3537.17</v>
      </c>
      <c r="P3784" s="143">
        <f t="shared" si="4111"/>
        <v>36462.86</v>
      </c>
      <c r="Q3784" s="143">
        <f t="shared" si="4112"/>
        <v>19342.05</v>
      </c>
      <c r="R3784" s="188">
        <f t="shared" si="4115"/>
        <v>59732.08</v>
      </c>
      <c r="T3784">
        <v>53414.48</v>
      </c>
      <c r="U3784" s="190">
        <f t="shared" si="4116"/>
        <v>1.1182750445197631</v>
      </c>
    </row>
    <row r="3785" spans="1:21" x14ac:dyDescent="0.2">
      <c r="A3785" s="178">
        <v>42893</v>
      </c>
      <c r="B3785" s="179">
        <v>0.625</v>
      </c>
      <c r="C3785" t="s">
        <v>349</v>
      </c>
      <c r="D3785">
        <v>1.78</v>
      </c>
      <c r="E3785">
        <v>9.14</v>
      </c>
      <c r="F3785">
        <v>15.18</v>
      </c>
      <c r="G3785">
        <v>0.99</v>
      </c>
      <c r="H3785" s="184">
        <f t="shared" ref="H3785:L3785" si="4120">H3761</f>
        <v>0.58333333333333337</v>
      </c>
      <c r="I3785" s="185">
        <f t="shared" si="4120"/>
        <v>205</v>
      </c>
      <c r="J3785" s="185">
        <f t="shared" si="4120"/>
        <v>237</v>
      </c>
      <c r="K3785" s="185">
        <f t="shared" si="4120"/>
        <v>2842</v>
      </c>
      <c r="L3785" s="185">
        <f t="shared" si="4120"/>
        <v>1635</v>
      </c>
      <c r="M3785" s="147"/>
      <c r="N3785" s="143">
        <f t="shared" si="4114"/>
        <v>364.9</v>
      </c>
      <c r="O3785" s="143">
        <f t="shared" si="4110"/>
        <v>2166.1800000000003</v>
      </c>
      <c r="P3785" s="143">
        <f t="shared" si="4111"/>
        <v>43141.56</v>
      </c>
      <c r="Q3785" s="143">
        <f t="shared" si="4112"/>
        <v>1618.65</v>
      </c>
      <c r="R3785" s="188">
        <f t="shared" si="4115"/>
        <v>47291.29</v>
      </c>
      <c r="T3785">
        <v>55906.67</v>
      </c>
      <c r="U3785" s="190">
        <f t="shared" si="4116"/>
        <v>0.84589709957684833</v>
      </c>
    </row>
    <row r="3786" spans="1:21" x14ac:dyDescent="0.2">
      <c r="A3786" s="178">
        <v>42893</v>
      </c>
      <c r="B3786" s="179">
        <v>0.66666666666666663</v>
      </c>
      <c r="C3786" t="s">
        <v>349</v>
      </c>
      <c r="D3786">
        <v>2.5499999999999998</v>
      </c>
      <c r="E3786">
        <v>19.78</v>
      </c>
      <c r="F3786">
        <v>28.11</v>
      </c>
      <c r="G3786">
        <v>1.49</v>
      </c>
      <c r="H3786" s="184">
        <f t="shared" ref="H3786:L3786" si="4121">H3762</f>
        <v>0.625</v>
      </c>
      <c r="I3786" s="185">
        <f t="shared" si="4121"/>
        <v>212</v>
      </c>
      <c r="J3786" s="185">
        <f t="shared" si="4121"/>
        <v>213</v>
      </c>
      <c r="K3786" s="185">
        <f t="shared" si="4121"/>
        <v>2842</v>
      </c>
      <c r="L3786" s="185">
        <f t="shared" si="4121"/>
        <v>1380</v>
      </c>
      <c r="M3786" s="147"/>
      <c r="N3786" s="143">
        <f t="shared" si="4114"/>
        <v>540.59999999999991</v>
      </c>
      <c r="O3786" s="143">
        <f t="shared" si="4110"/>
        <v>4213.1400000000003</v>
      </c>
      <c r="P3786" s="143">
        <f t="shared" si="4111"/>
        <v>79888.62</v>
      </c>
      <c r="Q3786" s="143">
        <f t="shared" si="4112"/>
        <v>2056.1999999999998</v>
      </c>
      <c r="R3786" s="188">
        <f t="shared" si="4115"/>
        <v>86698.559999999998</v>
      </c>
      <c r="T3786">
        <v>57545.29</v>
      </c>
      <c r="U3786" s="190">
        <f t="shared" si="4116"/>
        <v>1.5066143554059768</v>
      </c>
    </row>
    <row r="3787" spans="1:21" x14ac:dyDescent="0.2">
      <c r="A3787" s="178">
        <v>42893</v>
      </c>
      <c r="B3787" s="179">
        <v>0.70833333333333337</v>
      </c>
      <c r="C3787" t="s">
        <v>349</v>
      </c>
      <c r="D3787">
        <v>2.63</v>
      </c>
      <c r="E3787">
        <v>28.01</v>
      </c>
      <c r="F3787">
        <v>38.729999999999997</v>
      </c>
      <c r="G3787">
        <v>1.49</v>
      </c>
      <c r="H3787" s="184">
        <f t="shared" ref="H3787:L3787" si="4122">H3763</f>
        <v>0.66666666666666663</v>
      </c>
      <c r="I3787" s="185">
        <f t="shared" si="4122"/>
        <v>191</v>
      </c>
      <c r="J3787" s="185">
        <f t="shared" si="4122"/>
        <v>237</v>
      </c>
      <c r="K3787" s="185">
        <f t="shared" si="4122"/>
        <v>2842</v>
      </c>
      <c r="L3787" s="185">
        <f t="shared" si="4122"/>
        <v>1380</v>
      </c>
      <c r="M3787" s="147"/>
      <c r="N3787" s="143">
        <f t="shared" si="4114"/>
        <v>502.33</v>
      </c>
      <c r="O3787" s="143">
        <f t="shared" si="4110"/>
        <v>6638.3700000000008</v>
      </c>
      <c r="P3787" s="143">
        <f t="shared" si="4111"/>
        <v>110070.65999999999</v>
      </c>
      <c r="Q3787" s="143">
        <f t="shared" si="4112"/>
        <v>2056.1999999999998</v>
      </c>
      <c r="R3787" s="188">
        <f t="shared" si="4115"/>
        <v>119267.55999999998</v>
      </c>
      <c r="T3787">
        <v>58815.86</v>
      </c>
      <c r="U3787" s="190">
        <f t="shared" si="4116"/>
        <v>2.0278129062467163</v>
      </c>
    </row>
    <row r="3788" spans="1:21" x14ac:dyDescent="0.2">
      <c r="A3788" s="178">
        <v>42893</v>
      </c>
      <c r="B3788" s="179">
        <v>0.75</v>
      </c>
      <c r="C3788" t="s">
        <v>349</v>
      </c>
      <c r="D3788">
        <v>3.11</v>
      </c>
      <c r="E3788">
        <v>8.5</v>
      </c>
      <c r="F3788">
        <v>15.79</v>
      </c>
      <c r="G3788">
        <v>1.49</v>
      </c>
      <c r="H3788" s="184">
        <f t="shared" ref="H3788:L3788" si="4123">H3764</f>
        <v>0.70833333333333337</v>
      </c>
      <c r="I3788" s="185">
        <f t="shared" si="4123"/>
        <v>218</v>
      </c>
      <c r="J3788" s="185">
        <f t="shared" si="4123"/>
        <v>258</v>
      </c>
      <c r="K3788" s="185">
        <f t="shared" si="4123"/>
        <v>2842</v>
      </c>
      <c r="L3788" s="185">
        <f t="shared" si="4123"/>
        <v>1380</v>
      </c>
      <c r="M3788" s="147"/>
      <c r="N3788" s="143">
        <f t="shared" si="4114"/>
        <v>677.98</v>
      </c>
      <c r="O3788" s="143">
        <f t="shared" si="4110"/>
        <v>2193</v>
      </c>
      <c r="P3788" s="143">
        <f t="shared" si="4111"/>
        <v>44875.18</v>
      </c>
      <c r="Q3788" s="143">
        <f t="shared" si="4112"/>
        <v>2056.1999999999998</v>
      </c>
      <c r="R3788" s="188">
        <f t="shared" si="4115"/>
        <v>49802.36</v>
      </c>
      <c r="T3788">
        <v>59541.36</v>
      </c>
      <c r="U3788" s="190">
        <f t="shared" si="4116"/>
        <v>0.83643302739473868</v>
      </c>
    </row>
    <row r="3789" spans="1:21" x14ac:dyDescent="0.2">
      <c r="A3789" s="178">
        <v>42893</v>
      </c>
      <c r="B3789" s="179">
        <v>0.79166666666666663</v>
      </c>
      <c r="C3789" t="s">
        <v>349</v>
      </c>
      <c r="D3789">
        <v>2.21</v>
      </c>
      <c r="E3789">
        <v>3.34</v>
      </c>
      <c r="F3789">
        <v>11.34</v>
      </c>
      <c r="G3789">
        <v>1.49</v>
      </c>
      <c r="H3789" s="184">
        <f t="shared" ref="H3789:L3789" si="4124">H3765</f>
        <v>0.75</v>
      </c>
      <c r="I3789" s="185">
        <f t="shared" si="4124"/>
        <v>240</v>
      </c>
      <c r="J3789" s="185">
        <f t="shared" si="4124"/>
        <v>365</v>
      </c>
      <c r="K3789" s="185">
        <f t="shared" si="4124"/>
        <v>2842</v>
      </c>
      <c r="L3789" s="185">
        <f t="shared" si="4124"/>
        <v>1380</v>
      </c>
      <c r="M3789" s="147"/>
      <c r="N3789" s="143">
        <f t="shared" si="4114"/>
        <v>530.4</v>
      </c>
      <c r="O3789" s="143">
        <f t="shared" si="4110"/>
        <v>1219.0999999999999</v>
      </c>
      <c r="P3789" s="143">
        <f t="shared" si="4111"/>
        <v>32228.28</v>
      </c>
      <c r="Q3789" s="143">
        <f t="shared" si="4112"/>
        <v>2056.1999999999998</v>
      </c>
      <c r="R3789" s="188">
        <f t="shared" si="4115"/>
        <v>36033.979999999996</v>
      </c>
      <c r="T3789">
        <v>59141.84</v>
      </c>
      <c r="U3789" s="190">
        <f t="shared" si="4116"/>
        <v>0.60928067168691402</v>
      </c>
    </row>
    <row r="3790" spans="1:21" x14ac:dyDescent="0.2">
      <c r="A3790" s="178">
        <v>42893</v>
      </c>
      <c r="B3790" s="179">
        <v>0.83333333333333337</v>
      </c>
      <c r="C3790" t="s">
        <v>349</v>
      </c>
      <c r="D3790">
        <v>2.61</v>
      </c>
      <c r="E3790">
        <v>2.96</v>
      </c>
      <c r="F3790">
        <v>9.2799999999999994</v>
      </c>
      <c r="G3790">
        <v>1.49</v>
      </c>
      <c r="H3790" s="184">
        <f t="shared" ref="H3790:L3790" si="4125">H3766</f>
        <v>0.79166666666666663</v>
      </c>
      <c r="I3790" s="185">
        <f t="shared" si="4125"/>
        <v>320</v>
      </c>
      <c r="J3790" s="185">
        <f t="shared" si="4125"/>
        <v>214</v>
      </c>
      <c r="K3790" s="185">
        <f t="shared" si="4125"/>
        <v>2842</v>
      </c>
      <c r="L3790" s="185">
        <f t="shared" si="4125"/>
        <v>1426</v>
      </c>
      <c r="M3790" s="147"/>
      <c r="N3790" s="143">
        <f t="shared" si="4114"/>
        <v>835.19999999999993</v>
      </c>
      <c r="O3790" s="143">
        <f t="shared" si="4110"/>
        <v>633.43999999999994</v>
      </c>
      <c r="P3790" s="143">
        <f t="shared" si="4111"/>
        <v>26373.759999999998</v>
      </c>
      <c r="Q3790" s="143">
        <f t="shared" si="4112"/>
        <v>2124.7399999999998</v>
      </c>
      <c r="R3790" s="188">
        <f t="shared" si="4115"/>
        <v>29967.14</v>
      </c>
      <c r="T3790">
        <v>57515.05</v>
      </c>
      <c r="U3790" s="190">
        <f t="shared" si="4116"/>
        <v>0.52103127790030601</v>
      </c>
    </row>
    <row r="3791" spans="1:21" x14ac:dyDescent="0.2">
      <c r="A3791" s="178">
        <v>42893</v>
      </c>
      <c r="B3791" s="179">
        <v>0.875</v>
      </c>
      <c r="C3791" t="s">
        <v>349</v>
      </c>
      <c r="D3791">
        <v>3.63</v>
      </c>
      <c r="E3791">
        <v>2.4</v>
      </c>
      <c r="F3791">
        <v>8.0299999999999994</v>
      </c>
      <c r="G3791">
        <v>1.49</v>
      </c>
      <c r="H3791" s="184">
        <f t="shared" ref="H3791:L3791" si="4126">H3767</f>
        <v>0.83333333333333337</v>
      </c>
      <c r="I3791" s="185">
        <f t="shared" si="4126"/>
        <v>322</v>
      </c>
      <c r="J3791" s="185">
        <f t="shared" si="4126"/>
        <v>178</v>
      </c>
      <c r="K3791" s="185">
        <f t="shared" si="4126"/>
        <v>2842</v>
      </c>
      <c r="L3791" s="185">
        <f t="shared" si="4126"/>
        <v>1426</v>
      </c>
      <c r="M3791" s="147"/>
      <c r="N3791" s="143">
        <f t="shared" si="4114"/>
        <v>1168.8599999999999</v>
      </c>
      <c r="O3791" s="143">
        <f t="shared" si="4110"/>
        <v>427.2</v>
      </c>
      <c r="P3791" s="143">
        <f t="shared" si="4111"/>
        <v>22821.26</v>
      </c>
      <c r="Q3791" s="143">
        <f t="shared" si="4112"/>
        <v>2124.7399999999998</v>
      </c>
      <c r="R3791" s="188">
        <f t="shared" si="4115"/>
        <v>26542.059999999998</v>
      </c>
      <c r="T3791">
        <v>55289.82</v>
      </c>
      <c r="U3791" s="190">
        <f t="shared" si="4116"/>
        <v>0.48005329009933473</v>
      </c>
    </row>
    <row r="3792" spans="1:21" x14ac:dyDescent="0.2">
      <c r="A3792" s="178">
        <v>42893</v>
      </c>
      <c r="B3792" s="179">
        <v>0.91666666666666663</v>
      </c>
      <c r="C3792" t="s">
        <v>349</v>
      </c>
      <c r="D3792">
        <v>7</v>
      </c>
      <c r="E3792">
        <v>2.61</v>
      </c>
      <c r="F3792">
        <v>3.6</v>
      </c>
      <c r="G3792">
        <v>1.49</v>
      </c>
      <c r="H3792" s="184">
        <f t="shared" ref="H3792:L3792" si="4127">H3768</f>
        <v>0.875</v>
      </c>
      <c r="I3792" s="185">
        <f t="shared" si="4127"/>
        <v>337</v>
      </c>
      <c r="J3792" s="185">
        <f t="shared" si="4127"/>
        <v>173</v>
      </c>
      <c r="K3792" s="185">
        <f t="shared" si="4127"/>
        <v>2842</v>
      </c>
      <c r="L3792" s="185">
        <f t="shared" si="4127"/>
        <v>1426</v>
      </c>
      <c r="M3792" s="147"/>
      <c r="N3792" s="143">
        <f t="shared" si="4114"/>
        <v>2359</v>
      </c>
      <c r="O3792" s="143">
        <f t="shared" si="4110"/>
        <v>451.53</v>
      </c>
      <c r="P3792" s="143">
        <f t="shared" si="4111"/>
        <v>10231.200000000001</v>
      </c>
      <c r="Q3792" s="143">
        <f t="shared" si="4112"/>
        <v>2124.7399999999998</v>
      </c>
      <c r="R3792" s="188">
        <f t="shared" si="4115"/>
        <v>15166.47</v>
      </c>
      <c r="T3792">
        <v>53049.99</v>
      </c>
      <c r="U3792" s="190">
        <f t="shared" si="4116"/>
        <v>0.28589015756647645</v>
      </c>
    </row>
    <row r="3793" spans="1:21" x14ac:dyDescent="0.2">
      <c r="A3793" s="178">
        <v>42893</v>
      </c>
      <c r="B3793" s="179">
        <v>0.95833333333333337</v>
      </c>
      <c r="C3793" t="s">
        <v>349</v>
      </c>
      <c r="D3793">
        <v>7</v>
      </c>
      <c r="E3793">
        <v>4.8</v>
      </c>
      <c r="F3793">
        <v>5</v>
      </c>
      <c r="G3793">
        <v>0.3</v>
      </c>
      <c r="H3793" s="184">
        <f t="shared" ref="H3793:L3793" si="4128">H3769</f>
        <v>0.91666666666666663</v>
      </c>
      <c r="I3793" s="185">
        <f t="shared" si="4128"/>
        <v>394</v>
      </c>
      <c r="J3793" s="185">
        <f t="shared" si="4128"/>
        <v>194</v>
      </c>
      <c r="K3793" s="185">
        <f t="shared" si="4128"/>
        <v>2842</v>
      </c>
      <c r="L3793" s="185">
        <f t="shared" si="4128"/>
        <v>1426</v>
      </c>
      <c r="M3793" s="147"/>
      <c r="N3793" s="143">
        <f t="shared" si="4114"/>
        <v>2758</v>
      </c>
      <c r="O3793" s="143">
        <f t="shared" si="4110"/>
        <v>931.19999999999993</v>
      </c>
      <c r="P3793" s="143">
        <f t="shared" si="4111"/>
        <v>14210</v>
      </c>
      <c r="Q3793" s="143">
        <f t="shared" si="4112"/>
        <v>427.8</v>
      </c>
      <c r="R3793" s="188">
        <f t="shared" si="4115"/>
        <v>18327</v>
      </c>
      <c r="T3793">
        <v>51064.89</v>
      </c>
      <c r="U3793" s="190">
        <f t="shared" si="4116"/>
        <v>0.35889629841560416</v>
      </c>
    </row>
    <row r="3794" spans="1:21" x14ac:dyDescent="0.2">
      <c r="A3794" s="178">
        <v>42893</v>
      </c>
      <c r="B3794" s="180">
        <v>1</v>
      </c>
      <c r="C3794" t="s">
        <v>349</v>
      </c>
      <c r="D3794">
        <v>7</v>
      </c>
      <c r="E3794">
        <v>3.9</v>
      </c>
      <c r="F3794">
        <v>4.0199999999999996</v>
      </c>
      <c r="G3794">
        <v>0.3</v>
      </c>
      <c r="H3794" s="184">
        <f t="shared" ref="H3794:L3794" si="4129">H3770</f>
        <v>0.95833333333333337</v>
      </c>
      <c r="I3794" s="185">
        <f t="shared" si="4129"/>
        <v>389</v>
      </c>
      <c r="J3794" s="185">
        <f t="shared" si="4129"/>
        <v>265</v>
      </c>
      <c r="K3794" s="185">
        <f t="shared" si="4129"/>
        <v>2985</v>
      </c>
      <c r="L3794" s="185">
        <f t="shared" si="4129"/>
        <v>1111</v>
      </c>
      <c r="M3794" s="147"/>
      <c r="N3794" s="143">
        <f t="shared" si="4114"/>
        <v>2723</v>
      </c>
      <c r="O3794" s="143">
        <f t="shared" si="4110"/>
        <v>1033.5</v>
      </c>
      <c r="P3794" s="143">
        <f t="shared" si="4111"/>
        <v>11999.699999999999</v>
      </c>
      <c r="Q3794" s="143">
        <f t="shared" si="4112"/>
        <v>333.3</v>
      </c>
      <c r="R3794" s="188">
        <f t="shared" si="4115"/>
        <v>16089.499999999998</v>
      </c>
      <c r="T3794">
        <v>47142.080000000002</v>
      </c>
      <c r="U3794" s="190">
        <f t="shared" si="4116"/>
        <v>0.34129805048907469</v>
      </c>
    </row>
    <row r="3795" spans="1:21" x14ac:dyDescent="0.2">
      <c r="A3795" s="178">
        <v>42894</v>
      </c>
      <c r="B3795" s="179">
        <v>4.1666666666666664E-2</v>
      </c>
      <c r="C3795" t="s">
        <v>349</v>
      </c>
      <c r="D3795">
        <v>10</v>
      </c>
      <c r="E3795">
        <v>3</v>
      </c>
      <c r="F3795">
        <v>3</v>
      </c>
      <c r="G3795">
        <v>0.3</v>
      </c>
      <c r="H3795" s="184">
        <f t="shared" ref="H3795:L3795" si="4130">H3771</f>
        <v>1</v>
      </c>
      <c r="I3795" s="185">
        <f t="shared" si="4130"/>
        <v>362</v>
      </c>
      <c r="J3795" s="185">
        <f t="shared" si="4130"/>
        <v>243</v>
      </c>
      <c r="K3795" s="185">
        <f t="shared" si="4130"/>
        <v>2985</v>
      </c>
      <c r="L3795" s="185">
        <f t="shared" si="4130"/>
        <v>1111</v>
      </c>
      <c r="M3795" s="147"/>
      <c r="N3795" s="143">
        <f t="shared" si="4114"/>
        <v>3620</v>
      </c>
      <c r="O3795" s="143">
        <f t="shared" si="4110"/>
        <v>729</v>
      </c>
      <c r="P3795" s="143">
        <f t="shared" si="4111"/>
        <v>8955</v>
      </c>
      <c r="Q3795" s="143">
        <f t="shared" si="4112"/>
        <v>333.3</v>
      </c>
      <c r="R3795" s="188">
        <f t="shared" si="4115"/>
        <v>13637.3</v>
      </c>
      <c r="T3795">
        <v>42868.32</v>
      </c>
      <c r="U3795" s="190">
        <f t="shared" si="4116"/>
        <v>0.31812070078790117</v>
      </c>
    </row>
    <row r="3796" spans="1:21" x14ac:dyDescent="0.2">
      <c r="A3796" s="178">
        <v>42894</v>
      </c>
      <c r="B3796" s="179">
        <v>8.3333333333333329E-2</v>
      </c>
      <c r="C3796" t="s">
        <v>349</v>
      </c>
      <c r="D3796">
        <v>5.59</v>
      </c>
      <c r="E3796">
        <v>2.61</v>
      </c>
      <c r="F3796">
        <v>2.61</v>
      </c>
      <c r="G3796">
        <v>0.3</v>
      </c>
      <c r="H3796" s="184">
        <f t="shared" ref="H3796:L3796" si="4131">H3772</f>
        <v>4.1666666666666664E-2</v>
      </c>
      <c r="I3796" s="185">
        <f t="shared" si="4131"/>
        <v>294</v>
      </c>
      <c r="J3796" s="185">
        <f t="shared" si="4131"/>
        <v>212</v>
      </c>
      <c r="K3796" s="185">
        <f t="shared" si="4131"/>
        <v>2985</v>
      </c>
      <c r="L3796" s="185">
        <f t="shared" si="4131"/>
        <v>1111</v>
      </c>
      <c r="M3796" s="147"/>
      <c r="N3796" s="143">
        <f t="shared" si="4114"/>
        <v>1643.46</v>
      </c>
      <c r="O3796" s="143">
        <f t="shared" si="4110"/>
        <v>553.31999999999994</v>
      </c>
      <c r="P3796" s="143">
        <f t="shared" si="4111"/>
        <v>7790.8499999999995</v>
      </c>
      <c r="Q3796" s="143">
        <f t="shared" si="4112"/>
        <v>333.3</v>
      </c>
      <c r="R3796" s="188">
        <f t="shared" si="4115"/>
        <v>10320.929999999998</v>
      </c>
      <c r="T3796">
        <v>39239.54</v>
      </c>
      <c r="U3796" s="190">
        <f t="shared" si="4116"/>
        <v>0.26302372555845449</v>
      </c>
    </row>
    <row r="3797" spans="1:21" x14ac:dyDescent="0.2">
      <c r="A3797" s="178">
        <v>42894</v>
      </c>
      <c r="B3797" s="179">
        <v>0.125</v>
      </c>
      <c r="C3797" t="s">
        <v>349</v>
      </c>
      <c r="D3797">
        <v>3.78</v>
      </c>
      <c r="E3797">
        <v>2.11</v>
      </c>
      <c r="F3797">
        <v>2.5</v>
      </c>
      <c r="G3797">
        <v>0.97</v>
      </c>
      <c r="H3797" s="184">
        <f t="shared" ref="H3797:L3797" si="4132">H3773</f>
        <v>8.3333333333333329E-2</v>
      </c>
      <c r="I3797" s="185">
        <f t="shared" si="4132"/>
        <v>236</v>
      </c>
      <c r="J3797" s="185">
        <f t="shared" si="4132"/>
        <v>179</v>
      </c>
      <c r="K3797" s="185">
        <f t="shared" si="4132"/>
        <v>2985</v>
      </c>
      <c r="L3797" s="185">
        <f t="shared" si="4132"/>
        <v>1111</v>
      </c>
      <c r="M3797" s="147"/>
      <c r="N3797" s="143">
        <f t="shared" si="4114"/>
        <v>892.07999999999993</v>
      </c>
      <c r="O3797" s="143">
        <f t="shared" si="4110"/>
        <v>377.69</v>
      </c>
      <c r="P3797" s="143">
        <f t="shared" si="4111"/>
        <v>7462.5</v>
      </c>
      <c r="Q3797" s="143">
        <f t="shared" si="4112"/>
        <v>1077.67</v>
      </c>
      <c r="R3797" s="188">
        <f t="shared" si="4115"/>
        <v>9809.94</v>
      </c>
      <c r="T3797">
        <v>36644.04</v>
      </c>
      <c r="U3797" s="190">
        <f t="shared" si="4116"/>
        <v>0.26770901898371469</v>
      </c>
    </row>
    <row r="3798" spans="1:21" x14ac:dyDescent="0.2">
      <c r="A3798" s="178">
        <v>42894</v>
      </c>
      <c r="B3798" s="179">
        <v>0.16666666666666666</v>
      </c>
      <c r="C3798" t="s">
        <v>349</v>
      </c>
      <c r="D3798">
        <v>3.5</v>
      </c>
      <c r="E3798">
        <v>1.5</v>
      </c>
      <c r="F3798">
        <v>2.5</v>
      </c>
      <c r="G3798">
        <v>0.97</v>
      </c>
      <c r="H3798" s="184">
        <f t="shared" ref="H3798:L3798" si="4133">H3774</f>
        <v>0.125</v>
      </c>
      <c r="I3798" s="185">
        <f t="shared" si="4133"/>
        <v>201</v>
      </c>
      <c r="J3798" s="185">
        <f t="shared" si="4133"/>
        <v>205</v>
      </c>
      <c r="K3798" s="185">
        <f t="shared" si="4133"/>
        <v>2985</v>
      </c>
      <c r="L3798" s="185">
        <f t="shared" si="4133"/>
        <v>1717</v>
      </c>
      <c r="M3798" s="147"/>
      <c r="N3798" s="143">
        <f t="shared" si="4114"/>
        <v>703.5</v>
      </c>
      <c r="O3798" s="143">
        <f t="shared" si="4110"/>
        <v>307.5</v>
      </c>
      <c r="P3798" s="143">
        <f t="shared" si="4111"/>
        <v>7462.5</v>
      </c>
      <c r="Q3798" s="143">
        <f t="shared" si="4112"/>
        <v>1665.49</v>
      </c>
      <c r="R3798" s="188">
        <f t="shared" si="4115"/>
        <v>10138.99</v>
      </c>
      <c r="T3798">
        <v>34754.11</v>
      </c>
      <c r="U3798" s="190">
        <f t="shared" si="4116"/>
        <v>0.29173499191894137</v>
      </c>
    </row>
    <row r="3799" spans="1:21" x14ac:dyDescent="0.2">
      <c r="A3799" s="178">
        <v>42894</v>
      </c>
      <c r="B3799" s="179">
        <v>0.20833333333333334</v>
      </c>
      <c r="C3799" t="s">
        <v>349</v>
      </c>
      <c r="D3799">
        <v>3.11</v>
      </c>
      <c r="E3799">
        <v>2.11</v>
      </c>
      <c r="F3799">
        <v>2.5</v>
      </c>
      <c r="G3799">
        <v>0.97</v>
      </c>
      <c r="H3799" s="184">
        <f t="shared" ref="H3799:L3799" si="4134">H3775</f>
        <v>0.16666666666666666</v>
      </c>
      <c r="I3799" s="185">
        <f t="shared" si="4134"/>
        <v>185</v>
      </c>
      <c r="J3799" s="185">
        <f t="shared" si="4134"/>
        <v>205</v>
      </c>
      <c r="K3799" s="185">
        <f t="shared" si="4134"/>
        <v>2985</v>
      </c>
      <c r="L3799" s="185">
        <f t="shared" si="4134"/>
        <v>1717</v>
      </c>
      <c r="M3799" s="147"/>
      <c r="N3799" s="143">
        <f t="shared" si="4114"/>
        <v>575.35</v>
      </c>
      <c r="O3799" s="143">
        <f t="shared" si="4110"/>
        <v>432.54999999999995</v>
      </c>
      <c r="P3799" s="143">
        <f t="shared" si="4111"/>
        <v>7462.5</v>
      </c>
      <c r="Q3799" s="143">
        <f t="shared" si="4112"/>
        <v>1665.49</v>
      </c>
      <c r="R3799" s="188">
        <f t="shared" si="4115"/>
        <v>10135.89</v>
      </c>
      <c r="T3799">
        <v>33578.559999999998</v>
      </c>
      <c r="U3799" s="190">
        <f t="shared" si="4116"/>
        <v>0.30185600573699406</v>
      </c>
    </row>
    <row r="3800" spans="1:21" x14ac:dyDescent="0.2">
      <c r="A3800" s="178">
        <v>42894</v>
      </c>
      <c r="B3800" s="179">
        <v>0.25</v>
      </c>
      <c r="C3800" t="s">
        <v>349</v>
      </c>
      <c r="D3800">
        <v>4.16</v>
      </c>
      <c r="E3800">
        <v>2.61</v>
      </c>
      <c r="F3800">
        <v>2.61</v>
      </c>
      <c r="G3800">
        <v>0.99</v>
      </c>
      <c r="H3800" s="184">
        <f t="shared" ref="H3800:L3800" si="4135">H3776</f>
        <v>0.20833333333333334</v>
      </c>
      <c r="I3800" s="185">
        <f t="shared" si="4135"/>
        <v>207</v>
      </c>
      <c r="J3800" s="185">
        <f t="shared" si="4135"/>
        <v>283</v>
      </c>
      <c r="K3800" s="185">
        <f t="shared" si="4135"/>
        <v>2985</v>
      </c>
      <c r="L3800" s="185">
        <f t="shared" si="4135"/>
        <v>1717</v>
      </c>
      <c r="M3800" s="147"/>
      <c r="N3800" s="143">
        <f t="shared" si="4114"/>
        <v>861.12</v>
      </c>
      <c r="O3800" s="143">
        <f t="shared" si="4110"/>
        <v>738.63</v>
      </c>
      <c r="P3800" s="143">
        <f t="shared" si="4111"/>
        <v>7790.8499999999995</v>
      </c>
      <c r="Q3800" s="143">
        <f t="shared" si="4112"/>
        <v>1699.83</v>
      </c>
      <c r="R3800" s="188">
        <f t="shared" si="4115"/>
        <v>11090.429999999998</v>
      </c>
      <c r="T3800">
        <v>33380.32</v>
      </c>
      <c r="U3800" s="190">
        <f t="shared" si="4116"/>
        <v>0.33224456805686697</v>
      </c>
    </row>
    <row r="3801" spans="1:21" x14ac:dyDescent="0.2">
      <c r="A3801" s="178">
        <v>42894</v>
      </c>
      <c r="B3801" s="179">
        <v>0.29166666666666669</v>
      </c>
      <c r="C3801" t="s">
        <v>349</v>
      </c>
      <c r="D3801">
        <v>3.5</v>
      </c>
      <c r="E3801">
        <v>4</v>
      </c>
      <c r="F3801">
        <v>3</v>
      </c>
      <c r="G3801">
        <v>3</v>
      </c>
      <c r="H3801" s="184">
        <f t="shared" ref="H3801:L3801" si="4136">H3777</f>
        <v>0.25</v>
      </c>
      <c r="I3801" s="185">
        <f t="shared" si="4136"/>
        <v>327</v>
      </c>
      <c r="J3801" s="185">
        <f t="shared" si="4136"/>
        <v>438</v>
      </c>
      <c r="K3801" s="185">
        <f t="shared" si="4136"/>
        <v>2985</v>
      </c>
      <c r="L3801" s="185">
        <f t="shared" si="4136"/>
        <v>1717</v>
      </c>
      <c r="M3801" s="147"/>
      <c r="N3801" s="143">
        <f t="shared" si="4114"/>
        <v>1144.5</v>
      </c>
      <c r="O3801" s="143">
        <f t="shared" si="4110"/>
        <v>1752</v>
      </c>
      <c r="P3801" s="143">
        <f t="shared" si="4111"/>
        <v>8955</v>
      </c>
      <c r="Q3801" s="143">
        <f t="shared" si="4112"/>
        <v>5151</v>
      </c>
      <c r="R3801" s="188">
        <f t="shared" si="4115"/>
        <v>17002.5</v>
      </c>
      <c r="T3801">
        <v>34401.56</v>
      </c>
      <c r="U3801" s="190">
        <f t="shared" si="4116"/>
        <v>0.49423630788836326</v>
      </c>
    </row>
    <row r="3802" spans="1:21" x14ac:dyDescent="0.2">
      <c r="A3802" s="178">
        <v>42894</v>
      </c>
      <c r="B3802" s="179">
        <v>0.33333333333333331</v>
      </c>
      <c r="C3802" t="s">
        <v>349</v>
      </c>
      <c r="D3802">
        <v>2.61</v>
      </c>
      <c r="E3802">
        <v>4</v>
      </c>
      <c r="F3802">
        <v>2.61</v>
      </c>
      <c r="G3802">
        <v>3</v>
      </c>
      <c r="H3802" s="184">
        <f t="shared" ref="H3802:L3802" si="4137">H3778</f>
        <v>0.29166666666666669</v>
      </c>
      <c r="I3802" s="185">
        <f t="shared" si="4137"/>
        <v>249</v>
      </c>
      <c r="J3802" s="185">
        <f t="shared" si="4137"/>
        <v>556</v>
      </c>
      <c r="K3802" s="185">
        <f t="shared" si="4137"/>
        <v>2872</v>
      </c>
      <c r="L3802" s="185">
        <f t="shared" si="4137"/>
        <v>2219</v>
      </c>
      <c r="M3802" s="147"/>
      <c r="N3802" s="143">
        <f t="shared" si="4114"/>
        <v>649.89</v>
      </c>
      <c r="O3802" s="143">
        <f t="shared" si="4110"/>
        <v>2224</v>
      </c>
      <c r="P3802" s="143">
        <f t="shared" si="4111"/>
        <v>7495.92</v>
      </c>
      <c r="Q3802" s="143">
        <f t="shared" si="4112"/>
        <v>6657</v>
      </c>
      <c r="R3802" s="188">
        <f t="shared" si="4115"/>
        <v>17026.809999999998</v>
      </c>
      <c r="T3802">
        <v>35857.14</v>
      </c>
      <c r="U3802" s="190">
        <f t="shared" si="4116"/>
        <v>0.47485131273715636</v>
      </c>
    </row>
    <row r="3803" spans="1:21" x14ac:dyDescent="0.2">
      <c r="A3803" s="178">
        <v>42894</v>
      </c>
      <c r="B3803" s="179">
        <v>0.375</v>
      </c>
      <c r="C3803" t="s">
        <v>349</v>
      </c>
      <c r="D3803">
        <v>3.46</v>
      </c>
      <c r="E3803">
        <v>4</v>
      </c>
      <c r="F3803">
        <v>3</v>
      </c>
      <c r="G3803">
        <v>2.5499999999999998</v>
      </c>
      <c r="H3803" s="184">
        <f t="shared" ref="H3803:L3803" si="4138">H3779</f>
        <v>0.33333333333333331</v>
      </c>
      <c r="I3803" s="185">
        <f t="shared" si="4138"/>
        <v>256</v>
      </c>
      <c r="J3803" s="185">
        <f t="shared" si="4138"/>
        <v>306</v>
      </c>
      <c r="K3803" s="185">
        <f t="shared" si="4138"/>
        <v>2872</v>
      </c>
      <c r="L3803" s="185">
        <f t="shared" si="4138"/>
        <v>2219</v>
      </c>
      <c r="M3803" s="147"/>
      <c r="N3803" s="143">
        <f t="shared" si="4114"/>
        <v>885.76</v>
      </c>
      <c r="O3803" s="143">
        <f t="shared" si="4110"/>
        <v>1224</v>
      </c>
      <c r="P3803" s="143">
        <f t="shared" si="4111"/>
        <v>8616</v>
      </c>
      <c r="Q3803" s="143">
        <f t="shared" si="4112"/>
        <v>5658.45</v>
      </c>
      <c r="R3803" s="188">
        <f t="shared" si="4115"/>
        <v>16384.21</v>
      </c>
      <c r="T3803">
        <v>37375.32</v>
      </c>
      <c r="U3803" s="190">
        <f t="shared" si="4116"/>
        <v>0.43836975843952636</v>
      </c>
    </row>
    <row r="3804" spans="1:21" x14ac:dyDescent="0.2">
      <c r="A3804" s="178">
        <v>42894</v>
      </c>
      <c r="B3804" s="179">
        <v>0.41666666666666669</v>
      </c>
      <c r="C3804" t="s">
        <v>349</v>
      </c>
      <c r="D3804">
        <v>3.11</v>
      </c>
      <c r="E3804">
        <v>4.03</v>
      </c>
      <c r="F3804">
        <v>4.03</v>
      </c>
      <c r="G3804">
        <v>3.32</v>
      </c>
      <c r="H3804" s="184">
        <f t="shared" ref="H3804:L3804" si="4139">H3780</f>
        <v>0.375</v>
      </c>
      <c r="I3804" s="185">
        <f t="shared" si="4139"/>
        <v>156</v>
      </c>
      <c r="J3804" s="185">
        <f t="shared" si="4139"/>
        <v>343</v>
      </c>
      <c r="K3804" s="185">
        <f t="shared" si="4139"/>
        <v>2872</v>
      </c>
      <c r="L3804" s="185">
        <f t="shared" si="4139"/>
        <v>2219</v>
      </c>
      <c r="M3804" s="147"/>
      <c r="N3804" s="143">
        <f t="shared" si="4114"/>
        <v>485.15999999999997</v>
      </c>
      <c r="O3804" s="143">
        <f t="shared" si="4110"/>
        <v>1382.2900000000002</v>
      </c>
      <c r="P3804" s="143">
        <f t="shared" si="4111"/>
        <v>11574.16</v>
      </c>
      <c r="Q3804" s="143">
        <f t="shared" si="4112"/>
        <v>7367.08</v>
      </c>
      <c r="R3804" s="188">
        <f t="shared" si="4115"/>
        <v>20808.690000000002</v>
      </c>
      <c r="T3804">
        <v>39790.69</v>
      </c>
      <c r="U3804" s="190">
        <f t="shared" si="4116"/>
        <v>0.52295373616290652</v>
      </c>
    </row>
    <row r="3805" spans="1:21" x14ac:dyDescent="0.2">
      <c r="A3805" s="178">
        <v>42894</v>
      </c>
      <c r="B3805" s="179">
        <v>0.45833333333333331</v>
      </c>
      <c r="C3805" t="s">
        <v>349</v>
      </c>
      <c r="D3805">
        <v>2.11</v>
      </c>
      <c r="E3805">
        <v>5.25</v>
      </c>
      <c r="F3805">
        <v>5.29</v>
      </c>
      <c r="G3805">
        <v>3.5</v>
      </c>
      <c r="H3805" s="184">
        <f t="shared" ref="H3805:L3805" si="4140">H3781</f>
        <v>0.41666666666666669</v>
      </c>
      <c r="I3805" s="185">
        <f t="shared" si="4140"/>
        <v>196</v>
      </c>
      <c r="J3805" s="185">
        <f t="shared" si="4140"/>
        <v>315</v>
      </c>
      <c r="K3805" s="185">
        <f t="shared" si="4140"/>
        <v>2872</v>
      </c>
      <c r="L3805" s="185">
        <f t="shared" si="4140"/>
        <v>2219</v>
      </c>
      <c r="M3805" s="147"/>
      <c r="N3805" s="143">
        <f t="shared" si="4114"/>
        <v>413.56</v>
      </c>
      <c r="O3805" s="143">
        <f t="shared" si="4110"/>
        <v>1653.75</v>
      </c>
      <c r="P3805" s="143">
        <f t="shared" si="4111"/>
        <v>15192.88</v>
      </c>
      <c r="Q3805" s="143">
        <f t="shared" si="4112"/>
        <v>7766.5</v>
      </c>
      <c r="R3805" s="188">
        <f t="shared" si="4115"/>
        <v>25026.69</v>
      </c>
      <c r="T3805">
        <v>42582.71</v>
      </c>
      <c r="U3805" s="190">
        <f t="shared" si="4116"/>
        <v>0.58771952278283834</v>
      </c>
    </row>
    <row r="3806" spans="1:21" x14ac:dyDescent="0.2">
      <c r="A3806" s="178">
        <v>42894</v>
      </c>
      <c r="B3806" s="179">
        <v>0.5</v>
      </c>
      <c r="C3806" t="s">
        <v>349</v>
      </c>
      <c r="D3806">
        <v>1</v>
      </c>
      <c r="E3806">
        <v>7</v>
      </c>
      <c r="F3806">
        <v>7.11</v>
      </c>
      <c r="G3806">
        <v>3.46</v>
      </c>
      <c r="H3806" s="184">
        <f t="shared" ref="H3806:L3806" si="4141">H3782</f>
        <v>0.45833333333333331</v>
      </c>
      <c r="I3806" s="185">
        <f t="shared" si="4141"/>
        <v>226</v>
      </c>
      <c r="J3806" s="185">
        <f t="shared" si="4141"/>
        <v>326</v>
      </c>
      <c r="K3806" s="185">
        <f t="shared" si="4141"/>
        <v>2842</v>
      </c>
      <c r="L3806" s="185">
        <f t="shared" si="4141"/>
        <v>1635</v>
      </c>
      <c r="M3806" s="147"/>
      <c r="N3806" s="143">
        <f t="shared" si="4114"/>
        <v>226</v>
      </c>
      <c r="O3806" s="143">
        <f t="shared" si="4110"/>
        <v>2282</v>
      </c>
      <c r="P3806" s="143">
        <f t="shared" si="4111"/>
        <v>20206.620000000003</v>
      </c>
      <c r="Q3806" s="143">
        <f t="shared" si="4112"/>
        <v>5657.1</v>
      </c>
      <c r="R3806" s="188">
        <f t="shared" si="4115"/>
        <v>28371.72</v>
      </c>
      <c r="T3806">
        <v>45694.59</v>
      </c>
      <c r="U3806" s="190">
        <f t="shared" si="4116"/>
        <v>0.62089888540415838</v>
      </c>
    </row>
    <row r="3807" spans="1:21" x14ac:dyDescent="0.2">
      <c r="A3807" s="178">
        <v>42894</v>
      </c>
      <c r="B3807" s="179">
        <v>0.54166666666666663</v>
      </c>
      <c r="C3807" t="s">
        <v>349</v>
      </c>
      <c r="D3807">
        <v>1</v>
      </c>
      <c r="E3807">
        <v>5.33</v>
      </c>
      <c r="F3807">
        <v>6.33</v>
      </c>
      <c r="G3807">
        <v>3.02</v>
      </c>
      <c r="H3807" s="184">
        <f t="shared" ref="H3807:L3807" si="4142">H3783</f>
        <v>0.5</v>
      </c>
      <c r="I3807" s="185">
        <f t="shared" si="4142"/>
        <v>222</v>
      </c>
      <c r="J3807" s="185">
        <f t="shared" si="4142"/>
        <v>319</v>
      </c>
      <c r="K3807" s="185">
        <f t="shared" si="4142"/>
        <v>2842</v>
      </c>
      <c r="L3807" s="185">
        <f t="shared" si="4142"/>
        <v>1635</v>
      </c>
      <c r="M3807" s="147"/>
      <c r="N3807" s="143">
        <f t="shared" si="4114"/>
        <v>222</v>
      </c>
      <c r="O3807" s="143">
        <f t="shared" si="4110"/>
        <v>1700.27</v>
      </c>
      <c r="P3807" s="143">
        <f t="shared" si="4111"/>
        <v>17989.86</v>
      </c>
      <c r="Q3807" s="143">
        <f t="shared" si="4112"/>
        <v>4937.7</v>
      </c>
      <c r="R3807" s="188">
        <f t="shared" si="4115"/>
        <v>24849.83</v>
      </c>
      <c r="T3807">
        <v>48507.89</v>
      </c>
      <c r="U3807" s="190">
        <f t="shared" si="4116"/>
        <v>0.51228429024639088</v>
      </c>
    </row>
    <row r="3808" spans="1:21" x14ac:dyDescent="0.2">
      <c r="A3808" s="178">
        <v>42894</v>
      </c>
      <c r="B3808" s="179">
        <v>0.58333333333333337</v>
      </c>
      <c r="C3808" t="s">
        <v>349</v>
      </c>
      <c r="D3808">
        <v>1.25</v>
      </c>
      <c r="E3808">
        <v>9</v>
      </c>
      <c r="F3808">
        <v>10</v>
      </c>
      <c r="G3808">
        <v>8.3800000000000008</v>
      </c>
      <c r="H3808" s="184">
        <f t="shared" ref="H3808:L3808" si="4143">H3784</f>
        <v>0.54166666666666663</v>
      </c>
      <c r="I3808" s="185">
        <f t="shared" si="4143"/>
        <v>195</v>
      </c>
      <c r="J3808" s="185">
        <f t="shared" si="4143"/>
        <v>299</v>
      </c>
      <c r="K3808" s="185">
        <f t="shared" si="4143"/>
        <v>2842</v>
      </c>
      <c r="L3808" s="185">
        <f t="shared" si="4143"/>
        <v>1635</v>
      </c>
      <c r="M3808" s="147"/>
      <c r="N3808" s="143">
        <f t="shared" si="4114"/>
        <v>243.75</v>
      </c>
      <c r="O3808" s="143">
        <f t="shared" si="4110"/>
        <v>2691</v>
      </c>
      <c r="P3808" s="143">
        <f t="shared" si="4111"/>
        <v>28420</v>
      </c>
      <c r="Q3808" s="143">
        <f t="shared" si="4112"/>
        <v>13701.300000000001</v>
      </c>
      <c r="R3808" s="188">
        <f t="shared" si="4115"/>
        <v>45056.05</v>
      </c>
      <c r="T3808">
        <v>51272.06</v>
      </c>
      <c r="U3808" s="190">
        <f t="shared" si="4116"/>
        <v>0.87876418462609085</v>
      </c>
    </row>
    <row r="3809" spans="1:21" x14ac:dyDescent="0.2">
      <c r="A3809" s="178">
        <v>42894</v>
      </c>
      <c r="B3809" s="179">
        <v>0.625</v>
      </c>
      <c r="C3809" t="s">
        <v>349</v>
      </c>
      <c r="D3809">
        <v>1.98</v>
      </c>
      <c r="E3809">
        <v>12.41</v>
      </c>
      <c r="F3809">
        <v>13.25</v>
      </c>
      <c r="G3809">
        <v>1.49</v>
      </c>
      <c r="H3809" s="184">
        <f t="shared" ref="H3809:L3809" si="4144">H3785</f>
        <v>0.58333333333333337</v>
      </c>
      <c r="I3809" s="185">
        <f t="shared" si="4144"/>
        <v>205</v>
      </c>
      <c r="J3809" s="185">
        <f t="shared" si="4144"/>
        <v>237</v>
      </c>
      <c r="K3809" s="185">
        <f t="shared" si="4144"/>
        <v>2842</v>
      </c>
      <c r="L3809" s="185">
        <f t="shared" si="4144"/>
        <v>1635</v>
      </c>
      <c r="M3809" s="147"/>
      <c r="N3809" s="143">
        <f t="shared" si="4114"/>
        <v>405.9</v>
      </c>
      <c r="O3809" s="143">
        <f t="shared" si="4110"/>
        <v>2941.17</v>
      </c>
      <c r="P3809" s="143">
        <f t="shared" si="4111"/>
        <v>37656.5</v>
      </c>
      <c r="Q3809" s="143">
        <f t="shared" si="4112"/>
        <v>2436.15</v>
      </c>
      <c r="R3809" s="188">
        <f t="shared" si="4115"/>
        <v>43439.72</v>
      </c>
      <c r="T3809">
        <v>54079.35</v>
      </c>
      <c r="U3809" s="190">
        <f t="shared" si="4116"/>
        <v>0.80325891490929535</v>
      </c>
    </row>
    <row r="3810" spans="1:21" x14ac:dyDescent="0.2">
      <c r="A3810" s="178">
        <v>42894</v>
      </c>
      <c r="B3810" s="179">
        <v>0.66666666666666663</v>
      </c>
      <c r="C3810" t="s">
        <v>349</v>
      </c>
      <c r="D3810">
        <v>2.11</v>
      </c>
      <c r="E3810">
        <v>19.989999999999998</v>
      </c>
      <c r="F3810">
        <v>27.25</v>
      </c>
      <c r="G3810">
        <v>1.49</v>
      </c>
      <c r="H3810" s="184">
        <f t="shared" ref="H3810:L3810" si="4145">H3786</f>
        <v>0.625</v>
      </c>
      <c r="I3810" s="185">
        <f t="shared" si="4145"/>
        <v>212</v>
      </c>
      <c r="J3810" s="185">
        <f t="shared" si="4145"/>
        <v>213</v>
      </c>
      <c r="K3810" s="185">
        <f t="shared" si="4145"/>
        <v>2842</v>
      </c>
      <c r="L3810" s="185">
        <f t="shared" si="4145"/>
        <v>1380</v>
      </c>
      <c r="M3810" s="147"/>
      <c r="N3810" s="143">
        <f t="shared" si="4114"/>
        <v>447.32</v>
      </c>
      <c r="O3810" s="143">
        <f t="shared" si="4110"/>
        <v>4257.87</v>
      </c>
      <c r="P3810" s="143">
        <f t="shared" si="4111"/>
        <v>77444.5</v>
      </c>
      <c r="Q3810" s="143">
        <f t="shared" si="4112"/>
        <v>2056.1999999999998</v>
      </c>
      <c r="R3810" s="188">
        <f t="shared" si="4115"/>
        <v>84205.89</v>
      </c>
      <c r="T3810">
        <v>56237.8</v>
      </c>
      <c r="U3810" s="190">
        <f t="shared" si="4116"/>
        <v>1.4973183517136159</v>
      </c>
    </row>
    <row r="3811" spans="1:21" x14ac:dyDescent="0.2">
      <c r="A3811" s="178">
        <v>42894</v>
      </c>
      <c r="B3811" s="179">
        <v>0.70833333333333337</v>
      </c>
      <c r="C3811" t="s">
        <v>349</v>
      </c>
      <c r="D3811">
        <v>2.41</v>
      </c>
      <c r="E3811">
        <v>25</v>
      </c>
      <c r="F3811">
        <v>36.229999999999997</v>
      </c>
      <c r="G3811">
        <v>1.49</v>
      </c>
      <c r="H3811" s="184">
        <f t="shared" ref="H3811:L3811" si="4146">H3787</f>
        <v>0.66666666666666663</v>
      </c>
      <c r="I3811" s="185">
        <f t="shared" si="4146"/>
        <v>191</v>
      </c>
      <c r="J3811" s="185">
        <f t="shared" si="4146"/>
        <v>237</v>
      </c>
      <c r="K3811" s="185">
        <f t="shared" si="4146"/>
        <v>2842</v>
      </c>
      <c r="L3811" s="185">
        <f t="shared" si="4146"/>
        <v>1380</v>
      </c>
      <c r="M3811" s="147"/>
      <c r="N3811" s="143">
        <f t="shared" si="4114"/>
        <v>460.31</v>
      </c>
      <c r="O3811" s="143">
        <f t="shared" si="4110"/>
        <v>5925</v>
      </c>
      <c r="P3811" s="143">
        <f t="shared" si="4111"/>
        <v>102965.65999999999</v>
      </c>
      <c r="Q3811" s="143">
        <f t="shared" si="4112"/>
        <v>2056.1999999999998</v>
      </c>
      <c r="R3811" s="188">
        <f t="shared" si="4115"/>
        <v>111407.16999999998</v>
      </c>
      <c r="T3811">
        <v>57646.46</v>
      </c>
      <c r="U3811" s="190">
        <f t="shared" si="4116"/>
        <v>1.932593432450145</v>
      </c>
    </row>
    <row r="3812" spans="1:21" x14ac:dyDescent="0.2">
      <c r="A3812" s="178">
        <v>42894</v>
      </c>
      <c r="B3812" s="179">
        <v>0.75</v>
      </c>
      <c r="C3812" t="s">
        <v>349</v>
      </c>
      <c r="D3812">
        <v>2.61</v>
      </c>
      <c r="E3812">
        <v>7.53</v>
      </c>
      <c r="F3812">
        <v>8.5299999999999994</v>
      </c>
      <c r="G3812">
        <v>0.99</v>
      </c>
      <c r="H3812" s="184">
        <f t="shared" ref="H3812:L3812" si="4147">H3788</f>
        <v>0.70833333333333337</v>
      </c>
      <c r="I3812" s="185">
        <f t="shared" si="4147"/>
        <v>218</v>
      </c>
      <c r="J3812" s="185">
        <f t="shared" si="4147"/>
        <v>258</v>
      </c>
      <c r="K3812" s="185">
        <f t="shared" si="4147"/>
        <v>2842</v>
      </c>
      <c r="L3812" s="185">
        <f t="shared" si="4147"/>
        <v>1380</v>
      </c>
      <c r="M3812" s="147"/>
      <c r="N3812" s="143">
        <f t="shared" si="4114"/>
        <v>568.98</v>
      </c>
      <c r="O3812" s="143">
        <f t="shared" si="4110"/>
        <v>1942.74</v>
      </c>
      <c r="P3812" s="143">
        <f t="shared" si="4111"/>
        <v>24242.26</v>
      </c>
      <c r="Q3812" s="143">
        <f t="shared" si="4112"/>
        <v>1366.2</v>
      </c>
      <c r="R3812" s="188">
        <f t="shared" si="4115"/>
        <v>28120.18</v>
      </c>
      <c r="T3812">
        <v>58507.44</v>
      </c>
      <c r="U3812" s="190">
        <f t="shared" si="4116"/>
        <v>0.48062571187527603</v>
      </c>
    </row>
    <row r="3813" spans="1:21" x14ac:dyDescent="0.2">
      <c r="A3813" s="178">
        <v>42894</v>
      </c>
      <c r="B3813" s="179">
        <v>0.79166666666666663</v>
      </c>
      <c r="C3813" t="s">
        <v>349</v>
      </c>
      <c r="D3813">
        <v>3.5</v>
      </c>
      <c r="E3813">
        <v>4</v>
      </c>
      <c r="F3813">
        <v>7.11</v>
      </c>
      <c r="G3813">
        <v>0.99</v>
      </c>
      <c r="H3813" s="184">
        <f t="shared" ref="H3813:L3813" si="4148">H3789</f>
        <v>0.75</v>
      </c>
      <c r="I3813" s="185">
        <f t="shared" si="4148"/>
        <v>240</v>
      </c>
      <c r="J3813" s="185">
        <f t="shared" si="4148"/>
        <v>365</v>
      </c>
      <c r="K3813" s="185">
        <f t="shared" si="4148"/>
        <v>2842</v>
      </c>
      <c r="L3813" s="185">
        <f t="shared" si="4148"/>
        <v>1380</v>
      </c>
      <c r="M3813" s="147"/>
      <c r="N3813" s="143">
        <f t="shared" si="4114"/>
        <v>840</v>
      </c>
      <c r="O3813" s="143">
        <f t="shared" si="4110"/>
        <v>1460</v>
      </c>
      <c r="P3813" s="143">
        <f t="shared" si="4111"/>
        <v>20206.620000000003</v>
      </c>
      <c r="Q3813" s="143">
        <f t="shared" si="4112"/>
        <v>1366.2</v>
      </c>
      <c r="R3813" s="188">
        <f t="shared" si="4115"/>
        <v>23872.820000000003</v>
      </c>
      <c r="T3813">
        <v>58124.79</v>
      </c>
      <c r="U3813" s="190">
        <f t="shared" si="4116"/>
        <v>0.4107166666752689</v>
      </c>
    </row>
    <row r="3814" spans="1:21" x14ac:dyDescent="0.2">
      <c r="A3814" s="178">
        <v>42894</v>
      </c>
      <c r="B3814" s="179">
        <v>0.83333333333333337</v>
      </c>
      <c r="C3814" t="s">
        <v>349</v>
      </c>
      <c r="D3814">
        <v>3.5</v>
      </c>
      <c r="E3814">
        <v>4</v>
      </c>
      <c r="F3814">
        <v>6.31</v>
      </c>
      <c r="G3814">
        <v>0.97</v>
      </c>
      <c r="H3814" s="184">
        <f t="shared" ref="H3814:L3814" si="4149">H3790</f>
        <v>0.79166666666666663</v>
      </c>
      <c r="I3814" s="185">
        <f t="shared" si="4149"/>
        <v>320</v>
      </c>
      <c r="J3814" s="185">
        <f t="shared" si="4149"/>
        <v>214</v>
      </c>
      <c r="K3814" s="185">
        <f t="shared" si="4149"/>
        <v>2842</v>
      </c>
      <c r="L3814" s="185">
        <f t="shared" si="4149"/>
        <v>1426</v>
      </c>
      <c r="M3814" s="147"/>
      <c r="N3814" s="143">
        <f t="shared" si="4114"/>
        <v>1120</v>
      </c>
      <c r="O3814" s="143">
        <f t="shared" si="4110"/>
        <v>856</v>
      </c>
      <c r="P3814" s="143">
        <f t="shared" si="4111"/>
        <v>17933.02</v>
      </c>
      <c r="Q3814" s="143">
        <f t="shared" si="4112"/>
        <v>1383.22</v>
      </c>
      <c r="R3814" s="188">
        <f t="shared" si="4115"/>
        <v>21292.240000000002</v>
      </c>
      <c r="T3814">
        <v>56601.65</v>
      </c>
      <c r="U3814" s="190">
        <f t="shared" si="4116"/>
        <v>0.37617701957451771</v>
      </c>
    </row>
    <row r="3815" spans="1:21" x14ac:dyDescent="0.2">
      <c r="A3815" s="178">
        <v>42894</v>
      </c>
      <c r="B3815" s="179">
        <v>0.875</v>
      </c>
      <c r="C3815" t="s">
        <v>349</v>
      </c>
      <c r="D3815">
        <v>3.5</v>
      </c>
      <c r="E3815">
        <v>7</v>
      </c>
      <c r="F3815">
        <v>8</v>
      </c>
      <c r="G3815">
        <v>0.95</v>
      </c>
      <c r="H3815" s="184">
        <f t="shared" ref="H3815:L3815" si="4150">H3791</f>
        <v>0.83333333333333337</v>
      </c>
      <c r="I3815" s="185">
        <f t="shared" si="4150"/>
        <v>322</v>
      </c>
      <c r="J3815" s="185">
        <f t="shared" si="4150"/>
        <v>178</v>
      </c>
      <c r="K3815" s="185">
        <f t="shared" si="4150"/>
        <v>2842</v>
      </c>
      <c r="L3815" s="185">
        <f t="shared" si="4150"/>
        <v>1426</v>
      </c>
      <c r="M3815" s="147"/>
      <c r="N3815" s="143">
        <f t="shared" si="4114"/>
        <v>1127</v>
      </c>
      <c r="O3815" s="143">
        <f t="shared" si="4110"/>
        <v>1246</v>
      </c>
      <c r="P3815" s="143">
        <f t="shared" si="4111"/>
        <v>22736</v>
      </c>
      <c r="Q3815" s="143">
        <f t="shared" si="4112"/>
        <v>1354.7</v>
      </c>
      <c r="R3815" s="188">
        <f t="shared" si="4115"/>
        <v>26463.7</v>
      </c>
      <c r="T3815">
        <v>54282.13</v>
      </c>
      <c r="U3815" s="190">
        <f t="shared" si="4116"/>
        <v>0.48752139976821107</v>
      </c>
    </row>
    <row r="3816" spans="1:21" x14ac:dyDescent="0.2">
      <c r="A3816" s="178">
        <v>42894</v>
      </c>
      <c r="B3816" s="179">
        <v>0.91666666666666663</v>
      </c>
      <c r="C3816" t="s">
        <v>349</v>
      </c>
      <c r="D3816">
        <v>8.11</v>
      </c>
      <c r="E3816">
        <v>3</v>
      </c>
      <c r="F3816">
        <v>4</v>
      </c>
      <c r="G3816">
        <v>0.95</v>
      </c>
      <c r="H3816" s="184">
        <f t="shared" ref="H3816:L3816" si="4151">H3792</f>
        <v>0.875</v>
      </c>
      <c r="I3816" s="185">
        <f t="shared" si="4151"/>
        <v>337</v>
      </c>
      <c r="J3816" s="185">
        <f t="shared" si="4151"/>
        <v>173</v>
      </c>
      <c r="K3816" s="185">
        <f t="shared" si="4151"/>
        <v>2842</v>
      </c>
      <c r="L3816" s="185">
        <f t="shared" si="4151"/>
        <v>1426</v>
      </c>
      <c r="M3816" s="147"/>
      <c r="N3816" s="143">
        <f t="shared" si="4114"/>
        <v>2733.0699999999997</v>
      </c>
      <c r="O3816" s="143">
        <f t="shared" si="4110"/>
        <v>519</v>
      </c>
      <c r="P3816" s="143">
        <f t="shared" si="4111"/>
        <v>11368</v>
      </c>
      <c r="Q3816" s="143">
        <f t="shared" si="4112"/>
        <v>1354.7</v>
      </c>
      <c r="R3816" s="188">
        <f t="shared" si="4115"/>
        <v>15974.77</v>
      </c>
      <c r="T3816">
        <v>52252.79</v>
      </c>
      <c r="U3816" s="190">
        <f t="shared" si="4116"/>
        <v>0.30572090026197646</v>
      </c>
    </row>
    <row r="3817" spans="1:21" x14ac:dyDescent="0.2">
      <c r="A3817" s="178">
        <v>42894</v>
      </c>
      <c r="B3817" s="179">
        <v>0.95833333333333337</v>
      </c>
      <c r="C3817" t="s">
        <v>349</v>
      </c>
      <c r="D3817">
        <v>9.11</v>
      </c>
      <c r="E3817">
        <v>4.53</v>
      </c>
      <c r="F3817">
        <v>4.76</v>
      </c>
      <c r="G3817">
        <v>0.3</v>
      </c>
      <c r="H3817" s="184">
        <f t="shared" ref="H3817:L3817" si="4152">H3793</f>
        <v>0.91666666666666663</v>
      </c>
      <c r="I3817" s="185">
        <f t="shared" si="4152"/>
        <v>394</v>
      </c>
      <c r="J3817" s="185">
        <f t="shared" si="4152"/>
        <v>194</v>
      </c>
      <c r="K3817" s="185">
        <f t="shared" si="4152"/>
        <v>2842</v>
      </c>
      <c r="L3817" s="185">
        <f t="shared" si="4152"/>
        <v>1426</v>
      </c>
      <c r="M3817" s="147"/>
      <c r="N3817" s="143">
        <f t="shared" si="4114"/>
        <v>3589.3399999999997</v>
      </c>
      <c r="O3817" s="143">
        <f t="shared" si="4110"/>
        <v>878.82</v>
      </c>
      <c r="P3817" s="143">
        <f t="shared" si="4111"/>
        <v>13527.92</v>
      </c>
      <c r="Q3817" s="143">
        <f t="shared" si="4112"/>
        <v>427.8</v>
      </c>
      <c r="R3817" s="188">
        <f t="shared" si="4115"/>
        <v>18423.88</v>
      </c>
      <c r="T3817">
        <v>50387.519999999997</v>
      </c>
      <c r="U3817" s="190">
        <f t="shared" si="4116"/>
        <v>0.36564371495163889</v>
      </c>
    </row>
    <row r="3818" spans="1:21" x14ac:dyDescent="0.2">
      <c r="A3818" s="178">
        <v>42894</v>
      </c>
      <c r="B3818" s="180">
        <v>1</v>
      </c>
      <c r="C3818" t="s">
        <v>349</v>
      </c>
      <c r="D3818">
        <v>8.61</v>
      </c>
      <c r="E3818">
        <v>3.1</v>
      </c>
      <c r="F3818">
        <v>3.04</v>
      </c>
      <c r="G3818">
        <v>0.3</v>
      </c>
      <c r="H3818" s="184">
        <f t="shared" ref="H3818:L3818" si="4153">H3794</f>
        <v>0.95833333333333337</v>
      </c>
      <c r="I3818" s="185">
        <f t="shared" si="4153"/>
        <v>389</v>
      </c>
      <c r="J3818" s="185">
        <f t="shared" si="4153"/>
        <v>265</v>
      </c>
      <c r="K3818" s="185">
        <f t="shared" si="4153"/>
        <v>2985</v>
      </c>
      <c r="L3818" s="185">
        <f t="shared" si="4153"/>
        <v>1111</v>
      </c>
      <c r="M3818" s="147"/>
      <c r="N3818" s="143">
        <f t="shared" si="4114"/>
        <v>3349.29</v>
      </c>
      <c r="O3818" s="143">
        <f t="shared" si="4110"/>
        <v>821.5</v>
      </c>
      <c r="P3818" s="143">
        <f t="shared" si="4111"/>
        <v>9074.4</v>
      </c>
      <c r="Q3818" s="143">
        <f t="shared" si="4112"/>
        <v>333.3</v>
      </c>
      <c r="R3818" s="188">
        <f t="shared" si="4115"/>
        <v>13578.489999999998</v>
      </c>
      <c r="T3818">
        <v>46610.07</v>
      </c>
      <c r="U3818" s="190">
        <f t="shared" si="4116"/>
        <v>0.29132095274690639</v>
      </c>
    </row>
    <row r="3819" spans="1:21" x14ac:dyDescent="0.2">
      <c r="A3819" s="178">
        <v>42895</v>
      </c>
      <c r="B3819" s="179">
        <v>4.1666666666666664E-2</v>
      </c>
      <c r="C3819" t="s">
        <v>349</v>
      </c>
      <c r="D3819">
        <v>15.86</v>
      </c>
      <c r="E3819">
        <v>3.16</v>
      </c>
      <c r="F3819">
        <v>2.56</v>
      </c>
      <c r="G3819">
        <v>0.3</v>
      </c>
      <c r="H3819" s="184">
        <f t="shared" ref="H3819:L3819" si="4154">H3795</f>
        <v>1</v>
      </c>
      <c r="I3819" s="185">
        <f t="shared" si="4154"/>
        <v>362</v>
      </c>
      <c r="J3819" s="185">
        <f t="shared" si="4154"/>
        <v>243</v>
      </c>
      <c r="K3819" s="185">
        <f t="shared" si="4154"/>
        <v>2985</v>
      </c>
      <c r="L3819" s="185">
        <f t="shared" si="4154"/>
        <v>1111</v>
      </c>
      <c r="M3819" s="147"/>
      <c r="N3819" s="143">
        <f t="shared" si="4114"/>
        <v>5741.32</v>
      </c>
      <c r="O3819" s="143">
        <f t="shared" si="4110"/>
        <v>767.88</v>
      </c>
      <c r="P3819" s="143">
        <f t="shared" si="4111"/>
        <v>7641.6</v>
      </c>
      <c r="Q3819" s="143">
        <f t="shared" si="4112"/>
        <v>333.3</v>
      </c>
      <c r="R3819" s="188">
        <f t="shared" si="4115"/>
        <v>14484.099999999999</v>
      </c>
      <c r="T3819">
        <v>42341.919999999998</v>
      </c>
      <c r="U3819" s="190">
        <f t="shared" si="4116"/>
        <v>0.34207470988561689</v>
      </c>
    </row>
    <row r="3820" spans="1:21" x14ac:dyDescent="0.2">
      <c r="A3820" s="178">
        <v>42895</v>
      </c>
      <c r="B3820" s="179">
        <v>8.3333333333333329E-2</v>
      </c>
      <c r="C3820" t="s">
        <v>349</v>
      </c>
      <c r="D3820">
        <v>6.04</v>
      </c>
      <c r="E3820">
        <v>2.61</v>
      </c>
      <c r="F3820">
        <v>2.5</v>
      </c>
      <c r="G3820">
        <v>0.25</v>
      </c>
      <c r="H3820" s="184">
        <f t="shared" ref="H3820:L3820" si="4155">H3796</f>
        <v>4.1666666666666664E-2</v>
      </c>
      <c r="I3820" s="185">
        <f t="shared" si="4155"/>
        <v>294</v>
      </c>
      <c r="J3820" s="185">
        <f t="shared" si="4155"/>
        <v>212</v>
      </c>
      <c r="K3820" s="185">
        <f t="shared" si="4155"/>
        <v>2985</v>
      </c>
      <c r="L3820" s="185">
        <f t="shared" si="4155"/>
        <v>1111</v>
      </c>
      <c r="M3820" s="147"/>
      <c r="N3820" s="143">
        <f t="shared" si="4114"/>
        <v>1775.76</v>
      </c>
      <c r="O3820" s="143">
        <f t="shared" si="4110"/>
        <v>553.31999999999994</v>
      </c>
      <c r="P3820" s="143">
        <f t="shared" si="4111"/>
        <v>7462.5</v>
      </c>
      <c r="Q3820" s="143">
        <f t="shared" si="4112"/>
        <v>277.75</v>
      </c>
      <c r="R3820" s="188">
        <f t="shared" si="4115"/>
        <v>10069.33</v>
      </c>
      <c r="T3820">
        <v>38737.43</v>
      </c>
      <c r="U3820" s="190">
        <f t="shared" si="4116"/>
        <v>0.25993799795185174</v>
      </c>
    </row>
    <row r="3821" spans="1:21" x14ac:dyDescent="0.2">
      <c r="A3821" s="178">
        <v>42895</v>
      </c>
      <c r="B3821" s="179">
        <v>0.125</v>
      </c>
      <c r="C3821" t="s">
        <v>349</v>
      </c>
      <c r="D3821">
        <v>6</v>
      </c>
      <c r="E3821">
        <v>2.2999999999999998</v>
      </c>
      <c r="F3821">
        <v>2.5</v>
      </c>
      <c r="G3821">
        <v>0.99</v>
      </c>
      <c r="H3821" s="184">
        <f t="shared" ref="H3821:L3821" si="4156">H3797</f>
        <v>8.3333333333333329E-2</v>
      </c>
      <c r="I3821" s="185">
        <f t="shared" si="4156"/>
        <v>236</v>
      </c>
      <c r="J3821" s="185">
        <f t="shared" si="4156"/>
        <v>179</v>
      </c>
      <c r="K3821" s="185">
        <f t="shared" si="4156"/>
        <v>2985</v>
      </c>
      <c r="L3821" s="185">
        <f t="shared" si="4156"/>
        <v>1111</v>
      </c>
      <c r="M3821" s="147"/>
      <c r="N3821" s="143">
        <f t="shared" si="4114"/>
        <v>1416</v>
      </c>
      <c r="O3821" s="143">
        <f t="shared" si="4110"/>
        <v>411.7</v>
      </c>
      <c r="P3821" s="143">
        <f t="shared" si="4111"/>
        <v>7462.5</v>
      </c>
      <c r="Q3821" s="143">
        <f t="shared" si="4112"/>
        <v>1099.8900000000001</v>
      </c>
      <c r="R3821" s="188">
        <f t="shared" si="4115"/>
        <v>10390.09</v>
      </c>
      <c r="T3821">
        <v>36275.599999999999</v>
      </c>
      <c r="U3821" s="190">
        <f t="shared" si="4116"/>
        <v>0.28642089999889736</v>
      </c>
    </row>
    <row r="3822" spans="1:21" x14ac:dyDescent="0.2">
      <c r="A3822" s="178">
        <v>42895</v>
      </c>
      <c r="B3822" s="179">
        <v>0.16666666666666666</v>
      </c>
      <c r="C3822" t="s">
        <v>349</v>
      </c>
      <c r="D3822">
        <v>5.39</v>
      </c>
      <c r="E3822">
        <v>2.11</v>
      </c>
      <c r="F3822">
        <v>2.5</v>
      </c>
      <c r="G3822">
        <v>1.1000000000000001</v>
      </c>
      <c r="H3822" s="184">
        <f t="shared" ref="H3822:L3822" si="4157">H3798</f>
        <v>0.125</v>
      </c>
      <c r="I3822" s="185">
        <f t="shared" si="4157"/>
        <v>201</v>
      </c>
      <c r="J3822" s="185">
        <f t="shared" si="4157"/>
        <v>205</v>
      </c>
      <c r="K3822" s="185">
        <f t="shared" si="4157"/>
        <v>2985</v>
      </c>
      <c r="L3822" s="185">
        <f t="shared" si="4157"/>
        <v>1717</v>
      </c>
      <c r="M3822" s="147"/>
      <c r="N3822" s="143">
        <f t="shared" si="4114"/>
        <v>1083.3899999999999</v>
      </c>
      <c r="O3822" s="143">
        <f t="shared" si="4110"/>
        <v>432.54999999999995</v>
      </c>
      <c r="P3822" s="143">
        <f t="shared" si="4111"/>
        <v>7462.5</v>
      </c>
      <c r="Q3822" s="143">
        <f t="shared" si="4112"/>
        <v>1888.7</v>
      </c>
      <c r="R3822" s="188">
        <f t="shared" si="4115"/>
        <v>10867.140000000001</v>
      </c>
      <c r="T3822">
        <v>34556.699999999997</v>
      </c>
      <c r="U3822" s="190">
        <f t="shared" si="4116"/>
        <v>0.3144727361119552</v>
      </c>
    </row>
    <row r="3823" spans="1:21" x14ac:dyDescent="0.2">
      <c r="A3823" s="178">
        <v>42895</v>
      </c>
      <c r="B3823" s="179">
        <v>0.20833333333333334</v>
      </c>
      <c r="C3823" t="s">
        <v>349</v>
      </c>
      <c r="D3823">
        <v>4.13</v>
      </c>
      <c r="E3823">
        <v>2.2999999999999998</v>
      </c>
      <c r="F3823">
        <v>2.5</v>
      </c>
      <c r="G3823">
        <v>1.03</v>
      </c>
      <c r="H3823" s="184">
        <f t="shared" ref="H3823:L3823" si="4158">H3799</f>
        <v>0.16666666666666666</v>
      </c>
      <c r="I3823" s="185">
        <f t="shared" si="4158"/>
        <v>185</v>
      </c>
      <c r="J3823" s="185">
        <f t="shared" si="4158"/>
        <v>205</v>
      </c>
      <c r="K3823" s="185">
        <f t="shared" si="4158"/>
        <v>2985</v>
      </c>
      <c r="L3823" s="185">
        <f t="shared" si="4158"/>
        <v>1717</v>
      </c>
      <c r="M3823" s="147"/>
      <c r="N3823" s="143">
        <f t="shared" si="4114"/>
        <v>764.05</v>
      </c>
      <c r="O3823" s="143">
        <f t="shared" si="4110"/>
        <v>471.49999999999994</v>
      </c>
      <c r="P3823" s="143">
        <f t="shared" si="4111"/>
        <v>7462.5</v>
      </c>
      <c r="Q3823" s="143">
        <f t="shared" si="4112"/>
        <v>1768.51</v>
      </c>
      <c r="R3823" s="188">
        <f t="shared" si="4115"/>
        <v>10466.56</v>
      </c>
      <c r="T3823">
        <v>33460.080000000002</v>
      </c>
      <c r="U3823" s="190">
        <f t="shared" si="4116"/>
        <v>0.31280738121367307</v>
      </c>
    </row>
    <row r="3824" spans="1:21" x14ac:dyDescent="0.2">
      <c r="A3824" s="178">
        <v>42895</v>
      </c>
      <c r="B3824" s="179">
        <v>0.25</v>
      </c>
      <c r="C3824" t="s">
        <v>349</v>
      </c>
      <c r="D3824">
        <v>6</v>
      </c>
      <c r="E3824">
        <v>3.38</v>
      </c>
      <c r="F3824">
        <v>2.5099999999999998</v>
      </c>
      <c r="G3824">
        <v>1</v>
      </c>
      <c r="H3824" s="184">
        <f t="shared" ref="H3824:L3824" si="4159">H3800</f>
        <v>0.20833333333333334</v>
      </c>
      <c r="I3824" s="185">
        <f t="shared" si="4159"/>
        <v>207</v>
      </c>
      <c r="J3824" s="185">
        <f t="shared" si="4159"/>
        <v>283</v>
      </c>
      <c r="K3824" s="185">
        <f t="shared" si="4159"/>
        <v>2985</v>
      </c>
      <c r="L3824" s="185">
        <f t="shared" si="4159"/>
        <v>1717</v>
      </c>
      <c r="M3824" s="147"/>
      <c r="N3824" s="143">
        <f t="shared" si="4114"/>
        <v>1242</v>
      </c>
      <c r="O3824" s="143">
        <f t="shared" si="4110"/>
        <v>956.54</v>
      </c>
      <c r="P3824" s="143">
        <f t="shared" si="4111"/>
        <v>7492.3499999999995</v>
      </c>
      <c r="Q3824" s="143">
        <f t="shared" si="4112"/>
        <v>1717</v>
      </c>
      <c r="R3824" s="188">
        <f t="shared" si="4115"/>
        <v>11407.89</v>
      </c>
      <c r="T3824">
        <v>33256.54</v>
      </c>
      <c r="U3824" s="190">
        <f t="shared" si="4116"/>
        <v>0.34302696552317224</v>
      </c>
    </row>
    <row r="3825" spans="1:21" x14ac:dyDescent="0.2">
      <c r="A3825" s="178">
        <v>42895</v>
      </c>
      <c r="B3825" s="179">
        <v>0.29166666666666669</v>
      </c>
      <c r="C3825" t="s">
        <v>349</v>
      </c>
      <c r="D3825">
        <v>4.97</v>
      </c>
      <c r="E3825">
        <v>5</v>
      </c>
      <c r="F3825">
        <v>3</v>
      </c>
      <c r="G3825">
        <v>3</v>
      </c>
      <c r="H3825" s="184">
        <f t="shared" ref="H3825:L3825" si="4160">H3801</f>
        <v>0.25</v>
      </c>
      <c r="I3825" s="185">
        <f t="shared" si="4160"/>
        <v>327</v>
      </c>
      <c r="J3825" s="185">
        <f t="shared" si="4160"/>
        <v>438</v>
      </c>
      <c r="K3825" s="185">
        <f t="shared" si="4160"/>
        <v>2985</v>
      </c>
      <c r="L3825" s="185">
        <f t="shared" si="4160"/>
        <v>1717</v>
      </c>
      <c r="M3825" s="147"/>
      <c r="N3825" s="143">
        <f t="shared" si="4114"/>
        <v>1625.1899999999998</v>
      </c>
      <c r="O3825" s="143">
        <f t="shared" si="4110"/>
        <v>2190</v>
      </c>
      <c r="P3825" s="143">
        <f t="shared" si="4111"/>
        <v>8955</v>
      </c>
      <c r="Q3825" s="143">
        <f t="shared" si="4112"/>
        <v>5151</v>
      </c>
      <c r="R3825" s="188">
        <f t="shared" si="4115"/>
        <v>17921.189999999999</v>
      </c>
      <c r="T3825">
        <v>34386.53</v>
      </c>
      <c r="U3825" s="190">
        <f t="shared" si="4116"/>
        <v>0.52116889956619639</v>
      </c>
    </row>
    <row r="3826" spans="1:21" x14ac:dyDescent="0.2">
      <c r="A3826" s="178">
        <v>42895</v>
      </c>
      <c r="B3826" s="179">
        <v>0.33333333333333331</v>
      </c>
      <c r="C3826" t="s">
        <v>349</v>
      </c>
      <c r="D3826">
        <v>3.31</v>
      </c>
      <c r="E3826">
        <v>4</v>
      </c>
      <c r="F3826">
        <v>3</v>
      </c>
      <c r="G3826">
        <v>3</v>
      </c>
      <c r="H3826" s="184">
        <f t="shared" ref="H3826:L3826" si="4161">H3802</f>
        <v>0.29166666666666669</v>
      </c>
      <c r="I3826" s="185">
        <f t="shared" si="4161"/>
        <v>249</v>
      </c>
      <c r="J3826" s="185">
        <f t="shared" si="4161"/>
        <v>556</v>
      </c>
      <c r="K3826" s="185">
        <f t="shared" si="4161"/>
        <v>2872</v>
      </c>
      <c r="L3826" s="185">
        <f t="shared" si="4161"/>
        <v>2219</v>
      </c>
      <c r="M3826" s="147"/>
      <c r="N3826" s="143">
        <f t="shared" si="4114"/>
        <v>824.19</v>
      </c>
      <c r="O3826" s="143">
        <f t="shared" si="4110"/>
        <v>2224</v>
      </c>
      <c r="P3826" s="143">
        <f t="shared" si="4111"/>
        <v>8616</v>
      </c>
      <c r="Q3826" s="143">
        <f t="shared" si="4112"/>
        <v>6657</v>
      </c>
      <c r="R3826" s="188">
        <f t="shared" si="4115"/>
        <v>18321.190000000002</v>
      </c>
      <c r="T3826">
        <v>36088.300000000003</v>
      </c>
      <c r="U3826" s="190">
        <f t="shared" si="4116"/>
        <v>0.50767672625199856</v>
      </c>
    </row>
    <row r="3827" spans="1:21" x14ac:dyDescent="0.2">
      <c r="A3827" s="178">
        <v>42895</v>
      </c>
      <c r="B3827" s="179">
        <v>0.375</v>
      </c>
      <c r="C3827" t="s">
        <v>349</v>
      </c>
      <c r="D3827">
        <v>3.5</v>
      </c>
      <c r="E3827">
        <v>4</v>
      </c>
      <c r="F3827">
        <v>2.61</v>
      </c>
      <c r="G3827">
        <v>2.5499999999999998</v>
      </c>
      <c r="H3827" s="184">
        <f t="shared" ref="H3827:L3827" si="4162">H3803</f>
        <v>0.33333333333333331</v>
      </c>
      <c r="I3827" s="185">
        <f t="shared" si="4162"/>
        <v>256</v>
      </c>
      <c r="J3827" s="185">
        <f t="shared" si="4162"/>
        <v>306</v>
      </c>
      <c r="K3827" s="185">
        <f t="shared" si="4162"/>
        <v>2872</v>
      </c>
      <c r="L3827" s="185">
        <f t="shared" si="4162"/>
        <v>2219</v>
      </c>
      <c r="M3827" s="147"/>
      <c r="N3827" s="143">
        <f t="shared" si="4114"/>
        <v>896</v>
      </c>
      <c r="O3827" s="143">
        <f t="shared" si="4110"/>
        <v>1224</v>
      </c>
      <c r="P3827" s="143">
        <f t="shared" si="4111"/>
        <v>7495.92</v>
      </c>
      <c r="Q3827" s="143">
        <f t="shared" si="4112"/>
        <v>5658.45</v>
      </c>
      <c r="R3827" s="188">
        <f t="shared" si="4115"/>
        <v>15274.369999999999</v>
      </c>
      <c r="T3827">
        <v>37293.24</v>
      </c>
      <c r="U3827" s="190">
        <f t="shared" si="4116"/>
        <v>0.40957476475629362</v>
      </c>
    </row>
    <row r="3828" spans="1:21" x14ac:dyDescent="0.2">
      <c r="A3828" s="178">
        <v>42895</v>
      </c>
      <c r="B3828" s="179">
        <v>0.41666666666666669</v>
      </c>
      <c r="C3828" t="s">
        <v>349</v>
      </c>
      <c r="D3828">
        <v>3.46</v>
      </c>
      <c r="E3828">
        <v>3.1</v>
      </c>
      <c r="F3828">
        <v>2.99</v>
      </c>
      <c r="G3828">
        <v>2.48</v>
      </c>
      <c r="H3828" s="184">
        <f t="shared" ref="H3828:L3828" si="4163">H3804</f>
        <v>0.375</v>
      </c>
      <c r="I3828" s="185">
        <f t="shared" si="4163"/>
        <v>156</v>
      </c>
      <c r="J3828" s="185">
        <f t="shared" si="4163"/>
        <v>343</v>
      </c>
      <c r="K3828" s="185">
        <f t="shared" si="4163"/>
        <v>2872</v>
      </c>
      <c r="L3828" s="185">
        <f t="shared" si="4163"/>
        <v>2219</v>
      </c>
      <c r="M3828" s="147"/>
      <c r="N3828" s="143">
        <f t="shared" si="4114"/>
        <v>539.76</v>
      </c>
      <c r="O3828" s="143">
        <f t="shared" si="4110"/>
        <v>1063.3</v>
      </c>
      <c r="P3828" s="143">
        <f t="shared" si="4111"/>
        <v>8587.2800000000007</v>
      </c>
      <c r="Q3828" s="143">
        <f t="shared" si="4112"/>
        <v>5503.12</v>
      </c>
      <c r="R3828" s="188">
        <f t="shared" si="4115"/>
        <v>15693.46</v>
      </c>
      <c r="T3828">
        <v>39116.25</v>
      </c>
      <c r="U3828" s="190">
        <f t="shared" si="4116"/>
        <v>0.40120052407886747</v>
      </c>
    </row>
    <row r="3829" spans="1:21" x14ac:dyDescent="0.2">
      <c r="A3829" s="178">
        <v>42895</v>
      </c>
      <c r="B3829" s="179">
        <v>0.45833333333333331</v>
      </c>
      <c r="C3829" t="s">
        <v>349</v>
      </c>
      <c r="D3829">
        <v>2.11</v>
      </c>
      <c r="E3829">
        <v>4.5999999999999996</v>
      </c>
      <c r="F3829">
        <v>3.98</v>
      </c>
      <c r="G3829">
        <v>3</v>
      </c>
      <c r="H3829" s="184">
        <f t="shared" ref="H3829:L3829" si="4164">H3805</f>
        <v>0.41666666666666669</v>
      </c>
      <c r="I3829" s="185">
        <f t="shared" si="4164"/>
        <v>196</v>
      </c>
      <c r="J3829" s="185">
        <f t="shared" si="4164"/>
        <v>315</v>
      </c>
      <c r="K3829" s="185">
        <f t="shared" si="4164"/>
        <v>2872</v>
      </c>
      <c r="L3829" s="185">
        <f t="shared" si="4164"/>
        <v>2219</v>
      </c>
      <c r="M3829" s="147"/>
      <c r="N3829" s="143">
        <f t="shared" si="4114"/>
        <v>413.56</v>
      </c>
      <c r="O3829" s="143">
        <f t="shared" si="4110"/>
        <v>1449</v>
      </c>
      <c r="P3829" s="143">
        <f t="shared" si="4111"/>
        <v>11430.56</v>
      </c>
      <c r="Q3829" s="143">
        <f t="shared" si="4112"/>
        <v>6657</v>
      </c>
      <c r="R3829" s="188">
        <f t="shared" si="4115"/>
        <v>19950.12</v>
      </c>
      <c r="T3829">
        <v>41158.42</v>
      </c>
      <c r="U3829" s="190">
        <f t="shared" si="4116"/>
        <v>0.48471539966791727</v>
      </c>
    </row>
    <row r="3830" spans="1:21" x14ac:dyDescent="0.2">
      <c r="A3830" s="178">
        <v>42895</v>
      </c>
      <c r="B3830" s="179">
        <v>0.5</v>
      </c>
      <c r="C3830" t="s">
        <v>349</v>
      </c>
      <c r="D3830">
        <v>1</v>
      </c>
      <c r="E3830">
        <v>4.54</v>
      </c>
      <c r="F3830">
        <v>4.54</v>
      </c>
      <c r="G3830">
        <v>3</v>
      </c>
      <c r="H3830" s="184">
        <f t="shared" ref="H3830:L3830" si="4165">H3806</f>
        <v>0.45833333333333331</v>
      </c>
      <c r="I3830" s="185">
        <f t="shared" si="4165"/>
        <v>226</v>
      </c>
      <c r="J3830" s="185">
        <f t="shared" si="4165"/>
        <v>326</v>
      </c>
      <c r="K3830" s="185">
        <f t="shared" si="4165"/>
        <v>2842</v>
      </c>
      <c r="L3830" s="185">
        <f t="shared" si="4165"/>
        <v>1635</v>
      </c>
      <c r="M3830" s="147"/>
      <c r="N3830" s="143">
        <f t="shared" si="4114"/>
        <v>226</v>
      </c>
      <c r="O3830" s="143">
        <f t="shared" si="4110"/>
        <v>1480.04</v>
      </c>
      <c r="P3830" s="143">
        <f t="shared" si="4111"/>
        <v>12902.68</v>
      </c>
      <c r="Q3830" s="143">
        <f t="shared" si="4112"/>
        <v>4905</v>
      </c>
      <c r="R3830" s="188">
        <f t="shared" si="4115"/>
        <v>19513.72</v>
      </c>
      <c r="T3830">
        <v>43425.06</v>
      </c>
      <c r="U3830" s="190">
        <f t="shared" si="4116"/>
        <v>0.44936541250605072</v>
      </c>
    </row>
    <row r="3831" spans="1:21" x14ac:dyDescent="0.2">
      <c r="A3831" s="178">
        <v>42895</v>
      </c>
      <c r="B3831" s="179">
        <v>0.54166666666666663</v>
      </c>
      <c r="C3831" t="s">
        <v>349</v>
      </c>
      <c r="D3831">
        <v>1</v>
      </c>
      <c r="E3831">
        <v>5.37</v>
      </c>
      <c r="F3831">
        <v>6.38</v>
      </c>
      <c r="G3831">
        <v>2.74</v>
      </c>
      <c r="H3831" s="184">
        <f t="shared" ref="H3831:L3831" si="4166">H3807</f>
        <v>0.5</v>
      </c>
      <c r="I3831" s="185">
        <f t="shared" si="4166"/>
        <v>222</v>
      </c>
      <c r="J3831" s="185">
        <f t="shared" si="4166"/>
        <v>319</v>
      </c>
      <c r="K3831" s="185">
        <f t="shared" si="4166"/>
        <v>2842</v>
      </c>
      <c r="L3831" s="185">
        <f t="shared" si="4166"/>
        <v>1635</v>
      </c>
      <c r="M3831" s="147"/>
      <c r="N3831" s="143">
        <f t="shared" si="4114"/>
        <v>222</v>
      </c>
      <c r="O3831" s="143">
        <f t="shared" si="4110"/>
        <v>1713.03</v>
      </c>
      <c r="P3831" s="143">
        <f t="shared" si="4111"/>
        <v>18131.96</v>
      </c>
      <c r="Q3831" s="143">
        <f t="shared" si="4112"/>
        <v>4479.9000000000005</v>
      </c>
      <c r="R3831" s="188">
        <f t="shared" si="4115"/>
        <v>24546.89</v>
      </c>
      <c r="T3831">
        <v>45365.57</v>
      </c>
      <c r="U3831" s="190">
        <f t="shared" si="4116"/>
        <v>0.54109074348674557</v>
      </c>
    </row>
    <row r="3832" spans="1:21" x14ac:dyDescent="0.2">
      <c r="A3832" s="178">
        <v>42895</v>
      </c>
      <c r="B3832" s="179">
        <v>0.58333333333333337</v>
      </c>
      <c r="C3832" t="s">
        <v>349</v>
      </c>
      <c r="D3832">
        <v>1</v>
      </c>
      <c r="E3832">
        <v>7</v>
      </c>
      <c r="F3832">
        <v>8.36</v>
      </c>
      <c r="G3832">
        <v>3</v>
      </c>
      <c r="H3832" s="184">
        <f t="shared" ref="H3832:L3832" si="4167">H3808</f>
        <v>0.54166666666666663</v>
      </c>
      <c r="I3832" s="185">
        <f t="shared" si="4167"/>
        <v>195</v>
      </c>
      <c r="J3832" s="185">
        <f t="shared" si="4167"/>
        <v>299</v>
      </c>
      <c r="K3832" s="185">
        <f t="shared" si="4167"/>
        <v>2842</v>
      </c>
      <c r="L3832" s="185">
        <f t="shared" si="4167"/>
        <v>1635</v>
      </c>
      <c r="M3832" s="147"/>
      <c r="N3832" s="143">
        <f t="shared" si="4114"/>
        <v>195</v>
      </c>
      <c r="O3832" s="143">
        <f t="shared" si="4110"/>
        <v>2093</v>
      </c>
      <c r="P3832" s="143">
        <f t="shared" si="4111"/>
        <v>23759.119999999999</v>
      </c>
      <c r="Q3832" s="143">
        <f t="shared" si="4112"/>
        <v>4905</v>
      </c>
      <c r="R3832" s="188">
        <f t="shared" si="4115"/>
        <v>30952.12</v>
      </c>
      <c r="T3832">
        <v>47061.34</v>
      </c>
      <c r="U3832" s="190">
        <f t="shared" si="4116"/>
        <v>0.6576973796326242</v>
      </c>
    </row>
    <row r="3833" spans="1:21" x14ac:dyDescent="0.2">
      <c r="A3833" s="178">
        <v>42895</v>
      </c>
      <c r="B3833" s="179">
        <v>0.625</v>
      </c>
      <c r="C3833" t="s">
        <v>349</v>
      </c>
      <c r="D3833">
        <v>2.04</v>
      </c>
      <c r="E3833">
        <v>14.64</v>
      </c>
      <c r="F3833">
        <v>15.76</v>
      </c>
      <c r="G3833">
        <v>1.58</v>
      </c>
      <c r="H3833" s="184">
        <f t="shared" ref="H3833:L3833" si="4168">H3809</f>
        <v>0.58333333333333337</v>
      </c>
      <c r="I3833" s="185">
        <f t="shared" si="4168"/>
        <v>205</v>
      </c>
      <c r="J3833" s="185">
        <f t="shared" si="4168"/>
        <v>237</v>
      </c>
      <c r="K3833" s="185">
        <f t="shared" si="4168"/>
        <v>2842</v>
      </c>
      <c r="L3833" s="185">
        <f t="shared" si="4168"/>
        <v>1635</v>
      </c>
      <c r="M3833" s="147"/>
      <c r="N3833" s="143">
        <f t="shared" si="4114"/>
        <v>418.2</v>
      </c>
      <c r="O3833" s="143">
        <f t="shared" si="4110"/>
        <v>3469.6800000000003</v>
      </c>
      <c r="P3833" s="143">
        <f t="shared" si="4111"/>
        <v>44789.919999999998</v>
      </c>
      <c r="Q3833" s="143">
        <f t="shared" si="4112"/>
        <v>2583.3000000000002</v>
      </c>
      <c r="R3833" s="188">
        <f t="shared" si="4115"/>
        <v>51261.1</v>
      </c>
      <c r="T3833">
        <v>48758.46</v>
      </c>
      <c r="U3833" s="190">
        <f t="shared" si="4116"/>
        <v>1.0513272978678982</v>
      </c>
    </row>
    <row r="3834" spans="1:21" x14ac:dyDescent="0.2">
      <c r="A3834" s="178">
        <v>42895</v>
      </c>
      <c r="B3834" s="179">
        <v>0.66666666666666663</v>
      </c>
      <c r="C3834" t="s">
        <v>349</v>
      </c>
      <c r="D3834">
        <v>3.5</v>
      </c>
      <c r="E3834">
        <v>23.99</v>
      </c>
      <c r="F3834">
        <v>27.25</v>
      </c>
      <c r="G3834">
        <v>1.59</v>
      </c>
      <c r="H3834" s="184">
        <f t="shared" ref="H3834:L3834" si="4169">H3810</f>
        <v>0.625</v>
      </c>
      <c r="I3834" s="185">
        <f t="shared" si="4169"/>
        <v>212</v>
      </c>
      <c r="J3834" s="185">
        <f t="shared" si="4169"/>
        <v>213</v>
      </c>
      <c r="K3834" s="185">
        <f t="shared" si="4169"/>
        <v>2842</v>
      </c>
      <c r="L3834" s="185">
        <f t="shared" si="4169"/>
        <v>1380</v>
      </c>
      <c r="M3834" s="147"/>
      <c r="N3834" s="143">
        <f t="shared" si="4114"/>
        <v>742</v>
      </c>
      <c r="O3834" s="143">
        <f t="shared" si="4110"/>
        <v>5109.87</v>
      </c>
      <c r="P3834" s="143">
        <f t="shared" si="4111"/>
        <v>77444.5</v>
      </c>
      <c r="Q3834" s="143">
        <f t="shared" si="4112"/>
        <v>2194.2000000000003</v>
      </c>
      <c r="R3834" s="188">
        <f t="shared" si="4115"/>
        <v>85490.569999999992</v>
      </c>
      <c r="T3834">
        <v>50190.82</v>
      </c>
      <c r="U3834" s="190">
        <f t="shared" si="4116"/>
        <v>1.7033108843410008</v>
      </c>
    </row>
    <row r="3835" spans="1:21" x14ac:dyDescent="0.2">
      <c r="A3835" s="178">
        <v>42895</v>
      </c>
      <c r="B3835" s="179">
        <v>0.70833333333333337</v>
      </c>
      <c r="C3835" t="s">
        <v>349</v>
      </c>
      <c r="D3835">
        <v>2.11</v>
      </c>
      <c r="E3835">
        <v>14.02</v>
      </c>
      <c r="F3835">
        <v>21.62</v>
      </c>
      <c r="G3835">
        <v>1.17</v>
      </c>
      <c r="H3835" s="184">
        <f t="shared" ref="H3835:L3835" si="4170">H3811</f>
        <v>0.66666666666666663</v>
      </c>
      <c r="I3835" s="185">
        <f t="shared" si="4170"/>
        <v>191</v>
      </c>
      <c r="J3835" s="185">
        <f t="shared" si="4170"/>
        <v>237</v>
      </c>
      <c r="K3835" s="185">
        <f t="shared" si="4170"/>
        <v>2842</v>
      </c>
      <c r="L3835" s="185">
        <f t="shared" si="4170"/>
        <v>1380</v>
      </c>
      <c r="M3835" s="147"/>
      <c r="N3835" s="143">
        <f t="shared" si="4114"/>
        <v>403.01</v>
      </c>
      <c r="O3835" s="143">
        <f t="shared" si="4110"/>
        <v>3322.74</v>
      </c>
      <c r="P3835" s="143">
        <f t="shared" si="4111"/>
        <v>61444.04</v>
      </c>
      <c r="Q3835" s="143">
        <f t="shared" si="4112"/>
        <v>1614.6</v>
      </c>
      <c r="R3835" s="188">
        <f t="shared" si="4115"/>
        <v>66784.39</v>
      </c>
      <c r="T3835">
        <v>51267.93</v>
      </c>
      <c r="U3835" s="190">
        <f t="shared" si="4116"/>
        <v>1.3026543104041843</v>
      </c>
    </row>
    <row r="3836" spans="1:21" x14ac:dyDescent="0.2">
      <c r="A3836" s="178">
        <v>42895</v>
      </c>
      <c r="B3836" s="179">
        <v>0.75</v>
      </c>
      <c r="C3836" t="s">
        <v>349</v>
      </c>
      <c r="D3836">
        <v>2.61</v>
      </c>
      <c r="E3836">
        <v>3.95</v>
      </c>
      <c r="F3836">
        <v>8.9499999999999993</v>
      </c>
      <c r="G3836">
        <v>1</v>
      </c>
      <c r="H3836" s="184">
        <f t="shared" ref="H3836:L3836" si="4171">H3812</f>
        <v>0.70833333333333337</v>
      </c>
      <c r="I3836" s="185">
        <f t="shared" si="4171"/>
        <v>218</v>
      </c>
      <c r="J3836" s="185">
        <f t="shared" si="4171"/>
        <v>258</v>
      </c>
      <c r="K3836" s="185">
        <f t="shared" si="4171"/>
        <v>2842</v>
      </c>
      <c r="L3836" s="185">
        <f t="shared" si="4171"/>
        <v>1380</v>
      </c>
      <c r="M3836" s="147"/>
      <c r="N3836" s="143">
        <f t="shared" si="4114"/>
        <v>568.98</v>
      </c>
      <c r="O3836" s="143">
        <f t="shared" si="4110"/>
        <v>1019.1</v>
      </c>
      <c r="P3836" s="143">
        <f t="shared" si="4111"/>
        <v>25435.899999999998</v>
      </c>
      <c r="Q3836" s="143">
        <f t="shared" si="4112"/>
        <v>1380</v>
      </c>
      <c r="R3836" s="188">
        <f t="shared" si="4115"/>
        <v>28403.979999999996</v>
      </c>
      <c r="T3836">
        <v>51947.41</v>
      </c>
      <c r="U3836" s="190">
        <f t="shared" si="4116"/>
        <v>0.54678337187551784</v>
      </c>
    </row>
    <row r="3837" spans="1:21" x14ac:dyDescent="0.2">
      <c r="A3837" s="178">
        <v>42895</v>
      </c>
      <c r="B3837" s="179">
        <v>0.79166666666666663</v>
      </c>
      <c r="C3837" t="s">
        <v>349</v>
      </c>
      <c r="D3837">
        <v>2.31</v>
      </c>
      <c r="E3837">
        <v>3.36</v>
      </c>
      <c r="F3837">
        <v>7.12</v>
      </c>
      <c r="G3837">
        <v>1</v>
      </c>
      <c r="H3837" s="184">
        <f t="shared" ref="H3837:L3837" si="4172">H3813</f>
        <v>0.75</v>
      </c>
      <c r="I3837" s="185">
        <f t="shared" si="4172"/>
        <v>240</v>
      </c>
      <c r="J3837" s="185">
        <f t="shared" si="4172"/>
        <v>365</v>
      </c>
      <c r="K3837" s="185">
        <f t="shared" si="4172"/>
        <v>2842</v>
      </c>
      <c r="L3837" s="185">
        <f t="shared" si="4172"/>
        <v>1380</v>
      </c>
      <c r="M3837" s="147"/>
      <c r="N3837" s="143">
        <f t="shared" si="4114"/>
        <v>554.4</v>
      </c>
      <c r="O3837" s="143">
        <f t="shared" si="4110"/>
        <v>1226.3999999999999</v>
      </c>
      <c r="P3837" s="143">
        <f t="shared" si="4111"/>
        <v>20235.04</v>
      </c>
      <c r="Q3837" s="143">
        <f t="shared" si="4112"/>
        <v>1380</v>
      </c>
      <c r="R3837" s="188">
        <f t="shared" si="4115"/>
        <v>23395.84</v>
      </c>
      <c r="T3837">
        <v>51896.76</v>
      </c>
      <c r="U3837" s="190">
        <f t="shared" si="4116"/>
        <v>0.45081504124727628</v>
      </c>
    </row>
    <row r="3838" spans="1:21" x14ac:dyDescent="0.2">
      <c r="A3838" s="178">
        <v>42895</v>
      </c>
      <c r="B3838" s="179">
        <v>0.83333333333333337</v>
      </c>
      <c r="C3838" t="s">
        <v>349</v>
      </c>
      <c r="D3838">
        <v>3.5</v>
      </c>
      <c r="E3838">
        <v>4</v>
      </c>
      <c r="F3838">
        <v>6.09</v>
      </c>
      <c r="G3838">
        <v>1.43</v>
      </c>
      <c r="H3838" s="184">
        <f t="shared" ref="H3838:L3838" si="4173">H3814</f>
        <v>0.79166666666666663</v>
      </c>
      <c r="I3838" s="185">
        <f t="shared" si="4173"/>
        <v>320</v>
      </c>
      <c r="J3838" s="185">
        <f t="shared" si="4173"/>
        <v>214</v>
      </c>
      <c r="K3838" s="185">
        <f t="shared" si="4173"/>
        <v>2842</v>
      </c>
      <c r="L3838" s="185">
        <f t="shared" si="4173"/>
        <v>1426</v>
      </c>
      <c r="M3838" s="147"/>
      <c r="N3838" s="143">
        <f t="shared" si="4114"/>
        <v>1120</v>
      </c>
      <c r="O3838" s="143">
        <f t="shared" si="4110"/>
        <v>856</v>
      </c>
      <c r="P3838" s="143">
        <f t="shared" si="4111"/>
        <v>17307.78</v>
      </c>
      <c r="Q3838" s="143">
        <f t="shared" si="4112"/>
        <v>2039.1799999999998</v>
      </c>
      <c r="R3838" s="188">
        <f t="shared" si="4115"/>
        <v>21322.959999999999</v>
      </c>
      <c r="T3838">
        <v>50577.13</v>
      </c>
      <c r="U3838" s="190">
        <f t="shared" si="4116"/>
        <v>0.42159292154378869</v>
      </c>
    </row>
    <row r="3839" spans="1:21" x14ac:dyDescent="0.2">
      <c r="A3839" s="178">
        <v>42895</v>
      </c>
      <c r="B3839" s="179">
        <v>0.875</v>
      </c>
      <c r="C3839" t="s">
        <v>349</v>
      </c>
      <c r="D3839">
        <v>4.3099999999999996</v>
      </c>
      <c r="E3839">
        <v>4</v>
      </c>
      <c r="F3839">
        <v>5.69</v>
      </c>
      <c r="G3839">
        <v>1.35</v>
      </c>
      <c r="H3839" s="184">
        <f t="shared" ref="H3839:L3839" si="4174">H3815</f>
        <v>0.83333333333333337</v>
      </c>
      <c r="I3839" s="185">
        <f t="shared" si="4174"/>
        <v>322</v>
      </c>
      <c r="J3839" s="185">
        <f t="shared" si="4174"/>
        <v>178</v>
      </c>
      <c r="K3839" s="185">
        <f t="shared" si="4174"/>
        <v>2842</v>
      </c>
      <c r="L3839" s="185">
        <f t="shared" si="4174"/>
        <v>1426</v>
      </c>
      <c r="M3839" s="147"/>
      <c r="N3839" s="143">
        <f t="shared" si="4114"/>
        <v>1387.82</v>
      </c>
      <c r="O3839" s="143">
        <f t="shared" si="4110"/>
        <v>712</v>
      </c>
      <c r="P3839" s="143">
        <f t="shared" si="4111"/>
        <v>16170.980000000001</v>
      </c>
      <c r="Q3839" s="143">
        <f t="shared" si="4112"/>
        <v>1925.1000000000001</v>
      </c>
      <c r="R3839" s="188">
        <f t="shared" si="4115"/>
        <v>20195.900000000001</v>
      </c>
      <c r="T3839">
        <v>48681.15</v>
      </c>
      <c r="U3839" s="190">
        <f t="shared" si="4116"/>
        <v>0.41486078286975558</v>
      </c>
    </row>
    <row r="3840" spans="1:21" x14ac:dyDescent="0.2">
      <c r="A3840" s="178">
        <v>42895</v>
      </c>
      <c r="B3840" s="179">
        <v>0.91666666666666663</v>
      </c>
      <c r="C3840" t="s">
        <v>349</v>
      </c>
      <c r="D3840">
        <v>20</v>
      </c>
      <c r="E3840">
        <v>4</v>
      </c>
      <c r="F3840">
        <v>4</v>
      </c>
      <c r="G3840">
        <v>1.18</v>
      </c>
      <c r="H3840" s="184">
        <f t="shared" ref="H3840:L3840" si="4175">H3816</f>
        <v>0.875</v>
      </c>
      <c r="I3840" s="185">
        <f t="shared" si="4175"/>
        <v>337</v>
      </c>
      <c r="J3840" s="185">
        <f t="shared" si="4175"/>
        <v>173</v>
      </c>
      <c r="K3840" s="185">
        <f t="shared" si="4175"/>
        <v>2842</v>
      </c>
      <c r="L3840" s="185">
        <f t="shared" si="4175"/>
        <v>1426</v>
      </c>
      <c r="M3840" s="147"/>
      <c r="N3840" s="143">
        <f t="shared" si="4114"/>
        <v>6740</v>
      </c>
      <c r="O3840" s="143">
        <f t="shared" si="4110"/>
        <v>692</v>
      </c>
      <c r="P3840" s="143">
        <f t="shared" si="4111"/>
        <v>11368</v>
      </c>
      <c r="Q3840" s="143">
        <f t="shared" si="4112"/>
        <v>1682.6799999999998</v>
      </c>
      <c r="R3840" s="188">
        <f t="shared" si="4115"/>
        <v>20482.68</v>
      </c>
      <c r="T3840">
        <v>47367.97</v>
      </c>
      <c r="U3840" s="190">
        <f t="shared" si="4116"/>
        <v>0.43241625089696689</v>
      </c>
    </row>
    <row r="3841" spans="1:21" x14ac:dyDescent="0.2">
      <c r="A3841" s="178">
        <v>42895</v>
      </c>
      <c r="B3841" s="179">
        <v>0.95833333333333337</v>
      </c>
      <c r="C3841" t="s">
        <v>349</v>
      </c>
      <c r="D3841">
        <v>20</v>
      </c>
      <c r="E3841">
        <v>5</v>
      </c>
      <c r="F3841">
        <v>3.62</v>
      </c>
      <c r="G3841">
        <v>0.3</v>
      </c>
      <c r="H3841" s="184">
        <f t="shared" ref="H3841:L3841" si="4176">H3817</f>
        <v>0.91666666666666663</v>
      </c>
      <c r="I3841" s="185">
        <f t="shared" si="4176"/>
        <v>394</v>
      </c>
      <c r="J3841" s="185">
        <f t="shared" si="4176"/>
        <v>194</v>
      </c>
      <c r="K3841" s="185">
        <f t="shared" si="4176"/>
        <v>2842</v>
      </c>
      <c r="L3841" s="185">
        <f t="shared" si="4176"/>
        <v>1426</v>
      </c>
      <c r="M3841" s="147"/>
      <c r="N3841" s="143">
        <f t="shared" si="4114"/>
        <v>7880</v>
      </c>
      <c r="O3841" s="143">
        <f t="shared" si="4110"/>
        <v>970</v>
      </c>
      <c r="P3841" s="143">
        <f t="shared" si="4111"/>
        <v>10288.040000000001</v>
      </c>
      <c r="Q3841" s="143">
        <f t="shared" si="4112"/>
        <v>427.8</v>
      </c>
      <c r="R3841" s="188">
        <f t="shared" si="4115"/>
        <v>19565.84</v>
      </c>
      <c r="T3841">
        <v>46366.46</v>
      </c>
      <c r="U3841" s="190">
        <f t="shared" si="4116"/>
        <v>0.42198261415687116</v>
      </c>
    </row>
    <row r="3842" spans="1:21" x14ac:dyDescent="0.2">
      <c r="A3842" s="178">
        <v>42895</v>
      </c>
      <c r="B3842" s="180">
        <v>1</v>
      </c>
      <c r="C3842" t="s">
        <v>349</v>
      </c>
      <c r="D3842">
        <v>11.08</v>
      </c>
      <c r="E3842">
        <v>4</v>
      </c>
      <c r="F3842">
        <v>3</v>
      </c>
      <c r="G3842">
        <v>0.3</v>
      </c>
      <c r="H3842" s="184">
        <f t="shared" ref="H3842:L3842" si="4177">H3818</f>
        <v>0.95833333333333337</v>
      </c>
      <c r="I3842" s="185">
        <f t="shared" si="4177"/>
        <v>389</v>
      </c>
      <c r="J3842" s="185">
        <f t="shared" si="4177"/>
        <v>265</v>
      </c>
      <c r="K3842" s="185">
        <f t="shared" si="4177"/>
        <v>2985</v>
      </c>
      <c r="L3842" s="185">
        <f t="shared" si="4177"/>
        <v>1111</v>
      </c>
      <c r="M3842" s="147"/>
      <c r="N3842" s="143">
        <f t="shared" si="4114"/>
        <v>4310.12</v>
      </c>
      <c r="O3842" s="143">
        <f t="shared" si="4110"/>
        <v>1060</v>
      </c>
      <c r="P3842" s="143">
        <f t="shared" si="4111"/>
        <v>8955</v>
      </c>
      <c r="Q3842" s="143">
        <f t="shared" si="4112"/>
        <v>333.3</v>
      </c>
      <c r="R3842" s="188">
        <f t="shared" si="4115"/>
        <v>14658.419999999998</v>
      </c>
      <c r="T3842">
        <v>43673.99</v>
      </c>
      <c r="U3842" s="190">
        <f t="shared" si="4116"/>
        <v>0.33563271869595607</v>
      </c>
    </row>
    <row r="3843" spans="1:21" x14ac:dyDescent="0.2">
      <c r="A3843" s="178">
        <v>42896</v>
      </c>
      <c r="B3843" s="179">
        <v>4.1666666666666664E-2</v>
      </c>
      <c r="C3843" t="s">
        <v>349</v>
      </c>
      <c r="D3843">
        <v>20</v>
      </c>
      <c r="E3843">
        <v>8.11</v>
      </c>
      <c r="F3843">
        <v>6.11</v>
      </c>
      <c r="G3843">
        <v>0.3</v>
      </c>
      <c r="H3843" s="184">
        <f t="shared" ref="H3843:L3843" si="4178">H3819</f>
        <v>1</v>
      </c>
      <c r="I3843" s="185">
        <f t="shared" si="4178"/>
        <v>362</v>
      </c>
      <c r="J3843" s="185">
        <f t="shared" si="4178"/>
        <v>243</v>
      </c>
      <c r="K3843" s="185">
        <f t="shared" si="4178"/>
        <v>2985</v>
      </c>
      <c r="L3843" s="185">
        <f t="shared" si="4178"/>
        <v>1111</v>
      </c>
      <c r="M3843" s="147"/>
      <c r="N3843" s="143">
        <f t="shared" si="4114"/>
        <v>7240</v>
      </c>
      <c r="O3843" s="143">
        <f t="shared" si="4110"/>
        <v>1970.7299999999998</v>
      </c>
      <c r="P3843" s="143">
        <f t="shared" si="4111"/>
        <v>18238.350000000002</v>
      </c>
      <c r="Q3843" s="143">
        <f t="shared" si="4112"/>
        <v>333.3</v>
      </c>
      <c r="R3843" s="188">
        <f t="shared" si="4115"/>
        <v>27782.38</v>
      </c>
      <c r="T3843">
        <v>40671.120000000003</v>
      </c>
      <c r="U3843" s="190">
        <f t="shared" si="4116"/>
        <v>0.68309847380647493</v>
      </c>
    </row>
    <row r="3844" spans="1:21" x14ac:dyDescent="0.2">
      <c r="A3844" s="178">
        <v>42896</v>
      </c>
      <c r="B3844" s="179">
        <v>8.3333333333333329E-2</v>
      </c>
      <c r="C3844" t="s">
        <v>349</v>
      </c>
      <c r="D3844">
        <v>9.44</v>
      </c>
      <c r="E3844">
        <v>5</v>
      </c>
      <c r="F3844">
        <v>3</v>
      </c>
      <c r="G3844">
        <v>0.25</v>
      </c>
      <c r="H3844" s="184">
        <f t="shared" ref="H3844:L3844" si="4179">H3820</f>
        <v>4.1666666666666664E-2</v>
      </c>
      <c r="I3844" s="185">
        <f t="shared" si="4179"/>
        <v>294</v>
      </c>
      <c r="J3844" s="185">
        <f t="shared" si="4179"/>
        <v>212</v>
      </c>
      <c r="K3844" s="185">
        <f t="shared" si="4179"/>
        <v>2985</v>
      </c>
      <c r="L3844" s="185">
        <f t="shared" si="4179"/>
        <v>1111</v>
      </c>
      <c r="M3844" s="147"/>
      <c r="N3844" s="143">
        <f t="shared" si="4114"/>
        <v>2775.3599999999997</v>
      </c>
      <c r="O3844" s="143">
        <f t="shared" ref="O3844:O3907" si="4180">E3844*J3844</f>
        <v>1060</v>
      </c>
      <c r="P3844" s="143">
        <f t="shared" ref="P3844:P3907" si="4181">F3844*K3844</f>
        <v>8955</v>
      </c>
      <c r="Q3844" s="143">
        <f t="shared" ref="Q3844:Q3907" si="4182">G3844*L3844</f>
        <v>277.75</v>
      </c>
      <c r="R3844" s="188">
        <f t="shared" si="4115"/>
        <v>13068.11</v>
      </c>
      <c r="T3844">
        <v>37724.629999999997</v>
      </c>
      <c r="U3844" s="190">
        <f t="shared" si="4116"/>
        <v>0.34640790380183983</v>
      </c>
    </row>
    <row r="3845" spans="1:21" x14ac:dyDescent="0.2">
      <c r="A3845" s="178">
        <v>42896</v>
      </c>
      <c r="B3845" s="179">
        <v>0.125</v>
      </c>
      <c r="C3845" t="s">
        <v>349</v>
      </c>
      <c r="D3845">
        <v>8.61</v>
      </c>
      <c r="E3845">
        <v>4.51</v>
      </c>
      <c r="F3845">
        <v>3</v>
      </c>
      <c r="G3845">
        <v>0.97</v>
      </c>
      <c r="H3845" s="184">
        <f t="shared" ref="H3845:L3845" si="4183">H3821</f>
        <v>8.3333333333333329E-2</v>
      </c>
      <c r="I3845" s="185">
        <f t="shared" si="4183"/>
        <v>236</v>
      </c>
      <c r="J3845" s="185">
        <f t="shared" si="4183"/>
        <v>179</v>
      </c>
      <c r="K3845" s="185">
        <f t="shared" si="4183"/>
        <v>2985</v>
      </c>
      <c r="L3845" s="185">
        <f t="shared" si="4183"/>
        <v>1111</v>
      </c>
      <c r="M3845" s="147"/>
      <c r="N3845" s="143">
        <f t="shared" ref="N3845:N3908" si="4184">D3845*I3845</f>
        <v>2031.9599999999998</v>
      </c>
      <c r="O3845" s="143">
        <f t="shared" si="4180"/>
        <v>807.29</v>
      </c>
      <c r="P3845" s="143">
        <f t="shared" si="4181"/>
        <v>8955</v>
      </c>
      <c r="Q3845" s="143">
        <f t="shared" si="4182"/>
        <v>1077.67</v>
      </c>
      <c r="R3845" s="188">
        <f t="shared" ref="R3845:R3908" si="4185">SUM(N3845:Q3845)</f>
        <v>12871.92</v>
      </c>
      <c r="T3845">
        <v>35375.29</v>
      </c>
      <c r="U3845" s="190">
        <f t="shared" ref="U3845:U3908" si="4186">R3845/T3845</f>
        <v>0.36386754709290015</v>
      </c>
    </row>
    <row r="3846" spans="1:21" x14ac:dyDescent="0.2">
      <c r="A3846" s="178">
        <v>42896</v>
      </c>
      <c r="B3846" s="179">
        <v>0.16666666666666666</v>
      </c>
      <c r="C3846" t="s">
        <v>349</v>
      </c>
      <c r="D3846">
        <v>6.47</v>
      </c>
      <c r="E3846">
        <v>3.11</v>
      </c>
      <c r="F3846">
        <v>3</v>
      </c>
      <c r="G3846">
        <v>0.97</v>
      </c>
      <c r="H3846" s="184">
        <f t="shared" ref="H3846:L3846" si="4187">H3822</f>
        <v>0.125</v>
      </c>
      <c r="I3846" s="185">
        <f t="shared" si="4187"/>
        <v>201</v>
      </c>
      <c r="J3846" s="185">
        <f t="shared" si="4187"/>
        <v>205</v>
      </c>
      <c r="K3846" s="185">
        <f t="shared" si="4187"/>
        <v>2985</v>
      </c>
      <c r="L3846" s="185">
        <f t="shared" si="4187"/>
        <v>1717</v>
      </c>
      <c r="M3846" s="147"/>
      <c r="N3846" s="143">
        <f t="shared" si="4184"/>
        <v>1300.47</v>
      </c>
      <c r="O3846" s="143">
        <f t="shared" si="4180"/>
        <v>637.54999999999995</v>
      </c>
      <c r="P3846" s="143">
        <f t="shared" si="4181"/>
        <v>8955</v>
      </c>
      <c r="Q3846" s="143">
        <f t="shared" si="4182"/>
        <v>1665.49</v>
      </c>
      <c r="R3846" s="188">
        <f t="shared" si="4185"/>
        <v>12558.51</v>
      </c>
      <c r="T3846">
        <v>33749.01</v>
      </c>
      <c r="U3846" s="190">
        <f t="shared" si="4186"/>
        <v>0.37211491537085084</v>
      </c>
    </row>
    <row r="3847" spans="1:21" x14ac:dyDescent="0.2">
      <c r="A3847" s="178">
        <v>42896</v>
      </c>
      <c r="B3847" s="179">
        <v>0.20833333333333334</v>
      </c>
      <c r="C3847" t="s">
        <v>349</v>
      </c>
      <c r="D3847">
        <v>6</v>
      </c>
      <c r="E3847">
        <v>4.51</v>
      </c>
      <c r="F3847">
        <v>3</v>
      </c>
      <c r="G3847">
        <v>0.97</v>
      </c>
      <c r="H3847" s="184">
        <f t="shared" ref="H3847:L3847" si="4188">H3823</f>
        <v>0.16666666666666666</v>
      </c>
      <c r="I3847" s="185">
        <f t="shared" si="4188"/>
        <v>185</v>
      </c>
      <c r="J3847" s="185">
        <f t="shared" si="4188"/>
        <v>205</v>
      </c>
      <c r="K3847" s="185">
        <f t="shared" si="4188"/>
        <v>2985</v>
      </c>
      <c r="L3847" s="185">
        <f t="shared" si="4188"/>
        <v>1717</v>
      </c>
      <c r="M3847" s="147"/>
      <c r="N3847" s="143">
        <f t="shared" si="4184"/>
        <v>1110</v>
      </c>
      <c r="O3847" s="143">
        <f t="shared" si="4180"/>
        <v>924.55</v>
      </c>
      <c r="P3847" s="143">
        <f t="shared" si="4181"/>
        <v>8955</v>
      </c>
      <c r="Q3847" s="143">
        <f t="shared" si="4182"/>
        <v>1665.49</v>
      </c>
      <c r="R3847" s="188">
        <f t="shared" si="4185"/>
        <v>12655.039999999999</v>
      </c>
      <c r="T3847">
        <v>32742.959999999999</v>
      </c>
      <c r="U3847" s="190">
        <f t="shared" si="4186"/>
        <v>0.38649651711390781</v>
      </c>
    </row>
    <row r="3848" spans="1:21" x14ac:dyDescent="0.2">
      <c r="A3848" s="178">
        <v>42896</v>
      </c>
      <c r="B3848" s="179">
        <v>0.25</v>
      </c>
      <c r="C3848" t="s">
        <v>349</v>
      </c>
      <c r="D3848">
        <v>10.68</v>
      </c>
      <c r="E3848">
        <v>8.11</v>
      </c>
      <c r="F3848">
        <v>3.01</v>
      </c>
      <c r="G3848">
        <v>0.97</v>
      </c>
      <c r="H3848" s="184">
        <f t="shared" ref="H3848:L3848" si="4189">H3824</f>
        <v>0.20833333333333334</v>
      </c>
      <c r="I3848" s="185">
        <f t="shared" si="4189"/>
        <v>207</v>
      </c>
      <c r="J3848" s="185">
        <f t="shared" si="4189"/>
        <v>283</v>
      </c>
      <c r="K3848" s="185">
        <f t="shared" si="4189"/>
        <v>2985</v>
      </c>
      <c r="L3848" s="185">
        <f t="shared" si="4189"/>
        <v>1717</v>
      </c>
      <c r="M3848" s="147"/>
      <c r="N3848" s="143">
        <f t="shared" si="4184"/>
        <v>2210.7599999999998</v>
      </c>
      <c r="O3848" s="143">
        <f t="shared" si="4180"/>
        <v>2295.1299999999997</v>
      </c>
      <c r="P3848" s="143">
        <f t="shared" si="4181"/>
        <v>8984.8499999999985</v>
      </c>
      <c r="Q3848" s="143">
        <f t="shared" si="4182"/>
        <v>1665.49</v>
      </c>
      <c r="R3848" s="188">
        <f t="shared" si="4185"/>
        <v>15156.229999999998</v>
      </c>
      <c r="T3848">
        <v>32273.65</v>
      </c>
      <c r="U3848" s="190">
        <f t="shared" si="4186"/>
        <v>0.46961623491610022</v>
      </c>
    </row>
    <row r="3849" spans="1:21" x14ac:dyDescent="0.2">
      <c r="A3849" s="178">
        <v>42896</v>
      </c>
      <c r="B3849" s="179">
        <v>0.29166666666666669</v>
      </c>
      <c r="C3849" t="s">
        <v>349</v>
      </c>
      <c r="D3849">
        <v>10.53</v>
      </c>
      <c r="E3849">
        <v>9.11</v>
      </c>
      <c r="F3849">
        <v>4.25</v>
      </c>
      <c r="G3849">
        <v>4.25</v>
      </c>
      <c r="H3849" s="184">
        <f t="shared" ref="H3849:L3849" si="4190">H3825</f>
        <v>0.25</v>
      </c>
      <c r="I3849" s="185">
        <f t="shared" si="4190"/>
        <v>327</v>
      </c>
      <c r="J3849" s="185">
        <f t="shared" si="4190"/>
        <v>438</v>
      </c>
      <c r="K3849" s="185">
        <f t="shared" si="4190"/>
        <v>2985</v>
      </c>
      <c r="L3849" s="185">
        <f t="shared" si="4190"/>
        <v>1717</v>
      </c>
      <c r="M3849" s="147"/>
      <c r="N3849" s="143">
        <f t="shared" si="4184"/>
        <v>3443.31</v>
      </c>
      <c r="O3849" s="143">
        <f t="shared" si="4180"/>
        <v>3990.18</v>
      </c>
      <c r="P3849" s="143">
        <f t="shared" si="4181"/>
        <v>12686.25</v>
      </c>
      <c r="Q3849" s="143">
        <f t="shared" si="4182"/>
        <v>7297.25</v>
      </c>
      <c r="R3849" s="188">
        <f t="shared" si="4185"/>
        <v>27416.989999999998</v>
      </c>
      <c r="T3849">
        <v>32456.84</v>
      </c>
      <c r="U3849" s="190">
        <f t="shared" si="4186"/>
        <v>0.84472148243636769</v>
      </c>
    </row>
    <row r="3850" spans="1:21" x14ac:dyDescent="0.2">
      <c r="A3850" s="178">
        <v>42896</v>
      </c>
      <c r="B3850" s="179">
        <v>0.33333333333333331</v>
      </c>
      <c r="C3850" t="s">
        <v>349</v>
      </c>
      <c r="D3850">
        <v>3.5</v>
      </c>
      <c r="E3850">
        <v>6</v>
      </c>
      <c r="F3850">
        <v>3</v>
      </c>
      <c r="G3850">
        <v>3.5</v>
      </c>
      <c r="H3850" s="184">
        <f t="shared" ref="H3850:L3850" si="4191">H3826</f>
        <v>0.29166666666666669</v>
      </c>
      <c r="I3850" s="185">
        <f t="shared" si="4191"/>
        <v>249</v>
      </c>
      <c r="J3850" s="185">
        <f t="shared" si="4191"/>
        <v>556</v>
      </c>
      <c r="K3850" s="185">
        <f t="shared" si="4191"/>
        <v>2872</v>
      </c>
      <c r="L3850" s="185">
        <f t="shared" si="4191"/>
        <v>2219</v>
      </c>
      <c r="M3850" s="147"/>
      <c r="N3850" s="143">
        <f t="shared" si="4184"/>
        <v>871.5</v>
      </c>
      <c r="O3850" s="143">
        <f t="shared" si="4180"/>
        <v>3336</v>
      </c>
      <c r="P3850" s="143">
        <f t="shared" si="4181"/>
        <v>8616</v>
      </c>
      <c r="Q3850" s="143">
        <f t="shared" si="4182"/>
        <v>7766.5</v>
      </c>
      <c r="R3850" s="188">
        <f t="shared" si="4185"/>
        <v>20590</v>
      </c>
      <c r="T3850">
        <v>32738.22</v>
      </c>
      <c r="U3850" s="190">
        <f t="shared" si="4186"/>
        <v>0.62892851230152402</v>
      </c>
    </row>
    <row r="3851" spans="1:21" x14ac:dyDescent="0.2">
      <c r="A3851" s="178">
        <v>42896</v>
      </c>
      <c r="B3851" s="179">
        <v>0.375</v>
      </c>
      <c r="C3851" t="s">
        <v>349</v>
      </c>
      <c r="D3851">
        <v>5.77</v>
      </c>
      <c r="E3851">
        <v>6</v>
      </c>
      <c r="F3851">
        <v>3.5</v>
      </c>
      <c r="G3851">
        <v>3.5</v>
      </c>
      <c r="H3851" s="184">
        <f t="shared" ref="H3851:L3851" si="4192">H3827</f>
        <v>0.33333333333333331</v>
      </c>
      <c r="I3851" s="185">
        <f t="shared" si="4192"/>
        <v>256</v>
      </c>
      <c r="J3851" s="185">
        <f t="shared" si="4192"/>
        <v>306</v>
      </c>
      <c r="K3851" s="185">
        <f t="shared" si="4192"/>
        <v>2872</v>
      </c>
      <c r="L3851" s="185">
        <f t="shared" si="4192"/>
        <v>2219</v>
      </c>
      <c r="M3851" s="147"/>
      <c r="N3851" s="143">
        <f t="shared" si="4184"/>
        <v>1477.12</v>
      </c>
      <c r="O3851" s="143">
        <f t="shared" si="4180"/>
        <v>1836</v>
      </c>
      <c r="P3851" s="143">
        <f t="shared" si="4181"/>
        <v>10052</v>
      </c>
      <c r="Q3851" s="143">
        <f t="shared" si="4182"/>
        <v>7766.5</v>
      </c>
      <c r="R3851" s="188">
        <f t="shared" si="4185"/>
        <v>21131.62</v>
      </c>
      <c r="T3851">
        <v>33927.89</v>
      </c>
      <c r="U3851" s="190">
        <f t="shared" si="4186"/>
        <v>0.62283920397053871</v>
      </c>
    </row>
    <row r="3852" spans="1:21" x14ac:dyDescent="0.2">
      <c r="A3852" s="178">
        <v>42896</v>
      </c>
      <c r="B3852" s="179">
        <v>0.41666666666666669</v>
      </c>
      <c r="C3852" t="s">
        <v>349</v>
      </c>
      <c r="D3852">
        <v>8.61</v>
      </c>
      <c r="E3852">
        <v>7.34</v>
      </c>
      <c r="F3852">
        <v>3.25</v>
      </c>
      <c r="G3852">
        <v>2.8</v>
      </c>
      <c r="H3852" s="184">
        <f t="shared" ref="H3852:L3852" si="4193">H3828</f>
        <v>0.375</v>
      </c>
      <c r="I3852" s="185">
        <f t="shared" si="4193"/>
        <v>156</v>
      </c>
      <c r="J3852" s="185">
        <f t="shared" si="4193"/>
        <v>343</v>
      </c>
      <c r="K3852" s="185">
        <f t="shared" si="4193"/>
        <v>2872</v>
      </c>
      <c r="L3852" s="185">
        <f t="shared" si="4193"/>
        <v>2219</v>
      </c>
      <c r="M3852" s="147"/>
      <c r="N3852" s="143">
        <f t="shared" si="4184"/>
        <v>1343.1599999999999</v>
      </c>
      <c r="O3852" s="143">
        <f t="shared" si="4180"/>
        <v>2517.62</v>
      </c>
      <c r="P3852" s="143">
        <f t="shared" si="4181"/>
        <v>9334</v>
      </c>
      <c r="Q3852" s="143">
        <f t="shared" si="4182"/>
        <v>6213.2</v>
      </c>
      <c r="R3852" s="188">
        <f t="shared" si="4185"/>
        <v>19407.98</v>
      </c>
      <c r="T3852">
        <v>36808.879999999997</v>
      </c>
      <c r="U3852" s="190">
        <f t="shared" si="4186"/>
        <v>0.52726352988735325</v>
      </c>
    </row>
    <row r="3853" spans="1:21" x14ac:dyDescent="0.2">
      <c r="A3853" s="178">
        <v>42896</v>
      </c>
      <c r="B3853" s="179">
        <v>0.45833333333333331</v>
      </c>
      <c r="C3853" t="s">
        <v>349</v>
      </c>
      <c r="D3853">
        <v>3.76</v>
      </c>
      <c r="E3853">
        <v>8.61</v>
      </c>
      <c r="F3853">
        <v>4.66</v>
      </c>
      <c r="G3853">
        <v>3.21</v>
      </c>
      <c r="H3853" s="184">
        <f t="shared" ref="H3853:L3853" si="4194">H3829</f>
        <v>0.41666666666666669</v>
      </c>
      <c r="I3853" s="185">
        <f t="shared" si="4194"/>
        <v>196</v>
      </c>
      <c r="J3853" s="185">
        <f t="shared" si="4194"/>
        <v>315</v>
      </c>
      <c r="K3853" s="185">
        <f t="shared" si="4194"/>
        <v>2872</v>
      </c>
      <c r="L3853" s="185">
        <f t="shared" si="4194"/>
        <v>2219</v>
      </c>
      <c r="M3853" s="147"/>
      <c r="N3853" s="143">
        <f t="shared" si="4184"/>
        <v>736.95999999999992</v>
      </c>
      <c r="O3853" s="143">
        <f t="shared" si="4180"/>
        <v>2712.1499999999996</v>
      </c>
      <c r="P3853" s="143">
        <f t="shared" si="4181"/>
        <v>13383.52</v>
      </c>
      <c r="Q3853" s="143">
        <f t="shared" si="4182"/>
        <v>7122.99</v>
      </c>
      <c r="R3853" s="188">
        <f t="shared" si="4185"/>
        <v>23955.620000000003</v>
      </c>
      <c r="T3853">
        <v>40174.83</v>
      </c>
      <c r="U3853" s="190">
        <f t="shared" si="4186"/>
        <v>0.59628429043757003</v>
      </c>
    </row>
    <row r="3854" spans="1:21" x14ac:dyDescent="0.2">
      <c r="A3854" s="178">
        <v>42896</v>
      </c>
      <c r="B3854" s="179">
        <v>0.5</v>
      </c>
      <c r="C3854" t="s">
        <v>349</v>
      </c>
      <c r="D3854">
        <v>1.5</v>
      </c>
      <c r="E3854">
        <v>5.85</v>
      </c>
      <c r="F3854">
        <v>5.59</v>
      </c>
      <c r="G3854">
        <v>2.74</v>
      </c>
      <c r="H3854" s="184">
        <f t="shared" ref="H3854:L3854" si="4195">H3830</f>
        <v>0.45833333333333331</v>
      </c>
      <c r="I3854" s="185">
        <f t="shared" si="4195"/>
        <v>226</v>
      </c>
      <c r="J3854" s="185">
        <f t="shared" si="4195"/>
        <v>326</v>
      </c>
      <c r="K3854" s="185">
        <f t="shared" si="4195"/>
        <v>2842</v>
      </c>
      <c r="L3854" s="185">
        <f t="shared" si="4195"/>
        <v>1635</v>
      </c>
      <c r="M3854" s="147"/>
      <c r="N3854" s="143">
        <f t="shared" si="4184"/>
        <v>339</v>
      </c>
      <c r="O3854" s="143">
        <f t="shared" si="4180"/>
        <v>1907.1</v>
      </c>
      <c r="P3854" s="143">
        <f t="shared" si="4181"/>
        <v>15886.779999999999</v>
      </c>
      <c r="Q3854" s="143">
        <f t="shared" si="4182"/>
        <v>4479.9000000000005</v>
      </c>
      <c r="R3854" s="188">
        <f t="shared" si="4185"/>
        <v>22612.78</v>
      </c>
      <c r="T3854">
        <v>43224.44</v>
      </c>
      <c r="U3854" s="190">
        <f t="shared" si="4186"/>
        <v>0.52314801533576827</v>
      </c>
    </row>
    <row r="3855" spans="1:21" x14ac:dyDescent="0.2">
      <c r="A3855" s="178">
        <v>42896</v>
      </c>
      <c r="B3855" s="179">
        <v>0.54166666666666663</v>
      </c>
      <c r="C3855" t="s">
        <v>349</v>
      </c>
      <c r="D3855">
        <v>2</v>
      </c>
      <c r="E3855">
        <v>6.93</v>
      </c>
      <c r="F3855">
        <v>7.77</v>
      </c>
      <c r="G3855">
        <v>5</v>
      </c>
      <c r="H3855" s="184">
        <f t="shared" ref="H3855:L3855" si="4196">H3831</f>
        <v>0.5</v>
      </c>
      <c r="I3855" s="185">
        <f t="shared" si="4196"/>
        <v>222</v>
      </c>
      <c r="J3855" s="185">
        <f t="shared" si="4196"/>
        <v>319</v>
      </c>
      <c r="K3855" s="185">
        <f t="shared" si="4196"/>
        <v>2842</v>
      </c>
      <c r="L3855" s="185">
        <f t="shared" si="4196"/>
        <v>1635</v>
      </c>
      <c r="M3855" s="147"/>
      <c r="N3855" s="143">
        <f t="shared" si="4184"/>
        <v>444</v>
      </c>
      <c r="O3855" s="143">
        <f t="shared" si="4180"/>
        <v>2210.67</v>
      </c>
      <c r="P3855" s="143">
        <f t="shared" si="4181"/>
        <v>22082.34</v>
      </c>
      <c r="Q3855" s="143">
        <f t="shared" si="4182"/>
        <v>8175</v>
      </c>
      <c r="R3855" s="188">
        <f t="shared" si="4185"/>
        <v>32912.01</v>
      </c>
      <c r="T3855">
        <v>46013.57</v>
      </c>
      <c r="U3855" s="190">
        <f t="shared" si="4186"/>
        <v>0.71526747435593463</v>
      </c>
    </row>
    <row r="3856" spans="1:21" x14ac:dyDescent="0.2">
      <c r="A3856" s="178">
        <v>42896</v>
      </c>
      <c r="B3856" s="179">
        <v>0.58333333333333337</v>
      </c>
      <c r="C3856" t="s">
        <v>349</v>
      </c>
      <c r="D3856">
        <v>1.1000000000000001</v>
      </c>
      <c r="E3856">
        <v>8.61</v>
      </c>
      <c r="F3856">
        <v>10.59</v>
      </c>
      <c r="G3856">
        <v>7.51</v>
      </c>
      <c r="H3856" s="184">
        <f t="shared" ref="H3856:L3856" si="4197">H3832</f>
        <v>0.54166666666666663</v>
      </c>
      <c r="I3856" s="185">
        <f t="shared" si="4197"/>
        <v>195</v>
      </c>
      <c r="J3856" s="185">
        <f t="shared" si="4197"/>
        <v>299</v>
      </c>
      <c r="K3856" s="185">
        <f t="shared" si="4197"/>
        <v>2842</v>
      </c>
      <c r="L3856" s="185">
        <f t="shared" si="4197"/>
        <v>1635</v>
      </c>
      <c r="M3856" s="147"/>
      <c r="N3856" s="143">
        <f t="shared" si="4184"/>
        <v>214.50000000000003</v>
      </c>
      <c r="O3856" s="143">
        <f t="shared" si="4180"/>
        <v>2574.39</v>
      </c>
      <c r="P3856" s="143">
        <f t="shared" si="4181"/>
        <v>30096.78</v>
      </c>
      <c r="Q3856" s="143">
        <f t="shared" si="4182"/>
        <v>12278.85</v>
      </c>
      <c r="R3856" s="188">
        <f t="shared" si="4185"/>
        <v>45164.52</v>
      </c>
      <c r="T3856">
        <v>48641.31</v>
      </c>
      <c r="U3856" s="190">
        <f t="shared" si="4186"/>
        <v>0.9285218675237159</v>
      </c>
    </row>
    <row r="3857" spans="1:21" x14ac:dyDescent="0.2">
      <c r="A3857" s="178">
        <v>42896</v>
      </c>
      <c r="B3857" s="179">
        <v>0.625</v>
      </c>
      <c r="C3857" t="s">
        <v>349</v>
      </c>
      <c r="D3857">
        <v>2</v>
      </c>
      <c r="E3857">
        <v>10.51</v>
      </c>
      <c r="F3857">
        <v>13.31</v>
      </c>
      <c r="G3857">
        <v>0.97</v>
      </c>
      <c r="H3857" s="184">
        <f t="shared" ref="H3857:L3857" si="4198">H3833</f>
        <v>0.58333333333333337</v>
      </c>
      <c r="I3857" s="185">
        <f t="shared" si="4198"/>
        <v>205</v>
      </c>
      <c r="J3857" s="185">
        <f t="shared" si="4198"/>
        <v>237</v>
      </c>
      <c r="K3857" s="185">
        <f t="shared" si="4198"/>
        <v>2842</v>
      </c>
      <c r="L3857" s="185">
        <f t="shared" si="4198"/>
        <v>1635</v>
      </c>
      <c r="M3857" s="147"/>
      <c r="N3857" s="143">
        <f t="shared" si="4184"/>
        <v>410</v>
      </c>
      <c r="O3857" s="143">
        <f t="shared" si="4180"/>
        <v>2490.87</v>
      </c>
      <c r="P3857" s="143">
        <f t="shared" si="4181"/>
        <v>37827.020000000004</v>
      </c>
      <c r="Q3857" s="143">
        <f t="shared" si="4182"/>
        <v>1585.95</v>
      </c>
      <c r="R3857" s="188">
        <f t="shared" si="4185"/>
        <v>42313.840000000004</v>
      </c>
      <c r="T3857">
        <v>50842.84</v>
      </c>
      <c r="U3857" s="190">
        <f t="shared" si="4186"/>
        <v>0.8322477658604438</v>
      </c>
    </row>
    <row r="3858" spans="1:21" x14ac:dyDescent="0.2">
      <c r="A3858" s="178">
        <v>42896</v>
      </c>
      <c r="B3858" s="179">
        <v>0.66666666666666663</v>
      </c>
      <c r="C3858" t="s">
        <v>349</v>
      </c>
      <c r="D3858">
        <v>2.11</v>
      </c>
      <c r="E3858">
        <v>18.309999999999999</v>
      </c>
      <c r="F3858">
        <v>23.31</v>
      </c>
      <c r="G3858">
        <v>0.97</v>
      </c>
      <c r="H3858" s="184">
        <f t="shared" ref="H3858:L3858" si="4199">H3834</f>
        <v>0.625</v>
      </c>
      <c r="I3858" s="185">
        <f t="shared" si="4199"/>
        <v>212</v>
      </c>
      <c r="J3858" s="185">
        <f t="shared" si="4199"/>
        <v>213</v>
      </c>
      <c r="K3858" s="185">
        <f t="shared" si="4199"/>
        <v>2842</v>
      </c>
      <c r="L3858" s="185">
        <f t="shared" si="4199"/>
        <v>1380</v>
      </c>
      <c r="M3858" s="147"/>
      <c r="N3858" s="143">
        <f t="shared" si="4184"/>
        <v>447.32</v>
      </c>
      <c r="O3858" s="143">
        <f t="shared" si="4180"/>
        <v>3900.0299999999997</v>
      </c>
      <c r="P3858" s="143">
        <f t="shared" si="4181"/>
        <v>66247.01999999999</v>
      </c>
      <c r="Q3858" s="143">
        <f t="shared" si="4182"/>
        <v>1338.6</v>
      </c>
      <c r="R3858" s="188">
        <f t="shared" si="4185"/>
        <v>71932.97</v>
      </c>
      <c r="T3858">
        <v>52713.49</v>
      </c>
      <c r="U3858" s="190">
        <f t="shared" si="4186"/>
        <v>1.3646026851950042</v>
      </c>
    </row>
    <row r="3859" spans="1:21" x14ac:dyDescent="0.2">
      <c r="A3859" s="178">
        <v>42896</v>
      </c>
      <c r="B3859" s="179">
        <v>0.70833333333333337</v>
      </c>
      <c r="C3859" t="s">
        <v>349</v>
      </c>
      <c r="D3859">
        <v>2.11</v>
      </c>
      <c r="E3859">
        <v>12.26</v>
      </c>
      <c r="F3859">
        <v>18.02</v>
      </c>
      <c r="G3859">
        <v>0.97</v>
      </c>
      <c r="H3859" s="184">
        <f t="shared" ref="H3859:L3859" si="4200">H3835</f>
        <v>0.66666666666666663</v>
      </c>
      <c r="I3859" s="185">
        <f t="shared" si="4200"/>
        <v>191</v>
      </c>
      <c r="J3859" s="185">
        <f t="shared" si="4200"/>
        <v>237</v>
      </c>
      <c r="K3859" s="185">
        <f t="shared" si="4200"/>
        <v>2842</v>
      </c>
      <c r="L3859" s="185">
        <f t="shared" si="4200"/>
        <v>1380</v>
      </c>
      <c r="M3859" s="147"/>
      <c r="N3859" s="143">
        <f t="shared" si="4184"/>
        <v>403.01</v>
      </c>
      <c r="O3859" s="143">
        <f t="shared" si="4180"/>
        <v>2905.62</v>
      </c>
      <c r="P3859" s="143">
        <f t="shared" si="4181"/>
        <v>51212.84</v>
      </c>
      <c r="Q3859" s="143">
        <f t="shared" si="4182"/>
        <v>1338.6</v>
      </c>
      <c r="R3859" s="188">
        <f t="shared" si="4185"/>
        <v>55860.069999999992</v>
      </c>
      <c r="T3859">
        <v>54137.31</v>
      </c>
      <c r="U3859" s="190">
        <f t="shared" si="4186"/>
        <v>1.0318220465701009</v>
      </c>
    </row>
    <row r="3860" spans="1:21" x14ac:dyDescent="0.2">
      <c r="A3860" s="178">
        <v>42896</v>
      </c>
      <c r="B3860" s="179">
        <v>0.75</v>
      </c>
      <c r="C3860" t="s">
        <v>349</v>
      </c>
      <c r="D3860">
        <v>3.48</v>
      </c>
      <c r="E3860">
        <v>5</v>
      </c>
      <c r="F3860">
        <v>10</v>
      </c>
      <c r="G3860">
        <v>0.97</v>
      </c>
      <c r="H3860" s="184">
        <f t="shared" ref="H3860:L3860" si="4201">H3836</f>
        <v>0.70833333333333337</v>
      </c>
      <c r="I3860" s="185">
        <f t="shared" si="4201"/>
        <v>218</v>
      </c>
      <c r="J3860" s="185">
        <f t="shared" si="4201"/>
        <v>258</v>
      </c>
      <c r="K3860" s="185">
        <f t="shared" si="4201"/>
        <v>2842</v>
      </c>
      <c r="L3860" s="185">
        <f t="shared" si="4201"/>
        <v>1380</v>
      </c>
      <c r="M3860" s="147"/>
      <c r="N3860" s="143">
        <f t="shared" si="4184"/>
        <v>758.64</v>
      </c>
      <c r="O3860" s="143">
        <f t="shared" si="4180"/>
        <v>1290</v>
      </c>
      <c r="P3860" s="143">
        <f t="shared" si="4181"/>
        <v>28420</v>
      </c>
      <c r="Q3860" s="143">
        <f t="shared" si="4182"/>
        <v>1338.6</v>
      </c>
      <c r="R3860" s="188">
        <f t="shared" si="4185"/>
        <v>31807.239999999998</v>
      </c>
      <c r="T3860">
        <v>55061.82</v>
      </c>
      <c r="U3860" s="190">
        <f t="shared" si="4186"/>
        <v>0.57766416002958121</v>
      </c>
    </row>
    <row r="3861" spans="1:21" x14ac:dyDescent="0.2">
      <c r="A3861" s="178">
        <v>42896</v>
      </c>
      <c r="B3861" s="179">
        <v>0.79166666666666663</v>
      </c>
      <c r="C3861" t="s">
        <v>349</v>
      </c>
      <c r="D3861">
        <v>3.5</v>
      </c>
      <c r="E3861">
        <v>4</v>
      </c>
      <c r="F3861">
        <v>7.11</v>
      </c>
      <c r="G3861">
        <v>0.97</v>
      </c>
      <c r="H3861" s="184">
        <f t="shared" ref="H3861:L3861" si="4202">H3837</f>
        <v>0.75</v>
      </c>
      <c r="I3861" s="185">
        <f t="shared" si="4202"/>
        <v>240</v>
      </c>
      <c r="J3861" s="185">
        <f t="shared" si="4202"/>
        <v>365</v>
      </c>
      <c r="K3861" s="185">
        <f t="shared" si="4202"/>
        <v>2842</v>
      </c>
      <c r="L3861" s="185">
        <f t="shared" si="4202"/>
        <v>1380</v>
      </c>
      <c r="M3861" s="147"/>
      <c r="N3861" s="143">
        <f t="shared" si="4184"/>
        <v>840</v>
      </c>
      <c r="O3861" s="143">
        <f t="shared" si="4180"/>
        <v>1460</v>
      </c>
      <c r="P3861" s="143">
        <f t="shared" si="4181"/>
        <v>20206.620000000003</v>
      </c>
      <c r="Q3861" s="143">
        <f t="shared" si="4182"/>
        <v>1338.6</v>
      </c>
      <c r="R3861" s="188">
        <f t="shared" si="4185"/>
        <v>23845.22</v>
      </c>
      <c r="T3861">
        <v>54786.32</v>
      </c>
      <c r="U3861" s="190">
        <f t="shared" si="4186"/>
        <v>0.4352404030787248</v>
      </c>
    </row>
    <row r="3862" spans="1:21" x14ac:dyDescent="0.2">
      <c r="A3862" s="178">
        <v>42896</v>
      </c>
      <c r="B3862" s="179">
        <v>0.83333333333333337</v>
      </c>
      <c r="C3862" t="s">
        <v>349</v>
      </c>
      <c r="D3862">
        <v>7.04</v>
      </c>
      <c r="E3862">
        <v>4.51</v>
      </c>
      <c r="F3862">
        <v>7.31</v>
      </c>
      <c r="G3862">
        <v>0.95</v>
      </c>
      <c r="H3862" s="184">
        <f t="shared" ref="H3862:L3862" si="4203">H3838</f>
        <v>0.79166666666666663</v>
      </c>
      <c r="I3862" s="185">
        <f t="shared" si="4203"/>
        <v>320</v>
      </c>
      <c r="J3862" s="185">
        <f t="shared" si="4203"/>
        <v>214</v>
      </c>
      <c r="K3862" s="185">
        <f t="shared" si="4203"/>
        <v>2842</v>
      </c>
      <c r="L3862" s="185">
        <f t="shared" si="4203"/>
        <v>1426</v>
      </c>
      <c r="M3862" s="147"/>
      <c r="N3862" s="143">
        <f t="shared" si="4184"/>
        <v>2252.8000000000002</v>
      </c>
      <c r="O3862" s="143">
        <f t="shared" si="4180"/>
        <v>965.14</v>
      </c>
      <c r="P3862" s="143">
        <f t="shared" si="4181"/>
        <v>20775.02</v>
      </c>
      <c r="Q3862" s="143">
        <f t="shared" si="4182"/>
        <v>1354.7</v>
      </c>
      <c r="R3862" s="188">
        <f t="shared" si="4185"/>
        <v>25347.66</v>
      </c>
      <c r="T3862">
        <v>53741.83</v>
      </c>
      <c r="U3862" s="190">
        <f t="shared" si="4186"/>
        <v>0.47165606381472308</v>
      </c>
    </row>
    <row r="3863" spans="1:21" x14ac:dyDescent="0.2">
      <c r="A3863" s="178">
        <v>42896</v>
      </c>
      <c r="B3863" s="179">
        <v>0.875</v>
      </c>
      <c r="C3863" t="s">
        <v>349</v>
      </c>
      <c r="D3863">
        <v>3.66</v>
      </c>
      <c r="E3863">
        <v>4.76</v>
      </c>
      <c r="F3863">
        <v>5.96</v>
      </c>
      <c r="G3863">
        <v>0.95</v>
      </c>
      <c r="H3863" s="184">
        <f t="shared" ref="H3863:L3863" si="4204">H3839</f>
        <v>0.83333333333333337</v>
      </c>
      <c r="I3863" s="185">
        <f t="shared" si="4204"/>
        <v>322</v>
      </c>
      <c r="J3863" s="185">
        <f t="shared" si="4204"/>
        <v>178</v>
      </c>
      <c r="K3863" s="185">
        <f t="shared" si="4204"/>
        <v>2842</v>
      </c>
      <c r="L3863" s="185">
        <f t="shared" si="4204"/>
        <v>1426</v>
      </c>
      <c r="M3863" s="147"/>
      <c r="N3863" s="143">
        <f t="shared" si="4184"/>
        <v>1178.52</v>
      </c>
      <c r="O3863" s="143">
        <f t="shared" si="4180"/>
        <v>847.28</v>
      </c>
      <c r="P3863" s="143">
        <f t="shared" si="4181"/>
        <v>16938.32</v>
      </c>
      <c r="Q3863" s="143">
        <f t="shared" si="4182"/>
        <v>1354.7</v>
      </c>
      <c r="R3863" s="188">
        <f t="shared" si="4185"/>
        <v>20318.82</v>
      </c>
      <c r="T3863">
        <v>51573.14</v>
      </c>
      <c r="U3863" s="190">
        <f t="shared" si="4186"/>
        <v>0.39398066512917385</v>
      </c>
    </row>
    <row r="3864" spans="1:21" x14ac:dyDescent="0.2">
      <c r="A3864" s="178">
        <v>42896</v>
      </c>
      <c r="B3864" s="179">
        <v>0.91666666666666663</v>
      </c>
      <c r="C3864" t="s">
        <v>349</v>
      </c>
      <c r="D3864">
        <v>20</v>
      </c>
      <c r="E3864">
        <v>4.37</v>
      </c>
      <c r="F3864">
        <v>4.6900000000000004</v>
      </c>
      <c r="G3864">
        <v>0.95</v>
      </c>
      <c r="H3864" s="184">
        <f t="shared" ref="H3864:L3864" si="4205">H3840</f>
        <v>0.875</v>
      </c>
      <c r="I3864" s="185">
        <f t="shared" si="4205"/>
        <v>337</v>
      </c>
      <c r="J3864" s="185">
        <f t="shared" si="4205"/>
        <v>173</v>
      </c>
      <c r="K3864" s="185">
        <f t="shared" si="4205"/>
        <v>2842</v>
      </c>
      <c r="L3864" s="185">
        <f t="shared" si="4205"/>
        <v>1426</v>
      </c>
      <c r="M3864" s="147"/>
      <c r="N3864" s="143">
        <f t="shared" si="4184"/>
        <v>6740</v>
      </c>
      <c r="O3864" s="143">
        <f t="shared" si="4180"/>
        <v>756.01</v>
      </c>
      <c r="P3864" s="143">
        <f t="shared" si="4181"/>
        <v>13328.980000000001</v>
      </c>
      <c r="Q3864" s="143">
        <f t="shared" si="4182"/>
        <v>1354.7</v>
      </c>
      <c r="R3864" s="188">
        <f t="shared" si="4185"/>
        <v>22179.690000000002</v>
      </c>
      <c r="T3864">
        <v>49581.81</v>
      </c>
      <c r="U3864" s="190">
        <f t="shared" si="4186"/>
        <v>0.44733522233254502</v>
      </c>
    </row>
    <row r="3865" spans="1:21" x14ac:dyDescent="0.2">
      <c r="A3865" s="178">
        <v>42896</v>
      </c>
      <c r="B3865" s="179">
        <v>0.95833333333333337</v>
      </c>
      <c r="C3865" t="s">
        <v>349</v>
      </c>
      <c r="D3865">
        <v>15.13</v>
      </c>
      <c r="E3865">
        <v>5.14</v>
      </c>
      <c r="F3865">
        <v>5.34</v>
      </c>
      <c r="G3865">
        <v>0.3</v>
      </c>
      <c r="H3865" s="184">
        <f t="shared" ref="H3865:L3865" si="4206">H3841</f>
        <v>0.91666666666666663</v>
      </c>
      <c r="I3865" s="185">
        <f t="shared" si="4206"/>
        <v>394</v>
      </c>
      <c r="J3865" s="185">
        <f t="shared" si="4206"/>
        <v>194</v>
      </c>
      <c r="K3865" s="185">
        <f t="shared" si="4206"/>
        <v>2842</v>
      </c>
      <c r="L3865" s="185">
        <f t="shared" si="4206"/>
        <v>1426</v>
      </c>
      <c r="M3865" s="147"/>
      <c r="N3865" s="143">
        <f t="shared" si="4184"/>
        <v>5961.22</v>
      </c>
      <c r="O3865" s="143">
        <f t="shared" si="4180"/>
        <v>997.16</v>
      </c>
      <c r="P3865" s="143">
        <f t="shared" si="4181"/>
        <v>15176.279999999999</v>
      </c>
      <c r="Q3865" s="143">
        <f t="shared" si="4182"/>
        <v>427.8</v>
      </c>
      <c r="R3865" s="188">
        <f t="shared" si="4185"/>
        <v>22562.46</v>
      </c>
      <c r="T3865">
        <v>48343.53</v>
      </c>
      <c r="U3865" s="190">
        <f t="shared" si="4186"/>
        <v>0.46671105730177337</v>
      </c>
    </row>
    <row r="3866" spans="1:21" x14ac:dyDescent="0.2">
      <c r="A3866" s="178">
        <v>42896</v>
      </c>
      <c r="B3866" s="180">
        <v>1</v>
      </c>
      <c r="C3866" t="s">
        <v>349</v>
      </c>
      <c r="D3866">
        <v>11.01</v>
      </c>
      <c r="E3866">
        <v>6.86</v>
      </c>
      <c r="F3866">
        <v>3.72</v>
      </c>
      <c r="G3866">
        <v>0.3</v>
      </c>
      <c r="H3866" s="184">
        <f t="shared" ref="H3866:L3866" si="4207">H3842</f>
        <v>0.95833333333333337</v>
      </c>
      <c r="I3866" s="185">
        <f t="shared" si="4207"/>
        <v>389</v>
      </c>
      <c r="J3866" s="185">
        <f t="shared" si="4207"/>
        <v>265</v>
      </c>
      <c r="K3866" s="185">
        <f t="shared" si="4207"/>
        <v>2985</v>
      </c>
      <c r="L3866" s="185">
        <f t="shared" si="4207"/>
        <v>1111</v>
      </c>
      <c r="M3866" s="147"/>
      <c r="N3866" s="143">
        <f t="shared" si="4184"/>
        <v>4282.8900000000003</v>
      </c>
      <c r="O3866" s="143">
        <f t="shared" si="4180"/>
        <v>1817.9</v>
      </c>
      <c r="P3866" s="143">
        <f t="shared" si="4181"/>
        <v>11104.2</v>
      </c>
      <c r="Q3866" s="143">
        <f t="shared" si="4182"/>
        <v>333.3</v>
      </c>
      <c r="R3866" s="188">
        <f t="shared" si="4185"/>
        <v>17538.29</v>
      </c>
      <c r="T3866">
        <v>45692.98</v>
      </c>
      <c r="U3866" s="190">
        <f t="shared" si="4186"/>
        <v>0.38382898204494431</v>
      </c>
    </row>
    <row r="3867" spans="1:21" x14ac:dyDescent="0.2">
      <c r="A3867" s="178">
        <v>42897</v>
      </c>
      <c r="B3867" s="179">
        <v>4.1666666666666664E-2</v>
      </c>
      <c r="C3867" t="s">
        <v>349</v>
      </c>
      <c r="D3867">
        <v>20</v>
      </c>
      <c r="E3867">
        <v>5</v>
      </c>
      <c r="F3867">
        <v>3</v>
      </c>
      <c r="G3867">
        <v>0.25</v>
      </c>
      <c r="H3867" s="184">
        <f t="shared" ref="H3867:L3867" si="4208">H3843</f>
        <v>1</v>
      </c>
      <c r="I3867" s="185">
        <f t="shared" si="4208"/>
        <v>362</v>
      </c>
      <c r="J3867" s="185">
        <f t="shared" si="4208"/>
        <v>243</v>
      </c>
      <c r="K3867" s="185">
        <f t="shared" si="4208"/>
        <v>2985</v>
      </c>
      <c r="L3867" s="185">
        <f t="shared" si="4208"/>
        <v>1111</v>
      </c>
      <c r="M3867" s="147"/>
      <c r="N3867" s="143">
        <f t="shared" si="4184"/>
        <v>7240</v>
      </c>
      <c r="O3867" s="143">
        <f t="shared" si="4180"/>
        <v>1215</v>
      </c>
      <c r="P3867" s="143">
        <f t="shared" si="4181"/>
        <v>8955</v>
      </c>
      <c r="Q3867" s="143">
        <f t="shared" si="4182"/>
        <v>277.75</v>
      </c>
      <c r="R3867" s="188">
        <f t="shared" si="4185"/>
        <v>17687.75</v>
      </c>
      <c r="T3867">
        <v>42491.14</v>
      </c>
      <c r="U3867" s="190">
        <f t="shared" si="4186"/>
        <v>0.41626913281215805</v>
      </c>
    </row>
    <row r="3868" spans="1:21" x14ac:dyDescent="0.2">
      <c r="A3868" s="178">
        <v>42897</v>
      </c>
      <c r="B3868" s="179">
        <v>8.3333333333333329E-2</v>
      </c>
      <c r="C3868" t="s">
        <v>349</v>
      </c>
      <c r="D3868">
        <v>7.59</v>
      </c>
      <c r="E3868">
        <v>5</v>
      </c>
      <c r="F3868">
        <v>3</v>
      </c>
      <c r="G3868">
        <v>0.25</v>
      </c>
      <c r="H3868" s="184">
        <f t="shared" ref="H3868:L3868" si="4209">H3844</f>
        <v>4.1666666666666664E-2</v>
      </c>
      <c r="I3868" s="185">
        <f t="shared" si="4209"/>
        <v>294</v>
      </c>
      <c r="J3868" s="185">
        <f t="shared" si="4209"/>
        <v>212</v>
      </c>
      <c r="K3868" s="185">
        <f t="shared" si="4209"/>
        <v>2985</v>
      </c>
      <c r="L3868" s="185">
        <f t="shared" si="4209"/>
        <v>1111</v>
      </c>
      <c r="M3868" s="147"/>
      <c r="N3868" s="143">
        <f t="shared" si="4184"/>
        <v>2231.46</v>
      </c>
      <c r="O3868" s="143">
        <f t="shared" si="4180"/>
        <v>1060</v>
      </c>
      <c r="P3868" s="143">
        <f t="shared" si="4181"/>
        <v>8955</v>
      </c>
      <c r="Q3868" s="143">
        <f t="shared" si="4182"/>
        <v>277.75</v>
      </c>
      <c r="R3868" s="188">
        <f t="shared" si="4185"/>
        <v>12524.21</v>
      </c>
      <c r="T3868">
        <v>39607.26</v>
      </c>
      <c r="U3868" s="190">
        <f t="shared" si="4186"/>
        <v>0.31620995746739355</v>
      </c>
    </row>
    <row r="3869" spans="1:21" x14ac:dyDescent="0.2">
      <c r="A3869" s="178">
        <v>42897</v>
      </c>
      <c r="B3869" s="179">
        <v>0.125</v>
      </c>
      <c r="C3869" t="s">
        <v>349</v>
      </c>
      <c r="D3869">
        <v>6.46</v>
      </c>
      <c r="E3869">
        <v>3</v>
      </c>
      <c r="F3869">
        <v>3</v>
      </c>
      <c r="G3869">
        <v>0.97</v>
      </c>
      <c r="H3869" s="184">
        <f t="shared" ref="H3869:L3869" si="4210">H3845</f>
        <v>8.3333333333333329E-2</v>
      </c>
      <c r="I3869" s="185">
        <f t="shared" si="4210"/>
        <v>236</v>
      </c>
      <c r="J3869" s="185">
        <f t="shared" si="4210"/>
        <v>179</v>
      </c>
      <c r="K3869" s="185">
        <f t="shared" si="4210"/>
        <v>2985</v>
      </c>
      <c r="L3869" s="185">
        <f t="shared" si="4210"/>
        <v>1111</v>
      </c>
      <c r="M3869" s="147"/>
      <c r="N3869" s="143">
        <f t="shared" si="4184"/>
        <v>1524.56</v>
      </c>
      <c r="O3869" s="143">
        <f t="shared" si="4180"/>
        <v>537</v>
      </c>
      <c r="P3869" s="143">
        <f t="shared" si="4181"/>
        <v>8955</v>
      </c>
      <c r="Q3869" s="143">
        <f t="shared" si="4182"/>
        <v>1077.67</v>
      </c>
      <c r="R3869" s="188">
        <f t="shared" si="4185"/>
        <v>12094.23</v>
      </c>
      <c r="T3869">
        <v>37363.9</v>
      </c>
      <c r="U3869" s="190">
        <f t="shared" si="4186"/>
        <v>0.32368757008770493</v>
      </c>
    </row>
    <row r="3870" spans="1:21" x14ac:dyDescent="0.2">
      <c r="A3870" s="178">
        <v>42897</v>
      </c>
      <c r="B3870" s="179">
        <v>0.16666666666666666</v>
      </c>
      <c r="C3870" t="s">
        <v>349</v>
      </c>
      <c r="D3870">
        <v>6</v>
      </c>
      <c r="E3870">
        <v>2.87</v>
      </c>
      <c r="F3870">
        <v>3</v>
      </c>
      <c r="G3870">
        <v>0.97</v>
      </c>
      <c r="H3870" s="184">
        <f t="shared" ref="H3870:L3870" si="4211">H3846</f>
        <v>0.125</v>
      </c>
      <c r="I3870" s="185">
        <f t="shared" si="4211"/>
        <v>201</v>
      </c>
      <c r="J3870" s="185">
        <f t="shared" si="4211"/>
        <v>205</v>
      </c>
      <c r="K3870" s="185">
        <f t="shared" si="4211"/>
        <v>2985</v>
      </c>
      <c r="L3870" s="185">
        <f t="shared" si="4211"/>
        <v>1717</v>
      </c>
      <c r="M3870" s="147"/>
      <c r="N3870" s="143">
        <f t="shared" si="4184"/>
        <v>1206</v>
      </c>
      <c r="O3870" s="143">
        <f t="shared" si="4180"/>
        <v>588.35</v>
      </c>
      <c r="P3870" s="143">
        <f t="shared" si="4181"/>
        <v>8955</v>
      </c>
      <c r="Q3870" s="143">
        <f t="shared" si="4182"/>
        <v>1665.49</v>
      </c>
      <c r="R3870" s="188">
        <f t="shared" si="4185"/>
        <v>12414.84</v>
      </c>
      <c r="T3870">
        <v>35598.480000000003</v>
      </c>
      <c r="U3870" s="190">
        <f t="shared" si="4186"/>
        <v>0.34874635096779411</v>
      </c>
    </row>
    <row r="3871" spans="1:21" x14ac:dyDescent="0.2">
      <c r="A3871" s="178">
        <v>42897</v>
      </c>
      <c r="B3871" s="179">
        <v>0.20833333333333334</v>
      </c>
      <c r="C3871" t="s">
        <v>349</v>
      </c>
      <c r="D3871">
        <v>5.96</v>
      </c>
      <c r="E3871">
        <v>3</v>
      </c>
      <c r="F3871">
        <v>3</v>
      </c>
      <c r="G3871">
        <v>0.97</v>
      </c>
      <c r="H3871" s="184">
        <f t="shared" ref="H3871:L3871" si="4212">H3847</f>
        <v>0.16666666666666666</v>
      </c>
      <c r="I3871" s="185">
        <f t="shared" si="4212"/>
        <v>185</v>
      </c>
      <c r="J3871" s="185">
        <f t="shared" si="4212"/>
        <v>205</v>
      </c>
      <c r="K3871" s="185">
        <f t="shared" si="4212"/>
        <v>2985</v>
      </c>
      <c r="L3871" s="185">
        <f t="shared" si="4212"/>
        <v>1717</v>
      </c>
      <c r="M3871" s="147"/>
      <c r="N3871" s="143">
        <f t="shared" si="4184"/>
        <v>1102.5999999999999</v>
      </c>
      <c r="O3871" s="143">
        <f t="shared" si="4180"/>
        <v>615</v>
      </c>
      <c r="P3871" s="143">
        <f t="shared" si="4181"/>
        <v>8955</v>
      </c>
      <c r="Q3871" s="143">
        <f t="shared" si="4182"/>
        <v>1665.49</v>
      </c>
      <c r="R3871" s="188">
        <f t="shared" si="4185"/>
        <v>12338.09</v>
      </c>
      <c r="T3871">
        <v>34338.400000000001</v>
      </c>
      <c r="U3871" s="190">
        <f t="shared" si="4186"/>
        <v>0.35930882044591478</v>
      </c>
    </row>
    <row r="3872" spans="1:21" x14ac:dyDescent="0.2">
      <c r="A3872" s="178">
        <v>42897</v>
      </c>
      <c r="B3872" s="179">
        <v>0.25</v>
      </c>
      <c r="C3872" t="s">
        <v>349</v>
      </c>
      <c r="D3872">
        <v>8.5399999999999991</v>
      </c>
      <c r="E3872">
        <v>5</v>
      </c>
      <c r="F3872">
        <v>3</v>
      </c>
      <c r="G3872">
        <v>0.97</v>
      </c>
      <c r="H3872" s="184">
        <f t="shared" ref="H3872:L3872" si="4213">H3848</f>
        <v>0.20833333333333334</v>
      </c>
      <c r="I3872" s="185">
        <f t="shared" si="4213"/>
        <v>207</v>
      </c>
      <c r="J3872" s="185">
        <f t="shared" si="4213"/>
        <v>283</v>
      </c>
      <c r="K3872" s="185">
        <f t="shared" si="4213"/>
        <v>2985</v>
      </c>
      <c r="L3872" s="185">
        <f t="shared" si="4213"/>
        <v>1717</v>
      </c>
      <c r="M3872" s="147"/>
      <c r="N3872" s="143">
        <f t="shared" si="4184"/>
        <v>1767.7799999999997</v>
      </c>
      <c r="O3872" s="143">
        <f t="shared" si="4180"/>
        <v>1415</v>
      </c>
      <c r="P3872" s="143">
        <f t="shared" si="4181"/>
        <v>8955</v>
      </c>
      <c r="Q3872" s="143">
        <f t="shared" si="4182"/>
        <v>1665.49</v>
      </c>
      <c r="R3872" s="188">
        <f t="shared" si="4185"/>
        <v>13803.269999999999</v>
      </c>
      <c r="T3872">
        <v>33559.17</v>
      </c>
      <c r="U3872" s="190">
        <f t="shared" si="4186"/>
        <v>0.41131142397145098</v>
      </c>
    </row>
    <row r="3873" spans="1:21" x14ac:dyDescent="0.2">
      <c r="A3873" s="178">
        <v>42897</v>
      </c>
      <c r="B3873" s="179">
        <v>0.29166666666666669</v>
      </c>
      <c r="C3873" t="s">
        <v>349</v>
      </c>
      <c r="D3873">
        <v>8.17</v>
      </c>
      <c r="E3873">
        <v>7</v>
      </c>
      <c r="F3873">
        <v>3</v>
      </c>
      <c r="G3873">
        <v>5</v>
      </c>
      <c r="H3873" s="184">
        <f t="shared" ref="H3873:L3873" si="4214">H3849</f>
        <v>0.25</v>
      </c>
      <c r="I3873" s="185">
        <f t="shared" si="4214"/>
        <v>327</v>
      </c>
      <c r="J3873" s="185">
        <f t="shared" si="4214"/>
        <v>438</v>
      </c>
      <c r="K3873" s="185">
        <f t="shared" si="4214"/>
        <v>2985</v>
      </c>
      <c r="L3873" s="185">
        <f t="shared" si="4214"/>
        <v>1717</v>
      </c>
      <c r="M3873" s="147"/>
      <c r="N3873" s="143">
        <f t="shared" si="4184"/>
        <v>2671.59</v>
      </c>
      <c r="O3873" s="143">
        <f t="shared" si="4180"/>
        <v>3066</v>
      </c>
      <c r="P3873" s="143">
        <f t="shared" si="4181"/>
        <v>8955</v>
      </c>
      <c r="Q3873" s="143">
        <f t="shared" si="4182"/>
        <v>8585</v>
      </c>
      <c r="R3873" s="188">
        <f t="shared" si="4185"/>
        <v>23277.59</v>
      </c>
      <c r="T3873">
        <v>33293.69</v>
      </c>
      <c r="U3873" s="190">
        <f t="shared" si="4186"/>
        <v>0.69915921004851067</v>
      </c>
    </row>
    <row r="3874" spans="1:21" x14ac:dyDescent="0.2">
      <c r="A3874" s="178">
        <v>42897</v>
      </c>
      <c r="B3874" s="179">
        <v>0.33333333333333331</v>
      </c>
      <c r="C3874" t="s">
        <v>349</v>
      </c>
      <c r="D3874">
        <v>3.5</v>
      </c>
      <c r="E3874">
        <v>4.87</v>
      </c>
      <c r="F3874">
        <v>3</v>
      </c>
      <c r="G3874">
        <v>4.8</v>
      </c>
      <c r="H3874" s="184">
        <f t="shared" ref="H3874:L3874" si="4215">H3850</f>
        <v>0.29166666666666669</v>
      </c>
      <c r="I3874" s="185">
        <f t="shared" si="4215"/>
        <v>249</v>
      </c>
      <c r="J3874" s="185">
        <f t="shared" si="4215"/>
        <v>556</v>
      </c>
      <c r="K3874" s="185">
        <f t="shared" si="4215"/>
        <v>2872</v>
      </c>
      <c r="L3874" s="185">
        <f t="shared" si="4215"/>
        <v>2219</v>
      </c>
      <c r="M3874" s="147"/>
      <c r="N3874" s="143">
        <f t="shared" si="4184"/>
        <v>871.5</v>
      </c>
      <c r="O3874" s="143">
        <f t="shared" si="4180"/>
        <v>2707.7200000000003</v>
      </c>
      <c r="P3874" s="143">
        <f t="shared" si="4181"/>
        <v>8616</v>
      </c>
      <c r="Q3874" s="143">
        <f t="shared" si="4182"/>
        <v>10651.199999999999</v>
      </c>
      <c r="R3874" s="188">
        <f t="shared" si="4185"/>
        <v>22846.42</v>
      </c>
      <c r="T3874">
        <v>33054.67</v>
      </c>
      <c r="U3874" s="190">
        <f t="shared" si="4186"/>
        <v>0.69117071808612818</v>
      </c>
    </row>
    <row r="3875" spans="1:21" x14ac:dyDescent="0.2">
      <c r="A3875" s="178">
        <v>42897</v>
      </c>
      <c r="B3875" s="179">
        <v>0.375</v>
      </c>
      <c r="C3875" t="s">
        <v>349</v>
      </c>
      <c r="D3875">
        <v>3.84</v>
      </c>
      <c r="E3875">
        <v>5</v>
      </c>
      <c r="F3875">
        <v>3</v>
      </c>
      <c r="G3875">
        <v>3.5</v>
      </c>
      <c r="H3875" s="184">
        <f t="shared" ref="H3875:L3875" si="4216">H3851</f>
        <v>0.33333333333333331</v>
      </c>
      <c r="I3875" s="185">
        <f t="shared" si="4216"/>
        <v>256</v>
      </c>
      <c r="J3875" s="185">
        <f t="shared" si="4216"/>
        <v>306</v>
      </c>
      <c r="K3875" s="185">
        <f t="shared" si="4216"/>
        <v>2872</v>
      </c>
      <c r="L3875" s="185">
        <f t="shared" si="4216"/>
        <v>2219</v>
      </c>
      <c r="M3875" s="147"/>
      <c r="N3875" s="143">
        <f t="shared" si="4184"/>
        <v>983.04</v>
      </c>
      <c r="O3875" s="143">
        <f t="shared" si="4180"/>
        <v>1530</v>
      </c>
      <c r="P3875" s="143">
        <f t="shared" si="4181"/>
        <v>8616</v>
      </c>
      <c r="Q3875" s="143">
        <f t="shared" si="4182"/>
        <v>7766.5</v>
      </c>
      <c r="R3875" s="188">
        <f t="shared" si="4185"/>
        <v>18895.54</v>
      </c>
      <c r="T3875">
        <v>33878.74</v>
      </c>
      <c r="U3875" s="190">
        <f t="shared" si="4186"/>
        <v>0.55774034099261072</v>
      </c>
    </row>
    <row r="3876" spans="1:21" x14ac:dyDescent="0.2">
      <c r="A3876" s="178">
        <v>42897</v>
      </c>
      <c r="B3876" s="179">
        <v>0.41666666666666669</v>
      </c>
      <c r="C3876" t="s">
        <v>349</v>
      </c>
      <c r="D3876">
        <v>6.79</v>
      </c>
      <c r="E3876">
        <v>6</v>
      </c>
      <c r="F3876">
        <v>3</v>
      </c>
      <c r="G3876">
        <v>4.4000000000000004</v>
      </c>
      <c r="H3876" s="184">
        <f t="shared" ref="H3876:L3876" si="4217">H3852</f>
        <v>0.375</v>
      </c>
      <c r="I3876" s="185">
        <f t="shared" si="4217"/>
        <v>156</v>
      </c>
      <c r="J3876" s="185">
        <f t="shared" si="4217"/>
        <v>343</v>
      </c>
      <c r="K3876" s="185">
        <f t="shared" si="4217"/>
        <v>2872</v>
      </c>
      <c r="L3876" s="185">
        <f t="shared" si="4217"/>
        <v>2219</v>
      </c>
      <c r="M3876" s="147"/>
      <c r="N3876" s="143">
        <f t="shared" si="4184"/>
        <v>1059.24</v>
      </c>
      <c r="O3876" s="143">
        <f t="shared" si="4180"/>
        <v>2058</v>
      </c>
      <c r="P3876" s="143">
        <f t="shared" si="4181"/>
        <v>8616</v>
      </c>
      <c r="Q3876" s="143">
        <f t="shared" si="4182"/>
        <v>9763.6</v>
      </c>
      <c r="R3876" s="188">
        <f t="shared" si="4185"/>
        <v>21496.84</v>
      </c>
      <c r="T3876">
        <v>36943.86</v>
      </c>
      <c r="U3876" s="190">
        <f t="shared" si="4186"/>
        <v>0.58187855843975156</v>
      </c>
    </row>
    <row r="3877" spans="1:21" x14ac:dyDescent="0.2">
      <c r="A3877" s="178">
        <v>42897</v>
      </c>
      <c r="B3877" s="179">
        <v>0.45833333333333331</v>
      </c>
      <c r="C3877" t="s">
        <v>349</v>
      </c>
      <c r="D3877">
        <v>3.87</v>
      </c>
      <c r="E3877">
        <v>6.82</v>
      </c>
      <c r="F3877">
        <v>4.82</v>
      </c>
      <c r="G3877">
        <v>4.37</v>
      </c>
      <c r="H3877" s="184">
        <f t="shared" ref="H3877:L3877" si="4218">H3853</f>
        <v>0.41666666666666669</v>
      </c>
      <c r="I3877" s="185">
        <f t="shared" si="4218"/>
        <v>196</v>
      </c>
      <c r="J3877" s="185">
        <f t="shared" si="4218"/>
        <v>315</v>
      </c>
      <c r="K3877" s="185">
        <f t="shared" si="4218"/>
        <v>2872</v>
      </c>
      <c r="L3877" s="185">
        <f t="shared" si="4218"/>
        <v>2219</v>
      </c>
      <c r="M3877" s="147"/>
      <c r="N3877" s="143">
        <f t="shared" si="4184"/>
        <v>758.52</v>
      </c>
      <c r="O3877" s="143">
        <f t="shared" si="4180"/>
        <v>2148.3000000000002</v>
      </c>
      <c r="P3877" s="143">
        <f t="shared" si="4181"/>
        <v>13843.04</v>
      </c>
      <c r="Q3877" s="143">
        <f t="shared" si="4182"/>
        <v>9697.0300000000007</v>
      </c>
      <c r="R3877" s="188">
        <f t="shared" si="4185"/>
        <v>26446.89</v>
      </c>
      <c r="T3877">
        <v>40529.25</v>
      </c>
      <c r="U3877" s="190">
        <f t="shared" si="4186"/>
        <v>0.65253835193101273</v>
      </c>
    </row>
    <row r="3878" spans="1:21" x14ac:dyDescent="0.2">
      <c r="A3878" s="178">
        <v>42897</v>
      </c>
      <c r="B3878" s="179">
        <v>0.5</v>
      </c>
      <c r="C3878" t="s">
        <v>349</v>
      </c>
      <c r="D3878">
        <v>2</v>
      </c>
      <c r="E3878">
        <v>5</v>
      </c>
      <c r="F3878">
        <v>5</v>
      </c>
      <c r="G3878">
        <v>4.38</v>
      </c>
      <c r="H3878" s="184">
        <f t="shared" ref="H3878:L3878" si="4219">H3854</f>
        <v>0.45833333333333331</v>
      </c>
      <c r="I3878" s="185">
        <f t="shared" si="4219"/>
        <v>226</v>
      </c>
      <c r="J3878" s="185">
        <f t="shared" si="4219"/>
        <v>326</v>
      </c>
      <c r="K3878" s="185">
        <f t="shared" si="4219"/>
        <v>2842</v>
      </c>
      <c r="L3878" s="185">
        <f t="shared" si="4219"/>
        <v>1635</v>
      </c>
      <c r="M3878" s="147"/>
      <c r="N3878" s="143">
        <f t="shared" si="4184"/>
        <v>452</v>
      </c>
      <c r="O3878" s="143">
        <f t="shared" si="4180"/>
        <v>1630</v>
      </c>
      <c r="P3878" s="143">
        <f t="shared" si="4181"/>
        <v>14210</v>
      </c>
      <c r="Q3878" s="143">
        <f t="shared" si="4182"/>
        <v>7161.3</v>
      </c>
      <c r="R3878" s="188">
        <f t="shared" si="4185"/>
        <v>23453.3</v>
      </c>
      <c r="T3878">
        <v>43710.26</v>
      </c>
      <c r="U3878" s="190">
        <f t="shared" si="4186"/>
        <v>0.53656281156872543</v>
      </c>
    </row>
    <row r="3879" spans="1:21" x14ac:dyDescent="0.2">
      <c r="A3879" s="178">
        <v>42897</v>
      </c>
      <c r="B3879" s="179">
        <v>0.54166666666666663</v>
      </c>
      <c r="C3879" t="s">
        <v>349</v>
      </c>
      <c r="D3879">
        <v>2</v>
      </c>
      <c r="E3879">
        <v>7.21</v>
      </c>
      <c r="F3879">
        <v>7.82</v>
      </c>
      <c r="G3879">
        <v>5</v>
      </c>
      <c r="H3879" s="184">
        <f t="shared" ref="H3879:L3879" si="4220">H3855</f>
        <v>0.5</v>
      </c>
      <c r="I3879" s="185">
        <f t="shared" si="4220"/>
        <v>222</v>
      </c>
      <c r="J3879" s="185">
        <f t="shared" si="4220"/>
        <v>319</v>
      </c>
      <c r="K3879" s="185">
        <f t="shared" si="4220"/>
        <v>2842</v>
      </c>
      <c r="L3879" s="185">
        <f t="shared" si="4220"/>
        <v>1635</v>
      </c>
      <c r="M3879" s="147"/>
      <c r="N3879" s="143">
        <f t="shared" si="4184"/>
        <v>444</v>
      </c>
      <c r="O3879" s="143">
        <f t="shared" si="4180"/>
        <v>2299.9899999999998</v>
      </c>
      <c r="P3879" s="143">
        <f t="shared" si="4181"/>
        <v>22224.440000000002</v>
      </c>
      <c r="Q3879" s="143">
        <f t="shared" si="4182"/>
        <v>8175</v>
      </c>
      <c r="R3879" s="188">
        <f t="shared" si="4185"/>
        <v>33143.43</v>
      </c>
      <c r="T3879">
        <v>46644.13</v>
      </c>
      <c r="U3879" s="190">
        <f t="shared" si="4186"/>
        <v>0.7105595066303092</v>
      </c>
    </row>
    <row r="3880" spans="1:21" x14ac:dyDescent="0.2">
      <c r="A3880" s="178">
        <v>42897</v>
      </c>
      <c r="B3880" s="179">
        <v>0.58333333333333337</v>
      </c>
      <c r="C3880" t="s">
        <v>349</v>
      </c>
      <c r="D3880">
        <v>1</v>
      </c>
      <c r="E3880">
        <v>8.0299999999999994</v>
      </c>
      <c r="F3880">
        <v>8.24</v>
      </c>
      <c r="G3880">
        <v>8.0299999999999994</v>
      </c>
      <c r="H3880" s="184">
        <f t="shared" ref="H3880:L3880" si="4221">H3856</f>
        <v>0.54166666666666663</v>
      </c>
      <c r="I3880" s="185">
        <f t="shared" si="4221"/>
        <v>195</v>
      </c>
      <c r="J3880" s="185">
        <f t="shared" si="4221"/>
        <v>299</v>
      </c>
      <c r="K3880" s="185">
        <f t="shared" si="4221"/>
        <v>2842</v>
      </c>
      <c r="L3880" s="185">
        <f t="shared" si="4221"/>
        <v>1635</v>
      </c>
      <c r="M3880" s="147"/>
      <c r="N3880" s="143">
        <f t="shared" si="4184"/>
        <v>195</v>
      </c>
      <c r="O3880" s="143">
        <f t="shared" si="4180"/>
        <v>2400.9699999999998</v>
      </c>
      <c r="P3880" s="143">
        <f t="shared" si="4181"/>
        <v>23418.080000000002</v>
      </c>
      <c r="Q3880" s="143">
        <f t="shared" si="4182"/>
        <v>13129.05</v>
      </c>
      <c r="R3880" s="188">
        <f t="shared" si="4185"/>
        <v>39143.100000000006</v>
      </c>
      <c r="T3880">
        <v>49275.040000000001</v>
      </c>
      <c r="U3880" s="190">
        <f t="shared" si="4186"/>
        <v>0.79437987264952004</v>
      </c>
    </row>
    <row r="3881" spans="1:21" x14ac:dyDescent="0.2">
      <c r="A3881" s="178">
        <v>42897</v>
      </c>
      <c r="B3881" s="179">
        <v>0.625</v>
      </c>
      <c r="C3881" t="s">
        <v>349</v>
      </c>
      <c r="D3881">
        <v>2</v>
      </c>
      <c r="E3881">
        <v>7.6</v>
      </c>
      <c r="F3881">
        <v>10</v>
      </c>
      <c r="G3881">
        <v>0.97</v>
      </c>
      <c r="H3881" s="184">
        <f t="shared" ref="H3881:L3881" si="4222">H3857</f>
        <v>0.58333333333333337</v>
      </c>
      <c r="I3881" s="185">
        <f t="shared" si="4222"/>
        <v>205</v>
      </c>
      <c r="J3881" s="185">
        <f t="shared" si="4222"/>
        <v>237</v>
      </c>
      <c r="K3881" s="185">
        <f t="shared" si="4222"/>
        <v>2842</v>
      </c>
      <c r="L3881" s="185">
        <f t="shared" si="4222"/>
        <v>1635</v>
      </c>
      <c r="M3881" s="147"/>
      <c r="N3881" s="143">
        <f t="shared" si="4184"/>
        <v>410</v>
      </c>
      <c r="O3881" s="143">
        <f t="shared" si="4180"/>
        <v>1801.1999999999998</v>
      </c>
      <c r="P3881" s="143">
        <f t="shared" si="4181"/>
        <v>28420</v>
      </c>
      <c r="Q3881" s="143">
        <f t="shared" si="4182"/>
        <v>1585.95</v>
      </c>
      <c r="R3881" s="188">
        <f t="shared" si="4185"/>
        <v>32217.15</v>
      </c>
      <c r="T3881">
        <v>51684.04</v>
      </c>
      <c r="U3881" s="190">
        <f t="shared" si="4186"/>
        <v>0.62334813609771988</v>
      </c>
    </row>
    <row r="3882" spans="1:21" x14ac:dyDescent="0.2">
      <c r="A3882" s="178">
        <v>42897</v>
      </c>
      <c r="B3882" s="179">
        <v>0.66666666666666663</v>
      </c>
      <c r="C3882" t="s">
        <v>349</v>
      </c>
      <c r="D3882">
        <v>2.73</v>
      </c>
      <c r="E3882">
        <v>15.64</v>
      </c>
      <c r="F3882">
        <v>20</v>
      </c>
      <c r="G3882">
        <v>1.1599999999999999</v>
      </c>
      <c r="H3882" s="184">
        <f t="shared" ref="H3882:L3882" si="4223">H3858</f>
        <v>0.625</v>
      </c>
      <c r="I3882" s="185">
        <f t="shared" si="4223"/>
        <v>212</v>
      </c>
      <c r="J3882" s="185">
        <f t="shared" si="4223"/>
        <v>213</v>
      </c>
      <c r="K3882" s="185">
        <f t="shared" si="4223"/>
        <v>2842</v>
      </c>
      <c r="L3882" s="185">
        <f t="shared" si="4223"/>
        <v>1380</v>
      </c>
      <c r="M3882" s="147"/>
      <c r="N3882" s="143">
        <f t="shared" si="4184"/>
        <v>578.76</v>
      </c>
      <c r="O3882" s="143">
        <f t="shared" si="4180"/>
        <v>3331.32</v>
      </c>
      <c r="P3882" s="143">
        <f t="shared" si="4181"/>
        <v>56840</v>
      </c>
      <c r="Q3882" s="143">
        <f t="shared" si="4182"/>
        <v>1600.8</v>
      </c>
      <c r="R3882" s="188">
        <f t="shared" si="4185"/>
        <v>62350.880000000005</v>
      </c>
      <c r="T3882">
        <v>53732.9</v>
      </c>
      <c r="U3882" s="190">
        <f t="shared" si="4186"/>
        <v>1.1603855366079256</v>
      </c>
    </row>
    <row r="3883" spans="1:21" x14ac:dyDescent="0.2">
      <c r="A3883" s="178">
        <v>42897</v>
      </c>
      <c r="B3883" s="179">
        <v>0.70833333333333337</v>
      </c>
      <c r="C3883" t="s">
        <v>349</v>
      </c>
      <c r="D3883">
        <v>2.86</v>
      </c>
      <c r="E3883">
        <v>10.77</v>
      </c>
      <c r="F3883">
        <v>17.3</v>
      </c>
      <c r="G3883">
        <v>1</v>
      </c>
      <c r="H3883" s="184">
        <f t="shared" ref="H3883:L3883" si="4224">H3859</f>
        <v>0.66666666666666663</v>
      </c>
      <c r="I3883" s="185">
        <f t="shared" si="4224"/>
        <v>191</v>
      </c>
      <c r="J3883" s="185">
        <f t="shared" si="4224"/>
        <v>237</v>
      </c>
      <c r="K3883" s="185">
        <f t="shared" si="4224"/>
        <v>2842</v>
      </c>
      <c r="L3883" s="185">
        <f t="shared" si="4224"/>
        <v>1380</v>
      </c>
      <c r="M3883" s="147"/>
      <c r="N3883" s="143">
        <f t="shared" si="4184"/>
        <v>546.26</v>
      </c>
      <c r="O3883" s="143">
        <f t="shared" si="4180"/>
        <v>2552.4899999999998</v>
      </c>
      <c r="P3883" s="143">
        <f t="shared" si="4181"/>
        <v>49166.6</v>
      </c>
      <c r="Q3883" s="143">
        <f t="shared" si="4182"/>
        <v>1380</v>
      </c>
      <c r="R3883" s="188">
        <f t="shared" si="4185"/>
        <v>53645.35</v>
      </c>
      <c r="T3883">
        <v>55071.44</v>
      </c>
      <c r="U3883" s="190">
        <f t="shared" si="4186"/>
        <v>0.97410472651523183</v>
      </c>
    </row>
    <row r="3884" spans="1:21" x14ac:dyDescent="0.2">
      <c r="A3884" s="178">
        <v>42897</v>
      </c>
      <c r="B3884" s="179">
        <v>0.75</v>
      </c>
      <c r="C3884" t="s">
        <v>349</v>
      </c>
      <c r="D3884">
        <v>3.5</v>
      </c>
      <c r="E3884">
        <v>5.17</v>
      </c>
      <c r="F3884">
        <v>10</v>
      </c>
      <c r="G3884">
        <v>1</v>
      </c>
      <c r="H3884" s="184">
        <f t="shared" ref="H3884:L3884" si="4225">H3860</f>
        <v>0.70833333333333337</v>
      </c>
      <c r="I3884" s="185">
        <f t="shared" si="4225"/>
        <v>218</v>
      </c>
      <c r="J3884" s="185">
        <f t="shared" si="4225"/>
        <v>258</v>
      </c>
      <c r="K3884" s="185">
        <f t="shared" si="4225"/>
        <v>2842</v>
      </c>
      <c r="L3884" s="185">
        <f t="shared" si="4225"/>
        <v>1380</v>
      </c>
      <c r="M3884" s="147"/>
      <c r="N3884" s="143">
        <f t="shared" si="4184"/>
        <v>763</v>
      </c>
      <c r="O3884" s="143">
        <f t="shared" si="4180"/>
        <v>1333.86</v>
      </c>
      <c r="P3884" s="143">
        <f t="shared" si="4181"/>
        <v>28420</v>
      </c>
      <c r="Q3884" s="143">
        <f t="shared" si="4182"/>
        <v>1380</v>
      </c>
      <c r="R3884" s="188">
        <f t="shared" si="4185"/>
        <v>31896.86</v>
      </c>
      <c r="T3884">
        <v>56243.21</v>
      </c>
      <c r="U3884" s="190">
        <f t="shared" si="4186"/>
        <v>0.56712374702653001</v>
      </c>
    </row>
    <row r="3885" spans="1:21" x14ac:dyDescent="0.2">
      <c r="A3885" s="178">
        <v>42897</v>
      </c>
      <c r="B3885" s="179">
        <v>0.79166666666666663</v>
      </c>
      <c r="C3885" t="s">
        <v>349</v>
      </c>
      <c r="D3885">
        <v>3.5</v>
      </c>
      <c r="E3885">
        <v>3.52</v>
      </c>
      <c r="F3885">
        <v>8.74</v>
      </c>
      <c r="G3885">
        <v>0.97</v>
      </c>
      <c r="H3885" s="184">
        <f t="shared" ref="H3885:L3885" si="4226">H3861</f>
        <v>0.75</v>
      </c>
      <c r="I3885" s="185">
        <f t="shared" si="4226"/>
        <v>240</v>
      </c>
      <c r="J3885" s="185">
        <f t="shared" si="4226"/>
        <v>365</v>
      </c>
      <c r="K3885" s="185">
        <f t="shared" si="4226"/>
        <v>2842</v>
      </c>
      <c r="L3885" s="185">
        <f t="shared" si="4226"/>
        <v>1380</v>
      </c>
      <c r="M3885" s="147"/>
      <c r="N3885" s="143">
        <f t="shared" si="4184"/>
        <v>840</v>
      </c>
      <c r="O3885" s="143">
        <f t="shared" si="4180"/>
        <v>1284.8</v>
      </c>
      <c r="P3885" s="143">
        <f t="shared" si="4181"/>
        <v>24839.08</v>
      </c>
      <c r="Q3885" s="143">
        <f t="shared" si="4182"/>
        <v>1338.6</v>
      </c>
      <c r="R3885" s="188">
        <f t="shared" si="4185"/>
        <v>28302.48</v>
      </c>
      <c r="T3885">
        <v>56739.93</v>
      </c>
      <c r="U3885" s="190">
        <f t="shared" si="4186"/>
        <v>0.49881062595600661</v>
      </c>
    </row>
    <row r="3886" spans="1:21" x14ac:dyDescent="0.2">
      <c r="A3886" s="178">
        <v>42897</v>
      </c>
      <c r="B3886" s="179">
        <v>0.83333333333333337</v>
      </c>
      <c r="C3886" t="s">
        <v>349</v>
      </c>
      <c r="D3886">
        <v>3.59</v>
      </c>
      <c r="E3886">
        <v>4.1100000000000003</v>
      </c>
      <c r="F3886">
        <v>7.11</v>
      </c>
      <c r="G3886">
        <v>0.97</v>
      </c>
      <c r="H3886" s="184">
        <f t="shared" ref="H3886:L3886" si="4227">H3862</f>
        <v>0.79166666666666663</v>
      </c>
      <c r="I3886" s="185">
        <f t="shared" si="4227"/>
        <v>320</v>
      </c>
      <c r="J3886" s="185">
        <f t="shared" si="4227"/>
        <v>214</v>
      </c>
      <c r="K3886" s="185">
        <f t="shared" si="4227"/>
        <v>2842</v>
      </c>
      <c r="L3886" s="185">
        <f t="shared" si="4227"/>
        <v>1426</v>
      </c>
      <c r="M3886" s="147"/>
      <c r="N3886" s="143">
        <f t="shared" si="4184"/>
        <v>1148.8</v>
      </c>
      <c r="O3886" s="143">
        <f t="shared" si="4180"/>
        <v>879.54000000000008</v>
      </c>
      <c r="P3886" s="143">
        <f t="shared" si="4181"/>
        <v>20206.620000000003</v>
      </c>
      <c r="Q3886" s="143">
        <f t="shared" si="4182"/>
        <v>1383.22</v>
      </c>
      <c r="R3886" s="188">
        <f t="shared" si="4185"/>
        <v>23618.180000000004</v>
      </c>
      <c r="T3886">
        <v>56186.16</v>
      </c>
      <c r="U3886" s="190">
        <f t="shared" si="4186"/>
        <v>0.42035583140047306</v>
      </c>
    </row>
    <row r="3887" spans="1:21" x14ac:dyDescent="0.2">
      <c r="A3887" s="178">
        <v>42897</v>
      </c>
      <c r="B3887" s="179">
        <v>0.875</v>
      </c>
      <c r="C3887" t="s">
        <v>349</v>
      </c>
      <c r="D3887">
        <v>8.08</v>
      </c>
      <c r="E3887">
        <v>4.75</v>
      </c>
      <c r="F3887">
        <v>7.89</v>
      </c>
      <c r="G3887">
        <v>0.97</v>
      </c>
      <c r="H3887" s="184">
        <f t="shared" ref="H3887:L3887" si="4228">H3863</f>
        <v>0.83333333333333337</v>
      </c>
      <c r="I3887" s="185">
        <f t="shared" si="4228"/>
        <v>322</v>
      </c>
      <c r="J3887" s="185">
        <f t="shared" si="4228"/>
        <v>178</v>
      </c>
      <c r="K3887" s="185">
        <f t="shared" si="4228"/>
        <v>2842</v>
      </c>
      <c r="L3887" s="185">
        <f t="shared" si="4228"/>
        <v>1426</v>
      </c>
      <c r="M3887" s="147"/>
      <c r="N3887" s="143">
        <f t="shared" si="4184"/>
        <v>2601.7600000000002</v>
      </c>
      <c r="O3887" s="143">
        <f t="shared" si="4180"/>
        <v>845.5</v>
      </c>
      <c r="P3887" s="143">
        <f t="shared" si="4181"/>
        <v>22423.379999999997</v>
      </c>
      <c r="Q3887" s="143">
        <f t="shared" si="4182"/>
        <v>1383.22</v>
      </c>
      <c r="R3887" s="188">
        <f t="shared" si="4185"/>
        <v>27253.86</v>
      </c>
      <c r="T3887">
        <v>54466</v>
      </c>
      <c r="U3887" s="190">
        <f t="shared" si="4186"/>
        <v>0.50038299122388274</v>
      </c>
    </row>
    <row r="3888" spans="1:21" x14ac:dyDescent="0.2">
      <c r="A3888" s="178">
        <v>42897</v>
      </c>
      <c r="B3888" s="179">
        <v>0.91666666666666663</v>
      </c>
      <c r="C3888" t="s">
        <v>349</v>
      </c>
      <c r="D3888">
        <v>15</v>
      </c>
      <c r="E3888">
        <v>4.87</v>
      </c>
      <c r="F3888">
        <v>5.07</v>
      </c>
      <c r="G3888">
        <v>0.91</v>
      </c>
      <c r="H3888" s="184">
        <f t="shared" ref="H3888:L3888" si="4229">H3864</f>
        <v>0.875</v>
      </c>
      <c r="I3888" s="185">
        <f t="shared" si="4229"/>
        <v>337</v>
      </c>
      <c r="J3888" s="185">
        <f t="shared" si="4229"/>
        <v>173</v>
      </c>
      <c r="K3888" s="185">
        <f t="shared" si="4229"/>
        <v>2842</v>
      </c>
      <c r="L3888" s="185">
        <f t="shared" si="4229"/>
        <v>1426</v>
      </c>
      <c r="M3888" s="147"/>
      <c r="N3888" s="143">
        <f t="shared" si="4184"/>
        <v>5055</v>
      </c>
      <c r="O3888" s="143">
        <f t="shared" si="4180"/>
        <v>842.51</v>
      </c>
      <c r="P3888" s="143">
        <f t="shared" si="4181"/>
        <v>14408.94</v>
      </c>
      <c r="Q3888" s="143">
        <f t="shared" si="4182"/>
        <v>1297.6600000000001</v>
      </c>
      <c r="R3888" s="188">
        <f t="shared" si="4185"/>
        <v>21604.11</v>
      </c>
      <c r="T3888">
        <v>52446.54</v>
      </c>
      <c r="U3888" s="190">
        <f t="shared" si="4186"/>
        <v>0.41192631582560069</v>
      </c>
    </row>
    <row r="3889" spans="1:21" x14ac:dyDescent="0.2">
      <c r="A3889" s="178">
        <v>42897</v>
      </c>
      <c r="B3889" s="179">
        <v>0.95833333333333337</v>
      </c>
      <c r="C3889" t="s">
        <v>349</v>
      </c>
      <c r="D3889">
        <v>9.11</v>
      </c>
      <c r="E3889">
        <v>5</v>
      </c>
      <c r="F3889">
        <v>5</v>
      </c>
      <c r="G3889">
        <v>0.25</v>
      </c>
      <c r="H3889" s="184">
        <f t="shared" ref="H3889:L3889" si="4230">H3865</f>
        <v>0.91666666666666663</v>
      </c>
      <c r="I3889" s="185">
        <f t="shared" si="4230"/>
        <v>394</v>
      </c>
      <c r="J3889" s="185">
        <f t="shared" si="4230"/>
        <v>194</v>
      </c>
      <c r="K3889" s="185">
        <f t="shared" si="4230"/>
        <v>2842</v>
      </c>
      <c r="L3889" s="185">
        <f t="shared" si="4230"/>
        <v>1426</v>
      </c>
      <c r="M3889" s="147"/>
      <c r="N3889" s="143">
        <f t="shared" si="4184"/>
        <v>3589.3399999999997</v>
      </c>
      <c r="O3889" s="143">
        <f t="shared" si="4180"/>
        <v>970</v>
      </c>
      <c r="P3889" s="143">
        <f t="shared" si="4181"/>
        <v>14210</v>
      </c>
      <c r="Q3889" s="143">
        <f t="shared" si="4182"/>
        <v>356.5</v>
      </c>
      <c r="R3889" s="188">
        <f t="shared" si="4185"/>
        <v>19125.84</v>
      </c>
      <c r="T3889">
        <v>51176.79</v>
      </c>
      <c r="U3889" s="190">
        <f t="shared" si="4186"/>
        <v>0.37372097781044883</v>
      </c>
    </row>
    <row r="3890" spans="1:21" x14ac:dyDescent="0.2">
      <c r="A3890" s="178">
        <v>42897</v>
      </c>
      <c r="B3890" s="180">
        <v>1</v>
      </c>
      <c r="C3890" t="s">
        <v>349</v>
      </c>
      <c r="D3890">
        <v>8.11</v>
      </c>
      <c r="E3890">
        <v>4.87</v>
      </c>
      <c r="F3890">
        <v>3.5</v>
      </c>
      <c r="G3890">
        <v>0.25</v>
      </c>
      <c r="H3890" s="184">
        <f t="shared" ref="H3890:L3890" si="4231">H3866</f>
        <v>0.95833333333333337</v>
      </c>
      <c r="I3890" s="185">
        <f t="shared" si="4231"/>
        <v>389</v>
      </c>
      <c r="J3890" s="185">
        <f t="shared" si="4231"/>
        <v>265</v>
      </c>
      <c r="K3890" s="185">
        <f t="shared" si="4231"/>
        <v>2985</v>
      </c>
      <c r="L3890" s="185">
        <f t="shared" si="4231"/>
        <v>1111</v>
      </c>
      <c r="M3890" s="147"/>
      <c r="N3890" s="143">
        <f t="shared" si="4184"/>
        <v>3154.79</v>
      </c>
      <c r="O3890" s="143">
        <f t="shared" si="4180"/>
        <v>1290.55</v>
      </c>
      <c r="P3890" s="143">
        <f t="shared" si="4181"/>
        <v>10447.5</v>
      </c>
      <c r="Q3890" s="143">
        <f t="shared" si="4182"/>
        <v>277.75</v>
      </c>
      <c r="R3890" s="188">
        <f t="shared" si="4185"/>
        <v>15170.59</v>
      </c>
      <c r="T3890">
        <v>48101.97</v>
      </c>
      <c r="U3890" s="190">
        <f t="shared" si="4186"/>
        <v>0.31538396452369832</v>
      </c>
    </row>
    <row r="3891" spans="1:21" x14ac:dyDescent="0.2">
      <c r="A3891" s="178">
        <v>42898</v>
      </c>
      <c r="B3891" s="179">
        <v>4.1666666666666664E-2</v>
      </c>
      <c r="C3891" t="s">
        <v>349</v>
      </c>
      <c r="D3891">
        <v>20</v>
      </c>
      <c r="E3891">
        <v>5</v>
      </c>
      <c r="F3891">
        <v>3</v>
      </c>
      <c r="G3891">
        <v>0.16</v>
      </c>
      <c r="H3891" s="184">
        <f t="shared" ref="H3891:L3891" si="4232">H3867</f>
        <v>1</v>
      </c>
      <c r="I3891" s="185">
        <f t="shared" si="4232"/>
        <v>362</v>
      </c>
      <c r="J3891" s="185">
        <f t="shared" si="4232"/>
        <v>243</v>
      </c>
      <c r="K3891" s="185">
        <f t="shared" si="4232"/>
        <v>2985</v>
      </c>
      <c r="L3891" s="185">
        <f t="shared" si="4232"/>
        <v>1111</v>
      </c>
      <c r="M3891" s="147"/>
      <c r="N3891" s="143">
        <f t="shared" si="4184"/>
        <v>7240</v>
      </c>
      <c r="O3891" s="143">
        <f t="shared" si="4180"/>
        <v>1215</v>
      </c>
      <c r="P3891" s="143">
        <f t="shared" si="4181"/>
        <v>8955</v>
      </c>
      <c r="Q3891" s="143">
        <f t="shared" si="4182"/>
        <v>177.76</v>
      </c>
      <c r="R3891" s="188">
        <f t="shared" si="4185"/>
        <v>17587.759999999998</v>
      </c>
      <c r="T3891">
        <v>44219.199999999997</v>
      </c>
      <c r="U3891" s="190">
        <f t="shared" si="4186"/>
        <v>0.39774034808409015</v>
      </c>
    </row>
    <row r="3892" spans="1:21" x14ac:dyDescent="0.2">
      <c r="A3892" s="178">
        <v>42898</v>
      </c>
      <c r="B3892" s="179">
        <v>8.3333333333333329E-2</v>
      </c>
      <c r="C3892" t="s">
        <v>349</v>
      </c>
      <c r="D3892">
        <v>7.35</v>
      </c>
      <c r="E3892">
        <v>4.87</v>
      </c>
      <c r="F3892">
        <v>3</v>
      </c>
      <c r="G3892">
        <v>0.12</v>
      </c>
      <c r="H3892" s="184">
        <f t="shared" ref="H3892:L3892" si="4233">H3868</f>
        <v>4.1666666666666664E-2</v>
      </c>
      <c r="I3892" s="185">
        <f t="shared" si="4233"/>
        <v>294</v>
      </c>
      <c r="J3892" s="185">
        <f t="shared" si="4233"/>
        <v>212</v>
      </c>
      <c r="K3892" s="185">
        <f t="shared" si="4233"/>
        <v>2985</v>
      </c>
      <c r="L3892" s="185">
        <f t="shared" si="4233"/>
        <v>1111</v>
      </c>
      <c r="M3892" s="147"/>
      <c r="N3892" s="143">
        <f t="shared" si="4184"/>
        <v>2160.9</v>
      </c>
      <c r="O3892" s="143">
        <f t="shared" si="4180"/>
        <v>1032.44</v>
      </c>
      <c r="P3892" s="143">
        <f t="shared" si="4181"/>
        <v>8955</v>
      </c>
      <c r="Q3892" s="143">
        <f t="shared" si="4182"/>
        <v>133.32</v>
      </c>
      <c r="R3892" s="188">
        <f t="shared" si="4185"/>
        <v>12281.66</v>
      </c>
      <c r="T3892">
        <v>40870.870000000003</v>
      </c>
      <c r="U3892" s="190">
        <f t="shared" si="4186"/>
        <v>0.30049910853377965</v>
      </c>
    </row>
    <row r="3893" spans="1:21" x14ac:dyDescent="0.2">
      <c r="A3893" s="178">
        <v>42898</v>
      </c>
      <c r="B3893" s="179">
        <v>0.125</v>
      </c>
      <c r="C3893" t="s">
        <v>349</v>
      </c>
      <c r="D3893">
        <v>5.42</v>
      </c>
      <c r="E3893">
        <v>3</v>
      </c>
      <c r="F3893">
        <v>3</v>
      </c>
      <c r="G3893">
        <v>0.97</v>
      </c>
      <c r="H3893" s="184">
        <f t="shared" ref="H3893:L3893" si="4234">H3869</f>
        <v>8.3333333333333329E-2</v>
      </c>
      <c r="I3893" s="185">
        <f t="shared" si="4234"/>
        <v>236</v>
      </c>
      <c r="J3893" s="185">
        <f t="shared" si="4234"/>
        <v>179</v>
      </c>
      <c r="K3893" s="185">
        <f t="shared" si="4234"/>
        <v>2985</v>
      </c>
      <c r="L3893" s="185">
        <f t="shared" si="4234"/>
        <v>1111</v>
      </c>
      <c r="M3893" s="147"/>
      <c r="N3893" s="143">
        <f t="shared" si="4184"/>
        <v>1279.1199999999999</v>
      </c>
      <c r="O3893" s="143">
        <f t="shared" si="4180"/>
        <v>537</v>
      </c>
      <c r="P3893" s="143">
        <f t="shared" si="4181"/>
        <v>8955</v>
      </c>
      <c r="Q3893" s="143">
        <f t="shared" si="4182"/>
        <v>1077.67</v>
      </c>
      <c r="R3893" s="188">
        <f t="shared" si="4185"/>
        <v>11848.789999999999</v>
      </c>
      <c r="T3893">
        <v>38599.83</v>
      </c>
      <c r="U3893" s="190">
        <f t="shared" si="4186"/>
        <v>0.30696482342020676</v>
      </c>
    </row>
    <row r="3894" spans="1:21" x14ac:dyDescent="0.2">
      <c r="A3894" s="178">
        <v>42898</v>
      </c>
      <c r="B3894" s="179">
        <v>0.16666666666666666</v>
      </c>
      <c r="C3894" t="s">
        <v>349</v>
      </c>
      <c r="D3894">
        <v>3.5</v>
      </c>
      <c r="E3894">
        <v>2.61</v>
      </c>
      <c r="F3894">
        <v>3</v>
      </c>
      <c r="G3894">
        <v>0.97</v>
      </c>
      <c r="H3894" s="184">
        <f t="shared" ref="H3894:L3894" si="4235">H3870</f>
        <v>0.125</v>
      </c>
      <c r="I3894" s="185">
        <f t="shared" si="4235"/>
        <v>201</v>
      </c>
      <c r="J3894" s="185">
        <f t="shared" si="4235"/>
        <v>205</v>
      </c>
      <c r="K3894" s="185">
        <f t="shared" si="4235"/>
        <v>2985</v>
      </c>
      <c r="L3894" s="185">
        <f t="shared" si="4235"/>
        <v>1717</v>
      </c>
      <c r="M3894" s="147"/>
      <c r="N3894" s="143">
        <f t="shared" si="4184"/>
        <v>703.5</v>
      </c>
      <c r="O3894" s="143">
        <f t="shared" si="4180"/>
        <v>535.04999999999995</v>
      </c>
      <c r="P3894" s="143">
        <f t="shared" si="4181"/>
        <v>8955</v>
      </c>
      <c r="Q3894" s="143">
        <f t="shared" si="4182"/>
        <v>1665.49</v>
      </c>
      <c r="R3894" s="188">
        <f t="shared" si="4185"/>
        <v>11859.039999999999</v>
      </c>
      <c r="T3894">
        <v>37115.379999999997</v>
      </c>
      <c r="U3894" s="190">
        <f t="shared" si="4186"/>
        <v>0.31951821589863827</v>
      </c>
    </row>
    <row r="3895" spans="1:21" x14ac:dyDescent="0.2">
      <c r="A3895" s="178">
        <v>42898</v>
      </c>
      <c r="B3895" s="179">
        <v>0.20833333333333334</v>
      </c>
      <c r="C3895" t="s">
        <v>349</v>
      </c>
      <c r="D3895">
        <v>3.11</v>
      </c>
      <c r="E3895">
        <v>2.91</v>
      </c>
      <c r="F3895">
        <v>3</v>
      </c>
      <c r="G3895">
        <v>0.97</v>
      </c>
      <c r="H3895" s="184">
        <f t="shared" ref="H3895:L3895" si="4236">H3871</f>
        <v>0.16666666666666666</v>
      </c>
      <c r="I3895" s="185">
        <f t="shared" si="4236"/>
        <v>185</v>
      </c>
      <c r="J3895" s="185">
        <f t="shared" si="4236"/>
        <v>205</v>
      </c>
      <c r="K3895" s="185">
        <f t="shared" si="4236"/>
        <v>2985</v>
      </c>
      <c r="L3895" s="185">
        <f t="shared" si="4236"/>
        <v>1717</v>
      </c>
      <c r="M3895" s="147"/>
      <c r="N3895" s="143">
        <f t="shared" si="4184"/>
        <v>575.35</v>
      </c>
      <c r="O3895" s="143">
        <f t="shared" si="4180"/>
        <v>596.55000000000007</v>
      </c>
      <c r="P3895" s="143">
        <f t="shared" si="4181"/>
        <v>8955</v>
      </c>
      <c r="Q3895" s="143">
        <f t="shared" si="4182"/>
        <v>1665.49</v>
      </c>
      <c r="R3895" s="188">
        <f t="shared" si="4185"/>
        <v>11792.39</v>
      </c>
      <c r="T3895">
        <v>36288.720000000001</v>
      </c>
      <c r="U3895" s="190">
        <f t="shared" si="4186"/>
        <v>0.32496020802056391</v>
      </c>
    </row>
    <row r="3896" spans="1:21" x14ac:dyDescent="0.2">
      <c r="A3896" s="178">
        <v>42898</v>
      </c>
      <c r="B3896" s="179">
        <v>0.25</v>
      </c>
      <c r="C3896" t="s">
        <v>349</v>
      </c>
      <c r="D3896">
        <v>5.68</v>
      </c>
      <c r="E3896">
        <v>5.2</v>
      </c>
      <c r="F3896">
        <v>4.33</v>
      </c>
      <c r="G3896">
        <v>1</v>
      </c>
      <c r="H3896" s="184">
        <f t="shared" ref="H3896:L3896" si="4237">H3872</f>
        <v>0.20833333333333334</v>
      </c>
      <c r="I3896" s="185">
        <f t="shared" si="4237"/>
        <v>207</v>
      </c>
      <c r="J3896" s="185">
        <f t="shared" si="4237"/>
        <v>283</v>
      </c>
      <c r="K3896" s="185">
        <f t="shared" si="4237"/>
        <v>2985</v>
      </c>
      <c r="L3896" s="185">
        <f t="shared" si="4237"/>
        <v>1717</v>
      </c>
      <c r="M3896" s="147"/>
      <c r="N3896" s="143">
        <f t="shared" si="4184"/>
        <v>1175.76</v>
      </c>
      <c r="O3896" s="143">
        <f t="shared" si="4180"/>
        <v>1471.6000000000001</v>
      </c>
      <c r="P3896" s="143">
        <f t="shared" si="4181"/>
        <v>12925.050000000001</v>
      </c>
      <c r="Q3896" s="143">
        <f t="shared" si="4182"/>
        <v>1717</v>
      </c>
      <c r="R3896" s="188">
        <f t="shared" si="4185"/>
        <v>17289.410000000003</v>
      </c>
      <c r="T3896">
        <v>36378.480000000003</v>
      </c>
      <c r="U3896" s="190">
        <f t="shared" si="4186"/>
        <v>0.47526477192010225</v>
      </c>
    </row>
    <row r="3897" spans="1:21" x14ac:dyDescent="0.2">
      <c r="A3897" s="178">
        <v>42898</v>
      </c>
      <c r="B3897" s="179">
        <v>0.29166666666666669</v>
      </c>
      <c r="C3897" t="s">
        <v>349</v>
      </c>
      <c r="D3897">
        <v>3.94</v>
      </c>
      <c r="E3897">
        <v>6.25</v>
      </c>
      <c r="F3897">
        <v>5</v>
      </c>
      <c r="G3897">
        <v>4.25</v>
      </c>
      <c r="H3897" s="184">
        <f t="shared" ref="H3897:L3897" si="4238">H3873</f>
        <v>0.25</v>
      </c>
      <c r="I3897" s="185">
        <f t="shared" si="4238"/>
        <v>327</v>
      </c>
      <c r="J3897" s="185">
        <f t="shared" si="4238"/>
        <v>438</v>
      </c>
      <c r="K3897" s="185">
        <f t="shared" si="4238"/>
        <v>2985</v>
      </c>
      <c r="L3897" s="185">
        <f t="shared" si="4238"/>
        <v>1717</v>
      </c>
      <c r="M3897" s="147"/>
      <c r="N3897" s="143">
        <f t="shared" si="4184"/>
        <v>1288.3799999999999</v>
      </c>
      <c r="O3897" s="143">
        <f t="shared" si="4180"/>
        <v>2737.5</v>
      </c>
      <c r="P3897" s="143">
        <f t="shared" si="4181"/>
        <v>14925</v>
      </c>
      <c r="Q3897" s="143">
        <f t="shared" si="4182"/>
        <v>7297.25</v>
      </c>
      <c r="R3897" s="188">
        <f t="shared" si="4185"/>
        <v>26248.13</v>
      </c>
      <c r="T3897">
        <v>37660.769999999997</v>
      </c>
      <c r="U3897" s="190">
        <f t="shared" si="4186"/>
        <v>0.69696211734385682</v>
      </c>
    </row>
    <row r="3898" spans="1:21" x14ac:dyDescent="0.2">
      <c r="A3898" s="178">
        <v>42898</v>
      </c>
      <c r="B3898" s="179">
        <v>0.33333333333333331</v>
      </c>
      <c r="C3898" t="s">
        <v>349</v>
      </c>
      <c r="D3898">
        <v>3.46</v>
      </c>
      <c r="E3898">
        <v>4.87</v>
      </c>
      <c r="F3898">
        <v>3</v>
      </c>
      <c r="G3898">
        <v>4.22</v>
      </c>
      <c r="H3898" s="184">
        <f t="shared" ref="H3898:L3898" si="4239">H3874</f>
        <v>0.29166666666666669</v>
      </c>
      <c r="I3898" s="185">
        <f t="shared" si="4239"/>
        <v>249</v>
      </c>
      <c r="J3898" s="185">
        <f t="shared" si="4239"/>
        <v>556</v>
      </c>
      <c r="K3898" s="185">
        <f t="shared" si="4239"/>
        <v>2872</v>
      </c>
      <c r="L3898" s="185">
        <f t="shared" si="4239"/>
        <v>2219</v>
      </c>
      <c r="M3898" s="147"/>
      <c r="N3898" s="143">
        <f t="shared" si="4184"/>
        <v>861.54</v>
      </c>
      <c r="O3898" s="143">
        <f t="shared" si="4180"/>
        <v>2707.7200000000003</v>
      </c>
      <c r="P3898" s="143">
        <f t="shared" si="4181"/>
        <v>8616</v>
      </c>
      <c r="Q3898" s="143">
        <f t="shared" si="4182"/>
        <v>9364.18</v>
      </c>
      <c r="R3898" s="188">
        <f t="shared" si="4185"/>
        <v>21549.440000000002</v>
      </c>
      <c r="T3898">
        <v>39402.1</v>
      </c>
      <c r="U3898" s="190">
        <f t="shared" si="4186"/>
        <v>0.54691095144675039</v>
      </c>
    </row>
    <row r="3899" spans="1:21" x14ac:dyDescent="0.2">
      <c r="A3899" s="178">
        <v>42898</v>
      </c>
      <c r="B3899" s="179">
        <v>0.375</v>
      </c>
      <c r="C3899" t="s">
        <v>349</v>
      </c>
      <c r="D3899">
        <v>4.6900000000000004</v>
      </c>
      <c r="E3899">
        <v>5</v>
      </c>
      <c r="F3899">
        <v>3.5</v>
      </c>
      <c r="G3899">
        <v>3.5</v>
      </c>
      <c r="H3899" s="184">
        <f t="shared" ref="H3899:L3899" si="4240">H3875</f>
        <v>0.33333333333333331</v>
      </c>
      <c r="I3899" s="185">
        <f t="shared" si="4240"/>
        <v>256</v>
      </c>
      <c r="J3899" s="185">
        <f t="shared" si="4240"/>
        <v>306</v>
      </c>
      <c r="K3899" s="185">
        <f t="shared" si="4240"/>
        <v>2872</v>
      </c>
      <c r="L3899" s="185">
        <f t="shared" si="4240"/>
        <v>2219</v>
      </c>
      <c r="M3899" s="147"/>
      <c r="N3899" s="143">
        <f t="shared" si="4184"/>
        <v>1200.6400000000001</v>
      </c>
      <c r="O3899" s="143">
        <f t="shared" si="4180"/>
        <v>1530</v>
      </c>
      <c r="P3899" s="143">
        <f t="shared" si="4181"/>
        <v>10052</v>
      </c>
      <c r="Q3899" s="143">
        <f t="shared" si="4182"/>
        <v>7766.5</v>
      </c>
      <c r="R3899" s="188">
        <f t="shared" si="4185"/>
        <v>20549.14</v>
      </c>
      <c r="T3899">
        <v>40928.019999999997</v>
      </c>
      <c r="U3899" s="190">
        <f t="shared" si="4186"/>
        <v>0.50207999311962814</v>
      </c>
    </row>
    <row r="3900" spans="1:21" x14ac:dyDescent="0.2">
      <c r="A3900" s="178">
        <v>42898</v>
      </c>
      <c r="B3900" s="179">
        <v>0.41666666666666669</v>
      </c>
      <c r="C3900" t="s">
        <v>349</v>
      </c>
      <c r="D3900">
        <v>4.88</v>
      </c>
      <c r="E3900">
        <v>5.17</v>
      </c>
      <c r="F3900">
        <v>4.58</v>
      </c>
      <c r="G3900">
        <v>4.22</v>
      </c>
      <c r="H3900" s="184">
        <f t="shared" ref="H3900:L3900" si="4241">H3876</f>
        <v>0.375</v>
      </c>
      <c r="I3900" s="185">
        <f t="shared" si="4241"/>
        <v>156</v>
      </c>
      <c r="J3900" s="185">
        <f t="shared" si="4241"/>
        <v>343</v>
      </c>
      <c r="K3900" s="185">
        <f t="shared" si="4241"/>
        <v>2872</v>
      </c>
      <c r="L3900" s="185">
        <f t="shared" si="4241"/>
        <v>2219</v>
      </c>
      <c r="M3900" s="147"/>
      <c r="N3900" s="143">
        <f t="shared" si="4184"/>
        <v>761.28</v>
      </c>
      <c r="O3900" s="143">
        <f t="shared" si="4180"/>
        <v>1773.31</v>
      </c>
      <c r="P3900" s="143">
        <f t="shared" si="4181"/>
        <v>13153.76</v>
      </c>
      <c r="Q3900" s="143">
        <f t="shared" si="4182"/>
        <v>9364.18</v>
      </c>
      <c r="R3900" s="188">
        <f t="shared" si="4185"/>
        <v>25052.53</v>
      </c>
      <c r="T3900">
        <v>43411.38</v>
      </c>
      <c r="U3900" s="190">
        <f t="shared" si="4186"/>
        <v>0.57709591355999279</v>
      </c>
    </row>
    <row r="3901" spans="1:21" x14ac:dyDescent="0.2">
      <c r="A3901" s="178">
        <v>42898</v>
      </c>
      <c r="B3901" s="179">
        <v>0.45833333333333331</v>
      </c>
      <c r="C3901" t="s">
        <v>349</v>
      </c>
      <c r="D3901">
        <v>3</v>
      </c>
      <c r="E3901">
        <v>5.17</v>
      </c>
      <c r="F3901">
        <v>3.82</v>
      </c>
      <c r="G3901">
        <v>3.82</v>
      </c>
      <c r="H3901" s="184">
        <f t="shared" ref="H3901:L3901" si="4242">H3877</f>
        <v>0.41666666666666669</v>
      </c>
      <c r="I3901" s="185">
        <f t="shared" si="4242"/>
        <v>196</v>
      </c>
      <c r="J3901" s="185">
        <f t="shared" si="4242"/>
        <v>315</v>
      </c>
      <c r="K3901" s="185">
        <f t="shared" si="4242"/>
        <v>2872</v>
      </c>
      <c r="L3901" s="185">
        <f t="shared" si="4242"/>
        <v>2219</v>
      </c>
      <c r="M3901" s="147"/>
      <c r="N3901" s="143">
        <f t="shared" si="4184"/>
        <v>588</v>
      </c>
      <c r="O3901" s="143">
        <f t="shared" si="4180"/>
        <v>1628.55</v>
      </c>
      <c r="P3901" s="143">
        <f t="shared" si="4181"/>
        <v>10971.039999999999</v>
      </c>
      <c r="Q3901" s="143">
        <f t="shared" si="4182"/>
        <v>8476.58</v>
      </c>
      <c r="R3901" s="188">
        <f t="shared" si="4185"/>
        <v>21664.17</v>
      </c>
      <c r="T3901">
        <v>46373.73</v>
      </c>
      <c r="U3901" s="190">
        <f t="shared" si="4186"/>
        <v>0.46716470725990766</v>
      </c>
    </row>
    <row r="3902" spans="1:21" x14ac:dyDescent="0.2">
      <c r="A3902" s="178">
        <v>42898</v>
      </c>
      <c r="B3902" s="179">
        <v>0.5</v>
      </c>
      <c r="C3902" t="s">
        <v>349</v>
      </c>
      <c r="D3902">
        <v>1.5</v>
      </c>
      <c r="E3902">
        <v>7.6</v>
      </c>
      <c r="F3902">
        <v>7.34</v>
      </c>
      <c r="G3902">
        <v>6</v>
      </c>
      <c r="H3902" s="184">
        <f t="shared" ref="H3902:L3902" si="4243">H3878</f>
        <v>0.45833333333333331</v>
      </c>
      <c r="I3902" s="185">
        <f t="shared" si="4243"/>
        <v>226</v>
      </c>
      <c r="J3902" s="185">
        <f t="shared" si="4243"/>
        <v>326</v>
      </c>
      <c r="K3902" s="185">
        <f t="shared" si="4243"/>
        <v>2842</v>
      </c>
      <c r="L3902" s="185">
        <f t="shared" si="4243"/>
        <v>1635</v>
      </c>
      <c r="M3902" s="147"/>
      <c r="N3902" s="143">
        <f t="shared" si="4184"/>
        <v>339</v>
      </c>
      <c r="O3902" s="143">
        <f t="shared" si="4180"/>
        <v>2477.6</v>
      </c>
      <c r="P3902" s="143">
        <f t="shared" si="4181"/>
        <v>20860.28</v>
      </c>
      <c r="Q3902" s="143">
        <f t="shared" si="4182"/>
        <v>9810</v>
      </c>
      <c r="R3902" s="188">
        <f t="shared" si="4185"/>
        <v>33486.879999999997</v>
      </c>
      <c r="T3902">
        <v>49618.28</v>
      </c>
      <c r="U3902" s="190">
        <f t="shared" si="4186"/>
        <v>0.67488998006379908</v>
      </c>
    </row>
    <row r="3903" spans="1:21" x14ac:dyDescent="0.2">
      <c r="A3903" s="178">
        <v>42898</v>
      </c>
      <c r="B3903" s="179">
        <v>0.54166666666666663</v>
      </c>
      <c r="C3903" t="s">
        <v>349</v>
      </c>
      <c r="D3903">
        <v>2</v>
      </c>
      <c r="E3903">
        <v>5.61</v>
      </c>
      <c r="F3903">
        <v>5.61</v>
      </c>
      <c r="G3903">
        <v>5.01</v>
      </c>
      <c r="H3903" s="184">
        <f t="shared" ref="H3903:L3903" si="4244">H3879</f>
        <v>0.5</v>
      </c>
      <c r="I3903" s="185">
        <f t="shared" si="4244"/>
        <v>222</v>
      </c>
      <c r="J3903" s="185">
        <f t="shared" si="4244"/>
        <v>319</v>
      </c>
      <c r="K3903" s="185">
        <f t="shared" si="4244"/>
        <v>2842</v>
      </c>
      <c r="L3903" s="185">
        <f t="shared" si="4244"/>
        <v>1635</v>
      </c>
      <c r="M3903" s="147"/>
      <c r="N3903" s="143">
        <f t="shared" si="4184"/>
        <v>444</v>
      </c>
      <c r="O3903" s="143">
        <f t="shared" si="4180"/>
        <v>1789.5900000000001</v>
      </c>
      <c r="P3903" s="143">
        <f t="shared" si="4181"/>
        <v>15943.62</v>
      </c>
      <c r="Q3903" s="143">
        <f t="shared" si="4182"/>
        <v>8191.3499999999995</v>
      </c>
      <c r="R3903" s="188">
        <f t="shared" si="4185"/>
        <v>26368.559999999998</v>
      </c>
      <c r="T3903">
        <v>52643.25</v>
      </c>
      <c r="U3903" s="190">
        <f t="shared" si="4186"/>
        <v>0.50089156729495232</v>
      </c>
    </row>
    <row r="3904" spans="1:21" x14ac:dyDescent="0.2">
      <c r="A3904" s="178">
        <v>42898</v>
      </c>
      <c r="B3904" s="179">
        <v>0.58333333333333337</v>
      </c>
      <c r="C3904" t="s">
        <v>349</v>
      </c>
      <c r="D3904">
        <v>2</v>
      </c>
      <c r="E3904">
        <v>9.14</v>
      </c>
      <c r="F3904">
        <v>10</v>
      </c>
      <c r="G3904">
        <v>9.42</v>
      </c>
      <c r="H3904" s="184">
        <f t="shared" ref="H3904:L3904" si="4245">H3880</f>
        <v>0.54166666666666663</v>
      </c>
      <c r="I3904" s="185">
        <f t="shared" si="4245"/>
        <v>195</v>
      </c>
      <c r="J3904" s="185">
        <f t="shared" si="4245"/>
        <v>299</v>
      </c>
      <c r="K3904" s="185">
        <f t="shared" si="4245"/>
        <v>2842</v>
      </c>
      <c r="L3904" s="185">
        <f t="shared" si="4245"/>
        <v>1635</v>
      </c>
      <c r="M3904" s="147"/>
      <c r="N3904" s="143">
        <f t="shared" si="4184"/>
        <v>390</v>
      </c>
      <c r="O3904" s="143">
        <f t="shared" si="4180"/>
        <v>2732.86</v>
      </c>
      <c r="P3904" s="143">
        <f t="shared" si="4181"/>
        <v>28420</v>
      </c>
      <c r="Q3904" s="143">
        <f t="shared" si="4182"/>
        <v>15401.7</v>
      </c>
      <c r="R3904" s="188">
        <f t="shared" si="4185"/>
        <v>46944.56</v>
      </c>
      <c r="T3904">
        <v>55356.38</v>
      </c>
      <c r="U3904" s="190">
        <f t="shared" si="4186"/>
        <v>0.84804244786237826</v>
      </c>
    </row>
    <row r="3905" spans="1:21" x14ac:dyDescent="0.2">
      <c r="A3905" s="178">
        <v>42898</v>
      </c>
      <c r="B3905" s="179">
        <v>0.625</v>
      </c>
      <c r="C3905" t="s">
        <v>349</v>
      </c>
      <c r="D3905">
        <v>2.4300000000000002</v>
      </c>
      <c r="E3905">
        <v>9.7200000000000006</v>
      </c>
      <c r="F3905">
        <v>10.72</v>
      </c>
      <c r="G3905">
        <v>3</v>
      </c>
      <c r="H3905" s="184">
        <f t="shared" ref="H3905:L3905" si="4246">H3881</f>
        <v>0.58333333333333337</v>
      </c>
      <c r="I3905" s="185">
        <f t="shared" si="4246"/>
        <v>205</v>
      </c>
      <c r="J3905" s="185">
        <f t="shared" si="4246"/>
        <v>237</v>
      </c>
      <c r="K3905" s="185">
        <f t="shared" si="4246"/>
        <v>2842</v>
      </c>
      <c r="L3905" s="185">
        <f t="shared" si="4246"/>
        <v>1635</v>
      </c>
      <c r="M3905" s="147"/>
      <c r="N3905" s="143">
        <f t="shared" si="4184"/>
        <v>498.15000000000003</v>
      </c>
      <c r="O3905" s="143">
        <f t="shared" si="4180"/>
        <v>2303.6400000000003</v>
      </c>
      <c r="P3905" s="143">
        <f t="shared" si="4181"/>
        <v>30466.240000000002</v>
      </c>
      <c r="Q3905" s="143">
        <f t="shared" si="4182"/>
        <v>4905</v>
      </c>
      <c r="R3905" s="188">
        <f t="shared" si="4185"/>
        <v>38173.03</v>
      </c>
      <c r="T3905">
        <v>57955.1</v>
      </c>
      <c r="U3905" s="190">
        <f t="shared" si="4186"/>
        <v>0.65866558767045524</v>
      </c>
    </row>
    <row r="3906" spans="1:21" x14ac:dyDescent="0.2">
      <c r="A3906" s="178">
        <v>42898</v>
      </c>
      <c r="B3906" s="179">
        <v>0.66666666666666663</v>
      </c>
      <c r="C3906" t="s">
        <v>349</v>
      </c>
      <c r="D3906">
        <v>3.32</v>
      </c>
      <c r="E3906">
        <v>25</v>
      </c>
      <c r="F3906">
        <v>26</v>
      </c>
      <c r="G3906">
        <v>3</v>
      </c>
      <c r="H3906" s="184">
        <f t="shared" ref="H3906:L3906" si="4247">H3882</f>
        <v>0.625</v>
      </c>
      <c r="I3906" s="185">
        <f t="shared" si="4247"/>
        <v>212</v>
      </c>
      <c r="J3906" s="185">
        <f t="shared" si="4247"/>
        <v>213</v>
      </c>
      <c r="K3906" s="185">
        <f t="shared" si="4247"/>
        <v>2842</v>
      </c>
      <c r="L3906" s="185">
        <f t="shared" si="4247"/>
        <v>1380</v>
      </c>
      <c r="M3906" s="147"/>
      <c r="N3906" s="143">
        <f t="shared" si="4184"/>
        <v>703.83999999999992</v>
      </c>
      <c r="O3906" s="143">
        <f t="shared" si="4180"/>
        <v>5325</v>
      </c>
      <c r="P3906" s="143">
        <f t="shared" si="4181"/>
        <v>73892</v>
      </c>
      <c r="Q3906" s="143">
        <f t="shared" si="4182"/>
        <v>4140</v>
      </c>
      <c r="R3906" s="188">
        <f t="shared" si="4185"/>
        <v>84060.84</v>
      </c>
      <c r="T3906">
        <v>59921.35</v>
      </c>
      <c r="U3906" s="190">
        <f t="shared" si="4186"/>
        <v>1.402852906351409</v>
      </c>
    </row>
    <row r="3907" spans="1:21" x14ac:dyDescent="0.2">
      <c r="A3907" s="178">
        <v>42898</v>
      </c>
      <c r="B3907" s="179">
        <v>0.70833333333333337</v>
      </c>
      <c r="C3907" t="s">
        <v>349</v>
      </c>
      <c r="D3907">
        <v>3.2</v>
      </c>
      <c r="E3907">
        <v>17.23</v>
      </c>
      <c r="F3907">
        <v>20.75</v>
      </c>
      <c r="G3907">
        <v>3</v>
      </c>
      <c r="H3907" s="184">
        <f t="shared" ref="H3907:L3907" si="4248">H3883</f>
        <v>0.66666666666666663</v>
      </c>
      <c r="I3907" s="185">
        <f t="shared" si="4248"/>
        <v>191</v>
      </c>
      <c r="J3907" s="185">
        <f t="shared" si="4248"/>
        <v>237</v>
      </c>
      <c r="K3907" s="185">
        <f t="shared" si="4248"/>
        <v>2842</v>
      </c>
      <c r="L3907" s="185">
        <f t="shared" si="4248"/>
        <v>1380</v>
      </c>
      <c r="M3907" s="147"/>
      <c r="N3907" s="143">
        <f t="shared" si="4184"/>
        <v>611.20000000000005</v>
      </c>
      <c r="O3907" s="143">
        <f t="shared" si="4180"/>
        <v>4083.51</v>
      </c>
      <c r="P3907" s="143">
        <f t="shared" si="4181"/>
        <v>58971.5</v>
      </c>
      <c r="Q3907" s="143">
        <f t="shared" si="4182"/>
        <v>4140</v>
      </c>
      <c r="R3907" s="188">
        <f t="shared" si="4185"/>
        <v>67806.209999999992</v>
      </c>
      <c r="T3907">
        <v>61285.68</v>
      </c>
      <c r="U3907" s="190">
        <f t="shared" si="4186"/>
        <v>1.1063956539276385</v>
      </c>
    </row>
    <row r="3908" spans="1:21" x14ac:dyDescent="0.2">
      <c r="A3908" s="178">
        <v>42898</v>
      </c>
      <c r="B3908" s="179">
        <v>0.75</v>
      </c>
      <c r="C3908" t="s">
        <v>349</v>
      </c>
      <c r="D3908">
        <v>3.5</v>
      </c>
      <c r="E3908">
        <v>8.8699999999999992</v>
      </c>
      <c r="F3908">
        <v>9.9600000000000009</v>
      </c>
      <c r="G3908">
        <v>1</v>
      </c>
      <c r="H3908" s="184">
        <f t="shared" ref="H3908:L3908" si="4249">H3884</f>
        <v>0.70833333333333337</v>
      </c>
      <c r="I3908" s="185">
        <f t="shared" si="4249"/>
        <v>218</v>
      </c>
      <c r="J3908" s="185">
        <f t="shared" si="4249"/>
        <v>258</v>
      </c>
      <c r="K3908" s="185">
        <f t="shared" si="4249"/>
        <v>2842</v>
      </c>
      <c r="L3908" s="185">
        <f t="shared" si="4249"/>
        <v>1380</v>
      </c>
      <c r="M3908" s="147"/>
      <c r="N3908" s="143">
        <f t="shared" si="4184"/>
        <v>763</v>
      </c>
      <c r="O3908" s="143">
        <f t="shared" ref="O3908:O3971" si="4250">E3908*J3908</f>
        <v>2288.4599999999996</v>
      </c>
      <c r="P3908" s="143">
        <f t="shared" ref="P3908:P3971" si="4251">F3908*K3908</f>
        <v>28306.320000000003</v>
      </c>
      <c r="Q3908" s="143">
        <f t="shared" ref="Q3908:Q3971" si="4252">G3908*L3908</f>
        <v>1380</v>
      </c>
      <c r="R3908" s="188">
        <f t="shared" si="4185"/>
        <v>32737.780000000002</v>
      </c>
      <c r="T3908">
        <v>61925.120000000003</v>
      </c>
      <c r="U3908" s="190">
        <f t="shared" si="4186"/>
        <v>0.52866720322867367</v>
      </c>
    </row>
    <row r="3909" spans="1:21" x14ac:dyDescent="0.2">
      <c r="A3909" s="178">
        <v>42898</v>
      </c>
      <c r="B3909" s="179">
        <v>0.79166666666666663</v>
      </c>
      <c r="C3909" t="s">
        <v>349</v>
      </c>
      <c r="D3909">
        <v>3.5</v>
      </c>
      <c r="E3909">
        <v>4</v>
      </c>
      <c r="F3909">
        <v>7.27</v>
      </c>
      <c r="G3909">
        <v>1.28</v>
      </c>
      <c r="H3909" s="184">
        <f t="shared" ref="H3909:L3909" si="4253">H3885</f>
        <v>0.75</v>
      </c>
      <c r="I3909" s="185">
        <f t="shared" si="4253"/>
        <v>240</v>
      </c>
      <c r="J3909" s="185">
        <f t="shared" si="4253"/>
        <v>365</v>
      </c>
      <c r="K3909" s="185">
        <f t="shared" si="4253"/>
        <v>2842</v>
      </c>
      <c r="L3909" s="185">
        <f t="shared" si="4253"/>
        <v>1380</v>
      </c>
      <c r="M3909" s="147"/>
      <c r="N3909" s="143">
        <f t="shared" ref="N3909:N3972" si="4254">D3909*I3909</f>
        <v>840</v>
      </c>
      <c r="O3909" s="143">
        <f t="shared" si="4250"/>
        <v>1460</v>
      </c>
      <c r="P3909" s="143">
        <f t="shared" si="4251"/>
        <v>20661.34</v>
      </c>
      <c r="Q3909" s="143">
        <f t="shared" si="4252"/>
        <v>1766.4</v>
      </c>
      <c r="R3909" s="188">
        <f t="shared" ref="R3909:R3972" si="4255">SUM(N3909:Q3909)</f>
        <v>24727.74</v>
      </c>
      <c r="T3909">
        <v>61407.79</v>
      </c>
      <c r="U3909" s="190">
        <f t="shared" ref="U3909:U3972" si="4256">R3909/T3909</f>
        <v>0.40268083251326908</v>
      </c>
    </row>
    <row r="3910" spans="1:21" x14ac:dyDescent="0.2">
      <c r="A3910" s="178">
        <v>42898</v>
      </c>
      <c r="B3910" s="179">
        <v>0.83333333333333337</v>
      </c>
      <c r="C3910" t="s">
        <v>349</v>
      </c>
      <c r="D3910">
        <v>3.5</v>
      </c>
      <c r="E3910">
        <v>4</v>
      </c>
      <c r="F3910">
        <v>7.64</v>
      </c>
      <c r="G3910">
        <v>1.18</v>
      </c>
      <c r="H3910" s="184">
        <f t="shared" ref="H3910:L3910" si="4257">H3886</f>
        <v>0.79166666666666663</v>
      </c>
      <c r="I3910" s="185">
        <f t="shared" si="4257"/>
        <v>320</v>
      </c>
      <c r="J3910" s="185">
        <f t="shared" si="4257"/>
        <v>214</v>
      </c>
      <c r="K3910" s="185">
        <f t="shared" si="4257"/>
        <v>2842</v>
      </c>
      <c r="L3910" s="185">
        <f t="shared" si="4257"/>
        <v>1426</v>
      </c>
      <c r="M3910" s="147"/>
      <c r="N3910" s="143">
        <f t="shared" si="4254"/>
        <v>1120</v>
      </c>
      <c r="O3910" s="143">
        <f t="shared" si="4250"/>
        <v>856</v>
      </c>
      <c r="P3910" s="143">
        <f t="shared" si="4251"/>
        <v>21712.879999999997</v>
      </c>
      <c r="Q3910" s="143">
        <f t="shared" si="4252"/>
        <v>1682.6799999999998</v>
      </c>
      <c r="R3910" s="188">
        <f t="shared" si="4255"/>
        <v>25371.559999999998</v>
      </c>
      <c r="T3910">
        <v>59791.14</v>
      </c>
      <c r="U3910" s="190">
        <f t="shared" si="4256"/>
        <v>0.42433644851059871</v>
      </c>
    </row>
    <row r="3911" spans="1:21" x14ac:dyDescent="0.2">
      <c r="A3911" s="178">
        <v>42898</v>
      </c>
      <c r="B3911" s="179">
        <v>0.875</v>
      </c>
      <c r="C3911" t="s">
        <v>349</v>
      </c>
      <c r="D3911">
        <v>5.43</v>
      </c>
      <c r="E3911">
        <v>4</v>
      </c>
      <c r="F3911">
        <v>7.91</v>
      </c>
      <c r="G3911">
        <v>1.59</v>
      </c>
      <c r="H3911" s="184">
        <f t="shared" ref="H3911:L3911" si="4258">H3887</f>
        <v>0.83333333333333337</v>
      </c>
      <c r="I3911" s="185">
        <f t="shared" si="4258"/>
        <v>322</v>
      </c>
      <c r="J3911" s="185">
        <f t="shared" si="4258"/>
        <v>178</v>
      </c>
      <c r="K3911" s="185">
        <f t="shared" si="4258"/>
        <v>2842</v>
      </c>
      <c r="L3911" s="185">
        <f t="shared" si="4258"/>
        <v>1426</v>
      </c>
      <c r="M3911" s="147"/>
      <c r="N3911" s="143">
        <f t="shared" si="4254"/>
        <v>1748.4599999999998</v>
      </c>
      <c r="O3911" s="143">
        <f t="shared" si="4250"/>
        <v>712</v>
      </c>
      <c r="P3911" s="143">
        <f t="shared" si="4251"/>
        <v>22480.22</v>
      </c>
      <c r="Q3911" s="143">
        <f t="shared" si="4252"/>
        <v>2267.34</v>
      </c>
      <c r="R3911" s="188">
        <f t="shared" si="4255"/>
        <v>27208.02</v>
      </c>
      <c r="T3911">
        <v>57617.59</v>
      </c>
      <c r="U3911" s="190">
        <f t="shared" si="4256"/>
        <v>0.4722172517108057</v>
      </c>
    </row>
    <row r="3912" spans="1:21" x14ac:dyDescent="0.2">
      <c r="A3912" s="178">
        <v>42898</v>
      </c>
      <c r="B3912" s="179">
        <v>0.91666666666666663</v>
      </c>
      <c r="C3912" t="s">
        <v>349</v>
      </c>
      <c r="D3912">
        <v>11.98</v>
      </c>
      <c r="E3912">
        <v>4.71</v>
      </c>
      <c r="F3912">
        <v>4.91</v>
      </c>
      <c r="G3912">
        <v>1.38</v>
      </c>
      <c r="H3912" s="184">
        <f t="shared" ref="H3912:L3912" si="4259">H3888</f>
        <v>0.875</v>
      </c>
      <c r="I3912" s="185">
        <f t="shared" si="4259"/>
        <v>337</v>
      </c>
      <c r="J3912" s="185">
        <f t="shared" si="4259"/>
        <v>173</v>
      </c>
      <c r="K3912" s="185">
        <f t="shared" si="4259"/>
        <v>2842</v>
      </c>
      <c r="L3912" s="185">
        <f t="shared" si="4259"/>
        <v>1426</v>
      </c>
      <c r="M3912" s="147"/>
      <c r="N3912" s="143">
        <f t="shared" si="4254"/>
        <v>4037.26</v>
      </c>
      <c r="O3912" s="143">
        <f t="shared" si="4250"/>
        <v>814.83</v>
      </c>
      <c r="P3912" s="143">
        <f t="shared" si="4251"/>
        <v>13954.220000000001</v>
      </c>
      <c r="Q3912" s="143">
        <f t="shared" si="4252"/>
        <v>1967.8799999999999</v>
      </c>
      <c r="R3912" s="188">
        <f t="shared" si="4255"/>
        <v>20774.190000000002</v>
      </c>
      <c r="T3912">
        <v>55671.55</v>
      </c>
      <c r="U3912" s="190">
        <f t="shared" si="4256"/>
        <v>0.37315630694672597</v>
      </c>
    </row>
    <row r="3913" spans="1:21" x14ac:dyDescent="0.2">
      <c r="A3913" s="178">
        <v>42898</v>
      </c>
      <c r="B3913" s="179">
        <v>0.95833333333333337</v>
      </c>
      <c r="C3913" t="s">
        <v>349</v>
      </c>
      <c r="D3913">
        <v>11</v>
      </c>
      <c r="E3913">
        <v>5.58</v>
      </c>
      <c r="F3913">
        <v>5.77</v>
      </c>
      <c r="G3913">
        <v>0.3</v>
      </c>
      <c r="H3913" s="184">
        <f t="shared" ref="H3913:L3913" si="4260">H3889</f>
        <v>0.91666666666666663</v>
      </c>
      <c r="I3913" s="185">
        <f t="shared" si="4260"/>
        <v>394</v>
      </c>
      <c r="J3913" s="185">
        <f t="shared" si="4260"/>
        <v>194</v>
      </c>
      <c r="K3913" s="185">
        <f t="shared" si="4260"/>
        <v>2842</v>
      </c>
      <c r="L3913" s="185">
        <f t="shared" si="4260"/>
        <v>1426</v>
      </c>
      <c r="M3913" s="147"/>
      <c r="N3913" s="143">
        <f t="shared" si="4254"/>
        <v>4334</v>
      </c>
      <c r="O3913" s="143">
        <f t="shared" si="4250"/>
        <v>1082.52</v>
      </c>
      <c r="P3913" s="143">
        <f t="shared" si="4251"/>
        <v>16398.34</v>
      </c>
      <c r="Q3913" s="143">
        <f t="shared" si="4252"/>
        <v>427.8</v>
      </c>
      <c r="R3913" s="188">
        <f t="shared" si="4255"/>
        <v>22242.66</v>
      </c>
      <c r="T3913">
        <v>54038.18</v>
      </c>
      <c r="U3913" s="190">
        <f t="shared" si="4256"/>
        <v>0.4116100875344062</v>
      </c>
    </row>
    <row r="3914" spans="1:21" x14ac:dyDescent="0.2">
      <c r="A3914" s="178">
        <v>42898</v>
      </c>
      <c r="B3914" s="180">
        <v>1</v>
      </c>
      <c r="C3914" t="s">
        <v>349</v>
      </c>
      <c r="D3914">
        <v>10.53</v>
      </c>
      <c r="E3914">
        <v>6.08</v>
      </c>
      <c r="F3914">
        <v>5.98</v>
      </c>
      <c r="G3914">
        <v>0.3</v>
      </c>
      <c r="H3914" s="184">
        <f t="shared" ref="H3914:L3914" si="4261">H3890</f>
        <v>0.95833333333333337</v>
      </c>
      <c r="I3914" s="185">
        <f t="shared" si="4261"/>
        <v>389</v>
      </c>
      <c r="J3914" s="185">
        <f t="shared" si="4261"/>
        <v>265</v>
      </c>
      <c r="K3914" s="185">
        <f t="shared" si="4261"/>
        <v>2985</v>
      </c>
      <c r="L3914" s="185">
        <f t="shared" si="4261"/>
        <v>1111</v>
      </c>
      <c r="M3914" s="147"/>
      <c r="N3914" s="143">
        <f t="shared" si="4254"/>
        <v>4096.17</v>
      </c>
      <c r="O3914" s="143">
        <f t="shared" si="4250"/>
        <v>1611.2</v>
      </c>
      <c r="P3914" s="143">
        <f t="shared" si="4251"/>
        <v>17850.300000000003</v>
      </c>
      <c r="Q3914" s="143">
        <f t="shared" si="4252"/>
        <v>333.3</v>
      </c>
      <c r="R3914" s="188">
        <f t="shared" si="4255"/>
        <v>23890.97</v>
      </c>
      <c r="T3914">
        <v>50361.13</v>
      </c>
      <c r="U3914" s="190">
        <f t="shared" si="4256"/>
        <v>0.47439304876598287</v>
      </c>
    </row>
    <row r="3915" spans="1:21" x14ac:dyDescent="0.2">
      <c r="A3915" s="178">
        <v>42899</v>
      </c>
      <c r="B3915" s="179">
        <v>4.1666666666666664E-2</v>
      </c>
      <c r="C3915" t="s">
        <v>349</v>
      </c>
      <c r="D3915">
        <v>20</v>
      </c>
      <c r="E3915">
        <v>5</v>
      </c>
      <c r="F3915">
        <v>3</v>
      </c>
      <c r="G3915">
        <v>0.3</v>
      </c>
      <c r="H3915" s="184">
        <f t="shared" ref="H3915:L3915" si="4262">H3891</f>
        <v>1</v>
      </c>
      <c r="I3915" s="185">
        <f t="shared" si="4262"/>
        <v>362</v>
      </c>
      <c r="J3915" s="185">
        <f t="shared" si="4262"/>
        <v>243</v>
      </c>
      <c r="K3915" s="185">
        <f t="shared" si="4262"/>
        <v>2985</v>
      </c>
      <c r="L3915" s="185">
        <f t="shared" si="4262"/>
        <v>1111</v>
      </c>
      <c r="M3915" s="147"/>
      <c r="N3915" s="143">
        <f t="shared" si="4254"/>
        <v>7240</v>
      </c>
      <c r="O3915" s="143">
        <f t="shared" si="4250"/>
        <v>1215</v>
      </c>
      <c r="P3915" s="143">
        <f t="shared" si="4251"/>
        <v>8955</v>
      </c>
      <c r="Q3915" s="143">
        <f t="shared" si="4252"/>
        <v>333.3</v>
      </c>
      <c r="R3915" s="188">
        <f t="shared" si="4255"/>
        <v>17743.3</v>
      </c>
      <c r="T3915">
        <v>46310.86</v>
      </c>
      <c r="U3915" s="190">
        <f t="shared" si="4256"/>
        <v>0.38313475500131067</v>
      </c>
    </row>
    <row r="3916" spans="1:21" x14ac:dyDescent="0.2">
      <c r="A3916" s="178">
        <v>42899</v>
      </c>
      <c r="B3916" s="179">
        <v>8.3333333333333329E-2</v>
      </c>
      <c r="C3916" t="s">
        <v>349</v>
      </c>
      <c r="D3916">
        <v>6.08</v>
      </c>
      <c r="E3916">
        <v>3.11</v>
      </c>
      <c r="F3916">
        <v>3</v>
      </c>
      <c r="G3916">
        <v>0.25</v>
      </c>
      <c r="H3916" s="184">
        <f t="shared" ref="H3916:L3916" si="4263">H3892</f>
        <v>4.1666666666666664E-2</v>
      </c>
      <c r="I3916" s="185">
        <f t="shared" si="4263"/>
        <v>294</v>
      </c>
      <c r="J3916" s="185">
        <f t="shared" si="4263"/>
        <v>212</v>
      </c>
      <c r="K3916" s="185">
        <f t="shared" si="4263"/>
        <v>2985</v>
      </c>
      <c r="L3916" s="185">
        <f t="shared" si="4263"/>
        <v>1111</v>
      </c>
      <c r="M3916" s="147"/>
      <c r="N3916" s="143">
        <f t="shared" si="4254"/>
        <v>1787.52</v>
      </c>
      <c r="O3916" s="143">
        <f t="shared" si="4250"/>
        <v>659.31999999999994</v>
      </c>
      <c r="P3916" s="143">
        <f t="shared" si="4251"/>
        <v>8955</v>
      </c>
      <c r="Q3916" s="143">
        <f t="shared" si="4252"/>
        <v>277.75</v>
      </c>
      <c r="R3916" s="188">
        <f t="shared" si="4255"/>
        <v>11679.59</v>
      </c>
      <c r="T3916">
        <v>42844.78</v>
      </c>
      <c r="U3916" s="190">
        <f t="shared" si="4256"/>
        <v>0.27260240337329311</v>
      </c>
    </row>
    <row r="3917" spans="1:21" x14ac:dyDescent="0.2">
      <c r="A3917" s="178">
        <v>42899</v>
      </c>
      <c r="B3917" s="179">
        <v>0.125</v>
      </c>
      <c r="C3917" t="s">
        <v>349</v>
      </c>
      <c r="D3917">
        <v>6</v>
      </c>
      <c r="E3917">
        <v>2.87</v>
      </c>
      <c r="F3917">
        <v>3</v>
      </c>
      <c r="G3917">
        <v>1</v>
      </c>
      <c r="H3917" s="184">
        <f t="shared" ref="H3917:L3917" si="4264">H3893</f>
        <v>8.3333333333333329E-2</v>
      </c>
      <c r="I3917" s="185">
        <f t="shared" si="4264"/>
        <v>236</v>
      </c>
      <c r="J3917" s="185">
        <f t="shared" si="4264"/>
        <v>179</v>
      </c>
      <c r="K3917" s="185">
        <f t="shared" si="4264"/>
        <v>2985</v>
      </c>
      <c r="L3917" s="185">
        <f t="shared" si="4264"/>
        <v>1111</v>
      </c>
      <c r="M3917" s="147"/>
      <c r="N3917" s="143">
        <f t="shared" si="4254"/>
        <v>1416</v>
      </c>
      <c r="O3917" s="143">
        <f t="shared" si="4250"/>
        <v>513.73</v>
      </c>
      <c r="P3917" s="143">
        <f t="shared" si="4251"/>
        <v>8955</v>
      </c>
      <c r="Q3917" s="143">
        <f t="shared" si="4252"/>
        <v>1111</v>
      </c>
      <c r="R3917" s="188">
        <f t="shared" si="4255"/>
        <v>11995.73</v>
      </c>
      <c r="T3917">
        <v>40513.24</v>
      </c>
      <c r="U3917" s="190">
        <f t="shared" si="4256"/>
        <v>0.29609406702598956</v>
      </c>
    </row>
    <row r="3918" spans="1:21" x14ac:dyDescent="0.2">
      <c r="A3918" s="178">
        <v>42899</v>
      </c>
      <c r="B3918" s="179">
        <v>0.16666666666666666</v>
      </c>
      <c r="C3918" t="s">
        <v>349</v>
      </c>
      <c r="D3918">
        <v>3.53</v>
      </c>
      <c r="E3918">
        <v>2.61</v>
      </c>
      <c r="F3918">
        <v>2.61</v>
      </c>
      <c r="G3918">
        <v>1</v>
      </c>
      <c r="H3918" s="184">
        <f t="shared" ref="H3918:L3918" si="4265">H3894</f>
        <v>0.125</v>
      </c>
      <c r="I3918" s="185">
        <f t="shared" si="4265"/>
        <v>201</v>
      </c>
      <c r="J3918" s="185">
        <f t="shared" si="4265"/>
        <v>205</v>
      </c>
      <c r="K3918" s="185">
        <f t="shared" si="4265"/>
        <v>2985</v>
      </c>
      <c r="L3918" s="185">
        <f t="shared" si="4265"/>
        <v>1717</v>
      </c>
      <c r="M3918" s="147"/>
      <c r="N3918" s="143">
        <f t="shared" si="4254"/>
        <v>709.53</v>
      </c>
      <c r="O3918" s="143">
        <f t="shared" si="4250"/>
        <v>535.04999999999995</v>
      </c>
      <c r="P3918" s="143">
        <f t="shared" si="4251"/>
        <v>7790.8499999999995</v>
      </c>
      <c r="Q3918" s="143">
        <f t="shared" si="4252"/>
        <v>1717</v>
      </c>
      <c r="R3918" s="188">
        <f t="shared" si="4255"/>
        <v>10752.43</v>
      </c>
      <c r="T3918">
        <v>38825.82</v>
      </c>
      <c r="U3918" s="190">
        <f t="shared" si="4256"/>
        <v>0.27694019083177124</v>
      </c>
    </row>
    <row r="3919" spans="1:21" x14ac:dyDescent="0.2">
      <c r="A3919" s="178">
        <v>42899</v>
      </c>
      <c r="B3919" s="179">
        <v>0.20833333333333334</v>
      </c>
      <c r="C3919" t="s">
        <v>349</v>
      </c>
      <c r="D3919">
        <v>3.44</v>
      </c>
      <c r="E3919">
        <v>2.61</v>
      </c>
      <c r="F3919">
        <v>3</v>
      </c>
      <c r="G3919">
        <v>1</v>
      </c>
      <c r="H3919" s="184">
        <f t="shared" ref="H3919:L3919" si="4266">H3895</f>
        <v>0.16666666666666666</v>
      </c>
      <c r="I3919" s="185">
        <f t="shared" si="4266"/>
        <v>185</v>
      </c>
      <c r="J3919" s="185">
        <f t="shared" si="4266"/>
        <v>205</v>
      </c>
      <c r="K3919" s="185">
        <f t="shared" si="4266"/>
        <v>2985</v>
      </c>
      <c r="L3919" s="185">
        <f t="shared" si="4266"/>
        <v>1717</v>
      </c>
      <c r="M3919" s="147"/>
      <c r="N3919" s="143">
        <f t="shared" si="4254"/>
        <v>636.4</v>
      </c>
      <c r="O3919" s="143">
        <f t="shared" si="4250"/>
        <v>535.04999999999995</v>
      </c>
      <c r="P3919" s="143">
        <f t="shared" si="4251"/>
        <v>8955</v>
      </c>
      <c r="Q3919" s="143">
        <f t="shared" si="4252"/>
        <v>1717</v>
      </c>
      <c r="R3919" s="188">
        <f t="shared" si="4255"/>
        <v>11843.45</v>
      </c>
      <c r="T3919">
        <v>37953.99</v>
      </c>
      <c r="U3919" s="190">
        <f t="shared" si="4256"/>
        <v>0.31204756074394291</v>
      </c>
    </row>
    <row r="3920" spans="1:21" x14ac:dyDescent="0.2">
      <c r="A3920" s="178">
        <v>42899</v>
      </c>
      <c r="B3920" s="179">
        <v>0.25</v>
      </c>
      <c r="C3920" t="s">
        <v>349</v>
      </c>
      <c r="D3920">
        <v>6</v>
      </c>
      <c r="E3920">
        <v>5</v>
      </c>
      <c r="F3920">
        <v>3</v>
      </c>
      <c r="G3920">
        <v>0.99</v>
      </c>
      <c r="H3920" s="184">
        <f t="shared" ref="H3920:L3920" si="4267">H3896</f>
        <v>0.20833333333333334</v>
      </c>
      <c r="I3920" s="185">
        <f t="shared" si="4267"/>
        <v>207</v>
      </c>
      <c r="J3920" s="185">
        <f t="shared" si="4267"/>
        <v>283</v>
      </c>
      <c r="K3920" s="185">
        <f t="shared" si="4267"/>
        <v>2985</v>
      </c>
      <c r="L3920" s="185">
        <f t="shared" si="4267"/>
        <v>1717</v>
      </c>
      <c r="M3920" s="147"/>
      <c r="N3920" s="143">
        <f t="shared" si="4254"/>
        <v>1242</v>
      </c>
      <c r="O3920" s="143">
        <f t="shared" si="4250"/>
        <v>1415</v>
      </c>
      <c r="P3920" s="143">
        <f t="shared" si="4251"/>
        <v>8955</v>
      </c>
      <c r="Q3920" s="143">
        <f t="shared" si="4252"/>
        <v>1699.83</v>
      </c>
      <c r="R3920" s="188">
        <f t="shared" si="4255"/>
        <v>13311.83</v>
      </c>
      <c r="T3920">
        <v>37939.279999999999</v>
      </c>
      <c r="U3920" s="190">
        <f t="shared" si="4256"/>
        <v>0.35087197226726496</v>
      </c>
    </row>
    <row r="3921" spans="1:21" x14ac:dyDescent="0.2">
      <c r="A3921" s="178">
        <v>42899</v>
      </c>
      <c r="B3921" s="179">
        <v>0.29166666666666669</v>
      </c>
      <c r="C3921" t="s">
        <v>349</v>
      </c>
      <c r="D3921">
        <v>3.95</v>
      </c>
      <c r="E3921">
        <v>5</v>
      </c>
      <c r="F3921">
        <v>3</v>
      </c>
      <c r="G3921">
        <v>5</v>
      </c>
      <c r="H3921" s="184">
        <f t="shared" ref="H3921:L3921" si="4268">H3897</f>
        <v>0.25</v>
      </c>
      <c r="I3921" s="185">
        <f t="shared" si="4268"/>
        <v>327</v>
      </c>
      <c r="J3921" s="185">
        <f t="shared" si="4268"/>
        <v>438</v>
      </c>
      <c r="K3921" s="185">
        <f t="shared" si="4268"/>
        <v>2985</v>
      </c>
      <c r="L3921" s="185">
        <f t="shared" si="4268"/>
        <v>1717</v>
      </c>
      <c r="M3921" s="147"/>
      <c r="N3921" s="143">
        <f t="shared" si="4254"/>
        <v>1291.6500000000001</v>
      </c>
      <c r="O3921" s="143">
        <f t="shared" si="4250"/>
        <v>2190</v>
      </c>
      <c r="P3921" s="143">
        <f t="shared" si="4251"/>
        <v>8955</v>
      </c>
      <c r="Q3921" s="143">
        <f t="shared" si="4252"/>
        <v>8585</v>
      </c>
      <c r="R3921" s="188">
        <f t="shared" si="4255"/>
        <v>21021.65</v>
      </c>
      <c r="T3921">
        <v>39134.449999999997</v>
      </c>
      <c r="U3921" s="190">
        <f t="shared" si="4256"/>
        <v>0.53716482536486398</v>
      </c>
    </row>
    <row r="3922" spans="1:21" x14ac:dyDescent="0.2">
      <c r="A3922" s="178">
        <v>42899</v>
      </c>
      <c r="B3922" s="179">
        <v>0.33333333333333331</v>
      </c>
      <c r="C3922" t="s">
        <v>349</v>
      </c>
      <c r="D3922">
        <v>3.11</v>
      </c>
      <c r="E3922">
        <v>5</v>
      </c>
      <c r="F3922">
        <v>3</v>
      </c>
      <c r="G3922">
        <v>5</v>
      </c>
      <c r="H3922" s="184">
        <f t="shared" ref="H3922:L3922" si="4269">H3898</f>
        <v>0.29166666666666669</v>
      </c>
      <c r="I3922" s="185">
        <f t="shared" si="4269"/>
        <v>249</v>
      </c>
      <c r="J3922" s="185">
        <f t="shared" si="4269"/>
        <v>556</v>
      </c>
      <c r="K3922" s="185">
        <f t="shared" si="4269"/>
        <v>2872</v>
      </c>
      <c r="L3922" s="185">
        <f t="shared" si="4269"/>
        <v>2219</v>
      </c>
      <c r="M3922" s="147"/>
      <c r="N3922" s="143">
        <f t="shared" si="4254"/>
        <v>774.39</v>
      </c>
      <c r="O3922" s="143">
        <f t="shared" si="4250"/>
        <v>2780</v>
      </c>
      <c r="P3922" s="143">
        <f t="shared" si="4251"/>
        <v>8616</v>
      </c>
      <c r="Q3922" s="143">
        <f t="shared" si="4252"/>
        <v>11095</v>
      </c>
      <c r="R3922" s="188">
        <f t="shared" si="4255"/>
        <v>23265.39</v>
      </c>
      <c r="T3922">
        <v>40804.67</v>
      </c>
      <c r="U3922" s="190">
        <f t="shared" si="4256"/>
        <v>0.5701648855388366</v>
      </c>
    </row>
    <row r="3923" spans="1:21" x14ac:dyDescent="0.2">
      <c r="A3923" s="178">
        <v>42899</v>
      </c>
      <c r="B3923" s="179">
        <v>0.375</v>
      </c>
      <c r="C3923" t="s">
        <v>349</v>
      </c>
      <c r="D3923">
        <v>5.07</v>
      </c>
      <c r="E3923">
        <v>5.8</v>
      </c>
      <c r="F3923">
        <v>3</v>
      </c>
      <c r="G3923">
        <v>5</v>
      </c>
      <c r="H3923" s="184">
        <f t="shared" ref="H3923:L3923" si="4270">H3899</f>
        <v>0.33333333333333331</v>
      </c>
      <c r="I3923" s="185">
        <f t="shared" si="4270"/>
        <v>256</v>
      </c>
      <c r="J3923" s="185">
        <f t="shared" si="4270"/>
        <v>306</v>
      </c>
      <c r="K3923" s="185">
        <f t="shared" si="4270"/>
        <v>2872</v>
      </c>
      <c r="L3923" s="185">
        <f t="shared" si="4270"/>
        <v>2219</v>
      </c>
      <c r="M3923" s="147"/>
      <c r="N3923" s="143">
        <f t="shared" si="4254"/>
        <v>1297.92</v>
      </c>
      <c r="O3923" s="143">
        <f t="shared" si="4250"/>
        <v>1774.8</v>
      </c>
      <c r="P3923" s="143">
        <f t="shared" si="4251"/>
        <v>8616</v>
      </c>
      <c r="Q3923" s="143">
        <f t="shared" si="4252"/>
        <v>11095</v>
      </c>
      <c r="R3923" s="188">
        <f t="shared" si="4255"/>
        <v>22783.72</v>
      </c>
      <c r="T3923">
        <v>42128.98</v>
      </c>
      <c r="U3923" s="190">
        <f t="shared" si="4256"/>
        <v>0.54080872596488216</v>
      </c>
    </row>
    <row r="3924" spans="1:21" x14ac:dyDescent="0.2">
      <c r="A3924" s="178">
        <v>42899</v>
      </c>
      <c r="B3924" s="179">
        <v>0.41666666666666669</v>
      </c>
      <c r="C3924" t="s">
        <v>349</v>
      </c>
      <c r="D3924">
        <v>4.45</v>
      </c>
      <c r="E3924">
        <v>5.32</v>
      </c>
      <c r="F3924">
        <v>3.28</v>
      </c>
      <c r="G3924">
        <v>4.75</v>
      </c>
      <c r="H3924" s="184">
        <f t="shared" ref="H3924:L3924" si="4271">H3900</f>
        <v>0.375</v>
      </c>
      <c r="I3924" s="185">
        <f t="shared" si="4271"/>
        <v>156</v>
      </c>
      <c r="J3924" s="185">
        <f t="shared" si="4271"/>
        <v>343</v>
      </c>
      <c r="K3924" s="185">
        <f t="shared" si="4271"/>
        <v>2872</v>
      </c>
      <c r="L3924" s="185">
        <f t="shared" si="4271"/>
        <v>2219</v>
      </c>
      <c r="M3924" s="147"/>
      <c r="N3924" s="143">
        <f t="shared" si="4254"/>
        <v>694.2</v>
      </c>
      <c r="O3924" s="143">
        <f t="shared" si="4250"/>
        <v>1824.76</v>
      </c>
      <c r="P3924" s="143">
        <f t="shared" si="4251"/>
        <v>9420.16</v>
      </c>
      <c r="Q3924" s="143">
        <f t="shared" si="4252"/>
        <v>10540.25</v>
      </c>
      <c r="R3924" s="188">
        <f t="shared" si="4255"/>
        <v>22479.37</v>
      </c>
      <c r="T3924">
        <v>44340.5</v>
      </c>
      <c r="U3924" s="190">
        <f t="shared" si="4256"/>
        <v>0.50697150460639817</v>
      </c>
    </row>
    <row r="3925" spans="1:21" x14ac:dyDescent="0.2">
      <c r="A3925" s="178">
        <v>42899</v>
      </c>
      <c r="B3925" s="179">
        <v>0.45833333333333331</v>
      </c>
      <c r="C3925" t="s">
        <v>349</v>
      </c>
      <c r="D3925">
        <v>2.72</v>
      </c>
      <c r="E3925">
        <v>6.27</v>
      </c>
      <c r="F3925">
        <v>4.8099999999999996</v>
      </c>
      <c r="G3925">
        <v>4.8600000000000003</v>
      </c>
      <c r="H3925" s="184">
        <f t="shared" ref="H3925:L3925" si="4272">H3901</f>
        <v>0.41666666666666669</v>
      </c>
      <c r="I3925" s="185">
        <f t="shared" si="4272"/>
        <v>196</v>
      </c>
      <c r="J3925" s="185">
        <f t="shared" si="4272"/>
        <v>315</v>
      </c>
      <c r="K3925" s="185">
        <f t="shared" si="4272"/>
        <v>2872</v>
      </c>
      <c r="L3925" s="185">
        <f t="shared" si="4272"/>
        <v>2219</v>
      </c>
      <c r="M3925" s="147"/>
      <c r="N3925" s="143">
        <f t="shared" si="4254"/>
        <v>533.12</v>
      </c>
      <c r="O3925" s="143">
        <f t="shared" si="4250"/>
        <v>1975.05</v>
      </c>
      <c r="P3925" s="143">
        <f t="shared" si="4251"/>
        <v>13814.32</v>
      </c>
      <c r="Q3925" s="143">
        <f t="shared" si="4252"/>
        <v>10784.34</v>
      </c>
      <c r="R3925" s="188">
        <f t="shared" si="4255"/>
        <v>27106.83</v>
      </c>
      <c r="T3925">
        <v>47303.87</v>
      </c>
      <c r="U3925" s="190">
        <f t="shared" si="4256"/>
        <v>0.57303620190060556</v>
      </c>
    </row>
    <row r="3926" spans="1:21" x14ac:dyDescent="0.2">
      <c r="A3926" s="178">
        <v>42899</v>
      </c>
      <c r="B3926" s="179">
        <v>0.5</v>
      </c>
      <c r="C3926" t="s">
        <v>349</v>
      </c>
      <c r="D3926">
        <v>1</v>
      </c>
      <c r="E3926">
        <v>8.15</v>
      </c>
      <c r="F3926">
        <v>7.69</v>
      </c>
      <c r="G3926">
        <v>7.24</v>
      </c>
      <c r="H3926" s="184">
        <f t="shared" ref="H3926:L3926" si="4273">H3902</f>
        <v>0.45833333333333331</v>
      </c>
      <c r="I3926" s="185">
        <f t="shared" si="4273"/>
        <v>226</v>
      </c>
      <c r="J3926" s="185">
        <f t="shared" si="4273"/>
        <v>326</v>
      </c>
      <c r="K3926" s="185">
        <f t="shared" si="4273"/>
        <v>2842</v>
      </c>
      <c r="L3926" s="185">
        <f t="shared" si="4273"/>
        <v>1635</v>
      </c>
      <c r="M3926" s="147"/>
      <c r="N3926" s="143">
        <f t="shared" si="4254"/>
        <v>226</v>
      </c>
      <c r="O3926" s="143">
        <f t="shared" si="4250"/>
        <v>2656.9</v>
      </c>
      <c r="P3926" s="143">
        <f t="shared" si="4251"/>
        <v>21854.98</v>
      </c>
      <c r="Q3926" s="143">
        <f t="shared" si="4252"/>
        <v>11837.4</v>
      </c>
      <c r="R3926" s="188">
        <f t="shared" si="4255"/>
        <v>36575.279999999999</v>
      </c>
      <c r="T3926">
        <v>50688.58</v>
      </c>
      <c r="U3926" s="190">
        <f t="shared" si="4256"/>
        <v>0.72156844796204589</v>
      </c>
    </row>
    <row r="3927" spans="1:21" x14ac:dyDescent="0.2">
      <c r="A3927" s="178">
        <v>42899</v>
      </c>
      <c r="B3927" s="179">
        <v>0.54166666666666663</v>
      </c>
      <c r="C3927" t="s">
        <v>349</v>
      </c>
      <c r="D3927">
        <v>1.05</v>
      </c>
      <c r="E3927">
        <v>7.5</v>
      </c>
      <c r="F3927">
        <v>7.76</v>
      </c>
      <c r="G3927">
        <v>7.5</v>
      </c>
      <c r="H3927" s="184">
        <f t="shared" ref="H3927:L3927" si="4274">H3903</f>
        <v>0.5</v>
      </c>
      <c r="I3927" s="185">
        <f t="shared" si="4274"/>
        <v>222</v>
      </c>
      <c r="J3927" s="185">
        <f t="shared" si="4274"/>
        <v>319</v>
      </c>
      <c r="K3927" s="185">
        <f t="shared" si="4274"/>
        <v>2842</v>
      </c>
      <c r="L3927" s="185">
        <f t="shared" si="4274"/>
        <v>1635</v>
      </c>
      <c r="M3927" s="147"/>
      <c r="N3927" s="143">
        <f t="shared" si="4254"/>
        <v>233.10000000000002</v>
      </c>
      <c r="O3927" s="143">
        <f t="shared" si="4250"/>
        <v>2392.5</v>
      </c>
      <c r="P3927" s="143">
        <f t="shared" si="4251"/>
        <v>22053.919999999998</v>
      </c>
      <c r="Q3927" s="143">
        <f t="shared" si="4252"/>
        <v>12262.5</v>
      </c>
      <c r="R3927" s="188">
        <f t="shared" si="4255"/>
        <v>36942.019999999997</v>
      </c>
      <c r="T3927">
        <v>53714.080000000002</v>
      </c>
      <c r="U3927" s="190">
        <f t="shared" si="4256"/>
        <v>0.68775300628810909</v>
      </c>
    </row>
    <row r="3928" spans="1:21" x14ac:dyDescent="0.2">
      <c r="A3928" s="178">
        <v>42899</v>
      </c>
      <c r="B3928" s="179">
        <v>0.58333333333333337</v>
      </c>
      <c r="C3928" t="s">
        <v>349</v>
      </c>
      <c r="D3928">
        <v>1.34</v>
      </c>
      <c r="E3928">
        <v>11.92</v>
      </c>
      <c r="F3928">
        <v>11.99</v>
      </c>
      <c r="G3928">
        <v>11.99</v>
      </c>
      <c r="H3928" s="184">
        <f t="shared" ref="H3928:L3928" si="4275">H3904</f>
        <v>0.54166666666666663</v>
      </c>
      <c r="I3928" s="185">
        <f t="shared" si="4275"/>
        <v>195</v>
      </c>
      <c r="J3928" s="185">
        <f t="shared" si="4275"/>
        <v>299</v>
      </c>
      <c r="K3928" s="185">
        <f t="shared" si="4275"/>
        <v>2842</v>
      </c>
      <c r="L3928" s="185">
        <f t="shared" si="4275"/>
        <v>1635</v>
      </c>
      <c r="M3928" s="147"/>
      <c r="N3928" s="143">
        <f t="shared" si="4254"/>
        <v>261.3</v>
      </c>
      <c r="O3928" s="143">
        <f t="shared" si="4250"/>
        <v>3564.08</v>
      </c>
      <c r="P3928" s="143">
        <f t="shared" si="4251"/>
        <v>34075.58</v>
      </c>
      <c r="Q3928" s="143">
        <f t="shared" si="4252"/>
        <v>19603.650000000001</v>
      </c>
      <c r="R3928" s="188">
        <f t="shared" si="4255"/>
        <v>57504.61</v>
      </c>
      <c r="T3928">
        <v>56317.99</v>
      </c>
      <c r="U3928" s="190">
        <f t="shared" si="4256"/>
        <v>1.0210699991246137</v>
      </c>
    </row>
    <row r="3929" spans="1:21" x14ac:dyDescent="0.2">
      <c r="A3929" s="178">
        <v>42899</v>
      </c>
      <c r="B3929" s="179">
        <v>0.625</v>
      </c>
      <c r="C3929" t="s">
        <v>349</v>
      </c>
      <c r="D3929">
        <v>2.38</v>
      </c>
      <c r="E3929">
        <v>9.6</v>
      </c>
      <c r="F3929">
        <v>10.6</v>
      </c>
      <c r="G3929">
        <v>5</v>
      </c>
      <c r="H3929" s="184">
        <f t="shared" ref="H3929:L3929" si="4276">H3905</f>
        <v>0.58333333333333337</v>
      </c>
      <c r="I3929" s="185">
        <f t="shared" si="4276"/>
        <v>205</v>
      </c>
      <c r="J3929" s="185">
        <f t="shared" si="4276"/>
        <v>237</v>
      </c>
      <c r="K3929" s="185">
        <f t="shared" si="4276"/>
        <v>2842</v>
      </c>
      <c r="L3929" s="185">
        <f t="shared" si="4276"/>
        <v>1635</v>
      </c>
      <c r="M3929" s="147"/>
      <c r="N3929" s="143">
        <f t="shared" si="4254"/>
        <v>487.9</v>
      </c>
      <c r="O3929" s="143">
        <f t="shared" si="4250"/>
        <v>2275.1999999999998</v>
      </c>
      <c r="P3929" s="143">
        <f t="shared" si="4251"/>
        <v>30125.200000000001</v>
      </c>
      <c r="Q3929" s="143">
        <f t="shared" si="4252"/>
        <v>8175</v>
      </c>
      <c r="R3929" s="188">
        <f t="shared" si="4255"/>
        <v>41063.300000000003</v>
      </c>
      <c r="T3929">
        <v>58708.46</v>
      </c>
      <c r="U3929" s="190">
        <f t="shared" si="4256"/>
        <v>0.69944433902711811</v>
      </c>
    </row>
    <row r="3930" spans="1:21" x14ac:dyDescent="0.2">
      <c r="A3930" s="178">
        <v>42899</v>
      </c>
      <c r="B3930" s="179">
        <v>0.66666666666666663</v>
      </c>
      <c r="C3930" t="s">
        <v>349</v>
      </c>
      <c r="D3930">
        <v>3.64</v>
      </c>
      <c r="E3930">
        <v>19</v>
      </c>
      <c r="F3930">
        <v>20</v>
      </c>
      <c r="G3930">
        <v>5</v>
      </c>
      <c r="H3930" s="184">
        <f t="shared" ref="H3930:L3930" si="4277">H3906</f>
        <v>0.625</v>
      </c>
      <c r="I3930" s="185">
        <f t="shared" si="4277"/>
        <v>212</v>
      </c>
      <c r="J3930" s="185">
        <f t="shared" si="4277"/>
        <v>213</v>
      </c>
      <c r="K3930" s="185">
        <f t="shared" si="4277"/>
        <v>2842</v>
      </c>
      <c r="L3930" s="185">
        <f t="shared" si="4277"/>
        <v>1380</v>
      </c>
      <c r="M3930" s="147"/>
      <c r="N3930" s="143">
        <f t="shared" si="4254"/>
        <v>771.68000000000006</v>
      </c>
      <c r="O3930" s="143">
        <f t="shared" si="4250"/>
        <v>4047</v>
      </c>
      <c r="P3930" s="143">
        <f t="shared" si="4251"/>
        <v>56840</v>
      </c>
      <c r="Q3930" s="143">
        <f t="shared" si="4252"/>
        <v>6900</v>
      </c>
      <c r="R3930" s="188">
        <f t="shared" si="4255"/>
        <v>68558.679999999993</v>
      </c>
      <c r="T3930">
        <v>60597.97</v>
      </c>
      <c r="U3930" s="190">
        <f t="shared" si="4256"/>
        <v>1.1313692521383141</v>
      </c>
    </row>
    <row r="3931" spans="1:21" x14ac:dyDescent="0.2">
      <c r="A3931" s="178">
        <v>42899</v>
      </c>
      <c r="B3931" s="179">
        <v>0.70833333333333337</v>
      </c>
      <c r="C3931" t="s">
        <v>349</v>
      </c>
      <c r="D3931">
        <v>2.54</v>
      </c>
      <c r="E3931">
        <v>14.78</v>
      </c>
      <c r="F3931">
        <v>17.57</v>
      </c>
      <c r="G3931">
        <v>2.91</v>
      </c>
      <c r="H3931" s="184">
        <f t="shared" ref="H3931:L3931" si="4278">H3907</f>
        <v>0.66666666666666663</v>
      </c>
      <c r="I3931" s="185">
        <f t="shared" si="4278"/>
        <v>191</v>
      </c>
      <c r="J3931" s="185">
        <f t="shared" si="4278"/>
        <v>237</v>
      </c>
      <c r="K3931" s="185">
        <f t="shared" si="4278"/>
        <v>2842</v>
      </c>
      <c r="L3931" s="185">
        <f t="shared" si="4278"/>
        <v>1380</v>
      </c>
      <c r="M3931" s="147"/>
      <c r="N3931" s="143">
        <f t="shared" si="4254"/>
        <v>485.14</v>
      </c>
      <c r="O3931" s="143">
        <f t="shared" si="4250"/>
        <v>3502.8599999999997</v>
      </c>
      <c r="P3931" s="143">
        <f t="shared" si="4251"/>
        <v>49933.94</v>
      </c>
      <c r="Q3931" s="143">
        <f t="shared" si="4252"/>
        <v>4015.8</v>
      </c>
      <c r="R3931" s="188">
        <f t="shared" si="4255"/>
        <v>57937.740000000005</v>
      </c>
      <c r="T3931">
        <v>62112.37</v>
      </c>
      <c r="U3931" s="190">
        <f t="shared" si="4256"/>
        <v>0.93278907245046361</v>
      </c>
    </row>
    <row r="3932" spans="1:21" x14ac:dyDescent="0.2">
      <c r="A3932" s="178">
        <v>42899</v>
      </c>
      <c r="B3932" s="179">
        <v>0.75</v>
      </c>
      <c r="C3932" t="s">
        <v>349</v>
      </c>
      <c r="D3932">
        <v>3.5</v>
      </c>
      <c r="E3932">
        <v>7.5</v>
      </c>
      <c r="F3932">
        <v>8.5</v>
      </c>
      <c r="G3932">
        <v>5</v>
      </c>
      <c r="H3932" s="184">
        <f t="shared" ref="H3932:L3932" si="4279">H3908</f>
        <v>0.70833333333333337</v>
      </c>
      <c r="I3932" s="185">
        <f t="shared" si="4279"/>
        <v>218</v>
      </c>
      <c r="J3932" s="185">
        <f t="shared" si="4279"/>
        <v>258</v>
      </c>
      <c r="K3932" s="185">
        <f t="shared" si="4279"/>
        <v>2842</v>
      </c>
      <c r="L3932" s="185">
        <f t="shared" si="4279"/>
        <v>1380</v>
      </c>
      <c r="M3932" s="147"/>
      <c r="N3932" s="143">
        <f t="shared" si="4254"/>
        <v>763</v>
      </c>
      <c r="O3932" s="143">
        <f t="shared" si="4250"/>
        <v>1935</v>
      </c>
      <c r="P3932" s="143">
        <f t="shared" si="4251"/>
        <v>24157</v>
      </c>
      <c r="Q3932" s="143">
        <f t="shared" si="4252"/>
        <v>6900</v>
      </c>
      <c r="R3932" s="188">
        <f t="shared" si="4255"/>
        <v>33755</v>
      </c>
      <c r="T3932">
        <v>62819.34</v>
      </c>
      <c r="U3932" s="190">
        <f t="shared" si="4256"/>
        <v>0.53733452150245453</v>
      </c>
    </row>
    <row r="3933" spans="1:21" x14ac:dyDescent="0.2">
      <c r="A3933" s="178">
        <v>42899</v>
      </c>
      <c r="B3933" s="179">
        <v>0.79166666666666663</v>
      </c>
      <c r="C3933" t="s">
        <v>349</v>
      </c>
      <c r="D3933">
        <v>9.11</v>
      </c>
      <c r="E3933">
        <v>5</v>
      </c>
      <c r="F3933">
        <v>9.83</v>
      </c>
      <c r="G3933">
        <v>4</v>
      </c>
      <c r="H3933" s="184">
        <f t="shared" ref="H3933:L3933" si="4280">H3909</f>
        <v>0.75</v>
      </c>
      <c r="I3933" s="185">
        <f t="shared" si="4280"/>
        <v>240</v>
      </c>
      <c r="J3933" s="185">
        <f t="shared" si="4280"/>
        <v>365</v>
      </c>
      <c r="K3933" s="185">
        <f t="shared" si="4280"/>
        <v>2842</v>
      </c>
      <c r="L3933" s="185">
        <f t="shared" si="4280"/>
        <v>1380</v>
      </c>
      <c r="M3933" s="147"/>
      <c r="N3933" s="143">
        <f t="shared" si="4254"/>
        <v>2186.3999999999996</v>
      </c>
      <c r="O3933" s="143">
        <f t="shared" si="4250"/>
        <v>1825</v>
      </c>
      <c r="P3933" s="143">
        <f t="shared" si="4251"/>
        <v>27936.86</v>
      </c>
      <c r="Q3933" s="143">
        <f t="shared" si="4252"/>
        <v>5520</v>
      </c>
      <c r="R3933" s="188">
        <f t="shared" si="4255"/>
        <v>37468.26</v>
      </c>
      <c r="T3933">
        <v>62533.05</v>
      </c>
      <c r="U3933" s="190">
        <f t="shared" si="4256"/>
        <v>0.59917531609285013</v>
      </c>
    </row>
    <row r="3934" spans="1:21" x14ac:dyDescent="0.2">
      <c r="A3934" s="178">
        <v>42899</v>
      </c>
      <c r="B3934" s="179">
        <v>0.83333333333333337</v>
      </c>
      <c r="C3934" t="s">
        <v>349</v>
      </c>
      <c r="D3934">
        <v>5.52</v>
      </c>
      <c r="E3934">
        <v>4.22</v>
      </c>
      <c r="F3934">
        <v>7.13</v>
      </c>
      <c r="G3934">
        <v>3</v>
      </c>
      <c r="H3934" s="184">
        <f t="shared" ref="H3934:L3934" si="4281">H3910</f>
        <v>0.79166666666666663</v>
      </c>
      <c r="I3934" s="185">
        <f t="shared" si="4281"/>
        <v>320</v>
      </c>
      <c r="J3934" s="185">
        <f t="shared" si="4281"/>
        <v>214</v>
      </c>
      <c r="K3934" s="185">
        <f t="shared" si="4281"/>
        <v>2842</v>
      </c>
      <c r="L3934" s="185">
        <f t="shared" si="4281"/>
        <v>1426</v>
      </c>
      <c r="M3934" s="147"/>
      <c r="N3934" s="143">
        <f t="shared" si="4254"/>
        <v>1766.3999999999999</v>
      </c>
      <c r="O3934" s="143">
        <f t="shared" si="4250"/>
        <v>903.07999999999993</v>
      </c>
      <c r="P3934" s="143">
        <f t="shared" si="4251"/>
        <v>20263.46</v>
      </c>
      <c r="Q3934" s="143">
        <f t="shared" si="4252"/>
        <v>4278</v>
      </c>
      <c r="R3934" s="188">
        <f t="shared" si="4255"/>
        <v>27210.94</v>
      </c>
      <c r="T3934">
        <v>61064.53</v>
      </c>
      <c r="U3934" s="190">
        <f t="shared" si="4256"/>
        <v>0.44560958710400289</v>
      </c>
    </row>
    <row r="3935" spans="1:21" x14ac:dyDescent="0.2">
      <c r="A3935" s="178">
        <v>42899</v>
      </c>
      <c r="B3935" s="179">
        <v>0.875</v>
      </c>
      <c r="C3935" t="s">
        <v>349</v>
      </c>
      <c r="D3935">
        <v>3.5</v>
      </c>
      <c r="E3935">
        <v>4</v>
      </c>
      <c r="F3935">
        <v>7.11</v>
      </c>
      <c r="G3935">
        <v>2</v>
      </c>
      <c r="H3935" s="184">
        <f t="shared" ref="H3935:L3935" si="4282">H3911</f>
        <v>0.83333333333333337</v>
      </c>
      <c r="I3935" s="185">
        <f t="shared" si="4282"/>
        <v>322</v>
      </c>
      <c r="J3935" s="185">
        <f t="shared" si="4282"/>
        <v>178</v>
      </c>
      <c r="K3935" s="185">
        <f t="shared" si="4282"/>
        <v>2842</v>
      </c>
      <c r="L3935" s="185">
        <f t="shared" si="4282"/>
        <v>1426</v>
      </c>
      <c r="M3935" s="147"/>
      <c r="N3935" s="143">
        <f t="shared" si="4254"/>
        <v>1127</v>
      </c>
      <c r="O3935" s="143">
        <f t="shared" si="4250"/>
        <v>712</v>
      </c>
      <c r="P3935" s="143">
        <f t="shared" si="4251"/>
        <v>20206.620000000003</v>
      </c>
      <c r="Q3935" s="143">
        <f t="shared" si="4252"/>
        <v>2852</v>
      </c>
      <c r="R3935" s="188">
        <f t="shared" si="4255"/>
        <v>24897.620000000003</v>
      </c>
      <c r="T3935">
        <v>58821.26</v>
      </c>
      <c r="U3935" s="190">
        <f t="shared" si="4256"/>
        <v>0.42327586998306399</v>
      </c>
    </row>
    <row r="3936" spans="1:21" x14ac:dyDescent="0.2">
      <c r="A3936" s="178">
        <v>42899</v>
      </c>
      <c r="B3936" s="179">
        <v>0.91666666666666663</v>
      </c>
      <c r="C3936" t="s">
        <v>349</v>
      </c>
      <c r="D3936">
        <v>11.06</v>
      </c>
      <c r="E3936">
        <v>4</v>
      </c>
      <c r="F3936">
        <v>4</v>
      </c>
      <c r="G3936">
        <v>2</v>
      </c>
      <c r="H3936" s="184">
        <f t="shared" ref="H3936:L3936" si="4283">H3912</f>
        <v>0.875</v>
      </c>
      <c r="I3936" s="185">
        <f t="shared" si="4283"/>
        <v>337</v>
      </c>
      <c r="J3936" s="185">
        <f t="shared" si="4283"/>
        <v>173</v>
      </c>
      <c r="K3936" s="185">
        <f t="shared" si="4283"/>
        <v>2842</v>
      </c>
      <c r="L3936" s="185">
        <f t="shared" si="4283"/>
        <v>1426</v>
      </c>
      <c r="M3936" s="147"/>
      <c r="N3936" s="143">
        <f t="shared" si="4254"/>
        <v>3727.2200000000003</v>
      </c>
      <c r="O3936" s="143">
        <f t="shared" si="4250"/>
        <v>692</v>
      </c>
      <c r="P3936" s="143">
        <f t="shared" si="4251"/>
        <v>11368</v>
      </c>
      <c r="Q3936" s="143">
        <f t="shared" si="4252"/>
        <v>2852</v>
      </c>
      <c r="R3936" s="188">
        <f t="shared" si="4255"/>
        <v>18639.22</v>
      </c>
      <c r="T3936">
        <v>56818.5</v>
      </c>
      <c r="U3936" s="190">
        <f t="shared" si="4256"/>
        <v>0.3280484349287644</v>
      </c>
    </row>
    <row r="3937" spans="1:21" x14ac:dyDescent="0.2">
      <c r="A3937" s="178">
        <v>42899</v>
      </c>
      <c r="B3937" s="179">
        <v>0.95833333333333337</v>
      </c>
      <c r="C3937" t="s">
        <v>349</v>
      </c>
      <c r="D3937">
        <v>25.17</v>
      </c>
      <c r="E3937">
        <v>5.83</v>
      </c>
      <c r="F3937">
        <v>5.83</v>
      </c>
      <c r="G3937">
        <v>0.25</v>
      </c>
      <c r="H3937" s="184">
        <f t="shared" ref="H3937:L3937" si="4284">H3913</f>
        <v>0.91666666666666663</v>
      </c>
      <c r="I3937" s="185">
        <f t="shared" si="4284"/>
        <v>394</v>
      </c>
      <c r="J3937" s="185">
        <f t="shared" si="4284"/>
        <v>194</v>
      </c>
      <c r="K3937" s="185">
        <f t="shared" si="4284"/>
        <v>2842</v>
      </c>
      <c r="L3937" s="185">
        <f t="shared" si="4284"/>
        <v>1426</v>
      </c>
      <c r="M3937" s="147"/>
      <c r="N3937" s="143">
        <f t="shared" si="4254"/>
        <v>9916.9800000000014</v>
      </c>
      <c r="O3937" s="143">
        <f t="shared" si="4250"/>
        <v>1131.02</v>
      </c>
      <c r="P3937" s="143">
        <f t="shared" si="4251"/>
        <v>16568.86</v>
      </c>
      <c r="Q3937" s="143">
        <f t="shared" si="4252"/>
        <v>356.5</v>
      </c>
      <c r="R3937" s="188">
        <f t="shared" si="4255"/>
        <v>27973.360000000001</v>
      </c>
      <c r="T3937">
        <v>55274.67</v>
      </c>
      <c r="U3937" s="190">
        <f t="shared" si="4256"/>
        <v>0.50607918599966317</v>
      </c>
    </row>
    <row r="3938" spans="1:21" x14ac:dyDescent="0.2">
      <c r="A3938" s="178">
        <v>42899</v>
      </c>
      <c r="B3938" s="180">
        <v>1</v>
      </c>
      <c r="C3938" t="s">
        <v>349</v>
      </c>
      <c r="D3938">
        <v>20</v>
      </c>
      <c r="E3938">
        <v>7.25</v>
      </c>
      <c r="F3938">
        <v>7.26</v>
      </c>
      <c r="G3938">
        <v>0.3</v>
      </c>
      <c r="H3938" s="184">
        <f t="shared" ref="H3938:L3938" si="4285">H3914</f>
        <v>0.95833333333333337</v>
      </c>
      <c r="I3938" s="185">
        <f t="shared" si="4285"/>
        <v>389</v>
      </c>
      <c r="J3938" s="185">
        <f t="shared" si="4285"/>
        <v>265</v>
      </c>
      <c r="K3938" s="185">
        <f t="shared" si="4285"/>
        <v>2985</v>
      </c>
      <c r="L3938" s="185">
        <f t="shared" si="4285"/>
        <v>1111</v>
      </c>
      <c r="M3938" s="147"/>
      <c r="N3938" s="143">
        <f t="shared" si="4254"/>
        <v>7780</v>
      </c>
      <c r="O3938" s="143">
        <f t="shared" si="4250"/>
        <v>1921.25</v>
      </c>
      <c r="P3938" s="143">
        <f t="shared" si="4251"/>
        <v>21671.1</v>
      </c>
      <c r="Q3938" s="143">
        <f t="shared" si="4252"/>
        <v>333.3</v>
      </c>
      <c r="R3938" s="188">
        <f t="shared" si="4255"/>
        <v>31705.649999999998</v>
      </c>
      <c r="T3938">
        <v>51691.15</v>
      </c>
      <c r="U3938" s="190">
        <f t="shared" si="4256"/>
        <v>0.61336708508129534</v>
      </c>
    </row>
    <row r="3939" spans="1:21" x14ac:dyDescent="0.2">
      <c r="A3939" s="178">
        <v>42900</v>
      </c>
      <c r="B3939" s="179">
        <v>4.1666666666666664E-2</v>
      </c>
      <c r="C3939" t="s">
        <v>349</v>
      </c>
      <c r="D3939">
        <v>22.03</v>
      </c>
      <c r="E3939">
        <v>5</v>
      </c>
      <c r="F3939">
        <v>3</v>
      </c>
      <c r="G3939">
        <v>0.3</v>
      </c>
      <c r="H3939" s="184">
        <f t="shared" ref="H3939:L3939" si="4286">H3915</f>
        <v>1</v>
      </c>
      <c r="I3939" s="185">
        <f t="shared" si="4286"/>
        <v>362</v>
      </c>
      <c r="J3939" s="185">
        <f t="shared" si="4286"/>
        <v>243</v>
      </c>
      <c r="K3939" s="185">
        <f t="shared" si="4286"/>
        <v>2985</v>
      </c>
      <c r="L3939" s="185">
        <f t="shared" si="4286"/>
        <v>1111</v>
      </c>
      <c r="M3939" s="147"/>
      <c r="N3939" s="143">
        <f t="shared" si="4254"/>
        <v>7974.8600000000006</v>
      </c>
      <c r="O3939" s="143">
        <f t="shared" si="4250"/>
        <v>1215</v>
      </c>
      <c r="P3939" s="143">
        <f t="shared" si="4251"/>
        <v>8955</v>
      </c>
      <c r="Q3939" s="143">
        <f t="shared" si="4252"/>
        <v>333.3</v>
      </c>
      <c r="R3939" s="188">
        <f t="shared" si="4255"/>
        <v>18478.16</v>
      </c>
      <c r="T3939">
        <v>47503.11</v>
      </c>
      <c r="U3939" s="190">
        <f t="shared" si="4256"/>
        <v>0.38898842623146146</v>
      </c>
    </row>
    <row r="3940" spans="1:21" x14ac:dyDescent="0.2">
      <c r="A3940" s="178">
        <v>42900</v>
      </c>
      <c r="B3940" s="179">
        <v>8.3333333333333329E-2</v>
      </c>
      <c r="C3940" t="s">
        <v>349</v>
      </c>
      <c r="D3940">
        <v>10</v>
      </c>
      <c r="E3940">
        <v>4.87</v>
      </c>
      <c r="F3940">
        <v>2.61</v>
      </c>
      <c r="G3940">
        <v>0.3</v>
      </c>
      <c r="H3940" s="184">
        <f t="shared" ref="H3940:L3940" si="4287">H3916</f>
        <v>4.1666666666666664E-2</v>
      </c>
      <c r="I3940" s="185">
        <f t="shared" si="4287"/>
        <v>294</v>
      </c>
      <c r="J3940" s="185">
        <f t="shared" si="4287"/>
        <v>212</v>
      </c>
      <c r="K3940" s="185">
        <f t="shared" si="4287"/>
        <v>2985</v>
      </c>
      <c r="L3940" s="185">
        <f t="shared" si="4287"/>
        <v>1111</v>
      </c>
      <c r="M3940" s="147"/>
      <c r="N3940" s="143">
        <f t="shared" si="4254"/>
        <v>2940</v>
      </c>
      <c r="O3940" s="143">
        <f t="shared" si="4250"/>
        <v>1032.44</v>
      </c>
      <c r="P3940" s="143">
        <f t="shared" si="4251"/>
        <v>7790.8499999999995</v>
      </c>
      <c r="Q3940" s="143">
        <f t="shared" si="4252"/>
        <v>333.3</v>
      </c>
      <c r="R3940" s="188">
        <f t="shared" si="4255"/>
        <v>12096.589999999998</v>
      </c>
      <c r="T3940">
        <v>44179.86</v>
      </c>
      <c r="U3940" s="190">
        <f t="shared" si="4256"/>
        <v>0.27380326691845558</v>
      </c>
    </row>
    <row r="3941" spans="1:21" x14ac:dyDescent="0.2">
      <c r="A3941" s="178">
        <v>42900</v>
      </c>
      <c r="B3941" s="179">
        <v>0.125</v>
      </c>
      <c r="C3941" t="s">
        <v>349</v>
      </c>
      <c r="D3941">
        <v>6</v>
      </c>
      <c r="E3941">
        <v>2.77</v>
      </c>
      <c r="F3941">
        <v>2.5</v>
      </c>
      <c r="G3941">
        <v>0.99</v>
      </c>
      <c r="H3941" s="184">
        <f t="shared" ref="H3941:L3941" si="4288">H3917</f>
        <v>8.3333333333333329E-2</v>
      </c>
      <c r="I3941" s="185">
        <f t="shared" si="4288"/>
        <v>236</v>
      </c>
      <c r="J3941" s="185">
        <f t="shared" si="4288"/>
        <v>179</v>
      </c>
      <c r="K3941" s="185">
        <f t="shared" si="4288"/>
        <v>2985</v>
      </c>
      <c r="L3941" s="185">
        <f t="shared" si="4288"/>
        <v>1111</v>
      </c>
      <c r="M3941" s="147"/>
      <c r="N3941" s="143">
        <f t="shared" si="4254"/>
        <v>1416</v>
      </c>
      <c r="O3941" s="143">
        <f t="shared" si="4250"/>
        <v>495.83</v>
      </c>
      <c r="P3941" s="143">
        <f t="shared" si="4251"/>
        <v>7462.5</v>
      </c>
      <c r="Q3941" s="143">
        <f t="shared" si="4252"/>
        <v>1099.8900000000001</v>
      </c>
      <c r="R3941" s="188">
        <f t="shared" si="4255"/>
        <v>10474.219999999999</v>
      </c>
      <c r="T3941">
        <v>41849.050000000003</v>
      </c>
      <c r="U3941" s="190">
        <f t="shared" si="4256"/>
        <v>0.25028572930568316</v>
      </c>
    </row>
    <row r="3942" spans="1:21" x14ac:dyDescent="0.2">
      <c r="A3942" s="178">
        <v>42900</v>
      </c>
      <c r="B3942" s="179">
        <v>0.16666666666666666</v>
      </c>
      <c r="C3942" t="s">
        <v>349</v>
      </c>
      <c r="D3942">
        <v>4.59</v>
      </c>
      <c r="E3942">
        <v>2.61</v>
      </c>
      <c r="F3942">
        <v>2.5</v>
      </c>
      <c r="G3942">
        <v>0.99</v>
      </c>
      <c r="H3942" s="184">
        <f t="shared" ref="H3942:L3942" si="4289">H3918</f>
        <v>0.125</v>
      </c>
      <c r="I3942" s="185">
        <f t="shared" si="4289"/>
        <v>201</v>
      </c>
      <c r="J3942" s="185">
        <f t="shared" si="4289"/>
        <v>205</v>
      </c>
      <c r="K3942" s="185">
        <f t="shared" si="4289"/>
        <v>2985</v>
      </c>
      <c r="L3942" s="185">
        <f t="shared" si="4289"/>
        <v>1717</v>
      </c>
      <c r="M3942" s="147"/>
      <c r="N3942" s="143">
        <f t="shared" si="4254"/>
        <v>922.58999999999992</v>
      </c>
      <c r="O3942" s="143">
        <f t="shared" si="4250"/>
        <v>535.04999999999995</v>
      </c>
      <c r="P3942" s="143">
        <f t="shared" si="4251"/>
        <v>7462.5</v>
      </c>
      <c r="Q3942" s="143">
        <f t="shared" si="4252"/>
        <v>1699.83</v>
      </c>
      <c r="R3942" s="188">
        <f t="shared" si="4255"/>
        <v>10619.97</v>
      </c>
      <c r="T3942">
        <v>40215.86</v>
      </c>
      <c r="U3942" s="190">
        <f t="shared" si="4256"/>
        <v>0.26407417372151182</v>
      </c>
    </row>
    <row r="3943" spans="1:21" x14ac:dyDescent="0.2">
      <c r="A3943" s="178">
        <v>42900</v>
      </c>
      <c r="B3943" s="179">
        <v>0.20833333333333334</v>
      </c>
      <c r="C3943" t="s">
        <v>349</v>
      </c>
      <c r="D3943">
        <v>3.76</v>
      </c>
      <c r="E3943">
        <v>3.11</v>
      </c>
      <c r="F3943">
        <v>2.61</v>
      </c>
      <c r="G3943">
        <v>1.22</v>
      </c>
      <c r="H3943" s="184">
        <f t="shared" ref="H3943:L3943" si="4290">H3919</f>
        <v>0.16666666666666666</v>
      </c>
      <c r="I3943" s="185">
        <f t="shared" si="4290"/>
        <v>185</v>
      </c>
      <c r="J3943" s="185">
        <f t="shared" si="4290"/>
        <v>205</v>
      </c>
      <c r="K3943" s="185">
        <f t="shared" si="4290"/>
        <v>2985</v>
      </c>
      <c r="L3943" s="185">
        <f t="shared" si="4290"/>
        <v>1717</v>
      </c>
      <c r="M3943" s="147"/>
      <c r="N3943" s="143">
        <f t="shared" si="4254"/>
        <v>695.59999999999991</v>
      </c>
      <c r="O3943" s="143">
        <f t="shared" si="4250"/>
        <v>637.54999999999995</v>
      </c>
      <c r="P3943" s="143">
        <f t="shared" si="4251"/>
        <v>7790.8499999999995</v>
      </c>
      <c r="Q3943" s="143">
        <f t="shared" si="4252"/>
        <v>2094.7399999999998</v>
      </c>
      <c r="R3943" s="188">
        <f t="shared" si="4255"/>
        <v>11218.74</v>
      </c>
      <c r="T3943">
        <v>39149.68</v>
      </c>
      <c r="U3943" s="190">
        <f t="shared" si="4256"/>
        <v>0.28656019666061128</v>
      </c>
    </row>
    <row r="3944" spans="1:21" x14ac:dyDescent="0.2">
      <c r="A3944" s="178">
        <v>42900</v>
      </c>
      <c r="B3944" s="179">
        <v>0.25</v>
      </c>
      <c r="C3944" t="s">
        <v>349</v>
      </c>
      <c r="D3944">
        <v>6.18</v>
      </c>
      <c r="E3944">
        <v>6.61</v>
      </c>
      <c r="F3944">
        <v>4.6100000000000003</v>
      </c>
      <c r="G3944">
        <v>1.22</v>
      </c>
      <c r="H3944" s="184">
        <f t="shared" ref="H3944:L3944" si="4291">H3920</f>
        <v>0.20833333333333334</v>
      </c>
      <c r="I3944" s="185">
        <f t="shared" si="4291"/>
        <v>207</v>
      </c>
      <c r="J3944" s="185">
        <f t="shared" si="4291"/>
        <v>283</v>
      </c>
      <c r="K3944" s="185">
        <f t="shared" si="4291"/>
        <v>2985</v>
      </c>
      <c r="L3944" s="185">
        <f t="shared" si="4291"/>
        <v>1717</v>
      </c>
      <c r="M3944" s="147"/>
      <c r="N3944" s="143">
        <f t="shared" si="4254"/>
        <v>1279.26</v>
      </c>
      <c r="O3944" s="143">
        <f t="shared" si="4250"/>
        <v>1870.63</v>
      </c>
      <c r="P3944" s="143">
        <f t="shared" si="4251"/>
        <v>13760.85</v>
      </c>
      <c r="Q3944" s="143">
        <f t="shared" si="4252"/>
        <v>2094.7399999999998</v>
      </c>
      <c r="R3944" s="188">
        <f t="shared" si="4255"/>
        <v>19005.480000000003</v>
      </c>
      <c r="T3944">
        <v>38976.81</v>
      </c>
      <c r="U3944" s="190">
        <f t="shared" si="4256"/>
        <v>0.48760994037223682</v>
      </c>
    </row>
    <row r="3945" spans="1:21" x14ac:dyDescent="0.2">
      <c r="A3945" s="178">
        <v>42900</v>
      </c>
      <c r="B3945" s="179">
        <v>0.29166666666666669</v>
      </c>
      <c r="C3945" t="s">
        <v>349</v>
      </c>
      <c r="D3945">
        <v>4.87</v>
      </c>
      <c r="E3945">
        <v>6</v>
      </c>
      <c r="F3945">
        <v>5</v>
      </c>
      <c r="G3945">
        <v>5.56</v>
      </c>
      <c r="H3945" s="184">
        <f t="shared" ref="H3945:L3945" si="4292">H3921</f>
        <v>0.25</v>
      </c>
      <c r="I3945" s="185">
        <f t="shared" si="4292"/>
        <v>327</v>
      </c>
      <c r="J3945" s="185">
        <f t="shared" si="4292"/>
        <v>438</v>
      </c>
      <c r="K3945" s="185">
        <f t="shared" si="4292"/>
        <v>2985</v>
      </c>
      <c r="L3945" s="185">
        <f t="shared" si="4292"/>
        <v>1717</v>
      </c>
      <c r="M3945" s="147"/>
      <c r="N3945" s="143">
        <f t="shared" si="4254"/>
        <v>1592.49</v>
      </c>
      <c r="O3945" s="143">
        <f t="shared" si="4250"/>
        <v>2628</v>
      </c>
      <c r="P3945" s="143">
        <f t="shared" si="4251"/>
        <v>14925</v>
      </c>
      <c r="Q3945" s="143">
        <f t="shared" si="4252"/>
        <v>9546.5199999999986</v>
      </c>
      <c r="R3945" s="188">
        <f t="shared" si="4255"/>
        <v>28692.009999999995</v>
      </c>
      <c r="T3945">
        <v>40087.760000000002</v>
      </c>
      <c r="U3945" s="190">
        <f t="shared" si="4256"/>
        <v>0.71572993851489819</v>
      </c>
    </row>
    <row r="3946" spans="1:21" x14ac:dyDescent="0.2">
      <c r="A3946" s="178">
        <v>42900</v>
      </c>
      <c r="B3946" s="179">
        <v>0.33333333333333331</v>
      </c>
      <c r="C3946" t="s">
        <v>349</v>
      </c>
      <c r="D3946">
        <v>3.01</v>
      </c>
      <c r="E3946">
        <v>5.22</v>
      </c>
      <c r="F3946">
        <v>5</v>
      </c>
      <c r="G3946">
        <v>4.8499999999999996</v>
      </c>
      <c r="H3946" s="184">
        <f t="shared" ref="H3946:L3946" si="4293">H3922</f>
        <v>0.29166666666666669</v>
      </c>
      <c r="I3946" s="185">
        <f t="shared" si="4293"/>
        <v>249</v>
      </c>
      <c r="J3946" s="185">
        <f t="shared" si="4293"/>
        <v>556</v>
      </c>
      <c r="K3946" s="185">
        <f t="shared" si="4293"/>
        <v>2872</v>
      </c>
      <c r="L3946" s="185">
        <f t="shared" si="4293"/>
        <v>2219</v>
      </c>
      <c r="M3946" s="147"/>
      <c r="N3946" s="143">
        <f t="shared" si="4254"/>
        <v>749.4899999999999</v>
      </c>
      <c r="O3946" s="143">
        <f t="shared" si="4250"/>
        <v>2902.3199999999997</v>
      </c>
      <c r="P3946" s="143">
        <f t="shared" si="4251"/>
        <v>14360</v>
      </c>
      <c r="Q3946" s="143">
        <f t="shared" si="4252"/>
        <v>10762.15</v>
      </c>
      <c r="R3946" s="188">
        <f t="shared" si="4255"/>
        <v>28773.96</v>
      </c>
      <c r="T3946">
        <v>41697.870000000003</v>
      </c>
      <c r="U3946" s="190">
        <f t="shared" si="4256"/>
        <v>0.69005826916338886</v>
      </c>
    </row>
    <row r="3947" spans="1:21" x14ac:dyDescent="0.2">
      <c r="A3947" s="178">
        <v>42900</v>
      </c>
      <c r="B3947" s="179">
        <v>0.375</v>
      </c>
      <c r="C3947" t="s">
        <v>349</v>
      </c>
      <c r="D3947">
        <v>7.42</v>
      </c>
      <c r="E3947">
        <v>8.11</v>
      </c>
      <c r="F3947">
        <v>6.5</v>
      </c>
      <c r="G3947">
        <v>6.05</v>
      </c>
      <c r="H3947" s="184">
        <f t="shared" ref="H3947:L3947" si="4294">H3923</f>
        <v>0.33333333333333331</v>
      </c>
      <c r="I3947" s="185">
        <f t="shared" si="4294"/>
        <v>256</v>
      </c>
      <c r="J3947" s="185">
        <f t="shared" si="4294"/>
        <v>306</v>
      </c>
      <c r="K3947" s="185">
        <f t="shared" si="4294"/>
        <v>2872</v>
      </c>
      <c r="L3947" s="185">
        <f t="shared" si="4294"/>
        <v>2219</v>
      </c>
      <c r="M3947" s="147"/>
      <c r="N3947" s="143">
        <f t="shared" si="4254"/>
        <v>1899.52</v>
      </c>
      <c r="O3947" s="143">
        <f t="shared" si="4250"/>
        <v>2481.66</v>
      </c>
      <c r="P3947" s="143">
        <f t="shared" si="4251"/>
        <v>18668</v>
      </c>
      <c r="Q3947" s="143">
        <f t="shared" si="4252"/>
        <v>13424.949999999999</v>
      </c>
      <c r="R3947" s="188">
        <f t="shared" si="4255"/>
        <v>36474.129999999997</v>
      </c>
      <c r="T3947">
        <v>43063.14</v>
      </c>
      <c r="U3947" s="190">
        <f t="shared" si="4256"/>
        <v>0.8469918821525787</v>
      </c>
    </row>
    <row r="3948" spans="1:21" x14ac:dyDescent="0.2">
      <c r="A3948" s="178">
        <v>42900</v>
      </c>
      <c r="B3948" s="179">
        <v>0.41666666666666669</v>
      </c>
      <c r="C3948" t="s">
        <v>349</v>
      </c>
      <c r="D3948">
        <v>4.1900000000000004</v>
      </c>
      <c r="E3948">
        <v>7</v>
      </c>
      <c r="F3948">
        <v>6.45</v>
      </c>
      <c r="G3948">
        <v>6</v>
      </c>
      <c r="H3948" s="184">
        <f t="shared" ref="H3948:L3948" si="4295">H3924</f>
        <v>0.375</v>
      </c>
      <c r="I3948" s="185">
        <f t="shared" si="4295"/>
        <v>156</v>
      </c>
      <c r="J3948" s="185">
        <f t="shared" si="4295"/>
        <v>343</v>
      </c>
      <c r="K3948" s="185">
        <f t="shared" si="4295"/>
        <v>2872</v>
      </c>
      <c r="L3948" s="185">
        <f t="shared" si="4295"/>
        <v>2219</v>
      </c>
      <c r="M3948" s="147"/>
      <c r="N3948" s="143">
        <f t="shared" si="4254"/>
        <v>653.6400000000001</v>
      </c>
      <c r="O3948" s="143">
        <f t="shared" si="4250"/>
        <v>2401</v>
      </c>
      <c r="P3948" s="143">
        <f t="shared" si="4251"/>
        <v>18524.400000000001</v>
      </c>
      <c r="Q3948" s="143">
        <f t="shared" si="4252"/>
        <v>13314</v>
      </c>
      <c r="R3948" s="188">
        <f t="shared" si="4255"/>
        <v>34893.040000000001</v>
      </c>
      <c r="T3948">
        <v>45238.94</v>
      </c>
      <c r="U3948" s="190">
        <f t="shared" si="4256"/>
        <v>0.77130542846494632</v>
      </c>
    </row>
    <row r="3949" spans="1:21" x14ac:dyDescent="0.2">
      <c r="A3949" s="178">
        <v>42900</v>
      </c>
      <c r="B3949" s="179">
        <v>0.45833333333333331</v>
      </c>
      <c r="C3949" t="s">
        <v>349</v>
      </c>
      <c r="D3949">
        <v>3.01</v>
      </c>
      <c r="E3949">
        <v>7.19</v>
      </c>
      <c r="F3949">
        <v>6.37</v>
      </c>
      <c r="G3949">
        <v>5.59</v>
      </c>
      <c r="H3949" s="184">
        <f t="shared" ref="H3949:L3949" si="4296">H3925</f>
        <v>0.41666666666666669</v>
      </c>
      <c r="I3949" s="185">
        <f t="shared" si="4296"/>
        <v>196</v>
      </c>
      <c r="J3949" s="185">
        <f t="shared" si="4296"/>
        <v>315</v>
      </c>
      <c r="K3949" s="185">
        <f t="shared" si="4296"/>
        <v>2872</v>
      </c>
      <c r="L3949" s="185">
        <f t="shared" si="4296"/>
        <v>2219</v>
      </c>
      <c r="M3949" s="147"/>
      <c r="N3949" s="143">
        <f t="shared" si="4254"/>
        <v>589.95999999999992</v>
      </c>
      <c r="O3949" s="143">
        <f t="shared" si="4250"/>
        <v>2264.85</v>
      </c>
      <c r="P3949" s="143">
        <f t="shared" si="4251"/>
        <v>18294.64</v>
      </c>
      <c r="Q3949" s="143">
        <f t="shared" si="4252"/>
        <v>12404.21</v>
      </c>
      <c r="R3949" s="188">
        <f t="shared" si="4255"/>
        <v>33553.660000000003</v>
      </c>
      <c r="T3949">
        <v>48104.4</v>
      </c>
      <c r="U3949" s="190">
        <f t="shared" si="4256"/>
        <v>0.69751748280822545</v>
      </c>
    </row>
    <row r="3950" spans="1:21" x14ac:dyDescent="0.2">
      <c r="A3950" s="178">
        <v>42900</v>
      </c>
      <c r="B3950" s="179">
        <v>0.5</v>
      </c>
      <c r="C3950" t="s">
        <v>349</v>
      </c>
      <c r="D3950">
        <v>1</v>
      </c>
      <c r="E3950">
        <v>4.3499999999999996</v>
      </c>
      <c r="F3950">
        <v>4.3499999999999996</v>
      </c>
      <c r="G3950">
        <v>3.75</v>
      </c>
      <c r="H3950" s="184">
        <f t="shared" ref="H3950:L3950" si="4297">H3926</f>
        <v>0.45833333333333331</v>
      </c>
      <c r="I3950" s="185">
        <f t="shared" si="4297"/>
        <v>226</v>
      </c>
      <c r="J3950" s="185">
        <f t="shared" si="4297"/>
        <v>326</v>
      </c>
      <c r="K3950" s="185">
        <f t="shared" si="4297"/>
        <v>2842</v>
      </c>
      <c r="L3950" s="185">
        <f t="shared" si="4297"/>
        <v>1635</v>
      </c>
      <c r="M3950" s="147"/>
      <c r="N3950" s="143">
        <f t="shared" si="4254"/>
        <v>226</v>
      </c>
      <c r="O3950" s="143">
        <f t="shared" si="4250"/>
        <v>1418.1</v>
      </c>
      <c r="P3950" s="143">
        <f t="shared" si="4251"/>
        <v>12362.699999999999</v>
      </c>
      <c r="Q3950" s="143">
        <f t="shared" si="4252"/>
        <v>6131.25</v>
      </c>
      <c r="R3950" s="188">
        <f t="shared" si="4255"/>
        <v>20138.05</v>
      </c>
      <c r="T3950">
        <v>51243.66</v>
      </c>
      <c r="U3950" s="190">
        <f t="shared" si="4256"/>
        <v>0.39298617624111937</v>
      </c>
    </row>
    <row r="3951" spans="1:21" x14ac:dyDescent="0.2">
      <c r="A3951" s="178">
        <v>42900</v>
      </c>
      <c r="B3951" s="179">
        <v>0.54166666666666663</v>
      </c>
      <c r="C3951" t="s">
        <v>349</v>
      </c>
      <c r="D3951">
        <v>1</v>
      </c>
      <c r="E3951">
        <v>5.83</v>
      </c>
      <c r="F3951">
        <v>6.72</v>
      </c>
      <c r="G3951">
        <v>5.83</v>
      </c>
      <c r="H3951" s="184">
        <f t="shared" ref="H3951:L3951" si="4298">H3927</f>
        <v>0.5</v>
      </c>
      <c r="I3951" s="185">
        <f t="shared" si="4298"/>
        <v>222</v>
      </c>
      <c r="J3951" s="185">
        <f t="shared" si="4298"/>
        <v>319</v>
      </c>
      <c r="K3951" s="185">
        <f t="shared" si="4298"/>
        <v>2842</v>
      </c>
      <c r="L3951" s="185">
        <f t="shared" si="4298"/>
        <v>1635</v>
      </c>
      <c r="M3951" s="147"/>
      <c r="N3951" s="143">
        <f t="shared" si="4254"/>
        <v>222</v>
      </c>
      <c r="O3951" s="143">
        <f t="shared" si="4250"/>
        <v>1859.77</v>
      </c>
      <c r="P3951" s="143">
        <f t="shared" si="4251"/>
        <v>19098.239999999998</v>
      </c>
      <c r="Q3951" s="143">
        <f t="shared" si="4252"/>
        <v>9532.0499999999993</v>
      </c>
      <c r="R3951" s="188">
        <f t="shared" si="4255"/>
        <v>30712.059999999998</v>
      </c>
      <c r="T3951">
        <v>54203.93</v>
      </c>
      <c r="U3951" s="190">
        <f t="shared" si="4256"/>
        <v>0.56660208955328506</v>
      </c>
    </row>
    <row r="3952" spans="1:21" x14ac:dyDescent="0.2">
      <c r="A3952" s="178">
        <v>42900</v>
      </c>
      <c r="B3952" s="179">
        <v>0.58333333333333337</v>
      </c>
      <c r="C3952" t="s">
        <v>349</v>
      </c>
      <c r="D3952">
        <v>1.25</v>
      </c>
      <c r="E3952">
        <v>9.81</v>
      </c>
      <c r="F3952">
        <v>10.81</v>
      </c>
      <c r="G3952">
        <v>9.92</v>
      </c>
      <c r="H3952" s="184">
        <f t="shared" ref="H3952:L3952" si="4299">H3928</f>
        <v>0.54166666666666663</v>
      </c>
      <c r="I3952" s="185">
        <f t="shared" si="4299"/>
        <v>195</v>
      </c>
      <c r="J3952" s="185">
        <f t="shared" si="4299"/>
        <v>299</v>
      </c>
      <c r="K3952" s="185">
        <f t="shared" si="4299"/>
        <v>2842</v>
      </c>
      <c r="L3952" s="185">
        <f t="shared" si="4299"/>
        <v>1635</v>
      </c>
      <c r="M3952" s="147"/>
      <c r="N3952" s="143">
        <f t="shared" si="4254"/>
        <v>243.75</v>
      </c>
      <c r="O3952" s="143">
        <f t="shared" si="4250"/>
        <v>2933.19</v>
      </c>
      <c r="P3952" s="143">
        <f t="shared" si="4251"/>
        <v>30722.02</v>
      </c>
      <c r="Q3952" s="143">
        <f t="shared" si="4252"/>
        <v>16219.2</v>
      </c>
      <c r="R3952" s="188">
        <f t="shared" si="4255"/>
        <v>50118.16</v>
      </c>
      <c r="T3952">
        <v>56735.22</v>
      </c>
      <c r="U3952" s="190">
        <f t="shared" si="4256"/>
        <v>0.88336944846604992</v>
      </c>
    </row>
    <row r="3953" spans="1:21" x14ac:dyDescent="0.2">
      <c r="A3953" s="178">
        <v>42900</v>
      </c>
      <c r="B3953" s="179">
        <v>0.625</v>
      </c>
      <c r="C3953" t="s">
        <v>349</v>
      </c>
      <c r="D3953">
        <v>2.11</v>
      </c>
      <c r="E3953">
        <v>17.25</v>
      </c>
      <c r="F3953">
        <v>18.25</v>
      </c>
      <c r="G3953">
        <v>0.99</v>
      </c>
      <c r="H3953" s="184">
        <f t="shared" ref="H3953:L3953" si="4300">H3929</f>
        <v>0.58333333333333337</v>
      </c>
      <c r="I3953" s="185">
        <f t="shared" si="4300"/>
        <v>205</v>
      </c>
      <c r="J3953" s="185">
        <f t="shared" si="4300"/>
        <v>237</v>
      </c>
      <c r="K3953" s="185">
        <f t="shared" si="4300"/>
        <v>2842</v>
      </c>
      <c r="L3953" s="185">
        <f t="shared" si="4300"/>
        <v>1635</v>
      </c>
      <c r="M3953" s="147"/>
      <c r="N3953" s="143">
        <f t="shared" si="4254"/>
        <v>432.54999999999995</v>
      </c>
      <c r="O3953" s="143">
        <f t="shared" si="4250"/>
        <v>4088.25</v>
      </c>
      <c r="P3953" s="143">
        <f t="shared" si="4251"/>
        <v>51866.5</v>
      </c>
      <c r="Q3953" s="143">
        <f t="shared" si="4252"/>
        <v>1618.65</v>
      </c>
      <c r="R3953" s="188">
        <f t="shared" si="4255"/>
        <v>58005.950000000004</v>
      </c>
      <c r="T3953">
        <v>59133.25</v>
      </c>
      <c r="U3953" s="190">
        <f t="shared" si="4256"/>
        <v>0.98093627527659999</v>
      </c>
    </row>
    <row r="3954" spans="1:21" x14ac:dyDescent="0.2">
      <c r="A3954" s="178">
        <v>42900</v>
      </c>
      <c r="B3954" s="179">
        <v>0.66666666666666663</v>
      </c>
      <c r="C3954" t="s">
        <v>349</v>
      </c>
      <c r="D3954">
        <v>2.61</v>
      </c>
      <c r="E3954">
        <v>26.42</v>
      </c>
      <c r="F3954">
        <v>30.04</v>
      </c>
      <c r="G3954">
        <v>0.99</v>
      </c>
      <c r="H3954" s="184">
        <f t="shared" ref="H3954:L3954" si="4301">H3930</f>
        <v>0.625</v>
      </c>
      <c r="I3954" s="185">
        <f t="shared" si="4301"/>
        <v>212</v>
      </c>
      <c r="J3954" s="185">
        <f t="shared" si="4301"/>
        <v>213</v>
      </c>
      <c r="K3954" s="185">
        <f t="shared" si="4301"/>
        <v>2842</v>
      </c>
      <c r="L3954" s="185">
        <f t="shared" si="4301"/>
        <v>1380</v>
      </c>
      <c r="M3954" s="147"/>
      <c r="N3954" s="143">
        <f t="shared" si="4254"/>
        <v>553.31999999999994</v>
      </c>
      <c r="O3954" s="143">
        <f t="shared" si="4250"/>
        <v>5627.46</v>
      </c>
      <c r="P3954" s="143">
        <f t="shared" si="4251"/>
        <v>85373.68</v>
      </c>
      <c r="Q3954" s="143">
        <f t="shared" si="4252"/>
        <v>1366.2</v>
      </c>
      <c r="R3954" s="188">
        <f t="shared" si="4255"/>
        <v>92920.659999999989</v>
      </c>
      <c r="T3954">
        <v>61043.21</v>
      </c>
      <c r="U3954" s="190">
        <f t="shared" si="4256"/>
        <v>1.5222112336490823</v>
      </c>
    </row>
    <row r="3955" spans="1:21" x14ac:dyDescent="0.2">
      <c r="A3955" s="178">
        <v>42900</v>
      </c>
      <c r="B3955" s="179">
        <v>0.70833333333333337</v>
      </c>
      <c r="C3955" t="s">
        <v>349</v>
      </c>
      <c r="D3955">
        <v>2.78</v>
      </c>
      <c r="E3955">
        <v>30.5</v>
      </c>
      <c r="F3955">
        <v>33.69</v>
      </c>
      <c r="G3955">
        <v>0.99</v>
      </c>
      <c r="H3955" s="184">
        <f t="shared" ref="H3955:L3955" si="4302">H3931</f>
        <v>0.66666666666666663</v>
      </c>
      <c r="I3955" s="185">
        <f t="shared" si="4302"/>
        <v>191</v>
      </c>
      <c r="J3955" s="185">
        <f t="shared" si="4302"/>
        <v>237</v>
      </c>
      <c r="K3955" s="185">
        <f t="shared" si="4302"/>
        <v>2842</v>
      </c>
      <c r="L3955" s="185">
        <f t="shared" si="4302"/>
        <v>1380</v>
      </c>
      <c r="M3955" s="147"/>
      <c r="N3955" s="143">
        <f t="shared" si="4254"/>
        <v>530.98</v>
      </c>
      <c r="O3955" s="143">
        <f t="shared" si="4250"/>
        <v>7228.5</v>
      </c>
      <c r="P3955" s="143">
        <f t="shared" si="4251"/>
        <v>95746.98</v>
      </c>
      <c r="Q3955" s="143">
        <f t="shared" si="4252"/>
        <v>1366.2</v>
      </c>
      <c r="R3955" s="188">
        <f t="shared" si="4255"/>
        <v>104872.65999999999</v>
      </c>
      <c r="T3955">
        <v>62324.03</v>
      </c>
      <c r="U3955" s="190">
        <f t="shared" si="4256"/>
        <v>1.6827002361689383</v>
      </c>
    </row>
    <row r="3956" spans="1:21" x14ac:dyDescent="0.2">
      <c r="A3956" s="178">
        <v>42900</v>
      </c>
      <c r="B3956" s="179">
        <v>0.75</v>
      </c>
      <c r="C3956" t="s">
        <v>349</v>
      </c>
      <c r="D3956">
        <v>3.5</v>
      </c>
      <c r="E3956">
        <v>12.55</v>
      </c>
      <c r="F3956">
        <v>15</v>
      </c>
      <c r="G3956">
        <v>0.99</v>
      </c>
      <c r="H3956" s="184">
        <f t="shared" ref="H3956:L3956" si="4303">H3932</f>
        <v>0.70833333333333337</v>
      </c>
      <c r="I3956" s="185">
        <f t="shared" si="4303"/>
        <v>218</v>
      </c>
      <c r="J3956" s="185">
        <f t="shared" si="4303"/>
        <v>258</v>
      </c>
      <c r="K3956" s="185">
        <f t="shared" si="4303"/>
        <v>2842</v>
      </c>
      <c r="L3956" s="185">
        <f t="shared" si="4303"/>
        <v>1380</v>
      </c>
      <c r="M3956" s="147"/>
      <c r="N3956" s="143">
        <f t="shared" si="4254"/>
        <v>763</v>
      </c>
      <c r="O3956" s="143">
        <f t="shared" si="4250"/>
        <v>3237.9</v>
      </c>
      <c r="P3956" s="143">
        <f t="shared" si="4251"/>
        <v>42630</v>
      </c>
      <c r="Q3956" s="143">
        <f t="shared" si="4252"/>
        <v>1366.2</v>
      </c>
      <c r="R3956" s="188">
        <f t="shared" si="4255"/>
        <v>47997.1</v>
      </c>
      <c r="T3956">
        <v>62998.400000000001</v>
      </c>
      <c r="U3956" s="190">
        <f t="shared" si="4256"/>
        <v>0.76187807944328745</v>
      </c>
    </row>
    <row r="3957" spans="1:21" x14ac:dyDescent="0.2">
      <c r="A3957" s="178">
        <v>42900</v>
      </c>
      <c r="B3957" s="179">
        <v>0.79166666666666663</v>
      </c>
      <c r="C3957" t="s">
        <v>349</v>
      </c>
      <c r="D3957">
        <v>3.5</v>
      </c>
      <c r="E3957">
        <v>6.12</v>
      </c>
      <c r="F3957">
        <v>11.12</v>
      </c>
      <c r="G3957">
        <v>0.97</v>
      </c>
      <c r="H3957" s="184">
        <f t="shared" ref="H3957:L3957" si="4304">H3933</f>
        <v>0.75</v>
      </c>
      <c r="I3957" s="185">
        <f t="shared" si="4304"/>
        <v>240</v>
      </c>
      <c r="J3957" s="185">
        <f t="shared" si="4304"/>
        <v>365</v>
      </c>
      <c r="K3957" s="185">
        <f t="shared" si="4304"/>
        <v>2842</v>
      </c>
      <c r="L3957" s="185">
        <f t="shared" si="4304"/>
        <v>1380</v>
      </c>
      <c r="M3957" s="147"/>
      <c r="N3957" s="143">
        <f t="shared" si="4254"/>
        <v>840</v>
      </c>
      <c r="O3957" s="143">
        <f t="shared" si="4250"/>
        <v>2233.8000000000002</v>
      </c>
      <c r="P3957" s="143">
        <f t="shared" si="4251"/>
        <v>31603.039999999997</v>
      </c>
      <c r="Q3957" s="143">
        <f t="shared" si="4252"/>
        <v>1338.6</v>
      </c>
      <c r="R3957" s="188">
        <f t="shared" si="4255"/>
        <v>36015.439999999995</v>
      </c>
      <c r="T3957">
        <v>62752.27</v>
      </c>
      <c r="U3957" s="190">
        <f t="shared" si="4256"/>
        <v>0.5739304729534086</v>
      </c>
    </row>
    <row r="3958" spans="1:21" x14ac:dyDescent="0.2">
      <c r="A3958" s="178">
        <v>42900</v>
      </c>
      <c r="B3958" s="179">
        <v>0.83333333333333337</v>
      </c>
      <c r="C3958" t="s">
        <v>349</v>
      </c>
      <c r="D3958">
        <v>5.23</v>
      </c>
      <c r="E3958">
        <v>7</v>
      </c>
      <c r="F3958">
        <v>9</v>
      </c>
      <c r="G3958">
        <v>0.97</v>
      </c>
      <c r="H3958" s="184">
        <f t="shared" ref="H3958:L3958" si="4305">H3934</f>
        <v>0.79166666666666663</v>
      </c>
      <c r="I3958" s="185">
        <f t="shared" si="4305"/>
        <v>320</v>
      </c>
      <c r="J3958" s="185">
        <f t="shared" si="4305"/>
        <v>214</v>
      </c>
      <c r="K3958" s="185">
        <f t="shared" si="4305"/>
        <v>2842</v>
      </c>
      <c r="L3958" s="185">
        <f t="shared" si="4305"/>
        <v>1426</v>
      </c>
      <c r="M3958" s="147"/>
      <c r="N3958" s="143">
        <f t="shared" si="4254"/>
        <v>1673.6000000000001</v>
      </c>
      <c r="O3958" s="143">
        <f t="shared" si="4250"/>
        <v>1498</v>
      </c>
      <c r="P3958" s="143">
        <f t="shared" si="4251"/>
        <v>25578</v>
      </c>
      <c r="Q3958" s="143">
        <f t="shared" si="4252"/>
        <v>1383.22</v>
      </c>
      <c r="R3958" s="188">
        <f t="shared" si="4255"/>
        <v>30132.82</v>
      </c>
      <c r="T3958">
        <v>61308.01</v>
      </c>
      <c r="U3958" s="190">
        <f t="shared" si="4256"/>
        <v>0.49149890854392436</v>
      </c>
    </row>
    <row r="3959" spans="1:21" x14ac:dyDescent="0.2">
      <c r="A3959" s="178">
        <v>42900</v>
      </c>
      <c r="B3959" s="179">
        <v>0.875</v>
      </c>
      <c r="C3959" t="s">
        <v>349</v>
      </c>
      <c r="D3959">
        <v>4.82</v>
      </c>
      <c r="E3959">
        <v>5.07</v>
      </c>
      <c r="F3959">
        <v>10</v>
      </c>
      <c r="G3959">
        <v>0.95</v>
      </c>
      <c r="H3959" s="184">
        <f t="shared" ref="H3959:L3959" si="4306">H3935</f>
        <v>0.83333333333333337</v>
      </c>
      <c r="I3959" s="185">
        <f t="shared" si="4306"/>
        <v>322</v>
      </c>
      <c r="J3959" s="185">
        <f t="shared" si="4306"/>
        <v>178</v>
      </c>
      <c r="K3959" s="185">
        <f t="shared" si="4306"/>
        <v>2842</v>
      </c>
      <c r="L3959" s="185">
        <f t="shared" si="4306"/>
        <v>1426</v>
      </c>
      <c r="M3959" s="147"/>
      <c r="N3959" s="143">
        <f t="shared" si="4254"/>
        <v>1552.0400000000002</v>
      </c>
      <c r="O3959" s="143">
        <f t="shared" si="4250"/>
        <v>902.46</v>
      </c>
      <c r="P3959" s="143">
        <f t="shared" si="4251"/>
        <v>28420</v>
      </c>
      <c r="Q3959" s="143">
        <f t="shared" si="4252"/>
        <v>1354.7</v>
      </c>
      <c r="R3959" s="188">
        <f t="shared" si="4255"/>
        <v>32229.200000000001</v>
      </c>
      <c r="T3959">
        <v>58828.09</v>
      </c>
      <c r="U3959" s="190">
        <f t="shared" si="4256"/>
        <v>0.54785392488520368</v>
      </c>
    </row>
    <row r="3960" spans="1:21" x14ac:dyDescent="0.2">
      <c r="A3960" s="178">
        <v>42900</v>
      </c>
      <c r="B3960" s="179">
        <v>0.91666666666666663</v>
      </c>
      <c r="C3960" t="s">
        <v>349</v>
      </c>
      <c r="D3960">
        <v>14.57</v>
      </c>
      <c r="E3960">
        <v>3</v>
      </c>
      <c r="F3960">
        <v>6.72</v>
      </c>
      <c r="G3960">
        <v>0.97</v>
      </c>
      <c r="H3960" s="184">
        <f t="shared" ref="H3960:L3960" si="4307">H3936</f>
        <v>0.875</v>
      </c>
      <c r="I3960" s="185">
        <f t="shared" si="4307"/>
        <v>337</v>
      </c>
      <c r="J3960" s="185">
        <f t="shared" si="4307"/>
        <v>173</v>
      </c>
      <c r="K3960" s="185">
        <f t="shared" si="4307"/>
        <v>2842</v>
      </c>
      <c r="L3960" s="185">
        <f t="shared" si="4307"/>
        <v>1426</v>
      </c>
      <c r="M3960" s="147"/>
      <c r="N3960" s="143">
        <f t="shared" si="4254"/>
        <v>4910.09</v>
      </c>
      <c r="O3960" s="143">
        <f t="shared" si="4250"/>
        <v>519</v>
      </c>
      <c r="P3960" s="143">
        <f t="shared" si="4251"/>
        <v>19098.239999999998</v>
      </c>
      <c r="Q3960" s="143">
        <f t="shared" si="4252"/>
        <v>1383.22</v>
      </c>
      <c r="R3960" s="188">
        <f t="shared" si="4255"/>
        <v>25910.55</v>
      </c>
      <c r="T3960">
        <v>56627.02</v>
      </c>
      <c r="U3960" s="190">
        <f t="shared" si="4256"/>
        <v>0.45756513410029348</v>
      </c>
    </row>
    <row r="3961" spans="1:21" x14ac:dyDescent="0.2">
      <c r="A3961" s="178">
        <v>42900</v>
      </c>
      <c r="B3961" s="179">
        <v>0.95833333333333337</v>
      </c>
      <c r="C3961" t="s">
        <v>349</v>
      </c>
      <c r="D3961">
        <v>20</v>
      </c>
      <c r="E3961">
        <v>4.3</v>
      </c>
      <c r="F3961">
        <v>5.26</v>
      </c>
      <c r="G3961">
        <v>0.17</v>
      </c>
      <c r="H3961" s="184">
        <f t="shared" ref="H3961:L3961" si="4308">H3937</f>
        <v>0.91666666666666663</v>
      </c>
      <c r="I3961" s="185">
        <f t="shared" si="4308"/>
        <v>394</v>
      </c>
      <c r="J3961" s="185">
        <f t="shared" si="4308"/>
        <v>194</v>
      </c>
      <c r="K3961" s="185">
        <f t="shared" si="4308"/>
        <v>2842</v>
      </c>
      <c r="L3961" s="185">
        <f t="shared" si="4308"/>
        <v>1426</v>
      </c>
      <c r="M3961" s="147"/>
      <c r="N3961" s="143">
        <f t="shared" si="4254"/>
        <v>7880</v>
      </c>
      <c r="O3961" s="143">
        <f t="shared" si="4250"/>
        <v>834.19999999999993</v>
      </c>
      <c r="P3961" s="143">
        <f t="shared" si="4251"/>
        <v>14948.92</v>
      </c>
      <c r="Q3961" s="143">
        <f t="shared" si="4252"/>
        <v>242.42000000000002</v>
      </c>
      <c r="R3961" s="188">
        <f t="shared" si="4255"/>
        <v>23905.54</v>
      </c>
      <c r="T3961">
        <v>55021.63</v>
      </c>
      <c r="U3961" s="190">
        <f t="shared" si="4256"/>
        <v>0.43447531452630545</v>
      </c>
    </row>
    <row r="3962" spans="1:21" x14ac:dyDescent="0.2">
      <c r="A3962" s="178">
        <v>42900</v>
      </c>
      <c r="B3962" s="180">
        <v>1</v>
      </c>
      <c r="C3962" t="s">
        <v>349</v>
      </c>
      <c r="D3962">
        <v>20</v>
      </c>
      <c r="E3962">
        <v>5.07</v>
      </c>
      <c r="F3962">
        <v>4.6100000000000003</v>
      </c>
      <c r="G3962">
        <v>0.17</v>
      </c>
      <c r="H3962" s="184">
        <f t="shared" ref="H3962:L3962" si="4309">H3938</f>
        <v>0.95833333333333337</v>
      </c>
      <c r="I3962" s="185">
        <f t="shared" si="4309"/>
        <v>389</v>
      </c>
      <c r="J3962" s="185">
        <f t="shared" si="4309"/>
        <v>265</v>
      </c>
      <c r="K3962" s="185">
        <f t="shared" si="4309"/>
        <v>2985</v>
      </c>
      <c r="L3962" s="185">
        <f t="shared" si="4309"/>
        <v>1111</v>
      </c>
      <c r="M3962" s="147"/>
      <c r="N3962" s="143">
        <f t="shared" si="4254"/>
        <v>7780</v>
      </c>
      <c r="O3962" s="143">
        <f t="shared" si="4250"/>
        <v>1343.5500000000002</v>
      </c>
      <c r="P3962" s="143">
        <f t="shared" si="4251"/>
        <v>13760.85</v>
      </c>
      <c r="Q3962" s="143">
        <f t="shared" si="4252"/>
        <v>188.87</v>
      </c>
      <c r="R3962" s="188">
        <f t="shared" si="4255"/>
        <v>23073.27</v>
      </c>
      <c r="T3962">
        <v>51335.64</v>
      </c>
      <c r="U3962" s="190">
        <f t="shared" si="4256"/>
        <v>0.44945908924092504</v>
      </c>
    </row>
    <row r="3963" spans="1:21" x14ac:dyDescent="0.2">
      <c r="A3963" s="178">
        <v>42901</v>
      </c>
      <c r="B3963" s="179">
        <v>4.1666666666666664E-2</v>
      </c>
      <c r="C3963" t="s">
        <v>349</v>
      </c>
      <c r="D3963">
        <v>11.93</v>
      </c>
      <c r="E3963">
        <v>2.59</v>
      </c>
      <c r="F3963">
        <v>2.5</v>
      </c>
      <c r="G3963">
        <v>0.25</v>
      </c>
      <c r="H3963" s="184">
        <f t="shared" ref="H3963:L3963" si="4310">H3939</f>
        <v>1</v>
      </c>
      <c r="I3963" s="185">
        <f t="shared" si="4310"/>
        <v>362</v>
      </c>
      <c r="J3963" s="185">
        <f t="shared" si="4310"/>
        <v>243</v>
      </c>
      <c r="K3963" s="185">
        <f t="shared" si="4310"/>
        <v>2985</v>
      </c>
      <c r="L3963" s="185">
        <f t="shared" si="4310"/>
        <v>1111</v>
      </c>
      <c r="M3963" s="147"/>
      <c r="N3963" s="143">
        <f t="shared" si="4254"/>
        <v>4318.66</v>
      </c>
      <c r="O3963" s="143">
        <f t="shared" si="4250"/>
        <v>629.37</v>
      </c>
      <c r="P3963" s="143">
        <f t="shared" si="4251"/>
        <v>7462.5</v>
      </c>
      <c r="Q3963" s="143">
        <f t="shared" si="4252"/>
        <v>277.75</v>
      </c>
      <c r="R3963" s="188">
        <f t="shared" si="4255"/>
        <v>12688.279999999999</v>
      </c>
      <c r="T3963">
        <v>47167.73</v>
      </c>
      <c r="U3963" s="190">
        <f t="shared" si="4256"/>
        <v>0.2690034055062645</v>
      </c>
    </row>
    <row r="3964" spans="1:21" x14ac:dyDescent="0.2">
      <c r="A3964" s="178">
        <v>42901</v>
      </c>
      <c r="B3964" s="179">
        <v>8.3333333333333329E-2</v>
      </c>
      <c r="C3964" t="s">
        <v>349</v>
      </c>
      <c r="D3964">
        <v>5</v>
      </c>
      <c r="E3964">
        <v>2.2999999999999998</v>
      </c>
      <c r="F3964">
        <v>2.5</v>
      </c>
      <c r="G3964">
        <v>0.12</v>
      </c>
      <c r="H3964" s="184">
        <f t="shared" ref="H3964:L3964" si="4311">H3940</f>
        <v>4.1666666666666664E-2</v>
      </c>
      <c r="I3964" s="185">
        <f t="shared" si="4311"/>
        <v>294</v>
      </c>
      <c r="J3964" s="185">
        <f t="shared" si="4311"/>
        <v>212</v>
      </c>
      <c r="K3964" s="185">
        <f t="shared" si="4311"/>
        <v>2985</v>
      </c>
      <c r="L3964" s="185">
        <f t="shared" si="4311"/>
        <v>1111</v>
      </c>
      <c r="M3964" s="147"/>
      <c r="N3964" s="143">
        <f t="shared" si="4254"/>
        <v>1470</v>
      </c>
      <c r="O3964" s="143">
        <f t="shared" si="4250"/>
        <v>487.59999999999997</v>
      </c>
      <c r="P3964" s="143">
        <f t="shared" si="4251"/>
        <v>7462.5</v>
      </c>
      <c r="Q3964" s="143">
        <f t="shared" si="4252"/>
        <v>133.32</v>
      </c>
      <c r="R3964" s="188">
        <f t="shared" si="4255"/>
        <v>9553.42</v>
      </c>
      <c r="T3964">
        <v>43579.11</v>
      </c>
      <c r="U3964" s="190">
        <f t="shared" si="4256"/>
        <v>0.21922017223389831</v>
      </c>
    </row>
    <row r="3965" spans="1:21" x14ac:dyDescent="0.2">
      <c r="A3965" s="178">
        <v>42901</v>
      </c>
      <c r="B3965" s="179">
        <v>0.125</v>
      </c>
      <c r="C3965" t="s">
        <v>349</v>
      </c>
      <c r="D3965">
        <v>3.98</v>
      </c>
      <c r="E3965">
        <v>1.5</v>
      </c>
      <c r="F3965">
        <v>2.5</v>
      </c>
      <c r="G3965">
        <v>0.76</v>
      </c>
      <c r="H3965" s="184">
        <f t="shared" ref="H3965:L3965" si="4312">H3941</f>
        <v>8.3333333333333329E-2</v>
      </c>
      <c r="I3965" s="185">
        <f t="shared" si="4312"/>
        <v>236</v>
      </c>
      <c r="J3965" s="185">
        <f t="shared" si="4312"/>
        <v>179</v>
      </c>
      <c r="K3965" s="185">
        <f t="shared" si="4312"/>
        <v>2985</v>
      </c>
      <c r="L3965" s="185">
        <f t="shared" si="4312"/>
        <v>1111</v>
      </c>
      <c r="M3965" s="147"/>
      <c r="N3965" s="143">
        <f t="shared" si="4254"/>
        <v>939.28</v>
      </c>
      <c r="O3965" s="143">
        <f t="shared" si="4250"/>
        <v>268.5</v>
      </c>
      <c r="P3965" s="143">
        <f t="shared" si="4251"/>
        <v>7462.5</v>
      </c>
      <c r="Q3965" s="143">
        <f t="shared" si="4252"/>
        <v>844.36</v>
      </c>
      <c r="R3965" s="188">
        <f t="shared" si="4255"/>
        <v>9514.6400000000012</v>
      </c>
      <c r="T3965">
        <v>41249.39</v>
      </c>
      <c r="U3965" s="190">
        <f t="shared" si="4256"/>
        <v>0.23066135038602997</v>
      </c>
    </row>
    <row r="3966" spans="1:21" x14ac:dyDescent="0.2">
      <c r="A3966" s="178">
        <v>42901</v>
      </c>
      <c r="B3966" s="179">
        <v>0.16666666666666666</v>
      </c>
      <c r="C3966" t="s">
        <v>349</v>
      </c>
      <c r="D3966">
        <v>3.5</v>
      </c>
      <c r="E3966">
        <v>1.5</v>
      </c>
      <c r="F3966">
        <v>2.5</v>
      </c>
      <c r="G3966">
        <v>0.76</v>
      </c>
      <c r="H3966" s="184">
        <f t="shared" ref="H3966:L3966" si="4313">H3942</f>
        <v>0.125</v>
      </c>
      <c r="I3966" s="185">
        <f t="shared" si="4313"/>
        <v>201</v>
      </c>
      <c r="J3966" s="185">
        <f t="shared" si="4313"/>
        <v>205</v>
      </c>
      <c r="K3966" s="185">
        <f t="shared" si="4313"/>
        <v>2985</v>
      </c>
      <c r="L3966" s="185">
        <f t="shared" si="4313"/>
        <v>1717</v>
      </c>
      <c r="M3966" s="147"/>
      <c r="N3966" s="143">
        <f t="shared" si="4254"/>
        <v>703.5</v>
      </c>
      <c r="O3966" s="143">
        <f t="shared" si="4250"/>
        <v>307.5</v>
      </c>
      <c r="P3966" s="143">
        <f t="shared" si="4251"/>
        <v>7462.5</v>
      </c>
      <c r="Q3966" s="143">
        <f t="shared" si="4252"/>
        <v>1304.92</v>
      </c>
      <c r="R3966" s="188">
        <f t="shared" si="4255"/>
        <v>9778.42</v>
      </c>
      <c r="T3966">
        <v>39587.94</v>
      </c>
      <c r="U3966" s="190">
        <f t="shared" si="4256"/>
        <v>0.24700502223657</v>
      </c>
    </row>
    <row r="3967" spans="1:21" x14ac:dyDescent="0.2">
      <c r="A3967" s="178">
        <v>42901</v>
      </c>
      <c r="B3967" s="179">
        <v>0.20833333333333334</v>
      </c>
      <c r="C3967" t="s">
        <v>349</v>
      </c>
      <c r="D3967">
        <v>3.11</v>
      </c>
      <c r="E3967">
        <v>1.5</v>
      </c>
      <c r="F3967">
        <v>2.5</v>
      </c>
      <c r="G3967">
        <v>0.76</v>
      </c>
      <c r="H3967" s="184">
        <f t="shared" ref="H3967:L3967" si="4314">H3943</f>
        <v>0.16666666666666666</v>
      </c>
      <c r="I3967" s="185">
        <f t="shared" si="4314"/>
        <v>185</v>
      </c>
      <c r="J3967" s="185">
        <f t="shared" si="4314"/>
        <v>205</v>
      </c>
      <c r="K3967" s="185">
        <f t="shared" si="4314"/>
        <v>2985</v>
      </c>
      <c r="L3967" s="185">
        <f t="shared" si="4314"/>
        <v>1717</v>
      </c>
      <c r="M3967" s="147"/>
      <c r="N3967" s="143">
        <f t="shared" si="4254"/>
        <v>575.35</v>
      </c>
      <c r="O3967" s="143">
        <f t="shared" si="4250"/>
        <v>307.5</v>
      </c>
      <c r="P3967" s="143">
        <f t="shared" si="4251"/>
        <v>7462.5</v>
      </c>
      <c r="Q3967" s="143">
        <f t="shared" si="4252"/>
        <v>1304.92</v>
      </c>
      <c r="R3967" s="188">
        <f t="shared" si="4255"/>
        <v>9650.27</v>
      </c>
      <c r="T3967">
        <v>38595.93</v>
      </c>
      <c r="U3967" s="190">
        <f t="shared" si="4256"/>
        <v>0.2500333584396075</v>
      </c>
    </row>
    <row r="3968" spans="1:21" x14ac:dyDescent="0.2">
      <c r="A3968" s="178">
        <v>42901</v>
      </c>
      <c r="B3968" s="179">
        <v>0.25</v>
      </c>
      <c r="C3968" t="s">
        <v>349</v>
      </c>
      <c r="D3968">
        <v>3.98</v>
      </c>
      <c r="E3968">
        <v>2.4700000000000002</v>
      </c>
      <c r="F3968">
        <v>2.5</v>
      </c>
      <c r="G3968">
        <v>0.8</v>
      </c>
      <c r="H3968" s="184">
        <f t="shared" ref="H3968:L3968" si="4315">H3944</f>
        <v>0.20833333333333334</v>
      </c>
      <c r="I3968" s="185">
        <f t="shared" si="4315"/>
        <v>207</v>
      </c>
      <c r="J3968" s="185">
        <f t="shared" si="4315"/>
        <v>283</v>
      </c>
      <c r="K3968" s="185">
        <f t="shared" si="4315"/>
        <v>2985</v>
      </c>
      <c r="L3968" s="185">
        <f t="shared" si="4315"/>
        <v>1717</v>
      </c>
      <c r="M3968" s="147"/>
      <c r="N3968" s="143">
        <f t="shared" si="4254"/>
        <v>823.86</v>
      </c>
      <c r="O3968" s="143">
        <f t="shared" si="4250"/>
        <v>699.0100000000001</v>
      </c>
      <c r="P3968" s="143">
        <f t="shared" si="4251"/>
        <v>7462.5</v>
      </c>
      <c r="Q3968" s="143">
        <f t="shared" si="4252"/>
        <v>1373.6000000000001</v>
      </c>
      <c r="R3968" s="188">
        <f t="shared" si="4255"/>
        <v>10358.970000000001</v>
      </c>
      <c r="T3968">
        <v>38402.699999999997</v>
      </c>
      <c r="U3968" s="190">
        <f t="shared" si="4256"/>
        <v>0.26974587724300642</v>
      </c>
    </row>
    <row r="3969" spans="1:21" x14ac:dyDescent="0.2">
      <c r="A3969" s="178">
        <v>42901</v>
      </c>
      <c r="B3969" s="179">
        <v>0.29166666666666669</v>
      </c>
      <c r="C3969" t="s">
        <v>349</v>
      </c>
      <c r="D3969">
        <v>3.5</v>
      </c>
      <c r="E3969">
        <v>2.9</v>
      </c>
      <c r="F3969">
        <v>2.5</v>
      </c>
      <c r="G3969">
        <v>3.5</v>
      </c>
      <c r="H3969" s="184">
        <f t="shared" ref="H3969:L3969" si="4316">H3945</f>
        <v>0.25</v>
      </c>
      <c r="I3969" s="185">
        <f t="shared" si="4316"/>
        <v>327</v>
      </c>
      <c r="J3969" s="185">
        <f t="shared" si="4316"/>
        <v>438</v>
      </c>
      <c r="K3969" s="185">
        <f t="shared" si="4316"/>
        <v>2985</v>
      </c>
      <c r="L3969" s="185">
        <f t="shared" si="4316"/>
        <v>1717</v>
      </c>
      <c r="M3969" s="147"/>
      <c r="N3969" s="143">
        <f t="shared" si="4254"/>
        <v>1144.5</v>
      </c>
      <c r="O3969" s="143">
        <f t="shared" si="4250"/>
        <v>1270.2</v>
      </c>
      <c r="P3969" s="143">
        <f t="shared" si="4251"/>
        <v>7462.5</v>
      </c>
      <c r="Q3969" s="143">
        <f t="shared" si="4252"/>
        <v>6009.5</v>
      </c>
      <c r="R3969" s="188">
        <f t="shared" si="4255"/>
        <v>15886.7</v>
      </c>
      <c r="T3969">
        <v>39366.559999999998</v>
      </c>
      <c r="U3969" s="190">
        <f t="shared" si="4256"/>
        <v>0.40355824842201099</v>
      </c>
    </row>
    <row r="3970" spans="1:21" x14ac:dyDescent="0.2">
      <c r="A3970" s="178">
        <v>42901</v>
      </c>
      <c r="B3970" s="179">
        <v>0.33333333333333331</v>
      </c>
      <c r="C3970" t="s">
        <v>349</v>
      </c>
      <c r="D3970">
        <v>2.61</v>
      </c>
      <c r="E3970">
        <v>3.6</v>
      </c>
      <c r="F3970">
        <v>2.5</v>
      </c>
      <c r="G3970">
        <v>3.6</v>
      </c>
      <c r="H3970" s="184">
        <f t="shared" ref="H3970:L3970" si="4317">H3946</f>
        <v>0.29166666666666669</v>
      </c>
      <c r="I3970" s="185">
        <f t="shared" si="4317"/>
        <v>249</v>
      </c>
      <c r="J3970" s="185">
        <f t="shared" si="4317"/>
        <v>556</v>
      </c>
      <c r="K3970" s="185">
        <f t="shared" si="4317"/>
        <v>2872</v>
      </c>
      <c r="L3970" s="185">
        <f t="shared" si="4317"/>
        <v>2219</v>
      </c>
      <c r="M3970" s="147"/>
      <c r="N3970" s="143">
        <f t="shared" si="4254"/>
        <v>649.89</v>
      </c>
      <c r="O3970" s="143">
        <f t="shared" si="4250"/>
        <v>2001.6000000000001</v>
      </c>
      <c r="P3970" s="143">
        <f t="shared" si="4251"/>
        <v>7180</v>
      </c>
      <c r="Q3970" s="143">
        <f t="shared" si="4252"/>
        <v>7988.4000000000005</v>
      </c>
      <c r="R3970" s="188">
        <f t="shared" si="4255"/>
        <v>17819.89</v>
      </c>
      <c r="T3970">
        <v>40934.050000000003</v>
      </c>
      <c r="U3970" s="190">
        <f t="shared" si="4256"/>
        <v>0.43533171039757851</v>
      </c>
    </row>
    <row r="3971" spans="1:21" x14ac:dyDescent="0.2">
      <c r="A3971" s="178">
        <v>42901</v>
      </c>
      <c r="B3971" s="179">
        <v>0.375</v>
      </c>
      <c r="C3971" t="s">
        <v>349</v>
      </c>
      <c r="D3971">
        <v>3.5</v>
      </c>
      <c r="E3971">
        <v>3.21</v>
      </c>
      <c r="F3971">
        <v>2.5</v>
      </c>
      <c r="G3971">
        <v>3.2</v>
      </c>
      <c r="H3971" s="184">
        <f t="shared" ref="H3971:L3971" si="4318">H3947</f>
        <v>0.33333333333333331</v>
      </c>
      <c r="I3971" s="185">
        <f t="shared" si="4318"/>
        <v>256</v>
      </c>
      <c r="J3971" s="185">
        <f t="shared" si="4318"/>
        <v>306</v>
      </c>
      <c r="K3971" s="185">
        <f t="shared" si="4318"/>
        <v>2872</v>
      </c>
      <c r="L3971" s="185">
        <f t="shared" si="4318"/>
        <v>2219</v>
      </c>
      <c r="M3971" s="147"/>
      <c r="N3971" s="143">
        <f t="shared" si="4254"/>
        <v>896</v>
      </c>
      <c r="O3971" s="143">
        <f t="shared" si="4250"/>
        <v>982.26</v>
      </c>
      <c r="P3971" s="143">
        <f t="shared" si="4251"/>
        <v>7180</v>
      </c>
      <c r="Q3971" s="143">
        <f t="shared" si="4252"/>
        <v>7100.8</v>
      </c>
      <c r="R3971" s="188">
        <f t="shared" si="4255"/>
        <v>16159.060000000001</v>
      </c>
      <c r="T3971">
        <v>42431.59</v>
      </c>
      <c r="U3971" s="190">
        <f t="shared" si="4256"/>
        <v>0.38082617219859077</v>
      </c>
    </row>
    <row r="3972" spans="1:21" x14ac:dyDescent="0.2">
      <c r="A3972" s="178">
        <v>42901</v>
      </c>
      <c r="B3972" s="179">
        <v>0.41666666666666669</v>
      </c>
      <c r="C3972" t="s">
        <v>349</v>
      </c>
      <c r="D3972">
        <v>8.11</v>
      </c>
      <c r="E3972">
        <v>4</v>
      </c>
      <c r="F3972">
        <v>2.63</v>
      </c>
      <c r="G3972">
        <v>3.5</v>
      </c>
      <c r="H3972" s="184">
        <f t="shared" ref="H3972:L3972" si="4319">H3948</f>
        <v>0.375</v>
      </c>
      <c r="I3972" s="185">
        <f t="shared" si="4319"/>
        <v>156</v>
      </c>
      <c r="J3972" s="185">
        <f t="shared" si="4319"/>
        <v>343</v>
      </c>
      <c r="K3972" s="185">
        <f t="shared" si="4319"/>
        <v>2872</v>
      </c>
      <c r="L3972" s="185">
        <f t="shared" si="4319"/>
        <v>2219</v>
      </c>
      <c r="M3972" s="147"/>
      <c r="N3972" s="143">
        <f t="shared" si="4254"/>
        <v>1265.1599999999999</v>
      </c>
      <c r="O3972" s="143">
        <f t="shared" ref="O3972:O4035" si="4320">E3972*J3972</f>
        <v>1372</v>
      </c>
      <c r="P3972" s="143">
        <f t="shared" ref="P3972:P4035" si="4321">F3972*K3972</f>
        <v>7553.36</v>
      </c>
      <c r="Q3972" s="143">
        <f t="shared" ref="Q3972:Q4035" si="4322">G3972*L3972</f>
        <v>7766.5</v>
      </c>
      <c r="R3972" s="188">
        <f t="shared" si="4255"/>
        <v>17957.02</v>
      </c>
      <c r="T3972">
        <v>44933.06</v>
      </c>
      <c r="U3972" s="190">
        <f t="shared" si="4256"/>
        <v>0.39963937466088445</v>
      </c>
    </row>
    <row r="3973" spans="1:21" x14ac:dyDescent="0.2">
      <c r="A3973" s="178">
        <v>42901</v>
      </c>
      <c r="B3973" s="179">
        <v>0.45833333333333331</v>
      </c>
      <c r="C3973" t="s">
        <v>349</v>
      </c>
      <c r="D3973">
        <v>3.46</v>
      </c>
      <c r="E3973">
        <v>5.43</v>
      </c>
      <c r="F3973">
        <v>4.4800000000000004</v>
      </c>
      <c r="G3973">
        <v>4.03</v>
      </c>
      <c r="H3973" s="184">
        <f t="shared" ref="H3973:L3973" si="4323">H3949</f>
        <v>0.41666666666666669</v>
      </c>
      <c r="I3973" s="185">
        <f t="shared" si="4323"/>
        <v>196</v>
      </c>
      <c r="J3973" s="185">
        <f t="shared" si="4323"/>
        <v>315</v>
      </c>
      <c r="K3973" s="185">
        <f t="shared" si="4323"/>
        <v>2872</v>
      </c>
      <c r="L3973" s="185">
        <f t="shared" si="4323"/>
        <v>2219</v>
      </c>
      <c r="M3973" s="147"/>
      <c r="N3973" s="143">
        <f t="shared" ref="N3973:N4036" si="4324">D3973*I3973</f>
        <v>678.16</v>
      </c>
      <c r="O3973" s="143">
        <f t="shared" si="4320"/>
        <v>1710.4499999999998</v>
      </c>
      <c r="P3973" s="143">
        <f t="shared" si="4321"/>
        <v>12866.560000000001</v>
      </c>
      <c r="Q3973" s="143">
        <f t="shared" si="4322"/>
        <v>8942.57</v>
      </c>
      <c r="R3973" s="188">
        <f t="shared" ref="R3973:R4036" si="4325">SUM(N3973:Q3973)</f>
        <v>24197.74</v>
      </c>
      <c r="T3973">
        <v>48047.48</v>
      </c>
      <c r="U3973" s="190">
        <f t="shared" ref="U3973:U4036" si="4326">R3973/T3973</f>
        <v>0.5036214178142121</v>
      </c>
    </row>
    <row r="3974" spans="1:21" x14ac:dyDescent="0.2">
      <c r="A3974" s="178">
        <v>42901</v>
      </c>
      <c r="B3974" s="179">
        <v>0.5</v>
      </c>
      <c r="C3974" t="s">
        <v>349</v>
      </c>
      <c r="D3974">
        <v>1</v>
      </c>
      <c r="E3974">
        <v>8.9700000000000006</v>
      </c>
      <c r="F3974">
        <v>8.8699999999999992</v>
      </c>
      <c r="G3974">
        <v>5.87</v>
      </c>
      <c r="H3974" s="184">
        <f t="shared" ref="H3974:L3974" si="4327">H3950</f>
        <v>0.45833333333333331</v>
      </c>
      <c r="I3974" s="185">
        <f t="shared" si="4327"/>
        <v>226</v>
      </c>
      <c r="J3974" s="185">
        <f t="shared" si="4327"/>
        <v>326</v>
      </c>
      <c r="K3974" s="185">
        <f t="shared" si="4327"/>
        <v>2842</v>
      </c>
      <c r="L3974" s="185">
        <f t="shared" si="4327"/>
        <v>1635</v>
      </c>
      <c r="M3974" s="147"/>
      <c r="N3974" s="143">
        <f t="shared" si="4324"/>
        <v>226</v>
      </c>
      <c r="O3974" s="143">
        <f t="shared" si="4320"/>
        <v>2924.2200000000003</v>
      </c>
      <c r="P3974" s="143">
        <f t="shared" si="4321"/>
        <v>25208.539999999997</v>
      </c>
      <c r="Q3974" s="143">
        <f t="shared" si="4322"/>
        <v>9597.4500000000007</v>
      </c>
      <c r="R3974" s="188">
        <f t="shared" si="4325"/>
        <v>37956.21</v>
      </c>
      <c r="T3974">
        <v>51611.27</v>
      </c>
      <c r="U3974" s="190">
        <f t="shared" si="4326"/>
        <v>0.73542484034979183</v>
      </c>
    </row>
    <row r="3975" spans="1:21" x14ac:dyDescent="0.2">
      <c r="A3975" s="178">
        <v>42901</v>
      </c>
      <c r="B3975" s="179">
        <v>0.54166666666666663</v>
      </c>
      <c r="C3975" t="s">
        <v>349</v>
      </c>
      <c r="D3975">
        <v>2</v>
      </c>
      <c r="E3975">
        <v>7.42</v>
      </c>
      <c r="F3975">
        <v>9.17</v>
      </c>
      <c r="G3975">
        <v>5</v>
      </c>
      <c r="H3975" s="184">
        <f t="shared" ref="H3975:L3975" si="4328">H3951</f>
        <v>0.5</v>
      </c>
      <c r="I3975" s="185">
        <f t="shared" si="4328"/>
        <v>222</v>
      </c>
      <c r="J3975" s="185">
        <f t="shared" si="4328"/>
        <v>319</v>
      </c>
      <c r="K3975" s="185">
        <f t="shared" si="4328"/>
        <v>2842</v>
      </c>
      <c r="L3975" s="185">
        <f t="shared" si="4328"/>
        <v>1635</v>
      </c>
      <c r="M3975" s="147"/>
      <c r="N3975" s="143">
        <f t="shared" si="4324"/>
        <v>444</v>
      </c>
      <c r="O3975" s="143">
        <f t="shared" si="4320"/>
        <v>2366.98</v>
      </c>
      <c r="P3975" s="143">
        <f t="shared" si="4321"/>
        <v>26061.14</v>
      </c>
      <c r="Q3975" s="143">
        <f t="shared" si="4322"/>
        <v>8175</v>
      </c>
      <c r="R3975" s="188">
        <f t="shared" si="4325"/>
        <v>37047.119999999995</v>
      </c>
      <c r="T3975">
        <v>55092.45</v>
      </c>
      <c r="U3975" s="190">
        <f t="shared" si="4326"/>
        <v>0.67245366651873351</v>
      </c>
    </row>
    <row r="3976" spans="1:21" x14ac:dyDescent="0.2">
      <c r="A3976" s="178">
        <v>42901</v>
      </c>
      <c r="B3976" s="179">
        <v>0.58333333333333337</v>
      </c>
      <c r="C3976" t="s">
        <v>349</v>
      </c>
      <c r="D3976">
        <v>1.75</v>
      </c>
      <c r="E3976">
        <v>14.67</v>
      </c>
      <c r="F3976">
        <v>16.48</v>
      </c>
      <c r="G3976">
        <v>14.67</v>
      </c>
      <c r="H3976" s="184">
        <f t="shared" ref="H3976:L3976" si="4329">H3952</f>
        <v>0.54166666666666663</v>
      </c>
      <c r="I3976" s="185">
        <f t="shared" si="4329"/>
        <v>195</v>
      </c>
      <c r="J3976" s="185">
        <f t="shared" si="4329"/>
        <v>299</v>
      </c>
      <c r="K3976" s="185">
        <f t="shared" si="4329"/>
        <v>2842</v>
      </c>
      <c r="L3976" s="185">
        <f t="shared" si="4329"/>
        <v>1635</v>
      </c>
      <c r="M3976" s="147"/>
      <c r="N3976" s="143">
        <f t="shared" si="4324"/>
        <v>341.25</v>
      </c>
      <c r="O3976" s="143">
        <f t="shared" si="4320"/>
        <v>4386.33</v>
      </c>
      <c r="P3976" s="143">
        <f t="shared" si="4321"/>
        <v>46836.160000000003</v>
      </c>
      <c r="Q3976" s="143">
        <f t="shared" si="4322"/>
        <v>23985.45</v>
      </c>
      <c r="R3976" s="188">
        <f t="shared" si="4325"/>
        <v>75549.19</v>
      </c>
      <c r="T3976">
        <v>58319.19</v>
      </c>
      <c r="U3976" s="190">
        <f t="shared" si="4326"/>
        <v>1.2954430608518397</v>
      </c>
    </row>
    <row r="3977" spans="1:21" x14ac:dyDescent="0.2">
      <c r="A3977" s="178">
        <v>42901</v>
      </c>
      <c r="B3977" s="179">
        <v>0.625</v>
      </c>
      <c r="C3977" t="s">
        <v>349</v>
      </c>
      <c r="D3977">
        <v>2.31</v>
      </c>
      <c r="E3977">
        <v>23.35</v>
      </c>
      <c r="F3977">
        <v>26.18</v>
      </c>
      <c r="G3977">
        <v>1.68</v>
      </c>
      <c r="H3977" s="184">
        <f t="shared" ref="H3977:L3977" si="4330">H3953</f>
        <v>0.58333333333333337</v>
      </c>
      <c r="I3977" s="185">
        <f t="shared" si="4330"/>
        <v>205</v>
      </c>
      <c r="J3977" s="185">
        <f t="shared" si="4330"/>
        <v>237</v>
      </c>
      <c r="K3977" s="185">
        <f t="shared" si="4330"/>
        <v>2842</v>
      </c>
      <c r="L3977" s="185">
        <f t="shared" si="4330"/>
        <v>1635</v>
      </c>
      <c r="M3977" s="147"/>
      <c r="N3977" s="143">
        <f t="shared" si="4324"/>
        <v>473.55</v>
      </c>
      <c r="O3977" s="143">
        <f t="shared" si="4320"/>
        <v>5533.9500000000007</v>
      </c>
      <c r="P3977" s="143">
        <f t="shared" si="4321"/>
        <v>74403.56</v>
      </c>
      <c r="Q3977" s="143">
        <f t="shared" si="4322"/>
        <v>2746.7999999999997</v>
      </c>
      <c r="R3977" s="188">
        <f t="shared" si="4325"/>
        <v>83157.86</v>
      </c>
      <c r="T3977">
        <v>61329.35</v>
      </c>
      <c r="U3977" s="190">
        <f t="shared" si="4326"/>
        <v>1.3559227351993786</v>
      </c>
    </row>
    <row r="3978" spans="1:21" x14ac:dyDescent="0.2">
      <c r="A3978" s="178">
        <v>42901</v>
      </c>
      <c r="B3978" s="179">
        <v>0.66666666666666663</v>
      </c>
      <c r="C3978" t="s">
        <v>349</v>
      </c>
      <c r="D3978">
        <v>3.11</v>
      </c>
      <c r="E3978">
        <v>40.5</v>
      </c>
      <c r="F3978">
        <v>49.8</v>
      </c>
      <c r="G3978">
        <v>15.43</v>
      </c>
      <c r="H3978" s="184">
        <f t="shared" ref="H3978:L3978" si="4331">H3954</f>
        <v>0.625</v>
      </c>
      <c r="I3978" s="185">
        <f t="shared" si="4331"/>
        <v>212</v>
      </c>
      <c r="J3978" s="185">
        <f t="shared" si="4331"/>
        <v>213</v>
      </c>
      <c r="K3978" s="185">
        <f t="shared" si="4331"/>
        <v>2842</v>
      </c>
      <c r="L3978" s="185">
        <f t="shared" si="4331"/>
        <v>1380</v>
      </c>
      <c r="M3978" s="147"/>
      <c r="N3978" s="143">
        <f t="shared" si="4324"/>
        <v>659.31999999999994</v>
      </c>
      <c r="O3978" s="143">
        <f t="shared" si="4320"/>
        <v>8626.5</v>
      </c>
      <c r="P3978" s="143">
        <f t="shared" si="4321"/>
        <v>141531.6</v>
      </c>
      <c r="Q3978" s="143">
        <f t="shared" si="4322"/>
        <v>21293.399999999998</v>
      </c>
      <c r="R3978" s="188">
        <f t="shared" si="4325"/>
        <v>172110.82</v>
      </c>
      <c r="T3978">
        <v>63539.040000000001</v>
      </c>
      <c r="U3978" s="190">
        <f t="shared" si="4326"/>
        <v>2.7087412715080368</v>
      </c>
    </row>
    <row r="3979" spans="1:21" x14ac:dyDescent="0.2">
      <c r="A3979" s="178">
        <v>42901</v>
      </c>
      <c r="B3979" s="179">
        <v>0.70833333333333337</v>
      </c>
      <c r="C3979" t="s">
        <v>349</v>
      </c>
      <c r="D3979">
        <v>3.11</v>
      </c>
      <c r="E3979">
        <v>35</v>
      </c>
      <c r="F3979">
        <v>47.83</v>
      </c>
      <c r="G3979">
        <v>14.17</v>
      </c>
      <c r="H3979" s="184">
        <f t="shared" ref="H3979:L3979" si="4332">H3955</f>
        <v>0.66666666666666663</v>
      </c>
      <c r="I3979" s="185">
        <f t="shared" si="4332"/>
        <v>191</v>
      </c>
      <c r="J3979" s="185">
        <f t="shared" si="4332"/>
        <v>237</v>
      </c>
      <c r="K3979" s="185">
        <f t="shared" si="4332"/>
        <v>2842</v>
      </c>
      <c r="L3979" s="185">
        <f t="shared" si="4332"/>
        <v>1380</v>
      </c>
      <c r="M3979" s="147"/>
      <c r="N3979" s="143">
        <f t="shared" si="4324"/>
        <v>594.01</v>
      </c>
      <c r="O3979" s="143">
        <f t="shared" si="4320"/>
        <v>8295</v>
      </c>
      <c r="P3979" s="143">
        <f t="shared" si="4321"/>
        <v>135932.85999999999</v>
      </c>
      <c r="Q3979" s="143">
        <f t="shared" si="4322"/>
        <v>19554.599999999999</v>
      </c>
      <c r="R3979" s="188">
        <f t="shared" si="4325"/>
        <v>164376.47</v>
      </c>
      <c r="T3979">
        <v>64691.26</v>
      </c>
      <c r="U3979" s="190">
        <f t="shared" si="4326"/>
        <v>2.5409378330241208</v>
      </c>
    </row>
    <row r="3980" spans="1:21" x14ac:dyDescent="0.2">
      <c r="A3980" s="178">
        <v>42901</v>
      </c>
      <c r="B3980" s="179">
        <v>0.75</v>
      </c>
      <c r="C3980" t="s">
        <v>349</v>
      </c>
      <c r="D3980">
        <v>3.48</v>
      </c>
      <c r="E3980">
        <v>8.07</v>
      </c>
      <c r="F3980">
        <v>15</v>
      </c>
      <c r="G3980">
        <v>1</v>
      </c>
      <c r="H3980" s="184">
        <f t="shared" ref="H3980:L3980" si="4333">H3956</f>
        <v>0.70833333333333337</v>
      </c>
      <c r="I3980" s="185">
        <f t="shared" si="4333"/>
        <v>218</v>
      </c>
      <c r="J3980" s="185">
        <f t="shared" si="4333"/>
        <v>258</v>
      </c>
      <c r="K3980" s="185">
        <f t="shared" si="4333"/>
        <v>2842</v>
      </c>
      <c r="L3980" s="185">
        <f t="shared" si="4333"/>
        <v>1380</v>
      </c>
      <c r="M3980" s="147"/>
      <c r="N3980" s="143">
        <f t="shared" si="4324"/>
        <v>758.64</v>
      </c>
      <c r="O3980" s="143">
        <f t="shared" si="4320"/>
        <v>2082.06</v>
      </c>
      <c r="P3980" s="143">
        <f t="shared" si="4321"/>
        <v>42630</v>
      </c>
      <c r="Q3980" s="143">
        <f t="shared" si="4322"/>
        <v>1380</v>
      </c>
      <c r="R3980" s="188">
        <f t="shared" si="4325"/>
        <v>46850.7</v>
      </c>
      <c r="T3980">
        <v>65111.81</v>
      </c>
      <c r="U3980" s="190">
        <f t="shared" si="4326"/>
        <v>0.71954227658546122</v>
      </c>
    </row>
    <row r="3981" spans="1:21" x14ac:dyDescent="0.2">
      <c r="A3981" s="178">
        <v>42901</v>
      </c>
      <c r="B3981" s="179">
        <v>0.79166666666666663</v>
      </c>
      <c r="C3981" t="s">
        <v>349</v>
      </c>
      <c r="D3981">
        <v>8.31</v>
      </c>
      <c r="E3981">
        <v>9.66</v>
      </c>
      <c r="F3981">
        <v>11.66</v>
      </c>
      <c r="G3981">
        <v>9.66</v>
      </c>
      <c r="H3981" s="184">
        <f t="shared" ref="H3981:L3981" si="4334">H3957</f>
        <v>0.75</v>
      </c>
      <c r="I3981" s="185">
        <f t="shared" si="4334"/>
        <v>240</v>
      </c>
      <c r="J3981" s="185">
        <f t="shared" si="4334"/>
        <v>365</v>
      </c>
      <c r="K3981" s="185">
        <f t="shared" si="4334"/>
        <v>2842</v>
      </c>
      <c r="L3981" s="185">
        <f t="shared" si="4334"/>
        <v>1380</v>
      </c>
      <c r="M3981" s="147"/>
      <c r="N3981" s="143">
        <f t="shared" si="4324"/>
        <v>1994.4</v>
      </c>
      <c r="O3981" s="143">
        <f t="shared" si="4320"/>
        <v>3525.9</v>
      </c>
      <c r="P3981" s="143">
        <f t="shared" si="4321"/>
        <v>33137.72</v>
      </c>
      <c r="Q3981" s="143">
        <f t="shared" si="4322"/>
        <v>13330.800000000001</v>
      </c>
      <c r="R3981" s="188">
        <f t="shared" si="4325"/>
        <v>51988.820000000007</v>
      </c>
      <c r="T3981">
        <v>64780.06</v>
      </c>
      <c r="U3981" s="190">
        <f t="shared" si="4326"/>
        <v>0.8025435604721578</v>
      </c>
    </row>
    <row r="3982" spans="1:21" x14ac:dyDescent="0.2">
      <c r="A3982" s="178">
        <v>42901</v>
      </c>
      <c r="B3982" s="179">
        <v>0.83333333333333337</v>
      </c>
      <c r="C3982" t="s">
        <v>349</v>
      </c>
      <c r="D3982">
        <v>4.7300000000000004</v>
      </c>
      <c r="E3982">
        <v>4.51</v>
      </c>
      <c r="F3982">
        <v>9.3800000000000008</v>
      </c>
      <c r="G3982">
        <v>1.42</v>
      </c>
      <c r="H3982" s="184">
        <f t="shared" ref="H3982:L3982" si="4335">H3958</f>
        <v>0.79166666666666663</v>
      </c>
      <c r="I3982" s="185">
        <f t="shared" si="4335"/>
        <v>320</v>
      </c>
      <c r="J3982" s="185">
        <f t="shared" si="4335"/>
        <v>214</v>
      </c>
      <c r="K3982" s="185">
        <f t="shared" si="4335"/>
        <v>2842</v>
      </c>
      <c r="L3982" s="185">
        <f t="shared" si="4335"/>
        <v>1426</v>
      </c>
      <c r="M3982" s="147"/>
      <c r="N3982" s="143">
        <f t="shared" si="4324"/>
        <v>1513.6000000000001</v>
      </c>
      <c r="O3982" s="143">
        <f t="shared" si="4320"/>
        <v>965.14</v>
      </c>
      <c r="P3982" s="143">
        <f t="shared" si="4321"/>
        <v>26657.960000000003</v>
      </c>
      <c r="Q3982" s="143">
        <f t="shared" si="4322"/>
        <v>2024.9199999999998</v>
      </c>
      <c r="R3982" s="188">
        <f t="shared" si="4325"/>
        <v>31161.620000000003</v>
      </c>
      <c r="T3982">
        <v>63387.34</v>
      </c>
      <c r="U3982" s="190">
        <f t="shared" si="4326"/>
        <v>0.49160636808548841</v>
      </c>
    </row>
    <row r="3983" spans="1:21" x14ac:dyDescent="0.2">
      <c r="A3983" s="178">
        <v>42901</v>
      </c>
      <c r="B3983" s="179">
        <v>0.875</v>
      </c>
      <c r="C3983" t="s">
        <v>349</v>
      </c>
      <c r="D3983">
        <v>3.5</v>
      </c>
      <c r="E3983">
        <v>5.14</v>
      </c>
      <c r="F3983">
        <v>10</v>
      </c>
      <c r="G3983">
        <v>1</v>
      </c>
      <c r="H3983" s="184">
        <f t="shared" ref="H3983:L3983" si="4336">H3959</f>
        <v>0.83333333333333337</v>
      </c>
      <c r="I3983" s="185">
        <f t="shared" si="4336"/>
        <v>322</v>
      </c>
      <c r="J3983" s="185">
        <f t="shared" si="4336"/>
        <v>178</v>
      </c>
      <c r="K3983" s="185">
        <f t="shared" si="4336"/>
        <v>2842</v>
      </c>
      <c r="L3983" s="185">
        <f t="shared" si="4336"/>
        <v>1426</v>
      </c>
      <c r="M3983" s="147"/>
      <c r="N3983" s="143">
        <f t="shared" si="4324"/>
        <v>1127</v>
      </c>
      <c r="O3983" s="143">
        <f t="shared" si="4320"/>
        <v>914.92</v>
      </c>
      <c r="P3983" s="143">
        <f t="shared" si="4321"/>
        <v>28420</v>
      </c>
      <c r="Q3983" s="143">
        <f t="shared" si="4322"/>
        <v>1426</v>
      </c>
      <c r="R3983" s="188">
        <f t="shared" si="4325"/>
        <v>31887.919999999998</v>
      </c>
      <c r="T3983">
        <v>60738.69</v>
      </c>
      <c r="U3983" s="190">
        <f t="shared" si="4326"/>
        <v>0.52500177399282066</v>
      </c>
    </row>
    <row r="3984" spans="1:21" x14ac:dyDescent="0.2">
      <c r="A3984" s="178">
        <v>42901</v>
      </c>
      <c r="B3984" s="179">
        <v>0.91666666666666663</v>
      </c>
      <c r="C3984" t="s">
        <v>349</v>
      </c>
      <c r="D3984">
        <v>9.02</v>
      </c>
      <c r="E3984">
        <v>4.45</v>
      </c>
      <c r="F3984">
        <v>7.01</v>
      </c>
      <c r="G3984">
        <v>0.97</v>
      </c>
      <c r="H3984" s="184">
        <f t="shared" ref="H3984:L3984" si="4337">H3960</f>
        <v>0.875</v>
      </c>
      <c r="I3984" s="185">
        <f t="shared" si="4337"/>
        <v>337</v>
      </c>
      <c r="J3984" s="185">
        <f t="shared" si="4337"/>
        <v>173</v>
      </c>
      <c r="K3984" s="185">
        <f t="shared" si="4337"/>
        <v>2842</v>
      </c>
      <c r="L3984" s="185">
        <f t="shared" si="4337"/>
        <v>1426</v>
      </c>
      <c r="M3984" s="147"/>
      <c r="N3984" s="143">
        <f t="shared" si="4324"/>
        <v>3039.74</v>
      </c>
      <c r="O3984" s="143">
        <f t="shared" si="4320"/>
        <v>769.85</v>
      </c>
      <c r="P3984" s="143">
        <f t="shared" si="4321"/>
        <v>19922.419999999998</v>
      </c>
      <c r="Q3984" s="143">
        <f t="shared" si="4322"/>
        <v>1383.22</v>
      </c>
      <c r="R3984" s="188">
        <f t="shared" si="4325"/>
        <v>25115.23</v>
      </c>
      <c r="T3984">
        <v>58283.57</v>
      </c>
      <c r="U3984" s="190">
        <f t="shared" si="4326"/>
        <v>0.43091440692462729</v>
      </c>
    </row>
    <row r="3985" spans="1:21" x14ac:dyDescent="0.2">
      <c r="A3985" s="178">
        <v>42901</v>
      </c>
      <c r="B3985" s="179">
        <v>0.95833333333333337</v>
      </c>
      <c r="C3985" t="s">
        <v>349</v>
      </c>
      <c r="D3985">
        <v>11.45</v>
      </c>
      <c r="E3985">
        <v>5.46</v>
      </c>
      <c r="F3985">
        <v>5.66</v>
      </c>
      <c r="G3985">
        <v>0.12</v>
      </c>
      <c r="H3985" s="184">
        <f t="shared" ref="H3985:L3985" si="4338">H3961</f>
        <v>0.91666666666666663</v>
      </c>
      <c r="I3985" s="185">
        <f t="shared" si="4338"/>
        <v>394</v>
      </c>
      <c r="J3985" s="185">
        <f t="shared" si="4338"/>
        <v>194</v>
      </c>
      <c r="K3985" s="185">
        <f t="shared" si="4338"/>
        <v>2842</v>
      </c>
      <c r="L3985" s="185">
        <f t="shared" si="4338"/>
        <v>1426</v>
      </c>
      <c r="M3985" s="147"/>
      <c r="N3985" s="143">
        <f t="shared" si="4324"/>
        <v>4511.2999999999993</v>
      </c>
      <c r="O3985" s="143">
        <f t="shared" si="4320"/>
        <v>1059.24</v>
      </c>
      <c r="P3985" s="143">
        <f t="shared" si="4321"/>
        <v>16085.720000000001</v>
      </c>
      <c r="Q3985" s="143">
        <f t="shared" si="4322"/>
        <v>171.12</v>
      </c>
      <c r="R3985" s="188">
        <f t="shared" si="4325"/>
        <v>21827.38</v>
      </c>
      <c r="T3985">
        <v>56339.62</v>
      </c>
      <c r="U3985" s="190">
        <f t="shared" si="4326"/>
        <v>0.38742504830526014</v>
      </c>
    </row>
    <row r="3986" spans="1:21" x14ac:dyDescent="0.2">
      <c r="A3986" s="178">
        <v>42901</v>
      </c>
      <c r="B3986" s="180">
        <v>1</v>
      </c>
      <c r="C3986" t="s">
        <v>349</v>
      </c>
      <c r="D3986">
        <v>8.61</v>
      </c>
      <c r="E3986">
        <v>3.51</v>
      </c>
      <c r="F3986">
        <v>3.51</v>
      </c>
      <c r="G3986">
        <v>0.17</v>
      </c>
      <c r="H3986" s="184">
        <f t="shared" ref="H3986:L3986" si="4339">H3962</f>
        <v>0.95833333333333337</v>
      </c>
      <c r="I3986" s="185">
        <f t="shared" si="4339"/>
        <v>389</v>
      </c>
      <c r="J3986" s="185">
        <f t="shared" si="4339"/>
        <v>265</v>
      </c>
      <c r="K3986" s="185">
        <f t="shared" si="4339"/>
        <v>2985</v>
      </c>
      <c r="L3986" s="185">
        <f t="shared" si="4339"/>
        <v>1111</v>
      </c>
      <c r="M3986" s="147"/>
      <c r="N3986" s="143">
        <f t="shared" si="4324"/>
        <v>3349.29</v>
      </c>
      <c r="O3986" s="143">
        <f t="shared" si="4320"/>
        <v>930.15</v>
      </c>
      <c r="P3986" s="143">
        <f t="shared" si="4321"/>
        <v>10477.349999999999</v>
      </c>
      <c r="Q3986" s="143">
        <f t="shared" si="4322"/>
        <v>188.87</v>
      </c>
      <c r="R3986" s="188">
        <f t="shared" si="4325"/>
        <v>14945.659999999998</v>
      </c>
      <c r="T3986">
        <v>52443.42</v>
      </c>
      <c r="U3986" s="190">
        <f t="shared" si="4326"/>
        <v>0.28498637197955434</v>
      </c>
    </row>
    <row r="3987" spans="1:21" x14ac:dyDescent="0.2">
      <c r="A3987" s="178">
        <v>42902</v>
      </c>
      <c r="B3987" s="179">
        <v>4.1666666666666664E-2</v>
      </c>
      <c r="C3987" t="s">
        <v>349</v>
      </c>
      <c r="D3987">
        <v>8.61</v>
      </c>
      <c r="E3987">
        <v>3.11</v>
      </c>
      <c r="F3987">
        <v>2.29</v>
      </c>
      <c r="G3987">
        <v>0.17</v>
      </c>
      <c r="H3987" s="184">
        <f t="shared" ref="H3987:L3987" si="4340">H3963</f>
        <v>1</v>
      </c>
      <c r="I3987" s="185">
        <f t="shared" si="4340"/>
        <v>362</v>
      </c>
      <c r="J3987" s="185">
        <f t="shared" si="4340"/>
        <v>243</v>
      </c>
      <c r="K3987" s="185">
        <f t="shared" si="4340"/>
        <v>2985</v>
      </c>
      <c r="L3987" s="185">
        <f t="shared" si="4340"/>
        <v>1111</v>
      </c>
      <c r="M3987" s="147"/>
      <c r="N3987" s="143">
        <f t="shared" si="4324"/>
        <v>3116.8199999999997</v>
      </c>
      <c r="O3987" s="143">
        <f t="shared" si="4320"/>
        <v>755.73</v>
      </c>
      <c r="P3987" s="143">
        <f t="shared" si="4321"/>
        <v>6835.6500000000005</v>
      </c>
      <c r="Q3987" s="143">
        <f t="shared" si="4322"/>
        <v>188.87</v>
      </c>
      <c r="R3987" s="188">
        <f t="shared" si="4325"/>
        <v>10897.070000000002</v>
      </c>
      <c r="T3987">
        <v>48215.77</v>
      </c>
      <c r="U3987" s="190">
        <f t="shared" si="4326"/>
        <v>0.22600634605648737</v>
      </c>
    </row>
    <row r="3988" spans="1:21" x14ac:dyDescent="0.2">
      <c r="A3988" s="178">
        <v>42902</v>
      </c>
      <c r="B3988" s="179">
        <v>8.3333333333333329E-2</v>
      </c>
      <c r="C3988" t="s">
        <v>349</v>
      </c>
      <c r="D3988">
        <v>4.66</v>
      </c>
      <c r="E3988">
        <v>2.11</v>
      </c>
      <c r="F3988">
        <v>2</v>
      </c>
      <c r="G3988">
        <v>0.12</v>
      </c>
      <c r="H3988" s="184">
        <f t="shared" ref="H3988:L3988" si="4341">H3964</f>
        <v>4.1666666666666664E-2</v>
      </c>
      <c r="I3988" s="185">
        <f t="shared" si="4341"/>
        <v>294</v>
      </c>
      <c r="J3988" s="185">
        <f t="shared" si="4341"/>
        <v>212</v>
      </c>
      <c r="K3988" s="185">
        <f t="shared" si="4341"/>
        <v>2985</v>
      </c>
      <c r="L3988" s="185">
        <f t="shared" si="4341"/>
        <v>1111</v>
      </c>
      <c r="M3988" s="147"/>
      <c r="N3988" s="143">
        <f t="shared" si="4324"/>
        <v>1370.04</v>
      </c>
      <c r="O3988" s="143">
        <f t="shared" si="4320"/>
        <v>447.32</v>
      </c>
      <c r="P3988" s="143">
        <f t="shared" si="4321"/>
        <v>5970</v>
      </c>
      <c r="Q3988" s="143">
        <f t="shared" si="4322"/>
        <v>133.32</v>
      </c>
      <c r="R3988" s="188">
        <f t="shared" si="4325"/>
        <v>7920.6799999999994</v>
      </c>
      <c r="T3988">
        <v>44706.67</v>
      </c>
      <c r="U3988" s="190">
        <f t="shared" si="4326"/>
        <v>0.17716998380778529</v>
      </c>
    </row>
    <row r="3989" spans="1:21" x14ac:dyDescent="0.2">
      <c r="A3989" s="178">
        <v>42902</v>
      </c>
      <c r="B3989" s="179">
        <v>0.125</v>
      </c>
      <c r="C3989" t="s">
        <v>349</v>
      </c>
      <c r="D3989">
        <v>3.5</v>
      </c>
      <c r="E3989">
        <v>2</v>
      </c>
      <c r="F3989">
        <v>2</v>
      </c>
      <c r="G3989">
        <v>0.97</v>
      </c>
      <c r="H3989" s="184">
        <f t="shared" ref="H3989:L3989" si="4342">H3965</f>
        <v>8.3333333333333329E-2</v>
      </c>
      <c r="I3989" s="185">
        <f t="shared" si="4342"/>
        <v>236</v>
      </c>
      <c r="J3989" s="185">
        <f t="shared" si="4342"/>
        <v>179</v>
      </c>
      <c r="K3989" s="185">
        <f t="shared" si="4342"/>
        <v>2985</v>
      </c>
      <c r="L3989" s="185">
        <f t="shared" si="4342"/>
        <v>1111</v>
      </c>
      <c r="M3989" s="147"/>
      <c r="N3989" s="143">
        <f t="shared" si="4324"/>
        <v>826</v>
      </c>
      <c r="O3989" s="143">
        <f t="shared" si="4320"/>
        <v>358</v>
      </c>
      <c r="P3989" s="143">
        <f t="shared" si="4321"/>
        <v>5970</v>
      </c>
      <c r="Q3989" s="143">
        <f t="shared" si="4322"/>
        <v>1077.67</v>
      </c>
      <c r="R3989" s="188">
        <f t="shared" si="4325"/>
        <v>8231.67</v>
      </c>
      <c r="T3989">
        <v>42157.63</v>
      </c>
      <c r="U3989" s="190">
        <f t="shared" si="4326"/>
        <v>0.19525931604788979</v>
      </c>
    </row>
    <row r="3990" spans="1:21" x14ac:dyDescent="0.2">
      <c r="A3990" s="178">
        <v>42902</v>
      </c>
      <c r="B3990" s="179">
        <v>0.16666666666666666</v>
      </c>
      <c r="C3990" t="s">
        <v>349</v>
      </c>
      <c r="D3990">
        <v>3.5</v>
      </c>
      <c r="E3990">
        <v>1.8</v>
      </c>
      <c r="F3990">
        <v>2</v>
      </c>
      <c r="G3990">
        <v>0.97</v>
      </c>
      <c r="H3990" s="184">
        <f t="shared" ref="H3990:L3990" si="4343">H3966</f>
        <v>0.125</v>
      </c>
      <c r="I3990" s="185">
        <f t="shared" si="4343"/>
        <v>201</v>
      </c>
      <c r="J3990" s="185">
        <f t="shared" si="4343"/>
        <v>205</v>
      </c>
      <c r="K3990" s="185">
        <f t="shared" si="4343"/>
        <v>2985</v>
      </c>
      <c r="L3990" s="185">
        <f t="shared" si="4343"/>
        <v>1717</v>
      </c>
      <c r="M3990" s="147"/>
      <c r="N3990" s="143">
        <f t="shared" si="4324"/>
        <v>703.5</v>
      </c>
      <c r="O3990" s="143">
        <f t="shared" si="4320"/>
        <v>369</v>
      </c>
      <c r="P3990" s="143">
        <f t="shared" si="4321"/>
        <v>5970</v>
      </c>
      <c r="Q3990" s="143">
        <f t="shared" si="4322"/>
        <v>1665.49</v>
      </c>
      <c r="R3990" s="188">
        <f t="shared" si="4325"/>
        <v>8707.99</v>
      </c>
      <c r="T3990">
        <v>40373.69</v>
      </c>
      <c r="U3990" s="190">
        <f t="shared" si="4326"/>
        <v>0.21568476896711694</v>
      </c>
    </row>
    <row r="3991" spans="1:21" x14ac:dyDescent="0.2">
      <c r="A3991" s="178">
        <v>42902</v>
      </c>
      <c r="B3991" s="179">
        <v>0.20833333333333334</v>
      </c>
      <c r="C3991" t="s">
        <v>349</v>
      </c>
      <c r="D3991">
        <v>3.15</v>
      </c>
      <c r="E3991">
        <v>2</v>
      </c>
      <c r="F3991">
        <v>2</v>
      </c>
      <c r="G3991">
        <v>0.97</v>
      </c>
      <c r="H3991" s="184">
        <f t="shared" ref="H3991:L3991" si="4344">H3967</f>
        <v>0.16666666666666666</v>
      </c>
      <c r="I3991" s="185">
        <f t="shared" si="4344"/>
        <v>185</v>
      </c>
      <c r="J3991" s="185">
        <f t="shared" si="4344"/>
        <v>205</v>
      </c>
      <c r="K3991" s="185">
        <f t="shared" si="4344"/>
        <v>2985</v>
      </c>
      <c r="L3991" s="185">
        <f t="shared" si="4344"/>
        <v>1717</v>
      </c>
      <c r="M3991" s="147"/>
      <c r="N3991" s="143">
        <f t="shared" si="4324"/>
        <v>582.75</v>
      </c>
      <c r="O3991" s="143">
        <f t="shared" si="4320"/>
        <v>410</v>
      </c>
      <c r="P3991" s="143">
        <f t="shared" si="4321"/>
        <v>5970</v>
      </c>
      <c r="Q3991" s="143">
        <f t="shared" si="4322"/>
        <v>1665.49</v>
      </c>
      <c r="R3991" s="188">
        <f t="shared" si="4325"/>
        <v>8628.24</v>
      </c>
      <c r="T3991">
        <v>39259.43</v>
      </c>
      <c r="U3991" s="190">
        <f t="shared" si="4326"/>
        <v>0.21977496871452284</v>
      </c>
    </row>
    <row r="3992" spans="1:21" x14ac:dyDescent="0.2">
      <c r="A3992" s="178">
        <v>42902</v>
      </c>
      <c r="B3992" s="179">
        <v>0.25</v>
      </c>
      <c r="C3992" t="s">
        <v>349</v>
      </c>
      <c r="D3992">
        <v>5</v>
      </c>
      <c r="E3992">
        <v>3.11</v>
      </c>
      <c r="F3992">
        <v>2</v>
      </c>
      <c r="G3992">
        <v>0.97</v>
      </c>
      <c r="H3992" s="184">
        <f t="shared" ref="H3992:L3992" si="4345">H3968</f>
        <v>0.20833333333333334</v>
      </c>
      <c r="I3992" s="185">
        <f t="shared" si="4345"/>
        <v>207</v>
      </c>
      <c r="J3992" s="185">
        <f t="shared" si="4345"/>
        <v>283</v>
      </c>
      <c r="K3992" s="185">
        <f t="shared" si="4345"/>
        <v>2985</v>
      </c>
      <c r="L3992" s="185">
        <f t="shared" si="4345"/>
        <v>1717</v>
      </c>
      <c r="M3992" s="147"/>
      <c r="N3992" s="143">
        <f t="shared" si="4324"/>
        <v>1035</v>
      </c>
      <c r="O3992" s="143">
        <f t="shared" si="4320"/>
        <v>880.13</v>
      </c>
      <c r="P3992" s="143">
        <f t="shared" si="4321"/>
        <v>5970</v>
      </c>
      <c r="Q3992" s="143">
        <f t="shared" si="4322"/>
        <v>1665.49</v>
      </c>
      <c r="R3992" s="188">
        <f t="shared" si="4325"/>
        <v>9550.6200000000008</v>
      </c>
      <c r="T3992">
        <v>38941.480000000003</v>
      </c>
      <c r="U3992" s="190">
        <f t="shared" si="4326"/>
        <v>0.24525570163229543</v>
      </c>
    </row>
    <row r="3993" spans="1:21" x14ac:dyDescent="0.2">
      <c r="A3993" s="178">
        <v>42902</v>
      </c>
      <c r="B3993" s="179">
        <v>0.29166666666666669</v>
      </c>
      <c r="C3993" t="s">
        <v>349</v>
      </c>
      <c r="D3993">
        <v>3.6</v>
      </c>
      <c r="E3993">
        <v>4</v>
      </c>
      <c r="F3993">
        <v>2</v>
      </c>
      <c r="G3993">
        <v>3.5</v>
      </c>
      <c r="H3993" s="184">
        <f t="shared" ref="H3993:L3993" si="4346">H3969</f>
        <v>0.25</v>
      </c>
      <c r="I3993" s="185">
        <f t="shared" si="4346"/>
        <v>327</v>
      </c>
      <c r="J3993" s="185">
        <f t="shared" si="4346"/>
        <v>438</v>
      </c>
      <c r="K3993" s="185">
        <f t="shared" si="4346"/>
        <v>2985</v>
      </c>
      <c r="L3993" s="185">
        <f t="shared" si="4346"/>
        <v>1717</v>
      </c>
      <c r="M3993" s="147"/>
      <c r="N3993" s="143">
        <f t="shared" si="4324"/>
        <v>1177.2</v>
      </c>
      <c r="O3993" s="143">
        <f t="shared" si="4320"/>
        <v>1752</v>
      </c>
      <c r="P3993" s="143">
        <f t="shared" si="4321"/>
        <v>5970</v>
      </c>
      <c r="Q3993" s="143">
        <f t="shared" si="4322"/>
        <v>6009.5</v>
      </c>
      <c r="R3993" s="188">
        <f t="shared" si="4325"/>
        <v>14908.7</v>
      </c>
      <c r="T3993">
        <v>39674.11</v>
      </c>
      <c r="U3993" s="190">
        <f t="shared" si="4326"/>
        <v>0.37577906599543132</v>
      </c>
    </row>
    <row r="3994" spans="1:21" x14ac:dyDescent="0.2">
      <c r="A3994" s="178">
        <v>42902</v>
      </c>
      <c r="B3994" s="179">
        <v>0.33333333333333331</v>
      </c>
      <c r="C3994" t="s">
        <v>349</v>
      </c>
      <c r="D3994">
        <v>2.66</v>
      </c>
      <c r="E3994">
        <v>4</v>
      </c>
      <c r="F3994">
        <v>2</v>
      </c>
      <c r="G3994">
        <v>3.4</v>
      </c>
      <c r="H3994" s="184">
        <f t="shared" ref="H3994:L3994" si="4347">H3970</f>
        <v>0.29166666666666669</v>
      </c>
      <c r="I3994" s="185">
        <f t="shared" si="4347"/>
        <v>249</v>
      </c>
      <c r="J3994" s="185">
        <f t="shared" si="4347"/>
        <v>556</v>
      </c>
      <c r="K3994" s="185">
        <f t="shared" si="4347"/>
        <v>2872</v>
      </c>
      <c r="L3994" s="185">
        <f t="shared" si="4347"/>
        <v>2219</v>
      </c>
      <c r="M3994" s="147"/>
      <c r="N3994" s="143">
        <f t="shared" si="4324"/>
        <v>662.34</v>
      </c>
      <c r="O3994" s="143">
        <f t="shared" si="4320"/>
        <v>2224</v>
      </c>
      <c r="P3994" s="143">
        <f t="shared" si="4321"/>
        <v>5744</v>
      </c>
      <c r="Q3994" s="143">
        <f t="shared" si="4322"/>
        <v>7544.5999999999995</v>
      </c>
      <c r="R3994" s="188">
        <f t="shared" si="4325"/>
        <v>16174.939999999999</v>
      </c>
      <c r="T3994">
        <v>40984.82</v>
      </c>
      <c r="U3994" s="190">
        <f t="shared" si="4326"/>
        <v>0.39465685099995557</v>
      </c>
    </row>
    <row r="3995" spans="1:21" x14ac:dyDescent="0.2">
      <c r="A3995" s="178">
        <v>42902</v>
      </c>
      <c r="B3995" s="179">
        <v>0.375</v>
      </c>
      <c r="C3995" t="s">
        <v>349</v>
      </c>
      <c r="D3995">
        <v>3.46</v>
      </c>
      <c r="E3995">
        <v>4</v>
      </c>
      <c r="F3995">
        <v>2.44</v>
      </c>
      <c r="G3995">
        <v>2.5499999999999998</v>
      </c>
      <c r="H3995" s="184">
        <f t="shared" ref="H3995:L3995" si="4348">H3971</f>
        <v>0.33333333333333331</v>
      </c>
      <c r="I3995" s="185">
        <f t="shared" si="4348"/>
        <v>256</v>
      </c>
      <c r="J3995" s="185">
        <f t="shared" si="4348"/>
        <v>306</v>
      </c>
      <c r="K3995" s="185">
        <f t="shared" si="4348"/>
        <v>2872</v>
      </c>
      <c r="L3995" s="185">
        <f t="shared" si="4348"/>
        <v>2219</v>
      </c>
      <c r="M3995" s="147"/>
      <c r="N3995" s="143">
        <f t="shared" si="4324"/>
        <v>885.76</v>
      </c>
      <c r="O3995" s="143">
        <f t="shared" si="4320"/>
        <v>1224</v>
      </c>
      <c r="P3995" s="143">
        <f t="shared" si="4321"/>
        <v>7007.68</v>
      </c>
      <c r="Q3995" s="143">
        <f t="shared" si="4322"/>
        <v>5658.45</v>
      </c>
      <c r="R3995" s="188">
        <f t="shared" si="4325"/>
        <v>14775.89</v>
      </c>
      <c r="T3995">
        <v>42469.05</v>
      </c>
      <c r="U3995" s="190">
        <f t="shared" si="4326"/>
        <v>0.34792136862020689</v>
      </c>
    </row>
    <row r="3996" spans="1:21" x14ac:dyDescent="0.2">
      <c r="A3996" s="178">
        <v>42902</v>
      </c>
      <c r="B3996" s="179">
        <v>0.41666666666666669</v>
      </c>
      <c r="C3996" t="s">
        <v>349</v>
      </c>
      <c r="D3996">
        <v>3.5</v>
      </c>
      <c r="E3996">
        <v>3.76</v>
      </c>
      <c r="F3996">
        <v>2.5</v>
      </c>
      <c r="G3996">
        <v>3.14</v>
      </c>
      <c r="H3996" s="184">
        <f t="shared" ref="H3996:L3996" si="4349">H3972</f>
        <v>0.375</v>
      </c>
      <c r="I3996" s="185">
        <f t="shared" si="4349"/>
        <v>156</v>
      </c>
      <c r="J3996" s="185">
        <f t="shared" si="4349"/>
        <v>343</v>
      </c>
      <c r="K3996" s="185">
        <f t="shared" si="4349"/>
        <v>2872</v>
      </c>
      <c r="L3996" s="185">
        <f t="shared" si="4349"/>
        <v>2219</v>
      </c>
      <c r="M3996" s="147"/>
      <c r="N3996" s="143">
        <f t="shared" si="4324"/>
        <v>546</v>
      </c>
      <c r="O3996" s="143">
        <f t="shared" si="4320"/>
        <v>1289.6799999999998</v>
      </c>
      <c r="P3996" s="143">
        <f t="shared" si="4321"/>
        <v>7180</v>
      </c>
      <c r="Q3996" s="143">
        <f t="shared" si="4322"/>
        <v>6967.66</v>
      </c>
      <c r="R3996" s="188">
        <f t="shared" si="4325"/>
        <v>15983.34</v>
      </c>
      <c r="T3996">
        <v>45307.42</v>
      </c>
      <c r="U3996" s="190">
        <f t="shared" si="4326"/>
        <v>0.352775329074134</v>
      </c>
    </row>
    <row r="3997" spans="1:21" x14ac:dyDescent="0.2">
      <c r="A3997" s="178">
        <v>42902</v>
      </c>
      <c r="B3997" s="179">
        <v>0.45833333333333331</v>
      </c>
      <c r="C3997" t="s">
        <v>349</v>
      </c>
      <c r="D3997">
        <v>2.61</v>
      </c>
      <c r="E3997">
        <v>5.6</v>
      </c>
      <c r="F3997">
        <v>4.51</v>
      </c>
      <c r="G3997">
        <v>4</v>
      </c>
      <c r="H3997" s="184">
        <f t="shared" ref="H3997:L3997" si="4350">H3973</f>
        <v>0.41666666666666669</v>
      </c>
      <c r="I3997" s="185">
        <f t="shared" si="4350"/>
        <v>196</v>
      </c>
      <c r="J3997" s="185">
        <f t="shared" si="4350"/>
        <v>315</v>
      </c>
      <c r="K3997" s="185">
        <f t="shared" si="4350"/>
        <v>2872</v>
      </c>
      <c r="L3997" s="185">
        <f t="shared" si="4350"/>
        <v>2219</v>
      </c>
      <c r="M3997" s="147"/>
      <c r="N3997" s="143">
        <f t="shared" si="4324"/>
        <v>511.56</v>
      </c>
      <c r="O3997" s="143">
        <f t="shared" si="4320"/>
        <v>1764</v>
      </c>
      <c r="P3997" s="143">
        <f t="shared" si="4321"/>
        <v>12952.72</v>
      </c>
      <c r="Q3997" s="143">
        <f t="shared" si="4322"/>
        <v>8876</v>
      </c>
      <c r="R3997" s="188">
        <f t="shared" si="4325"/>
        <v>24104.28</v>
      </c>
      <c r="T3997">
        <v>48778.47</v>
      </c>
      <c r="U3997" s="190">
        <f t="shared" si="4326"/>
        <v>0.49415818085315094</v>
      </c>
    </row>
    <row r="3998" spans="1:21" x14ac:dyDescent="0.2">
      <c r="A3998" s="178">
        <v>42902</v>
      </c>
      <c r="B3998" s="179">
        <v>0.5</v>
      </c>
      <c r="C3998" t="s">
        <v>349</v>
      </c>
      <c r="D3998">
        <v>1</v>
      </c>
      <c r="E3998">
        <v>6.01</v>
      </c>
      <c r="F3998">
        <v>6.01</v>
      </c>
      <c r="G3998">
        <v>5.49</v>
      </c>
      <c r="H3998" s="184">
        <f t="shared" ref="H3998:L3998" si="4351">H3974</f>
        <v>0.45833333333333331</v>
      </c>
      <c r="I3998" s="185">
        <f t="shared" si="4351"/>
        <v>226</v>
      </c>
      <c r="J3998" s="185">
        <f t="shared" si="4351"/>
        <v>326</v>
      </c>
      <c r="K3998" s="185">
        <f t="shared" si="4351"/>
        <v>2842</v>
      </c>
      <c r="L3998" s="185">
        <f t="shared" si="4351"/>
        <v>1635</v>
      </c>
      <c r="M3998" s="147"/>
      <c r="N3998" s="143">
        <f t="shared" si="4324"/>
        <v>226</v>
      </c>
      <c r="O3998" s="143">
        <f t="shared" si="4320"/>
        <v>1959.26</v>
      </c>
      <c r="P3998" s="143">
        <f t="shared" si="4321"/>
        <v>17080.419999999998</v>
      </c>
      <c r="Q3998" s="143">
        <f t="shared" si="4322"/>
        <v>8976.15</v>
      </c>
      <c r="R3998" s="188">
        <f t="shared" si="4325"/>
        <v>28241.83</v>
      </c>
      <c r="T3998">
        <v>52493.57</v>
      </c>
      <c r="U3998" s="190">
        <f t="shared" si="4326"/>
        <v>0.53800551191317336</v>
      </c>
    </row>
    <row r="3999" spans="1:21" x14ac:dyDescent="0.2">
      <c r="A3999" s="178">
        <v>42902</v>
      </c>
      <c r="B3999" s="179">
        <v>0.54166666666666663</v>
      </c>
      <c r="C3999" t="s">
        <v>349</v>
      </c>
      <c r="D3999">
        <v>2</v>
      </c>
      <c r="E3999">
        <v>10</v>
      </c>
      <c r="F3999">
        <v>10</v>
      </c>
      <c r="G3999">
        <v>10</v>
      </c>
      <c r="H3999" s="184">
        <f t="shared" ref="H3999:L3999" si="4352">H3975</f>
        <v>0.5</v>
      </c>
      <c r="I3999" s="185">
        <f t="shared" si="4352"/>
        <v>222</v>
      </c>
      <c r="J3999" s="185">
        <f t="shared" si="4352"/>
        <v>319</v>
      </c>
      <c r="K3999" s="185">
        <f t="shared" si="4352"/>
        <v>2842</v>
      </c>
      <c r="L3999" s="185">
        <f t="shared" si="4352"/>
        <v>1635</v>
      </c>
      <c r="M3999" s="147"/>
      <c r="N3999" s="143">
        <f t="shared" si="4324"/>
        <v>444</v>
      </c>
      <c r="O3999" s="143">
        <f t="shared" si="4320"/>
        <v>3190</v>
      </c>
      <c r="P3999" s="143">
        <f t="shared" si="4321"/>
        <v>28420</v>
      </c>
      <c r="Q3999" s="143">
        <f t="shared" si="4322"/>
        <v>16350</v>
      </c>
      <c r="R3999" s="188">
        <f t="shared" si="4325"/>
        <v>48404</v>
      </c>
      <c r="T3999">
        <v>55976.26</v>
      </c>
      <c r="U3999" s="190">
        <f t="shared" si="4326"/>
        <v>0.86472372395011743</v>
      </c>
    </row>
    <row r="4000" spans="1:21" x14ac:dyDescent="0.2">
      <c r="A4000" s="178">
        <v>42902</v>
      </c>
      <c r="B4000" s="179">
        <v>0.58333333333333337</v>
      </c>
      <c r="C4000" t="s">
        <v>349</v>
      </c>
      <c r="D4000">
        <v>1.68</v>
      </c>
      <c r="E4000">
        <v>14.51</v>
      </c>
      <c r="F4000">
        <v>15.04</v>
      </c>
      <c r="G4000">
        <v>15.04</v>
      </c>
      <c r="H4000" s="184">
        <f t="shared" ref="H4000:L4000" si="4353">H3976</f>
        <v>0.54166666666666663</v>
      </c>
      <c r="I4000" s="185">
        <f t="shared" si="4353"/>
        <v>195</v>
      </c>
      <c r="J4000" s="185">
        <f t="shared" si="4353"/>
        <v>299</v>
      </c>
      <c r="K4000" s="185">
        <f t="shared" si="4353"/>
        <v>2842</v>
      </c>
      <c r="L4000" s="185">
        <f t="shared" si="4353"/>
        <v>1635</v>
      </c>
      <c r="M4000" s="147"/>
      <c r="N4000" s="143">
        <f t="shared" si="4324"/>
        <v>327.59999999999997</v>
      </c>
      <c r="O4000" s="143">
        <f t="shared" si="4320"/>
        <v>4338.49</v>
      </c>
      <c r="P4000" s="143">
        <f t="shared" si="4321"/>
        <v>42743.68</v>
      </c>
      <c r="Q4000" s="143">
        <f t="shared" si="4322"/>
        <v>24590.399999999998</v>
      </c>
      <c r="R4000" s="188">
        <f t="shared" si="4325"/>
        <v>72000.17</v>
      </c>
      <c r="T4000">
        <v>59070.34</v>
      </c>
      <c r="U4000" s="190">
        <f t="shared" si="4326"/>
        <v>1.2188887011654241</v>
      </c>
    </row>
    <row r="4001" spans="1:21" x14ac:dyDescent="0.2">
      <c r="A4001" s="178">
        <v>42902</v>
      </c>
      <c r="B4001" s="179">
        <v>0.625</v>
      </c>
      <c r="C4001" t="s">
        <v>349</v>
      </c>
      <c r="D4001">
        <v>2.11</v>
      </c>
      <c r="E4001">
        <v>15.01</v>
      </c>
      <c r="F4001">
        <v>28.32</v>
      </c>
      <c r="G4001">
        <v>6.41</v>
      </c>
      <c r="H4001" s="184">
        <f t="shared" ref="H4001:L4001" si="4354">H3977</f>
        <v>0.58333333333333337</v>
      </c>
      <c r="I4001" s="185">
        <f t="shared" si="4354"/>
        <v>205</v>
      </c>
      <c r="J4001" s="185">
        <f t="shared" si="4354"/>
        <v>237</v>
      </c>
      <c r="K4001" s="185">
        <f t="shared" si="4354"/>
        <v>2842</v>
      </c>
      <c r="L4001" s="185">
        <f t="shared" si="4354"/>
        <v>1635</v>
      </c>
      <c r="M4001" s="147"/>
      <c r="N4001" s="143">
        <f t="shared" si="4324"/>
        <v>432.54999999999995</v>
      </c>
      <c r="O4001" s="143">
        <f t="shared" si="4320"/>
        <v>3557.37</v>
      </c>
      <c r="P4001" s="143">
        <f t="shared" si="4321"/>
        <v>80485.440000000002</v>
      </c>
      <c r="Q4001" s="143">
        <f t="shared" si="4322"/>
        <v>10480.35</v>
      </c>
      <c r="R4001" s="188">
        <f t="shared" si="4325"/>
        <v>94955.71</v>
      </c>
      <c r="T4001">
        <v>61976.77</v>
      </c>
      <c r="U4001" s="190">
        <f t="shared" si="4326"/>
        <v>1.5321177596057363</v>
      </c>
    </row>
    <row r="4002" spans="1:21" x14ac:dyDescent="0.2">
      <c r="A4002" s="178">
        <v>42902</v>
      </c>
      <c r="B4002" s="179">
        <v>0.66666666666666663</v>
      </c>
      <c r="C4002" t="s">
        <v>349</v>
      </c>
      <c r="D4002">
        <v>2.5299999999999998</v>
      </c>
      <c r="E4002">
        <v>25</v>
      </c>
      <c r="F4002">
        <v>52.33</v>
      </c>
      <c r="G4002">
        <v>19.16</v>
      </c>
      <c r="H4002" s="184">
        <f t="shared" ref="H4002:L4002" si="4355">H3978</f>
        <v>0.625</v>
      </c>
      <c r="I4002" s="185">
        <f t="shared" si="4355"/>
        <v>212</v>
      </c>
      <c r="J4002" s="185">
        <f t="shared" si="4355"/>
        <v>213</v>
      </c>
      <c r="K4002" s="185">
        <f t="shared" si="4355"/>
        <v>2842</v>
      </c>
      <c r="L4002" s="185">
        <f t="shared" si="4355"/>
        <v>1380</v>
      </c>
      <c r="M4002" s="147"/>
      <c r="N4002" s="143">
        <f t="shared" si="4324"/>
        <v>536.36</v>
      </c>
      <c r="O4002" s="143">
        <f t="shared" si="4320"/>
        <v>5325</v>
      </c>
      <c r="P4002" s="143">
        <f t="shared" si="4321"/>
        <v>148721.85999999999</v>
      </c>
      <c r="Q4002" s="143">
        <f t="shared" si="4322"/>
        <v>26440.799999999999</v>
      </c>
      <c r="R4002" s="188">
        <f t="shared" si="4325"/>
        <v>181024.01999999996</v>
      </c>
      <c r="T4002">
        <v>64166.51</v>
      </c>
      <c r="U4002" s="190">
        <f t="shared" si="4326"/>
        <v>2.8211604464696607</v>
      </c>
    </row>
    <row r="4003" spans="1:21" x14ac:dyDescent="0.2">
      <c r="A4003" s="178">
        <v>42902</v>
      </c>
      <c r="B4003" s="179">
        <v>0.70833333333333337</v>
      </c>
      <c r="C4003" t="s">
        <v>349</v>
      </c>
      <c r="D4003">
        <v>2.41</v>
      </c>
      <c r="E4003">
        <v>19.7</v>
      </c>
      <c r="F4003">
        <v>53.59</v>
      </c>
      <c r="G4003">
        <v>14.45</v>
      </c>
      <c r="H4003" s="184">
        <f t="shared" ref="H4003:L4003" si="4356">H3979</f>
        <v>0.66666666666666663</v>
      </c>
      <c r="I4003" s="185">
        <f t="shared" si="4356"/>
        <v>191</v>
      </c>
      <c r="J4003" s="185">
        <f t="shared" si="4356"/>
        <v>237</v>
      </c>
      <c r="K4003" s="185">
        <f t="shared" si="4356"/>
        <v>2842</v>
      </c>
      <c r="L4003" s="185">
        <f t="shared" si="4356"/>
        <v>1380</v>
      </c>
      <c r="M4003" s="147"/>
      <c r="N4003" s="143">
        <f t="shared" si="4324"/>
        <v>460.31</v>
      </c>
      <c r="O4003" s="143">
        <f t="shared" si="4320"/>
        <v>4668.8999999999996</v>
      </c>
      <c r="P4003" s="143">
        <f t="shared" si="4321"/>
        <v>152302.78</v>
      </c>
      <c r="Q4003" s="143">
        <f t="shared" si="4322"/>
        <v>19941</v>
      </c>
      <c r="R4003" s="188">
        <f t="shared" si="4325"/>
        <v>177372.99</v>
      </c>
      <c r="T4003">
        <v>65303.82</v>
      </c>
      <c r="U4003" s="190">
        <f t="shared" si="4326"/>
        <v>2.7161196695691001</v>
      </c>
    </row>
    <row r="4004" spans="1:21" x14ac:dyDescent="0.2">
      <c r="A4004" s="178">
        <v>42902</v>
      </c>
      <c r="B4004" s="179">
        <v>0.75</v>
      </c>
      <c r="C4004" t="s">
        <v>349</v>
      </c>
      <c r="D4004">
        <v>3.11</v>
      </c>
      <c r="E4004">
        <v>11.64</v>
      </c>
      <c r="F4004">
        <v>15</v>
      </c>
      <c r="G4004">
        <v>1.33</v>
      </c>
      <c r="H4004" s="184">
        <f t="shared" ref="H4004:L4004" si="4357">H3980</f>
        <v>0.70833333333333337</v>
      </c>
      <c r="I4004" s="185">
        <f t="shared" si="4357"/>
        <v>218</v>
      </c>
      <c r="J4004" s="185">
        <f t="shared" si="4357"/>
        <v>258</v>
      </c>
      <c r="K4004" s="185">
        <f t="shared" si="4357"/>
        <v>2842</v>
      </c>
      <c r="L4004" s="185">
        <f t="shared" si="4357"/>
        <v>1380</v>
      </c>
      <c r="M4004" s="147"/>
      <c r="N4004" s="143">
        <f t="shared" si="4324"/>
        <v>677.98</v>
      </c>
      <c r="O4004" s="143">
        <f t="shared" si="4320"/>
        <v>3003.1200000000003</v>
      </c>
      <c r="P4004" s="143">
        <f t="shared" si="4321"/>
        <v>42630</v>
      </c>
      <c r="Q4004" s="143">
        <f t="shared" si="4322"/>
        <v>1835.4</v>
      </c>
      <c r="R4004" s="188">
        <f t="shared" si="4325"/>
        <v>48146.5</v>
      </c>
      <c r="T4004">
        <v>65629.05</v>
      </c>
      <c r="U4004" s="190">
        <f t="shared" si="4326"/>
        <v>0.73361567781340731</v>
      </c>
    </row>
    <row r="4005" spans="1:21" x14ac:dyDescent="0.2">
      <c r="A4005" s="178">
        <v>42902</v>
      </c>
      <c r="B4005" s="179">
        <v>0.79166666666666663</v>
      </c>
      <c r="C4005" t="s">
        <v>349</v>
      </c>
      <c r="D4005">
        <v>3.5</v>
      </c>
      <c r="E4005">
        <v>6.75</v>
      </c>
      <c r="F4005">
        <v>11.75</v>
      </c>
      <c r="G4005">
        <v>5.79</v>
      </c>
      <c r="H4005" s="184">
        <f t="shared" ref="H4005:L4005" si="4358">H3981</f>
        <v>0.75</v>
      </c>
      <c r="I4005" s="185">
        <f t="shared" si="4358"/>
        <v>240</v>
      </c>
      <c r="J4005" s="185">
        <f t="shared" si="4358"/>
        <v>365</v>
      </c>
      <c r="K4005" s="185">
        <f t="shared" si="4358"/>
        <v>2842</v>
      </c>
      <c r="L4005" s="185">
        <f t="shared" si="4358"/>
        <v>1380</v>
      </c>
      <c r="M4005" s="147"/>
      <c r="N4005" s="143">
        <f t="shared" si="4324"/>
        <v>840</v>
      </c>
      <c r="O4005" s="143">
        <f t="shared" si="4320"/>
        <v>2463.75</v>
      </c>
      <c r="P4005" s="143">
        <f t="shared" si="4321"/>
        <v>33393.5</v>
      </c>
      <c r="Q4005" s="143">
        <f t="shared" si="4322"/>
        <v>7990.2</v>
      </c>
      <c r="R4005" s="188">
        <f t="shared" si="4325"/>
        <v>44687.45</v>
      </c>
      <c r="T4005">
        <v>65324.93</v>
      </c>
      <c r="U4005" s="190">
        <f t="shared" si="4326"/>
        <v>0.68407956962219474</v>
      </c>
    </row>
    <row r="4006" spans="1:21" x14ac:dyDescent="0.2">
      <c r="A4006" s="178">
        <v>42902</v>
      </c>
      <c r="B4006" s="179">
        <v>0.83333333333333337</v>
      </c>
      <c r="C4006" t="s">
        <v>349</v>
      </c>
      <c r="D4006">
        <v>2.61</v>
      </c>
      <c r="E4006">
        <v>4</v>
      </c>
      <c r="F4006">
        <v>8</v>
      </c>
      <c r="G4006">
        <v>1.26</v>
      </c>
      <c r="H4006" s="184">
        <f t="shared" ref="H4006:L4006" si="4359">H3982</f>
        <v>0.79166666666666663</v>
      </c>
      <c r="I4006" s="185">
        <f t="shared" si="4359"/>
        <v>320</v>
      </c>
      <c r="J4006" s="185">
        <f t="shared" si="4359"/>
        <v>214</v>
      </c>
      <c r="K4006" s="185">
        <f t="shared" si="4359"/>
        <v>2842</v>
      </c>
      <c r="L4006" s="185">
        <f t="shared" si="4359"/>
        <v>1426</v>
      </c>
      <c r="M4006" s="147"/>
      <c r="N4006" s="143">
        <f t="shared" si="4324"/>
        <v>835.19999999999993</v>
      </c>
      <c r="O4006" s="143">
        <f t="shared" si="4320"/>
        <v>856</v>
      </c>
      <c r="P4006" s="143">
        <f t="shared" si="4321"/>
        <v>22736</v>
      </c>
      <c r="Q4006" s="143">
        <f t="shared" si="4322"/>
        <v>1796.76</v>
      </c>
      <c r="R4006" s="188">
        <f t="shared" si="4325"/>
        <v>26223.96</v>
      </c>
      <c r="T4006">
        <v>63784.06</v>
      </c>
      <c r="U4006" s="190">
        <f t="shared" si="4326"/>
        <v>0.41113657550177896</v>
      </c>
    </row>
    <row r="4007" spans="1:21" x14ac:dyDescent="0.2">
      <c r="A4007" s="178">
        <v>42902</v>
      </c>
      <c r="B4007" s="179">
        <v>0.875</v>
      </c>
      <c r="C4007" t="s">
        <v>349</v>
      </c>
      <c r="D4007">
        <v>3.5</v>
      </c>
      <c r="E4007">
        <v>3.72</v>
      </c>
      <c r="F4007">
        <v>7.19</v>
      </c>
      <c r="G4007">
        <v>0.97</v>
      </c>
      <c r="H4007" s="184">
        <f t="shared" ref="H4007:L4007" si="4360">H3983</f>
        <v>0.83333333333333337</v>
      </c>
      <c r="I4007" s="185">
        <f t="shared" si="4360"/>
        <v>322</v>
      </c>
      <c r="J4007" s="185">
        <f t="shared" si="4360"/>
        <v>178</v>
      </c>
      <c r="K4007" s="185">
        <f t="shared" si="4360"/>
        <v>2842</v>
      </c>
      <c r="L4007" s="185">
        <f t="shared" si="4360"/>
        <v>1426</v>
      </c>
      <c r="M4007" s="147"/>
      <c r="N4007" s="143">
        <f t="shared" si="4324"/>
        <v>1127</v>
      </c>
      <c r="O4007" s="143">
        <f t="shared" si="4320"/>
        <v>662.16000000000008</v>
      </c>
      <c r="P4007" s="143">
        <f t="shared" si="4321"/>
        <v>20433.98</v>
      </c>
      <c r="Q4007" s="143">
        <f t="shared" si="4322"/>
        <v>1383.22</v>
      </c>
      <c r="R4007" s="188">
        <f t="shared" si="4325"/>
        <v>23606.36</v>
      </c>
      <c r="T4007">
        <v>61295.17</v>
      </c>
      <c r="U4007" s="190">
        <f t="shared" si="4326"/>
        <v>0.38512594059205646</v>
      </c>
    </row>
    <row r="4008" spans="1:21" x14ac:dyDescent="0.2">
      <c r="A4008" s="178">
        <v>42902</v>
      </c>
      <c r="B4008" s="179">
        <v>0.91666666666666663</v>
      </c>
      <c r="C4008" t="s">
        <v>349</v>
      </c>
      <c r="D4008">
        <v>8.61</v>
      </c>
      <c r="E4008">
        <v>3</v>
      </c>
      <c r="F4008">
        <v>4.21</v>
      </c>
      <c r="G4008">
        <v>0.97</v>
      </c>
      <c r="H4008" s="184">
        <f t="shared" ref="H4008:L4008" si="4361">H3984</f>
        <v>0.875</v>
      </c>
      <c r="I4008" s="185">
        <f t="shared" si="4361"/>
        <v>337</v>
      </c>
      <c r="J4008" s="185">
        <f t="shared" si="4361"/>
        <v>173</v>
      </c>
      <c r="K4008" s="185">
        <f t="shared" si="4361"/>
        <v>2842</v>
      </c>
      <c r="L4008" s="185">
        <f t="shared" si="4361"/>
        <v>1426</v>
      </c>
      <c r="M4008" s="147"/>
      <c r="N4008" s="143">
        <f t="shared" si="4324"/>
        <v>2901.5699999999997</v>
      </c>
      <c r="O4008" s="143">
        <f t="shared" si="4320"/>
        <v>519</v>
      </c>
      <c r="P4008" s="143">
        <f t="shared" si="4321"/>
        <v>11964.82</v>
      </c>
      <c r="Q4008" s="143">
        <f t="shared" si="4322"/>
        <v>1383.22</v>
      </c>
      <c r="R4008" s="188">
        <f t="shared" si="4325"/>
        <v>16768.61</v>
      </c>
      <c r="T4008">
        <v>58612.57</v>
      </c>
      <c r="U4008" s="190">
        <f t="shared" si="4326"/>
        <v>0.28609238598478109</v>
      </c>
    </row>
    <row r="4009" spans="1:21" x14ac:dyDescent="0.2">
      <c r="A4009" s="178">
        <v>42902</v>
      </c>
      <c r="B4009" s="179">
        <v>0.95833333333333337</v>
      </c>
      <c r="C4009" t="s">
        <v>349</v>
      </c>
      <c r="D4009">
        <v>8.11</v>
      </c>
      <c r="E4009">
        <v>4.1900000000000004</v>
      </c>
      <c r="F4009">
        <v>5.19</v>
      </c>
      <c r="G4009">
        <v>0.17</v>
      </c>
      <c r="H4009" s="184">
        <f t="shared" ref="H4009:L4009" si="4362">H3985</f>
        <v>0.91666666666666663</v>
      </c>
      <c r="I4009" s="185">
        <f t="shared" si="4362"/>
        <v>394</v>
      </c>
      <c r="J4009" s="185">
        <f t="shared" si="4362"/>
        <v>194</v>
      </c>
      <c r="K4009" s="185">
        <f t="shared" si="4362"/>
        <v>2842</v>
      </c>
      <c r="L4009" s="185">
        <f t="shared" si="4362"/>
        <v>1426</v>
      </c>
      <c r="M4009" s="147"/>
      <c r="N4009" s="143">
        <f t="shared" si="4324"/>
        <v>3195.3399999999997</v>
      </c>
      <c r="O4009" s="143">
        <f t="shared" si="4320"/>
        <v>812.86000000000013</v>
      </c>
      <c r="P4009" s="143">
        <f t="shared" si="4321"/>
        <v>14749.980000000001</v>
      </c>
      <c r="Q4009" s="143">
        <f t="shared" si="4322"/>
        <v>242.42000000000002</v>
      </c>
      <c r="R4009" s="188">
        <f t="shared" si="4325"/>
        <v>19000.599999999999</v>
      </c>
      <c r="T4009">
        <v>56667.3</v>
      </c>
      <c r="U4009" s="190">
        <f t="shared" si="4326"/>
        <v>0.33530095840105312</v>
      </c>
    </row>
    <row r="4010" spans="1:21" x14ac:dyDescent="0.2">
      <c r="A4010" s="178">
        <v>42902</v>
      </c>
      <c r="B4010" s="180">
        <v>1</v>
      </c>
      <c r="C4010" t="s">
        <v>349</v>
      </c>
      <c r="D4010">
        <v>5.15</v>
      </c>
      <c r="E4010">
        <v>3.15</v>
      </c>
      <c r="F4010">
        <v>2.92</v>
      </c>
      <c r="G4010">
        <v>0.17</v>
      </c>
      <c r="H4010" s="184">
        <f t="shared" ref="H4010:L4010" si="4363">H3986</f>
        <v>0.95833333333333337</v>
      </c>
      <c r="I4010" s="185">
        <f t="shared" si="4363"/>
        <v>389</v>
      </c>
      <c r="J4010" s="185">
        <f t="shared" si="4363"/>
        <v>265</v>
      </c>
      <c r="K4010" s="185">
        <f t="shared" si="4363"/>
        <v>2985</v>
      </c>
      <c r="L4010" s="185">
        <f t="shared" si="4363"/>
        <v>1111</v>
      </c>
      <c r="M4010" s="147"/>
      <c r="N4010" s="143">
        <f t="shared" si="4324"/>
        <v>2003.3500000000001</v>
      </c>
      <c r="O4010" s="143">
        <f t="shared" si="4320"/>
        <v>834.75</v>
      </c>
      <c r="P4010" s="143">
        <f t="shared" si="4321"/>
        <v>8716.1999999999989</v>
      </c>
      <c r="Q4010" s="143">
        <f t="shared" si="4322"/>
        <v>188.87</v>
      </c>
      <c r="R4010" s="188">
        <f t="shared" si="4325"/>
        <v>11743.17</v>
      </c>
      <c r="T4010">
        <v>53161.14</v>
      </c>
      <c r="U4010" s="190">
        <f t="shared" si="4326"/>
        <v>0.22089763312073443</v>
      </c>
    </row>
    <row r="4011" spans="1:21" x14ac:dyDescent="0.2">
      <c r="A4011" s="178">
        <v>42903</v>
      </c>
      <c r="B4011" s="179">
        <v>4.1666666666666664E-2</v>
      </c>
      <c r="C4011" t="s">
        <v>349</v>
      </c>
      <c r="D4011">
        <v>8.61</v>
      </c>
      <c r="E4011">
        <v>2.14</v>
      </c>
      <c r="F4011">
        <v>2.11</v>
      </c>
      <c r="G4011">
        <v>0.17</v>
      </c>
      <c r="H4011" s="184">
        <f t="shared" ref="H4011:L4011" si="4364">H3987</f>
        <v>1</v>
      </c>
      <c r="I4011" s="185">
        <f t="shared" si="4364"/>
        <v>362</v>
      </c>
      <c r="J4011" s="185">
        <f t="shared" si="4364"/>
        <v>243</v>
      </c>
      <c r="K4011" s="185">
        <f t="shared" si="4364"/>
        <v>2985</v>
      </c>
      <c r="L4011" s="185">
        <f t="shared" si="4364"/>
        <v>1111</v>
      </c>
      <c r="M4011" s="147"/>
      <c r="N4011" s="143">
        <f t="shared" si="4324"/>
        <v>3116.8199999999997</v>
      </c>
      <c r="O4011" s="143">
        <f t="shared" si="4320"/>
        <v>520.02</v>
      </c>
      <c r="P4011" s="143">
        <f t="shared" si="4321"/>
        <v>6298.3499999999995</v>
      </c>
      <c r="Q4011" s="143">
        <f t="shared" si="4322"/>
        <v>188.87</v>
      </c>
      <c r="R4011" s="188">
        <f t="shared" si="4325"/>
        <v>10124.06</v>
      </c>
      <c r="T4011">
        <v>49272.15</v>
      </c>
      <c r="U4011" s="190">
        <f t="shared" si="4326"/>
        <v>0.20547225968422322</v>
      </c>
    </row>
    <row r="4012" spans="1:21" x14ac:dyDescent="0.2">
      <c r="A4012" s="178">
        <v>42903</v>
      </c>
      <c r="B4012" s="179">
        <v>8.3333333333333329E-2</v>
      </c>
      <c r="C4012" t="s">
        <v>349</v>
      </c>
      <c r="D4012">
        <v>4.42</v>
      </c>
      <c r="E4012">
        <v>1.99</v>
      </c>
      <c r="F4012">
        <v>2</v>
      </c>
      <c r="G4012">
        <v>0.18</v>
      </c>
      <c r="H4012" s="184">
        <f t="shared" ref="H4012:L4012" si="4365">H3988</f>
        <v>4.1666666666666664E-2</v>
      </c>
      <c r="I4012" s="185">
        <f t="shared" si="4365"/>
        <v>294</v>
      </c>
      <c r="J4012" s="185">
        <f t="shared" si="4365"/>
        <v>212</v>
      </c>
      <c r="K4012" s="185">
        <f t="shared" si="4365"/>
        <v>2985</v>
      </c>
      <c r="L4012" s="185">
        <f t="shared" si="4365"/>
        <v>1111</v>
      </c>
      <c r="M4012" s="147"/>
      <c r="N4012" s="143">
        <f t="shared" si="4324"/>
        <v>1299.48</v>
      </c>
      <c r="O4012" s="143">
        <f t="shared" si="4320"/>
        <v>421.88</v>
      </c>
      <c r="P4012" s="143">
        <f t="shared" si="4321"/>
        <v>5970</v>
      </c>
      <c r="Q4012" s="143">
        <f t="shared" si="4322"/>
        <v>199.98</v>
      </c>
      <c r="R4012" s="188">
        <f t="shared" si="4325"/>
        <v>7891.34</v>
      </c>
      <c r="T4012">
        <v>45721.85</v>
      </c>
      <c r="U4012" s="190">
        <f t="shared" si="4326"/>
        <v>0.17259450350324845</v>
      </c>
    </row>
    <row r="4013" spans="1:21" x14ac:dyDescent="0.2">
      <c r="A4013" s="178">
        <v>42903</v>
      </c>
      <c r="B4013" s="179">
        <v>0.125</v>
      </c>
      <c r="C4013" t="s">
        <v>349</v>
      </c>
      <c r="D4013">
        <v>4.28</v>
      </c>
      <c r="E4013">
        <v>1.5</v>
      </c>
      <c r="F4013">
        <v>2</v>
      </c>
      <c r="G4013">
        <v>0.97</v>
      </c>
      <c r="H4013" s="184">
        <f t="shared" ref="H4013:L4013" si="4366">H3989</f>
        <v>8.3333333333333329E-2</v>
      </c>
      <c r="I4013" s="185">
        <f t="shared" si="4366"/>
        <v>236</v>
      </c>
      <c r="J4013" s="185">
        <f t="shared" si="4366"/>
        <v>179</v>
      </c>
      <c r="K4013" s="185">
        <f t="shared" si="4366"/>
        <v>2985</v>
      </c>
      <c r="L4013" s="185">
        <f t="shared" si="4366"/>
        <v>1111</v>
      </c>
      <c r="M4013" s="147"/>
      <c r="N4013" s="143">
        <f t="shared" si="4324"/>
        <v>1010.08</v>
      </c>
      <c r="O4013" s="143">
        <f t="shared" si="4320"/>
        <v>268.5</v>
      </c>
      <c r="P4013" s="143">
        <f t="shared" si="4321"/>
        <v>5970</v>
      </c>
      <c r="Q4013" s="143">
        <f t="shared" si="4322"/>
        <v>1077.67</v>
      </c>
      <c r="R4013" s="188">
        <f t="shared" si="4325"/>
        <v>8326.25</v>
      </c>
      <c r="T4013">
        <v>42959.57</v>
      </c>
      <c r="U4013" s="190">
        <f t="shared" si="4326"/>
        <v>0.19381595299952956</v>
      </c>
    </row>
    <row r="4014" spans="1:21" x14ac:dyDescent="0.2">
      <c r="A4014" s="178">
        <v>42903</v>
      </c>
      <c r="B4014" s="179">
        <v>0.16666666666666666</v>
      </c>
      <c r="C4014" t="s">
        <v>349</v>
      </c>
      <c r="D4014">
        <v>3.73</v>
      </c>
      <c r="E4014">
        <v>1.5</v>
      </c>
      <c r="F4014">
        <v>2</v>
      </c>
      <c r="G4014">
        <v>0.97</v>
      </c>
      <c r="H4014" s="184">
        <f t="shared" ref="H4014:L4014" si="4367">H3990</f>
        <v>0.125</v>
      </c>
      <c r="I4014" s="185">
        <f t="shared" si="4367"/>
        <v>201</v>
      </c>
      <c r="J4014" s="185">
        <f t="shared" si="4367"/>
        <v>205</v>
      </c>
      <c r="K4014" s="185">
        <f t="shared" si="4367"/>
        <v>2985</v>
      </c>
      <c r="L4014" s="185">
        <f t="shared" si="4367"/>
        <v>1717</v>
      </c>
      <c r="M4014" s="147"/>
      <c r="N4014" s="143">
        <f t="shared" si="4324"/>
        <v>749.73</v>
      </c>
      <c r="O4014" s="143">
        <f t="shared" si="4320"/>
        <v>307.5</v>
      </c>
      <c r="P4014" s="143">
        <f t="shared" si="4321"/>
        <v>5970</v>
      </c>
      <c r="Q4014" s="143">
        <f t="shared" si="4322"/>
        <v>1665.49</v>
      </c>
      <c r="R4014" s="188">
        <f t="shared" si="4325"/>
        <v>8692.7199999999993</v>
      </c>
      <c r="T4014">
        <v>40975.96</v>
      </c>
      <c r="U4014" s="190">
        <f t="shared" si="4326"/>
        <v>0.21214194859620128</v>
      </c>
    </row>
    <row r="4015" spans="1:21" x14ac:dyDescent="0.2">
      <c r="A4015" s="178">
        <v>42903</v>
      </c>
      <c r="B4015" s="179">
        <v>0.20833333333333334</v>
      </c>
      <c r="C4015" t="s">
        <v>349</v>
      </c>
      <c r="D4015">
        <v>3.5</v>
      </c>
      <c r="E4015">
        <v>1.5</v>
      </c>
      <c r="F4015">
        <v>2</v>
      </c>
      <c r="G4015">
        <v>0.97</v>
      </c>
      <c r="H4015" s="184">
        <f t="shared" ref="H4015:L4015" si="4368">H3991</f>
        <v>0.16666666666666666</v>
      </c>
      <c r="I4015" s="185">
        <f t="shared" si="4368"/>
        <v>185</v>
      </c>
      <c r="J4015" s="185">
        <f t="shared" si="4368"/>
        <v>205</v>
      </c>
      <c r="K4015" s="185">
        <f t="shared" si="4368"/>
        <v>2985</v>
      </c>
      <c r="L4015" s="185">
        <f t="shared" si="4368"/>
        <v>1717</v>
      </c>
      <c r="M4015" s="147"/>
      <c r="N4015" s="143">
        <f t="shared" si="4324"/>
        <v>647.5</v>
      </c>
      <c r="O4015" s="143">
        <f t="shared" si="4320"/>
        <v>307.5</v>
      </c>
      <c r="P4015" s="143">
        <f t="shared" si="4321"/>
        <v>5970</v>
      </c>
      <c r="Q4015" s="143">
        <f t="shared" si="4322"/>
        <v>1665.49</v>
      </c>
      <c r="R4015" s="188">
        <f t="shared" si="4325"/>
        <v>8590.49</v>
      </c>
      <c r="T4015">
        <v>39559.18</v>
      </c>
      <c r="U4015" s="190">
        <f t="shared" si="4326"/>
        <v>0.21715541120923132</v>
      </c>
    </row>
    <row r="4016" spans="1:21" x14ac:dyDescent="0.2">
      <c r="A4016" s="178">
        <v>42903</v>
      </c>
      <c r="B4016" s="179">
        <v>0.25</v>
      </c>
      <c r="C4016" t="s">
        <v>349</v>
      </c>
      <c r="D4016">
        <v>5</v>
      </c>
      <c r="E4016">
        <v>2.31</v>
      </c>
      <c r="F4016">
        <v>2</v>
      </c>
      <c r="G4016">
        <v>0.97</v>
      </c>
      <c r="H4016" s="184">
        <f t="shared" ref="H4016:L4016" si="4369">H3992</f>
        <v>0.20833333333333334</v>
      </c>
      <c r="I4016" s="185">
        <f t="shared" si="4369"/>
        <v>207</v>
      </c>
      <c r="J4016" s="185">
        <f t="shared" si="4369"/>
        <v>283</v>
      </c>
      <c r="K4016" s="185">
        <f t="shared" si="4369"/>
        <v>2985</v>
      </c>
      <c r="L4016" s="185">
        <f t="shared" si="4369"/>
        <v>1717</v>
      </c>
      <c r="M4016" s="147"/>
      <c r="N4016" s="143">
        <f t="shared" si="4324"/>
        <v>1035</v>
      </c>
      <c r="O4016" s="143">
        <f t="shared" si="4320"/>
        <v>653.73</v>
      </c>
      <c r="P4016" s="143">
        <f t="shared" si="4321"/>
        <v>5970</v>
      </c>
      <c r="Q4016" s="143">
        <f t="shared" si="4322"/>
        <v>1665.49</v>
      </c>
      <c r="R4016" s="188">
        <f t="shared" si="4325"/>
        <v>9324.2199999999993</v>
      </c>
      <c r="T4016">
        <v>38772.300000000003</v>
      </c>
      <c r="U4016" s="190">
        <f t="shared" si="4326"/>
        <v>0.24048663607781839</v>
      </c>
    </row>
    <row r="4017" spans="1:21" x14ac:dyDescent="0.2">
      <c r="A4017" s="178">
        <v>42903</v>
      </c>
      <c r="B4017" s="179">
        <v>0.29166666666666669</v>
      </c>
      <c r="C4017" t="s">
        <v>349</v>
      </c>
      <c r="D4017">
        <v>3.98</v>
      </c>
      <c r="E4017">
        <v>2.91</v>
      </c>
      <c r="F4017">
        <v>2.11</v>
      </c>
      <c r="G4017">
        <v>3.5</v>
      </c>
      <c r="H4017" s="184">
        <f t="shared" ref="H4017:L4017" si="4370">H3993</f>
        <v>0.25</v>
      </c>
      <c r="I4017" s="185">
        <f t="shared" si="4370"/>
        <v>327</v>
      </c>
      <c r="J4017" s="185">
        <f t="shared" si="4370"/>
        <v>438</v>
      </c>
      <c r="K4017" s="185">
        <f t="shared" si="4370"/>
        <v>2985</v>
      </c>
      <c r="L4017" s="185">
        <f t="shared" si="4370"/>
        <v>1717</v>
      </c>
      <c r="M4017" s="147"/>
      <c r="N4017" s="143">
        <f t="shared" si="4324"/>
        <v>1301.46</v>
      </c>
      <c r="O4017" s="143">
        <f t="shared" si="4320"/>
        <v>1274.5800000000002</v>
      </c>
      <c r="P4017" s="143">
        <f t="shared" si="4321"/>
        <v>6298.3499999999995</v>
      </c>
      <c r="Q4017" s="143">
        <f t="shared" si="4322"/>
        <v>6009.5</v>
      </c>
      <c r="R4017" s="188">
        <f t="shared" si="4325"/>
        <v>14883.89</v>
      </c>
      <c r="T4017">
        <v>38599.11</v>
      </c>
      <c r="U4017" s="190">
        <f t="shared" si="4326"/>
        <v>0.3856018960022653</v>
      </c>
    </row>
    <row r="4018" spans="1:21" x14ac:dyDescent="0.2">
      <c r="A4018" s="178">
        <v>42903</v>
      </c>
      <c r="B4018" s="179">
        <v>0.33333333333333331</v>
      </c>
      <c r="C4018" t="s">
        <v>349</v>
      </c>
      <c r="D4018">
        <v>3.01</v>
      </c>
      <c r="E4018">
        <v>3.4</v>
      </c>
      <c r="F4018">
        <v>2.11</v>
      </c>
      <c r="G4018">
        <v>3.4</v>
      </c>
      <c r="H4018" s="184">
        <f t="shared" ref="H4018:L4018" si="4371">H3994</f>
        <v>0.29166666666666669</v>
      </c>
      <c r="I4018" s="185">
        <f t="shared" si="4371"/>
        <v>249</v>
      </c>
      <c r="J4018" s="185">
        <f t="shared" si="4371"/>
        <v>556</v>
      </c>
      <c r="K4018" s="185">
        <f t="shared" si="4371"/>
        <v>2872</v>
      </c>
      <c r="L4018" s="185">
        <f t="shared" si="4371"/>
        <v>2219</v>
      </c>
      <c r="M4018" s="147"/>
      <c r="N4018" s="143">
        <f t="shared" si="4324"/>
        <v>749.4899999999999</v>
      </c>
      <c r="O4018" s="143">
        <f t="shared" si="4320"/>
        <v>1890.3999999999999</v>
      </c>
      <c r="P4018" s="143">
        <f t="shared" si="4321"/>
        <v>6059.92</v>
      </c>
      <c r="Q4018" s="143">
        <f t="shared" si="4322"/>
        <v>7544.5999999999995</v>
      </c>
      <c r="R4018" s="188">
        <f t="shared" si="4325"/>
        <v>16244.41</v>
      </c>
      <c r="T4018">
        <v>38559.5</v>
      </c>
      <c r="U4018" s="190">
        <f t="shared" si="4326"/>
        <v>0.42128165562312792</v>
      </c>
    </row>
    <row r="4019" spans="1:21" x14ac:dyDescent="0.2">
      <c r="A4019" s="178">
        <v>42903</v>
      </c>
      <c r="B4019" s="179">
        <v>0.375</v>
      </c>
      <c r="C4019" t="s">
        <v>349</v>
      </c>
      <c r="D4019">
        <v>3.5</v>
      </c>
      <c r="E4019">
        <v>2.44</v>
      </c>
      <c r="F4019">
        <v>2</v>
      </c>
      <c r="G4019">
        <v>2.4900000000000002</v>
      </c>
      <c r="H4019" s="184">
        <f t="shared" ref="H4019:L4019" si="4372">H3995</f>
        <v>0.33333333333333331</v>
      </c>
      <c r="I4019" s="185">
        <f t="shared" si="4372"/>
        <v>256</v>
      </c>
      <c r="J4019" s="185">
        <f t="shared" si="4372"/>
        <v>306</v>
      </c>
      <c r="K4019" s="185">
        <f t="shared" si="4372"/>
        <v>2872</v>
      </c>
      <c r="L4019" s="185">
        <f t="shared" si="4372"/>
        <v>2219</v>
      </c>
      <c r="M4019" s="147"/>
      <c r="N4019" s="143">
        <f t="shared" si="4324"/>
        <v>896</v>
      </c>
      <c r="O4019" s="143">
        <f t="shared" si="4320"/>
        <v>746.64</v>
      </c>
      <c r="P4019" s="143">
        <f t="shared" si="4321"/>
        <v>5744</v>
      </c>
      <c r="Q4019" s="143">
        <f t="shared" si="4322"/>
        <v>5525.31</v>
      </c>
      <c r="R4019" s="188">
        <f t="shared" si="4325"/>
        <v>12911.95</v>
      </c>
      <c r="T4019">
        <v>39354.86</v>
      </c>
      <c r="U4019" s="190">
        <f t="shared" si="4326"/>
        <v>0.32809035529538155</v>
      </c>
    </row>
    <row r="4020" spans="1:21" x14ac:dyDescent="0.2">
      <c r="A4020" s="178">
        <v>42903</v>
      </c>
      <c r="B4020" s="179">
        <v>0.41666666666666669</v>
      </c>
      <c r="C4020" t="s">
        <v>349</v>
      </c>
      <c r="D4020">
        <v>3.46</v>
      </c>
      <c r="E4020">
        <v>2.61</v>
      </c>
      <c r="F4020">
        <v>2.5</v>
      </c>
      <c r="G4020">
        <v>2.92</v>
      </c>
      <c r="H4020" s="184">
        <f t="shared" ref="H4020:L4020" si="4373">H3996</f>
        <v>0.375</v>
      </c>
      <c r="I4020" s="185">
        <f t="shared" si="4373"/>
        <v>156</v>
      </c>
      <c r="J4020" s="185">
        <f t="shared" si="4373"/>
        <v>343</v>
      </c>
      <c r="K4020" s="185">
        <f t="shared" si="4373"/>
        <v>2872</v>
      </c>
      <c r="L4020" s="185">
        <f t="shared" si="4373"/>
        <v>2219</v>
      </c>
      <c r="M4020" s="147"/>
      <c r="N4020" s="143">
        <f t="shared" si="4324"/>
        <v>539.76</v>
      </c>
      <c r="O4020" s="143">
        <f t="shared" si="4320"/>
        <v>895.2299999999999</v>
      </c>
      <c r="P4020" s="143">
        <f t="shared" si="4321"/>
        <v>7180</v>
      </c>
      <c r="Q4020" s="143">
        <f t="shared" si="4322"/>
        <v>6479.48</v>
      </c>
      <c r="R4020" s="188">
        <f t="shared" si="4325"/>
        <v>15094.47</v>
      </c>
      <c r="T4020">
        <v>42229.16</v>
      </c>
      <c r="U4020" s="190">
        <f t="shared" si="4326"/>
        <v>0.35744187191978238</v>
      </c>
    </row>
    <row r="4021" spans="1:21" x14ac:dyDescent="0.2">
      <c r="A4021" s="178">
        <v>42903</v>
      </c>
      <c r="B4021" s="179">
        <v>0.45833333333333331</v>
      </c>
      <c r="C4021" t="s">
        <v>349</v>
      </c>
      <c r="D4021">
        <v>2.31</v>
      </c>
      <c r="E4021">
        <v>4</v>
      </c>
      <c r="F4021">
        <v>2.5</v>
      </c>
      <c r="G4021">
        <v>3.38</v>
      </c>
      <c r="H4021" s="184">
        <f t="shared" ref="H4021:L4021" si="4374">H3997</f>
        <v>0.41666666666666669</v>
      </c>
      <c r="I4021" s="185">
        <f t="shared" si="4374"/>
        <v>196</v>
      </c>
      <c r="J4021" s="185">
        <f t="shared" si="4374"/>
        <v>315</v>
      </c>
      <c r="K4021" s="185">
        <f t="shared" si="4374"/>
        <v>2872</v>
      </c>
      <c r="L4021" s="185">
        <f t="shared" si="4374"/>
        <v>2219</v>
      </c>
      <c r="M4021" s="147"/>
      <c r="N4021" s="143">
        <f t="shared" si="4324"/>
        <v>452.76</v>
      </c>
      <c r="O4021" s="143">
        <f t="shared" si="4320"/>
        <v>1260</v>
      </c>
      <c r="P4021" s="143">
        <f t="shared" si="4321"/>
        <v>7180</v>
      </c>
      <c r="Q4021" s="143">
        <f t="shared" si="4322"/>
        <v>7500.2199999999993</v>
      </c>
      <c r="R4021" s="188">
        <f t="shared" si="4325"/>
        <v>16392.98</v>
      </c>
      <c r="T4021">
        <v>45864.28</v>
      </c>
      <c r="U4021" s="190">
        <f t="shared" si="4326"/>
        <v>0.35742368570922733</v>
      </c>
    </row>
    <row r="4022" spans="1:21" x14ac:dyDescent="0.2">
      <c r="A4022" s="178">
        <v>42903</v>
      </c>
      <c r="B4022" s="179">
        <v>0.5</v>
      </c>
      <c r="C4022" t="s">
        <v>349</v>
      </c>
      <c r="D4022">
        <v>1</v>
      </c>
      <c r="E4022">
        <v>5</v>
      </c>
      <c r="F4022">
        <v>4.9000000000000004</v>
      </c>
      <c r="G4022">
        <v>5</v>
      </c>
      <c r="H4022" s="184">
        <f t="shared" ref="H4022:L4022" si="4375">H3998</f>
        <v>0.45833333333333331</v>
      </c>
      <c r="I4022" s="185">
        <f t="shared" si="4375"/>
        <v>226</v>
      </c>
      <c r="J4022" s="185">
        <f t="shared" si="4375"/>
        <v>326</v>
      </c>
      <c r="K4022" s="185">
        <f t="shared" si="4375"/>
        <v>2842</v>
      </c>
      <c r="L4022" s="185">
        <f t="shared" si="4375"/>
        <v>1635</v>
      </c>
      <c r="M4022" s="147"/>
      <c r="N4022" s="143">
        <f t="shared" si="4324"/>
        <v>226</v>
      </c>
      <c r="O4022" s="143">
        <f t="shared" si="4320"/>
        <v>1630</v>
      </c>
      <c r="P4022" s="143">
        <f t="shared" si="4321"/>
        <v>13925.800000000001</v>
      </c>
      <c r="Q4022" s="143">
        <f t="shared" si="4322"/>
        <v>8175</v>
      </c>
      <c r="R4022" s="188">
        <f t="shared" si="4325"/>
        <v>23956.800000000003</v>
      </c>
      <c r="T4022">
        <v>49556.55</v>
      </c>
      <c r="U4022" s="190">
        <f t="shared" si="4326"/>
        <v>0.48342348286957026</v>
      </c>
    </row>
    <row r="4023" spans="1:21" x14ac:dyDescent="0.2">
      <c r="A4023" s="178">
        <v>42903</v>
      </c>
      <c r="B4023" s="179">
        <v>0.54166666666666663</v>
      </c>
      <c r="C4023" t="s">
        <v>349</v>
      </c>
      <c r="D4023">
        <v>1.1000000000000001</v>
      </c>
      <c r="E4023">
        <v>7.37</v>
      </c>
      <c r="F4023">
        <v>7.92</v>
      </c>
      <c r="G4023">
        <v>7.37</v>
      </c>
      <c r="H4023" s="184">
        <f t="shared" ref="H4023:L4023" si="4376">H3999</f>
        <v>0.5</v>
      </c>
      <c r="I4023" s="185">
        <f t="shared" si="4376"/>
        <v>222</v>
      </c>
      <c r="J4023" s="185">
        <f t="shared" si="4376"/>
        <v>319</v>
      </c>
      <c r="K4023" s="185">
        <f t="shared" si="4376"/>
        <v>2842</v>
      </c>
      <c r="L4023" s="185">
        <f t="shared" si="4376"/>
        <v>1635</v>
      </c>
      <c r="M4023" s="147"/>
      <c r="N4023" s="143">
        <f t="shared" si="4324"/>
        <v>244.20000000000002</v>
      </c>
      <c r="O4023" s="143">
        <f t="shared" si="4320"/>
        <v>2351.0300000000002</v>
      </c>
      <c r="P4023" s="143">
        <f t="shared" si="4321"/>
        <v>22508.639999999999</v>
      </c>
      <c r="Q4023" s="143">
        <f t="shared" si="4322"/>
        <v>12049.95</v>
      </c>
      <c r="R4023" s="188">
        <f t="shared" si="4325"/>
        <v>37153.82</v>
      </c>
      <c r="T4023">
        <v>52898.12</v>
      </c>
      <c r="U4023" s="190">
        <f t="shared" si="4326"/>
        <v>0.70236560391938307</v>
      </c>
    </row>
    <row r="4024" spans="1:21" x14ac:dyDescent="0.2">
      <c r="A4024" s="178">
        <v>42903</v>
      </c>
      <c r="B4024" s="179">
        <v>0.58333333333333337</v>
      </c>
      <c r="C4024" t="s">
        <v>349</v>
      </c>
      <c r="D4024">
        <v>1.61</v>
      </c>
      <c r="E4024">
        <v>14.46</v>
      </c>
      <c r="F4024">
        <v>15.62</v>
      </c>
      <c r="G4024">
        <v>14.73</v>
      </c>
      <c r="H4024" s="184">
        <f t="shared" ref="H4024:L4024" si="4377">H4000</f>
        <v>0.54166666666666663</v>
      </c>
      <c r="I4024" s="185">
        <f t="shared" si="4377"/>
        <v>195</v>
      </c>
      <c r="J4024" s="185">
        <f t="shared" si="4377"/>
        <v>299</v>
      </c>
      <c r="K4024" s="185">
        <f t="shared" si="4377"/>
        <v>2842</v>
      </c>
      <c r="L4024" s="185">
        <f t="shared" si="4377"/>
        <v>1635</v>
      </c>
      <c r="M4024" s="147"/>
      <c r="N4024" s="143">
        <f t="shared" si="4324"/>
        <v>313.95000000000005</v>
      </c>
      <c r="O4024" s="143">
        <f t="shared" si="4320"/>
        <v>4323.54</v>
      </c>
      <c r="P4024" s="143">
        <f t="shared" si="4321"/>
        <v>44392.04</v>
      </c>
      <c r="Q4024" s="143">
        <f t="shared" si="4322"/>
        <v>24083.55</v>
      </c>
      <c r="R4024" s="188">
        <f t="shared" si="4325"/>
        <v>73113.08</v>
      </c>
      <c r="T4024">
        <v>55922.76</v>
      </c>
      <c r="U4024" s="190">
        <f t="shared" si="4326"/>
        <v>1.3073939841309692</v>
      </c>
    </row>
    <row r="4025" spans="1:21" x14ac:dyDescent="0.2">
      <c r="A4025" s="178">
        <v>42903</v>
      </c>
      <c r="B4025" s="179">
        <v>0.625</v>
      </c>
      <c r="C4025" t="s">
        <v>349</v>
      </c>
      <c r="D4025">
        <v>2.15</v>
      </c>
      <c r="E4025">
        <v>15</v>
      </c>
      <c r="F4025">
        <v>22.67</v>
      </c>
      <c r="G4025">
        <v>5.84</v>
      </c>
      <c r="H4025" s="184">
        <f t="shared" ref="H4025:L4025" si="4378">H4001</f>
        <v>0.58333333333333337</v>
      </c>
      <c r="I4025" s="185">
        <f t="shared" si="4378"/>
        <v>205</v>
      </c>
      <c r="J4025" s="185">
        <f t="shared" si="4378"/>
        <v>237</v>
      </c>
      <c r="K4025" s="185">
        <f t="shared" si="4378"/>
        <v>2842</v>
      </c>
      <c r="L4025" s="185">
        <f t="shared" si="4378"/>
        <v>1635</v>
      </c>
      <c r="M4025" s="147"/>
      <c r="N4025" s="143">
        <f t="shared" si="4324"/>
        <v>440.75</v>
      </c>
      <c r="O4025" s="143">
        <f t="shared" si="4320"/>
        <v>3555</v>
      </c>
      <c r="P4025" s="143">
        <f t="shared" si="4321"/>
        <v>64428.140000000007</v>
      </c>
      <c r="Q4025" s="143">
        <f t="shared" si="4322"/>
        <v>9548.4</v>
      </c>
      <c r="R4025" s="188">
        <f t="shared" si="4325"/>
        <v>77972.290000000008</v>
      </c>
      <c r="T4025">
        <v>58414.44</v>
      </c>
      <c r="U4025" s="190">
        <f t="shared" si="4326"/>
        <v>1.334811906097191</v>
      </c>
    </row>
    <row r="4026" spans="1:21" x14ac:dyDescent="0.2">
      <c r="A4026" s="178">
        <v>42903</v>
      </c>
      <c r="B4026" s="179">
        <v>0.66666666666666663</v>
      </c>
      <c r="C4026" t="s">
        <v>349</v>
      </c>
      <c r="D4026">
        <v>2.75</v>
      </c>
      <c r="E4026">
        <v>30.85</v>
      </c>
      <c r="F4026">
        <v>40.56</v>
      </c>
      <c r="G4026">
        <v>15</v>
      </c>
      <c r="H4026" s="184">
        <f t="shared" ref="H4026:L4026" si="4379">H4002</f>
        <v>0.625</v>
      </c>
      <c r="I4026" s="185">
        <f t="shared" si="4379"/>
        <v>212</v>
      </c>
      <c r="J4026" s="185">
        <f t="shared" si="4379"/>
        <v>213</v>
      </c>
      <c r="K4026" s="185">
        <f t="shared" si="4379"/>
        <v>2842</v>
      </c>
      <c r="L4026" s="185">
        <f t="shared" si="4379"/>
        <v>1380</v>
      </c>
      <c r="M4026" s="147"/>
      <c r="N4026" s="143">
        <f t="shared" si="4324"/>
        <v>583</v>
      </c>
      <c r="O4026" s="143">
        <f t="shared" si="4320"/>
        <v>6571.05</v>
      </c>
      <c r="P4026" s="143">
        <f t="shared" si="4321"/>
        <v>115271.52</v>
      </c>
      <c r="Q4026" s="143">
        <f t="shared" si="4322"/>
        <v>20700</v>
      </c>
      <c r="R4026" s="188">
        <f t="shared" si="4325"/>
        <v>143125.57</v>
      </c>
      <c r="T4026">
        <v>60309.120000000003</v>
      </c>
      <c r="U4026" s="190">
        <f t="shared" si="4326"/>
        <v>2.3731994431356318</v>
      </c>
    </row>
    <row r="4027" spans="1:21" x14ac:dyDescent="0.2">
      <c r="A4027" s="178">
        <v>42903</v>
      </c>
      <c r="B4027" s="179">
        <v>0.70833333333333337</v>
      </c>
      <c r="C4027" t="s">
        <v>349</v>
      </c>
      <c r="D4027">
        <v>3.01</v>
      </c>
      <c r="E4027">
        <v>31.21</v>
      </c>
      <c r="F4027">
        <v>42.6</v>
      </c>
      <c r="G4027">
        <v>15</v>
      </c>
      <c r="H4027" s="184">
        <f t="shared" ref="H4027:L4027" si="4380">H4003</f>
        <v>0.66666666666666663</v>
      </c>
      <c r="I4027" s="185">
        <f t="shared" si="4380"/>
        <v>191</v>
      </c>
      <c r="J4027" s="185">
        <f t="shared" si="4380"/>
        <v>237</v>
      </c>
      <c r="K4027" s="185">
        <f t="shared" si="4380"/>
        <v>2842</v>
      </c>
      <c r="L4027" s="185">
        <f t="shared" si="4380"/>
        <v>1380</v>
      </c>
      <c r="M4027" s="147"/>
      <c r="N4027" s="143">
        <f t="shared" si="4324"/>
        <v>574.91</v>
      </c>
      <c r="O4027" s="143">
        <f t="shared" si="4320"/>
        <v>7396.77</v>
      </c>
      <c r="P4027" s="143">
        <f t="shared" si="4321"/>
        <v>121069.2</v>
      </c>
      <c r="Q4027" s="143">
        <f t="shared" si="4322"/>
        <v>20700</v>
      </c>
      <c r="R4027" s="188">
        <f t="shared" si="4325"/>
        <v>149740.88</v>
      </c>
      <c r="T4027">
        <v>61428.44</v>
      </c>
      <c r="U4027" s="190">
        <f t="shared" si="4326"/>
        <v>2.4376474479898889</v>
      </c>
    </row>
    <row r="4028" spans="1:21" x14ac:dyDescent="0.2">
      <c r="A4028" s="178">
        <v>42903</v>
      </c>
      <c r="B4028" s="179">
        <v>0.75</v>
      </c>
      <c r="C4028" t="s">
        <v>349</v>
      </c>
      <c r="D4028">
        <v>3.5</v>
      </c>
      <c r="E4028">
        <v>14.05</v>
      </c>
      <c r="F4028">
        <v>20.18</v>
      </c>
      <c r="G4028">
        <v>1.49</v>
      </c>
      <c r="H4028" s="184">
        <f t="shared" ref="H4028:L4028" si="4381">H4004</f>
        <v>0.70833333333333337</v>
      </c>
      <c r="I4028" s="185">
        <f t="shared" si="4381"/>
        <v>218</v>
      </c>
      <c r="J4028" s="185">
        <f t="shared" si="4381"/>
        <v>258</v>
      </c>
      <c r="K4028" s="185">
        <f t="shared" si="4381"/>
        <v>2842</v>
      </c>
      <c r="L4028" s="185">
        <f t="shared" si="4381"/>
        <v>1380</v>
      </c>
      <c r="M4028" s="147"/>
      <c r="N4028" s="143">
        <f t="shared" si="4324"/>
        <v>763</v>
      </c>
      <c r="O4028" s="143">
        <f t="shared" si="4320"/>
        <v>3624.9</v>
      </c>
      <c r="P4028" s="143">
        <f t="shared" si="4321"/>
        <v>57351.56</v>
      </c>
      <c r="Q4028" s="143">
        <f t="shared" si="4322"/>
        <v>2056.1999999999998</v>
      </c>
      <c r="R4028" s="188">
        <f t="shared" si="4325"/>
        <v>63795.659999999996</v>
      </c>
      <c r="T4028">
        <v>61931.77</v>
      </c>
      <c r="U4028" s="190">
        <f t="shared" si="4326"/>
        <v>1.0300958619461384</v>
      </c>
    </row>
    <row r="4029" spans="1:21" x14ac:dyDescent="0.2">
      <c r="A4029" s="178">
        <v>42903</v>
      </c>
      <c r="B4029" s="179">
        <v>0.79166666666666663</v>
      </c>
      <c r="C4029" t="s">
        <v>349</v>
      </c>
      <c r="D4029">
        <v>3.5</v>
      </c>
      <c r="E4029">
        <v>5.87</v>
      </c>
      <c r="F4029">
        <v>15.35</v>
      </c>
      <c r="G4029">
        <v>1</v>
      </c>
      <c r="H4029" s="184">
        <f t="shared" ref="H4029:L4029" si="4382">H4005</f>
        <v>0.75</v>
      </c>
      <c r="I4029" s="185">
        <f t="shared" si="4382"/>
        <v>240</v>
      </c>
      <c r="J4029" s="185">
        <f t="shared" si="4382"/>
        <v>365</v>
      </c>
      <c r="K4029" s="185">
        <f t="shared" si="4382"/>
        <v>2842</v>
      </c>
      <c r="L4029" s="185">
        <f t="shared" si="4382"/>
        <v>1380</v>
      </c>
      <c r="M4029" s="147"/>
      <c r="N4029" s="143">
        <f t="shared" si="4324"/>
        <v>840</v>
      </c>
      <c r="O4029" s="143">
        <f t="shared" si="4320"/>
        <v>2142.5500000000002</v>
      </c>
      <c r="P4029" s="143">
        <f t="shared" si="4321"/>
        <v>43624.7</v>
      </c>
      <c r="Q4029" s="143">
        <f t="shared" si="4322"/>
        <v>1380</v>
      </c>
      <c r="R4029" s="188">
        <f t="shared" si="4325"/>
        <v>47987.25</v>
      </c>
      <c r="T4029">
        <v>61664.85</v>
      </c>
      <c r="U4029" s="190">
        <f t="shared" si="4326"/>
        <v>0.77819454681232503</v>
      </c>
    </row>
    <row r="4030" spans="1:21" x14ac:dyDescent="0.2">
      <c r="A4030" s="178">
        <v>42903</v>
      </c>
      <c r="B4030" s="179">
        <v>0.83333333333333337</v>
      </c>
      <c r="C4030" t="s">
        <v>349</v>
      </c>
      <c r="D4030">
        <v>3.5</v>
      </c>
      <c r="E4030">
        <v>4</v>
      </c>
      <c r="F4030">
        <v>11.44</v>
      </c>
      <c r="G4030">
        <v>1.27</v>
      </c>
      <c r="H4030" s="184">
        <f t="shared" ref="H4030:L4030" si="4383">H4006</f>
        <v>0.79166666666666663</v>
      </c>
      <c r="I4030" s="185">
        <f t="shared" si="4383"/>
        <v>320</v>
      </c>
      <c r="J4030" s="185">
        <f t="shared" si="4383"/>
        <v>214</v>
      </c>
      <c r="K4030" s="185">
        <f t="shared" si="4383"/>
        <v>2842</v>
      </c>
      <c r="L4030" s="185">
        <f t="shared" si="4383"/>
        <v>1426</v>
      </c>
      <c r="M4030" s="147"/>
      <c r="N4030" s="143">
        <f t="shared" si="4324"/>
        <v>1120</v>
      </c>
      <c r="O4030" s="143">
        <f t="shared" si="4320"/>
        <v>856</v>
      </c>
      <c r="P4030" s="143">
        <f t="shared" si="4321"/>
        <v>32512.48</v>
      </c>
      <c r="Q4030" s="143">
        <f t="shared" si="4322"/>
        <v>1811.02</v>
      </c>
      <c r="R4030" s="188">
        <f t="shared" si="4325"/>
        <v>36299.499999999993</v>
      </c>
      <c r="T4030">
        <v>60358</v>
      </c>
      <c r="U4030" s="190">
        <f t="shared" si="4326"/>
        <v>0.6014032936810364</v>
      </c>
    </row>
    <row r="4031" spans="1:21" x14ac:dyDescent="0.2">
      <c r="A4031" s="178">
        <v>42903</v>
      </c>
      <c r="B4031" s="179">
        <v>0.875</v>
      </c>
      <c r="C4031" t="s">
        <v>349</v>
      </c>
      <c r="D4031">
        <v>4.8099999999999996</v>
      </c>
      <c r="E4031">
        <v>3.11</v>
      </c>
      <c r="F4031">
        <v>8</v>
      </c>
      <c r="G4031">
        <v>1</v>
      </c>
      <c r="H4031" s="184">
        <f t="shared" ref="H4031:L4031" si="4384">H4007</f>
        <v>0.83333333333333337</v>
      </c>
      <c r="I4031" s="185">
        <f t="shared" si="4384"/>
        <v>322</v>
      </c>
      <c r="J4031" s="185">
        <f t="shared" si="4384"/>
        <v>178</v>
      </c>
      <c r="K4031" s="185">
        <f t="shared" si="4384"/>
        <v>2842</v>
      </c>
      <c r="L4031" s="185">
        <f t="shared" si="4384"/>
        <v>1426</v>
      </c>
      <c r="M4031" s="147"/>
      <c r="N4031" s="143">
        <f t="shared" si="4324"/>
        <v>1548.82</v>
      </c>
      <c r="O4031" s="143">
        <f t="shared" si="4320"/>
        <v>553.57999999999993</v>
      </c>
      <c r="P4031" s="143">
        <f t="shared" si="4321"/>
        <v>22736</v>
      </c>
      <c r="Q4031" s="143">
        <f t="shared" si="4322"/>
        <v>1426</v>
      </c>
      <c r="R4031" s="188">
        <f t="shared" si="4325"/>
        <v>26264.400000000001</v>
      </c>
      <c r="T4031">
        <v>58351.92</v>
      </c>
      <c r="U4031" s="190">
        <f t="shared" si="4326"/>
        <v>0.45010344132635227</v>
      </c>
    </row>
    <row r="4032" spans="1:21" x14ac:dyDescent="0.2">
      <c r="A4032" s="178">
        <v>42903</v>
      </c>
      <c r="B4032" s="179">
        <v>0.91666666666666663</v>
      </c>
      <c r="C4032" t="s">
        <v>349</v>
      </c>
      <c r="D4032">
        <v>10.23</v>
      </c>
      <c r="E4032">
        <v>3</v>
      </c>
      <c r="F4032">
        <v>4.0199999999999996</v>
      </c>
      <c r="G4032">
        <v>1.18</v>
      </c>
      <c r="H4032" s="184">
        <f t="shared" ref="H4032:L4032" si="4385">H4008</f>
        <v>0.875</v>
      </c>
      <c r="I4032" s="185">
        <f t="shared" si="4385"/>
        <v>337</v>
      </c>
      <c r="J4032" s="185">
        <f t="shared" si="4385"/>
        <v>173</v>
      </c>
      <c r="K4032" s="185">
        <f t="shared" si="4385"/>
        <v>2842</v>
      </c>
      <c r="L4032" s="185">
        <f t="shared" si="4385"/>
        <v>1426</v>
      </c>
      <c r="M4032" s="147"/>
      <c r="N4032" s="143">
        <f t="shared" si="4324"/>
        <v>3447.51</v>
      </c>
      <c r="O4032" s="143">
        <f t="shared" si="4320"/>
        <v>519</v>
      </c>
      <c r="P4032" s="143">
        <f t="shared" si="4321"/>
        <v>11424.839999999998</v>
      </c>
      <c r="Q4032" s="143">
        <f t="shared" si="4322"/>
        <v>1682.6799999999998</v>
      </c>
      <c r="R4032" s="188">
        <f t="shared" si="4325"/>
        <v>17074.03</v>
      </c>
      <c r="T4032">
        <v>56492.47</v>
      </c>
      <c r="U4032" s="190">
        <f t="shared" si="4326"/>
        <v>0.30223550147479827</v>
      </c>
    </row>
    <row r="4033" spans="1:21" x14ac:dyDescent="0.2">
      <c r="A4033" s="178">
        <v>42903</v>
      </c>
      <c r="B4033" s="179">
        <v>0.95833333333333337</v>
      </c>
      <c r="C4033" t="s">
        <v>349</v>
      </c>
      <c r="D4033">
        <v>8.61</v>
      </c>
      <c r="E4033">
        <v>4.6399999999999997</v>
      </c>
      <c r="F4033">
        <v>4.84</v>
      </c>
      <c r="G4033">
        <v>0.17</v>
      </c>
      <c r="H4033" s="184">
        <f t="shared" ref="H4033:L4033" si="4386">H4009</f>
        <v>0.91666666666666663</v>
      </c>
      <c r="I4033" s="185">
        <f t="shared" si="4386"/>
        <v>394</v>
      </c>
      <c r="J4033" s="185">
        <f t="shared" si="4386"/>
        <v>194</v>
      </c>
      <c r="K4033" s="185">
        <f t="shared" si="4386"/>
        <v>2842</v>
      </c>
      <c r="L4033" s="185">
        <f t="shared" si="4386"/>
        <v>1426</v>
      </c>
      <c r="M4033" s="147"/>
      <c r="N4033" s="143">
        <f t="shared" si="4324"/>
        <v>3392.3399999999997</v>
      </c>
      <c r="O4033" s="143">
        <f t="shared" si="4320"/>
        <v>900.16</v>
      </c>
      <c r="P4033" s="143">
        <f t="shared" si="4321"/>
        <v>13755.279999999999</v>
      </c>
      <c r="Q4033" s="143">
        <f t="shared" si="4322"/>
        <v>242.42000000000002</v>
      </c>
      <c r="R4033" s="188">
        <f t="shared" si="4325"/>
        <v>18290.199999999997</v>
      </c>
      <c r="T4033">
        <v>55049.63</v>
      </c>
      <c r="U4033" s="190">
        <f t="shared" si="4326"/>
        <v>0.33224928123949238</v>
      </c>
    </row>
    <row r="4034" spans="1:21" x14ac:dyDescent="0.2">
      <c r="A4034" s="178">
        <v>42903</v>
      </c>
      <c r="B4034" s="180">
        <v>1</v>
      </c>
      <c r="C4034" t="s">
        <v>349</v>
      </c>
      <c r="D4034">
        <v>6.82</v>
      </c>
      <c r="E4034">
        <v>3</v>
      </c>
      <c r="F4034">
        <v>3</v>
      </c>
      <c r="G4034">
        <v>0.17</v>
      </c>
      <c r="H4034" s="184">
        <f t="shared" ref="H4034:L4034" si="4387">H4010</f>
        <v>0.95833333333333337</v>
      </c>
      <c r="I4034" s="185">
        <f t="shared" si="4387"/>
        <v>389</v>
      </c>
      <c r="J4034" s="185">
        <f t="shared" si="4387"/>
        <v>265</v>
      </c>
      <c r="K4034" s="185">
        <f t="shared" si="4387"/>
        <v>2985</v>
      </c>
      <c r="L4034" s="185">
        <f t="shared" si="4387"/>
        <v>1111</v>
      </c>
      <c r="M4034" s="147"/>
      <c r="N4034" s="143">
        <f t="shared" si="4324"/>
        <v>2652.98</v>
      </c>
      <c r="O4034" s="143">
        <f t="shared" si="4320"/>
        <v>795</v>
      </c>
      <c r="P4034" s="143">
        <f t="shared" si="4321"/>
        <v>8955</v>
      </c>
      <c r="Q4034" s="143">
        <f t="shared" si="4322"/>
        <v>188.87</v>
      </c>
      <c r="R4034" s="188">
        <f t="shared" si="4325"/>
        <v>12591.85</v>
      </c>
      <c r="T4034">
        <v>52109.24</v>
      </c>
      <c r="U4034" s="190">
        <f t="shared" si="4326"/>
        <v>0.24164332467715899</v>
      </c>
    </row>
    <row r="4035" spans="1:21" x14ac:dyDescent="0.2">
      <c r="A4035" s="178">
        <v>42904</v>
      </c>
      <c r="B4035" s="179">
        <v>4.1666666666666664E-2</v>
      </c>
      <c r="C4035" t="s">
        <v>349</v>
      </c>
      <c r="D4035">
        <v>8.61</v>
      </c>
      <c r="E4035">
        <v>2.21</v>
      </c>
      <c r="F4035">
        <v>2.11</v>
      </c>
      <c r="G4035">
        <v>0.25</v>
      </c>
      <c r="H4035" s="184">
        <f t="shared" ref="H4035:L4035" si="4388">H4011</f>
        <v>1</v>
      </c>
      <c r="I4035" s="185">
        <f t="shared" si="4388"/>
        <v>362</v>
      </c>
      <c r="J4035" s="185">
        <f t="shared" si="4388"/>
        <v>243</v>
      </c>
      <c r="K4035" s="185">
        <f t="shared" si="4388"/>
        <v>2985</v>
      </c>
      <c r="L4035" s="185">
        <f t="shared" si="4388"/>
        <v>1111</v>
      </c>
      <c r="M4035" s="147"/>
      <c r="N4035" s="143">
        <f t="shared" si="4324"/>
        <v>3116.8199999999997</v>
      </c>
      <c r="O4035" s="143">
        <f t="shared" si="4320"/>
        <v>537.03</v>
      </c>
      <c r="P4035" s="143">
        <f t="shared" si="4321"/>
        <v>6298.3499999999995</v>
      </c>
      <c r="Q4035" s="143">
        <f t="shared" si="4322"/>
        <v>277.75</v>
      </c>
      <c r="R4035" s="188">
        <f t="shared" si="4325"/>
        <v>10229.949999999999</v>
      </c>
      <c r="T4035">
        <v>48654.12</v>
      </c>
      <c r="U4035" s="190">
        <f t="shared" si="4326"/>
        <v>0.21025865846510014</v>
      </c>
    </row>
    <row r="4036" spans="1:21" x14ac:dyDescent="0.2">
      <c r="A4036" s="178">
        <v>42904</v>
      </c>
      <c r="B4036" s="179">
        <v>8.3333333333333329E-2</v>
      </c>
      <c r="C4036" t="s">
        <v>349</v>
      </c>
      <c r="D4036">
        <v>3.98</v>
      </c>
      <c r="E4036">
        <v>1.97</v>
      </c>
      <c r="F4036">
        <v>2</v>
      </c>
      <c r="G4036">
        <v>0.25</v>
      </c>
      <c r="H4036" s="184">
        <f t="shared" ref="H4036:L4036" si="4389">H4012</f>
        <v>4.1666666666666664E-2</v>
      </c>
      <c r="I4036" s="185">
        <f t="shared" si="4389"/>
        <v>294</v>
      </c>
      <c r="J4036" s="185">
        <f t="shared" si="4389"/>
        <v>212</v>
      </c>
      <c r="K4036" s="185">
        <f t="shared" si="4389"/>
        <v>2985</v>
      </c>
      <c r="L4036" s="185">
        <f t="shared" si="4389"/>
        <v>1111</v>
      </c>
      <c r="M4036" s="147"/>
      <c r="N4036" s="143">
        <f t="shared" si="4324"/>
        <v>1170.1199999999999</v>
      </c>
      <c r="O4036" s="143">
        <f t="shared" ref="O4036:O4099" si="4390">E4036*J4036</f>
        <v>417.64</v>
      </c>
      <c r="P4036" s="143">
        <f t="shared" ref="P4036:P4099" si="4391">F4036*K4036</f>
        <v>5970</v>
      </c>
      <c r="Q4036" s="143">
        <f t="shared" ref="Q4036:Q4099" si="4392">G4036*L4036</f>
        <v>277.75</v>
      </c>
      <c r="R4036" s="188">
        <f t="shared" si="4325"/>
        <v>7835.51</v>
      </c>
      <c r="T4036">
        <v>45590.99</v>
      </c>
      <c r="U4036" s="190">
        <f t="shared" si="4326"/>
        <v>0.17186531812535769</v>
      </c>
    </row>
    <row r="4037" spans="1:21" x14ac:dyDescent="0.2">
      <c r="A4037" s="178">
        <v>42904</v>
      </c>
      <c r="B4037" s="179">
        <v>0.125</v>
      </c>
      <c r="C4037" t="s">
        <v>349</v>
      </c>
      <c r="D4037">
        <v>3.8</v>
      </c>
      <c r="E4037">
        <v>1.5</v>
      </c>
      <c r="F4037">
        <v>2</v>
      </c>
      <c r="G4037">
        <v>1</v>
      </c>
      <c r="H4037" s="184">
        <f t="shared" ref="H4037:L4037" si="4393">H4013</f>
        <v>8.3333333333333329E-2</v>
      </c>
      <c r="I4037" s="185">
        <f t="shared" si="4393"/>
        <v>236</v>
      </c>
      <c r="J4037" s="185">
        <f t="shared" si="4393"/>
        <v>179</v>
      </c>
      <c r="K4037" s="185">
        <f t="shared" si="4393"/>
        <v>2985</v>
      </c>
      <c r="L4037" s="185">
        <f t="shared" si="4393"/>
        <v>1111</v>
      </c>
      <c r="M4037" s="147"/>
      <c r="N4037" s="143">
        <f t="shared" ref="N4037:N4100" si="4394">D4037*I4037</f>
        <v>896.8</v>
      </c>
      <c r="O4037" s="143">
        <f t="shared" si="4390"/>
        <v>268.5</v>
      </c>
      <c r="P4037" s="143">
        <f t="shared" si="4391"/>
        <v>5970</v>
      </c>
      <c r="Q4037" s="143">
        <f t="shared" si="4392"/>
        <v>1111</v>
      </c>
      <c r="R4037" s="188">
        <f t="shared" ref="R4037:R4100" si="4395">SUM(N4037:Q4037)</f>
        <v>8246.2999999999993</v>
      </c>
      <c r="T4037">
        <v>43053.440000000002</v>
      </c>
      <c r="U4037" s="190">
        <f t="shared" ref="U4037:U4100" si="4396">R4037/T4037</f>
        <v>0.19153637897459527</v>
      </c>
    </row>
    <row r="4038" spans="1:21" x14ac:dyDescent="0.2">
      <c r="A4038" s="178">
        <v>42904</v>
      </c>
      <c r="B4038" s="179">
        <v>0.16666666666666666</v>
      </c>
      <c r="C4038" t="s">
        <v>349</v>
      </c>
      <c r="D4038">
        <v>3.5</v>
      </c>
      <c r="E4038">
        <v>1.5</v>
      </c>
      <c r="F4038">
        <v>2</v>
      </c>
      <c r="G4038">
        <v>1</v>
      </c>
      <c r="H4038" s="184">
        <f t="shared" ref="H4038:L4038" si="4397">H4014</f>
        <v>0.125</v>
      </c>
      <c r="I4038" s="185">
        <f t="shared" si="4397"/>
        <v>201</v>
      </c>
      <c r="J4038" s="185">
        <f t="shared" si="4397"/>
        <v>205</v>
      </c>
      <c r="K4038" s="185">
        <f t="shared" si="4397"/>
        <v>2985</v>
      </c>
      <c r="L4038" s="185">
        <f t="shared" si="4397"/>
        <v>1717</v>
      </c>
      <c r="M4038" s="147"/>
      <c r="N4038" s="143">
        <f t="shared" si="4394"/>
        <v>703.5</v>
      </c>
      <c r="O4038" s="143">
        <f t="shared" si="4390"/>
        <v>307.5</v>
      </c>
      <c r="P4038" s="143">
        <f t="shared" si="4391"/>
        <v>5970</v>
      </c>
      <c r="Q4038" s="143">
        <f t="shared" si="4392"/>
        <v>1717</v>
      </c>
      <c r="R4038" s="188">
        <f t="shared" si="4395"/>
        <v>8698</v>
      </c>
      <c r="T4038">
        <v>41133.480000000003</v>
      </c>
      <c r="U4038" s="190">
        <f t="shared" si="4396"/>
        <v>0.21145791700580643</v>
      </c>
    </row>
    <row r="4039" spans="1:21" x14ac:dyDescent="0.2">
      <c r="A4039" s="178">
        <v>42904</v>
      </c>
      <c r="B4039" s="179">
        <v>0.20833333333333334</v>
      </c>
      <c r="C4039" t="s">
        <v>349</v>
      </c>
      <c r="D4039">
        <v>3.21</v>
      </c>
      <c r="E4039">
        <v>1.5</v>
      </c>
      <c r="F4039">
        <v>2</v>
      </c>
      <c r="G4039">
        <v>1</v>
      </c>
      <c r="H4039" s="184">
        <f t="shared" ref="H4039:L4039" si="4398">H4015</f>
        <v>0.16666666666666666</v>
      </c>
      <c r="I4039" s="185">
        <f t="shared" si="4398"/>
        <v>185</v>
      </c>
      <c r="J4039" s="185">
        <f t="shared" si="4398"/>
        <v>205</v>
      </c>
      <c r="K4039" s="185">
        <f t="shared" si="4398"/>
        <v>2985</v>
      </c>
      <c r="L4039" s="185">
        <f t="shared" si="4398"/>
        <v>1717</v>
      </c>
      <c r="M4039" s="147"/>
      <c r="N4039" s="143">
        <f t="shared" si="4394"/>
        <v>593.85</v>
      </c>
      <c r="O4039" s="143">
        <f t="shared" si="4390"/>
        <v>307.5</v>
      </c>
      <c r="P4039" s="143">
        <f t="shared" si="4391"/>
        <v>5970</v>
      </c>
      <c r="Q4039" s="143">
        <f t="shared" si="4392"/>
        <v>1717</v>
      </c>
      <c r="R4039" s="188">
        <f t="shared" si="4395"/>
        <v>8588.35</v>
      </c>
      <c r="T4039">
        <v>39681.39</v>
      </c>
      <c r="U4039" s="190">
        <f t="shared" si="4396"/>
        <v>0.21643269048790884</v>
      </c>
    </row>
    <row r="4040" spans="1:21" x14ac:dyDescent="0.2">
      <c r="A4040" s="178">
        <v>42904</v>
      </c>
      <c r="B4040" s="179">
        <v>0.25</v>
      </c>
      <c r="C4040" t="s">
        <v>349</v>
      </c>
      <c r="D4040">
        <v>5</v>
      </c>
      <c r="E4040">
        <v>2.31</v>
      </c>
      <c r="F4040">
        <v>2</v>
      </c>
      <c r="G4040">
        <v>1</v>
      </c>
      <c r="H4040" s="184">
        <f t="shared" ref="H4040:L4040" si="4399">H4016</f>
        <v>0.20833333333333334</v>
      </c>
      <c r="I4040" s="185">
        <f t="shared" si="4399"/>
        <v>207</v>
      </c>
      <c r="J4040" s="185">
        <f t="shared" si="4399"/>
        <v>283</v>
      </c>
      <c r="K4040" s="185">
        <f t="shared" si="4399"/>
        <v>2985</v>
      </c>
      <c r="L4040" s="185">
        <f t="shared" si="4399"/>
        <v>1717</v>
      </c>
      <c r="M4040" s="147"/>
      <c r="N4040" s="143">
        <f t="shared" si="4394"/>
        <v>1035</v>
      </c>
      <c r="O4040" s="143">
        <f t="shared" si="4390"/>
        <v>653.73</v>
      </c>
      <c r="P4040" s="143">
        <f t="shared" si="4391"/>
        <v>5970</v>
      </c>
      <c r="Q4040" s="143">
        <f t="shared" si="4392"/>
        <v>1717</v>
      </c>
      <c r="R4040" s="188">
        <f t="shared" si="4395"/>
        <v>9375.73</v>
      </c>
      <c r="T4040">
        <v>38745.49</v>
      </c>
      <c r="U4040" s="190">
        <f t="shared" si="4396"/>
        <v>0.24198248621968646</v>
      </c>
    </row>
    <row r="4041" spans="1:21" x14ac:dyDescent="0.2">
      <c r="A4041" s="178">
        <v>42904</v>
      </c>
      <c r="B4041" s="179">
        <v>0.29166666666666669</v>
      </c>
      <c r="C4041" t="s">
        <v>349</v>
      </c>
      <c r="D4041">
        <v>3.5</v>
      </c>
      <c r="E4041">
        <v>4</v>
      </c>
      <c r="F4041">
        <v>2.11</v>
      </c>
      <c r="G4041">
        <v>4.25</v>
      </c>
      <c r="H4041" s="184">
        <f t="shared" ref="H4041:L4041" si="4400">H4017</f>
        <v>0.25</v>
      </c>
      <c r="I4041" s="185">
        <f t="shared" si="4400"/>
        <v>327</v>
      </c>
      <c r="J4041" s="185">
        <f t="shared" si="4400"/>
        <v>438</v>
      </c>
      <c r="K4041" s="185">
        <f t="shared" si="4400"/>
        <v>2985</v>
      </c>
      <c r="L4041" s="185">
        <f t="shared" si="4400"/>
        <v>1717</v>
      </c>
      <c r="M4041" s="147"/>
      <c r="N4041" s="143">
        <f t="shared" si="4394"/>
        <v>1144.5</v>
      </c>
      <c r="O4041" s="143">
        <f t="shared" si="4390"/>
        <v>1752</v>
      </c>
      <c r="P4041" s="143">
        <f t="shared" si="4391"/>
        <v>6298.3499999999995</v>
      </c>
      <c r="Q4041" s="143">
        <f t="shared" si="4392"/>
        <v>7297.25</v>
      </c>
      <c r="R4041" s="188">
        <f t="shared" si="4395"/>
        <v>16492.099999999999</v>
      </c>
      <c r="T4041">
        <v>38289.65</v>
      </c>
      <c r="U4041" s="190">
        <f t="shared" si="4396"/>
        <v>0.43071952864546942</v>
      </c>
    </row>
    <row r="4042" spans="1:21" x14ac:dyDescent="0.2">
      <c r="A4042" s="178">
        <v>42904</v>
      </c>
      <c r="B4042" s="179">
        <v>0.33333333333333331</v>
      </c>
      <c r="C4042" t="s">
        <v>349</v>
      </c>
      <c r="D4042">
        <v>3.01</v>
      </c>
      <c r="E4042">
        <v>4</v>
      </c>
      <c r="F4042">
        <v>2.11</v>
      </c>
      <c r="G4042">
        <v>4.8</v>
      </c>
      <c r="H4042" s="184">
        <f t="shared" ref="H4042:L4042" si="4401">H4018</f>
        <v>0.29166666666666669</v>
      </c>
      <c r="I4042" s="185">
        <f t="shared" si="4401"/>
        <v>249</v>
      </c>
      <c r="J4042" s="185">
        <f t="shared" si="4401"/>
        <v>556</v>
      </c>
      <c r="K4042" s="185">
        <f t="shared" si="4401"/>
        <v>2872</v>
      </c>
      <c r="L4042" s="185">
        <f t="shared" si="4401"/>
        <v>2219</v>
      </c>
      <c r="M4042" s="147"/>
      <c r="N4042" s="143">
        <f t="shared" si="4394"/>
        <v>749.4899999999999</v>
      </c>
      <c r="O4042" s="143">
        <f t="shared" si="4390"/>
        <v>2224</v>
      </c>
      <c r="P4042" s="143">
        <f t="shared" si="4391"/>
        <v>6059.92</v>
      </c>
      <c r="Q4042" s="143">
        <f t="shared" si="4392"/>
        <v>10651.199999999999</v>
      </c>
      <c r="R4042" s="188">
        <f t="shared" si="4395"/>
        <v>19684.61</v>
      </c>
      <c r="T4042">
        <v>37825.79</v>
      </c>
      <c r="U4042" s="190">
        <f t="shared" si="4396"/>
        <v>0.52040182108556099</v>
      </c>
    </row>
    <row r="4043" spans="1:21" x14ac:dyDescent="0.2">
      <c r="A4043" s="178">
        <v>42904</v>
      </c>
      <c r="B4043" s="179">
        <v>0.375</v>
      </c>
      <c r="C4043" t="s">
        <v>349</v>
      </c>
      <c r="D4043">
        <v>3.5</v>
      </c>
      <c r="E4043">
        <v>4</v>
      </c>
      <c r="F4043">
        <v>2</v>
      </c>
      <c r="G4043">
        <v>6</v>
      </c>
      <c r="H4043" s="184">
        <f t="shared" ref="H4043:L4043" si="4402">H4019</f>
        <v>0.33333333333333331</v>
      </c>
      <c r="I4043" s="185">
        <f t="shared" si="4402"/>
        <v>256</v>
      </c>
      <c r="J4043" s="185">
        <f t="shared" si="4402"/>
        <v>306</v>
      </c>
      <c r="K4043" s="185">
        <f t="shared" si="4402"/>
        <v>2872</v>
      </c>
      <c r="L4043" s="185">
        <f t="shared" si="4402"/>
        <v>2219</v>
      </c>
      <c r="M4043" s="147"/>
      <c r="N4043" s="143">
        <f t="shared" si="4394"/>
        <v>896</v>
      </c>
      <c r="O4043" s="143">
        <f t="shared" si="4390"/>
        <v>1224</v>
      </c>
      <c r="P4043" s="143">
        <f t="shared" si="4391"/>
        <v>5744</v>
      </c>
      <c r="Q4043" s="143">
        <f t="shared" si="4392"/>
        <v>13314</v>
      </c>
      <c r="R4043" s="188">
        <f t="shared" si="4395"/>
        <v>21178</v>
      </c>
      <c r="T4043">
        <v>38415.85</v>
      </c>
      <c r="U4043" s="190">
        <f t="shared" si="4396"/>
        <v>0.55128286891999012</v>
      </c>
    </row>
    <row r="4044" spans="1:21" x14ac:dyDescent="0.2">
      <c r="A4044" s="178">
        <v>42904</v>
      </c>
      <c r="B4044" s="179">
        <v>0.41666666666666669</v>
      </c>
      <c r="C4044" t="s">
        <v>349</v>
      </c>
      <c r="D4044">
        <v>3.98</v>
      </c>
      <c r="E4044">
        <v>4</v>
      </c>
      <c r="F4044">
        <v>2.5</v>
      </c>
      <c r="G4044">
        <v>10</v>
      </c>
      <c r="H4044" s="184">
        <f t="shared" ref="H4044:L4044" si="4403">H4020</f>
        <v>0.375</v>
      </c>
      <c r="I4044" s="185">
        <f t="shared" si="4403"/>
        <v>156</v>
      </c>
      <c r="J4044" s="185">
        <f t="shared" si="4403"/>
        <v>343</v>
      </c>
      <c r="K4044" s="185">
        <f t="shared" si="4403"/>
        <v>2872</v>
      </c>
      <c r="L4044" s="185">
        <f t="shared" si="4403"/>
        <v>2219</v>
      </c>
      <c r="M4044" s="147"/>
      <c r="N4044" s="143">
        <f t="shared" si="4394"/>
        <v>620.88</v>
      </c>
      <c r="O4044" s="143">
        <f t="shared" si="4390"/>
        <v>1372</v>
      </c>
      <c r="P4044" s="143">
        <f t="shared" si="4391"/>
        <v>7180</v>
      </c>
      <c r="Q4044" s="143">
        <f t="shared" si="4392"/>
        <v>22190</v>
      </c>
      <c r="R4044" s="188">
        <f t="shared" si="4395"/>
        <v>31362.880000000001</v>
      </c>
      <c r="T4044">
        <v>41348.89</v>
      </c>
      <c r="U4044" s="190">
        <f t="shared" si="4396"/>
        <v>0.75849387976315696</v>
      </c>
    </row>
    <row r="4045" spans="1:21" x14ac:dyDescent="0.2">
      <c r="A4045" s="178">
        <v>42904</v>
      </c>
      <c r="B4045" s="179">
        <v>0.45833333333333331</v>
      </c>
      <c r="C4045" t="s">
        <v>349</v>
      </c>
      <c r="D4045">
        <v>2.61</v>
      </c>
      <c r="E4045">
        <v>5.54</v>
      </c>
      <c r="F4045">
        <v>3.36</v>
      </c>
      <c r="G4045">
        <v>6.98</v>
      </c>
      <c r="H4045" s="184">
        <f t="shared" ref="H4045:L4045" si="4404">H4021</f>
        <v>0.41666666666666669</v>
      </c>
      <c r="I4045" s="185">
        <f t="shared" si="4404"/>
        <v>196</v>
      </c>
      <c r="J4045" s="185">
        <f t="shared" si="4404"/>
        <v>315</v>
      </c>
      <c r="K4045" s="185">
        <f t="shared" si="4404"/>
        <v>2872</v>
      </c>
      <c r="L4045" s="185">
        <f t="shared" si="4404"/>
        <v>2219</v>
      </c>
      <c r="M4045" s="147"/>
      <c r="N4045" s="143">
        <f t="shared" si="4394"/>
        <v>511.56</v>
      </c>
      <c r="O4045" s="143">
        <f t="shared" si="4390"/>
        <v>1745.1</v>
      </c>
      <c r="P4045" s="143">
        <f t="shared" si="4391"/>
        <v>9649.92</v>
      </c>
      <c r="Q4045" s="143">
        <f t="shared" si="4392"/>
        <v>15488.62</v>
      </c>
      <c r="R4045" s="188">
        <f t="shared" si="4395"/>
        <v>27395.200000000001</v>
      </c>
      <c r="T4045">
        <v>45086.400000000001</v>
      </c>
      <c r="U4045" s="190">
        <f t="shared" si="4396"/>
        <v>0.6076156002697044</v>
      </c>
    </row>
    <row r="4046" spans="1:21" x14ac:dyDescent="0.2">
      <c r="A4046" s="178">
        <v>42904</v>
      </c>
      <c r="B4046" s="179">
        <v>0.5</v>
      </c>
      <c r="C4046" t="s">
        <v>349</v>
      </c>
      <c r="D4046">
        <v>1</v>
      </c>
      <c r="E4046">
        <v>3.6</v>
      </c>
      <c r="F4046">
        <v>2.5</v>
      </c>
      <c r="G4046">
        <v>5.38</v>
      </c>
      <c r="H4046" s="184">
        <f t="shared" ref="H4046:L4046" si="4405">H4022</f>
        <v>0.45833333333333331</v>
      </c>
      <c r="I4046" s="185">
        <f t="shared" si="4405"/>
        <v>226</v>
      </c>
      <c r="J4046" s="185">
        <f t="shared" si="4405"/>
        <v>326</v>
      </c>
      <c r="K4046" s="185">
        <f t="shared" si="4405"/>
        <v>2842</v>
      </c>
      <c r="L4046" s="185">
        <f t="shared" si="4405"/>
        <v>1635</v>
      </c>
      <c r="M4046" s="147"/>
      <c r="N4046" s="143">
        <f t="shared" si="4394"/>
        <v>226</v>
      </c>
      <c r="O4046" s="143">
        <f t="shared" si="4390"/>
        <v>1173.6000000000001</v>
      </c>
      <c r="P4046" s="143">
        <f t="shared" si="4391"/>
        <v>7105</v>
      </c>
      <c r="Q4046" s="143">
        <f t="shared" si="4392"/>
        <v>8796.2999999999993</v>
      </c>
      <c r="R4046" s="188">
        <f t="shared" si="4395"/>
        <v>17300.900000000001</v>
      </c>
      <c r="T4046">
        <v>48638.55</v>
      </c>
      <c r="U4046" s="190">
        <f t="shared" si="4396"/>
        <v>0.35570344921877811</v>
      </c>
    </row>
    <row r="4047" spans="1:21" x14ac:dyDescent="0.2">
      <c r="A4047" s="178">
        <v>42904</v>
      </c>
      <c r="B4047" s="179">
        <v>0.54166666666666663</v>
      </c>
      <c r="C4047" t="s">
        <v>349</v>
      </c>
      <c r="D4047">
        <v>1</v>
      </c>
      <c r="E4047">
        <v>3.9</v>
      </c>
      <c r="F4047">
        <v>4.9000000000000004</v>
      </c>
      <c r="G4047">
        <v>8</v>
      </c>
      <c r="H4047" s="184">
        <f t="shared" ref="H4047:L4047" si="4406">H4023</f>
        <v>0.5</v>
      </c>
      <c r="I4047" s="185">
        <f t="shared" si="4406"/>
        <v>222</v>
      </c>
      <c r="J4047" s="185">
        <f t="shared" si="4406"/>
        <v>319</v>
      </c>
      <c r="K4047" s="185">
        <f t="shared" si="4406"/>
        <v>2842</v>
      </c>
      <c r="L4047" s="185">
        <f t="shared" si="4406"/>
        <v>1635</v>
      </c>
      <c r="M4047" s="147"/>
      <c r="N4047" s="143">
        <f t="shared" si="4394"/>
        <v>222</v>
      </c>
      <c r="O4047" s="143">
        <f t="shared" si="4390"/>
        <v>1244.0999999999999</v>
      </c>
      <c r="P4047" s="143">
        <f t="shared" si="4391"/>
        <v>13925.800000000001</v>
      </c>
      <c r="Q4047" s="143">
        <f t="shared" si="4392"/>
        <v>13080</v>
      </c>
      <c r="R4047" s="188">
        <f t="shared" si="4395"/>
        <v>28471.9</v>
      </c>
      <c r="T4047">
        <v>51976.92</v>
      </c>
      <c r="U4047" s="190">
        <f t="shared" si="4396"/>
        <v>0.54777966836049541</v>
      </c>
    </row>
    <row r="4048" spans="1:21" x14ac:dyDescent="0.2">
      <c r="A4048" s="178">
        <v>42904</v>
      </c>
      <c r="B4048" s="179">
        <v>0.58333333333333337</v>
      </c>
      <c r="C4048" t="s">
        <v>349</v>
      </c>
      <c r="D4048">
        <v>1.34</v>
      </c>
      <c r="E4048">
        <v>7.53</v>
      </c>
      <c r="F4048">
        <v>9.84</v>
      </c>
      <c r="G4048">
        <v>13.82</v>
      </c>
      <c r="H4048" s="184">
        <f t="shared" ref="H4048:L4048" si="4407">H4024</f>
        <v>0.54166666666666663</v>
      </c>
      <c r="I4048" s="185">
        <f t="shared" si="4407"/>
        <v>195</v>
      </c>
      <c r="J4048" s="185">
        <f t="shared" si="4407"/>
        <v>299</v>
      </c>
      <c r="K4048" s="185">
        <f t="shared" si="4407"/>
        <v>2842</v>
      </c>
      <c r="L4048" s="185">
        <f t="shared" si="4407"/>
        <v>1635</v>
      </c>
      <c r="M4048" s="147"/>
      <c r="N4048" s="143">
        <f t="shared" si="4394"/>
        <v>261.3</v>
      </c>
      <c r="O4048" s="143">
        <f t="shared" si="4390"/>
        <v>2251.4700000000003</v>
      </c>
      <c r="P4048" s="143">
        <f t="shared" si="4391"/>
        <v>27965.279999999999</v>
      </c>
      <c r="Q4048" s="143">
        <f t="shared" si="4392"/>
        <v>22595.7</v>
      </c>
      <c r="R4048" s="188">
        <f t="shared" si="4395"/>
        <v>53073.75</v>
      </c>
      <c r="T4048">
        <v>55080.13</v>
      </c>
      <c r="U4048" s="190">
        <f t="shared" si="4396"/>
        <v>0.96357343383176475</v>
      </c>
    </row>
    <row r="4049" spans="1:21" x14ac:dyDescent="0.2">
      <c r="A4049" s="178">
        <v>42904</v>
      </c>
      <c r="B4049" s="179">
        <v>0.625</v>
      </c>
      <c r="C4049" t="s">
        <v>349</v>
      </c>
      <c r="D4049">
        <v>2.11</v>
      </c>
      <c r="E4049">
        <v>14.08</v>
      </c>
      <c r="F4049">
        <v>15.08</v>
      </c>
      <c r="G4049">
        <v>1.38</v>
      </c>
      <c r="H4049" s="184">
        <f t="shared" ref="H4049:L4049" si="4408">H4025</f>
        <v>0.58333333333333337</v>
      </c>
      <c r="I4049" s="185">
        <f t="shared" si="4408"/>
        <v>205</v>
      </c>
      <c r="J4049" s="185">
        <f t="shared" si="4408"/>
        <v>237</v>
      </c>
      <c r="K4049" s="185">
        <f t="shared" si="4408"/>
        <v>2842</v>
      </c>
      <c r="L4049" s="185">
        <f t="shared" si="4408"/>
        <v>1635</v>
      </c>
      <c r="M4049" s="147"/>
      <c r="N4049" s="143">
        <f t="shared" si="4394"/>
        <v>432.54999999999995</v>
      </c>
      <c r="O4049" s="143">
        <f t="shared" si="4390"/>
        <v>3336.96</v>
      </c>
      <c r="P4049" s="143">
        <f t="shared" si="4391"/>
        <v>42857.36</v>
      </c>
      <c r="Q4049" s="143">
        <f t="shared" si="4392"/>
        <v>2256.2999999999997</v>
      </c>
      <c r="R4049" s="188">
        <f t="shared" si="4395"/>
        <v>48883.170000000006</v>
      </c>
      <c r="T4049">
        <v>57515</v>
      </c>
      <c r="U4049" s="190">
        <f t="shared" si="4396"/>
        <v>0.84992036859949593</v>
      </c>
    </row>
    <row r="4050" spans="1:21" x14ac:dyDescent="0.2">
      <c r="A4050" s="178">
        <v>42904</v>
      </c>
      <c r="B4050" s="179">
        <v>0.66666666666666663</v>
      </c>
      <c r="C4050" t="s">
        <v>349</v>
      </c>
      <c r="D4050">
        <v>2.72</v>
      </c>
      <c r="E4050">
        <v>30.85</v>
      </c>
      <c r="F4050">
        <v>40.75</v>
      </c>
      <c r="G4050">
        <v>18.36</v>
      </c>
      <c r="H4050" s="184">
        <f t="shared" ref="H4050:L4050" si="4409">H4026</f>
        <v>0.625</v>
      </c>
      <c r="I4050" s="185">
        <f t="shared" si="4409"/>
        <v>212</v>
      </c>
      <c r="J4050" s="185">
        <f t="shared" si="4409"/>
        <v>213</v>
      </c>
      <c r="K4050" s="185">
        <f t="shared" si="4409"/>
        <v>2842</v>
      </c>
      <c r="L4050" s="185">
        <f t="shared" si="4409"/>
        <v>1380</v>
      </c>
      <c r="M4050" s="147"/>
      <c r="N4050" s="143">
        <f t="shared" si="4394"/>
        <v>576.64</v>
      </c>
      <c r="O4050" s="143">
        <f t="shared" si="4390"/>
        <v>6571.05</v>
      </c>
      <c r="P4050" s="143">
        <f t="shared" si="4391"/>
        <v>115811.5</v>
      </c>
      <c r="Q4050" s="143">
        <f t="shared" si="4392"/>
        <v>25336.799999999999</v>
      </c>
      <c r="R4050" s="188">
        <f t="shared" si="4395"/>
        <v>148295.99</v>
      </c>
      <c r="T4050">
        <v>59528.6</v>
      </c>
      <c r="U4050" s="190">
        <f t="shared" si="4396"/>
        <v>2.4911721424659743</v>
      </c>
    </row>
    <row r="4051" spans="1:21" x14ac:dyDescent="0.2">
      <c r="A4051" s="178">
        <v>42904</v>
      </c>
      <c r="B4051" s="179">
        <v>0.70833333333333337</v>
      </c>
      <c r="C4051" t="s">
        <v>349</v>
      </c>
      <c r="D4051">
        <v>2.92</v>
      </c>
      <c r="E4051">
        <v>31.72</v>
      </c>
      <c r="F4051">
        <v>52.25</v>
      </c>
      <c r="G4051">
        <v>23.68</v>
      </c>
      <c r="H4051" s="184">
        <f t="shared" ref="H4051:L4051" si="4410">H4027</f>
        <v>0.66666666666666663</v>
      </c>
      <c r="I4051" s="185">
        <f t="shared" si="4410"/>
        <v>191</v>
      </c>
      <c r="J4051" s="185">
        <f t="shared" si="4410"/>
        <v>237</v>
      </c>
      <c r="K4051" s="185">
        <f t="shared" si="4410"/>
        <v>2842</v>
      </c>
      <c r="L4051" s="185">
        <f t="shared" si="4410"/>
        <v>1380</v>
      </c>
      <c r="M4051" s="147"/>
      <c r="N4051" s="143">
        <f t="shared" si="4394"/>
        <v>557.72</v>
      </c>
      <c r="O4051" s="143">
        <f t="shared" si="4390"/>
        <v>7517.6399999999994</v>
      </c>
      <c r="P4051" s="143">
        <f t="shared" si="4391"/>
        <v>148494.5</v>
      </c>
      <c r="Q4051" s="143">
        <f t="shared" si="4392"/>
        <v>32678.399999999998</v>
      </c>
      <c r="R4051" s="188">
        <f t="shared" si="4395"/>
        <v>189248.25999999998</v>
      </c>
      <c r="T4051">
        <v>60890.01</v>
      </c>
      <c r="U4051" s="190">
        <f t="shared" si="4396"/>
        <v>3.1080346349097328</v>
      </c>
    </row>
    <row r="4052" spans="1:21" x14ac:dyDescent="0.2">
      <c r="A4052" s="178">
        <v>42904</v>
      </c>
      <c r="B4052" s="179">
        <v>0.75</v>
      </c>
      <c r="C4052" t="s">
        <v>349</v>
      </c>
      <c r="D4052">
        <v>3.04</v>
      </c>
      <c r="E4052">
        <v>15.26</v>
      </c>
      <c r="F4052">
        <v>21.06</v>
      </c>
      <c r="G4052">
        <v>3.42</v>
      </c>
      <c r="H4052" s="184">
        <f t="shared" ref="H4052:L4052" si="4411">H4028</f>
        <v>0.70833333333333337</v>
      </c>
      <c r="I4052" s="185">
        <f t="shared" si="4411"/>
        <v>218</v>
      </c>
      <c r="J4052" s="185">
        <f t="shared" si="4411"/>
        <v>258</v>
      </c>
      <c r="K4052" s="185">
        <f t="shared" si="4411"/>
        <v>2842</v>
      </c>
      <c r="L4052" s="185">
        <f t="shared" si="4411"/>
        <v>1380</v>
      </c>
      <c r="M4052" s="147"/>
      <c r="N4052" s="143">
        <f t="shared" si="4394"/>
        <v>662.72</v>
      </c>
      <c r="O4052" s="143">
        <f t="shared" si="4390"/>
        <v>3937.08</v>
      </c>
      <c r="P4052" s="143">
        <f t="shared" si="4391"/>
        <v>59852.52</v>
      </c>
      <c r="Q4052" s="143">
        <f t="shared" si="4392"/>
        <v>4719.5999999999995</v>
      </c>
      <c r="R4052" s="188">
        <f t="shared" si="4395"/>
        <v>69171.92</v>
      </c>
      <c r="T4052">
        <v>61537.5</v>
      </c>
      <c r="U4052" s="190">
        <f t="shared" si="4396"/>
        <v>1.1240612634572416</v>
      </c>
    </row>
    <row r="4053" spans="1:21" x14ac:dyDescent="0.2">
      <c r="A4053" s="178">
        <v>42904</v>
      </c>
      <c r="B4053" s="179">
        <v>0.79166666666666663</v>
      </c>
      <c r="C4053" t="s">
        <v>349</v>
      </c>
      <c r="D4053">
        <v>3.5</v>
      </c>
      <c r="E4053">
        <v>6.22</v>
      </c>
      <c r="F4053">
        <v>14.28</v>
      </c>
      <c r="G4053">
        <v>1.48</v>
      </c>
      <c r="H4053" s="184">
        <f t="shared" ref="H4053:L4053" si="4412">H4029</f>
        <v>0.75</v>
      </c>
      <c r="I4053" s="185">
        <f t="shared" si="4412"/>
        <v>240</v>
      </c>
      <c r="J4053" s="185">
        <f t="shared" si="4412"/>
        <v>365</v>
      </c>
      <c r="K4053" s="185">
        <f t="shared" si="4412"/>
        <v>2842</v>
      </c>
      <c r="L4053" s="185">
        <f t="shared" si="4412"/>
        <v>1380</v>
      </c>
      <c r="M4053" s="147"/>
      <c r="N4053" s="143">
        <f t="shared" si="4394"/>
        <v>840</v>
      </c>
      <c r="O4053" s="143">
        <f t="shared" si="4390"/>
        <v>2270.2999999999997</v>
      </c>
      <c r="P4053" s="143">
        <f t="shared" si="4391"/>
        <v>40583.759999999995</v>
      </c>
      <c r="Q4053" s="143">
        <f t="shared" si="4392"/>
        <v>2042.3999999999999</v>
      </c>
      <c r="R4053" s="188">
        <f t="shared" si="4395"/>
        <v>45736.46</v>
      </c>
      <c r="T4053">
        <v>61440.54</v>
      </c>
      <c r="U4053" s="190">
        <f t="shared" si="4396"/>
        <v>0.74440198605025276</v>
      </c>
    </row>
    <row r="4054" spans="1:21" x14ac:dyDescent="0.2">
      <c r="A4054" s="178">
        <v>42904</v>
      </c>
      <c r="B4054" s="179">
        <v>0.83333333333333337</v>
      </c>
      <c r="C4054" t="s">
        <v>349</v>
      </c>
      <c r="D4054">
        <v>2.61</v>
      </c>
      <c r="E4054">
        <v>3.8</v>
      </c>
      <c r="F4054">
        <v>9.18</v>
      </c>
      <c r="G4054">
        <v>1</v>
      </c>
      <c r="H4054" s="184">
        <f t="shared" ref="H4054:L4054" si="4413">H4030</f>
        <v>0.79166666666666663</v>
      </c>
      <c r="I4054" s="185">
        <f t="shared" si="4413"/>
        <v>320</v>
      </c>
      <c r="J4054" s="185">
        <f t="shared" si="4413"/>
        <v>214</v>
      </c>
      <c r="K4054" s="185">
        <f t="shared" si="4413"/>
        <v>2842</v>
      </c>
      <c r="L4054" s="185">
        <f t="shared" si="4413"/>
        <v>1426</v>
      </c>
      <c r="M4054" s="147"/>
      <c r="N4054" s="143">
        <f t="shared" si="4394"/>
        <v>835.19999999999993</v>
      </c>
      <c r="O4054" s="143">
        <f t="shared" si="4390"/>
        <v>813.19999999999993</v>
      </c>
      <c r="P4054" s="143">
        <f t="shared" si="4391"/>
        <v>26089.559999999998</v>
      </c>
      <c r="Q4054" s="143">
        <f t="shared" si="4392"/>
        <v>1426</v>
      </c>
      <c r="R4054" s="188">
        <f t="shared" si="4395"/>
        <v>29163.96</v>
      </c>
      <c r="T4054">
        <v>60120.2</v>
      </c>
      <c r="U4054" s="190">
        <f t="shared" si="4396"/>
        <v>0.48509419463009107</v>
      </c>
    </row>
    <row r="4055" spans="1:21" x14ac:dyDescent="0.2">
      <c r="A4055" s="178">
        <v>42904</v>
      </c>
      <c r="B4055" s="179">
        <v>0.875</v>
      </c>
      <c r="C4055" t="s">
        <v>349</v>
      </c>
      <c r="D4055">
        <v>3.53</v>
      </c>
      <c r="E4055">
        <v>4.8</v>
      </c>
      <c r="F4055">
        <v>6.63</v>
      </c>
      <c r="G4055">
        <v>0.99</v>
      </c>
      <c r="H4055" s="184">
        <f t="shared" ref="H4055:L4055" si="4414">H4031</f>
        <v>0.83333333333333337</v>
      </c>
      <c r="I4055" s="185">
        <f t="shared" si="4414"/>
        <v>322</v>
      </c>
      <c r="J4055" s="185">
        <f t="shared" si="4414"/>
        <v>178</v>
      </c>
      <c r="K4055" s="185">
        <f t="shared" si="4414"/>
        <v>2842</v>
      </c>
      <c r="L4055" s="185">
        <f t="shared" si="4414"/>
        <v>1426</v>
      </c>
      <c r="M4055" s="147"/>
      <c r="N4055" s="143">
        <f t="shared" si="4394"/>
        <v>1136.6599999999999</v>
      </c>
      <c r="O4055" s="143">
        <f t="shared" si="4390"/>
        <v>854.4</v>
      </c>
      <c r="P4055" s="143">
        <f t="shared" si="4391"/>
        <v>18842.46</v>
      </c>
      <c r="Q4055" s="143">
        <f t="shared" si="4392"/>
        <v>1411.74</v>
      </c>
      <c r="R4055" s="188">
        <f t="shared" si="4395"/>
        <v>22245.260000000002</v>
      </c>
      <c r="T4055">
        <v>58081.1</v>
      </c>
      <c r="U4055" s="190">
        <f t="shared" si="4396"/>
        <v>0.38300342107845758</v>
      </c>
    </row>
    <row r="4056" spans="1:21" x14ac:dyDescent="0.2">
      <c r="A4056" s="178">
        <v>42904</v>
      </c>
      <c r="B4056" s="179">
        <v>0.91666666666666663</v>
      </c>
      <c r="C4056" t="s">
        <v>349</v>
      </c>
      <c r="D4056">
        <v>8.61</v>
      </c>
      <c r="E4056">
        <v>4.01</v>
      </c>
      <c r="F4056">
        <v>5.01</v>
      </c>
      <c r="G4056">
        <v>1.61</v>
      </c>
      <c r="H4056" s="184">
        <f t="shared" ref="H4056:L4056" si="4415">H4032</f>
        <v>0.875</v>
      </c>
      <c r="I4056" s="185">
        <f t="shared" si="4415"/>
        <v>337</v>
      </c>
      <c r="J4056" s="185">
        <f t="shared" si="4415"/>
        <v>173</v>
      </c>
      <c r="K4056" s="185">
        <f t="shared" si="4415"/>
        <v>2842</v>
      </c>
      <c r="L4056" s="185">
        <f t="shared" si="4415"/>
        <v>1426</v>
      </c>
      <c r="M4056" s="147"/>
      <c r="N4056" s="143">
        <f t="shared" si="4394"/>
        <v>2901.5699999999997</v>
      </c>
      <c r="O4056" s="143">
        <f t="shared" si="4390"/>
        <v>693.73</v>
      </c>
      <c r="P4056" s="143">
        <f t="shared" si="4391"/>
        <v>14238.42</v>
      </c>
      <c r="Q4056" s="143">
        <f t="shared" si="4392"/>
        <v>2295.86</v>
      </c>
      <c r="R4056" s="188">
        <f t="shared" si="4395"/>
        <v>20129.580000000002</v>
      </c>
      <c r="T4056">
        <v>56477.29</v>
      </c>
      <c r="U4056" s="190">
        <f t="shared" si="4396"/>
        <v>0.35641901373100587</v>
      </c>
    </row>
    <row r="4057" spans="1:21" x14ac:dyDescent="0.2">
      <c r="A4057" s="178">
        <v>42904</v>
      </c>
      <c r="B4057" s="179">
        <v>0.95833333333333337</v>
      </c>
      <c r="C4057" t="s">
        <v>349</v>
      </c>
      <c r="D4057">
        <v>8.11</v>
      </c>
      <c r="E4057">
        <v>3.4</v>
      </c>
      <c r="F4057">
        <v>5.71</v>
      </c>
      <c r="G4057">
        <v>0.25</v>
      </c>
      <c r="H4057" s="184">
        <f t="shared" ref="H4057:L4057" si="4416">H4033</f>
        <v>0.91666666666666663</v>
      </c>
      <c r="I4057" s="185">
        <f t="shared" si="4416"/>
        <v>394</v>
      </c>
      <c r="J4057" s="185">
        <f t="shared" si="4416"/>
        <v>194</v>
      </c>
      <c r="K4057" s="185">
        <f t="shared" si="4416"/>
        <v>2842</v>
      </c>
      <c r="L4057" s="185">
        <f t="shared" si="4416"/>
        <v>1426</v>
      </c>
      <c r="M4057" s="147"/>
      <c r="N4057" s="143">
        <f t="shared" si="4394"/>
        <v>3195.3399999999997</v>
      </c>
      <c r="O4057" s="143">
        <f t="shared" si="4390"/>
        <v>659.6</v>
      </c>
      <c r="P4057" s="143">
        <f t="shared" si="4391"/>
        <v>16227.82</v>
      </c>
      <c r="Q4057" s="143">
        <f t="shared" si="4392"/>
        <v>356.5</v>
      </c>
      <c r="R4057" s="188">
        <f t="shared" si="4395"/>
        <v>20439.259999999998</v>
      </c>
      <c r="T4057">
        <v>55105.36</v>
      </c>
      <c r="U4057" s="190">
        <f t="shared" si="4396"/>
        <v>0.37091237585599657</v>
      </c>
    </row>
    <row r="4058" spans="1:21" x14ac:dyDescent="0.2">
      <c r="A4058" s="178">
        <v>42904</v>
      </c>
      <c r="B4058" s="180">
        <v>1</v>
      </c>
      <c r="C4058" t="s">
        <v>349</v>
      </c>
      <c r="D4058">
        <v>5.47</v>
      </c>
      <c r="E4058">
        <v>3.29</v>
      </c>
      <c r="F4058">
        <v>4.29</v>
      </c>
      <c r="G4058">
        <v>0.25</v>
      </c>
      <c r="H4058" s="184">
        <f t="shared" ref="H4058:L4058" si="4417">H4034</f>
        <v>0.95833333333333337</v>
      </c>
      <c r="I4058" s="185">
        <f t="shared" si="4417"/>
        <v>389</v>
      </c>
      <c r="J4058" s="185">
        <f t="shared" si="4417"/>
        <v>265</v>
      </c>
      <c r="K4058" s="185">
        <f t="shared" si="4417"/>
        <v>2985</v>
      </c>
      <c r="L4058" s="185">
        <f t="shared" si="4417"/>
        <v>1111</v>
      </c>
      <c r="M4058" s="147"/>
      <c r="N4058" s="143">
        <f t="shared" si="4394"/>
        <v>2127.83</v>
      </c>
      <c r="O4058" s="143">
        <f t="shared" si="4390"/>
        <v>871.85</v>
      </c>
      <c r="P4058" s="143">
        <f t="shared" si="4391"/>
        <v>12805.65</v>
      </c>
      <c r="Q4058" s="143">
        <f t="shared" si="4392"/>
        <v>277.75</v>
      </c>
      <c r="R4058" s="188">
        <f t="shared" si="4395"/>
        <v>16083.08</v>
      </c>
      <c r="T4058">
        <v>51775.09</v>
      </c>
      <c r="U4058" s="190">
        <f t="shared" si="4396"/>
        <v>0.31063354984028035</v>
      </c>
    </row>
    <row r="4059" spans="1:21" x14ac:dyDescent="0.2">
      <c r="A4059" s="178">
        <v>42905</v>
      </c>
      <c r="B4059" s="179">
        <v>4.1666666666666664E-2</v>
      </c>
      <c r="C4059" t="s">
        <v>349</v>
      </c>
      <c r="D4059">
        <v>8.61</v>
      </c>
      <c r="E4059">
        <v>2.4</v>
      </c>
      <c r="F4059">
        <v>2.5</v>
      </c>
      <c r="G4059">
        <v>0.17</v>
      </c>
      <c r="H4059" s="184">
        <f t="shared" ref="H4059:L4059" si="4418">H4035</f>
        <v>1</v>
      </c>
      <c r="I4059" s="185">
        <f t="shared" si="4418"/>
        <v>362</v>
      </c>
      <c r="J4059" s="185">
        <f t="shared" si="4418"/>
        <v>243</v>
      </c>
      <c r="K4059" s="185">
        <f t="shared" si="4418"/>
        <v>2985</v>
      </c>
      <c r="L4059" s="185">
        <f t="shared" si="4418"/>
        <v>1111</v>
      </c>
      <c r="M4059" s="147"/>
      <c r="N4059" s="143">
        <f t="shared" si="4394"/>
        <v>3116.8199999999997</v>
      </c>
      <c r="O4059" s="143">
        <f t="shared" si="4390"/>
        <v>583.19999999999993</v>
      </c>
      <c r="P4059" s="143">
        <f t="shared" si="4391"/>
        <v>7462.5</v>
      </c>
      <c r="Q4059" s="143">
        <f t="shared" si="4392"/>
        <v>188.87</v>
      </c>
      <c r="R4059" s="188">
        <f t="shared" si="4395"/>
        <v>11351.390000000001</v>
      </c>
      <c r="T4059">
        <v>47727.19</v>
      </c>
      <c r="U4059" s="190">
        <f t="shared" si="4396"/>
        <v>0.23783905987341808</v>
      </c>
    </row>
    <row r="4060" spans="1:21" x14ac:dyDescent="0.2">
      <c r="A4060" s="178">
        <v>42905</v>
      </c>
      <c r="B4060" s="179">
        <v>8.3333333333333329E-2</v>
      </c>
      <c r="C4060" t="s">
        <v>349</v>
      </c>
      <c r="D4060">
        <v>3.5</v>
      </c>
      <c r="E4060">
        <v>1.87</v>
      </c>
      <c r="F4060">
        <v>2.0299999999999998</v>
      </c>
      <c r="G4060">
        <v>0.17</v>
      </c>
      <c r="H4060" s="184">
        <f t="shared" ref="H4060:L4060" si="4419">H4036</f>
        <v>4.1666666666666664E-2</v>
      </c>
      <c r="I4060" s="185">
        <f t="shared" si="4419"/>
        <v>294</v>
      </c>
      <c r="J4060" s="185">
        <f t="shared" si="4419"/>
        <v>212</v>
      </c>
      <c r="K4060" s="185">
        <f t="shared" si="4419"/>
        <v>2985</v>
      </c>
      <c r="L4060" s="185">
        <f t="shared" si="4419"/>
        <v>1111</v>
      </c>
      <c r="M4060" s="147"/>
      <c r="N4060" s="143">
        <f t="shared" si="4394"/>
        <v>1029</v>
      </c>
      <c r="O4060" s="143">
        <f t="shared" si="4390"/>
        <v>396.44</v>
      </c>
      <c r="P4060" s="143">
        <f t="shared" si="4391"/>
        <v>6059.5499999999993</v>
      </c>
      <c r="Q4060" s="143">
        <f t="shared" si="4392"/>
        <v>188.87</v>
      </c>
      <c r="R4060" s="188">
        <f t="shared" si="4395"/>
        <v>7673.86</v>
      </c>
      <c r="T4060">
        <v>44317.13</v>
      </c>
      <c r="U4060" s="190">
        <f t="shared" si="4396"/>
        <v>0.17315787371610031</v>
      </c>
    </row>
    <row r="4061" spans="1:21" x14ac:dyDescent="0.2">
      <c r="A4061" s="178">
        <v>42905</v>
      </c>
      <c r="B4061" s="179">
        <v>0.125</v>
      </c>
      <c r="C4061" t="s">
        <v>349</v>
      </c>
      <c r="D4061">
        <v>3.11</v>
      </c>
      <c r="E4061">
        <v>1.5</v>
      </c>
      <c r="F4061">
        <v>2</v>
      </c>
      <c r="G4061">
        <v>0.99</v>
      </c>
      <c r="H4061" s="184">
        <f t="shared" ref="H4061:L4061" si="4420">H4037</f>
        <v>8.3333333333333329E-2</v>
      </c>
      <c r="I4061" s="185">
        <f t="shared" si="4420"/>
        <v>236</v>
      </c>
      <c r="J4061" s="185">
        <f t="shared" si="4420"/>
        <v>179</v>
      </c>
      <c r="K4061" s="185">
        <f t="shared" si="4420"/>
        <v>2985</v>
      </c>
      <c r="L4061" s="185">
        <f t="shared" si="4420"/>
        <v>1111</v>
      </c>
      <c r="M4061" s="147"/>
      <c r="N4061" s="143">
        <f t="shared" si="4394"/>
        <v>733.95999999999992</v>
      </c>
      <c r="O4061" s="143">
        <f t="shared" si="4390"/>
        <v>268.5</v>
      </c>
      <c r="P4061" s="143">
        <f t="shared" si="4391"/>
        <v>5970</v>
      </c>
      <c r="Q4061" s="143">
        <f t="shared" si="4392"/>
        <v>1099.8900000000001</v>
      </c>
      <c r="R4061" s="188">
        <f t="shared" si="4395"/>
        <v>8072.35</v>
      </c>
      <c r="T4061">
        <v>41716.61</v>
      </c>
      <c r="U4061" s="190">
        <f t="shared" si="4396"/>
        <v>0.19350445781668263</v>
      </c>
    </row>
    <row r="4062" spans="1:21" x14ac:dyDescent="0.2">
      <c r="A4062" s="178">
        <v>42905</v>
      </c>
      <c r="B4062" s="179">
        <v>0.16666666666666666</v>
      </c>
      <c r="C4062" t="s">
        <v>349</v>
      </c>
      <c r="D4062">
        <v>2.61</v>
      </c>
      <c r="E4062">
        <v>1.5</v>
      </c>
      <c r="F4062">
        <v>2</v>
      </c>
      <c r="G4062">
        <v>0.99</v>
      </c>
      <c r="H4062" s="184">
        <f t="shared" ref="H4062:L4062" si="4421">H4038</f>
        <v>0.125</v>
      </c>
      <c r="I4062" s="185">
        <f t="shared" si="4421"/>
        <v>201</v>
      </c>
      <c r="J4062" s="185">
        <f t="shared" si="4421"/>
        <v>205</v>
      </c>
      <c r="K4062" s="185">
        <f t="shared" si="4421"/>
        <v>2985</v>
      </c>
      <c r="L4062" s="185">
        <f t="shared" si="4421"/>
        <v>1717</v>
      </c>
      <c r="M4062" s="147"/>
      <c r="N4062" s="143">
        <f t="shared" si="4394"/>
        <v>524.61</v>
      </c>
      <c r="O4062" s="143">
        <f t="shared" si="4390"/>
        <v>307.5</v>
      </c>
      <c r="P4062" s="143">
        <f t="shared" si="4391"/>
        <v>5970</v>
      </c>
      <c r="Q4062" s="143">
        <f t="shared" si="4392"/>
        <v>1699.83</v>
      </c>
      <c r="R4062" s="188">
        <f t="shared" si="4395"/>
        <v>8501.9399999999987</v>
      </c>
      <c r="T4062">
        <v>39928.07</v>
      </c>
      <c r="U4062" s="190">
        <f t="shared" si="4396"/>
        <v>0.21293140389705786</v>
      </c>
    </row>
    <row r="4063" spans="1:21" x14ac:dyDescent="0.2">
      <c r="A4063" s="178">
        <v>42905</v>
      </c>
      <c r="B4063" s="179">
        <v>0.20833333333333334</v>
      </c>
      <c r="C4063" t="s">
        <v>349</v>
      </c>
      <c r="D4063">
        <v>2.61</v>
      </c>
      <c r="E4063">
        <v>1.5</v>
      </c>
      <c r="F4063">
        <v>2</v>
      </c>
      <c r="G4063">
        <v>0.99</v>
      </c>
      <c r="H4063" s="184">
        <f t="shared" ref="H4063:L4063" si="4422">H4039</f>
        <v>0.16666666666666666</v>
      </c>
      <c r="I4063" s="185">
        <f t="shared" si="4422"/>
        <v>185</v>
      </c>
      <c r="J4063" s="185">
        <f t="shared" si="4422"/>
        <v>205</v>
      </c>
      <c r="K4063" s="185">
        <f t="shared" si="4422"/>
        <v>2985</v>
      </c>
      <c r="L4063" s="185">
        <f t="shared" si="4422"/>
        <v>1717</v>
      </c>
      <c r="M4063" s="147"/>
      <c r="N4063" s="143">
        <f t="shared" si="4394"/>
        <v>482.84999999999997</v>
      </c>
      <c r="O4063" s="143">
        <f t="shared" si="4390"/>
        <v>307.5</v>
      </c>
      <c r="P4063" s="143">
        <f t="shared" si="4391"/>
        <v>5970</v>
      </c>
      <c r="Q4063" s="143">
        <f t="shared" si="4392"/>
        <v>1699.83</v>
      </c>
      <c r="R4063" s="188">
        <f t="shared" si="4395"/>
        <v>8460.18</v>
      </c>
      <c r="T4063">
        <v>38910.92</v>
      </c>
      <c r="U4063" s="190">
        <f t="shared" si="4396"/>
        <v>0.2174243117356259</v>
      </c>
    </row>
    <row r="4064" spans="1:21" x14ac:dyDescent="0.2">
      <c r="A4064" s="178">
        <v>42905</v>
      </c>
      <c r="B4064" s="179">
        <v>0.25</v>
      </c>
      <c r="C4064" t="s">
        <v>349</v>
      </c>
      <c r="D4064">
        <v>3.44</v>
      </c>
      <c r="E4064">
        <v>2.4300000000000002</v>
      </c>
      <c r="F4064">
        <v>2.4300000000000002</v>
      </c>
      <c r="G4064">
        <v>0.99</v>
      </c>
      <c r="H4064" s="184">
        <f t="shared" ref="H4064:L4064" si="4423">H4040</f>
        <v>0.20833333333333334</v>
      </c>
      <c r="I4064" s="185">
        <f t="shared" si="4423"/>
        <v>207</v>
      </c>
      <c r="J4064" s="185">
        <f t="shared" si="4423"/>
        <v>283</v>
      </c>
      <c r="K4064" s="185">
        <f t="shared" si="4423"/>
        <v>2985</v>
      </c>
      <c r="L4064" s="185">
        <f t="shared" si="4423"/>
        <v>1717</v>
      </c>
      <c r="M4064" s="147"/>
      <c r="N4064" s="143">
        <f t="shared" si="4394"/>
        <v>712.08</v>
      </c>
      <c r="O4064" s="143">
        <f t="shared" si="4390"/>
        <v>687.69</v>
      </c>
      <c r="P4064" s="143">
        <f t="shared" si="4391"/>
        <v>7253.55</v>
      </c>
      <c r="Q4064" s="143">
        <f t="shared" si="4392"/>
        <v>1699.83</v>
      </c>
      <c r="R4064" s="188">
        <f t="shared" si="4395"/>
        <v>10353.15</v>
      </c>
      <c r="T4064">
        <v>38708.589999999997</v>
      </c>
      <c r="U4064" s="190">
        <f t="shared" si="4396"/>
        <v>0.26746388850640129</v>
      </c>
    </row>
    <row r="4065" spans="1:21" x14ac:dyDescent="0.2">
      <c r="A4065" s="178">
        <v>42905</v>
      </c>
      <c r="B4065" s="179">
        <v>0.29166666666666669</v>
      </c>
      <c r="C4065" t="s">
        <v>349</v>
      </c>
      <c r="D4065">
        <v>2.61</v>
      </c>
      <c r="E4065">
        <v>3.4</v>
      </c>
      <c r="F4065">
        <v>2.93</v>
      </c>
      <c r="G4065">
        <v>4.62</v>
      </c>
      <c r="H4065" s="184">
        <f t="shared" ref="H4065:L4065" si="4424">H4041</f>
        <v>0.25</v>
      </c>
      <c r="I4065" s="185">
        <f t="shared" si="4424"/>
        <v>327</v>
      </c>
      <c r="J4065" s="185">
        <f t="shared" si="4424"/>
        <v>438</v>
      </c>
      <c r="K4065" s="185">
        <f t="shared" si="4424"/>
        <v>2985</v>
      </c>
      <c r="L4065" s="185">
        <f t="shared" si="4424"/>
        <v>1717</v>
      </c>
      <c r="M4065" s="147"/>
      <c r="N4065" s="143">
        <f t="shared" si="4394"/>
        <v>853.46999999999991</v>
      </c>
      <c r="O4065" s="143">
        <f t="shared" si="4390"/>
        <v>1489.2</v>
      </c>
      <c r="P4065" s="143">
        <f t="shared" si="4391"/>
        <v>8746.0500000000011</v>
      </c>
      <c r="Q4065" s="143">
        <f t="shared" si="4392"/>
        <v>7932.54</v>
      </c>
      <c r="R4065" s="188">
        <f t="shared" si="4395"/>
        <v>19021.260000000002</v>
      </c>
      <c r="T4065">
        <v>39671.19</v>
      </c>
      <c r="U4065" s="190">
        <f t="shared" si="4396"/>
        <v>0.47947288699935647</v>
      </c>
    </row>
    <row r="4066" spans="1:21" x14ac:dyDescent="0.2">
      <c r="A4066" s="178">
        <v>42905</v>
      </c>
      <c r="B4066" s="179">
        <v>0.33333333333333331</v>
      </c>
      <c r="C4066" t="s">
        <v>349</v>
      </c>
      <c r="D4066">
        <v>2.31</v>
      </c>
      <c r="E4066">
        <v>3.46</v>
      </c>
      <c r="F4066">
        <v>3.33</v>
      </c>
      <c r="G4066">
        <v>4.62</v>
      </c>
      <c r="H4066" s="184">
        <f t="shared" ref="H4066:L4066" si="4425">H4042</f>
        <v>0.29166666666666669</v>
      </c>
      <c r="I4066" s="185">
        <f t="shared" si="4425"/>
        <v>249</v>
      </c>
      <c r="J4066" s="185">
        <f t="shared" si="4425"/>
        <v>556</v>
      </c>
      <c r="K4066" s="185">
        <f t="shared" si="4425"/>
        <v>2872</v>
      </c>
      <c r="L4066" s="185">
        <f t="shared" si="4425"/>
        <v>2219</v>
      </c>
      <c r="M4066" s="147"/>
      <c r="N4066" s="143">
        <f t="shared" si="4394"/>
        <v>575.19000000000005</v>
      </c>
      <c r="O4066" s="143">
        <f t="shared" si="4390"/>
        <v>1923.76</v>
      </c>
      <c r="P4066" s="143">
        <f t="shared" si="4391"/>
        <v>9563.76</v>
      </c>
      <c r="Q4066" s="143">
        <f t="shared" si="4392"/>
        <v>10251.780000000001</v>
      </c>
      <c r="R4066" s="188">
        <f t="shared" si="4395"/>
        <v>22314.489999999998</v>
      </c>
      <c r="T4066">
        <v>41223.040000000001</v>
      </c>
      <c r="U4066" s="190">
        <f t="shared" si="4396"/>
        <v>0.54131112115942925</v>
      </c>
    </row>
    <row r="4067" spans="1:21" x14ac:dyDescent="0.2">
      <c r="A4067" s="178">
        <v>42905</v>
      </c>
      <c r="B4067" s="179">
        <v>0.375</v>
      </c>
      <c r="C4067" t="s">
        <v>349</v>
      </c>
      <c r="D4067">
        <v>2.31</v>
      </c>
      <c r="E4067">
        <v>4.8499999999999996</v>
      </c>
      <c r="F4067">
        <v>4.63</v>
      </c>
      <c r="G4067">
        <v>4.8</v>
      </c>
      <c r="H4067" s="184">
        <f t="shared" ref="H4067:L4067" si="4426">H4043</f>
        <v>0.33333333333333331</v>
      </c>
      <c r="I4067" s="185">
        <f t="shared" si="4426"/>
        <v>256</v>
      </c>
      <c r="J4067" s="185">
        <f t="shared" si="4426"/>
        <v>306</v>
      </c>
      <c r="K4067" s="185">
        <f t="shared" si="4426"/>
        <v>2872</v>
      </c>
      <c r="L4067" s="185">
        <f t="shared" si="4426"/>
        <v>2219</v>
      </c>
      <c r="M4067" s="147"/>
      <c r="N4067" s="143">
        <f t="shared" si="4394"/>
        <v>591.36</v>
      </c>
      <c r="O4067" s="143">
        <f t="shared" si="4390"/>
        <v>1484.1</v>
      </c>
      <c r="P4067" s="143">
        <f t="shared" si="4391"/>
        <v>13297.36</v>
      </c>
      <c r="Q4067" s="143">
        <f t="shared" si="4392"/>
        <v>10651.199999999999</v>
      </c>
      <c r="R4067" s="188">
        <f t="shared" si="4395"/>
        <v>26024.019999999997</v>
      </c>
      <c r="T4067">
        <v>42392.65</v>
      </c>
      <c r="U4067" s="190">
        <f t="shared" si="4396"/>
        <v>0.6138804722044976</v>
      </c>
    </row>
    <row r="4068" spans="1:21" x14ac:dyDescent="0.2">
      <c r="A4068" s="178">
        <v>42905</v>
      </c>
      <c r="B4068" s="179">
        <v>0.41666666666666669</v>
      </c>
      <c r="C4068" t="s">
        <v>349</v>
      </c>
      <c r="D4068">
        <v>3.01</v>
      </c>
      <c r="E4068">
        <v>4.4000000000000004</v>
      </c>
      <c r="F4068">
        <v>4.6100000000000003</v>
      </c>
      <c r="G4068">
        <v>4.4000000000000004</v>
      </c>
      <c r="H4068" s="184">
        <f t="shared" ref="H4068:L4068" si="4427">H4044</f>
        <v>0.375</v>
      </c>
      <c r="I4068" s="185">
        <f t="shared" si="4427"/>
        <v>156</v>
      </c>
      <c r="J4068" s="185">
        <f t="shared" si="4427"/>
        <v>343</v>
      </c>
      <c r="K4068" s="185">
        <f t="shared" si="4427"/>
        <v>2872</v>
      </c>
      <c r="L4068" s="185">
        <f t="shared" si="4427"/>
        <v>2219</v>
      </c>
      <c r="M4068" s="147"/>
      <c r="N4068" s="143">
        <f t="shared" si="4394"/>
        <v>469.55999999999995</v>
      </c>
      <c r="O4068" s="143">
        <f t="shared" si="4390"/>
        <v>1509.2</v>
      </c>
      <c r="P4068" s="143">
        <f t="shared" si="4391"/>
        <v>13239.92</v>
      </c>
      <c r="Q4068" s="143">
        <f t="shared" si="4392"/>
        <v>9763.6</v>
      </c>
      <c r="R4068" s="188">
        <f t="shared" si="4395"/>
        <v>24982.28</v>
      </c>
      <c r="T4068">
        <v>44298.71</v>
      </c>
      <c r="U4068" s="190">
        <f t="shared" si="4396"/>
        <v>0.56395050781388445</v>
      </c>
    </row>
    <row r="4069" spans="1:21" x14ac:dyDescent="0.2">
      <c r="A4069" s="178">
        <v>42905</v>
      </c>
      <c r="B4069" s="179">
        <v>0.45833333333333331</v>
      </c>
      <c r="C4069" t="s">
        <v>349</v>
      </c>
      <c r="D4069">
        <v>2.31</v>
      </c>
      <c r="E4069">
        <v>6.62</v>
      </c>
      <c r="F4069">
        <v>6.98</v>
      </c>
      <c r="G4069">
        <v>6</v>
      </c>
      <c r="H4069" s="184">
        <f t="shared" ref="H4069:L4069" si="4428">H4045</f>
        <v>0.41666666666666669</v>
      </c>
      <c r="I4069" s="185">
        <f t="shared" si="4428"/>
        <v>196</v>
      </c>
      <c r="J4069" s="185">
        <f t="shared" si="4428"/>
        <v>315</v>
      </c>
      <c r="K4069" s="185">
        <f t="shared" si="4428"/>
        <v>2872</v>
      </c>
      <c r="L4069" s="185">
        <f t="shared" si="4428"/>
        <v>2219</v>
      </c>
      <c r="M4069" s="147"/>
      <c r="N4069" s="143">
        <f t="shared" si="4394"/>
        <v>452.76</v>
      </c>
      <c r="O4069" s="143">
        <f t="shared" si="4390"/>
        <v>2085.3000000000002</v>
      </c>
      <c r="P4069" s="143">
        <f t="shared" si="4391"/>
        <v>20046.560000000001</v>
      </c>
      <c r="Q4069" s="143">
        <f t="shared" si="4392"/>
        <v>13314</v>
      </c>
      <c r="R4069" s="188">
        <f t="shared" si="4395"/>
        <v>35898.620000000003</v>
      </c>
      <c r="T4069">
        <v>46396.38</v>
      </c>
      <c r="U4069" s="190">
        <f t="shared" si="4396"/>
        <v>0.77373752003927898</v>
      </c>
    </row>
    <row r="4070" spans="1:21" x14ac:dyDescent="0.2">
      <c r="A4070" s="178">
        <v>42905</v>
      </c>
      <c r="B4070" s="179">
        <v>0.5</v>
      </c>
      <c r="C4070" t="s">
        <v>349</v>
      </c>
      <c r="D4070">
        <v>1</v>
      </c>
      <c r="E4070">
        <v>11.86</v>
      </c>
      <c r="F4070">
        <v>11.86</v>
      </c>
      <c r="G4070">
        <v>11.86</v>
      </c>
      <c r="H4070" s="184">
        <f t="shared" ref="H4070:L4070" si="4429">H4046</f>
        <v>0.45833333333333331</v>
      </c>
      <c r="I4070" s="185">
        <f t="shared" si="4429"/>
        <v>226</v>
      </c>
      <c r="J4070" s="185">
        <f t="shared" si="4429"/>
        <v>326</v>
      </c>
      <c r="K4070" s="185">
        <f t="shared" si="4429"/>
        <v>2842</v>
      </c>
      <c r="L4070" s="185">
        <f t="shared" si="4429"/>
        <v>1635</v>
      </c>
      <c r="M4070" s="147"/>
      <c r="N4070" s="143">
        <f t="shared" si="4394"/>
        <v>226</v>
      </c>
      <c r="O4070" s="143">
        <f t="shared" si="4390"/>
        <v>3866.3599999999997</v>
      </c>
      <c r="P4070" s="143">
        <f t="shared" si="4391"/>
        <v>33706.119999999995</v>
      </c>
      <c r="Q4070" s="143">
        <f t="shared" si="4392"/>
        <v>19391.099999999999</v>
      </c>
      <c r="R4070" s="188">
        <f t="shared" si="4395"/>
        <v>57189.579999999994</v>
      </c>
      <c r="T4070">
        <v>48645.78</v>
      </c>
      <c r="U4070" s="190">
        <f t="shared" si="4396"/>
        <v>1.1756329120429356</v>
      </c>
    </row>
    <row r="4071" spans="1:21" x14ac:dyDescent="0.2">
      <c r="A4071" s="178">
        <v>42905</v>
      </c>
      <c r="B4071" s="179">
        <v>0.54166666666666663</v>
      </c>
      <c r="C4071" t="s">
        <v>349</v>
      </c>
      <c r="D4071">
        <v>1.26</v>
      </c>
      <c r="E4071">
        <v>15</v>
      </c>
      <c r="F4071">
        <v>16</v>
      </c>
      <c r="G4071">
        <v>15</v>
      </c>
      <c r="H4071" s="184">
        <f t="shared" ref="H4071:L4071" si="4430">H4047</f>
        <v>0.5</v>
      </c>
      <c r="I4071" s="185">
        <f t="shared" si="4430"/>
        <v>222</v>
      </c>
      <c r="J4071" s="185">
        <f t="shared" si="4430"/>
        <v>319</v>
      </c>
      <c r="K4071" s="185">
        <f t="shared" si="4430"/>
        <v>2842</v>
      </c>
      <c r="L4071" s="185">
        <f t="shared" si="4430"/>
        <v>1635</v>
      </c>
      <c r="M4071" s="147"/>
      <c r="N4071" s="143">
        <f t="shared" si="4394"/>
        <v>279.72000000000003</v>
      </c>
      <c r="O4071" s="143">
        <f t="shared" si="4390"/>
        <v>4785</v>
      </c>
      <c r="P4071" s="143">
        <f t="shared" si="4391"/>
        <v>45472</v>
      </c>
      <c r="Q4071" s="143">
        <f t="shared" si="4392"/>
        <v>24525</v>
      </c>
      <c r="R4071" s="188">
        <f t="shared" si="4395"/>
        <v>75061.72</v>
      </c>
      <c r="T4071">
        <v>50913.49</v>
      </c>
      <c r="U4071" s="190">
        <f t="shared" si="4396"/>
        <v>1.4742992476060863</v>
      </c>
    </row>
    <row r="4072" spans="1:21" x14ac:dyDescent="0.2">
      <c r="A4072" s="178">
        <v>42905</v>
      </c>
      <c r="B4072" s="179">
        <v>0.58333333333333337</v>
      </c>
      <c r="C4072" t="s">
        <v>349</v>
      </c>
      <c r="D4072">
        <v>1.61</v>
      </c>
      <c r="E4072">
        <v>19.88</v>
      </c>
      <c r="F4072">
        <v>22.25</v>
      </c>
      <c r="G4072">
        <v>18.75</v>
      </c>
      <c r="H4072" s="184">
        <f t="shared" ref="H4072:L4072" si="4431">H4048</f>
        <v>0.54166666666666663</v>
      </c>
      <c r="I4072" s="185">
        <f t="shared" si="4431"/>
        <v>195</v>
      </c>
      <c r="J4072" s="185">
        <f t="shared" si="4431"/>
        <v>299</v>
      </c>
      <c r="K4072" s="185">
        <f t="shared" si="4431"/>
        <v>2842</v>
      </c>
      <c r="L4072" s="185">
        <f t="shared" si="4431"/>
        <v>1635</v>
      </c>
      <c r="M4072" s="147"/>
      <c r="N4072" s="143">
        <f t="shared" si="4394"/>
        <v>313.95000000000005</v>
      </c>
      <c r="O4072" s="143">
        <f t="shared" si="4390"/>
        <v>5944.12</v>
      </c>
      <c r="P4072" s="143">
        <f t="shared" si="4391"/>
        <v>63234.5</v>
      </c>
      <c r="Q4072" s="143">
        <f t="shared" si="4392"/>
        <v>30656.25</v>
      </c>
      <c r="R4072" s="188">
        <f t="shared" si="4395"/>
        <v>100148.82</v>
      </c>
      <c r="T4072">
        <v>53311.44</v>
      </c>
      <c r="U4072" s="190">
        <f t="shared" si="4396"/>
        <v>1.8785615245058096</v>
      </c>
    </row>
    <row r="4073" spans="1:21" x14ac:dyDescent="0.2">
      <c r="A4073" s="178">
        <v>42905</v>
      </c>
      <c r="B4073" s="179">
        <v>0.625</v>
      </c>
      <c r="C4073" t="s">
        <v>349</v>
      </c>
      <c r="D4073">
        <v>2.11</v>
      </c>
      <c r="E4073">
        <v>25</v>
      </c>
      <c r="F4073">
        <v>39.93</v>
      </c>
      <c r="G4073">
        <v>10.33</v>
      </c>
      <c r="H4073" s="184">
        <f t="shared" ref="H4073:L4073" si="4432">H4049</f>
        <v>0.58333333333333337</v>
      </c>
      <c r="I4073" s="185">
        <f t="shared" si="4432"/>
        <v>205</v>
      </c>
      <c r="J4073" s="185">
        <f t="shared" si="4432"/>
        <v>237</v>
      </c>
      <c r="K4073" s="185">
        <f t="shared" si="4432"/>
        <v>2842</v>
      </c>
      <c r="L4073" s="185">
        <f t="shared" si="4432"/>
        <v>1635</v>
      </c>
      <c r="M4073" s="147"/>
      <c r="N4073" s="143">
        <f t="shared" si="4394"/>
        <v>432.54999999999995</v>
      </c>
      <c r="O4073" s="143">
        <f t="shared" si="4390"/>
        <v>5925</v>
      </c>
      <c r="P4073" s="143">
        <f t="shared" si="4391"/>
        <v>113481.06</v>
      </c>
      <c r="Q4073" s="143">
        <f t="shared" si="4392"/>
        <v>16889.55</v>
      </c>
      <c r="R4073" s="188">
        <f t="shared" si="4395"/>
        <v>136728.16</v>
      </c>
      <c r="T4073">
        <v>55870.46</v>
      </c>
      <c r="U4073" s="190">
        <f t="shared" si="4396"/>
        <v>2.4472352652904594</v>
      </c>
    </row>
    <row r="4074" spans="1:21" x14ac:dyDescent="0.2">
      <c r="A4074" s="178">
        <v>42905</v>
      </c>
      <c r="B4074" s="179">
        <v>0.66666666666666663</v>
      </c>
      <c r="C4074" t="s">
        <v>349</v>
      </c>
      <c r="D4074">
        <v>2.61</v>
      </c>
      <c r="E4074">
        <v>44.69</v>
      </c>
      <c r="F4074">
        <v>65.510000000000005</v>
      </c>
      <c r="G4074">
        <v>26.55</v>
      </c>
      <c r="H4074" s="184">
        <f t="shared" ref="H4074:L4074" si="4433">H4050</f>
        <v>0.625</v>
      </c>
      <c r="I4074" s="185">
        <f t="shared" si="4433"/>
        <v>212</v>
      </c>
      <c r="J4074" s="185">
        <f t="shared" si="4433"/>
        <v>213</v>
      </c>
      <c r="K4074" s="185">
        <f t="shared" si="4433"/>
        <v>2842</v>
      </c>
      <c r="L4074" s="185">
        <f t="shared" si="4433"/>
        <v>1380</v>
      </c>
      <c r="M4074" s="147"/>
      <c r="N4074" s="143">
        <f t="shared" si="4394"/>
        <v>553.31999999999994</v>
      </c>
      <c r="O4074" s="143">
        <f t="shared" si="4390"/>
        <v>9518.9699999999993</v>
      </c>
      <c r="P4074" s="143">
        <f t="shared" si="4391"/>
        <v>186179.42</v>
      </c>
      <c r="Q4074" s="143">
        <f t="shared" si="4392"/>
        <v>36639</v>
      </c>
      <c r="R4074" s="188">
        <f t="shared" si="4395"/>
        <v>232890.71000000002</v>
      </c>
      <c r="T4074">
        <v>58197.51</v>
      </c>
      <c r="U4074" s="190">
        <f t="shared" si="4396"/>
        <v>4.0017297990927796</v>
      </c>
    </row>
    <row r="4075" spans="1:21" x14ac:dyDescent="0.2">
      <c r="A4075" s="178">
        <v>42905</v>
      </c>
      <c r="B4075" s="179">
        <v>0.70833333333333337</v>
      </c>
      <c r="C4075" t="s">
        <v>349</v>
      </c>
      <c r="D4075">
        <v>2.61</v>
      </c>
      <c r="E4075">
        <v>42.19</v>
      </c>
      <c r="F4075">
        <v>59.25</v>
      </c>
      <c r="G4075">
        <v>25</v>
      </c>
      <c r="H4075" s="184">
        <f t="shared" ref="H4075:L4075" si="4434">H4051</f>
        <v>0.66666666666666663</v>
      </c>
      <c r="I4075" s="185">
        <f t="shared" si="4434"/>
        <v>191</v>
      </c>
      <c r="J4075" s="185">
        <f t="shared" si="4434"/>
        <v>237</v>
      </c>
      <c r="K4075" s="185">
        <f t="shared" si="4434"/>
        <v>2842</v>
      </c>
      <c r="L4075" s="185">
        <f t="shared" si="4434"/>
        <v>1380</v>
      </c>
      <c r="M4075" s="147"/>
      <c r="N4075" s="143">
        <f t="shared" si="4394"/>
        <v>498.51</v>
      </c>
      <c r="O4075" s="143">
        <f t="shared" si="4390"/>
        <v>9999.0299999999988</v>
      </c>
      <c r="P4075" s="143">
        <f t="shared" si="4391"/>
        <v>168388.5</v>
      </c>
      <c r="Q4075" s="143">
        <f t="shared" si="4392"/>
        <v>34500</v>
      </c>
      <c r="R4075" s="188">
        <f t="shared" si="4395"/>
        <v>213386.04</v>
      </c>
      <c r="T4075">
        <v>60131.3</v>
      </c>
      <c r="U4075" s="190">
        <f t="shared" si="4396"/>
        <v>3.54866833080276</v>
      </c>
    </row>
    <row r="4076" spans="1:21" x14ac:dyDescent="0.2">
      <c r="A4076" s="178">
        <v>42905</v>
      </c>
      <c r="B4076" s="179">
        <v>0.75</v>
      </c>
      <c r="C4076" t="s">
        <v>349</v>
      </c>
      <c r="D4076">
        <v>2.37</v>
      </c>
      <c r="E4076">
        <v>24.91</v>
      </c>
      <c r="F4076">
        <v>29.91</v>
      </c>
      <c r="G4076">
        <v>7.11</v>
      </c>
      <c r="H4076" s="184">
        <f t="shared" ref="H4076:L4076" si="4435">H4052</f>
        <v>0.70833333333333337</v>
      </c>
      <c r="I4076" s="185">
        <f t="shared" si="4435"/>
        <v>218</v>
      </c>
      <c r="J4076" s="185">
        <f t="shared" si="4435"/>
        <v>258</v>
      </c>
      <c r="K4076" s="185">
        <f t="shared" si="4435"/>
        <v>2842</v>
      </c>
      <c r="L4076" s="185">
        <f t="shared" si="4435"/>
        <v>1380</v>
      </c>
      <c r="M4076" s="147"/>
      <c r="N4076" s="143">
        <f t="shared" si="4394"/>
        <v>516.66</v>
      </c>
      <c r="O4076" s="143">
        <f t="shared" si="4390"/>
        <v>6426.78</v>
      </c>
      <c r="P4076" s="143">
        <f t="shared" si="4391"/>
        <v>85004.22</v>
      </c>
      <c r="Q4076" s="143">
        <f t="shared" si="4392"/>
        <v>9811.8000000000011</v>
      </c>
      <c r="R4076" s="188">
        <f t="shared" si="4395"/>
        <v>101759.46</v>
      </c>
      <c r="T4076">
        <v>61278.1</v>
      </c>
      <c r="U4076" s="190">
        <f t="shared" si="4396"/>
        <v>1.6606170883235611</v>
      </c>
    </row>
    <row r="4077" spans="1:21" x14ac:dyDescent="0.2">
      <c r="A4077" s="178">
        <v>42905</v>
      </c>
      <c r="B4077" s="179">
        <v>0.79166666666666663</v>
      </c>
      <c r="C4077" t="s">
        <v>349</v>
      </c>
      <c r="D4077">
        <v>2.31</v>
      </c>
      <c r="E4077">
        <v>12.48</v>
      </c>
      <c r="F4077">
        <v>19.079999999999998</v>
      </c>
      <c r="G4077">
        <v>6.52</v>
      </c>
      <c r="H4077" s="184">
        <f t="shared" ref="H4077:L4077" si="4436">H4053</f>
        <v>0.75</v>
      </c>
      <c r="I4077" s="185">
        <f t="shared" si="4436"/>
        <v>240</v>
      </c>
      <c r="J4077" s="185">
        <f t="shared" si="4436"/>
        <v>365</v>
      </c>
      <c r="K4077" s="185">
        <f t="shared" si="4436"/>
        <v>2842</v>
      </c>
      <c r="L4077" s="185">
        <f t="shared" si="4436"/>
        <v>1380</v>
      </c>
      <c r="M4077" s="147"/>
      <c r="N4077" s="143">
        <f t="shared" si="4394"/>
        <v>554.4</v>
      </c>
      <c r="O4077" s="143">
        <f t="shared" si="4390"/>
        <v>4555.2</v>
      </c>
      <c r="P4077" s="143">
        <f t="shared" si="4391"/>
        <v>54225.359999999993</v>
      </c>
      <c r="Q4077" s="143">
        <f t="shared" si="4392"/>
        <v>8997.5999999999985</v>
      </c>
      <c r="R4077" s="188">
        <f t="shared" si="4395"/>
        <v>68332.56</v>
      </c>
      <c r="T4077">
        <v>61343.89</v>
      </c>
      <c r="U4077" s="190">
        <f t="shared" si="4396"/>
        <v>1.1139260976113514</v>
      </c>
    </row>
    <row r="4078" spans="1:21" x14ac:dyDescent="0.2">
      <c r="A4078" s="178">
        <v>42905</v>
      </c>
      <c r="B4078" s="179">
        <v>0.83333333333333337</v>
      </c>
      <c r="C4078" t="s">
        <v>349</v>
      </c>
      <c r="D4078">
        <v>2.31</v>
      </c>
      <c r="E4078">
        <v>12.52</v>
      </c>
      <c r="F4078">
        <v>19.260000000000002</v>
      </c>
      <c r="G4078">
        <v>1.23</v>
      </c>
      <c r="H4078" s="184">
        <f t="shared" ref="H4078:L4078" si="4437">H4054</f>
        <v>0.79166666666666663</v>
      </c>
      <c r="I4078" s="185">
        <f t="shared" si="4437"/>
        <v>320</v>
      </c>
      <c r="J4078" s="185">
        <f t="shared" si="4437"/>
        <v>214</v>
      </c>
      <c r="K4078" s="185">
        <f t="shared" si="4437"/>
        <v>2842</v>
      </c>
      <c r="L4078" s="185">
        <f t="shared" si="4437"/>
        <v>1426</v>
      </c>
      <c r="M4078" s="147"/>
      <c r="N4078" s="143">
        <f t="shared" si="4394"/>
        <v>739.2</v>
      </c>
      <c r="O4078" s="143">
        <f t="shared" si="4390"/>
        <v>2679.2799999999997</v>
      </c>
      <c r="P4078" s="143">
        <f t="shared" si="4391"/>
        <v>54736.920000000006</v>
      </c>
      <c r="Q4078" s="143">
        <f t="shared" si="4392"/>
        <v>1753.98</v>
      </c>
      <c r="R4078" s="188">
        <f t="shared" si="4395"/>
        <v>59909.380000000012</v>
      </c>
      <c r="T4078">
        <v>60285.7</v>
      </c>
      <c r="U4078" s="190">
        <f t="shared" si="4396"/>
        <v>0.99375772363927128</v>
      </c>
    </row>
    <row r="4079" spans="1:21" x14ac:dyDescent="0.2">
      <c r="A4079" s="178">
        <v>42905</v>
      </c>
      <c r="B4079" s="179">
        <v>0.875</v>
      </c>
      <c r="C4079" t="s">
        <v>349</v>
      </c>
      <c r="D4079">
        <v>3.5</v>
      </c>
      <c r="E4079">
        <v>8.66</v>
      </c>
      <c r="F4079">
        <v>13.92</v>
      </c>
      <c r="G4079">
        <v>1.52</v>
      </c>
      <c r="H4079" s="184">
        <f t="shared" ref="H4079:L4079" si="4438">H4055</f>
        <v>0.83333333333333337</v>
      </c>
      <c r="I4079" s="185">
        <f t="shared" si="4438"/>
        <v>322</v>
      </c>
      <c r="J4079" s="185">
        <f t="shared" si="4438"/>
        <v>178</v>
      </c>
      <c r="K4079" s="185">
        <f t="shared" si="4438"/>
        <v>2842</v>
      </c>
      <c r="L4079" s="185">
        <f t="shared" si="4438"/>
        <v>1426</v>
      </c>
      <c r="M4079" s="147"/>
      <c r="N4079" s="143">
        <f t="shared" si="4394"/>
        <v>1127</v>
      </c>
      <c r="O4079" s="143">
        <f t="shared" si="4390"/>
        <v>1541.48</v>
      </c>
      <c r="P4079" s="143">
        <f t="shared" si="4391"/>
        <v>39560.639999999999</v>
      </c>
      <c r="Q4079" s="143">
        <f t="shared" si="4392"/>
        <v>2167.52</v>
      </c>
      <c r="R4079" s="188">
        <f t="shared" si="4395"/>
        <v>44396.639999999999</v>
      </c>
      <c r="T4079">
        <v>58118.86</v>
      </c>
      <c r="U4079" s="190">
        <f t="shared" si="4396"/>
        <v>0.76389385476590554</v>
      </c>
    </row>
    <row r="4080" spans="1:21" x14ac:dyDescent="0.2">
      <c r="A4080" s="178">
        <v>42905</v>
      </c>
      <c r="B4080" s="179">
        <v>0.91666666666666663</v>
      </c>
      <c r="C4080" t="s">
        <v>349</v>
      </c>
      <c r="D4080">
        <v>5</v>
      </c>
      <c r="E4080">
        <v>7.78</v>
      </c>
      <c r="F4080">
        <v>9.7799999999999994</v>
      </c>
      <c r="G4080">
        <v>1.57</v>
      </c>
      <c r="H4080" s="184">
        <f t="shared" ref="H4080:L4080" si="4439">H4056</f>
        <v>0.875</v>
      </c>
      <c r="I4080" s="185">
        <f t="shared" si="4439"/>
        <v>337</v>
      </c>
      <c r="J4080" s="185">
        <f t="shared" si="4439"/>
        <v>173</v>
      </c>
      <c r="K4080" s="185">
        <f t="shared" si="4439"/>
        <v>2842</v>
      </c>
      <c r="L4080" s="185">
        <f t="shared" si="4439"/>
        <v>1426</v>
      </c>
      <c r="M4080" s="147"/>
      <c r="N4080" s="143">
        <f t="shared" si="4394"/>
        <v>1685</v>
      </c>
      <c r="O4080" s="143">
        <f t="shared" si="4390"/>
        <v>1345.94</v>
      </c>
      <c r="P4080" s="143">
        <f t="shared" si="4391"/>
        <v>27794.76</v>
      </c>
      <c r="Q4080" s="143">
        <f t="shared" si="4392"/>
        <v>2238.8200000000002</v>
      </c>
      <c r="R4080" s="188">
        <f t="shared" si="4395"/>
        <v>33064.519999999997</v>
      </c>
      <c r="T4080">
        <v>55944.88</v>
      </c>
      <c r="U4080" s="190">
        <f t="shared" si="4396"/>
        <v>0.59101958928144982</v>
      </c>
    </row>
    <row r="4081" spans="1:21" x14ac:dyDescent="0.2">
      <c r="A4081" s="178">
        <v>42905</v>
      </c>
      <c r="B4081" s="179">
        <v>0.95833333333333337</v>
      </c>
      <c r="C4081" t="s">
        <v>349</v>
      </c>
      <c r="D4081">
        <v>7</v>
      </c>
      <c r="E4081">
        <v>6.98</v>
      </c>
      <c r="F4081">
        <v>7.98</v>
      </c>
      <c r="G4081">
        <v>0.3</v>
      </c>
      <c r="H4081" s="184">
        <f t="shared" ref="H4081:L4081" si="4440">H4057</f>
        <v>0.91666666666666663</v>
      </c>
      <c r="I4081" s="185">
        <f t="shared" si="4440"/>
        <v>394</v>
      </c>
      <c r="J4081" s="185">
        <f t="shared" si="4440"/>
        <v>194</v>
      </c>
      <c r="K4081" s="185">
        <f t="shared" si="4440"/>
        <v>2842</v>
      </c>
      <c r="L4081" s="185">
        <f t="shared" si="4440"/>
        <v>1426</v>
      </c>
      <c r="M4081" s="147"/>
      <c r="N4081" s="143">
        <f t="shared" si="4394"/>
        <v>2758</v>
      </c>
      <c r="O4081" s="143">
        <f t="shared" si="4390"/>
        <v>1354.1200000000001</v>
      </c>
      <c r="P4081" s="143">
        <f t="shared" si="4391"/>
        <v>22679.16</v>
      </c>
      <c r="Q4081" s="143">
        <f t="shared" si="4392"/>
        <v>427.8</v>
      </c>
      <c r="R4081" s="188">
        <f t="shared" si="4395"/>
        <v>27219.079999999998</v>
      </c>
      <c r="T4081">
        <v>54281.99</v>
      </c>
      <c r="U4081" s="190">
        <f t="shared" si="4396"/>
        <v>0.50143850658385958</v>
      </c>
    </row>
    <row r="4082" spans="1:21" x14ac:dyDescent="0.2">
      <c r="A4082" s="178">
        <v>42905</v>
      </c>
      <c r="B4082" s="180">
        <v>1</v>
      </c>
      <c r="C4082" t="s">
        <v>349</v>
      </c>
      <c r="D4082">
        <v>5</v>
      </c>
      <c r="E4082">
        <v>3.03</v>
      </c>
      <c r="F4082">
        <v>4.03</v>
      </c>
      <c r="G4082">
        <v>0.25</v>
      </c>
      <c r="H4082" s="184">
        <f t="shared" ref="H4082:L4082" si="4441">H4058</f>
        <v>0.95833333333333337</v>
      </c>
      <c r="I4082" s="185">
        <f t="shared" si="4441"/>
        <v>389</v>
      </c>
      <c r="J4082" s="185">
        <f t="shared" si="4441"/>
        <v>265</v>
      </c>
      <c r="K4082" s="185">
        <f t="shared" si="4441"/>
        <v>2985</v>
      </c>
      <c r="L4082" s="185">
        <f t="shared" si="4441"/>
        <v>1111</v>
      </c>
      <c r="M4082" s="147"/>
      <c r="N4082" s="143">
        <f t="shared" si="4394"/>
        <v>1945</v>
      </c>
      <c r="O4082" s="143">
        <f t="shared" si="4390"/>
        <v>802.94999999999993</v>
      </c>
      <c r="P4082" s="143">
        <f t="shared" si="4391"/>
        <v>12029.550000000001</v>
      </c>
      <c r="Q4082" s="143">
        <f t="shared" si="4392"/>
        <v>277.75</v>
      </c>
      <c r="R4082" s="188">
        <f t="shared" si="4395"/>
        <v>15055.25</v>
      </c>
      <c r="T4082">
        <v>50552.73</v>
      </c>
      <c r="U4082" s="190">
        <f t="shared" si="4396"/>
        <v>0.29781279863619631</v>
      </c>
    </row>
    <row r="4083" spans="1:21" x14ac:dyDescent="0.2">
      <c r="A4083" s="178">
        <v>42906</v>
      </c>
      <c r="B4083" s="179">
        <v>4.1666666666666664E-2</v>
      </c>
      <c r="C4083" t="s">
        <v>349</v>
      </c>
      <c r="D4083">
        <v>5</v>
      </c>
      <c r="E4083">
        <v>1.8</v>
      </c>
      <c r="F4083">
        <v>2</v>
      </c>
      <c r="G4083">
        <v>0.25</v>
      </c>
      <c r="H4083" s="184">
        <f t="shared" ref="H4083:L4083" si="4442">H4059</f>
        <v>1</v>
      </c>
      <c r="I4083" s="185">
        <f t="shared" si="4442"/>
        <v>362</v>
      </c>
      <c r="J4083" s="185">
        <f t="shared" si="4442"/>
        <v>243</v>
      </c>
      <c r="K4083" s="185">
        <f t="shared" si="4442"/>
        <v>2985</v>
      </c>
      <c r="L4083" s="185">
        <f t="shared" si="4442"/>
        <v>1111</v>
      </c>
      <c r="M4083" s="147"/>
      <c r="N4083" s="143">
        <f t="shared" si="4394"/>
        <v>1810</v>
      </c>
      <c r="O4083" s="143">
        <f t="shared" si="4390"/>
        <v>437.40000000000003</v>
      </c>
      <c r="P4083" s="143">
        <f t="shared" si="4391"/>
        <v>5970</v>
      </c>
      <c r="Q4083" s="143">
        <f t="shared" si="4392"/>
        <v>277.75</v>
      </c>
      <c r="R4083" s="188">
        <f t="shared" si="4395"/>
        <v>8495.15</v>
      </c>
      <c r="T4083">
        <v>46403.17</v>
      </c>
      <c r="U4083" s="190">
        <f t="shared" si="4396"/>
        <v>0.18307262197819674</v>
      </c>
    </row>
    <row r="4084" spans="1:21" x14ac:dyDescent="0.2">
      <c r="A4084" s="178">
        <v>42906</v>
      </c>
      <c r="B4084" s="179">
        <v>8.3333333333333329E-2</v>
      </c>
      <c r="C4084" t="s">
        <v>349</v>
      </c>
      <c r="D4084">
        <v>3.11</v>
      </c>
      <c r="E4084">
        <v>1.5</v>
      </c>
      <c r="F4084">
        <v>2</v>
      </c>
      <c r="G4084">
        <v>0.25</v>
      </c>
      <c r="H4084" s="184">
        <f t="shared" ref="H4084:L4084" si="4443">H4060</f>
        <v>4.1666666666666664E-2</v>
      </c>
      <c r="I4084" s="185">
        <f t="shared" si="4443"/>
        <v>294</v>
      </c>
      <c r="J4084" s="185">
        <f t="shared" si="4443"/>
        <v>212</v>
      </c>
      <c r="K4084" s="185">
        <f t="shared" si="4443"/>
        <v>2985</v>
      </c>
      <c r="L4084" s="185">
        <f t="shared" si="4443"/>
        <v>1111</v>
      </c>
      <c r="M4084" s="147"/>
      <c r="N4084" s="143">
        <f t="shared" si="4394"/>
        <v>914.33999999999992</v>
      </c>
      <c r="O4084" s="143">
        <f t="shared" si="4390"/>
        <v>318</v>
      </c>
      <c r="P4084" s="143">
        <f t="shared" si="4391"/>
        <v>5970</v>
      </c>
      <c r="Q4084" s="143">
        <f t="shared" si="4392"/>
        <v>277.75</v>
      </c>
      <c r="R4084" s="188">
        <f t="shared" si="4395"/>
        <v>7480.09</v>
      </c>
      <c r="T4084">
        <v>42771.16</v>
      </c>
      <c r="U4084" s="190">
        <f t="shared" si="4396"/>
        <v>0.17488630189127438</v>
      </c>
    </row>
    <row r="4085" spans="1:21" x14ac:dyDescent="0.2">
      <c r="A4085" s="178">
        <v>42906</v>
      </c>
      <c r="B4085" s="179">
        <v>0.125</v>
      </c>
      <c r="C4085" t="s">
        <v>349</v>
      </c>
      <c r="D4085">
        <v>2.9</v>
      </c>
      <c r="E4085">
        <v>1.25</v>
      </c>
      <c r="F4085">
        <v>2</v>
      </c>
      <c r="G4085">
        <v>0.99</v>
      </c>
      <c r="H4085" s="184">
        <f t="shared" ref="H4085:L4085" si="4444">H4061</f>
        <v>8.3333333333333329E-2</v>
      </c>
      <c r="I4085" s="185">
        <f t="shared" si="4444"/>
        <v>236</v>
      </c>
      <c r="J4085" s="185">
        <f t="shared" si="4444"/>
        <v>179</v>
      </c>
      <c r="K4085" s="185">
        <f t="shared" si="4444"/>
        <v>2985</v>
      </c>
      <c r="L4085" s="185">
        <f t="shared" si="4444"/>
        <v>1111</v>
      </c>
      <c r="M4085" s="147"/>
      <c r="N4085" s="143">
        <f t="shared" si="4394"/>
        <v>684.4</v>
      </c>
      <c r="O4085" s="143">
        <f t="shared" si="4390"/>
        <v>223.75</v>
      </c>
      <c r="P4085" s="143">
        <f t="shared" si="4391"/>
        <v>5970</v>
      </c>
      <c r="Q4085" s="143">
        <f t="shared" si="4392"/>
        <v>1099.8900000000001</v>
      </c>
      <c r="R4085" s="188">
        <f t="shared" si="4395"/>
        <v>7978.04</v>
      </c>
      <c r="T4085">
        <v>40243.46</v>
      </c>
      <c r="U4085" s="190">
        <f t="shared" si="4396"/>
        <v>0.19824438554736595</v>
      </c>
    </row>
    <row r="4086" spans="1:21" x14ac:dyDescent="0.2">
      <c r="A4086" s="178">
        <v>42906</v>
      </c>
      <c r="B4086" s="179">
        <v>0.16666666666666666</v>
      </c>
      <c r="C4086" t="s">
        <v>349</v>
      </c>
      <c r="D4086">
        <v>2.27</v>
      </c>
      <c r="E4086">
        <v>1</v>
      </c>
      <c r="F4086">
        <v>2</v>
      </c>
      <c r="G4086">
        <v>0.99</v>
      </c>
      <c r="H4086" s="184">
        <f t="shared" ref="H4086:L4086" si="4445">H4062</f>
        <v>0.125</v>
      </c>
      <c r="I4086" s="185">
        <f t="shared" si="4445"/>
        <v>201</v>
      </c>
      <c r="J4086" s="185">
        <f t="shared" si="4445"/>
        <v>205</v>
      </c>
      <c r="K4086" s="185">
        <f t="shared" si="4445"/>
        <v>2985</v>
      </c>
      <c r="L4086" s="185">
        <f t="shared" si="4445"/>
        <v>1717</v>
      </c>
      <c r="M4086" s="147"/>
      <c r="N4086" s="143">
        <f t="shared" si="4394"/>
        <v>456.27</v>
      </c>
      <c r="O4086" s="143">
        <f t="shared" si="4390"/>
        <v>205</v>
      </c>
      <c r="P4086" s="143">
        <f t="shared" si="4391"/>
        <v>5970</v>
      </c>
      <c r="Q4086" s="143">
        <f t="shared" si="4392"/>
        <v>1699.83</v>
      </c>
      <c r="R4086" s="188">
        <f t="shared" si="4395"/>
        <v>8331.1</v>
      </c>
      <c r="T4086">
        <v>38446.449999999997</v>
      </c>
      <c r="U4086" s="190">
        <f t="shared" si="4396"/>
        <v>0.21669360890277259</v>
      </c>
    </row>
    <row r="4087" spans="1:21" x14ac:dyDescent="0.2">
      <c r="A4087" s="178">
        <v>42906</v>
      </c>
      <c r="B4087" s="179">
        <v>0.20833333333333334</v>
      </c>
      <c r="C4087" t="s">
        <v>349</v>
      </c>
      <c r="D4087">
        <v>2.11</v>
      </c>
      <c r="E4087">
        <v>1.01</v>
      </c>
      <c r="F4087">
        <v>2</v>
      </c>
      <c r="G4087">
        <v>0.99</v>
      </c>
      <c r="H4087" s="184">
        <f t="shared" ref="H4087:L4087" si="4446">H4063</f>
        <v>0.16666666666666666</v>
      </c>
      <c r="I4087" s="185">
        <f t="shared" si="4446"/>
        <v>185</v>
      </c>
      <c r="J4087" s="185">
        <f t="shared" si="4446"/>
        <v>205</v>
      </c>
      <c r="K4087" s="185">
        <f t="shared" si="4446"/>
        <v>2985</v>
      </c>
      <c r="L4087" s="185">
        <f t="shared" si="4446"/>
        <v>1717</v>
      </c>
      <c r="M4087" s="147"/>
      <c r="N4087" s="143">
        <f t="shared" si="4394"/>
        <v>390.34999999999997</v>
      </c>
      <c r="O4087" s="143">
        <f t="shared" si="4390"/>
        <v>207.05</v>
      </c>
      <c r="P4087" s="143">
        <f t="shared" si="4391"/>
        <v>5970</v>
      </c>
      <c r="Q4087" s="143">
        <f t="shared" si="4392"/>
        <v>1699.83</v>
      </c>
      <c r="R4087" s="188">
        <f t="shared" si="4395"/>
        <v>8267.23</v>
      </c>
      <c r="T4087">
        <v>37374.36</v>
      </c>
      <c r="U4087" s="190">
        <f t="shared" si="4396"/>
        <v>0.22120057708011587</v>
      </c>
    </row>
    <row r="4088" spans="1:21" x14ac:dyDescent="0.2">
      <c r="A4088" s="178">
        <v>42906</v>
      </c>
      <c r="B4088" s="179">
        <v>0.25</v>
      </c>
      <c r="C4088" t="s">
        <v>349</v>
      </c>
      <c r="D4088">
        <v>3.01</v>
      </c>
      <c r="E4088">
        <v>1.5</v>
      </c>
      <c r="F4088">
        <v>2</v>
      </c>
      <c r="G4088">
        <v>0.99</v>
      </c>
      <c r="H4088" s="184">
        <f t="shared" ref="H4088:L4088" si="4447">H4064</f>
        <v>0.20833333333333334</v>
      </c>
      <c r="I4088" s="185">
        <f t="shared" si="4447"/>
        <v>207</v>
      </c>
      <c r="J4088" s="185">
        <f t="shared" si="4447"/>
        <v>283</v>
      </c>
      <c r="K4088" s="185">
        <f t="shared" si="4447"/>
        <v>2985</v>
      </c>
      <c r="L4088" s="185">
        <f t="shared" si="4447"/>
        <v>1717</v>
      </c>
      <c r="M4088" s="147"/>
      <c r="N4088" s="143">
        <f t="shared" si="4394"/>
        <v>623.06999999999994</v>
      </c>
      <c r="O4088" s="143">
        <f t="shared" si="4390"/>
        <v>424.5</v>
      </c>
      <c r="P4088" s="143">
        <f t="shared" si="4391"/>
        <v>5970</v>
      </c>
      <c r="Q4088" s="143">
        <f t="shared" si="4392"/>
        <v>1699.83</v>
      </c>
      <c r="R4088" s="188">
        <f t="shared" si="4395"/>
        <v>8717.4</v>
      </c>
      <c r="T4088">
        <v>37163.97</v>
      </c>
      <c r="U4088" s="190">
        <f t="shared" si="4396"/>
        <v>0.23456589809969169</v>
      </c>
    </row>
    <row r="4089" spans="1:21" x14ac:dyDescent="0.2">
      <c r="A4089" s="178">
        <v>42906</v>
      </c>
      <c r="B4089" s="179">
        <v>0.29166666666666669</v>
      </c>
      <c r="C4089" t="s">
        <v>349</v>
      </c>
      <c r="D4089">
        <v>2.61</v>
      </c>
      <c r="E4089">
        <v>2.31</v>
      </c>
      <c r="F4089">
        <v>2</v>
      </c>
      <c r="G4089">
        <v>2.2999999999999998</v>
      </c>
      <c r="H4089" s="184">
        <f t="shared" ref="H4089:L4089" si="4448">H4065</f>
        <v>0.25</v>
      </c>
      <c r="I4089" s="185">
        <f t="shared" si="4448"/>
        <v>327</v>
      </c>
      <c r="J4089" s="185">
        <f t="shared" si="4448"/>
        <v>438</v>
      </c>
      <c r="K4089" s="185">
        <f t="shared" si="4448"/>
        <v>2985</v>
      </c>
      <c r="L4089" s="185">
        <f t="shared" si="4448"/>
        <v>1717</v>
      </c>
      <c r="M4089" s="147"/>
      <c r="N4089" s="143">
        <f t="shared" si="4394"/>
        <v>853.46999999999991</v>
      </c>
      <c r="O4089" s="143">
        <f t="shared" si="4390"/>
        <v>1011.78</v>
      </c>
      <c r="P4089" s="143">
        <f t="shared" si="4391"/>
        <v>5970</v>
      </c>
      <c r="Q4089" s="143">
        <f t="shared" si="4392"/>
        <v>3949.1</v>
      </c>
      <c r="R4089" s="188">
        <f t="shared" si="4395"/>
        <v>11784.35</v>
      </c>
      <c r="T4089">
        <v>38241.699999999997</v>
      </c>
      <c r="U4089" s="190">
        <f t="shared" si="4396"/>
        <v>0.30815444920074164</v>
      </c>
    </row>
    <row r="4090" spans="1:21" x14ac:dyDescent="0.2">
      <c r="A4090" s="178">
        <v>42906</v>
      </c>
      <c r="B4090" s="179">
        <v>0.33333333333333331</v>
      </c>
      <c r="C4090" t="s">
        <v>349</v>
      </c>
      <c r="D4090">
        <v>2.11</v>
      </c>
      <c r="E4090">
        <v>2.31</v>
      </c>
      <c r="F4090">
        <v>2.2200000000000002</v>
      </c>
      <c r="G4090">
        <v>3.4</v>
      </c>
      <c r="H4090" s="184">
        <f t="shared" ref="H4090:L4090" si="4449">H4066</f>
        <v>0.29166666666666669</v>
      </c>
      <c r="I4090" s="185">
        <f t="shared" si="4449"/>
        <v>249</v>
      </c>
      <c r="J4090" s="185">
        <f t="shared" si="4449"/>
        <v>556</v>
      </c>
      <c r="K4090" s="185">
        <f t="shared" si="4449"/>
        <v>2872</v>
      </c>
      <c r="L4090" s="185">
        <f t="shared" si="4449"/>
        <v>2219</v>
      </c>
      <c r="M4090" s="147"/>
      <c r="N4090" s="143">
        <f t="shared" si="4394"/>
        <v>525.39</v>
      </c>
      <c r="O4090" s="143">
        <f t="shared" si="4390"/>
        <v>1284.3600000000001</v>
      </c>
      <c r="P4090" s="143">
        <f t="shared" si="4391"/>
        <v>6375.84</v>
      </c>
      <c r="Q4090" s="143">
        <f t="shared" si="4392"/>
        <v>7544.5999999999995</v>
      </c>
      <c r="R4090" s="188">
        <f t="shared" si="4395"/>
        <v>15730.189999999999</v>
      </c>
      <c r="T4090">
        <v>39749.46</v>
      </c>
      <c r="U4090" s="190">
        <f t="shared" si="4396"/>
        <v>0.39573342631572855</v>
      </c>
    </row>
    <row r="4091" spans="1:21" x14ac:dyDescent="0.2">
      <c r="A4091" s="178">
        <v>42906</v>
      </c>
      <c r="B4091" s="179">
        <v>0.375</v>
      </c>
      <c r="C4091" t="s">
        <v>349</v>
      </c>
      <c r="D4091">
        <v>2.31</v>
      </c>
      <c r="E4091">
        <v>2.56</v>
      </c>
      <c r="F4091">
        <v>2.5</v>
      </c>
      <c r="G4091">
        <v>2.5499999999999998</v>
      </c>
      <c r="H4091" s="184">
        <f t="shared" ref="H4091:L4091" si="4450">H4067</f>
        <v>0.33333333333333331</v>
      </c>
      <c r="I4091" s="185">
        <f t="shared" si="4450"/>
        <v>256</v>
      </c>
      <c r="J4091" s="185">
        <f t="shared" si="4450"/>
        <v>306</v>
      </c>
      <c r="K4091" s="185">
        <f t="shared" si="4450"/>
        <v>2872</v>
      </c>
      <c r="L4091" s="185">
        <f t="shared" si="4450"/>
        <v>2219</v>
      </c>
      <c r="M4091" s="147"/>
      <c r="N4091" s="143">
        <f t="shared" si="4394"/>
        <v>591.36</v>
      </c>
      <c r="O4091" s="143">
        <f t="shared" si="4390"/>
        <v>783.36</v>
      </c>
      <c r="P4091" s="143">
        <f t="shared" si="4391"/>
        <v>7180</v>
      </c>
      <c r="Q4091" s="143">
        <f t="shared" si="4392"/>
        <v>5658.45</v>
      </c>
      <c r="R4091" s="188">
        <f t="shared" si="4395"/>
        <v>14213.169999999998</v>
      </c>
      <c r="T4091">
        <v>41579.9</v>
      </c>
      <c r="U4091" s="190">
        <f t="shared" si="4396"/>
        <v>0.34182790242400768</v>
      </c>
    </row>
    <row r="4092" spans="1:21" x14ac:dyDescent="0.2">
      <c r="A4092" s="178">
        <v>42906</v>
      </c>
      <c r="B4092" s="179">
        <v>0.41666666666666669</v>
      </c>
      <c r="C4092" t="s">
        <v>349</v>
      </c>
      <c r="D4092">
        <v>3.46</v>
      </c>
      <c r="E4092">
        <v>4.53</v>
      </c>
      <c r="F4092">
        <v>4.53</v>
      </c>
      <c r="G4092">
        <v>4.1399999999999997</v>
      </c>
      <c r="H4092" s="184">
        <f t="shared" ref="H4092:L4092" si="4451">H4068</f>
        <v>0.375</v>
      </c>
      <c r="I4092" s="185">
        <f t="shared" si="4451"/>
        <v>156</v>
      </c>
      <c r="J4092" s="185">
        <f t="shared" si="4451"/>
        <v>343</v>
      </c>
      <c r="K4092" s="185">
        <f t="shared" si="4451"/>
        <v>2872</v>
      </c>
      <c r="L4092" s="185">
        <f t="shared" si="4451"/>
        <v>2219</v>
      </c>
      <c r="M4092" s="147"/>
      <c r="N4092" s="143">
        <f t="shared" si="4394"/>
        <v>539.76</v>
      </c>
      <c r="O4092" s="143">
        <f t="shared" si="4390"/>
        <v>1553.7900000000002</v>
      </c>
      <c r="P4092" s="143">
        <f t="shared" si="4391"/>
        <v>13010.16</v>
      </c>
      <c r="Q4092" s="143">
        <f t="shared" si="4392"/>
        <v>9186.66</v>
      </c>
      <c r="R4092" s="188">
        <f t="shared" si="4395"/>
        <v>24290.37</v>
      </c>
      <c r="T4092">
        <v>44429.94</v>
      </c>
      <c r="U4092" s="190">
        <f t="shared" si="4396"/>
        <v>0.54671174437777759</v>
      </c>
    </row>
    <row r="4093" spans="1:21" x14ac:dyDescent="0.2">
      <c r="A4093" s="178">
        <v>42906</v>
      </c>
      <c r="B4093" s="179">
        <v>0.45833333333333331</v>
      </c>
      <c r="C4093" t="s">
        <v>349</v>
      </c>
      <c r="D4093">
        <v>2.61</v>
      </c>
      <c r="E4093">
        <v>7.31</v>
      </c>
      <c r="F4093">
        <v>7.31</v>
      </c>
      <c r="G4093">
        <v>5.71</v>
      </c>
      <c r="H4093" s="184">
        <f t="shared" ref="H4093:L4093" si="4452">H4069</f>
        <v>0.41666666666666669</v>
      </c>
      <c r="I4093" s="185">
        <f t="shared" si="4452"/>
        <v>196</v>
      </c>
      <c r="J4093" s="185">
        <f t="shared" si="4452"/>
        <v>315</v>
      </c>
      <c r="K4093" s="185">
        <f t="shared" si="4452"/>
        <v>2872</v>
      </c>
      <c r="L4093" s="185">
        <f t="shared" si="4452"/>
        <v>2219</v>
      </c>
      <c r="M4093" s="147"/>
      <c r="N4093" s="143">
        <f t="shared" si="4394"/>
        <v>511.56</v>
      </c>
      <c r="O4093" s="143">
        <f t="shared" si="4390"/>
        <v>2302.65</v>
      </c>
      <c r="P4093" s="143">
        <f t="shared" si="4391"/>
        <v>20994.32</v>
      </c>
      <c r="Q4093" s="143">
        <f t="shared" si="4392"/>
        <v>12670.49</v>
      </c>
      <c r="R4093" s="188">
        <f t="shared" si="4395"/>
        <v>36479.019999999997</v>
      </c>
      <c r="T4093">
        <v>47859.13</v>
      </c>
      <c r="U4093" s="190">
        <f t="shared" si="4396"/>
        <v>0.7622165300539312</v>
      </c>
    </row>
    <row r="4094" spans="1:21" x14ac:dyDescent="0.2">
      <c r="A4094" s="178">
        <v>42906</v>
      </c>
      <c r="B4094" s="179">
        <v>0.5</v>
      </c>
      <c r="C4094" t="s">
        <v>349</v>
      </c>
      <c r="D4094">
        <v>1</v>
      </c>
      <c r="E4094">
        <v>9.9499999999999993</v>
      </c>
      <c r="F4094">
        <v>10</v>
      </c>
      <c r="G4094">
        <v>7.5</v>
      </c>
      <c r="H4094" s="184">
        <f t="shared" ref="H4094:L4094" si="4453">H4070</f>
        <v>0.45833333333333331</v>
      </c>
      <c r="I4094" s="185">
        <f t="shared" si="4453"/>
        <v>226</v>
      </c>
      <c r="J4094" s="185">
        <f t="shared" si="4453"/>
        <v>326</v>
      </c>
      <c r="K4094" s="185">
        <f t="shared" si="4453"/>
        <v>2842</v>
      </c>
      <c r="L4094" s="185">
        <f t="shared" si="4453"/>
        <v>1635</v>
      </c>
      <c r="M4094" s="147"/>
      <c r="N4094" s="143">
        <f t="shared" si="4394"/>
        <v>226</v>
      </c>
      <c r="O4094" s="143">
        <f t="shared" si="4390"/>
        <v>3243.7</v>
      </c>
      <c r="P4094" s="143">
        <f t="shared" si="4391"/>
        <v>28420</v>
      </c>
      <c r="Q4094" s="143">
        <f t="shared" si="4392"/>
        <v>12262.5</v>
      </c>
      <c r="R4094" s="188">
        <f t="shared" si="4395"/>
        <v>44152.2</v>
      </c>
      <c r="T4094">
        <v>51765.04</v>
      </c>
      <c r="U4094" s="190">
        <f t="shared" si="4396"/>
        <v>0.85293472196679454</v>
      </c>
    </row>
    <row r="4095" spans="1:21" x14ac:dyDescent="0.2">
      <c r="A4095" s="178">
        <v>42906</v>
      </c>
      <c r="B4095" s="179">
        <v>0.54166666666666663</v>
      </c>
      <c r="C4095" t="s">
        <v>349</v>
      </c>
      <c r="D4095">
        <v>1.41</v>
      </c>
      <c r="E4095">
        <v>11.46</v>
      </c>
      <c r="F4095">
        <v>12.06</v>
      </c>
      <c r="G4095">
        <v>11.46</v>
      </c>
      <c r="H4095" s="184">
        <f t="shared" ref="H4095:L4095" si="4454">H4071</f>
        <v>0.5</v>
      </c>
      <c r="I4095" s="185">
        <f t="shared" si="4454"/>
        <v>222</v>
      </c>
      <c r="J4095" s="185">
        <f t="shared" si="4454"/>
        <v>319</v>
      </c>
      <c r="K4095" s="185">
        <f t="shared" si="4454"/>
        <v>2842</v>
      </c>
      <c r="L4095" s="185">
        <f t="shared" si="4454"/>
        <v>1635</v>
      </c>
      <c r="M4095" s="147"/>
      <c r="N4095" s="143">
        <f t="shared" si="4394"/>
        <v>313.02</v>
      </c>
      <c r="O4095" s="143">
        <f t="shared" si="4390"/>
        <v>3655.7400000000002</v>
      </c>
      <c r="P4095" s="143">
        <f t="shared" si="4391"/>
        <v>34274.520000000004</v>
      </c>
      <c r="Q4095" s="143">
        <f t="shared" si="4392"/>
        <v>18737.100000000002</v>
      </c>
      <c r="R4095" s="188">
        <f t="shared" si="4395"/>
        <v>56980.380000000005</v>
      </c>
      <c r="T4095">
        <v>55271.3</v>
      </c>
      <c r="U4095" s="190">
        <f t="shared" si="4396"/>
        <v>1.0309216537334929</v>
      </c>
    </row>
    <row r="4096" spans="1:21" x14ac:dyDescent="0.2">
      <c r="A4096" s="178">
        <v>42906</v>
      </c>
      <c r="B4096" s="179">
        <v>0.58333333333333337</v>
      </c>
      <c r="C4096" t="s">
        <v>349</v>
      </c>
      <c r="D4096">
        <v>1.78</v>
      </c>
      <c r="E4096">
        <v>20.440000000000001</v>
      </c>
      <c r="F4096">
        <v>22.25</v>
      </c>
      <c r="G4096">
        <v>20.440000000000001</v>
      </c>
      <c r="H4096" s="184">
        <f t="shared" ref="H4096:L4096" si="4455">H4072</f>
        <v>0.54166666666666663</v>
      </c>
      <c r="I4096" s="185">
        <f t="shared" si="4455"/>
        <v>195</v>
      </c>
      <c r="J4096" s="185">
        <f t="shared" si="4455"/>
        <v>299</v>
      </c>
      <c r="K4096" s="185">
        <f t="shared" si="4455"/>
        <v>2842</v>
      </c>
      <c r="L4096" s="185">
        <f t="shared" si="4455"/>
        <v>1635</v>
      </c>
      <c r="M4096" s="147"/>
      <c r="N4096" s="143">
        <f t="shared" si="4394"/>
        <v>347.1</v>
      </c>
      <c r="O4096" s="143">
        <f t="shared" si="4390"/>
        <v>6111.56</v>
      </c>
      <c r="P4096" s="143">
        <f t="shared" si="4391"/>
        <v>63234.5</v>
      </c>
      <c r="Q4096" s="143">
        <f t="shared" si="4392"/>
        <v>33419.4</v>
      </c>
      <c r="R4096" s="188">
        <f t="shared" si="4395"/>
        <v>103112.56</v>
      </c>
      <c r="T4096">
        <v>58164.02</v>
      </c>
      <c r="U4096" s="190">
        <f t="shared" si="4396"/>
        <v>1.7727894323672952</v>
      </c>
    </row>
    <row r="4097" spans="1:21" x14ac:dyDescent="0.2">
      <c r="A4097" s="178">
        <v>42906</v>
      </c>
      <c r="B4097" s="179">
        <v>0.625</v>
      </c>
      <c r="C4097" t="s">
        <v>349</v>
      </c>
      <c r="D4097">
        <v>1.85</v>
      </c>
      <c r="E4097">
        <v>15.17</v>
      </c>
      <c r="F4097">
        <v>27.8</v>
      </c>
      <c r="G4097">
        <v>14.5</v>
      </c>
      <c r="H4097" s="184">
        <f t="shared" ref="H4097:L4097" si="4456">H4073</f>
        <v>0.58333333333333337</v>
      </c>
      <c r="I4097" s="185">
        <f t="shared" si="4456"/>
        <v>205</v>
      </c>
      <c r="J4097" s="185">
        <f t="shared" si="4456"/>
        <v>237</v>
      </c>
      <c r="K4097" s="185">
        <f t="shared" si="4456"/>
        <v>2842</v>
      </c>
      <c r="L4097" s="185">
        <f t="shared" si="4456"/>
        <v>1635</v>
      </c>
      <c r="M4097" s="147"/>
      <c r="N4097" s="143">
        <f t="shared" si="4394"/>
        <v>379.25</v>
      </c>
      <c r="O4097" s="143">
        <f t="shared" si="4390"/>
        <v>3595.29</v>
      </c>
      <c r="P4097" s="143">
        <f t="shared" si="4391"/>
        <v>79007.600000000006</v>
      </c>
      <c r="Q4097" s="143">
        <f t="shared" si="4392"/>
        <v>23707.5</v>
      </c>
      <c r="R4097" s="188">
        <f t="shared" si="4395"/>
        <v>106689.64</v>
      </c>
      <c r="T4097">
        <v>60696.92</v>
      </c>
      <c r="U4097" s="190">
        <f t="shared" si="4396"/>
        <v>1.7577438855217036</v>
      </c>
    </row>
    <row r="4098" spans="1:21" x14ac:dyDescent="0.2">
      <c r="A4098" s="178">
        <v>42906</v>
      </c>
      <c r="B4098" s="179">
        <v>0.66666666666666663</v>
      </c>
      <c r="C4098" t="s">
        <v>349</v>
      </c>
      <c r="D4098">
        <v>2.11</v>
      </c>
      <c r="E4098">
        <v>42.53</v>
      </c>
      <c r="F4098">
        <v>55.01</v>
      </c>
      <c r="G4098">
        <v>25.01</v>
      </c>
      <c r="H4098" s="184">
        <f t="shared" ref="H4098:L4098" si="4457">H4074</f>
        <v>0.625</v>
      </c>
      <c r="I4098" s="185">
        <f t="shared" si="4457"/>
        <v>212</v>
      </c>
      <c r="J4098" s="185">
        <f t="shared" si="4457"/>
        <v>213</v>
      </c>
      <c r="K4098" s="185">
        <f t="shared" si="4457"/>
        <v>2842</v>
      </c>
      <c r="L4098" s="185">
        <f t="shared" si="4457"/>
        <v>1380</v>
      </c>
      <c r="M4098" s="147"/>
      <c r="N4098" s="143">
        <f t="shared" si="4394"/>
        <v>447.32</v>
      </c>
      <c r="O4098" s="143">
        <f t="shared" si="4390"/>
        <v>9058.89</v>
      </c>
      <c r="P4098" s="143">
        <f t="shared" si="4391"/>
        <v>156338.41999999998</v>
      </c>
      <c r="Q4098" s="143">
        <f t="shared" si="4392"/>
        <v>34513.800000000003</v>
      </c>
      <c r="R4098" s="188">
        <f t="shared" si="4395"/>
        <v>200358.43</v>
      </c>
      <c r="T4098">
        <v>62747.95</v>
      </c>
      <c r="U4098" s="190">
        <f t="shared" si="4396"/>
        <v>3.1930673432359145</v>
      </c>
    </row>
    <row r="4099" spans="1:21" x14ac:dyDescent="0.2">
      <c r="A4099" s="178">
        <v>42906</v>
      </c>
      <c r="B4099" s="179">
        <v>0.70833333333333337</v>
      </c>
      <c r="C4099" t="s">
        <v>349</v>
      </c>
      <c r="D4099">
        <v>2.12</v>
      </c>
      <c r="E4099">
        <v>24.45</v>
      </c>
      <c r="F4099">
        <v>37.94</v>
      </c>
      <c r="G4099">
        <v>20</v>
      </c>
      <c r="H4099" s="184">
        <f t="shared" ref="H4099:L4099" si="4458">H4075</f>
        <v>0.66666666666666663</v>
      </c>
      <c r="I4099" s="185">
        <f t="shared" si="4458"/>
        <v>191</v>
      </c>
      <c r="J4099" s="185">
        <f t="shared" si="4458"/>
        <v>237</v>
      </c>
      <c r="K4099" s="185">
        <f t="shared" si="4458"/>
        <v>2842</v>
      </c>
      <c r="L4099" s="185">
        <f t="shared" si="4458"/>
        <v>1380</v>
      </c>
      <c r="M4099" s="147"/>
      <c r="N4099" s="143">
        <f t="shared" si="4394"/>
        <v>404.92</v>
      </c>
      <c r="O4099" s="143">
        <f t="shared" si="4390"/>
        <v>5794.65</v>
      </c>
      <c r="P4099" s="143">
        <f t="shared" si="4391"/>
        <v>107825.48</v>
      </c>
      <c r="Q4099" s="143">
        <f t="shared" si="4392"/>
        <v>27600</v>
      </c>
      <c r="R4099" s="188">
        <f t="shared" si="4395"/>
        <v>141625.04999999999</v>
      </c>
      <c r="T4099">
        <v>64052.95</v>
      </c>
      <c r="U4099" s="190">
        <f t="shared" si="4396"/>
        <v>2.211062097842488</v>
      </c>
    </row>
    <row r="4100" spans="1:21" x14ac:dyDescent="0.2">
      <c r="A4100" s="178">
        <v>42906</v>
      </c>
      <c r="B4100" s="179">
        <v>0.75</v>
      </c>
      <c r="C4100" t="s">
        <v>349</v>
      </c>
      <c r="D4100">
        <v>2.3199999999999998</v>
      </c>
      <c r="E4100">
        <v>12.01</v>
      </c>
      <c r="F4100">
        <v>19.22</v>
      </c>
      <c r="G4100">
        <v>11.16</v>
      </c>
      <c r="H4100" s="184">
        <f t="shared" ref="H4100:L4100" si="4459">H4076</f>
        <v>0.70833333333333337</v>
      </c>
      <c r="I4100" s="185">
        <f t="shared" si="4459"/>
        <v>218</v>
      </c>
      <c r="J4100" s="185">
        <f t="shared" si="4459"/>
        <v>258</v>
      </c>
      <c r="K4100" s="185">
        <f t="shared" si="4459"/>
        <v>2842</v>
      </c>
      <c r="L4100" s="185">
        <f t="shared" si="4459"/>
        <v>1380</v>
      </c>
      <c r="M4100" s="147"/>
      <c r="N4100" s="143">
        <f t="shared" si="4394"/>
        <v>505.76</v>
      </c>
      <c r="O4100" s="143">
        <f t="shared" ref="O4100:O4163" si="4460">E4100*J4100</f>
        <v>3098.58</v>
      </c>
      <c r="P4100" s="143">
        <f t="shared" ref="P4100:P4163" si="4461">F4100*K4100</f>
        <v>54623.24</v>
      </c>
      <c r="Q4100" s="143">
        <f t="shared" ref="Q4100:Q4163" si="4462">G4100*L4100</f>
        <v>15400.800000000001</v>
      </c>
      <c r="R4100" s="188">
        <f t="shared" si="4395"/>
        <v>73628.38</v>
      </c>
      <c r="T4100">
        <v>64682.239999999998</v>
      </c>
      <c r="U4100" s="190">
        <f t="shared" si="4396"/>
        <v>1.1383090628895971</v>
      </c>
    </row>
    <row r="4101" spans="1:21" x14ac:dyDescent="0.2">
      <c r="A4101" s="178">
        <v>42906</v>
      </c>
      <c r="B4101" s="179">
        <v>0.79166666666666663</v>
      </c>
      <c r="C4101" t="s">
        <v>349</v>
      </c>
      <c r="D4101">
        <v>2.31</v>
      </c>
      <c r="E4101">
        <v>8.2799999999999994</v>
      </c>
      <c r="F4101">
        <v>15.01</v>
      </c>
      <c r="G4101">
        <v>6.86</v>
      </c>
      <c r="H4101" s="184">
        <f t="shared" ref="H4101:L4101" si="4463">H4077</f>
        <v>0.75</v>
      </c>
      <c r="I4101" s="185">
        <f t="shared" si="4463"/>
        <v>240</v>
      </c>
      <c r="J4101" s="185">
        <f t="shared" si="4463"/>
        <v>365</v>
      </c>
      <c r="K4101" s="185">
        <f t="shared" si="4463"/>
        <v>2842</v>
      </c>
      <c r="L4101" s="185">
        <f t="shared" si="4463"/>
        <v>1380</v>
      </c>
      <c r="M4101" s="147"/>
      <c r="N4101" s="143">
        <f t="shared" ref="N4101:N4164" si="4464">D4101*I4101</f>
        <v>554.4</v>
      </c>
      <c r="O4101" s="143">
        <f t="shared" si="4460"/>
        <v>3022.2</v>
      </c>
      <c r="P4101" s="143">
        <f t="shared" si="4461"/>
        <v>42658.42</v>
      </c>
      <c r="Q4101" s="143">
        <f t="shared" si="4462"/>
        <v>9466.8000000000011</v>
      </c>
      <c r="R4101" s="188">
        <f t="shared" ref="R4101:R4164" si="4465">SUM(N4101:Q4101)</f>
        <v>55701.82</v>
      </c>
      <c r="T4101">
        <v>64142.400000000001</v>
      </c>
      <c r="U4101" s="190">
        <f t="shared" ref="U4101:U4164" si="4466">R4101/T4101</f>
        <v>0.8684087280800219</v>
      </c>
    </row>
    <row r="4102" spans="1:21" x14ac:dyDescent="0.2">
      <c r="A4102" s="178">
        <v>42906</v>
      </c>
      <c r="B4102" s="179">
        <v>0.83333333333333337</v>
      </c>
      <c r="C4102" t="s">
        <v>349</v>
      </c>
      <c r="D4102">
        <v>2.31</v>
      </c>
      <c r="E4102">
        <v>6.45</v>
      </c>
      <c r="F4102">
        <v>15.25</v>
      </c>
      <c r="G4102">
        <v>4.3899999999999997</v>
      </c>
      <c r="H4102" s="184">
        <f t="shared" ref="H4102:L4102" si="4467">H4078</f>
        <v>0.79166666666666663</v>
      </c>
      <c r="I4102" s="185">
        <f t="shared" si="4467"/>
        <v>320</v>
      </c>
      <c r="J4102" s="185">
        <f t="shared" si="4467"/>
        <v>214</v>
      </c>
      <c r="K4102" s="185">
        <f t="shared" si="4467"/>
        <v>2842</v>
      </c>
      <c r="L4102" s="185">
        <f t="shared" si="4467"/>
        <v>1426</v>
      </c>
      <c r="M4102" s="147"/>
      <c r="N4102" s="143">
        <f t="shared" si="4464"/>
        <v>739.2</v>
      </c>
      <c r="O4102" s="143">
        <f t="shared" si="4460"/>
        <v>1380.3</v>
      </c>
      <c r="P4102" s="143">
        <f t="shared" si="4461"/>
        <v>43340.5</v>
      </c>
      <c r="Q4102" s="143">
        <f t="shared" si="4462"/>
        <v>6260.1399999999994</v>
      </c>
      <c r="R4102" s="188">
        <f t="shared" si="4465"/>
        <v>51720.14</v>
      </c>
      <c r="T4102">
        <v>62551.26</v>
      </c>
      <c r="U4102" s="190">
        <f t="shared" si="4466"/>
        <v>0.82684409554659644</v>
      </c>
    </row>
    <row r="4103" spans="1:21" x14ac:dyDescent="0.2">
      <c r="A4103" s="178">
        <v>42906</v>
      </c>
      <c r="B4103" s="179">
        <v>0.875</v>
      </c>
      <c r="C4103" t="s">
        <v>349</v>
      </c>
      <c r="D4103">
        <v>3.5</v>
      </c>
      <c r="E4103">
        <v>4.87</v>
      </c>
      <c r="F4103">
        <v>12.74</v>
      </c>
      <c r="G4103">
        <v>1.24</v>
      </c>
      <c r="H4103" s="184">
        <f t="shared" ref="H4103:L4103" si="4468">H4079</f>
        <v>0.83333333333333337</v>
      </c>
      <c r="I4103" s="185">
        <f t="shared" si="4468"/>
        <v>322</v>
      </c>
      <c r="J4103" s="185">
        <f t="shared" si="4468"/>
        <v>178</v>
      </c>
      <c r="K4103" s="185">
        <f t="shared" si="4468"/>
        <v>2842</v>
      </c>
      <c r="L4103" s="185">
        <f t="shared" si="4468"/>
        <v>1426</v>
      </c>
      <c r="M4103" s="147"/>
      <c r="N4103" s="143">
        <f t="shared" si="4464"/>
        <v>1127</v>
      </c>
      <c r="O4103" s="143">
        <f t="shared" si="4460"/>
        <v>866.86</v>
      </c>
      <c r="P4103" s="143">
        <f t="shared" si="4461"/>
        <v>36207.08</v>
      </c>
      <c r="Q4103" s="143">
        <f t="shared" si="4462"/>
        <v>1768.24</v>
      </c>
      <c r="R4103" s="188">
        <f t="shared" si="4465"/>
        <v>39969.18</v>
      </c>
      <c r="T4103">
        <v>60251.45</v>
      </c>
      <c r="U4103" s="190">
        <f t="shared" si="4466"/>
        <v>0.66337291467674231</v>
      </c>
    </row>
    <row r="4104" spans="1:21" x14ac:dyDescent="0.2">
      <c r="A4104" s="178">
        <v>42906</v>
      </c>
      <c r="B4104" s="179">
        <v>0.91666666666666663</v>
      </c>
      <c r="C4104" t="s">
        <v>349</v>
      </c>
      <c r="D4104">
        <v>6.08</v>
      </c>
      <c r="E4104">
        <v>7.68</v>
      </c>
      <c r="F4104">
        <v>8.68</v>
      </c>
      <c r="G4104">
        <v>1.61</v>
      </c>
      <c r="H4104" s="184">
        <f t="shared" ref="H4104:L4104" si="4469">H4080</f>
        <v>0.875</v>
      </c>
      <c r="I4104" s="185">
        <f t="shared" si="4469"/>
        <v>337</v>
      </c>
      <c r="J4104" s="185">
        <f t="shared" si="4469"/>
        <v>173</v>
      </c>
      <c r="K4104" s="185">
        <f t="shared" si="4469"/>
        <v>2842</v>
      </c>
      <c r="L4104" s="185">
        <f t="shared" si="4469"/>
        <v>1426</v>
      </c>
      <c r="M4104" s="147"/>
      <c r="N4104" s="143">
        <f t="shared" si="4464"/>
        <v>2048.96</v>
      </c>
      <c r="O4104" s="143">
        <f t="shared" si="4460"/>
        <v>1328.6399999999999</v>
      </c>
      <c r="P4104" s="143">
        <f t="shared" si="4461"/>
        <v>24668.559999999998</v>
      </c>
      <c r="Q4104" s="143">
        <f t="shared" si="4462"/>
        <v>2295.86</v>
      </c>
      <c r="R4104" s="188">
        <f t="shared" si="4465"/>
        <v>30342.019999999997</v>
      </c>
      <c r="T4104">
        <v>57767.74</v>
      </c>
      <c r="U4104" s="190">
        <f t="shared" si="4466"/>
        <v>0.52524159678048676</v>
      </c>
    </row>
    <row r="4105" spans="1:21" x14ac:dyDescent="0.2">
      <c r="A4105" s="178">
        <v>42906</v>
      </c>
      <c r="B4105" s="179">
        <v>0.95833333333333337</v>
      </c>
      <c r="C4105" t="s">
        <v>349</v>
      </c>
      <c r="D4105">
        <v>7</v>
      </c>
      <c r="E4105">
        <v>5.41</v>
      </c>
      <c r="F4105">
        <v>6.41</v>
      </c>
      <c r="G4105">
        <v>0.3</v>
      </c>
      <c r="H4105" s="184">
        <f t="shared" ref="H4105:L4105" si="4470">H4081</f>
        <v>0.91666666666666663</v>
      </c>
      <c r="I4105" s="185">
        <f t="shared" si="4470"/>
        <v>394</v>
      </c>
      <c r="J4105" s="185">
        <f t="shared" si="4470"/>
        <v>194</v>
      </c>
      <c r="K4105" s="185">
        <f t="shared" si="4470"/>
        <v>2842</v>
      </c>
      <c r="L4105" s="185">
        <f t="shared" si="4470"/>
        <v>1426</v>
      </c>
      <c r="M4105" s="147"/>
      <c r="N4105" s="143">
        <f t="shared" si="4464"/>
        <v>2758</v>
      </c>
      <c r="O4105" s="143">
        <f t="shared" si="4460"/>
        <v>1049.54</v>
      </c>
      <c r="P4105" s="143">
        <f t="shared" si="4461"/>
        <v>18217.22</v>
      </c>
      <c r="Q4105" s="143">
        <f t="shared" si="4462"/>
        <v>427.8</v>
      </c>
      <c r="R4105" s="188">
        <f t="shared" si="4465"/>
        <v>22452.560000000001</v>
      </c>
      <c r="T4105">
        <v>55840.54</v>
      </c>
      <c r="U4105" s="190">
        <f t="shared" si="4466"/>
        <v>0.40208350420680034</v>
      </c>
    </row>
    <row r="4106" spans="1:21" x14ac:dyDescent="0.2">
      <c r="A4106" s="178">
        <v>42906</v>
      </c>
      <c r="B4106" s="180">
        <v>1</v>
      </c>
      <c r="C4106" t="s">
        <v>349</v>
      </c>
      <c r="D4106">
        <v>5</v>
      </c>
      <c r="E4106">
        <v>2.29</v>
      </c>
      <c r="F4106">
        <v>2.67</v>
      </c>
      <c r="G4106">
        <v>0.25</v>
      </c>
      <c r="H4106" s="184">
        <f t="shared" ref="H4106:L4106" si="4471">H4082</f>
        <v>0.95833333333333337</v>
      </c>
      <c r="I4106" s="185">
        <f t="shared" si="4471"/>
        <v>389</v>
      </c>
      <c r="J4106" s="185">
        <f t="shared" si="4471"/>
        <v>265</v>
      </c>
      <c r="K4106" s="185">
        <f t="shared" si="4471"/>
        <v>2985</v>
      </c>
      <c r="L4106" s="185">
        <f t="shared" si="4471"/>
        <v>1111</v>
      </c>
      <c r="M4106" s="147"/>
      <c r="N4106" s="143">
        <f t="shared" si="4464"/>
        <v>1945</v>
      </c>
      <c r="O4106" s="143">
        <f t="shared" si="4460"/>
        <v>606.85</v>
      </c>
      <c r="P4106" s="143">
        <f t="shared" si="4461"/>
        <v>7969.95</v>
      </c>
      <c r="Q4106" s="143">
        <f t="shared" si="4462"/>
        <v>277.75</v>
      </c>
      <c r="R4106" s="188">
        <f t="shared" si="4465"/>
        <v>10799.55</v>
      </c>
      <c r="T4106">
        <v>51784.45</v>
      </c>
      <c r="U4106" s="190">
        <f t="shared" si="4466"/>
        <v>0.20854812593355726</v>
      </c>
    </row>
    <row r="4107" spans="1:21" x14ac:dyDescent="0.2">
      <c r="A4107" s="178">
        <v>42907</v>
      </c>
      <c r="B4107" s="179">
        <v>4.1666666666666664E-2</v>
      </c>
      <c r="C4107" t="s">
        <v>349</v>
      </c>
      <c r="D4107">
        <v>5</v>
      </c>
      <c r="E4107">
        <v>1.5</v>
      </c>
      <c r="F4107">
        <v>2</v>
      </c>
      <c r="G4107">
        <v>0.17</v>
      </c>
      <c r="H4107" s="184">
        <f t="shared" ref="H4107:L4107" si="4472">H4083</f>
        <v>1</v>
      </c>
      <c r="I4107" s="185">
        <f t="shared" si="4472"/>
        <v>362</v>
      </c>
      <c r="J4107" s="185">
        <f t="shared" si="4472"/>
        <v>243</v>
      </c>
      <c r="K4107" s="185">
        <f t="shared" si="4472"/>
        <v>2985</v>
      </c>
      <c r="L4107" s="185">
        <f t="shared" si="4472"/>
        <v>1111</v>
      </c>
      <c r="M4107" s="147"/>
      <c r="N4107" s="143">
        <f t="shared" si="4464"/>
        <v>1810</v>
      </c>
      <c r="O4107" s="143">
        <f t="shared" si="4460"/>
        <v>364.5</v>
      </c>
      <c r="P4107" s="143">
        <f t="shared" si="4461"/>
        <v>5970</v>
      </c>
      <c r="Q4107" s="143">
        <f t="shared" si="4462"/>
        <v>188.87</v>
      </c>
      <c r="R4107" s="188">
        <f t="shared" si="4465"/>
        <v>8333.3700000000008</v>
      </c>
      <c r="T4107">
        <v>47296.35</v>
      </c>
      <c r="U4107" s="190">
        <f t="shared" si="4466"/>
        <v>0.17619478035831521</v>
      </c>
    </row>
    <row r="4108" spans="1:21" x14ac:dyDescent="0.2">
      <c r="A4108" s="178">
        <v>42907</v>
      </c>
      <c r="B4108" s="179">
        <v>8.3333333333333329E-2</v>
      </c>
      <c r="C4108" t="s">
        <v>349</v>
      </c>
      <c r="D4108">
        <v>3.58</v>
      </c>
      <c r="E4108">
        <v>1.5</v>
      </c>
      <c r="F4108">
        <v>2</v>
      </c>
      <c r="G4108">
        <v>0.17</v>
      </c>
      <c r="H4108" s="184">
        <f t="shared" ref="H4108:L4108" si="4473">H4084</f>
        <v>4.1666666666666664E-2</v>
      </c>
      <c r="I4108" s="185">
        <f t="shared" si="4473"/>
        <v>294</v>
      </c>
      <c r="J4108" s="185">
        <f t="shared" si="4473"/>
        <v>212</v>
      </c>
      <c r="K4108" s="185">
        <f t="shared" si="4473"/>
        <v>2985</v>
      </c>
      <c r="L4108" s="185">
        <f t="shared" si="4473"/>
        <v>1111</v>
      </c>
      <c r="M4108" s="147"/>
      <c r="N4108" s="143">
        <f t="shared" si="4464"/>
        <v>1052.52</v>
      </c>
      <c r="O4108" s="143">
        <f t="shared" si="4460"/>
        <v>318</v>
      </c>
      <c r="P4108" s="143">
        <f t="shared" si="4461"/>
        <v>5970</v>
      </c>
      <c r="Q4108" s="143">
        <f t="shared" si="4462"/>
        <v>188.87</v>
      </c>
      <c r="R4108" s="188">
        <f t="shared" si="4465"/>
        <v>7529.39</v>
      </c>
      <c r="T4108">
        <v>43521.08</v>
      </c>
      <c r="U4108" s="190">
        <f t="shared" si="4466"/>
        <v>0.17300558717752409</v>
      </c>
    </row>
    <row r="4109" spans="1:21" x14ac:dyDescent="0.2">
      <c r="A4109" s="178">
        <v>42907</v>
      </c>
      <c r="B4109" s="179">
        <v>0.125</v>
      </c>
      <c r="C4109" t="s">
        <v>349</v>
      </c>
      <c r="D4109">
        <v>3.5</v>
      </c>
      <c r="E4109">
        <v>1.01</v>
      </c>
      <c r="F4109">
        <v>2</v>
      </c>
      <c r="G4109">
        <v>0.99</v>
      </c>
      <c r="H4109" s="184">
        <f t="shared" ref="H4109:L4109" si="4474">H4085</f>
        <v>8.3333333333333329E-2</v>
      </c>
      <c r="I4109" s="185">
        <f t="shared" si="4474"/>
        <v>236</v>
      </c>
      <c r="J4109" s="185">
        <f t="shared" si="4474"/>
        <v>179</v>
      </c>
      <c r="K4109" s="185">
        <f t="shared" si="4474"/>
        <v>2985</v>
      </c>
      <c r="L4109" s="185">
        <f t="shared" si="4474"/>
        <v>1111</v>
      </c>
      <c r="M4109" s="147"/>
      <c r="N4109" s="143">
        <f t="shared" si="4464"/>
        <v>826</v>
      </c>
      <c r="O4109" s="143">
        <f t="shared" si="4460"/>
        <v>180.79</v>
      </c>
      <c r="P4109" s="143">
        <f t="shared" si="4461"/>
        <v>5970</v>
      </c>
      <c r="Q4109" s="143">
        <f t="shared" si="4462"/>
        <v>1099.8900000000001</v>
      </c>
      <c r="R4109" s="188">
        <f t="shared" si="4465"/>
        <v>8076.68</v>
      </c>
      <c r="T4109">
        <v>40865.26</v>
      </c>
      <c r="U4109" s="190">
        <f t="shared" si="4466"/>
        <v>0.19764171327920096</v>
      </c>
    </row>
    <row r="4110" spans="1:21" x14ac:dyDescent="0.2">
      <c r="A4110" s="178">
        <v>42907</v>
      </c>
      <c r="B4110" s="179">
        <v>0.16666666666666666</v>
      </c>
      <c r="C4110" t="s">
        <v>349</v>
      </c>
      <c r="D4110">
        <v>3.11</v>
      </c>
      <c r="E4110">
        <v>1</v>
      </c>
      <c r="F4110">
        <v>2</v>
      </c>
      <c r="G4110">
        <v>0.99</v>
      </c>
      <c r="H4110" s="184">
        <f t="shared" ref="H4110:L4110" si="4475">H4086</f>
        <v>0.125</v>
      </c>
      <c r="I4110" s="185">
        <f t="shared" si="4475"/>
        <v>201</v>
      </c>
      <c r="J4110" s="185">
        <f t="shared" si="4475"/>
        <v>205</v>
      </c>
      <c r="K4110" s="185">
        <f t="shared" si="4475"/>
        <v>2985</v>
      </c>
      <c r="L4110" s="185">
        <f t="shared" si="4475"/>
        <v>1717</v>
      </c>
      <c r="M4110" s="147"/>
      <c r="N4110" s="143">
        <f t="shared" si="4464"/>
        <v>625.11</v>
      </c>
      <c r="O4110" s="143">
        <f t="shared" si="4460"/>
        <v>205</v>
      </c>
      <c r="P4110" s="143">
        <f t="shared" si="4461"/>
        <v>5970</v>
      </c>
      <c r="Q4110" s="143">
        <f t="shared" si="4462"/>
        <v>1699.83</v>
      </c>
      <c r="R4110" s="188">
        <f t="shared" si="4465"/>
        <v>8499.9399999999987</v>
      </c>
      <c r="T4110">
        <v>38883.370000000003</v>
      </c>
      <c r="U4110" s="190">
        <f t="shared" si="4466"/>
        <v>0.21860090830604442</v>
      </c>
    </row>
    <row r="4111" spans="1:21" x14ac:dyDescent="0.2">
      <c r="A4111" s="178">
        <v>42907</v>
      </c>
      <c r="B4111" s="179">
        <v>0.20833333333333334</v>
      </c>
      <c r="C4111" t="s">
        <v>349</v>
      </c>
      <c r="D4111">
        <v>2.96</v>
      </c>
      <c r="E4111">
        <v>1.01</v>
      </c>
      <c r="F4111">
        <v>2</v>
      </c>
      <c r="G4111">
        <v>0.99</v>
      </c>
      <c r="H4111" s="184">
        <f t="shared" ref="H4111:L4111" si="4476">H4087</f>
        <v>0.16666666666666666</v>
      </c>
      <c r="I4111" s="185">
        <f t="shared" si="4476"/>
        <v>185</v>
      </c>
      <c r="J4111" s="185">
        <f t="shared" si="4476"/>
        <v>205</v>
      </c>
      <c r="K4111" s="185">
        <f t="shared" si="4476"/>
        <v>2985</v>
      </c>
      <c r="L4111" s="185">
        <f t="shared" si="4476"/>
        <v>1717</v>
      </c>
      <c r="M4111" s="147"/>
      <c r="N4111" s="143">
        <f t="shared" si="4464"/>
        <v>547.6</v>
      </c>
      <c r="O4111" s="143">
        <f t="shared" si="4460"/>
        <v>207.05</v>
      </c>
      <c r="P4111" s="143">
        <f t="shared" si="4461"/>
        <v>5970</v>
      </c>
      <c r="Q4111" s="143">
        <f t="shared" si="4462"/>
        <v>1699.83</v>
      </c>
      <c r="R4111" s="188">
        <f t="shared" si="4465"/>
        <v>8424.48</v>
      </c>
      <c r="T4111">
        <v>37549.29</v>
      </c>
      <c r="U4111" s="190">
        <f t="shared" si="4466"/>
        <v>0.22435790397102048</v>
      </c>
    </row>
    <row r="4112" spans="1:21" x14ac:dyDescent="0.2">
      <c r="A4112" s="178">
        <v>42907</v>
      </c>
      <c r="B4112" s="179">
        <v>0.25</v>
      </c>
      <c r="C4112" t="s">
        <v>349</v>
      </c>
      <c r="D4112">
        <v>3.5</v>
      </c>
      <c r="E4112">
        <v>1.5</v>
      </c>
      <c r="F4112">
        <v>2</v>
      </c>
      <c r="G4112">
        <v>0.99</v>
      </c>
      <c r="H4112" s="184">
        <f t="shared" ref="H4112:L4112" si="4477">H4088</f>
        <v>0.20833333333333334</v>
      </c>
      <c r="I4112" s="185">
        <f t="shared" si="4477"/>
        <v>207</v>
      </c>
      <c r="J4112" s="185">
        <f t="shared" si="4477"/>
        <v>283</v>
      </c>
      <c r="K4112" s="185">
        <f t="shared" si="4477"/>
        <v>2985</v>
      </c>
      <c r="L4112" s="185">
        <f t="shared" si="4477"/>
        <v>1717</v>
      </c>
      <c r="M4112" s="147"/>
      <c r="N4112" s="143">
        <f t="shared" si="4464"/>
        <v>724.5</v>
      </c>
      <c r="O4112" s="143">
        <f t="shared" si="4460"/>
        <v>424.5</v>
      </c>
      <c r="P4112" s="143">
        <f t="shared" si="4461"/>
        <v>5970</v>
      </c>
      <c r="Q4112" s="143">
        <f t="shared" si="4462"/>
        <v>1699.83</v>
      </c>
      <c r="R4112" s="188">
        <f t="shared" si="4465"/>
        <v>8818.83</v>
      </c>
      <c r="T4112">
        <v>37186.04</v>
      </c>
      <c r="U4112" s="190">
        <f t="shared" si="4466"/>
        <v>0.23715431920150679</v>
      </c>
    </row>
    <row r="4113" spans="1:21" x14ac:dyDescent="0.2">
      <c r="A4113" s="178">
        <v>42907</v>
      </c>
      <c r="B4113" s="179">
        <v>0.29166666666666669</v>
      </c>
      <c r="C4113" t="s">
        <v>349</v>
      </c>
      <c r="D4113">
        <v>3.95</v>
      </c>
      <c r="E4113">
        <v>2.31</v>
      </c>
      <c r="F4113">
        <v>2.5</v>
      </c>
      <c r="G4113">
        <v>2</v>
      </c>
      <c r="H4113" s="184">
        <f t="shared" ref="H4113:L4113" si="4478">H4089</f>
        <v>0.25</v>
      </c>
      <c r="I4113" s="185">
        <f t="shared" si="4478"/>
        <v>327</v>
      </c>
      <c r="J4113" s="185">
        <f t="shared" si="4478"/>
        <v>438</v>
      </c>
      <c r="K4113" s="185">
        <f t="shared" si="4478"/>
        <v>2985</v>
      </c>
      <c r="L4113" s="185">
        <f t="shared" si="4478"/>
        <v>1717</v>
      </c>
      <c r="M4113" s="147"/>
      <c r="N4113" s="143">
        <f t="shared" si="4464"/>
        <v>1291.6500000000001</v>
      </c>
      <c r="O4113" s="143">
        <f t="shared" si="4460"/>
        <v>1011.78</v>
      </c>
      <c r="P4113" s="143">
        <f t="shared" si="4461"/>
        <v>7462.5</v>
      </c>
      <c r="Q4113" s="143">
        <f t="shared" si="4462"/>
        <v>3434</v>
      </c>
      <c r="R4113" s="188">
        <f t="shared" si="4465"/>
        <v>13199.93</v>
      </c>
      <c r="T4113">
        <v>38054.54</v>
      </c>
      <c r="U4113" s="190">
        <f t="shared" si="4466"/>
        <v>0.34686873103708521</v>
      </c>
    </row>
    <row r="4114" spans="1:21" x14ac:dyDescent="0.2">
      <c r="A4114" s="178">
        <v>42907</v>
      </c>
      <c r="B4114" s="179">
        <v>0.33333333333333331</v>
      </c>
      <c r="C4114" t="s">
        <v>349</v>
      </c>
      <c r="D4114">
        <v>2.61</v>
      </c>
      <c r="E4114">
        <v>2.2799999999999998</v>
      </c>
      <c r="F4114">
        <v>2.5</v>
      </c>
      <c r="G4114">
        <v>2.5</v>
      </c>
      <c r="H4114" s="184">
        <f t="shared" ref="H4114:L4114" si="4479">H4090</f>
        <v>0.29166666666666669</v>
      </c>
      <c r="I4114" s="185">
        <f t="shared" si="4479"/>
        <v>249</v>
      </c>
      <c r="J4114" s="185">
        <f t="shared" si="4479"/>
        <v>556</v>
      </c>
      <c r="K4114" s="185">
        <f t="shared" si="4479"/>
        <v>2872</v>
      </c>
      <c r="L4114" s="185">
        <f t="shared" si="4479"/>
        <v>2219</v>
      </c>
      <c r="M4114" s="147"/>
      <c r="N4114" s="143">
        <f t="shared" si="4464"/>
        <v>649.89</v>
      </c>
      <c r="O4114" s="143">
        <f t="shared" si="4460"/>
        <v>1267.6799999999998</v>
      </c>
      <c r="P4114" s="143">
        <f t="shared" si="4461"/>
        <v>7180</v>
      </c>
      <c r="Q4114" s="143">
        <f t="shared" si="4462"/>
        <v>5547.5</v>
      </c>
      <c r="R4114" s="188">
        <f t="shared" si="4465"/>
        <v>14645.07</v>
      </c>
      <c r="T4114">
        <v>39528.269999999997</v>
      </c>
      <c r="U4114" s="190">
        <f t="shared" si="4466"/>
        <v>0.37049610316869425</v>
      </c>
    </row>
    <row r="4115" spans="1:21" x14ac:dyDescent="0.2">
      <c r="A4115" s="178">
        <v>42907</v>
      </c>
      <c r="B4115" s="179">
        <v>0.375</v>
      </c>
      <c r="C4115" t="s">
        <v>349</v>
      </c>
      <c r="D4115">
        <v>3.5</v>
      </c>
      <c r="E4115">
        <v>2.5</v>
      </c>
      <c r="F4115">
        <v>2.5</v>
      </c>
      <c r="G4115">
        <v>2.5499999999999998</v>
      </c>
      <c r="H4115" s="184">
        <f t="shared" ref="H4115:L4115" si="4480">H4091</f>
        <v>0.33333333333333331</v>
      </c>
      <c r="I4115" s="185">
        <f t="shared" si="4480"/>
        <v>256</v>
      </c>
      <c r="J4115" s="185">
        <f t="shared" si="4480"/>
        <v>306</v>
      </c>
      <c r="K4115" s="185">
        <f t="shared" si="4480"/>
        <v>2872</v>
      </c>
      <c r="L4115" s="185">
        <f t="shared" si="4480"/>
        <v>2219</v>
      </c>
      <c r="M4115" s="147"/>
      <c r="N4115" s="143">
        <f t="shared" si="4464"/>
        <v>896</v>
      </c>
      <c r="O4115" s="143">
        <f t="shared" si="4460"/>
        <v>765</v>
      </c>
      <c r="P4115" s="143">
        <f t="shared" si="4461"/>
        <v>7180</v>
      </c>
      <c r="Q4115" s="143">
        <f t="shared" si="4462"/>
        <v>5658.45</v>
      </c>
      <c r="R4115" s="188">
        <f t="shared" si="4465"/>
        <v>14499.45</v>
      </c>
      <c r="T4115">
        <v>40863.06</v>
      </c>
      <c r="U4115" s="190">
        <f t="shared" si="4466"/>
        <v>0.35483025500292931</v>
      </c>
    </row>
    <row r="4116" spans="1:21" x14ac:dyDescent="0.2">
      <c r="A4116" s="178">
        <v>42907</v>
      </c>
      <c r="B4116" s="179">
        <v>0.41666666666666669</v>
      </c>
      <c r="C4116" t="s">
        <v>349</v>
      </c>
      <c r="D4116">
        <v>3.5</v>
      </c>
      <c r="E4116">
        <v>2.69</v>
      </c>
      <c r="F4116">
        <v>2.61</v>
      </c>
      <c r="G4116">
        <v>2.5499999999999998</v>
      </c>
      <c r="H4116" s="184">
        <f t="shared" ref="H4116:L4116" si="4481">H4092</f>
        <v>0.375</v>
      </c>
      <c r="I4116" s="185">
        <f t="shared" si="4481"/>
        <v>156</v>
      </c>
      <c r="J4116" s="185">
        <f t="shared" si="4481"/>
        <v>343</v>
      </c>
      <c r="K4116" s="185">
        <f t="shared" si="4481"/>
        <v>2872</v>
      </c>
      <c r="L4116" s="185">
        <f t="shared" si="4481"/>
        <v>2219</v>
      </c>
      <c r="M4116" s="147"/>
      <c r="N4116" s="143">
        <f t="shared" si="4464"/>
        <v>546</v>
      </c>
      <c r="O4116" s="143">
        <f t="shared" si="4460"/>
        <v>922.67</v>
      </c>
      <c r="P4116" s="143">
        <f t="shared" si="4461"/>
        <v>7495.92</v>
      </c>
      <c r="Q4116" s="143">
        <f t="shared" si="4462"/>
        <v>5658.45</v>
      </c>
      <c r="R4116" s="188">
        <f t="shared" si="4465"/>
        <v>14623.04</v>
      </c>
      <c r="T4116">
        <v>43230</v>
      </c>
      <c r="U4116" s="190">
        <f t="shared" si="4466"/>
        <v>0.33826139255146892</v>
      </c>
    </row>
    <row r="4117" spans="1:21" x14ac:dyDescent="0.2">
      <c r="A4117" s="178">
        <v>42907</v>
      </c>
      <c r="B4117" s="179">
        <v>0.45833333333333331</v>
      </c>
      <c r="C4117" t="s">
        <v>349</v>
      </c>
      <c r="D4117">
        <v>2.5499999999999998</v>
      </c>
      <c r="E4117">
        <v>5.0199999999999996</v>
      </c>
      <c r="F4117">
        <v>4.7300000000000004</v>
      </c>
      <c r="G4117">
        <v>4.2699999999999996</v>
      </c>
      <c r="H4117" s="184">
        <f t="shared" ref="H4117:L4117" si="4482">H4093</f>
        <v>0.41666666666666669</v>
      </c>
      <c r="I4117" s="185">
        <f t="shared" si="4482"/>
        <v>196</v>
      </c>
      <c r="J4117" s="185">
        <f t="shared" si="4482"/>
        <v>315</v>
      </c>
      <c r="K4117" s="185">
        <f t="shared" si="4482"/>
        <v>2872</v>
      </c>
      <c r="L4117" s="185">
        <f t="shared" si="4482"/>
        <v>2219</v>
      </c>
      <c r="M4117" s="147"/>
      <c r="N4117" s="143">
        <f t="shared" si="4464"/>
        <v>499.79999999999995</v>
      </c>
      <c r="O4117" s="143">
        <f t="shared" si="4460"/>
        <v>1581.3</v>
      </c>
      <c r="P4117" s="143">
        <f t="shared" si="4461"/>
        <v>13584.560000000001</v>
      </c>
      <c r="Q4117" s="143">
        <f t="shared" si="4462"/>
        <v>9475.1299999999992</v>
      </c>
      <c r="R4117" s="188">
        <f t="shared" si="4465"/>
        <v>25140.79</v>
      </c>
      <c r="T4117">
        <v>46181.03</v>
      </c>
      <c r="U4117" s="190">
        <f t="shared" si="4466"/>
        <v>0.5443964762154504</v>
      </c>
    </row>
    <row r="4118" spans="1:21" x14ac:dyDescent="0.2">
      <c r="A4118" s="178">
        <v>42907</v>
      </c>
      <c r="B4118" s="179">
        <v>0.5</v>
      </c>
      <c r="C4118" t="s">
        <v>349</v>
      </c>
      <c r="D4118">
        <v>1</v>
      </c>
      <c r="E4118">
        <v>6.2</v>
      </c>
      <c r="F4118">
        <v>7.2</v>
      </c>
      <c r="G4118">
        <v>5.5</v>
      </c>
      <c r="H4118" s="184">
        <f t="shared" ref="H4118:L4118" si="4483">H4094</f>
        <v>0.45833333333333331</v>
      </c>
      <c r="I4118" s="185">
        <f t="shared" si="4483"/>
        <v>226</v>
      </c>
      <c r="J4118" s="185">
        <f t="shared" si="4483"/>
        <v>326</v>
      </c>
      <c r="K4118" s="185">
        <f t="shared" si="4483"/>
        <v>2842</v>
      </c>
      <c r="L4118" s="185">
        <f t="shared" si="4483"/>
        <v>1635</v>
      </c>
      <c r="M4118" s="147"/>
      <c r="N4118" s="143">
        <f t="shared" si="4464"/>
        <v>226</v>
      </c>
      <c r="O4118" s="143">
        <f t="shared" si="4460"/>
        <v>2021.2</v>
      </c>
      <c r="P4118" s="143">
        <f t="shared" si="4461"/>
        <v>20462.400000000001</v>
      </c>
      <c r="Q4118" s="143">
        <f t="shared" si="4462"/>
        <v>8992.5</v>
      </c>
      <c r="R4118" s="188">
        <f t="shared" si="4465"/>
        <v>31702.100000000002</v>
      </c>
      <c r="T4118">
        <v>49519.85</v>
      </c>
      <c r="U4118" s="190">
        <f t="shared" si="4466"/>
        <v>0.64018974209332224</v>
      </c>
    </row>
    <row r="4119" spans="1:21" x14ac:dyDescent="0.2">
      <c r="A4119" s="178">
        <v>42907</v>
      </c>
      <c r="B4119" s="179">
        <v>0.54166666666666663</v>
      </c>
      <c r="C4119" t="s">
        <v>349</v>
      </c>
      <c r="D4119">
        <v>1</v>
      </c>
      <c r="E4119">
        <v>7.25</v>
      </c>
      <c r="F4119">
        <v>8.25</v>
      </c>
      <c r="G4119">
        <v>6</v>
      </c>
      <c r="H4119" s="184">
        <f t="shared" ref="H4119:L4119" si="4484">H4095</f>
        <v>0.5</v>
      </c>
      <c r="I4119" s="185">
        <f t="shared" si="4484"/>
        <v>222</v>
      </c>
      <c r="J4119" s="185">
        <f t="shared" si="4484"/>
        <v>319</v>
      </c>
      <c r="K4119" s="185">
        <f t="shared" si="4484"/>
        <v>2842</v>
      </c>
      <c r="L4119" s="185">
        <f t="shared" si="4484"/>
        <v>1635</v>
      </c>
      <c r="M4119" s="147"/>
      <c r="N4119" s="143">
        <f t="shared" si="4464"/>
        <v>222</v>
      </c>
      <c r="O4119" s="143">
        <f t="shared" si="4460"/>
        <v>2312.75</v>
      </c>
      <c r="P4119" s="143">
        <f t="shared" si="4461"/>
        <v>23446.5</v>
      </c>
      <c r="Q4119" s="143">
        <f t="shared" si="4462"/>
        <v>9810</v>
      </c>
      <c r="R4119" s="188">
        <f t="shared" si="4465"/>
        <v>35791.25</v>
      </c>
      <c r="T4119">
        <v>52687.5</v>
      </c>
      <c r="U4119" s="190">
        <f t="shared" si="4466"/>
        <v>0.6793119810201661</v>
      </c>
    </row>
    <row r="4120" spans="1:21" x14ac:dyDescent="0.2">
      <c r="A4120" s="178">
        <v>42907</v>
      </c>
      <c r="B4120" s="179">
        <v>0.58333333333333337</v>
      </c>
      <c r="C4120" t="s">
        <v>349</v>
      </c>
      <c r="D4120">
        <v>1.21</v>
      </c>
      <c r="E4120">
        <v>12.44</v>
      </c>
      <c r="F4120">
        <v>13.44</v>
      </c>
      <c r="G4120">
        <v>12.92</v>
      </c>
      <c r="H4120" s="184">
        <f t="shared" ref="H4120:L4120" si="4485">H4096</f>
        <v>0.54166666666666663</v>
      </c>
      <c r="I4120" s="185">
        <f t="shared" si="4485"/>
        <v>195</v>
      </c>
      <c r="J4120" s="185">
        <f t="shared" si="4485"/>
        <v>299</v>
      </c>
      <c r="K4120" s="185">
        <f t="shared" si="4485"/>
        <v>2842</v>
      </c>
      <c r="L4120" s="185">
        <f t="shared" si="4485"/>
        <v>1635</v>
      </c>
      <c r="M4120" s="147"/>
      <c r="N4120" s="143">
        <f t="shared" si="4464"/>
        <v>235.95</v>
      </c>
      <c r="O4120" s="143">
        <f t="shared" si="4460"/>
        <v>3719.56</v>
      </c>
      <c r="P4120" s="143">
        <f t="shared" si="4461"/>
        <v>38196.479999999996</v>
      </c>
      <c r="Q4120" s="143">
        <f t="shared" si="4462"/>
        <v>21124.2</v>
      </c>
      <c r="R4120" s="188">
        <f t="shared" si="4465"/>
        <v>63276.19</v>
      </c>
      <c r="T4120">
        <v>55493.82</v>
      </c>
      <c r="U4120" s="190">
        <f t="shared" si="4466"/>
        <v>1.1402384986292167</v>
      </c>
    </row>
    <row r="4121" spans="1:21" x14ac:dyDescent="0.2">
      <c r="A4121" s="178">
        <v>42907</v>
      </c>
      <c r="B4121" s="179">
        <v>0.625</v>
      </c>
      <c r="C4121" t="s">
        <v>349</v>
      </c>
      <c r="D4121">
        <v>2.09</v>
      </c>
      <c r="E4121">
        <v>15</v>
      </c>
      <c r="F4121">
        <v>19.71</v>
      </c>
      <c r="G4121">
        <v>8.77</v>
      </c>
      <c r="H4121" s="184">
        <f t="shared" ref="H4121:L4121" si="4486">H4097</f>
        <v>0.58333333333333337</v>
      </c>
      <c r="I4121" s="185">
        <f t="shared" si="4486"/>
        <v>205</v>
      </c>
      <c r="J4121" s="185">
        <f t="shared" si="4486"/>
        <v>237</v>
      </c>
      <c r="K4121" s="185">
        <f t="shared" si="4486"/>
        <v>2842</v>
      </c>
      <c r="L4121" s="185">
        <f t="shared" si="4486"/>
        <v>1635</v>
      </c>
      <c r="M4121" s="147"/>
      <c r="N4121" s="143">
        <f t="shared" si="4464"/>
        <v>428.45</v>
      </c>
      <c r="O4121" s="143">
        <f t="shared" si="4460"/>
        <v>3555</v>
      </c>
      <c r="P4121" s="143">
        <f t="shared" si="4461"/>
        <v>56015.82</v>
      </c>
      <c r="Q4121" s="143">
        <f t="shared" si="4462"/>
        <v>14338.949999999999</v>
      </c>
      <c r="R4121" s="188">
        <f t="shared" si="4465"/>
        <v>74338.22</v>
      </c>
      <c r="T4121">
        <v>57961.42</v>
      </c>
      <c r="U4121" s="190">
        <f t="shared" si="4466"/>
        <v>1.2825465628688877</v>
      </c>
    </row>
    <row r="4122" spans="1:21" x14ac:dyDescent="0.2">
      <c r="A4122" s="178">
        <v>42907</v>
      </c>
      <c r="B4122" s="179">
        <v>0.66666666666666663</v>
      </c>
      <c r="C4122" t="s">
        <v>349</v>
      </c>
      <c r="D4122">
        <v>3.5</v>
      </c>
      <c r="E4122">
        <v>29.43</v>
      </c>
      <c r="F4122">
        <v>31.03</v>
      </c>
      <c r="G4122">
        <v>14.14</v>
      </c>
      <c r="H4122" s="184">
        <f t="shared" ref="H4122:L4122" si="4487">H4098</f>
        <v>0.625</v>
      </c>
      <c r="I4122" s="185">
        <f t="shared" si="4487"/>
        <v>212</v>
      </c>
      <c r="J4122" s="185">
        <f t="shared" si="4487"/>
        <v>213</v>
      </c>
      <c r="K4122" s="185">
        <f t="shared" si="4487"/>
        <v>2842</v>
      </c>
      <c r="L4122" s="185">
        <f t="shared" si="4487"/>
        <v>1380</v>
      </c>
      <c r="M4122" s="147"/>
      <c r="N4122" s="143">
        <f t="shared" si="4464"/>
        <v>742</v>
      </c>
      <c r="O4122" s="143">
        <f t="shared" si="4460"/>
        <v>6268.59</v>
      </c>
      <c r="P4122" s="143">
        <f t="shared" si="4461"/>
        <v>88187.260000000009</v>
      </c>
      <c r="Q4122" s="143">
        <f t="shared" si="4462"/>
        <v>19513.2</v>
      </c>
      <c r="R4122" s="188">
        <f t="shared" si="4465"/>
        <v>114711.05</v>
      </c>
      <c r="T4122">
        <v>59286.47</v>
      </c>
      <c r="U4122" s="190">
        <f t="shared" si="4466"/>
        <v>1.9348605170791919</v>
      </c>
    </row>
    <row r="4123" spans="1:21" x14ac:dyDescent="0.2">
      <c r="A4123" s="178">
        <v>42907</v>
      </c>
      <c r="B4123" s="179">
        <v>0.70833333333333337</v>
      </c>
      <c r="C4123" t="s">
        <v>349</v>
      </c>
      <c r="D4123">
        <v>3</v>
      </c>
      <c r="E4123">
        <v>23.86</v>
      </c>
      <c r="F4123">
        <v>30.49</v>
      </c>
      <c r="G4123">
        <v>14.14</v>
      </c>
      <c r="H4123" s="184">
        <f t="shared" ref="H4123:L4123" si="4488">H4099</f>
        <v>0.66666666666666663</v>
      </c>
      <c r="I4123" s="185">
        <f t="shared" si="4488"/>
        <v>191</v>
      </c>
      <c r="J4123" s="185">
        <f t="shared" si="4488"/>
        <v>237</v>
      </c>
      <c r="K4123" s="185">
        <f t="shared" si="4488"/>
        <v>2842</v>
      </c>
      <c r="L4123" s="185">
        <f t="shared" si="4488"/>
        <v>1380</v>
      </c>
      <c r="M4123" s="147"/>
      <c r="N4123" s="143">
        <f t="shared" si="4464"/>
        <v>573</v>
      </c>
      <c r="O4123" s="143">
        <f t="shared" si="4460"/>
        <v>5654.82</v>
      </c>
      <c r="P4123" s="143">
        <f t="shared" si="4461"/>
        <v>86652.58</v>
      </c>
      <c r="Q4123" s="143">
        <f t="shared" si="4462"/>
        <v>19513.2</v>
      </c>
      <c r="R4123" s="188">
        <f t="shared" si="4465"/>
        <v>112393.59999999999</v>
      </c>
      <c r="T4123">
        <v>59652.68</v>
      </c>
      <c r="U4123" s="190">
        <f t="shared" si="4466"/>
        <v>1.8841332862161431</v>
      </c>
    </row>
    <row r="4124" spans="1:21" x14ac:dyDescent="0.2">
      <c r="A4124" s="178">
        <v>42907</v>
      </c>
      <c r="B4124" s="179">
        <v>0.75</v>
      </c>
      <c r="C4124" t="s">
        <v>349</v>
      </c>
      <c r="D4124">
        <v>3.5</v>
      </c>
      <c r="E4124">
        <v>6</v>
      </c>
      <c r="F4124">
        <v>12.85</v>
      </c>
      <c r="G4124">
        <v>5</v>
      </c>
      <c r="H4124" s="184">
        <f t="shared" ref="H4124:L4124" si="4489">H4100</f>
        <v>0.70833333333333337</v>
      </c>
      <c r="I4124" s="185">
        <f t="shared" si="4489"/>
        <v>218</v>
      </c>
      <c r="J4124" s="185">
        <f t="shared" si="4489"/>
        <v>258</v>
      </c>
      <c r="K4124" s="185">
        <f t="shared" si="4489"/>
        <v>2842</v>
      </c>
      <c r="L4124" s="185">
        <f t="shared" si="4489"/>
        <v>1380</v>
      </c>
      <c r="M4124" s="147"/>
      <c r="N4124" s="143">
        <f t="shared" si="4464"/>
        <v>763</v>
      </c>
      <c r="O4124" s="143">
        <f t="shared" si="4460"/>
        <v>1548</v>
      </c>
      <c r="P4124" s="143">
        <f t="shared" si="4461"/>
        <v>36519.699999999997</v>
      </c>
      <c r="Q4124" s="143">
        <f t="shared" si="4462"/>
        <v>6900</v>
      </c>
      <c r="R4124" s="188">
        <f t="shared" si="4465"/>
        <v>45730.7</v>
      </c>
      <c r="T4124">
        <v>59549.26</v>
      </c>
      <c r="U4124" s="190">
        <f t="shared" si="4466"/>
        <v>0.76794741026168911</v>
      </c>
    </row>
    <row r="4125" spans="1:21" x14ac:dyDescent="0.2">
      <c r="A4125" s="178">
        <v>42907</v>
      </c>
      <c r="B4125" s="179">
        <v>0.79166666666666663</v>
      </c>
      <c r="C4125" t="s">
        <v>349</v>
      </c>
      <c r="D4125">
        <v>3.5</v>
      </c>
      <c r="E4125">
        <v>4</v>
      </c>
      <c r="F4125">
        <v>10.08</v>
      </c>
      <c r="G4125">
        <v>2.68</v>
      </c>
      <c r="H4125" s="184">
        <f t="shared" ref="H4125:L4125" si="4490">H4101</f>
        <v>0.75</v>
      </c>
      <c r="I4125" s="185">
        <f t="shared" si="4490"/>
        <v>240</v>
      </c>
      <c r="J4125" s="185">
        <f t="shared" si="4490"/>
        <v>365</v>
      </c>
      <c r="K4125" s="185">
        <f t="shared" si="4490"/>
        <v>2842</v>
      </c>
      <c r="L4125" s="185">
        <f t="shared" si="4490"/>
        <v>1380</v>
      </c>
      <c r="M4125" s="147"/>
      <c r="N4125" s="143">
        <f t="shared" si="4464"/>
        <v>840</v>
      </c>
      <c r="O4125" s="143">
        <f t="shared" si="4460"/>
        <v>1460</v>
      </c>
      <c r="P4125" s="143">
        <f t="shared" si="4461"/>
        <v>28647.360000000001</v>
      </c>
      <c r="Q4125" s="143">
        <f t="shared" si="4462"/>
        <v>3698.4</v>
      </c>
      <c r="R4125" s="188">
        <f t="shared" si="4465"/>
        <v>34645.760000000002</v>
      </c>
      <c r="T4125">
        <v>58870.61</v>
      </c>
      <c r="U4125" s="190">
        <f t="shared" si="4466"/>
        <v>0.58850689673506018</v>
      </c>
    </row>
    <row r="4126" spans="1:21" x14ac:dyDescent="0.2">
      <c r="A4126" s="178">
        <v>42907</v>
      </c>
      <c r="B4126" s="179">
        <v>0.83333333333333337</v>
      </c>
      <c r="C4126" t="s">
        <v>349</v>
      </c>
      <c r="D4126">
        <v>3.5</v>
      </c>
      <c r="E4126">
        <v>4</v>
      </c>
      <c r="F4126">
        <v>8.9</v>
      </c>
      <c r="G4126">
        <v>1.56</v>
      </c>
      <c r="H4126" s="184">
        <f t="shared" ref="H4126:L4126" si="4491">H4102</f>
        <v>0.79166666666666663</v>
      </c>
      <c r="I4126" s="185">
        <f t="shared" si="4491"/>
        <v>320</v>
      </c>
      <c r="J4126" s="185">
        <f t="shared" si="4491"/>
        <v>214</v>
      </c>
      <c r="K4126" s="185">
        <f t="shared" si="4491"/>
        <v>2842</v>
      </c>
      <c r="L4126" s="185">
        <f t="shared" si="4491"/>
        <v>1426</v>
      </c>
      <c r="M4126" s="147"/>
      <c r="N4126" s="143">
        <f t="shared" si="4464"/>
        <v>1120</v>
      </c>
      <c r="O4126" s="143">
        <f t="shared" si="4460"/>
        <v>856</v>
      </c>
      <c r="P4126" s="143">
        <f t="shared" si="4461"/>
        <v>25293.8</v>
      </c>
      <c r="Q4126" s="143">
        <f t="shared" si="4462"/>
        <v>2224.56</v>
      </c>
      <c r="R4126" s="188">
        <f t="shared" si="4465"/>
        <v>29494.36</v>
      </c>
      <c r="T4126">
        <v>57445.57</v>
      </c>
      <c r="U4126" s="190">
        <f t="shared" si="4466"/>
        <v>0.51343140994161951</v>
      </c>
    </row>
    <row r="4127" spans="1:21" x14ac:dyDescent="0.2">
      <c r="A4127" s="178">
        <v>42907</v>
      </c>
      <c r="B4127" s="179">
        <v>0.875</v>
      </c>
      <c r="C4127" t="s">
        <v>349</v>
      </c>
      <c r="D4127">
        <v>3.56</v>
      </c>
      <c r="E4127">
        <v>4</v>
      </c>
      <c r="F4127">
        <v>7.85</v>
      </c>
      <c r="G4127">
        <v>1.08</v>
      </c>
      <c r="H4127" s="184">
        <f t="shared" ref="H4127:L4127" si="4492">H4103</f>
        <v>0.83333333333333337</v>
      </c>
      <c r="I4127" s="185">
        <f t="shared" si="4492"/>
        <v>322</v>
      </c>
      <c r="J4127" s="185">
        <f t="shared" si="4492"/>
        <v>178</v>
      </c>
      <c r="K4127" s="185">
        <f t="shared" si="4492"/>
        <v>2842</v>
      </c>
      <c r="L4127" s="185">
        <f t="shared" si="4492"/>
        <v>1426</v>
      </c>
      <c r="M4127" s="147"/>
      <c r="N4127" s="143">
        <f t="shared" si="4464"/>
        <v>1146.32</v>
      </c>
      <c r="O4127" s="143">
        <f t="shared" si="4460"/>
        <v>712</v>
      </c>
      <c r="P4127" s="143">
        <f t="shared" si="4461"/>
        <v>22309.7</v>
      </c>
      <c r="Q4127" s="143">
        <f t="shared" si="4462"/>
        <v>1540.0800000000002</v>
      </c>
      <c r="R4127" s="188">
        <f t="shared" si="4465"/>
        <v>25708.100000000002</v>
      </c>
      <c r="T4127">
        <v>55358.49</v>
      </c>
      <c r="U4127" s="190">
        <f t="shared" si="4466"/>
        <v>0.46439308586632339</v>
      </c>
    </row>
    <row r="4128" spans="1:21" x14ac:dyDescent="0.2">
      <c r="A4128" s="178">
        <v>42907</v>
      </c>
      <c r="B4128" s="179">
        <v>0.91666666666666663</v>
      </c>
      <c r="C4128" t="s">
        <v>349</v>
      </c>
      <c r="D4128">
        <v>5.94</v>
      </c>
      <c r="E4128">
        <v>2.31</v>
      </c>
      <c r="F4128">
        <v>4.5999999999999996</v>
      </c>
      <c r="G4128">
        <v>0.99</v>
      </c>
      <c r="H4128" s="184">
        <f t="shared" ref="H4128:L4128" si="4493">H4104</f>
        <v>0.875</v>
      </c>
      <c r="I4128" s="185">
        <f t="shared" si="4493"/>
        <v>337</v>
      </c>
      <c r="J4128" s="185">
        <f t="shared" si="4493"/>
        <v>173</v>
      </c>
      <c r="K4128" s="185">
        <f t="shared" si="4493"/>
        <v>2842</v>
      </c>
      <c r="L4128" s="185">
        <f t="shared" si="4493"/>
        <v>1426</v>
      </c>
      <c r="M4128" s="147"/>
      <c r="N4128" s="143">
        <f t="shared" si="4464"/>
        <v>2001.7800000000002</v>
      </c>
      <c r="O4128" s="143">
        <f t="shared" si="4460"/>
        <v>399.63</v>
      </c>
      <c r="P4128" s="143">
        <f t="shared" si="4461"/>
        <v>13073.199999999999</v>
      </c>
      <c r="Q4128" s="143">
        <f t="shared" si="4462"/>
        <v>1411.74</v>
      </c>
      <c r="R4128" s="188">
        <f t="shared" si="4465"/>
        <v>16886.349999999999</v>
      </c>
      <c r="T4128">
        <v>53468.66</v>
      </c>
      <c r="U4128" s="190">
        <f t="shared" si="4466"/>
        <v>0.31581771452660301</v>
      </c>
    </row>
    <row r="4129" spans="1:21" x14ac:dyDescent="0.2">
      <c r="A4129" s="178">
        <v>42907</v>
      </c>
      <c r="B4129" s="179">
        <v>0.95833333333333337</v>
      </c>
      <c r="C4129" t="s">
        <v>349</v>
      </c>
      <c r="D4129">
        <v>7</v>
      </c>
      <c r="E4129">
        <v>3.63</v>
      </c>
      <c r="F4129">
        <v>4.6399999999999997</v>
      </c>
      <c r="G4129">
        <v>0.12</v>
      </c>
      <c r="H4129" s="184">
        <f t="shared" ref="H4129:L4129" si="4494">H4105</f>
        <v>0.91666666666666663</v>
      </c>
      <c r="I4129" s="185">
        <f t="shared" si="4494"/>
        <v>394</v>
      </c>
      <c r="J4129" s="185">
        <f t="shared" si="4494"/>
        <v>194</v>
      </c>
      <c r="K4129" s="185">
        <f t="shared" si="4494"/>
        <v>2842</v>
      </c>
      <c r="L4129" s="185">
        <f t="shared" si="4494"/>
        <v>1426</v>
      </c>
      <c r="M4129" s="147"/>
      <c r="N4129" s="143">
        <f t="shared" si="4464"/>
        <v>2758</v>
      </c>
      <c r="O4129" s="143">
        <f t="shared" si="4460"/>
        <v>704.22</v>
      </c>
      <c r="P4129" s="143">
        <f t="shared" si="4461"/>
        <v>13186.88</v>
      </c>
      <c r="Q4129" s="143">
        <f t="shared" si="4462"/>
        <v>171.12</v>
      </c>
      <c r="R4129" s="188">
        <f t="shared" si="4465"/>
        <v>16820.219999999998</v>
      </c>
      <c r="T4129">
        <v>52072.22</v>
      </c>
      <c r="U4129" s="190">
        <f t="shared" si="4466"/>
        <v>0.32301714810699445</v>
      </c>
    </row>
    <row r="4130" spans="1:21" x14ac:dyDescent="0.2">
      <c r="A4130" s="178">
        <v>42907</v>
      </c>
      <c r="B4130" s="180">
        <v>1</v>
      </c>
      <c r="C4130" t="s">
        <v>349</v>
      </c>
      <c r="D4130">
        <v>5</v>
      </c>
      <c r="E4130">
        <v>1.87</v>
      </c>
      <c r="F4130">
        <v>2.5</v>
      </c>
      <c r="G4130">
        <v>0.17</v>
      </c>
      <c r="H4130" s="184">
        <f t="shared" ref="H4130:L4130" si="4495">H4106</f>
        <v>0.95833333333333337</v>
      </c>
      <c r="I4130" s="185">
        <f t="shared" si="4495"/>
        <v>389</v>
      </c>
      <c r="J4130" s="185">
        <f t="shared" si="4495"/>
        <v>265</v>
      </c>
      <c r="K4130" s="185">
        <f t="shared" si="4495"/>
        <v>2985</v>
      </c>
      <c r="L4130" s="185">
        <f t="shared" si="4495"/>
        <v>1111</v>
      </c>
      <c r="M4130" s="147"/>
      <c r="N4130" s="143">
        <f t="shared" si="4464"/>
        <v>1945</v>
      </c>
      <c r="O4130" s="143">
        <f t="shared" si="4460"/>
        <v>495.55</v>
      </c>
      <c r="P4130" s="143">
        <f t="shared" si="4461"/>
        <v>7462.5</v>
      </c>
      <c r="Q4130" s="143">
        <f t="shared" si="4462"/>
        <v>188.87</v>
      </c>
      <c r="R4130" s="188">
        <f t="shared" si="4465"/>
        <v>10091.92</v>
      </c>
      <c r="T4130">
        <v>48524.2</v>
      </c>
      <c r="U4130" s="190">
        <f t="shared" si="4466"/>
        <v>0.20797705062628546</v>
      </c>
    </row>
    <row r="4131" spans="1:21" x14ac:dyDescent="0.2">
      <c r="A4131" s="178">
        <v>42908</v>
      </c>
      <c r="B4131" s="179">
        <v>4.1666666666666664E-2</v>
      </c>
      <c r="C4131" t="s">
        <v>349</v>
      </c>
      <c r="D4131">
        <v>5</v>
      </c>
      <c r="E4131">
        <v>1.8</v>
      </c>
      <c r="F4131">
        <v>2</v>
      </c>
      <c r="G4131">
        <v>0.17</v>
      </c>
      <c r="H4131" s="184">
        <f t="shared" ref="H4131:L4131" si="4496">H4107</f>
        <v>1</v>
      </c>
      <c r="I4131" s="185">
        <f t="shared" si="4496"/>
        <v>362</v>
      </c>
      <c r="J4131" s="185">
        <f t="shared" si="4496"/>
        <v>243</v>
      </c>
      <c r="K4131" s="185">
        <f t="shared" si="4496"/>
        <v>2985</v>
      </c>
      <c r="L4131" s="185">
        <f t="shared" si="4496"/>
        <v>1111</v>
      </c>
      <c r="M4131" s="147"/>
      <c r="N4131" s="143">
        <f t="shared" si="4464"/>
        <v>1810</v>
      </c>
      <c r="O4131" s="143">
        <f t="shared" si="4460"/>
        <v>437.40000000000003</v>
      </c>
      <c r="P4131" s="143">
        <f t="shared" si="4461"/>
        <v>5970</v>
      </c>
      <c r="Q4131" s="143">
        <f t="shared" si="4462"/>
        <v>188.87</v>
      </c>
      <c r="R4131" s="188">
        <f t="shared" si="4465"/>
        <v>8406.27</v>
      </c>
      <c r="T4131">
        <v>44579.16</v>
      </c>
      <c r="U4131" s="190">
        <f t="shared" si="4466"/>
        <v>0.18856950198254072</v>
      </c>
    </row>
    <row r="4132" spans="1:21" x14ac:dyDescent="0.2">
      <c r="A4132" s="178">
        <v>42908</v>
      </c>
      <c r="B4132" s="179">
        <v>8.3333333333333329E-2</v>
      </c>
      <c r="C4132" t="s">
        <v>349</v>
      </c>
      <c r="D4132">
        <v>3.44</v>
      </c>
      <c r="E4132">
        <v>1.5</v>
      </c>
      <c r="F4132">
        <v>2</v>
      </c>
      <c r="G4132">
        <v>0.17</v>
      </c>
      <c r="H4132" s="184">
        <f t="shared" ref="H4132:L4132" si="4497">H4108</f>
        <v>4.1666666666666664E-2</v>
      </c>
      <c r="I4132" s="185">
        <f t="shared" si="4497"/>
        <v>294</v>
      </c>
      <c r="J4132" s="185">
        <f t="shared" si="4497"/>
        <v>212</v>
      </c>
      <c r="K4132" s="185">
        <f t="shared" si="4497"/>
        <v>2985</v>
      </c>
      <c r="L4132" s="185">
        <f t="shared" si="4497"/>
        <v>1111</v>
      </c>
      <c r="M4132" s="147"/>
      <c r="N4132" s="143">
        <f t="shared" si="4464"/>
        <v>1011.36</v>
      </c>
      <c r="O4132" s="143">
        <f t="shared" si="4460"/>
        <v>318</v>
      </c>
      <c r="P4132" s="143">
        <f t="shared" si="4461"/>
        <v>5970</v>
      </c>
      <c r="Q4132" s="143">
        <f t="shared" si="4462"/>
        <v>188.87</v>
      </c>
      <c r="R4132" s="188">
        <f t="shared" si="4465"/>
        <v>7488.2300000000005</v>
      </c>
      <c r="T4132">
        <v>41274.660000000003</v>
      </c>
      <c r="U4132" s="190">
        <f t="shared" si="4466"/>
        <v>0.18142438968606889</v>
      </c>
    </row>
    <row r="4133" spans="1:21" x14ac:dyDescent="0.2">
      <c r="A4133" s="178">
        <v>42908</v>
      </c>
      <c r="B4133" s="179">
        <v>0.125</v>
      </c>
      <c r="C4133" t="s">
        <v>349</v>
      </c>
      <c r="D4133">
        <v>2.99</v>
      </c>
      <c r="E4133">
        <v>1.5</v>
      </c>
      <c r="F4133">
        <v>2</v>
      </c>
      <c r="G4133">
        <v>0.97</v>
      </c>
      <c r="H4133" s="184">
        <f t="shared" ref="H4133:L4133" si="4498">H4109</f>
        <v>8.3333333333333329E-2</v>
      </c>
      <c r="I4133" s="185">
        <f t="shared" si="4498"/>
        <v>236</v>
      </c>
      <c r="J4133" s="185">
        <f t="shared" si="4498"/>
        <v>179</v>
      </c>
      <c r="K4133" s="185">
        <f t="shared" si="4498"/>
        <v>2985</v>
      </c>
      <c r="L4133" s="185">
        <f t="shared" si="4498"/>
        <v>1111</v>
      </c>
      <c r="M4133" s="147"/>
      <c r="N4133" s="143">
        <f t="shared" si="4464"/>
        <v>705.6400000000001</v>
      </c>
      <c r="O4133" s="143">
        <f t="shared" si="4460"/>
        <v>268.5</v>
      </c>
      <c r="P4133" s="143">
        <f t="shared" si="4461"/>
        <v>5970</v>
      </c>
      <c r="Q4133" s="143">
        <f t="shared" si="4462"/>
        <v>1077.67</v>
      </c>
      <c r="R4133" s="188">
        <f t="shared" si="4465"/>
        <v>8021.81</v>
      </c>
      <c r="T4133">
        <v>38938.94</v>
      </c>
      <c r="U4133" s="190">
        <f t="shared" si="4466"/>
        <v>0.20600997356373851</v>
      </c>
    </row>
    <row r="4134" spans="1:21" x14ac:dyDescent="0.2">
      <c r="A4134" s="178">
        <v>42908</v>
      </c>
      <c r="B4134" s="179">
        <v>0.16666666666666666</v>
      </c>
      <c r="C4134" t="s">
        <v>349</v>
      </c>
      <c r="D4134">
        <v>2.61</v>
      </c>
      <c r="E4134">
        <v>1.2</v>
      </c>
      <c r="F4134">
        <v>1.85</v>
      </c>
      <c r="G4134">
        <v>0.97</v>
      </c>
      <c r="H4134" s="184">
        <f t="shared" ref="H4134:L4134" si="4499">H4110</f>
        <v>0.125</v>
      </c>
      <c r="I4134" s="185">
        <f t="shared" si="4499"/>
        <v>201</v>
      </c>
      <c r="J4134" s="185">
        <f t="shared" si="4499"/>
        <v>205</v>
      </c>
      <c r="K4134" s="185">
        <f t="shared" si="4499"/>
        <v>2985</v>
      </c>
      <c r="L4134" s="185">
        <f t="shared" si="4499"/>
        <v>1717</v>
      </c>
      <c r="M4134" s="147"/>
      <c r="N4134" s="143">
        <f t="shared" si="4464"/>
        <v>524.61</v>
      </c>
      <c r="O4134" s="143">
        <f t="shared" si="4460"/>
        <v>246</v>
      </c>
      <c r="P4134" s="143">
        <f t="shared" si="4461"/>
        <v>5522.25</v>
      </c>
      <c r="Q4134" s="143">
        <f t="shared" si="4462"/>
        <v>1665.49</v>
      </c>
      <c r="R4134" s="188">
        <f t="shared" si="4465"/>
        <v>7958.3499999999995</v>
      </c>
      <c r="T4134">
        <v>37206.480000000003</v>
      </c>
      <c r="U4134" s="190">
        <f t="shared" si="4466"/>
        <v>0.21389688032837287</v>
      </c>
    </row>
    <row r="4135" spans="1:21" x14ac:dyDescent="0.2">
      <c r="A4135" s="178">
        <v>42908</v>
      </c>
      <c r="B4135" s="179">
        <v>0.20833333333333334</v>
      </c>
      <c r="C4135" t="s">
        <v>349</v>
      </c>
      <c r="D4135">
        <v>2.61</v>
      </c>
      <c r="E4135">
        <v>1.5</v>
      </c>
      <c r="F4135">
        <v>2</v>
      </c>
      <c r="G4135">
        <v>0.97</v>
      </c>
      <c r="H4135" s="184">
        <f t="shared" ref="H4135:L4135" si="4500">H4111</f>
        <v>0.16666666666666666</v>
      </c>
      <c r="I4135" s="185">
        <f t="shared" si="4500"/>
        <v>185</v>
      </c>
      <c r="J4135" s="185">
        <f t="shared" si="4500"/>
        <v>205</v>
      </c>
      <c r="K4135" s="185">
        <f t="shared" si="4500"/>
        <v>2985</v>
      </c>
      <c r="L4135" s="185">
        <f t="shared" si="4500"/>
        <v>1717</v>
      </c>
      <c r="M4135" s="147"/>
      <c r="N4135" s="143">
        <f t="shared" si="4464"/>
        <v>482.84999999999997</v>
      </c>
      <c r="O4135" s="143">
        <f t="shared" si="4460"/>
        <v>307.5</v>
      </c>
      <c r="P4135" s="143">
        <f t="shared" si="4461"/>
        <v>5970</v>
      </c>
      <c r="Q4135" s="143">
        <f t="shared" si="4462"/>
        <v>1665.49</v>
      </c>
      <c r="R4135" s="188">
        <f t="shared" si="4465"/>
        <v>8425.84</v>
      </c>
      <c r="T4135">
        <v>36236.43</v>
      </c>
      <c r="U4135" s="190">
        <f t="shared" si="4466"/>
        <v>0.23252400967755377</v>
      </c>
    </row>
    <row r="4136" spans="1:21" x14ac:dyDescent="0.2">
      <c r="A4136" s="178">
        <v>42908</v>
      </c>
      <c r="B4136" s="179">
        <v>0.25</v>
      </c>
      <c r="C4136" t="s">
        <v>349</v>
      </c>
      <c r="D4136">
        <v>3.5</v>
      </c>
      <c r="E4136">
        <v>1.8</v>
      </c>
      <c r="F4136">
        <v>2</v>
      </c>
      <c r="G4136">
        <v>0.97</v>
      </c>
      <c r="H4136" s="184">
        <f t="shared" ref="H4136:L4136" si="4501">H4112</f>
        <v>0.20833333333333334</v>
      </c>
      <c r="I4136" s="185">
        <f t="shared" si="4501"/>
        <v>207</v>
      </c>
      <c r="J4136" s="185">
        <f t="shared" si="4501"/>
        <v>283</v>
      </c>
      <c r="K4136" s="185">
        <f t="shared" si="4501"/>
        <v>2985</v>
      </c>
      <c r="L4136" s="185">
        <f t="shared" si="4501"/>
        <v>1717</v>
      </c>
      <c r="M4136" s="147"/>
      <c r="N4136" s="143">
        <f t="shared" si="4464"/>
        <v>724.5</v>
      </c>
      <c r="O4136" s="143">
        <f t="shared" si="4460"/>
        <v>509.40000000000003</v>
      </c>
      <c r="P4136" s="143">
        <f t="shared" si="4461"/>
        <v>5970</v>
      </c>
      <c r="Q4136" s="143">
        <f t="shared" si="4462"/>
        <v>1665.49</v>
      </c>
      <c r="R4136" s="188">
        <f t="shared" si="4465"/>
        <v>8869.39</v>
      </c>
      <c r="T4136">
        <v>36239.82</v>
      </c>
      <c r="U4136" s="190">
        <f t="shared" si="4466"/>
        <v>0.24474155776711914</v>
      </c>
    </row>
    <row r="4137" spans="1:21" x14ac:dyDescent="0.2">
      <c r="A4137" s="178">
        <v>42908</v>
      </c>
      <c r="B4137" s="179">
        <v>0.29166666666666669</v>
      </c>
      <c r="C4137" t="s">
        <v>349</v>
      </c>
      <c r="D4137">
        <v>3.46</v>
      </c>
      <c r="E4137">
        <v>2.61</v>
      </c>
      <c r="F4137">
        <v>2.16</v>
      </c>
      <c r="G4137">
        <v>2.6</v>
      </c>
      <c r="H4137" s="184">
        <f t="shared" ref="H4137:L4137" si="4502">H4113</f>
        <v>0.25</v>
      </c>
      <c r="I4137" s="185">
        <f t="shared" si="4502"/>
        <v>327</v>
      </c>
      <c r="J4137" s="185">
        <f t="shared" si="4502"/>
        <v>438</v>
      </c>
      <c r="K4137" s="185">
        <f t="shared" si="4502"/>
        <v>2985</v>
      </c>
      <c r="L4137" s="185">
        <f t="shared" si="4502"/>
        <v>1717</v>
      </c>
      <c r="M4137" s="147"/>
      <c r="N4137" s="143">
        <f t="shared" si="4464"/>
        <v>1131.42</v>
      </c>
      <c r="O4137" s="143">
        <f t="shared" si="4460"/>
        <v>1143.1799999999998</v>
      </c>
      <c r="P4137" s="143">
        <f t="shared" si="4461"/>
        <v>6447.6</v>
      </c>
      <c r="Q4137" s="143">
        <f t="shared" si="4462"/>
        <v>4464.2</v>
      </c>
      <c r="R4137" s="188">
        <f t="shared" si="4465"/>
        <v>13186.400000000001</v>
      </c>
      <c r="T4137">
        <v>37424.06</v>
      </c>
      <c r="U4137" s="190">
        <f t="shared" si="4466"/>
        <v>0.35235086732973392</v>
      </c>
    </row>
    <row r="4138" spans="1:21" x14ac:dyDescent="0.2">
      <c r="A4138" s="178">
        <v>42908</v>
      </c>
      <c r="B4138" s="179">
        <v>0.33333333333333331</v>
      </c>
      <c r="C4138" t="s">
        <v>349</v>
      </c>
      <c r="D4138">
        <v>2.31</v>
      </c>
      <c r="E4138">
        <v>2.4</v>
      </c>
      <c r="F4138">
        <v>2.11</v>
      </c>
      <c r="G4138">
        <v>3</v>
      </c>
      <c r="H4138" s="184">
        <f t="shared" ref="H4138:L4138" si="4503">H4114</f>
        <v>0.29166666666666669</v>
      </c>
      <c r="I4138" s="185">
        <f t="shared" si="4503"/>
        <v>249</v>
      </c>
      <c r="J4138" s="185">
        <f t="shared" si="4503"/>
        <v>556</v>
      </c>
      <c r="K4138" s="185">
        <f t="shared" si="4503"/>
        <v>2872</v>
      </c>
      <c r="L4138" s="185">
        <f t="shared" si="4503"/>
        <v>2219</v>
      </c>
      <c r="M4138" s="147"/>
      <c r="N4138" s="143">
        <f t="shared" si="4464"/>
        <v>575.19000000000005</v>
      </c>
      <c r="O4138" s="143">
        <f t="shared" si="4460"/>
        <v>1334.3999999999999</v>
      </c>
      <c r="P4138" s="143">
        <f t="shared" si="4461"/>
        <v>6059.92</v>
      </c>
      <c r="Q4138" s="143">
        <f t="shared" si="4462"/>
        <v>6657</v>
      </c>
      <c r="R4138" s="188">
        <f t="shared" si="4465"/>
        <v>14626.51</v>
      </c>
      <c r="T4138">
        <v>39125.96</v>
      </c>
      <c r="U4138" s="190">
        <f t="shared" si="4466"/>
        <v>0.37383133857929624</v>
      </c>
    </row>
    <row r="4139" spans="1:21" x14ac:dyDescent="0.2">
      <c r="A4139" s="178">
        <v>42908</v>
      </c>
      <c r="B4139" s="179">
        <v>0.375</v>
      </c>
      <c r="C4139" t="s">
        <v>349</v>
      </c>
      <c r="D4139">
        <v>2.63</v>
      </c>
      <c r="E4139">
        <v>2.61</v>
      </c>
      <c r="F4139">
        <v>2.14</v>
      </c>
      <c r="G4139">
        <v>2.6</v>
      </c>
      <c r="H4139" s="184">
        <f t="shared" ref="H4139:L4139" si="4504">H4115</f>
        <v>0.33333333333333331</v>
      </c>
      <c r="I4139" s="185">
        <f t="shared" si="4504"/>
        <v>256</v>
      </c>
      <c r="J4139" s="185">
        <f t="shared" si="4504"/>
        <v>306</v>
      </c>
      <c r="K4139" s="185">
        <f t="shared" si="4504"/>
        <v>2872</v>
      </c>
      <c r="L4139" s="185">
        <f t="shared" si="4504"/>
        <v>2219</v>
      </c>
      <c r="M4139" s="147"/>
      <c r="N4139" s="143">
        <f t="shared" si="4464"/>
        <v>673.28</v>
      </c>
      <c r="O4139" s="143">
        <f t="shared" si="4460"/>
        <v>798.66</v>
      </c>
      <c r="P4139" s="143">
        <f t="shared" si="4461"/>
        <v>6146.08</v>
      </c>
      <c r="Q4139" s="143">
        <f t="shared" si="4462"/>
        <v>5769.4000000000005</v>
      </c>
      <c r="R4139" s="188">
        <f t="shared" si="4465"/>
        <v>13387.420000000002</v>
      </c>
      <c r="T4139">
        <v>40385.71</v>
      </c>
      <c r="U4139" s="190">
        <f t="shared" si="4466"/>
        <v>0.33148903411627534</v>
      </c>
    </row>
    <row r="4140" spans="1:21" x14ac:dyDescent="0.2">
      <c r="A4140" s="178">
        <v>42908</v>
      </c>
      <c r="B4140" s="179">
        <v>0.41666666666666669</v>
      </c>
      <c r="C4140" t="s">
        <v>349</v>
      </c>
      <c r="D4140">
        <v>3.5</v>
      </c>
      <c r="E4140">
        <v>2.63</v>
      </c>
      <c r="F4140">
        <v>2.63</v>
      </c>
      <c r="G4140">
        <v>2.84</v>
      </c>
      <c r="H4140" s="184">
        <f t="shared" ref="H4140:L4140" si="4505">H4116</f>
        <v>0.375</v>
      </c>
      <c r="I4140" s="185">
        <f t="shared" si="4505"/>
        <v>156</v>
      </c>
      <c r="J4140" s="185">
        <f t="shared" si="4505"/>
        <v>343</v>
      </c>
      <c r="K4140" s="185">
        <f t="shared" si="4505"/>
        <v>2872</v>
      </c>
      <c r="L4140" s="185">
        <f t="shared" si="4505"/>
        <v>2219</v>
      </c>
      <c r="M4140" s="147"/>
      <c r="N4140" s="143">
        <f t="shared" si="4464"/>
        <v>546</v>
      </c>
      <c r="O4140" s="143">
        <f t="shared" si="4460"/>
        <v>902.08999999999992</v>
      </c>
      <c r="P4140" s="143">
        <f t="shared" si="4461"/>
        <v>7553.36</v>
      </c>
      <c r="Q4140" s="143">
        <f t="shared" si="4462"/>
        <v>6301.96</v>
      </c>
      <c r="R4140" s="188">
        <f t="shared" si="4465"/>
        <v>15303.41</v>
      </c>
      <c r="T4140">
        <v>42155.3</v>
      </c>
      <c r="U4140" s="190">
        <f t="shared" si="4466"/>
        <v>0.36302457816692085</v>
      </c>
    </row>
    <row r="4141" spans="1:21" x14ac:dyDescent="0.2">
      <c r="A4141" s="178">
        <v>42908</v>
      </c>
      <c r="B4141" s="179">
        <v>0.45833333333333331</v>
      </c>
      <c r="C4141" t="s">
        <v>349</v>
      </c>
      <c r="D4141">
        <v>2.31</v>
      </c>
      <c r="E4141">
        <v>5.38</v>
      </c>
      <c r="F4141">
        <v>5.21</v>
      </c>
      <c r="G4141">
        <v>4.76</v>
      </c>
      <c r="H4141" s="184">
        <f t="shared" ref="H4141:L4141" si="4506">H4117</f>
        <v>0.41666666666666669</v>
      </c>
      <c r="I4141" s="185">
        <f t="shared" si="4506"/>
        <v>196</v>
      </c>
      <c r="J4141" s="185">
        <f t="shared" si="4506"/>
        <v>315</v>
      </c>
      <c r="K4141" s="185">
        <f t="shared" si="4506"/>
        <v>2872</v>
      </c>
      <c r="L4141" s="185">
        <f t="shared" si="4506"/>
        <v>2219</v>
      </c>
      <c r="M4141" s="147"/>
      <c r="N4141" s="143">
        <f t="shared" si="4464"/>
        <v>452.76</v>
      </c>
      <c r="O4141" s="143">
        <f t="shared" si="4460"/>
        <v>1694.7</v>
      </c>
      <c r="P4141" s="143">
        <f t="shared" si="4461"/>
        <v>14963.12</v>
      </c>
      <c r="Q4141" s="143">
        <f t="shared" si="4462"/>
        <v>10562.439999999999</v>
      </c>
      <c r="R4141" s="188">
        <f t="shared" si="4465"/>
        <v>27673.02</v>
      </c>
      <c r="T4141">
        <v>44411.38</v>
      </c>
      <c r="U4141" s="190">
        <f t="shared" si="4466"/>
        <v>0.62310651008818019</v>
      </c>
    </row>
    <row r="4142" spans="1:21" x14ac:dyDescent="0.2">
      <c r="A4142" s="178">
        <v>42908</v>
      </c>
      <c r="B4142" s="179">
        <v>0.5</v>
      </c>
      <c r="C4142" t="s">
        <v>349</v>
      </c>
      <c r="D4142">
        <v>1</v>
      </c>
      <c r="E4142">
        <v>7</v>
      </c>
      <c r="F4142">
        <v>7.15</v>
      </c>
      <c r="G4142">
        <v>6.21</v>
      </c>
      <c r="H4142" s="184">
        <f t="shared" ref="H4142:L4142" si="4507">H4118</f>
        <v>0.45833333333333331</v>
      </c>
      <c r="I4142" s="185">
        <f t="shared" si="4507"/>
        <v>226</v>
      </c>
      <c r="J4142" s="185">
        <f t="shared" si="4507"/>
        <v>326</v>
      </c>
      <c r="K4142" s="185">
        <f t="shared" si="4507"/>
        <v>2842</v>
      </c>
      <c r="L4142" s="185">
        <f t="shared" si="4507"/>
        <v>1635</v>
      </c>
      <c r="M4142" s="147"/>
      <c r="N4142" s="143">
        <f t="shared" si="4464"/>
        <v>226</v>
      </c>
      <c r="O4142" s="143">
        <f t="shared" si="4460"/>
        <v>2282</v>
      </c>
      <c r="P4142" s="143">
        <f t="shared" si="4461"/>
        <v>20320.3</v>
      </c>
      <c r="Q4142" s="143">
        <f t="shared" si="4462"/>
        <v>10153.35</v>
      </c>
      <c r="R4142" s="188">
        <f t="shared" si="4465"/>
        <v>32981.65</v>
      </c>
      <c r="T4142">
        <v>46927.72</v>
      </c>
      <c r="U4142" s="190">
        <f t="shared" si="4466"/>
        <v>0.70281807852586919</v>
      </c>
    </row>
    <row r="4143" spans="1:21" x14ac:dyDescent="0.2">
      <c r="A4143" s="178">
        <v>42908</v>
      </c>
      <c r="B4143" s="179">
        <v>0.54166666666666663</v>
      </c>
      <c r="C4143" t="s">
        <v>349</v>
      </c>
      <c r="D4143">
        <v>1</v>
      </c>
      <c r="E4143">
        <v>9.5</v>
      </c>
      <c r="F4143">
        <v>9.5</v>
      </c>
      <c r="G4143">
        <v>8.5</v>
      </c>
      <c r="H4143" s="184">
        <f t="shared" ref="H4143:L4143" si="4508">H4119</f>
        <v>0.5</v>
      </c>
      <c r="I4143" s="185">
        <f t="shared" si="4508"/>
        <v>222</v>
      </c>
      <c r="J4143" s="185">
        <f t="shared" si="4508"/>
        <v>319</v>
      </c>
      <c r="K4143" s="185">
        <f t="shared" si="4508"/>
        <v>2842</v>
      </c>
      <c r="L4143" s="185">
        <f t="shared" si="4508"/>
        <v>1635</v>
      </c>
      <c r="M4143" s="147"/>
      <c r="N4143" s="143">
        <f t="shared" si="4464"/>
        <v>222</v>
      </c>
      <c r="O4143" s="143">
        <f t="shared" si="4460"/>
        <v>3030.5</v>
      </c>
      <c r="P4143" s="143">
        <f t="shared" si="4461"/>
        <v>26999</v>
      </c>
      <c r="Q4143" s="143">
        <f t="shared" si="4462"/>
        <v>13897.5</v>
      </c>
      <c r="R4143" s="188">
        <f t="shared" si="4465"/>
        <v>44149</v>
      </c>
      <c r="T4143">
        <v>49385.14</v>
      </c>
      <c r="U4143" s="190">
        <f t="shared" si="4466"/>
        <v>0.89397336931716709</v>
      </c>
    </row>
    <row r="4144" spans="1:21" x14ac:dyDescent="0.2">
      <c r="A4144" s="178">
        <v>42908</v>
      </c>
      <c r="B4144" s="179">
        <v>0.58333333333333337</v>
      </c>
      <c r="C4144" t="s">
        <v>349</v>
      </c>
      <c r="D4144">
        <v>1</v>
      </c>
      <c r="E4144">
        <v>19.79</v>
      </c>
      <c r="F4144">
        <v>20.68</v>
      </c>
      <c r="G4144">
        <v>19.79</v>
      </c>
      <c r="H4144" s="184">
        <f t="shared" ref="H4144:L4144" si="4509">H4120</f>
        <v>0.54166666666666663</v>
      </c>
      <c r="I4144" s="185">
        <f t="shared" si="4509"/>
        <v>195</v>
      </c>
      <c r="J4144" s="185">
        <f t="shared" si="4509"/>
        <v>299</v>
      </c>
      <c r="K4144" s="185">
        <f t="shared" si="4509"/>
        <v>2842</v>
      </c>
      <c r="L4144" s="185">
        <f t="shared" si="4509"/>
        <v>1635</v>
      </c>
      <c r="M4144" s="147"/>
      <c r="N4144" s="143">
        <f t="shared" si="4464"/>
        <v>195</v>
      </c>
      <c r="O4144" s="143">
        <f t="shared" si="4460"/>
        <v>5917.21</v>
      </c>
      <c r="P4144" s="143">
        <f t="shared" si="4461"/>
        <v>58772.56</v>
      </c>
      <c r="Q4144" s="143">
        <f t="shared" si="4462"/>
        <v>32356.649999999998</v>
      </c>
      <c r="R4144" s="188">
        <f t="shared" si="4465"/>
        <v>97241.42</v>
      </c>
      <c r="T4144">
        <v>51594.61</v>
      </c>
      <c r="U4144" s="190">
        <f t="shared" si="4466"/>
        <v>1.8847205163485099</v>
      </c>
    </row>
    <row r="4145" spans="1:21" x14ac:dyDescent="0.2">
      <c r="A4145" s="178">
        <v>42908</v>
      </c>
      <c r="B4145" s="179">
        <v>0.625</v>
      </c>
      <c r="C4145" t="s">
        <v>349</v>
      </c>
      <c r="D4145">
        <v>2.31</v>
      </c>
      <c r="E4145">
        <v>19.04</v>
      </c>
      <c r="F4145">
        <v>21.83</v>
      </c>
      <c r="G4145">
        <v>10</v>
      </c>
      <c r="H4145" s="184">
        <f t="shared" ref="H4145:L4145" si="4510">H4121</f>
        <v>0.58333333333333337</v>
      </c>
      <c r="I4145" s="185">
        <f t="shared" si="4510"/>
        <v>205</v>
      </c>
      <c r="J4145" s="185">
        <f t="shared" si="4510"/>
        <v>237</v>
      </c>
      <c r="K4145" s="185">
        <f t="shared" si="4510"/>
        <v>2842</v>
      </c>
      <c r="L4145" s="185">
        <f t="shared" si="4510"/>
        <v>1635</v>
      </c>
      <c r="M4145" s="147"/>
      <c r="N4145" s="143">
        <f t="shared" si="4464"/>
        <v>473.55</v>
      </c>
      <c r="O4145" s="143">
        <f t="shared" si="4460"/>
        <v>4512.4799999999996</v>
      </c>
      <c r="P4145" s="143">
        <f t="shared" si="4461"/>
        <v>62040.859999999993</v>
      </c>
      <c r="Q4145" s="143">
        <f t="shared" si="4462"/>
        <v>16350</v>
      </c>
      <c r="R4145" s="188">
        <f t="shared" si="4465"/>
        <v>83376.89</v>
      </c>
      <c r="T4145">
        <v>53949.53</v>
      </c>
      <c r="U4145" s="190">
        <f t="shared" si="4466"/>
        <v>1.5454609150441163</v>
      </c>
    </row>
    <row r="4146" spans="1:21" x14ac:dyDescent="0.2">
      <c r="A4146" s="178">
        <v>42908</v>
      </c>
      <c r="B4146" s="179">
        <v>0.66666666666666663</v>
      </c>
      <c r="C4146" t="s">
        <v>349</v>
      </c>
      <c r="D4146">
        <v>3.5</v>
      </c>
      <c r="E4146">
        <v>33.549999999999997</v>
      </c>
      <c r="F4146">
        <v>35.659999999999997</v>
      </c>
      <c r="G4146">
        <v>15</v>
      </c>
      <c r="H4146" s="184">
        <f t="shared" ref="H4146:L4146" si="4511">H4122</f>
        <v>0.625</v>
      </c>
      <c r="I4146" s="185">
        <f t="shared" si="4511"/>
        <v>212</v>
      </c>
      <c r="J4146" s="185">
        <f t="shared" si="4511"/>
        <v>213</v>
      </c>
      <c r="K4146" s="185">
        <f t="shared" si="4511"/>
        <v>2842</v>
      </c>
      <c r="L4146" s="185">
        <f t="shared" si="4511"/>
        <v>1380</v>
      </c>
      <c r="M4146" s="147"/>
      <c r="N4146" s="143">
        <f t="shared" si="4464"/>
        <v>742</v>
      </c>
      <c r="O4146" s="143">
        <f t="shared" si="4460"/>
        <v>7146.15</v>
      </c>
      <c r="P4146" s="143">
        <f t="shared" si="4461"/>
        <v>101345.71999999999</v>
      </c>
      <c r="Q4146" s="143">
        <f t="shared" si="4462"/>
        <v>20700</v>
      </c>
      <c r="R4146" s="188">
        <f t="shared" si="4465"/>
        <v>129933.86999999998</v>
      </c>
      <c r="T4146">
        <v>56175.29</v>
      </c>
      <c r="U4146" s="190">
        <f t="shared" si="4466"/>
        <v>2.313007551896928</v>
      </c>
    </row>
    <row r="4147" spans="1:21" x14ac:dyDescent="0.2">
      <c r="A4147" s="178">
        <v>42908</v>
      </c>
      <c r="B4147" s="179">
        <v>0.70833333333333337</v>
      </c>
      <c r="C4147" t="s">
        <v>349</v>
      </c>
      <c r="D4147">
        <v>3.5</v>
      </c>
      <c r="E4147">
        <v>27.35</v>
      </c>
      <c r="F4147">
        <v>33.29</v>
      </c>
      <c r="G4147">
        <v>15</v>
      </c>
      <c r="H4147" s="184">
        <f t="shared" ref="H4147:L4147" si="4512">H4123</f>
        <v>0.66666666666666663</v>
      </c>
      <c r="I4147" s="185">
        <f t="shared" si="4512"/>
        <v>191</v>
      </c>
      <c r="J4147" s="185">
        <f t="shared" si="4512"/>
        <v>237</v>
      </c>
      <c r="K4147" s="185">
        <f t="shared" si="4512"/>
        <v>2842</v>
      </c>
      <c r="L4147" s="185">
        <f t="shared" si="4512"/>
        <v>1380</v>
      </c>
      <c r="M4147" s="147"/>
      <c r="N4147" s="143">
        <f t="shared" si="4464"/>
        <v>668.5</v>
      </c>
      <c r="O4147" s="143">
        <f t="shared" si="4460"/>
        <v>6481.9500000000007</v>
      </c>
      <c r="P4147" s="143">
        <f t="shared" si="4461"/>
        <v>94610.18</v>
      </c>
      <c r="Q4147" s="143">
        <f t="shared" si="4462"/>
        <v>20700</v>
      </c>
      <c r="R4147" s="188">
        <f t="shared" si="4465"/>
        <v>122460.62999999999</v>
      </c>
      <c r="T4147">
        <v>58550.28</v>
      </c>
      <c r="U4147" s="190">
        <f t="shared" si="4466"/>
        <v>2.091546445209143</v>
      </c>
    </row>
    <row r="4148" spans="1:21" x14ac:dyDescent="0.2">
      <c r="A4148" s="178">
        <v>42908</v>
      </c>
      <c r="B4148" s="179">
        <v>0.75</v>
      </c>
      <c r="C4148" t="s">
        <v>349</v>
      </c>
      <c r="D4148">
        <v>3.11</v>
      </c>
      <c r="E4148">
        <v>9.33</v>
      </c>
      <c r="F4148">
        <v>16.97</v>
      </c>
      <c r="G4148">
        <v>5.1100000000000003</v>
      </c>
      <c r="H4148" s="184">
        <f t="shared" ref="H4148:L4148" si="4513">H4124</f>
        <v>0.70833333333333337</v>
      </c>
      <c r="I4148" s="185">
        <f t="shared" si="4513"/>
        <v>218</v>
      </c>
      <c r="J4148" s="185">
        <f t="shared" si="4513"/>
        <v>258</v>
      </c>
      <c r="K4148" s="185">
        <f t="shared" si="4513"/>
        <v>2842</v>
      </c>
      <c r="L4148" s="185">
        <f t="shared" si="4513"/>
        <v>1380</v>
      </c>
      <c r="M4148" s="147"/>
      <c r="N4148" s="143">
        <f t="shared" si="4464"/>
        <v>677.98</v>
      </c>
      <c r="O4148" s="143">
        <f t="shared" si="4460"/>
        <v>2407.14</v>
      </c>
      <c r="P4148" s="143">
        <f t="shared" si="4461"/>
        <v>48228.74</v>
      </c>
      <c r="Q4148" s="143">
        <f t="shared" si="4462"/>
        <v>7051.8</v>
      </c>
      <c r="R4148" s="188">
        <f t="shared" si="4465"/>
        <v>58365.66</v>
      </c>
      <c r="T4148">
        <v>60215.37</v>
      </c>
      <c r="U4148" s="190">
        <f t="shared" si="4466"/>
        <v>0.96928176311131198</v>
      </c>
    </row>
    <row r="4149" spans="1:21" x14ac:dyDescent="0.2">
      <c r="A4149" s="178">
        <v>42908</v>
      </c>
      <c r="B4149" s="179">
        <v>0.79166666666666663</v>
      </c>
      <c r="C4149" t="s">
        <v>349</v>
      </c>
      <c r="D4149">
        <v>3</v>
      </c>
      <c r="E4149">
        <v>5.26</v>
      </c>
      <c r="F4149">
        <v>13.16</v>
      </c>
      <c r="G4149">
        <v>3.1</v>
      </c>
      <c r="H4149" s="184">
        <f t="shared" ref="H4149:L4149" si="4514">H4125</f>
        <v>0.75</v>
      </c>
      <c r="I4149" s="185">
        <f t="shared" si="4514"/>
        <v>240</v>
      </c>
      <c r="J4149" s="185">
        <f t="shared" si="4514"/>
        <v>365</v>
      </c>
      <c r="K4149" s="185">
        <f t="shared" si="4514"/>
        <v>2842</v>
      </c>
      <c r="L4149" s="185">
        <f t="shared" si="4514"/>
        <v>1380</v>
      </c>
      <c r="M4149" s="147"/>
      <c r="N4149" s="143">
        <f t="shared" si="4464"/>
        <v>720</v>
      </c>
      <c r="O4149" s="143">
        <f t="shared" si="4460"/>
        <v>1919.8999999999999</v>
      </c>
      <c r="P4149" s="143">
        <f t="shared" si="4461"/>
        <v>37400.720000000001</v>
      </c>
      <c r="Q4149" s="143">
        <f t="shared" si="4462"/>
        <v>4278</v>
      </c>
      <c r="R4149" s="188">
        <f t="shared" si="4465"/>
        <v>44318.62</v>
      </c>
      <c r="T4149">
        <v>60581.38</v>
      </c>
      <c r="U4149" s="190">
        <f t="shared" si="4466"/>
        <v>0.73155514120015097</v>
      </c>
    </row>
    <row r="4150" spans="1:21" x14ac:dyDescent="0.2">
      <c r="A4150" s="178">
        <v>42908</v>
      </c>
      <c r="B4150" s="179">
        <v>0.83333333333333337</v>
      </c>
      <c r="C4150" t="s">
        <v>349</v>
      </c>
      <c r="D4150">
        <v>3.5</v>
      </c>
      <c r="E4150">
        <v>4</v>
      </c>
      <c r="F4150">
        <v>10.62</v>
      </c>
      <c r="G4150">
        <v>1.08</v>
      </c>
      <c r="H4150" s="184">
        <f t="shared" ref="H4150:L4150" si="4515">H4126</f>
        <v>0.79166666666666663</v>
      </c>
      <c r="I4150" s="185">
        <f t="shared" si="4515"/>
        <v>320</v>
      </c>
      <c r="J4150" s="185">
        <f t="shared" si="4515"/>
        <v>214</v>
      </c>
      <c r="K4150" s="185">
        <f t="shared" si="4515"/>
        <v>2842</v>
      </c>
      <c r="L4150" s="185">
        <f t="shared" si="4515"/>
        <v>1426</v>
      </c>
      <c r="M4150" s="147"/>
      <c r="N4150" s="143">
        <f t="shared" si="4464"/>
        <v>1120</v>
      </c>
      <c r="O4150" s="143">
        <f t="shared" si="4460"/>
        <v>856</v>
      </c>
      <c r="P4150" s="143">
        <f t="shared" si="4461"/>
        <v>30182.039999999997</v>
      </c>
      <c r="Q4150" s="143">
        <f t="shared" si="4462"/>
        <v>1540.0800000000002</v>
      </c>
      <c r="R4150" s="188">
        <f t="shared" si="4465"/>
        <v>33698.119999999995</v>
      </c>
      <c r="T4150">
        <v>59713.86</v>
      </c>
      <c r="U4150" s="190">
        <f t="shared" si="4466"/>
        <v>0.56432660692174308</v>
      </c>
    </row>
    <row r="4151" spans="1:21" x14ac:dyDescent="0.2">
      <c r="A4151" s="178">
        <v>42908</v>
      </c>
      <c r="B4151" s="179">
        <v>0.875</v>
      </c>
      <c r="C4151" t="s">
        <v>349</v>
      </c>
      <c r="D4151">
        <v>3.5</v>
      </c>
      <c r="E4151">
        <v>4</v>
      </c>
      <c r="F4151">
        <v>8</v>
      </c>
      <c r="G4151">
        <v>1.28</v>
      </c>
      <c r="H4151" s="184">
        <f t="shared" ref="H4151:L4151" si="4516">H4127</f>
        <v>0.83333333333333337</v>
      </c>
      <c r="I4151" s="185">
        <f t="shared" si="4516"/>
        <v>322</v>
      </c>
      <c r="J4151" s="185">
        <f t="shared" si="4516"/>
        <v>178</v>
      </c>
      <c r="K4151" s="185">
        <f t="shared" si="4516"/>
        <v>2842</v>
      </c>
      <c r="L4151" s="185">
        <f t="shared" si="4516"/>
        <v>1426</v>
      </c>
      <c r="M4151" s="147"/>
      <c r="N4151" s="143">
        <f t="shared" si="4464"/>
        <v>1127</v>
      </c>
      <c r="O4151" s="143">
        <f t="shared" si="4460"/>
        <v>712</v>
      </c>
      <c r="P4151" s="143">
        <f t="shared" si="4461"/>
        <v>22736</v>
      </c>
      <c r="Q4151" s="143">
        <f t="shared" si="4462"/>
        <v>1825.28</v>
      </c>
      <c r="R4151" s="188">
        <f t="shared" si="4465"/>
        <v>26400.28</v>
      </c>
      <c r="T4151">
        <v>58220.37</v>
      </c>
      <c r="U4151" s="190">
        <f t="shared" si="4466"/>
        <v>0.453454349396955</v>
      </c>
    </row>
    <row r="4152" spans="1:21" x14ac:dyDescent="0.2">
      <c r="A4152" s="178">
        <v>42908</v>
      </c>
      <c r="B4152" s="179">
        <v>0.91666666666666663</v>
      </c>
      <c r="C4152" t="s">
        <v>349</v>
      </c>
      <c r="D4152">
        <v>5.53</v>
      </c>
      <c r="E4152">
        <v>3.11</v>
      </c>
      <c r="F4152">
        <v>6.27</v>
      </c>
      <c r="G4152">
        <v>0.97</v>
      </c>
      <c r="H4152" s="184">
        <f t="shared" ref="H4152:L4152" si="4517">H4128</f>
        <v>0.875</v>
      </c>
      <c r="I4152" s="185">
        <f t="shared" si="4517"/>
        <v>337</v>
      </c>
      <c r="J4152" s="185">
        <f t="shared" si="4517"/>
        <v>173</v>
      </c>
      <c r="K4152" s="185">
        <f t="shared" si="4517"/>
        <v>2842</v>
      </c>
      <c r="L4152" s="185">
        <f t="shared" si="4517"/>
        <v>1426</v>
      </c>
      <c r="M4152" s="147"/>
      <c r="N4152" s="143">
        <f t="shared" si="4464"/>
        <v>1863.6100000000001</v>
      </c>
      <c r="O4152" s="143">
        <f t="shared" si="4460"/>
        <v>538.03</v>
      </c>
      <c r="P4152" s="143">
        <f t="shared" si="4461"/>
        <v>17819.34</v>
      </c>
      <c r="Q4152" s="143">
        <f t="shared" si="4462"/>
        <v>1383.22</v>
      </c>
      <c r="R4152" s="188">
        <f t="shared" si="4465"/>
        <v>21604.2</v>
      </c>
      <c r="T4152">
        <v>56489.36</v>
      </c>
      <c r="U4152" s="190">
        <f t="shared" si="4466"/>
        <v>0.38244724316225215</v>
      </c>
    </row>
    <row r="4153" spans="1:21" x14ac:dyDescent="0.2">
      <c r="A4153" s="178">
        <v>42908</v>
      </c>
      <c r="B4153" s="179">
        <v>0.95833333333333337</v>
      </c>
      <c r="C4153" t="s">
        <v>349</v>
      </c>
      <c r="D4153">
        <v>7</v>
      </c>
      <c r="E4153">
        <v>4.0199999999999996</v>
      </c>
      <c r="F4153">
        <v>5.0199999999999996</v>
      </c>
      <c r="G4153">
        <v>0.25</v>
      </c>
      <c r="H4153" s="184">
        <f t="shared" ref="H4153:L4153" si="4518">H4129</f>
        <v>0.91666666666666663</v>
      </c>
      <c r="I4153" s="185">
        <f t="shared" si="4518"/>
        <v>394</v>
      </c>
      <c r="J4153" s="185">
        <f t="shared" si="4518"/>
        <v>194</v>
      </c>
      <c r="K4153" s="185">
        <f t="shared" si="4518"/>
        <v>2842</v>
      </c>
      <c r="L4153" s="185">
        <f t="shared" si="4518"/>
        <v>1426</v>
      </c>
      <c r="M4153" s="147"/>
      <c r="N4153" s="143">
        <f t="shared" si="4464"/>
        <v>2758</v>
      </c>
      <c r="O4153" s="143">
        <f t="shared" si="4460"/>
        <v>779.87999999999988</v>
      </c>
      <c r="P4153" s="143">
        <f t="shared" si="4461"/>
        <v>14266.839999999998</v>
      </c>
      <c r="Q4153" s="143">
        <f t="shared" si="4462"/>
        <v>356.5</v>
      </c>
      <c r="R4153" s="188">
        <f t="shared" si="4465"/>
        <v>18161.219999999998</v>
      </c>
      <c r="T4153">
        <v>54989.85</v>
      </c>
      <c r="U4153" s="190">
        <f t="shared" si="4466"/>
        <v>0.33026494889511426</v>
      </c>
    </row>
    <row r="4154" spans="1:21" x14ac:dyDescent="0.2">
      <c r="A4154" s="178">
        <v>42908</v>
      </c>
      <c r="B4154" s="180">
        <v>1</v>
      </c>
      <c r="C4154" t="s">
        <v>349</v>
      </c>
      <c r="D4154">
        <v>5</v>
      </c>
      <c r="E4154">
        <v>2.31</v>
      </c>
      <c r="F4154">
        <v>2.5</v>
      </c>
      <c r="G4154">
        <v>0.25</v>
      </c>
      <c r="H4154" s="184">
        <f t="shared" ref="H4154:L4154" si="4519">H4130</f>
        <v>0.95833333333333337</v>
      </c>
      <c r="I4154" s="185">
        <f t="shared" si="4519"/>
        <v>389</v>
      </c>
      <c r="J4154" s="185">
        <f t="shared" si="4519"/>
        <v>265</v>
      </c>
      <c r="K4154" s="185">
        <f t="shared" si="4519"/>
        <v>2985</v>
      </c>
      <c r="L4154" s="185">
        <f t="shared" si="4519"/>
        <v>1111</v>
      </c>
      <c r="M4154" s="147"/>
      <c r="N4154" s="143">
        <f t="shared" si="4464"/>
        <v>1945</v>
      </c>
      <c r="O4154" s="143">
        <f t="shared" si="4460"/>
        <v>612.15</v>
      </c>
      <c r="P4154" s="143">
        <f t="shared" si="4461"/>
        <v>7462.5</v>
      </c>
      <c r="Q4154" s="143">
        <f t="shared" si="4462"/>
        <v>277.75</v>
      </c>
      <c r="R4154" s="188">
        <f t="shared" si="4465"/>
        <v>10297.4</v>
      </c>
      <c r="T4154">
        <v>51697.84</v>
      </c>
      <c r="U4154" s="190">
        <f t="shared" si="4466"/>
        <v>0.19918433729532994</v>
      </c>
    </row>
    <row r="4155" spans="1:21" x14ac:dyDescent="0.2">
      <c r="A4155" s="178">
        <v>42909</v>
      </c>
      <c r="B4155" s="179">
        <v>4.1666666666666664E-2</v>
      </c>
      <c r="C4155" t="s">
        <v>349</v>
      </c>
      <c r="D4155">
        <v>7.91</v>
      </c>
      <c r="E4155">
        <v>2.09</v>
      </c>
      <c r="F4155">
        <v>2</v>
      </c>
      <c r="G4155">
        <v>0.17</v>
      </c>
      <c r="H4155" s="184">
        <f t="shared" ref="H4155:L4155" si="4520">H4131</f>
        <v>1</v>
      </c>
      <c r="I4155" s="185">
        <f t="shared" si="4520"/>
        <v>362</v>
      </c>
      <c r="J4155" s="185">
        <f t="shared" si="4520"/>
        <v>243</v>
      </c>
      <c r="K4155" s="185">
        <f t="shared" si="4520"/>
        <v>2985</v>
      </c>
      <c r="L4155" s="185">
        <f t="shared" si="4520"/>
        <v>1111</v>
      </c>
      <c r="M4155" s="147"/>
      <c r="N4155" s="143">
        <f t="shared" si="4464"/>
        <v>2863.42</v>
      </c>
      <c r="O4155" s="143">
        <f t="shared" si="4460"/>
        <v>507.86999999999995</v>
      </c>
      <c r="P4155" s="143">
        <f t="shared" si="4461"/>
        <v>5970</v>
      </c>
      <c r="Q4155" s="143">
        <f t="shared" si="4462"/>
        <v>188.87</v>
      </c>
      <c r="R4155" s="188">
        <f t="shared" si="4465"/>
        <v>9530.1600000000017</v>
      </c>
      <c r="T4155">
        <v>47752.55</v>
      </c>
      <c r="U4155" s="190">
        <f t="shared" si="4466"/>
        <v>0.19957384474755802</v>
      </c>
    </row>
    <row r="4156" spans="1:21" x14ac:dyDescent="0.2">
      <c r="A4156" s="178">
        <v>42909</v>
      </c>
      <c r="B4156" s="179">
        <v>8.3333333333333329E-2</v>
      </c>
      <c r="C4156" t="s">
        <v>349</v>
      </c>
      <c r="D4156">
        <v>3.95</v>
      </c>
      <c r="E4156">
        <v>1.5</v>
      </c>
      <c r="F4156">
        <v>2</v>
      </c>
      <c r="G4156">
        <v>0.12</v>
      </c>
      <c r="H4156" s="184">
        <f t="shared" ref="H4156:L4156" si="4521">H4132</f>
        <v>4.1666666666666664E-2</v>
      </c>
      <c r="I4156" s="185">
        <f t="shared" si="4521"/>
        <v>294</v>
      </c>
      <c r="J4156" s="185">
        <f t="shared" si="4521"/>
        <v>212</v>
      </c>
      <c r="K4156" s="185">
        <f t="shared" si="4521"/>
        <v>2985</v>
      </c>
      <c r="L4156" s="185">
        <f t="shared" si="4521"/>
        <v>1111</v>
      </c>
      <c r="M4156" s="147"/>
      <c r="N4156" s="143">
        <f t="shared" si="4464"/>
        <v>1161.3</v>
      </c>
      <c r="O4156" s="143">
        <f t="shared" si="4460"/>
        <v>318</v>
      </c>
      <c r="P4156" s="143">
        <f t="shared" si="4461"/>
        <v>5970</v>
      </c>
      <c r="Q4156" s="143">
        <f t="shared" si="4462"/>
        <v>133.32</v>
      </c>
      <c r="R4156" s="188">
        <f t="shared" si="4465"/>
        <v>7582.62</v>
      </c>
      <c r="T4156">
        <v>44446.83</v>
      </c>
      <c r="U4156" s="190">
        <f t="shared" si="4466"/>
        <v>0.1705997930561077</v>
      </c>
    </row>
    <row r="4157" spans="1:21" x14ac:dyDescent="0.2">
      <c r="A4157" s="178">
        <v>42909</v>
      </c>
      <c r="B4157" s="179">
        <v>0.125</v>
      </c>
      <c r="C4157" t="s">
        <v>349</v>
      </c>
      <c r="D4157">
        <v>3.28</v>
      </c>
      <c r="E4157">
        <v>1.5</v>
      </c>
      <c r="F4157">
        <v>2</v>
      </c>
      <c r="G4157">
        <v>0.81</v>
      </c>
      <c r="H4157" s="184">
        <f t="shared" ref="H4157:L4157" si="4522">H4133</f>
        <v>8.3333333333333329E-2</v>
      </c>
      <c r="I4157" s="185">
        <f t="shared" si="4522"/>
        <v>236</v>
      </c>
      <c r="J4157" s="185">
        <f t="shared" si="4522"/>
        <v>179</v>
      </c>
      <c r="K4157" s="185">
        <f t="shared" si="4522"/>
        <v>2985</v>
      </c>
      <c r="L4157" s="185">
        <f t="shared" si="4522"/>
        <v>1111</v>
      </c>
      <c r="M4157" s="147"/>
      <c r="N4157" s="143">
        <f t="shared" si="4464"/>
        <v>774.07999999999993</v>
      </c>
      <c r="O4157" s="143">
        <f t="shared" si="4460"/>
        <v>268.5</v>
      </c>
      <c r="P4157" s="143">
        <f t="shared" si="4461"/>
        <v>5970</v>
      </c>
      <c r="Q4157" s="143">
        <f t="shared" si="4462"/>
        <v>899.91000000000008</v>
      </c>
      <c r="R4157" s="188">
        <f t="shared" si="4465"/>
        <v>7912.49</v>
      </c>
      <c r="T4157">
        <v>42017.23</v>
      </c>
      <c r="U4157" s="190">
        <f t="shared" si="4466"/>
        <v>0.18831536491101386</v>
      </c>
    </row>
    <row r="4158" spans="1:21" x14ac:dyDescent="0.2">
      <c r="A4158" s="178">
        <v>42909</v>
      </c>
      <c r="B4158" s="179">
        <v>0.16666666666666666</v>
      </c>
      <c r="C4158" t="s">
        <v>349</v>
      </c>
      <c r="D4158">
        <v>3.11</v>
      </c>
      <c r="E4158">
        <v>1.2</v>
      </c>
      <c r="F4158">
        <v>2</v>
      </c>
      <c r="G4158">
        <v>0.81</v>
      </c>
      <c r="H4158" s="184">
        <f t="shared" ref="H4158:L4158" si="4523">H4134</f>
        <v>0.125</v>
      </c>
      <c r="I4158" s="185">
        <f t="shared" si="4523"/>
        <v>201</v>
      </c>
      <c r="J4158" s="185">
        <f t="shared" si="4523"/>
        <v>205</v>
      </c>
      <c r="K4158" s="185">
        <f t="shared" si="4523"/>
        <v>2985</v>
      </c>
      <c r="L4158" s="185">
        <f t="shared" si="4523"/>
        <v>1717</v>
      </c>
      <c r="M4158" s="147"/>
      <c r="N4158" s="143">
        <f t="shared" si="4464"/>
        <v>625.11</v>
      </c>
      <c r="O4158" s="143">
        <f t="shared" si="4460"/>
        <v>246</v>
      </c>
      <c r="P4158" s="143">
        <f t="shared" si="4461"/>
        <v>5970</v>
      </c>
      <c r="Q4158" s="143">
        <f t="shared" si="4462"/>
        <v>1390.77</v>
      </c>
      <c r="R4158" s="188">
        <f t="shared" si="4465"/>
        <v>8231.8799999999992</v>
      </c>
      <c r="T4158">
        <v>40259.43</v>
      </c>
      <c r="U4158" s="190">
        <f t="shared" si="4466"/>
        <v>0.20447085316409097</v>
      </c>
    </row>
    <row r="4159" spans="1:21" x14ac:dyDescent="0.2">
      <c r="A4159" s="178">
        <v>42909</v>
      </c>
      <c r="B4159" s="179">
        <v>0.20833333333333334</v>
      </c>
      <c r="C4159" t="s">
        <v>349</v>
      </c>
      <c r="D4159">
        <v>2.79</v>
      </c>
      <c r="E4159">
        <v>1.5</v>
      </c>
      <c r="F4159">
        <v>2</v>
      </c>
      <c r="G4159">
        <v>0.81</v>
      </c>
      <c r="H4159" s="184">
        <f t="shared" ref="H4159:L4159" si="4524">H4135</f>
        <v>0.16666666666666666</v>
      </c>
      <c r="I4159" s="185">
        <f t="shared" si="4524"/>
        <v>185</v>
      </c>
      <c r="J4159" s="185">
        <f t="shared" si="4524"/>
        <v>205</v>
      </c>
      <c r="K4159" s="185">
        <f t="shared" si="4524"/>
        <v>2985</v>
      </c>
      <c r="L4159" s="185">
        <f t="shared" si="4524"/>
        <v>1717</v>
      </c>
      <c r="M4159" s="147"/>
      <c r="N4159" s="143">
        <f t="shared" si="4464"/>
        <v>516.15</v>
      </c>
      <c r="O4159" s="143">
        <f t="shared" si="4460"/>
        <v>307.5</v>
      </c>
      <c r="P4159" s="143">
        <f t="shared" si="4461"/>
        <v>5970</v>
      </c>
      <c r="Q4159" s="143">
        <f t="shared" si="4462"/>
        <v>1390.77</v>
      </c>
      <c r="R4159" s="188">
        <f t="shared" si="4465"/>
        <v>8184.42</v>
      </c>
      <c r="T4159">
        <v>39208.57</v>
      </c>
      <c r="U4159" s="190">
        <f t="shared" si="4466"/>
        <v>0.20874058911100304</v>
      </c>
    </row>
    <row r="4160" spans="1:21" x14ac:dyDescent="0.2">
      <c r="A4160" s="178">
        <v>42909</v>
      </c>
      <c r="B4160" s="179">
        <v>0.25</v>
      </c>
      <c r="C4160" t="s">
        <v>349</v>
      </c>
      <c r="D4160">
        <v>3.5</v>
      </c>
      <c r="E4160">
        <v>2.02</v>
      </c>
      <c r="F4160">
        <v>2</v>
      </c>
      <c r="G4160">
        <v>0.81</v>
      </c>
      <c r="H4160" s="184">
        <f t="shared" ref="H4160:L4160" si="4525">H4136</f>
        <v>0.20833333333333334</v>
      </c>
      <c r="I4160" s="185">
        <f t="shared" si="4525"/>
        <v>207</v>
      </c>
      <c r="J4160" s="185">
        <f t="shared" si="4525"/>
        <v>283</v>
      </c>
      <c r="K4160" s="185">
        <f t="shared" si="4525"/>
        <v>2985</v>
      </c>
      <c r="L4160" s="185">
        <f t="shared" si="4525"/>
        <v>1717</v>
      </c>
      <c r="M4160" s="147"/>
      <c r="N4160" s="143">
        <f t="shared" si="4464"/>
        <v>724.5</v>
      </c>
      <c r="O4160" s="143">
        <f t="shared" si="4460"/>
        <v>571.66</v>
      </c>
      <c r="P4160" s="143">
        <f t="shared" si="4461"/>
        <v>5970</v>
      </c>
      <c r="Q4160" s="143">
        <f t="shared" si="4462"/>
        <v>1390.77</v>
      </c>
      <c r="R4160" s="188">
        <f t="shared" si="4465"/>
        <v>8656.93</v>
      </c>
      <c r="T4160">
        <v>39040.06</v>
      </c>
      <c r="U4160" s="190">
        <f t="shared" si="4466"/>
        <v>0.22174479240042153</v>
      </c>
    </row>
    <row r="4161" spans="1:21" x14ac:dyDescent="0.2">
      <c r="A4161" s="178">
        <v>42909</v>
      </c>
      <c r="B4161" s="179">
        <v>0.29166666666666669</v>
      </c>
      <c r="C4161" t="s">
        <v>349</v>
      </c>
      <c r="D4161">
        <v>3.46</v>
      </c>
      <c r="E4161">
        <v>2.61</v>
      </c>
      <c r="F4161">
        <v>2.0099999999999998</v>
      </c>
      <c r="G4161">
        <v>2</v>
      </c>
      <c r="H4161" s="184">
        <f t="shared" ref="H4161:L4161" si="4526">H4137</f>
        <v>0.25</v>
      </c>
      <c r="I4161" s="185">
        <f t="shared" si="4526"/>
        <v>327</v>
      </c>
      <c r="J4161" s="185">
        <f t="shared" si="4526"/>
        <v>438</v>
      </c>
      <c r="K4161" s="185">
        <f t="shared" si="4526"/>
        <v>2985</v>
      </c>
      <c r="L4161" s="185">
        <f t="shared" si="4526"/>
        <v>1717</v>
      </c>
      <c r="M4161" s="147"/>
      <c r="N4161" s="143">
        <f t="shared" si="4464"/>
        <v>1131.42</v>
      </c>
      <c r="O4161" s="143">
        <f t="shared" si="4460"/>
        <v>1143.1799999999998</v>
      </c>
      <c r="P4161" s="143">
        <f t="shared" si="4461"/>
        <v>5999.8499999999995</v>
      </c>
      <c r="Q4161" s="143">
        <f t="shared" si="4462"/>
        <v>3434</v>
      </c>
      <c r="R4161" s="188">
        <f t="shared" si="4465"/>
        <v>11708.449999999999</v>
      </c>
      <c r="T4161">
        <v>40042.14</v>
      </c>
      <c r="U4161" s="190">
        <f t="shared" si="4466"/>
        <v>0.29240320322540203</v>
      </c>
    </row>
    <row r="4162" spans="1:21" x14ac:dyDescent="0.2">
      <c r="A4162" s="178">
        <v>42909</v>
      </c>
      <c r="B4162" s="179">
        <v>0.33333333333333331</v>
      </c>
      <c r="C4162" t="s">
        <v>349</v>
      </c>
      <c r="D4162">
        <v>3.11</v>
      </c>
      <c r="E4162">
        <v>2.31</v>
      </c>
      <c r="F4162">
        <v>2</v>
      </c>
      <c r="G4162">
        <v>2.57</v>
      </c>
      <c r="H4162" s="184">
        <f t="shared" ref="H4162:L4162" si="4527">H4138</f>
        <v>0.29166666666666669</v>
      </c>
      <c r="I4162" s="185">
        <f t="shared" si="4527"/>
        <v>249</v>
      </c>
      <c r="J4162" s="185">
        <f t="shared" si="4527"/>
        <v>556</v>
      </c>
      <c r="K4162" s="185">
        <f t="shared" si="4527"/>
        <v>2872</v>
      </c>
      <c r="L4162" s="185">
        <f t="shared" si="4527"/>
        <v>2219</v>
      </c>
      <c r="M4162" s="147"/>
      <c r="N4162" s="143">
        <f t="shared" si="4464"/>
        <v>774.39</v>
      </c>
      <c r="O4162" s="143">
        <f t="shared" si="4460"/>
        <v>1284.3600000000001</v>
      </c>
      <c r="P4162" s="143">
        <f t="shared" si="4461"/>
        <v>5744</v>
      </c>
      <c r="Q4162" s="143">
        <f t="shared" si="4462"/>
        <v>5702.83</v>
      </c>
      <c r="R4162" s="188">
        <f t="shared" si="4465"/>
        <v>13505.58</v>
      </c>
      <c r="T4162">
        <v>41409.980000000003</v>
      </c>
      <c r="U4162" s="190">
        <f t="shared" si="4466"/>
        <v>0.32614311815654096</v>
      </c>
    </row>
    <row r="4163" spans="1:21" x14ac:dyDescent="0.2">
      <c r="A4163" s="178">
        <v>42909</v>
      </c>
      <c r="B4163" s="179">
        <v>0.375</v>
      </c>
      <c r="C4163" t="s">
        <v>349</v>
      </c>
      <c r="D4163">
        <v>3.3</v>
      </c>
      <c r="E4163">
        <v>2.61</v>
      </c>
      <c r="F4163">
        <v>2.39</v>
      </c>
      <c r="G4163">
        <v>2.5499999999999998</v>
      </c>
      <c r="H4163" s="184">
        <f t="shared" ref="H4163:L4163" si="4528">H4139</f>
        <v>0.33333333333333331</v>
      </c>
      <c r="I4163" s="185">
        <f t="shared" si="4528"/>
        <v>256</v>
      </c>
      <c r="J4163" s="185">
        <f t="shared" si="4528"/>
        <v>306</v>
      </c>
      <c r="K4163" s="185">
        <f t="shared" si="4528"/>
        <v>2872</v>
      </c>
      <c r="L4163" s="185">
        <f t="shared" si="4528"/>
        <v>2219</v>
      </c>
      <c r="M4163" s="147"/>
      <c r="N4163" s="143">
        <f t="shared" si="4464"/>
        <v>844.8</v>
      </c>
      <c r="O4163" s="143">
        <f t="shared" si="4460"/>
        <v>798.66</v>
      </c>
      <c r="P4163" s="143">
        <f t="shared" si="4461"/>
        <v>6864.08</v>
      </c>
      <c r="Q4163" s="143">
        <f t="shared" si="4462"/>
        <v>5658.45</v>
      </c>
      <c r="R4163" s="188">
        <f t="shared" si="4465"/>
        <v>14165.990000000002</v>
      </c>
      <c r="T4163">
        <v>42861.16</v>
      </c>
      <c r="U4163" s="190">
        <f t="shared" si="4466"/>
        <v>0.33050878697636743</v>
      </c>
    </row>
    <row r="4164" spans="1:21" x14ac:dyDescent="0.2">
      <c r="A4164" s="178">
        <v>42909</v>
      </c>
      <c r="B4164" s="179">
        <v>0.41666666666666669</v>
      </c>
      <c r="C4164" t="s">
        <v>349</v>
      </c>
      <c r="D4164">
        <v>3.5</v>
      </c>
      <c r="E4164">
        <v>4.9800000000000004</v>
      </c>
      <c r="F4164">
        <v>4.8099999999999996</v>
      </c>
      <c r="G4164">
        <v>4.3600000000000003</v>
      </c>
      <c r="H4164" s="184">
        <f t="shared" ref="H4164:L4164" si="4529">H4140</f>
        <v>0.375</v>
      </c>
      <c r="I4164" s="185">
        <f t="shared" si="4529"/>
        <v>156</v>
      </c>
      <c r="J4164" s="185">
        <f t="shared" si="4529"/>
        <v>343</v>
      </c>
      <c r="K4164" s="185">
        <f t="shared" si="4529"/>
        <v>2872</v>
      </c>
      <c r="L4164" s="185">
        <f t="shared" si="4529"/>
        <v>2219</v>
      </c>
      <c r="M4164" s="147"/>
      <c r="N4164" s="143">
        <f t="shared" si="4464"/>
        <v>546</v>
      </c>
      <c r="O4164" s="143">
        <f t="shared" ref="O4164:O4227" si="4530">E4164*J4164</f>
        <v>1708.14</v>
      </c>
      <c r="P4164" s="143">
        <f t="shared" ref="P4164:P4227" si="4531">F4164*K4164</f>
        <v>13814.32</v>
      </c>
      <c r="Q4164" s="143">
        <f t="shared" ref="Q4164:Q4227" si="4532">G4164*L4164</f>
        <v>9674.84</v>
      </c>
      <c r="R4164" s="188">
        <f t="shared" si="4465"/>
        <v>25743.3</v>
      </c>
      <c r="T4164">
        <v>45718.99</v>
      </c>
      <c r="U4164" s="190">
        <f t="shared" si="4466"/>
        <v>0.56307674338387614</v>
      </c>
    </row>
    <row r="4165" spans="1:21" x14ac:dyDescent="0.2">
      <c r="A4165" s="178">
        <v>42909</v>
      </c>
      <c r="B4165" s="179">
        <v>0.45833333333333331</v>
      </c>
      <c r="C4165" t="s">
        <v>349</v>
      </c>
      <c r="D4165">
        <v>2.31</v>
      </c>
      <c r="E4165">
        <v>5.27</v>
      </c>
      <c r="F4165">
        <v>4.7699999999999996</v>
      </c>
      <c r="G4165">
        <v>3.67</v>
      </c>
      <c r="H4165" s="184">
        <f t="shared" ref="H4165:L4165" si="4533">H4141</f>
        <v>0.41666666666666669</v>
      </c>
      <c r="I4165" s="185">
        <f t="shared" si="4533"/>
        <v>196</v>
      </c>
      <c r="J4165" s="185">
        <f t="shared" si="4533"/>
        <v>315</v>
      </c>
      <c r="K4165" s="185">
        <f t="shared" si="4533"/>
        <v>2872</v>
      </c>
      <c r="L4165" s="185">
        <f t="shared" si="4533"/>
        <v>2219</v>
      </c>
      <c r="M4165" s="147"/>
      <c r="N4165" s="143">
        <f t="shared" ref="N4165:N4228" si="4534">D4165*I4165</f>
        <v>452.76</v>
      </c>
      <c r="O4165" s="143">
        <f t="shared" si="4530"/>
        <v>1660.05</v>
      </c>
      <c r="P4165" s="143">
        <f t="shared" si="4531"/>
        <v>13699.439999999999</v>
      </c>
      <c r="Q4165" s="143">
        <f t="shared" si="4532"/>
        <v>8143.73</v>
      </c>
      <c r="R4165" s="188">
        <f t="shared" ref="R4165:R4228" si="4535">SUM(N4165:Q4165)</f>
        <v>23955.979999999996</v>
      </c>
      <c r="T4165">
        <v>49353.29</v>
      </c>
      <c r="U4165" s="190">
        <f t="shared" ref="U4165:U4228" si="4536">R4165/T4165</f>
        <v>0.48539783264702302</v>
      </c>
    </row>
    <row r="4166" spans="1:21" x14ac:dyDescent="0.2">
      <c r="A4166" s="178">
        <v>42909</v>
      </c>
      <c r="B4166" s="179">
        <v>0.5</v>
      </c>
      <c r="C4166" t="s">
        <v>349</v>
      </c>
      <c r="D4166">
        <v>1</v>
      </c>
      <c r="E4166">
        <v>8.6</v>
      </c>
      <c r="F4166">
        <v>8.6</v>
      </c>
      <c r="G4166">
        <v>5.5</v>
      </c>
      <c r="H4166" s="184">
        <f t="shared" ref="H4166:L4166" si="4537">H4142</f>
        <v>0.45833333333333331</v>
      </c>
      <c r="I4166" s="185">
        <f t="shared" si="4537"/>
        <v>226</v>
      </c>
      <c r="J4166" s="185">
        <f t="shared" si="4537"/>
        <v>326</v>
      </c>
      <c r="K4166" s="185">
        <f t="shared" si="4537"/>
        <v>2842</v>
      </c>
      <c r="L4166" s="185">
        <f t="shared" si="4537"/>
        <v>1635</v>
      </c>
      <c r="M4166" s="147"/>
      <c r="N4166" s="143">
        <f t="shared" si="4534"/>
        <v>226</v>
      </c>
      <c r="O4166" s="143">
        <f t="shared" si="4530"/>
        <v>2803.6</v>
      </c>
      <c r="P4166" s="143">
        <f t="shared" si="4531"/>
        <v>24441.200000000001</v>
      </c>
      <c r="Q4166" s="143">
        <f t="shared" si="4532"/>
        <v>8992.5</v>
      </c>
      <c r="R4166" s="188">
        <f t="shared" si="4535"/>
        <v>36463.300000000003</v>
      </c>
      <c r="T4166">
        <v>53481.58</v>
      </c>
      <c r="U4166" s="190">
        <f t="shared" si="4536"/>
        <v>0.68179174960799593</v>
      </c>
    </row>
    <row r="4167" spans="1:21" x14ac:dyDescent="0.2">
      <c r="A4167" s="178">
        <v>42909</v>
      </c>
      <c r="B4167" s="179">
        <v>0.54166666666666663</v>
      </c>
      <c r="C4167" t="s">
        <v>349</v>
      </c>
      <c r="D4167">
        <v>1.47</v>
      </c>
      <c r="E4167">
        <v>11.47</v>
      </c>
      <c r="F4167">
        <v>11.47</v>
      </c>
      <c r="G4167">
        <v>11.47</v>
      </c>
      <c r="H4167" s="184">
        <f t="shared" ref="H4167:L4167" si="4538">H4143</f>
        <v>0.5</v>
      </c>
      <c r="I4167" s="185">
        <f t="shared" si="4538"/>
        <v>222</v>
      </c>
      <c r="J4167" s="185">
        <f t="shared" si="4538"/>
        <v>319</v>
      </c>
      <c r="K4167" s="185">
        <f t="shared" si="4538"/>
        <v>2842</v>
      </c>
      <c r="L4167" s="185">
        <f t="shared" si="4538"/>
        <v>1635</v>
      </c>
      <c r="M4167" s="147"/>
      <c r="N4167" s="143">
        <f t="shared" si="4534"/>
        <v>326.33999999999997</v>
      </c>
      <c r="O4167" s="143">
        <f t="shared" si="4530"/>
        <v>3658.9300000000003</v>
      </c>
      <c r="P4167" s="143">
        <f t="shared" si="4531"/>
        <v>32597.74</v>
      </c>
      <c r="Q4167" s="143">
        <f t="shared" si="4532"/>
        <v>18753.45</v>
      </c>
      <c r="R4167" s="188">
        <f t="shared" si="4535"/>
        <v>55336.460000000006</v>
      </c>
      <c r="T4167">
        <v>57586.48</v>
      </c>
      <c r="U4167" s="190">
        <f t="shared" si="4536"/>
        <v>0.96092798170681737</v>
      </c>
    </row>
    <row r="4168" spans="1:21" x14ac:dyDescent="0.2">
      <c r="A4168" s="178">
        <v>42909</v>
      </c>
      <c r="B4168" s="179">
        <v>0.58333333333333337</v>
      </c>
      <c r="C4168" t="s">
        <v>349</v>
      </c>
      <c r="D4168">
        <v>1.93</v>
      </c>
      <c r="E4168">
        <v>22.73</v>
      </c>
      <c r="F4168">
        <v>23.73</v>
      </c>
      <c r="G4168">
        <v>23.81</v>
      </c>
      <c r="H4168" s="184">
        <f t="shared" ref="H4168:L4168" si="4539">H4144</f>
        <v>0.54166666666666663</v>
      </c>
      <c r="I4168" s="185">
        <f t="shared" si="4539"/>
        <v>195</v>
      </c>
      <c r="J4168" s="185">
        <f t="shared" si="4539"/>
        <v>299</v>
      </c>
      <c r="K4168" s="185">
        <f t="shared" si="4539"/>
        <v>2842</v>
      </c>
      <c r="L4168" s="185">
        <f t="shared" si="4539"/>
        <v>1635</v>
      </c>
      <c r="M4168" s="147"/>
      <c r="N4168" s="143">
        <f t="shared" si="4534"/>
        <v>376.34999999999997</v>
      </c>
      <c r="O4168" s="143">
        <f t="shared" si="4530"/>
        <v>6796.27</v>
      </c>
      <c r="P4168" s="143">
        <f t="shared" si="4531"/>
        <v>67440.66</v>
      </c>
      <c r="Q4168" s="143">
        <f t="shared" si="4532"/>
        <v>38929.35</v>
      </c>
      <c r="R4168" s="188">
        <f t="shared" si="4535"/>
        <v>113542.63</v>
      </c>
      <c r="T4168">
        <v>61189.54</v>
      </c>
      <c r="U4168" s="190">
        <f t="shared" si="4536"/>
        <v>1.8555888800602196</v>
      </c>
    </row>
    <row r="4169" spans="1:21" x14ac:dyDescent="0.2">
      <c r="A4169" s="178">
        <v>42909</v>
      </c>
      <c r="B4169" s="179">
        <v>0.625</v>
      </c>
      <c r="C4169" t="s">
        <v>349</v>
      </c>
      <c r="D4169">
        <v>2.2400000000000002</v>
      </c>
      <c r="E4169">
        <v>30.81</v>
      </c>
      <c r="F4169">
        <v>37.840000000000003</v>
      </c>
      <c r="G4169">
        <v>22.94</v>
      </c>
      <c r="H4169" s="184">
        <f t="shared" ref="H4169:L4169" si="4540">H4145</f>
        <v>0.58333333333333337</v>
      </c>
      <c r="I4169" s="185">
        <f t="shared" si="4540"/>
        <v>205</v>
      </c>
      <c r="J4169" s="185">
        <f t="shared" si="4540"/>
        <v>237</v>
      </c>
      <c r="K4169" s="185">
        <f t="shared" si="4540"/>
        <v>2842</v>
      </c>
      <c r="L4169" s="185">
        <f t="shared" si="4540"/>
        <v>1635</v>
      </c>
      <c r="M4169" s="147"/>
      <c r="N4169" s="143">
        <f t="shared" si="4534"/>
        <v>459.20000000000005</v>
      </c>
      <c r="O4169" s="143">
        <f t="shared" si="4530"/>
        <v>7301.9699999999993</v>
      </c>
      <c r="P4169" s="143">
        <f t="shared" si="4531"/>
        <v>107541.28000000001</v>
      </c>
      <c r="Q4169" s="143">
        <f t="shared" si="4532"/>
        <v>37506.9</v>
      </c>
      <c r="R4169" s="188">
        <f t="shared" si="4535"/>
        <v>152809.35</v>
      </c>
      <c r="T4169">
        <v>64426.09</v>
      </c>
      <c r="U4169" s="190">
        <f t="shared" si="4536"/>
        <v>2.3718550978338127</v>
      </c>
    </row>
    <row r="4170" spans="1:21" x14ac:dyDescent="0.2">
      <c r="A4170" s="178">
        <v>42909</v>
      </c>
      <c r="B4170" s="179">
        <v>0.66666666666666663</v>
      </c>
      <c r="C4170" t="s">
        <v>349</v>
      </c>
      <c r="D4170">
        <v>3.11</v>
      </c>
      <c r="E4170">
        <v>46.69</v>
      </c>
      <c r="F4170">
        <v>54.96</v>
      </c>
      <c r="G4170">
        <v>29.7</v>
      </c>
      <c r="H4170" s="184">
        <f t="shared" ref="H4170:L4170" si="4541">H4146</f>
        <v>0.625</v>
      </c>
      <c r="I4170" s="185">
        <f t="shared" si="4541"/>
        <v>212</v>
      </c>
      <c r="J4170" s="185">
        <f t="shared" si="4541"/>
        <v>213</v>
      </c>
      <c r="K4170" s="185">
        <f t="shared" si="4541"/>
        <v>2842</v>
      </c>
      <c r="L4170" s="185">
        <f t="shared" si="4541"/>
        <v>1380</v>
      </c>
      <c r="M4170" s="147"/>
      <c r="N4170" s="143">
        <f t="shared" si="4534"/>
        <v>659.31999999999994</v>
      </c>
      <c r="O4170" s="143">
        <f t="shared" si="4530"/>
        <v>9944.9699999999993</v>
      </c>
      <c r="P4170" s="143">
        <f t="shared" si="4531"/>
        <v>156196.32</v>
      </c>
      <c r="Q4170" s="143">
        <f t="shared" si="4532"/>
        <v>40986</v>
      </c>
      <c r="R4170" s="188">
        <f t="shared" si="4535"/>
        <v>207786.61000000002</v>
      </c>
      <c r="T4170">
        <v>66687.37</v>
      </c>
      <c r="U4170" s="190">
        <f t="shared" si="4536"/>
        <v>3.1158315285188189</v>
      </c>
    </row>
    <row r="4171" spans="1:21" x14ac:dyDescent="0.2">
      <c r="A4171" s="178">
        <v>42909</v>
      </c>
      <c r="B4171" s="179">
        <v>0.70833333333333337</v>
      </c>
      <c r="C4171" t="s">
        <v>349</v>
      </c>
      <c r="D4171">
        <v>3.11</v>
      </c>
      <c r="E4171">
        <v>30.5</v>
      </c>
      <c r="F4171">
        <v>40.159999999999997</v>
      </c>
      <c r="G4171">
        <v>15.09</v>
      </c>
      <c r="H4171" s="184">
        <f t="shared" ref="H4171:L4171" si="4542">H4147</f>
        <v>0.66666666666666663</v>
      </c>
      <c r="I4171" s="185">
        <f t="shared" si="4542"/>
        <v>191</v>
      </c>
      <c r="J4171" s="185">
        <f t="shared" si="4542"/>
        <v>237</v>
      </c>
      <c r="K4171" s="185">
        <f t="shared" si="4542"/>
        <v>2842</v>
      </c>
      <c r="L4171" s="185">
        <f t="shared" si="4542"/>
        <v>1380</v>
      </c>
      <c r="M4171" s="147"/>
      <c r="N4171" s="143">
        <f t="shared" si="4534"/>
        <v>594.01</v>
      </c>
      <c r="O4171" s="143">
        <f t="shared" si="4530"/>
        <v>7228.5</v>
      </c>
      <c r="P4171" s="143">
        <f t="shared" si="4531"/>
        <v>114134.71999999999</v>
      </c>
      <c r="Q4171" s="143">
        <f t="shared" si="4532"/>
        <v>20824.2</v>
      </c>
      <c r="R4171" s="188">
        <f t="shared" si="4535"/>
        <v>142781.43</v>
      </c>
      <c r="T4171">
        <v>67418.710000000006</v>
      </c>
      <c r="U4171" s="190">
        <f t="shared" si="4536"/>
        <v>2.1178309404021523</v>
      </c>
    </row>
    <row r="4172" spans="1:21" x14ac:dyDescent="0.2">
      <c r="A4172" s="178">
        <v>42909</v>
      </c>
      <c r="B4172" s="179">
        <v>0.75</v>
      </c>
      <c r="C4172" t="s">
        <v>349</v>
      </c>
      <c r="D4172">
        <v>3.11</v>
      </c>
      <c r="E4172">
        <v>11.62</v>
      </c>
      <c r="F4172">
        <v>15</v>
      </c>
      <c r="G4172">
        <v>2.98</v>
      </c>
      <c r="H4172" s="184">
        <f t="shared" ref="H4172:L4172" si="4543">H4148</f>
        <v>0.70833333333333337</v>
      </c>
      <c r="I4172" s="185">
        <f t="shared" si="4543"/>
        <v>218</v>
      </c>
      <c r="J4172" s="185">
        <f t="shared" si="4543"/>
        <v>258</v>
      </c>
      <c r="K4172" s="185">
        <f t="shared" si="4543"/>
        <v>2842</v>
      </c>
      <c r="L4172" s="185">
        <f t="shared" si="4543"/>
        <v>1380</v>
      </c>
      <c r="M4172" s="147"/>
      <c r="N4172" s="143">
        <f t="shared" si="4534"/>
        <v>677.98</v>
      </c>
      <c r="O4172" s="143">
        <f t="shared" si="4530"/>
        <v>2997.9599999999996</v>
      </c>
      <c r="P4172" s="143">
        <f t="shared" si="4531"/>
        <v>42630</v>
      </c>
      <c r="Q4172" s="143">
        <f t="shared" si="4532"/>
        <v>4112.3999999999996</v>
      </c>
      <c r="R4172" s="188">
        <f t="shared" si="4535"/>
        <v>50418.340000000004</v>
      </c>
      <c r="T4172">
        <v>67617.47</v>
      </c>
      <c r="U4172" s="190">
        <f t="shared" si="4536"/>
        <v>0.74564073456164515</v>
      </c>
    </row>
    <row r="4173" spans="1:21" x14ac:dyDescent="0.2">
      <c r="A4173" s="178">
        <v>42909</v>
      </c>
      <c r="B4173" s="179">
        <v>0.79166666666666663</v>
      </c>
      <c r="C4173" t="s">
        <v>349</v>
      </c>
      <c r="D4173">
        <v>3</v>
      </c>
      <c r="E4173">
        <v>5</v>
      </c>
      <c r="F4173">
        <v>10</v>
      </c>
      <c r="G4173">
        <v>2.8</v>
      </c>
      <c r="H4173" s="184">
        <f t="shared" ref="H4173:L4173" si="4544">H4149</f>
        <v>0.75</v>
      </c>
      <c r="I4173" s="185">
        <f t="shared" si="4544"/>
        <v>240</v>
      </c>
      <c r="J4173" s="185">
        <f t="shared" si="4544"/>
        <v>365</v>
      </c>
      <c r="K4173" s="185">
        <f t="shared" si="4544"/>
        <v>2842</v>
      </c>
      <c r="L4173" s="185">
        <f t="shared" si="4544"/>
        <v>1380</v>
      </c>
      <c r="M4173" s="147"/>
      <c r="N4173" s="143">
        <f t="shared" si="4534"/>
        <v>720</v>
      </c>
      <c r="O4173" s="143">
        <f t="shared" si="4530"/>
        <v>1825</v>
      </c>
      <c r="P4173" s="143">
        <f t="shared" si="4531"/>
        <v>28420</v>
      </c>
      <c r="Q4173" s="143">
        <f t="shared" si="4532"/>
        <v>3863.9999999999995</v>
      </c>
      <c r="R4173" s="188">
        <f t="shared" si="4535"/>
        <v>34829</v>
      </c>
      <c r="T4173">
        <v>67207.53</v>
      </c>
      <c r="U4173" s="190">
        <f t="shared" si="4536"/>
        <v>0.51823062088429672</v>
      </c>
    </row>
    <row r="4174" spans="1:21" x14ac:dyDescent="0.2">
      <c r="A4174" s="178">
        <v>42909</v>
      </c>
      <c r="B4174" s="179">
        <v>0.83333333333333337</v>
      </c>
      <c r="C4174" t="s">
        <v>349</v>
      </c>
      <c r="D4174">
        <v>3.11</v>
      </c>
      <c r="E4174">
        <v>4.55</v>
      </c>
      <c r="F4174">
        <v>10</v>
      </c>
      <c r="G4174">
        <v>1.25</v>
      </c>
      <c r="H4174" s="184">
        <f t="shared" ref="H4174:L4174" si="4545">H4150</f>
        <v>0.79166666666666663</v>
      </c>
      <c r="I4174" s="185">
        <f t="shared" si="4545"/>
        <v>320</v>
      </c>
      <c r="J4174" s="185">
        <f t="shared" si="4545"/>
        <v>214</v>
      </c>
      <c r="K4174" s="185">
        <f t="shared" si="4545"/>
        <v>2842</v>
      </c>
      <c r="L4174" s="185">
        <f t="shared" si="4545"/>
        <v>1426</v>
      </c>
      <c r="M4174" s="147"/>
      <c r="N4174" s="143">
        <f t="shared" si="4534"/>
        <v>995.19999999999993</v>
      </c>
      <c r="O4174" s="143">
        <f t="shared" si="4530"/>
        <v>973.69999999999993</v>
      </c>
      <c r="P4174" s="143">
        <f t="shared" si="4531"/>
        <v>28420</v>
      </c>
      <c r="Q4174" s="143">
        <f t="shared" si="4532"/>
        <v>1782.5</v>
      </c>
      <c r="R4174" s="188">
        <f t="shared" si="4535"/>
        <v>32171.4</v>
      </c>
      <c r="T4174">
        <v>65528.44</v>
      </c>
      <c r="U4174" s="190">
        <f t="shared" si="4536"/>
        <v>0.49095324106601651</v>
      </c>
    </row>
    <row r="4175" spans="1:21" x14ac:dyDescent="0.2">
      <c r="A4175" s="178">
        <v>42909</v>
      </c>
      <c r="B4175" s="179">
        <v>0.875</v>
      </c>
      <c r="C4175" t="s">
        <v>349</v>
      </c>
      <c r="D4175">
        <v>3.5</v>
      </c>
      <c r="E4175">
        <v>4</v>
      </c>
      <c r="F4175">
        <v>8.2200000000000006</v>
      </c>
      <c r="G4175">
        <v>1.22</v>
      </c>
      <c r="H4175" s="184">
        <f t="shared" ref="H4175:L4175" si="4546">H4151</f>
        <v>0.83333333333333337</v>
      </c>
      <c r="I4175" s="185">
        <f t="shared" si="4546"/>
        <v>322</v>
      </c>
      <c r="J4175" s="185">
        <f t="shared" si="4546"/>
        <v>178</v>
      </c>
      <c r="K4175" s="185">
        <f t="shared" si="4546"/>
        <v>2842</v>
      </c>
      <c r="L4175" s="185">
        <f t="shared" si="4546"/>
        <v>1426</v>
      </c>
      <c r="M4175" s="147"/>
      <c r="N4175" s="143">
        <f t="shared" si="4534"/>
        <v>1127</v>
      </c>
      <c r="O4175" s="143">
        <f t="shared" si="4530"/>
        <v>712</v>
      </c>
      <c r="P4175" s="143">
        <f t="shared" si="4531"/>
        <v>23361.24</v>
      </c>
      <c r="Q4175" s="143">
        <f t="shared" si="4532"/>
        <v>1739.72</v>
      </c>
      <c r="R4175" s="188">
        <f t="shared" si="4535"/>
        <v>26939.960000000003</v>
      </c>
      <c r="T4175">
        <v>62943.519999999997</v>
      </c>
      <c r="U4175" s="190">
        <f t="shared" si="4536"/>
        <v>0.42800211999583126</v>
      </c>
    </row>
    <row r="4176" spans="1:21" x14ac:dyDescent="0.2">
      <c r="A4176" s="178">
        <v>42909</v>
      </c>
      <c r="B4176" s="179">
        <v>0.91666666666666663</v>
      </c>
      <c r="C4176" t="s">
        <v>349</v>
      </c>
      <c r="D4176">
        <v>10.76</v>
      </c>
      <c r="E4176">
        <v>3</v>
      </c>
      <c r="F4176">
        <v>4.88</v>
      </c>
      <c r="G4176">
        <v>0.81</v>
      </c>
      <c r="H4176" s="184">
        <f t="shared" ref="H4176:L4176" si="4547">H4152</f>
        <v>0.875</v>
      </c>
      <c r="I4176" s="185">
        <f t="shared" si="4547"/>
        <v>337</v>
      </c>
      <c r="J4176" s="185">
        <f t="shared" si="4547"/>
        <v>173</v>
      </c>
      <c r="K4176" s="185">
        <f t="shared" si="4547"/>
        <v>2842</v>
      </c>
      <c r="L4176" s="185">
        <f t="shared" si="4547"/>
        <v>1426</v>
      </c>
      <c r="M4176" s="147"/>
      <c r="N4176" s="143">
        <f t="shared" si="4534"/>
        <v>3626.12</v>
      </c>
      <c r="O4176" s="143">
        <f t="shared" si="4530"/>
        <v>519</v>
      </c>
      <c r="P4176" s="143">
        <f t="shared" si="4531"/>
        <v>13868.96</v>
      </c>
      <c r="Q4176" s="143">
        <f t="shared" si="4532"/>
        <v>1155.0600000000002</v>
      </c>
      <c r="R4176" s="188">
        <f t="shared" si="4535"/>
        <v>19169.14</v>
      </c>
      <c r="T4176">
        <v>60500.160000000003</v>
      </c>
      <c r="U4176" s="190">
        <f t="shared" si="4536"/>
        <v>0.3168444513204593</v>
      </c>
    </row>
    <row r="4177" spans="1:21" x14ac:dyDescent="0.2">
      <c r="A4177" s="178">
        <v>42909</v>
      </c>
      <c r="B4177" s="179">
        <v>0.95833333333333337</v>
      </c>
      <c r="C4177" t="s">
        <v>349</v>
      </c>
      <c r="D4177">
        <v>9</v>
      </c>
      <c r="E4177">
        <v>5.24</v>
      </c>
      <c r="F4177">
        <v>6.24</v>
      </c>
      <c r="G4177">
        <v>0.12</v>
      </c>
      <c r="H4177" s="184">
        <f t="shared" ref="H4177:L4177" si="4548">H4153</f>
        <v>0.91666666666666663</v>
      </c>
      <c r="I4177" s="185">
        <f t="shared" si="4548"/>
        <v>394</v>
      </c>
      <c r="J4177" s="185">
        <f t="shared" si="4548"/>
        <v>194</v>
      </c>
      <c r="K4177" s="185">
        <f t="shared" si="4548"/>
        <v>2842</v>
      </c>
      <c r="L4177" s="185">
        <f t="shared" si="4548"/>
        <v>1426</v>
      </c>
      <c r="M4177" s="147"/>
      <c r="N4177" s="143">
        <f t="shared" si="4534"/>
        <v>3546</v>
      </c>
      <c r="O4177" s="143">
        <f t="shared" si="4530"/>
        <v>1016.5600000000001</v>
      </c>
      <c r="P4177" s="143">
        <f t="shared" si="4531"/>
        <v>17734.080000000002</v>
      </c>
      <c r="Q4177" s="143">
        <f t="shared" si="4532"/>
        <v>171.12</v>
      </c>
      <c r="R4177" s="188">
        <f t="shared" si="4535"/>
        <v>22467.760000000002</v>
      </c>
      <c r="T4177">
        <v>58612.79</v>
      </c>
      <c r="U4177" s="190">
        <f t="shared" si="4536"/>
        <v>0.3833252093954238</v>
      </c>
    </row>
    <row r="4178" spans="1:21" x14ac:dyDescent="0.2">
      <c r="A4178" s="178">
        <v>42909</v>
      </c>
      <c r="B4178" s="180">
        <v>1</v>
      </c>
      <c r="C4178" t="s">
        <v>349</v>
      </c>
      <c r="D4178">
        <v>7</v>
      </c>
      <c r="E4178">
        <v>3.01</v>
      </c>
      <c r="F4178">
        <v>3.01</v>
      </c>
      <c r="G4178">
        <v>0.12</v>
      </c>
      <c r="H4178" s="184">
        <f t="shared" ref="H4178:L4178" si="4549">H4154</f>
        <v>0.95833333333333337</v>
      </c>
      <c r="I4178" s="185">
        <f t="shared" si="4549"/>
        <v>389</v>
      </c>
      <c r="J4178" s="185">
        <f t="shared" si="4549"/>
        <v>265</v>
      </c>
      <c r="K4178" s="185">
        <f t="shared" si="4549"/>
        <v>2985</v>
      </c>
      <c r="L4178" s="185">
        <f t="shared" si="4549"/>
        <v>1111</v>
      </c>
      <c r="M4178" s="147"/>
      <c r="N4178" s="143">
        <f t="shared" si="4534"/>
        <v>2723</v>
      </c>
      <c r="O4178" s="143">
        <f t="shared" si="4530"/>
        <v>797.65</v>
      </c>
      <c r="P4178" s="143">
        <f t="shared" si="4531"/>
        <v>8984.8499999999985</v>
      </c>
      <c r="Q4178" s="143">
        <f t="shared" si="4532"/>
        <v>133.32</v>
      </c>
      <c r="R4178" s="188">
        <f t="shared" si="4535"/>
        <v>12638.819999999998</v>
      </c>
      <c r="T4178">
        <v>55245.31</v>
      </c>
      <c r="U4178" s="190">
        <f t="shared" si="4536"/>
        <v>0.22877634318641707</v>
      </c>
    </row>
    <row r="4179" spans="1:21" x14ac:dyDescent="0.2">
      <c r="A4179" s="178">
        <v>42910</v>
      </c>
      <c r="B4179" s="179">
        <v>4.1666666666666664E-2</v>
      </c>
      <c r="C4179" t="s">
        <v>349</v>
      </c>
      <c r="D4179">
        <v>8.61</v>
      </c>
      <c r="E4179">
        <v>3.11</v>
      </c>
      <c r="F4179">
        <v>2.5</v>
      </c>
      <c r="G4179">
        <v>0.17</v>
      </c>
      <c r="H4179" s="184">
        <f t="shared" ref="H4179:L4179" si="4550">H4155</f>
        <v>1</v>
      </c>
      <c r="I4179" s="185">
        <f t="shared" si="4550"/>
        <v>362</v>
      </c>
      <c r="J4179" s="185">
        <f t="shared" si="4550"/>
        <v>243</v>
      </c>
      <c r="K4179" s="185">
        <f t="shared" si="4550"/>
        <v>2985</v>
      </c>
      <c r="L4179" s="185">
        <f t="shared" si="4550"/>
        <v>1111</v>
      </c>
      <c r="M4179" s="147"/>
      <c r="N4179" s="143">
        <f t="shared" si="4534"/>
        <v>3116.8199999999997</v>
      </c>
      <c r="O4179" s="143">
        <f t="shared" si="4530"/>
        <v>755.73</v>
      </c>
      <c r="P4179" s="143">
        <f t="shared" si="4531"/>
        <v>7462.5</v>
      </c>
      <c r="Q4179" s="143">
        <f t="shared" si="4532"/>
        <v>188.87</v>
      </c>
      <c r="R4179" s="188">
        <f t="shared" si="4535"/>
        <v>11523.92</v>
      </c>
      <c r="T4179">
        <v>51484.77</v>
      </c>
      <c r="U4179" s="190">
        <f t="shared" si="4536"/>
        <v>0.22383163020831209</v>
      </c>
    </row>
    <row r="4180" spans="1:21" x14ac:dyDescent="0.2">
      <c r="A4180" s="178">
        <v>42910</v>
      </c>
      <c r="B4180" s="179">
        <v>8.3333333333333329E-2</v>
      </c>
      <c r="C4180" t="s">
        <v>349</v>
      </c>
      <c r="D4180">
        <v>3.98</v>
      </c>
      <c r="E4180">
        <v>2.21</v>
      </c>
      <c r="F4180">
        <v>2.0099999999999998</v>
      </c>
      <c r="G4180">
        <v>0.17</v>
      </c>
      <c r="H4180" s="184">
        <f t="shared" ref="H4180:L4180" si="4551">H4156</f>
        <v>4.1666666666666664E-2</v>
      </c>
      <c r="I4180" s="185">
        <f t="shared" si="4551"/>
        <v>294</v>
      </c>
      <c r="J4180" s="185">
        <f t="shared" si="4551"/>
        <v>212</v>
      </c>
      <c r="K4180" s="185">
        <f t="shared" si="4551"/>
        <v>2985</v>
      </c>
      <c r="L4180" s="185">
        <f t="shared" si="4551"/>
        <v>1111</v>
      </c>
      <c r="M4180" s="147"/>
      <c r="N4180" s="143">
        <f t="shared" si="4534"/>
        <v>1170.1199999999999</v>
      </c>
      <c r="O4180" s="143">
        <f t="shared" si="4530"/>
        <v>468.52</v>
      </c>
      <c r="P4180" s="143">
        <f t="shared" si="4531"/>
        <v>5999.8499999999995</v>
      </c>
      <c r="Q4180" s="143">
        <f t="shared" si="4532"/>
        <v>188.87</v>
      </c>
      <c r="R4180" s="188">
        <f t="shared" si="4535"/>
        <v>7827.36</v>
      </c>
      <c r="T4180">
        <v>47592.79</v>
      </c>
      <c r="U4180" s="190">
        <f t="shared" si="4536"/>
        <v>0.16446524778227961</v>
      </c>
    </row>
    <row r="4181" spans="1:21" x14ac:dyDescent="0.2">
      <c r="A4181" s="178">
        <v>42910</v>
      </c>
      <c r="B4181" s="179">
        <v>0.125</v>
      </c>
      <c r="C4181" t="s">
        <v>349</v>
      </c>
      <c r="D4181">
        <v>3.5</v>
      </c>
      <c r="E4181">
        <v>1.78</v>
      </c>
      <c r="F4181">
        <v>2</v>
      </c>
      <c r="G4181">
        <v>1</v>
      </c>
      <c r="H4181" s="184">
        <f t="shared" ref="H4181:L4181" si="4552">H4157</f>
        <v>8.3333333333333329E-2</v>
      </c>
      <c r="I4181" s="185">
        <f t="shared" si="4552"/>
        <v>236</v>
      </c>
      <c r="J4181" s="185">
        <f t="shared" si="4552"/>
        <v>179</v>
      </c>
      <c r="K4181" s="185">
        <f t="shared" si="4552"/>
        <v>2985</v>
      </c>
      <c r="L4181" s="185">
        <f t="shared" si="4552"/>
        <v>1111</v>
      </c>
      <c r="M4181" s="147"/>
      <c r="N4181" s="143">
        <f t="shared" si="4534"/>
        <v>826</v>
      </c>
      <c r="O4181" s="143">
        <f t="shared" si="4530"/>
        <v>318.62</v>
      </c>
      <c r="P4181" s="143">
        <f t="shared" si="4531"/>
        <v>5970</v>
      </c>
      <c r="Q4181" s="143">
        <f t="shared" si="4532"/>
        <v>1111</v>
      </c>
      <c r="R4181" s="188">
        <f t="shared" si="4535"/>
        <v>8225.619999999999</v>
      </c>
      <c r="T4181">
        <v>44149.279999999999</v>
      </c>
      <c r="U4181" s="190">
        <f t="shared" si="4536"/>
        <v>0.18631379718989752</v>
      </c>
    </row>
    <row r="4182" spans="1:21" x14ac:dyDescent="0.2">
      <c r="A4182" s="178">
        <v>42910</v>
      </c>
      <c r="B4182" s="179">
        <v>0.16666666666666666</v>
      </c>
      <c r="C4182" t="s">
        <v>349</v>
      </c>
      <c r="D4182">
        <v>3.46</v>
      </c>
      <c r="E4182">
        <v>1.5</v>
      </c>
      <c r="F4182">
        <v>2</v>
      </c>
      <c r="G4182">
        <v>1</v>
      </c>
      <c r="H4182" s="184">
        <f t="shared" ref="H4182:L4182" si="4553">H4158</f>
        <v>0.125</v>
      </c>
      <c r="I4182" s="185">
        <f t="shared" si="4553"/>
        <v>201</v>
      </c>
      <c r="J4182" s="185">
        <f t="shared" si="4553"/>
        <v>205</v>
      </c>
      <c r="K4182" s="185">
        <f t="shared" si="4553"/>
        <v>2985</v>
      </c>
      <c r="L4182" s="185">
        <f t="shared" si="4553"/>
        <v>1717</v>
      </c>
      <c r="M4182" s="147"/>
      <c r="N4182" s="143">
        <f t="shared" si="4534"/>
        <v>695.46</v>
      </c>
      <c r="O4182" s="143">
        <f t="shared" si="4530"/>
        <v>307.5</v>
      </c>
      <c r="P4182" s="143">
        <f t="shared" si="4531"/>
        <v>5970</v>
      </c>
      <c r="Q4182" s="143">
        <f t="shared" si="4532"/>
        <v>1717</v>
      </c>
      <c r="R4182" s="188">
        <f t="shared" si="4535"/>
        <v>8689.9599999999991</v>
      </c>
      <c r="T4182">
        <v>41638.559999999998</v>
      </c>
      <c r="U4182" s="190">
        <f t="shared" si="4536"/>
        <v>0.20869982055095085</v>
      </c>
    </row>
    <row r="4183" spans="1:21" x14ac:dyDescent="0.2">
      <c r="A4183" s="178">
        <v>42910</v>
      </c>
      <c r="B4183" s="179">
        <v>0.20833333333333334</v>
      </c>
      <c r="C4183" t="s">
        <v>349</v>
      </c>
      <c r="D4183">
        <v>3.5</v>
      </c>
      <c r="E4183">
        <v>1.8</v>
      </c>
      <c r="F4183">
        <v>2</v>
      </c>
      <c r="G4183">
        <v>1</v>
      </c>
      <c r="H4183" s="184">
        <f t="shared" ref="H4183:L4183" si="4554">H4159</f>
        <v>0.16666666666666666</v>
      </c>
      <c r="I4183" s="185">
        <f t="shared" si="4554"/>
        <v>185</v>
      </c>
      <c r="J4183" s="185">
        <f t="shared" si="4554"/>
        <v>205</v>
      </c>
      <c r="K4183" s="185">
        <f t="shared" si="4554"/>
        <v>2985</v>
      </c>
      <c r="L4183" s="185">
        <f t="shared" si="4554"/>
        <v>1717</v>
      </c>
      <c r="M4183" s="147"/>
      <c r="N4183" s="143">
        <f t="shared" si="4534"/>
        <v>647.5</v>
      </c>
      <c r="O4183" s="143">
        <f t="shared" si="4530"/>
        <v>369</v>
      </c>
      <c r="P4183" s="143">
        <f t="shared" si="4531"/>
        <v>5970</v>
      </c>
      <c r="Q4183" s="143">
        <f t="shared" si="4532"/>
        <v>1717</v>
      </c>
      <c r="R4183" s="188">
        <f t="shared" si="4535"/>
        <v>8703.5</v>
      </c>
      <c r="T4183">
        <v>39878.019999999997</v>
      </c>
      <c r="U4183" s="190">
        <f t="shared" si="4536"/>
        <v>0.21825306271474865</v>
      </c>
    </row>
    <row r="4184" spans="1:21" x14ac:dyDescent="0.2">
      <c r="A4184" s="178">
        <v>42910</v>
      </c>
      <c r="B4184" s="179">
        <v>0.25</v>
      </c>
      <c r="C4184" t="s">
        <v>349</v>
      </c>
      <c r="D4184">
        <v>4.97</v>
      </c>
      <c r="E4184">
        <v>2.21</v>
      </c>
      <c r="F4184">
        <v>2</v>
      </c>
      <c r="G4184">
        <v>1</v>
      </c>
      <c r="H4184" s="184">
        <f t="shared" ref="H4184:L4184" si="4555">H4160</f>
        <v>0.20833333333333334</v>
      </c>
      <c r="I4184" s="185">
        <f t="shared" si="4555"/>
        <v>207</v>
      </c>
      <c r="J4184" s="185">
        <f t="shared" si="4555"/>
        <v>283</v>
      </c>
      <c r="K4184" s="185">
        <f t="shared" si="4555"/>
        <v>2985</v>
      </c>
      <c r="L4184" s="185">
        <f t="shared" si="4555"/>
        <v>1717</v>
      </c>
      <c r="M4184" s="147"/>
      <c r="N4184" s="143">
        <f t="shared" si="4534"/>
        <v>1028.79</v>
      </c>
      <c r="O4184" s="143">
        <f t="shared" si="4530"/>
        <v>625.42999999999995</v>
      </c>
      <c r="P4184" s="143">
        <f t="shared" si="4531"/>
        <v>5970</v>
      </c>
      <c r="Q4184" s="143">
        <f t="shared" si="4532"/>
        <v>1717</v>
      </c>
      <c r="R4184" s="188">
        <f t="shared" si="4535"/>
        <v>9341.2199999999993</v>
      </c>
      <c r="T4184">
        <v>38900.83</v>
      </c>
      <c r="U4184" s="190">
        <f t="shared" si="4536"/>
        <v>0.24012906665487596</v>
      </c>
    </row>
    <row r="4185" spans="1:21" x14ac:dyDescent="0.2">
      <c r="A4185" s="178">
        <v>42910</v>
      </c>
      <c r="B4185" s="179">
        <v>0.29166666666666669</v>
      </c>
      <c r="C4185" t="s">
        <v>349</v>
      </c>
      <c r="D4185">
        <v>3.67</v>
      </c>
      <c r="E4185">
        <v>4</v>
      </c>
      <c r="F4185">
        <v>2.0099999999999998</v>
      </c>
      <c r="G4185">
        <v>2.02</v>
      </c>
      <c r="H4185" s="184">
        <f t="shared" ref="H4185:L4185" si="4556">H4161</f>
        <v>0.25</v>
      </c>
      <c r="I4185" s="185">
        <f t="shared" si="4556"/>
        <v>327</v>
      </c>
      <c r="J4185" s="185">
        <f t="shared" si="4556"/>
        <v>438</v>
      </c>
      <c r="K4185" s="185">
        <f t="shared" si="4556"/>
        <v>2985</v>
      </c>
      <c r="L4185" s="185">
        <f t="shared" si="4556"/>
        <v>1717</v>
      </c>
      <c r="M4185" s="147"/>
      <c r="N4185" s="143">
        <f t="shared" si="4534"/>
        <v>1200.0899999999999</v>
      </c>
      <c r="O4185" s="143">
        <f t="shared" si="4530"/>
        <v>1752</v>
      </c>
      <c r="P4185" s="143">
        <f t="shared" si="4531"/>
        <v>5999.8499999999995</v>
      </c>
      <c r="Q4185" s="143">
        <f t="shared" si="4532"/>
        <v>3468.34</v>
      </c>
      <c r="R4185" s="188">
        <f t="shared" si="4535"/>
        <v>12420.279999999999</v>
      </c>
      <c r="T4185">
        <v>38772.25</v>
      </c>
      <c r="U4185" s="190">
        <f t="shared" si="4536"/>
        <v>0.32033941801159332</v>
      </c>
    </row>
    <row r="4186" spans="1:21" x14ac:dyDescent="0.2">
      <c r="A4186" s="178">
        <v>42910</v>
      </c>
      <c r="B4186" s="179">
        <v>0.33333333333333331</v>
      </c>
      <c r="C4186" t="s">
        <v>349</v>
      </c>
      <c r="D4186">
        <v>3.36</v>
      </c>
      <c r="E4186">
        <v>2.61</v>
      </c>
      <c r="F4186">
        <v>2.11</v>
      </c>
      <c r="G4186">
        <v>2.6</v>
      </c>
      <c r="H4186" s="184">
        <f t="shared" ref="H4186:L4186" si="4557">H4162</f>
        <v>0.29166666666666669</v>
      </c>
      <c r="I4186" s="185">
        <f t="shared" si="4557"/>
        <v>249</v>
      </c>
      <c r="J4186" s="185">
        <f t="shared" si="4557"/>
        <v>556</v>
      </c>
      <c r="K4186" s="185">
        <f t="shared" si="4557"/>
        <v>2872</v>
      </c>
      <c r="L4186" s="185">
        <f t="shared" si="4557"/>
        <v>2219</v>
      </c>
      <c r="M4186" s="147"/>
      <c r="N4186" s="143">
        <f t="shared" si="4534"/>
        <v>836.64</v>
      </c>
      <c r="O4186" s="143">
        <f t="shared" si="4530"/>
        <v>1451.1599999999999</v>
      </c>
      <c r="P4186" s="143">
        <f t="shared" si="4531"/>
        <v>6059.92</v>
      </c>
      <c r="Q4186" s="143">
        <f t="shared" si="4532"/>
        <v>5769.4000000000005</v>
      </c>
      <c r="R4186" s="188">
        <f t="shared" si="4535"/>
        <v>14117.119999999999</v>
      </c>
      <c r="T4186">
        <v>38794.42</v>
      </c>
      <c r="U4186" s="190">
        <f t="shared" si="4536"/>
        <v>0.36389563241311507</v>
      </c>
    </row>
    <row r="4187" spans="1:21" x14ac:dyDescent="0.2">
      <c r="A4187" s="178">
        <v>42910</v>
      </c>
      <c r="B4187" s="179">
        <v>0.375</v>
      </c>
      <c r="C4187" t="s">
        <v>349</v>
      </c>
      <c r="D4187">
        <v>3.97</v>
      </c>
      <c r="E4187">
        <v>4</v>
      </c>
      <c r="F4187">
        <v>2.5</v>
      </c>
      <c r="G4187">
        <v>2.5499999999999998</v>
      </c>
      <c r="H4187" s="184">
        <f t="shared" ref="H4187:L4187" si="4558">H4163</f>
        <v>0.33333333333333331</v>
      </c>
      <c r="I4187" s="185">
        <f t="shared" si="4558"/>
        <v>256</v>
      </c>
      <c r="J4187" s="185">
        <f t="shared" si="4558"/>
        <v>306</v>
      </c>
      <c r="K4187" s="185">
        <f t="shared" si="4558"/>
        <v>2872</v>
      </c>
      <c r="L4187" s="185">
        <f t="shared" si="4558"/>
        <v>2219</v>
      </c>
      <c r="M4187" s="147"/>
      <c r="N4187" s="143">
        <f t="shared" si="4534"/>
        <v>1016.32</v>
      </c>
      <c r="O4187" s="143">
        <f t="shared" si="4530"/>
        <v>1224</v>
      </c>
      <c r="P4187" s="143">
        <f t="shared" si="4531"/>
        <v>7180</v>
      </c>
      <c r="Q4187" s="143">
        <f t="shared" si="4532"/>
        <v>5658.45</v>
      </c>
      <c r="R4187" s="188">
        <f t="shared" si="4535"/>
        <v>15078.77</v>
      </c>
      <c r="T4187">
        <v>39121.69</v>
      </c>
      <c r="U4187" s="190">
        <f t="shared" si="4536"/>
        <v>0.38543248003856684</v>
      </c>
    </row>
    <row r="4188" spans="1:21" x14ac:dyDescent="0.2">
      <c r="A4188" s="178">
        <v>42910</v>
      </c>
      <c r="B4188" s="179">
        <v>0.41666666666666669</v>
      </c>
      <c r="C4188" t="s">
        <v>349</v>
      </c>
      <c r="D4188">
        <v>4.3499999999999996</v>
      </c>
      <c r="E4188">
        <v>4.25</v>
      </c>
      <c r="F4188">
        <v>3.62</v>
      </c>
      <c r="G4188">
        <v>3.62</v>
      </c>
      <c r="H4188" s="184">
        <f t="shared" ref="H4188:L4188" si="4559">H4164</f>
        <v>0.375</v>
      </c>
      <c r="I4188" s="185">
        <f t="shared" si="4559"/>
        <v>156</v>
      </c>
      <c r="J4188" s="185">
        <f t="shared" si="4559"/>
        <v>343</v>
      </c>
      <c r="K4188" s="185">
        <f t="shared" si="4559"/>
        <v>2872</v>
      </c>
      <c r="L4188" s="185">
        <f t="shared" si="4559"/>
        <v>2219</v>
      </c>
      <c r="M4188" s="147"/>
      <c r="N4188" s="143">
        <f t="shared" si="4534"/>
        <v>678.59999999999991</v>
      </c>
      <c r="O4188" s="143">
        <f t="shared" si="4530"/>
        <v>1457.75</v>
      </c>
      <c r="P4188" s="143">
        <f t="shared" si="4531"/>
        <v>10396.64</v>
      </c>
      <c r="Q4188" s="143">
        <f t="shared" si="4532"/>
        <v>8032.7800000000007</v>
      </c>
      <c r="R4188" s="188">
        <f t="shared" si="4535"/>
        <v>20565.77</v>
      </c>
      <c r="T4188">
        <v>40433.96</v>
      </c>
      <c r="U4188" s="190">
        <f t="shared" si="4536"/>
        <v>0.50862616473874933</v>
      </c>
    </row>
    <row r="4189" spans="1:21" x14ac:dyDescent="0.2">
      <c r="A4189" s="178">
        <v>42910</v>
      </c>
      <c r="B4189" s="179">
        <v>0.45833333333333331</v>
      </c>
      <c r="C4189" t="s">
        <v>349</v>
      </c>
      <c r="D4189">
        <v>3.5</v>
      </c>
      <c r="E4189">
        <v>6.5</v>
      </c>
      <c r="F4189">
        <v>4.8099999999999996</v>
      </c>
      <c r="G4189">
        <v>4</v>
      </c>
      <c r="H4189" s="184">
        <f t="shared" ref="H4189:L4189" si="4560">H4165</f>
        <v>0.41666666666666669</v>
      </c>
      <c r="I4189" s="185">
        <f t="shared" si="4560"/>
        <v>196</v>
      </c>
      <c r="J4189" s="185">
        <f t="shared" si="4560"/>
        <v>315</v>
      </c>
      <c r="K4189" s="185">
        <f t="shared" si="4560"/>
        <v>2872</v>
      </c>
      <c r="L4189" s="185">
        <f t="shared" si="4560"/>
        <v>2219</v>
      </c>
      <c r="M4189" s="147"/>
      <c r="N4189" s="143">
        <f t="shared" si="4534"/>
        <v>686</v>
      </c>
      <c r="O4189" s="143">
        <f t="shared" si="4530"/>
        <v>2047.5</v>
      </c>
      <c r="P4189" s="143">
        <f t="shared" si="4531"/>
        <v>13814.32</v>
      </c>
      <c r="Q4189" s="143">
        <f t="shared" si="4532"/>
        <v>8876</v>
      </c>
      <c r="R4189" s="188">
        <f t="shared" si="4535"/>
        <v>25423.82</v>
      </c>
      <c r="T4189">
        <v>41755.79</v>
      </c>
      <c r="U4189" s="190">
        <f t="shared" si="4536"/>
        <v>0.60886933285180334</v>
      </c>
    </row>
    <row r="4190" spans="1:21" x14ac:dyDescent="0.2">
      <c r="A4190" s="178">
        <v>42910</v>
      </c>
      <c r="B4190" s="179">
        <v>0.5</v>
      </c>
      <c r="C4190" t="s">
        <v>349</v>
      </c>
      <c r="D4190">
        <v>1</v>
      </c>
      <c r="E4190">
        <v>4.5199999999999996</v>
      </c>
      <c r="F4190">
        <v>3.18</v>
      </c>
      <c r="G4190">
        <v>3</v>
      </c>
      <c r="H4190" s="184">
        <f t="shared" ref="H4190:L4190" si="4561">H4166</f>
        <v>0.45833333333333331</v>
      </c>
      <c r="I4190" s="185">
        <f t="shared" si="4561"/>
        <v>226</v>
      </c>
      <c r="J4190" s="185">
        <f t="shared" si="4561"/>
        <v>326</v>
      </c>
      <c r="K4190" s="185">
        <f t="shared" si="4561"/>
        <v>2842</v>
      </c>
      <c r="L4190" s="185">
        <f t="shared" si="4561"/>
        <v>1635</v>
      </c>
      <c r="M4190" s="147"/>
      <c r="N4190" s="143">
        <f t="shared" si="4534"/>
        <v>226</v>
      </c>
      <c r="O4190" s="143">
        <f t="shared" si="4530"/>
        <v>1473.5199999999998</v>
      </c>
      <c r="P4190" s="143">
        <f t="shared" si="4531"/>
        <v>9037.5600000000013</v>
      </c>
      <c r="Q4190" s="143">
        <f t="shared" si="4532"/>
        <v>4905</v>
      </c>
      <c r="R4190" s="188">
        <f t="shared" si="4535"/>
        <v>15642.080000000002</v>
      </c>
      <c r="T4190">
        <v>42951.32</v>
      </c>
      <c r="U4190" s="190">
        <f t="shared" si="4536"/>
        <v>0.36418158976254983</v>
      </c>
    </row>
    <row r="4191" spans="1:21" x14ac:dyDescent="0.2">
      <c r="A4191" s="178">
        <v>42910</v>
      </c>
      <c r="B4191" s="179">
        <v>0.54166666666666663</v>
      </c>
      <c r="C4191" t="s">
        <v>349</v>
      </c>
      <c r="D4191">
        <v>1</v>
      </c>
      <c r="E4191">
        <v>4.22</v>
      </c>
      <c r="F4191">
        <v>3.72</v>
      </c>
      <c r="G4191">
        <v>5</v>
      </c>
      <c r="H4191" s="184">
        <f t="shared" ref="H4191:L4191" si="4562">H4167</f>
        <v>0.5</v>
      </c>
      <c r="I4191" s="185">
        <f t="shared" si="4562"/>
        <v>222</v>
      </c>
      <c r="J4191" s="185">
        <f t="shared" si="4562"/>
        <v>319</v>
      </c>
      <c r="K4191" s="185">
        <f t="shared" si="4562"/>
        <v>2842</v>
      </c>
      <c r="L4191" s="185">
        <f t="shared" si="4562"/>
        <v>1635</v>
      </c>
      <c r="M4191" s="147"/>
      <c r="N4191" s="143">
        <f t="shared" si="4534"/>
        <v>222</v>
      </c>
      <c r="O4191" s="143">
        <f t="shared" si="4530"/>
        <v>1346.1799999999998</v>
      </c>
      <c r="P4191" s="143">
        <f t="shared" si="4531"/>
        <v>10572.24</v>
      </c>
      <c r="Q4191" s="143">
        <f t="shared" si="4532"/>
        <v>8175</v>
      </c>
      <c r="R4191" s="188">
        <f t="shared" si="4535"/>
        <v>20315.419999999998</v>
      </c>
      <c r="T4191">
        <v>43889.34</v>
      </c>
      <c r="U4191" s="190">
        <f t="shared" si="4536"/>
        <v>0.46287822965667746</v>
      </c>
    </row>
    <row r="4192" spans="1:21" x14ac:dyDescent="0.2">
      <c r="A4192" s="178">
        <v>42910</v>
      </c>
      <c r="B4192" s="179">
        <v>0.58333333333333337</v>
      </c>
      <c r="C4192" t="s">
        <v>349</v>
      </c>
      <c r="D4192">
        <v>1</v>
      </c>
      <c r="E4192">
        <v>4.6500000000000004</v>
      </c>
      <c r="F4192">
        <v>4.6500000000000004</v>
      </c>
      <c r="G4192">
        <v>9.27</v>
      </c>
      <c r="H4192" s="184">
        <f t="shared" ref="H4192:L4192" si="4563">H4168</f>
        <v>0.54166666666666663</v>
      </c>
      <c r="I4192" s="185">
        <f t="shared" si="4563"/>
        <v>195</v>
      </c>
      <c r="J4192" s="185">
        <f t="shared" si="4563"/>
        <v>299</v>
      </c>
      <c r="K4192" s="185">
        <f t="shared" si="4563"/>
        <v>2842</v>
      </c>
      <c r="L4192" s="185">
        <f t="shared" si="4563"/>
        <v>1635</v>
      </c>
      <c r="M4192" s="147"/>
      <c r="N4192" s="143">
        <f t="shared" si="4534"/>
        <v>195</v>
      </c>
      <c r="O4192" s="143">
        <f t="shared" si="4530"/>
        <v>1390.3500000000001</v>
      </c>
      <c r="P4192" s="143">
        <f t="shared" si="4531"/>
        <v>13215.300000000001</v>
      </c>
      <c r="Q4192" s="143">
        <f t="shared" si="4532"/>
        <v>15156.449999999999</v>
      </c>
      <c r="R4192" s="188">
        <f t="shared" si="4535"/>
        <v>29957.1</v>
      </c>
      <c r="T4192">
        <v>44728.04</v>
      </c>
      <c r="U4192" s="190">
        <f t="shared" si="4536"/>
        <v>0.66976107157836551</v>
      </c>
    </row>
    <row r="4193" spans="1:21" x14ac:dyDescent="0.2">
      <c r="A4193" s="178">
        <v>42910</v>
      </c>
      <c r="B4193" s="179">
        <v>0.625</v>
      </c>
      <c r="C4193" t="s">
        <v>349</v>
      </c>
      <c r="D4193">
        <v>1</v>
      </c>
      <c r="E4193">
        <v>5.49</v>
      </c>
      <c r="F4193">
        <v>6.49</v>
      </c>
      <c r="G4193">
        <v>1.17</v>
      </c>
      <c r="H4193" s="184">
        <f t="shared" ref="H4193:L4193" si="4564">H4169</f>
        <v>0.58333333333333337</v>
      </c>
      <c r="I4193" s="185">
        <f t="shared" si="4564"/>
        <v>205</v>
      </c>
      <c r="J4193" s="185">
        <f t="shared" si="4564"/>
        <v>237</v>
      </c>
      <c r="K4193" s="185">
        <f t="shared" si="4564"/>
        <v>2842</v>
      </c>
      <c r="L4193" s="185">
        <f t="shared" si="4564"/>
        <v>1635</v>
      </c>
      <c r="M4193" s="147"/>
      <c r="N4193" s="143">
        <f t="shared" si="4534"/>
        <v>205</v>
      </c>
      <c r="O4193" s="143">
        <f t="shared" si="4530"/>
        <v>1301.1300000000001</v>
      </c>
      <c r="P4193" s="143">
        <f t="shared" si="4531"/>
        <v>18444.580000000002</v>
      </c>
      <c r="Q4193" s="143">
        <f t="shared" si="4532"/>
        <v>1912.9499999999998</v>
      </c>
      <c r="R4193" s="188">
        <f t="shared" si="4535"/>
        <v>21863.660000000003</v>
      </c>
      <c r="T4193">
        <v>45441.37</v>
      </c>
      <c r="U4193" s="190">
        <f t="shared" si="4536"/>
        <v>0.48113998323554069</v>
      </c>
    </row>
    <row r="4194" spans="1:21" x14ac:dyDescent="0.2">
      <c r="A4194" s="178">
        <v>42910</v>
      </c>
      <c r="B4194" s="179">
        <v>0.66666666666666663</v>
      </c>
      <c r="C4194" t="s">
        <v>349</v>
      </c>
      <c r="D4194">
        <v>2</v>
      </c>
      <c r="E4194">
        <v>9.5</v>
      </c>
      <c r="F4194">
        <v>12.38</v>
      </c>
      <c r="G4194">
        <v>4.54</v>
      </c>
      <c r="H4194" s="184">
        <f t="shared" ref="H4194:L4194" si="4565">H4170</f>
        <v>0.625</v>
      </c>
      <c r="I4194" s="185">
        <f t="shared" si="4565"/>
        <v>212</v>
      </c>
      <c r="J4194" s="185">
        <f t="shared" si="4565"/>
        <v>213</v>
      </c>
      <c r="K4194" s="185">
        <f t="shared" si="4565"/>
        <v>2842</v>
      </c>
      <c r="L4194" s="185">
        <f t="shared" si="4565"/>
        <v>1380</v>
      </c>
      <c r="M4194" s="147"/>
      <c r="N4194" s="143">
        <f t="shared" si="4534"/>
        <v>424</v>
      </c>
      <c r="O4194" s="143">
        <f t="shared" si="4530"/>
        <v>2023.5</v>
      </c>
      <c r="P4194" s="143">
        <f t="shared" si="4531"/>
        <v>35183.96</v>
      </c>
      <c r="Q4194" s="143">
        <f t="shared" si="4532"/>
        <v>6265.2</v>
      </c>
      <c r="R4194" s="188">
        <f t="shared" si="4535"/>
        <v>43896.659999999996</v>
      </c>
      <c r="T4194">
        <v>46418.36</v>
      </c>
      <c r="U4194" s="190">
        <f t="shared" si="4536"/>
        <v>0.9456745132744887</v>
      </c>
    </row>
    <row r="4195" spans="1:21" x14ac:dyDescent="0.2">
      <c r="A4195" s="178">
        <v>42910</v>
      </c>
      <c r="B4195" s="179">
        <v>0.70833333333333337</v>
      </c>
      <c r="C4195" t="s">
        <v>349</v>
      </c>
      <c r="D4195">
        <v>2</v>
      </c>
      <c r="E4195">
        <v>8.19</v>
      </c>
      <c r="F4195">
        <v>10.28</v>
      </c>
      <c r="G4195">
        <v>3.55</v>
      </c>
      <c r="H4195" s="184">
        <f t="shared" ref="H4195:L4195" si="4566">H4171</f>
        <v>0.66666666666666663</v>
      </c>
      <c r="I4195" s="185">
        <f t="shared" si="4566"/>
        <v>191</v>
      </c>
      <c r="J4195" s="185">
        <f t="shared" si="4566"/>
        <v>237</v>
      </c>
      <c r="K4195" s="185">
        <f t="shared" si="4566"/>
        <v>2842</v>
      </c>
      <c r="L4195" s="185">
        <f t="shared" si="4566"/>
        <v>1380</v>
      </c>
      <c r="M4195" s="147"/>
      <c r="N4195" s="143">
        <f t="shared" si="4534"/>
        <v>382</v>
      </c>
      <c r="O4195" s="143">
        <f t="shared" si="4530"/>
        <v>1941.03</v>
      </c>
      <c r="P4195" s="143">
        <f t="shared" si="4531"/>
        <v>29215.759999999998</v>
      </c>
      <c r="Q4195" s="143">
        <f t="shared" si="4532"/>
        <v>4899</v>
      </c>
      <c r="R4195" s="188">
        <f t="shared" si="4535"/>
        <v>36437.789999999994</v>
      </c>
      <c r="T4195">
        <v>47318.94</v>
      </c>
      <c r="U4195" s="190">
        <f t="shared" si="4536"/>
        <v>0.77004662403680202</v>
      </c>
    </row>
    <row r="4196" spans="1:21" x14ac:dyDescent="0.2">
      <c r="A4196" s="178">
        <v>42910</v>
      </c>
      <c r="B4196" s="179">
        <v>0.75</v>
      </c>
      <c r="C4196" t="s">
        <v>349</v>
      </c>
      <c r="D4196">
        <v>3.5</v>
      </c>
      <c r="E4196">
        <v>2.94</v>
      </c>
      <c r="F4196">
        <v>5.91</v>
      </c>
      <c r="G4196">
        <v>1</v>
      </c>
      <c r="H4196" s="184">
        <f t="shared" ref="H4196:L4196" si="4567">H4172</f>
        <v>0.70833333333333337</v>
      </c>
      <c r="I4196" s="185">
        <f t="shared" si="4567"/>
        <v>218</v>
      </c>
      <c r="J4196" s="185">
        <f t="shared" si="4567"/>
        <v>258</v>
      </c>
      <c r="K4196" s="185">
        <f t="shared" si="4567"/>
        <v>2842</v>
      </c>
      <c r="L4196" s="185">
        <f t="shared" si="4567"/>
        <v>1380</v>
      </c>
      <c r="M4196" s="147"/>
      <c r="N4196" s="143">
        <f t="shared" si="4534"/>
        <v>763</v>
      </c>
      <c r="O4196" s="143">
        <f t="shared" si="4530"/>
        <v>758.52</v>
      </c>
      <c r="P4196" s="143">
        <f t="shared" si="4531"/>
        <v>16796.22</v>
      </c>
      <c r="Q4196" s="143">
        <f t="shared" si="4532"/>
        <v>1380</v>
      </c>
      <c r="R4196" s="188">
        <f t="shared" si="4535"/>
        <v>19697.740000000002</v>
      </c>
      <c r="T4196">
        <v>48119.75</v>
      </c>
      <c r="U4196" s="190">
        <f t="shared" si="4536"/>
        <v>0.40934834449472413</v>
      </c>
    </row>
    <row r="4197" spans="1:21" x14ac:dyDescent="0.2">
      <c r="A4197" s="178">
        <v>42910</v>
      </c>
      <c r="B4197" s="179">
        <v>0.79166666666666663</v>
      </c>
      <c r="C4197" t="s">
        <v>349</v>
      </c>
      <c r="D4197">
        <v>3.5</v>
      </c>
      <c r="E4197">
        <v>4.04</v>
      </c>
      <c r="F4197">
        <v>6.43</v>
      </c>
      <c r="G4197">
        <v>2.41</v>
      </c>
      <c r="H4197" s="184">
        <f t="shared" ref="H4197:L4197" si="4568">H4173</f>
        <v>0.75</v>
      </c>
      <c r="I4197" s="185">
        <f t="shared" si="4568"/>
        <v>240</v>
      </c>
      <c r="J4197" s="185">
        <f t="shared" si="4568"/>
        <v>365</v>
      </c>
      <c r="K4197" s="185">
        <f t="shared" si="4568"/>
        <v>2842</v>
      </c>
      <c r="L4197" s="185">
        <f t="shared" si="4568"/>
        <v>1380</v>
      </c>
      <c r="M4197" s="147"/>
      <c r="N4197" s="143">
        <f t="shared" si="4534"/>
        <v>840</v>
      </c>
      <c r="O4197" s="143">
        <f t="shared" si="4530"/>
        <v>1474.6</v>
      </c>
      <c r="P4197" s="143">
        <f t="shared" si="4531"/>
        <v>18274.059999999998</v>
      </c>
      <c r="Q4197" s="143">
        <f t="shared" si="4532"/>
        <v>3325.8</v>
      </c>
      <c r="R4197" s="188">
        <f t="shared" si="4535"/>
        <v>23914.459999999995</v>
      </c>
      <c r="T4197">
        <v>48711.85</v>
      </c>
      <c r="U4197" s="190">
        <f t="shared" si="4536"/>
        <v>0.49093721548247493</v>
      </c>
    </row>
    <row r="4198" spans="1:21" x14ac:dyDescent="0.2">
      <c r="A4198" s="178">
        <v>42910</v>
      </c>
      <c r="B4198" s="179">
        <v>0.83333333333333337</v>
      </c>
      <c r="C4198" t="s">
        <v>349</v>
      </c>
      <c r="D4198">
        <v>3.5</v>
      </c>
      <c r="E4198">
        <v>4</v>
      </c>
      <c r="F4198">
        <v>5.77</v>
      </c>
      <c r="G4198">
        <v>1.23</v>
      </c>
      <c r="H4198" s="184">
        <f t="shared" ref="H4198:L4198" si="4569">H4174</f>
        <v>0.79166666666666663</v>
      </c>
      <c r="I4198" s="185">
        <f t="shared" si="4569"/>
        <v>320</v>
      </c>
      <c r="J4198" s="185">
        <f t="shared" si="4569"/>
        <v>214</v>
      </c>
      <c r="K4198" s="185">
        <f t="shared" si="4569"/>
        <v>2842</v>
      </c>
      <c r="L4198" s="185">
        <f t="shared" si="4569"/>
        <v>1426</v>
      </c>
      <c r="M4198" s="147"/>
      <c r="N4198" s="143">
        <f t="shared" si="4534"/>
        <v>1120</v>
      </c>
      <c r="O4198" s="143">
        <f t="shared" si="4530"/>
        <v>856</v>
      </c>
      <c r="P4198" s="143">
        <f t="shared" si="4531"/>
        <v>16398.34</v>
      </c>
      <c r="Q4198" s="143">
        <f t="shared" si="4532"/>
        <v>1753.98</v>
      </c>
      <c r="R4198" s="188">
        <f t="shared" si="4535"/>
        <v>20128.32</v>
      </c>
      <c r="T4198">
        <v>48498.2</v>
      </c>
      <c r="U4198" s="190">
        <f t="shared" si="4536"/>
        <v>0.41503231047750228</v>
      </c>
    </row>
    <row r="4199" spans="1:21" x14ac:dyDescent="0.2">
      <c r="A4199" s="178">
        <v>42910</v>
      </c>
      <c r="B4199" s="179">
        <v>0.875</v>
      </c>
      <c r="C4199" t="s">
        <v>349</v>
      </c>
      <c r="D4199">
        <v>6.42</v>
      </c>
      <c r="E4199">
        <v>4</v>
      </c>
      <c r="F4199">
        <v>7.34</v>
      </c>
      <c r="G4199">
        <v>1.25</v>
      </c>
      <c r="H4199" s="184">
        <f t="shared" ref="H4199:L4199" si="4570">H4175</f>
        <v>0.83333333333333337</v>
      </c>
      <c r="I4199" s="185">
        <f t="shared" si="4570"/>
        <v>322</v>
      </c>
      <c r="J4199" s="185">
        <f t="shared" si="4570"/>
        <v>178</v>
      </c>
      <c r="K4199" s="185">
        <f t="shared" si="4570"/>
        <v>2842</v>
      </c>
      <c r="L4199" s="185">
        <f t="shared" si="4570"/>
        <v>1426</v>
      </c>
      <c r="M4199" s="147"/>
      <c r="N4199" s="143">
        <f t="shared" si="4534"/>
        <v>2067.2399999999998</v>
      </c>
      <c r="O4199" s="143">
        <f t="shared" si="4530"/>
        <v>712</v>
      </c>
      <c r="P4199" s="143">
        <f t="shared" si="4531"/>
        <v>20860.28</v>
      </c>
      <c r="Q4199" s="143">
        <f t="shared" si="4532"/>
        <v>1782.5</v>
      </c>
      <c r="R4199" s="188">
        <f t="shared" si="4535"/>
        <v>25422.019999999997</v>
      </c>
      <c r="T4199">
        <v>47746.94</v>
      </c>
      <c r="U4199" s="190">
        <f t="shared" si="4536"/>
        <v>0.53243244488547314</v>
      </c>
    </row>
    <row r="4200" spans="1:21" x14ac:dyDescent="0.2">
      <c r="A4200" s="178">
        <v>42910</v>
      </c>
      <c r="B4200" s="179">
        <v>0.91666666666666663</v>
      </c>
      <c r="C4200" t="s">
        <v>349</v>
      </c>
      <c r="D4200">
        <v>19.23</v>
      </c>
      <c r="E4200">
        <v>3.89</v>
      </c>
      <c r="F4200">
        <v>4.8899999999999997</v>
      </c>
      <c r="G4200">
        <v>1.2</v>
      </c>
      <c r="H4200" s="184">
        <f t="shared" ref="H4200:L4200" si="4571">H4176</f>
        <v>0.875</v>
      </c>
      <c r="I4200" s="185">
        <f t="shared" si="4571"/>
        <v>337</v>
      </c>
      <c r="J4200" s="185">
        <f t="shared" si="4571"/>
        <v>173</v>
      </c>
      <c r="K4200" s="185">
        <f t="shared" si="4571"/>
        <v>2842</v>
      </c>
      <c r="L4200" s="185">
        <f t="shared" si="4571"/>
        <v>1426</v>
      </c>
      <c r="M4200" s="147"/>
      <c r="N4200" s="143">
        <f t="shared" si="4534"/>
        <v>6480.51</v>
      </c>
      <c r="O4200" s="143">
        <f t="shared" si="4530"/>
        <v>672.97</v>
      </c>
      <c r="P4200" s="143">
        <f t="shared" si="4531"/>
        <v>13897.38</v>
      </c>
      <c r="Q4200" s="143">
        <f t="shared" si="4532"/>
        <v>1711.2</v>
      </c>
      <c r="R4200" s="188">
        <f t="shared" si="4535"/>
        <v>22762.06</v>
      </c>
      <c r="T4200">
        <v>46709.51</v>
      </c>
      <c r="U4200" s="190">
        <f t="shared" si="4536"/>
        <v>0.48731104222673283</v>
      </c>
    </row>
    <row r="4201" spans="1:21" x14ac:dyDescent="0.2">
      <c r="A4201" s="178">
        <v>42910</v>
      </c>
      <c r="B4201" s="179">
        <v>0.95833333333333337</v>
      </c>
      <c r="C4201" t="s">
        <v>349</v>
      </c>
      <c r="D4201">
        <v>15.96</v>
      </c>
      <c r="E4201">
        <v>4.78</v>
      </c>
      <c r="F4201">
        <v>4.9800000000000004</v>
      </c>
      <c r="G4201">
        <v>0.12</v>
      </c>
      <c r="H4201" s="184">
        <f t="shared" ref="H4201:L4201" si="4572">H4177</f>
        <v>0.91666666666666663</v>
      </c>
      <c r="I4201" s="185">
        <f t="shared" si="4572"/>
        <v>394</v>
      </c>
      <c r="J4201" s="185">
        <f t="shared" si="4572"/>
        <v>194</v>
      </c>
      <c r="K4201" s="185">
        <f t="shared" si="4572"/>
        <v>2842</v>
      </c>
      <c r="L4201" s="185">
        <f t="shared" si="4572"/>
        <v>1426</v>
      </c>
      <c r="M4201" s="147"/>
      <c r="N4201" s="143">
        <f t="shared" si="4534"/>
        <v>6288.2400000000007</v>
      </c>
      <c r="O4201" s="143">
        <f t="shared" si="4530"/>
        <v>927.32</v>
      </c>
      <c r="P4201" s="143">
        <f t="shared" si="4531"/>
        <v>14153.160000000002</v>
      </c>
      <c r="Q4201" s="143">
        <f t="shared" si="4532"/>
        <v>171.12</v>
      </c>
      <c r="R4201" s="188">
        <f t="shared" si="4535"/>
        <v>21539.84</v>
      </c>
      <c r="T4201">
        <v>46036.86</v>
      </c>
      <c r="U4201" s="190">
        <f t="shared" si="4536"/>
        <v>0.46788247504282438</v>
      </c>
    </row>
    <row r="4202" spans="1:21" x14ac:dyDescent="0.2">
      <c r="A4202" s="178">
        <v>42910</v>
      </c>
      <c r="B4202" s="180">
        <v>1</v>
      </c>
      <c r="C4202" t="s">
        <v>349</v>
      </c>
      <c r="D4202">
        <v>20</v>
      </c>
      <c r="E4202">
        <v>3</v>
      </c>
      <c r="F4202">
        <v>2.7</v>
      </c>
      <c r="G4202">
        <v>0.12</v>
      </c>
      <c r="H4202" s="184">
        <f t="shared" ref="H4202:L4202" si="4573">H4178</f>
        <v>0.95833333333333337</v>
      </c>
      <c r="I4202" s="185">
        <f t="shared" si="4573"/>
        <v>389</v>
      </c>
      <c r="J4202" s="185">
        <f t="shared" si="4573"/>
        <v>265</v>
      </c>
      <c r="K4202" s="185">
        <f t="shared" si="4573"/>
        <v>2985</v>
      </c>
      <c r="L4202" s="185">
        <f t="shared" si="4573"/>
        <v>1111</v>
      </c>
      <c r="M4202" s="147"/>
      <c r="N4202" s="143">
        <f t="shared" si="4534"/>
        <v>7780</v>
      </c>
      <c r="O4202" s="143">
        <f t="shared" si="4530"/>
        <v>795</v>
      </c>
      <c r="P4202" s="143">
        <f t="shared" si="4531"/>
        <v>8059.5000000000009</v>
      </c>
      <c r="Q4202" s="143">
        <f t="shared" si="4532"/>
        <v>133.32</v>
      </c>
      <c r="R4202" s="188">
        <f t="shared" si="4535"/>
        <v>16767.82</v>
      </c>
      <c r="T4202">
        <v>43819.67</v>
      </c>
      <c r="U4202" s="190">
        <f t="shared" si="4536"/>
        <v>0.38265509530309105</v>
      </c>
    </row>
    <row r="4203" spans="1:21" x14ac:dyDescent="0.2">
      <c r="A4203" s="178">
        <v>42911</v>
      </c>
      <c r="B4203" s="179">
        <v>4.1666666666666664E-2</v>
      </c>
      <c r="C4203" t="s">
        <v>349</v>
      </c>
      <c r="D4203">
        <v>9.01</v>
      </c>
      <c r="E4203">
        <v>6.93</v>
      </c>
      <c r="F4203">
        <v>5.28</v>
      </c>
      <c r="G4203">
        <v>0.25</v>
      </c>
      <c r="H4203" s="184">
        <f t="shared" ref="H4203:L4203" si="4574">H4179</f>
        <v>1</v>
      </c>
      <c r="I4203" s="185">
        <f t="shared" si="4574"/>
        <v>362</v>
      </c>
      <c r="J4203" s="185">
        <f t="shared" si="4574"/>
        <v>243</v>
      </c>
      <c r="K4203" s="185">
        <f t="shared" si="4574"/>
        <v>2985</v>
      </c>
      <c r="L4203" s="185">
        <f t="shared" si="4574"/>
        <v>1111</v>
      </c>
      <c r="M4203" s="147"/>
      <c r="N4203" s="143">
        <f t="shared" si="4534"/>
        <v>3261.62</v>
      </c>
      <c r="O4203" s="143">
        <f t="shared" si="4530"/>
        <v>1683.99</v>
      </c>
      <c r="P4203" s="143">
        <f t="shared" si="4531"/>
        <v>15760.800000000001</v>
      </c>
      <c r="Q4203" s="143">
        <f t="shared" si="4532"/>
        <v>277.75</v>
      </c>
      <c r="R4203" s="188">
        <f t="shared" si="4535"/>
        <v>20984.16</v>
      </c>
      <c r="T4203">
        <v>41121.64</v>
      </c>
      <c r="U4203" s="190">
        <f t="shared" si="4536"/>
        <v>0.51029482287185046</v>
      </c>
    </row>
    <row r="4204" spans="1:21" x14ac:dyDescent="0.2">
      <c r="A4204" s="178">
        <v>42911</v>
      </c>
      <c r="B4204" s="179">
        <v>8.3333333333333329E-2</v>
      </c>
      <c r="C4204" t="s">
        <v>349</v>
      </c>
      <c r="D4204">
        <v>5</v>
      </c>
      <c r="E4204">
        <v>3.9</v>
      </c>
      <c r="F4204">
        <v>3.86</v>
      </c>
      <c r="G4204">
        <v>0.25</v>
      </c>
      <c r="H4204" s="184">
        <f t="shared" ref="H4204:L4204" si="4575">H4180</f>
        <v>4.1666666666666664E-2</v>
      </c>
      <c r="I4204" s="185">
        <f t="shared" si="4575"/>
        <v>294</v>
      </c>
      <c r="J4204" s="185">
        <f t="shared" si="4575"/>
        <v>212</v>
      </c>
      <c r="K4204" s="185">
        <f t="shared" si="4575"/>
        <v>2985</v>
      </c>
      <c r="L4204" s="185">
        <f t="shared" si="4575"/>
        <v>1111</v>
      </c>
      <c r="M4204" s="147"/>
      <c r="N4204" s="143">
        <f t="shared" si="4534"/>
        <v>1470</v>
      </c>
      <c r="O4204" s="143">
        <f t="shared" si="4530"/>
        <v>826.8</v>
      </c>
      <c r="P4204" s="143">
        <f t="shared" si="4531"/>
        <v>11522.1</v>
      </c>
      <c r="Q4204" s="143">
        <f t="shared" si="4532"/>
        <v>277.75</v>
      </c>
      <c r="R4204" s="188">
        <f t="shared" si="4535"/>
        <v>14096.650000000001</v>
      </c>
      <c r="T4204">
        <v>38392.22</v>
      </c>
      <c r="U4204" s="190">
        <f t="shared" si="4536"/>
        <v>0.36717465153096124</v>
      </c>
    </row>
    <row r="4205" spans="1:21" x14ac:dyDescent="0.2">
      <c r="A4205" s="178">
        <v>42911</v>
      </c>
      <c r="B4205" s="179">
        <v>0.125</v>
      </c>
      <c r="C4205" t="s">
        <v>349</v>
      </c>
      <c r="D4205">
        <v>3.5</v>
      </c>
      <c r="E4205">
        <v>2.41</v>
      </c>
      <c r="F4205">
        <v>2.61</v>
      </c>
      <c r="G4205">
        <v>0.97</v>
      </c>
      <c r="H4205" s="184">
        <f t="shared" ref="H4205:L4205" si="4576">H4181</f>
        <v>8.3333333333333329E-2</v>
      </c>
      <c r="I4205" s="185">
        <f t="shared" si="4576"/>
        <v>236</v>
      </c>
      <c r="J4205" s="185">
        <f t="shared" si="4576"/>
        <v>179</v>
      </c>
      <c r="K4205" s="185">
        <f t="shared" si="4576"/>
        <v>2985</v>
      </c>
      <c r="L4205" s="185">
        <f t="shared" si="4576"/>
        <v>1111</v>
      </c>
      <c r="M4205" s="147"/>
      <c r="N4205" s="143">
        <f t="shared" si="4534"/>
        <v>826</v>
      </c>
      <c r="O4205" s="143">
        <f t="shared" si="4530"/>
        <v>431.39000000000004</v>
      </c>
      <c r="P4205" s="143">
        <f t="shared" si="4531"/>
        <v>7790.8499999999995</v>
      </c>
      <c r="Q4205" s="143">
        <f t="shared" si="4532"/>
        <v>1077.67</v>
      </c>
      <c r="R4205" s="188">
        <f t="shared" si="4535"/>
        <v>10125.91</v>
      </c>
      <c r="T4205">
        <v>36402.410000000003</v>
      </c>
      <c r="U4205" s="190">
        <f t="shared" si="4536"/>
        <v>0.2781659236297816</v>
      </c>
    </row>
    <row r="4206" spans="1:21" x14ac:dyDescent="0.2">
      <c r="A4206" s="178">
        <v>42911</v>
      </c>
      <c r="B4206" s="179">
        <v>0.16666666666666666</v>
      </c>
      <c r="C4206" t="s">
        <v>349</v>
      </c>
      <c r="D4206">
        <v>3.11</v>
      </c>
      <c r="E4206">
        <v>2.21</v>
      </c>
      <c r="F4206">
        <v>2.11</v>
      </c>
      <c r="G4206">
        <v>0.97</v>
      </c>
      <c r="H4206" s="184">
        <f t="shared" ref="H4206:L4206" si="4577">H4182</f>
        <v>0.125</v>
      </c>
      <c r="I4206" s="185">
        <f t="shared" si="4577"/>
        <v>201</v>
      </c>
      <c r="J4206" s="185">
        <f t="shared" si="4577"/>
        <v>205</v>
      </c>
      <c r="K4206" s="185">
        <f t="shared" si="4577"/>
        <v>2985</v>
      </c>
      <c r="L4206" s="185">
        <f t="shared" si="4577"/>
        <v>1717</v>
      </c>
      <c r="M4206" s="147"/>
      <c r="N4206" s="143">
        <f t="shared" si="4534"/>
        <v>625.11</v>
      </c>
      <c r="O4206" s="143">
        <f t="shared" si="4530"/>
        <v>453.05</v>
      </c>
      <c r="P4206" s="143">
        <f t="shared" si="4531"/>
        <v>6298.3499999999995</v>
      </c>
      <c r="Q4206" s="143">
        <f t="shared" si="4532"/>
        <v>1665.49</v>
      </c>
      <c r="R4206" s="188">
        <f t="shared" si="4535"/>
        <v>9042</v>
      </c>
      <c r="T4206">
        <v>34874.449999999997</v>
      </c>
      <c r="U4206" s="190">
        <f t="shared" si="4536"/>
        <v>0.25927290609601011</v>
      </c>
    </row>
    <row r="4207" spans="1:21" x14ac:dyDescent="0.2">
      <c r="A4207" s="178">
        <v>42911</v>
      </c>
      <c r="B4207" s="179">
        <v>0.20833333333333334</v>
      </c>
      <c r="C4207" t="s">
        <v>349</v>
      </c>
      <c r="D4207">
        <v>3.11</v>
      </c>
      <c r="E4207">
        <v>2.21</v>
      </c>
      <c r="F4207">
        <v>2.11</v>
      </c>
      <c r="G4207">
        <v>0.97</v>
      </c>
      <c r="H4207" s="184">
        <f t="shared" ref="H4207:L4207" si="4578">H4183</f>
        <v>0.16666666666666666</v>
      </c>
      <c r="I4207" s="185">
        <f t="shared" si="4578"/>
        <v>185</v>
      </c>
      <c r="J4207" s="185">
        <f t="shared" si="4578"/>
        <v>205</v>
      </c>
      <c r="K4207" s="185">
        <f t="shared" si="4578"/>
        <v>2985</v>
      </c>
      <c r="L4207" s="185">
        <f t="shared" si="4578"/>
        <v>1717</v>
      </c>
      <c r="M4207" s="147"/>
      <c r="N4207" s="143">
        <f t="shared" si="4534"/>
        <v>575.35</v>
      </c>
      <c r="O4207" s="143">
        <f t="shared" si="4530"/>
        <v>453.05</v>
      </c>
      <c r="P4207" s="143">
        <f t="shared" si="4531"/>
        <v>6298.3499999999995</v>
      </c>
      <c r="Q4207" s="143">
        <f t="shared" si="4532"/>
        <v>1665.49</v>
      </c>
      <c r="R4207" s="188">
        <f t="shared" si="4535"/>
        <v>8992.24</v>
      </c>
      <c r="T4207">
        <v>33925.67</v>
      </c>
      <c r="U4207" s="190">
        <f t="shared" si="4536"/>
        <v>0.26505710867316695</v>
      </c>
    </row>
    <row r="4208" spans="1:21" x14ac:dyDescent="0.2">
      <c r="A4208" s="178">
        <v>42911</v>
      </c>
      <c r="B4208" s="179">
        <v>0.25</v>
      </c>
      <c r="C4208" t="s">
        <v>349</v>
      </c>
      <c r="D4208">
        <v>5</v>
      </c>
      <c r="E4208">
        <v>4</v>
      </c>
      <c r="F4208">
        <v>2.11</v>
      </c>
      <c r="G4208">
        <v>0.99</v>
      </c>
      <c r="H4208" s="184">
        <f t="shared" ref="H4208:L4208" si="4579">H4184</f>
        <v>0.20833333333333334</v>
      </c>
      <c r="I4208" s="185">
        <f t="shared" si="4579"/>
        <v>207</v>
      </c>
      <c r="J4208" s="185">
        <f t="shared" si="4579"/>
        <v>283</v>
      </c>
      <c r="K4208" s="185">
        <f t="shared" si="4579"/>
        <v>2985</v>
      </c>
      <c r="L4208" s="185">
        <f t="shared" si="4579"/>
        <v>1717</v>
      </c>
      <c r="M4208" s="147"/>
      <c r="N4208" s="143">
        <f t="shared" si="4534"/>
        <v>1035</v>
      </c>
      <c r="O4208" s="143">
        <f t="shared" si="4530"/>
        <v>1132</v>
      </c>
      <c r="P4208" s="143">
        <f t="shared" si="4531"/>
        <v>6298.3499999999995</v>
      </c>
      <c r="Q4208" s="143">
        <f t="shared" si="4532"/>
        <v>1699.83</v>
      </c>
      <c r="R4208" s="188">
        <f t="shared" si="4535"/>
        <v>10165.179999999998</v>
      </c>
      <c r="T4208">
        <v>33388.67</v>
      </c>
      <c r="U4208" s="190">
        <f t="shared" si="4536"/>
        <v>0.30444998258391243</v>
      </c>
    </row>
    <row r="4209" spans="1:21" x14ac:dyDescent="0.2">
      <c r="A4209" s="178">
        <v>42911</v>
      </c>
      <c r="B4209" s="179">
        <v>0.29166666666666669</v>
      </c>
      <c r="C4209" t="s">
        <v>349</v>
      </c>
      <c r="D4209">
        <v>4</v>
      </c>
      <c r="E4209">
        <v>4.01</v>
      </c>
      <c r="F4209">
        <v>2.0499999999999998</v>
      </c>
      <c r="G4209">
        <v>4</v>
      </c>
      <c r="H4209" s="184">
        <f t="shared" ref="H4209:L4209" si="4580">H4185</f>
        <v>0.25</v>
      </c>
      <c r="I4209" s="185">
        <f t="shared" si="4580"/>
        <v>327</v>
      </c>
      <c r="J4209" s="185">
        <f t="shared" si="4580"/>
        <v>438</v>
      </c>
      <c r="K4209" s="185">
        <f t="shared" si="4580"/>
        <v>2985</v>
      </c>
      <c r="L4209" s="185">
        <f t="shared" si="4580"/>
        <v>1717</v>
      </c>
      <c r="M4209" s="147"/>
      <c r="N4209" s="143">
        <f t="shared" si="4534"/>
        <v>1308</v>
      </c>
      <c r="O4209" s="143">
        <f t="shared" si="4530"/>
        <v>1756.3799999999999</v>
      </c>
      <c r="P4209" s="143">
        <f t="shared" si="4531"/>
        <v>6119.2499999999991</v>
      </c>
      <c r="Q4209" s="143">
        <f t="shared" si="4532"/>
        <v>6868</v>
      </c>
      <c r="R4209" s="188">
        <f t="shared" si="4535"/>
        <v>16051.63</v>
      </c>
      <c r="T4209">
        <v>33255.47</v>
      </c>
      <c r="U4209" s="190">
        <f t="shared" si="4536"/>
        <v>0.48267638376483624</v>
      </c>
    </row>
    <row r="4210" spans="1:21" x14ac:dyDescent="0.2">
      <c r="A4210" s="178">
        <v>42911</v>
      </c>
      <c r="B4210" s="179">
        <v>0.33333333333333331</v>
      </c>
      <c r="C4210" t="s">
        <v>349</v>
      </c>
      <c r="D4210">
        <v>3.36</v>
      </c>
      <c r="E4210">
        <v>4</v>
      </c>
      <c r="F4210">
        <v>2.41</v>
      </c>
      <c r="G4210">
        <v>3.99</v>
      </c>
      <c r="H4210" s="184">
        <f t="shared" ref="H4210:L4210" si="4581">H4186</f>
        <v>0.29166666666666669</v>
      </c>
      <c r="I4210" s="185">
        <f t="shared" si="4581"/>
        <v>249</v>
      </c>
      <c r="J4210" s="185">
        <f t="shared" si="4581"/>
        <v>556</v>
      </c>
      <c r="K4210" s="185">
        <f t="shared" si="4581"/>
        <v>2872</v>
      </c>
      <c r="L4210" s="185">
        <f t="shared" si="4581"/>
        <v>2219</v>
      </c>
      <c r="M4210" s="147"/>
      <c r="N4210" s="143">
        <f t="shared" si="4534"/>
        <v>836.64</v>
      </c>
      <c r="O4210" s="143">
        <f t="shared" si="4530"/>
        <v>2224</v>
      </c>
      <c r="P4210" s="143">
        <f t="shared" si="4531"/>
        <v>6921.52</v>
      </c>
      <c r="Q4210" s="143">
        <f t="shared" si="4532"/>
        <v>8853.8100000000013</v>
      </c>
      <c r="R4210" s="188">
        <f t="shared" si="4535"/>
        <v>18835.97</v>
      </c>
      <c r="T4210">
        <v>33161.74</v>
      </c>
      <c r="U4210" s="190">
        <f t="shared" si="4536"/>
        <v>0.56800306618410257</v>
      </c>
    </row>
    <row r="4211" spans="1:21" x14ac:dyDescent="0.2">
      <c r="A4211" s="178">
        <v>42911</v>
      </c>
      <c r="B4211" s="179">
        <v>0.375</v>
      </c>
      <c r="C4211" t="s">
        <v>349</v>
      </c>
      <c r="D4211">
        <v>3.5</v>
      </c>
      <c r="E4211">
        <v>5.43</v>
      </c>
      <c r="F4211">
        <v>3.26</v>
      </c>
      <c r="G4211">
        <v>4.63</v>
      </c>
      <c r="H4211" s="184">
        <f t="shared" ref="H4211:L4211" si="4582">H4187</f>
        <v>0.33333333333333331</v>
      </c>
      <c r="I4211" s="185">
        <f t="shared" si="4582"/>
        <v>256</v>
      </c>
      <c r="J4211" s="185">
        <f t="shared" si="4582"/>
        <v>306</v>
      </c>
      <c r="K4211" s="185">
        <f t="shared" si="4582"/>
        <v>2872</v>
      </c>
      <c r="L4211" s="185">
        <f t="shared" si="4582"/>
        <v>2219</v>
      </c>
      <c r="M4211" s="147"/>
      <c r="N4211" s="143">
        <f t="shared" si="4534"/>
        <v>896</v>
      </c>
      <c r="O4211" s="143">
        <f t="shared" si="4530"/>
        <v>1661.58</v>
      </c>
      <c r="P4211" s="143">
        <f t="shared" si="4531"/>
        <v>9362.7199999999993</v>
      </c>
      <c r="Q4211" s="143">
        <f t="shared" si="4532"/>
        <v>10273.969999999999</v>
      </c>
      <c r="R4211" s="188">
        <f t="shared" si="4535"/>
        <v>22194.269999999997</v>
      </c>
      <c r="T4211">
        <v>33613.31</v>
      </c>
      <c r="U4211" s="190">
        <f t="shared" si="4536"/>
        <v>0.66028219178652736</v>
      </c>
    </row>
    <row r="4212" spans="1:21" x14ac:dyDescent="0.2">
      <c r="A4212" s="178">
        <v>42911</v>
      </c>
      <c r="B4212" s="179">
        <v>0.41666666666666669</v>
      </c>
      <c r="C4212" t="s">
        <v>349</v>
      </c>
      <c r="D4212">
        <v>3.98</v>
      </c>
      <c r="E4212">
        <v>5.54</v>
      </c>
      <c r="F4212">
        <v>4.01</v>
      </c>
      <c r="G4212">
        <v>4.92</v>
      </c>
      <c r="H4212" s="184">
        <f t="shared" ref="H4212:L4212" si="4583">H4188</f>
        <v>0.375</v>
      </c>
      <c r="I4212" s="185">
        <f t="shared" si="4583"/>
        <v>156</v>
      </c>
      <c r="J4212" s="185">
        <f t="shared" si="4583"/>
        <v>343</v>
      </c>
      <c r="K4212" s="185">
        <f t="shared" si="4583"/>
        <v>2872</v>
      </c>
      <c r="L4212" s="185">
        <f t="shared" si="4583"/>
        <v>2219</v>
      </c>
      <c r="M4212" s="147"/>
      <c r="N4212" s="143">
        <f t="shared" si="4534"/>
        <v>620.88</v>
      </c>
      <c r="O4212" s="143">
        <f t="shared" si="4530"/>
        <v>1900.22</v>
      </c>
      <c r="P4212" s="143">
        <f t="shared" si="4531"/>
        <v>11516.72</v>
      </c>
      <c r="Q4212" s="143">
        <f t="shared" si="4532"/>
        <v>10917.48</v>
      </c>
      <c r="R4212" s="188">
        <f t="shared" si="4535"/>
        <v>24955.3</v>
      </c>
      <c r="T4212">
        <v>35715.14</v>
      </c>
      <c r="U4212" s="190">
        <f t="shared" si="4536"/>
        <v>0.69873168633806282</v>
      </c>
    </row>
    <row r="4213" spans="1:21" x14ac:dyDescent="0.2">
      <c r="A4213" s="178">
        <v>42911</v>
      </c>
      <c r="B4213" s="179">
        <v>0.45833333333333331</v>
      </c>
      <c r="C4213" t="s">
        <v>349</v>
      </c>
      <c r="D4213">
        <v>3.5</v>
      </c>
      <c r="E4213">
        <v>6.91</v>
      </c>
      <c r="F4213">
        <v>5.76</v>
      </c>
      <c r="G4213">
        <v>5.31</v>
      </c>
      <c r="H4213" s="184">
        <f t="shared" ref="H4213:L4213" si="4584">H4189</f>
        <v>0.41666666666666669</v>
      </c>
      <c r="I4213" s="185">
        <f t="shared" si="4584"/>
        <v>196</v>
      </c>
      <c r="J4213" s="185">
        <f t="shared" si="4584"/>
        <v>315</v>
      </c>
      <c r="K4213" s="185">
        <f t="shared" si="4584"/>
        <v>2872</v>
      </c>
      <c r="L4213" s="185">
        <f t="shared" si="4584"/>
        <v>2219</v>
      </c>
      <c r="M4213" s="147"/>
      <c r="N4213" s="143">
        <f t="shared" si="4534"/>
        <v>686</v>
      </c>
      <c r="O4213" s="143">
        <f t="shared" si="4530"/>
        <v>2176.65</v>
      </c>
      <c r="P4213" s="143">
        <f t="shared" si="4531"/>
        <v>16542.72</v>
      </c>
      <c r="Q4213" s="143">
        <f t="shared" si="4532"/>
        <v>11782.89</v>
      </c>
      <c r="R4213" s="188">
        <f t="shared" si="4535"/>
        <v>31188.260000000002</v>
      </c>
      <c r="T4213">
        <v>38585.33</v>
      </c>
      <c r="U4213" s="190">
        <f t="shared" si="4536"/>
        <v>0.80829320366056223</v>
      </c>
    </row>
    <row r="4214" spans="1:21" x14ac:dyDescent="0.2">
      <c r="A4214" s="178">
        <v>42911</v>
      </c>
      <c r="B4214" s="179">
        <v>0.5</v>
      </c>
      <c r="C4214" t="s">
        <v>349</v>
      </c>
      <c r="D4214">
        <v>1.39</v>
      </c>
      <c r="E4214">
        <v>8.1</v>
      </c>
      <c r="F4214">
        <v>8</v>
      </c>
      <c r="G4214">
        <v>7.48</v>
      </c>
      <c r="H4214" s="184">
        <f t="shared" ref="H4214:L4214" si="4585">H4190</f>
        <v>0.45833333333333331</v>
      </c>
      <c r="I4214" s="185">
        <f t="shared" si="4585"/>
        <v>226</v>
      </c>
      <c r="J4214" s="185">
        <f t="shared" si="4585"/>
        <v>326</v>
      </c>
      <c r="K4214" s="185">
        <f t="shared" si="4585"/>
        <v>2842</v>
      </c>
      <c r="L4214" s="185">
        <f t="shared" si="4585"/>
        <v>1635</v>
      </c>
      <c r="M4214" s="147"/>
      <c r="N4214" s="143">
        <f t="shared" si="4534"/>
        <v>314.14</v>
      </c>
      <c r="O4214" s="143">
        <f t="shared" si="4530"/>
        <v>2640.6</v>
      </c>
      <c r="P4214" s="143">
        <f t="shared" si="4531"/>
        <v>22736</v>
      </c>
      <c r="Q4214" s="143">
        <f t="shared" si="4532"/>
        <v>12229.800000000001</v>
      </c>
      <c r="R4214" s="188">
        <f t="shared" si="4535"/>
        <v>37920.54</v>
      </c>
      <c r="T4214">
        <v>41520.32</v>
      </c>
      <c r="U4214" s="190">
        <f t="shared" si="4536"/>
        <v>0.91330076454131381</v>
      </c>
    </row>
    <row r="4215" spans="1:21" x14ac:dyDescent="0.2">
      <c r="A4215" s="178">
        <v>42911</v>
      </c>
      <c r="B4215" s="179">
        <v>0.54166666666666663</v>
      </c>
      <c r="C4215" t="s">
        <v>349</v>
      </c>
      <c r="D4215">
        <v>1</v>
      </c>
      <c r="E4215">
        <v>7.81</v>
      </c>
      <c r="F4215">
        <v>7.81</v>
      </c>
      <c r="G4215">
        <v>7.81</v>
      </c>
      <c r="H4215" s="184">
        <f t="shared" ref="H4215:L4215" si="4586">H4191</f>
        <v>0.5</v>
      </c>
      <c r="I4215" s="185">
        <f t="shared" si="4586"/>
        <v>222</v>
      </c>
      <c r="J4215" s="185">
        <f t="shared" si="4586"/>
        <v>319</v>
      </c>
      <c r="K4215" s="185">
        <f t="shared" si="4586"/>
        <v>2842</v>
      </c>
      <c r="L4215" s="185">
        <f t="shared" si="4586"/>
        <v>1635</v>
      </c>
      <c r="M4215" s="147"/>
      <c r="N4215" s="143">
        <f t="shared" si="4534"/>
        <v>222</v>
      </c>
      <c r="O4215" s="143">
        <f t="shared" si="4530"/>
        <v>2491.39</v>
      </c>
      <c r="P4215" s="143">
        <f t="shared" si="4531"/>
        <v>22196.02</v>
      </c>
      <c r="Q4215" s="143">
        <f t="shared" si="4532"/>
        <v>12769.349999999999</v>
      </c>
      <c r="R4215" s="188">
        <f t="shared" si="4535"/>
        <v>37678.759999999995</v>
      </c>
      <c r="T4215">
        <v>44176.95</v>
      </c>
      <c r="U4215" s="190">
        <f t="shared" si="4536"/>
        <v>0.85290541787063157</v>
      </c>
    </row>
    <row r="4216" spans="1:21" x14ac:dyDescent="0.2">
      <c r="A4216" s="178">
        <v>42911</v>
      </c>
      <c r="B4216" s="179">
        <v>0.58333333333333337</v>
      </c>
      <c r="C4216" t="s">
        <v>349</v>
      </c>
      <c r="D4216">
        <v>1</v>
      </c>
      <c r="E4216">
        <v>7.87</v>
      </c>
      <c r="F4216">
        <v>8.94</v>
      </c>
      <c r="G4216">
        <v>7.87</v>
      </c>
      <c r="H4216" s="184">
        <f t="shared" ref="H4216:L4216" si="4587">H4192</f>
        <v>0.54166666666666663</v>
      </c>
      <c r="I4216" s="185">
        <f t="shared" si="4587"/>
        <v>195</v>
      </c>
      <c r="J4216" s="185">
        <f t="shared" si="4587"/>
        <v>299</v>
      </c>
      <c r="K4216" s="185">
        <f t="shared" si="4587"/>
        <v>2842</v>
      </c>
      <c r="L4216" s="185">
        <f t="shared" si="4587"/>
        <v>1635</v>
      </c>
      <c r="M4216" s="147"/>
      <c r="N4216" s="143">
        <f t="shared" si="4534"/>
        <v>195</v>
      </c>
      <c r="O4216" s="143">
        <f t="shared" si="4530"/>
        <v>2353.13</v>
      </c>
      <c r="P4216" s="143">
        <f t="shared" si="4531"/>
        <v>25407.48</v>
      </c>
      <c r="Q4216" s="143">
        <f t="shared" si="4532"/>
        <v>12867.45</v>
      </c>
      <c r="R4216" s="188">
        <f t="shared" si="4535"/>
        <v>40823.06</v>
      </c>
      <c r="T4216">
        <v>46590.31</v>
      </c>
      <c r="U4216" s="190">
        <f t="shared" si="4536"/>
        <v>0.87621353023836934</v>
      </c>
    </row>
    <row r="4217" spans="1:21" x14ac:dyDescent="0.2">
      <c r="A4217" s="178">
        <v>42911</v>
      </c>
      <c r="B4217" s="179">
        <v>0.625</v>
      </c>
      <c r="C4217" t="s">
        <v>349</v>
      </c>
      <c r="D4217">
        <v>1.1599999999999999</v>
      </c>
      <c r="E4217">
        <v>10.28</v>
      </c>
      <c r="F4217">
        <v>11.85</v>
      </c>
      <c r="G4217">
        <v>1.38</v>
      </c>
      <c r="H4217" s="184">
        <f t="shared" ref="H4217:L4217" si="4588">H4193</f>
        <v>0.58333333333333337</v>
      </c>
      <c r="I4217" s="185">
        <f t="shared" si="4588"/>
        <v>205</v>
      </c>
      <c r="J4217" s="185">
        <f t="shared" si="4588"/>
        <v>237</v>
      </c>
      <c r="K4217" s="185">
        <f t="shared" si="4588"/>
        <v>2842</v>
      </c>
      <c r="L4217" s="185">
        <f t="shared" si="4588"/>
        <v>1635</v>
      </c>
      <c r="M4217" s="147"/>
      <c r="N4217" s="143">
        <f t="shared" si="4534"/>
        <v>237.79999999999998</v>
      </c>
      <c r="O4217" s="143">
        <f t="shared" si="4530"/>
        <v>2436.3599999999997</v>
      </c>
      <c r="P4217" s="143">
        <f t="shared" si="4531"/>
        <v>33677.699999999997</v>
      </c>
      <c r="Q4217" s="143">
        <f t="shared" si="4532"/>
        <v>2256.2999999999997</v>
      </c>
      <c r="R4217" s="188">
        <f t="shared" si="4535"/>
        <v>38608.160000000003</v>
      </c>
      <c r="T4217">
        <v>48504.22</v>
      </c>
      <c r="U4217" s="190">
        <f t="shared" si="4536"/>
        <v>0.79597527802735524</v>
      </c>
    </row>
    <row r="4218" spans="1:21" x14ac:dyDescent="0.2">
      <c r="A4218" s="178">
        <v>42911</v>
      </c>
      <c r="B4218" s="179">
        <v>0.66666666666666663</v>
      </c>
      <c r="C4218" t="s">
        <v>349</v>
      </c>
      <c r="D4218">
        <v>2.11</v>
      </c>
      <c r="E4218">
        <v>16.78</v>
      </c>
      <c r="F4218">
        <v>16.89</v>
      </c>
      <c r="G4218">
        <v>4.5</v>
      </c>
      <c r="H4218" s="184">
        <f t="shared" ref="H4218:L4218" si="4589">H4194</f>
        <v>0.625</v>
      </c>
      <c r="I4218" s="185">
        <f t="shared" si="4589"/>
        <v>212</v>
      </c>
      <c r="J4218" s="185">
        <f t="shared" si="4589"/>
        <v>213</v>
      </c>
      <c r="K4218" s="185">
        <f t="shared" si="4589"/>
        <v>2842</v>
      </c>
      <c r="L4218" s="185">
        <f t="shared" si="4589"/>
        <v>1380</v>
      </c>
      <c r="M4218" s="147"/>
      <c r="N4218" s="143">
        <f t="shared" si="4534"/>
        <v>447.32</v>
      </c>
      <c r="O4218" s="143">
        <f t="shared" si="4530"/>
        <v>3574.1400000000003</v>
      </c>
      <c r="P4218" s="143">
        <f t="shared" si="4531"/>
        <v>48001.380000000005</v>
      </c>
      <c r="Q4218" s="143">
        <f t="shared" si="4532"/>
        <v>6210</v>
      </c>
      <c r="R4218" s="188">
        <f t="shared" si="4535"/>
        <v>58232.840000000004</v>
      </c>
      <c r="T4218">
        <v>49707.519999999997</v>
      </c>
      <c r="U4218" s="190">
        <f t="shared" si="4536"/>
        <v>1.1715096629242419</v>
      </c>
    </row>
    <row r="4219" spans="1:21" x14ac:dyDescent="0.2">
      <c r="A4219" s="178">
        <v>42911</v>
      </c>
      <c r="B4219" s="179">
        <v>0.70833333333333337</v>
      </c>
      <c r="C4219" t="s">
        <v>349</v>
      </c>
      <c r="D4219">
        <v>2.11</v>
      </c>
      <c r="E4219">
        <v>16.649999999999999</v>
      </c>
      <c r="F4219">
        <v>18.72</v>
      </c>
      <c r="G4219">
        <v>3.25</v>
      </c>
      <c r="H4219" s="184">
        <f t="shared" ref="H4219:L4219" si="4590">H4195</f>
        <v>0.66666666666666663</v>
      </c>
      <c r="I4219" s="185">
        <f t="shared" si="4590"/>
        <v>191</v>
      </c>
      <c r="J4219" s="185">
        <f t="shared" si="4590"/>
        <v>237</v>
      </c>
      <c r="K4219" s="185">
        <f t="shared" si="4590"/>
        <v>2842</v>
      </c>
      <c r="L4219" s="185">
        <f t="shared" si="4590"/>
        <v>1380</v>
      </c>
      <c r="M4219" s="147"/>
      <c r="N4219" s="143">
        <f t="shared" si="4534"/>
        <v>403.01</v>
      </c>
      <c r="O4219" s="143">
        <f t="shared" si="4530"/>
        <v>3946.0499999999997</v>
      </c>
      <c r="P4219" s="143">
        <f t="shared" si="4531"/>
        <v>53202.239999999998</v>
      </c>
      <c r="Q4219" s="143">
        <f t="shared" si="4532"/>
        <v>4485</v>
      </c>
      <c r="R4219" s="188">
        <f t="shared" si="4535"/>
        <v>62036.299999999996</v>
      </c>
      <c r="T4219">
        <v>51001.91</v>
      </c>
      <c r="U4219" s="190">
        <f t="shared" si="4536"/>
        <v>1.2163524856225971</v>
      </c>
    </row>
    <row r="4220" spans="1:21" x14ac:dyDescent="0.2">
      <c r="A4220" s="178">
        <v>42911</v>
      </c>
      <c r="B4220" s="179">
        <v>0.75</v>
      </c>
      <c r="C4220" t="s">
        <v>349</v>
      </c>
      <c r="D4220">
        <v>4</v>
      </c>
      <c r="E4220">
        <v>5.52</v>
      </c>
      <c r="F4220">
        <v>8.7100000000000009</v>
      </c>
      <c r="G4220">
        <v>0.99</v>
      </c>
      <c r="H4220" s="184">
        <f t="shared" ref="H4220:L4220" si="4591">H4196</f>
        <v>0.70833333333333337</v>
      </c>
      <c r="I4220" s="185">
        <f t="shared" si="4591"/>
        <v>218</v>
      </c>
      <c r="J4220" s="185">
        <f t="shared" si="4591"/>
        <v>258</v>
      </c>
      <c r="K4220" s="185">
        <f t="shared" si="4591"/>
        <v>2842</v>
      </c>
      <c r="L4220" s="185">
        <f t="shared" si="4591"/>
        <v>1380</v>
      </c>
      <c r="M4220" s="147"/>
      <c r="N4220" s="143">
        <f t="shared" si="4534"/>
        <v>872</v>
      </c>
      <c r="O4220" s="143">
        <f t="shared" si="4530"/>
        <v>1424.1599999999999</v>
      </c>
      <c r="P4220" s="143">
        <f t="shared" si="4531"/>
        <v>24753.820000000003</v>
      </c>
      <c r="Q4220" s="143">
        <f t="shared" si="4532"/>
        <v>1366.2</v>
      </c>
      <c r="R4220" s="188">
        <f t="shared" si="4535"/>
        <v>28416.180000000004</v>
      </c>
      <c r="T4220">
        <v>52282.77</v>
      </c>
      <c r="U4220" s="190">
        <f t="shared" si="4536"/>
        <v>0.54350945827851138</v>
      </c>
    </row>
    <row r="4221" spans="1:21" x14ac:dyDescent="0.2">
      <c r="A4221" s="178">
        <v>42911</v>
      </c>
      <c r="B4221" s="179">
        <v>0.79166666666666663</v>
      </c>
      <c r="C4221" t="s">
        <v>349</v>
      </c>
      <c r="D4221">
        <v>3.5</v>
      </c>
      <c r="E4221">
        <v>4.04</v>
      </c>
      <c r="F4221">
        <v>9.98</v>
      </c>
      <c r="G4221">
        <v>2.58</v>
      </c>
      <c r="H4221" s="184">
        <f t="shared" ref="H4221:L4221" si="4592">H4197</f>
        <v>0.75</v>
      </c>
      <c r="I4221" s="185">
        <f t="shared" si="4592"/>
        <v>240</v>
      </c>
      <c r="J4221" s="185">
        <f t="shared" si="4592"/>
        <v>365</v>
      </c>
      <c r="K4221" s="185">
        <f t="shared" si="4592"/>
        <v>2842</v>
      </c>
      <c r="L4221" s="185">
        <f t="shared" si="4592"/>
        <v>1380</v>
      </c>
      <c r="M4221" s="147"/>
      <c r="N4221" s="143">
        <f t="shared" si="4534"/>
        <v>840</v>
      </c>
      <c r="O4221" s="143">
        <f t="shared" si="4530"/>
        <v>1474.6</v>
      </c>
      <c r="P4221" s="143">
        <f t="shared" si="4531"/>
        <v>28363.16</v>
      </c>
      <c r="Q4221" s="143">
        <f t="shared" si="4532"/>
        <v>3560.4</v>
      </c>
      <c r="R4221" s="188">
        <f t="shared" si="4535"/>
        <v>34238.159999999996</v>
      </c>
      <c r="T4221">
        <v>52912.86</v>
      </c>
      <c r="U4221" s="190">
        <f t="shared" si="4536"/>
        <v>0.64706689451297839</v>
      </c>
    </row>
    <row r="4222" spans="1:21" x14ac:dyDescent="0.2">
      <c r="A4222" s="178">
        <v>42911</v>
      </c>
      <c r="B4222" s="179">
        <v>0.83333333333333337</v>
      </c>
      <c r="C4222" t="s">
        <v>349</v>
      </c>
      <c r="D4222">
        <v>3.5</v>
      </c>
      <c r="E4222">
        <v>3.86</v>
      </c>
      <c r="F4222">
        <v>8.4700000000000006</v>
      </c>
      <c r="G4222">
        <v>0.81</v>
      </c>
      <c r="H4222" s="184">
        <f t="shared" ref="H4222:L4222" si="4593">H4198</f>
        <v>0.79166666666666663</v>
      </c>
      <c r="I4222" s="185">
        <f t="shared" si="4593"/>
        <v>320</v>
      </c>
      <c r="J4222" s="185">
        <f t="shared" si="4593"/>
        <v>214</v>
      </c>
      <c r="K4222" s="185">
        <f t="shared" si="4593"/>
        <v>2842</v>
      </c>
      <c r="L4222" s="185">
        <f t="shared" si="4593"/>
        <v>1426</v>
      </c>
      <c r="M4222" s="147"/>
      <c r="N4222" s="143">
        <f t="shared" si="4534"/>
        <v>1120</v>
      </c>
      <c r="O4222" s="143">
        <f t="shared" si="4530"/>
        <v>826.04</v>
      </c>
      <c r="P4222" s="143">
        <f t="shared" si="4531"/>
        <v>24071.74</v>
      </c>
      <c r="Q4222" s="143">
        <f t="shared" si="4532"/>
        <v>1155.0600000000002</v>
      </c>
      <c r="R4222" s="188">
        <f t="shared" si="4535"/>
        <v>27172.840000000004</v>
      </c>
      <c r="T4222">
        <v>52411.65</v>
      </c>
      <c r="U4222" s="190">
        <f t="shared" si="4536"/>
        <v>0.51845038269163446</v>
      </c>
    </row>
    <row r="4223" spans="1:21" x14ac:dyDescent="0.2">
      <c r="A4223" s="178">
        <v>42911</v>
      </c>
      <c r="B4223" s="179">
        <v>0.875</v>
      </c>
      <c r="C4223" t="s">
        <v>349</v>
      </c>
      <c r="D4223">
        <v>8.7799999999999994</v>
      </c>
      <c r="E4223">
        <v>10</v>
      </c>
      <c r="F4223">
        <v>14</v>
      </c>
      <c r="G4223">
        <v>0.81</v>
      </c>
      <c r="H4223" s="184">
        <f t="shared" ref="H4223:L4223" si="4594">H4199</f>
        <v>0.83333333333333337</v>
      </c>
      <c r="I4223" s="185">
        <f t="shared" si="4594"/>
        <v>322</v>
      </c>
      <c r="J4223" s="185">
        <f t="shared" si="4594"/>
        <v>178</v>
      </c>
      <c r="K4223" s="185">
        <f t="shared" si="4594"/>
        <v>2842</v>
      </c>
      <c r="L4223" s="185">
        <f t="shared" si="4594"/>
        <v>1426</v>
      </c>
      <c r="M4223" s="147"/>
      <c r="N4223" s="143">
        <f t="shared" si="4534"/>
        <v>2827.16</v>
      </c>
      <c r="O4223" s="143">
        <f t="shared" si="4530"/>
        <v>1780</v>
      </c>
      <c r="P4223" s="143">
        <f t="shared" si="4531"/>
        <v>39788</v>
      </c>
      <c r="Q4223" s="143">
        <f t="shared" si="4532"/>
        <v>1155.0600000000002</v>
      </c>
      <c r="R4223" s="188">
        <f t="shared" si="4535"/>
        <v>45550.22</v>
      </c>
      <c r="T4223">
        <v>50742.18</v>
      </c>
      <c r="U4223" s="190">
        <f t="shared" si="4536"/>
        <v>0.89767960304425232</v>
      </c>
    </row>
    <row r="4224" spans="1:21" x14ac:dyDescent="0.2">
      <c r="A4224" s="178">
        <v>42911</v>
      </c>
      <c r="B4224" s="179">
        <v>0.91666666666666663</v>
      </c>
      <c r="C4224" t="s">
        <v>349</v>
      </c>
      <c r="D4224">
        <v>15.96</v>
      </c>
      <c r="E4224">
        <v>7.4</v>
      </c>
      <c r="F4224">
        <v>8.26</v>
      </c>
      <c r="G4224">
        <v>0.81</v>
      </c>
      <c r="H4224" s="184">
        <f t="shared" ref="H4224:L4224" si="4595">H4200</f>
        <v>0.875</v>
      </c>
      <c r="I4224" s="185">
        <f t="shared" si="4595"/>
        <v>337</v>
      </c>
      <c r="J4224" s="185">
        <f t="shared" si="4595"/>
        <v>173</v>
      </c>
      <c r="K4224" s="185">
        <f t="shared" si="4595"/>
        <v>2842</v>
      </c>
      <c r="L4224" s="185">
        <f t="shared" si="4595"/>
        <v>1426</v>
      </c>
      <c r="M4224" s="147"/>
      <c r="N4224" s="143">
        <f t="shared" si="4534"/>
        <v>5378.52</v>
      </c>
      <c r="O4224" s="143">
        <f t="shared" si="4530"/>
        <v>1280.2</v>
      </c>
      <c r="P4224" s="143">
        <f t="shared" si="4531"/>
        <v>23474.92</v>
      </c>
      <c r="Q4224" s="143">
        <f t="shared" si="4532"/>
        <v>1155.0600000000002</v>
      </c>
      <c r="R4224" s="188">
        <f t="shared" si="4535"/>
        <v>31288.7</v>
      </c>
      <c r="T4224">
        <v>49140.74</v>
      </c>
      <c r="U4224" s="190">
        <f t="shared" si="4536"/>
        <v>0.63671609340844282</v>
      </c>
    </row>
    <row r="4225" spans="1:21" x14ac:dyDescent="0.2">
      <c r="A4225" s="178">
        <v>42911</v>
      </c>
      <c r="B4225" s="179">
        <v>0.95833333333333337</v>
      </c>
      <c r="C4225" t="s">
        <v>349</v>
      </c>
      <c r="D4225">
        <v>11.89</v>
      </c>
      <c r="E4225">
        <v>6.42</v>
      </c>
      <c r="F4225">
        <v>6.42</v>
      </c>
      <c r="G4225">
        <v>0.25</v>
      </c>
      <c r="H4225" s="184">
        <f t="shared" ref="H4225:L4225" si="4596">H4201</f>
        <v>0.91666666666666663</v>
      </c>
      <c r="I4225" s="185">
        <f t="shared" si="4596"/>
        <v>394</v>
      </c>
      <c r="J4225" s="185">
        <f t="shared" si="4596"/>
        <v>194</v>
      </c>
      <c r="K4225" s="185">
        <f t="shared" si="4596"/>
        <v>2842</v>
      </c>
      <c r="L4225" s="185">
        <f t="shared" si="4596"/>
        <v>1426</v>
      </c>
      <c r="M4225" s="147"/>
      <c r="N4225" s="143">
        <f t="shared" si="4534"/>
        <v>4684.66</v>
      </c>
      <c r="O4225" s="143">
        <f t="shared" si="4530"/>
        <v>1245.48</v>
      </c>
      <c r="P4225" s="143">
        <f t="shared" si="4531"/>
        <v>18245.64</v>
      </c>
      <c r="Q4225" s="143">
        <f t="shared" si="4532"/>
        <v>356.5</v>
      </c>
      <c r="R4225" s="188">
        <f t="shared" si="4535"/>
        <v>24532.28</v>
      </c>
      <c r="T4225">
        <v>48125.38</v>
      </c>
      <c r="U4225" s="190">
        <f t="shared" si="4536"/>
        <v>0.50975763723839684</v>
      </c>
    </row>
    <row r="4226" spans="1:21" x14ac:dyDescent="0.2">
      <c r="A4226" s="178">
        <v>42911</v>
      </c>
      <c r="B4226" s="180">
        <v>1</v>
      </c>
      <c r="C4226" t="s">
        <v>349</v>
      </c>
      <c r="D4226">
        <v>8.11</v>
      </c>
      <c r="E4226">
        <v>3.97</v>
      </c>
      <c r="F4226">
        <v>3.82</v>
      </c>
      <c r="G4226">
        <v>0.25</v>
      </c>
      <c r="H4226" s="184">
        <f t="shared" ref="H4226:L4226" si="4597">H4202</f>
        <v>0.95833333333333337</v>
      </c>
      <c r="I4226" s="185">
        <f t="shared" si="4597"/>
        <v>389</v>
      </c>
      <c r="J4226" s="185">
        <f t="shared" si="4597"/>
        <v>265</v>
      </c>
      <c r="K4226" s="185">
        <f t="shared" si="4597"/>
        <v>2985</v>
      </c>
      <c r="L4226" s="185">
        <f t="shared" si="4597"/>
        <v>1111</v>
      </c>
      <c r="M4226" s="147"/>
      <c r="N4226" s="143">
        <f t="shared" si="4534"/>
        <v>3154.79</v>
      </c>
      <c r="O4226" s="143">
        <f t="shared" si="4530"/>
        <v>1052.05</v>
      </c>
      <c r="P4226" s="143">
        <f t="shared" si="4531"/>
        <v>11402.699999999999</v>
      </c>
      <c r="Q4226" s="143">
        <f t="shared" si="4532"/>
        <v>277.75</v>
      </c>
      <c r="R4226" s="188">
        <f t="shared" si="4535"/>
        <v>15887.289999999999</v>
      </c>
      <c r="T4226">
        <v>45185.15</v>
      </c>
      <c r="U4226" s="190">
        <f t="shared" si="4536"/>
        <v>0.35160423280657471</v>
      </c>
    </row>
    <row r="4227" spans="1:21" x14ac:dyDescent="0.2">
      <c r="A4227" s="178">
        <v>42912</v>
      </c>
      <c r="B4227" s="179">
        <v>4.1666666666666664E-2</v>
      </c>
      <c r="C4227" t="s">
        <v>349</v>
      </c>
      <c r="D4227">
        <v>10</v>
      </c>
      <c r="E4227">
        <v>4</v>
      </c>
      <c r="F4227">
        <v>2.61</v>
      </c>
      <c r="G4227">
        <v>0.25</v>
      </c>
      <c r="H4227" s="184">
        <f t="shared" ref="H4227:L4227" si="4598">H4203</f>
        <v>1</v>
      </c>
      <c r="I4227" s="185">
        <f t="shared" si="4598"/>
        <v>362</v>
      </c>
      <c r="J4227" s="185">
        <f t="shared" si="4598"/>
        <v>243</v>
      </c>
      <c r="K4227" s="185">
        <f t="shared" si="4598"/>
        <v>2985</v>
      </c>
      <c r="L4227" s="185">
        <f t="shared" si="4598"/>
        <v>1111</v>
      </c>
      <c r="M4227" s="147"/>
      <c r="N4227" s="143">
        <f t="shared" si="4534"/>
        <v>3620</v>
      </c>
      <c r="O4227" s="143">
        <f t="shared" si="4530"/>
        <v>972</v>
      </c>
      <c r="P4227" s="143">
        <f t="shared" si="4531"/>
        <v>7790.8499999999995</v>
      </c>
      <c r="Q4227" s="143">
        <f t="shared" si="4532"/>
        <v>277.75</v>
      </c>
      <c r="R4227" s="188">
        <f t="shared" si="4535"/>
        <v>12660.599999999999</v>
      </c>
      <c r="T4227">
        <v>41638.15</v>
      </c>
      <c r="U4227" s="190">
        <f t="shared" si="4536"/>
        <v>0.30406250037525678</v>
      </c>
    </row>
    <row r="4228" spans="1:21" x14ac:dyDescent="0.2">
      <c r="A4228" s="178">
        <v>42912</v>
      </c>
      <c r="B4228" s="179">
        <v>8.3333333333333329E-2</v>
      </c>
      <c r="C4228" t="s">
        <v>349</v>
      </c>
      <c r="D4228">
        <v>5</v>
      </c>
      <c r="E4228">
        <v>3.18</v>
      </c>
      <c r="F4228">
        <v>2.11</v>
      </c>
      <c r="G4228">
        <v>0.25</v>
      </c>
      <c r="H4228" s="184">
        <f t="shared" ref="H4228:L4228" si="4599">H4204</f>
        <v>4.1666666666666664E-2</v>
      </c>
      <c r="I4228" s="185">
        <f t="shared" si="4599"/>
        <v>294</v>
      </c>
      <c r="J4228" s="185">
        <f t="shared" si="4599"/>
        <v>212</v>
      </c>
      <c r="K4228" s="185">
        <f t="shared" si="4599"/>
        <v>2985</v>
      </c>
      <c r="L4228" s="185">
        <f t="shared" si="4599"/>
        <v>1111</v>
      </c>
      <c r="M4228" s="147"/>
      <c r="N4228" s="143">
        <f t="shared" si="4534"/>
        <v>1470</v>
      </c>
      <c r="O4228" s="143">
        <f t="shared" ref="O4228:O4291" si="4600">E4228*J4228</f>
        <v>674.16000000000008</v>
      </c>
      <c r="P4228" s="143">
        <f t="shared" ref="P4228:P4291" si="4601">F4228*K4228</f>
        <v>6298.3499999999995</v>
      </c>
      <c r="Q4228" s="143">
        <f t="shared" ref="Q4228:Q4291" si="4602">G4228*L4228</f>
        <v>277.75</v>
      </c>
      <c r="R4228" s="188">
        <f t="shared" si="4535"/>
        <v>8720.2599999999984</v>
      </c>
      <c r="T4228">
        <v>38595.74</v>
      </c>
      <c r="U4228" s="190">
        <f t="shared" si="4536"/>
        <v>0.22593840667389714</v>
      </c>
    </row>
    <row r="4229" spans="1:21" x14ac:dyDescent="0.2">
      <c r="A4229" s="178">
        <v>42912</v>
      </c>
      <c r="B4229" s="179">
        <v>0.125</v>
      </c>
      <c r="C4229" t="s">
        <v>349</v>
      </c>
      <c r="D4229">
        <v>5</v>
      </c>
      <c r="E4229">
        <v>2.21</v>
      </c>
      <c r="F4229">
        <v>2</v>
      </c>
      <c r="G4229">
        <v>1</v>
      </c>
      <c r="H4229" s="184">
        <f t="shared" ref="H4229:L4229" si="4603">H4205</f>
        <v>8.3333333333333329E-2</v>
      </c>
      <c r="I4229" s="185">
        <f t="shared" si="4603"/>
        <v>236</v>
      </c>
      <c r="J4229" s="185">
        <f t="shared" si="4603"/>
        <v>179</v>
      </c>
      <c r="K4229" s="185">
        <f t="shared" si="4603"/>
        <v>2985</v>
      </c>
      <c r="L4229" s="185">
        <f t="shared" si="4603"/>
        <v>1111</v>
      </c>
      <c r="M4229" s="147"/>
      <c r="N4229" s="143">
        <f t="shared" ref="N4229:N4292" si="4604">D4229*I4229</f>
        <v>1180</v>
      </c>
      <c r="O4229" s="143">
        <f t="shared" si="4600"/>
        <v>395.59</v>
      </c>
      <c r="P4229" s="143">
        <f t="shared" si="4601"/>
        <v>5970</v>
      </c>
      <c r="Q4229" s="143">
        <f t="shared" si="4602"/>
        <v>1111</v>
      </c>
      <c r="R4229" s="188">
        <f t="shared" ref="R4229:R4292" si="4605">SUM(N4229:Q4229)</f>
        <v>8656.59</v>
      </c>
      <c r="T4229">
        <v>36550.26</v>
      </c>
      <c r="U4229" s="190">
        <f t="shared" ref="U4229:U4292" si="4606">R4229/T4229</f>
        <v>0.23684072288405061</v>
      </c>
    </row>
    <row r="4230" spans="1:21" x14ac:dyDescent="0.2">
      <c r="A4230" s="178">
        <v>42912</v>
      </c>
      <c r="B4230" s="179">
        <v>0.16666666666666666</v>
      </c>
      <c r="C4230" t="s">
        <v>349</v>
      </c>
      <c r="D4230">
        <v>3.5</v>
      </c>
      <c r="E4230">
        <v>2.21</v>
      </c>
      <c r="F4230">
        <v>2</v>
      </c>
      <c r="G4230">
        <v>1</v>
      </c>
      <c r="H4230" s="184">
        <f t="shared" ref="H4230:L4230" si="4607">H4206</f>
        <v>0.125</v>
      </c>
      <c r="I4230" s="185">
        <f t="shared" si="4607"/>
        <v>201</v>
      </c>
      <c r="J4230" s="185">
        <f t="shared" si="4607"/>
        <v>205</v>
      </c>
      <c r="K4230" s="185">
        <f t="shared" si="4607"/>
        <v>2985</v>
      </c>
      <c r="L4230" s="185">
        <f t="shared" si="4607"/>
        <v>1717</v>
      </c>
      <c r="M4230" s="147"/>
      <c r="N4230" s="143">
        <f t="shared" si="4604"/>
        <v>703.5</v>
      </c>
      <c r="O4230" s="143">
        <f t="shared" si="4600"/>
        <v>453.05</v>
      </c>
      <c r="P4230" s="143">
        <f t="shared" si="4601"/>
        <v>5970</v>
      </c>
      <c r="Q4230" s="143">
        <f t="shared" si="4602"/>
        <v>1717</v>
      </c>
      <c r="R4230" s="188">
        <f t="shared" si="4605"/>
        <v>8843.5499999999993</v>
      </c>
      <c r="T4230">
        <v>35187.17</v>
      </c>
      <c r="U4230" s="190">
        <f t="shared" si="4606"/>
        <v>0.25132882240884957</v>
      </c>
    </row>
    <row r="4231" spans="1:21" x14ac:dyDescent="0.2">
      <c r="A4231" s="178">
        <v>42912</v>
      </c>
      <c r="B4231" s="179">
        <v>0.20833333333333334</v>
      </c>
      <c r="C4231" t="s">
        <v>349</v>
      </c>
      <c r="D4231">
        <v>3.11</v>
      </c>
      <c r="E4231">
        <v>2.21</v>
      </c>
      <c r="F4231">
        <v>2</v>
      </c>
      <c r="G4231">
        <v>1</v>
      </c>
      <c r="H4231" s="184">
        <f t="shared" ref="H4231:L4231" si="4608">H4207</f>
        <v>0.16666666666666666</v>
      </c>
      <c r="I4231" s="185">
        <f t="shared" si="4608"/>
        <v>185</v>
      </c>
      <c r="J4231" s="185">
        <f t="shared" si="4608"/>
        <v>205</v>
      </c>
      <c r="K4231" s="185">
        <f t="shared" si="4608"/>
        <v>2985</v>
      </c>
      <c r="L4231" s="185">
        <f t="shared" si="4608"/>
        <v>1717</v>
      </c>
      <c r="M4231" s="147"/>
      <c r="N4231" s="143">
        <f t="shared" si="4604"/>
        <v>575.35</v>
      </c>
      <c r="O4231" s="143">
        <f t="shared" si="4600"/>
        <v>453.05</v>
      </c>
      <c r="P4231" s="143">
        <f t="shared" si="4601"/>
        <v>5970</v>
      </c>
      <c r="Q4231" s="143">
        <f t="shared" si="4602"/>
        <v>1717</v>
      </c>
      <c r="R4231" s="188">
        <f t="shared" si="4605"/>
        <v>8715.4</v>
      </c>
      <c r="T4231">
        <v>34478.199999999997</v>
      </c>
      <c r="U4231" s="190">
        <f t="shared" si="4606"/>
        <v>0.25278001751831591</v>
      </c>
    </row>
    <row r="4232" spans="1:21" x14ac:dyDescent="0.2">
      <c r="A4232" s="178">
        <v>42912</v>
      </c>
      <c r="B4232" s="179">
        <v>0.25</v>
      </c>
      <c r="C4232" t="s">
        <v>349</v>
      </c>
      <c r="D4232">
        <v>5</v>
      </c>
      <c r="E4232">
        <v>4</v>
      </c>
      <c r="F4232">
        <v>2.11</v>
      </c>
      <c r="G4232">
        <v>1</v>
      </c>
      <c r="H4232" s="184">
        <f t="shared" ref="H4232:L4232" si="4609">H4208</f>
        <v>0.20833333333333334</v>
      </c>
      <c r="I4232" s="185">
        <f t="shared" si="4609"/>
        <v>207</v>
      </c>
      <c r="J4232" s="185">
        <f t="shared" si="4609"/>
        <v>283</v>
      </c>
      <c r="K4232" s="185">
        <f t="shared" si="4609"/>
        <v>2985</v>
      </c>
      <c r="L4232" s="185">
        <f t="shared" si="4609"/>
        <v>1717</v>
      </c>
      <c r="M4232" s="147"/>
      <c r="N4232" s="143">
        <f t="shared" si="4604"/>
        <v>1035</v>
      </c>
      <c r="O4232" s="143">
        <f t="shared" si="4600"/>
        <v>1132</v>
      </c>
      <c r="P4232" s="143">
        <f t="shared" si="4601"/>
        <v>6298.3499999999995</v>
      </c>
      <c r="Q4232" s="143">
        <f t="shared" si="4602"/>
        <v>1717</v>
      </c>
      <c r="R4232" s="188">
        <f t="shared" si="4605"/>
        <v>10182.349999999999</v>
      </c>
      <c r="T4232">
        <v>34372.78</v>
      </c>
      <c r="U4232" s="190">
        <f t="shared" si="4606"/>
        <v>0.29623294944429862</v>
      </c>
    </row>
    <row r="4233" spans="1:21" x14ac:dyDescent="0.2">
      <c r="A4233" s="178">
        <v>42912</v>
      </c>
      <c r="B4233" s="179">
        <v>0.29166666666666669</v>
      </c>
      <c r="C4233" t="s">
        <v>349</v>
      </c>
      <c r="D4233">
        <v>5.6</v>
      </c>
      <c r="E4233">
        <v>6</v>
      </c>
      <c r="F4233">
        <v>2.57</v>
      </c>
      <c r="G4233">
        <v>4</v>
      </c>
      <c r="H4233" s="184">
        <f t="shared" ref="H4233:L4233" si="4610">H4209</f>
        <v>0.25</v>
      </c>
      <c r="I4233" s="185">
        <f t="shared" si="4610"/>
        <v>327</v>
      </c>
      <c r="J4233" s="185">
        <f t="shared" si="4610"/>
        <v>438</v>
      </c>
      <c r="K4233" s="185">
        <f t="shared" si="4610"/>
        <v>2985</v>
      </c>
      <c r="L4233" s="185">
        <f t="shared" si="4610"/>
        <v>1717</v>
      </c>
      <c r="M4233" s="147"/>
      <c r="N4233" s="143">
        <f t="shared" si="4604"/>
        <v>1831.1999999999998</v>
      </c>
      <c r="O4233" s="143">
        <f t="shared" si="4600"/>
        <v>2628</v>
      </c>
      <c r="P4233" s="143">
        <f t="shared" si="4601"/>
        <v>7671.45</v>
      </c>
      <c r="Q4233" s="143">
        <f t="shared" si="4602"/>
        <v>6868</v>
      </c>
      <c r="R4233" s="188">
        <f t="shared" si="4605"/>
        <v>18998.650000000001</v>
      </c>
      <c r="T4233">
        <v>35472.46</v>
      </c>
      <c r="U4233" s="190">
        <f t="shared" si="4606"/>
        <v>0.5355887355993918</v>
      </c>
    </row>
    <row r="4234" spans="1:21" x14ac:dyDescent="0.2">
      <c r="A4234" s="178">
        <v>42912</v>
      </c>
      <c r="B4234" s="179">
        <v>0.33333333333333331</v>
      </c>
      <c r="C4234" t="s">
        <v>349</v>
      </c>
      <c r="D4234">
        <v>3.5</v>
      </c>
      <c r="E4234">
        <v>4</v>
      </c>
      <c r="F4234">
        <v>2.61</v>
      </c>
      <c r="G4234">
        <v>3.99</v>
      </c>
      <c r="H4234" s="184">
        <f t="shared" ref="H4234:L4234" si="4611">H4210</f>
        <v>0.29166666666666669</v>
      </c>
      <c r="I4234" s="185">
        <f t="shared" si="4611"/>
        <v>249</v>
      </c>
      <c r="J4234" s="185">
        <f t="shared" si="4611"/>
        <v>556</v>
      </c>
      <c r="K4234" s="185">
        <f t="shared" si="4611"/>
        <v>2872</v>
      </c>
      <c r="L4234" s="185">
        <f t="shared" si="4611"/>
        <v>2219</v>
      </c>
      <c r="M4234" s="147"/>
      <c r="N4234" s="143">
        <f t="shared" si="4604"/>
        <v>871.5</v>
      </c>
      <c r="O4234" s="143">
        <f t="shared" si="4600"/>
        <v>2224</v>
      </c>
      <c r="P4234" s="143">
        <f t="shared" si="4601"/>
        <v>7495.92</v>
      </c>
      <c r="Q4234" s="143">
        <f t="shared" si="4602"/>
        <v>8853.8100000000013</v>
      </c>
      <c r="R4234" s="188">
        <f t="shared" si="4605"/>
        <v>19445.230000000003</v>
      </c>
      <c r="T4234">
        <v>37219.43</v>
      </c>
      <c r="U4234" s="190">
        <f t="shared" si="4606"/>
        <v>0.52244835560351144</v>
      </c>
    </row>
    <row r="4235" spans="1:21" x14ac:dyDescent="0.2">
      <c r="A4235" s="178">
        <v>42912</v>
      </c>
      <c r="B4235" s="179">
        <v>0.375</v>
      </c>
      <c r="C4235" t="s">
        <v>349</v>
      </c>
      <c r="D4235">
        <v>4.1399999999999997</v>
      </c>
      <c r="E4235">
        <v>5.82</v>
      </c>
      <c r="F4235">
        <v>3.69</v>
      </c>
      <c r="G4235">
        <v>4.22</v>
      </c>
      <c r="H4235" s="184">
        <f t="shared" ref="H4235:L4235" si="4612">H4211</f>
        <v>0.33333333333333331</v>
      </c>
      <c r="I4235" s="185">
        <f t="shared" si="4612"/>
        <v>256</v>
      </c>
      <c r="J4235" s="185">
        <f t="shared" si="4612"/>
        <v>306</v>
      </c>
      <c r="K4235" s="185">
        <f t="shared" si="4612"/>
        <v>2872</v>
      </c>
      <c r="L4235" s="185">
        <f t="shared" si="4612"/>
        <v>2219</v>
      </c>
      <c r="M4235" s="147"/>
      <c r="N4235" s="143">
        <f t="shared" si="4604"/>
        <v>1059.8399999999999</v>
      </c>
      <c r="O4235" s="143">
        <f t="shared" si="4600"/>
        <v>1780.92</v>
      </c>
      <c r="P4235" s="143">
        <f t="shared" si="4601"/>
        <v>10597.68</v>
      </c>
      <c r="Q4235" s="143">
        <f t="shared" si="4602"/>
        <v>9364.18</v>
      </c>
      <c r="R4235" s="188">
        <f t="shared" si="4605"/>
        <v>22802.620000000003</v>
      </c>
      <c r="T4235">
        <v>38632.79</v>
      </c>
      <c r="U4235" s="190">
        <f t="shared" si="4606"/>
        <v>0.59024005255639067</v>
      </c>
    </row>
    <row r="4236" spans="1:21" x14ac:dyDescent="0.2">
      <c r="A4236" s="178">
        <v>42912</v>
      </c>
      <c r="B4236" s="179">
        <v>0.41666666666666669</v>
      </c>
      <c r="C4236" t="s">
        <v>349</v>
      </c>
      <c r="D4236">
        <v>3.61</v>
      </c>
      <c r="E4236">
        <v>6</v>
      </c>
      <c r="F4236">
        <v>4.45</v>
      </c>
      <c r="G4236">
        <v>4.8</v>
      </c>
      <c r="H4236" s="184">
        <f t="shared" ref="H4236:L4236" si="4613">H4212</f>
        <v>0.375</v>
      </c>
      <c r="I4236" s="185">
        <f t="shared" si="4613"/>
        <v>156</v>
      </c>
      <c r="J4236" s="185">
        <f t="shared" si="4613"/>
        <v>343</v>
      </c>
      <c r="K4236" s="185">
        <f t="shared" si="4613"/>
        <v>2872</v>
      </c>
      <c r="L4236" s="185">
        <f t="shared" si="4613"/>
        <v>2219</v>
      </c>
      <c r="M4236" s="147"/>
      <c r="N4236" s="143">
        <f t="shared" si="4604"/>
        <v>563.16</v>
      </c>
      <c r="O4236" s="143">
        <f t="shared" si="4600"/>
        <v>2058</v>
      </c>
      <c r="P4236" s="143">
        <f t="shared" si="4601"/>
        <v>12780.4</v>
      </c>
      <c r="Q4236" s="143">
        <f t="shared" si="4602"/>
        <v>10651.199999999999</v>
      </c>
      <c r="R4236" s="188">
        <f t="shared" si="4605"/>
        <v>26052.76</v>
      </c>
      <c r="T4236">
        <v>40482.480000000003</v>
      </c>
      <c r="U4236" s="190">
        <f t="shared" si="4606"/>
        <v>0.64355642243261768</v>
      </c>
    </row>
    <row r="4237" spans="1:21" x14ac:dyDescent="0.2">
      <c r="A4237" s="178">
        <v>42912</v>
      </c>
      <c r="B4237" s="179">
        <v>0.45833333333333331</v>
      </c>
      <c r="C4237" t="s">
        <v>349</v>
      </c>
      <c r="D4237">
        <v>2.61</v>
      </c>
      <c r="E4237">
        <v>5.89</v>
      </c>
      <c r="F4237">
        <v>5.51</v>
      </c>
      <c r="G4237">
        <v>5.0599999999999996</v>
      </c>
      <c r="H4237" s="184">
        <f t="shared" ref="H4237:L4237" si="4614">H4213</f>
        <v>0.41666666666666669</v>
      </c>
      <c r="I4237" s="185">
        <f t="shared" si="4614"/>
        <v>196</v>
      </c>
      <c r="J4237" s="185">
        <f t="shared" si="4614"/>
        <v>315</v>
      </c>
      <c r="K4237" s="185">
        <f t="shared" si="4614"/>
        <v>2872</v>
      </c>
      <c r="L4237" s="185">
        <f t="shared" si="4614"/>
        <v>2219</v>
      </c>
      <c r="M4237" s="147"/>
      <c r="N4237" s="143">
        <f t="shared" si="4604"/>
        <v>511.56</v>
      </c>
      <c r="O4237" s="143">
        <f t="shared" si="4600"/>
        <v>1855.35</v>
      </c>
      <c r="P4237" s="143">
        <f t="shared" si="4601"/>
        <v>15824.72</v>
      </c>
      <c r="Q4237" s="143">
        <f t="shared" si="4602"/>
        <v>11228.14</v>
      </c>
      <c r="R4237" s="188">
        <f t="shared" si="4605"/>
        <v>29419.769999999997</v>
      </c>
      <c r="T4237">
        <v>42938.96</v>
      </c>
      <c r="U4237" s="190">
        <f t="shared" si="4606"/>
        <v>0.68515329667975189</v>
      </c>
    </row>
    <row r="4238" spans="1:21" x14ac:dyDescent="0.2">
      <c r="A4238" s="178">
        <v>42912</v>
      </c>
      <c r="B4238" s="179">
        <v>0.5</v>
      </c>
      <c r="C4238" t="s">
        <v>349</v>
      </c>
      <c r="D4238">
        <v>1</v>
      </c>
      <c r="E4238">
        <v>6.42</v>
      </c>
      <c r="F4238">
        <v>7</v>
      </c>
      <c r="G4238">
        <v>5.8</v>
      </c>
      <c r="H4238" s="184">
        <f t="shared" ref="H4238:L4238" si="4615">H4214</f>
        <v>0.45833333333333331</v>
      </c>
      <c r="I4238" s="185">
        <f t="shared" si="4615"/>
        <v>226</v>
      </c>
      <c r="J4238" s="185">
        <f t="shared" si="4615"/>
        <v>326</v>
      </c>
      <c r="K4238" s="185">
        <f t="shared" si="4615"/>
        <v>2842</v>
      </c>
      <c r="L4238" s="185">
        <f t="shared" si="4615"/>
        <v>1635</v>
      </c>
      <c r="M4238" s="147"/>
      <c r="N4238" s="143">
        <f t="shared" si="4604"/>
        <v>226</v>
      </c>
      <c r="O4238" s="143">
        <f t="shared" si="4600"/>
        <v>2092.92</v>
      </c>
      <c r="P4238" s="143">
        <f t="shared" si="4601"/>
        <v>19894</v>
      </c>
      <c r="Q4238" s="143">
        <f t="shared" si="4602"/>
        <v>9483</v>
      </c>
      <c r="R4238" s="188">
        <f t="shared" si="4605"/>
        <v>31695.919999999998</v>
      </c>
      <c r="T4238">
        <v>45872.47</v>
      </c>
      <c r="U4238" s="190">
        <f t="shared" si="4606"/>
        <v>0.69095734326056557</v>
      </c>
    </row>
    <row r="4239" spans="1:21" x14ac:dyDescent="0.2">
      <c r="A4239" s="178">
        <v>42912</v>
      </c>
      <c r="B4239" s="179">
        <v>0.54166666666666663</v>
      </c>
      <c r="C4239" t="s">
        <v>349</v>
      </c>
      <c r="D4239">
        <v>1</v>
      </c>
      <c r="E4239">
        <v>6.11</v>
      </c>
      <c r="F4239">
        <v>7.11</v>
      </c>
      <c r="G4239">
        <v>4.22</v>
      </c>
      <c r="H4239" s="184">
        <f t="shared" ref="H4239:L4239" si="4616">H4215</f>
        <v>0.5</v>
      </c>
      <c r="I4239" s="185">
        <f t="shared" si="4616"/>
        <v>222</v>
      </c>
      <c r="J4239" s="185">
        <f t="shared" si="4616"/>
        <v>319</v>
      </c>
      <c r="K4239" s="185">
        <f t="shared" si="4616"/>
        <v>2842</v>
      </c>
      <c r="L4239" s="185">
        <f t="shared" si="4616"/>
        <v>1635</v>
      </c>
      <c r="M4239" s="147"/>
      <c r="N4239" s="143">
        <f t="shared" si="4604"/>
        <v>222</v>
      </c>
      <c r="O4239" s="143">
        <f t="shared" si="4600"/>
        <v>1949.0900000000001</v>
      </c>
      <c r="P4239" s="143">
        <f t="shared" si="4601"/>
        <v>20206.620000000003</v>
      </c>
      <c r="Q4239" s="143">
        <f t="shared" si="4602"/>
        <v>6899.7</v>
      </c>
      <c r="R4239" s="188">
        <f t="shared" si="4605"/>
        <v>29277.410000000003</v>
      </c>
      <c r="T4239">
        <v>48910.98</v>
      </c>
      <c r="U4239" s="190">
        <f t="shared" si="4606"/>
        <v>0.59858563455485869</v>
      </c>
    </row>
    <row r="4240" spans="1:21" x14ac:dyDescent="0.2">
      <c r="A4240" s="178">
        <v>42912</v>
      </c>
      <c r="B4240" s="179">
        <v>0.58333333333333337</v>
      </c>
      <c r="C4240" t="s">
        <v>349</v>
      </c>
      <c r="D4240">
        <v>1</v>
      </c>
      <c r="E4240">
        <v>12.28</v>
      </c>
      <c r="F4240">
        <v>13.28</v>
      </c>
      <c r="G4240">
        <v>10.44</v>
      </c>
      <c r="H4240" s="184">
        <f t="shared" ref="H4240:L4240" si="4617">H4216</f>
        <v>0.54166666666666663</v>
      </c>
      <c r="I4240" s="185">
        <f t="shared" si="4617"/>
        <v>195</v>
      </c>
      <c r="J4240" s="185">
        <f t="shared" si="4617"/>
        <v>299</v>
      </c>
      <c r="K4240" s="185">
        <f t="shared" si="4617"/>
        <v>2842</v>
      </c>
      <c r="L4240" s="185">
        <f t="shared" si="4617"/>
        <v>1635</v>
      </c>
      <c r="M4240" s="147"/>
      <c r="N4240" s="143">
        <f t="shared" si="4604"/>
        <v>195</v>
      </c>
      <c r="O4240" s="143">
        <f t="shared" si="4600"/>
        <v>3671.72</v>
      </c>
      <c r="P4240" s="143">
        <f t="shared" si="4601"/>
        <v>37741.759999999995</v>
      </c>
      <c r="Q4240" s="143">
        <f t="shared" si="4602"/>
        <v>17069.399999999998</v>
      </c>
      <c r="R4240" s="188">
        <f t="shared" si="4605"/>
        <v>58677.87999999999</v>
      </c>
      <c r="T4240">
        <v>51650.89</v>
      </c>
      <c r="U4240" s="190">
        <f t="shared" si="4606"/>
        <v>1.1360478009188224</v>
      </c>
    </row>
    <row r="4241" spans="1:21" x14ac:dyDescent="0.2">
      <c r="A4241" s="178">
        <v>42912</v>
      </c>
      <c r="B4241" s="179">
        <v>0.625</v>
      </c>
      <c r="C4241" t="s">
        <v>349</v>
      </c>
      <c r="D4241">
        <v>1.65</v>
      </c>
      <c r="E4241">
        <v>9.91</v>
      </c>
      <c r="F4241">
        <v>12.32</v>
      </c>
      <c r="G4241">
        <v>1.4</v>
      </c>
      <c r="H4241" s="184">
        <f t="shared" ref="H4241:L4241" si="4618">H4217</f>
        <v>0.58333333333333337</v>
      </c>
      <c r="I4241" s="185">
        <f t="shared" si="4618"/>
        <v>205</v>
      </c>
      <c r="J4241" s="185">
        <f t="shared" si="4618"/>
        <v>237</v>
      </c>
      <c r="K4241" s="185">
        <f t="shared" si="4618"/>
        <v>2842</v>
      </c>
      <c r="L4241" s="185">
        <f t="shared" si="4618"/>
        <v>1635</v>
      </c>
      <c r="M4241" s="147"/>
      <c r="N4241" s="143">
        <f t="shared" si="4604"/>
        <v>338.25</v>
      </c>
      <c r="O4241" s="143">
        <f t="shared" si="4600"/>
        <v>2348.67</v>
      </c>
      <c r="P4241" s="143">
        <f t="shared" si="4601"/>
        <v>35013.440000000002</v>
      </c>
      <c r="Q4241" s="143">
        <f t="shared" si="4602"/>
        <v>2289</v>
      </c>
      <c r="R4241" s="188">
        <f t="shared" si="4605"/>
        <v>39989.360000000001</v>
      </c>
      <c r="T4241">
        <v>54231.23</v>
      </c>
      <c r="U4241" s="190">
        <f t="shared" si="4606"/>
        <v>0.73738618873294959</v>
      </c>
    </row>
    <row r="4242" spans="1:21" x14ac:dyDescent="0.2">
      <c r="A4242" s="178">
        <v>42912</v>
      </c>
      <c r="B4242" s="179">
        <v>0.66666666666666663</v>
      </c>
      <c r="C4242" t="s">
        <v>349</v>
      </c>
      <c r="D4242">
        <v>2.2599999999999998</v>
      </c>
      <c r="E4242">
        <v>26.42</v>
      </c>
      <c r="F4242">
        <v>31.42</v>
      </c>
      <c r="G4242">
        <v>5</v>
      </c>
      <c r="H4242" s="184">
        <f t="shared" ref="H4242:L4242" si="4619">H4218</f>
        <v>0.625</v>
      </c>
      <c r="I4242" s="185">
        <f t="shared" si="4619"/>
        <v>212</v>
      </c>
      <c r="J4242" s="185">
        <f t="shared" si="4619"/>
        <v>213</v>
      </c>
      <c r="K4242" s="185">
        <f t="shared" si="4619"/>
        <v>2842</v>
      </c>
      <c r="L4242" s="185">
        <f t="shared" si="4619"/>
        <v>1380</v>
      </c>
      <c r="M4242" s="147"/>
      <c r="N4242" s="143">
        <f t="shared" si="4604"/>
        <v>479.11999999999995</v>
      </c>
      <c r="O4242" s="143">
        <f t="shared" si="4600"/>
        <v>5627.46</v>
      </c>
      <c r="P4242" s="143">
        <f t="shared" si="4601"/>
        <v>89295.64</v>
      </c>
      <c r="Q4242" s="143">
        <f t="shared" si="4602"/>
        <v>6900</v>
      </c>
      <c r="R4242" s="188">
        <f t="shared" si="4605"/>
        <v>102302.22</v>
      </c>
      <c r="T4242">
        <v>56218.57</v>
      </c>
      <c r="U4242" s="190">
        <f t="shared" si="4606"/>
        <v>1.8197229136208908</v>
      </c>
    </row>
    <row r="4243" spans="1:21" x14ac:dyDescent="0.2">
      <c r="A4243" s="178">
        <v>42912</v>
      </c>
      <c r="B4243" s="179">
        <v>0.70833333333333337</v>
      </c>
      <c r="C4243" t="s">
        <v>349</v>
      </c>
      <c r="D4243">
        <v>2.4500000000000002</v>
      </c>
      <c r="E4243">
        <v>24.64</v>
      </c>
      <c r="F4243">
        <v>30.48</v>
      </c>
      <c r="G4243">
        <v>5</v>
      </c>
      <c r="H4243" s="184">
        <f t="shared" ref="H4243:L4243" si="4620">H4219</f>
        <v>0.66666666666666663</v>
      </c>
      <c r="I4243" s="185">
        <f t="shared" si="4620"/>
        <v>191</v>
      </c>
      <c r="J4243" s="185">
        <f t="shared" si="4620"/>
        <v>237</v>
      </c>
      <c r="K4243" s="185">
        <f t="shared" si="4620"/>
        <v>2842</v>
      </c>
      <c r="L4243" s="185">
        <f t="shared" si="4620"/>
        <v>1380</v>
      </c>
      <c r="M4243" s="147"/>
      <c r="N4243" s="143">
        <f t="shared" si="4604"/>
        <v>467.95000000000005</v>
      </c>
      <c r="O4243" s="143">
        <f t="shared" si="4600"/>
        <v>5839.68</v>
      </c>
      <c r="P4243" s="143">
        <f t="shared" si="4601"/>
        <v>86624.16</v>
      </c>
      <c r="Q4243" s="143">
        <f t="shared" si="4602"/>
        <v>6900</v>
      </c>
      <c r="R4243" s="188">
        <f t="shared" si="4605"/>
        <v>99831.790000000008</v>
      </c>
      <c r="T4243">
        <v>57338.75</v>
      </c>
      <c r="U4243" s="190">
        <f t="shared" si="4606"/>
        <v>1.7410876588694384</v>
      </c>
    </row>
    <row r="4244" spans="1:21" x14ac:dyDescent="0.2">
      <c r="A4244" s="178">
        <v>42912</v>
      </c>
      <c r="B4244" s="179">
        <v>0.75</v>
      </c>
      <c r="C4244" t="s">
        <v>349</v>
      </c>
      <c r="D4244">
        <v>3.5</v>
      </c>
      <c r="E4244">
        <v>6.7</v>
      </c>
      <c r="F4244">
        <v>15</v>
      </c>
      <c r="G4244">
        <v>5</v>
      </c>
      <c r="H4244" s="184">
        <f t="shared" ref="H4244:L4244" si="4621">H4220</f>
        <v>0.70833333333333337</v>
      </c>
      <c r="I4244" s="185">
        <f t="shared" si="4621"/>
        <v>218</v>
      </c>
      <c r="J4244" s="185">
        <f t="shared" si="4621"/>
        <v>258</v>
      </c>
      <c r="K4244" s="185">
        <f t="shared" si="4621"/>
        <v>2842</v>
      </c>
      <c r="L4244" s="185">
        <f t="shared" si="4621"/>
        <v>1380</v>
      </c>
      <c r="M4244" s="147"/>
      <c r="N4244" s="143">
        <f t="shared" si="4604"/>
        <v>763</v>
      </c>
      <c r="O4244" s="143">
        <f t="shared" si="4600"/>
        <v>1728.6000000000001</v>
      </c>
      <c r="P4244" s="143">
        <f t="shared" si="4601"/>
        <v>42630</v>
      </c>
      <c r="Q4244" s="143">
        <f t="shared" si="4602"/>
        <v>6900</v>
      </c>
      <c r="R4244" s="188">
        <f t="shared" si="4605"/>
        <v>52021.599999999999</v>
      </c>
      <c r="T4244">
        <v>57356.17</v>
      </c>
      <c r="U4244" s="190">
        <f t="shared" si="4606"/>
        <v>0.90699222071487684</v>
      </c>
    </row>
    <row r="4245" spans="1:21" x14ac:dyDescent="0.2">
      <c r="A4245" s="178">
        <v>42912</v>
      </c>
      <c r="B4245" s="179">
        <v>0.79166666666666663</v>
      </c>
      <c r="C4245" t="s">
        <v>349</v>
      </c>
      <c r="D4245">
        <v>3.5</v>
      </c>
      <c r="E4245">
        <v>4.62</v>
      </c>
      <c r="F4245">
        <v>10.29</v>
      </c>
      <c r="G4245">
        <v>2.33</v>
      </c>
      <c r="H4245" s="184">
        <f t="shared" ref="H4245:L4245" si="4622">H4221</f>
        <v>0.75</v>
      </c>
      <c r="I4245" s="185">
        <f t="shared" si="4622"/>
        <v>240</v>
      </c>
      <c r="J4245" s="185">
        <f t="shared" si="4622"/>
        <v>365</v>
      </c>
      <c r="K4245" s="185">
        <f t="shared" si="4622"/>
        <v>2842</v>
      </c>
      <c r="L4245" s="185">
        <f t="shared" si="4622"/>
        <v>1380</v>
      </c>
      <c r="M4245" s="147"/>
      <c r="N4245" s="143">
        <f t="shared" si="4604"/>
        <v>840</v>
      </c>
      <c r="O4245" s="143">
        <f t="shared" si="4600"/>
        <v>1686.3</v>
      </c>
      <c r="P4245" s="143">
        <f t="shared" si="4601"/>
        <v>29244.179999999997</v>
      </c>
      <c r="Q4245" s="143">
        <f t="shared" si="4602"/>
        <v>3215.4</v>
      </c>
      <c r="R4245" s="188">
        <f t="shared" si="4605"/>
        <v>34985.879999999997</v>
      </c>
      <c r="T4245">
        <v>56313.08</v>
      </c>
      <c r="U4245" s="190">
        <f t="shared" si="4606"/>
        <v>0.62127448898195581</v>
      </c>
    </row>
    <row r="4246" spans="1:21" x14ac:dyDescent="0.2">
      <c r="A4246" s="178">
        <v>42912</v>
      </c>
      <c r="B4246" s="179">
        <v>0.83333333333333337</v>
      </c>
      <c r="C4246" t="s">
        <v>349</v>
      </c>
      <c r="D4246">
        <v>8.11</v>
      </c>
      <c r="E4246">
        <v>4</v>
      </c>
      <c r="F4246">
        <v>7.3</v>
      </c>
      <c r="G4246">
        <v>1.54</v>
      </c>
      <c r="H4246" s="184">
        <f t="shared" ref="H4246:L4246" si="4623">H4222</f>
        <v>0.79166666666666663</v>
      </c>
      <c r="I4246" s="185">
        <f t="shared" si="4623"/>
        <v>320</v>
      </c>
      <c r="J4246" s="185">
        <f t="shared" si="4623"/>
        <v>214</v>
      </c>
      <c r="K4246" s="185">
        <f t="shared" si="4623"/>
        <v>2842</v>
      </c>
      <c r="L4246" s="185">
        <f t="shared" si="4623"/>
        <v>1426</v>
      </c>
      <c r="M4246" s="147"/>
      <c r="N4246" s="143">
        <f t="shared" si="4604"/>
        <v>2595.1999999999998</v>
      </c>
      <c r="O4246" s="143">
        <f t="shared" si="4600"/>
        <v>856</v>
      </c>
      <c r="P4246" s="143">
        <f t="shared" si="4601"/>
        <v>20746.599999999999</v>
      </c>
      <c r="Q4246" s="143">
        <f t="shared" si="4602"/>
        <v>2196.04</v>
      </c>
      <c r="R4246" s="188">
        <f t="shared" si="4605"/>
        <v>26393.84</v>
      </c>
      <c r="T4246">
        <v>54480.58</v>
      </c>
      <c r="U4246" s="190">
        <f t="shared" si="4606"/>
        <v>0.48446327113257603</v>
      </c>
    </row>
    <row r="4247" spans="1:21" x14ac:dyDescent="0.2">
      <c r="A4247" s="178">
        <v>42912</v>
      </c>
      <c r="B4247" s="179">
        <v>0.875</v>
      </c>
      <c r="C4247" t="s">
        <v>349</v>
      </c>
      <c r="D4247">
        <v>10</v>
      </c>
      <c r="E4247">
        <v>4</v>
      </c>
      <c r="F4247">
        <v>7.63</v>
      </c>
      <c r="G4247">
        <v>1.38</v>
      </c>
      <c r="H4247" s="184">
        <f t="shared" ref="H4247:L4247" si="4624">H4223</f>
        <v>0.83333333333333337</v>
      </c>
      <c r="I4247" s="185">
        <f t="shared" si="4624"/>
        <v>322</v>
      </c>
      <c r="J4247" s="185">
        <f t="shared" si="4624"/>
        <v>178</v>
      </c>
      <c r="K4247" s="185">
        <f t="shared" si="4624"/>
        <v>2842</v>
      </c>
      <c r="L4247" s="185">
        <f t="shared" si="4624"/>
        <v>1426</v>
      </c>
      <c r="M4247" s="147"/>
      <c r="N4247" s="143">
        <f t="shared" si="4604"/>
        <v>3220</v>
      </c>
      <c r="O4247" s="143">
        <f t="shared" si="4600"/>
        <v>712</v>
      </c>
      <c r="P4247" s="143">
        <f t="shared" si="4601"/>
        <v>21684.46</v>
      </c>
      <c r="Q4247" s="143">
        <f t="shared" si="4602"/>
        <v>1967.8799999999999</v>
      </c>
      <c r="R4247" s="188">
        <f t="shared" si="4605"/>
        <v>27584.34</v>
      </c>
      <c r="T4247">
        <v>52313.919999999998</v>
      </c>
      <c r="U4247" s="190">
        <f t="shared" si="4606"/>
        <v>0.52728489855090199</v>
      </c>
    </row>
    <row r="4248" spans="1:21" x14ac:dyDescent="0.2">
      <c r="A4248" s="178">
        <v>42912</v>
      </c>
      <c r="B4248" s="179">
        <v>0.91666666666666663</v>
      </c>
      <c r="C4248" t="s">
        <v>349</v>
      </c>
      <c r="D4248">
        <v>11.3</v>
      </c>
      <c r="E4248">
        <v>3</v>
      </c>
      <c r="F4248">
        <v>5.08</v>
      </c>
      <c r="G4248">
        <v>0.97</v>
      </c>
      <c r="H4248" s="184">
        <f t="shared" ref="H4248:L4248" si="4625">H4224</f>
        <v>0.875</v>
      </c>
      <c r="I4248" s="185">
        <f t="shared" si="4625"/>
        <v>337</v>
      </c>
      <c r="J4248" s="185">
        <f t="shared" si="4625"/>
        <v>173</v>
      </c>
      <c r="K4248" s="185">
        <f t="shared" si="4625"/>
        <v>2842</v>
      </c>
      <c r="L4248" s="185">
        <f t="shared" si="4625"/>
        <v>1426</v>
      </c>
      <c r="M4248" s="147"/>
      <c r="N4248" s="143">
        <f t="shared" si="4604"/>
        <v>3808.1000000000004</v>
      </c>
      <c r="O4248" s="143">
        <f t="shared" si="4600"/>
        <v>519</v>
      </c>
      <c r="P4248" s="143">
        <f t="shared" si="4601"/>
        <v>14437.36</v>
      </c>
      <c r="Q4248" s="143">
        <f t="shared" si="4602"/>
        <v>1383.22</v>
      </c>
      <c r="R4248" s="188">
        <f t="shared" si="4605"/>
        <v>20147.68</v>
      </c>
      <c r="T4248">
        <v>50796.57</v>
      </c>
      <c r="U4248" s="190">
        <f t="shared" si="4606"/>
        <v>0.39663465466270659</v>
      </c>
    </row>
    <row r="4249" spans="1:21" x14ac:dyDescent="0.2">
      <c r="A4249" s="178">
        <v>42912</v>
      </c>
      <c r="B4249" s="179">
        <v>0.95833333333333337</v>
      </c>
      <c r="C4249" t="s">
        <v>349</v>
      </c>
      <c r="D4249">
        <v>9</v>
      </c>
      <c r="E4249">
        <v>4.72</v>
      </c>
      <c r="F4249">
        <v>5.55</v>
      </c>
      <c r="G4249">
        <v>0.25</v>
      </c>
      <c r="H4249" s="184">
        <f t="shared" ref="H4249:L4249" si="4626">H4225</f>
        <v>0.91666666666666663</v>
      </c>
      <c r="I4249" s="185">
        <f t="shared" si="4626"/>
        <v>394</v>
      </c>
      <c r="J4249" s="185">
        <f t="shared" si="4626"/>
        <v>194</v>
      </c>
      <c r="K4249" s="185">
        <f t="shared" si="4626"/>
        <v>2842</v>
      </c>
      <c r="L4249" s="185">
        <f t="shared" si="4626"/>
        <v>1426</v>
      </c>
      <c r="M4249" s="147"/>
      <c r="N4249" s="143">
        <f t="shared" si="4604"/>
        <v>3546</v>
      </c>
      <c r="O4249" s="143">
        <f t="shared" si="4600"/>
        <v>915.68</v>
      </c>
      <c r="P4249" s="143">
        <f t="shared" si="4601"/>
        <v>15773.1</v>
      </c>
      <c r="Q4249" s="143">
        <f t="shared" si="4602"/>
        <v>356.5</v>
      </c>
      <c r="R4249" s="188">
        <f t="shared" si="4605"/>
        <v>20591.28</v>
      </c>
      <c r="T4249">
        <v>49531.07</v>
      </c>
      <c r="U4249" s="190">
        <f t="shared" si="4606"/>
        <v>0.41572451392630927</v>
      </c>
    </row>
    <row r="4250" spans="1:21" x14ac:dyDescent="0.2">
      <c r="A4250" s="178">
        <v>42912</v>
      </c>
      <c r="B4250" s="180">
        <v>1</v>
      </c>
      <c r="C4250" t="s">
        <v>349</v>
      </c>
      <c r="D4250">
        <v>11</v>
      </c>
      <c r="E4250">
        <v>3.77</v>
      </c>
      <c r="F4250">
        <v>3.77</v>
      </c>
      <c r="G4250">
        <v>0.25</v>
      </c>
      <c r="H4250" s="184">
        <f t="shared" ref="H4250:L4250" si="4627">H4226</f>
        <v>0.95833333333333337</v>
      </c>
      <c r="I4250" s="185">
        <f t="shared" si="4627"/>
        <v>389</v>
      </c>
      <c r="J4250" s="185">
        <f t="shared" si="4627"/>
        <v>265</v>
      </c>
      <c r="K4250" s="185">
        <f t="shared" si="4627"/>
        <v>2985</v>
      </c>
      <c r="L4250" s="185">
        <f t="shared" si="4627"/>
        <v>1111</v>
      </c>
      <c r="M4250" s="147"/>
      <c r="N4250" s="143">
        <f t="shared" si="4604"/>
        <v>4279</v>
      </c>
      <c r="O4250" s="143">
        <f t="shared" si="4600"/>
        <v>999.05</v>
      </c>
      <c r="P4250" s="143">
        <f t="shared" si="4601"/>
        <v>11253.45</v>
      </c>
      <c r="Q4250" s="143">
        <f t="shared" si="4602"/>
        <v>277.75</v>
      </c>
      <c r="R4250" s="188">
        <f t="shared" si="4605"/>
        <v>16809.25</v>
      </c>
      <c r="T4250">
        <v>46350.47</v>
      </c>
      <c r="U4250" s="190">
        <f t="shared" si="4606"/>
        <v>0.36265543801389716</v>
      </c>
    </row>
    <row r="4251" spans="1:21" x14ac:dyDescent="0.2">
      <c r="A4251" s="178">
        <v>42913</v>
      </c>
      <c r="B4251" s="179">
        <v>4.1666666666666664E-2</v>
      </c>
      <c r="C4251" t="s">
        <v>349</v>
      </c>
      <c r="D4251">
        <v>10.029999999999999</v>
      </c>
      <c r="E4251">
        <v>2.61</v>
      </c>
      <c r="F4251">
        <v>2.5</v>
      </c>
      <c r="G4251">
        <v>0.17</v>
      </c>
      <c r="H4251" s="184">
        <f t="shared" ref="H4251:L4251" si="4628">H4227</f>
        <v>1</v>
      </c>
      <c r="I4251" s="185">
        <f t="shared" si="4628"/>
        <v>362</v>
      </c>
      <c r="J4251" s="185">
        <f t="shared" si="4628"/>
        <v>243</v>
      </c>
      <c r="K4251" s="185">
        <f t="shared" si="4628"/>
        <v>2985</v>
      </c>
      <c r="L4251" s="185">
        <f t="shared" si="4628"/>
        <v>1111</v>
      </c>
      <c r="M4251" s="147"/>
      <c r="N4251" s="143">
        <f t="shared" si="4604"/>
        <v>3630.8599999999997</v>
      </c>
      <c r="O4251" s="143">
        <f t="shared" si="4600"/>
        <v>634.23</v>
      </c>
      <c r="P4251" s="143">
        <f t="shared" si="4601"/>
        <v>7462.5</v>
      </c>
      <c r="Q4251" s="143">
        <f t="shared" si="4602"/>
        <v>188.87</v>
      </c>
      <c r="R4251" s="188">
        <f t="shared" si="4605"/>
        <v>11916.460000000001</v>
      </c>
      <c r="T4251">
        <v>42622.29</v>
      </c>
      <c r="U4251" s="190">
        <f t="shared" si="4606"/>
        <v>0.27958281922440115</v>
      </c>
    </row>
    <row r="4252" spans="1:21" x14ac:dyDescent="0.2">
      <c r="A4252" s="178">
        <v>42913</v>
      </c>
      <c r="B4252" s="179">
        <v>8.3333333333333329E-2</v>
      </c>
      <c r="C4252" t="s">
        <v>349</v>
      </c>
      <c r="D4252">
        <v>4.34</v>
      </c>
      <c r="E4252">
        <v>2.33</v>
      </c>
      <c r="F4252">
        <v>2.11</v>
      </c>
      <c r="G4252">
        <v>0.17</v>
      </c>
      <c r="H4252" s="184">
        <f t="shared" ref="H4252:L4252" si="4629">H4228</f>
        <v>4.1666666666666664E-2</v>
      </c>
      <c r="I4252" s="185">
        <f t="shared" si="4629"/>
        <v>294</v>
      </c>
      <c r="J4252" s="185">
        <f t="shared" si="4629"/>
        <v>212</v>
      </c>
      <c r="K4252" s="185">
        <f t="shared" si="4629"/>
        <v>2985</v>
      </c>
      <c r="L4252" s="185">
        <f t="shared" si="4629"/>
        <v>1111</v>
      </c>
      <c r="M4252" s="147"/>
      <c r="N4252" s="143">
        <f t="shared" si="4604"/>
        <v>1275.96</v>
      </c>
      <c r="O4252" s="143">
        <f t="shared" si="4600"/>
        <v>493.96000000000004</v>
      </c>
      <c r="P4252" s="143">
        <f t="shared" si="4601"/>
        <v>6298.3499999999995</v>
      </c>
      <c r="Q4252" s="143">
        <f t="shared" si="4602"/>
        <v>188.87</v>
      </c>
      <c r="R4252" s="188">
        <f t="shared" si="4605"/>
        <v>8257.14</v>
      </c>
      <c r="T4252">
        <v>39510.550000000003</v>
      </c>
      <c r="U4252" s="190">
        <f t="shared" si="4606"/>
        <v>0.20898570128737765</v>
      </c>
    </row>
    <row r="4253" spans="1:21" x14ac:dyDescent="0.2">
      <c r="A4253" s="178">
        <v>42913</v>
      </c>
      <c r="B4253" s="179">
        <v>0.125</v>
      </c>
      <c r="C4253" t="s">
        <v>349</v>
      </c>
      <c r="D4253">
        <v>4.2</v>
      </c>
      <c r="E4253">
        <v>1.5</v>
      </c>
      <c r="F4253">
        <v>2</v>
      </c>
      <c r="G4253">
        <v>0.97</v>
      </c>
      <c r="H4253" s="184">
        <f t="shared" ref="H4253:L4253" si="4630">H4229</f>
        <v>8.3333333333333329E-2</v>
      </c>
      <c r="I4253" s="185">
        <f t="shared" si="4630"/>
        <v>236</v>
      </c>
      <c r="J4253" s="185">
        <f t="shared" si="4630"/>
        <v>179</v>
      </c>
      <c r="K4253" s="185">
        <f t="shared" si="4630"/>
        <v>2985</v>
      </c>
      <c r="L4253" s="185">
        <f t="shared" si="4630"/>
        <v>1111</v>
      </c>
      <c r="M4253" s="147"/>
      <c r="N4253" s="143">
        <f t="shared" si="4604"/>
        <v>991.2</v>
      </c>
      <c r="O4253" s="143">
        <f t="shared" si="4600"/>
        <v>268.5</v>
      </c>
      <c r="P4253" s="143">
        <f t="shared" si="4601"/>
        <v>5970</v>
      </c>
      <c r="Q4253" s="143">
        <f t="shared" si="4602"/>
        <v>1077.67</v>
      </c>
      <c r="R4253" s="188">
        <f t="shared" si="4605"/>
        <v>8307.369999999999</v>
      </c>
      <c r="T4253">
        <v>37388.25</v>
      </c>
      <c r="U4253" s="190">
        <f t="shared" si="4606"/>
        <v>0.22219199882315965</v>
      </c>
    </row>
    <row r="4254" spans="1:21" x14ac:dyDescent="0.2">
      <c r="A4254" s="178">
        <v>42913</v>
      </c>
      <c r="B4254" s="179">
        <v>0.16666666666666666</v>
      </c>
      <c r="C4254" t="s">
        <v>349</v>
      </c>
      <c r="D4254">
        <v>3.5</v>
      </c>
      <c r="E4254">
        <v>1.5</v>
      </c>
      <c r="F4254">
        <v>2</v>
      </c>
      <c r="G4254">
        <v>0.97</v>
      </c>
      <c r="H4254" s="184">
        <f t="shared" ref="H4254:L4254" si="4631">H4230</f>
        <v>0.125</v>
      </c>
      <c r="I4254" s="185">
        <f t="shared" si="4631"/>
        <v>201</v>
      </c>
      <c r="J4254" s="185">
        <f t="shared" si="4631"/>
        <v>205</v>
      </c>
      <c r="K4254" s="185">
        <f t="shared" si="4631"/>
        <v>2985</v>
      </c>
      <c r="L4254" s="185">
        <f t="shared" si="4631"/>
        <v>1717</v>
      </c>
      <c r="M4254" s="147"/>
      <c r="N4254" s="143">
        <f t="shared" si="4604"/>
        <v>703.5</v>
      </c>
      <c r="O4254" s="143">
        <f t="shared" si="4600"/>
        <v>307.5</v>
      </c>
      <c r="P4254" s="143">
        <f t="shared" si="4601"/>
        <v>5970</v>
      </c>
      <c r="Q4254" s="143">
        <f t="shared" si="4602"/>
        <v>1665.49</v>
      </c>
      <c r="R4254" s="188">
        <f t="shared" si="4605"/>
        <v>8646.49</v>
      </c>
      <c r="T4254">
        <v>35910.49</v>
      </c>
      <c r="U4254" s="190">
        <f t="shared" si="4606"/>
        <v>0.24077894787846116</v>
      </c>
    </row>
    <row r="4255" spans="1:21" x14ac:dyDescent="0.2">
      <c r="A4255" s="178">
        <v>42913</v>
      </c>
      <c r="B4255" s="179">
        <v>0.20833333333333334</v>
      </c>
      <c r="C4255" t="s">
        <v>349</v>
      </c>
      <c r="D4255">
        <v>2.99</v>
      </c>
      <c r="E4255">
        <v>1.5</v>
      </c>
      <c r="F4255">
        <v>2</v>
      </c>
      <c r="G4255">
        <v>0.97</v>
      </c>
      <c r="H4255" s="184">
        <f t="shared" ref="H4255:L4255" si="4632">H4231</f>
        <v>0.16666666666666666</v>
      </c>
      <c r="I4255" s="185">
        <f t="shared" si="4632"/>
        <v>185</v>
      </c>
      <c r="J4255" s="185">
        <f t="shared" si="4632"/>
        <v>205</v>
      </c>
      <c r="K4255" s="185">
        <f t="shared" si="4632"/>
        <v>2985</v>
      </c>
      <c r="L4255" s="185">
        <f t="shared" si="4632"/>
        <v>1717</v>
      </c>
      <c r="M4255" s="147"/>
      <c r="N4255" s="143">
        <f t="shared" si="4604"/>
        <v>553.15000000000009</v>
      </c>
      <c r="O4255" s="143">
        <f t="shared" si="4600"/>
        <v>307.5</v>
      </c>
      <c r="P4255" s="143">
        <f t="shared" si="4601"/>
        <v>5970</v>
      </c>
      <c r="Q4255" s="143">
        <f t="shared" si="4602"/>
        <v>1665.49</v>
      </c>
      <c r="R4255" s="188">
        <f t="shared" si="4605"/>
        <v>8496.14</v>
      </c>
      <c r="T4255">
        <v>35094.129999999997</v>
      </c>
      <c r="U4255" s="190">
        <f t="shared" si="4606"/>
        <v>0.24209575789455387</v>
      </c>
    </row>
    <row r="4256" spans="1:21" x14ac:dyDescent="0.2">
      <c r="A4256" s="178">
        <v>42913</v>
      </c>
      <c r="B4256" s="179">
        <v>0.25</v>
      </c>
      <c r="C4256" t="s">
        <v>349</v>
      </c>
      <c r="D4256">
        <v>4.1500000000000004</v>
      </c>
      <c r="E4256">
        <v>2.37</v>
      </c>
      <c r="F4256">
        <v>2.3199999999999998</v>
      </c>
      <c r="G4256">
        <v>0.97</v>
      </c>
      <c r="H4256" s="184">
        <f t="shared" ref="H4256:L4256" si="4633">H4232</f>
        <v>0.20833333333333334</v>
      </c>
      <c r="I4256" s="185">
        <f t="shared" si="4633"/>
        <v>207</v>
      </c>
      <c r="J4256" s="185">
        <f t="shared" si="4633"/>
        <v>283</v>
      </c>
      <c r="K4256" s="185">
        <f t="shared" si="4633"/>
        <v>2985</v>
      </c>
      <c r="L4256" s="185">
        <f t="shared" si="4633"/>
        <v>1717</v>
      </c>
      <c r="M4256" s="147"/>
      <c r="N4256" s="143">
        <f t="shared" si="4604"/>
        <v>859.05000000000007</v>
      </c>
      <c r="O4256" s="143">
        <f t="shared" si="4600"/>
        <v>670.71</v>
      </c>
      <c r="P4256" s="143">
        <f t="shared" si="4601"/>
        <v>6925.2</v>
      </c>
      <c r="Q4256" s="143">
        <f t="shared" si="4602"/>
        <v>1665.49</v>
      </c>
      <c r="R4256" s="188">
        <f t="shared" si="4605"/>
        <v>10120.449999999999</v>
      </c>
      <c r="T4256">
        <v>35072.81</v>
      </c>
      <c r="U4256" s="190">
        <f t="shared" si="4606"/>
        <v>0.28855543653331456</v>
      </c>
    </row>
    <row r="4257" spans="1:21" x14ac:dyDescent="0.2">
      <c r="A4257" s="178">
        <v>42913</v>
      </c>
      <c r="B4257" s="179">
        <v>0.29166666666666669</v>
      </c>
      <c r="C4257" t="s">
        <v>349</v>
      </c>
      <c r="D4257">
        <v>3.5</v>
      </c>
      <c r="E4257">
        <v>3.66</v>
      </c>
      <c r="F4257">
        <v>2.5</v>
      </c>
      <c r="G4257">
        <v>3.49</v>
      </c>
      <c r="H4257" s="184">
        <f t="shared" ref="H4257:L4257" si="4634">H4233</f>
        <v>0.25</v>
      </c>
      <c r="I4257" s="185">
        <f t="shared" si="4634"/>
        <v>327</v>
      </c>
      <c r="J4257" s="185">
        <f t="shared" si="4634"/>
        <v>438</v>
      </c>
      <c r="K4257" s="185">
        <f t="shared" si="4634"/>
        <v>2985</v>
      </c>
      <c r="L4257" s="185">
        <f t="shared" si="4634"/>
        <v>1717</v>
      </c>
      <c r="M4257" s="147"/>
      <c r="N4257" s="143">
        <f t="shared" si="4604"/>
        <v>1144.5</v>
      </c>
      <c r="O4257" s="143">
        <f t="shared" si="4600"/>
        <v>1603.0800000000002</v>
      </c>
      <c r="P4257" s="143">
        <f t="shared" si="4601"/>
        <v>7462.5</v>
      </c>
      <c r="Q4257" s="143">
        <f t="shared" si="4602"/>
        <v>5992.33</v>
      </c>
      <c r="R4257" s="188">
        <f t="shared" si="4605"/>
        <v>16202.41</v>
      </c>
      <c r="T4257">
        <v>36386.089999999997</v>
      </c>
      <c r="U4257" s="190">
        <f t="shared" si="4606"/>
        <v>0.44529131874295924</v>
      </c>
    </row>
    <row r="4258" spans="1:21" x14ac:dyDescent="0.2">
      <c r="A4258" s="178">
        <v>42913</v>
      </c>
      <c r="B4258" s="179">
        <v>0.33333333333333331</v>
      </c>
      <c r="C4258" t="s">
        <v>349</v>
      </c>
      <c r="D4258">
        <v>2.61</v>
      </c>
      <c r="E4258">
        <v>4</v>
      </c>
      <c r="F4258">
        <v>2.5</v>
      </c>
      <c r="G4258">
        <v>3.66</v>
      </c>
      <c r="H4258" s="184">
        <f t="shared" ref="H4258:L4258" si="4635">H4234</f>
        <v>0.29166666666666669</v>
      </c>
      <c r="I4258" s="185">
        <f t="shared" si="4635"/>
        <v>249</v>
      </c>
      <c r="J4258" s="185">
        <f t="shared" si="4635"/>
        <v>556</v>
      </c>
      <c r="K4258" s="185">
        <f t="shared" si="4635"/>
        <v>2872</v>
      </c>
      <c r="L4258" s="185">
        <f t="shared" si="4635"/>
        <v>2219</v>
      </c>
      <c r="M4258" s="147"/>
      <c r="N4258" s="143">
        <f t="shared" si="4604"/>
        <v>649.89</v>
      </c>
      <c r="O4258" s="143">
        <f t="shared" si="4600"/>
        <v>2224</v>
      </c>
      <c r="P4258" s="143">
        <f t="shared" si="4601"/>
        <v>7180</v>
      </c>
      <c r="Q4258" s="143">
        <f t="shared" si="4602"/>
        <v>8121.54</v>
      </c>
      <c r="R4258" s="188">
        <f t="shared" si="4605"/>
        <v>18175.43</v>
      </c>
      <c r="T4258">
        <v>38264.18</v>
      </c>
      <c r="U4258" s="190">
        <f t="shared" si="4606"/>
        <v>0.47499854955731446</v>
      </c>
    </row>
    <row r="4259" spans="1:21" x14ac:dyDescent="0.2">
      <c r="A4259" s="178">
        <v>42913</v>
      </c>
      <c r="B4259" s="179">
        <v>0.375</v>
      </c>
      <c r="C4259" t="s">
        <v>349</v>
      </c>
      <c r="D4259">
        <v>3.5</v>
      </c>
      <c r="E4259">
        <v>4.25</v>
      </c>
      <c r="F4259">
        <v>2.77</v>
      </c>
      <c r="G4259">
        <v>3</v>
      </c>
      <c r="H4259" s="184">
        <f t="shared" ref="H4259:L4259" si="4636">H4235</f>
        <v>0.33333333333333331</v>
      </c>
      <c r="I4259" s="185">
        <f t="shared" si="4636"/>
        <v>256</v>
      </c>
      <c r="J4259" s="185">
        <f t="shared" si="4636"/>
        <v>306</v>
      </c>
      <c r="K4259" s="185">
        <f t="shared" si="4636"/>
        <v>2872</v>
      </c>
      <c r="L4259" s="185">
        <f t="shared" si="4636"/>
        <v>2219</v>
      </c>
      <c r="M4259" s="147"/>
      <c r="N4259" s="143">
        <f t="shared" si="4604"/>
        <v>896</v>
      </c>
      <c r="O4259" s="143">
        <f t="shared" si="4600"/>
        <v>1300.5</v>
      </c>
      <c r="P4259" s="143">
        <f t="shared" si="4601"/>
        <v>7955.44</v>
      </c>
      <c r="Q4259" s="143">
        <f t="shared" si="4602"/>
        <v>6657</v>
      </c>
      <c r="R4259" s="188">
        <f t="shared" si="4605"/>
        <v>16808.939999999999</v>
      </c>
      <c r="T4259">
        <v>39646.67</v>
      </c>
      <c r="U4259" s="190">
        <f t="shared" si="4606"/>
        <v>0.4239685199286598</v>
      </c>
    </row>
    <row r="4260" spans="1:21" x14ac:dyDescent="0.2">
      <c r="A4260" s="178">
        <v>42913</v>
      </c>
      <c r="B4260" s="179">
        <v>0.41666666666666669</v>
      </c>
      <c r="C4260" t="s">
        <v>349</v>
      </c>
      <c r="D4260">
        <v>3.98</v>
      </c>
      <c r="E4260">
        <v>4.8600000000000003</v>
      </c>
      <c r="F4260">
        <v>4.8600000000000003</v>
      </c>
      <c r="G4260">
        <v>4.24</v>
      </c>
      <c r="H4260" s="184">
        <f t="shared" ref="H4260:L4260" si="4637">H4236</f>
        <v>0.375</v>
      </c>
      <c r="I4260" s="185">
        <f t="shared" si="4637"/>
        <v>156</v>
      </c>
      <c r="J4260" s="185">
        <f t="shared" si="4637"/>
        <v>343</v>
      </c>
      <c r="K4260" s="185">
        <f t="shared" si="4637"/>
        <v>2872</v>
      </c>
      <c r="L4260" s="185">
        <f t="shared" si="4637"/>
        <v>2219</v>
      </c>
      <c r="M4260" s="147"/>
      <c r="N4260" s="143">
        <f t="shared" si="4604"/>
        <v>620.88</v>
      </c>
      <c r="O4260" s="143">
        <f t="shared" si="4600"/>
        <v>1666.98</v>
      </c>
      <c r="P4260" s="143">
        <f t="shared" si="4601"/>
        <v>13957.92</v>
      </c>
      <c r="Q4260" s="143">
        <f t="shared" si="4602"/>
        <v>9408.5600000000013</v>
      </c>
      <c r="R4260" s="188">
        <f t="shared" si="4605"/>
        <v>25654.340000000004</v>
      </c>
      <c r="T4260">
        <v>41836.370000000003</v>
      </c>
      <c r="U4260" s="190">
        <f t="shared" si="4606"/>
        <v>0.61320664292815086</v>
      </c>
    </row>
    <row r="4261" spans="1:21" x14ac:dyDescent="0.2">
      <c r="A4261" s="178">
        <v>42913</v>
      </c>
      <c r="B4261" s="179">
        <v>0.45833333333333331</v>
      </c>
      <c r="C4261" t="s">
        <v>349</v>
      </c>
      <c r="D4261">
        <v>3.46</v>
      </c>
      <c r="E4261">
        <v>5.71</v>
      </c>
      <c r="F4261">
        <v>5.72</v>
      </c>
      <c r="G4261">
        <v>4</v>
      </c>
      <c r="H4261" s="184">
        <f t="shared" ref="H4261:L4261" si="4638">H4237</f>
        <v>0.41666666666666669</v>
      </c>
      <c r="I4261" s="185">
        <f t="shared" si="4638"/>
        <v>196</v>
      </c>
      <c r="J4261" s="185">
        <f t="shared" si="4638"/>
        <v>315</v>
      </c>
      <c r="K4261" s="185">
        <f t="shared" si="4638"/>
        <v>2872</v>
      </c>
      <c r="L4261" s="185">
        <f t="shared" si="4638"/>
        <v>2219</v>
      </c>
      <c r="M4261" s="147"/>
      <c r="N4261" s="143">
        <f t="shared" si="4604"/>
        <v>678.16</v>
      </c>
      <c r="O4261" s="143">
        <f t="shared" si="4600"/>
        <v>1798.65</v>
      </c>
      <c r="P4261" s="143">
        <f t="shared" si="4601"/>
        <v>16427.84</v>
      </c>
      <c r="Q4261" s="143">
        <f t="shared" si="4602"/>
        <v>8876</v>
      </c>
      <c r="R4261" s="188">
        <f t="shared" si="4605"/>
        <v>27780.65</v>
      </c>
      <c r="T4261">
        <v>44715.87</v>
      </c>
      <c r="U4261" s="190">
        <f t="shared" si="4606"/>
        <v>0.621270479585883</v>
      </c>
    </row>
    <row r="4262" spans="1:21" x14ac:dyDescent="0.2">
      <c r="A4262" s="178">
        <v>42913</v>
      </c>
      <c r="B4262" s="179">
        <v>0.5</v>
      </c>
      <c r="C4262" t="s">
        <v>349</v>
      </c>
      <c r="D4262">
        <v>1</v>
      </c>
      <c r="E4262">
        <v>5.19</v>
      </c>
      <c r="F4262">
        <v>5.85</v>
      </c>
      <c r="G4262">
        <v>4.96</v>
      </c>
      <c r="H4262" s="184">
        <f t="shared" ref="H4262:L4262" si="4639">H4238</f>
        <v>0.45833333333333331</v>
      </c>
      <c r="I4262" s="185">
        <f t="shared" si="4639"/>
        <v>226</v>
      </c>
      <c r="J4262" s="185">
        <f t="shared" si="4639"/>
        <v>326</v>
      </c>
      <c r="K4262" s="185">
        <f t="shared" si="4639"/>
        <v>2842</v>
      </c>
      <c r="L4262" s="185">
        <f t="shared" si="4639"/>
        <v>1635</v>
      </c>
      <c r="M4262" s="147"/>
      <c r="N4262" s="143">
        <f t="shared" si="4604"/>
        <v>226</v>
      </c>
      <c r="O4262" s="143">
        <f t="shared" si="4600"/>
        <v>1691.94</v>
      </c>
      <c r="P4262" s="143">
        <f t="shared" si="4601"/>
        <v>16625.7</v>
      </c>
      <c r="Q4262" s="143">
        <f t="shared" si="4602"/>
        <v>8109.6</v>
      </c>
      <c r="R4262" s="188">
        <f t="shared" si="4605"/>
        <v>26653.239999999998</v>
      </c>
      <c r="T4262">
        <v>47868.36</v>
      </c>
      <c r="U4262" s="190">
        <f t="shared" si="4606"/>
        <v>0.55680286519111988</v>
      </c>
    </row>
    <row r="4263" spans="1:21" x14ac:dyDescent="0.2">
      <c r="A4263" s="178">
        <v>42913</v>
      </c>
      <c r="B4263" s="179">
        <v>0.54166666666666663</v>
      </c>
      <c r="C4263" t="s">
        <v>349</v>
      </c>
      <c r="D4263">
        <v>2.11</v>
      </c>
      <c r="E4263">
        <v>8.36</v>
      </c>
      <c r="F4263">
        <v>9.25</v>
      </c>
      <c r="G4263">
        <v>8.36</v>
      </c>
      <c r="H4263" s="184">
        <f t="shared" ref="H4263:L4263" si="4640">H4239</f>
        <v>0.5</v>
      </c>
      <c r="I4263" s="185">
        <f t="shared" si="4640"/>
        <v>222</v>
      </c>
      <c r="J4263" s="185">
        <f t="shared" si="4640"/>
        <v>319</v>
      </c>
      <c r="K4263" s="185">
        <f t="shared" si="4640"/>
        <v>2842</v>
      </c>
      <c r="L4263" s="185">
        <f t="shared" si="4640"/>
        <v>1635</v>
      </c>
      <c r="M4263" s="147"/>
      <c r="N4263" s="143">
        <f t="shared" si="4604"/>
        <v>468.41999999999996</v>
      </c>
      <c r="O4263" s="143">
        <f t="shared" si="4600"/>
        <v>2666.8399999999997</v>
      </c>
      <c r="P4263" s="143">
        <f t="shared" si="4601"/>
        <v>26288.5</v>
      </c>
      <c r="Q4263" s="143">
        <f t="shared" si="4602"/>
        <v>13668.599999999999</v>
      </c>
      <c r="R4263" s="188">
        <f t="shared" si="4605"/>
        <v>43092.36</v>
      </c>
      <c r="T4263">
        <v>50831.95</v>
      </c>
      <c r="U4263" s="190">
        <f t="shared" si="4606"/>
        <v>0.84774162706722844</v>
      </c>
    </row>
    <row r="4264" spans="1:21" x14ac:dyDescent="0.2">
      <c r="A4264" s="178">
        <v>42913</v>
      </c>
      <c r="B4264" s="179">
        <v>0.58333333333333337</v>
      </c>
      <c r="C4264" t="s">
        <v>349</v>
      </c>
      <c r="D4264">
        <v>2.11</v>
      </c>
      <c r="E4264">
        <v>15.39</v>
      </c>
      <c r="F4264">
        <v>16.39</v>
      </c>
      <c r="G4264">
        <v>15.5</v>
      </c>
      <c r="H4264" s="184">
        <f t="shared" ref="H4264:L4264" si="4641">H4240</f>
        <v>0.54166666666666663</v>
      </c>
      <c r="I4264" s="185">
        <f t="shared" si="4641"/>
        <v>195</v>
      </c>
      <c r="J4264" s="185">
        <f t="shared" si="4641"/>
        <v>299</v>
      </c>
      <c r="K4264" s="185">
        <f t="shared" si="4641"/>
        <v>2842</v>
      </c>
      <c r="L4264" s="185">
        <f t="shared" si="4641"/>
        <v>1635</v>
      </c>
      <c r="M4264" s="147"/>
      <c r="N4264" s="143">
        <f t="shared" si="4604"/>
        <v>411.45</v>
      </c>
      <c r="O4264" s="143">
        <f t="shared" si="4600"/>
        <v>4601.6100000000006</v>
      </c>
      <c r="P4264" s="143">
        <f t="shared" si="4601"/>
        <v>46580.380000000005</v>
      </c>
      <c r="Q4264" s="143">
        <f t="shared" si="4602"/>
        <v>25342.5</v>
      </c>
      <c r="R4264" s="188">
        <f t="shared" si="4605"/>
        <v>76935.94</v>
      </c>
      <c r="T4264">
        <v>53192.44</v>
      </c>
      <c r="U4264" s="190">
        <f t="shared" si="4606"/>
        <v>1.4463698224785326</v>
      </c>
    </row>
    <row r="4265" spans="1:21" x14ac:dyDescent="0.2">
      <c r="A4265" s="178">
        <v>42913</v>
      </c>
      <c r="B4265" s="179">
        <v>0.625</v>
      </c>
      <c r="C4265" t="s">
        <v>349</v>
      </c>
      <c r="D4265">
        <v>2.2400000000000002</v>
      </c>
      <c r="E4265">
        <v>14.88</v>
      </c>
      <c r="F4265">
        <v>18.91</v>
      </c>
      <c r="G4265">
        <v>1.43</v>
      </c>
      <c r="H4265" s="184">
        <f t="shared" ref="H4265:L4265" si="4642">H4241</f>
        <v>0.58333333333333337</v>
      </c>
      <c r="I4265" s="185">
        <f t="shared" si="4642"/>
        <v>205</v>
      </c>
      <c r="J4265" s="185">
        <f t="shared" si="4642"/>
        <v>237</v>
      </c>
      <c r="K4265" s="185">
        <f t="shared" si="4642"/>
        <v>2842</v>
      </c>
      <c r="L4265" s="185">
        <f t="shared" si="4642"/>
        <v>1635</v>
      </c>
      <c r="M4265" s="147"/>
      <c r="N4265" s="143">
        <f t="shared" si="4604"/>
        <v>459.20000000000005</v>
      </c>
      <c r="O4265" s="143">
        <f t="shared" si="4600"/>
        <v>3526.5600000000004</v>
      </c>
      <c r="P4265" s="143">
        <f t="shared" si="4601"/>
        <v>53742.22</v>
      </c>
      <c r="Q4265" s="143">
        <f t="shared" si="4602"/>
        <v>2338.0499999999997</v>
      </c>
      <c r="R4265" s="188">
        <f t="shared" si="4605"/>
        <v>60066.030000000006</v>
      </c>
      <c r="T4265">
        <v>54962.42</v>
      </c>
      <c r="U4265" s="190">
        <f t="shared" si="4606"/>
        <v>1.0928563553060437</v>
      </c>
    </row>
    <row r="4266" spans="1:21" x14ac:dyDescent="0.2">
      <c r="A4266" s="178">
        <v>42913</v>
      </c>
      <c r="B4266" s="179">
        <v>0.66666666666666663</v>
      </c>
      <c r="C4266" t="s">
        <v>349</v>
      </c>
      <c r="D4266">
        <v>3.11</v>
      </c>
      <c r="E4266">
        <v>18.850000000000001</v>
      </c>
      <c r="F4266">
        <v>21.72</v>
      </c>
      <c r="G4266">
        <v>4.9400000000000004</v>
      </c>
      <c r="H4266" s="184">
        <f t="shared" ref="H4266:L4266" si="4643">H4242</f>
        <v>0.625</v>
      </c>
      <c r="I4266" s="185">
        <f t="shared" si="4643"/>
        <v>212</v>
      </c>
      <c r="J4266" s="185">
        <f t="shared" si="4643"/>
        <v>213</v>
      </c>
      <c r="K4266" s="185">
        <f t="shared" si="4643"/>
        <v>2842</v>
      </c>
      <c r="L4266" s="185">
        <f t="shared" si="4643"/>
        <v>1380</v>
      </c>
      <c r="M4266" s="147"/>
      <c r="N4266" s="143">
        <f t="shared" si="4604"/>
        <v>659.31999999999994</v>
      </c>
      <c r="O4266" s="143">
        <f t="shared" si="4600"/>
        <v>4015.05</v>
      </c>
      <c r="P4266" s="143">
        <f t="shared" si="4601"/>
        <v>61728.24</v>
      </c>
      <c r="Q4266" s="143">
        <f t="shared" si="4602"/>
        <v>6817.2000000000007</v>
      </c>
      <c r="R4266" s="188">
        <f t="shared" si="4605"/>
        <v>73219.81</v>
      </c>
      <c r="T4266">
        <v>55813.760000000002</v>
      </c>
      <c r="U4266" s="190">
        <f t="shared" si="4606"/>
        <v>1.3118594769461867</v>
      </c>
    </row>
    <row r="4267" spans="1:21" x14ac:dyDescent="0.2">
      <c r="A4267" s="178">
        <v>42913</v>
      </c>
      <c r="B4267" s="179">
        <v>0.70833333333333337</v>
      </c>
      <c r="C4267" t="s">
        <v>349</v>
      </c>
      <c r="D4267">
        <v>3.56</v>
      </c>
      <c r="E4267">
        <v>17.13</v>
      </c>
      <c r="F4267">
        <v>24.1</v>
      </c>
      <c r="G4267">
        <v>4.34</v>
      </c>
      <c r="H4267" s="184">
        <f t="shared" ref="H4267:L4267" si="4644">H4243</f>
        <v>0.66666666666666663</v>
      </c>
      <c r="I4267" s="185">
        <f t="shared" si="4644"/>
        <v>191</v>
      </c>
      <c r="J4267" s="185">
        <f t="shared" si="4644"/>
        <v>237</v>
      </c>
      <c r="K4267" s="185">
        <f t="shared" si="4644"/>
        <v>2842</v>
      </c>
      <c r="L4267" s="185">
        <f t="shared" si="4644"/>
        <v>1380</v>
      </c>
      <c r="M4267" s="147"/>
      <c r="N4267" s="143">
        <f t="shared" si="4604"/>
        <v>679.96</v>
      </c>
      <c r="O4267" s="143">
        <f t="shared" si="4600"/>
        <v>4059.81</v>
      </c>
      <c r="P4267" s="143">
        <f t="shared" si="4601"/>
        <v>68492.2</v>
      </c>
      <c r="Q4267" s="143">
        <f t="shared" si="4602"/>
        <v>5989.2</v>
      </c>
      <c r="R4267" s="188">
        <f t="shared" si="4605"/>
        <v>79221.17</v>
      </c>
      <c r="T4267">
        <v>56072.99</v>
      </c>
      <c r="U4267" s="190">
        <f t="shared" si="4606"/>
        <v>1.4128222875220315</v>
      </c>
    </row>
    <row r="4268" spans="1:21" x14ac:dyDescent="0.2">
      <c r="A4268" s="178">
        <v>42913</v>
      </c>
      <c r="B4268" s="179">
        <v>0.75</v>
      </c>
      <c r="C4268" t="s">
        <v>349</v>
      </c>
      <c r="D4268">
        <v>3.4</v>
      </c>
      <c r="E4268">
        <v>4.0199999999999996</v>
      </c>
      <c r="F4268">
        <v>10.68</v>
      </c>
      <c r="G4268">
        <v>1</v>
      </c>
      <c r="H4268" s="184">
        <f t="shared" ref="H4268:L4268" si="4645">H4244</f>
        <v>0.70833333333333337</v>
      </c>
      <c r="I4268" s="185">
        <f t="shared" si="4645"/>
        <v>218</v>
      </c>
      <c r="J4268" s="185">
        <f t="shared" si="4645"/>
        <v>258</v>
      </c>
      <c r="K4268" s="185">
        <f t="shared" si="4645"/>
        <v>2842</v>
      </c>
      <c r="L4268" s="185">
        <f t="shared" si="4645"/>
        <v>1380</v>
      </c>
      <c r="M4268" s="147"/>
      <c r="N4268" s="143">
        <f t="shared" si="4604"/>
        <v>741.19999999999993</v>
      </c>
      <c r="O4268" s="143">
        <f t="shared" si="4600"/>
        <v>1037.1599999999999</v>
      </c>
      <c r="P4268" s="143">
        <f t="shared" si="4601"/>
        <v>30352.559999999998</v>
      </c>
      <c r="Q4268" s="143">
        <f t="shared" si="4602"/>
        <v>1380</v>
      </c>
      <c r="R4268" s="188">
        <f t="shared" si="4605"/>
        <v>33510.92</v>
      </c>
      <c r="T4268">
        <v>55817.53</v>
      </c>
      <c r="U4268" s="190">
        <f t="shared" si="4606"/>
        <v>0.60036551241160252</v>
      </c>
    </row>
    <row r="4269" spans="1:21" x14ac:dyDescent="0.2">
      <c r="A4269" s="178">
        <v>42913</v>
      </c>
      <c r="B4269" s="179">
        <v>0.79166666666666663</v>
      </c>
      <c r="C4269" t="s">
        <v>349</v>
      </c>
      <c r="D4269">
        <v>2.21</v>
      </c>
      <c r="E4269">
        <v>4</v>
      </c>
      <c r="F4269">
        <v>9.31</v>
      </c>
      <c r="G4269">
        <v>1</v>
      </c>
      <c r="H4269" s="184">
        <f t="shared" ref="H4269:L4269" si="4646">H4245</f>
        <v>0.75</v>
      </c>
      <c r="I4269" s="185">
        <f t="shared" si="4646"/>
        <v>240</v>
      </c>
      <c r="J4269" s="185">
        <f t="shared" si="4646"/>
        <v>365</v>
      </c>
      <c r="K4269" s="185">
        <f t="shared" si="4646"/>
        <v>2842</v>
      </c>
      <c r="L4269" s="185">
        <f t="shared" si="4646"/>
        <v>1380</v>
      </c>
      <c r="M4269" s="147"/>
      <c r="N4269" s="143">
        <f t="shared" si="4604"/>
        <v>530.4</v>
      </c>
      <c r="O4269" s="143">
        <f t="shared" si="4600"/>
        <v>1460</v>
      </c>
      <c r="P4269" s="143">
        <f t="shared" si="4601"/>
        <v>26459.02</v>
      </c>
      <c r="Q4269" s="143">
        <f t="shared" si="4602"/>
        <v>1380</v>
      </c>
      <c r="R4269" s="188">
        <f t="shared" si="4605"/>
        <v>29829.420000000002</v>
      </c>
      <c r="T4269">
        <v>54737.37</v>
      </c>
      <c r="U4269" s="190">
        <f t="shared" si="4606"/>
        <v>0.54495530201761611</v>
      </c>
    </row>
    <row r="4270" spans="1:21" x14ac:dyDescent="0.2">
      <c r="A4270" s="178">
        <v>42913</v>
      </c>
      <c r="B4270" s="179">
        <v>0.83333333333333337</v>
      </c>
      <c r="C4270" t="s">
        <v>349</v>
      </c>
      <c r="D4270">
        <v>2.61</v>
      </c>
      <c r="E4270">
        <v>3.06</v>
      </c>
      <c r="F4270">
        <v>7.21</v>
      </c>
      <c r="G4270">
        <v>0.99</v>
      </c>
      <c r="H4270" s="184">
        <f t="shared" ref="H4270:L4270" si="4647">H4246</f>
        <v>0.79166666666666663</v>
      </c>
      <c r="I4270" s="185">
        <f t="shared" si="4647"/>
        <v>320</v>
      </c>
      <c r="J4270" s="185">
        <f t="shared" si="4647"/>
        <v>214</v>
      </c>
      <c r="K4270" s="185">
        <f t="shared" si="4647"/>
        <v>2842</v>
      </c>
      <c r="L4270" s="185">
        <f t="shared" si="4647"/>
        <v>1426</v>
      </c>
      <c r="M4270" s="147"/>
      <c r="N4270" s="143">
        <f t="shared" si="4604"/>
        <v>835.19999999999993</v>
      </c>
      <c r="O4270" s="143">
        <f t="shared" si="4600"/>
        <v>654.84</v>
      </c>
      <c r="P4270" s="143">
        <f t="shared" si="4601"/>
        <v>20490.82</v>
      </c>
      <c r="Q4270" s="143">
        <f t="shared" si="4602"/>
        <v>1411.74</v>
      </c>
      <c r="R4270" s="188">
        <f t="shared" si="4605"/>
        <v>23392.600000000002</v>
      </c>
      <c r="T4270">
        <v>53153.26</v>
      </c>
      <c r="U4270" s="190">
        <f t="shared" si="4606"/>
        <v>0.44009718312667939</v>
      </c>
    </row>
    <row r="4271" spans="1:21" x14ac:dyDescent="0.2">
      <c r="A4271" s="178">
        <v>42913</v>
      </c>
      <c r="B4271" s="179">
        <v>0.875</v>
      </c>
      <c r="C4271" t="s">
        <v>349</v>
      </c>
      <c r="D4271">
        <v>3.5</v>
      </c>
      <c r="E4271">
        <v>2.97</v>
      </c>
      <c r="F4271">
        <v>6.96</v>
      </c>
      <c r="G4271">
        <v>0.62</v>
      </c>
      <c r="H4271" s="184">
        <f t="shared" ref="H4271:L4271" si="4648">H4247</f>
        <v>0.83333333333333337</v>
      </c>
      <c r="I4271" s="185">
        <f t="shared" si="4648"/>
        <v>322</v>
      </c>
      <c r="J4271" s="185">
        <f t="shared" si="4648"/>
        <v>178</v>
      </c>
      <c r="K4271" s="185">
        <f t="shared" si="4648"/>
        <v>2842</v>
      </c>
      <c r="L4271" s="185">
        <f t="shared" si="4648"/>
        <v>1426</v>
      </c>
      <c r="M4271" s="147"/>
      <c r="N4271" s="143">
        <f t="shared" si="4604"/>
        <v>1127</v>
      </c>
      <c r="O4271" s="143">
        <f t="shared" si="4600"/>
        <v>528.66000000000008</v>
      </c>
      <c r="P4271" s="143">
        <f t="shared" si="4601"/>
        <v>19780.32</v>
      </c>
      <c r="Q4271" s="143">
        <f t="shared" si="4602"/>
        <v>884.12</v>
      </c>
      <c r="R4271" s="188">
        <f t="shared" si="4605"/>
        <v>22320.1</v>
      </c>
      <c r="T4271">
        <v>51416.26</v>
      </c>
      <c r="U4271" s="190">
        <f t="shared" si="4606"/>
        <v>0.43410586456502276</v>
      </c>
    </row>
    <row r="4272" spans="1:21" x14ac:dyDescent="0.2">
      <c r="A4272" s="178">
        <v>42913</v>
      </c>
      <c r="B4272" s="179">
        <v>0.91666666666666663</v>
      </c>
      <c r="C4272" t="s">
        <v>349</v>
      </c>
      <c r="D4272">
        <v>8.2799999999999994</v>
      </c>
      <c r="E4272">
        <v>3.22</v>
      </c>
      <c r="F4272">
        <v>4.22</v>
      </c>
      <c r="G4272">
        <v>0.62</v>
      </c>
      <c r="H4272" s="184">
        <f t="shared" ref="H4272:L4272" si="4649">H4248</f>
        <v>0.875</v>
      </c>
      <c r="I4272" s="185">
        <f t="shared" si="4649"/>
        <v>337</v>
      </c>
      <c r="J4272" s="185">
        <f t="shared" si="4649"/>
        <v>173</v>
      </c>
      <c r="K4272" s="185">
        <f t="shared" si="4649"/>
        <v>2842</v>
      </c>
      <c r="L4272" s="185">
        <f t="shared" si="4649"/>
        <v>1426</v>
      </c>
      <c r="M4272" s="147"/>
      <c r="N4272" s="143">
        <f t="shared" si="4604"/>
        <v>2790.3599999999997</v>
      </c>
      <c r="O4272" s="143">
        <f t="shared" si="4600"/>
        <v>557.06000000000006</v>
      </c>
      <c r="P4272" s="143">
        <f t="shared" si="4601"/>
        <v>11993.24</v>
      </c>
      <c r="Q4272" s="143">
        <f t="shared" si="4602"/>
        <v>884.12</v>
      </c>
      <c r="R4272" s="188">
        <f t="shared" si="4605"/>
        <v>16224.78</v>
      </c>
      <c r="T4272">
        <v>50120.24</v>
      </c>
      <c r="U4272" s="190">
        <f t="shared" si="4606"/>
        <v>0.32371712505766137</v>
      </c>
    </row>
    <row r="4273" spans="1:21" x14ac:dyDescent="0.2">
      <c r="A4273" s="178">
        <v>42913</v>
      </c>
      <c r="B4273" s="179">
        <v>0.95833333333333337</v>
      </c>
      <c r="C4273" t="s">
        <v>349</v>
      </c>
      <c r="D4273">
        <v>9.11</v>
      </c>
      <c r="E4273">
        <v>4.6399999999999997</v>
      </c>
      <c r="F4273">
        <v>4.6399999999999997</v>
      </c>
      <c r="G4273">
        <v>0.12</v>
      </c>
      <c r="H4273" s="184">
        <f t="shared" ref="H4273:L4273" si="4650">H4249</f>
        <v>0.91666666666666663</v>
      </c>
      <c r="I4273" s="185">
        <f t="shared" si="4650"/>
        <v>394</v>
      </c>
      <c r="J4273" s="185">
        <f t="shared" si="4650"/>
        <v>194</v>
      </c>
      <c r="K4273" s="185">
        <f t="shared" si="4650"/>
        <v>2842</v>
      </c>
      <c r="L4273" s="185">
        <f t="shared" si="4650"/>
        <v>1426</v>
      </c>
      <c r="M4273" s="147"/>
      <c r="N4273" s="143">
        <f t="shared" si="4604"/>
        <v>3589.3399999999997</v>
      </c>
      <c r="O4273" s="143">
        <f t="shared" si="4600"/>
        <v>900.16</v>
      </c>
      <c r="P4273" s="143">
        <f t="shared" si="4601"/>
        <v>13186.88</v>
      </c>
      <c r="Q4273" s="143">
        <f t="shared" si="4602"/>
        <v>171.12</v>
      </c>
      <c r="R4273" s="188">
        <f t="shared" si="4605"/>
        <v>17847.499999999996</v>
      </c>
      <c r="T4273">
        <v>49291.4</v>
      </c>
      <c r="U4273" s="190">
        <f t="shared" si="4606"/>
        <v>0.36208141785382431</v>
      </c>
    </row>
    <row r="4274" spans="1:21" x14ac:dyDescent="0.2">
      <c r="A4274" s="178">
        <v>42913</v>
      </c>
      <c r="B4274" s="180">
        <v>1</v>
      </c>
      <c r="C4274" t="s">
        <v>349</v>
      </c>
      <c r="D4274">
        <v>10.89</v>
      </c>
      <c r="E4274">
        <v>4.41</v>
      </c>
      <c r="F4274">
        <v>3</v>
      </c>
      <c r="G4274">
        <v>0.12</v>
      </c>
      <c r="H4274" s="184">
        <f t="shared" ref="H4274:L4274" si="4651">H4250</f>
        <v>0.95833333333333337</v>
      </c>
      <c r="I4274" s="185">
        <f t="shared" si="4651"/>
        <v>389</v>
      </c>
      <c r="J4274" s="185">
        <f t="shared" si="4651"/>
        <v>265</v>
      </c>
      <c r="K4274" s="185">
        <f t="shared" si="4651"/>
        <v>2985</v>
      </c>
      <c r="L4274" s="185">
        <f t="shared" si="4651"/>
        <v>1111</v>
      </c>
      <c r="M4274" s="147"/>
      <c r="N4274" s="143">
        <f t="shared" si="4604"/>
        <v>4236.21</v>
      </c>
      <c r="O4274" s="143">
        <f t="shared" si="4600"/>
        <v>1168.6500000000001</v>
      </c>
      <c r="P4274" s="143">
        <f t="shared" si="4601"/>
        <v>8955</v>
      </c>
      <c r="Q4274" s="143">
        <f t="shared" si="4602"/>
        <v>133.32</v>
      </c>
      <c r="R4274" s="188">
        <f t="shared" si="4605"/>
        <v>14493.18</v>
      </c>
      <c r="T4274">
        <v>46321.15</v>
      </c>
      <c r="U4274" s="190">
        <f t="shared" si="4606"/>
        <v>0.3128847189674695</v>
      </c>
    </row>
    <row r="4275" spans="1:21" x14ac:dyDescent="0.2">
      <c r="A4275" s="178">
        <v>42914</v>
      </c>
      <c r="B4275" s="179">
        <v>4.1666666666666664E-2</v>
      </c>
      <c r="C4275" t="s">
        <v>349</v>
      </c>
      <c r="D4275">
        <v>20</v>
      </c>
      <c r="E4275">
        <v>2.38</v>
      </c>
      <c r="F4275">
        <v>2.21</v>
      </c>
      <c r="G4275">
        <v>0.17</v>
      </c>
      <c r="H4275" s="184">
        <f t="shared" ref="H4275:L4275" si="4652">H4251</f>
        <v>1</v>
      </c>
      <c r="I4275" s="185">
        <f t="shared" si="4652"/>
        <v>362</v>
      </c>
      <c r="J4275" s="185">
        <f t="shared" si="4652"/>
        <v>243</v>
      </c>
      <c r="K4275" s="185">
        <f t="shared" si="4652"/>
        <v>2985</v>
      </c>
      <c r="L4275" s="185">
        <f t="shared" si="4652"/>
        <v>1111</v>
      </c>
      <c r="M4275" s="147"/>
      <c r="N4275" s="143">
        <f t="shared" si="4604"/>
        <v>7240</v>
      </c>
      <c r="O4275" s="143">
        <f t="shared" si="4600"/>
        <v>578.33999999999992</v>
      </c>
      <c r="P4275" s="143">
        <f t="shared" si="4601"/>
        <v>6596.8499999999995</v>
      </c>
      <c r="Q4275" s="143">
        <f t="shared" si="4602"/>
        <v>188.87</v>
      </c>
      <c r="R4275" s="188">
        <f t="shared" si="4605"/>
        <v>14604.06</v>
      </c>
      <c r="T4275">
        <v>42651.37</v>
      </c>
      <c r="U4275" s="190">
        <f t="shared" si="4606"/>
        <v>0.34240541394098239</v>
      </c>
    </row>
    <row r="4276" spans="1:21" x14ac:dyDescent="0.2">
      <c r="A4276" s="178">
        <v>42914</v>
      </c>
      <c r="B4276" s="179">
        <v>8.3333333333333329E-2</v>
      </c>
      <c r="C4276" t="s">
        <v>349</v>
      </c>
      <c r="D4276">
        <v>6.46</v>
      </c>
      <c r="E4276">
        <v>2.11</v>
      </c>
      <c r="F4276">
        <v>2</v>
      </c>
      <c r="G4276">
        <v>0.17</v>
      </c>
      <c r="H4276" s="184">
        <f t="shared" ref="H4276:L4276" si="4653">H4252</f>
        <v>4.1666666666666664E-2</v>
      </c>
      <c r="I4276" s="185">
        <f t="shared" si="4653"/>
        <v>294</v>
      </c>
      <c r="J4276" s="185">
        <f t="shared" si="4653"/>
        <v>212</v>
      </c>
      <c r="K4276" s="185">
        <f t="shared" si="4653"/>
        <v>2985</v>
      </c>
      <c r="L4276" s="185">
        <f t="shared" si="4653"/>
        <v>1111</v>
      </c>
      <c r="M4276" s="147"/>
      <c r="N4276" s="143">
        <f t="shared" si="4604"/>
        <v>1899.24</v>
      </c>
      <c r="O4276" s="143">
        <f t="shared" si="4600"/>
        <v>447.32</v>
      </c>
      <c r="P4276" s="143">
        <f t="shared" si="4601"/>
        <v>5970</v>
      </c>
      <c r="Q4276" s="143">
        <f t="shared" si="4602"/>
        <v>188.87</v>
      </c>
      <c r="R4276" s="188">
        <f t="shared" si="4605"/>
        <v>8505.43</v>
      </c>
      <c r="T4276">
        <v>39529.040000000001</v>
      </c>
      <c r="U4276" s="190">
        <f t="shared" si="4606"/>
        <v>0.21516915159083044</v>
      </c>
    </row>
    <row r="4277" spans="1:21" x14ac:dyDescent="0.2">
      <c r="A4277" s="178">
        <v>42914</v>
      </c>
      <c r="B4277" s="179">
        <v>0.125</v>
      </c>
      <c r="C4277" t="s">
        <v>349</v>
      </c>
      <c r="D4277">
        <v>5.3</v>
      </c>
      <c r="E4277">
        <v>1.5</v>
      </c>
      <c r="F4277">
        <v>2</v>
      </c>
      <c r="G4277">
        <v>1</v>
      </c>
      <c r="H4277" s="184">
        <f t="shared" ref="H4277:L4277" si="4654">H4253</f>
        <v>8.3333333333333329E-2</v>
      </c>
      <c r="I4277" s="185">
        <f t="shared" si="4654"/>
        <v>236</v>
      </c>
      <c r="J4277" s="185">
        <f t="shared" si="4654"/>
        <v>179</v>
      </c>
      <c r="K4277" s="185">
        <f t="shared" si="4654"/>
        <v>2985</v>
      </c>
      <c r="L4277" s="185">
        <f t="shared" si="4654"/>
        <v>1111</v>
      </c>
      <c r="M4277" s="147"/>
      <c r="N4277" s="143">
        <f t="shared" si="4604"/>
        <v>1250.8</v>
      </c>
      <c r="O4277" s="143">
        <f t="shared" si="4600"/>
        <v>268.5</v>
      </c>
      <c r="P4277" s="143">
        <f t="shared" si="4601"/>
        <v>5970</v>
      </c>
      <c r="Q4277" s="143">
        <f t="shared" si="4602"/>
        <v>1111</v>
      </c>
      <c r="R4277" s="188">
        <f t="shared" si="4605"/>
        <v>8600.2999999999993</v>
      </c>
      <c r="T4277">
        <v>37293.230000000003</v>
      </c>
      <c r="U4277" s="190">
        <f t="shared" si="4606"/>
        <v>0.23061290212727614</v>
      </c>
    </row>
    <row r="4278" spans="1:21" x14ac:dyDescent="0.2">
      <c r="A4278" s="178">
        <v>42914</v>
      </c>
      <c r="B4278" s="179">
        <v>0.16666666666666666</v>
      </c>
      <c r="C4278" t="s">
        <v>349</v>
      </c>
      <c r="D4278">
        <v>5</v>
      </c>
      <c r="E4278">
        <v>1.5</v>
      </c>
      <c r="F4278">
        <v>2</v>
      </c>
      <c r="G4278">
        <v>1</v>
      </c>
      <c r="H4278" s="184">
        <f t="shared" ref="H4278:L4278" si="4655">H4254</f>
        <v>0.125</v>
      </c>
      <c r="I4278" s="185">
        <f t="shared" si="4655"/>
        <v>201</v>
      </c>
      <c r="J4278" s="185">
        <f t="shared" si="4655"/>
        <v>205</v>
      </c>
      <c r="K4278" s="185">
        <f t="shared" si="4655"/>
        <v>2985</v>
      </c>
      <c r="L4278" s="185">
        <f t="shared" si="4655"/>
        <v>1717</v>
      </c>
      <c r="M4278" s="147"/>
      <c r="N4278" s="143">
        <f t="shared" si="4604"/>
        <v>1005</v>
      </c>
      <c r="O4278" s="143">
        <f t="shared" si="4600"/>
        <v>307.5</v>
      </c>
      <c r="P4278" s="143">
        <f t="shared" si="4601"/>
        <v>5970</v>
      </c>
      <c r="Q4278" s="143">
        <f t="shared" si="4602"/>
        <v>1717</v>
      </c>
      <c r="R4278" s="188">
        <f t="shared" si="4605"/>
        <v>8999.5</v>
      </c>
      <c r="T4278">
        <v>35785.160000000003</v>
      </c>
      <c r="U4278" s="190">
        <f t="shared" si="4606"/>
        <v>0.25148692921870403</v>
      </c>
    </row>
    <row r="4279" spans="1:21" x14ac:dyDescent="0.2">
      <c r="A4279" s="178">
        <v>42914</v>
      </c>
      <c r="B4279" s="179">
        <v>0.20833333333333334</v>
      </c>
      <c r="C4279" t="s">
        <v>349</v>
      </c>
      <c r="D4279">
        <v>4.28</v>
      </c>
      <c r="E4279">
        <v>1.5</v>
      </c>
      <c r="F4279">
        <v>2</v>
      </c>
      <c r="G4279">
        <v>1</v>
      </c>
      <c r="H4279" s="184">
        <f t="shared" ref="H4279:L4279" si="4656">H4255</f>
        <v>0.16666666666666666</v>
      </c>
      <c r="I4279" s="185">
        <f t="shared" si="4656"/>
        <v>185</v>
      </c>
      <c r="J4279" s="185">
        <f t="shared" si="4656"/>
        <v>205</v>
      </c>
      <c r="K4279" s="185">
        <f t="shared" si="4656"/>
        <v>2985</v>
      </c>
      <c r="L4279" s="185">
        <f t="shared" si="4656"/>
        <v>1717</v>
      </c>
      <c r="M4279" s="147"/>
      <c r="N4279" s="143">
        <f t="shared" si="4604"/>
        <v>791.80000000000007</v>
      </c>
      <c r="O4279" s="143">
        <f t="shared" si="4600"/>
        <v>307.5</v>
      </c>
      <c r="P4279" s="143">
        <f t="shared" si="4601"/>
        <v>5970</v>
      </c>
      <c r="Q4279" s="143">
        <f t="shared" si="4602"/>
        <v>1717</v>
      </c>
      <c r="R4279" s="188">
        <f t="shared" si="4605"/>
        <v>8786.2999999999993</v>
      </c>
      <c r="T4279">
        <v>34861.99</v>
      </c>
      <c r="U4279" s="190">
        <f t="shared" si="4606"/>
        <v>0.2520309368455444</v>
      </c>
    </row>
    <row r="4280" spans="1:21" x14ac:dyDescent="0.2">
      <c r="A4280" s="178">
        <v>42914</v>
      </c>
      <c r="B4280" s="179">
        <v>0.25</v>
      </c>
      <c r="C4280" t="s">
        <v>349</v>
      </c>
      <c r="D4280">
        <v>5</v>
      </c>
      <c r="E4280">
        <v>2.5099999999999998</v>
      </c>
      <c r="F4280">
        <v>2.11</v>
      </c>
      <c r="G4280">
        <v>1</v>
      </c>
      <c r="H4280" s="184">
        <f t="shared" ref="H4280:L4280" si="4657">H4256</f>
        <v>0.20833333333333334</v>
      </c>
      <c r="I4280" s="185">
        <f t="shared" si="4657"/>
        <v>207</v>
      </c>
      <c r="J4280" s="185">
        <f t="shared" si="4657"/>
        <v>283</v>
      </c>
      <c r="K4280" s="185">
        <f t="shared" si="4657"/>
        <v>2985</v>
      </c>
      <c r="L4280" s="185">
        <f t="shared" si="4657"/>
        <v>1717</v>
      </c>
      <c r="M4280" s="147"/>
      <c r="N4280" s="143">
        <f t="shared" si="4604"/>
        <v>1035</v>
      </c>
      <c r="O4280" s="143">
        <f t="shared" si="4600"/>
        <v>710.32999999999993</v>
      </c>
      <c r="P4280" s="143">
        <f t="shared" si="4601"/>
        <v>6298.3499999999995</v>
      </c>
      <c r="Q4280" s="143">
        <f t="shared" si="4602"/>
        <v>1717</v>
      </c>
      <c r="R4280" s="188">
        <f t="shared" si="4605"/>
        <v>9760.68</v>
      </c>
      <c r="T4280">
        <v>34878.17</v>
      </c>
      <c r="U4280" s="190">
        <f t="shared" si="4606"/>
        <v>0.27985069170773585</v>
      </c>
    </row>
    <row r="4281" spans="1:21" x14ac:dyDescent="0.2">
      <c r="A4281" s="178">
        <v>42914</v>
      </c>
      <c r="B4281" s="179">
        <v>0.29166666666666669</v>
      </c>
      <c r="C4281" t="s">
        <v>349</v>
      </c>
      <c r="D4281">
        <v>3.95</v>
      </c>
      <c r="E4281">
        <v>4.3899999999999997</v>
      </c>
      <c r="F4281">
        <v>2.5</v>
      </c>
      <c r="G4281">
        <v>3.39</v>
      </c>
      <c r="H4281" s="184">
        <f t="shared" ref="H4281:L4281" si="4658">H4257</f>
        <v>0.25</v>
      </c>
      <c r="I4281" s="185">
        <f t="shared" si="4658"/>
        <v>327</v>
      </c>
      <c r="J4281" s="185">
        <f t="shared" si="4658"/>
        <v>438</v>
      </c>
      <c r="K4281" s="185">
        <f t="shared" si="4658"/>
        <v>2985</v>
      </c>
      <c r="L4281" s="185">
        <f t="shared" si="4658"/>
        <v>1717</v>
      </c>
      <c r="M4281" s="147"/>
      <c r="N4281" s="143">
        <f t="shared" si="4604"/>
        <v>1291.6500000000001</v>
      </c>
      <c r="O4281" s="143">
        <f t="shared" si="4600"/>
        <v>1922.82</v>
      </c>
      <c r="P4281" s="143">
        <f t="shared" si="4601"/>
        <v>7462.5</v>
      </c>
      <c r="Q4281" s="143">
        <f t="shared" si="4602"/>
        <v>5820.63</v>
      </c>
      <c r="R4281" s="188">
        <f t="shared" si="4605"/>
        <v>16497.600000000002</v>
      </c>
      <c r="T4281">
        <v>36066.589999999997</v>
      </c>
      <c r="U4281" s="190">
        <f t="shared" si="4606"/>
        <v>0.45742056568142436</v>
      </c>
    </row>
    <row r="4282" spans="1:21" x14ac:dyDescent="0.2">
      <c r="A4282" s="178">
        <v>42914</v>
      </c>
      <c r="B4282" s="179">
        <v>0.33333333333333331</v>
      </c>
      <c r="C4282" t="s">
        <v>349</v>
      </c>
      <c r="D4282">
        <v>3.5</v>
      </c>
      <c r="E4282">
        <v>4.34</v>
      </c>
      <c r="F4282">
        <v>2.5</v>
      </c>
      <c r="G4282">
        <v>3.34</v>
      </c>
      <c r="H4282" s="184">
        <f t="shared" ref="H4282:L4282" si="4659">H4258</f>
        <v>0.29166666666666669</v>
      </c>
      <c r="I4282" s="185">
        <f t="shared" si="4659"/>
        <v>249</v>
      </c>
      <c r="J4282" s="185">
        <f t="shared" si="4659"/>
        <v>556</v>
      </c>
      <c r="K4282" s="185">
        <f t="shared" si="4659"/>
        <v>2872</v>
      </c>
      <c r="L4282" s="185">
        <f t="shared" si="4659"/>
        <v>2219</v>
      </c>
      <c r="M4282" s="147"/>
      <c r="N4282" s="143">
        <f t="shared" si="4604"/>
        <v>871.5</v>
      </c>
      <c r="O4282" s="143">
        <f t="shared" si="4600"/>
        <v>2413.04</v>
      </c>
      <c r="P4282" s="143">
        <f t="shared" si="4601"/>
        <v>7180</v>
      </c>
      <c r="Q4282" s="143">
        <f t="shared" si="4602"/>
        <v>7411.46</v>
      </c>
      <c r="R4282" s="188">
        <f t="shared" si="4605"/>
        <v>17876</v>
      </c>
      <c r="T4282">
        <v>37783.120000000003</v>
      </c>
      <c r="U4282" s="190">
        <f t="shared" si="4606"/>
        <v>0.47312133037186971</v>
      </c>
    </row>
    <row r="4283" spans="1:21" x14ac:dyDescent="0.2">
      <c r="A4283" s="178">
        <v>42914</v>
      </c>
      <c r="B4283" s="179">
        <v>0.375</v>
      </c>
      <c r="C4283" t="s">
        <v>349</v>
      </c>
      <c r="D4283">
        <v>4.28</v>
      </c>
      <c r="E4283">
        <v>4</v>
      </c>
      <c r="F4283">
        <v>2.5099999999999998</v>
      </c>
      <c r="G4283">
        <v>3.99</v>
      </c>
      <c r="H4283" s="184">
        <f t="shared" ref="H4283:L4283" si="4660">H4259</f>
        <v>0.33333333333333331</v>
      </c>
      <c r="I4283" s="185">
        <f t="shared" si="4660"/>
        <v>256</v>
      </c>
      <c r="J4283" s="185">
        <f t="shared" si="4660"/>
        <v>306</v>
      </c>
      <c r="K4283" s="185">
        <f t="shared" si="4660"/>
        <v>2872</v>
      </c>
      <c r="L4283" s="185">
        <f t="shared" si="4660"/>
        <v>2219</v>
      </c>
      <c r="M4283" s="147"/>
      <c r="N4283" s="143">
        <f t="shared" si="4604"/>
        <v>1095.68</v>
      </c>
      <c r="O4283" s="143">
        <f t="shared" si="4600"/>
        <v>1224</v>
      </c>
      <c r="P4283" s="143">
        <f t="shared" si="4601"/>
        <v>7208.7199999999993</v>
      </c>
      <c r="Q4283" s="143">
        <f t="shared" si="4602"/>
        <v>8853.8100000000013</v>
      </c>
      <c r="R4283" s="188">
        <f t="shared" si="4605"/>
        <v>18382.21</v>
      </c>
      <c r="T4283">
        <v>39268.519999999997</v>
      </c>
      <c r="U4283" s="190">
        <f t="shared" si="4606"/>
        <v>0.46811568146698679</v>
      </c>
    </row>
    <row r="4284" spans="1:21" x14ac:dyDescent="0.2">
      <c r="A4284" s="178">
        <v>42914</v>
      </c>
      <c r="B4284" s="179">
        <v>0.41666666666666669</v>
      </c>
      <c r="C4284" t="s">
        <v>349</v>
      </c>
      <c r="D4284">
        <v>3.98</v>
      </c>
      <c r="E4284">
        <v>4.54</v>
      </c>
      <c r="F4284">
        <v>3.51</v>
      </c>
      <c r="G4284">
        <v>3.92</v>
      </c>
      <c r="H4284" s="184">
        <f t="shared" ref="H4284:L4284" si="4661">H4260</f>
        <v>0.375</v>
      </c>
      <c r="I4284" s="185">
        <f t="shared" si="4661"/>
        <v>156</v>
      </c>
      <c r="J4284" s="185">
        <f t="shared" si="4661"/>
        <v>343</v>
      </c>
      <c r="K4284" s="185">
        <f t="shared" si="4661"/>
        <v>2872</v>
      </c>
      <c r="L4284" s="185">
        <f t="shared" si="4661"/>
        <v>2219</v>
      </c>
      <c r="M4284" s="147"/>
      <c r="N4284" s="143">
        <f t="shared" si="4604"/>
        <v>620.88</v>
      </c>
      <c r="O4284" s="143">
        <f t="shared" si="4600"/>
        <v>1557.22</v>
      </c>
      <c r="P4284" s="143">
        <f t="shared" si="4601"/>
        <v>10080.719999999999</v>
      </c>
      <c r="Q4284" s="143">
        <f t="shared" si="4602"/>
        <v>8698.48</v>
      </c>
      <c r="R4284" s="188">
        <f t="shared" si="4605"/>
        <v>20957.3</v>
      </c>
      <c r="T4284">
        <v>41546.9</v>
      </c>
      <c r="U4284" s="190">
        <f t="shared" si="4606"/>
        <v>0.50442511956367375</v>
      </c>
    </row>
    <row r="4285" spans="1:21" x14ac:dyDescent="0.2">
      <c r="A4285" s="178">
        <v>42914</v>
      </c>
      <c r="B4285" s="179">
        <v>0.45833333333333331</v>
      </c>
      <c r="C4285" t="s">
        <v>349</v>
      </c>
      <c r="D4285">
        <v>3.11</v>
      </c>
      <c r="E4285">
        <v>6.06</v>
      </c>
      <c r="F4285">
        <v>5.4</v>
      </c>
      <c r="G4285">
        <v>4.8600000000000003</v>
      </c>
      <c r="H4285" s="184">
        <f t="shared" ref="H4285:L4285" si="4662">H4261</f>
        <v>0.41666666666666669</v>
      </c>
      <c r="I4285" s="185">
        <f t="shared" si="4662"/>
        <v>196</v>
      </c>
      <c r="J4285" s="185">
        <f t="shared" si="4662"/>
        <v>315</v>
      </c>
      <c r="K4285" s="185">
        <f t="shared" si="4662"/>
        <v>2872</v>
      </c>
      <c r="L4285" s="185">
        <f t="shared" si="4662"/>
        <v>2219</v>
      </c>
      <c r="M4285" s="147"/>
      <c r="N4285" s="143">
        <f t="shared" si="4604"/>
        <v>609.55999999999995</v>
      </c>
      <c r="O4285" s="143">
        <f t="shared" si="4600"/>
        <v>1908.8999999999999</v>
      </c>
      <c r="P4285" s="143">
        <f t="shared" si="4601"/>
        <v>15508.800000000001</v>
      </c>
      <c r="Q4285" s="143">
        <f t="shared" si="4602"/>
        <v>10784.34</v>
      </c>
      <c r="R4285" s="188">
        <f t="shared" si="4605"/>
        <v>28811.600000000002</v>
      </c>
      <c r="T4285">
        <v>44396.53</v>
      </c>
      <c r="U4285" s="190">
        <f t="shared" si="4606"/>
        <v>0.64896062822927836</v>
      </c>
    </row>
    <row r="4286" spans="1:21" x14ac:dyDescent="0.2">
      <c r="A4286" s="178">
        <v>42914</v>
      </c>
      <c r="B4286" s="179">
        <v>0.5</v>
      </c>
      <c r="C4286" t="s">
        <v>349</v>
      </c>
      <c r="D4286">
        <v>1.06</v>
      </c>
      <c r="E4286">
        <v>7.23</v>
      </c>
      <c r="F4286">
        <v>7.43</v>
      </c>
      <c r="G4286">
        <v>5.96</v>
      </c>
      <c r="H4286" s="184">
        <f t="shared" ref="H4286:L4286" si="4663">H4262</f>
        <v>0.45833333333333331</v>
      </c>
      <c r="I4286" s="185">
        <f t="shared" si="4663"/>
        <v>226</v>
      </c>
      <c r="J4286" s="185">
        <f t="shared" si="4663"/>
        <v>326</v>
      </c>
      <c r="K4286" s="185">
        <f t="shared" si="4663"/>
        <v>2842</v>
      </c>
      <c r="L4286" s="185">
        <f t="shared" si="4663"/>
        <v>1635</v>
      </c>
      <c r="M4286" s="147"/>
      <c r="N4286" s="143">
        <f t="shared" si="4604"/>
        <v>239.56</v>
      </c>
      <c r="O4286" s="143">
        <f t="shared" si="4600"/>
        <v>2356.98</v>
      </c>
      <c r="P4286" s="143">
        <f t="shared" si="4601"/>
        <v>21116.059999999998</v>
      </c>
      <c r="Q4286" s="143">
        <f t="shared" si="4602"/>
        <v>9744.6</v>
      </c>
      <c r="R4286" s="188">
        <f t="shared" si="4605"/>
        <v>33457.199999999997</v>
      </c>
      <c r="T4286">
        <v>47595.88</v>
      </c>
      <c r="U4286" s="190">
        <f t="shared" si="4606"/>
        <v>0.70294319592368082</v>
      </c>
    </row>
    <row r="4287" spans="1:21" x14ac:dyDescent="0.2">
      <c r="A4287" s="178">
        <v>42914</v>
      </c>
      <c r="B4287" s="179">
        <v>0.54166666666666663</v>
      </c>
      <c r="C4287" t="s">
        <v>349</v>
      </c>
      <c r="D4287">
        <v>1.2</v>
      </c>
      <c r="E4287">
        <v>9.11</v>
      </c>
      <c r="F4287">
        <v>10</v>
      </c>
      <c r="G4287">
        <v>9.11</v>
      </c>
      <c r="H4287" s="184">
        <f t="shared" ref="H4287:L4287" si="4664">H4263</f>
        <v>0.5</v>
      </c>
      <c r="I4287" s="185">
        <f t="shared" si="4664"/>
        <v>222</v>
      </c>
      <c r="J4287" s="185">
        <f t="shared" si="4664"/>
        <v>319</v>
      </c>
      <c r="K4287" s="185">
        <f t="shared" si="4664"/>
        <v>2842</v>
      </c>
      <c r="L4287" s="185">
        <f t="shared" si="4664"/>
        <v>1635</v>
      </c>
      <c r="M4287" s="147"/>
      <c r="N4287" s="143">
        <f t="shared" si="4604"/>
        <v>266.39999999999998</v>
      </c>
      <c r="O4287" s="143">
        <f t="shared" si="4600"/>
        <v>2906.0899999999997</v>
      </c>
      <c r="P4287" s="143">
        <f t="shared" si="4601"/>
        <v>28420</v>
      </c>
      <c r="Q4287" s="143">
        <f t="shared" si="4602"/>
        <v>14894.849999999999</v>
      </c>
      <c r="R4287" s="188">
        <f t="shared" si="4605"/>
        <v>46487.34</v>
      </c>
      <c r="T4287">
        <v>50640.59</v>
      </c>
      <c r="U4287" s="190">
        <f t="shared" si="4606"/>
        <v>0.91798575016602291</v>
      </c>
    </row>
    <row r="4288" spans="1:21" x14ac:dyDescent="0.2">
      <c r="A4288" s="178">
        <v>42914</v>
      </c>
      <c r="B4288" s="179">
        <v>0.58333333333333337</v>
      </c>
      <c r="C4288" t="s">
        <v>349</v>
      </c>
      <c r="D4288">
        <v>1.71</v>
      </c>
      <c r="E4288">
        <v>13.64</v>
      </c>
      <c r="F4288">
        <v>14.64</v>
      </c>
      <c r="G4288">
        <v>14.19</v>
      </c>
      <c r="H4288" s="184">
        <f t="shared" ref="H4288:L4288" si="4665">H4264</f>
        <v>0.54166666666666663</v>
      </c>
      <c r="I4288" s="185">
        <f t="shared" si="4665"/>
        <v>195</v>
      </c>
      <c r="J4288" s="185">
        <f t="shared" si="4665"/>
        <v>299</v>
      </c>
      <c r="K4288" s="185">
        <f t="shared" si="4665"/>
        <v>2842</v>
      </c>
      <c r="L4288" s="185">
        <f t="shared" si="4665"/>
        <v>1635</v>
      </c>
      <c r="M4288" s="147"/>
      <c r="N4288" s="143">
        <f t="shared" si="4604"/>
        <v>333.45</v>
      </c>
      <c r="O4288" s="143">
        <f t="shared" si="4600"/>
        <v>4078.36</v>
      </c>
      <c r="P4288" s="143">
        <f t="shared" si="4601"/>
        <v>41606.880000000005</v>
      </c>
      <c r="Q4288" s="143">
        <f t="shared" si="4602"/>
        <v>23200.649999999998</v>
      </c>
      <c r="R4288" s="188">
        <f t="shared" si="4605"/>
        <v>69219.34</v>
      </c>
      <c r="T4288">
        <v>53461.39</v>
      </c>
      <c r="U4288" s="190">
        <f t="shared" si="4606"/>
        <v>1.294753840107786</v>
      </c>
    </row>
    <row r="4289" spans="1:21" x14ac:dyDescent="0.2">
      <c r="A4289" s="178">
        <v>42914</v>
      </c>
      <c r="B4289" s="179">
        <v>0.625</v>
      </c>
      <c r="C4289" t="s">
        <v>349</v>
      </c>
      <c r="D4289">
        <v>2.11</v>
      </c>
      <c r="E4289">
        <v>11.19</v>
      </c>
      <c r="F4289">
        <v>13.67</v>
      </c>
      <c r="G4289">
        <v>1.41</v>
      </c>
      <c r="H4289" s="184">
        <f t="shared" ref="H4289:L4289" si="4666">H4265</f>
        <v>0.58333333333333337</v>
      </c>
      <c r="I4289" s="185">
        <f t="shared" si="4666"/>
        <v>205</v>
      </c>
      <c r="J4289" s="185">
        <f t="shared" si="4666"/>
        <v>237</v>
      </c>
      <c r="K4289" s="185">
        <f t="shared" si="4666"/>
        <v>2842</v>
      </c>
      <c r="L4289" s="185">
        <f t="shared" si="4666"/>
        <v>1635</v>
      </c>
      <c r="M4289" s="147"/>
      <c r="N4289" s="143">
        <f t="shared" si="4604"/>
        <v>432.54999999999995</v>
      </c>
      <c r="O4289" s="143">
        <f t="shared" si="4600"/>
        <v>2652.0299999999997</v>
      </c>
      <c r="P4289" s="143">
        <f t="shared" si="4601"/>
        <v>38850.14</v>
      </c>
      <c r="Q4289" s="143">
        <f t="shared" si="4602"/>
        <v>2305.35</v>
      </c>
      <c r="R4289" s="188">
        <f t="shared" si="4605"/>
        <v>44240.07</v>
      </c>
      <c r="T4289">
        <v>55951.71</v>
      </c>
      <c r="U4289" s="190">
        <f t="shared" si="4606"/>
        <v>0.79068307295701956</v>
      </c>
    </row>
    <row r="4290" spans="1:21" x14ac:dyDescent="0.2">
      <c r="A4290" s="178">
        <v>42914</v>
      </c>
      <c r="B4290" s="179">
        <v>0.66666666666666663</v>
      </c>
      <c r="C4290" t="s">
        <v>349</v>
      </c>
      <c r="D4290">
        <v>3.5</v>
      </c>
      <c r="E4290">
        <v>15.79</v>
      </c>
      <c r="F4290">
        <v>18.48</v>
      </c>
      <c r="G4290">
        <v>0.99</v>
      </c>
      <c r="H4290" s="184">
        <f t="shared" ref="H4290:L4290" si="4667">H4266</f>
        <v>0.625</v>
      </c>
      <c r="I4290" s="185">
        <f t="shared" si="4667"/>
        <v>212</v>
      </c>
      <c r="J4290" s="185">
        <f t="shared" si="4667"/>
        <v>213</v>
      </c>
      <c r="K4290" s="185">
        <f t="shared" si="4667"/>
        <v>2842</v>
      </c>
      <c r="L4290" s="185">
        <f t="shared" si="4667"/>
        <v>1380</v>
      </c>
      <c r="M4290" s="147"/>
      <c r="N4290" s="143">
        <f t="shared" si="4604"/>
        <v>742</v>
      </c>
      <c r="O4290" s="143">
        <f t="shared" si="4600"/>
        <v>3363.27</v>
      </c>
      <c r="P4290" s="143">
        <f t="shared" si="4601"/>
        <v>52520.160000000003</v>
      </c>
      <c r="Q4290" s="143">
        <f t="shared" si="4602"/>
        <v>1366.2</v>
      </c>
      <c r="R4290" s="188">
        <f t="shared" si="4605"/>
        <v>57991.630000000005</v>
      </c>
      <c r="T4290">
        <v>57860.45</v>
      </c>
      <c r="U4290" s="190">
        <f t="shared" si="4606"/>
        <v>1.0022671790489015</v>
      </c>
    </row>
    <row r="4291" spans="1:21" x14ac:dyDescent="0.2">
      <c r="A4291" s="178">
        <v>42914</v>
      </c>
      <c r="B4291" s="179">
        <v>0.70833333333333337</v>
      </c>
      <c r="C4291" t="s">
        <v>349</v>
      </c>
      <c r="D4291">
        <v>3</v>
      </c>
      <c r="E4291">
        <v>13.16</v>
      </c>
      <c r="F4291">
        <v>15.81</v>
      </c>
      <c r="G4291">
        <v>0.99</v>
      </c>
      <c r="H4291" s="184">
        <f t="shared" ref="H4291:L4291" si="4668">H4267</f>
        <v>0.66666666666666663</v>
      </c>
      <c r="I4291" s="185">
        <f t="shared" si="4668"/>
        <v>191</v>
      </c>
      <c r="J4291" s="185">
        <f t="shared" si="4668"/>
        <v>237</v>
      </c>
      <c r="K4291" s="185">
        <f t="shared" si="4668"/>
        <v>2842</v>
      </c>
      <c r="L4291" s="185">
        <f t="shared" si="4668"/>
        <v>1380</v>
      </c>
      <c r="M4291" s="147"/>
      <c r="N4291" s="143">
        <f t="shared" si="4604"/>
        <v>573</v>
      </c>
      <c r="O4291" s="143">
        <f t="shared" si="4600"/>
        <v>3118.92</v>
      </c>
      <c r="P4291" s="143">
        <f t="shared" si="4601"/>
        <v>44932.020000000004</v>
      </c>
      <c r="Q4291" s="143">
        <f t="shared" si="4602"/>
        <v>1366.2</v>
      </c>
      <c r="R4291" s="188">
        <f t="shared" si="4605"/>
        <v>49990.14</v>
      </c>
      <c r="T4291">
        <v>59424.15</v>
      </c>
      <c r="U4291" s="190">
        <f t="shared" si="4606"/>
        <v>0.84124282804213435</v>
      </c>
    </row>
    <row r="4292" spans="1:21" x14ac:dyDescent="0.2">
      <c r="A4292" s="178">
        <v>42914</v>
      </c>
      <c r="B4292" s="179">
        <v>0.75</v>
      </c>
      <c r="C4292" t="s">
        <v>349</v>
      </c>
      <c r="D4292">
        <v>3.5</v>
      </c>
      <c r="E4292">
        <v>4</v>
      </c>
      <c r="F4292">
        <v>7.97</v>
      </c>
      <c r="G4292">
        <v>1.55</v>
      </c>
      <c r="H4292" s="184">
        <f t="shared" ref="H4292:L4292" si="4669">H4268</f>
        <v>0.70833333333333337</v>
      </c>
      <c r="I4292" s="185">
        <f t="shared" si="4669"/>
        <v>218</v>
      </c>
      <c r="J4292" s="185">
        <f t="shared" si="4669"/>
        <v>258</v>
      </c>
      <c r="K4292" s="185">
        <f t="shared" si="4669"/>
        <v>2842</v>
      </c>
      <c r="L4292" s="185">
        <f t="shared" si="4669"/>
        <v>1380</v>
      </c>
      <c r="M4292" s="147"/>
      <c r="N4292" s="143">
        <f t="shared" si="4604"/>
        <v>763</v>
      </c>
      <c r="O4292" s="143">
        <f t="shared" ref="O4292:O4355" si="4670">E4292*J4292</f>
        <v>1032</v>
      </c>
      <c r="P4292" s="143">
        <f t="shared" ref="P4292:P4355" si="4671">F4292*K4292</f>
        <v>22650.739999999998</v>
      </c>
      <c r="Q4292" s="143">
        <f t="shared" ref="Q4292:Q4355" si="4672">G4292*L4292</f>
        <v>2139</v>
      </c>
      <c r="R4292" s="188">
        <f t="shared" si="4605"/>
        <v>26584.739999999998</v>
      </c>
      <c r="T4292">
        <v>60448.93</v>
      </c>
      <c r="U4292" s="190">
        <f t="shared" si="4606"/>
        <v>0.43978842967112897</v>
      </c>
    </row>
    <row r="4293" spans="1:21" x14ac:dyDescent="0.2">
      <c r="A4293" s="178">
        <v>42914</v>
      </c>
      <c r="B4293" s="179">
        <v>0.79166666666666663</v>
      </c>
      <c r="C4293" t="s">
        <v>349</v>
      </c>
      <c r="D4293">
        <v>8.11</v>
      </c>
      <c r="E4293">
        <v>4.72</v>
      </c>
      <c r="F4293">
        <v>8</v>
      </c>
      <c r="G4293">
        <v>1.52</v>
      </c>
      <c r="H4293" s="184">
        <f t="shared" ref="H4293:L4293" si="4673">H4269</f>
        <v>0.75</v>
      </c>
      <c r="I4293" s="185">
        <f t="shared" si="4673"/>
        <v>240</v>
      </c>
      <c r="J4293" s="185">
        <f t="shared" si="4673"/>
        <v>365</v>
      </c>
      <c r="K4293" s="185">
        <f t="shared" si="4673"/>
        <v>2842</v>
      </c>
      <c r="L4293" s="185">
        <f t="shared" si="4673"/>
        <v>1380</v>
      </c>
      <c r="M4293" s="147"/>
      <c r="N4293" s="143">
        <f t="shared" ref="N4293:N4356" si="4674">D4293*I4293</f>
        <v>1946.3999999999999</v>
      </c>
      <c r="O4293" s="143">
        <f t="shared" si="4670"/>
        <v>1722.8</v>
      </c>
      <c r="P4293" s="143">
        <f t="shared" si="4671"/>
        <v>22736</v>
      </c>
      <c r="Q4293" s="143">
        <f t="shared" si="4672"/>
        <v>2097.6</v>
      </c>
      <c r="R4293" s="188">
        <f t="shared" ref="R4293:R4356" si="4675">SUM(N4293:Q4293)</f>
        <v>28502.799999999999</v>
      </c>
      <c r="T4293">
        <v>60321.8</v>
      </c>
      <c r="U4293" s="190">
        <f t="shared" ref="U4293:U4356" si="4676">R4293/T4293</f>
        <v>0.47251242502710461</v>
      </c>
    </row>
    <row r="4294" spans="1:21" x14ac:dyDescent="0.2">
      <c r="A4294" s="178">
        <v>42914</v>
      </c>
      <c r="B4294" s="179">
        <v>0.83333333333333337</v>
      </c>
      <c r="C4294" t="s">
        <v>349</v>
      </c>
      <c r="D4294">
        <v>5.39</v>
      </c>
      <c r="E4294">
        <v>4</v>
      </c>
      <c r="F4294">
        <v>8.66</v>
      </c>
      <c r="G4294">
        <v>0.99</v>
      </c>
      <c r="H4294" s="184">
        <f t="shared" ref="H4294:L4294" si="4677">H4270</f>
        <v>0.79166666666666663</v>
      </c>
      <c r="I4294" s="185">
        <f t="shared" si="4677"/>
        <v>320</v>
      </c>
      <c r="J4294" s="185">
        <f t="shared" si="4677"/>
        <v>214</v>
      </c>
      <c r="K4294" s="185">
        <f t="shared" si="4677"/>
        <v>2842</v>
      </c>
      <c r="L4294" s="185">
        <f t="shared" si="4677"/>
        <v>1426</v>
      </c>
      <c r="M4294" s="147"/>
      <c r="N4294" s="143">
        <f t="shared" si="4674"/>
        <v>1724.8</v>
      </c>
      <c r="O4294" s="143">
        <f t="shared" si="4670"/>
        <v>856</v>
      </c>
      <c r="P4294" s="143">
        <f t="shared" si="4671"/>
        <v>24611.72</v>
      </c>
      <c r="Q4294" s="143">
        <f t="shared" si="4672"/>
        <v>1411.74</v>
      </c>
      <c r="R4294" s="188">
        <f t="shared" si="4675"/>
        <v>28604.260000000002</v>
      </c>
      <c r="T4294">
        <v>59016.92</v>
      </c>
      <c r="U4294" s="190">
        <f t="shared" si="4676"/>
        <v>0.48467897003096744</v>
      </c>
    </row>
    <row r="4295" spans="1:21" x14ac:dyDescent="0.2">
      <c r="A4295" s="178">
        <v>42914</v>
      </c>
      <c r="B4295" s="179">
        <v>0.875</v>
      </c>
      <c r="C4295" t="s">
        <v>349</v>
      </c>
      <c r="D4295">
        <v>3.5</v>
      </c>
      <c r="E4295">
        <v>4.13</v>
      </c>
      <c r="F4295">
        <v>8.4700000000000006</v>
      </c>
      <c r="G4295">
        <v>0.97</v>
      </c>
      <c r="H4295" s="184">
        <f t="shared" ref="H4295:L4295" si="4678">H4271</f>
        <v>0.83333333333333337</v>
      </c>
      <c r="I4295" s="185">
        <f t="shared" si="4678"/>
        <v>322</v>
      </c>
      <c r="J4295" s="185">
        <f t="shared" si="4678"/>
        <v>178</v>
      </c>
      <c r="K4295" s="185">
        <f t="shared" si="4678"/>
        <v>2842</v>
      </c>
      <c r="L4295" s="185">
        <f t="shared" si="4678"/>
        <v>1426</v>
      </c>
      <c r="M4295" s="147"/>
      <c r="N4295" s="143">
        <f t="shared" si="4674"/>
        <v>1127</v>
      </c>
      <c r="O4295" s="143">
        <f t="shared" si="4670"/>
        <v>735.14</v>
      </c>
      <c r="P4295" s="143">
        <f t="shared" si="4671"/>
        <v>24071.74</v>
      </c>
      <c r="Q4295" s="143">
        <f t="shared" si="4672"/>
        <v>1383.22</v>
      </c>
      <c r="R4295" s="188">
        <f t="shared" si="4675"/>
        <v>27317.100000000002</v>
      </c>
      <c r="T4295">
        <v>56901.55</v>
      </c>
      <c r="U4295" s="190">
        <f t="shared" si="4676"/>
        <v>0.48007655327491078</v>
      </c>
    </row>
    <row r="4296" spans="1:21" x14ac:dyDescent="0.2">
      <c r="A4296" s="178">
        <v>42914</v>
      </c>
      <c r="B4296" s="179">
        <v>0.91666666666666663</v>
      </c>
      <c r="C4296" t="s">
        <v>349</v>
      </c>
      <c r="D4296">
        <v>11.83</v>
      </c>
      <c r="E4296">
        <v>5.13</v>
      </c>
      <c r="F4296">
        <v>5.33</v>
      </c>
      <c r="G4296">
        <v>0.97</v>
      </c>
      <c r="H4296" s="184">
        <f t="shared" ref="H4296:L4296" si="4679">H4272</f>
        <v>0.875</v>
      </c>
      <c r="I4296" s="185">
        <f t="shared" si="4679"/>
        <v>337</v>
      </c>
      <c r="J4296" s="185">
        <f t="shared" si="4679"/>
        <v>173</v>
      </c>
      <c r="K4296" s="185">
        <f t="shared" si="4679"/>
        <v>2842</v>
      </c>
      <c r="L4296" s="185">
        <f t="shared" si="4679"/>
        <v>1426</v>
      </c>
      <c r="M4296" s="147"/>
      <c r="N4296" s="143">
        <f t="shared" si="4674"/>
        <v>3986.71</v>
      </c>
      <c r="O4296" s="143">
        <f t="shared" si="4670"/>
        <v>887.49</v>
      </c>
      <c r="P4296" s="143">
        <f t="shared" si="4671"/>
        <v>15147.86</v>
      </c>
      <c r="Q4296" s="143">
        <f t="shared" si="4672"/>
        <v>1383.22</v>
      </c>
      <c r="R4296" s="188">
        <f t="shared" si="4675"/>
        <v>21405.280000000002</v>
      </c>
      <c r="T4296">
        <v>54585.54</v>
      </c>
      <c r="U4296" s="190">
        <f t="shared" si="4676"/>
        <v>0.39214194821558973</v>
      </c>
    </row>
    <row r="4297" spans="1:21" x14ac:dyDescent="0.2">
      <c r="A4297" s="178">
        <v>42914</v>
      </c>
      <c r="B4297" s="179">
        <v>0.95833333333333337</v>
      </c>
      <c r="C4297" t="s">
        <v>349</v>
      </c>
      <c r="D4297">
        <v>12</v>
      </c>
      <c r="E4297">
        <v>7.5</v>
      </c>
      <c r="F4297">
        <v>7.42</v>
      </c>
      <c r="G4297">
        <v>0.12</v>
      </c>
      <c r="H4297" s="184">
        <f t="shared" ref="H4297:L4297" si="4680">H4273</f>
        <v>0.91666666666666663</v>
      </c>
      <c r="I4297" s="185">
        <f t="shared" si="4680"/>
        <v>394</v>
      </c>
      <c r="J4297" s="185">
        <f t="shared" si="4680"/>
        <v>194</v>
      </c>
      <c r="K4297" s="185">
        <f t="shared" si="4680"/>
        <v>2842</v>
      </c>
      <c r="L4297" s="185">
        <f t="shared" si="4680"/>
        <v>1426</v>
      </c>
      <c r="M4297" s="147"/>
      <c r="N4297" s="143">
        <f t="shared" si="4674"/>
        <v>4728</v>
      </c>
      <c r="O4297" s="143">
        <f t="shared" si="4670"/>
        <v>1455</v>
      </c>
      <c r="P4297" s="143">
        <f t="shared" si="4671"/>
        <v>21087.64</v>
      </c>
      <c r="Q4297" s="143">
        <f t="shared" si="4672"/>
        <v>171.12</v>
      </c>
      <c r="R4297" s="188">
        <f t="shared" si="4675"/>
        <v>27441.759999999998</v>
      </c>
      <c r="T4297">
        <v>52985.01</v>
      </c>
      <c r="U4297" s="190">
        <f t="shared" si="4676"/>
        <v>0.51791553875331908</v>
      </c>
    </row>
    <row r="4298" spans="1:21" x14ac:dyDescent="0.2">
      <c r="A4298" s="178">
        <v>42914</v>
      </c>
      <c r="B4298" s="180">
        <v>1</v>
      </c>
      <c r="C4298" t="s">
        <v>349</v>
      </c>
      <c r="D4298">
        <v>12</v>
      </c>
      <c r="E4298">
        <v>5.25</v>
      </c>
      <c r="F4298">
        <v>5</v>
      </c>
      <c r="G4298">
        <v>0.12</v>
      </c>
      <c r="H4298" s="184">
        <f t="shared" ref="H4298:L4298" si="4681">H4274</f>
        <v>0.95833333333333337</v>
      </c>
      <c r="I4298" s="185">
        <f t="shared" si="4681"/>
        <v>389</v>
      </c>
      <c r="J4298" s="185">
        <f t="shared" si="4681"/>
        <v>265</v>
      </c>
      <c r="K4298" s="185">
        <f t="shared" si="4681"/>
        <v>2985</v>
      </c>
      <c r="L4298" s="185">
        <f t="shared" si="4681"/>
        <v>1111</v>
      </c>
      <c r="M4298" s="147"/>
      <c r="N4298" s="143">
        <f t="shared" si="4674"/>
        <v>4668</v>
      </c>
      <c r="O4298" s="143">
        <f t="shared" si="4670"/>
        <v>1391.25</v>
      </c>
      <c r="P4298" s="143">
        <f t="shared" si="4671"/>
        <v>14925</v>
      </c>
      <c r="Q4298" s="143">
        <f t="shared" si="4672"/>
        <v>133.32</v>
      </c>
      <c r="R4298" s="188">
        <f t="shared" si="4675"/>
        <v>21117.57</v>
      </c>
      <c r="T4298">
        <v>49425.21</v>
      </c>
      <c r="U4298" s="190">
        <f t="shared" si="4676"/>
        <v>0.42726313150718026</v>
      </c>
    </row>
    <row r="4299" spans="1:21" x14ac:dyDescent="0.2">
      <c r="A4299" s="178">
        <v>42915</v>
      </c>
      <c r="B4299" s="179">
        <v>4.1666666666666664E-2</v>
      </c>
      <c r="C4299" t="s">
        <v>349</v>
      </c>
      <c r="D4299">
        <v>20</v>
      </c>
      <c r="E4299">
        <v>4</v>
      </c>
      <c r="F4299">
        <v>3</v>
      </c>
      <c r="G4299">
        <v>0.25</v>
      </c>
      <c r="H4299" s="184">
        <f t="shared" ref="H4299:L4299" si="4682">H4275</f>
        <v>1</v>
      </c>
      <c r="I4299" s="185">
        <f t="shared" si="4682"/>
        <v>362</v>
      </c>
      <c r="J4299" s="185">
        <f t="shared" si="4682"/>
        <v>243</v>
      </c>
      <c r="K4299" s="185">
        <f t="shared" si="4682"/>
        <v>2985</v>
      </c>
      <c r="L4299" s="185">
        <f t="shared" si="4682"/>
        <v>1111</v>
      </c>
      <c r="M4299" s="147"/>
      <c r="N4299" s="143">
        <f t="shared" si="4674"/>
        <v>7240</v>
      </c>
      <c r="O4299" s="143">
        <f t="shared" si="4670"/>
        <v>972</v>
      </c>
      <c r="P4299" s="143">
        <f t="shared" si="4671"/>
        <v>8955</v>
      </c>
      <c r="Q4299" s="143">
        <f t="shared" si="4672"/>
        <v>277.75</v>
      </c>
      <c r="R4299" s="188">
        <f t="shared" si="4675"/>
        <v>17444.75</v>
      </c>
      <c r="T4299">
        <v>45333.9</v>
      </c>
      <c r="U4299" s="190">
        <f t="shared" si="4676"/>
        <v>0.38480585169155973</v>
      </c>
    </row>
    <row r="4300" spans="1:21" x14ac:dyDescent="0.2">
      <c r="A4300" s="178">
        <v>42915</v>
      </c>
      <c r="B4300" s="179">
        <v>8.3333333333333329E-2</v>
      </c>
      <c r="C4300" t="s">
        <v>349</v>
      </c>
      <c r="D4300">
        <v>5.28</v>
      </c>
      <c r="E4300">
        <v>3.11</v>
      </c>
      <c r="F4300">
        <v>2.5099999999999998</v>
      </c>
      <c r="G4300">
        <v>0.12</v>
      </c>
      <c r="H4300" s="184">
        <f t="shared" ref="H4300:L4300" si="4683">H4276</f>
        <v>4.1666666666666664E-2</v>
      </c>
      <c r="I4300" s="185">
        <f t="shared" si="4683"/>
        <v>294</v>
      </c>
      <c r="J4300" s="185">
        <f t="shared" si="4683"/>
        <v>212</v>
      </c>
      <c r="K4300" s="185">
        <f t="shared" si="4683"/>
        <v>2985</v>
      </c>
      <c r="L4300" s="185">
        <f t="shared" si="4683"/>
        <v>1111</v>
      </c>
      <c r="M4300" s="147"/>
      <c r="N4300" s="143">
        <f t="shared" si="4674"/>
        <v>1552.3200000000002</v>
      </c>
      <c r="O4300" s="143">
        <f t="shared" si="4670"/>
        <v>659.31999999999994</v>
      </c>
      <c r="P4300" s="143">
        <f t="shared" si="4671"/>
        <v>7492.3499999999995</v>
      </c>
      <c r="Q4300" s="143">
        <f t="shared" si="4672"/>
        <v>133.32</v>
      </c>
      <c r="R4300" s="188">
        <f t="shared" si="4675"/>
        <v>9837.31</v>
      </c>
      <c r="T4300">
        <v>42035.09</v>
      </c>
      <c r="U4300" s="190">
        <f t="shared" si="4676"/>
        <v>0.23402614339591044</v>
      </c>
    </row>
    <row r="4301" spans="1:21" x14ac:dyDescent="0.2">
      <c r="A4301" s="178">
        <v>42915</v>
      </c>
      <c r="B4301" s="179">
        <v>0.125</v>
      </c>
      <c r="C4301" t="s">
        <v>349</v>
      </c>
      <c r="D4301">
        <v>5</v>
      </c>
      <c r="E4301">
        <v>2.4</v>
      </c>
      <c r="F4301">
        <v>2.11</v>
      </c>
      <c r="G4301">
        <v>0.99</v>
      </c>
      <c r="H4301" s="184">
        <f t="shared" ref="H4301:L4301" si="4684">H4277</f>
        <v>8.3333333333333329E-2</v>
      </c>
      <c r="I4301" s="185">
        <f t="shared" si="4684"/>
        <v>236</v>
      </c>
      <c r="J4301" s="185">
        <f t="shared" si="4684"/>
        <v>179</v>
      </c>
      <c r="K4301" s="185">
        <f t="shared" si="4684"/>
        <v>2985</v>
      </c>
      <c r="L4301" s="185">
        <f t="shared" si="4684"/>
        <v>1111</v>
      </c>
      <c r="M4301" s="147"/>
      <c r="N4301" s="143">
        <f t="shared" si="4674"/>
        <v>1180</v>
      </c>
      <c r="O4301" s="143">
        <f t="shared" si="4670"/>
        <v>429.59999999999997</v>
      </c>
      <c r="P4301" s="143">
        <f t="shared" si="4671"/>
        <v>6298.3499999999995</v>
      </c>
      <c r="Q4301" s="143">
        <f t="shared" si="4672"/>
        <v>1099.8900000000001</v>
      </c>
      <c r="R4301" s="188">
        <f t="shared" si="4675"/>
        <v>9007.8399999999983</v>
      </c>
      <c r="T4301">
        <v>39723.83</v>
      </c>
      <c r="U4301" s="190">
        <f t="shared" si="4676"/>
        <v>0.22676161890734095</v>
      </c>
    </row>
    <row r="4302" spans="1:21" x14ac:dyDescent="0.2">
      <c r="A4302" s="178">
        <v>42915</v>
      </c>
      <c r="B4302" s="179">
        <v>0.16666666666666666</v>
      </c>
      <c r="C4302" t="s">
        <v>349</v>
      </c>
      <c r="D4302">
        <v>5</v>
      </c>
      <c r="E4302">
        <v>2.11</v>
      </c>
      <c r="F4302">
        <v>2.0099999999999998</v>
      </c>
      <c r="G4302">
        <v>0.99</v>
      </c>
      <c r="H4302" s="184">
        <f t="shared" ref="H4302:L4302" si="4685">H4278</f>
        <v>0.125</v>
      </c>
      <c r="I4302" s="185">
        <f t="shared" si="4685"/>
        <v>201</v>
      </c>
      <c r="J4302" s="185">
        <f t="shared" si="4685"/>
        <v>205</v>
      </c>
      <c r="K4302" s="185">
        <f t="shared" si="4685"/>
        <v>2985</v>
      </c>
      <c r="L4302" s="185">
        <f t="shared" si="4685"/>
        <v>1717</v>
      </c>
      <c r="M4302" s="147"/>
      <c r="N4302" s="143">
        <f t="shared" si="4674"/>
        <v>1005</v>
      </c>
      <c r="O4302" s="143">
        <f t="shared" si="4670"/>
        <v>432.54999999999995</v>
      </c>
      <c r="P4302" s="143">
        <f t="shared" si="4671"/>
        <v>5999.8499999999995</v>
      </c>
      <c r="Q4302" s="143">
        <f t="shared" si="4672"/>
        <v>1699.83</v>
      </c>
      <c r="R4302" s="188">
        <f t="shared" si="4675"/>
        <v>9137.23</v>
      </c>
      <c r="T4302">
        <v>38066.67</v>
      </c>
      <c r="U4302" s="190">
        <f t="shared" si="4676"/>
        <v>0.24003229071521098</v>
      </c>
    </row>
    <row r="4303" spans="1:21" x14ac:dyDescent="0.2">
      <c r="A4303" s="178">
        <v>42915</v>
      </c>
      <c r="B4303" s="179">
        <v>0.20833333333333334</v>
      </c>
      <c r="C4303" t="s">
        <v>349</v>
      </c>
      <c r="D4303">
        <v>4.0599999999999996</v>
      </c>
      <c r="E4303">
        <v>2.11</v>
      </c>
      <c r="F4303">
        <v>2.11</v>
      </c>
      <c r="G4303">
        <v>0.99</v>
      </c>
      <c r="H4303" s="184">
        <f t="shared" ref="H4303:L4303" si="4686">H4279</f>
        <v>0.16666666666666666</v>
      </c>
      <c r="I4303" s="185">
        <f t="shared" si="4686"/>
        <v>185</v>
      </c>
      <c r="J4303" s="185">
        <f t="shared" si="4686"/>
        <v>205</v>
      </c>
      <c r="K4303" s="185">
        <f t="shared" si="4686"/>
        <v>2985</v>
      </c>
      <c r="L4303" s="185">
        <f t="shared" si="4686"/>
        <v>1717</v>
      </c>
      <c r="M4303" s="147"/>
      <c r="N4303" s="143">
        <f t="shared" si="4674"/>
        <v>751.09999999999991</v>
      </c>
      <c r="O4303" s="143">
        <f t="shared" si="4670"/>
        <v>432.54999999999995</v>
      </c>
      <c r="P4303" s="143">
        <f t="shared" si="4671"/>
        <v>6298.3499999999995</v>
      </c>
      <c r="Q4303" s="143">
        <f t="shared" si="4672"/>
        <v>1699.83</v>
      </c>
      <c r="R4303" s="188">
        <f t="shared" si="4675"/>
        <v>9181.8299999999981</v>
      </c>
      <c r="T4303">
        <v>37021.31</v>
      </c>
      <c r="U4303" s="190">
        <f t="shared" si="4676"/>
        <v>0.2480147244924612</v>
      </c>
    </row>
    <row r="4304" spans="1:21" x14ac:dyDescent="0.2">
      <c r="A4304" s="178">
        <v>42915</v>
      </c>
      <c r="B4304" s="179">
        <v>0.25</v>
      </c>
      <c r="C4304" t="s">
        <v>349</v>
      </c>
      <c r="D4304">
        <v>5</v>
      </c>
      <c r="E4304">
        <v>4</v>
      </c>
      <c r="F4304">
        <v>2.65</v>
      </c>
      <c r="G4304">
        <v>0.99</v>
      </c>
      <c r="H4304" s="184">
        <f t="shared" ref="H4304:L4304" si="4687">H4280</f>
        <v>0.20833333333333334</v>
      </c>
      <c r="I4304" s="185">
        <f t="shared" si="4687"/>
        <v>207</v>
      </c>
      <c r="J4304" s="185">
        <f t="shared" si="4687"/>
        <v>283</v>
      </c>
      <c r="K4304" s="185">
        <f t="shared" si="4687"/>
        <v>2985</v>
      </c>
      <c r="L4304" s="185">
        <f t="shared" si="4687"/>
        <v>1717</v>
      </c>
      <c r="M4304" s="147"/>
      <c r="N4304" s="143">
        <f t="shared" si="4674"/>
        <v>1035</v>
      </c>
      <c r="O4304" s="143">
        <f t="shared" si="4670"/>
        <v>1132</v>
      </c>
      <c r="P4304" s="143">
        <f t="shared" si="4671"/>
        <v>7910.25</v>
      </c>
      <c r="Q4304" s="143">
        <f t="shared" si="4672"/>
        <v>1699.83</v>
      </c>
      <c r="R4304" s="188">
        <f t="shared" si="4675"/>
        <v>11777.08</v>
      </c>
      <c r="T4304">
        <v>36810.92</v>
      </c>
      <c r="U4304" s="190">
        <f t="shared" si="4676"/>
        <v>0.31993441076723972</v>
      </c>
    </row>
    <row r="4305" spans="1:21" x14ac:dyDescent="0.2">
      <c r="A4305" s="178">
        <v>42915</v>
      </c>
      <c r="B4305" s="179">
        <v>0.29166666666666669</v>
      </c>
      <c r="C4305" t="s">
        <v>349</v>
      </c>
      <c r="D4305">
        <v>4.6399999999999997</v>
      </c>
      <c r="E4305">
        <v>5.64</v>
      </c>
      <c r="F4305">
        <v>4.3499999999999996</v>
      </c>
      <c r="G4305">
        <v>3.64</v>
      </c>
      <c r="H4305" s="184">
        <f t="shared" ref="H4305:L4305" si="4688">H4281</f>
        <v>0.25</v>
      </c>
      <c r="I4305" s="185">
        <f t="shared" si="4688"/>
        <v>327</v>
      </c>
      <c r="J4305" s="185">
        <f t="shared" si="4688"/>
        <v>438</v>
      </c>
      <c r="K4305" s="185">
        <f t="shared" si="4688"/>
        <v>2985</v>
      </c>
      <c r="L4305" s="185">
        <f t="shared" si="4688"/>
        <v>1717</v>
      </c>
      <c r="M4305" s="147"/>
      <c r="N4305" s="143">
        <f t="shared" si="4674"/>
        <v>1517.28</v>
      </c>
      <c r="O4305" s="143">
        <f t="shared" si="4670"/>
        <v>2470.3199999999997</v>
      </c>
      <c r="P4305" s="143">
        <f t="shared" si="4671"/>
        <v>12984.749999999998</v>
      </c>
      <c r="Q4305" s="143">
        <f t="shared" si="4672"/>
        <v>6249.88</v>
      </c>
      <c r="R4305" s="188">
        <f t="shared" si="4675"/>
        <v>23222.23</v>
      </c>
      <c r="T4305">
        <v>37911.019999999997</v>
      </c>
      <c r="U4305" s="190">
        <f t="shared" si="4676"/>
        <v>0.61254563976384702</v>
      </c>
    </row>
    <row r="4306" spans="1:21" x14ac:dyDescent="0.2">
      <c r="A4306" s="178">
        <v>42915</v>
      </c>
      <c r="B4306" s="179">
        <v>0.33333333333333331</v>
      </c>
      <c r="C4306" t="s">
        <v>349</v>
      </c>
      <c r="D4306">
        <v>3.62</v>
      </c>
      <c r="E4306">
        <v>5.15</v>
      </c>
      <c r="F4306">
        <v>4.3499999999999996</v>
      </c>
      <c r="G4306">
        <v>4.1399999999999997</v>
      </c>
      <c r="H4306" s="184">
        <f t="shared" ref="H4306:L4306" si="4689">H4282</f>
        <v>0.29166666666666669</v>
      </c>
      <c r="I4306" s="185">
        <f t="shared" si="4689"/>
        <v>249</v>
      </c>
      <c r="J4306" s="185">
        <f t="shared" si="4689"/>
        <v>556</v>
      </c>
      <c r="K4306" s="185">
        <f t="shared" si="4689"/>
        <v>2872</v>
      </c>
      <c r="L4306" s="185">
        <f t="shared" si="4689"/>
        <v>2219</v>
      </c>
      <c r="M4306" s="147"/>
      <c r="N4306" s="143">
        <f t="shared" si="4674"/>
        <v>901.38</v>
      </c>
      <c r="O4306" s="143">
        <f t="shared" si="4670"/>
        <v>2863.4</v>
      </c>
      <c r="P4306" s="143">
        <f t="shared" si="4671"/>
        <v>12493.199999999999</v>
      </c>
      <c r="Q4306" s="143">
        <f t="shared" si="4672"/>
        <v>9186.66</v>
      </c>
      <c r="R4306" s="188">
        <f t="shared" si="4675"/>
        <v>25444.639999999999</v>
      </c>
      <c r="T4306">
        <v>39554.86</v>
      </c>
      <c r="U4306" s="190">
        <f t="shared" si="4676"/>
        <v>0.6432746823019978</v>
      </c>
    </row>
    <row r="4307" spans="1:21" x14ac:dyDescent="0.2">
      <c r="A4307" s="178">
        <v>42915</v>
      </c>
      <c r="B4307" s="179">
        <v>0.375</v>
      </c>
      <c r="C4307" t="s">
        <v>349</v>
      </c>
      <c r="D4307">
        <v>3.98</v>
      </c>
      <c r="E4307">
        <v>4</v>
      </c>
      <c r="F4307">
        <v>2.61</v>
      </c>
      <c r="G4307">
        <v>3</v>
      </c>
      <c r="H4307" s="184">
        <f t="shared" ref="H4307:L4307" si="4690">H4283</f>
        <v>0.33333333333333331</v>
      </c>
      <c r="I4307" s="185">
        <f t="shared" si="4690"/>
        <v>256</v>
      </c>
      <c r="J4307" s="185">
        <f t="shared" si="4690"/>
        <v>306</v>
      </c>
      <c r="K4307" s="185">
        <f t="shared" si="4690"/>
        <v>2872</v>
      </c>
      <c r="L4307" s="185">
        <f t="shared" si="4690"/>
        <v>2219</v>
      </c>
      <c r="M4307" s="147"/>
      <c r="N4307" s="143">
        <f t="shared" si="4674"/>
        <v>1018.88</v>
      </c>
      <c r="O4307" s="143">
        <f t="shared" si="4670"/>
        <v>1224</v>
      </c>
      <c r="P4307" s="143">
        <f t="shared" si="4671"/>
        <v>7495.92</v>
      </c>
      <c r="Q4307" s="143">
        <f t="shared" si="4672"/>
        <v>6657</v>
      </c>
      <c r="R4307" s="188">
        <f t="shared" si="4675"/>
        <v>16395.8</v>
      </c>
      <c r="T4307">
        <v>40889.71</v>
      </c>
      <c r="U4307" s="190">
        <f t="shared" si="4676"/>
        <v>0.4009761869184203</v>
      </c>
    </row>
    <row r="4308" spans="1:21" x14ac:dyDescent="0.2">
      <c r="A4308" s="178">
        <v>42915</v>
      </c>
      <c r="B4308" s="179">
        <v>0.41666666666666669</v>
      </c>
      <c r="C4308" t="s">
        <v>349</v>
      </c>
      <c r="D4308">
        <v>3.71</v>
      </c>
      <c r="E4308">
        <v>4</v>
      </c>
      <c r="F4308">
        <v>3</v>
      </c>
      <c r="G4308">
        <v>3</v>
      </c>
      <c r="H4308" s="184">
        <f t="shared" ref="H4308:L4308" si="4691">H4284</f>
        <v>0.375</v>
      </c>
      <c r="I4308" s="185">
        <f t="shared" si="4691"/>
        <v>156</v>
      </c>
      <c r="J4308" s="185">
        <f t="shared" si="4691"/>
        <v>343</v>
      </c>
      <c r="K4308" s="185">
        <f t="shared" si="4691"/>
        <v>2872</v>
      </c>
      <c r="L4308" s="185">
        <f t="shared" si="4691"/>
        <v>2219</v>
      </c>
      <c r="M4308" s="147"/>
      <c r="N4308" s="143">
        <f t="shared" si="4674"/>
        <v>578.76</v>
      </c>
      <c r="O4308" s="143">
        <f t="shared" si="4670"/>
        <v>1372</v>
      </c>
      <c r="P4308" s="143">
        <f t="shared" si="4671"/>
        <v>8616</v>
      </c>
      <c r="Q4308" s="143">
        <f t="shared" si="4672"/>
        <v>6657</v>
      </c>
      <c r="R4308" s="188">
        <f t="shared" si="4675"/>
        <v>17223.760000000002</v>
      </c>
      <c r="T4308">
        <v>42892.85</v>
      </c>
      <c r="U4308" s="190">
        <f t="shared" si="4676"/>
        <v>0.40155317261501633</v>
      </c>
    </row>
    <row r="4309" spans="1:21" x14ac:dyDescent="0.2">
      <c r="A4309" s="178">
        <v>42915</v>
      </c>
      <c r="B4309" s="179">
        <v>0.45833333333333331</v>
      </c>
      <c r="C4309" t="s">
        <v>349</v>
      </c>
      <c r="D4309">
        <v>2.73</v>
      </c>
      <c r="E4309">
        <v>6.13</v>
      </c>
      <c r="F4309">
        <v>5</v>
      </c>
      <c r="G4309">
        <v>4.22</v>
      </c>
      <c r="H4309" s="184">
        <f t="shared" ref="H4309:L4309" si="4692">H4285</f>
        <v>0.41666666666666669</v>
      </c>
      <c r="I4309" s="185">
        <f t="shared" si="4692"/>
        <v>196</v>
      </c>
      <c r="J4309" s="185">
        <f t="shared" si="4692"/>
        <v>315</v>
      </c>
      <c r="K4309" s="185">
        <f t="shared" si="4692"/>
        <v>2872</v>
      </c>
      <c r="L4309" s="185">
        <f t="shared" si="4692"/>
        <v>2219</v>
      </c>
      <c r="M4309" s="147"/>
      <c r="N4309" s="143">
        <f t="shared" si="4674"/>
        <v>535.08000000000004</v>
      </c>
      <c r="O4309" s="143">
        <f t="shared" si="4670"/>
        <v>1930.95</v>
      </c>
      <c r="P4309" s="143">
        <f t="shared" si="4671"/>
        <v>14360</v>
      </c>
      <c r="Q4309" s="143">
        <f t="shared" si="4672"/>
        <v>9364.18</v>
      </c>
      <c r="R4309" s="188">
        <f t="shared" si="4675"/>
        <v>26190.21</v>
      </c>
      <c r="T4309">
        <v>45527.47</v>
      </c>
      <c r="U4309" s="190">
        <f t="shared" si="4676"/>
        <v>0.57526170463678294</v>
      </c>
    </row>
    <row r="4310" spans="1:21" x14ac:dyDescent="0.2">
      <c r="A4310" s="178">
        <v>42915</v>
      </c>
      <c r="B4310" s="179">
        <v>0.5</v>
      </c>
      <c r="C4310" t="s">
        <v>349</v>
      </c>
      <c r="D4310">
        <v>1</v>
      </c>
      <c r="E4310">
        <v>5.62</v>
      </c>
      <c r="F4310">
        <v>5.62</v>
      </c>
      <c r="G4310">
        <v>5</v>
      </c>
      <c r="H4310" s="184">
        <f t="shared" ref="H4310:L4310" si="4693">H4286</f>
        <v>0.45833333333333331</v>
      </c>
      <c r="I4310" s="185">
        <f t="shared" si="4693"/>
        <v>226</v>
      </c>
      <c r="J4310" s="185">
        <f t="shared" si="4693"/>
        <v>326</v>
      </c>
      <c r="K4310" s="185">
        <f t="shared" si="4693"/>
        <v>2842</v>
      </c>
      <c r="L4310" s="185">
        <f t="shared" si="4693"/>
        <v>1635</v>
      </c>
      <c r="M4310" s="147"/>
      <c r="N4310" s="143">
        <f t="shared" si="4674"/>
        <v>226</v>
      </c>
      <c r="O4310" s="143">
        <f t="shared" si="4670"/>
        <v>1832.1200000000001</v>
      </c>
      <c r="P4310" s="143">
        <f t="shared" si="4671"/>
        <v>15972.04</v>
      </c>
      <c r="Q4310" s="143">
        <f t="shared" si="4672"/>
        <v>8175</v>
      </c>
      <c r="R4310" s="188">
        <f t="shared" si="4675"/>
        <v>26205.16</v>
      </c>
      <c r="T4310">
        <v>48843.69</v>
      </c>
      <c r="U4310" s="190">
        <f t="shared" si="4676"/>
        <v>0.53651065265544018</v>
      </c>
    </row>
    <row r="4311" spans="1:21" x14ac:dyDescent="0.2">
      <c r="A4311" s="178">
        <v>42915</v>
      </c>
      <c r="B4311" s="179">
        <v>0.54166666666666663</v>
      </c>
      <c r="C4311" t="s">
        <v>349</v>
      </c>
      <c r="D4311">
        <v>1.18</v>
      </c>
      <c r="E4311">
        <v>6.95</v>
      </c>
      <c r="F4311">
        <v>7.95</v>
      </c>
      <c r="G4311">
        <v>7.5</v>
      </c>
      <c r="H4311" s="184">
        <f t="shared" ref="H4311:L4311" si="4694">H4287</f>
        <v>0.5</v>
      </c>
      <c r="I4311" s="185">
        <f t="shared" si="4694"/>
        <v>222</v>
      </c>
      <c r="J4311" s="185">
        <f t="shared" si="4694"/>
        <v>319</v>
      </c>
      <c r="K4311" s="185">
        <f t="shared" si="4694"/>
        <v>2842</v>
      </c>
      <c r="L4311" s="185">
        <f t="shared" si="4694"/>
        <v>1635</v>
      </c>
      <c r="M4311" s="147"/>
      <c r="N4311" s="143">
        <f t="shared" si="4674"/>
        <v>261.95999999999998</v>
      </c>
      <c r="O4311" s="143">
        <f t="shared" si="4670"/>
        <v>2217.0500000000002</v>
      </c>
      <c r="P4311" s="143">
        <f t="shared" si="4671"/>
        <v>22593.9</v>
      </c>
      <c r="Q4311" s="143">
        <f t="shared" si="4672"/>
        <v>12262.5</v>
      </c>
      <c r="R4311" s="188">
        <f t="shared" si="4675"/>
        <v>37335.410000000003</v>
      </c>
      <c r="T4311">
        <v>52287.8</v>
      </c>
      <c r="U4311" s="190">
        <f t="shared" si="4676"/>
        <v>0.7140367351466308</v>
      </c>
    </row>
    <row r="4312" spans="1:21" x14ac:dyDescent="0.2">
      <c r="A4312" s="178">
        <v>42915</v>
      </c>
      <c r="B4312" s="179">
        <v>0.58333333333333337</v>
      </c>
      <c r="C4312" t="s">
        <v>349</v>
      </c>
      <c r="D4312">
        <v>1.63</v>
      </c>
      <c r="E4312">
        <v>9.5399999999999991</v>
      </c>
      <c r="F4312">
        <v>11.54</v>
      </c>
      <c r="G4312">
        <v>11.09</v>
      </c>
      <c r="H4312" s="184">
        <f t="shared" ref="H4312:L4312" si="4695">H4288</f>
        <v>0.54166666666666663</v>
      </c>
      <c r="I4312" s="185">
        <f t="shared" si="4695"/>
        <v>195</v>
      </c>
      <c r="J4312" s="185">
        <f t="shared" si="4695"/>
        <v>299</v>
      </c>
      <c r="K4312" s="185">
        <f t="shared" si="4695"/>
        <v>2842</v>
      </c>
      <c r="L4312" s="185">
        <f t="shared" si="4695"/>
        <v>1635</v>
      </c>
      <c r="M4312" s="147"/>
      <c r="N4312" s="143">
        <f t="shared" si="4674"/>
        <v>317.84999999999997</v>
      </c>
      <c r="O4312" s="143">
        <f t="shared" si="4670"/>
        <v>2852.4599999999996</v>
      </c>
      <c r="P4312" s="143">
        <f t="shared" si="4671"/>
        <v>32796.68</v>
      </c>
      <c r="Q4312" s="143">
        <f t="shared" si="4672"/>
        <v>18132.150000000001</v>
      </c>
      <c r="R4312" s="188">
        <f t="shared" si="4675"/>
        <v>54099.14</v>
      </c>
      <c r="T4312">
        <v>55469.279999999999</v>
      </c>
      <c r="U4312" s="190">
        <f t="shared" si="4676"/>
        <v>0.97529912052220613</v>
      </c>
    </row>
    <row r="4313" spans="1:21" x14ac:dyDescent="0.2">
      <c r="A4313" s="178">
        <v>42915</v>
      </c>
      <c r="B4313" s="179">
        <v>0.625</v>
      </c>
      <c r="C4313" t="s">
        <v>349</v>
      </c>
      <c r="D4313">
        <v>2.7</v>
      </c>
      <c r="E4313">
        <v>10.97</v>
      </c>
      <c r="F4313">
        <v>14.75</v>
      </c>
      <c r="G4313">
        <v>3</v>
      </c>
      <c r="H4313" s="184">
        <f t="shared" ref="H4313:L4313" si="4696">H4289</f>
        <v>0.58333333333333337</v>
      </c>
      <c r="I4313" s="185">
        <f t="shared" si="4696"/>
        <v>205</v>
      </c>
      <c r="J4313" s="185">
        <f t="shared" si="4696"/>
        <v>237</v>
      </c>
      <c r="K4313" s="185">
        <f t="shared" si="4696"/>
        <v>2842</v>
      </c>
      <c r="L4313" s="185">
        <f t="shared" si="4696"/>
        <v>1635</v>
      </c>
      <c r="M4313" s="147"/>
      <c r="N4313" s="143">
        <f t="shared" si="4674"/>
        <v>553.5</v>
      </c>
      <c r="O4313" s="143">
        <f t="shared" si="4670"/>
        <v>2599.8900000000003</v>
      </c>
      <c r="P4313" s="143">
        <f t="shared" si="4671"/>
        <v>41919.5</v>
      </c>
      <c r="Q4313" s="143">
        <f t="shared" si="4672"/>
        <v>4905</v>
      </c>
      <c r="R4313" s="188">
        <f t="shared" si="4675"/>
        <v>49977.89</v>
      </c>
      <c r="T4313">
        <v>58450.92</v>
      </c>
      <c r="U4313" s="190">
        <f t="shared" si="4676"/>
        <v>0.85504026283931889</v>
      </c>
    </row>
    <row r="4314" spans="1:21" x14ac:dyDescent="0.2">
      <c r="A4314" s="178">
        <v>42915</v>
      </c>
      <c r="B4314" s="179">
        <v>0.66666666666666663</v>
      </c>
      <c r="C4314" t="s">
        <v>349</v>
      </c>
      <c r="D4314">
        <v>3.74</v>
      </c>
      <c r="E4314">
        <v>21.65</v>
      </c>
      <c r="F4314">
        <v>26.1</v>
      </c>
      <c r="G4314">
        <v>4</v>
      </c>
      <c r="H4314" s="184">
        <f t="shared" ref="H4314:L4314" si="4697">H4290</f>
        <v>0.625</v>
      </c>
      <c r="I4314" s="185">
        <f t="shared" si="4697"/>
        <v>212</v>
      </c>
      <c r="J4314" s="185">
        <f t="shared" si="4697"/>
        <v>213</v>
      </c>
      <c r="K4314" s="185">
        <f t="shared" si="4697"/>
        <v>2842</v>
      </c>
      <c r="L4314" s="185">
        <f t="shared" si="4697"/>
        <v>1380</v>
      </c>
      <c r="M4314" s="147"/>
      <c r="N4314" s="143">
        <f t="shared" si="4674"/>
        <v>792.88</v>
      </c>
      <c r="O4314" s="143">
        <f t="shared" si="4670"/>
        <v>4611.45</v>
      </c>
      <c r="P4314" s="143">
        <f t="shared" si="4671"/>
        <v>74176.2</v>
      </c>
      <c r="Q4314" s="143">
        <f t="shared" si="4672"/>
        <v>5520</v>
      </c>
      <c r="R4314" s="188">
        <f t="shared" si="4675"/>
        <v>85100.53</v>
      </c>
      <c r="T4314">
        <v>60685.34</v>
      </c>
      <c r="U4314" s="190">
        <f t="shared" si="4676"/>
        <v>1.4023243504938756</v>
      </c>
    </row>
    <row r="4315" spans="1:21" x14ac:dyDescent="0.2">
      <c r="A4315" s="178">
        <v>42915</v>
      </c>
      <c r="B4315" s="179">
        <v>0.70833333333333337</v>
      </c>
      <c r="C4315" t="s">
        <v>349</v>
      </c>
      <c r="D4315">
        <v>4.1900000000000004</v>
      </c>
      <c r="E4315">
        <v>23.23</v>
      </c>
      <c r="F4315">
        <v>28.21</v>
      </c>
      <c r="G4315">
        <v>1</v>
      </c>
      <c r="H4315" s="184">
        <f t="shared" ref="H4315:L4315" si="4698">H4291</f>
        <v>0.66666666666666663</v>
      </c>
      <c r="I4315" s="185">
        <f t="shared" si="4698"/>
        <v>191</v>
      </c>
      <c r="J4315" s="185">
        <f t="shared" si="4698"/>
        <v>237</v>
      </c>
      <c r="K4315" s="185">
        <f t="shared" si="4698"/>
        <v>2842</v>
      </c>
      <c r="L4315" s="185">
        <f t="shared" si="4698"/>
        <v>1380</v>
      </c>
      <c r="M4315" s="147"/>
      <c r="N4315" s="143">
        <f t="shared" si="4674"/>
        <v>800.29000000000008</v>
      </c>
      <c r="O4315" s="143">
        <f t="shared" si="4670"/>
        <v>5505.51</v>
      </c>
      <c r="P4315" s="143">
        <f t="shared" si="4671"/>
        <v>80172.820000000007</v>
      </c>
      <c r="Q4315" s="143">
        <f t="shared" si="4672"/>
        <v>1380</v>
      </c>
      <c r="R4315" s="188">
        <f t="shared" si="4675"/>
        <v>87858.62000000001</v>
      </c>
      <c r="T4315">
        <v>62180.74</v>
      </c>
      <c r="U4315" s="190">
        <f t="shared" si="4676"/>
        <v>1.4129555228837742</v>
      </c>
    </row>
    <row r="4316" spans="1:21" x14ac:dyDescent="0.2">
      <c r="A4316" s="178">
        <v>42915</v>
      </c>
      <c r="B4316" s="179">
        <v>0.75</v>
      </c>
      <c r="C4316" t="s">
        <v>349</v>
      </c>
      <c r="D4316">
        <v>3.5</v>
      </c>
      <c r="E4316">
        <v>6.38</v>
      </c>
      <c r="F4316">
        <v>13.44</v>
      </c>
      <c r="G4316">
        <v>1</v>
      </c>
      <c r="H4316" s="184">
        <f t="shared" ref="H4316:L4316" si="4699">H4292</f>
        <v>0.70833333333333337</v>
      </c>
      <c r="I4316" s="185">
        <f t="shared" si="4699"/>
        <v>218</v>
      </c>
      <c r="J4316" s="185">
        <f t="shared" si="4699"/>
        <v>258</v>
      </c>
      <c r="K4316" s="185">
        <f t="shared" si="4699"/>
        <v>2842</v>
      </c>
      <c r="L4316" s="185">
        <f t="shared" si="4699"/>
        <v>1380</v>
      </c>
      <c r="M4316" s="147"/>
      <c r="N4316" s="143">
        <f t="shared" si="4674"/>
        <v>763</v>
      </c>
      <c r="O4316" s="143">
        <f t="shared" si="4670"/>
        <v>1646.04</v>
      </c>
      <c r="P4316" s="143">
        <f t="shared" si="4671"/>
        <v>38196.479999999996</v>
      </c>
      <c r="Q4316" s="143">
        <f t="shared" si="4672"/>
        <v>1380</v>
      </c>
      <c r="R4316" s="188">
        <f t="shared" si="4675"/>
        <v>41985.52</v>
      </c>
      <c r="T4316">
        <v>63448.35</v>
      </c>
      <c r="U4316" s="190">
        <f t="shared" si="4676"/>
        <v>0.66172753113359128</v>
      </c>
    </row>
    <row r="4317" spans="1:21" x14ac:dyDescent="0.2">
      <c r="A4317" s="178">
        <v>42915</v>
      </c>
      <c r="B4317" s="179">
        <v>0.79166666666666663</v>
      </c>
      <c r="C4317" t="s">
        <v>349</v>
      </c>
      <c r="D4317">
        <v>6.9</v>
      </c>
      <c r="E4317">
        <v>4</v>
      </c>
      <c r="F4317">
        <v>8.23</v>
      </c>
      <c r="G4317">
        <v>1.1000000000000001</v>
      </c>
      <c r="H4317" s="184">
        <f t="shared" ref="H4317:L4317" si="4700">H4293</f>
        <v>0.75</v>
      </c>
      <c r="I4317" s="185">
        <f t="shared" si="4700"/>
        <v>240</v>
      </c>
      <c r="J4317" s="185">
        <f t="shared" si="4700"/>
        <v>365</v>
      </c>
      <c r="K4317" s="185">
        <f t="shared" si="4700"/>
        <v>2842</v>
      </c>
      <c r="L4317" s="185">
        <f t="shared" si="4700"/>
        <v>1380</v>
      </c>
      <c r="M4317" s="147"/>
      <c r="N4317" s="143">
        <f t="shared" si="4674"/>
        <v>1656</v>
      </c>
      <c r="O4317" s="143">
        <f t="shared" si="4670"/>
        <v>1460</v>
      </c>
      <c r="P4317" s="143">
        <f t="shared" si="4671"/>
        <v>23389.66</v>
      </c>
      <c r="Q4317" s="143">
        <f t="shared" si="4672"/>
        <v>1518.0000000000002</v>
      </c>
      <c r="R4317" s="188">
        <f t="shared" si="4675"/>
        <v>28023.66</v>
      </c>
      <c r="T4317">
        <v>63667.18</v>
      </c>
      <c r="U4317" s="190">
        <f t="shared" si="4676"/>
        <v>0.44015865002973276</v>
      </c>
    </row>
    <row r="4318" spans="1:21" x14ac:dyDescent="0.2">
      <c r="A4318" s="178">
        <v>42915</v>
      </c>
      <c r="B4318" s="179">
        <v>0.83333333333333337</v>
      </c>
      <c r="C4318" t="s">
        <v>349</v>
      </c>
      <c r="D4318">
        <v>5.41</v>
      </c>
      <c r="E4318">
        <v>3.09</v>
      </c>
      <c r="F4318">
        <v>6.04</v>
      </c>
      <c r="G4318">
        <v>0.99</v>
      </c>
      <c r="H4318" s="184">
        <f t="shared" ref="H4318:L4318" si="4701">H4294</f>
        <v>0.79166666666666663</v>
      </c>
      <c r="I4318" s="185">
        <f t="shared" si="4701"/>
        <v>320</v>
      </c>
      <c r="J4318" s="185">
        <f t="shared" si="4701"/>
        <v>214</v>
      </c>
      <c r="K4318" s="185">
        <f t="shared" si="4701"/>
        <v>2842</v>
      </c>
      <c r="L4318" s="185">
        <f t="shared" si="4701"/>
        <v>1426</v>
      </c>
      <c r="M4318" s="147"/>
      <c r="N4318" s="143">
        <f t="shared" si="4674"/>
        <v>1731.2</v>
      </c>
      <c r="O4318" s="143">
        <f t="shared" si="4670"/>
        <v>661.26</v>
      </c>
      <c r="P4318" s="143">
        <f t="shared" si="4671"/>
        <v>17165.68</v>
      </c>
      <c r="Q4318" s="143">
        <f t="shared" si="4672"/>
        <v>1411.74</v>
      </c>
      <c r="R4318" s="188">
        <f t="shared" si="4675"/>
        <v>20969.88</v>
      </c>
      <c r="T4318">
        <v>62473.77</v>
      </c>
      <c r="U4318" s="190">
        <f t="shared" si="4676"/>
        <v>0.33565894934786233</v>
      </c>
    </row>
    <row r="4319" spans="1:21" x14ac:dyDescent="0.2">
      <c r="A4319" s="178">
        <v>42915</v>
      </c>
      <c r="B4319" s="179">
        <v>0.875</v>
      </c>
      <c r="C4319" t="s">
        <v>349</v>
      </c>
      <c r="D4319">
        <v>3.5</v>
      </c>
      <c r="E4319">
        <v>4</v>
      </c>
      <c r="F4319">
        <v>6.98</v>
      </c>
      <c r="G4319">
        <v>1.51</v>
      </c>
      <c r="H4319" s="184">
        <f t="shared" ref="H4319:L4319" si="4702">H4295</f>
        <v>0.83333333333333337</v>
      </c>
      <c r="I4319" s="185">
        <f t="shared" si="4702"/>
        <v>322</v>
      </c>
      <c r="J4319" s="185">
        <f t="shared" si="4702"/>
        <v>178</v>
      </c>
      <c r="K4319" s="185">
        <f t="shared" si="4702"/>
        <v>2842</v>
      </c>
      <c r="L4319" s="185">
        <f t="shared" si="4702"/>
        <v>1426</v>
      </c>
      <c r="M4319" s="147"/>
      <c r="N4319" s="143">
        <f t="shared" si="4674"/>
        <v>1127</v>
      </c>
      <c r="O4319" s="143">
        <f t="shared" si="4670"/>
        <v>712</v>
      </c>
      <c r="P4319" s="143">
        <f t="shared" si="4671"/>
        <v>19837.16</v>
      </c>
      <c r="Q4319" s="143">
        <f t="shared" si="4672"/>
        <v>2153.2600000000002</v>
      </c>
      <c r="R4319" s="188">
        <f t="shared" si="4675"/>
        <v>23829.42</v>
      </c>
      <c r="T4319">
        <v>60353.39</v>
      </c>
      <c r="U4319" s="190">
        <f t="shared" si="4676"/>
        <v>0.39483150822182478</v>
      </c>
    </row>
    <row r="4320" spans="1:21" x14ac:dyDescent="0.2">
      <c r="A4320" s="178">
        <v>42915</v>
      </c>
      <c r="B4320" s="179">
        <v>0.91666666666666663</v>
      </c>
      <c r="C4320" t="s">
        <v>349</v>
      </c>
      <c r="D4320">
        <v>10.9</v>
      </c>
      <c r="E4320">
        <v>5.92</v>
      </c>
      <c r="F4320">
        <v>6.14</v>
      </c>
      <c r="G4320">
        <v>1.49</v>
      </c>
      <c r="H4320" s="184">
        <f t="shared" ref="H4320:L4320" si="4703">H4296</f>
        <v>0.875</v>
      </c>
      <c r="I4320" s="185">
        <f t="shared" si="4703"/>
        <v>337</v>
      </c>
      <c r="J4320" s="185">
        <f t="shared" si="4703"/>
        <v>173</v>
      </c>
      <c r="K4320" s="185">
        <f t="shared" si="4703"/>
        <v>2842</v>
      </c>
      <c r="L4320" s="185">
        <f t="shared" si="4703"/>
        <v>1426</v>
      </c>
      <c r="M4320" s="147"/>
      <c r="N4320" s="143">
        <f t="shared" si="4674"/>
        <v>3673.3</v>
      </c>
      <c r="O4320" s="143">
        <f t="shared" si="4670"/>
        <v>1024.1600000000001</v>
      </c>
      <c r="P4320" s="143">
        <f t="shared" si="4671"/>
        <v>17449.879999999997</v>
      </c>
      <c r="Q4320" s="143">
        <f t="shared" si="4672"/>
        <v>2124.7399999999998</v>
      </c>
      <c r="R4320" s="188">
        <f t="shared" si="4675"/>
        <v>24272.079999999994</v>
      </c>
      <c r="T4320">
        <v>58252.82</v>
      </c>
      <c r="U4320" s="190">
        <f t="shared" si="4676"/>
        <v>0.41666789693614825</v>
      </c>
    </row>
    <row r="4321" spans="1:21" x14ac:dyDescent="0.2">
      <c r="A4321" s="178">
        <v>42915</v>
      </c>
      <c r="B4321" s="179">
        <v>0.95833333333333337</v>
      </c>
      <c r="C4321" t="s">
        <v>349</v>
      </c>
      <c r="D4321">
        <v>12</v>
      </c>
      <c r="E4321">
        <v>8.4</v>
      </c>
      <c r="F4321">
        <v>6</v>
      </c>
      <c r="G4321">
        <v>0.12</v>
      </c>
      <c r="H4321" s="184">
        <f t="shared" ref="H4321:L4321" si="4704">H4297</f>
        <v>0.91666666666666663</v>
      </c>
      <c r="I4321" s="185">
        <f t="shared" si="4704"/>
        <v>394</v>
      </c>
      <c r="J4321" s="185">
        <f t="shared" si="4704"/>
        <v>194</v>
      </c>
      <c r="K4321" s="185">
        <f t="shared" si="4704"/>
        <v>2842</v>
      </c>
      <c r="L4321" s="185">
        <f t="shared" si="4704"/>
        <v>1426</v>
      </c>
      <c r="M4321" s="147"/>
      <c r="N4321" s="143">
        <f t="shared" si="4674"/>
        <v>4728</v>
      </c>
      <c r="O4321" s="143">
        <f t="shared" si="4670"/>
        <v>1629.6000000000001</v>
      </c>
      <c r="P4321" s="143">
        <f t="shared" si="4671"/>
        <v>17052</v>
      </c>
      <c r="Q4321" s="143">
        <f t="shared" si="4672"/>
        <v>171.12</v>
      </c>
      <c r="R4321" s="188">
        <f t="shared" si="4675"/>
        <v>23580.719999999998</v>
      </c>
      <c r="T4321">
        <v>56779.74</v>
      </c>
      <c r="U4321" s="190">
        <f t="shared" si="4676"/>
        <v>0.41530165513262296</v>
      </c>
    </row>
    <row r="4322" spans="1:21" x14ac:dyDescent="0.2">
      <c r="A4322" s="178">
        <v>42915</v>
      </c>
      <c r="B4322" s="180">
        <v>1</v>
      </c>
      <c r="C4322" t="s">
        <v>349</v>
      </c>
      <c r="D4322">
        <v>12</v>
      </c>
      <c r="E4322">
        <v>3.6</v>
      </c>
      <c r="F4322">
        <v>3.6</v>
      </c>
      <c r="G4322">
        <v>0.12</v>
      </c>
      <c r="H4322" s="184">
        <f t="shared" ref="H4322:L4322" si="4705">H4298</f>
        <v>0.95833333333333337</v>
      </c>
      <c r="I4322" s="185">
        <f t="shared" si="4705"/>
        <v>389</v>
      </c>
      <c r="J4322" s="185">
        <f t="shared" si="4705"/>
        <v>265</v>
      </c>
      <c r="K4322" s="185">
        <f t="shared" si="4705"/>
        <v>2985</v>
      </c>
      <c r="L4322" s="185">
        <f t="shared" si="4705"/>
        <v>1111</v>
      </c>
      <c r="M4322" s="147"/>
      <c r="N4322" s="143">
        <f t="shared" si="4674"/>
        <v>4668</v>
      </c>
      <c r="O4322" s="143">
        <f t="shared" si="4670"/>
        <v>954</v>
      </c>
      <c r="P4322" s="143">
        <f t="shared" si="4671"/>
        <v>10746</v>
      </c>
      <c r="Q4322" s="143">
        <f t="shared" si="4672"/>
        <v>133.32</v>
      </c>
      <c r="R4322" s="188">
        <f t="shared" si="4675"/>
        <v>16501.32</v>
      </c>
      <c r="T4322">
        <v>53356.75</v>
      </c>
      <c r="U4322" s="190">
        <f t="shared" si="4676"/>
        <v>0.30926396379089804</v>
      </c>
    </row>
    <row r="4323" spans="1:21" x14ac:dyDescent="0.2">
      <c r="A4323" s="178">
        <v>42916</v>
      </c>
      <c r="B4323" s="179">
        <v>4.1666666666666664E-2</v>
      </c>
      <c r="C4323" t="s">
        <v>349</v>
      </c>
      <c r="D4323">
        <v>15</v>
      </c>
      <c r="E4323">
        <v>4</v>
      </c>
      <c r="F4323">
        <v>2.61</v>
      </c>
      <c r="G4323">
        <v>0.12</v>
      </c>
      <c r="H4323" s="184">
        <f t="shared" ref="H4323:L4323" si="4706">H4299</f>
        <v>1</v>
      </c>
      <c r="I4323" s="185">
        <f t="shared" si="4706"/>
        <v>362</v>
      </c>
      <c r="J4323" s="185">
        <f t="shared" si="4706"/>
        <v>243</v>
      </c>
      <c r="K4323" s="185">
        <f t="shared" si="4706"/>
        <v>2985</v>
      </c>
      <c r="L4323" s="185">
        <f t="shared" si="4706"/>
        <v>1111</v>
      </c>
      <c r="M4323" s="147"/>
      <c r="N4323" s="143">
        <f t="shared" si="4674"/>
        <v>5430</v>
      </c>
      <c r="O4323" s="143">
        <f t="shared" si="4670"/>
        <v>972</v>
      </c>
      <c r="P4323" s="143">
        <f t="shared" si="4671"/>
        <v>7790.8499999999995</v>
      </c>
      <c r="Q4323" s="143">
        <f t="shared" si="4672"/>
        <v>133.32</v>
      </c>
      <c r="R4323" s="188">
        <f t="shared" si="4675"/>
        <v>14326.169999999998</v>
      </c>
      <c r="T4323">
        <v>49362.46</v>
      </c>
      <c r="U4323" s="190">
        <f t="shared" si="4676"/>
        <v>0.29022398802652866</v>
      </c>
    </row>
    <row r="4324" spans="1:21" x14ac:dyDescent="0.2">
      <c r="A4324" s="178">
        <v>42916</v>
      </c>
      <c r="B4324" s="179">
        <v>8.3333333333333329E-2</v>
      </c>
      <c r="C4324" t="s">
        <v>349</v>
      </c>
      <c r="D4324">
        <v>5</v>
      </c>
      <c r="E4324">
        <v>2.67</v>
      </c>
      <c r="F4324">
        <v>2.61</v>
      </c>
      <c r="G4324">
        <v>0.17</v>
      </c>
      <c r="H4324" s="184">
        <f t="shared" ref="H4324:L4324" si="4707">H4300</f>
        <v>4.1666666666666664E-2</v>
      </c>
      <c r="I4324" s="185">
        <f t="shared" si="4707"/>
        <v>294</v>
      </c>
      <c r="J4324" s="185">
        <f t="shared" si="4707"/>
        <v>212</v>
      </c>
      <c r="K4324" s="185">
        <f t="shared" si="4707"/>
        <v>2985</v>
      </c>
      <c r="L4324" s="185">
        <f t="shared" si="4707"/>
        <v>1111</v>
      </c>
      <c r="M4324" s="147"/>
      <c r="N4324" s="143">
        <f t="shared" si="4674"/>
        <v>1470</v>
      </c>
      <c r="O4324" s="143">
        <f t="shared" si="4670"/>
        <v>566.04</v>
      </c>
      <c r="P4324" s="143">
        <f t="shared" si="4671"/>
        <v>7790.8499999999995</v>
      </c>
      <c r="Q4324" s="143">
        <f t="shared" si="4672"/>
        <v>188.87</v>
      </c>
      <c r="R4324" s="188">
        <f t="shared" si="4675"/>
        <v>10015.76</v>
      </c>
      <c r="T4324">
        <v>45925.8</v>
      </c>
      <c r="U4324" s="190">
        <f t="shared" si="4676"/>
        <v>0.21808569475109851</v>
      </c>
    </row>
    <row r="4325" spans="1:21" x14ac:dyDescent="0.2">
      <c r="A4325" s="178">
        <v>42916</v>
      </c>
      <c r="B4325" s="179">
        <v>0.125</v>
      </c>
      <c r="C4325" t="s">
        <v>349</v>
      </c>
      <c r="D4325">
        <v>4.79</v>
      </c>
      <c r="E4325">
        <v>2.31</v>
      </c>
      <c r="F4325">
        <v>2.31</v>
      </c>
      <c r="G4325">
        <v>0.99</v>
      </c>
      <c r="H4325" s="184">
        <f t="shared" ref="H4325:L4325" si="4708">H4301</f>
        <v>8.3333333333333329E-2</v>
      </c>
      <c r="I4325" s="185">
        <f t="shared" si="4708"/>
        <v>236</v>
      </c>
      <c r="J4325" s="185">
        <f t="shared" si="4708"/>
        <v>179</v>
      </c>
      <c r="K4325" s="185">
        <f t="shared" si="4708"/>
        <v>2985</v>
      </c>
      <c r="L4325" s="185">
        <f t="shared" si="4708"/>
        <v>1111</v>
      </c>
      <c r="M4325" s="147"/>
      <c r="N4325" s="143">
        <f t="shared" si="4674"/>
        <v>1130.44</v>
      </c>
      <c r="O4325" s="143">
        <f t="shared" si="4670"/>
        <v>413.49</v>
      </c>
      <c r="P4325" s="143">
        <f t="shared" si="4671"/>
        <v>6895.35</v>
      </c>
      <c r="Q4325" s="143">
        <f t="shared" si="4672"/>
        <v>1099.8900000000001</v>
      </c>
      <c r="R4325" s="188">
        <f t="shared" si="4675"/>
        <v>9539.17</v>
      </c>
      <c r="T4325">
        <v>43602.35</v>
      </c>
      <c r="U4325" s="190">
        <f t="shared" si="4676"/>
        <v>0.21877651089906852</v>
      </c>
    </row>
    <row r="4326" spans="1:21" x14ac:dyDescent="0.2">
      <c r="A4326" s="178">
        <v>42916</v>
      </c>
      <c r="B4326" s="179">
        <v>0.16666666666666666</v>
      </c>
      <c r="C4326" t="s">
        <v>349</v>
      </c>
      <c r="D4326">
        <v>3.5</v>
      </c>
      <c r="E4326">
        <v>2.19</v>
      </c>
      <c r="F4326">
        <v>2.31</v>
      </c>
      <c r="G4326">
        <v>0.99</v>
      </c>
      <c r="H4326" s="184">
        <f t="shared" ref="H4326:L4326" si="4709">H4302</f>
        <v>0.125</v>
      </c>
      <c r="I4326" s="185">
        <f t="shared" si="4709"/>
        <v>201</v>
      </c>
      <c r="J4326" s="185">
        <f t="shared" si="4709"/>
        <v>205</v>
      </c>
      <c r="K4326" s="185">
        <f t="shared" si="4709"/>
        <v>2985</v>
      </c>
      <c r="L4326" s="185">
        <f t="shared" si="4709"/>
        <v>1717</v>
      </c>
      <c r="M4326" s="147"/>
      <c r="N4326" s="143">
        <f t="shared" si="4674"/>
        <v>703.5</v>
      </c>
      <c r="O4326" s="143">
        <f t="shared" si="4670"/>
        <v>448.95</v>
      </c>
      <c r="P4326" s="143">
        <f t="shared" si="4671"/>
        <v>6895.35</v>
      </c>
      <c r="Q4326" s="143">
        <f t="shared" si="4672"/>
        <v>1699.83</v>
      </c>
      <c r="R4326" s="188">
        <f t="shared" si="4675"/>
        <v>9747.630000000001</v>
      </c>
      <c r="T4326">
        <v>41982.12</v>
      </c>
      <c r="U4326" s="190">
        <f t="shared" si="4676"/>
        <v>0.23218527315914489</v>
      </c>
    </row>
    <row r="4327" spans="1:21" x14ac:dyDescent="0.2">
      <c r="A4327" s="178">
        <v>42916</v>
      </c>
      <c r="B4327" s="179">
        <v>0.20833333333333334</v>
      </c>
      <c r="C4327" t="s">
        <v>349</v>
      </c>
      <c r="D4327">
        <v>3.5</v>
      </c>
      <c r="E4327">
        <v>2.31</v>
      </c>
      <c r="F4327">
        <v>2.31</v>
      </c>
      <c r="G4327">
        <v>0.99</v>
      </c>
      <c r="H4327" s="184">
        <f t="shared" ref="H4327:L4327" si="4710">H4303</f>
        <v>0.16666666666666666</v>
      </c>
      <c r="I4327" s="185">
        <f t="shared" si="4710"/>
        <v>185</v>
      </c>
      <c r="J4327" s="185">
        <f t="shared" si="4710"/>
        <v>205</v>
      </c>
      <c r="K4327" s="185">
        <f t="shared" si="4710"/>
        <v>2985</v>
      </c>
      <c r="L4327" s="185">
        <f t="shared" si="4710"/>
        <v>1717</v>
      </c>
      <c r="M4327" s="147"/>
      <c r="N4327" s="143">
        <f t="shared" si="4674"/>
        <v>647.5</v>
      </c>
      <c r="O4327" s="143">
        <f t="shared" si="4670"/>
        <v>473.55</v>
      </c>
      <c r="P4327" s="143">
        <f t="shared" si="4671"/>
        <v>6895.35</v>
      </c>
      <c r="Q4327" s="143">
        <f t="shared" si="4672"/>
        <v>1699.83</v>
      </c>
      <c r="R4327" s="188">
        <f t="shared" si="4675"/>
        <v>9716.23</v>
      </c>
      <c r="T4327">
        <v>41076.6</v>
      </c>
      <c r="U4327" s="190">
        <f t="shared" si="4676"/>
        <v>0.23653929487834924</v>
      </c>
    </row>
    <row r="4328" spans="1:21" x14ac:dyDescent="0.2">
      <c r="A4328" s="178">
        <v>42916</v>
      </c>
      <c r="B4328" s="179">
        <v>0.25</v>
      </c>
      <c r="C4328" t="s">
        <v>349</v>
      </c>
      <c r="D4328">
        <v>5</v>
      </c>
      <c r="E4328">
        <v>3.99</v>
      </c>
      <c r="F4328">
        <v>2.61</v>
      </c>
      <c r="G4328">
        <v>0.99</v>
      </c>
      <c r="H4328" s="184">
        <f t="shared" ref="H4328:L4328" si="4711">H4304</f>
        <v>0.20833333333333334</v>
      </c>
      <c r="I4328" s="185">
        <f t="shared" si="4711"/>
        <v>207</v>
      </c>
      <c r="J4328" s="185">
        <f t="shared" si="4711"/>
        <v>283</v>
      </c>
      <c r="K4328" s="185">
        <f t="shared" si="4711"/>
        <v>2985</v>
      </c>
      <c r="L4328" s="185">
        <f t="shared" si="4711"/>
        <v>1717</v>
      </c>
      <c r="M4328" s="147"/>
      <c r="N4328" s="143">
        <f t="shared" si="4674"/>
        <v>1035</v>
      </c>
      <c r="O4328" s="143">
        <f t="shared" si="4670"/>
        <v>1129.17</v>
      </c>
      <c r="P4328" s="143">
        <f t="shared" si="4671"/>
        <v>7790.8499999999995</v>
      </c>
      <c r="Q4328" s="143">
        <f t="shared" si="4672"/>
        <v>1699.83</v>
      </c>
      <c r="R4328" s="188">
        <f t="shared" si="4675"/>
        <v>11654.85</v>
      </c>
      <c r="T4328">
        <v>40930.959999999999</v>
      </c>
      <c r="U4328" s="190">
        <f t="shared" si="4676"/>
        <v>0.28474411545685713</v>
      </c>
    </row>
    <row r="4329" spans="1:21" x14ac:dyDescent="0.2">
      <c r="A4329" s="178">
        <v>42916</v>
      </c>
      <c r="B4329" s="179">
        <v>0.29166666666666669</v>
      </c>
      <c r="C4329" t="s">
        <v>349</v>
      </c>
      <c r="D4329">
        <v>3.98</v>
      </c>
      <c r="E4329">
        <v>5.54</v>
      </c>
      <c r="F4329">
        <v>4.54</v>
      </c>
      <c r="G4329">
        <v>3.54</v>
      </c>
      <c r="H4329" s="184">
        <f t="shared" ref="H4329:L4329" si="4712">H4305</f>
        <v>0.25</v>
      </c>
      <c r="I4329" s="185">
        <f t="shared" si="4712"/>
        <v>327</v>
      </c>
      <c r="J4329" s="185">
        <f t="shared" si="4712"/>
        <v>438</v>
      </c>
      <c r="K4329" s="185">
        <f t="shared" si="4712"/>
        <v>2985</v>
      </c>
      <c r="L4329" s="185">
        <f t="shared" si="4712"/>
        <v>1717</v>
      </c>
      <c r="M4329" s="147"/>
      <c r="N4329" s="143">
        <f t="shared" si="4674"/>
        <v>1301.46</v>
      </c>
      <c r="O4329" s="143">
        <f t="shared" si="4670"/>
        <v>2426.52</v>
      </c>
      <c r="P4329" s="143">
        <f t="shared" si="4671"/>
        <v>13551.9</v>
      </c>
      <c r="Q4329" s="143">
        <f t="shared" si="4672"/>
        <v>6078.18</v>
      </c>
      <c r="R4329" s="188">
        <f t="shared" si="4675"/>
        <v>23358.06</v>
      </c>
      <c r="T4329">
        <v>41964.33</v>
      </c>
      <c r="U4329" s="190">
        <f t="shared" si="4676"/>
        <v>0.55661701259140794</v>
      </c>
    </row>
    <row r="4330" spans="1:21" x14ac:dyDescent="0.2">
      <c r="A4330" s="178">
        <v>42916</v>
      </c>
      <c r="B4330" s="179">
        <v>0.33333333333333331</v>
      </c>
      <c r="C4330" t="s">
        <v>349</v>
      </c>
      <c r="D4330">
        <v>2.88</v>
      </c>
      <c r="E4330">
        <v>4</v>
      </c>
      <c r="F4330">
        <v>3.21</v>
      </c>
      <c r="G4330">
        <v>3</v>
      </c>
      <c r="H4330" s="184">
        <f t="shared" ref="H4330:L4330" si="4713">H4306</f>
        <v>0.29166666666666669</v>
      </c>
      <c r="I4330" s="185">
        <f t="shared" si="4713"/>
        <v>249</v>
      </c>
      <c r="J4330" s="185">
        <f t="shared" si="4713"/>
        <v>556</v>
      </c>
      <c r="K4330" s="185">
        <f t="shared" si="4713"/>
        <v>2872</v>
      </c>
      <c r="L4330" s="185">
        <f t="shared" si="4713"/>
        <v>2219</v>
      </c>
      <c r="M4330" s="147"/>
      <c r="N4330" s="143">
        <f t="shared" si="4674"/>
        <v>717.12</v>
      </c>
      <c r="O4330" s="143">
        <f t="shared" si="4670"/>
        <v>2224</v>
      </c>
      <c r="P4330" s="143">
        <f t="shared" si="4671"/>
        <v>9219.1200000000008</v>
      </c>
      <c r="Q4330" s="143">
        <f t="shared" si="4672"/>
        <v>6657</v>
      </c>
      <c r="R4330" s="188">
        <f t="shared" si="4675"/>
        <v>18817.240000000002</v>
      </c>
      <c r="T4330">
        <v>43374.51</v>
      </c>
      <c r="U4330" s="190">
        <f t="shared" si="4676"/>
        <v>0.43383175971325094</v>
      </c>
    </row>
    <row r="4331" spans="1:21" x14ac:dyDescent="0.2">
      <c r="A4331" s="178">
        <v>42916</v>
      </c>
      <c r="B4331" s="179">
        <v>0.375</v>
      </c>
      <c r="C4331" t="s">
        <v>349</v>
      </c>
      <c r="D4331">
        <v>3.5</v>
      </c>
      <c r="E4331">
        <v>4</v>
      </c>
      <c r="F4331">
        <v>3.81</v>
      </c>
      <c r="G4331">
        <v>3</v>
      </c>
      <c r="H4331" s="184">
        <f t="shared" ref="H4331:L4331" si="4714">H4307</f>
        <v>0.33333333333333331</v>
      </c>
      <c r="I4331" s="185">
        <f t="shared" si="4714"/>
        <v>256</v>
      </c>
      <c r="J4331" s="185">
        <f t="shared" si="4714"/>
        <v>306</v>
      </c>
      <c r="K4331" s="185">
        <f t="shared" si="4714"/>
        <v>2872</v>
      </c>
      <c r="L4331" s="185">
        <f t="shared" si="4714"/>
        <v>2219</v>
      </c>
      <c r="M4331" s="147"/>
      <c r="N4331" s="143">
        <f t="shared" si="4674"/>
        <v>896</v>
      </c>
      <c r="O4331" s="143">
        <f t="shared" si="4670"/>
        <v>1224</v>
      </c>
      <c r="P4331" s="143">
        <f t="shared" si="4671"/>
        <v>10942.32</v>
      </c>
      <c r="Q4331" s="143">
        <f t="shared" si="4672"/>
        <v>6657</v>
      </c>
      <c r="R4331" s="188">
        <f t="shared" si="4675"/>
        <v>19719.32</v>
      </c>
      <c r="T4331">
        <v>44440.639999999999</v>
      </c>
      <c r="U4331" s="190">
        <f t="shared" si="4676"/>
        <v>0.44372268266163584</v>
      </c>
    </row>
    <row r="4332" spans="1:21" x14ac:dyDescent="0.2">
      <c r="A4332" s="178">
        <v>42916</v>
      </c>
      <c r="B4332" s="179">
        <v>0.41666666666666669</v>
      </c>
      <c r="C4332" t="s">
        <v>349</v>
      </c>
      <c r="D4332">
        <v>3.56</v>
      </c>
      <c r="E4332">
        <v>3.73</v>
      </c>
      <c r="F4332">
        <v>3.45</v>
      </c>
      <c r="G4332">
        <v>3</v>
      </c>
      <c r="H4332" s="184">
        <f t="shared" ref="H4332:L4332" si="4715">H4308</f>
        <v>0.375</v>
      </c>
      <c r="I4332" s="185">
        <f t="shared" si="4715"/>
        <v>156</v>
      </c>
      <c r="J4332" s="185">
        <f t="shared" si="4715"/>
        <v>343</v>
      </c>
      <c r="K4332" s="185">
        <f t="shared" si="4715"/>
        <v>2872</v>
      </c>
      <c r="L4332" s="185">
        <f t="shared" si="4715"/>
        <v>2219</v>
      </c>
      <c r="M4332" s="147"/>
      <c r="N4332" s="143">
        <f t="shared" si="4674"/>
        <v>555.36</v>
      </c>
      <c r="O4332" s="143">
        <f t="shared" si="4670"/>
        <v>1279.3900000000001</v>
      </c>
      <c r="P4332" s="143">
        <f t="shared" si="4671"/>
        <v>9908.4</v>
      </c>
      <c r="Q4332" s="143">
        <f t="shared" si="4672"/>
        <v>6657</v>
      </c>
      <c r="R4332" s="188">
        <f t="shared" si="4675"/>
        <v>18400.150000000001</v>
      </c>
      <c r="T4332">
        <v>46773.29</v>
      </c>
      <c r="U4332" s="190">
        <f t="shared" si="4676"/>
        <v>0.39339011645321509</v>
      </c>
    </row>
    <row r="4333" spans="1:21" x14ac:dyDescent="0.2">
      <c r="A4333" s="178">
        <v>42916</v>
      </c>
      <c r="B4333" s="179">
        <v>0.45833333333333331</v>
      </c>
      <c r="C4333" t="s">
        <v>349</v>
      </c>
      <c r="D4333">
        <v>2.11</v>
      </c>
      <c r="E4333">
        <v>4.8499999999999996</v>
      </c>
      <c r="F4333">
        <v>4.26</v>
      </c>
      <c r="G4333">
        <v>3</v>
      </c>
      <c r="H4333" s="184">
        <f t="shared" ref="H4333:L4333" si="4716">H4309</f>
        <v>0.41666666666666669</v>
      </c>
      <c r="I4333" s="185">
        <f t="shared" si="4716"/>
        <v>196</v>
      </c>
      <c r="J4333" s="185">
        <f t="shared" si="4716"/>
        <v>315</v>
      </c>
      <c r="K4333" s="185">
        <f t="shared" si="4716"/>
        <v>2872</v>
      </c>
      <c r="L4333" s="185">
        <f t="shared" si="4716"/>
        <v>2219</v>
      </c>
      <c r="M4333" s="147"/>
      <c r="N4333" s="143">
        <f t="shared" si="4674"/>
        <v>413.56</v>
      </c>
      <c r="O4333" s="143">
        <f t="shared" si="4670"/>
        <v>1527.75</v>
      </c>
      <c r="P4333" s="143">
        <f t="shared" si="4671"/>
        <v>12234.72</v>
      </c>
      <c r="Q4333" s="143">
        <f t="shared" si="4672"/>
        <v>6657</v>
      </c>
      <c r="R4333" s="188">
        <f t="shared" si="4675"/>
        <v>20833.03</v>
      </c>
      <c r="T4333">
        <v>49840.639999999999</v>
      </c>
      <c r="U4333" s="190">
        <f t="shared" si="4676"/>
        <v>0.41799282673737737</v>
      </c>
    </row>
    <row r="4334" spans="1:21" x14ac:dyDescent="0.2">
      <c r="A4334" s="178">
        <v>42916</v>
      </c>
      <c r="B4334" s="179">
        <v>0.5</v>
      </c>
      <c r="C4334" t="s">
        <v>349</v>
      </c>
      <c r="D4334">
        <v>1</v>
      </c>
      <c r="E4334">
        <v>5.84</v>
      </c>
      <c r="F4334">
        <v>6.04</v>
      </c>
      <c r="G4334">
        <v>5.5</v>
      </c>
      <c r="H4334" s="184">
        <f t="shared" ref="H4334:L4334" si="4717">H4310</f>
        <v>0.45833333333333331</v>
      </c>
      <c r="I4334" s="185">
        <f t="shared" si="4717"/>
        <v>226</v>
      </c>
      <c r="J4334" s="185">
        <f t="shared" si="4717"/>
        <v>326</v>
      </c>
      <c r="K4334" s="185">
        <f t="shared" si="4717"/>
        <v>2842</v>
      </c>
      <c r="L4334" s="185">
        <f t="shared" si="4717"/>
        <v>1635</v>
      </c>
      <c r="M4334" s="147"/>
      <c r="N4334" s="143">
        <f t="shared" si="4674"/>
        <v>226</v>
      </c>
      <c r="O4334" s="143">
        <f t="shared" si="4670"/>
        <v>1903.84</v>
      </c>
      <c r="P4334" s="143">
        <f t="shared" si="4671"/>
        <v>17165.68</v>
      </c>
      <c r="Q4334" s="143">
        <f t="shared" si="4672"/>
        <v>8992.5</v>
      </c>
      <c r="R4334" s="188">
        <f t="shared" si="4675"/>
        <v>28288.02</v>
      </c>
      <c r="T4334">
        <v>53049.99</v>
      </c>
      <c r="U4334" s="190">
        <f t="shared" si="4676"/>
        <v>0.53323327676404841</v>
      </c>
    </row>
    <row r="4335" spans="1:21" x14ac:dyDescent="0.2">
      <c r="A4335" s="178">
        <v>42916</v>
      </c>
      <c r="B4335" s="179">
        <v>0.54166666666666663</v>
      </c>
      <c r="C4335" t="s">
        <v>349</v>
      </c>
      <c r="D4335">
        <v>1.24</v>
      </c>
      <c r="E4335">
        <v>5.89</v>
      </c>
      <c r="F4335">
        <v>6.89</v>
      </c>
      <c r="G4335">
        <v>5.89</v>
      </c>
      <c r="H4335" s="184">
        <f t="shared" ref="H4335:L4335" si="4718">H4311</f>
        <v>0.5</v>
      </c>
      <c r="I4335" s="185">
        <f t="shared" si="4718"/>
        <v>222</v>
      </c>
      <c r="J4335" s="185">
        <f t="shared" si="4718"/>
        <v>319</v>
      </c>
      <c r="K4335" s="185">
        <f t="shared" si="4718"/>
        <v>2842</v>
      </c>
      <c r="L4335" s="185">
        <f t="shared" si="4718"/>
        <v>1635</v>
      </c>
      <c r="M4335" s="147"/>
      <c r="N4335" s="143">
        <f t="shared" si="4674"/>
        <v>275.27999999999997</v>
      </c>
      <c r="O4335" s="143">
        <f t="shared" si="4670"/>
        <v>1878.9099999999999</v>
      </c>
      <c r="P4335" s="143">
        <f t="shared" si="4671"/>
        <v>19581.379999999997</v>
      </c>
      <c r="Q4335" s="143">
        <f t="shared" si="4672"/>
        <v>9630.15</v>
      </c>
      <c r="R4335" s="188">
        <f t="shared" si="4675"/>
        <v>31365.719999999994</v>
      </c>
      <c r="T4335">
        <v>56240.05</v>
      </c>
      <c r="U4335" s="190">
        <f t="shared" si="4676"/>
        <v>0.55771145295923441</v>
      </c>
    </row>
    <row r="4336" spans="1:21" x14ac:dyDescent="0.2">
      <c r="A4336" s="178">
        <v>42916</v>
      </c>
      <c r="B4336" s="179">
        <v>0.58333333333333337</v>
      </c>
      <c r="C4336" t="s">
        <v>349</v>
      </c>
      <c r="D4336">
        <v>1.51</v>
      </c>
      <c r="E4336">
        <v>15</v>
      </c>
      <c r="F4336">
        <v>18.61</v>
      </c>
      <c r="G4336">
        <v>15</v>
      </c>
      <c r="H4336" s="184">
        <f t="shared" ref="H4336:L4336" si="4719">H4312</f>
        <v>0.54166666666666663</v>
      </c>
      <c r="I4336" s="185">
        <f t="shared" si="4719"/>
        <v>195</v>
      </c>
      <c r="J4336" s="185">
        <f t="shared" si="4719"/>
        <v>299</v>
      </c>
      <c r="K4336" s="185">
        <f t="shared" si="4719"/>
        <v>2842</v>
      </c>
      <c r="L4336" s="185">
        <f t="shared" si="4719"/>
        <v>1635</v>
      </c>
      <c r="M4336" s="147"/>
      <c r="N4336" s="143">
        <f t="shared" si="4674"/>
        <v>294.45</v>
      </c>
      <c r="O4336" s="143">
        <f t="shared" si="4670"/>
        <v>4485</v>
      </c>
      <c r="P4336" s="143">
        <f t="shared" si="4671"/>
        <v>52889.619999999995</v>
      </c>
      <c r="Q4336" s="143">
        <f t="shared" si="4672"/>
        <v>24525</v>
      </c>
      <c r="R4336" s="188">
        <f t="shared" si="4675"/>
        <v>82194.069999999992</v>
      </c>
      <c r="T4336">
        <v>59100.03</v>
      </c>
      <c r="U4336" s="190">
        <f t="shared" si="4676"/>
        <v>1.3907618997824536</v>
      </c>
    </row>
    <row r="4337" spans="1:21" x14ac:dyDescent="0.2">
      <c r="A4337" s="178">
        <v>42916</v>
      </c>
      <c r="B4337" s="179">
        <v>0.625</v>
      </c>
      <c r="C4337" t="s">
        <v>349</v>
      </c>
      <c r="D4337">
        <v>2.58</v>
      </c>
      <c r="E4337">
        <v>16.579999999999998</v>
      </c>
      <c r="F4337">
        <v>24.46</v>
      </c>
      <c r="G4337">
        <v>5</v>
      </c>
      <c r="H4337" s="184">
        <f t="shared" ref="H4337:L4337" si="4720">H4313</f>
        <v>0.58333333333333337</v>
      </c>
      <c r="I4337" s="185">
        <f t="shared" si="4720"/>
        <v>205</v>
      </c>
      <c r="J4337" s="185">
        <f t="shared" si="4720"/>
        <v>237</v>
      </c>
      <c r="K4337" s="185">
        <f t="shared" si="4720"/>
        <v>2842</v>
      </c>
      <c r="L4337" s="185">
        <f t="shared" si="4720"/>
        <v>1635</v>
      </c>
      <c r="M4337" s="147"/>
      <c r="N4337" s="143">
        <f t="shared" si="4674"/>
        <v>528.9</v>
      </c>
      <c r="O4337" s="143">
        <f t="shared" si="4670"/>
        <v>3929.4599999999996</v>
      </c>
      <c r="P4337" s="143">
        <f t="shared" si="4671"/>
        <v>69515.320000000007</v>
      </c>
      <c r="Q4337" s="143">
        <f t="shared" si="4672"/>
        <v>8175</v>
      </c>
      <c r="R4337" s="188">
        <f t="shared" si="4675"/>
        <v>82148.680000000008</v>
      </c>
      <c r="T4337">
        <v>61626.02</v>
      </c>
      <c r="U4337" s="190">
        <f t="shared" si="4676"/>
        <v>1.3330193966769233</v>
      </c>
    </row>
    <row r="4338" spans="1:21" x14ac:dyDescent="0.2">
      <c r="A4338" s="178">
        <v>42916</v>
      </c>
      <c r="B4338" s="179">
        <v>0.66666666666666663</v>
      </c>
      <c r="C4338" t="s">
        <v>349</v>
      </c>
      <c r="D4338">
        <v>3.5</v>
      </c>
      <c r="E4338">
        <v>22.49</v>
      </c>
      <c r="F4338">
        <v>32.090000000000003</v>
      </c>
      <c r="G4338">
        <v>5</v>
      </c>
      <c r="H4338" s="184">
        <f t="shared" ref="H4338:L4338" si="4721">H4314</f>
        <v>0.625</v>
      </c>
      <c r="I4338" s="185">
        <f t="shared" si="4721"/>
        <v>212</v>
      </c>
      <c r="J4338" s="185">
        <f t="shared" si="4721"/>
        <v>213</v>
      </c>
      <c r="K4338" s="185">
        <f t="shared" si="4721"/>
        <v>2842</v>
      </c>
      <c r="L4338" s="185">
        <f t="shared" si="4721"/>
        <v>1380</v>
      </c>
      <c r="M4338" s="147"/>
      <c r="N4338" s="143">
        <f t="shared" si="4674"/>
        <v>742</v>
      </c>
      <c r="O4338" s="143">
        <f t="shared" si="4670"/>
        <v>4790.37</v>
      </c>
      <c r="P4338" s="143">
        <f t="shared" si="4671"/>
        <v>91199.780000000013</v>
      </c>
      <c r="Q4338" s="143">
        <f t="shared" si="4672"/>
        <v>6900</v>
      </c>
      <c r="R4338" s="188">
        <f t="shared" si="4675"/>
        <v>103632.15000000001</v>
      </c>
      <c r="T4338">
        <v>63433.35</v>
      </c>
      <c r="U4338" s="190">
        <f t="shared" si="4676"/>
        <v>1.6337171219870936</v>
      </c>
    </row>
    <row r="4339" spans="1:21" x14ac:dyDescent="0.2">
      <c r="A4339" s="178">
        <v>42916</v>
      </c>
      <c r="B4339" s="179">
        <v>0.70833333333333337</v>
      </c>
      <c r="C4339" t="s">
        <v>349</v>
      </c>
      <c r="D4339">
        <v>3.5</v>
      </c>
      <c r="E4339">
        <v>19.989999999999998</v>
      </c>
      <c r="F4339">
        <v>26.71</v>
      </c>
      <c r="G4339">
        <v>1.37</v>
      </c>
      <c r="H4339" s="184">
        <f t="shared" ref="H4339:L4339" si="4722">H4315</f>
        <v>0.66666666666666663</v>
      </c>
      <c r="I4339" s="185">
        <f t="shared" si="4722"/>
        <v>191</v>
      </c>
      <c r="J4339" s="185">
        <f t="shared" si="4722"/>
        <v>237</v>
      </c>
      <c r="K4339" s="185">
        <f t="shared" si="4722"/>
        <v>2842</v>
      </c>
      <c r="L4339" s="185">
        <f t="shared" si="4722"/>
        <v>1380</v>
      </c>
      <c r="M4339" s="147"/>
      <c r="N4339" s="143">
        <f t="shared" si="4674"/>
        <v>668.5</v>
      </c>
      <c r="O4339" s="143">
        <f t="shared" si="4670"/>
        <v>4737.6299999999992</v>
      </c>
      <c r="P4339" s="143">
        <f t="shared" si="4671"/>
        <v>75909.820000000007</v>
      </c>
      <c r="Q4339" s="143">
        <f t="shared" si="4672"/>
        <v>1890.6000000000001</v>
      </c>
      <c r="R4339" s="188">
        <f t="shared" si="4675"/>
        <v>83206.550000000017</v>
      </c>
      <c r="T4339">
        <v>64642.39</v>
      </c>
      <c r="U4339" s="190">
        <f t="shared" si="4676"/>
        <v>1.2871824510201435</v>
      </c>
    </row>
    <row r="4340" spans="1:21" x14ac:dyDescent="0.2">
      <c r="A4340" s="178">
        <v>42916</v>
      </c>
      <c r="B4340" s="179">
        <v>0.75</v>
      </c>
      <c r="C4340" t="s">
        <v>349</v>
      </c>
      <c r="D4340">
        <v>3.5</v>
      </c>
      <c r="E4340">
        <v>10.55</v>
      </c>
      <c r="F4340">
        <v>15.73</v>
      </c>
      <c r="G4340">
        <v>1</v>
      </c>
      <c r="H4340" s="184">
        <f t="shared" ref="H4340:L4340" si="4723">H4316</f>
        <v>0.70833333333333337</v>
      </c>
      <c r="I4340" s="185">
        <f t="shared" si="4723"/>
        <v>218</v>
      </c>
      <c r="J4340" s="185">
        <f t="shared" si="4723"/>
        <v>258</v>
      </c>
      <c r="K4340" s="185">
        <f t="shared" si="4723"/>
        <v>2842</v>
      </c>
      <c r="L4340" s="185">
        <f t="shared" si="4723"/>
        <v>1380</v>
      </c>
      <c r="M4340" s="147"/>
      <c r="N4340" s="143">
        <f t="shared" si="4674"/>
        <v>763</v>
      </c>
      <c r="O4340" s="143">
        <f t="shared" si="4670"/>
        <v>2721.9</v>
      </c>
      <c r="P4340" s="143">
        <f t="shared" si="4671"/>
        <v>44704.66</v>
      </c>
      <c r="Q4340" s="143">
        <f t="shared" si="4672"/>
        <v>1380</v>
      </c>
      <c r="R4340" s="188">
        <f t="shared" si="4675"/>
        <v>49569.560000000005</v>
      </c>
      <c r="T4340">
        <v>65145.83</v>
      </c>
      <c r="U4340" s="190">
        <f t="shared" si="4676"/>
        <v>0.76090150359585573</v>
      </c>
    </row>
    <row r="4341" spans="1:21" x14ac:dyDescent="0.2">
      <c r="A4341" s="178">
        <v>42916</v>
      </c>
      <c r="B4341" s="179">
        <v>0.79166666666666663</v>
      </c>
      <c r="C4341" t="s">
        <v>349</v>
      </c>
      <c r="D4341">
        <v>4</v>
      </c>
      <c r="E4341">
        <v>6.22</v>
      </c>
      <c r="F4341">
        <v>10.68</v>
      </c>
      <c r="G4341">
        <v>1.66</v>
      </c>
      <c r="H4341" s="184">
        <f t="shared" ref="H4341:L4341" si="4724">H4317</f>
        <v>0.75</v>
      </c>
      <c r="I4341" s="185">
        <f t="shared" si="4724"/>
        <v>240</v>
      </c>
      <c r="J4341" s="185">
        <f t="shared" si="4724"/>
        <v>365</v>
      </c>
      <c r="K4341" s="185">
        <f t="shared" si="4724"/>
        <v>2842</v>
      </c>
      <c r="L4341" s="185">
        <f t="shared" si="4724"/>
        <v>1380</v>
      </c>
      <c r="M4341" s="147"/>
      <c r="N4341" s="143">
        <f t="shared" si="4674"/>
        <v>960</v>
      </c>
      <c r="O4341" s="143">
        <f t="shared" si="4670"/>
        <v>2270.2999999999997</v>
      </c>
      <c r="P4341" s="143">
        <f t="shared" si="4671"/>
        <v>30352.559999999998</v>
      </c>
      <c r="Q4341" s="143">
        <f t="shared" si="4672"/>
        <v>2290.7999999999997</v>
      </c>
      <c r="R4341" s="188">
        <f t="shared" si="4675"/>
        <v>35873.660000000003</v>
      </c>
      <c r="T4341">
        <v>64709.99</v>
      </c>
      <c r="U4341" s="190">
        <f t="shared" si="4676"/>
        <v>0.55437591629978622</v>
      </c>
    </row>
    <row r="4342" spans="1:21" x14ac:dyDescent="0.2">
      <c r="A4342" s="178">
        <v>42916</v>
      </c>
      <c r="B4342" s="179">
        <v>0.83333333333333337</v>
      </c>
      <c r="C4342" t="s">
        <v>349</v>
      </c>
      <c r="D4342">
        <v>5.89</v>
      </c>
      <c r="E4342">
        <v>4</v>
      </c>
      <c r="F4342">
        <v>9.4600000000000009</v>
      </c>
      <c r="G4342">
        <v>0.99</v>
      </c>
      <c r="H4342" s="184">
        <f t="shared" ref="H4342:L4342" si="4725">H4318</f>
        <v>0.79166666666666663</v>
      </c>
      <c r="I4342" s="185">
        <f t="shared" si="4725"/>
        <v>320</v>
      </c>
      <c r="J4342" s="185">
        <f t="shared" si="4725"/>
        <v>214</v>
      </c>
      <c r="K4342" s="185">
        <f t="shared" si="4725"/>
        <v>2842</v>
      </c>
      <c r="L4342" s="185">
        <f t="shared" si="4725"/>
        <v>1426</v>
      </c>
      <c r="M4342" s="147"/>
      <c r="N4342" s="143">
        <f t="shared" si="4674"/>
        <v>1884.8</v>
      </c>
      <c r="O4342" s="143">
        <f t="shared" si="4670"/>
        <v>856</v>
      </c>
      <c r="P4342" s="143">
        <f t="shared" si="4671"/>
        <v>26885.320000000003</v>
      </c>
      <c r="Q4342" s="143">
        <f t="shared" si="4672"/>
        <v>1411.74</v>
      </c>
      <c r="R4342" s="188">
        <f t="shared" si="4675"/>
        <v>31037.860000000004</v>
      </c>
      <c r="T4342">
        <v>63074.55</v>
      </c>
      <c r="U4342" s="190">
        <f t="shared" si="4676"/>
        <v>0.49208214723688087</v>
      </c>
    </row>
    <row r="4343" spans="1:21" x14ac:dyDescent="0.2">
      <c r="A4343" s="178">
        <v>42916</v>
      </c>
      <c r="B4343" s="179">
        <v>0.875</v>
      </c>
      <c r="C4343" t="s">
        <v>349</v>
      </c>
      <c r="D4343">
        <v>3.5</v>
      </c>
      <c r="E4343">
        <v>3.16</v>
      </c>
      <c r="F4343">
        <v>7.03</v>
      </c>
      <c r="G4343">
        <v>0.99</v>
      </c>
      <c r="H4343" s="184">
        <f t="shared" ref="H4343:L4343" si="4726">H4319</f>
        <v>0.83333333333333337</v>
      </c>
      <c r="I4343" s="185">
        <f t="shared" si="4726"/>
        <v>322</v>
      </c>
      <c r="J4343" s="185">
        <f t="shared" si="4726"/>
        <v>178</v>
      </c>
      <c r="K4343" s="185">
        <f t="shared" si="4726"/>
        <v>2842</v>
      </c>
      <c r="L4343" s="185">
        <f t="shared" si="4726"/>
        <v>1426</v>
      </c>
      <c r="M4343" s="147"/>
      <c r="N4343" s="143">
        <f t="shared" si="4674"/>
        <v>1127</v>
      </c>
      <c r="O4343" s="143">
        <f t="shared" si="4670"/>
        <v>562.48</v>
      </c>
      <c r="P4343" s="143">
        <f t="shared" si="4671"/>
        <v>19979.260000000002</v>
      </c>
      <c r="Q4343" s="143">
        <f t="shared" si="4672"/>
        <v>1411.74</v>
      </c>
      <c r="R4343" s="188">
        <f t="shared" si="4675"/>
        <v>23080.480000000003</v>
      </c>
      <c r="T4343">
        <v>60677.64</v>
      </c>
      <c r="U4343" s="190">
        <f t="shared" si="4676"/>
        <v>0.38037866996804759</v>
      </c>
    </row>
    <row r="4344" spans="1:21" x14ac:dyDescent="0.2">
      <c r="A4344" s="178">
        <v>42916</v>
      </c>
      <c r="B4344" s="179">
        <v>0.91666666666666663</v>
      </c>
      <c r="C4344" t="s">
        <v>349</v>
      </c>
      <c r="D4344">
        <v>8.01</v>
      </c>
      <c r="E4344">
        <v>3</v>
      </c>
      <c r="F4344">
        <v>7.97</v>
      </c>
      <c r="G4344">
        <v>0.99</v>
      </c>
      <c r="H4344" s="184">
        <f t="shared" ref="H4344:L4344" si="4727">H4320</f>
        <v>0.875</v>
      </c>
      <c r="I4344" s="185">
        <f t="shared" si="4727"/>
        <v>337</v>
      </c>
      <c r="J4344" s="185">
        <f t="shared" si="4727"/>
        <v>173</v>
      </c>
      <c r="K4344" s="185">
        <f t="shared" si="4727"/>
        <v>2842</v>
      </c>
      <c r="L4344" s="185">
        <f t="shared" si="4727"/>
        <v>1426</v>
      </c>
      <c r="M4344" s="147"/>
      <c r="N4344" s="143">
        <f t="shared" si="4674"/>
        <v>2699.37</v>
      </c>
      <c r="O4344" s="143">
        <f t="shared" si="4670"/>
        <v>519</v>
      </c>
      <c r="P4344" s="143">
        <f t="shared" si="4671"/>
        <v>22650.739999999998</v>
      </c>
      <c r="Q4344" s="143">
        <f t="shared" si="4672"/>
        <v>1411.74</v>
      </c>
      <c r="R4344" s="188">
        <f t="shared" si="4675"/>
        <v>27280.85</v>
      </c>
      <c r="T4344">
        <v>58509.97</v>
      </c>
      <c r="U4344" s="190">
        <f t="shared" si="4676"/>
        <v>0.46625985280799148</v>
      </c>
    </row>
    <row r="4345" spans="1:21" x14ac:dyDescent="0.2">
      <c r="A4345" s="178">
        <v>42916</v>
      </c>
      <c r="B4345" s="179">
        <v>0.95833333333333337</v>
      </c>
      <c r="C4345" t="s">
        <v>349</v>
      </c>
      <c r="D4345">
        <v>12.09</v>
      </c>
      <c r="E4345">
        <v>8.43</v>
      </c>
      <c r="F4345">
        <v>8.6300000000000008</v>
      </c>
      <c r="G4345">
        <v>0.12</v>
      </c>
      <c r="H4345" s="184">
        <f t="shared" ref="H4345:L4345" si="4728">H4321</f>
        <v>0.91666666666666663</v>
      </c>
      <c r="I4345" s="185">
        <f t="shared" si="4728"/>
        <v>394</v>
      </c>
      <c r="J4345" s="185">
        <f t="shared" si="4728"/>
        <v>194</v>
      </c>
      <c r="K4345" s="185">
        <f t="shared" si="4728"/>
        <v>2842</v>
      </c>
      <c r="L4345" s="185">
        <f t="shared" si="4728"/>
        <v>1426</v>
      </c>
      <c r="M4345" s="147"/>
      <c r="N4345" s="143">
        <f t="shared" si="4674"/>
        <v>4763.46</v>
      </c>
      <c r="O4345" s="143">
        <f t="shared" si="4670"/>
        <v>1635.4199999999998</v>
      </c>
      <c r="P4345" s="143">
        <f t="shared" si="4671"/>
        <v>24526.460000000003</v>
      </c>
      <c r="Q4345" s="143">
        <f t="shared" si="4672"/>
        <v>171.12</v>
      </c>
      <c r="R4345" s="188">
        <f t="shared" si="4675"/>
        <v>31096.460000000003</v>
      </c>
      <c r="T4345">
        <v>56846.11</v>
      </c>
      <c r="U4345" s="190">
        <f t="shared" si="4676"/>
        <v>0.54702881164603878</v>
      </c>
    </row>
    <row r="4346" spans="1:21" x14ac:dyDescent="0.2">
      <c r="A4346" s="178">
        <v>42916</v>
      </c>
      <c r="B4346" s="180">
        <v>1</v>
      </c>
      <c r="C4346" t="s">
        <v>349</v>
      </c>
      <c r="D4346">
        <v>9</v>
      </c>
      <c r="E4346">
        <v>4.42</v>
      </c>
      <c r="F4346">
        <v>4.37</v>
      </c>
      <c r="G4346">
        <v>0.12</v>
      </c>
      <c r="H4346" s="184">
        <f t="shared" ref="H4346:L4346" si="4729">H4322</f>
        <v>0.95833333333333337</v>
      </c>
      <c r="I4346" s="185">
        <f t="shared" si="4729"/>
        <v>389</v>
      </c>
      <c r="J4346" s="185">
        <f t="shared" si="4729"/>
        <v>265</v>
      </c>
      <c r="K4346" s="185">
        <f t="shared" si="4729"/>
        <v>2985</v>
      </c>
      <c r="L4346" s="185">
        <f t="shared" si="4729"/>
        <v>1111</v>
      </c>
      <c r="M4346" s="147"/>
      <c r="N4346" s="143">
        <f t="shared" si="4674"/>
        <v>3501</v>
      </c>
      <c r="O4346" s="143">
        <f t="shared" si="4670"/>
        <v>1171.3</v>
      </c>
      <c r="P4346" s="143">
        <f t="shared" si="4671"/>
        <v>13044.45</v>
      </c>
      <c r="Q4346" s="143">
        <f t="shared" si="4672"/>
        <v>133.32</v>
      </c>
      <c r="R4346" s="188">
        <f t="shared" si="4675"/>
        <v>17850.07</v>
      </c>
      <c r="T4346">
        <v>53722.25</v>
      </c>
      <c r="U4346" s="190">
        <f t="shared" si="4676"/>
        <v>0.33226586749438081</v>
      </c>
    </row>
    <row r="4347" spans="1:21" x14ac:dyDescent="0.2">
      <c r="A4347" s="178">
        <v>42917</v>
      </c>
      <c r="B4347" s="179">
        <v>4.1666666666666664E-2</v>
      </c>
      <c r="C4347" t="s">
        <v>349</v>
      </c>
      <c r="D4347">
        <v>5</v>
      </c>
      <c r="E4347">
        <v>5.39</v>
      </c>
      <c r="F4347">
        <v>5.83</v>
      </c>
      <c r="G4347">
        <v>0.01</v>
      </c>
      <c r="H4347" s="184">
        <f t="shared" ref="H4347:L4347" si="4730">H4323</f>
        <v>1</v>
      </c>
      <c r="I4347" s="185">
        <f t="shared" si="4730"/>
        <v>362</v>
      </c>
      <c r="J4347" s="185">
        <f t="shared" si="4730"/>
        <v>243</v>
      </c>
      <c r="K4347" s="185">
        <f t="shared" si="4730"/>
        <v>2985</v>
      </c>
      <c r="L4347" s="185">
        <f t="shared" si="4730"/>
        <v>1111</v>
      </c>
      <c r="M4347" s="147"/>
      <c r="N4347" s="143">
        <f t="shared" si="4674"/>
        <v>1810</v>
      </c>
      <c r="O4347" s="143">
        <f t="shared" si="4670"/>
        <v>1309.77</v>
      </c>
      <c r="P4347" s="143">
        <f t="shared" si="4671"/>
        <v>17402.55</v>
      </c>
      <c r="Q4347" s="143">
        <f t="shared" si="4672"/>
        <v>11.11</v>
      </c>
      <c r="R4347" s="188">
        <f t="shared" si="4675"/>
        <v>20533.43</v>
      </c>
      <c r="T4347">
        <v>50009.62</v>
      </c>
      <c r="U4347" s="190">
        <f t="shared" si="4676"/>
        <v>0.41058960256046734</v>
      </c>
    </row>
    <row r="4348" spans="1:21" x14ac:dyDescent="0.2">
      <c r="A4348" s="178">
        <v>42917</v>
      </c>
      <c r="B4348" s="179">
        <v>8.3333333333333329E-2</v>
      </c>
      <c r="C4348" t="s">
        <v>349</v>
      </c>
      <c r="D4348">
        <v>3.11</v>
      </c>
      <c r="E4348">
        <v>3</v>
      </c>
      <c r="F4348">
        <v>3.39</v>
      </c>
      <c r="G4348">
        <v>0.01</v>
      </c>
      <c r="H4348" s="184">
        <f t="shared" ref="H4348:L4348" si="4731">H4324</f>
        <v>4.1666666666666664E-2</v>
      </c>
      <c r="I4348" s="185">
        <f t="shared" si="4731"/>
        <v>294</v>
      </c>
      <c r="J4348" s="185">
        <f t="shared" si="4731"/>
        <v>212</v>
      </c>
      <c r="K4348" s="185">
        <f t="shared" si="4731"/>
        <v>2985</v>
      </c>
      <c r="L4348" s="185">
        <f t="shared" si="4731"/>
        <v>1111</v>
      </c>
      <c r="M4348" s="147"/>
      <c r="N4348" s="143">
        <f t="shared" si="4674"/>
        <v>914.33999999999992</v>
      </c>
      <c r="O4348" s="143">
        <f t="shared" si="4670"/>
        <v>636</v>
      </c>
      <c r="P4348" s="143">
        <f t="shared" si="4671"/>
        <v>10119.15</v>
      </c>
      <c r="Q4348" s="143">
        <f t="shared" si="4672"/>
        <v>11.11</v>
      </c>
      <c r="R4348" s="188">
        <f t="shared" si="4675"/>
        <v>11680.6</v>
      </c>
      <c r="T4348">
        <v>46172.21</v>
      </c>
      <c r="U4348" s="190">
        <f t="shared" si="4676"/>
        <v>0.25297901053469179</v>
      </c>
    </row>
    <row r="4349" spans="1:21" x14ac:dyDescent="0.2">
      <c r="A4349" s="178">
        <v>42917</v>
      </c>
      <c r="B4349" s="179">
        <v>0.125</v>
      </c>
      <c r="C4349" t="s">
        <v>349</v>
      </c>
      <c r="D4349">
        <v>2.61</v>
      </c>
      <c r="E4349">
        <v>2.4</v>
      </c>
      <c r="F4349">
        <v>2.94</v>
      </c>
      <c r="G4349">
        <v>0.5</v>
      </c>
      <c r="H4349" s="184">
        <f t="shared" ref="H4349:L4349" si="4732">H4325</f>
        <v>8.3333333333333329E-2</v>
      </c>
      <c r="I4349" s="185">
        <f t="shared" si="4732"/>
        <v>236</v>
      </c>
      <c r="J4349" s="185">
        <f t="shared" si="4732"/>
        <v>179</v>
      </c>
      <c r="K4349" s="185">
        <f t="shared" si="4732"/>
        <v>2985</v>
      </c>
      <c r="L4349" s="185">
        <f t="shared" si="4732"/>
        <v>1111</v>
      </c>
      <c r="M4349" s="147"/>
      <c r="N4349" s="143">
        <f t="shared" si="4674"/>
        <v>615.95999999999992</v>
      </c>
      <c r="O4349" s="143">
        <f t="shared" si="4670"/>
        <v>429.59999999999997</v>
      </c>
      <c r="P4349" s="143">
        <f t="shared" si="4671"/>
        <v>8775.9</v>
      </c>
      <c r="Q4349" s="143">
        <f t="shared" si="4672"/>
        <v>555.5</v>
      </c>
      <c r="R4349" s="188">
        <f t="shared" si="4675"/>
        <v>10376.959999999999</v>
      </c>
      <c r="T4349">
        <v>43197.41</v>
      </c>
      <c r="U4349" s="190">
        <f t="shared" si="4676"/>
        <v>0.24022180959460296</v>
      </c>
    </row>
    <row r="4350" spans="1:21" x14ac:dyDescent="0.2">
      <c r="A4350" s="178">
        <v>42917</v>
      </c>
      <c r="B4350" s="179">
        <v>0.16666666666666666</v>
      </c>
      <c r="C4350" t="s">
        <v>349</v>
      </c>
      <c r="D4350">
        <v>2.11</v>
      </c>
      <c r="E4350">
        <v>2.35</v>
      </c>
      <c r="F4350">
        <v>2.61</v>
      </c>
      <c r="G4350">
        <v>0.5</v>
      </c>
      <c r="H4350" s="184">
        <f t="shared" ref="H4350:L4350" si="4733">H4326</f>
        <v>0.125</v>
      </c>
      <c r="I4350" s="185">
        <f t="shared" si="4733"/>
        <v>201</v>
      </c>
      <c r="J4350" s="185">
        <f t="shared" si="4733"/>
        <v>205</v>
      </c>
      <c r="K4350" s="185">
        <f t="shared" si="4733"/>
        <v>2985</v>
      </c>
      <c r="L4350" s="185">
        <f t="shared" si="4733"/>
        <v>1717</v>
      </c>
      <c r="M4350" s="147"/>
      <c r="N4350" s="143">
        <f t="shared" si="4674"/>
        <v>424.10999999999996</v>
      </c>
      <c r="O4350" s="143">
        <f t="shared" si="4670"/>
        <v>481.75</v>
      </c>
      <c r="P4350" s="143">
        <f t="shared" si="4671"/>
        <v>7790.8499999999995</v>
      </c>
      <c r="Q4350" s="143">
        <f t="shared" si="4672"/>
        <v>858.5</v>
      </c>
      <c r="R4350" s="188">
        <f t="shared" si="4675"/>
        <v>9555.2099999999991</v>
      </c>
      <c r="T4350">
        <v>40927.480000000003</v>
      </c>
      <c r="U4350" s="190">
        <f t="shared" si="4676"/>
        <v>0.23346685405502607</v>
      </c>
    </row>
    <row r="4351" spans="1:21" x14ac:dyDescent="0.2">
      <c r="A4351" s="178">
        <v>42917</v>
      </c>
      <c r="B4351" s="179">
        <v>0.20833333333333334</v>
      </c>
      <c r="C4351" t="s">
        <v>349</v>
      </c>
      <c r="D4351">
        <v>1</v>
      </c>
      <c r="E4351">
        <v>2.37</v>
      </c>
      <c r="F4351">
        <v>2.5099999999999998</v>
      </c>
      <c r="G4351">
        <v>0.5</v>
      </c>
      <c r="H4351" s="184">
        <f t="shared" ref="H4351:L4351" si="4734">H4327</f>
        <v>0.16666666666666666</v>
      </c>
      <c r="I4351" s="185">
        <f t="shared" si="4734"/>
        <v>185</v>
      </c>
      <c r="J4351" s="185">
        <f t="shared" si="4734"/>
        <v>205</v>
      </c>
      <c r="K4351" s="185">
        <f t="shared" si="4734"/>
        <v>2985</v>
      </c>
      <c r="L4351" s="185">
        <f t="shared" si="4734"/>
        <v>1717</v>
      </c>
      <c r="M4351" s="147"/>
      <c r="N4351" s="143">
        <f t="shared" si="4674"/>
        <v>185</v>
      </c>
      <c r="O4351" s="143">
        <f t="shared" si="4670"/>
        <v>485.85</v>
      </c>
      <c r="P4351" s="143">
        <f t="shared" si="4671"/>
        <v>7492.3499999999995</v>
      </c>
      <c r="Q4351" s="143">
        <f t="shared" si="4672"/>
        <v>858.5</v>
      </c>
      <c r="R4351" s="188">
        <f t="shared" si="4675"/>
        <v>9021.7000000000007</v>
      </c>
      <c r="T4351">
        <v>39402.03</v>
      </c>
      <c r="U4351" s="190">
        <f t="shared" si="4676"/>
        <v>0.22896536041417159</v>
      </c>
    </row>
    <row r="4352" spans="1:21" x14ac:dyDescent="0.2">
      <c r="A4352" s="178">
        <v>42917</v>
      </c>
      <c r="B4352" s="179">
        <v>0.25</v>
      </c>
      <c r="C4352" t="s">
        <v>349</v>
      </c>
      <c r="D4352">
        <v>1.4</v>
      </c>
      <c r="E4352">
        <v>2.61</v>
      </c>
      <c r="F4352">
        <v>2.61</v>
      </c>
      <c r="G4352">
        <v>0.5</v>
      </c>
      <c r="H4352" s="184">
        <f t="shared" ref="H4352:L4352" si="4735">H4328</f>
        <v>0.20833333333333334</v>
      </c>
      <c r="I4352" s="185">
        <f t="shared" si="4735"/>
        <v>207</v>
      </c>
      <c r="J4352" s="185">
        <f t="shared" si="4735"/>
        <v>283</v>
      </c>
      <c r="K4352" s="185">
        <f t="shared" si="4735"/>
        <v>2985</v>
      </c>
      <c r="L4352" s="185">
        <f t="shared" si="4735"/>
        <v>1717</v>
      </c>
      <c r="M4352" s="147"/>
      <c r="N4352" s="143">
        <f t="shared" si="4674"/>
        <v>289.79999999999995</v>
      </c>
      <c r="O4352" s="143">
        <f t="shared" si="4670"/>
        <v>738.63</v>
      </c>
      <c r="P4352" s="143">
        <f t="shared" si="4671"/>
        <v>7790.8499999999995</v>
      </c>
      <c r="Q4352" s="143">
        <f t="shared" si="4672"/>
        <v>858.5</v>
      </c>
      <c r="R4352" s="188">
        <f t="shared" si="4675"/>
        <v>9677.7799999999988</v>
      </c>
      <c r="T4352">
        <v>38386.51</v>
      </c>
      <c r="U4352" s="190">
        <f t="shared" si="4676"/>
        <v>0.25211408903805005</v>
      </c>
    </row>
    <row r="4353" spans="1:21" x14ac:dyDescent="0.2">
      <c r="A4353" s="178">
        <v>42917</v>
      </c>
      <c r="B4353" s="179">
        <v>0.29166666666666669</v>
      </c>
      <c r="C4353" t="s">
        <v>349</v>
      </c>
      <c r="D4353">
        <v>2.11</v>
      </c>
      <c r="E4353">
        <v>3.11</v>
      </c>
      <c r="F4353">
        <v>3</v>
      </c>
      <c r="G4353">
        <v>0.97</v>
      </c>
      <c r="H4353" s="184">
        <f t="shared" ref="H4353:L4353" si="4736">H4329</f>
        <v>0.25</v>
      </c>
      <c r="I4353" s="185">
        <f t="shared" si="4736"/>
        <v>327</v>
      </c>
      <c r="J4353" s="185">
        <f t="shared" si="4736"/>
        <v>438</v>
      </c>
      <c r="K4353" s="185">
        <f t="shared" si="4736"/>
        <v>2985</v>
      </c>
      <c r="L4353" s="185">
        <f t="shared" si="4736"/>
        <v>1717</v>
      </c>
      <c r="M4353" s="147"/>
      <c r="N4353" s="143">
        <f t="shared" si="4674"/>
        <v>689.96999999999991</v>
      </c>
      <c r="O4353" s="143">
        <f t="shared" si="4670"/>
        <v>1362.1799999999998</v>
      </c>
      <c r="P4353" s="143">
        <f t="shared" si="4671"/>
        <v>8955</v>
      </c>
      <c r="Q4353" s="143">
        <f t="shared" si="4672"/>
        <v>1665.49</v>
      </c>
      <c r="R4353" s="188">
        <f t="shared" si="4675"/>
        <v>12672.64</v>
      </c>
      <c r="T4353">
        <v>37951.06</v>
      </c>
      <c r="U4353" s="190">
        <f t="shared" si="4676"/>
        <v>0.33392058087442089</v>
      </c>
    </row>
    <row r="4354" spans="1:21" x14ac:dyDescent="0.2">
      <c r="A4354" s="178">
        <v>42917</v>
      </c>
      <c r="B4354" s="179">
        <v>0.33333333333333331</v>
      </c>
      <c r="C4354" t="s">
        <v>349</v>
      </c>
      <c r="D4354">
        <v>2.11</v>
      </c>
      <c r="E4354">
        <v>3.07</v>
      </c>
      <c r="F4354">
        <v>3.07</v>
      </c>
      <c r="G4354">
        <v>0.97</v>
      </c>
      <c r="H4354" s="184">
        <f t="shared" ref="H4354:L4354" si="4737">H4330</f>
        <v>0.29166666666666669</v>
      </c>
      <c r="I4354" s="185">
        <f t="shared" si="4737"/>
        <v>249</v>
      </c>
      <c r="J4354" s="185">
        <f t="shared" si="4737"/>
        <v>556</v>
      </c>
      <c r="K4354" s="185">
        <f t="shared" si="4737"/>
        <v>2872</v>
      </c>
      <c r="L4354" s="185">
        <f t="shared" si="4737"/>
        <v>2219</v>
      </c>
      <c r="M4354" s="147"/>
      <c r="N4354" s="143">
        <f t="shared" si="4674"/>
        <v>525.39</v>
      </c>
      <c r="O4354" s="143">
        <f t="shared" si="4670"/>
        <v>1706.9199999999998</v>
      </c>
      <c r="P4354" s="143">
        <f t="shared" si="4671"/>
        <v>8817.0399999999991</v>
      </c>
      <c r="Q4354" s="143">
        <f t="shared" si="4672"/>
        <v>2152.4299999999998</v>
      </c>
      <c r="R4354" s="188">
        <f t="shared" si="4675"/>
        <v>13201.779999999999</v>
      </c>
      <c r="T4354">
        <v>37729.919999999998</v>
      </c>
      <c r="U4354" s="190">
        <f t="shared" si="4676"/>
        <v>0.34990214662527774</v>
      </c>
    </row>
    <row r="4355" spans="1:21" x14ac:dyDescent="0.2">
      <c r="A4355" s="178">
        <v>42917</v>
      </c>
      <c r="B4355" s="179">
        <v>0.375</v>
      </c>
      <c r="C4355" t="s">
        <v>349</v>
      </c>
      <c r="D4355">
        <v>2.61</v>
      </c>
      <c r="E4355">
        <v>3.08</v>
      </c>
      <c r="F4355">
        <v>3.08</v>
      </c>
      <c r="G4355">
        <v>0.97</v>
      </c>
      <c r="H4355" s="184">
        <f t="shared" ref="H4355:L4355" si="4738">H4331</f>
        <v>0.33333333333333331</v>
      </c>
      <c r="I4355" s="185">
        <f t="shared" si="4738"/>
        <v>256</v>
      </c>
      <c r="J4355" s="185">
        <f t="shared" si="4738"/>
        <v>306</v>
      </c>
      <c r="K4355" s="185">
        <f t="shared" si="4738"/>
        <v>2872</v>
      </c>
      <c r="L4355" s="185">
        <f t="shared" si="4738"/>
        <v>2219</v>
      </c>
      <c r="M4355" s="147"/>
      <c r="N4355" s="143">
        <f t="shared" si="4674"/>
        <v>668.16</v>
      </c>
      <c r="O4355" s="143">
        <f t="shared" si="4670"/>
        <v>942.48</v>
      </c>
      <c r="P4355" s="143">
        <f t="shared" si="4671"/>
        <v>8845.76</v>
      </c>
      <c r="Q4355" s="143">
        <f t="shared" si="4672"/>
        <v>2152.4299999999998</v>
      </c>
      <c r="R4355" s="188">
        <f t="shared" si="4675"/>
        <v>12608.83</v>
      </c>
      <c r="T4355">
        <v>38122.800000000003</v>
      </c>
      <c r="U4355" s="190">
        <f t="shared" si="4676"/>
        <v>0.33074249530464706</v>
      </c>
    </row>
    <row r="4356" spans="1:21" x14ac:dyDescent="0.2">
      <c r="A4356" s="178">
        <v>42917</v>
      </c>
      <c r="B4356" s="179">
        <v>0.41666666666666669</v>
      </c>
      <c r="C4356" t="s">
        <v>349</v>
      </c>
      <c r="D4356">
        <v>2.61</v>
      </c>
      <c r="E4356">
        <v>5.33</v>
      </c>
      <c r="F4356">
        <v>5.33</v>
      </c>
      <c r="G4356">
        <v>0.97</v>
      </c>
      <c r="H4356" s="184">
        <f t="shared" ref="H4356:L4356" si="4739">H4332</f>
        <v>0.375</v>
      </c>
      <c r="I4356" s="185">
        <f t="shared" si="4739"/>
        <v>156</v>
      </c>
      <c r="J4356" s="185">
        <f t="shared" si="4739"/>
        <v>343</v>
      </c>
      <c r="K4356" s="185">
        <f t="shared" si="4739"/>
        <v>2872</v>
      </c>
      <c r="L4356" s="185">
        <f t="shared" si="4739"/>
        <v>2219</v>
      </c>
      <c r="M4356" s="147"/>
      <c r="N4356" s="143">
        <f t="shared" si="4674"/>
        <v>407.15999999999997</v>
      </c>
      <c r="O4356" s="143">
        <f t="shared" ref="O4356:O4419" si="4740">E4356*J4356</f>
        <v>1828.19</v>
      </c>
      <c r="P4356" s="143">
        <f t="shared" ref="P4356:P4419" si="4741">F4356*K4356</f>
        <v>15307.76</v>
      </c>
      <c r="Q4356" s="143">
        <f t="shared" ref="Q4356:Q4419" si="4742">G4356*L4356</f>
        <v>2152.4299999999998</v>
      </c>
      <c r="R4356" s="188">
        <f t="shared" si="4675"/>
        <v>19695.54</v>
      </c>
      <c r="T4356">
        <v>40525.910000000003</v>
      </c>
      <c r="U4356" s="190">
        <f t="shared" si="4676"/>
        <v>0.48599871045462023</v>
      </c>
    </row>
    <row r="4357" spans="1:21" x14ac:dyDescent="0.2">
      <c r="A4357" s="178">
        <v>42917</v>
      </c>
      <c r="B4357" s="179">
        <v>0.45833333333333331</v>
      </c>
      <c r="C4357" t="s">
        <v>349</v>
      </c>
      <c r="D4357">
        <v>2.11</v>
      </c>
      <c r="E4357">
        <v>9.1199999999999992</v>
      </c>
      <c r="F4357">
        <v>8.6199999999999992</v>
      </c>
      <c r="G4357">
        <v>0.95</v>
      </c>
      <c r="H4357" s="184">
        <f t="shared" ref="H4357:L4357" si="4743">H4333</f>
        <v>0.41666666666666669</v>
      </c>
      <c r="I4357" s="185">
        <f t="shared" si="4743"/>
        <v>196</v>
      </c>
      <c r="J4357" s="185">
        <f t="shared" si="4743"/>
        <v>315</v>
      </c>
      <c r="K4357" s="185">
        <f t="shared" si="4743"/>
        <v>2872</v>
      </c>
      <c r="L4357" s="185">
        <f t="shared" si="4743"/>
        <v>2219</v>
      </c>
      <c r="M4357" s="147"/>
      <c r="N4357" s="143">
        <f t="shared" ref="N4357:N4420" si="4744">D4357*I4357</f>
        <v>413.56</v>
      </c>
      <c r="O4357" s="143">
        <f t="shared" si="4740"/>
        <v>2872.7999999999997</v>
      </c>
      <c r="P4357" s="143">
        <f t="shared" si="4741"/>
        <v>24756.639999999999</v>
      </c>
      <c r="Q4357" s="143">
        <f t="shared" si="4742"/>
        <v>2108.0499999999997</v>
      </c>
      <c r="R4357" s="188">
        <f t="shared" ref="R4357:R4420" si="4745">SUM(N4357:Q4357)</f>
        <v>30151.05</v>
      </c>
      <c r="T4357">
        <v>43316.63</v>
      </c>
      <c r="U4357" s="190">
        <f t="shared" ref="U4357:U4420" si="4746">R4357/T4357</f>
        <v>0.69606176657787089</v>
      </c>
    </row>
    <row r="4358" spans="1:21" x14ac:dyDescent="0.2">
      <c r="A4358" s="178">
        <v>42917</v>
      </c>
      <c r="B4358" s="179">
        <v>0.5</v>
      </c>
      <c r="C4358" t="s">
        <v>349</v>
      </c>
      <c r="D4358">
        <v>2.11</v>
      </c>
      <c r="E4358">
        <v>7.93</v>
      </c>
      <c r="F4358">
        <v>7.75</v>
      </c>
      <c r="G4358">
        <v>0.95</v>
      </c>
      <c r="H4358" s="184">
        <f t="shared" ref="H4358:L4358" si="4747">H4334</f>
        <v>0.45833333333333331</v>
      </c>
      <c r="I4358" s="185">
        <f t="shared" si="4747"/>
        <v>226</v>
      </c>
      <c r="J4358" s="185">
        <f t="shared" si="4747"/>
        <v>326</v>
      </c>
      <c r="K4358" s="185">
        <f t="shared" si="4747"/>
        <v>2842</v>
      </c>
      <c r="L4358" s="185">
        <f t="shared" si="4747"/>
        <v>1635</v>
      </c>
      <c r="M4358" s="147"/>
      <c r="N4358" s="143">
        <f t="shared" si="4744"/>
        <v>476.85999999999996</v>
      </c>
      <c r="O4358" s="143">
        <f t="shared" si="4740"/>
        <v>2585.1799999999998</v>
      </c>
      <c r="P4358" s="143">
        <f t="shared" si="4741"/>
        <v>22025.5</v>
      </c>
      <c r="Q4358" s="143">
        <f t="shared" si="4742"/>
        <v>1553.25</v>
      </c>
      <c r="R4358" s="188">
        <f t="shared" si="4745"/>
        <v>26640.79</v>
      </c>
      <c r="T4358">
        <v>45815.34</v>
      </c>
      <c r="U4358" s="190">
        <f t="shared" si="4746"/>
        <v>0.58148187921338146</v>
      </c>
    </row>
    <row r="4359" spans="1:21" x14ac:dyDescent="0.2">
      <c r="A4359" s="178">
        <v>42917</v>
      </c>
      <c r="B4359" s="179">
        <v>0.54166666666666663</v>
      </c>
      <c r="C4359" t="s">
        <v>349</v>
      </c>
      <c r="D4359">
        <v>1.1299999999999999</v>
      </c>
      <c r="E4359">
        <v>10</v>
      </c>
      <c r="F4359">
        <v>10</v>
      </c>
      <c r="G4359">
        <v>2.77</v>
      </c>
      <c r="H4359" s="184">
        <f t="shared" ref="H4359:L4359" si="4748">H4335</f>
        <v>0.5</v>
      </c>
      <c r="I4359" s="185">
        <f t="shared" si="4748"/>
        <v>222</v>
      </c>
      <c r="J4359" s="185">
        <f t="shared" si="4748"/>
        <v>319</v>
      </c>
      <c r="K4359" s="185">
        <f t="shared" si="4748"/>
        <v>2842</v>
      </c>
      <c r="L4359" s="185">
        <f t="shared" si="4748"/>
        <v>1635</v>
      </c>
      <c r="M4359" s="147"/>
      <c r="N4359" s="143">
        <f t="shared" si="4744"/>
        <v>250.85999999999999</v>
      </c>
      <c r="O4359" s="143">
        <f t="shared" si="4740"/>
        <v>3190</v>
      </c>
      <c r="P4359" s="143">
        <f t="shared" si="4741"/>
        <v>28420</v>
      </c>
      <c r="Q4359" s="143">
        <f t="shared" si="4742"/>
        <v>4528.95</v>
      </c>
      <c r="R4359" s="188">
        <f t="shared" si="4745"/>
        <v>36389.81</v>
      </c>
      <c r="T4359">
        <v>48071.24</v>
      </c>
      <c r="U4359" s="190">
        <f t="shared" si="4746"/>
        <v>0.75699753116416379</v>
      </c>
    </row>
    <row r="4360" spans="1:21" x14ac:dyDescent="0.2">
      <c r="A4360" s="178">
        <v>42917</v>
      </c>
      <c r="B4360" s="179">
        <v>0.58333333333333337</v>
      </c>
      <c r="C4360" t="s">
        <v>349</v>
      </c>
      <c r="D4360">
        <v>1.47</v>
      </c>
      <c r="E4360">
        <v>11.17</v>
      </c>
      <c r="F4360">
        <v>11.32</v>
      </c>
      <c r="G4360">
        <v>4.5999999999999996</v>
      </c>
      <c r="H4360" s="184">
        <f t="shared" ref="H4360:L4360" si="4749">H4336</f>
        <v>0.54166666666666663</v>
      </c>
      <c r="I4360" s="185">
        <f t="shared" si="4749"/>
        <v>195</v>
      </c>
      <c r="J4360" s="185">
        <f t="shared" si="4749"/>
        <v>299</v>
      </c>
      <c r="K4360" s="185">
        <f t="shared" si="4749"/>
        <v>2842</v>
      </c>
      <c r="L4360" s="185">
        <f t="shared" si="4749"/>
        <v>1635</v>
      </c>
      <c r="M4360" s="147"/>
      <c r="N4360" s="143">
        <f t="shared" si="4744"/>
        <v>286.64999999999998</v>
      </c>
      <c r="O4360" s="143">
        <f t="shared" si="4740"/>
        <v>3339.83</v>
      </c>
      <c r="P4360" s="143">
        <f t="shared" si="4741"/>
        <v>32171.440000000002</v>
      </c>
      <c r="Q4360" s="143">
        <f t="shared" si="4742"/>
        <v>7520.9999999999991</v>
      </c>
      <c r="R4360" s="188">
        <f t="shared" si="4745"/>
        <v>43318.920000000006</v>
      </c>
      <c r="T4360">
        <v>50110.18</v>
      </c>
      <c r="U4360" s="190">
        <f t="shared" si="4746"/>
        <v>0.86447344631370326</v>
      </c>
    </row>
    <row r="4361" spans="1:21" x14ac:dyDescent="0.2">
      <c r="A4361" s="178">
        <v>42917</v>
      </c>
      <c r="B4361" s="179">
        <v>0.625</v>
      </c>
      <c r="C4361" t="s">
        <v>349</v>
      </c>
      <c r="D4361">
        <v>2.11</v>
      </c>
      <c r="E4361">
        <v>20.170000000000002</v>
      </c>
      <c r="F4361">
        <v>22.71</v>
      </c>
      <c r="G4361">
        <v>10</v>
      </c>
      <c r="H4361" s="184">
        <f t="shared" ref="H4361:L4361" si="4750">H4337</f>
        <v>0.58333333333333337</v>
      </c>
      <c r="I4361" s="185">
        <f t="shared" si="4750"/>
        <v>205</v>
      </c>
      <c r="J4361" s="185">
        <f t="shared" si="4750"/>
        <v>237</v>
      </c>
      <c r="K4361" s="185">
        <f t="shared" si="4750"/>
        <v>2842</v>
      </c>
      <c r="L4361" s="185">
        <f t="shared" si="4750"/>
        <v>1635</v>
      </c>
      <c r="M4361" s="147"/>
      <c r="N4361" s="143">
        <f t="shared" si="4744"/>
        <v>432.54999999999995</v>
      </c>
      <c r="O4361" s="143">
        <f t="shared" si="4740"/>
        <v>4780.29</v>
      </c>
      <c r="P4361" s="143">
        <f t="shared" si="4741"/>
        <v>64541.82</v>
      </c>
      <c r="Q4361" s="143">
        <f t="shared" si="4742"/>
        <v>16350</v>
      </c>
      <c r="R4361" s="188">
        <f t="shared" si="4745"/>
        <v>86104.66</v>
      </c>
      <c r="T4361">
        <v>51615.95</v>
      </c>
      <c r="U4361" s="190">
        <f t="shared" si="4746"/>
        <v>1.668179312789942</v>
      </c>
    </row>
    <row r="4362" spans="1:21" x14ac:dyDescent="0.2">
      <c r="A4362" s="178">
        <v>42917</v>
      </c>
      <c r="B4362" s="179">
        <v>0.66666666666666663</v>
      </c>
      <c r="C4362" t="s">
        <v>349</v>
      </c>
      <c r="D4362">
        <v>3.11</v>
      </c>
      <c r="E4362">
        <v>35</v>
      </c>
      <c r="F4362">
        <v>39.590000000000003</v>
      </c>
      <c r="G4362">
        <v>15</v>
      </c>
      <c r="H4362" s="184">
        <f t="shared" ref="H4362:L4362" si="4751">H4338</f>
        <v>0.625</v>
      </c>
      <c r="I4362" s="185">
        <f t="shared" si="4751"/>
        <v>212</v>
      </c>
      <c r="J4362" s="185">
        <f t="shared" si="4751"/>
        <v>213</v>
      </c>
      <c r="K4362" s="185">
        <f t="shared" si="4751"/>
        <v>2842</v>
      </c>
      <c r="L4362" s="185">
        <f t="shared" si="4751"/>
        <v>1380</v>
      </c>
      <c r="M4362" s="147"/>
      <c r="N4362" s="143">
        <f t="shared" si="4744"/>
        <v>659.31999999999994</v>
      </c>
      <c r="O4362" s="143">
        <f t="shared" si="4740"/>
        <v>7455</v>
      </c>
      <c r="P4362" s="143">
        <f t="shared" si="4741"/>
        <v>112514.78000000001</v>
      </c>
      <c r="Q4362" s="143">
        <f t="shared" si="4742"/>
        <v>20700</v>
      </c>
      <c r="R4362" s="188">
        <f t="shared" si="4745"/>
        <v>141329.1</v>
      </c>
      <c r="T4362">
        <v>52859.92</v>
      </c>
      <c r="U4362" s="190">
        <f t="shared" si="4746"/>
        <v>2.6736533085937326</v>
      </c>
    </row>
    <row r="4363" spans="1:21" x14ac:dyDescent="0.2">
      <c r="A4363" s="178">
        <v>42917</v>
      </c>
      <c r="B4363" s="179">
        <v>0.70833333333333337</v>
      </c>
      <c r="C4363" t="s">
        <v>349</v>
      </c>
      <c r="D4363">
        <v>3.5</v>
      </c>
      <c r="E4363">
        <v>45.66</v>
      </c>
      <c r="F4363">
        <v>49.3</v>
      </c>
      <c r="G4363">
        <v>15</v>
      </c>
      <c r="H4363" s="184">
        <f t="shared" ref="H4363:L4363" si="4752">H4339</f>
        <v>0.66666666666666663</v>
      </c>
      <c r="I4363" s="185">
        <f t="shared" si="4752"/>
        <v>191</v>
      </c>
      <c r="J4363" s="185">
        <f t="shared" si="4752"/>
        <v>237</v>
      </c>
      <c r="K4363" s="185">
        <f t="shared" si="4752"/>
        <v>2842</v>
      </c>
      <c r="L4363" s="185">
        <f t="shared" si="4752"/>
        <v>1380</v>
      </c>
      <c r="M4363" s="147"/>
      <c r="N4363" s="143">
        <f t="shared" si="4744"/>
        <v>668.5</v>
      </c>
      <c r="O4363" s="143">
        <f t="shared" si="4740"/>
        <v>10821.42</v>
      </c>
      <c r="P4363" s="143">
        <f t="shared" si="4741"/>
        <v>140110.6</v>
      </c>
      <c r="Q4363" s="143">
        <f t="shared" si="4742"/>
        <v>20700</v>
      </c>
      <c r="R4363" s="188">
        <f t="shared" si="4745"/>
        <v>172300.52000000002</v>
      </c>
      <c r="T4363">
        <v>53929.42</v>
      </c>
      <c r="U4363" s="190">
        <f t="shared" si="4746"/>
        <v>3.1949262573192891</v>
      </c>
    </row>
    <row r="4364" spans="1:21" x14ac:dyDescent="0.2">
      <c r="A4364" s="178">
        <v>42917</v>
      </c>
      <c r="B4364" s="179">
        <v>0.75</v>
      </c>
      <c r="C4364" t="s">
        <v>349</v>
      </c>
      <c r="D4364">
        <v>2.59</v>
      </c>
      <c r="E4364">
        <v>6.24</v>
      </c>
      <c r="F4364">
        <v>12.36</v>
      </c>
      <c r="G4364">
        <v>3.91</v>
      </c>
      <c r="H4364" s="184">
        <f t="shared" ref="H4364:L4364" si="4753">H4340</f>
        <v>0.70833333333333337</v>
      </c>
      <c r="I4364" s="185">
        <f t="shared" si="4753"/>
        <v>218</v>
      </c>
      <c r="J4364" s="185">
        <f t="shared" si="4753"/>
        <v>258</v>
      </c>
      <c r="K4364" s="185">
        <f t="shared" si="4753"/>
        <v>2842</v>
      </c>
      <c r="L4364" s="185">
        <f t="shared" si="4753"/>
        <v>1380</v>
      </c>
      <c r="M4364" s="147"/>
      <c r="N4364" s="143">
        <f t="shared" si="4744"/>
        <v>564.62</v>
      </c>
      <c r="O4364" s="143">
        <f t="shared" si="4740"/>
        <v>1609.92</v>
      </c>
      <c r="P4364" s="143">
        <f t="shared" si="4741"/>
        <v>35127.119999999995</v>
      </c>
      <c r="Q4364" s="143">
        <f t="shared" si="4742"/>
        <v>5395.8</v>
      </c>
      <c r="R4364" s="188">
        <f t="shared" si="4745"/>
        <v>42697.46</v>
      </c>
      <c r="T4364">
        <v>54926.71</v>
      </c>
      <c r="U4364" s="190">
        <f t="shared" si="4746"/>
        <v>0.77735331316949441</v>
      </c>
    </row>
    <row r="4365" spans="1:21" x14ac:dyDescent="0.2">
      <c r="A4365" s="178">
        <v>42917</v>
      </c>
      <c r="B4365" s="179">
        <v>0.79166666666666663</v>
      </c>
      <c r="C4365" t="s">
        <v>349</v>
      </c>
      <c r="D4365">
        <v>3.5</v>
      </c>
      <c r="E4365">
        <v>5</v>
      </c>
      <c r="F4365">
        <v>8.4499999999999993</v>
      </c>
      <c r="G4365">
        <v>3</v>
      </c>
      <c r="H4365" s="184">
        <f t="shared" ref="H4365:L4365" si="4754">H4341</f>
        <v>0.75</v>
      </c>
      <c r="I4365" s="185">
        <f t="shared" si="4754"/>
        <v>240</v>
      </c>
      <c r="J4365" s="185">
        <f t="shared" si="4754"/>
        <v>365</v>
      </c>
      <c r="K4365" s="185">
        <f t="shared" si="4754"/>
        <v>2842</v>
      </c>
      <c r="L4365" s="185">
        <f t="shared" si="4754"/>
        <v>1380</v>
      </c>
      <c r="M4365" s="147"/>
      <c r="N4365" s="143">
        <f t="shared" si="4744"/>
        <v>840</v>
      </c>
      <c r="O4365" s="143">
        <f t="shared" si="4740"/>
        <v>1825</v>
      </c>
      <c r="P4365" s="143">
        <f t="shared" si="4741"/>
        <v>24014.899999999998</v>
      </c>
      <c r="Q4365" s="143">
        <f t="shared" si="4742"/>
        <v>4140</v>
      </c>
      <c r="R4365" s="188">
        <f t="shared" si="4745"/>
        <v>30819.899999999998</v>
      </c>
      <c r="T4365">
        <v>55657.36</v>
      </c>
      <c r="U4365" s="190">
        <f t="shared" si="4746"/>
        <v>0.55374347615481578</v>
      </c>
    </row>
    <row r="4366" spans="1:21" x14ac:dyDescent="0.2">
      <c r="A4366" s="178">
        <v>42917</v>
      </c>
      <c r="B4366" s="179">
        <v>0.83333333333333337</v>
      </c>
      <c r="C4366" t="s">
        <v>349</v>
      </c>
      <c r="D4366">
        <v>3.68</v>
      </c>
      <c r="E4366">
        <v>4</v>
      </c>
      <c r="F4366">
        <v>7.31</v>
      </c>
      <c r="G4366">
        <v>0.99</v>
      </c>
      <c r="H4366" s="184">
        <f t="shared" ref="H4366:L4366" si="4755">H4342</f>
        <v>0.79166666666666663</v>
      </c>
      <c r="I4366" s="185">
        <f t="shared" si="4755"/>
        <v>320</v>
      </c>
      <c r="J4366" s="185">
        <f t="shared" si="4755"/>
        <v>214</v>
      </c>
      <c r="K4366" s="185">
        <f t="shared" si="4755"/>
        <v>2842</v>
      </c>
      <c r="L4366" s="185">
        <f t="shared" si="4755"/>
        <v>1426</v>
      </c>
      <c r="M4366" s="147"/>
      <c r="N4366" s="143">
        <f t="shared" si="4744"/>
        <v>1177.6000000000001</v>
      </c>
      <c r="O4366" s="143">
        <f t="shared" si="4740"/>
        <v>856</v>
      </c>
      <c r="P4366" s="143">
        <f t="shared" si="4741"/>
        <v>20775.02</v>
      </c>
      <c r="Q4366" s="143">
        <f t="shared" si="4742"/>
        <v>1411.74</v>
      </c>
      <c r="R4366" s="188">
        <f t="shared" si="4745"/>
        <v>24220.36</v>
      </c>
      <c r="T4366">
        <v>55300.44</v>
      </c>
      <c r="U4366" s="190">
        <f t="shared" si="4746"/>
        <v>0.43797770867645897</v>
      </c>
    </row>
    <row r="4367" spans="1:21" x14ac:dyDescent="0.2">
      <c r="A4367" s="178">
        <v>42917</v>
      </c>
      <c r="B4367" s="179">
        <v>0.875</v>
      </c>
      <c r="C4367" t="s">
        <v>349</v>
      </c>
      <c r="D4367">
        <v>3.5</v>
      </c>
      <c r="E4367">
        <v>4.0199999999999996</v>
      </c>
      <c r="F4367">
        <v>6.85</v>
      </c>
      <c r="G4367">
        <v>0.99</v>
      </c>
      <c r="H4367" s="184">
        <f t="shared" ref="H4367:L4367" si="4756">H4343</f>
        <v>0.83333333333333337</v>
      </c>
      <c r="I4367" s="185">
        <f t="shared" si="4756"/>
        <v>322</v>
      </c>
      <c r="J4367" s="185">
        <f t="shared" si="4756"/>
        <v>178</v>
      </c>
      <c r="K4367" s="185">
        <f t="shared" si="4756"/>
        <v>2842</v>
      </c>
      <c r="L4367" s="185">
        <f t="shared" si="4756"/>
        <v>1426</v>
      </c>
      <c r="M4367" s="147"/>
      <c r="N4367" s="143">
        <f t="shared" si="4744"/>
        <v>1127</v>
      </c>
      <c r="O4367" s="143">
        <f t="shared" si="4740"/>
        <v>715.56</v>
      </c>
      <c r="P4367" s="143">
        <f t="shared" si="4741"/>
        <v>19467.7</v>
      </c>
      <c r="Q4367" s="143">
        <f t="shared" si="4742"/>
        <v>1411.74</v>
      </c>
      <c r="R4367" s="188">
        <f t="shared" si="4745"/>
        <v>22722.000000000004</v>
      </c>
      <c r="T4367">
        <v>53717.94</v>
      </c>
      <c r="U4367" s="190">
        <f t="shared" si="4746"/>
        <v>0.422987180818922</v>
      </c>
    </row>
    <row r="4368" spans="1:21" x14ac:dyDescent="0.2">
      <c r="A4368" s="178">
        <v>42917</v>
      </c>
      <c r="B4368" s="179">
        <v>0.91666666666666663</v>
      </c>
      <c r="C4368" t="s">
        <v>349</v>
      </c>
      <c r="D4368">
        <v>6.68</v>
      </c>
      <c r="E4368">
        <v>5.67</v>
      </c>
      <c r="F4368">
        <v>5.87</v>
      </c>
      <c r="G4368">
        <v>0.99</v>
      </c>
      <c r="H4368" s="184">
        <f t="shared" ref="H4368:L4368" si="4757">H4344</f>
        <v>0.875</v>
      </c>
      <c r="I4368" s="185">
        <f t="shared" si="4757"/>
        <v>337</v>
      </c>
      <c r="J4368" s="185">
        <f t="shared" si="4757"/>
        <v>173</v>
      </c>
      <c r="K4368" s="185">
        <f t="shared" si="4757"/>
        <v>2842</v>
      </c>
      <c r="L4368" s="185">
        <f t="shared" si="4757"/>
        <v>1426</v>
      </c>
      <c r="M4368" s="147"/>
      <c r="N4368" s="143">
        <f t="shared" si="4744"/>
        <v>2251.16</v>
      </c>
      <c r="O4368" s="143">
        <f t="shared" si="4740"/>
        <v>980.91</v>
      </c>
      <c r="P4368" s="143">
        <f t="shared" si="4741"/>
        <v>16682.54</v>
      </c>
      <c r="Q4368" s="143">
        <f t="shared" si="4742"/>
        <v>1411.74</v>
      </c>
      <c r="R4368" s="188">
        <f t="shared" si="4745"/>
        <v>21326.350000000002</v>
      </c>
      <c r="T4368">
        <v>51764.46</v>
      </c>
      <c r="U4368" s="190">
        <f t="shared" si="4746"/>
        <v>0.41198826376243475</v>
      </c>
    </row>
    <row r="4369" spans="1:21" x14ac:dyDescent="0.2">
      <c r="A4369" s="178">
        <v>42917</v>
      </c>
      <c r="B4369" s="179">
        <v>0.95833333333333337</v>
      </c>
      <c r="C4369" t="s">
        <v>349</v>
      </c>
      <c r="D4369">
        <v>9</v>
      </c>
      <c r="E4369">
        <v>6.31</v>
      </c>
      <c r="F4369">
        <v>7.31</v>
      </c>
      <c r="G4369">
        <v>0.01</v>
      </c>
      <c r="H4369" s="184">
        <f t="shared" ref="H4369:L4369" si="4758">H4345</f>
        <v>0.91666666666666663</v>
      </c>
      <c r="I4369" s="185">
        <f t="shared" si="4758"/>
        <v>394</v>
      </c>
      <c r="J4369" s="185">
        <f t="shared" si="4758"/>
        <v>194</v>
      </c>
      <c r="K4369" s="185">
        <f t="shared" si="4758"/>
        <v>2842</v>
      </c>
      <c r="L4369" s="185">
        <f t="shared" si="4758"/>
        <v>1426</v>
      </c>
      <c r="M4369" s="147"/>
      <c r="N4369" s="143">
        <f t="shared" si="4744"/>
        <v>3546</v>
      </c>
      <c r="O4369" s="143">
        <f t="shared" si="4740"/>
        <v>1224.1399999999999</v>
      </c>
      <c r="P4369" s="143">
        <f t="shared" si="4741"/>
        <v>20775.02</v>
      </c>
      <c r="Q4369" s="143">
        <f t="shared" si="4742"/>
        <v>14.26</v>
      </c>
      <c r="R4369" s="188">
        <f t="shared" si="4745"/>
        <v>25559.42</v>
      </c>
      <c r="T4369">
        <v>50507.1</v>
      </c>
      <c r="U4369" s="190">
        <f t="shared" si="4746"/>
        <v>0.50605598024832155</v>
      </c>
    </row>
    <row r="4370" spans="1:21" x14ac:dyDescent="0.2">
      <c r="A4370" s="178">
        <v>42917</v>
      </c>
      <c r="B4370" s="180">
        <v>1</v>
      </c>
      <c r="C4370" t="s">
        <v>349</v>
      </c>
      <c r="D4370">
        <v>8.11</v>
      </c>
      <c r="E4370">
        <v>4.04</v>
      </c>
      <c r="F4370">
        <v>5</v>
      </c>
      <c r="G4370">
        <v>0.01</v>
      </c>
      <c r="H4370" s="184">
        <f t="shared" ref="H4370:L4370" si="4759">H4346</f>
        <v>0.95833333333333337</v>
      </c>
      <c r="I4370" s="185">
        <f t="shared" si="4759"/>
        <v>389</v>
      </c>
      <c r="J4370" s="185">
        <f t="shared" si="4759"/>
        <v>265</v>
      </c>
      <c r="K4370" s="185">
        <f t="shared" si="4759"/>
        <v>2985</v>
      </c>
      <c r="L4370" s="185">
        <f t="shared" si="4759"/>
        <v>1111</v>
      </c>
      <c r="M4370" s="147"/>
      <c r="N4370" s="143">
        <f t="shared" si="4744"/>
        <v>3154.79</v>
      </c>
      <c r="O4370" s="143">
        <f t="shared" si="4740"/>
        <v>1070.5999999999999</v>
      </c>
      <c r="P4370" s="143">
        <f t="shared" si="4741"/>
        <v>14925</v>
      </c>
      <c r="Q4370" s="143">
        <f t="shared" si="4742"/>
        <v>11.11</v>
      </c>
      <c r="R4370" s="188">
        <f t="shared" si="4745"/>
        <v>19161.5</v>
      </c>
      <c r="T4370">
        <v>47904.54</v>
      </c>
      <c r="U4370" s="190">
        <f t="shared" si="4746"/>
        <v>0.39999340354797269</v>
      </c>
    </row>
    <row r="4371" spans="1:21" x14ac:dyDescent="0.2">
      <c r="A4371" s="178">
        <v>42918</v>
      </c>
      <c r="B4371" s="179">
        <v>4.1666666666666664E-2</v>
      </c>
      <c r="C4371" t="s">
        <v>349</v>
      </c>
      <c r="D4371">
        <v>5</v>
      </c>
      <c r="E4371">
        <v>3</v>
      </c>
      <c r="F4371">
        <v>3.45</v>
      </c>
      <c r="G4371">
        <v>0.12</v>
      </c>
      <c r="H4371" s="184">
        <f t="shared" ref="H4371:L4371" si="4760">H4347</f>
        <v>1</v>
      </c>
      <c r="I4371" s="185">
        <f t="shared" si="4760"/>
        <v>362</v>
      </c>
      <c r="J4371" s="185">
        <f t="shared" si="4760"/>
        <v>243</v>
      </c>
      <c r="K4371" s="185">
        <f t="shared" si="4760"/>
        <v>2985</v>
      </c>
      <c r="L4371" s="185">
        <f t="shared" si="4760"/>
        <v>1111</v>
      </c>
      <c r="M4371" s="147"/>
      <c r="N4371" s="143">
        <f t="shared" si="4744"/>
        <v>1810</v>
      </c>
      <c r="O4371" s="143">
        <f t="shared" si="4740"/>
        <v>729</v>
      </c>
      <c r="P4371" s="143">
        <f t="shared" si="4741"/>
        <v>10298.25</v>
      </c>
      <c r="Q4371" s="143">
        <f t="shared" si="4742"/>
        <v>133.32</v>
      </c>
      <c r="R4371" s="188">
        <f t="shared" si="4745"/>
        <v>12970.57</v>
      </c>
      <c r="T4371">
        <v>44996.83</v>
      </c>
      <c r="U4371" s="190">
        <f t="shared" si="4746"/>
        <v>0.28825519486594942</v>
      </c>
    </row>
    <row r="4372" spans="1:21" x14ac:dyDescent="0.2">
      <c r="A4372" s="178">
        <v>42918</v>
      </c>
      <c r="B4372" s="179">
        <v>8.3333333333333329E-2</v>
      </c>
      <c r="C4372" t="s">
        <v>349</v>
      </c>
      <c r="D4372">
        <v>4.28</v>
      </c>
      <c r="E4372">
        <v>2.61</v>
      </c>
      <c r="F4372">
        <v>2.61</v>
      </c>
      <c r="G4372">
        <v>0.12</v>
      </c>
      <c r="H4372" s="184">
        <f t="shared" ref="H4372:L4372" si="4761">H4348</f>
        <v>4.1666666666666664E-2</v>
      </c>
      <c r="I4372" s="185">
        <f t="shared" si="4761"/>
        <v>294</v>
      </c>
      <c r="J4372" s="185">
        <f t="shared" si="4761"/>
        <v>212</v>
      </c>
      <c r="K4372" s="185">
        <f t="shared" si="4761"/>
        <v>2985</v>
      </c>
      <c r="L4372" s="185">
        <f t="shared" si="4761"/>
        <v>1111</v>
      </c>
      <c r="M4372" s="147"/>
      <c r="N4372" s="143">
        <f t="shared" si="4744"/>
        <v>1258.3200000000002</v>
      </c>
      <c r="O4372" s="143">
        <f t="shared" si="4740"/>
        <v>553.31999999999994</v>
      </c>
      <c r="P4372" s="143">
        <f t="shared" si="4741"/>
        <v>7790.8499999999995</v>
      </c>
      <c r="Q4372" s="143">
        <f t="shared" si="4742"/>
        <v>133.32</v>
      </c>
      <c r="R4372" s="188">
        <f t="shared" si="4745"/>
        <v>9735.81</v>
      </c>
      <c r="T4372">
        <v>42164.35</v>
      </c>
      <c r="U4372" s="190">
        <f t="shared" si="4746"/>
        <v>0.23090146059408007</v>
      </c>
    </row>
    <row r="4373" spans="1:21" x14ac:dyDescent="0.2">
      <c r="A4373" s="178">
        <v>42918</v>
      </c>
      <c r="B4373" s="179">
        <v>0.125</v>
      </c>
      <c r="C4373" t="s">
        <v>349</v>
      </c>
      <c r="D4373">
        <v>3.5</v>
      </c>
      <c r="E4373">
        <v>1.93</v>
      </c>
      <c r="F4373">
        <v>2.11</v>
      </c>
      <c r="G4373">
        <v>0.61</v>
      </c>
      <c r="H4373" s="184">
        <f t="shared" ref="H4373:L4373" si="4762">H4349</f>
        <v>8.3333333333333329E-2</v>
      </c>
      <c r="I4373" s="185">
        <f t="shared" si="4762"/>
        <v>236</v>
      </c>
      <c r="J4373" s="185">
        <f t="shared" si="4762"/>
        <v>179</v>
      </c>
      <c r="K4373" s="185">
        <f t="shared" si="4762"/>
        <v>2985</v>
      </c>
      <c r="L4373" s="185">
        <f t="shared" si="4762"/>
        <v>1111</v>
      </c>
      <c r="M4373" s="147"/>
      <c r="N4373" s="143">
        <f t="shared" si="4744"/>
        <v>826</v>
      </c>
      <c r="O4373" s="143">
        <f t="shared" si="4740"/>
        <v>345.46999999999997</v>
      </c>
      <c r="P4373" s="143">
        <f t="shared" si="4741"/>
        <v>6298.3499999999995</v>
      </c>
      <c r="Q4373" s="143">
        <f t="shared" si="4742"/>
        <v>677.71</v>
      </c>
      <c r="R4373" s="188">
        <f t="shared" si="4745"/>
        <v>8147.53</v>
      </c>
      <c r="T4373">
        <v>39913.949999999997</v>
      </c>
      <c r="U4373" s="190">
        <f t="shared" si="4746"/>
        <v>0.20412737902412567</v>
      </c>
    </row>
    <row r="4374" spans="1:21" x14ac:dyDescent="0.2">
      <c r="A4374" s="178">
        <v>42918</v>
      </c>
      <c r="B4374" s="179">
        <v>0.16666666666666666</v>
      </c>
      <c r="C4374" t="s">
        <v>349</v>
      </c>
      <c r="D4374">
        <v>3.46</v>
      </c>
      <c r="E4374">
        <v>2.11</v>
      </c>
      <c r="F4374">
        <v>2</v>
      </c>
      <c r="G4374">
        <v>0.61</v>
      </c>
      <c r="H4374" s="184">
        <f t="shared" ref="H4374:L4374" si="4763">H4350</f>
        <v>0.125</v>
      </c>
      <c r="I4374" s="185">
        <f t="shared" si="4763"/>
        <v>201</v>
      </c>
      <c r="J4374" s="185">
        <f t="shared" si="4763"/>
        <v>205</v>
      </c>
      <c r="K4374" s="185">
        <f t="shared" si="4763"/>
        <v>2985</v>
      </c>
      <c r="L4374" s="185">
        <f t="shared" si="4763"/>
        <v>1717</v>
      </c>
      <c r="M4374" s="147"/>
      <c r="N4374" s="143">
        <f t="shared" si="4744"/>
        <v>695.46</v>
      </c>
      <c r="O4374" s="143">
        <f t="shared" si="4740"/>
        <v>432.54999999999995</v>
      </c>
      <c r="P4374" s="143">
        <f t="shared" si="4741"/>
        <v>5970</v>
      </c>
      <c r="Q4374" s="143">
        <f t="shared" si="4742"/>
        <v>1047.3699999999999</v>
      </c>
      <c r="R4374" s="188">
        <f t="shared" si="4745"/>
        <v>8145.38</v>
      </c>
      <c r="T4374">
        <v>38212.57</v>
      </c>
      <c r="U4374" s="190">
        <f t="shared" si="4746"/>
        <v>0.21315970111405749</v>
      </c>
    </row>
    <row r="4375" spans="1:21" x14ac:dyDescent="0.2">
      <c r="A4375" s="178">
        <v>42918</v>
      </c>
      <c r="B4375" s="179">
        <v>0.20833333333333334</v>
      </c>
      <c r="C4375" t="s">
        <v>349</v>
      </c>
      <c r="D4375">
        <v>2.61</v>
      </c>
      <c r="E4375">
        <v>2.2599999999999998</v>
      </c>
      <c r="F4375">
        <v>2</v>
      </c>
      <c r="G4375">
        <v>0.61</v>
      </c>
      <c r="H4375" s="184">
        <f t="shared" ref="H4375:L4375" si="4764">H4351</f>
        <v>0.16666666666666666</v>
      </c>
      <c r="I4375" s="185">
        <f t="shared" si="4764"/>
        <v>185</v>
      </c>
      <c r="J4375" s="185">
        <f t="shared" si="4764"/>
        <v>205</v>
      </c>
      <c r="K4375" s="185">
        <f t="shared" si="4764"/>
        <v>2985</v>
      </c>
      <c r="L4375" s="185">
        <f t="shared" si="4764"/>
        <v>1717</v>
      </c>
      <c r="M4375" s="147"/>
      <c r="N4375" s="143">
        <f t="shared" si="4744"/>
        <v>482.84999999999997</v>
      </c>
      <c r="O4375" s="143">
        <f t="shared" si="4740"/>
        <v>463.29999999999995</v>
      </c>
      <c r="P4375" s="143">
        <f t="shared" si="4741"/>
        <v>5970</v>
      </c>
      <c r="Q4375" s="143">
        <f t="shared" si="4742"/>
        <v>1047.3699999999999</v>
      </c>
      <c r="R4375" s="188">
        <f t="shared" si="4745"/>
        <v>7963.5199999999995</v>
      </c>
      <c r="T4375">
        <v>37010.81</v>
      </c>
      <c r="U4375" s="190">
        <f t="shared" si="4746"/>
        <v>0.21516740649556171</v>
      </c>
    </row>
    <row r="4376" spans="1:21" x14ac:dyDescent="0.2">
      <c r="A4376" s="178">
        <v>42918</v>
      </c>
      <c r="B4376" s="179">
        <v>0.25</v>
      </c>
      <c r="C4376" t="s">
        <v>349</v>
      </c>
      <c r="D4376">
        <v>2.61</v>
      </c>
      <c r="E4376">
        <v>2.61</v>
      </c>
      <c r="F4376">
        <v>2.11</v>
      </c>
      <c r="G4376">
        <v>0.61</v>
      </c>
      <c r="H4376" s="184">
        <f t="shared" ref="H4376:L4376" si="4765">H4352</f>
        <v>0.20833333333333334</v>
      </c>
      <c r="I4376" s="185">
        <f t="shared" si="4765"/>
        <v>207</v>
      </c>
      <c r="J4376" s="185">
        <f t="shared" si="4765"/>
        <v>283</v>
      </c>
      <c r="K4376" s="185">
        <f t="shared" si="4765"/>
        <v>2985</v>
      </c>
      <c r="L4376" s="185">
        <f t="shared" si="4765"/>
        <v>1717</v>
      </c>
      <c r="M4376" s="147"/>
      <c r="N4376" s="143">
        <f t="shared" si="4744"/>
        <v>540.27</v>
      </c>
      <c r="O4376" s="143">
        <f t="shared" si="4740"/>
        <v>738.63</v>
      </c>
      <c r="P4376" s="143">
        <f t="shared" si="4741"/>
        <v>6298.3499999999995</v>
      </c>
      <c r="Q4376" s="143">
        <f t="shared" si="4742"/>
        <v>1047.3699999999999</v>
      </c>
      <c r="R4376" s="188">
        <f t="shared" si="4745"/>
        <v>8624.619999999999</v>
      </c>
      <c r="T4376">
        <v>36264.910000000003</v>
      </c>
      <c r="U4376" s="190">
        <f t="shared" si="4746"/>
        <v>0.2378227327739128</v>
      </c>
    </row>
    <row r="4377" spans="1:21" x14ac:dyDescent="0.2">
      <c r="A4377" s="178">
        <v>42918</v>
      </c>
      <c r="B4377" s="179">
        <v>0.29166666666666669</v>
      </c>
      <c r="C4377" t="s">
        <v>349</v>
      </c>
      <c r="D4377">
        <v>2.61</v>
      </c>
      <c r="E4377">
        <v>3</v>
      </c>
      <c r="F4377">
        <v>2.25</v>
      </c>
      <c r="G4377">
        <v>1.17</v>
      </c>
      <c r="H4377" s="184">
        <f t="shared" ref="H4377:L4377" si="4766">H4353</f>
        <v>0.25</v>
      </c>
      <c r="I4377" s="185">
        <f t="shared" si="4766"/>
        <v>327</v>
      </c>
      <c r="J4377" s="185">
        <f t="shared" si="4766"/>
        <v>438</v>
      </c>
      <c r="K4377" s="185">
        <f t="shared" si="4766"/>
        <v>2985</v>
      </c>
      <c r="L4377" s="185">
        <f t="shared" si="4766"/>
        <v>1717</v>
      </c>
      <c r="M4377" s="147"/>
      <c r="N4377" s="143">
        <f t="shared" si="4744"/>
        <v>853.46999999999991</v>
      </c>
      <c r="O4377" s="143">
        <f t="shared" si="4740"/>
        <v>1314</v>
      </c>
      <c r="P4377" s="143">
        <f t="shared" si="4741"/>
        <v>6716.25</v>
      </c>
      <c r="Q4377" s="143">
        <f t="shared" si="4742"/>
        <v>2008.8899999999999</v>
      </c>
      <c r="R4377" s="188">
        <f t="shared" si="4745"/>
        <v>10892.609999999999</v>
      </c>
      <c r="T4377">
        <v>35980.199999999997</v>
      </c>
      <c r="U4377" s="190">
        <f t="shared" si="4746"/>
        <v>0.30273900645354945</v>
      </c>
    </row>
    <row r="4378" spans="1:21" x14ac:dyDescent="0.2">
      <c r="A4378" s="178">
        <v>42918</v>
      </c>
      <c r="B4378" s="179">
        <v>0.33333333333333331</v>
      </c>
      <c r="C4378" t="s">
        <v>349</v>
      </c>
      <c r="D4378">
        <v>3.46</v>
      </c>
      <c r="E4378">
        <v>3.07</v>
      </c>
      <c r="F4378">
        <v>2.11</v>
      </c>
      <c r="G4378">
        <v>1.21</v>
      </c>
      <c r="H4378" s="184">
        <f t="shared" ref="H4378:L4378" si="4767">H4354</f>
        <v>0.29166666666666669</v>
      </c>
      <c r="I4378" s="185">
        <f t="shared" si="4767"/>
        <v>249</v>
      </c>
      <c r="J4378" s="185">
        <f t="shared" si="4767"/>
        <v>556</v>
      </c>
      <c r="K4378" s="185">
        <f t="shared" si="4767"/>
        <v>2872</v>
      </c>
      <c r="L4378" s="185">
        <f t="shared" si="4767"/>
        <v>2219</v>
      </c>
      <c r="M4378" s="147"/>
      <c r="N4378" s="143">
        <f t="shared" si="4744"/>
        <v>861.54</v>
      </c>
      <c r="O4378" s="143">
        <f t="shared" si="4740"/>
        <v>1706.9199999999998</v>
      </c>
      <c r="P4378" s="143">
        <f t="shared" si="4741"/>
        <v>6059.92</v>
      </c>
      <c r="Q4378" s="143">
        <f t="shared" si="4742"/>
        <v>2684.99</v>
      </c>
      <c r="R4378" s="188">
        <f t="shared" si="4745"/>
        <v>11313.37</v>
      </c>
      <c r="T4378">
        <v>35810.03</v>
      </c>
      <c r="U4378" s="190">
        <f t="shared" si="4746"/>
        <v>0.3159274091644157</v>
      </c>
    </row>
    <row r="4379" spans="1:21" x14ac:dyDescent="0.2">
      <c r="A4379" s="178">
        <v>42918</v>
      </c>
      <c r="B4379" s="179">
        <v>0.375</v>
      </c>
      <c r="C4379" t="s">
        <v>349</v>
      </c>
      <c r="D4379">
        <v>3.98</v>
      </c>
      <c r="E4379">
        <v>4</v>
      </c>
      <c r="F4379">
        <v>2.61</v>
      </c>
      <c r="G4379">
        <v>1.19</v>
      </c>
      <c r="H4379" s="184">
        <f t="shared" ref="H4379:L4379" si="4768">H4355</f>
        <v>0.33333333333333331</v>
      </c>
      <c r="I4379" s="185">
        <f t="shared" si="4768"/>
        <v>256</v>
      </c>
      <c r="J4379" s="185">
        <f t="shared" si="4768"/>
        <v>306</v>
      </c>
      <c r="K4379" s="185">
        <f t="shared" si="4768"/>
        <v>2872</v>
      </c>
      <c r="L4379" s="185">
        <f t="shared" si="4768"/>
        <v>2219</v>
      </c>
      <c r="M4379" s="147"/>
      <c r="N4379" s="143">
        <f t="shared" si="4744"/>
        <v>1018.88</v>
      </c>
      <c r="O4379" s="143">
        <f t="shared" si="4740"/>
        <v>1224</v>
      </c>
      <c r="P4379" s="143">
        <f t="shared" si="4741"/>
        <v>7495.92</v>
      </c>
      <c r="Q4379" s="143">
        <f t="shared" si="4742"/>
        <v>2640.6099999999997</v>
      </c>
      <c r="R4379" s="188">
        <f t="shared" si="4745"/>
        <v>12379.41</v>
      </c>
      <c r="T4379">
        <v>36523.660000000003</v>
      </c>
      <c r="U4379" s="190">
        <f t="shared" si="4746"/>
        <v>0.33894220896810445</v>
      </c>
    </row>
    <row r="4380" spans="1:21" x14ac:dyDescent="0.2">
      <c r="A4380" s="178">
        <v>42918</v>
      </c>
      <c r="B4380" s="179">
        <v>0.41666666666666669</v>
      </c>
      <c r="C4380" t="s">
        <v>349</v>
      </c>
      <c r="D4380">
        <v>3.11</v>
      </c>
      <c r="E4380">
        <v>4</v>
      </c>
      <c r="F4380">
        <v>3</v>
      </c>
      <c r="G4380">
        <v>1.28</v>
      </c>
      <c r="H4380" s="184">
        <f t="shared" ref="H4380:L4380" si="4769">H4356</f>
        <v>0.375</v>
      </c>
      <c r="I4380" s="185">
        <f t="shared" si="4769"/>
        <v>156</v>
      </c>
      <c r="J4380" s="185">
        <f t="shared" si="4769"/>
        <v>343</v>
      </c>
      <c r="K4380" s="185">
        <f t="shared" si="4769"/>
        <v>2872</v>
      </c>
      <c r="L4380" s="185">
        <f t="shared" si="4769"/>
        <v>2219</v>
      </c>
      <c r="M4380" s="147"/>
      <c r="N4380" s="143">
        <f t="shared" si="4744"/>
        <v>485.15999999999997</v>
      </c>
      <c r="O4380" s="143">
        <f t="shared" si="4740"/>
        <v>1372</v>
      </c>
      <c r="P4380" s="143">
        <f t="shared" si="4741"/>
        <v>8616</v>
      </c>
      <c r="Q4380" s="143">
        <f t="shared" si="4742"/>
        <v>2840.32</v>
      </c>
      <c r="R4380" s="188">
        <f t="shared" si="4745"/>
        <v>13313.48</v>
      </c>
      <c r="T4380">
        <v>39602.050000000003</v>
      </c>
      <c r="U4380" s="190">
        <f t="shared" si="4746"/>
        <v>0.3361815865592816</v>
      </c>
    </row>
    <row r="4381" spans="1:21" x14ac:dyDescent="0.2">
      <c r="A4381" s="178">
        <v>42918</v>
      </c>
      <c r="B4381" s="179">
        <v>0.45833333333333331</v>
      </c>
      <c r="C4381" t="s">
        <v>349</v>
      </c>
      <c r="D4381">
        <v>2.11</v>
      </c>
      <c r="E4381">
        <v>4.99</v>
      </c>
      <c r="F4381">
        <v>4.66</v>
      </c>
      <c r="G4381">
        <v>0.97</v>
      </c>
      <c r="H4381" s="184">
        <f t="shared" ref="H4381:L4381" si="4770">H4357</f>
        <v>0.41666666666666669</v>
      </c>
      <c r="I4381" s="185">
        <f t="shared" si="4770"/>
        <v>196</v>
      </c>
      <c r="J4381" s="185">
        <f t="shared" si="4770"/>
        <v>315</v>
      </c>
      <c r="K4381" s="185">
        <f t="shared" si="4770"/>
        <v>2872</v>
      </c>
      <c r="L4381" s="185">
        <f t="shared" si="4770"/>
        <v>2219</v>
      </c>
      <c r="M4381" s="147"/>
      <c r="N4381" s="143">
        <f t="shared" si="4744"/>
        <v>413.56</v>
      </c>
      <c r="O4381" s="143">
        <f t="shared" si="4740"/>
        <v>1571.8500000000001</v>
      </c>
      <c r="P4381" s="143">
        <f t="shared" si="4741"/>
        <v>13383.52</v>
      </c>
      <c r="Q4381" s="143">
        <f t="shared" si="4742"/>
        <v>2152.4299999999998</v>
      </c>
      <c r="R4381" s="188">
        <f t="shared" si="4745"/>
        <v>17521.36</v>
      </c>
      <c r="T4381">
        <v>43378.83</v>
      </c>
      <c r="U4381" s="190">
        <f t="shared" si="4746"/>
        <v>0.40391499724635266</v>
      </c>
    </row>
    <row r="4382" spans="1:21" x14ac:dyDescent="0.2">
      <c r="A4382" s="178">
        <v>42918</v>
      </c>
      <c r="B4382" s="179">
        <v>0.5</v>
      </c>
      <c r="C4382" t="s">
        <v>349</v>
      </c>
      <c r="D4382">
        <v>2.11</v>
      </c>
      <c r="E4382">
        <v>7.54</v>
      </c>
      <c r="F4382">
        <v>7.54</v>
      </c>
      <c r="G4382">
        <v>1.51</v>
      </c>
      <c r="H4382" s="184">
        <f t="shared" ref="H4382:L4382" si="4771">H4358</f>
        <v>0.45833333333333331</v>
      </c>
      <c r="I4382" s="185">
        <f t="shared" si="4771"/>
        <v>226</v>
      </c>
      <c r="J4382" s="185">
        <f t="shared" si="4771"/>
        <v>326</v>
      </c>
      <c r="K4382" s="185">
        <f t="shared" si="4771"/>
        <v>2842</v>
      </c>
      <c r="L4382" s="185">
        <f t="shared" si="4771"/>
        <v>1635</v>
      </c>
      <c r="M4382" s="147"/>
      <c r="N4382" s="143">
        <f t="shared" si="4744"/>
        <v>476.85999999999996</v>
      </c>
      <c r="O4382" s="143">
        <f t="shared" si="4740"/>
        <v>2458.04</v>
      </c>
      <c r="P4382" s="143">
        <f t="shared" si="4741"/>
        <v>21428.68</v>
      </c>
      <c r="Q4382" s="143">
        <f t="shared" si="4742"/>
        <v>2468.85</v>
      </c>
      <c r="R4382" s="188">
        <f t="shared" si="4745"/>
        <v>26832.43</v>
      </c>
      <c r="T4382">
        <v>47014.39</v>
      </c>
      <c r="U4382" s="190">
        <f t="shared" si="4746"/>
        <v>0.57072802603628381</v>
      </c>
    </row>
    <row r="4383" spans="1:21" x14ac:dyDescent="0.2">
      <c r="A4383" s="178">
        <v>42918</v>
      </c>
      <c r="B4383" s="179">
        <v>0.54166666666666663</v>
      </c>
      <c r="C4383" t="s">
        <v>349</v>
      </c>
      <c r="D4383">
        <v>1.05</v>
      </c>
      <c r="E4383">
        <v>8.5299999999999994</v>
      </c>
      <c r="F4383">
        <v>8.5299999999999994</v>
      </c>
      <c r="G4383">
        <v>2.4</v>
      </c>
      <c r="H4383" s="184">
        <f t="shared" ref="H4383:L4383" si="4772">H4359</f>
        <v>0.5</v>
      </c>
      <c r="I4383" s="185">
        <f t="shared" si="4772"/>
        <v>222</v>
      </c>
      <c r="J4383" s="185">
        <f t="shared" si="4772"/>
        <v>319</v>
      </c>
      <c r="K4383" s="185">
        <f t="shared" si="4772"/>
        <v>2842</v>
      </c>
      <c r="L4383" s="185">
        <f t="shared" si="4772"/>
        <v>1635</v>
      </c>
      <c r="M4383" s="147"/>
      <c r="N4383" s="143">
        <f t="shared" si="4744"/>
        <v>233.10000000000002</v>
      </c>
      <c r="O4383" s="143">
        <f t="shared" si="4740"/>
        <v>2721.0699999999997</v>
      </c>
      <c r="P4383" s="143">
        <f t="shared" si="4741"/>
        <v>24242.26</v>
      </c>
      <c r="Q4383" s="143">
        <f t="shared" si="4742"/>
        <v>3924</v>
      </c>
      <c r="R4383" s="188">
        <f t="shared" si="4745"/>
        <v>31120.429999999997</v>
      </c>
      <c r="T4383">
        <v>50596.06</v>
      </c>
      <c r="U4383" s="190">
        <f t="shared" si="4746"/>
        <v>0.61507615415113348</v>
      </c>
    </row>
    <row r="4384" spans="1:21" x14ac:dyDescent="0.2">
      <c r="A4384" s="178">
        <v>42918</v>
      </c>
      <c r="B4384" s="179">
        <v>0.58333333333333337</v>
      </c>
      <c r="C4384" t="s">
        <v>349</v>
      </c>
      <c r="D4384">
        <v>1.59</v>
      </c>
      <c r="E4384">
        <v>9.8000000000000007</v>
      </c>
      <c r="F4384">
        <v>10</v>
      </c>
      <c r="G4384">
        <v>3</v>
      </c>
      <c r="H4384" s="184">
        <f t="shared" ref="H4384:L4384" si="4773">H4360</f>
        <v>0.54166666666666663</v>
      </c>
      <c r="I4384" s="185">
        <f t="shared" si="4773"/>
        <v>195</v>
      </c>
      <c r="J4384" s="185">
        <f t="shared" si="4773"/>
        <v>299</v>
      </c>
      <c r="K4384" s="185">
        <f t="shared" si="4773"/>
        <v>2842</v>
      </c>
      <c r="L4384" s="185">
        <f t="shared" si="4773"/>
        <v>1635</v>
      </c>
      <c r="M4384" s="147"/>
      <c r="N4384" s="143">
        <f t="shared" si="4744"/>
        <v>310.05</v>
      </c>
      <c r="O4384" s="143">
        <f t="shared" si="4740"/>
        <v>2930.2000000000003</v>
      </c>
      <c r="P4384" s="143">
        <f t="shared" si="4741"/>
        <v>28420</v>
      </c>
      <c r="Q4384" s="143">
        <f t="shared" si="4742"/>
        <v>4905</v>
      </c>
      <c r="R4384" s="188">
        <f t="shared" si="4745"/>
        <v>36565.25</v>
      </c>
      <c r="T4384">
        <v>53645.88</v>
      </c>
      <c r="U4384" s="190">
        <f t="shared" si="4746"/>
        <v>0.68160406726481138</v>
      </c>
    </row>
    <row r="4385" spans="1:21" x14ac:dyDescent="0.2">
      <c r="A4385" s="178">
        <v>42918</v>
      </c>
      <c r="B4385" s="179">
        <v>0.625</v>
      </c>
      <c r="C4385" t="s">
        <v>349</v>
      </c>
      <c r="D4385">
        <v>2.31</v>
      </c>
      <c r="E4385">
        <v>15.12</v>
      </c>
      <c r="F4385">
        <v>17.010000000000002</v>
      </c>
      <c r="G4385">
        <v>6.73</v>
      </c>
      <c r="H4385" s="184">
        <f t="shared" ref="H4385:L4385" si="4774">H4361</f>
        <v>0.58333333333333337</v>
      </c>
      <c r="I4385" s="185">
        <f t="shared" si="4774"/>
        <v>205</v>
      </c>
      <c r="J4385" s="185">
        <f t="shared" si="4774"/>
        <v>237</v>
      </c>
      <c r="K4385" s="185">
        <f t="shared" si="4774"/>
        <v>2842</v>
      </c>
      <c r="L4385" s="185">
        <f t="shared" si="4774"/>
        <v>1635</v>
      </c>
      <c r="M4385" s="147"/>
      <c r="N4385" s="143">
        <f t="shared" si="4744"/>
        <v>473.55</v>
      </c>
      <c r="O4385" s="143">
        <f t="shared" si="4740"/>
        <v>3583.4399999999996</v>
      </c>
      <c r="P4385" s="143">
        <f t="shared" si="4741"/>
        <v>48342.420000000006</v>
      </c>
      <c r="Q4385" s="143">
        <f t="shared" si="4742"/>
        <v>11003.550000000001</v>
      </c>
      <c r="R4385" s="188">
        <f t="shared" si="4745"/>
        <v>63402.960000000006</v>
      </c>
      <c r="T4385">
        <v>56231.99</v>
      </c>
      <c r="U4385" s="190">
        <f t="shared" si="4746"/>
        <v>1.1275247416995202</v>
      </c>
    </row>
    <row r="4386" spans="1:21" x14ac:dyDescent="0.2">
      <c r="A4386" s="178">
        <v>42918</v>
      </c>
      <c r="B4386" s="179">
        <v>0.66666666666666663</v>
      </c>
      <c r="C4386" t="s">
        <v>349</v>
      </c>
      <c r="D4386">
        <v>3.2</v>
      </c>
      <c r="E4386">
        <v>28.3</v>
      </c>
      <c r="F4386">
        <v>34.840000000000003</v>
      </c>
      <c r="G4386">
        <v>17.55</v>
      </c>
      <c r="H4386" s="184">
        <f t="shared" ref="H4386:L4386" si="4775">H4362</f>
        <v>0.625</v>
      </c>
      <c r="I4386" s="185">
        <f t="shared" si="4775"/>
        <v>212</v>
      </c>
      <c r="J4386" s="185">
        <f t="shared" si="4775"/>
        <v>213</v>
      </c>
      <c r="K4386" s="185">
        <f t="shared" si="4775"/>
        <v>2842</v>
      </c>
      <c r="L4386" s="185">
        <f t="shared" si="4775"/>
        <v>1380</v>
      </c>
      <c r="M4386" s="147"/>
      <c r="N4386" s="143">
        <f t="shared" si="4744"/>
        <v>678.40000000000009</v>
      </c>
      <c r="O4386" s="143">
        <f t="shared" si="4740"/>
        <v>6027.9000000000005</v>
      </c>
      <c r="P4386" s="143">
        <f t="shared" si="4741"/>
        <v>99015.280000000013</v>
      </c>
      <c r="Q4386" s="143">
        <f t="shared" si="4742"/>
        <v>24219</v>
      </c>
      <c r="R4386" s="188">
        <f t="shared" si="4745"/>
        <v>129940.58000000002</v>
      </c>
      <c r="T4386">
        <v>58438.34</v>
      </c>
      <c r="U4386" s="190">
        <f t="shared" si="4746"/>
        <v>2.2235501555999027</v>
      </c>
    </row>
    <row r="4387" spans="1:21" x14ac:dyDescent="0.2">
      <c r="A4387" s="178">
        <v>42918</v>
      </c>
      <c r="B4387" s="179">
        <v>0.70833333333333337</v>
      </c>
      <c r="C4387" t="s">
        <v>349</v>
      </c>
      <c r="D4387">
        <v>3.65</v>
      </c>
      <c r="E4387">
        <v>44.9</v>
      </c>
      <c r="F4387">
        <v>49.85</v>
      </c>
      <c r="G4387">
        <v>32.68</v>
      </c>
      <c r="H4387" s="184">
        <f t="shared" ref="H4387:L4387" si="4776">H4363</f>
        <v>0.66666666666666663</v>
      </c>
      <c r="I4387" s="185">
        <f t="shared" si="4776"/>
        <v>191</v>
      </c>
      <c r="J4387" s="185">
        <f t="shared" si="4776"/>
        <v>237</v>
      </c>
      <c r="K4387" s="185">
        <f t="shared" si="4776"/>
        <v>2842</v>
      </c>
      <c r="L4387" s="185">
        <f t="shared" si="4776"/>
        <v>1380</v>
      </c>
      <c r="M4387" s="147"/>
      <c r="N4387" s="143">
        <f t="shared" si="4744"/>
        <v>697.15</v>
      </c>
      <c r="O4387" s="143">
        <f t="shared" si="4740"/>
        <v>10641.3</v>
      </c>
      <c r="P4387" s="143">
        <f t="shared" si="4741"/>
        <v>141673.70000000001</v>
      </c>
      <c r="Q4387" s="143">
        <f t="shared" si="4742"/>
        <v>45098.400000000001</v>
      </c>
      <c r="R4387" s="188">
        <f t="shared" si="4745"/>
        <v>198110.55000000002</v>
      </c>
      <c r="T4387">
        <v>59970.9</v>
      </c>
      <c r="U4387" s="190">
        <f t="shared" si="4746"/>
        <v>3.3034446706652729</v>
      </c>
    </row>
    <row r="4388" spans="1:21" x14ac:dyDescent="0.2">
      <c r="A4388" s="178">
        <v>42918</v>
      </c>
      <c r="B4388" s="179">
        <v>0.75</v>
      </c>
      <c r="C4388" t="s">
        <v>349</v>
      </c>
      <c r="D4388">
        <v>3.39</v>
      </c>
      <c r="E4388">
        <v>13.66</v>
      </c>
      <c r="F4388">
        <v>16.72</v>
      </c>
      <c r="G4388">
        <v>8.64</v>
      </c>
      <c r="H4388" s="184">
        <f t="shared" ref="H4388:L4388" si="4777">H4364</f>
        <v>0.70833333333333337</v>
      </c>
      <c r="I4388" s="185">
        <f t="shared" si="4777"/>
        <v>218</v>
      </c>
      <c r="J4388" s="185">
        <f t="shared" si="4777"/>
        <v>258</v>
      </c>
      <c r="K4388" s="185">
        <f t="shared" si="4777"/>
        <v>2842</v>
      </c>
      <c r="L4388" s="185">
        <f t="shared" si="4777"/>
        <v>1380</v>
      </c>
      <c r="M4388" s="147"/>
      <c r="N4388" s="143">
        <f t="shared" si="4744"/>
        <v>739.02</v>
      </c>
      <c r="O4388" s="143">
        <f t="shared" si="4740"/>
        <v>3524.28</v>
      </c>
      <c r="P4388" s="143">
        <f t="shared" si="4741"/>
        <v>47518.239999999998</v>
      </c>
      <c r="Q4388" s="143">
        <f t="shared" si="4742"/>
        <v>11923.2</v>
      </c>
      <c r="R4388" s="188">
        <f t="shared" si="4745"/>
        <v>63704.740000000005</v>
      </c>
      <c r="T4388">
        <v>60954.45</v>
      </c>
      <c r="U4388" s="190">
        <f t="shared" si="4746"/>
        <v>1.0451204136859575</v>
      </c>
    </row>
    <row r="4389" spans="1:21" x14ac:dyDescent="0.2">
      <c r="A4389" s="178">
        <v>42918</v>
      </c>
      <c r="B4389" s="179">
        <v>0.79166666666666663</v>
      </c>
      <c r="C4389" t="s">
        <v>349</v>
      </c>
      <c r="D4389">
        <v>3.5</v>
      </c>
      <c r="E4389">
        <v>6</v>
      </c>
      <c r="F4389">
        <v>10.029999999999999</v>
      </c>
      <c r="G4389">
        <v>5</v>
      </c>
      <c r="H4389" s="184">
        <f t="shared" ref="H4389:L4389" si="4778">H4365</f>
        <v>0.75</v>
      </c>
      <c r="I4389" s="185">
        <f t="shared" si="4778"/>
        <v>240</v>
      </c>
      <c r="J4389" s="185">
        <f t="shared" si="4778"/>
        <v>365</v>
      </c>
      <c r="K4389" s="185">
        <f t="shared" si="4778"/>
        <v>2842</v>
      </c>
      <c r="L4389" s="185">
        <f t="shared" si="4778"/>
        <v>1380</v>
      </c>
      <c r="M4389" s="147"/>
      <c r="N4389" s="143">
        <f t="shared" si="4744"/>
        <v>840</v>
      </c>
      <c r="O4389" s="143">
        <f t="shared" si="4740"/>
        <v>2190</v>
      </c>
      <c r="P4389" s="143">
        <f t="shared" si="4741"/>
        <v>28505.26</v>
      </c>
      <c r="Q4389" s="143">
        <f t="shared" si="4742"/>
        <v>6900</v>
      </c>
      <c r="R4389" s="188">
        <f t="shared" si="4745"/>
        <v>38435.259999999995</v>
      </c>
      <c r="T4389">
        <v>61264.18</v>
      </c>
      <c r="U4389" s="190">
        <f t="shared" si="4746"/>
        <v>0.62736920660653572</v>
      </c>
    </row>
    <row r="4390" spans="1:21" x14ac:dyDescent="0.2">
      <c r="A4390" s="178">
        <v>42918</v>
      </c>
      <c r="B4390" s="179">
        <v>0.83333333333333337</v>
      </c>
      <c r="C4390" t="s">
        <v>349</v>
      </c>
      <c r="D4390">
        <v>3.5</v>
      </c>
      <c r="E4390">
        <v>4</v>
      </c>
      <c r="F4390">
        <v>8</v>
      </c>
      <c r="G4390">
        <v>1.86</v>
      </c>
      <c r="H4390" s="184">
        <f t="shared" ref="H4390:L4390" si="4779">H4366</f>
        <v>0.79166666666666663</v>
      </c>
      <c r="I4390" s="185">
        <f t="shared" si="4779"/>
        <v>320</v>
      </c>
      <c r="J4390" s="185">
        <f t="shared" si="4779"/>
        <v>214</v>
      </c>
      <c r="K4390" s="185">
        <f t="shared" si="4779"/>
        <v>2842</v>
      </c>
      <c r="L4390" s="185">
        <f t="shared" si="4779"/>
        <v>1426</v>
      </c>
      <c r="M4390" s="147"/>
      <c r="N4390" s="143">
        <f t="shared" si="4744"/>
        <v>1120</v>
      </c>
      <c r="O4390" s="143">
        <f t="shared" si="4740"/>
        <v>856</v>
      </c>
      <c r="P4390" s="143">
        <f t="shared" si="4741"/>
        <v>22736</v>
      </c>
      <c r="Q4390" s="143">
        <f t="shared" si="4742"/>
        <v>2652.36</v>
      </c>
      <c r="R4390" s="188">
        <f t="shared" si="4745"/>
        <v>27364.36</v>
      </c>
      <c r="T4390">
        <v>60299.03</v>
      </c>
      <c r="U4390" s="190">
        <f t="shared" si="4746"/>
        <v>0.45381094853432968</v>
      </c>
    </row>
    <row r="4391" spans="1:21" x14ac:dyDescent="0.2">
      <c r="A4391" s="178">
        <v>42918</v>
      </c>
      <c r="B4391" s="179">
        <v>0.875</v>
      </c>
      <c r="C4391" t="s">
        <v>349</v>
      </c>
      <c r="D4391">
        <v>3.9</v>
      </c>
      <c r="E4391">
        <v>6.15</v>
      </c>
      <c r="F4391">
        <v>9.51</v>
      </c>
      <c r="G4391">
        <v>0.99</v>
      </c>
      <c r="H4391" s="184">
        <f t="shared" ref="H4391:L4391" si="4780">H4367</f>
        <v>0.83333333333333337</v>
      </c>
      <c r="I4391" s="185">
        <f t="shared" si="4780"/>
        <v>322</v>
      </c>
      <c r="J4391" s="185">
        <f t="shared" si="4780"/>
        <v>178</v>
      </c>
      <c r="K4391" s="185">
        <f t="shared" si="4780"/>
        <v>2842</v>
      </c>
      <c r="L4391" s="185">
        <f t="shared" si="4780"/>
        <v>1426</v>
      </c>
      <c r="M4391" s="147"/>
      <c r="N4391" s="143">
        <f t="shared" si="4744"/>
        <v>1255.8</v>
      </c>
      <c r="O4391" s="143">
        <f t="shared" si="4740"/>
        <v>1094.7</v>
      </c>
      <c r="P4391" s="143">
        <f t="shared" si="4741"/>
        <v>27027.42</v>
      </c>
      <c r="Q4391" s="143">
        <f t="shared" si="4742"/>
        <v>1411.74</v>
      </c>
      <c r="R4391" s="188">
        <f t="shared" si="4745"/>
        <v>30789.66</v>
      </c>
      <c r="T4391">
        <v>58424.5</v>
      </c>
      <c r="U4391" s="190">
        <f t="shared" si="4746"/>
        <v>0.52699911852048364</v>
      </c>
    </row>
    <row r="4392" spans="1:21" x14ac:dyDescent="0.2">
      <c r="A4392" s="178">
        <v>42918</v>
      </c>
      <c r="B4392" s="179">
        <v>0.91666666666666663</v>
      </c>
      <c r="C4392" t="s">
        <v>349</v>
      </c>
      <c r="D4392">
        <v>8.11</v>
      </c>
      <c r="E4392">
        <v>6.24</v>
      </c>
      <c r="F4392">
        <v>6.68</v>
      </c>
      <c r="G4392">
        <v>0.97</v>
      </c>
      <c r="H4392" s="184">
        <f t="shared" ref="H4392:L4392" si="4781">H4368</f>
        <v>0.875</v>
      </c>
      <c r="I4392" s="185">
        <f t="shared" si="4781"/>
        <v>337</v>
      </c>
      <c r="J4392" s="185">
        <f t="shared" si="4781"/>
        <v>173</v>
      </c>
      <c r="K4392" s="185">
        <f t="shared" si="4781"/>
        <v>2842</v>
      </c>
      <c r="L4392" s="185">
        <f t="shared" si="4781"/>
        <v>1426</v>
      </c>
      <c r="M4392" s="147"/>
      <c r="N4392" s="143">
        <f t="shared" si="4744"/>
        <v>2733.0699999999997</v>
      </c>
      <c r="O4392" s="143">
        <f t="shared" si="4740"/>
        <v>1079.52</v>
      </c>
      <c r="P4392" s="143">
        <f t="shared" si="4741"/>
        <v>18984.559999999998</v>
      </c>
      <c r="Q4392" s="143">
        <f t="shared" si="4742"/>
        <v>1383.22</v>
      </c>
      <c r="R4392" s="188">
        <f t="shared" si="4745"/>
        <v>24180.37</v>
      </c>
      <c r="T4392">
        <v>56085.599999999999</v>
      </c>
      <c r="U4392" s="190">
        <f t="shared" si="4746"/>
        <v>0.43113330337912048</v>
      </c>
    </row>
    <row r="4393" spans="1:21" x14ac:dyDescent="0.2">
      <c r="A4393" s="178">
        <v>42918</v>
      </c>
      <c r="B4393" s="179">
        <v>0.95833333333333337</v>
      </c>
      <c r="C4393" t="s">
        <v>349</v>
      </c>
      <c r="D4393">
        <v>9</v>
      </c>
      <c r="E4393">
        <v>7.21</v>
      </c>
      <c r="F4393">
        <v>8</v>
      </c>
      <c r="G4393">
        <v>0.12</v>
      </c>
      <c r="H4393" s="184">
        <f t="shared" ref="H4393:L4393" si="4782">H4369</f>
        <v>0.91666666666666663</v>
      </c>
      <c r="I4393" s="185">
        <f t="shared" si="4782"/>
        <v>394</v>
      </c>
      <c r="J4393" s="185">
        <f t="shared" si="4782"/>
        <v>194</v>
      </c>
      <c r="K4393" s="185">
        <f t="shared" si="4782"/>
        <v>2842</v>
      </c>
      <c r="L4393" s="185">
        <f t="shared" si="4782"/>
        <v>1426</v>
      </c>
      <c r="M4393" s="147"/>
      <c r="N4393" s="143">
        <f t="shared" si="4744"/>
        <v>3546</v>
      </c>
      <c r="O4393" s="143">
        <f t="shared" si="4740"/>
        <v>1398.74</v>
      </c>
      <c r="P4393" s="143">
        <f t="shared" si="4741"/>
        <v>22736</v>
      </c>
      <c r="Q4393" s="143">
        <f t="shared" si="4742"/>
        <v>171.12</v>
      </c>
      <c r="R4393" s="188">
        <f t="shared" si="4745"/>
        <v>27851.859999999997</v>
      </c>
      <c r="T4393">
        <v>54803.51</v>
      </c>
      <c r="U4393" s="190">
        <f t="shared" si="4746"/>
        <v>0.5082130688344596</v>
      </c>
    </row>
    <row r="4394" spans="1:21" x14ac:dyDescent="0.2">
      <c r="A4394" s="178">
        <v>42918</v>
      </c>
      <c r="B4394" s="180">
        <v>1</v>
      </c>
      <c r="C4394" t="s">
        <v>349</v>
      </c>
      <c r="D4394">
        <v>11.1</v>
      </c>
      <c r="E4394">
        <v>4.91</v>
      </c>
      <c r="F4394">
        <v>5</v>
      </c>
      <c r="G4394">
        <v>0.12</v>
      </c>
      <c r="H4394" s="184">
        <f t="shared" ref="H4394:L4394" si="4783">H4370</f>
        <v>0.95833333333333337</v>
      </c>
      <c r="I4394" s="185">
        <f t="shared" si="4783"/>
        <v>389</v>
      </c>
      <c r="J4394" s="185">
        <f t="shared" si="4783"/>
        <v>265</v>
      </c>
      <c r="K4394" s="185">
        <f t="shared" si="4783"/>
        <v>2985</v>
      </c>
      <c r="L4394" s="185">
        <f t="shared" si="4783"/>
        <v>1111</v>
      </c>
      <c r="M4394" s="147"/>
      <c r="N4394" s="143">
        <f t="shared" si="4744"/>
        <v>4317.8999999999996</v>
      </c>
      <c r="O4394" s="143">
        <f t="shared" si="4740"/>
        <v>1301.1500000000001</v>
      </c>
      <c r="P4394" s="143">
        <f t="shared" si="4741"/>
        <v>14925</v>
      </c>
      <c r="Q4394" s="143">
        <f t="shared" si="4742"/>
        <v>133.32</v>
      </c>
      <c r="R4394" s="188">
        <f t="shared" si="4745"/>
        <v>20677.37</v>
      </c>
      <c r="T4394">
        <v>51761.85</v>
      </c>
      <c r="U4394" s="190">
        <f t="shared" si="4746"/>
        <v>0.399471232191276</v>
      </c>
    </row>
    <row r="4395" spans="1:21" x14ac:dyDescent="0.2">
      <c r="A4395" s="178">
        <v>42919</v>
      </c>
      <c r="B4395" s="179">
        <v>4.1666666666666664E-2</v>
      </c>
      <c r="C4395" t="s">
        <v>349</v>
      </c>
      <c r="D4395">
        <v>9.0299999999999994</v>
      </c>
      <c r="E4395">
        <v>3</v>
      </c>
      <c r="F4395">
        <v>3</v>
      </c>
      <c r="G4395">
        <v>0.12</v>
      </c>
      <c r="H4395" s="184">
        <f t="shared" ref="H4395:L4395" si="4784">H4371</f>
        <v>1</v>
      </c>
      <c r="I4395" s="185">
        <f t="shared" si="4784"/>
        <v>362</v>
      </c>
      <c r="J4395" s="185">
        <f t="shared" si="4784"/>
        <v>243</v>
      </c>
      <c r="K4395" s="185">
        <f t="shared" si="4784"/>
        <v>2985</v>
      </c>
      <c r="L4395" s="185">
        <f t="shared" si="4784"/>
        <v>1111</v>
      </c>
      <c r="M4395" s="147"/>
      <c r="N4395" s="143">
        <f t="shared" si="4744"/>
        <v>3268.8599999999997</v>
      </c>
      <c r="O4395" s="143">
        <f t="shared" si="4740"/>
        <v>729</v>
      </c>
      <c r="P4395" s="143">
        <f t="shared" si="4741"/>
        <v>8955</v>
      </c>
      <c r="Q4395" s="143">
        <f t="shared" si="4742"/>
        <v>133.32</v>
      </c>
      <c r="R4395" s="188">
        <f t="shared" si="4745"/>
        <v>13086.18</v>
      </c>
      <c r="T4395">
        <v>48169.58</v>
      </c>
      <c r="U4395" s="190">
        <f t="shared" si="4746"/>
        <v>0.27166896618156106</v>
      </c>
    </row>
    <row r="4396" spans="1:21" x14ac:dyDescent="0.2">
      <c r="A4396" s="178">
        <v>42919</v>
      </c>
      <c r="B4396" s="179">
        <v>8.3333333333333329E-2</v>
      </c>
      <c r="C4396" t="s">
        <v>349</v>
      </c>
      <c r="D4396">
        <v>5</v>
      </c>
      <c r="E4396">
        <v>2.4</v>
      </c>
      <c r="F4396">
        <v>2</v>
      </c>
      <c r="G4396">
        <v>0.12</v>
      </c>
      <c r="H4396" s="184">
        <f t="shared" ref="H4396:L4396" si="4785">H4372</f>
        <v>4.1666666666666664E-2</v>
      </c>
      <c r="I4396" s="185">
        <f t="shared" si="4785"/>
        <v>294</v>
      </c>
      <c r="J4396" s="185">
        <f t="shared" si="4785"/>
        <v>212</v>
      </c>
      <c r="K4396" s="185">
        <f t="shared" si="4785"/>
        <v>2985</v>
      </c>
      <c r="L4396" s="185">
        <f t="shared" si="4785"/>
        <v>1111</v>
      </c>
      <c r="M4396" s="147"/>
      <c r="N4396" s="143">
        <f t="shared" si="4744"/>
        <v>1470</v>
      </c>
      <c r="O4396" s="143">
        <f t="shared" si="4740"/>
        <v>508.79999999999995</v>
      </c>
      <c r="P4396" s="143">
        <f t="shared" si="4741"/>
        <v>5970</v>
      </c>
      <c r="Q4396" s="143">
        <f t="shared" si="4742"/>
        <v>133.32</v>
      </c>
      <c r="R4396" s="188">
        <f t="shared" si="4745"/>
        <v>8082.12</v>
      </c>
      <c r="T4396">
        <v>44720.09</v>
      </c>
      <c r="U4396" s="190">
        <f t="shared" si="4746"/>
        <v>0.1807268276964559</v>
      </c>
    </row>
    <row r="4397" spans="1:21" x14ac:dyDescent="0.2">
      <c r="A4397" s="178">
        <v>42919</v>
      </c>
      <c r="B4397" s="179">
        <v>0.125</v>
      </c>
      <c r="C4397" t="s">
        <v>349</v>
      </c>
      <c r="D4397">
        <v>3.61</v>
      </c>
      <c r="E4397">
        <v>1.98</v>
      </c>
      <c r="F4397">
        <v>2</v>
      </c>
      <c r="G4397">
        <v>0.75</v>
      </c>
      <c r="H4397" s="184">
        <f t="shared" ref="H4397:L4397" si="4786">H4373</f>
        <v>8.3333333333333329E-2</v>
      </c>
      <c r="I4397" s="185">
        <f t="shared" si="4786"/>
        <v>236</v>
      </c>
      <c r="J4397" s="185">
        <f t="shared" si="4786"/>
        <v>179</v>
      </c>
      <c r="K4397" s="185">
        <f t="shared" si="4786"/>
        <v>2985</v>
      </c>
      <c r="L4397" s="185">
        <f t="shared" si="4786"/>
        <v>1111</v>
      </c>
      <c r="M4397" s="147"/>
      <c r="N4397" s="143">
        <f t="shared" si="4744"/>
        <v>851.95999999999992</v>
      </c>
      <c r="O4397" s="143">
        <f t="shared" si="4740"/>
        <v>354.42</v>
      </c>
      <c r="P4397" s="143">
        <f t="shared" si="4741"/>
        <v>5970</v>
      </c>
      <c r="Q4397" s="143">
        <f t="shared" si="4742"/>
        <v>833.25</v>
      </c>
      <c r="R4397" s="188">
        <f t="shared" si="4745"/>
        <v>8009.63</v>
      </c>
      <c r="T4397">
        <v>42175.53</v>
      </c>
      <c r="U4397" s="190">
        <f t="shared" si="4746"/>
        <v>0.18991178059884489</v>
      </c>
    </row>
    <row r="4398" spans="1:21" x14ac:dyDescent="0.2">
      <c r="A4398" s="178">
        <v>42919</v>
      </c>
      <c r="B4398" s="179">
        <v>0.16666666666666666</v>
      </c>
      <c r="C4398" t="s">
        <v>349</v>
      </c>
      <c r="D4398">
        <v>3.5</v>
      </c>
      <c r="E4398">
        <v>2</v>
      </c>
      <c r="F4398">
        <v>2</v>
      </c>
      <c r="G4398">
        <v>0.75</v>
      </c>
      <c r="H4398" s="184">
        <f t="shared" ref="H4398:L4398" si="4787">H4374</f>
        <v>0.125</v>
      </c>
      <c r="I4398" s="185">
        <f t="shared" si="4787"/>
        <v>201</v>
      </c>
      <c r="J4398" s="185">
        <f t="shared" si="4787"/>
        <v>205</v>
      </c>
      <c r="K4398" s="185">
        <f t="shared" si="4787"/>
        <v>2985</v>
      </c>
      <c r="L4398" s="185">
        <f t="shared" si="4787"/>
        <v>1717</v>
      </c>
      <c r="M4398" s="147"/>
      <c r="N4398" s="143">
        <f t="shared" si="4744"/>
        <v>703.5</v>
      </c>
      <c r="O4398" s="143">
        <f t="shared" si="4740"/>
        <v>410</v>
      </c>
      <c r="P4398" s="143">
        <f t="shared" si="4741"/>
        <v>5970</v>
      </c>
      <c r="Q4398" s="143">
        <f t="shared" si="4742"/>
        <v>1287.75</v>
      </c>
      <c r="R4398" s="188">
        <f t="shared" si="4745"/>
        <v>8371.25</v>
      </c>
      <c r="T4398">
        <v>40533.07</v>
      </c>
      <c r="U4398" s="190">
        <f t="shared" si="4746"/>
        <v>0.20652889110052605</v>
      </c>
    </row>
    <row r="4399" spans="1:21" x14ac:dyDescent="0.2">
      <c r="A4399" s="178">
        <v>42919</v>
      </c>
      <c r="B4399" s="179">
        <v>0.20833333333333334</v>
      </c>
      <c r="C4399" t="s">
        <v>349</v>
      </c>
      <c r="D4399">
        <v>2.61</v>
      </c>
      <c r="E4399">
        <v>2.11</v>
      </c>
      <c r="F4399">
        <v>2</v>
      </c>
      <c r="G4399">
        <v>0.75</v>
      </c>
      <c r="H4399" s="184">
        <f t="shared" ref="H4399:L4399" si="4788">H4375</f>
        <v>0.16666666666666666</v>
      </c>
      <c r="I4399" s="185">
        <f t="shared" si="4788"/>
        <v>185</v>
      </c>
      <c r="J4399" s="185">
        <f t="shared" si="4788"/>
        <v>205</v>
      </c>
      <c r="K4399" s="185">
        <f t="shared" si="4788"/>
        <v>2985</v>
      </c>
      <c r="L4399" s="185">
        <f t="shared" si="4788"/>
        <v>1717</v>
      </c>
      <c r="M4399" s="147"/>
      <c r="N4399" s="143">
        <f t="shared" si="4744"/>
        <v>482.84999999999997</v>
      </c>
      <c r="O4399" s="143">
        <f t="shared" si="4740"/>
        <v>432.54999999999995</v>
      </c>
      <c r="P4399" s="143">
        <f t="shared" si="4741"/>
        <v>5970</v>
      </c>
      <c r="Q4399" s="143">
        <f t="shared" si="4742"/>
        <v>1287.75</v>
      </c>
      <c r="R4399" s="188">
        <f t="shared" si="4745"/>
        <v>8173.15</v>
      </c>
      <c r="T4399">
        <v>39400.51</v>
      </c>
      <c r="U4399" s="190">
        <f t="shared" si="4746"/>
        <v>0.2074376702230504</v>
      </c>
    </row>
    <row r="4400" spans="1:21" x14ac:dyDescent="0.2">
      <c r="A4400" s="178">
        <v>42919</v>
      </c>
      <c r="B4400" s="179">
        <v>0.25</v>
      </c>
      <c r="C4400" t="s">
        <v>349</v>
      </c>
      <c r="D4400">
        <v>2.11</v>
      </c>
      <c r="E4400">
        <v>2.67</v>
      </c>
      <c r="F4400">
        <v>2.4500000000000002</v>
      </c>
      <c r="G4400">
        <v>0.75</v>
      </c>
      <c r="H4400" s="184">
        <f t="shared" ref="H4400:L4400" si="4789">H4376</f>
        <v>0.20833333333333334</v>
      </c>
      <c r="I4400" s="185">
        <f t="shared" si="4789"/>
        <v>207</v>
      </c>
      <c r="J4400" s="185">
        <f t="shared" si="4789"/>
        <v>283</v>
      </c>
      <c r="K4400" s="185">
        <f t="shared" si="4789"/>
        <v>2985</v>
      </c>
      <c r="L4400" s="185">
        <f t="shared" si="4789"/>
        <v>1717</v>
      </c>
      <c r="M4400" s="147"/>
      <c r="N4400" s="143">
        <f t="shared" si="4744"/>
        <v>436.77</v>
      </c>
      <c r="O4400" s="143">
        <f t="shared" si="4740"/>
        <v>755.61</v>
      </c>
      <c r="P4400" s="143">
        <f t="shared" si="4741"/>
        <v>7313.2500000000009</v>
      </c>
      <c r="Q4400" s="143">
        <f t="shared" si="4742"/>
        <v>1287.75</v>
      </c>
      <c r="R4400" s="188">
        <f t="shared" si="4745"/>
        <v>9793.380000000001</v>
      </c>
      <c r="T4400">
        <v>39111.17</v>
      </c>
      <c r="U4400" s="190">
        <f t="shared" si="4746"/>
        <v>0.25039854343401136</v>
      </c>
    </row>
    <row r="4401" spans="1:21" x14ac:dyDescent="0.2">
      <c r="A4401" s="178">
        <v>42919</v>
      </c>
      <c r="B4401" s="179">
        <v>0.29166666666666669</v>
      </c>
      <c r="C4401" t="s">
        <v>349</v>
      </c>
      <c r="D4401">
        <v>2.1800000000000002</v>
      </c>
      <c r="E4401">
        <v>3.11</v>
      </c>
      <c r="F4401">
        <v>2.61</v>
      </c>
      <c r="G4401">
        <v>2</v>
      </c>
      <c r="H4401" s="184">
        <f t="shared" ref="H4401:L4401" si="4790">H4377</f>
        <v>0.25</v>
      </c>
      <c r="I4401" s="185">
        <f t="shared" si="4790"/>
        <v>327</v>
      </c>
      <c r="J4401" s="185">
        <f t="shared" si="4790"/>
        <v>438</v>
      </c>
      <c r="K4401" s="185">
        <f t="shared" si="4790"/>
        <v>2985</v>
      </c>
      <c r="L4401" s="185">
        <f t="shared" si="4790"/>
        <v>1717</v>
      </c>
      <c r="M4401" s="147"/>
      <c r="N4401" s="143">
        <f t="shared" si="4744"/>
        <v>712.86</v>
      </c>
      <c r="O4401" s="143">
        <f t="shared" si="4740"/>
        <v>1362.1799999999998</v>
      </c>
      <c r="P4401" s="143">
        <f t="shared" si="4741"/>
        <v>7790.8499999999995</v>
      </c>
      <c r="Q4401" s="143">
        <f t="shared" si="4742"/>
        <v>3434</v>
      </c>
      <c r="R4401" s="188">
        <f t="shared" si="4745"/>
        <v>13299.89</v>
      </c>
      <c r="T4401">
        <v>39702.61</v>
      </c>
      <c r="U4401" s="190">
        <f t="shared" si="4746"/>
        <v>0.33498780055014016</v>
      </c>
    </row>
    <row r="4402" spans="1:21" x14ac:dyDescent="0.2">
      <c r="A4402" s="178">
        <v>42919</v>
      </c>
      <c r="B4402" s="179">
        <v>0.33333333333333331</v>
      </c>
      <c r="C4402" t="s">
        <v>349</v>
      </c>
      <c r="D4402">
        <v>3.02</v>
      </c>
      <c r="E4402">
        <v>4.18</v>
      </c>
      <c r="F4402">
        <v>2.61</v>
      </c>
      <c r="G4402">
        <v>2</v>
      </c>
      <c r="H4402" s="184">
        <f t="shared" ref="H4402:L4402" si="4791">H4378</f>
        <v>0.29166666666666669</v>
      </c>
      <c r="I4402" s="185">
        <f t="shared" si="4791"/>
        <v>249</v>
      </c>
      <c r="J4402" s="185">
        <f t="shared" si="4791"/>
        <v>556</v>
      </c>
      <c r="K4402" s="185">
        <f t="shared" si="4791"/>
        <v>2872</v>
      </c>
      <c r="L4402" s="185">
        <f t="shared" si="4791"/>
        <v>2219</v>
      </c>
      <c r="M4402" s="147"/>
      <c r="N4402" s="143">
        <f t="shared" si="4744"/>
        <v>751.98</v>
      </c>
      <c r="O4402" s="143">
        <f t="shared" si="4740"/>
        <v>2324.08</v>
      </c>
      <c r="P4402" s="143">
        <f t="shared" si="4741"/>
        <v>7495.92</v>
      </c>
      <c r="Q4402" s="143">
        <f t="shared" si="4742"/>
        <v>4438</v>
      </c>
      <c r="R4402" s="188">
        <f t="shared" si="4745"/>
        <v>15009.98</v>
      </c>
      <c r="T4402">
        <v>40358.15</v>
      </c>
      <c r="U4402" s="190">
        <f t="shared" si="4746"/>
        <v>0.37191942643555265</v>
      </c>
    </row>
    <row r="4403" spans="1:21" x14ac:dyDescent="0.2">
      <c r="A4403" s="178">
        <v>42919</v>
      </c>
      <c r="B4403" s="179">
        <v>0.375</v>
      </c>
      <c r="C4403" t="s">
        <v>349</v>
      </c>
      <c r="D4403">
        <v>3.97</v>
      </c>
      <c r="E4403">
        <v>4.16</v>
      </c>
      <c r="F4403">
        <v>3.42</v>
      </c>
      <c r="G4403">
        <v>2.4900000000000002</v>
      </c>
      <c r="H4403" s="184">
        <f t="shared" ref="H4403:L4403" si="4792">H4379</f>
        <v>0.33333333333333331</v>
      </c>
      <c r="I4403" s="185">
        <f t="shared" si="4792"/>
        <v>256</v>
      </c>
      <c r="J4403" s="185">
        <f t="shared" si="4792"/>
        <v>306</v>
      </c>
      <c r="K4403" s="185">
        <f t="shared" si="4792"/>
        <v>2872</v>
      </c>
      <c r="L4403" s="185">
        <f t="shared" si="4792"/>
        <v>2219</v>
      </c>
      <c r="M4403" s="147"/>
      <c r="N4403" s="143">
        <f t="shared" si="4744"/>
        <v>1016.32</v>
      </c>
      <c r="O4403" s="143">
        <f t="shared" si="4740"/>
        <v>1272.96</v>
      </c>
      <c r="P4403" s="143">
        <f t="shared" si="4741"/>
        <v>9822.24</v>
      </c>
      <c r="Q4403" s="143">
        <f t="shared" si="4742"/>
        <v>5525.31</v>
      </c>
      <c r="R4403" s="188">
        <f t="shared" si="4745"/>
        <v>17636.830000000002</v>
      </c>
      <c r="T4403">
        <v>41139.17</v>
      </c>
      <c r="U4403" s="190">
        <f t="shared" si="4746"/>
        <v>0.42871137166841244</v>
      </c>
    </row>
    <row r="4404" spans="1:21" x14ac:dyDescent="0.2">
      <c r="A4404" s="178">
        <v>42919</v>
      </c>
      <c r="B4404" s="179">
        <v>0.41666666666666669</v>
      </c>
      <c r="C4404" t="s">
        <v>349</v>
      </c>
      <c r="D4404">
        <v>3.11</v>
      </c>
      <c r="E4404">
        <v>4.71</v>
      </c>
      <c r="F4404">
        <v>4.67</v>
      </c>
      <c r="G4404">
        <v>3</v>
      </c>
      <c r="H4404" s="184">
        <f t="shared" ref="H4404:L4404" si="4793">H4380</f>
        <v>0.375</v>
      </c>
      <c r="I4404" s="185">
        <f t="shared" si="4793"/>
        <v>156</v>
      </c>
      <c r="J4404" s="185">
        <f t="shared" si="4793"/>
        <v>343</v>
      </c>
      <c r="K4404" s="185">
        <f t="shared" si="4793"/>
        <v>2872</v>
      </c>
      <c r="L4404" s="185">
        <f t="shared" si="4793"/>
        <v>2219</v>
      </c>
      <c r="M4404" s="147"/>
      <c r="N4404" s="143">
        <f t="shared" si="4744"/>
        <v>485.15999999999997</v>
      </c>
      <c r="O4404" s="143">
        <f t="shared" si="4740"/>
        <v>1615.53</v>
      </c>
      <c r="P4404" s="143">
        <f t="shared" si="4741"/>
        <v>13412.24</v>
      </c>
      <c r="Q4404" s="143">
        <f t="shared" si="4742"/>
        <v>6657</v>
      </c>
      <c r="R4404" s="188">
        <f t="shared" si="4745"/>
        <v>22169.93</v>
      </c>
      <c r="T4404">
        <v>43754.54</v>
      </c>
      <c r="U4404" s="190">
        <f t="shared" si="4746"/>
        <v>0.50668867733496914</v>
      </c>
    </row>
    <row r="4405" spans="1:21" x14ac:dyDescent="0.2">
      <c r="A4405" s="178">
        <v>42919</v>
      </c>
      <c r="B4405" s="179">
        <v>0.45833333333333331</v>
      </c>
      <c r="C4405" t="s">
        <v>349</v>
      </c>
      <c r="D4405">
        <v>2.25</v>
      </c>
      <c r="E4405">
        <v>6.49</v>
      </c>
      <c r="F4405">
        <v>5.57</v>
      </c>
      <c r="G4405">
        <v>1.24</v>
      </c>
      <c r="H4405" s="184">
        <f t="shared" ref="H4405:L4405" si="4794">H4381</f>
        <v>0.41666666666666669</v>
      </c>
      <c r="I4405" s="185">
        <f t="shared" si="4794"/>
        <v>196</v>
      </c>
      <c r="J4405" s="185">
        <f t="shared" si="4794"/>
        <v>315</v>
      </c>
      <c r="K4405" s="185">
        <f t="shared" si="4794"/>
        <v>2872</v>
      </c>
      <c r="L4405" s="185">
        <f t="shared" si="4794"/>
        <v>2219</v>
      </c>
      <c r="M4405" s="147"/>
      <c r="N4405" s="143">
        <f t="shared" si="4744"/>
        <v>441</v>
      </c>
      <c r="O4405" s="143">
        <f t="shared" si="4740"/>
        <v>2044.3500000000001</v>
      </c>
      <c r="P4405" s="143">
        <f t="shared" si="4741"/>
        <v>15997.04</v>
      </c>
      <c r="Q4405" s="143">
        <f t="shared" si="4742"/>
        <v>2751.56</v>
      </c>
      <c r="R4405" s="188">
        <f t="shared" si="4745"/>
        <v>21233.95</v>
      </c>
      <c r="T4405">
        <v>47115.4</v>
      </c>
      <c r="U4405" s="190">
        <f t="shared" si="4746"/>
        <v>0.45067960794135253</v>
      </c>
    </row>
    <row r="4406" spans="1:21" x14ac:dyDescent="0.2">
      <c r="A4406" s="178">
        <v>42919</v>
      </c>
      <c r="B4406" s="179">
        <v>0.5</v>
      </c>
      <c r="C4406" t="s">
        <v>349</v>
      </c>
      <c r="D4406">
        <v>2.11</v>
      </c>
      <c r="E4406">
        <v>8.31</v>
      </c>
      <c r="F4406">
        <v>7.31</v>
      </c>
      <c r="G4406">
        <v>3</v>
      </c>
      <c r="H4406" s="184">
        <f t="shared" ref="H4406:L4406" si="4795">H4382</f>
        <v>0.45833333333333331</v>
      </c>
      <c r="I4406" s="185">
        <f t="shared" si="4795"/>
        <v>226</v>
      </c>
      <c r="J4406" s="185">
        <f t="shared" si="4795"/>
        <v>326</v>
      </c>
      <c r="K4406" s="185">
        <f t="shared" si="4795"/>
        <v>2842</v>
      </c>
      <c r="L4406" s="185">
        <f t="shared" si="4795"/>
        <v>1635</v>
      </c>
      <c r="M4406" s="147"/>
      <c r="N4406" s="143">
        <f t="shared" si="4744"/>
        <v>476.85999999999996</v>
      </c>
      <c r="O4406" s="143">
        <f t="shared" si="4740"/>
        <v>2709.06</v>
      </c>
      <c r="P4406" s="143">
        <f t="shared" si="4741"/>
        <v>20775.02</v>
      </c>
      <c r="Q4406" s="143">
        <f t="shared" si="4742"/>
        <v>4905</v>
      </c>
      <c r="R4406" s="188">
        <f t="shared" si="4745"/>
        <v>28865.940000000002</v>
      </c>
      <c r="T4406">
        <v>50675.7</v>
      </c>
      <c r="U4406" s="190">
        <f t="shared" si="4746"/>
        <v>0.56962094258194762</v>
      </c>
    </row>
    <row r="4407" spans="1:21" x14ac:dyDescent="0.2">
      <c r="A4407" s="178">
        <v>42919</v>
      </c>
      <c r="B4407" s="179">
        <v>0.54166666666666663</v>
      </c>
      <c r="C4407" t="s">
        <v>349</v>
      </c>
      <c r="D4407">
        <v>1.33</v>
      </c>
      <c r="E4407">
        <v>8.43</v>
      </c>
      <c r="F4407">
        <v>8.43</v>
      </c>
      <c r="G4407">
        <v>2.4900000000000002</v>
      </c>
      <c r="H4407" s="184">
        <f t="shared" ref="H4407:L4407" si="4796">H4383</f>
        <v>0.5</v>
      </c>
      <c r="I4407" s="185">
        <f t="shared" si="4796"/>
        <v>222</v>
      </c>
      <c r="J4407" s="185">
        <f t="shared" si="4796"/>
        <v>319</v>
      </c>
      <c r="K4407" s="185">
        <f t="shared" si="4796"/>
        <v>2842</v>
      </c>
      <c r="L4407" s="185">
        <f t="shared" si="4796"/>
        <v>1635</v>
      </c>
      <c r="M4407" s="147"/>
      <c r="N4407" s="143">
        <f t="shared" si="4744"/>
        <v>295.26</v>
      </c>
      <c r="O4407" s="143">
        <f t="shared" si="4740"/>
        <v>2689.17</v>
      </c>
      <c r="P4407" s="143">
        <f t="shared" si="4741"/>
        <v>23958.059999999998</v>
      </c>
      <c r="Q4407" s="143">
        <f t="shared" si="4742"/>
        <v>4071.1500000000005</v>
      </c>
      <c r="R4407" s="188">
        <f t="shared" si="4745"/>
        <v>31013.64</v>
      </c>
      <c r="T4407">
        <v>54303.53</v>
      </c>
      <c r="U4407" s="190">
        <f t="shared" si="4746"/>
        <v>0.57111646333120514</v>
      </c>
    </row>
    <row r="4408" spans="1:21" x14ac:dyDescent="0.2">
      <c r="A4408" s="178">
        <v>42919</v>
      </c>
      <c r="B4408" s="179">
        <v>0.58333333333333337</v>
      </c>
      <c r="C4408" t="s">
        <v>349</v>
      </c>
      <c r="D4408">
        <v>1.74</v>
      </c>
      <c r="E4408">
        <v>11.86</v>
      </c>
      <c r="F4408">
        <v>11.86</v>
      </c>
      <c r="G4408">
        <v>5</v>
      </c>
      <c r="H4408" s="184">
        <f t="shared" ref="H4408:L4408" si="4797">H4384</f>
        <v>0.54166666666666663</v>
      </c>
      <c r="I4408" s="185">
        <f t="shared" si="4797"/>
        <v>195</v>
      </c>
      <c r="J4408" s="185">
        <f t="shared" si="4797"/>
        <v>299</v>
      </c>
      <c r="K4408" s="185">
        <f t="shared" si="4797"/>
        <v>2842</v>
      </c>
      <c r="L4408" s="185">
        <f t="shared" si="4797"/>
        <v>1635</v>
      </c>
      <c r="M4408" s="147"/>
      <c r="N4408" s="143">
        <f t="shared" si="4744"/>
        <v>339.3</v>
      </c>
      <c r="O4408" s="143">
        <f t="shared" si="4740"/>
        <v>3546.14</v>
      </c>
      <c r="P4408" s="143">
        <f t="shared" si="4741"/>
        <v>33706.119999999995</v>
      </c>
      <c r="Q4408" s="143">
        <f t="shared" si="4742"/>
        <v>8175</v>
      </c>
      <c r="R4408" s="188">
        <f t="shared" si="4745"/>
        <v>45766.559999999998</v>
      </c>
      <c r="T4408">
        <v>57374.46</v>
      </c>
      <c r="U4408" s="190">
        <f t="shared" si="4746"/>
        <v>0.79768175595901025</v>
      </c>
    </row>
    <row r="4409" spans="1:21" x14ac:dyDescent="0.2">
      <c r="A4409" s="178">
        <v>42919</v>
      </c>
      <c r="B4409" s="179">
        <v>0.625</v>
      </c>
      <c r="C4409" t="s">
        <v>349</v>
      </c>
      <c r="D4409">
        <v>2.57</v>
      </c>
      <c r="E4409">
        <v>19.98</v>
      </c>
      <c r="F4409">
        <v>22.12</v>
      </c>
      <c r="G4409">
        <v>12.09</v>
      </c>
      <c r="H4409" s="184">
        <f t="shared" ref="H4409:L4409" si="4798">H4385</f>
        <v>0.58333333333333337</v>
      </c>
      <c r="I4409" s="185">
        <f t="shared" si="4798"/>
        <v>205</v>
      </c>
      <c r="J4409" s="185">
        <f t="shared" si="4798"/>
        <v>237</v>
      </c>
      <c r="K4409" s="185">
        <f t="shared" si="4798"/>
        <v>2842</v>
      </c>
      <c r="L4409" s="185">
        <f t="shared" si="4798"/>
        <v>1635</v>
      </c>
      <c r="M4409" s="147"/>
      <c r="N4409" s="143">
        <f t="shared" si="4744"/>
        <v>526.85</v>
      </c>
      <c r="O4409" s="143">
        <f t="shared" si="4740"/>
        <v>4735.26</v>
      </c>
      <c r="P4409" s="143">
        <f t="shared" si="4741"/>
        <v>62865.04</v>
      </c>
      <c r="Q4409" s="143">
        <f t="shared" si="4742"/>
        <v>19767.150000000001</v>
      </c>
      <c r="R4409" s="188">
        <f t="shared" si="4745"/>
        <v>87894.299999999988</v>
      </c>
      <c r="T4409">
        <v>59945.5</v>
      </c>
      <c r="U4409" s="190">
        <f t="shared" si="4746"/>
        <v>1.4662368317888748</v>
      </c>
    </row>
    <row r="4410" spans="1:21" x14ac:dyDescent="0.2">
      <c r="A4410" s="178">
        <v>42919</v>
      </c>
      <c r="B4410" s="179">
        <v>0.66666666666666663</v>
      </c>
      <c r="C4410" t="s">
        <v>349</v>
      </c>
      <c r="D4410">
        <v>3.5</v>
      </c>
      <c r="E4410">
        <v>30.66</v>
      </c>
      <c r="F4410">
        <v>31.63</v>
      </c>
      <c r="G4410">
        <v>15.64</v>
      </c>
      <c r="H4410" s="184">
        <f t="shared" ref="H4410:L4410" si="4799">H4386</f>
        <v>0.625</v>
      </c>
      <c r="I4410" s="185">
        <f t="shared" si="4799"/>
        <v>212</v>
      </c>
      <c r="J4410" s="185">
        <f t="shared" si="4799"/>
        <v>213</v>
      </c>
      <c r="K4410" s="185">
        <f t="shared" si="4799"/>
        <v>2842</v>
      </c>
      <c r="L4410" s="185">
        <f t="shared" si="4799"/>
        <v>1380</v>
      </c>
      <c r="M4410" s="147"/>
      <c r="N4410" s="143">
        <f t="shared" si="4744"/>
        <v>742</v>
      </c>
      <c r="O4410" s="143">
        <f t="shared" si="4740"/>
        <v>6530.58</v>
      </c>
      <c r="P4410" s="143">
        <f t="shared" si="4741"/>
        <v>89892.459999999992</v>
      </c>
      <c r="Q4410" s="143">
        <f t="shared" si="4742"/>
        <v>21583.200000000001</v>
      </c>
      <c r="R4410" s="188">
        <f t="shared" si="4745"/>
        <v>118748.23999999999</v>
      </c>
      <c r="T4410">
        <v>62028.52</v>
      </c>
      <c r="U4410" s="190">
        <f t="shared" si="4746"/>
        <v>1.9144135633092647</v>
      </c>
    </row>
    <row r="4411" spans="1:21" x14ac:dyDescent="0.2">
      <c r="A4411" s="178">
        <v>42919</v>
      </c>
      <c r="B4411" s="179">
        <v>0.70833333333333337</v>
      </c>
      <c r="C4411" t="s">
        <v>349</v>
      </c>
      <c r="D4411">
        <v>4</v>
      </c>
      <c r="E4411">
        <v>31.31</v>
      </c>
      <c r="F4411">
        <v>36.31</v>
      </c>
      <c r="G4411">
        <v>19.62</v>
      </c>
      <c r="H4411" s="184">
        <f t="shared" ref="H4411:L4411" si="4800">H4387</f>
        <v>0.66666666666666663</v>
      </c>
      <c r="I4411" s="185">
        <f t="shared" si="4800"/>
        <v>191</v>
      </c>
      <c r="J4411" s="185">
        <f t="shared" si="4800"/>
        <v>237</v>
      </c>
      <c r="K4411" s="185">
        <f t="shared" si="4800"/>
        <v>2842</v>
      </c>
      <c r="L4411" s="185">
        <f t="shared" si="4800"/>
        <v>1380</v>
      </c>
      <c r="M4411" s="147"/>
      <c r="N4411" s="143">
        <f t="shared" si="4744"/>
        <v>764</v>
      </c>
      <c r="O4411" s="143">
        <f t="shared" si="4740"/>
        <v>7420.4699999999993</v>
      </c>
      <c r="P4411" s="143">
        <f t="shared" si="4741"/>
        <v>103193.02</v>
      </c>
      <c r="Q4411" s="143">
        <f t="shared" si="4742"/>
        <v>27075.600000000002</v>
      </c>
      <c r="R4411" s="188">
        <f t="shared" si="4745"/>
        <v>138453.09</v>
      </c>
      <c r="T4411">
        <v>63449.96</v>
      </c>
      <c r="U4411" s="190">
        <f t="shared" si="4746"/>
        <v>2.1820831723140568</v>
      </c>
    </row>
    <row r="4412" spans="1:21" x14ac:dyDescent="0.2">
      <c r="A4412" s="178">
        <v>42919</v>
      </c>
      <c r="B4412" s="179">
        <v>0.75</v>
      </c>
      <c r="C4412" t="s">
        <v>349</v>
      </c>
      <c r="D4412">
        <v>3.13</v>
      </c>
      <c r="E4412">
        <v>8.93</v>
      </c>
      <c r="F4412">
        <v>14.46</v>
      </c>
      <c r="G4412">
        <v>5</v>
      </c>
      <c r="H4412" s="184">
        <f t="shared" ref="H4412:L4412" si="4801">H4388</f>
        <v>0.70833333333333337</v>
      </c>
      <c r="I4412" s="185">
        <f t="shared" si="4801"/>
        <v>218</v>
      </c>
      <c r="J4412" s="185">
        <f t="shared" si="4801"/>
        <v>258</v>
      </c>
      <c r="K4412" s="185">
        <f t="shared" si="4801"/>
        <v>2842</v>
      </c>
      <c r="L4412" s="185">
        <f t="shared" si="4801"/>
        <v>1380</v>
      </c>
      <c r="M4412" s="147"/>
      <c r="N4412" s="143">
        <f t="shared" si="4744"/>
        <v>682.34</v>
      </c>
      <c r="O4412" s="143">
        <f t="shared" si="4740"/>
        <v>2303.94</v>
      </c>
      <c r="P4412" s="143">
        <f t="shared" si="4741"/>
        <v>41095.32</v>
      </c>
      <c r="Q4412" s="143">
        <f t="shared" si="4742"/>
        <v>6900</v>
      </c>
      <c r="R4412" s="188">
        <f t="shared" si="4745"/>
        <v>50981.599999999999</v>
      </c>
      <c r="T4412">
        <v>64083.23</v>
      </c>
      <c r="U4412" s="190">
        <f t="shared" si="4746"/>
        <v>0.79555290830377923</v>
      </c>
    </row>
    <row r="4413" spans="1:21" x14ac:dyDescent="0.2">
      <c r="A4413" s="178">
        <v>42919</v>
      </c>
      <c r="B4413" s="179">
        <v>0.79166666666666663</v>
      </c>
      <c r="C4413" t="s">
        <v>349</v>
      </c>
      <c r="D4413">
        <v>3.5</v>
      </c>
      <c r="E4413">
        <v>5</v>
      </c>
      <c r="F4413">
        <v>9.81</v>
      </c>
      <c r="G4413">
        <v>4</v>
      </c>
      <c r="H4413" s="184">
        <f t="shared" ref="H4413:L4413" si="4802">H4389</f>
        <v>0.75</v>
      </c>
      <c r="I4413" s="185">
        <f t="shared" si="4802"/>
        <v>240</v>
      </c>
      <c r="J4413" s="185">
        <f t="shared" si="4802"/>
        <v>365</v>
      </c>
      <c r="K4413" s="185">
        <f t="shared" si="4802"/>
        <v>2842</v>
      </c>
      <c r="L4413" s="185">
        <f t="shared" si="4802"/>
        <v>1380</v>
      </c>
      <c r="M4413" s="147"/>
      <c r="N4413" s="143">
        <f t="shared" si="4744"/>
        <v>840</v>
      </c>
      <c r="O4413" s="143">
        <f t="shared" si="4740"/>
        <v>1825</v>
      </c>
      <c r="P4413" s="143">
        <f t="shared" si="4741"/>
        <v>27880.02</v>
      </c>
      <c r="Q4413" s="143">
        <f t="shared" si="4742"/>
        <v>5520</v>
      </c>
      <c r="R4413" s="188">
        <f t="shared" si="4745"/>
        <v>36065.020000000004</v>
      </c>
      <c r="T4413">
        <v>63877.53</v>
      </c>
      <c r="U4413" s="190">
        <f t="shared" si="4746"/>
        <v>0.56459634553809457</v>
      </c>
    </row>
    <row r="4414" spans="1:21" x14ac:dyDescent="0.2">
      <c r="A4414" s="178">
        <v>42919</v>
      </c>
      <c r="B4414" s="179">
        <v>0.83333333333333337</v>
      </c>
      <c r="C4414" t="s">
        <v>349</v>
      </c>
      <c r="D4414">
        <v>3.5</v>
      </c>
      <c r="E4414">
        <v>4</v>
      </c>
      <c r="F4414">
        <v>8.33</v>
      </c>
      <c r="G4414">
        <v>1.46</v>
      </c>
      <c r="H4414" s="184">
        <f t="shared" ref="H4414:L4414" si="4803">H4390</f>
        <v>0.79166666666666663</v>
      </c>
      <c r="I4414" s="185">
        <f t="shared" si="4803"/>
        <v>320</v>
      </c>
      <c r="J4414" s="185">
        <f t="shared" si="4803"/>
        <v>214</v>
      </c>
      <c r="K4414" s="185">
        <f t="shared" si="4803"/>
        <v>2842</v>
      </c>
      <c r="L4414" s="185">
        <f t="shared" si="4803"/>
        <v>1426</v>
      </c>
      <c r="M4414" s="147"/>
      <c r="N4414" s="143">
        <f t="shared" si="4744"/>
        <v>1120</v>
      </c>
      <c r="O4414" s="143">
        <f t="shared" si="4740"/>
        <v>856</v>
      </c>
      <c r="P4414" s="143">
        <f t="shared" si="4741"/>
        <v>23673.86</v>
      </c>
      <c r="Q4414" s="143">
        <f t="shared" si="4742"/>
        <v>2081.96</v>
      </c>
      <c r="R4414" s="188">
        <f t="shared" si="4745"/>
        <v>27731.82</v>
      </c>
      <c r="T4414">
        <v>62284.79</v>
      </c>
      <c r="U4414" s="190">
        <f t="shared" si="4746"/>
        <v>0.44524224935172774</v>
      </c>
    </row>
    <row r="4415" spans="1:21" x14ac:dyDescent="0.2">
      <c r="A4415" s="178">
        <v>42919</v>
      </c>
      <c r="B4415" s="179">
        <v>0.875</v>
      </c>
      <c r="C4415" t="s">
        <v>349</v>
      </c>
      <c r="D4415">
        <v>6.57</v>
      </c>
      <c r="E4415">
        <v>4.68</v>
      </c>
      <c r="F4415">
        <v>8.42</v>
      </c>
      <c r="G4415">
        <v>3.61</v>
      </c>
      <c r="H4415" s="184">
        <f t="shared" ref="H4415:L4415" si="4804">H4391</f>
        <v>0.83333333333333337</v>
      </c>
      <c r="I4415" s="185">
        <f t="shared" si="4804"/>
        <v>322</v>
      </c>
      <c r="J4415" s="185">
        <f t="shared" si="4804"/>
        <v>178</v>
      </c>
      <c r="K4415" s="185">
        <f t="shared" si="4804"/>
        <v>2842</v>
      </c>
      <c r="L4415" s="185">
        <f t="shared" si="4804"/>
        <v>1426</v>
      </c>
      <c r="M4415" s="147"/>
      <c r="N4415" s="143">
        <f t="shared" si="4744"/>
        <v>2115.54</v>
      </c>
      <c r="O4415" s="143">
        <f t="shared" si="4740"/>
        <v>833.04</v>
      </c>
      <c r="P4415" s="143">
        <f t="shared" si="4741"/>
        <v>23929.64</v>
      </c>
      <c r="Q4415" s="143">
        <f t="shared" si="4742"/>
        <v>5147.8599999999997</v>
      </c>
      <c r="R4415" s="188">
        <f t="shared" si="4745"/>
        <v>32026.080000000002</v>
      </c>
      <c r="T4415">
        <v>59736.76</v>
      </c>
      <c r="U4415" s="190">
        <f t="shared" si="4746"/>
        <v>0.53612013775102629</v>
      </c>
    </row>
    <row r="4416" spans="1:21" x14ac:dyDescent="0.2">
      <c r="A4416" s="178">
        <v>42919</v>
      </c>
      <c r="B4416" s="179">
        <v>0.91666666666666663</v>
      </c>
      <c r="C4416" t="s">
        <v>349</v>
      </c>
      <c r="D4416">
        <v>8.15</v>
      </c>
      <c r="E4416">
        <v>5.48</v>
      </c>
      <c r="F4416">
        <v>6.54</v>
      </c>
      <c r="G4416">
        <v>0.97</v>
      </c>
      <c r="H4416" s="184">
        <f t="shared" ref="H4416:L4416" si="4805">H4392</f>
        <v>0.875</v>
      </c>
      <c r="I4416" s="185">
        <f t="shared" si="4805"/>
        <v>337</v>
      </c>
      <c r="J4416" s="185">
        <f t="shared" si="4805"/>
        <v>173</v>
      </c>
      <c r="K4416" s="185">
        <f t="shared" si="4805"/>
        <v>2842</v>
      </c>
      <c r="L4416" s="185">
        <f t="shared" si="4805"/>
        <v>1426</v>
      </c>
      <c r="M4416" s="147"/>
      <c r="N4416" s="143">
        <f t="shared" si="4744"/>
        <v>2746.55</v>
      </c>
      <c r="O4416" s="143">
        <f t="shared" si="4740"/>
        <v>948.04000000000008</v>
      </c>
      <c r="P4416" s="143">
        <f t="shared" si="4741"/>
        <v>18586.68</v>
      </c>
      <c r="Q4416" s="143">
        <f t="shared" si="4742"/>
        <v>1383.22</v>
      </c>
      <c r="R4416" s="188">
        <f t="shared" si="4745"/>
        <v>23664.49</v>
      </c>
      <c r="T4416">
        <v>57306.03</v>
      </c>
      <c r="U4416" s="190">
        <f t="shared" si="4746"/>
        <v>0.41294938769968886</v>
      </c>
    </row>
    <row r="4417" spans="1:21" x14ac:dyDescent="0.2">
      <c r="A4417" s="178">
        <v>42919</v>
      </c>
      <c r="B4417" s="179">
        <v>0.95833333333333337</v>
      </c>
      <c r="C4417" t="s">
        <v>349</v>
      </c>
      <c r="D4417">
        <v>10.53</v>
      </c>
      <c r="E4417">
        <v>6.33</v>
      </c>
      <c r="F4417">
        <v>6.53</v>
      </c>
      <c r="G4417">
        <v>0.12</v>
      </c>
      <c r="H4417" s="184">
        <f t="shared" ref="H4417:L4417" si="4806">H4393</f>
        <v>0.91666666666666663</v>
      </c>
      <c r="I4417" s="185">
        <f t="shared" si="4806"/>
        <v>394</v>
      </c>
      <c r="J4417" s="185">
        <f t="shared" si="4806"/>
        <v>194</v>
      </c>
      <c r="K4417" s="185">
        <f t="shared" si="4806"/>
        <v>2842</v>
      </c>
      <c r="L4417" s="185">
        <f t="shared" si="4806"/>
        <v>1426</v>
      </c>
      <c r="M4417" s="147"/>
      <c r="N4417" s="143">
        <f t="shared" si="4744"/>
        <v>4148.82</v>
      </c>
      <c r="O4417" s="143">
        <f t="shared" si="4740"/>
        <v>1228.02</v>
      </c>
      <c r="P4417" s="143">
        <f t="shared" si="4741"/>
        <v>18558.260000000002</v>
      </c>
      <c r="Q4417" s="143">
        <f t="shared" si="4742"/>
        <v>171.12</v>
      </c>
      <c r="R4417" s="188">
        <f t="shared" si="4745"/>
        <v>24106.22</v>
      </c>
      <c r="T4417">
        <v>55390.8</v>
      </c>
      <c r="U4417" s="190">
        <f t="shared" si="4746"/>
        <v>0.43520259682113277</v>
      </c>
    </row>
    <row r="4418" spans="1:21" x14ac:dyDescent="0.2">
      <c r="A4418" s="178">
        <v>42919</v>
      </c>
      <c r="B4418" s="180">
        <v>1</v>
      </c>
      <c r="C4418" t="s">
        <v>349</v>
      </c>
      <c r="D4418">
        <v>11.12</v>
      </c>
      <c r="E4418">
        <v>3.64</v>
      </c>
      <c r="F4418">
        <v>3.65</v>
      </c>
      <c r="G4418">
        <v>0.12</v>
      </c>
      <c r="H4418" s="184">
        <f t="shared" ref="H4418:L4418" si="4807">H4394</f>
        <v>0.95833333333333337</v>
      </c>
      <c r="I4418" s="185">
        <f t="shared" si="4807"/>
        <v>389</v>
      </c>
      <c r="J4418" s="185">
        <f t="shared" si="4807"/>
        <v>265</v>
      </c>
      <c r="K4418" s="185">
        <f t="shared" si="4807"/>
        <v>2985</v>
      </c>
      <c r="L4418" s="185">
        <f t="shared" si="4807"/>
        <v>1111</v>
      </c>
      <c r="M4418" s="147"/>
      <c r="N4418" s="143">
        <f t="shared" si="4744"/>
        <v>4325.6799999999994</v>
      </c>
      <c r="O4418" s="143">
        <f t="shared" si="4740"/>
        <v>964.6</v>
      </c>
      <c r="P4418" s="143">
        <f t="shared" si="4741"/>
        <v>10895.25</v>
      </c>
      <c r="Q4418" s="143">
        <f t="shared" si="4742"/>
        <v>133.32</v>
      </c>
      <c r="R4418" s="188">
        <f t="shared" si="4745"/>
        <v>16318.849999999999</v>
      </c>
      <c r="T4418">
        <v>52025.19</v>
      </c>
      <c r="U4418" s="190">
        <f t="shared" si="4746"/>
        <v>0.31367208846330014</v>
      </c>
    </row>
    <row r="4419" spans="1:21" x14ac:dyDescent="0.2">
      <c r="A4419" s="178">
        <v>42920</v>
      </c>
      <c r="B4419" s="179">
        <v>4.1666666666666664E-2</v>
      </c>
      <c r="C4419" t="s">
        <v>349</v>
      </c>
      <c r="D4419">
        <v>8.61</v>
      </c>
      <c r="E4419">
        <v>3</v>
      </c>
      <c r="F4419">
        <v>3</v>
      </c>
      <c r="G4419">
        <v>0.12</v>
      </c>
      <c r="H4419" s="184">
        <f t="shared" ref="H4419:L4419" si="4808">H4395</f>
        <v>1</v>
      </c>
      <c r="I4419" s="185">
        <f t="shared" si="4808"/>
        <v>362</v>
      </c>
      <c r="J4419" s="185">
        <f t="shared" si="4808"/>
        <v>243</v>
      </c>
      <c r="K4419" s="185">
        <f t="shared" si="4808"/>
        <v>2985</v>
      </c>
      <c r="L4419" s="185">
        <f t="shared" si="4808"/>
        <v>1111</v>
      </c>
      <c r="M4419" s="147"/>
      <c r="N4419" s="143">
        <f t="shared" si="4744"/>
        <v>3116.8199999999997</v>
      </c>
      <c r="O4419" s="143">
        <f t="shared" si="4740"/>
        <v>729</v>
      </c>
      <c r="P4419" s="143">
        <f t="shared" si="4741"/>
        <v>8955</v>
      </c>
      <c r="Q4419" s="143">
        <f t="shared" si="4742"/>
        <v>133.32</v>
      </c>
      <c r="R4419" s="188">
        <f t="shared" si="4745"/>
        <v>12934.14</v>
      </c>
      <c r="T4419">
        <v>48490.35</v>
      </c>
      <c r="U4419" s="190">
        <f t="shared" si="4746"/>
        <v>0.26673637125737387</v>
      </c>
    </row>
    <row r="4420" spans="1:21" x14ac:dyDescent="0.2">
      <c r="A4420" s="178">
        <v>42920</v>
      </c>
      <c r="B4420" s="179">
        <v>8.3333333333333329E-2</v>
      </c>
      <c r="C4420" t="s">
        <v>349</v>
      </c>
      <c r="D4420">
        <v>3.98</v>
      </c>
      <c r="E4420">
        <v>2.4</v>
      </c>
      <c r="F4420">
        <v>2.36</v>
      </c>
      <c r="G4420">
        <v>0.17</v>
      </c>
      <c r="H4420" s="184">
        <f t="shared" ref="H4420:L4420" si="4809">H4396</f>
        <v>4.1666666666666664E-2</v>
      </c>
      <c r="I4420" s="185">
        <f t="shared" si="4809"/>
        <v>294</v>
      </c>
      <c r="J4420" s="185">
        <f t="shared" si="4809"/>
        <v>212</v>
      </c>
      <c r="K4420" s="185">
        <f t="shared" si="4809"/>
        <v>2985</v>
      </c>
      <c r="L4420" s="185">
        <f t="shared" si="4809"/>
        <v>1111</v>
      </c>
      <c r="M4420" s="147"/>
      <c r="N4420" s="143">
        <f t="shared" si="4744"/>
        <v>1170.1199999999999</v>
      </c>
      <c r="O4420" s="143">
        <f t="shared" ref="O4420:O4483" si="4810">E4420*J4420</f>
        <v>508.79999999999995</v>
      </c>
      <c r="P4420" s="143">
        <f t="shared" ref="P4420:P4483" si="4811">F4420*K4420</f>
        <v>7044.5999999999995</v>
      </c>
      <c r="Q4420" s="143">
        <f t="shared" ref="Q4420:Q4483" si="4812">G4420*L4420</f>
        <v>188.87</v>
      </c>
      <c r="R4420" s="188">
        <f t="shared" si="4745"/>
        <v>8912.39</v>
      </c>
      <c r="T4420">
        <v>45257.29</v>
      </c>
      <c r="U4420" s="190">
        <f t="shared" si="4746"/>
        <v>0.19692716908148938</v>
      </c>
    </row>
    <row r="4421" spans="1:21" x14ac:dyDescent="0.2">
      <c r="A4421" s="178">
        <v>42920</v>
      </c>
      <c r="B4421" s="179">
        <v>0.125</v>
      </c>
      <c r="C4421" t="s">
        <v>349</v>
      </c>
      <c r="D4421">
        <v>3.46</v>
      </c>
      <c r="E4421">
        <v>1.87</v>
      </c>
      <c r="F4421">
        <v>2</v>
      </c>
      <c r="G4421">
        <v>0.97</v>
      </c>
      <c r="H4421" s="184">
        <f t="shared" ref="H4421:L4421" si="4813">H4397</f>
        <v>8.3333333333333329E-2</v>
      </c>
      <c r="I4421" s="185">
        <f t="shared" si="4813"/>
        <v>236</v>
      </c>
      <c r="J4421" s="185">
        <f t="shared" si="4813"/>
        <v>179</v>
      </c>
      <c r="K4421" s="185">
        <f t="shared" si="4813"/>
        <v>2985</v>
      </c>
      <c r="L4421" s="185">
        <f t="shared" si="4813"/>
        <v>1111</v>
      </c>
      <c r="M4421" s="147"/>
      <c r="N4421" s="143">
        <f t="shared" ref="N4421:N4484" si="4814">D4421*I4421</f>
        <v>816.56</v>
      </c>
      <c r="O4421" s="143">
        <f t="shared" si="4810"/>
        <v>334.73</v>
      </c>
      <c r="P4421" s="143">
        <f t="shared" si="4811"/>
        <v>5970</v>
      </c>
      <c r="Q4421" s="143">
        <f t="shared" si="4812"/>
        <v>1077.67</v>
      </c>
      <c r="R4421" s="188">
        <f t="shared" ref="R4421:R4484" si="4815">SUM(N4421:Q4421)</f>
        <v>8198.9599999999991</v>
      </c>
      <c r="T4421">
        <v>42742.76</v>
      </c>
      <c r="U4421" s="190">
        <f t="shared" ref="U4421:U4484" si="4816">R4421/T4421</f>
        <v>0.19182102419216726</v>
      </c>
    </row>
    <row r="4422" spans="1:21" x14ac:dyDescent="0.2">
      <c r="A4422" s="178">
        <v>42920</v>
      </c>
      <c r="B4422" s="179">
        <v>0.16666666666666666</v>
      </c>
      <c r="C4422" t="s">
        <v>349</v>
      </c>
      <c r="D4422">
        <v>3.06</v>
      </c>
      <c r="E4422">
        <v>2.1</v>
      </c>
      <c r="F4422">
        <v>2</v>
      </c>
      <c r="G4422">
        <v>0.97</v>
      </c>
      <c r="H4422" s="184">
        <f t="shared" ref="H4422:L4422" si="4817">H4398</f>
        <v>0.125</v>
      </c>
      <c r="I4422" s="185">
        <f t="shared" si="4817"/>
        <v>201</v>
      </c>
      <c r="J4422" s="185">
        <f t="shared" si="4817"/>
        <v>205</v>
      </c>
      <c r="K4422" s="185">
        <f t="shared" si="4817"/>
        <v>2985</v>
      </c>
      <c r="L4422" s="185">
        <f t="shared" si="4817"/>
        <v>1717</v>
      </c>
      <c r="M4422" s="147"/>
      <c r="N4422" s="143">
        <f t="shared" si="4814"/>
        <v>615.06000000000006</v>
      </c>
      <c r="O4422" s="143">
        <f t="shared" si="4810"/>
        <v>430.5</v>
      </c>
      <c r="P4422" s="143">
        <f t="shared" si="4811"/>
        <v>5970</v>
      </c>
      <c r="Q4422" s="143">
        <f t="shared" si="4812"/>
        <v>1665.49</v>
      </c>
      <c r="R4422" s="188">
        <f t="shared" si="4815"/>
        <v>8681.0499999999993</v>
      </c>
      <c r="T4422">
        <v>40203.01</v>
      </c>
      <c r="U4422" s="190">
        <f t="shared" si="4816"/>
        <v>0.21593034949373191</v>
      </c>
    </row>
    <row r="4423" spans="1:21" x14ac:dyDescent="0.2">
      <c r="A4423" s="178">
        <v>42920</v>
      </c>
      <c r="B4423" s="179">
        <v>0.20833333333333334</v>
      </c>
      <c r="C4423" t="s">
        <v>349</v>
      </c>
      <c r="D4423">
        <v>2.11</v>
      </c>
      <c r="E4423">
        <v>2.08</v>
      </c>
      <c r="F4423">
        <v>2</v>
      </c>
      <c r="G4423">
        <v>0.97</v>
      </c>
      <c r="H4423" s="184">
        <f t="shared" ref="H4423:L4423" si="4818">H4399</f>
        <v>0.16666666666666666</v>
      </c>
      <c r="I4423" s="185">
        <f t="shared" si="4818"/>
        <v>185</v>
      </c>
      <c r="J4423" s="185">
        <f t="shared" si="4818"/>
        <v>205</v>
      </c>
      <c r="K4423" s="185">
        <f t="shared" si="4818"/>
        <v>2985</v>
      </c>
      <c r="L4423" s="185">
        <f t="shared" si="4818"/>
        <v>1717</v>
      </c>
      <c r="M4423" s="147"/>
      <c r="N4423" s="143">
        <f t="shared" si="4814"/>
        <v>390.34999999999997</v>
      </c>
      <c r="O4423" s="143">
        <f t="shared" si="4810"/>
        <v>426.40000000000003</v>
      </c>
      <c r="P4423" s="143">
        <f t="shared" si="4811"/>
        <v>5970</v>
      </c>
      <c r="Q4423" s="143">
        <f t="shared" si="4812"/>
        <v>1665.49</v>
      </c>
      <c r="R4423" s="188">
        <f t="shared" si="4815"/>
        <v>8452.24</v>
      </c>
      <c r="T4423">
        <v>38179.22</v>
      </c>
      <c r="U4423" s="190">
        <f t="shared" si="4816"/>
        <v>0.22138325507959564</v>
      </c>
    </row>
    <row r="4424" spans="1:21" x14ac:dyDescent="0.2">
      <c r="A4424" s="178">
        <v>42920</v>
      </c>
      <c r="B4424" s="179">
        <v>0.25</v>
      </c>
      <c r="C4424" t="s">
        <v>349</v>
      </c>
      <c r="D4424">
        <v>2.4300000000000002</v>
      </c>
      <c r="E4424">
        <v>2.12</v>
      </c>
      <c r="F4424">
        <v>2.0099999999999998</v>
      </c>
      <c r="G4424">
        <v>0.97</v>
      </c>
      <c r="H4424" s="184">
        <f t="shared" ref="H4424:L4424" si="4819">H4400</f>
        <v>0.20833333333333334</v>
      </c>
      <c r="I4424" s="185">
        <f t="shared" si="4819"/>
        <v>207</v>
      </c>
      <c r="J4424" s="185">
        <f t="shared" si="4819"/>
        <v>283</v>
      </c>
      <c r="K4424" s="185">
        <f t="shared" si="4819"/>
        <v>2985</v>
      </c>
      <c r="L4424" s="185">
        <f t="shared" si="4819"/>
        <v>1717</v>
      </c>
      <c r="M4424" s="147"/>
      <c r="N4424" s="143">
        <f t="shared" si="4814"/>
        <v>503.01000000000005</v>
      </c>
      <c r="O4424" s="143">
        <f t="shared" si="4810"/>
        <v>599.96</v>
      </c>
      <c r="P4424" s="143">
        <f t="shared" si="4811"/>
        <v>5999.8499999999995</v>
      </c>
      <c r="Q4424" s="143">
        <f t="shared" si="4812"/>
        <v>1665.49</v>
      </c>
      <c r="R4424" s="188">
        <f t="shared" si="4815"/>
        <v>8768.31</v>
      </c>
      <c r="T4424">
        <v>37375.160000000003</v>
      </c>
      <c r="U4424" s="190">
        <f t="shared" si="4816"/>
        <v>0.23460260772127794</v>
      </c>
    </row>
    <row r="4425" spans="1:21" x14ac:dyDescent="0.2">
      <c r="A4425" s="178">
        <v>42920</v>
      </c>
      <c r="B4425" s="179">
        <v>0.29166666666666669</v>
      </c>
      <c r="C4425" t="s">
        <v>349</v>
      </c>
      <c r="D4425">
        <v>2.61</v>
      </c>
      <c r="E4425">
        <v>3</v>
      </c>
      <c r="F4425">
        <v>2.25</v>
      </c>
      <c r="G4425">
        <v>0.99</v>
      </c>
      <c r="H4425" s="184">
        <f t="shared" ref="H4425:L4425" si="4820">H4401</f>
        <v>0.25</v>
      </c>
      <c r="I4425" s="185">
        <f t="shared" si="4820"/>
        <v>327</v>
      </c>
      <c r="J4425" s="185">
        <f t="shared" si="4820"/>
        <v>438</v>
      </c>
      <c r="K4425" s="185">
        <f t="shared" si="4820"/>
        <v>2985</v>
      </c>
      <c r="L4425" s="185">
        <f t="shared" si="4820"/>
        <v>1717</v>
      </c>
      <c r="M4425" s="147"/>
      <c r="N4425" s="143">
        <f t="shared" si="4814"/>
        <v>853.46999999999991</v>
      </c>
      <c r="O4425" s="143">
        <f t="shared" si="4810"/>
        <v>1314</v>
      </c>
      <c r="P4425" s="143">
        <f t="shared" si="4811"/>
        <v>6716.25</v>
      </c>
      <c r="Q4425" s="143">
        <f t="shared" si="4812"/>
        <v>1699.83</v>
      </c>
      <c r="R4425" s="188">
        <f t="shared" si="4815"/>
        <v>10583.55</v>
      </c>
      <c r="T4425">
        <v>37295.74</v>
      </c>
      <c r="U4425" s="190">
        <f t="shared" si="4816"/>
        <v>0.28377369640607747</v>
      </c>
    </row>
    <row r="4426" spans="1:21" x14ac:dyDescent="0.2">
      <c r="A4426" s="178">
        <v>42920</v>
      </c>
      <c r="B4426" s="179">
        <v>0.33333333333333331</v>
      </c>
      <c r="C4426" t="s">
        <v>349</v>
      </c>
      <c r="D4426">
        <v>2.99</v>
      </c>
      <c r="E4426">
        <v>3</v>
      </c>
      <c r="F4426">
        <v>2.61</v>
      </c>
      <c r="G4426">
        <v>1.22</v>
      </c>
      <c r="H4426" s="184">
        <f t="shared" ref="H4426:L4426" si="4821">H4402</f>
        <v>0.29166666666666669</v>
      </c>
      <c r="I4426" s="185">
        <f t="shared" si="4821"/>
        <v>249</v>
      </c>
      <c r="J4426" s="185">
        <f t="shared" si="4821"/>
        <v>556</v>
      </c>
      <c r="K4426" s="185">
        <f t="shared" si="4821"/>
        <v>2872</v>
      </c>
      <c r="L4426" s="185">
        <f t="shared" si="4821"/>
        <v>2219</v>
      </c>
      <c r="M4426" s="147"/>
      <c r="N4426" s="143">
        <f t="shared" si="4814"/>
        <v>744.5100000000001</v>
      </c>
      <c r="O4426" s="143">
        <f t="shared" si="4810"/>
        <v>1668</v>
      </c>
      <c r="P4426" s="143">
        <f t="shared" si="4811"/>
        <v>7495.92</v>
      </c>
      <c r="Q4426" s="143">
        <f t="shared" si="4812"/>
        <v>2707.18</v>
      </c>
      <c r="R4426" s="188">
        <f t="shared" si="4815"/>
        <v>12615.61</v>
      </c>
      <c r="T4426">
        <v>37202.03</v>
      </c>
      <c r="U4426" s="190">
        <f t="shared" si="4816"/>
        <v>0.33911079583560361</v>
      </c>
    </row>
    <row r="4427" spans="1:21" x14ac:dyDescent="0.2">
      <c r="A4427" s="178">
        <v>42920</v>
      </c>
      <c r="B4427" s="179">
        <v>0.375</v>
      </c>
      <c r="C4427" t="s">
        <v>349</v>
      </c>
      <c r="D4427">
        <v>4.22</v>
      </c>
      <c r="E4427">
        <v>3.29</v>
      </c>
      <c r="F4427">
        <v>3.11</v>
      </c>
      <c r="G4427">
        <v>1.42</v>
      </c>
      <c r="H4427" s="184">
        <f t="shared" ref="H4427:L4427" si="4822">H4403</f>
        <v>0.33333333333333331</v>
      </c>
      <c r="I4427" s="185">
        <f t="shared" si="4822"/>
        <v>256</v>
      </c>
      <c r="J4427" s="185">
        <f t="shared" si="4822"/>
        <v>306</v>
      </c>
      <c r="K4427" s="185">
        <f t="shared" si="4822"/>
        <v>2872</v>
      </c>
      <c r="L4427" s="185">
        <f t="shared" si="4822"/>
        <v>2219</v>
      </c>
      <c r="M4427" s="147"/>
      <c r="N4427" s="143">
        <f t="shared" si="4814"/>
        <v>1080.32</v>
      </c>
      <c r="O4427" s="143">
        <f t="shared" si="4810"/>
        <v>1006.74</v>
      </c>
      <c r="P4427" s="143">
        <f t="shared" si="4811"/>
        <v>8931.92</v>
      </c>
      <c r="Q4427" s="143">
        <f t="shared" si="4812"/>
        <v>3150.98</v>
      </c>
      <c r="R4427" s="188">
        <f t="shared" si="4815"/>
        <v>14169.96</v>
      </c>
      <c r="T4427">
        <v>37290.019999999997</v>
      </c>
      <c r="U4427" s="190">
        <f t="shared" si="4816"/>
        <v>0.37999336015373553</v>
      </c>
    </row>
    <row r="4428" spans="1:21" x14ac:dyDescent="0.2">
      <c r="A4428" s="178">
        <v>42920</v>
      </c>
      <c r="B4428" s="179">
        <v>0.41666666666666669</v>
      </c>
      <c r="C4428" t="s">
        <v>349</v>
      </c>
      <c r="D4428">
        <v>3.13</v>
      </c>
      <c r="E4428">
        <v>4.72</v>
      </c>
      <c r="F4428">
        <v>4.76</v>
      </c>
      <c r="G4428">
        <v>0.99</v>
      </c>
      <c r="H4428" s="184">
        <f t="shared" ref="H4428:L4428" si="4823">H4404</f>
        <v>0.375</v>
      </c>
      <c r="I4428" s="185">
        <f t="shared" si="4823"/>
        <v>156</v>
      </c>
      <c r="J4428" s="185">
        <f t="shared" si="4823"/>
        <v>343</v>
      </c>
      <c r="K4428" s="185">
        <f t="shared" si="4823"/>
        <v>2872</v>
      </c>
      <c r="L4428" s="185">
        <f t="shared" si="4823"/>
        <v>2219</v>
      </c>
      <c r="M4428" s="147"/>
      <c r="N4428" s="143">
        <f t="shared" si="4814"/>
        <v>488.28</v>
      </c>
      <c r="O4428" s="143">
        <f t="shared" si="4810"/>
        <v>1618.9599999999998</v>
      </c>
      <c r="P4428" s="143">
        <f t="shared" si="4811"/>
        <v>13670.72</v>
      </c>
      <c r="Q4428" s="143">
        <f t="shared" si="4812"/>
        <v>2196.81</v>
      </c>
      <c r="R4428" s="188">
        <f t="shared" si="4815"/>
        <v>17974.77</v>
      </c>
      <c r="T4428">
        <v>39508.85</v>
      </c>
      <c r="U4428" s="190">
        <f t="shared" si="4816"/>
        <v>0.45495553527880467</v>
      </c>
    </row>
    <row r="4429" spans="1:21" x14ac:dyDescent="0.2">
      <c r="A4429" s="178">
        <v>42920</v>
      </c>
      <c r="B4429" s="179">
        <v>0.45833333333333331</v>
      </c>
      <c r="C4429" t="s">
        <v>349</v>
      </c>
      <c r="D4429">
        <v>2.61</v>
      </c>
      <c r="E4429">
        <v>6</v>
      </c>
      <c r="F4429">
        <v>6</v>
      </c>
      <c r="G4429">
        <v>1.22</v>
      </c>
      <c r="H4429" s="184">
        <f t="shared" ref="H4429:L4429" si="4824">H4405</f>
        <v>0.41666666666666669</v>
      </c>
      <c r="I4429" s="185">
        <f t="shared" si="4824"/>
        <v>196</v>
      </c>
      <c r="J4429" s="185">
        <f t="shared" si="4824"/>
        <v>315</v>
      </c>
      <c r="K4429" s="185">
        <f t="shared" si="4824"/>
        <v>2872</v>
      </c>
      <c r="L4429" s="185">
        <f t="shared" si="4824"/>
        <v>2219</v>
      </c>
      <c r="M4429" s="147"/>
      <c r="N4429" s="143">
        <f t="shared" si="4814"/>
        <v>511.56</v>
      </c>
      <c r="O4429" s="143">
        <f t="shared" si="4810"/>
        <v>1890</v>
      </c>
      <c r="P4429" s="143">
        <f t="shared" si="4811"/>
        <v>17232</v>
      </c>
      <c r="Q4429" s="143">
        <f t="shared" si="4812"/>
        <v>2707.18</v>
      </c>
      <c r="R4429" s="188">
        <f t="shared" si="4815"/>
        <v>22340.74</v>
      </c>
      <c r="T4429">
        <v>43042.87</v>
      </c>
      <c r="U4429" s="190">
        <f t="shared" si="4816"/>
        <v>0.51903462757014107</v>
      </c>
    </row>
    <row r="4430" spans="1:21" x14ac:dyDescent="0.2">
      <c r="A4430" s="178">
        <v>42920</v>
      </c>
      <c r="B4430" s="179">
        <v>0.5</v>
      </c>
      <c r="C4430" t="s">
        <v>349</v>
      </c>
      <c r="D4430">
        <v>2.36</v>
      </c>
      <c r="E4430">
        <v>7.46</v>
      </c>
      <c r="F4430">
        <v>7.46</v>
      </c>
      <c r="G4430">
        <v>2.1800000000000002</v>
      </c>
      <c r="H4430" s="184">
        <f t="shared" ref="H4430:L4430" si="4825">H4406</f>
        <v>0.45833333333333331</v>
      </c>
      <c r="I4430" s="185">
        <f t="shared" si="4825"/>
        <v>226</v>
      </c>
      <c r="J4430" s="185">
        <f t="shared" si="4825"/>
        <v>326</v>
      </c>
      <c r="K4430" s="185">
        <f t="shared" si="4825"/>
        <v>2842</v>
      </c>
      <c r="L4430" s="185">
        <f t="shared" si="4825"/>
        <v>1635</v>
      </c>
      <c r="M4430" s="147"/>
      <c r="N4430" s="143">
        <f t="shared" si="4814"/>
        <v>533.36</v>
      </c>
      <c r="O4430" s="143">
        <f t="shared" si="4810"/>
        <v>2431.96</v>
      </c>
      <c r="P4430" s="143">
        <f t="shared" si="4811"/>
        <v>21201.32</v>
      </c>
      <c r="Q4430" s="143">
        <f t="shared" si="4812"/>
        <v>3564.3</v>
      </c>
      <c r="R4430" s="188">
        <f t="shared" si="4815"/>
        <v>27730.94</v>
      </c>
      <c r="T4430">
        <v>47007.839999999997</v>
      </c>
      <c r="U4430" s="190">
        <f t="shared" si="4816"/>
        <v>0.58992159605716832</v>
      </c>
    </row>
    <row r="4431" spans="1:21" x14ac:dyDescent="0.2">
      <c r="A4431" s="178">
        <v>42920</v>
      </c>
      <c r="B4431" s="179">
        <v>0.54166666666666663</v>
      </c>
      <c r="C4431" t="s">
        <v>349</v>
      </c>
      <c r="D4431">
        <v>1</v>
      </c>
      <c r="E4431">
        <v>8.56</v>
      </c>
      <c r="F4431">
        <v>8.56</v>
      </c>
      <c r="G4431">
        <v>1.83</v>
      </c>
      <c r="H4431" s="184">
        <f t="shared" ref="H4431:L4431" si="4826">H4407</f>
        <v>0.5</v>
      </c>
      <c r="I4431" s="185">
        <f t="shared" si="4826"/>
        <v>222</v>
      </c>
      <c r="J4431" s="185">
        <f t="shared" si="4826"/>
        <v>319</v>
      </c>
      <c r="K4431" s="185">
        <f t="shared" si="4826"/>
        <v>2842</v>
      </c>
      <c r="L4431" s="185">
        <f t="shared" si="4826"/>
        <v>1635</v>
      </c>
      <c r="M4431" s="147"/>
      <c r="N4431" s="143">
        <f t="shared" si="4814"/>
        <v>222</v>
      </c>
      <c r="O4431" s="143">
        <f t="shared" si="4810"/>
        <v>2730.6400000000003</v>
      </c>
      <c r="P4431" s="143">
        <f t="shared" si="4811"/>
        <v>24327.52</v>
      </c>
      <c r="Q4431" s="143">
        <f t="shared" si="4812"/>
        <v>2992.05</v>
      </c>
      <c r="R4431" s="188">
        <f t="shared" si="4815"/>
        <v>30272.21</v>
      </c>
      <c r="T4431">
        <v>50762.34</v>
      </c>
      <c r="U4431" s="190">
        <f t="shared" si="4816"/>
        <v>0.59635174422613302</v>
      </c>
    </row>
    <row r="4432" spans="1:21" x14ac:dyDescent="0.2">
      <c r="A4432" s="178">
        <v>42920</v>
      </c>
      <c r="B4432" s="179">
        <v>0.58333333333333337</v>
      </c>
      <c r="C4432" t="s">
        <v>349</v>
      </c>
      <c r="D4432">
        <v>1.89</v>
      </c>
      <c r="E4432">
        <v>11.3</v>
      </c>
      <c r="F4432">
        <v>11.39</v>
      </c>
      <c r="G4432">
        <v>5</v>
      </c>
      <c r="H4432" s="184">
        <f t="shared" ref="H4432:L4432" si="4827">H4408</f>
        <v>0.54166666666666663</v>
      </c>
      <c r="I4432" s="185">
        <f t="shared" si="4827"/>
        <v>195</v>
      </c>
      <c r="J4432" s="185">
        <f t="shared" si="4827"/>
        <v>299</v>
      </c>
      <c r="K4432" s="185">
        <f t="shared" si="4827"/>
        <v>2842</v>
      </c>
      <c r="L4432" s="185">
        <f t="shared" si="4827"/>
        <v>1635</v>
      </c>
      <c r="M4432" s="147"/>
      <c r="N4432" s="143">
        <f t="shared" si="4814"/>
        <v>368.54999999999995</v>
      </c>
      <c r="O4432" s="143">
        <f t="shared" si="4810"/>
        <v>3378.7000000000003</v>
      </c>
      <c r="P4432" s="143">
        <f t="shared" si="4811"/>
        <v>32370.38</v>
      </c>
      <c r="Q4432" s="143">
        <f t="shared" si="4812"/>
        <v>8175</v>
      </c>
      <c r="R4432" s="188">
        <f t="shared" si="4815"/>
        <v>44292.630000000005</v>
      </c>
      <c r="T4432">
        <v>54250.47</v>
      </c>
      <c r="U4432" s="190">
        <f t="shared" si="4816"/>
        <v>0.81644693585143135</v>
      </c>
    </row>
    <row r="4433" spans="1:21" x14ac:dyDescent="0.2">
      <c r="A4433" s="178">
        <v>42920</v>
      </c>
      <c r="B4433" s="179">
        <v>0.625</v>
      </c>
      <c r="C4433" t="s">
        <v>349</v>
      </c>
      <c r="D4433">
        <v>2.11</v>
      </c>
      <c r="E4433">
        <v>14.84</v>
      </c>
      <c r="F4433">
        <v>18.11</v>
      </c>
      <c r="G4433">
        <v>8.73</v>
      </c>
      <c r="H4433" s="184">
        <f t="shared" ref="H4433:L4433" si="4828">H4409</f>
        <v>0.58333333333333337</v>
      </c>
      <c r="I4433" s="185">
        <f t="shared" si="4828"/>
        <v>205</v>
      </c>
      <c r="J4433" s="185">
        <f t="shared" si="4828"/>
        <v>237</v>
      </c>
      <c r="K4433" s="185">
        <f t="shared" si="4828"/>
        <v>2842</v>
      </c>
      <c r="L4433" s="185">
        <f t="shared" si="4828"/>
        <v>1635</v>
      </c>
      <c r="M4433" s="147"/>
      <c r="N4433" s="143">
        <f t="shared" si="4814"/>
        <v>432.54999999999995</v>
      </c>
      <c r="O4433" s="143">
        <f t="shared" si="4810"/>
        <v>3517.08</v>
      </c>
      <c r="P4433" s="143">
        <f t="shared" si="4811"/>
        <v>51468.619999999995</v>
      </c>
      <c r="Q4433" s="143">
        <f t="shared" si="4812"/>
        <v>14273.550000000001</v>
      </c>
      <c r="R4433" s="188">
        <f t="shared" si="4815"/>
        <v>69691.799999999988</v>
      </c>
      <c r="T4433">
        <v>57245.42</v>
      </c>
      <c r="U4433" s="190">
        <f t="shared" si="4816"/>
        <v>1.2174214111801431</v>
      </c>
    </row>
    <row r="4434" spans="1:21" x14ac:dyDescent="0.2">
      <c r="A4434" s="178">
        <v>42920</v>
      </c>
      <c r="B4434" s="179">
        <v>0.66666666666666663</v>
      </c>
      <c r="C4434" t="s">
        <v>349</v>
      </c>
      <c r="D4434">
        <v>2.2599999999999998</v>
      </c>
      <c r="E4434">
        <v>27.59</v>
      </c>
      <c r="F4434">
        <v>32.590000000000003</v>
      </c>
      <c r="G4434">
        <v>15</v>
      </c>
      <c r="H4434" s="184">
        <f t="shared" ref="H4434:L4434" si="4829">H4410</f>
        <v>0.625</v>
      </c>
      <c r="I4434" s="185">
        <f t="shared" si="4829"/>
        <v>212</v>
      </c>
      <c r="J4434" s="185">
        <f t="shared" si="4829"/>
        <v>213</v>
      </c>
      <c r="K4434" s="185">
        <f t="shared" si="4829"/>
        <v>2842</v>
      </c>
      <c r="L4434" s="185">
        <f t="shared" si="4829"/>
        <v>1380</v>
      </c>
      <c r="M4434" s="147"/>
      <c r="N4434" s="143">
        <f t="shared" si="4814"/>
        <v>479.11999999999995</v>
      </c>
      <c r="O4434" s="143">
        <f t="shared" si="4810"/>
        <v>5876.67</v>
      </c>
      <c r="P4434" s="143">
        <f t="shared" si="4811"/>
        <v>92620.780000000013</v>
      </c>
      <c r="Q4434" s="143">
        <f t="shared" si="4812"/>
        <v>20700</v>
      </c>
      <c r="R4434" s="188">
        <f t="shared" si="4815"/>
        <v>119676.57</v>
      </c>
      <c r="T4434">
        <v>59600.63</v>
      </c>
      <c r="U4434" s="190">
        <f t="shared" si="4816"/>
        <v>2.0079749157013946</v>
      </c>
    </row>
    <row r="4435" spans="1:21" x14ac:dyDescent="0.2">
      <c r="A4435" s="178">
        <v>42920</v>
      </c>
      <c r="B4435" s="179">
        <v>0.70833333333333337</v>
      </c>
      <c r="C4435" t="s">
        <v>349</v>
      </c>
      <c r="D4435">
        <v>2.81</v>
      </c>
      <c r="E4435">
        <v>28.2</v>
      </c>
      <c r="F4435">
        <v>32.64</v>
      </c>
      <c r="G4435">
        <v>16.649999999999999</v>
      </c>
      <c r="H4435" s="184">
        <f t="shared" ref="H4435:L4435" si="4830">H4411</f>
        <v>0.66666666666666663</v>
      </c>
      <c r="I4435" s="185">
        <f t="shared" si="4830"/>
        <v>191</v>
      </c>
      <c r="J4435" s="185">
        <f t="shared" si="4830"/>
        <v>237</v>
      </c>
      <c r="K4435" s="185">
        <f t="shared" si="4830"/>
        <v>2842</v>
      </c>
      <c r="L4435" s="185">
        <f t="shared" si="4830"/>
        <v>1380</v>
      </c>
      <c r="M4435" s="147"/>
      <c r="N4435" s="143">
        <f t="shared" si="4814"/>
        <v>536.71</v>
      </c>
      <c r="O4435" s="143">
        <f t="shared" si="4810"/>
        <v>6683.4</v>
      </c>
      <c r="P4435" s="143">
        <f t="shared" si="4811"/>
        <v>92762.880000000005</v>
      </c>
      <c r="Q4435" s="143">
        <f t="shared" si="4812"/>
        <v>22976.999999999996</v>
      </c>
      <c r="R4435" s="188">
        <f t="shared" si="4815"/>
        <v>122959.99</v>
      </c>
      <c r="T4435">
        <v>61320.1</v>
      </c>
      <c r="U4435" s="190">
        <f t="shared" si="4816"/>
        <v>2.0052150926042196</v>
      </c>
    </row>
    <row r="4436" spans="1:21" x14ac:dyDescent="0.2">
      <c r="A4436" s="178">
        <v>42920</v>
      </c>
      <c r="B4436" s="179">
        <v>0.75</v>
      </c>
      <c r="C4436" t="s">
        <v>349</v>
      </c>
      <c r="D4436">
        <v>2.61</v>
      </c>
      <c r="E4436">
        <v>8.17</v>
      </c>
      <c r="F4436">
        <v>16.68</v>
      </c>
      <c r="G4436">
        <v>5</v>
      </c>
      <c r="H4436" s="184">
        <f t="shared" ref="H4436:L4436" si="4831">H4412</f>
        <v>0.70833333333333337</v>
      </c>
      <c r="I4436" s="185">
        <f t="shared" si="4831"/>
        <v>218</v>
      </c>
      <c r="J4436" s="185">
        <f t="shared" si="4831"/>
        <v>258</v>
      </c>
      <c r="K4436" s="185">
        <f t="shared" si="4831"/>
        <v>2842</v>
      </c>
      <c r="L4436" s="185">
        <f t="shared" si="4831"/>
        <v>1380</v>
      </c>
      <c r="M4436" s="147"/>
      <c r="N4436" s="143">
        <f t="shared" si="4814"/>
        <v>568.98</v>
      </c>
      <c r="O4436" s="143">
        <f t="shared" si="4810"/>
        <v>2107.86</v>
      </c>
      <c r="P4436" s="143">
        <f t="shared" si="4811"/>
        <v>47404.56</v>
      </c>
      <c r="Q4436" s="143">
        <f t="shared" si="4812"/>
        <v>6900</v>
      </c>
      <c r="R4436" s="188">
        <f t="shared" si="4815"/>
        <v>56981.399999999994</v>
      </c>
      <c r="T4436">
        <v>62246.86</v>
      </c>
      <c r="U4436" s="190">
        <f t="shared" si="4816"/>
        <v>0.91541003032120805</v>
      </c>
    </row>
    <row r="4437" spans="1:21" x14ac:dyDescent="0.2">
      <c r="A4437" s="178">
        <v>42920</v>
      </c>
      <c r="B4437" s="179">
        <v>0.79166666666666663</v>
      </c>
      <c r="C4437" t="s">
        <v>349</v>
      </c>
      <c r="D4437">
        <v>6.65</v>
      </c>
      <c r="E4437">
        <v>5</v>
      </c>
      <c r="F4437">
        <v>9.27</v>
      </c>
      <c r="G4437">
        <v>4</v>
      </c>
      <c r="H4437" s="184">
        <f t="shared" ref="H4437:L4437" si="4832">H4413</f>
        <v>0.75</v>
      </c>
      <c r="I4437" s="185">
        <f t="shared" si="4832"/>
        <v>240</v>
      </c>
      <c r="J4437" s="185">
        <f t="shared" si="4832"/>
        <v>365</v>
      </c>
      <c r="K4437" s="185">
        <f t="shared" si="4832"/>
        <v>2842</v>
      </c>
      <c r="L4437" s="185">
        <f t="shared" si="4832"/>
        <v>1380</v>
      </c>
      <c r="M4437" s="147"/>
      <c r="N4437" s="143">
        <f t="shared" si="4814"/>
        <v>1596</v>
      </c>
      <c r="O4437" s="143">
        <f t="shared" si="4810"/>
        <v>1825</v>
      </c>
      <c r="P4437" s="143">
        <f t="shared" si="4811"/>
        <v>26345.34</v>
      </c>
      <c r="Q4437" s="143">
        <f t="shared" si="4812"/>
        <v>5520</v>
      </c>
      <c r="R4437" s="188">
        <f t="shared" si="4815"/>
        <v>35286.339999999997</v>
      </c>
      <c r="T4437">
        <v>62179.51</v>
      </c>
      <c r="U4437" s="190">
        <f t="shared" si="4816"/>
        <v>0.56749144533303653</v>
      </c>
    </row>
    <row r="4438" spans="1:21" x14ac:dyDescent="0.2">
      <c r="A4438" s="178">
        <v>42920</v>
      </c>
      <c r="B4438" s="179">
        <v>0.83333333333333337</v>
      </c>
      <c r="C4438" t="s">
        <v>349</v>
      </c>
      <c r="D4438">
        <v>4.58</v>
      </c>
      <c r="E4438">
        <v>4.13</v>
      </c>
      <c r="F4438">
        <v>8</v>
      </c>
      <c r="G4438">
        <v>3</v>
      </c>
      <c r="H4438" s="184">
        <f t="shared" ref="H4438:L4438" si="4833">H4414</f>
        <v>0.79166666666666663</v>
      </c>
      <c r="I4438" s="185">
        <f t="shared" si="4833"/>
        <v>320</v>
      </c>
      <c r="J4438" s="185">
        <f t="shared" si="4833"/>
        <v>214</v>
      </c>
      <c r="K4438" s="185">
        <f t="shared" si="4833"/>
        <v>2842</v>
      </c>
      <c r="L4438" s="185">
        <f t="shared" si="4833"/>
        <v>1426</v>
      </c>
      <c r="M4438" s="147"/>
      <c r="N4438" s="143">
        <f t="shared" si="4814"/>
        <v>1465.6</v>
      </c>
      <c r="O4438" s="143">
        <f t="shared" si="4810"/>
        <v>883.81999999999994</v>
      </c>
      <c r="P4438" s="143">
        <f t="shared" si="4811"/>
        <v>22736</v>
      </c>
      <c r="Q4438" s="143">
        <f t="shared" si="4812"/>
        <v>4278</v>
      </c>
      <c r="R4438" s="188">
        <f t="shared" si="4815"/>
        <v>29363.42</v>
      </c>
      <c r="T4438">
        <v>60708.7</v>
      </c>
      <c r="U4438" s="190">
        <f t="shared" si="4816"/>
        <v>0.48367729831144463</v>
      </c>
    </row>
    <row r="4439" spans="1:21" x14ac:dyDescent="0.2">
      <c r="A4439" s="178">
        <v>42920</v>
      </c>
      <c r="B4439" s="179">
        <v>0.875</v>
      </c>
      <c r="C4439" t="s">
        <v>349</v>
      </c>
      <c r="D4439">
        <v>6.88</v>
      </c>
      <c r="E4439">
        <v>5.81</v>
      </c>
      <c r="F4439">
        <v>7.32</v>
      </c>
      <c r="G4439">
        <v>3</v>
      </c>
      <c r="H4439" s="184">
        <f t="shared" ref="H4439:L4439" si="4834">H4415</f>
        <v>0.83333333333333337</v>
      </c>
      <c r="I4439" s="185">
        <f t="shared" si="4834"/>
        <v>322</v>
      </c>
      <c r="J4439" s="185">
        <f t="shared" si="4834"/>
        <v>178</v>
      </c>
      <c r="K4439" s="185">
        <f t="shared" si="4834"/>
        <v>2842</v>
      </c>
      <c r="L4439" s="185">
        <f t="shared" si="4834"/>
        <v>1426</v>
      </c>
      <c r="M4439" s="147"/>
      <c r="N4439" s="143">
        <f t="shared" si="4814"/>
        <v>2215.36</v>
      </c>
      <c r="O4439" s="143">
        <f t="shared" si="4810"/>
        <v>1034.1799999999998</v>
      </c>
      <c r="P4439" s="143">
        <f t="shared" si="4811"/>
        <v>20803.440000000002</v>
      </c>
      <c r="Q4439" s="143">
        <f t="shared" si="4812"/>
        <v>4278</v>
      </c>
      <c r="R4439" s="188">
        <f t="shared" si="4815"/>
        <v>28330.980000000003</v>
      </c>
      <c r="T4439">
        <v>58179.56</v>
      </c>
      <c r="U4439" s="190">
        <f t="shared" si="4816"/>
        <v>0.48695761879257948</v>
      </c>
    </row>
    <row r="4440" spans="1:21" x14ac:dyDescent="0.2">
      <c r="A4440" s="178">
        <v>42920</v>
      </c>
      <c r="B4440" s="179">
        <v>0.91666666666666663</v>
      </c>
      <c r="C4440" t="s">
        <v>349</v>
      </c>
      <c r="D4440">
        <v>8.11</v>
      </c>
      <c r="E4440">
        <v>5.81</v>
      </c>
      <c r="F4440">
        <v>7.4</v>
      </c>
      <c r="G4440">
        <v>1.31</v>
      </c>
      <c r="H4440" s="184">
        <f t="shared" ref="H4440:L4440" si="4835">H4416</f>
        <v>0.875</v>
      </c>
      <c r="I4440" s="185">
        <f t="shared" si="4835"/>
        <v>337</v>
      </c>
      <c r="J4440" s="185">
        <f t="shared" si="4835"/>
        <v>173</v>
      </c>
      <c r="K4440" s="185">
        <f t="shared" si="4835"/>
        <v>2842</v>
      </c>
      <c r="L4440" s="185">
        <f t="shared" si="4835"/>
        <v>1426</v>
      </c>
      <c r="M4440" s="147"/>
      <c r="N4440" s="143">
        <f t="shared" si="4814"/>
        <v>2733.0699999999997</v>
      </c>
      <c r="O4440" s="143">
        <f t="shared" si="4810"/>
        <v>1005.1299999999999</v>
      </c>
      <c r="P4440" s="143">
        <f t="shared" si="4811"/>
        <v>21030.799999999999</v>
      </c>
      <c r="Q4440" s="143">
        <f t="shared" si="4812"/>
        <v>1868.0600000000002</v>
      </c>
      <c r="R4440" s="188">
        <f t="shared" si="4815"/>
        <v>26637.06</v>
      </c>
      <c r="T4440">
        <v>55593.8</v>
      </c>
      <c r="U4440" s="190">
        <f t="shared" si="4816"/>
        <v>0.47913724192266044</v>
      </c>
    </row>
    <row r="4441" spans="1:21" x14ac:dyDescent="0.2">
      <c r="A4441" s="178">
        <v>42920</v>
      </c>
      <c r="B4441" s="179">
        <v>0.95833333333333337</v>
      </c>
      <c r="C4441" t="s">
        <v>349</v>
      </c>
      <c r="D4441">
        <v>9</v>
      </c>
      <c r="E4441">
        <v>6.95</v>
      </c>
      <c r="F4441">
        <v>7.05</v>
      </c>
      <c r="G4441">
        <v>0.12</v>
      </c>
      <c r="H4441" s="184">
        <f t="shared" ref="H4441:L4441" si="4836">H4417</f>
        <v>0.91666666666666663</v>
      </c>
      <c r="I4441" s="185">
        <f t="shared" si="4836"/>
        <v>394</v>
      </c>
      <c r="J4441" s="185">
        <f t="shared" si="4836"/>
        <v>194</v>
      </c>
      <c r="K4441" s="185">
        <f t="shared" si="4836"/>
        <v>2842</v>
      </c>
      <c r="L4441" s="185">
        <f t="shared" si="4836"/>
        <v>1426</v>
      </c>
      <c r="M4441" s="147"/>
      <c r="N4441" s="143">
        <f t="shared" si="4814"/>
        <v>3546</v>
      </c>
      <c r="O4441" s="143">
        <f t="shared" si="4810"/>
        <v>1348.3</v>
      </c>
      <c r="P4441" s="143">
        <f t="shared" si="4811"/>
        <v>20036.099999999999</v>
      </c>
      <c r="Q4441" s="143">
        <f t="shared" si="4812"/>
        <v>171.12</v>
      </c>
      <c r="R4441" s="188">
        <f t="shared" si="4815"/>
        <v>25101.519999999997</v>
      </c>
      <c r="T4441">
        <v>53502.96</v>
      </c>
      <c r="U4441" s="190">
        <f t="shared" si="4816"/>
        <v>0.46916133238235785</v>
      </c>
    </row>
    <row r="4442" spans="1:21" x14ac:dyDescent="0.2">
      <c r="A4442" s="178">
        <v>42920</v>
      </c>
      <c r="B4442" s="180">
        <v>1</v>
      </c>
      <c r="C4442" t="s">
        <v>349</v>
      </c>
      <c r="D4442">
        <v>11.14</v>
      </c>
      <c r="E4442">
        <v>4.53</v>
      </c>
      <c r="F4442">
        <v>4.9000000000000004</v>
      </c>
      <c r="G4442">
        <v>0.12</v>
      </c>
      <c r="H4442" s="184">
        <f t="shared" ref="H4442:L4442" si="4837">H4418</f>
        <v>0.95833333333333337</v>
      </c>
      <c r="I4442" s="185">
        <f t="shared" si="4837"/>
        <v>389</v>
      </c>
      <c r="J4442" s="185">
        <f t="shared" si="4837"/>
        <v>265</v>
      </c>
      <c r="K4442" s="185">
        <f t="shared" si="4837"/>
        <v>2985</v>
      </c>
      <c r="L4442" s="185">
        <f t="shared" si="4837"/>
        <v>1111</v>
      </c>
      <c r="M4442" s="147"/>
      <c r="N4442" s="143">
        <f t="shared" si="4814"/>
        <v>4333.46</v>
      </c>
      <c r="O4442" s="143">
        <f t="shared" si="4810"/>
        <v>1200.45</v>
      </c>
      <c r="P4442" s="143">
        <f t="shared" si="4811"/>
        <v>14626.500000000002</v>
      </c>
      <c r="Q4442" s="143">
        <f t="shared" si="4812"/>
        <v>133.32</v>
      </c>
      <c r="R4442" s="188">
        <f t="shared" si="4815"/>
        <v>20293.730000000003</v>
      </c>
      <c r="T4442">
        <v>50920.43</v>
      </c>
      <c r="U4442" s="190">
        <f t="shared" si="4816"/>
        <v>0.39853807204691716</v>
      </c>
    </row>
    <row r="4443" spans="1:21" x14ac:dyDescent="0.2">
      <c r="A4443" s="178">
        <v>42921</v>
      </c>
      <c r="B4443" s="179">
        <v>4.1666666666666664E-2</v>
      </c>
      <c r="C4443" t="s">
        <v>349</v>
      </c>
      <c r="D4443">
        <v>6.37</v>
      </c>
      <c r="E4443">
        <v>3</v>
      </c>
      <c r="F4443">
        <v>3</v>
      </c>
      <c r="G4443">
        <v>0.17</v>
      </c>
      <c r="H4443" s="184">
        <f t="shared" ref="H4443:L4443" si="4838">H4419</f>
        <v>1</v>
      </c>
      <c r="I4443" s="185">
        <f t="shared" si="4838"/>
        <v>362</v>
      </c>
      <c r="J4443" s="185">
        <f t="shared" si="4838"/>
        <v>243</v>
      </c>
      <c r="K4443" s="185">
        <f t="shared" si="4838"/>
        <v>2985</v>
      </c>
      <c r="L4443" s="185">
        <f t="shared" si="4838"/>
        <v>1111</v>
      </c>
      <c r="M4443" s="147"/>
      <c r="N4443" s="143">
        <f t="shared" si="4814"/>
        <v>2305.94</v>
      </c>
      <c r="O4443" s="143">
        <f t="shared" si="4810"/>
        <v>729</v>
      </c>
      <c r="P4443" s="143">
        <f t="shared" si="4811"/>
        <v>8955</v>
      </c>
      <c r="Q4443" s="143">
        <f t="shared" si="4812"/>
        <v>188.87</v>
      </c>
      <c r="R4443" s="188">
        <f t="shared" si="4815"/>
        <v>12178.810000000001</v>
      </c>
      <c r="T4443">
        <v>47934.239999999998</v>
      </c>
      <c r="U4443" s="190">
        <f t="shared" si="4816"/>
        <v>0.25407328873890567</v>
      </c>
    </row>
    <row r="4444" spans="1:21" x14ac:dyDescent="0.2">
      <c r="A4444" s="178">
        <v>42921</v>
      </c>
      <c r="B4444" s="179">
        <v>8.3333333333333329E-2</v>
      </c>
      <c r="C4444" t="s">
        <v>349</v>
      </c>
      <c r="D4444">
        <v>3.94</v>
      </c>
      <c r="E4444">
        <v>2.4</v>
      </c>
      <c r="F4444">
        <v>2.25</v>
      </c>
      <c r="G4444">
        <v>0.17</v>
      </c>
      <c r="H4444" s="184">
        <f t="shared" ref="H4444:L4444" si="4839">H4420</f>
        <v>4.1666666666666664E-2</v>
      </c>
      <c r="I4444" s="185">
        <f t="shared" si="4839"/>
        <v>294</v>
      </c>
      <c r="J4444" s="185">
        <f t="shared" si="4839"/>
        <v>212</v>
      </c>
      <c r="K4444" s="185">
        <f t="shared" si="4839"/>
        <v>2985</v>
      </c>
      <c r="L4444" s="185">
        <f t="shared" si="4839"/>
        <v>1111</v>
      </c>
      <c r="M4444" s="147"/>
      <c r="N4444" s="143">
        <f t="shared" si="4814"/>
        <v>1158.3599999999999</v>
      </c>
      <c r="O4444" s="143">
        <f t="shared" si="4810"/>
        <v>508.79999999999995</v>
      </c>
      <c r="P4444" s="143">
        <f t="shared" si="4811"/>
        <v>6716.25</v>
      </c>
      <c r="Q4444" s="143">
        <f t="shared" si="4812"/>
        <v>188.87</v>
      </c>
      <c r="R4444" s="188">
        <f t="shared" si="4815"/>
        <v>8572.2800000000007</v>
      </c>
      <c r="T4444">
        <v>44515.31</v>
      </c>
      <c r="U4444" s="190">
        <f t="shared" si="4816"/>
        <v>0.19256925314009946</v>
      </c>
    </row>
    <row r="4445" spans="1:21" x14ac:dyDescent="0.2">
      <c r="A4445" s="178">
        <v>42921</v>
      </c>
      <c r="B4445" s="179">
        <v>0.125</v>
      </c>
      <c r="C4445" t="s">
        <v>349</v>
      </c>
      <c r="D4445">
        <v>2.99</v>
      </c>
      <c r="E4445">
        <v>2</v>
      </c>
      <c r="F4445">
        <v>2</v>
      </c>
      <c r="G4445">
        <v>0.97</v>
      </c>
      <c r="H4445" s="184">
        <f t="shared" ref="H4445:L4445" si="4840">H4421</f>
        <v>8.3333333333333329E-2</v>
      </c>
      <c r="I4445" s="185">
        <f t="shared" si="4840"/>
        <v>236</v>
      </c>
      <c r="J4445" s="185">
        <f t="shared" si="4840"/>
        <v>179</v>
      </c>
      <c r="K4445" s="185">
        <f t="shared" si="4840"/>
        <v>2985</v>
      </c>
      <c r="L4445" s="185">
        <f t="shared" si="4840"/>
        <v>1111</v>
      </c>
      <c r="M4445" s="147"/>
      <c r="N4445" s="143">
        <f t="shared" si="4814"/>
        <v>705.6400000000001</v>
      </c>
      <c r="O4445" s="143">
        <f t="shared" si="4810"/>
        <v>358</v>
      </c>
      <c r="P4445" s="143">
        <f t="shared" si="4811"/>
        <v>5970</v>
      </c>
      <c r="Q4445" s="143">
        <f t="shared" si="4812"/>
        <v>1077.67</v>
      </c>
      <c r="R4445" s="188">
        <f t="shared" si="4815"/>
        <v>8111.31</v>
      </c>
      <c r="T4445">
        <v>41829.79</v>
      </c>
      <c r="U4445" s="190">
        <f t="shared" si="4816"/>
        <v>0.19391228117568843</v>
      </c>
    </row>
    <row r="4446" spans="1:21" x14ac:dyDescent="0.2">
      <c r="A4446" s="178">
        <v>42921</v>
      </c>
      <c r="B4446" s="179">
        <v>0.16666666666666666</v>
      </c>
      <c r="C4446" t="s">
        <v>349</v>
      </c>
      <c r="D4446">
        <v>2.61</v>
      </c>
      <c r="E4446">
        <v>1.8</v>
      </c>
      <c r="F4446">
        <v>2</v>
      </c>
      <c r="G4446">
        <v>0.97</v>
      </c>
      <c r="H4446" s="184">
        <f t="shared" ref="H4446:L4446" si="4841">H4422</f>
        <v>0.125</v>
      </c>
      <c r="I4446" s="185">
        <f t="shared" si="4841"/>
        <v>201</v>
      </c>
      <c r="J4446" s="185">
        <f t="shared" si="4841"/>
        <v>205</v>
      </c>
      <c r="K4446" s="185">
        <f t="shared" si="4841"/>
        <v>2985</v>
      </c>
      <c r="L4446" s="185">
        <f t="shared" si="4841"/>
        <v>1717</v>
      </c>
      <c r="M4446" s="147"/>
      <c r="N4446" s="143">
        <f t="shared" si="4814"/>
        <v>524.61</v>
      </c>
      <c r="O4446" s="143">
        <f t="shared" si="4810"/>
        <v>369</v>
      </c>
      <c r="P4446" s="143">
        <f t="shared" si="4811"/>
        <v>5970</v>
      </c>
      <c r="Q4446" s="143">
        <f t="shared" si="4812"/>
        <v>1665.49</v>
      </c>
      <c r="R4446" s="188">
        <f t="shared" si="4815"/>
        <v>8529.1</v>
      </c>
      <c r="T4446">
        <v>40017.47</v>
      </c>
      <c r="U4446" s="190">
        <f t="shared" si="4816"/>
        <v>0.21313441354488427</v>
      </c>
    </row>
    <row r="4447" spans="1:21" x14ac:dyDescent="0.2">
      <c r="A4447" s="178">
        <v>42921</v>
      </c>
      <c r="B4447" s="179">
        <v>0.20833333333333334</v>
      </c>
      <c r="C4447" t="s">
        <v>349</v>
      </c>
      <c r="D4447">
        <v>1.5</v>
      </c>
      <c r="E4447">
        <v>2</v>
      </c>
      <c r="F4447">
        <v>2</v>
      </c>
      <c r="G4447">
        <v>0.97</v>
      </c>
      <c r="H4447" s="184">
        <f t="shared" ref="H4447:L4447" si="4842">H4423</f>
        <v>0.16666666666666666</v>
      </c>
      <c r="I4447" s="185">
        <f t="shared" si="4842"/>
        <v>185</v>
      </c>
      <c r="J4447" s="185">
        <f t="shared" si="4842"/>
        <v>205</v>
      </c>
      <c r="K4447" s="185">
        <f t="shared" si="4842"/>
        <v>2985</v>
      </c>
      <c r="L4447" s="185">
        <f t="shared" si="4842"/>
        <v>1717</v>
      </c>
      <c r="M4447" s="147"/>
      <c r="N4447" s="143">
        <f t="shared" si="4814"/>
        <v>277.5</v>
      </c>
      <c r="O4447" s="143">
        <f t="shared" si="4810"/>
        <v>410</v>
      </c>
      <c r="P4447" s="143">
        <f t="shared" si="4811"/>
        <v>5970</v>
      </c>
      <c r="Q4447" s="143">
        <f t="shared" si="4812"/>
        <v>1665.49</v>
      </c>
      <c r="R4447" s="188">
        <f t="shared" si="4815"/>
        <v>8322.99</v>
      </c>
      <c r="T4447">
        <v>38911.449999999997</v>
      </c>
      <c r="U4447" s="190">
        <f t="shared" si="4816"/>
        <v>0.21389565282198428</v>
      </c>
    </row>
    <row r="4448" spans="1:21" x14ac:dyDescent="0.2">
      <c r="A4448" s="178">
        <v>42921</v>
      </c>
      <c r="B4448" s="179">
        <v>0.25</v>
      </c>
      <c r="C4448" t="s">
        <v>349</v>
      </c>
      <c r="D4448">
        <v>1.1100000000000001</v>
      </c>
      <c r="E4448">
        <v>2.61</v>
      </c>
      <c r="F4448">
        <v>2.5099999999999998</v>
      </c>
      <c r="G4448">
        <v>0.97</v>
      </c>
      <c r="H4448" s="184">
        <f t="shared" ref="H4448:L4448" si="4843">H4424</f>
        <v>0.20833333333333334</v>
      </c>
      <c r="I4448" s="185">
        <f t="shared" si="4843"/>
        <v>207</v>
      </c>
      <c r="J4448" s="185">
        <f t="shared" si="4843"/>
        <v>283</v>
      </c>
      <c r="K4448" s="185">
        <f t="shared" si="4843"/>
        <v>2985</v>
      </c>
      <c r="L4448" s="185">
        <f t="shared" si="4843"/>
        <v>1717</v>
      </c>
      <c r="M4448" s="147"/>
      <c r="N4448" s="143">
        <f t="shared" si="4814"/>
        <v>229.77</v>
      </c>
      <c r="O4448" s="143">
        <f t="shared" si="4810"/>
        <v>738.63</v>
      </c>
      <c r="P4448" s="143">
        <f t="shared" si="4811"/>
        <v>7492.3499999999995</v>
      </c>
      <c r="Q4448" s="143">
        <f t="shared" si="4812"/>
        <v>1665.49</v>
      </c>
      <c r="R4448" s="188">
        <f t="shared" si="4815"/>
        <v>10126.24</v>
      </c>
      <c r="T4448">
        <v>38738.589999999997</v>
      </c>
      <c r="U4448" s="190">
        <f t="shared" si="4816"/>
        <v>0.26139929202379336</v>
      </c>
    </row>
    <row r="4449" spans="1:21" x14ac:dyDescent="0.2">
      <c r="A4449" s="178">
        <v>42921</v>
      </c>
      <c r="B4449" s="179">
        <v>0.29166666666666669</v>
      </c>
      <c r="C4449" t="s">
        <v>349</v>
      </c>
      <c r="D4449">
        <v>2</v>
      </c>
      <c r="E4449">
        <v>3</v>
      </c>
      <c r="F4449">
        <v>2.61</v>
      </c>
      <c r="G4449">
        <v>1.19</v>
      </c>
      <c r="H4449" s="184">
        <f t="shared" ref="H4449:L4449" si="4844">H4425</f>
        <v>0.25</v>
      </c>
      <c r="I4449" s="185">
        <f t="shared" si="4844"/>
        <v>327</v>
      </c>
      <c r="J4449" s="185">
        <f t="shared" si="4844"/>
        <v>438</v>
      </c>
      <c r="K4449" s="185">
        <f t="shared" si="4844"/>
        <v>2985</v>
      </c>
      <c r="L4449" s="185">
        <f t="shared" si="4844"/>
        <v>1717</v>
      </c>
      <c r="M4449" s="147"/>
      <c r="N4449" s="143">
        <f t="shared" si="4814"/>
        <v>654</v>
      </c>
      <c r="O4449" s="143">
        <f t="shared" si="4810"/>
        <v>1314</v>
      </c>
      <c r="P4449" s="143">
        <f t="shared" si="4811"/>
        <v>7790.8499999999995</v>
      </c>
      <c r="Q4449" s="143">
        <f t="shared" si="4812"/>
        <v>2043.23</v>
      </c>
      <c r="R4449" s="188">
        <f t="shared" si="4815"/>
        <v>11802.079999999998</v>
      </c>
      <c r="T4449">
        <v>39799.519999999997</v>
      </c>
      <c r="U4449" s="190">
        <f t="shared" si="4816"/>
        <v>0.29653824970753412</v>
      </c>
    </row>
    <row r="4450" spans="1:21" x14ac:dyDescent="0.2">
      <c r="A4450" s="178">
        <v>42921</v>
      </c>
      <c r="B4450" s="179">
        <v>0.33333333333333331</v>
      </c>
      <c r="C4450" t="s">
        <v>349</v>
      </c>
      <c r="D4450">
        <v>2.61</v>
      </c>
      <c r="E4450">
        <v>3.19</v>
      </c>
      <c r="F4450">
        <v>3.19</v>
      </c>
      <c r="G4450">
        <v>0.99</v>
      </c>
      <c r="H4450" s="184">
        <f t="shared" ref="H4450:L4450" si="4845">H4426</f>
        <v>0.29166666666666669</v>
      </c>
      <c r="I4450" s="185">
        <f t="shared" si="4845"/>
        <v>249</v>
      </c>
      <c r="J4450" s="185">
        <f t="shared" si="4845"/>
        <v>556</v>
      </c>
      <c r="K4450" s="185">
        <f t="shared" si="4845"/>
        <v>2872</v>
      </c>
      <c r="L4450" s="185">
        <f t="shared" si="4845"/>
        <v>2219</v>
      </c>
      <c r="M4450" s="147"/>
      <c r="N4450" s="143">
        <f t="shared" si="4814"/>
        <v>649.89</v>
      </c>
      <c r="O4450" s="143">
        <f t="shared" si="4810"/>
        <v>1773.6399999999999</v>
      </c>
      <c r="P4450" s="143">
        <f t="shared" si="4811"/>
        <v>9161.68</v>
      </c>
      <c r="Q4450" s="143">
        <f t="shared" si="4812"/>
        <v>2196.81</v>
      </c>
      <c r="R4450" s="188">
        <f t="shared" si="4815"/>
        <v>13782.019999999999</v>
      </c>
      <c r="T4450">
        <v>41342.47</v>
      </c>
      <c r="U4450" s="190">
        <f t="shared" si="4816"/>
        <v>0.33336227854794354</v>
      </c>
    </row>
    <row r="4451" spans="1:21" x14ac:dyDescent="0.2">
      <c r="A4451" s="178">
        <v>42921</v>
      </c>
      <c r="B4451" s="179">
        <v>0.375</v>
      </c>
      <c r="C4451" t="s">
        <v>349</v>
      </c>
      <c r="D4451">
        <v>2.61</v>
      </c>
      <c r="E4451">
        <v>4.21</v>
      </c>
      <c r="F4451">
        <v>3.85</v>
      </c>
      <c r="G4451">
        <v>0.99</v>
      </c>
      <c r="H4451" s="184">
        <f t="shared" ref="H4451:L4451" si="4846">H4427</f>
        <v>0.33333333333333331</v>
      </c>
      <c r="I4451" s="185">
        <f t="shared" si="4846"/>
        <v>256</v>
      </c>
      <c r="J4451" s="185">
        <f t="shared" si="4846"/>
        <v>306</v>
      </c>
      <c r="K4451" s="185">
        <f t="shared" si="4846"/>
        <v>2872</v>
      </c>
      <c r="L4451" s="185">
        <f t="shared" si="4846"/>
        <v>2219</v>
      </c>
      <c r="M4451" s="147"/>
      <c r="N4451" s="143">
        <f t="shared" si="4814"/>
        <v>668.16</v>
      </c>
      <c r="O4451" s="143">
        <f t="shared" si="4810"/>
        <v>1288.26</v>
      </c>
      <c r="P4451" s="143">
        <f t="shared" si="4811"/>
        <v>11057.2</v>
      </c>
      <c r="Q4451" s="143">
        <f t="shared" si="4812"/>
        <v>2196.81</v>
      </c>
      <c r="R4451" s="188">
        <f t="shared" si="4815"/>
        <v>15210.43</v>
      </c>
      <c r="T4451">
        <v>42426.44</v>
      </c>
      <c r="U4451" s="190">
        <f t="shared" si="4816"/>
        <v>0.35851299331266068</v>
      </c>
    </row>
    <row r="4452" spans="1:21" x14ac:dyDescent="0.2">
      <c r="A4452" s="178">
        <v>42921</v>
      </c>
      <c r="B4452" s="179">
        <v>0.41666666666666669</v>
      </c>
      <c r="C4452" t="s">
        <v>349</v>
      </c>
      <c r="D4452">
        <v>2.61</v>
      </c>
      <c r="E4452">
        <v>4.71</v>
      </c>
      <c r="F4452">
        <v>4</v>
      </c>
      <c r="G4452">
        <v>0.99</v>
      </c>
      <c r="H4452" s="184">
        <f t="shared" ref="H4452:L4452" si="4847">H4428</f>
        <v>0.375</v>
      </c>
      <c r="I4452" s="185">
        <f t="shared" si="4847"/>
        <v>156</v>
      </c>
      <c r="J4452" s="185">
        <f t="shared" si="4847"/>
        <v>343</v>
      </c>
      <c r="K4452" s="185">
        <f t="shared" si="4847"/>
        <v>2872</v>
      </c>
      <c r="L4452" s="185">
        <f t="shared" si="4847"/>
        <v>2219</v>
      </c>
      <c r="M4452" s="147"/>
      <c r="N4452" s="143">
        <f t="shared" si="4814"/>
        <v>407.15999999999997</v>
      </c>
      <c r="O4452" s="143">
        <f t="shared" si="4810"/>
        <v>1615.53</v>
      </c>
      <c r="P4452" s="143">
        <f t="shared" si="4811"/>
        <v>11488</v>
      </c>
      <c r="Q4452" s="143">
        <f t="shared" si="4812"/>
        <v>2196.81</v>
      </c>
      <c r="R4452" s="188">
        <f t="shared" si="4815"/>
        <v>15707.5</v>
      </c>
      <c r="T4452">
        <v>44633.37</v>
      </c>
      <c r="U4452" s="190">
        <f t="shared" si="4816"/>
        <v>0.35192278781548425</v>
      </c>
    </row>
    <row r="4453" spans="1:21" x14ac:dyDescent="0.2">
      <c r="A4453" s="178">
        <v>42921</v>
      </c>
      <c r="B4453" s="179">
        <v>0.45833333333333331</v>
      </c>
      <c r="C4453" t="s">
        <v>349</v>
      </c>
      <c r="D4453">
        <v>2</v>
      </c>
      <c r="E4453">
        <v>7</v>
      </c>
      <c r="F4453">
        <v>5.5</v>
      </c>
      <c r="G4453">
        <v>0.99</v>
      </c>
      <c r="H4453" s="184">
        <f t="shared" ref="H4453:L4453" si="4848">H4429</f>
        <v>0.41666666666666669</v>
      </c>
      <c r="I4453" s="185">
        <f t="shared" si="4848"/>
        <v>196</v>
      </c>
      <c r="J4453" s="185">
        <f t="shared" si="4848"/>
        <v>315</v>
      </c>
      <c r="K4453" s="185">
        <f t="shared" si="4848"/>
        <v>2872</v>
      </c>
      <c r="L4453" s="185">
        <f t="shared" si="4848"/>
        <v>2219</v>
      </c>
      <c r="M4453" s="147"/>
      <c r="N4453" s="143">
        <f t="shared" si="4814"/>
        <v>392</v>
      </c>
      <c r="O4453" s="143">
        <f t="shared" si="4810"/>
        <v>2205</v>
      </c>
      <c r="P4453" s="143">
        <f t="shared" si="4811"/>
        <v>15796</v>
      </c>
      <c r="Q4453" s="143">
        <f t="shared" si="4812"/>
        <v>2196.81</v>
      </c>
      <c r="R4453" s="188">
        <f t="shared" si="4815"/>
        <v>20589.810000000001</v>
      </c>
      <c r="T4453">
        <v>47636.62</v>
      </c>
      <c r="U4453" s="190">
        <f t="shared" si="4816"/>
        <v>0.43222650977336341</v>
      </c>
    </row>
    <row r="4454" spans="1:21" x14ac:dyDescent="0.2">
      <c r="A4454" s="178">
        <v>42921</v>
      </c>
      <c r="B4454" s="179">
        <v>0.5</v>
      </c>
      <c r="C4454" t="s">
        <v>349</v>
      </c>
      <c r="D4454">
        <v>2.11</v>
      </c>
      <c r="E4454">
        <v>7.31</v>
      </c>
      <c r="F4454">
        <v>7.31</v>
      </c>
      <c r="G4454">
        <v>2</v>
      </c>
      <c r="H4454" s="184">
        <f t="shared" ref="H4454:L4454" si="4849">H4430</f>
        <v>0.45833333333333331</v>
      </c>
      <c r="I4454" s="185">
        <f t="shared" si="4849"/>
        <v>226</v>
      </c>
      <c r="J4454" s="185">
        <f t="shared" si="4849"/>
        <v>326</v>
      </c>
      <c r="K4454" s="185">
        <f t="shared" si="4849"/>
        <v>2842</v>
      </c>
      <c r="L4454" s="185">
        <f t="shared" si="4849"/>
        <v>1635</v>
      </c>
      <c r="M4454" s="147"/>
      <c r="N4454" s="143">
        <f t="shared" si="4814"/>
        <v>476.85999999999996</v>
      </c>
      <c r="O4454" s="143">
        <f t="shared" si="4810"/>
        <v>2383.06</v>
      </c>
      <c r="P4454" s="143">
        <f t="shared" si="4811"/>
        <v>20775.02</v>
      </c>
      <c r="Q4454" s="143">
        <f t="shared" si="4812"/>
        <v>3270</v>
      </c>
      <c r="R4454" s="188">
        <f t="shared" si="4815"/>
        <v>26904.940000000002</v>
      </c>
      <c r="T4454">
        <v>51123.09</v>
      </c>
      <c r="U4454" s="190">
        <f t="shared" si="4816"/>
        <v>0.52627765653445446</v>
      </c>
    </row>
    <row r="4455" spans="1:21" x14ac:dyDescent="0.2">
      <c r="A4455" s="178">
        <v>42921</v>
      </c>
      <c r="B4455" s="179">
        <v>0.54166666666666663</v>
      </c>
      <c r="C4455" t="s">
        <v>349</v>
      </c>
      <c r="D4455">
        <v>1.22</v>
      </c>
      <c r="E4455">
        <v>9.3800000000000008</v>
      </c>
      <c r="F4455">
        <v>9.58</v>
      </c>
      <c r="G4455">
        <v>3.09</v>
      </c>
      <c r="H4455" s="184">
        <f t="shared" ref="H4455:L4455" si="4850">H4431</f>
        <v>0.5</v>
      </c>
      <c r="I4455" s="185">
        <f t="shared" si="4850"/>
        <v>222</v>
      </c>
      <c r="J4455" s="185">
        <f t="shared" si="4850"/>
        <v>319</v>
      </c>
      <c r="K4455" s="185">
        <f t="shared" si="4850"/>
        <v>2842</v>
      </c>
      <c r="L4455" s="185">
        <f t="shared" si="4850"/>
        <v>1635</v>
      </c>
      <c r="M4455" s="147"/>
      <c r="N4455" s="143">
        <f t="shared" si="4814"/>
        <v>270.83999999999997</v>
      </c>
      <c r="O4455" s="143">
        <f t="shared" si="4810"/>
        <v>2992.2200000000003</v>
      </c>
      <c r="P4455" s="143">
        <f t="shared" si="4811"/>
        <v>27226.36</v>
      </c>
      <c r="Q4455" s="143">
        <f t="shared" si="4812"/>
        <v>5052.1499999999996</v>
      </c>
      <c r="R4455" s="188">
        <f t="shared" si="4815"/>
        <v>35541.57</v>
      </c>
      <c r="T4455">
        <v>54543.38</v>
      </c>
      <c r="U4455" s="190">
        <f t="shared" si="4816"/>
        <v>0.65162023328953944</v>
      </c>
    </row>
    <row r="4456" spans="1:21" x14ac:dyDescent="0.2">
      <c r="A4456" s="178">
        <v>42921</v>
      </c>
      <c r="B4456" s="179">
        <v>0.58333333333333337</v>
      </c>
      <c r="C4456" t="s">
        <v>349</v>
      </c>
      <c r="D4456">
        <v>2.0699999999999998</v>
      </c>
      <c r="E4456">
        <v>15.35</v>
      </c>
      <c r="F4456">
        <v>16.2</v>
      </c>
      <c r="G4456">
        <v>6.24</v>
      </c>
      <c r="H4456" s="184">
        <f t="shared" ref="H4456:L4456" si="4851">H4432</f>
        <v>0.54166666666666663</v>
      </c>
      <c r="I4456" s="185">
        <f t="shared" si="4851"/>
        <v>195</v>
      </c>
      <c r="J4456" s="185">
        <f t="shared" si="4851"/>
        <v>299</v>
      </c>
      <c r="K4456" s="185">
        <f t="shared" si="4851"/>
        <v>2842</v>
      </c>
      <c r="L4456" s="185">
        <f t="shared" si="4851"/>
        <v>1635</v>
      </c>
      <c r="M4456" s="147"/>
      <c r="N4456" s="143">
        <f t="shared" si="4814"/>
        <v>403.65</v>
      </c>
      <c r="O4456" s="143">
        <f t="shared" si="4810"/>
        <v>4589.6499999999996</v>
      </c>
      <c r="P4456" s="143">
        <f t="shared" si="4811"/>
        <v>46040.4</v>
      </c>
      <c r="Q4456" s="143">
        <f t="shared" si="4812"/>
        <v>10202.4</v>
      </c>
      <c r="R4456" s="188">
        <f t="shared" si="4815"/>
        <v>61236.1</v>
      </c>
      <c r="T4456">
        <v>57825.65</v>
      </c>
      <c r="U4456" s="190">
        <f t="shared" si="4816"/>
        <v>1.0589781524288961</v>
      </c>
    </row>
    <row r="4457" spans="1:21" x14ac:dyDescent="0.2">
      <c r="A4457" s="178">
        <v>42921</v>
      </c>
      <c r="B4457" s="179">
        <v>0.625</v>
      </c>
      <c r="C4457" t="s">
        <v>349</v>
      </c>
      <c r="D4457">
        <v>2.14</v>
      </c>
      <c r="E4457">
        <v>22.66</v>
      </c>
      <c r="F4457">
        <v>24.58</v>
      </c>
      <c r="G4457">
        <v>13.45</v>
      </c>
      <c r="H4457" s="184">
        <f t="shared" ref="H4457:L4457" si="4852">H4433</f>
        <v>0.58333333333333337</v>
      </c>
      <c r="I4457" s="185">
        <f t="shared" si="4852"/>
        <v>205</v>
      </c>
      <c r="J4457" s="185">
        <f t="shared" si="4852"/>
        <v>237</v>
      </c>
      <c r="K4457" s="185">
        <f t="shared" si="4852"/>
        <v>2842</v>
      </c>
      <c r="L4457" s="185">
        <f t="shared" si="4852"/>
        <v>1635</v>
      </c>
      <c r="M4457" s="147"/>
      <c r="N4457" s="143">
        <f t="shared" si="4814"/>
        <v>438.70000000000005</v>
      </c>
      <c r="O4457" s="143">
        <f t="shared" si="4810"/>
        <v>5370.42</v>
      </c>
      <c r="P4457" s="143">
        <f t="shared" si="4811"/>
        <v>69856.36</v>
      </c>
      <c r="Q4457" s="143">
        <f t="shared" si="4812"/>
        <v>21990.75</v>
      </c>
      <c r="R4457" s="188">
        <f t="shared" si="4815"/>
        <v>97656.23</v>
      </c>
      <c r="T4457">
        <v>60939.76</v>
      </c>
      <c r="U4457" s="190">
        <f t="shared" si="4816"/>
        <v>1.6025043419928138</v>
      </c>
    </row>
    <row r="4458" spans="1:21" x14ac:dyDescent="0.2">
      <c r="A4458" s="178">
        <v>42921</v>
      </c>
      <c r="B4458" s="179">
        <v>0.66666666666666663</v>
      </c>
      <c r="C4458" t="s">
        <v>349</v>
      </c>
      <c r="D4458">
        <v>2.21</v>
      </c>
      <c r="E4458">
        <v>40.98</v>
      </c>
      <c r="F4458">
        <v>42.94</v>
      </c>
      <c r="G4458">
        <v>20</v>
      </c>
      <c r="H4458" s="184">
        <f t="shared" ref="H4458:L4458" si="4853">H4434</f>
        <v>0.625</v>
      </c>
      <c r="I4458" s="185">
        <f t="shared" si="4853"/>
        <v>212</v>
      </c>
      <c r="J4458" s="185">
        <f t="shared" si="4853"/>
        <v>213</v>
      </c>
      <c r="K4458" s="185">
        <f t="shared" si="4853"/>
        <v>2842</v>
      </c>
      <c r="L4458" s="185">
        <f t="shared" si="4853"/>
        <v>1380</v>
      </c>
      <c r="M4458" s="147"/>
      <c r="N4458" s="143">
        <f t="shared" si="4814"/>
        <v>468.52</v>
      </c>
      <c r="O4458" s="143">
        <f t="shared" si="4810"/>
        <v>8728.74</v>
      </c>
      <c r="P4458" s="143">
        <f t="shared" si="4811"/>
        <v>122035.48</v>
      </c>
      <c r="Q4458" s="143">
        <f t="shared" si="4812"/>
        <v>27600</v>
      </c>
      <c r="R4458" s="188">
        <f t="shared" si="4815"/>
        <v>158832.74</v>
      </c>
      <c r="T4458">
        <v>63446.25</v>
      </c>
      <c r="U4458" s="190">
        <f t="shared" si="4816"/>
        <v>2.5034220304588528</v>
      </c>
    </row>
    <row r="4459" spans="1:21" x14ac:dyDescent="0.2">
      <c r="A4459" s="178">
        <v>42921</v>
      </c>
      <c r="B4459" s="179">
        <v>0.70833333333333337</v>
      </c>
      <c r="C4459" t="s">
        <v>349</v>
      </c>
      <c r="D4459">
        <v>3.54</v>
      </c>
      <c r="E4459">
        <v>43.18</v>
      </c>
      <c r="F4459">
        <v>48.18</v>
      </c>
      <c r="G4459">
        <v>20</v>
      </c>
      <c r="H4459" s="184">
        <f t="shared" ref="H4459:L4459" si="4854">H4435</f>
        <v>0.66666666666666663</v>
      </c>
      <c r="I4459" s="185">
        <f t="shared" si="4854"/>
        <v>191</v>
      </c>
      <c r="J4459" s="185">
        <f t="shared" si="4854"/>
        <v>237</v>
      </c>
      <c r="K4459" s="185">
        <f t="shared" si="4854"/>
        <v>2842</v>
      </c>
      <c r="L4459" s="185">
        <f t="shared" si="4854"/>
        <v>1380</v>
      </c>
      <c r="M4459" s="147"/>
      <c r="N4459" s="143">
        <f t="shared" si="4814"/>
        <v>676.14</v>
      </c>
      <c r="O4459" s="143">
        <f t="shared" si="4810"/>
        <v>10233.66</v>
      </c>
      <c r="P4459" s="143">
        <f t="shared" si="4811"/>
        <v>136927.56</v>
      </c>
      <c r="Q4459" s="143">
        <f t="shared" si="4812"/>
        <v>27600</v>
      </c>
      <c r="R4459" s="188">
        <f t="shared" si="4815"/>
        <v>175437.36</v>
      </c>
      <c r="T4459">
        <v>65151.83</v>
      </c>
      <c r="U4459" s="190">
        <f t="shared" si="4816"/>
        <v>2.692746466215914</v>
      </c>
    </row>
    <row r="4460" spans="1:21" x14ac:dyDescent="0.2">
      <c r="A4460" s="178">
        <v>42921</v>
      </c>
      <c r="B4460" s="179">
        <v>0.75</v>
      </c>
      <c r="C4460" t="s">
        <v>349</v>
      </c>
      <c r="D4460">
        <v>2.4700000000000002</v>
      </c>
      <c r="E4460">
        <v>13.18</v>
      </c>
      <c r="F4460">
        <v>18.18</v>
      </c>
      <c r="G4460">
        <v>11.97</v>
      </c>
      <c r="H4460" s="184">
        <f t="shared" ref="H4460:L4460" si="4855">H4436</f>
        <v>0.70833333333333337</v>
      </c>
      <c r="I4460" s="185">
        <f t="shared" si="4855"/>
        <v>218</v>
      </c>
      <c r="J4460" s="185">
        <f t="shared" si="4855"/>
        <v>258</v>
      </c>
      <c r="K4460" s="185">
        <f t="shared" si="4855"/>
        <v>2842</v>
      </c>
      <c r="L4460" s="185">
        <f t="shared" si="4855"/>
        <v>1380</v>
      </c>
      <c r="M4460" s="147"/>
      <c r="N4460" s="143">
        <f t="shared" si="4814"/>
        <v>538.46</v>
      </c>
      <c r="O4460" s="143">
        <f t="shared" si="4810"/>
        <v>3400.44</v>
      </c>
      <c r="P4460" s="143">
        <f t="shared" si="4811"/>
        <v>51667.56</v>
      </c>
      <c r="Q4460" s="143">
        <f t="shared" si="4812"/>
        <v>16518.600000000002</v>
      </c>
      <c r="R4460" s="188">
        <f t="shared" si="4815"/>
        <v>72125.06</v>
      </c>
      <c r="T4460">
        <v>65834.11</v>
      </c>
      <c r="U4460" s="190">
        <f t="shared" si="4816"/>
        <v>1.0955576068393724</v>
      </c>
    </row>
    <row r="4461" spans="1:21" x14ac:dyDescent="0.2">
      <c r="A4461" s="178">
        <v>42921</v>
      </c>
      <c r="B4461" s="179">
        <v>0.79166666666666663</v>
      </c>
      <c r="C4461" t="s">
        <v>349</v>
      </c>
      <c r="D4461">
        <v>2.61</v>
      </c>
      <c r="E4461">
        <v>7.32</v>
      </c>
      <c r="F4461">
        <v>10.44</v>
      </c>
      <c r="G4461">
        <v>7.09</v>
      </c>
      <c r="H4461" s="184">
        <f t="shared" ref="H4461:L4461" si="4856">H4437</f>
        <v>0.75</v>
      </c>
      <c r="I4461" s="185">
        <f t="shared" si="4856"/>
        <v>240</v>
      </c>
      <c r="J4461" s="185">
        <f t="shared" si="4856"/>
        <v>365</v>
      </c>
      <c r="K4461" s="185">
        <f t="shared" si="4856"/>
        <v>2842</v>
      </c>
      <c r="L4461" s="185">
        <f t="shared" si="4856"/>
        <v>1380</v>
      </c>
      <c r="M4461" s="147"/>
      <c r="N4461" s="143">
        <f t="shared" si="4814"/>
        <v>626.4</v>
      </c>
      <c r="O4461" s="143">
        <f t="shared" si="4810"/>
        <v>2671.8</v>
      </c>
      <c r="P4461" s="143">
        <f t="shared" si="4811"/>
        <v>29670.48</v>
      </c>
      <c r="Q4461" s="143">
        <f t="shared" si="4812"/>
        <v>9784.1999999999989</v>
      </c>
      <c r="R4461" s="188">
        <f t="shared" si="4815"/>
        <v>42752.88</v>
      </c>
      <c r="T4461">
        <v>64916.37</v>
      </c>
      <c r="U4461" s="190">
        <f t="shared" si="4816"/>
        <v>0.65858395963914795</v>
      </c>
    </row>
    <row r="4462" spans="1:21" x14ac:dyDescent="0.2">
      <c r="A4462" s="178">
        <v>42921</v>
      </c>
      <c r="B4462" s="179">
        <v>0.83333333333333337</v>
      </c>
      <c r="C4462" t="s">
        <v>349</v>
      </c>
      <c r="D4462">
        <v>2.31</v>
      </c>
      <c r="E4462">
        <v>4</v>
      </c>
      <c r="F4462">
        <v>8.4600000000000009</v>
      </c>
      <c r="G4462">
        <v>4</v>
      </c>
      <c r="H4462" s="184">
        <f t="shared" ref="H4462:L4462" si="4857">H4438</f>
        <v>0.79166666666666663</v>
      </c>
      <c r="I4462" s="185">
        <f t="shared" si="4857"/>
        <v>320</v>
      </c>
      <c r="J4462" s="185">
        <f t="shared" si="4857"/>
        <v>214</v>
      </c>
      <c r="K4462" s="185">
        <f t="shared" si="4857"/>
        <v>2842</v>
      </c>
      <c r="L4462" s="185">
        <f t="shared" si="4857"/>
        <v>1426</v>
      </c>
      <c r="M4462" s="147"/>
      <c r="N4462" s="143">
        <f t="shared" si="4814"/>
        <v>739.2</v>
      </c>
      <c r="O4462" s="143">
        <f t="shared" si="4810"/>
        <v>856</v>
      </c>
      <c r="P4462" s="143">
        <f t="shared" si="4811"/>
        <v>24043.320000000003</v>
      </c>
      <c r="Q4462" s="143">
        <f t="shared" si="4812"/>
        <v>5704</v>
      </c>
      <c r="R4462" s="188">
        <f t="shared" si="4815"/>
        <v>31342.520000000004</v>
      </c>
      <c r="T4462">
        <v>62248.58</v>
      </c>
      <c r="U4462" s="190">
        <f t="shared" si="4816"/>
        <v>0.5035057827825149</v>
      </c>
    </row>
    <row r="4463" spans="1:21" x14ac:dyDescent="0.2">
      <c r="A4463" s="178">
        <v>42921</v>
      </c>
      <c r="B4463" s="179">
        <v>0.875</v>
      </c>
      <c r="C4463" t="s">
        <v>349</v>
      </c>
      <c r="D4463">
        <v>3.5</v>
      </c>
      <c r="E4463">
        <v>4</v>
      </c>
      <c r="F4463">
        <v>7.91</v>
      </c>
      <c r="G4463">
        <v>3</v>
      </c>
      <c r="H4463" s="184">
        <f t="shared" ref="H4463:L4463" si="4858">H4439</f>
        <v>0.83333333333333337</v>
      </c>
      <c r="I4463" s="185">
        <f t="shared" si="4858"/>
        <v>322</v>
      </c>
      <c r="J4463" s="185">
        <f t="shared" si="4858"/>
        <v>178</v>
      </c>
      <c r="K4463" s="185">
        <f t="shared" si="4858"/>
        <v>2842</v>
      </c>
      <c r="L4463" s="185">
        <f t="shared" si="4858"/>
        <v>1426</v>
      </c>
      <c r="M4463" s="147"/>
      <c r="N4463" s="143">
        <f t="shared" si="4814"/>
        <v>1127</v>
      </c>
      <c r="O4463" s="143">
        <f t="shared" si="4810"/>
        <v>712</v>
      </c>
      <c r="P4463" s="143">
        <f t="shared" si="4811"/>
        <v>22480.22</v>
      </c>
      <c r="Q4463" s="143">
        <f t="shared" si="4812"/>
        <v>4278</v>
      </c>
      <c r="R4463" s="188">
        <f t="shared" si="4815"/>
        <v>28597.22</v>
      </c>
      <c r="T4463">
        <v>59153.49</v>
      </c>
      <c r="U4463" s="190">
        <f t="shared" si="4816"/>
        <v>0.48344096011917476</v>
      </c>
    </row>
    <row r="4464" spans="1:21" x14ac:dyDescent="0.2">
      <c r="A4464" s="178">
        <v>42921</v>
      </c>
      <c r="B4464" s="179">
        <v>0.91666666666666663</v>
      </c>
      <c r="C4464" t="s">
        <v>349</v>
      </c>
      <c r="D4464">
        <v>6.4</v>
      </c>
      <c r="E4464">
        <v>5.65</v>
      </c>
      <c r="F4464">
        <v>6.65</v>
      </c>
      <c r="G4464">
        <v>1.51</v>
      </c>
      <c r="H4464" s="184">
        <f t="shared" ref="H4464:L4464" si="4859">H4440</f>
        <v>0.875</v>
      </c>
      <c r="I4464" s="185">
        <f t="shared" si="4859"/>
        <v>337</v>
      </c>
      <c r="J4464" s="185">
        <f t="shared" si="4859"/>
        <v>173</v>
      </c>
      <c r="K4464" s="185">
        <f t="shared" si="4859"/>
        <v>2842</v>
      </c>
      <c r="L4464" s="185">
        <f t="shared" si="4859"/>
        <v>1426</v>
      </c>
      <c r="M4464" s="147"/>
      <c r="N4464" s="143">
        <f t="shared" si="4814"/>
        <v>2156.8000000000002</v>
      </c>
      <c r="O4464" s="143">
        <f t="shared" si="4810"/>
        <v>977.45</v>
      </c>
      <c r="P4464" s="143">
        <f t="shared" si="4811"/>
        <v>18899.3</v>
      </c>
      <c r="Q4464" s="143">
        <f t="shared" si="4812"/>
        <v>2153.2600000000002</v>
      </c>
      <c r="R4464" s="188">
        <f t="shared" si="4815"/>
        <v>24186.809999999998</v>
      </c>
      <c r="T4464">
        <v>56463.18</v>
      </c>
      <c r="U4464" s="190">
        <f t="shared" si="4816"/>
        <v>0.42836428979026681</v>
      </c>
    </row>
    <row r="4465" spans="1:21" x14ac:dyDescent="0.2">
      <c r="A4465" s="178">
        <v>42921</v>
      </c>
      <c r="B4465" s="179">
        <v>0.95833333333333337</v>
      </c>
      <c r="C4465" t="s">
        <v>349</v>
      </c>
      <c r="D4465">
        <v>9</v>
      </c>
      <c r="E4465">
        <v>5</v>
      </c>
      <c r="F4465">
        <v>6</v>
      </c>
      <c r="G4465">
        <v>0.17</v>
      </c>
      <c r="H4465" s="184">
        <f t="shared" ref="H4465:L4465" si="4860">H4441</f>
        <v>0.91666666666666663</v>
      </c>
      <c r="I4465" s="185">
        <f t="shared" si="4860"/>
        <v>394</v>
      </c>
      <c r="J4465" s="185">
        <f t="shared" si="4860"/>
        <v>194</v>
      </c>
      <c r="K4465" s="185">
        <f t="shared" si="4860"/>
        <v>2842</v>
      </c>
      <c r="L4465" s="185">
        <f t="shared" si="4860"/>
        <v>1426</v>
      </c>
      <c r="M4465" s="147"/>
      <c r="N4465" s="143">
        <f t="shared" si="4814"/>
        <v>3546</v>
      </c>
      <c r="O4465" s="143">
        <f t="shared" si="4810"/>
        <v>970</v>
      </c>
      <c r="P4465" s="143">
        <f t="shared" si="4811"/>
        <v>17052</v>
      </c>
      <c r="Q4465" s="143">
        <f t="shared" si="4812"/>
        <v>242.42000000000002</v>
      </c>
      <c r="R4465" s="188">
        <f t="shared" si="4815"/>
        <v>21810.42</v>
      </c>
      <c r="T4465">
        <v>54185.760000000002</v>
      </c>
      <c r="U4465" s="190">
        <f t="shared" si="4816"/>
        <v>0.40251202529963587</v>
      </c>
    </row>
    <row r="4466" spans="1:21" x14ac:dyDescent="0.2">
      <c r="A4466" s="178">
        <v>42921</v>
      </c>
      <c r="B4466" s="180">
        <v>1</v>
      </c>
      <c r="C4466" t="s">
        <v>349</v>
      </c>
      <c r="D4466">
        <v>12</v>
      </c>
      <c r="E4466">
        <v>2.44</v>
      </c>
      <c r="F4466">
        <v>3.13</v>
      </c>
      <c r="G4466">
        <v>0.17</v>
      </c>
      <c r="H4466" s="184">
        <f t="shared" ref="H4466:L4466" si="4861">H4442</f>
        <v>0.95833333333333337</v>
      </c>
      <c r="I4466" s="185">
        <f t="shared" si="4861"/>
        <v>389</v>
      </c>
      <c r="J4466" s="185">
        <f t="shared" si="4861"/>
        <v>265</v>
      </c>
      <c r="K4466" s="185">
        <f t="shared" si="4861"/>
        <v>2985</v>
      </c>
      <c r="L4466" s="185">
        <f t="shared" si="4861"/>
        <v>1111</v>
      </c>
      <c r="M4466" s="147"/>
      <c r="N4466" s="143">
        <f t="shared" si="4814"/>
        <v>4668</v>
      </c>
      <c r="O4466" s="143">
        <f t="shared" si="4810"/>
        <v>646.6</v>
      </c>
      <c r="P4466" s="143">
        <f t="shared" si="4811"/>
        <v>9343.0499999999993</v>
      </c>
      <c r="Q4466" s="143">
        <f t="shared" si="4812"/>
        <v>188.87</v>
      </c>
      <c r="R4466" s="188">
        <f t="shared" si="4815"/>
        <v>14846.52</v>
      </c>
      <c r="T4466">
        <v>50470.37</v>
      </c>
      <c r="U4466" s="190">
        <f t="shared" si="4816"/>
        <v>0.29416309014576275</v>
      </c>
    </row>
    <row r="4467" spans="1:21" x14ac:dyDescent="0.2">
      <c r="A4467" s="178">
        <v>42922</v>
      </c>
      <c r="B4467" s="179">
        <v>4.1666666666666664E-2</v>
      </c>
      <c r="C4467" t="s">
        <v>349</v>
      </c>
      <c r="D4467">
        <v>5</v>
      </c>
      <c r="E4467">
        <v>1.5</v>
      </c>
      <c r="F4467">
        <v>2.48</v>
      </c>
      <c r="G4467">
        <v>0.3</v>
      </c>
      <c r="H4467" s="184">
        <f t="shared" ref="H4467:L4467" si="4862">H4443</f>
        <v>1</v>
      </c>
      <c r="I4467" s="185">
        <f t="shared" si="4862"/>
        <v>362</v>
      </c>
      <c r="J4467" s="185">
        <f t="shared" si="4862"/>
        <v>243</v>
      </c>
      <c r="K4467" s="185">
        <f t="shared" si="4862"/>
        <v>2985</v>
      </c>
      <c r="L4467" s="185">
        <f t="shared" si="4862"/>
        <v>1111</v>
      </c>
      <c r="M4467" s="147"/>
      <c r="N4467" s="143">
        <f t="shared" si="4814"/>
        <v>1810</v>
      </c>
      <c r="O4467" s="143">
        <f t="shared" si="4810"/>
        <v>364.5</v>
      </c>
      <c r="P4467" s="143">
        <f t="shared" si="4811"/>
        <v>7402.8</v>
      </c>
      <c r="Q4467" s="143">
        <f t="shared" si="4812"/>
        <v>333.3</v>
      </c>
      <c r="R4467" s="188">
        <f t="shared" si="4815"/>
        <v>9910.5999999999985</v>
      </c>
      <c r="T4467">
        <v>46424.7</v>
      </c>
      <c r="U4467" s="190">
        <f t="shared" si="4816"/>
        <v>0.21347687761040995</v>
      </c>
    </row>
    <row r="4468" spans="1:21" x14ac:dyDescent="0.2">
      <c r="A4468" s="178">
        <v>42922</v>
      </c>
      <c r="B4468" s="179">
        <v>8.3333333333333329E-2</v>
      </c>
      <c r="C4468" t="s">
        <v>349</v>
      </c>
      <c r="D4468">
        <v>3.5</v>
      </c>
      <c r="E4468">
        <v>1.5</v>
      </c>
      <c r="F4468">
        <v>2</v>
      </c>
      <c r="G4468">
        <v>0.25</v>
      </c>
      <c r="H4468" s="184">
        <f t="shared" ref="H4468:L4468" si="4863">H4444</f>
        <v>4.1666666666666664E-2</v>
      </c>
      <c r="I4468" s="185">
        <f t="shared" si="4863"/>
        <v>294</v>
      </c>
      <c r="J4468" s="185">
        <f t="shared" si="4863"/>
        <v>212</v>
      </c>
      <c r="K4468" s="185">
        <f t="shared" si="4863"/>
        <v>2985</v>
      </c>
      <c r="L4468" s="185">
        <f t="shared" si="4863"/>
        <v>1111</v>
      </c>
      <c r="M4468" s="147"/>
      <c r="N4468" s="143">
        <f t="shared" si="4814"/>
        <v>1029</v>
      </c>
      <c r="O4468" s="143">
        <f t="shared" si="4810"/>
        <v>318</v>
      </c>
      <c r="P4468" s="143">
        <f t="shared" si="4811"/>
        <v>5970</v>
      </c>
      <c r="Q4468" s="143">
        <f t="shared" si="4812"/>
        <v>277.75</v>
      </c>
      <c r="R4468" s="188">
        <f t="shared" si="4815"/>
        <v>7594.75</v>
      </c>
      <c r="T4468">
        <v>43073.23</v>
      </c>
      <c r="U4468" s="190">
        <f t="shared" si="4816"/>
        <v>0.17632181287542167</v>
      </c>
    </row>
    <row r="4469" spans="1:21" x14ac:dyDescent="0.2">
      <c r="A4469" s="178">
        <v>42922</v>
      </c>
      <c r="B4469" s="179">
        <v>0.125</v>
      </c>
      <c r="C4469" t="s">
        <v>349</v>
      </c>
      <c r="D4469">
        <v>3.05</v>
      </c>
      <c r="E4469">
        <v>1.2</v>
      </c>
      <c r="F4469">
        <v>1.85</v>
      </c>
      <c r="G4469">
        <v>0.97</v>
      </c>
      <c r="H4469" s="184">
        <f t="shared" ref="H4469:L4469" si="4864">H4445</f>
        <v>8.3333333333333329E-2</v>
      </c>
      <c r="I4469" s="185">
        <f t="shared" si="4864"/>
        <v>236</v>
      </c>
      <c r="J4469" s="185">
        <f t="shared" si="4864"/>
        <v>179</v>
      </c>
      <c r="K4469" s="185">
        <f t="shared" si="4864"/>
        <v>2985</v>
      </c>
      <c r="L4469" s="185">
        <f t="shared" si="4864"/>
        <v>1111</v>
      </c>
      <c r="M4469" s="147"/>
      <c r="N4469" s="143">
        <f t="shared" si="4814"/>
        <v>719.8</v>
      </c>
      <c r="O4469" s="143">
        <f t="shared" si="4810"/>
        <v>214.79999999999998</v>
      </c>
      <c r="P4469" s="143">
        <f t="shared" si="4811"/>
        <v>5522.25</v>
      </c>
      <c r="Q4469" s="143">
        <f t="shared" si="4812"/>
        <v>1077.67</v>
      </c>
      <c r="R4469" s="188">
        <f t="shared" si="4815"/>
        <v>7534.52</v>
      </c>
      <c r="T4469">
        <v>40566.11</v>
      </c>
      <c r="U4469" s="190">
        <f t="shared" si="4816"/>
        <v>0.18573434820346343</v>
      </c>
    </row>
    <row r="4470" spans="1:21" x14ac:dyDescent="0.2">
      <c r="A4470" s="178">
        <v>42922</v>
      </c>
      <c r="B4470" s="179">
        <v>0.16666666666666666</v>
      </c>
      <c r="C4470" t="s">
        <v>349</v>
      </c>
      <c r="D4470">
        <v>2.61</v>
      </c>
      <c r="E4470">
        <v>1.2</v>
      </c>
      <c r="F4470">
        <v>1.85</v>
      </c>
      <c r="G4470">
        <v>0.91</v>
      </c>
      <c r="H4470" s="184">
        <f t="shared" ref="H4470:L4470" si="4865">H4446</f>
        <v>0.125</v>
      </c>
      <c r="I4470" s="185">
        <f t="shared" si="4865"/>
        <v>201</v>
      </c>
      <c r="J4470" s="185">
        <f t="shared" si="4865"/>
        <v>205</v>
      </c>
      <c r="K4470" s="185">
        <f t="shared" si="4865"/>
        <v>2985</v>
      </c>
      <c r="L4470" s="185">
        <f t="shared" si="4865"/>
        <v>1717</v>
      </c>
      <c r="M4470" s="147"/>
      <c r="N4470" s="143">
        <f t="shared" si="4814"/>
        <v>524.61</v>
      </c>
      <c r="O4470" s="143">
        <f t="shared" si="4810"/>
        <v>246</v>
      </c>
      <c r="P4470" s="143">
        <f t="shared" si="4811"/>
        <v>5522.25</v>
      </c>
      <c r="Q4470" s="143">
        <f t="shared" si="4812"/>
        <v>1562.47</v>
      </c>
      <c r="R4470" s="188">
        <f t="shared" si="4815"/>
        <v>7855.33</v>
      </c>
      <c r="T4470">
        <v>38775.85</v>
      </c>
      <c r="U4470" s="190">
        <f t="shared" si="4816"/>
        <v>0.20258305104852634</v>
      </c>
    </row>
    <row r="4471" spans="1:21" x14ac:dyDescent="0.2">
      <c r="A4471" s="178">
        <v>42922</v>
      </c>
      <c r="B4471" s="179">
        <v>0.20833333333333334</v>
      </c>
      <c r="C4471" t="s">
        <v>349</v>
      </c>
      <c r="D4471">
        <v>2.08</v>
      </c>
      <c r="E4471">
        <v>1.5</v>
      </c>
      <c r="F4471">
        <v>1.85</v>
      </c>
      <c r="G4471">
        <v>0.91</v>
      </c>
      <c r="H4471" s="184">
        <f t="shared" ref="H4471:L4471" si="4866">H4447</f>
        <v>0.16666666666666666</v>
      </c>
      <c r="I4471" s="185">
        <f t="shared" si="4866"/>
        <v>185</v>
      </c>
      <c r="J4471" s="185">
        <f t="shared" si="4866"/>
        <v>205</v>
      </c>
      <c r="K4471" s="185">
        <f t="shared" si="4866"/>
        <v>2985</v>
      </c>
      <c r="L4471" s="185">
        <f t="shared" si="4866"/>
        <v>1717</v>
      </c>
      <c r="M4471" s="147"/>
      <c r="N4471" s="143">
        <f t="shared" si="4814"/>
        <v>384.8</v>
      </c>
      <c r="O4471" s="143">
        <f t="shared" si="4810"/>
        <v>307.5</v>
      </c>
      <c r="P4471" s="143">
        <f t="shared" si="4811"/>
        <v>5522.25</v>
      </c>
      <c r="Q4471" s="143">
        <f t="shared" si="4812"/>
        <v>1562.47</v>
      </c>
      <c r="R4471" s="188">
        <f t="shared" si="4815"/>
        <v>7777.02</v>
      </c>
      <c r="T4471">
        <v>37659.699999999997</v>
      </c>
      <c r="U4471" s="190">
        <f t="shared" si="4816"/>
        <v>0.20650775231879173</v>
      </c>
    </row>
    <row r="4472" spans="1:21" x14ac:dyDescent="0.2">
      <c r="A4472" s="178">
        <v>42922</v>
      </c>
      <c r="B4472" s="179">
        <v>0.25</v>
      </c>
      <c r="C4472" t="s">
        <v>349</v>
      </c>
      <c r="D4472">
        <v>2.11</v>
      </c>
      <c r="E4472">
        <v>1.5</v>
      </c>
      <c r="F4472">
        <v>2</v>
      </c>
      <c r="G4472">
        <v>0.97</v>
      </c>
      <c r="H4472" s="184">
        <f t="shared" ref="H4472:L4472" si="4867">H4448</f>
        <v>0.20833333333333334</v>
      </c>
      <c r="I4472" s="185">
        <f t="shared" si="4867"/>
        <v>207</v>
      </c>
      <c r="J4472" s="185">
        <f t="shared" si="4867"/>
        <v>283</v>
      </c>
      <c r="K4472" s="185">
        <f t="shared" si="4867"/>
        <v>2985</v>
      </c>
      <c r="L4472" s="185">
        <f t="shared" si="4867"/>
        <v>1717</v>
      </c>
      <c r="M4472" s="147"/>
      <c r="N4472" s="143">
        <f t="shared" si="4814"/>
        <v>436.77</v>
      </c>
      <c r="O4472" s="143">
        <f t="shared" si="4810"/>
        <v>424.5</v>
      </c>
      <c r="P4472" s="143">
        <f t="shared" si="4811"/>
        <v>5970</v>
      </c>
      <c r="Q4472" s="143">
        <f t="shared" si="4812"/>
        <v>1665.49</v>
      </c>
      <c r="R4472" s="188">
        <f t="shared" si="4815"/>
        <v>8496.76</v>
      </c>
      <c r="T4472">
        <v>37410.800000000003</v>
      </c>
      <c r="U4472" s="190">
        <f t="shared" si="4816"/>
        <v>0.22712051065467725</v>
      </c>
    </row>
    <row r="4473" spans="1:21" x14ac:dyDescent="0.2">
      <c r="A4473" s="178">
        <v>42922</v>
      </c>
      <c r="B4473" s="179">
        <v>0.29166666666666669</v>
      </c>
      <c r="C4473" t="s">
        <v>349</v>
      </c>
      <c r="D4473">
        <v>2</v>
      </c>
      <c r="E4473">
        <v>3</v>
      </c>
      <c r="F4473">
        <v>2.5</v>
      </c>
      <c r="G4473">
        <v>0.99</v>
      </c>
      <c r="H4473" s="184">
        <f t="shared" ref="H4473:L4473" si="4868">H4449</f>
        <v>0.25</v>
      </c>
      <c r="I4473" s="185">
        <f t="shared" si="4868"/>
        <v>327</v>
      </c>
      <c r="J4473" s="185">
        <f t="shared" si="4868"/>
        <v>438</v>
      </c>
      <c r="K4473" s="185">
        <f t="shared" si="4868"/>
        <v>2985</v>
      </c>
      <c r="L4473" s="185">
        <f t="shared" si="4868"/>
        <v>1717</v>
      </c>
      <c r="M4473" s="147"/>
      <c r="N4473" s="143">
        <f t="shared" si="4814"/>
        <v>654</v>
      </c>
      <c r="O4473" s="143">
        <f t="shared" si="4810"/>
        <v>1314</v>
      </c>
      <c r="P4473" s="143">
        <f t="shared" si="4811"/>
        <v>7462.5</v>
      </c>
      <c r="Q4473" s="143">
        <f t="shared" si="4812"/>
        <v>1699.83</v>
      </c>
      <c r="R4473" s="188">
        <f t="shared" si="4815"/>
        <v>11130.33</v>
      </c>
      <c r="T4473">
        <v>38337.32</v>
      </c>
      <c r="U4473" s="190">
        <f t="shared" si="4816"/>
        <v>0.2903262408535599</v>
      </c>
    </row>
    <row r="4474" spans="1:21" x14ac:dyDescent="0.2">
      <c r="A4474" s="178">
        <v>42922</v>
      </c>
      <c r="B4474" s="179">
        <v>0.33333333333333331</v>
      </c>
      <c r="C4474" t="s">
        <v>349</v>
      </c>
      <c r="D4474">
        <v>2.61</v>
      </c>
      <c r="E4474">
        <v>3</v>
      </c>
      <c r="F4474">
        <v>2.4900000000000002</v>
      </c>
      <c r="G4474">
        <v>0.99</v>
      </c>
      <c r="H4474" s="184">
        <f t="shared" ref="H4474:L4474" si="4869">H4450</f>
        <v>0.29166666666666669</v>
      </c>
      <c r="I4474" s="185">
        <f t="shared" si="4869"/>
        <v>249</v>
      </c>
      <c r="J4474" s="185">
        <f t="shared" si="4869"/>
        <v>556</v>
      </c>
      <c r="K4474" s="185">
        <f t="shared" si="4869"/>
        <v>2872</v>
      </c>
      <c r="L4474" s="185">
        <f t="shared" si="4869"/>
        <v>2219</v>
      </c>
      <c r="M4474" s="147"/>
      <c r="N4474" s="143">
        <f t="shared" si="4814"/>
        <v>649.89</v>
      </c>
      <c r="O4474" s="143">
        <f t="shared" si="4810"/>
        <v>1668</v>
      </c>
      <c r="P4474" s="143">
        <f t="shared" si="4811"/>
        <v>7151.2800000000007</v>
      </c>
      <c r="Q4474" s="143">
        <f t="shared" si="4812"/>
        <v>2196.81</v>
      </c>
      <c r="R4474" s="188">
        <f t="shared" si="4815"/>
        <v>11665.98</v>
      </c>
      <c r="T4474">
        <v>39722.910000000003</v>
      </c>
      <c r="U4474" s="190">
        <f t="shared" si="4816"/>
        <v>0.29368392194831644</v>
      </c>
    </row>
    <row r="4475" spans="1:21" x14ac:dyDescent="0.2">
      <c r="A4475" s="178">
        <v>42922</v>
      </c>
      <c r="B4475" s="179">
        <v>0.375</v>
      </c>
      <c r="C4475" t="s">
        <v>349</v>
      </c>
      <c r="D4475">
        <v>3.1</v>
      </c>
      <c r="E4475">
        <v>3.44</v>
      </c>
      <c r="F4475">
        <v>2.75</v>
      </c>
      <c r="G4475">
        <v>0.99</v>
      </c>
      <c r="H4475" s="184">
        <f t="shared" ref="H4475:L4475" si="4870">H4451</f>
        <v>0.33333333333333331</v>
      </c>
      <c r="I4475" s="185">
        <f t="shared" si="4870"/>
        <v>256</v>
      </c>
      <c r="J4475" s="185">
        <f t="shared" si="4870"/>
        <v>306</v>
      </c>
      <c r="K4475" s="185">
        <f t="shared" si="4870"/>
        <v>2872</v>
      </c>
      <c r="L4475" s="185">
        <f t="shared" si="4870"/>
        <v>2219</v>
      </c>
      <c r="M4475" s="147"/>
      <c r="N4475" s="143">
        <f t="shared" si="4814"/>
        <v>793.6</v>
      </c>
      <c r="O4475" s="143">
        <f t="shared" si="4810"/>
        <v>1052.6399999999999</v>
      </c>
      <c r="P4475" s="143">
        <f t="shared" si="4811"/>
        <v>7898</v>
      </c>
      <c r="Q4475" s="143">
        <f t="shared" si="4812"/>
        <v>2196.81</v>
      </c>
      <c r="R4475" s="188">
        <f t="shared" si="4815"/>
        <v>11941.05</v>
      </c>
      <c r="T4475">
        <v>41159.46</v>
      </c>
      <c r="U4475" s="190">
        <f t="shared" si="4816"/>
        <v>0.29011677995775453</v>
      </c>
    </row>
    <row r="4476" spans="1:21" x14ac:dyDescent="0.2">
      <c r="A4476" s="178">
        <v>42922</v>
      </c>
      <c r="B4476" s="179">
        <v>0.41666666666666669</v>
      </c>
      <c r="C4476" t="s">
        <v>349</v>
      </c>
      <c r="D4476">
        <v>3.01</v>
      </c>
      <c r="E4476">
        <v>4.08</v>
      </c>
      <c r="F4476">
        <v>4.08</v>
      </c>
      <c r="G4476">
        <v>0.99</v>
      </c>
      <c r="H4476" s="184">
        <f t="shared" ref="H4476:L4476" si="4871">H4452</f>
        <v>0.375</v>
      </c>
      <c r="I4476" s="185">
        <f t="shared" si="4871"/>
        <v>156</v>
      </c>
      <c r="J4476" s="185">
        <f t="shared" si="4871"/>
        <v>343</v>
      </c>
      <c r="K4476" s="185">
        <f t="shared" si="4871"/>
        <v>2872</v>
      </c>
      <c r="L4476" s="185">
        <f t="shared" si="4871"/>
        <v>2219</v>
      </c>
      <c r="M4476" s="147"/>
      <c r="N4476" s="143">
        <f t="shared" si="4814"/>
        <v>469.55999999999995</v>
      </c>
      <c r="O4476" s="143">
        <f t="shared" si="4810"/>
        <v>1399.44</v>
      </c>
      <c r="P4476" s="143">
        <f t="shared" si="4811"/>
        <v>11717.76</v>
      </c>
      <c r="Q4476" s="143">
        <f t="shared" si="4812"/>
        <v>2196.81</v>
      </c>
      <c r="R4476" s="188">
        <f t="shared" si="4815"/>
        <v>15783.57</v>
      </c>
      <c r="T4476">
        <v>44041.59</v>
      </c>
      <c r="U4476" s="190">
        <f t="shared" si="4816"/>
        <v>0.35837875063093771</v>
      </c>
    </row>
    <row r="4477" spans="1:21" x14ac:dyDescent="0.2">
      <c r="A4477" s="178">
        <v>42922</v>
      </c>
      <c r="B4477" s="179">
        <v>0.45833333333333331</v>
      </c>
      <c r="C4477" t="s">
        <v>349</v>
      </c>
      <c r="D4477">
        <v>2.61</v>
      </c>
      <c r="E4477">
        <v>10.41</v>
      </c>
      <c r="F4477">
        <v>7.5</v>
      </c>
      <c r="G4477">
        <v>0.99</v>
      </c>
      <c r="H4477" s="184">
        <f t="shared" ref="H4477:L4477" si="4872">H4453</f>
        <v>0.41666666666666669</v>
      </c>
      <c r="I4477" s="185">
        <f t="shared" si="4872"/>
        <v>196</v>
      </c>
      <c r="J4477" s="185">
        <f t="shared" si="4872"/>
        <v>315</v>
      </c>
      <c r="K4477" s="185">
        <f t="shared" si="4872"/>
        <v>2872</v>
      </c>
      <c r="L4477" s="185">
        <f t="shared" si="4872"/>
        <v>2219</v>
      </c>
      <c r="M4477" s="147"/>
      <c r="N4477" s="143">
        <f t="shared" si="4814"/>
        <v>511.56</v>
      </c>
      <c r="O4477" s="143">
        <f t="shared" si="4810"/>
        <v>3279.15</v>
      </c>
      <c r="P4477" s="143">
        <f t="shared" si="4811"/>
        <v>21540</v>
      </c>
      <c r="Q4477" s="143">
        <f t="shared" si="4812"/>
        <v>2196.81</v>
      </c>
      <c r="R4477" s="188">
        <f t="shared" si="4815"/>
        <v>27527.52</v>
      </c>
      <c r="T4477">
        <v>47493.34</v>
      </c>
      <c r="U4477" s="190">
        <f t="shared" si="4816"/>
        <v>0.57960800398540091</v>
      </c>
    </row>
    <row r="4478" spans="1:21" x14ac:dyDescent="0.2">
      <c r="A4478" s="178">
        <v>42922</v>
      </c>
      <c r="B4478" s="179">
        <v>0.5</v>
      </c>
      <c r="C4478" t="s">
        <v>349</v>
      </c>
      <c r="D4478">
        <v>2.61</v>
      </c>
      <c r="E4478">
        <v>8.4700000000000006</v>
      </c>
      <c r="F4478">
        <v>8.39</v>
      </c>
      <c r="G4478">
        <v>1.99</v>
      </c>
      <c r="H4478" s="184">
        <f t="shared" ref="H4478:L4478" si="4873">H4454</f>
        <v>0.45833333333333331</v>
      </c>
      <c r="I4478" s="185">
        <f t="shared" si="4873"/>
        <v>226</v>
      </c>
      <c r="J4478" s="185">
        <f t="shared" si="4873"/>
        <v>326</v>
      </c>
      <c r="K4478" s="185">
        <f t="shared" si="4873"/>
        <v>2842</v>
      </c>
      <c r="L4478" s="185">
        <f t="shared" si="4873"/>
        <v>1635</v>
      </c>
      <c r="M4478" s="147"/>
      <c r="N4478" s="143">
        <f t="shared" si="4814"/>
        <v>589.86</v>
      </c>
      <c r="O4478" s="143">
        <f t="shared" si="4810"/>
        <v>2761.2200000000003</v>
      </c>
      <c r="P4478" s="143">
        <f t="shared" si="4811"/>
        <v>23844.38</v>
      </c>
      <c r="Q4478" s="143">
        <f t="shared" si="4812"/>
        <v>3253.65</v>
      </c>
      <c r="R4478" s="188">
        <f t="shared" si="4815"/>
        <v>30449.110000000004</v>
      </c>
      <c r="T4478">
        <v>51148.73</v>
      </c>
      <c r="U4478" s="190">
        <f t="shared" si="4816"/>
        <v>0.59530529888034367</v>
      </c>
    </row>
    <row r="4479" spans="1:21" x14ac:dyDescent="0.2">
      <c r="A4479" s="178">
        <v>42922</v>
      </c>
      <c r="B4479" s="179">
        <v>0.54166666666666663</v>
      </c>
      <c r="C4479" t="s">
        <v>349</v>
      </c>
      <c r="D4479">
        <v>1.74</v>
      </c>
      <c r="E4479">
        <v>12.5</v>
      </c>
      <c r="F4479">
        <v>12.4</v>
      </c>
      <c r="G4479">
        <v>3.83</v>
      </c>
      <c r="H4479" s="184">
        <f t="shared" ref="H4479:L4479" si="4874">H4455</f>
        <v>0.5</v>
      </c>
      <c r="I4479" s="185">
        <f t="shared" si="4874"/>
        <v>222</v>
      </c>
      <c r="J4479" s="185">
        <f t="shared" si="4874"/>
        <v>319</v>
      </c>
      <c r="K4479" s="185">
        <f t="shared" si="4874"/>
        <v>2842</v>
      </c>
      <c r="L4479" s="185">
        <f t="shared" si="4874"/>
        <v>1635</v>
      </c>
      <c r="M4479" s="147"/>
      <c r="N4479" s="143">
        <f t="shared" si="4814"/>
        <v>386.28</v>
      </c>
      <c r="O4479" s="143">
        <f t="shared" si="4810"/>
        <v>3987.5</v>
      </c>
      <c r="P4479" s="143">
        <f t="shared" si="4811"/>
        <v>35240.800000000003</v>
      </c>
      <c r="Q4479" s="143">
        <f t="shared" si="4812"/>
        <v>6262.05</v>
      </c>
      <c r="R4479" s="188">
        <f t="shared" si="4815"/>
        <v>45876.630000000005</v>
      </c>
      <c r="T4479">
        <v>54585.59</v>
      </c>
      <c r="U4479" s="190">
        <f t="shared" si="4816"/>
        <v>0.84045313057896798</v>
      </c>
    </row>
    <row r="4480" spans="1:21" x14ac:dyDescent="0.2">
      <c r="A4480" s="178">
        <v>42922</v>
      </c>
      <c r="B4480" s="179">
        <v>0.58333333333333337</v>
      </c>
      <c r="C4480" t="s">
        <v>349</v>
      </c>
      <c r="D4480">
        <v>2.29</v>
      </c>
      <c r="E4480">
        <v>12.5</v>
      </c>
      <c r="F4480">
        <v>18.28</v>
      </c>
      <c r="G4480">
        <v>6.97</v>
      </c>
      <c r="H4480" s="184">
        <f t="shared" ref="H4480:L4480" si="4875">H4456</f>
        <v>0.54166666666666663</v>
      </c>
      <c r="I4480" s="185">
        <f t="shared" si="4875"/>
        <v>195</v>
      </c>
      <c r="J4480" s="185">
        <f t="shared" si="4875"/>
        <v>299</v>
      </c>
      <c r="K4480" s="185">
        <f t="shared" si="4875"/>
        <v>2842</v>
      </c>
      <c r="L4480" s="185">
        <f t="shared" si="4875"/>
        <v>1635</v>
      </c>
      <c r="M4480" s="147"/>
      <c r="N4480" s="143">
        <f t="shared" si="4814"/>
        <v>446.55</v>
      </c>
      <c r="O4480" s="143">
        <f t="shared" si="4810"/>
        <v>3737.5</v>
      </c>
      <c r="P4480" s="143">
        <f t="shared" si="4811"/>
        <v>51951.76</v>
      </c>
      <c r="Q4480" s="143">
        <f t="shared" si="4812"/>
        <v>11395.949999999999</v>
      </c>
      <c r="R4480" s="188">
        <f t="shared" si="4815"/>
        <v>67531.760000000009</v>
      </c>
      <c r="T4480">
        <v>57722.77</v>
      </c>
      <c r="U4480" s="190">
        <f t="shared" si="4816"/>
        <v>1.169932766566816</v>
      </c>
    </row>
    <row r="4481" spans="1:21" x14ac:dyDescent="0.2">
      <c r="A4481" s="178">
        <v>42922</v>
      </c>
      <c r="B4481" s="179">
        <v>0.625</v>
      </c>
      <c r="C4481" t="s">
        <v>349</v>
      </c>
      <c r="D4481">
        <v>2.31</v>
      </c>
      <c r="E4481">
        <v>23.73</v>
      </c>
      <c r="F4481">
        <v>25.99</v>
      </c>
      <c r="G4481">
        <v>14.15</v>
      </c>
      <c r="H4481" s="184">
        <f t="shared" ref="H4481:L4481" si="4876">H4457</f>
        <v>0.58333333333333337</v>
      </c>
      <c r="I4481" s="185">
        <f t="shared" si="4876"/>
        <v>205</v>
      </c>
      <c r="J4481" s="185">
        <f t="shared" si="4876"/>
        <v>237</v>
      </c>
      <c r="K4481" s="185">
        <f t="shared" si="4876"/>
        <v>2842</v>
      </c>
      <c r="L4481" s="185">
        <f t="shared" si="4876"/>
        <v>1635</v>
      </c>
      <c r="M4481" s="147"/>
      <c r="N4481" s="143">
        <f t="shared" si="4814"/>
        <v>473.55</v>
      </c>
      <c r="O4481" s="143">
        <f t="shared" si="4810"/>
        <v>5624.01</v>
      </c>
      <c r="P4481" s="143">
        <f t="shared" si="4811"/>
        <v>73863.58</v>
      </c>
      <c r="Q4481" s="143">
        <f t="shared" si="4812"/>
        <v>23135.25</v>
      </c>
      <c r="R4481" s="188">
        <f t="shared" si="4815"/>
        <v>103096.39</v>
      </c>
      <c r="T4481">
        <v>60648.6</v>
      </c>
      <c r="U4481" s="190">
        <f t="shared" si="4816"/>
        <v>1.6998972771012026</v>
      </c>
    </row>
    <row r="4482" spans="1:21" x14ac:dyDescent="0.2">
      <c r="A4482" s="178">
        <v>42922</v>
      </c>
      <c r="B4482" s="179">
        <v>0.66666666666666663</v>
      </c>
      <c r="C4482" t="s">
        <v>349</v>
      </c>
      <c r="D4482">
        <v>2.31</v>
      </c>
      <c r="E4482">
        <v>38.15</v>
      </c>
      <c r="F4482">
        <v>42</v>
      </c>
      <c r="G4482">
        <v>23</v>
      </c>
      <c r="H4482" s="184">
        <f t="shared" ref="H4482:L4482" si="4877">H4458</f>
        <v>0.625</v>
      </c>
      <c r="I4482" s="185">
        <f t="shared" si="4877"/>
        <v>212</v>
      </c>
      <c r="J4482" s="185">
        <f t="shared" si="4877"/>
        <v>213</v>
      </c>
      <c r="K4482" s="185">
        <f t="shared" si="4877"/>
        <v>2842</v>
      </c>
      <c r="L4482" s="185">
        <f t="shared" si="4877"/>
        <v>1380</v>
      </c>
      <c r="M4482" s="147"/>
      <c r="N4482" s="143">
        <f t="shared" si="4814"/>
        <v>489.72</v>
      </c>
      <c r="O4482" s="143">
        <f t="shared" si="4810"/>
        <v>8125.95</v>
      </c>
      <c r="P4482" s="143">
        <f t="shared" si="4811"/>
        <v>119364</v>
      </c>
      <c r="Q4482" s="143">
        <f t="shared" si="4812"/>
        <v>31740</v>
      </c>
      <c r="R4482" s="188">
        <f t="shared" si="4815"/>
        <v>159719.66999999998</v>
      </c>
      <c r="T4482">
        <v>62755.32</v>
      </c>
      <c r="U4482" s="190">
        <f t="shared" si="4816"/>
        <v>2.5451176091524985</v>
      </c>
    </row>
    <row r="4483" spans="1:21" x14ac:dyDescent="0.2">
      <c r="A4483" s="178">
        <v>42922</v>
      </c>
      <c r="B4483" s="179">
        <v>0.70833333333333337</v>
      </c>
      <c r="C4483" t="s">
        <v>349</v>
      </c>
      <c r="D4483">
        <v>2.84</v>
      </c>
      <c r="E4483">
        <v>45.59</v>
      </c>
      <c r="F4483">
        <v>50.39</v>
      </c>
      <c r="G4483">
        <v>23</v>
      </c>
      <c r="H4483" s="184">
        <f t="shared" ref="H4483:L4483" si="4878">H4459</f>
        <v>0.66666666666666663</v>
      </c>
      <c r="I4483" s="185">
        <f t="shared" si="4878"/>
        <v>191</v>
      </c>
      <c r="J4483" s="185">
        <f t="shared" si="4878"/>
        <v>237</v>
      </c>
      <c r="K4483" s="185">
        <f t="shared" si="4878"/>
        <v>2842</v>
      </c>
      <c r="L4483" s="185">
        <f t="shared" si="4878"/>
        <v>1380</v>
      </c>
      <c r="M4483" s="147"/>
      <c r="N4483" s="143">
        <f t="shared" si="4814"/>
        <v>542.43999999999994</v>
      </c>
      <c r="O4483" s="143">
        <f t="shared" si="4810"/>
        <v>10804.83</v>
      </c>
      <c r="P4483" s="143">
        <f t="shared" si="4811"/>
        <v>143208.38</v>
      </c>
      <c r="Q4483" s="143">
        <f t="shared" si="4812"/>
        <v>31740</v>
      </c>
      <c r="R4483" s="188">
        <f t="shared" si="4815"/>
        <v>186295.65</v>
      </c>
      <c r="T4483">
        <v>64054.73</v>
      </c>
      <c r="U4483" s="190">
        <f t="shared" si="4816"/>
        <v>2.9083824098548225</v>
      </c>
    </row>
    <row r="4484" spans="1:21" x14ac:dyDescent="0.2">
      <c r="A4484" s="178">
        <v>42922</v>
      </c>
      <c r="B4484" s="179">
        <v>0.75</v>
      </c>
      <c r="C4484" t="s">
        <v>349</v>
      </c>
      <c r="D4484">
        <v>2.31</v>
      </c>
      <c r="E4484">
        <v>17.46</v>
      </c>
      <c r="F4484">
        <v>23.26</v>
      </c>
      <c r="G4484">
        <v>11.36</v>
      </c>
      <c r="H4484" s="184">
        <f t="shared" ref="H4484:L4484" si="4879">H4460</f>
        <v>0.70833333333333337</v>
      </c>
      <c r="I4484" s="185">
        <f t="shared" si="4879"/>
        <v>218</v>
      </c>
      <c r="J4484" s="185">
        <f t="shared" si="4879"/>
        <v>258</v>
      </c>
      <c r="K4484" s="185">
        <f t="shared" si="4879"/>
        <v>2842</v>
      </c>
      <c r="L4484" s="185">
        <f t="shared" si="4879"/>
        <v>1380</v>
      </c>
      <c r="M4484" s="147"/>
      <c r="N4484" s="143">
        <f t="shared" si="4814"/>
        <v>503.58</v>
      </c>
      <c r="O4484" s="143">
        <f t="shared" ref="O4484:O4547" si="4880">E4484*J4484</f>
        <v>4504.68</v>
      </c>
      <c r="P4484" s="143">
        <f t="shared" ref="P4484:P4547" si="4881">F4484*K4484</f>
        <v>66104.92</v>
      </c>
      <c r="Q4484" s="143">
        <f t="shared" ref="Q4484:Q4547" si="4882">G4484*L4484</f>
        <v>15676.8</v>
      </c>
      <c r="R4484" s="188">
        <f t="shared" si="4815"/>
        <v>86789.98</v>
      </c>
      <c r="T4484">
        <v>64375.85</v>
      </c>
      <c r="U4484" s="190">
        <f t="shared" si="4816"/>
        <v>1.3481760629180042</v>
      </c>
    </row>
    <row r="4485" spans="1:21" x14ac:dyDescent="0.2">
      <c r="A4485" s="178">
        <v>42922</v>
      </c>
      <c r="B4485" s="179">
        <v>0.79166666666666663</v>
      </c>
      <c r="C4485" t="s">
        <v>349</v>
      </c>
      <c r="D4485">
        <v>3.5</v>
      </c>
      <c r="E4485">
        <v>7.04</v>
      </c>
      <c r="F4485">
        <v>12.35</v>
      </c>
      <c r="G4485">
        <v>6.04</v>
      </c>
      <c r="H4485" s="184">
        <f t="shared" ref="H4485:L4485" si="4883">H4461</f>
        <v>0.75</v>
      </c>
      <c r="I4485" s="185">
        <f t="shared" si="4883"/>
        <v>240</v>
      </c>
      <c r="J4485" s="185">
        <f t="shared" si="4883"/>
        <v>365</v>
      </c>
      <c r="K4485" s="185">
        <f t="shared" si="4883"/>
        <v>2842</v>
      </c>
      <c r="L4485" s="185">
        <f t="shared" si="4883"/>
        <v>1380</v>
      </c>
      <c r="M4485" s="147"/>
      <c r="N4485" s="143">
        <f t="shared" ref="N4485:N4548" si="4884">D4485*I4485</f>
        <v>840</v>
      </c>
      <c r="O4485" s="143">
        <f t="shared" si="4880"/>
        <v>2569.6</v>
      </c>
      <c r="P4485" s="143">
        <f t="shared" si="4881"/>
        <v>35098.699999999997</v>
      </c>
      <c r="Q4485" s="143">
        <f t="shared" si="4882"/>
        <v>8335.2000000000007</v>
      </c>
      <c r="R4485" s="188">
        <f t="shared" ref="R4485:R4548" si="4885">SUM(N4485:Q4485)</f>
        <v>46843.5</v>
      </c>
      <c r="T4485">
        <v>63364.82</v>
      </c>
      <c r="U4485" s="190">
        <f t="shared" ref="U4485:U4548" si="4886">R4485/T4485</f>
        <v>0.73926667826090253</v>
      </c>
    </row>
    <row r="4486" spans="1:21" x14ac:dyDescent="0.2">
      <c r="A4486" s="178">
        <v>42922</v>
      </c>
      <c r="B4486" s="179">
        <v>0.83333333333333337</v>
      </c>
      <c r="C4486" t="s">
        <v>349</v>
      </c>
      <c r="D4486">
        <v>3.5</v>
      </c>
      <c r="E4486">
        <v>4</v>
      </c>
      <c r="F4486">
        <v>7.58</v>
      </c>
      <c r="G4486">
        <v>3.56</v>
      </c>
      <c r="H4486" s="184">
        <f t="shared" ref="H4486:L4486" si="4887">H4462</f>
        <v>0.79166666666666663</v>
      </c>
      <c r="I4486" s="185">
        <f t="shared" si="4887"/>
        <v>320</v>
      </c>
      <c r="J4486" s="185">
        <f t="shared" si="4887"/>
        <v>214</v>
      </c>
      <c r="K4486" s="185">
        <f t="shared" si="4887"/>
        <v>2842</v>
      </c>
      <c r="L4486" s="185">
        <f t="shared" si="4887"/>
        <v>1426</v>
      </c>
      <c r="M4486" s="147"/>
      <c r="N4486" s="143">
        <f t="shared" si="4884"/>
        <v>1120</v>
      </c>
      <c r="O4486" s="143">
        <f t="shared" si="4880"/>
        <v>856</v>
      </c>
      <c r="P4486" s="143">
        <f t="shared" si="4881"/>
        <v>21542.36</v>
      </c>
      <c r="Q4486" s="143">
        <f t="shared" si="4882"/>
        <v>5076.5600000000004</v>
      </c>
      <c r="R4486" s="188">
        <f t="shared" si="4885"/>
        <v>28594.920000000002</v>
      </c>
      <c r="T4486">
        <v>61655.34</v>
      </c>
      <c r="U4486" s="190">
        <f t="shared" si="4886"/>
        <v>0.46378659172100911</v>
      </c>
    </row>
    <row r="4487" spans="1:21" x14ac:dyDescent="0.2">
      <c r="A4487" s="178">
        <v>42922</v>
      </c>
      <c r="B4487" s="179">
        <v>0.875</v>
      </c>
      <c r="C4487" t="s">
        <v>349</v>
      </c>
      <c r="D4487">
        <v>5.89</v>
      </c>
      <c r="E4487">
        <v>4.6100000000000003</v>
      </c>
      <c r="F4487">
        <v>8</v>
      </c>
      <c r="G4487">
        <v>1.63</v>
      </c>
      <c r="H4487" s="184">
        <f t="shared" ref="H4487:L4487" si="4888">H4463</f>
        <v>0.83333333333333337</v>
      </c>
      <c r="I4487" s="185">
        <f t="shared" si="4888"/>
        <v>322</v>
      </c>
      <c r="J4487" s="185">
        <f t="shared" si="4888"/>
        <v>178</v>
      </c>
      <c r="K4487" s="185">
        <f t="shared" si="4888"/>
        <v>2842</v>
      </c>
      <c r="L4487" s="185">
        <f t="shared" si="4888"/>
        <v>1426</v>
      </c>
      <c r="M4487" s="147"/>
      <c r="N4487" s="143">
        <f t="shared" si="4884"/>
        <v>1896.58</v>
      </c>
      <c r="O4487" s="143">
        <f t="shared" si="4880"/>
        <v>820.58</v>
      </c>
      <c r="P4487" s="143">
        <f t="shared" si="4881"/>
        <v>22736</v>
      </c>
      <c r="Q4487" s="143">
        <f t="shared" si="4882"/>
        <v>2324.3799999999997</v>
      </c>
      <c r="R4487" s="188">
        <f t="shared" si="4885"/>
        <v>27777.54</v>
      </c>
      <c r="T4487">
        <v>59423.98</v>
      </c>
      <c r="U4487" s="190">
        <f t="shared" si="4886"/>
        <v>0.46744664359405075</v>
      </c>
    </row>
    <row r="4488" spans="1:21" x14ac:dyDescent="0.2">
      <c r="A4488" s="178">
        <v>42922</v>
      </c>
      <c r="B4488" s="179">
        <v>0.91666666666666663</v>
      </c>
      <c r="C4488" t="s">
        <v>349</v>
      </c>
      <c r="D4488">
        <v>9.35</v>
      </c>
      <c r="E4488">
        <v>8.39</v>
      </c>
      <c r="F4488">
        <v>9.2200000000000006</v>
      </c>
      <c r="G4488">
        <v>1.39</v>
      </c>
      <c r="H4488" s="184">
        <f t="shared" ref="H4488:L4488" si="4889">H4464</f>
        <v>0.875</v>
      </c>
      <c r="I4488" s="185">
        <f t="shared" si="4889"/>
        <v>337</v>
      </c>
      <c r="J4488" s="185">
        <f t="shared" si="4889"/>
        <v>173</v>
      </c>
      <c r="K4488" s="185">
        <f t="shared" si="4889"/>
        <v>2842</v>
      </c>
      <c r="L4488" s="185">
        <f t="shared" si="4889"/>
        <v>1426</v>
      </c>
      <c r="M4488" s="147"/>
      <c r="N4488" s="143">
        <f t="shared" si="4884"/>
        <v>3150.95</v>
      </c>
      <c r="O4488" s="143">
        <f t="shared" si="4880"/>
        <v>1451.47</v>
      </c>
      <c r="P4488" s="143">
        <f t="shared" si="4881"/>
        <v>26203.24</v>
      </c>
      <c r="Q4488" s="143">
        <f t="shared" si="4882"/>
        <v>1982.1399999999999</v>
      </c>
      <c r="R4488" s="188">
        <f t="shared" si="4885"/>
        <v>32787.800000000003</v>
      </c>
      <c r="T4488">
        <v>57026.39</v>
      </c>
      <c r="U4488" s="190">
        <f t="shared" si="4886"/>
        <v>0.57495836576714754</v>
      </c>
    </row>
    <row r="4489" spans="1:21" x14ac:dyDescent="0.2">
      <c r="A4489" s="178">
        <v>42922</v>
      </c>
      <c r="B4489" s="179">
        <v>0.95833333333333337</v>
      </c>
      <c r="C4489" t="s">
        <v>349</v>
      </c>
      <c r="D4489">
        <v>11.64</v>
      </c>
      <c r="E4489">
        <v>3.67</v>
      </c>
      <c r="F4489">
        <v>4.67</v>
      </c>
      <c r="G4489">
        <v>0.25</v>
      </c>
      <c r="H4489" s="184">
        <f t="shared" ref="H4489:L4489" si="4890">H4465</f>
        <v>0.91666666666666663</v>
      </c>
      <c r="I4489" s="185">
        <f t="shared" si="4890"/>
        <v>394</v>
      </c>
      <c r="J4489" s="185">
        <f t="shared" si="4890"/>
        <v>194</v>
      </c>
      <c r="K4489" s="185">
        <f t="shared" si="4890"/>
        <v>2842</v>
      </c>
      <c r="L4489" s="185">
        <f t="shared" si="4890"/>
        <v>1426</v>
      </c>
      <c r="M4489" s="147"/>
      <c r="N4489" s="143">
        <f t="shared" si="4884"/>
        <v>4586.16</v>
      </c>
      <c r="O4489" s="143">
        <f t="shared" si="4880"/>
        <v>711.98</v>
      </c>
      <c r="P4489" s="143">
        <f t="shared" si="4881"/>
        <v>13272.14</v>
      </c>
      <c r="Q4489" s="143">
        <f t="shared" si="4882"/>
        <v>356.5</v>
      </c>
      <c r="R4489" s="188">
        <f t="shared" si="4885"/>
        <v>18926.78</v>
      </c>
      <c r="T4489">
        <v>55280.6</v>
      </c>
      <c r="U4489" s="190">
        <f t="shared" si="4886"/>
        <v>0.34237652992188938</v>
      </c>
    </row>
    <row r="4490" spans="1:21" x14ac:dyDescent="0.2">
      <c r="A4490" s="178">
        <v>42922</v>
      </c>
      <c r="B4490" s="180">
        <v>1</v>
      </c>
      <c r="C4490" t="s">
        <v>349</v>
      </c>
      <c r="D4490">
        <v>5</v>
      </c>
      <c r="E4490">
        <v>2</v>
      </c>
      <c r="F4490">
        <v>2.58</v>
      </c>
      <c r="G4490">
        <v>0.25</v>
      </c>
      <c r="H4490" s="184">
        <f t="shared" ref="H4490:L4490" si="4891">H4466</f>
        <v>0.95833333333333337</v>
      </c>
      <c r="I4490" s="185">
        <f t="shared" si="4891"/>
        <v>389</v>
      </c>
      <c r="J4490" s="185">
        <f t="shared" si="4891"/>
        <v>265</v>
      </c>
      <c r="K4490" s="185">
        <f t="shared" si="4891"/>
        <v>2985</v>
      </c>
      <c r="L4490" s="185">
        <f t="shared" si="4891"/>
        <v>1111</v>
      </c>
      <c r="M4490" s="147"/>
      <c r="N4490" s="143">
        <f t="shared" si="4884"/>
        <v>1945</v>
      </c>
      <c r="O4490" s="143">
        <f t="shared" si="4880"/>
        <v>530</v>
      </c>
      <c r="P4490" s="143">
        <f t="shared" si="4881"/>
        <v>7701.3</v>
      </c>
      <c r="Q4490" s="143">
        <f t="shared" si="4882"/>
        <v>277.75</v>
      </c>
      <c r="R4490" s="188">
        <f t="shared" si="4885"/>
        <v>10454.049999999999</v>
      </c>
      <c r="T4490">
        <v>51662.25</v>
      </c>
      <c r="U4490" s="190">
        <f t="shared" si="4886"/>
        <v>0.20235374959472341</v>
      </c>
    </row>
    <row r="4491" spans="1:21" x14ac:dyDescent="0.2">
      <c r="A4491" s="178">
        <v>42923</v>
      </c>
      <c r="B4491" s="179">
        <v>4.1666666666666664E-2</v>
      </c>
      <c r="C4491" t="s">
        <v>349</v>
      </c>
      <c r="D4491">
        <v>5</v>
      </c>
      <c r="E4491">
        <v>1.5</v>
      </c>
      <c r="F4491">
        <v>2</v>
      </c>
      <c r="G4491">
        <v>0.25</v>
      </c>
      <c r="H4491" s="184">
        <f t="shared" ref="H4491:L4491" si="4892">H4467</f>
        <v>1</v>
      </c>
      <c r="I4491" s="185">
        <f t="shared" si="4892"/>
        <v>362</v>
      </c>
      <c r="J4491" s="185">
        <f t="shared" si="4892"/>
        <v>243</v>
      </c>
      <c r="K4491" s="185">
        <f t="shared" si="4892"/>
        <v>2985</v>
      </c>
      <c r="L4491" s="185">
        <f t="shared" si="4892"/>
        <v>1111</v>
      </c>
      <c r="M4491" s="147"/>
      <c r="N4491" s="143">
        <f t="shared" si="4884"/>
        <v>1810</v>
      </c>
      <c r="O4491" s="143">
        <f t="shared" si="4880"/>
        <v>364.5</v>
      </c>
      <c r="P4491" s="143">
        <f t="shared" si="4881"/>
        <v>5970</v>
      </c>
      <c r="Q4491" s="143">
        <f t="shared" si="4882"/>
        <v>277.75</v>
      </c>
      <c r="R4491" s="188">
        <f t="shared" si="4885"/>
        <v>8422.25</v>
      </c>
      <c r="T4491">
        <v>47545.919999999998</v>
      </c>
      <c r="U4491" s="190">
        <f t="shared" si="4886"/>
        <v>0.17713927924835612</v>
      </c>
    </row>
    <row r="4492" spans="1:21" x14ac:dyDescent="0.2">
      <c r="A4492" s="178">
        <v>42923</v>
      </c>
      <c r="B4492" s="179">
        <v>8.3333333333333329E-2</v>
      </c>
      <c r="C4492" t="s">
        <v>349</v>
      </c>
      <c r="D4492">
        <v>3.5</v>
      </c>
      <c r="E4492">
        <v>1.5</v>
      </c>
      <c r="F4492">
        <v>2</v>
      </c>
      <c r="G4492">
        <v>0.25</v>
      </c>
      <c r="H4492" s="184">
        <f t="shared" ref="H4492:L4492" si="4893">H4468</f>
        <v>4.1666666666666664E-2</v>
      </c>
      <c r="I4492" s="185">
        <f t="shared" si="4893"/>
        <v>294</v>
      </c>
      <c r="J4492" s="185">
        <f t="shared" si="4893"/>
        <v>212</v>
      </c>
      <c r="K4492" s="185">
        <f t="shared" si="4893"/>
        <v>2985</v>
      </c>
      <c r="L4492" s="185">
        <f t="shared" si="4893"/>
        <v>1111</v>
      </c>
      <c r="M4492" s="147"/>
      <c r="N4492" s="143">
        <f t="shared" si="4884"/>
        <v>1029</v>
      </c>
      <c r="O4492" s="143">
        <f t="shared" si="4880"/>
        <v>318</v>
      </c>
      <c r="P4492" s="143">
        <f t="shared" si="4881"/>
        <v>5970</v>
      </c>
      <c r="Q4492" s="143">
        <f t="shared" si="4882"/>
        <v>277.75</v>
      </c>
      <c r="R4492" s="188">
        <f t="shared" si="4885"/>
        <v>7594.75</v>
      </c>
      <c r="T4492">
        <v>43934.31</v>
      </c>
      <c r="U4492" s="190">
        <f t="shared" si="4886"/>
        <v>0.17286603567917649</v>
      </c>
    </row>
    <row r="4493" spans="1:21" x14ac:dyDescent="0.2">
      <c r="A4493" s="178">
        <v>42923</v>
      </c>
      <c r="B4493" s="179">
        <v>0.125</v>
      </c>
      <c r="C4493" t="s">
        <v>349</v>
      </c>
      <c r="D4493">
        <v>3.29</v>
      </c>
      <c r="E4493">
        <v>1.2</v>
      </c>
      <c r="F4493">
        <v>2</v>
      </c>
      <c r="G4493">
        <v>0.82</v>
      </c>
      <c r="H4493" s="184">
        <f t="shared" ref="H4493:L4493" si="4894">H4469</f>
        <v>8.3333333333333329E-2</v>
      </c>
      <c r="I4493" s="185">
        <f t="shared" si="4894"/>
        <v>236</v>
      </c>
      <c r="J4493" s="185">
        <f t="shared" si="4894"/>
        <v>179</v>
      </c>
      <c r="K4493" s="185">
        <f t="shared" si="4894"/>
        <v>2985</v>
      </c>
      <c r="L4493" s="185">
        <f t="shared" si="4894"/>
        <v>1111</v>
      </c>
      <c r="M4493" s="147"/>
      <c r="N4493" s="143">
        <f t="shared" si="4884"/>
        <v>776.44</v>
      </c>
      <c r="O4493" s="143">
        <f t="shared" si="4880"/>
        <v>214.79999999999998</v>
      </c>
      <c r="P4493" s="143">
        <f t="shared" si="4881"/>
        <v>5970</v>
      </c>
      <c r="Q4493" s="143">
        <f t="shared" si="4882"/>
        <v>911.02</v>
      </c>
      <c r="R4493" s="188">
        <f t="shared" si="4885"/>
        <v>7872.26</v>
      </c>
      <c r="T4493">
        <v>41166.69</v>
      </c>
      <c r="U4493" s="190">
        <f t="shared" si="4886"/>
        <v>0.19122887946541245</v>
      </c>
    </row>
    <row r="4494" spans="1:21" x14ac:dyDescent="0.2">
      <c r="A4494" s="178">
        <v>42923</v>
      </c>
      <c r="B4494" s="179">
        <v>0.16666666666666666</v>
      </c>
      <c r="C4494" t="s">
        <v>349</v>
      </c>
      <c r="D4494">
        <v>2.61</v>
      </c>
      <c r="E4494">
        <v>1.2</v>
      </c>
      <c r="F4494">
        <v>1.85</v>
      </c>
      <c r="G4494">
        <v>0.75</v>
      </c>
      <c r="H4494" s="184">
        <f t="shared" ref="H4494:L4494" si="4895">H4470</f>
        <v>0.125</v>
      </c>
      <c r="I4494" s="185">
        <f t="shared" si="4895"/>
        <v>201</v>
      </c>
      <c r="J4494" s="185">
        <f t="shared" si="4895"/>
        <v>205</v>
      </c>
      <c r="K4494" s="185">
        <f t="shared" si="4895"/>
        <v>2985</v>
      </c>
      <c r="L4494" s="185">
        <f t="shared" si="4895"/>
        <v>1717</v>
      </c>
      <c r="M4494" s="147"/>
      <c r="N4494" s="143">
        <f t="shared" si="4884"/>
        <v>524.61</v>
      </c>
      <c r="O4494" s="143">
        <f t="shared" si="4880"/>
        <v>246</v>
      </c>
      <c r="P4494" s="143">
        <f t="shared" si="4881"/>
        <v>5522.25</v>
      </c>
      <c r="Q4494" s="143">
        <f t="shared" si="4882"/>
        <v>1287.75</v>
      </c>
      <c r="R4494" s="188">
        <f t="shared" si="4885"/>
        <v>7580.61</v>
      </c>
      <c r="T4494">
        <v>39268.9</v>
      </c>
      <c r="U4494" s="190">
        <f t="shared" si="4886"/>
        <v>0.19304360448089963</v>
      </c>
    </row>
    <row r="4495" spans="1:21" x14ac:dyDescent="0.2">
      <c r="A4495" s="178">
        <v>42923</v>
      </c>
      <c r="B4495" s="179">
        <v>0.20833333333333334</v>
      </c>
      <c r="C4495" t="s">
        <v>349</v>
      </c>
      <c r="D4495">
        <v>2.16</v>
      </c>
      <c r="E4495">
        <v>1.5</v>
      </c>
      <c r="F4495">
        <v>2</v>
      </c>
      <c r="G4495">
        <v>0.75</v>
      </c>
      <c r="H4495" s="184">
        <f t="shared" ref="H4495:L4495" si="4896">H4471</f>
        <v>0.16666666666666666</v>
      </c>
      <c r="I4495" s="185">
        <f t="shared" si="4896"/>
        <v>185</v>
      </c>
      <c r="J4495" s="185">
        <f t="shared" si="4896"/>
        <v>205</v>
      </c>
      <c r="K4495" s="185">
        <f t="shared" si="4896"/>
        <v>2985</v>
      </c>
      <c r="L4495" s="185">
        <f t="shared" si="4896"/>
        <v>1717</v>
      </c>
      <c r="M4495" s="147"/>
      <c r="N4495" s="143">
        <f t="shared" si="4884"/>
        <v>399.6</v>
      </c>
      <c r="O4495" s="143">
        <f t="shared" si="4880"/>
        <v>307.5</v>
      </c>
      <c r="P4495" s="143">
        <f t="shared" si="4881"/>
        <v>5970</v>
      </c>
      <c r="Q4495" s="143">
        <f t="shared" si="4882"/>
        <v>1287.75</v>
      </c>
      <c r="R4495" s="188">
        <f t="shared" si="4885"/>
        <v>7964.85</v>
      </c>
      <c r="T4495">
        <v>38003.269999999997</v>
      </c>
      <c r="U4495" s="190">
        <f t="shared" si="4886"/>
        <v>0.20958328059664341</v>
      </c>
    </row>
    <row r="4496" spans="1:21" x14ac:dyDescent="0.2">
      <c r="A4496" s="178">
        <v>42923</v>
      </c>
      <c r="B4496" s="179">
        <v>0.25</v>
      </c>
      <c r="C4496" t="s">
        <v>349</v>
      </c>
      <c r="D4496">
        <v>2.11</v>
      </c>
      <c r="E4496">
        <v>1.5</v>
      </c>
      <c r="F4496">
        <v>2</v>
      </c>
      <c r="G4496">
        <v>0.82</v>
      </c>
      <c r="H4496" s="184">
        <f t="shared" ref="H4496:L4496" si="4897">H4472</f>
        <v>0.20833333333333334</v>
      </c>
      <c r="I4496" s="185">
        <f t="shared" si="4897"/>
        <v>207</v>
      </c>
      <c r="J4496" s="185">
        <f t="shared" si="4897"/>
        <v>283</v>
      </c>
      <c r="K4496" s="185">
        <f t="shared" si="4897"/>
        <v>2985</v>
      </c>
      <c r="L4496" s="185">
        <f t="shared" si="4897"/>
        <v>1717</v>
      </c>
      <c r="M4496" s="147"/>
      <c r="N4496" s="143">
        <f t="shared" si="4884"/>
        <v>436.77</v>
      </c>
      <c r="O4496" s="143">
        <f t="shared" si="4880"/>
        <v>424.5</v>
      </c>
      <c r="P4496" s="143">
        <f t="shared" si="4881"/>
        <v>5970</v>
      </c>
      <c r="Q4496" s="143">
        <f t="shared" si="4882"/>
        <v>1407.9399999999998</v>
      </c>
      <c r="R4496" s="188">
        <f t="shared" si="4885"/>
        <v>8239.2100000000009</v>
      </c>
      <c r="T4496">
        <v>37706.300000000003</v>
      </c>
      <c r="U4496" s="190">
        <f t="shared" si="4886"/>
        <v>0.21851016938813939</v>
      </c>
    </row>
    <row r="4497" spans="1:21" x14ac:dyDescent="0.2">
      <c r="A4497" s="178">
        <v>42923</v>
      </c>
      <c r="B4497" s="179">
        <v>0.29166666666666669</v>
      </c>
      <c r="C4497" t="s">
        <v>349</v>
      </c>
      <c r="D4497">
        <v>2.11</v>
      </c>
      <c r="E4497">
        <v>2.93</v>
      </c>
      <c r="F4497">
        <v>2</v>
      </c>
      <c r="G4497">
        <v>2</v>
      </c>
      <c r="H4497" s="184">
        <f t="shared" ref="H4497:L4497" si="4898">H4473</f>
        <v>0.25</v>
      </c>
      <c r="I4497" s="185">
        <f t="shared" si="4898"/>
        <v>327</v>
      </c>
      <c r="J4497" s="185">
        <f t="shared" si="4898"/>
        <v>438</v>
      </c>
      <c r="K4497" s="185">
        <f t="shared" si="4898"/>
        <v>2985</v>
      </c>
      <c r="L4497" s="185">
        <f t="shared" si="4898"/>
        <v>1717</v>
      </c>
      <c r="M4497" s="147"/>
      <c r="N4497" s="143">
        <f t="shared" si="4884"/>
        <v>689.96999999999991</v>
      </c>
      <c r="O4497" s="143">
        <f t="shared" si="4880"/>
        <v>1283.3400000000001</v>
      </c>
      <c r="P4497" s="143">
        <f t="shared" si="4881"/>
        <v>5970</v>
      </c>
      <c r="Q4497" s="143">
        <f t="shared" si="4882"/>
        <v>3434</v>
      </c>
      <c r="R4497" s="188">
        <f t="shared" si="4885"/>
        <v>11377.31</v>
      </c>
      <c r="T4497">
        <v>38496.339999999997</v>
      </c>
      <c r="U4497" s="190">
        <f t="shared" si="4886"/>
        <v>0.29554264119653972</v>
      </c>
    </row>
    <row r="4498" spans="1:21" x14ac:dyDescent="0.2">
      <c r="A4498" s="178">
        <v>42923</v>
      </c>
      <c r="B4498" s="179">
        <v>0.33333333333333331</v>
      </c>
      <c r="C4498" t="s">
        <v>349</v>
      </c>
      <c r="D4498">
        <v>2.61</v>
      </c>
      <c r="E4498">
        <v>3.23</v>
      </c>
      <c r="F4498">
        <v>2.0299999999999998</v>
      </c>
      <c r="G4498">
        <v>2.23</v>
      </c>
      <c r="H4498" s="184">
        <f t="shared" ref="H4498:L4498" si="4899">H4474</f>
        <v>0.29166666666666669</v>
      </c>
      <c r="I4498" s="185">
        <f t="shared" si="4899"/>
        <v>249</v>
      </c>
      <c r="J4498" s="185">
        <f t="shared" si="4899"/>
        <v>556</v>
      </c>
      <c r="K4498" s="185">
        <f t="shared" si="4899"/>
        <v>2872</v>
      </c>
      <c r="L4498" s="185">
        <f t="shared" si="4899"/>
        <v>2219</v>
      </c>
      <c r="M4498" s="147"/>
      <c r="N4498" s="143">
        <f t="shared" si="4884"/>
        <v>649.89</v>
      </c>
      <c r="O4498" s="143">
        <f t="shared" si="4880"/>
        <v>1795.8799999999999</v>
      </c>
      <c r="P4498" s="143">
        <f t="shared" si="4881"/>
        <v>5830.16</v>
      </c>
      <c r="Q4498" s="143">
        <f t="shared" si="4882"/>
        <v>4948.37</v>
      </c>
      <c r="R4498" s="188">
        <f t="shared" si="4885"/>
        <v>13224.3</v>
      </c>
      <c r="T4498">
        <v>39812.589999999997</v>
      </c>
      <c r="U4498" s="190">
        <f t="shared" si="4886"/>
        <v>0.33216377030482069</v>
      </c>
    </row>
    <row r="4499" spans="1:21" x14ac:dyDescent="0.2">
      <c r="A4499" s="178">
        <v>42923</v>
      </c>
      <c r="B4499" s="179">
        <v>0.375</v>
      </c>
      <c r="C4499" t="s">
        <v>349</v>
      </c>
      <c r="D4499">
        <v>3.15</v>
      </c>
      <c r="E4499">
        <v>4.01</v>
      </c>
      <c r="F4499">
        <v>2.5099999999999998</v>
      </c>
      <c r="G4499">
        <v>3</v>
      </c>
      <c r="H4499" s="184">
        <f t="shared" ref="H4499:L4499" si="4900">H4475</f>
        <v>0.33333333333333331</v>
      </c>
      <c r="I4499" s="185">
        <f t="shared" si="4900"/>
        <v>256</v>
      </c>
      <c r="J4499" s="185">
        <f t="shared" si="4900"/>
        <v>306</v>
      </c>
      <c r="K4499" s="185">
        <f t="shared" si="4900"/>
        <v>2872</v>
      </c>
      <c r="L4499" s="185">
        <f t="shared" si="4900"/>
        <v>2219</v>
      </c>
      <c r="M4499" s="147"/>
      <c r="N4499" s="143">
        <f t="shared" si="4884"/>
        <v>806.4</v>
      </c>
      <c r="O4499" s="143">
        <f t="shared" si="4880"/>
        <v>1227.06</v>
      </c>
      <c r="P4499" s="143">
        <f t="shared" si="4881"/>
        <v>7208.7199999999993</v>
      </c>
      <c r="Q4499" s="143">
        <f t="shared" si="4882"/>
        <v>6657</v>
      </c>
      <c r="R4499" s="188">
        <f t="shared" si="4885"/>
        <v>15899.18</v>
      </c>
      <c r="T4499">
        <v>41440.42</v>
      </c>
      <c r="U4499" s="190">
        <f t="shared" si="4886"/>
        <v>0.38366358256021538</v>
      </c>
    </row>
    <row r="4500" spans="1:21" x14ac:dyDescent="0.2">
      <c r="A4500" s="178">
        <v>42923</v>
      </c>
      <c r="B4500" s="179">
        <v>0.41666666666666669</v>
      </c>
      <c r="C4500" t="s">
        <v>349</v>
      </c>
      <c r="D4500">
        <v>3.11</v>
      </c>
      <c r="E4500">
        <v>5.79</v>
      </c>
      <c r="F4500">
        <v>4.24</v>
      </c>
      <c r="G4500">
        <v>3.79</v>
      </c>
      <c r="H4500" s="184">
        <f t="shared" ref="H4500:L4500" si="4901">H4476</f>
        <v>0.375</v>
      </c>
      <c r="I4500" s="185">
        <f t="shared" si="4901"/>
        <v>156</v>
      </c>
      <c r="J4500" s="185">
        <f t="shared" si="4901"/>
        <v>343</v>
      </c>
      <c r="K4500" s="185">
        <f t="shared" si="4901"/>
        <v>2872</v>
      </c>
      <c r="L4500" s="185">
        <f t="shared" si="4901"/>
        <v>2219</v>
      </c>
      <c r="M4500" s="147"/>
      <c r="N4500" s="143">
        <f t="shared" si="4884"/>
        <v>485.15999999999997</v>
      </c>
      <c r="O4500" s="143">
        <f t="shared" si="4880"/>
        <v>1985.97</v>
      </c>
      <c r="P4500" s="143">
        <f t="shared" si="4881"/>
        <v>12177.28</v>
      </c>
      <c r="Q4500" s="143">
        <f t="shared" si="4882"/>
        <v>8410.01</v>
      </c>
      <c r="R4500" s="188">
        <f t="shared" si="4885"/>
        <v>23058.42</v>
      </c>
      <c r="T4500">
        <v>44712.66</v>
      </c>
      <c r="U4500" s="190">
        <f t="shared" si="4886"/>
        <v>0.51570226419094722</v>
      </c>
    </row>
    <row r="4501" spans="1:21" x14ac:dyDescent="0.2">
      <c r="A4501" s="178">
        <v>42923</v>
      </c>
      <c r="B4501" s="179">
        <v>0.45833333333333331</v>
      </c>
      <c r="C4501" t="s">
        <v>349</v>
      </c>
      <c r="D4501">
        <v>2.23</v>
      </c>
      <c r="E4501">
        <v>10.18</v>
      </c>
      <c r="F4501">
        <v>7.68</v>
      </c>
      <c r="G4501">
        <v>1</v>
      </c>
      <c r="H4501" s="184">
        <f t="shared" ref="H4501:L4501" si="4902">H4477</f>
        <v>0.41666666666666669</v>
      </c>
      <c r="I4501" s="185">
        <f t="shared" si="4902"/>
        <v>196</v>
      </c>
      <c r="J4501" s="185">
        <f t="shared" si="4902"/>
        <v>315</v>
      </c>
      <c r="K4501" s="185">
        <f t="shared" si="4902"/>
        <v>2872</v>
      </c>
      <c r="L4501" s="185">
        <f t="shared" si="4902"/>
        <v>2219</v>
      </c>
      <c r="M4501" s="147"/>
      <c r="N4501" s="143">
        <f t="shared" si="4884"/>
        <v>437.08</v>
      </c>
      <c r="O4501" s="143">
        <f t="shared" si="4880"/>
        <v>3206.7</v>
      </c>
      <c r="P4501" s="143">
        <f t="shared" si="4881"/>
        <v>22056.959999999999</v>
      </c>
      <c r="Q4501" s="143">
        <f t="shared" si="4882"/>
        <v>2219</v>
      </c>
      <c r="R4501" s="188">
        <f t="shared" si="4885"/>
        <v>27919.739999999998</v>
      </c>
      <c r="T4501">
        <v>48507.839999999997</v>
      </c>
      <c r="U4501" s="190">
        <f t="shared" si="4886"/>
        <v>0.57557170139919656</v>
      </c>
    </row>
    <row r="4502" spans="1:21" x14ac:dyDescent="0.2">
      <c r="A4502" s="178">
        <v>42923</v>
      </c>
      <c r="B4502" s="179">
        <v>0.5</v>
      </c>
      <c r="C4502" t="s">
        <v>349</v>
      </c>
      <c r="D4502">
        <v>2.11</v>
      </c>
      <c r="E4502">
        <v>11.1</v>
      </c>
      <c r="F4502">
        <v>10.1</v>
      </c>
      <c r="G4502">
        <v>2</v>
      </c>
      <c r="H4502" s="184">
        <f t="shared" ref="H4502:L4502" si="4903">H4478</f>
        <v>0.45833333333333331</v>
      </c>
      <c r="I4502" s="185">
        <f t="shared" si="4903"/>
        <v>226</v>
      </c>
      <c r="J4502" s="185">
        <f t="shared" si="4903"/>
        <v>326</v>
      </c>
      <c r="K4502" s="185">
        <f t="shared" si="4903"/>
        <v>2842</v>
      </c>
      <c r="L4502" s="185">
        <f t="shared" si="4903"/>
        <v>1635</v>
      </c>
      <c r="M4502" s="147"/>
      <c r="N4502" s="143">
        <f t="shared" si="4884"/>
        <v>476.85999999999996</v>
      </c>
      <c r="O4502" s="143">
        <f t="shared" si="4880"/>
        <v>3618.6</v>
      </c>
      <c r="P4502" s="143">
        <f t="shared" si="4881"/>
        <v>28704.2</v>
      </c>
      <c r="Q4502" s="143">
        <f t="shared" si="4882"/>
        <v>3270</v>
      </c>
      <c r="R4502" s="188">
        <f t="shared" si="4885"/>
        <v>36069.660000000003</v>
      </c>
      <c r="T4502">
        <v>52577.83</v>
      </c>
      <c r="U4502" s="190">
        <f t="shared" si="4886"/>
        <v>0.68602412842066707</v>
      </c>
    </row>
    <row r="4503" spans="1:21" x14ac:dyDescent="0.2">
      <c r="A4503" s="178">
        <v>42923</v>
      </c>
      <c r="B4503" s="179">
        <v>0.54166666666666663</v>
      </c>
      <c r="C4503" t="s">
        <v>349</v>
      </c>
      <c r="D4503">
        <v>1.82</v>
      </c>
      <c r="E4503">
        <v>13.39</v>
      </c>
      <c r="F4503">
        <v>12.45</v>
      </c>
      <c r="G4503">
        <v>4.18</v>
      </c>
      <c r="H4503" s="184">
        <f t="shared" ref="H4503:L4503" si="4904">H4479</f>
        <v>0.5</v>
      </c>
      <c r="I4503" s="185">
        <f t="shared" si="4904"/>
        <v>222</v>
      </c>
      <c r="J4503" s="185">
        <f t="shared" si="4904"/>
        <v>319</v>
      </c>
      <c r="K4503" s="185">
        <f t="shared" si="4904"/>
        <v>2842</v>
      </c>
      <c r="L4503" s="185">
        <f t="shared" si="4904"/>
        <v>1635</v>
      </c>
      <c r="M4503" s="147"/>
      <c r="N4503" s="143">
        <f t="shared" si="4884"/>
        <v>404.04</v>
      </c>
      <c r="O4503" s="143">
        <f t="shared" si="4880"/>
        <v>4271.41</v>
      </c>
      <c r="P4503" s="143">
        <f t="shared" si="4881"/>
        <v>35382.9</v>
      </c>
      <c r="Q4503" s="143">
        <f t="shared" si="4882"/>
        <v>6834.2999999999993</v>
      </c>
      <c r="R4503" s="188">
        <f t="shared" si="4885"/>
        <v>46892.649999999994</v>
      </c>
      <c r="T4503">
        <v>56404.24</v>
      </c>
      <c r="U4503" s="190">
        <f t="shared" si="4886"/>
        <v>0.83136746457358512</v>
      </c>
    </row>
    <row r="4504" spans="1:21" x14ac:dyDescent="0.2">
      <c r="A4504" s="178">
        <v>42923</v>
      </c>
      <c r="B4504" s="179">
        <v>0.58333333333333337</v>
      </c>
      <c r="C4504" t="s">
        <v>349</v>
      </c>
      <c r="D4504">
        <v>2.11</v>
      </c>
      <c r="E4504">
        <v>15.47</v>
      </c>
      <c r="F4504">
        <v>20.2</v>
      </c>
      <c r="G4504">
        <v>10.050000000000001</v>
      </c>
      <c r="H4504" s="184">
        <f t="shared" ref="H4504:L4504" si="4905">H4480</f>
        <v>0.54166666666666663</v>
      </c>
      <c r="I4504" s="185">
        <f t="shared" si="4905"/>
        <v>195</v>
      </c>
      <c r="J4504" s="185">
        <f t="shared" si="4905"/>
        <v>299</v>
      </c>
      <c r="K4504" s="185">
        <f t="shared" si="4905"/>
        <v>2842</v>
      </c>
      <c r="L4504" s="185">
        <f t="shared" si="4905"/>
        <v>1635</v>
      </c>
      <c r="M4504" s="147"/>
      <c r="N4504" s="143">
        <f t="shared" si="4884"/>
        <v>411.45</v>
      </c>
      <c r="O4504" s="143">
        <f t="shared" si="4880"/>
        <v>4625.53</v>
      </c>
      <c r="P4504" s="143">
        <f t="shared" si="4881"/>
        <v>57408.4</v>
      </c>
      <c r="Q4504" s="143">
        <f t="shared" si="4882"/>
        <v>16431.75</v>
      </c>
      <c r="R4504" s="188">
        <f t="shared" si="4885"/>
        <v>78877.13</v>
      </c>
      <c r="T4504">
        <v>59562.89</v>
      </c>
      <c r="U4504" s="190">
        <f t="shared" si="4886"/>
        <v>1.3242663342896894</v>
      </c>
    </row>
    <row r="4505" spans="1:21" x14ac:dyDescent="0.2">
      <c r="A4505" s="178">
        <v>42923</v>
      </c>
      <c r="B4505" s="179">
        <v>0.625</v>
      </c>
      <c r="C4505" t="s">
        <v>349</v>
      </c>
      <c r="D4505">
        <v>2.11</v>
      </c>
      <c r="E4505">
        <v>25.02</v>
      </c>
      <c r="F4505">
        <v>30.02</v>
      </c>
      <c r="G4505">
        <v>18.28</v>
      </c>
      <c r="H4505" s="184">
        <f t="shared" ref="H4505:L4505" si="4906">H4481</f>
        <v>0.58333333333333337</v>
      </c>
      <c r="I4505" s="185">
        <f t="shared" si="4906"/>
        <v>205</v>
      </c>
      <c r="J4505" s="185">
        <f t="shared" si="4906"/>
        <v>237</v>
      </c>
      <c r="K4505" s="185">
        <f t="shared" si="4906"/>
        <v>2842</v>
      </c>
      <c r="L4505" s="185">
        <f t="shared" si="4906"/>
        <v>1635</v>
      </c>
      <c r="M4505" s="147"/>
      <c r="N4505" s="143">
        <f t="shared" si="4884"/>
        <v>432.54999999999995</v>
      </c>
      <c r="O4505" s="143">
        <f t="shared" si="4880"/>
        <v>5929.74</v>
      </c>
      <c r="P4505" s="143">
        <f t="shared" si="4881"/>
        <v>85316.84</v>
      </c>
      <c r="Q4505" s="143">
        <f t="shared" si="4882"/>
        <v>29887.800000000003</v>
      </c>
      <c r="R4505" s="188">
        <f t="shared" si="4885"/>
        <v>121566.93</v>
      </c>
      <c r="T4505">
        <v>62098.49</v>
      </c>
      <c r="U4505" s="190">
        <f t="shared" si="4886"/>
        <v>1.9576471183115725</v>
      </c>
    </row>
    <row r="4506" spans="1:21" x14ac:dyDescent="0.2">
      <c r="A4506" s="178">
        <v>42923</v>
      </c>
      <c r="B4506" s="179">
        <v>0.66666666666666663</v>
      </c>
      <c r="C4506" t="s">
        <v>349</v>
      </c>
      <c r="D4506">
        <v>2.11</v>
      </c>
      <c r="E4506">
        <v>45.5</v>
      </c>
      <c r="F4506">
        <v>52.72</v>
      </c>
      <c r="G4506">
        <v>33.03</v>
      </c>
      <c r="H4506" s="184">
        <f t="shared" ref="H4506:L4506" si="4907">H4482</f>
        <v>0.625</v>
      </c>
      <c r="I4506" s="185">
        <f t="shared" si="4907"/>
        <v>212</v>
      </c>
      <c r="J4506" s="185">
        <f t="shared" si="4907"/>
        <v>213</v>
      </c>
      <c r="K4506" s="185">
        <f t="shared" si="4907"/>
        <v>2842</v>
      </c>
      <c r="L4506" s="185">
        <f t="shared" si="4907"/>
        <v>1380</v>
      </c>
      <c r="M4506" s="147"/>
      <c r="N4506" s="143">
        <f t="shared" si="4884"/>
        <v>447.32</v>
      </c>
      <c r="O4506" s="143">
        <f t="shared" si="4880"/>
        <v>9691.5</v>
      </c>
      <c r="P4506" s="143">
        <f t="shared" si="4881"/>
        <v>149830.24</v>
      </c>
      <c r="Q4506" s="143">
        <f t="shared" si="4882"/>
        <v>45581.4</v>
      </c>
      <c r="R4506" s="188">
        <f t="shared" si="4885"/>
        <v>205550.46</v>
      </c>
      <c r="T4506">
        <v>63724.46</v>
      </c>
      <c r="U4506" s="190">
        <f t="shared" si="4886"/>
        <v>3.2256132103747914</v>
      </c>
    </row>
    <row r="4507" spans="1:21" x14ac:dyDescent="0.2">
      <c r="A4507" s="178">
        <v>42923</v>
      </c>
      <c r="B4507" s="179">
        <v>0.70833333333333337</v>
      </c>
      <c r="C4507" t="s">
        <v>349</v>
      </c>
      <c r="D4507">
        <v>3.5</v>
      </c>
      <c r="E4507">
        <v>39.69</v>
      </c>
      <c r="F4507">
        <v>46.69</v>
      </c>
      <c r="G4507">
        <v>29</v>
      </c>
      <c r="H4507" s="184">
        <f t="shared" ref="H4507:L4507" si="4908">H4483</f>
        <v>0.66666666666666663</v>
      </c>
      <c r="I4507" s="185">
        <f t="shared" si="4908"/>
        <v>191</v>
      </c>
      <c r="J4507" s="185">
        <f t="shared" si="4908"/>
        <v>237</v>
      </c>
      <c r="K4507" s="185">
        <f t="shared" si="4908"/>
        <v>2842</v>
      </c>
      <c r="L4507" s="185">
        <f t="shared" si="4908"/>
        <v>1380</v>
      </c>
      <c r="M4507" s="147"/>
      <c r="N4507" s="143">
        <f t="shared" si="4884"/>
        <v>668.5</v>
      </c>
      <c r="O4507" s="143">
        <f t="shared" si="4880"/>
        <v>9406.5299999999988</v>
      </c>
      <c r="P4507" s="143">
        <f t="shared" si="4881"/>
        <v>132692.97999999998</v>
      </c>
      <c r="Q4507" s="143">
        <f t="shared" si="4882"/>
        <v>40020</v>
      </c>
      <c r="R4507" s="188">
        <f t="shared" si="4885"/>
        <v>182788.00999999998</v>
      </c>
      <c r="T4507">
        <v>64025.02</v>
      </c>
      <c r="U4507" s="190">
        <f t="shared" si="4886"/>
        <v>2.8549465505828815</v>
      </c>
    </row>
    <row r="4508" spans="1:21" x14ac:dyDescent="0.2">
      <c r="A4508" s="178">
        <v>42923</v>
      </c>
      <c r="B4508" s="179">
        <v>0.75</v>
      </c>
      <c r="C4508" t="s">
        <v>349</v>
      </c>
      <c r="D4508">
        <v>3.5</v>
      </c>
      <c r="E4508">
        <v>11.22</v>
      </c>
      <c r="F4508">
        <v>17.34</v>
      </c>
      <c r="G4508">
        <v>9.9499999999999993</v>
      </c>
      <c r="H4508" s="184">
        <f t="shared" ref="H4508:L4508" si="4909">H4484</f>
        <v>0.70833333333333337</v>
      </c>
      <c r="I4508" s="185">
        <f t="shared" si="4909"/>
        <v>218</v>
      </c>
      <c r="J4508" s="185">
        <f t="shared" si="4909"/>
        <v>258</v>
      </c>
      <c r="K4508" s="185">
        <f t="shared" si="4909"/>
        <v>2842</v>
      </c>
      <c r="L4508" s="185">
        <f t="shared" si="4909"/>
        <v>1380</v>
      </c>
      <c r="M4508" s="147"/>
      <c r="N4508" s="143">
        <f t="shared" si="4884"/>
        <v>763</v>
      </c>
      <c r="O4508" s="143">
        <f t="shared" si="4880"/>
        <v>2894.76</v>
      </c>
      <c r="P4508" s="143">
        <f t="shared" si="4881"/>
        <v>49280.28</v>
      </c>
      <c r="Q4508" s="143">
        <f t="shared" si="4882"/>
        <v>13730.999999999998</v>
      </c>
      <c r="R4508" s="188">
        <f t="shared" si="4885"/>
        <v>66669.039999999994</v>
      </c>
      <c r="T4508">
        <v>62725.32</v>
      </c>
      <c r="U4508" s="190">
        <f t="shared" si="4886"/>
        <v>1.062872855810062</v>
      </c>
    </row>
    <row r="4509" spans="1:21" x14ac:dyDescent="0.2">
      <c r="A4509" s="178">
        <v>42923</v>
      </c>
      <c r="B4509" s="179">
        <v>0.79166666666666663</v>
      </c>
      <c r="C4509" t="s">
        <v>349</v>
      </c>
      <c r="D4509">
        <v>3.5</v>
      </c>
      <c r="E4509">
        <v>8.17</v>
      </c>
      <c r="F4509">
        <v>12.88</v>
      </c>
      <c r="G4509">
        <v>7.17</v>
      </c>
      <c r="H4509" s="184">
        <f t="shared" ref="H4509:L4509" si="4910">H4485</f>
        <v>0.75</v>
      </c>
      <c r="I4509" s="185">
        <f t="shared" si="4910"/>
        <v>240</v>
      </c>
      <c r="J4509" s="185">
        <f t="shared" si="4910"/>
        <v>365</v>
      </c>
      <c r="K4509" s="185">
        <f t="shared" si="4910"/>
        <v>2842</v>
      </c>
      <c r="L4509" s="185">
        <f t="shared" si="4910"/>
        <v>1380</v>
      </c>
      <c r="M4509" s="147"/>
      <c r="N4509" s="143">
        <f t="shared" si="4884"/>
        <v>840</v>
      </c>
      <c r="O4509" s="143">
        <f t="shared" si="4880"/>
        <v>2982.05</v>
      </c>
      <c r="P4509" s="143">
        <f t="shared" si="4881"/>
        <v>36604.959999999999</v>
      </c>
      <c r="Q4509" s="143">
        <f t="shared" si="4882"/>
        <v>9894.6</v>
      </c>
      <c r="R4509" s="188">
        <f t="shared" si="4885"/>
        <v>50321.61</v>
      </c>
      <c r="T4509">
        <v>60703.27</v>
      </c>
      <c r="U4509" s="190">
        <f t="shared" si="4886"/>
        <v>0.828976923318958</v>
      </c>
    </row>
    <row r="4510" spans="1:21" x14ac:dyDescent="0.2">
      <c r="A4510" s="178">
        <v>42923</v>
      </c>
      <c r="B4510" s="179">
        <v>0.83333333333333337</v>
      </c>
      <c r="C4510" t="s">
        <v>349</v>
      </c>
      <c r="D4510">
        <v>2.61</v>
      </c>
      <c r="E4510">
        <v>4.26</v>
      </c>
      <c r="F4510">
        <v>8.77</v>
      </c>
      <c r="G4510">
        <v>3.26</v>
      </c>
      <c r="H4510" s="184">
        <f t="shared" ref="H4510:L4510" si="4911">H4486</f>
        <v>0.79166666666666663</v>
      </c>
      <c r="I4510" s="185">
        <f t="shared" si="4911"/>
        <v>320</v>
      </c>
      <c r="J4510" s="185">
        <f t="shared" si="4911"/>
        <v>214</v>
      </c>
      <c r="K4510" s="185">
        <f t="shared" si="4911"/>
        <v>2842</v>
      </c>
      <c r="L4510" s="185">
        <f t="shared" si="4911"/>
        <v>1426</v>
      </c>
      <c r="M4510" s="147"/>
      <c r="N4510" s="143">
        <f t="shared" si="4884"/>
        <v>835.19999999999993</v>
      </c>
      <c r="O4510" s="143">
        <f t="shared" si="4880"/>
        <v>911.64</v>
      </c>
      <c r="P4510" s="143">
        <f t="shared" si="4881"/>
        <v>24924.34</v>
      </c>
      <c r="Q4510" s="143">
        <f t="shared" si="4882"/>
        <v>4648.7599999999993</v>
      </c>
      <c r="R4510" s="188">
        <f t="shared" si="4885"/>
        <v>31319.94</v>
      </c>
      <c r="T4510">
        <v>58595.040000000001</v>
      </c>
      <c r="U4510" s="190">
        <f t="shared" si="4886"/>
        <v>0.5345152081131781</v>
      </c>
    </row>
    <row r="4511" spans="1:21" x14ac:dyDescent="0.2">
      <c r="A4511" s="178">
        <v>42923</v>
      </c>
      <c r="B4511" s="179">
        <v>0.875</v>
      </c>
      <c r="C4511" t="s">
        <v>349</v>
      </c>
      <c r="D4511">
        <v>3.5</v>
      </c>
      <c r="E4511">
        <v>6.48</v>
      </c>
      <c r="F4511">
        <v>7.31</v>
      </c>
      <c r="G4511">
        <v>1.25</v>
      </c>
      <c r="H4511" s="184">
        <f t="shared" ref="H4511:L4511" si="4912">H4487</f>
        <v>0.83333333333333337</v>
      </c>
      <c r="I4511" s="185">
        <f t="shared" si="4912"/>
        <v>322</v>
      </c>
      <c r="J4511" s="185">
        <f t="shared" si="4912"/>
        <v>178</v>
      </c>
      <c r="K4511" s="185">
        <f t="shared" si="4912"/>
        <v>2842</v>
      </c>
      <c r="L4511" s="185">
        <f t="shared" si="4912"/>
        <v>1426</v>
      </c>
      <c r="M4511" s="147"/>
      <c r="N4511" s="143">
        <f t="shared" si="4884"/>
        <v>1127</v>
      </c>
      <c r="O4511" s="143">
        <f t="shared" si="4880"/>
        <v>1153.44</v>
      </c>
      <c r="P4511" s="143">
        <f t="shared" si="4881"/>
        <v>20775.02</v>
      </c>
      <c r="Q4511" s="143">
        <f t="shared" si="4882"/>
        <v>1782.5</v>
      </c>
      <c r="R4511" s="188">
        <f t="shared" si="4885"/>
        <v>24837.96</v>
      </c>
      <c r="T4511">
        <v>56301.33</v>
      </c>
      <c r="U4511" s="190">
        <f t="shared" si="4886"/>
        <v>0.44116115907030967</v>
      </c>
    </row>
    <row r="4512" spans="1:21" x14ac:dyDescent="0.2">
      <c r="A4512" s="178">
        <v>42923</v>
      </c>
      <c r="B4512" s="179">
        <v>0.91666666666666663</v>
      </c>
      <c r="C4512" t="s">
        <v>349</v>
      </c>
      <c r="D4512">
        <v>8.61</v>
      </c>
      <c r="E4512">
        <v>8.01</v>
      </c>
      <c r="F4512">
        <v>8</v>
      </c>
      <c r="G4512">
        <v>1.47</v>
      </c>
      <c r="H4512" s="184">
        <f t="shared" ref="H4512:L4512" si="4913">H4488</f>
        <v>0.875</v>
      </c>
      <c r="I4512" s="185">
        <f t="shared" si="4913"/>
        <v>337</v>
      </c>
      <c r="J4512" s="185">
        <f t="shared" si="4913"/>
        <v>173</v>
      </c>
      <c r="K4512" s="185">
        <f t="shared" si="4913"/>
        <v>2842</v>
      </c>
      <c r="L4512" s="185">
        <f t="shared" si="4913"/>
        <v>1426</v>
      </c>
      <c r="M4512" s="147"/>
      <c r="N4512" s="143">
        <f t="shared" si="4884"/>
        <v>2901.5699999999997</v>
      </c>
      <c r="O4512" s="143">
        <f t="shared" si="4880"/>
        <v>1385.73</v>
      </c>
      <c r="P4512" s="143">
        <f t="shared" si="4881"/>
        <v>22736</v>
      </c>
      <c r="Q4512" s="143">
        <f t="shared" si="4882"/>
        <v>2096.2199999999998</v>
      </c>
      <c r="R4512" s="188">
        <f t="shared" si="4885"/>
        <v>29119.52</v>
      </c>
      <c r="T4512">
        <v>54412.04</v>
      </c>
      <c r="U4512" s="190">
        <f t="shared" si="4886"/>
        <v>0.5351668491017797</v>
      </c>
    </row>
    <row r="4513" spans="1:21" x14ac:dyDescent="0.2">
      <c r="A4513" s="178">
        <v>42923</v>
      </c>
      <c r="B4513" s="179">
        <v>0.95833333333333337</v>
      </c>
      <c r="C4513" t="s">
        <v>349</v>
      </c>
      <c r="D4513">
        <v>9.19</v>
      </c>
      <c r="E4513">
        <v>5</v>
      </c>
      <c r="F4513">
        <v>6</v>
      </c>
      <c r="G4513">
        <v>0.25</v>
      </c>
      <c r="H4513" s="184">
        <f t="shared" ref="H4513:L4513" si="4914">H4489</f>
        <v>0.91666666666666663</v>
      </c>
      <c r="I4513" s="185">
        <f t="shared" si="4914"/>
        <v>394</v>
      </c>
      <c r="J4513" s="185">
        <f t="shared" si="4914"/>
        <v>194</v>
      </c>
      <c r="K4513" s="185">
        <f t="shared" si="4914"/>
        <v>2842</v>
      </c>
      <c r="L4513" s="185">
        <f t="shared" si="4914"/>
        <v>1426</v>
      </c>
      <c r="M4513" s="147"/>
      <c r="N4513" s="143">
        <f t="shared" si="4884"/>
        <v>3620.8599999999997</v>
      </c>
      <c r="O4513" s="143">
        <f t="shared" si="4880"/>
        <v>970</v>
      </c>
      <c r="P4513" s="143">
        <f t="shared" si="4881"/>
        <v>17052</v>
      </c>
      <c r="Q4513" s="143">
        <f t="shared" si="4882"/>
        <v>356.5</v>
      </c>
      <c r="R4513" s="188">
        <f t="shared" si="4885"/>
        <v>21999.360000000001</v>
      </c>
      <c r="T4513">
        <v>52944.32</v>
      </c>
      <c r="U4513" s="190">
        <f t="shared" si="4886"/>
        <v>0.41551879408404907</v>
      </c>
    </row>
    <row r="4514" spans="1:21" x14ac:dyDescent="0.2">
      <c r="A4514" s="178">
        <v>42923</v>
      </c>
      <c r="B4514" s="180">
        <v>1</v>
      </c>
      <c r="C4514" t="s">
        <v>349</v>
      </c>
      <c r="D4514">
        <v>12</v>
      </c>
      <c r="E4514">
        <v>2.69</v>
      </c>
      <c r="F4514">
        <v>2.69</v>
      </c>
      <c r="G4514">
        <v>0.25</v>
      </c>
      <c r="H4514" s="184">
        <f t="shared" ref="H4514:L4514" si="4915">H4490</f>
        <v>0.95833333333333337</v>
      </c>
      <c r="I4514" s="185">
        <f t="shared" si="4915"/>
        <v>389</v>
      </c>
      <c r="J4514" s="185">
        <f t="shared" si="4915"/>
        <v>265</v>
      </c>
      <c r="K4514" s="185">
        <f t="shared" si="4915"/>
        <v>2985</v>
      </c>
      <c r="L4514" s="185">
        <f t="shared" si="4915"/>
        <v>1111</v>
      </c>
      <c r="M4514" s="147"/>
      <c r="N4514" s="143">
        <f t="shared" si="4884"/>
        <v>4668</v>
      </c>
      <c r="O4514" s="143">
        <f t="shared" si="4880"/>
        <v>712.85</v>
      </c>
      <c r="P4514" s="143">
        <f t="shared" si="4881"/>
        <v>8029.65</v>
      </c>
      <c r="Q4514" s="143">
        <f t="shared" si="4882"/>
        <v>277.75</v>
      </c>
      <c r="R4514" s="188">
        <f t="shared" si="4885"/>
        <v>13688.25</v>
      </c>
      <c r="T4514">
        <v>49830.83</v>
      </c>
      <c r="U4514" s="190">
        <f t="shared" si="4886"/>
        <v>0.27469440103646675</v>
      </c>
    </row>
    <row r="4515" spans="1:21" x14ac:dyDescent="0.2">
      <c r="A4515" s="178">
        <v>42924</v>
      </c>
      <c r="B4515" s="179">
        <v>4.1666666666666664E-2</v>
      </c>
      <c r="C4515" t="s">
        <v>349</v>
      </c>
      <c r="D4515">
        <v>5.99</v>
      </c>
      <c r="E4515">
        <v>3</v>
      </c>
      <c r="F4515">
        <v>3.85</v>
      </c>
      <c r="G4515">
        <v>0.25</v>
      </c>
      <c r="H4515" s="184">
        <f t="shared" ref="H4515:L4515" si="4916">H4491</f>
        <v>1</v>
      </c>
      <c r="I4515" s="185">
        <f t="shared" si="4916"/>
        <v>362</v>
      </c>
      <c r="J4515" s="185">
        <f t="shared" si="4916"/>
        <v>243</v>
      </c>
      <c r="K4515" s="185">
        <f t="shared" si="4916"/>
        <v>2985</v>
      </c>
      <c r="L4515" s="185">
        <f t="shared" si="4916"/>
        <v>1111</v>
      </c>
      <c r="M4515" s="147"/>
      <c r="N4515" s="143">
        <f t="shared" si="4884"/>
        <v>2168.38</v>
      </c>
      <c r="O4515" s="143">
        <f t="shared" si="4880"/>
        <v>729</v>
      </c>
      <c r="P4515" s="143">
        <f t="shared" si="4881"/>
        <v>11492.25</v>
      </c>
      <c r="Q4515" s="143">
        <f t="shared" si="4882"/>
        <v>277.75</v>
      </c>
      <c r="R4515" s="188">
        <f t="shared" si="4885"/>
        <v>14667.380000000001</v>
      </c>
      <c r="T4515">
        <v>46410.2</v>
      </c>
      <c r="U4515" s="190">
        <f t="shared" si="4886"/>
        <v>0.31603785374766757</v>
      </c>
    </row>
    <row r="4516" spans="1:21" x14ac:dyDescent="0.2">
      <c r="A4516" s="178">
        <v>42924</v>
      </c>
      <c r="B4516" s="179">
        <v>8.3333333333333329E-2</v>
      </c>
      <c r="C4516" t="s">
        <v>349</v>
      </c>
      <c r="D4516">
        <v>3.5</v>
      </c>
      <c r="E4516">
        <v>2.2000000000000002</v>
      </c>
      <c r="F4516">
        <v>2.61</v>
      </c>
      <c r="G4516">
        <v>0.25</v>
      </c>
      <c r="H4516" s="184">
        <f t="shared" ref="H4516:L4516" si="4917">H4492</f>
        <v>4.1666666666666664E-2</v>
      </c>
      <c r="I4516" s="185">
        <f t="shared" si="4917"/>
        <v>294</v>
      </c>
      <c r="J4516" s="185">
        <f t="shared" si="4917"/>
        <v>212</v>
      </c>
      <c r="K4516" s="185">
        <f t="shared" si="4917"/>
        <v>2985</v>
      </c>
      <c r="L4516" s="185">
        <f t="shared" si="4917"/>
        <v>1111</v>
      </c>
      <c r="M4516" s="147"/>
      <c r="N4516" s="143">
        <f t="shared" si="4884"/>
        <v>1029</v>
      </c>
      <c r="O4516" s="143">
        <f t="shared" si="4880"/>
        <v>466.40000000000003</v>
      </c>
      <c r="P4516" s="143">
        <f t="shared" si="4881"/>
        <v>7790.8499999999995</v>
      </c>
      <c r="Q4516" s="143">
        <f t="shared" si="4882"/>
        <v>277.75</v>
      </c>
      <c r="R4516" s="188">
        <f t="shared" si="4885"/>
        <v>9564</v>
      </c>
      <c r="T4516">
        <v>43153.57</v>
      </c>
      <c r="U4516" s="190">
        <f t="shared" si="4886"/>
        <v>0.22162708670452988</v>
      </c>
    </row>
    <row r="4517" spans="1:21" x14ac:dyDescent="0.2">
      <c r="A4517" s="178">
        <v>42924</v>
      </c>
      <c r="B4517" s="179">
        <v>0.125</v>
      </c>
      <c r="C4517" t="s">
        <v>349</v>
      </c>
      <c r="D4517">
        <v>2.61</v>
      </c>
      <c r="E4517">
        <v>1.5</v>
      </c>
      <c r="F4517">
        <v>2.11</v>
      </c>
      <c r="G4517">
        <v>0.97</v>
      </c>
      <c r="H4517" s="184">
        <f t="shared" ref="H4517:L4517" si="4918">H4493</f>
        <v>8.3333333333333329E-2</v>
      </c>
      <c r="I4517" s="185">
        <f t="shared" si="4918"/>
        <v>236</v>
      </c>
      <c r="J4517" s="185">
        <f t="shared" si="4918"/>
        <v>179</v>
      </c>
      <c r="K4517" s="185">
        <f t="shared" si="4918"/>
        <v>2985</v>
      </c>
      <c r="L4517" s="185">
        <f t="shared" si="4918"/>
        <v>1111</v>
      </c>
      <c r="M4517" s="147"/>
      <c r="N4517" s="143">
        <f t="shared" si="4884"/>
        <v>615.95999999999992</v>
      </c>
      <c r="O4517" s="143">
        <f t="shared" si="4880"/>
        <v>268.5</v>
      </c>
      <c r="P4517" s="143">
        <f t="shared" si="4881"/>
        <v>6298.3499999999995</v>
      </c>
      <c r="Q4517" s="143">
        <f t="shared" si="4882"/>
        <v>1077.67</v>
      </c>
      <c r="R4517" s="188">
        <f t="shared" si="4885"/>
        <v>8260.48</v>
      </c>
      <c r="T4517">
        <v>40674.35</v>
      </c>
      <c r="U4517" s="190">
        <f t="shared" si="4886"/>
        <v>0.20308818702695924</v>
      </c>
    </row>
    <row r="4518" spans="1:21" x14ac:dyDescent="0.2">
      <c r="A4518" s="178">
        <v>42924</v>
      </c>
      <c r="B4518" s="179">
        <v>0.16666666666666666</v>
      </c>
      <c r="C4518" t="s">
        <v>349</v>
      </c>
      <c r="D4518">
        <v>2.11</v>
      </c>
      <c r="E4518">
        <v>1.5</v>
      </c>
      <c r="F4518">
        <v>2</v>
      </c>
      <c r="G4518">
        <v>0.97</v>
      </c>
      <c r="H4518" s="184">
        <f t="shared" ref="H4518:L4518" si="4919">H4494</f>
        <v>0.125</v>
      </c>
      <c r="I4518" s="185">
        <f t="shared" si="4919"/>
        <v>201</v>
      </c>
      <c r="J4518" s="185">
        <f t="shared" si="4919"/>
        <v>205</v>
      </c>
      <c r="K4518" s="185">
        <f t="shared" si="4919"/>
        <v>2985</v>
      </c>
      <c r="L4518" s="185">
        <f t="shared" si="4919"/>
        <v>1717</v>
      </c>
      <c r="M4518" s="147"/>
      <c r="N4518" s="143">
        <f t="shared" si="4884"/>
        <v>424.10999999999996</v>
      </c>
      <c r="O4518" s="143">
        <f t="shared" si="4880"/>
        <v>307.5</v>
      </c>
      <c r="P4518" s="143">
        <f t="shared" si="4881"/>
        <v>5970</v>
      </c>
      <c r="Q4518" s="143">
        <f t="shared" si="4882"/>
        <v>1665.49</v>
      </c>
      <c r="R4518" s="188">
        <f t="shared" si="4885"/>
        <v>8367.1</v>
      </c>
      <c r="T4518">
        <v>38737.57</v>
      </c>
      <c r="U4518" s="190">
        <f t="shared" si="4886"/>
        <v>0.21599444673478488</v>
      </c>
    </row>
    <row r="4519" spans="1:21" x14ac:dyDescent="0.2">
      <c r="A4519" s="178">
        <v>42924</v>
      </c>
      <c r="B4519" s="179">
        <v>0.20833333333333334</v>
      </c>
      <c r="C4519" t="s">
        <v>349</v>
      </c>
      <c r="D4519">
        <v>1.23</v>
      </c>
      <c r="E4519">
        <v>1.5</v>
      </c>
      <c r="F4519">
        <v>2</v>
      </c>
      <c r="G4519">
        <v>0.97</v>
      </c>
      <c r="H4519" s="184">
        <f t="shared" ref="H4519:L4519" si="4920">H4495</f>
        <v>0.16666666666666666</v>
      </c>
      <c r="I4519" s="185">
        <f t="shared" si="4920"/>
        <v>185</v>
      </c>
      <c r="J4519" s="185">
        <f t="shared" si="4920"/>
        <v>205</v>
      </c>
      <c r="K4519" s="185">
        <f t="shared" si="4920"/>
        <v>2985</v>
      </c>
      <c r="L4519" s="185">
        <f t="shared" si="4920"/>
        <v>1717</v>
      </c>
      <c r="M4519" s="147"/>
      <c r="N4519" s="143">
        <f t="shared" si="4884"/>
        <v>227.54999999999998</v>
      </c>
      <c r="O4519" s="143">
        <f t="shared" si="4880"/>
        <v>307.5</v>
      </c>
      <c r="P4519" s="143">
        <f t="shared" si="4881"/>
        <v>5970</v>
      </c>
      <c r="Q4519" s="143">
        <f t="shared" si="4882"/>
        <v>1665.49</v>
      </c>
      <c r="R4519" s="188">
        <f t="shared" si="4885"/>
        <v>8170.54</v>
      </c>
      <c r="T4519">
        <v>37460.629999999997</v>
      </c>
      <c r="U4519" s="190">
        <f t="shared" si="4886"/>
        <v>0.21811005314112444</v>
      </c>
    </row>
    <row r="4520" spans="1:21" x14ac:dyDescent="0.2">
      <c r="A4520" s="178">
        <v>42924</v>
      </c>
      <c r="B4520" s="179">
        <v>0.25</v>
      </c>
      <c r="C4520" t="s">
        <v>349</v>
      </c>
      <c r="D4520">
        <v>1.49</v>
      </c>
      <c r="E4520">
        <v>1.8</v>
      </c>
      <c r="F4520">
        <v>2</v>
      </c>
      <c r="G4520">
        <v>0.97</v>
      </c>
      <c r="H4520" s="184">
        <f t="shared" ref="H4520:L4520" si="4921">H4496</f>
        <v>0.20833333333333334</v>
      </c>
      <c r="I4520" s="185">
        <f t="shared" si="4921"/>
        <v>207</v>
      </c>
      <c r="J4520" s="185">
        <f t="shared" si="4921"/>
        <v>283</v>
      </c>
      <c r="K4520" s="185">
        <f t="shared" si="4921"/>
        <v>2985</v>
      </c>
      <c r="L4520" s="185">
        <f t="shared" si="4921"/>
        <v>1717</v>
      </c>
      <c r="M4520" s="147"/>
      <c r="N4520" s="143">
        <f t="shared" si="4884"/>
        <v>308.43</v>
      </c>
      <c r="O4520" s="143">
        <f t="shared" si="4880"/>
        <v>509.40000000000003</v>
      </c>
      <c r="P4520" s="143">
        <f t="shared" si="4881"/>
        <v>5970</v>
      </c>
      <c r="Q4520" s="143">
        <f t="shared" si="4882"/>
        <v>1665.49</v>
      </c>
      <c r="R4520" s="188">
        <f t="shared" si="4885"/>
        <v>8453.32</v>
      </c>
      <c r="T4520">
        <v>36760.07</v>
      </c>
      <c r="U4520" s="190">
        <f t="shared" si="4886"/>
        <v>0.22995930094801234</v>
      </c>
    </row>
    <row r="4521" spans="1:21" x14ac:dyDescent="0.2">
      <c r="A4521" s="178">
        <v>42924</v>
      </c>
      <c r="B4521" s="179">
        <v>0.29166666666666669</v>
      </c>
      <c r="C4521" t="s">
        <v>349</v>
      </c>
      <c r="D4521">
        <v>2</v>
      </c>
      <c r="E4521">
        <v>3</v>
      </c>
      <c r="F4521">
        <v>2</v>
      </c>
      <c r="G4521">
        <v>1.79</v>
      </c>
      <c r="H4521" s="184">
        <f t="shared" ref="H4521:L4521" si="4922">H4497</f>
        <v>0.25</v>
      </c>
      <c r="I4521" s="185">
        <f t="shared" si="4922"/>
        <v>327</v>
      </c>
      <c r="J4521" s="185">
        <f t="shared" si="4922"/>
        <v>438</v>
      </c>
      <c r="K4521" s="185">
        <f t="shared" si="4922"/>
        <v>2985</v>
      </c>
      <c r="L4521" s="185">
        <f t="shared" si="4922"/>
        <v>1717</v>
      </c>
      <c r="M4521" s="147"/>
      <c r="N4521" s="143">
        <f t="shared" si="4884"/>
        <v>654</v>
      </c>
      <c r="O4521" s="143">
        <f t="shared" si="4880"/>
        <v>1314</v>
      </c>
      <c r="P4521" s="143">
        <f t="shared" si="4881"/>
        <v>5970</v>
      </c>
      <c r="Q4521" s="143">
        <f t="shared" si="4882"/>
        <v>3073.43</v>
      </c>
      <c r="R4521" s="188">
        <f t="shared" si="4885"/>
        <v>11011.43</v>
      </c>
      <c r="T4521">
        <v>36722.44</v>
      </c>
      <c r="U4521" s="190">
        <f t="shared" si="4886"/>
        <v>0.29985561961569002</v>
      </c>
    </row>
    <row r="4522" spans="1:21" x14ac:dyDescent="0.2">
      <c r="A4522" s="178">
        <v>42924</v>
      </c>
      <c r="B4522" s="179">
        <v>0.33333333333333331</v>
      </c>
      <c r="C4522" t="s">
        <v>349</v>
      </c>
      <c r="D4522">
        <v>2.58</v>
      </c>
      <c r="E4522">
        <v>3</v>
      </c>
      <c r="F4522">
        <v>2.5</v>
      </c>
      <c r="G4522">
        <v>2</v>
      </c>
      <c r="H4522" s="184">
        <f t="shared" ref="H4522:L4522" si="4923">H4498</f>
        <v>0.29166666666666669</v>
      </c>
      <c r="I4522" s="185">
        <f t="shared" si="4923"/>
        <v>249</v>
      </c>
      <c r="J4522" s="185">
        <f t="shared" si="4923"/>
        <v>556</v>
      </c>
      <c r="K4522" s="185">
        <f t="shared" si="4923"/>
        <v>2872</v>
      </c>
      <c r="L4522" s="185">
        <f t="shared" si="4923"/>
        <v>2219</v>
      </c>
      <c r="M4522" s="147"/>
      <c r="N4522" s="143">
        <f t="shared" si="4884"/>
        <v>642.42000000000007</v>
      </c>
      <c r="O4522" s="143">
        <f t="shared" si="4880"/>
        <v>1668</v>
      </c>
      <c r="P4522" s="143">
        <f t="shared" si="4881"/>
        <v>7180</v>
      </c>
      <c r="Q4522" s="143">
        <f t="shared" si="4882"/>
        <v>4438</v>
      </c>
      <c r="R4522" s="188">
        <f t="shared" si="4885"/>
        <v>13928.42</v>
      </c>
      <c r="T4522">
        <v>36825.5</v>
      </c>
      <c r="U4522" s="190">
        <f t="shared" si="4886"/>
        <v>0.37822758686236441</v>
      </c>
    </row>
    <row r="4523" spans="1:21" x14ac:dyDescent="0.2">
      <c r="A4523" s="178">
        <v>42924</v>
      </c>
      <c r="B4523" s="179">
        <v>0.375</v>
      </c>
      <c r="C4523" t="s">
        <v>349</v>
      </c>
      <c r="D4523">
        <v>3.5</v>
      </c>
      <c r="E4523">
        <v>4.28</v>
      </c>
      <c r="F4523">
        <v>3.22</v>
      </c>
      <c r="G4523">
        <v>2</v>
      </c>
      <c r="H4523" s="184">
        <f t="shared" ref="H4523:L4523" si="4924">H4499</f>
        <v>0.33333333333333331</v>
      </c>
      <c r="I4523" s="185">
        <f t="shared" si="4924"/>
        <v>256</v>
      </c>
      <c r="J4523" s="185">
        <f t="shared" si="4924"/>
        <v>306</v>
      </c>
      <c r="K4523" s="185">
        <f t="shared" si="4924"/>
        <v>2872</v>
      </c>
      <c r="L4523" s="185">
        <f t="shared" si="4924"/>
        <v>2219</v>
      </c>
      <c r="M4523" s="147"/>
      <c r="N4523" s="143">
        <f t="shared" si="4884"/>
        <v>896</v>
      </c>
      <c r="O4523" s="143">
        <f t="shared" si="4880"/>
        <v>1309.68</v>
      </c>
      <c r="P4523" s="143">
        <f t="shared" si="4881"/>
        <v>9247.84</v>
      </c>
      <c r="Q4523" s="143">
        <f t="shared" si="4882"/>
        <v>4438</v>
      </c>
      <c r="R4523" s="188">
        <f t="shared" si="4885"/>
        <v>15891.52</v>
      </c>
      <c r="T4523">
        <v>37888.93</v>
      </c>
      <c r="U4523" s="190">
        <f t="shared" si="4886"/>
        <v>0.41942382643162529</v>
      </c>
    </row>
    <row r="4524" spans="1:21" x14ac:dyDescent="0.2">
      <c r="A4524" s="178">
        <v>42924</v>
      </c>
      <c r="B4524" s="179">
        <v>0.41666666666666669</v>
      </c>
      <c r="C4524" t="s">
        <v>349</v>
      </c>
      <c r="D4524">
        <v>2.61</v>
      </c>
      <c r="E4524">
        <v>5.76</v>
      </c>
      <c r="F4524">
        <v>4.8899999999999997</v>
      </c>
      <c r="G4524">
        <v>2.52</v>
      </c>
      <c r="H4524" s="184">
        <f t="shared" ref="H4524:L4524" si="4925">H4500</f>
        <v>0.375</v>
      </c>
      <c r="I4524" s="185">
        <f t="shared" si="4925"/>
        <v>156</v>
      </c>
      <c r="J4524" s="185">
        <f t="shared" si="4925"/>
        <v>343</v>
      </c>
      <c r="K4524" s="185">
        <f t="shared" si="4925"/>
        <v>2872</v>
      </c>
      <c r="L4524" s="185">
        <f t="shared" si="4925"/>
        <v>2219</v>
      </c>
      <c r="M4524" s="147"/>
      <c r="N4524" s="143">
        <f t="shared" si="4884"/>
        <v>407.15999999999997</v>
      </c>
      <c r="O4524" s="143">
        <f t="shared" si="4880"/>
        <v>1975.6799999999998</v>
      </c>
      <c r="P4524" s="143">
        <f t="shared" si="4881"/>
        <v>14044.08</v>
      </c>
      <c r="Q4524" s="143">
        <f t="shared" si="4882"/>
        <v>5591.88</v>
      </c>
      <c r="R4524" s="188">
        <f t="shared" si="4885"/>
        <v>22018.799999999999</v>
      </c>
      <c r="T4524">
        <v>41426.68</v>
      </c>
      <c r="U4524" s="190">
        <f t="shared" si="4886"/>
        <v>0.53151254215882127</v>
      </c>
    </row>
    <row r="4525" spans="1:21" x14ac:dyDescent="0.2">
      <c r="A4525" s="178">
        <v>42924</v>
      </c>
      <c r="B4525" s="179">
        <v>0.45833333333333331</v>
      </c>
      <c r="C4525" t="s">
        <v>349</v>
      </c>
      <c r="D4525">
        <v>2.11</v>
      </c>
      <c r="E4525">
        <v>9.89</v>
      </c>
      <c r="F4525">
        <v>7.31</v>
      </c>
      <c r="G4525">
        <v>1.42</v>
      </c>
      <c r="H4525" s="184">
        <f t="shared" ref="H4525:L4525" si="4926">H4501</f>
        <v>0.41666666666666669</v>
      </c>
      <c r="I4525" s="185">
        <f t="shared" si="4926"/>
        <v>196</v>
      </c>
      <c r="J4525" s="185">
        <f t="shared" si="4926"/>
        <v>315</v>
      </c>
      <c r="K4525" s="185">
        <f t="shared" si="4926"/>
        <v>2872</v>
      </c>
      <c r="L4525" s="185">
        <f t="shared" si="4926"/>
        <v>2219</v>
      </c>
      <c r="M4525" s="147"/>
      <c r="N4525" s="143">
        <f t="shared" si="4884"/>
        <v>413.56</v>
      </c>
      <c r="O4525" s="143">
        <f t="shared" si="4880"/>
        <v>3115.3500000000004</v>
      </c>
      <c r="P4525" s="143">
        <f t="shared" si="4881"/>
        <v>20994.32</v>
      </c>
      <c r="Q4525" s="143">
        <f t="shared" si="4882"/>
        <v>3150.98</v>
      </c>
      <c r="R4525" s="188">
        <f t="shared" si="4885"/>
        <v>27674.21</v>
      </c>
      <c r="T4525">
        <v>45667.16</v>
      </c>
      <c r="U4525" s="190">
        <f t="shared" si="4886"/>
        <v>0.60599805199184698</v>
      </c>
    </row>
    <row r="4526" spans="1:21" x14ac:dyDescent="0.2">
      <c r="A4526" s="178">
        <v>42924</v>
      </c>
      <c r="B4526" s="179">
        <v>0.5</v>
      </c>
      <c r="C4526" t="s">
        <v>349</v>
      </c>
      <c r="D4526">
        <v>2.11</v>
      </c>
      <c r="E4526">
        <v>13.6</v>
      </c>
      <c r="F4526">
        <v>11.4</v>
      </c>
      <c r="G4526">
        <v>3</v>
      </c>
      <c r="H4526" s="184">
        <f t="shared" ref="H4526:L4526" si="4927">H4502</f>
        <v>0.45833333333333331</v>
      </c>
      <c r="I4526" s="185">
        <f t="shared" si="4927"/>
        <v>226</v>
      </c>
      <c r="J4526" s="185">
        <f t="shared" si="4927"/>
        <v>326</v>
      </c>
      <c r="K4526" s="185">
        <f t="shared" si="4927"/>
        <v>2842</v>
      </c>
      <c r="L4526" s="185">
        <f t="shared" si="4927"/>
        <v>1635</v>
      </c>
      <c r="M4526" s="147"/>
      <c r="N4526" s="143">
        <f t="shared" si="4884"/>
        <v>476.85999999999996</v>
      </c>
      <c r="O4526" s="143">
        <f t="shared" si="4880"/>
        <v>4433.5999999999995</v>
      </c>
      <c r="P4526" s="143">
        <f t="shared" si="4881"/>
        <v>32398.799999999999</v>
      </c>
      <c r="Q4526" s="143">
        <f t="shared" si="4882"/>
        <v>4905</v>
      </c>
      <c r="R4526" s="188">
        <f t="shared" si="4885"/>
        <v>42214.259999999995</v>
      </c>
      <c r="T4526">
        <v>50091.360000000001</v>
      </c>
      <c r="U4526" s="190">
        <f t="shared" si="4886"/>
        <v>0.8427453357225676</v>
      </c>
    </row>
    <row r="4527" spans="1:21" x14ac:dyDescent="0.2">
      <c r="A4527" s="178">
        <v>42924</v>
      </c>
      <c r="B4527" s="179">
        <v>0.54166666666666663</v>
      </c>
      <c r="C4527" t="s">
        <v>349</v>
      </c>
      <c r="D4527">
        <v>1.56</v>
      </c>
      <c r="E4527">
        <v>15.35</v>
      </c>
      <c r="F4527">
        <v>14.87</v>
      </c>
      <c r="G4527">
        <v>4.47</v>
      </c>
      <c r="H4527" s="184">
        <f t="shared" ref="H4527:L4527" si="4928">H4503</f>
        <v>0.5</v>
      </c>
      <c r="I4527" s="185">
        <f t="shared" si="4928"/>
        <v>222</v>
      </c>
      <c r="J4527" s="185">
        <f t="shared" si="4928"/>
        <v>319</v>
      </c>
      <c r="K4527" s="185">
        <f t="shared" si="4928"/>
        <v>2842</v>
      </c>
      <c r="L4527" s="185">
        <f t="shared" si="4928"/>
        <v>1635</v>
      </c>
      <c r="M4527" s="147"/>
      <c r="N4527" s="143">
        <f t="shared" si="4884"/>
        <v>346.32</v>
      </c>
      <c r="O4527" s="143">
        <f t="shared" si="4880"/>
        <v>4896.6499999999996</v>
      </c>
      <c r="P4527" s="143">
        <f t="shared" si="4881"/>
        <v>42260.54</v>
      </c>
      <c r="Q4527" s="143">
        <f t="shared" si="4882"/>
        <v>7308.45</v>
      </c>
      <c r="R4527" s="188">
        <f t="shared" si="4885"/>
        <v>54811.96</v>
      </c>
      <c r="T4527">
        <v>54068.86</v>
      </c>
      <c r="U4527" s="190">
        <f t="shared" si="4886"/>
        <v>1.0137435854944972</v>
      </c>
    </row>
    <row r="4528" spans="1:21" x14ac:dyDescent="0.2">
      <c r="A4528" s="178">
        <v>42924</v>
      </c>
      <c r="B4528" s="179">
        <v>0.58333333333333337</v>
      </c>
      <c r="C4528" t="s">
        <v>349</v>
      </c>
      <c r="D4528">
        <v>1.57</v>
      </c>
      <c r="E4528">
        <v>19.86</v>
      </c>
      <c r="F4528">
        <v>23.55</v>
      </c>
      <c r="G4528">
        <v>9.5</v>
      </c>
      <c r="H4528" s="184">
        <f t="shared" ref="H4528:L4528" si="4929">H4504</f>
        <v>0.54166666666666663</v>
      </c>
      <c r="I4528" s="185">
        <f t="shared" si="4929"/>
        <v>195</v>
      </c>
      <c r="J4528" s="185">
        <f t="shared" si="4929"/>
        <v>299</v>
      </c>
      <c r="K4528" s="185">
        <f t="shared" si="4929"/>
        <v>2842</v>
      </c>
      <c r="L4528" s="185">
        <f t="shared" si="4929"/>
        <v>1635</v>
      </c>
      <c r="M4528" s="147"/>
      <c r="N4528" s="143">
        <f t="shared" si="4884"/>
        <v>306.15000000000003</v>
      </c>
      <c r="O4528" s="143">
        <f t="shared" si="4880"/>
        <v>5938.1399999999994</v>
      </c>
      <c r="P4528" s="143">
        <f t="shared" si="4881"/>
        <v>66929.100000000006</v>
      </c>
      <c r="Q4528" s="143">
        <f t="shared" si="4882"/>
        <v>15532.5</v>
      </c>
      <c r="R4528" s="188">
        <f t="shared" si="4885"/>
        <v>88705.89</v>
      </c>
      <c r="T4528">
        <v>57543.38</v>
      </c>
      <c r="U4528" s="190">
        <f t="shared" si="4886"/>
        <v>1.5415481329042542</v>
      </c>
    </row>
    <row r="4529" spans="1:21" x14ac:dyDescent="0.2">
      <c r="A4529" s="178">
        <v>42924</v>
      </c>
      <c r="B4529" s="179">
        <v>0.625</v>
      </c>
      <c r="C4529" t="s">
        <v>349</v>
      </c>
      <c r="D4529">
        <v>2</v>
      </c>
      <c r="E4529">
        <v>28.38</v>
      </c>
      <c r="F4529">
        <v>33.380000000000003</v>
      </c>
      <c r="G4529">
        <v>19.649999999999999</v>
      </c>
      <c r="H4529" s="184">
        <f t="shared" ref="H4529:L4529" si="4930">H4505</f>
        <v>0.58333333333333337</v>
      </c>
      <c r="I4529" s="185">
        <f t="shared" si="4930"/>
        <v>205</v>
      </c>
      <c r="J4529" s="185">
        <f t="shared" si="4930"/>
        <v>237</v>
      </c>
      <c r="K4529" s="185">
        <f t="shared" si="4930"/>
        <v>2842</v>
      </c>
      <c r="L4529" s="185">
        <f t="shared" si="4930"/>
        <v>1635</v>
      </c>
      <c r="M4529" s="147"/>
      <c r="N4529" s="143">
        <f t="shared" si="4884"/>
        <v>410</v>
      </c>
      <c r="O4529" s="143">
        <f t="shared" si="4880"/>
        <v>6726.0599999999995</v>
      </c>
      <c r="P4529" s="143">
        <f t="shared" si="4881"/>
        <v>94865.96</v>
      </c>
      <c r="Q4529" s="143">
        <f t="shared" si="4882"/>
        <v>32127.749999999996</v>
      </c>
      <c r="R4529" s="188">
        <f t="shared" si="4885"/>
        <v>134129.76999999999</v>
      </c>
      <c r="T4529">
        <v>60246.85</v>
      </c>
      <c r="U4529" s="190">
        <f t="shared" si="4886"/>
        <v>2.226336646646256</v>
      </c>
    </row>
    <row r="4530" spans="1:21" x14ac:dyDescent="0.2">
      <c r="A4530" s="178">
        <v>42924</v>
      </c>
      <c r="B4530" s="179">
        <v>0.66666666666666663</v>
      </c>
      <c r="C4530" t="s">
        <v>349</v>
      </c>
      <c r="D4530">
        <v>2.11</v>
      </c>
      <c r="E4530">
        <v>44.17</v>
      </c>
      <c r="F4530">
        <v>49.17</v>
      </c>
      <c r="G4530">
        <v>33.76</v>
      </c>
      <c r="H4530" s="184">
        <f t="shared" ref="H4530:L4530" si="4931">H4506</f>
        <v>0.625</v>
      </c>
      <c r="I4530" s="185">
        <f t="shared" si="4931"/>
        <v>212</v>
      </c>
      <c r="J4530" s="185">
        <f t="shared" si="4931"/>
        <v>213</v>
      </c>
      <c r="K4530" s="185">
        <f t="shared" si="4931"/>
        <v>2842</v>
      </c>
      <c r="L4530" s="185">
        <f t="shared" si="4931"/>
        <v>1380</v>
      </c>
      <c r="M4530" s="147"/>
      <c r="N4530" s="143">
        <f t="shared" si="4884"/>
        <v>447.32</v>
      </c>
      <c r="O4530" s="143">
        <f t="shared" si="4880"/>
        <v>9408.2100000000009</v>
      </c>
      <c r="P4530" s="143">
        <f t="shared" si="4881"/>
        <v>139741.14000000001</v>
      </c>
      <c r="Q4530" s="143">
        <f t="shared" si="4882"/>
        <v>46588.799999999996</v>
      </c>
      <c r="R4530" s="188">
        <f t="shared" si="4885"/>
        <v>196185.47</v>
      </c>
      <c r="T4530">
        <v>61897.77</v>
      </c>
      <c r="U4530" s="190">
        <f t="shared" si="4886"/>
        <v>3.1695078837250521</v>
      </c>
    </row>
    <row r="4531" spans="1:21" x14ac:dyDescent="0.2">
      <c r="A4531" s="178">
        <v>42924</v>
      </c>
      <c r="B4531" s="179">
        <v>0.70833333333333337</v>
      </c>
      <c r="C4531" t="s">
        <v>349</v>
      </c>
      <c r="D4531">
        <v>3.48</v>
      </c>
      <c r="E4531">
        <v>38.630000000000003</v>
      </c>
      <c r="F4531">
        <v>44.44</v>
      </c>
      <c r="G4531">
        <v>29.95</v>
      </c>
      <c r="H4531" s="184">
        <f t="shared" ref="H4531:L4531" si="4932">H4507</f>
        <v>0.66666666666666663</v>
      </c>
      <c r="I4531" s="185">
        <f t="shared" si="4932"/>
        <v>191</v>
      </c>
      <c r="J4531" s="185">
        <f t="shared" si="4932"/>
        <v>237</v>
      </c>
      <c r="K4531" s="185">
        <f t="shared" si="4932"/>
        <v>2842</v>
      </c>
      <c r="L4531" s="185">
        <f t="shared" si="4932"/>
        <v>1380</v>
      </c>
      <c r="M4531" s="147"/>
      <c r="N4531" s="143">
        <f t="shared" si="4884"/>
        <v>664.68</v>
      </c>
      <c r="O4531" s="143">
        <f t="shared" si="4880"/>
        <v>9155.3100000000013</v>
      </c>
      <c r="P4531" s="143">
        <f t="shared" si="4881"/>
        <v>126298.48</v>
      </c>
      <c r="Q4531" s="143">
        <f t="shared" si="4882"/>
        <v>41331</v>
      </c>
      <c r="R4531" s="188">
        <f t="shared" si="4885"/>
        <v>177449.47</v>
      </c>
      <c r="T4531">
        <v>62545.13</v>
      </c>
      <c r="U4531" s="190">
        <f t="shared" si="4886"/>
        <v>2.8371428758721904</v>
      </c>
    </row>
    <row r="4532" spans="1:21" x14ac:dyDescent="0.2">
      <c r="A4532" s="178">
        <v>42924</v>
      </c>
      <c r="B4532" s="179">
        <v>0.75</v>
      </c>
      <c r="C4532" t="s">
        <v>349</v>
      </c>
      <c r="D4532">
        <v>3.01</v>
      </c>
      <c r="E4532">
        <v>11.89</v>
      </c>
      <c r="F4532">
        <v>16.89</v>
      </c>
      <c r="G4532">
        <v>7.76</v>
      </c>
      <c r="H4532" s="184">
        <f t="shared" ref="H4532:L4532" si="4933">H4508</f>
        <v>0.70833333333333337</v>
      </c>
      <c r="I4532" s="185">
        <f t="shared" si="4933"/>
        <v>218</v>
      </c>
      <c r="J4532" s="185">
        <f t="shared" si="4933"/>
        <v>258</v>
      </c>
      <c r="K4532" s="185">
        <f t="shared" si="4933"/>
        <v>2842</v>
      </c>
      <c r="L4532" s="185">
        <f t="shared" si="4933"/>
        <v>1380</v>
      </c>
      <c r="M4532" s="147"/>
      <c r="N4532" s="143">
        <f t="shared" si="4884"/>
        <v>656.18</v>
      </c>
      <c r="O4532" s="143">
        <f t="shared" si="4880"/>
        <v>3067.6200000000003</v>
      </c>
      <c r="P4532" s="143">
        <f t="shared" si="4881"/>
        <v>48001.380000000005</v>
      </c>
      <c r="Q4532" s="143">
        <f t="shared" si="4882"/>
        <v>10708.8</v>
      </c>
      <c r="R4532" s="188">
        <f t="shared" si="4885"/>
        <v>62433.98000000001</v>
      </c>
      <c r="T4532">
        <v>61906.6</v>
      </c>
      <c r="U4532" s="190">
        <f t="shared" si="4886"/>
        <v>1.0085189624369617</v>
      </c>
    </row>
    <row r="4533" spans="1:21" x14ac:dyDescent="0.2">
      <c r="A4533" s="178">
        <v>42924</v>
      </c>
      <c r="B4533" s="179">
        <v>0.79166666666666663</v>
      </c>
      <c r="C4533" t="s">
        <v>349</v>
      </c>
      <c r="D4533">
        <v>3.59</v>
      </c>
      <c r="E4533">
        <v>8.0299999999999994</v>
      </c>
      <c r="F4533">
        <v>13.03</v>
      </c>
      <c r="G4533">
        <v>6.37</v>
      </c>
      <c r="H4533" s="184">
        <f t="shared" ref="H4533:L4533" si="4934">H4509</f>
        <v>0.75</v>
      </c>
      <c r="I4533" s="185">
        <f t="shared" si="4934"/>
        <v>240</v>
      </c>
      <c r="J4533" s="185">
        <f t="shared" si="4934"/>
        <v>365</v>
      </c>
      <c r="K4533" s="185">
        <f t="shared" si="4934"/>
        <v>2842</v>
      </c>
      <c r="L4533" s="185">
        <f t="shared" si="4934"/>
        <v>1380</v>
      </c>
      <c r="M4533" s="147"/>
      <c r="N4533" s="143">
        <f t="shared" si="4884"/>
        <v>861.59999999999991</v>
      </c>
      <c r="O4533" s="143">
        <f t="shared" si="4880"/>
        <v>2930.95</v>
      </c>
      <c r="P4533" s="143">
        <f t="shared" si="4881"/>
        <v>37031.259999999995</v>
      </c>
      <c r="Q4533" s="143">
        <f t="shared" si="4882"/>
        <v>8790.6</v>
      </c>
      <c r="R4533" s="188">
        <f t="shared" si="4885"/>
        <v>49614.409999999996</v>
      </c>
      <c r="T4533">
        <v>60431.18</v>
      </c>
      <c r="U4533" s="190">
        <f t="shared" si="4886"/>
        <v>0.82100680476535448</v>
      </c>
    </row>
    <row r="4534" spans="1:21" x14ac:dyDescent="0.2">
      <c r="A4534" s="178">
        <v>42924</v>
      </c>
      <c r="B4534" s="179">
        <v>0.83333333333333337</v>
      </c>
      <c r="C4534" t="s">
        <v>349</v>
      </c>
      <c r="D4534">
        <v>3.5</v>
      </c>
      <c r="E4534">
        <v>6.63</v>
      </c>
      <c r="F4534">
        <v>9.77</v>
      </c>
      <c r="G4534">
        <v>4</v>
      </c>
      <c r="H4534" s="184">
        <f t="shared" ref="H4534:L4534" si="4935">H4510</f>
        <v>0.79166666666666663</v>
      </c>
      <c r="I4534" s="185">
        <f t="shared" si="4935"/>
        <v>320</v>
      </c>
      <c r="J4534" s="185">
        <f t="shared" si="4935"/>
        <v>214</v>
      </c>
      <c r="K4534" s="185">
        <f t="shared" si="4935"/>
        <v>2842</v>
      </c>
      <c r="L4534" s="185">
        <f t="shared" si="4935"/>
        <v>1426</v>
      </c>
      <c r="M4534" s="147"/>
      <c r="N4534" s="143">
        <f t="shared" si="4884"/>
        <v>1120</v>
      </c>
      <c r="O4534" s="143">
        <f t="shared" si="4880"/>
        <v>1418.82</v>
      </c>
      <c r="P4534" s="143">
        <f t="shared" si="4881"/>
        <v>27766.34</v>
      </c>
      <c r="Q4534" s="143">
        <f t="shared" si="4882"/>
        <v>5704</v>
      </c>
      <c r="R4534" s="188">
        <f t="shared" si="4885"/>
        <v>36009.160000000003</v>
      </c>
      <c r="T4534">
        <v>58184</v>
      </c>
      <c r="U4534" s="190">
        <f t="shared" si="4886"/>
        <v>0.61888422934139975</v>
      </c>
    </row>
    <row r="4535" spans="1:21" x14ac:dyDescent="0.2">
      <c r="A4535" s="178">
        <v>42924</v>
      </c>
      <c r="B4535" s="179">
        <v>0.875</v>
      </c>
      <c r="C4535" t="s">
        <v>349</v>
      </c>
      <c r="D4535">
        <v>3.5</v>
      </c>
      <c r="E4535">
        <v>6.8</v>
      </c>
      <c r="F4535">
        <v>8.0500000000000007</v>
      </c>
      <c r="G4535">
        <v>2</v>
      </c>
      <c r="H4535" s="184">
        <f t="shared" ref="H4535:L4535" si="4936">H4511</f>
        <v>0.83333333333333337</v>
      </c>
      <c r="I4535" s="185">
        <f t="shared" si="4936"/>
        <v>322</v>
      </c>
      <c r="J4535" s="185">
        <f t="shared" si="4936"/>
        <v>178</v>
      </c>
      <c r="K4535" s="185">
        <f t="shared" si="4936"/>
        <v>2842</v>
      </c>
      <c r="L4535" s="185">
        <f t="shared" si="4936"/>
        <v>1426</v>
      </c>
      <c r="M4535" s="147"/>
      <c r="N4535" s="143">
        <f t="shared" si="4884"/>
        <v>1127</v>
      </c>
      <c r="O4535" s="143">
        <f t="shared" si="4880"/>
        <v>1210.3999999999999</v>
      </c>
      <c r="P4535" s="143">
        <f t="shared" si="4881"/>
        <v>22878.100000000002</v>
      </c>
      <c r="Q4535" s="143">
        <f t="shared" si="4882"/>
        <v>2852</v>
      </c>
      <c r="R4535" s="188">
        <f t="shared" si="4885"/>
        <v>28067.5</v>
      </c>
      <c r="T4535">
        <v>55537.99</v>
      </c>
      <c r="U4535" s="190">
        <f t="shared" si="4886"/>
        <v>0.50537478940091285</v>
      </c>
    </row>
    <row r="4536" spans="1:21" x14ac:dyDescent="0.2">
      <c r="A4536" s="178">
        <v>42924</v>
      </c>
      <c r="B4536" s="179">
        <v>0.91666666666666663</v>
      </c>
      <c r="C4536" t="s">
        <v>349</v>
      </c>
      <c r="D4536">
        <v>15.85</v>
      </c>
      <c r="E4536">
        <v>8</v>
      </c>
      <c r="F4536">
        <v>7.26</v>
      </c>
      <c r="G4536">
        <v>1.42</v>
      </c>
      <c r="H4536" s="184">
        <f t="shared" ref="H4536:L4536" si="4937">H4512</f>
        <v>0.875</v>
      </c>
      <c r="I4536" s="185">
        <f t="shared" si="4937"/>
        <v>337</v>
      </c>
      <c r="J4536" s="185">
        <f t="shared" si="4937"/>
        <v>173</v>
      </c>
      <c r="K4536" s="185">
        <f t="shared" si="4937"/>
        <v>2842</v>
      </c>
      <c r="L4536" s="185">
        <f t="shared" si="4937"/>
        <v>1426</v>
      </c>
      <c r="M4536" s="147"/>
      <c r="N4536" s="143">
        <f t="shared" si="4884"/>
        <v>5341.45</v>
      </c>
      <c r="O4536" s="143">
        <f t="shared" si="4880"/>
        <v>1384</v>
      </c>
      <c r="P4536" s="143">
        <f t="shared" si="4881"/>
        <v>20632.919999999998</v>
      </c>
      <c r="Q4536" s="143">
        <f t="shared" si="4882"/>
        <v>2024.9199999999998</v>
      </c>
      <c r="R4536" s="188">
        <f t="shared" si="4885"/>
        <v>29383.289999999997</v>
      </c>
      <c r="T4536">
        <v>53505.34</v>
      </c>
      <c r="U4536" s="190">
        <f t="shared" si="4886"/>
        <v>0.54916555992355154</v>
      </c>
    </row>
    <row r="4537" spans="1:21" x14ac:dyDescent="0.2">
      <c r="A4537" s="178">
        <v>42924</v>
      </c>
      <c r="B4537" s="179">
        <v>0.95833333333333337</v>
      </c>
      <c r="C4537" t="s">
        <v>349</v>
      </c>
      <c r="D4537">
        <v>9</v>
      </c>
      <c r="E4537">
        <v>7</v>
      </c>
      <c r="F4537">
        <v>8</v>
      </c>
      <c r="G4537">
        <v>0.25</v>
      </c>
      <c r="H4537" s="184">
        <f t="shared" ref="H4537:L4537" si="4938">H4513</f>
        <v>0.91666666666666663</v>
      </c>
      <c r="I4537" s="185">
        <f t="shared" si="4938"/>
        <v>394</v>
      </c>
      <c r="J4537" s="185">
        <f t="shared" si="4938"/>
        <v>194</v>
      </c>
      <c r="K4537" s="185">
        <f t="shared" si="4938"/>
        <v>2842</v>
      </c>
      <c r="L4537" s="185">
        <f t="shared" si="4938"/>
        <v>1426</v>
      </c>
      <c r="M4537" s="147"/>
      <c r="N4537" s="143">
        <f t="shared" si="4884"/>
        <v>3546</v>
      </c>
      <c r="O4537" s="143">
        <f t="shared" si="4880"/>
        <v>1358</v>
      </c>
      <c r="P4537" s="143">
        <f t="shared" si="4881"/>
        <v>22736</v>
      </c>
      <c r="Q4537" s="143">
        <f t="shared" si="4882"/>
        <v>356.5</v>
      </c>
      <c r="R4537" s="188">
        <f t="shared" si="4885"/>
        <v>27996.5</v>
      </c>
      <c r="T4537">
        <v>52197.8</v>
      </c>
      <c r="U4537" s="190">
        <f t="shared" si="4886"/>
        <v>0.53635402258332721</v>
      </c>
    </row>
    <row r="4538" spans="1:21" x14ac:dyDescent="0.2">
      <c r="A4538" s="178">
        <v>42924</v>
      </c>
      <c r="B4538" s="180">
        <v>1</v>
      </c>
      <c r="C4538" t="s">
        <v>349</v>
      </c>
      <c r="D4538">
        <v>15</v>
      </c>
      <c r="E4538">
        <v>3.9</v>
      </c>
      <c r="F4538">
        <v>4.66</v>
      </c>
      <c r="G4538">
        <v>0.12</v>
      </c>
      <c r="H4538" s="184">
        <f t="shared" ref="H4538:L4538" si="4939">H4514</f>
        <v>0.95833333333333337</v>
      </c>
      <c r="I4538" s="185">
        <f t="shared" si="4939"/>
        <v>389</v>
      </c>
      <c r="J4538" s="185">
        <f t="shared" si="4939"/>
        <v>265</v>
      </c>
      <c r="K4538" s="185">
        <f t="shared" si="4939"/>
        <v>2985</v>
      </c>
      <c r="L4538" s="185">
        <f t="shared" si="4939"/>
        <v>1111</v>
      </c>
      <c r="M4538" s="147"/>
      <c r="N4538" s="143">
        <f t="shared" si="4884"/>
        <v>5835</v>
      </c>
      <c r="O4538" s="143">
        <f t="shared" si="4880"/>
        <v>1033.5</v>
      </c>
      <c r="P4538" s="143">
        <f t="shared" si="4881"/>
        <v>13910.1</v>
      </c>
      <c r="Q4538" s="143">
        <f t="shared" si="4882"/>
        <v>133.32</v>
      </c>
      <c r="R4538" s="188">
        <f t="shared" si="4885"/>
        <v>20911.919999999998</v>
      </c>
      <c r="T4538">
        <v>49295.08</v>
      </c>
      <c r="U4538" s="190">
        <f t="shared" si="4886"/>
        <v>0.42421921214044073</v>
      </c>
    </row>
    <row r="4539" spans="1:21" x14ac:dyDescent="0.2">
      <c r="A4539" s="178">
        <v>42925</v>
      </c>
      <c r="B4539" s="179">
        <v>4.1666666666666664E-2</v>
      </c>
      <c r="C4539" t="s">
        <v>349</v>
      </c>
      <c r="D4539">
        <v>9.11</v>
      </c>
      <c r="E4539">
        <v>3</v>
      </c>
      <c r="F4539">
        <v>3</v>
      </c>
      <c r="G4539">
        <v>0.12</v>
      </c>
      <c r="H4539" s="184">
        <f t="shared" ref="H4539:L4539" si="4940">H4515</f>
        <v>1</v>
      </c>
      <c r="I4539" s="185">
        <f t="shared" si="4940"/>
        <v>362</v>
      </c>
      <c r="J4539" s="185">
        <f t="shared" si="4940"/>
        <v>243</v>
      </c>
      <c r="K4539" s="185">
        <f t="shared" si="4940"/>
        <v>2985</v>
      </c>
      <c r="L4539" s="185">
        <f t="shared" si="4940"/>
        <v>1111</v>
      </c>
      <c r="M4539" s="147"/>
      <c r="N4539" s="143">
        <f t="shared" si="4884"/>
        <v>3297.8199999999997</v>
      </c>
      <c r="O4539" s="143">
        <f t="shared" si="4880"/>
        <v>729</v>
      </c>
      <c r="P4539" s="143">
        <f t="shared" si="4881"/>
        <v>8955</v>
      </c>
      <c r="Q4539" s="143">
        <f t="shared" si="4882"/>
        <v>133.32</v>
      </c>
      <c r="R4539" s="188">
        <f t="shared" si="4885"/>
        <v>13115.14</v>
      </c>
      <c r="T4539">
        <v>46036.26</v>
      </c>
      <c r="U4539" s="190">
        <f t="shared" si="4886"/>
        <v>0.2848871737191509</v>
      </c>
    </row>
    <row r="4540" spans="1:21" x14ac:dyDescent="0.2">
      <c r="A4540" s="178">
        <v>42925</v>
      </c>
      <c r="B4540" s="179">
        <v>8.3333333333333329E-2</v>
      </c>
      <c r="C4540" t="s">
        <v>349</v>
      </c>
      <c r="D4540">
        <v>3.95</v>
      </c>
      <c r="E4540">
        <v>1.96</v>
      </c>
      <c r="F4540">
        <v>2.11</v>
      </c>
      <c r="G4540">
        <v>0.17</v>
      </c>
      <c r="H4540" s="184">
        <f t="shared" ref="H4540:L4540" si="4941">H4516</f>
        <v>4.1666666666666664E-2</v>
      </c>
      <c r="I4540" s="185">
        <f t="shared" si="4941"/>
        <v>294</v>
      </c>
      <c r="J4540" s="185">
        <f t="shared" si="4941"/>
        <v>212</v>
      </c>
      <c r="K4540" s="185">
        <f t="shared" si="4941"/>
        <v>2985</v>
      </c>
      <c r="L4540" s="185">
        <f t="shared" si="4941"/>
        <v>1111</v>
      </c>
      <c r="M4540" s="147"/>
      <c r="N4540" s="143">
        <f t="shared" si="4884"/>
        <v>1161.3</v>
      </c>
      <c r="O4540" s="143">
        <f t="shared" si="4880"/>
        <v>415.52</v>
      </c>
      <c r="P4540" s="143">
        <f t="shared" si="4881"/>
        <v>6298.3499999999995</v>
      </c>
      <c r="Q4540" s="143">
        <f t="shared" si="4882"/>
        <v>188.87</v>
      </c>
      <c r="R4540" s="188">
        <f t="shared" si="4885"/>
        <v>8064.0399999999991</v>
      </c>
      <c r="T4540">
        <v>42907.65</v>
      </c>
      <c r="U4540" s="190">
        <f t="shared" si="4886"/>
        <v>0.18793944669540277</v>
      </c>
    </row>
    <row r="4541" spans="1:21" x14ac:dyDescent="0.2">
      <c r="A4541" s="178">
        <v>42925</v>
      </c>
      <c r="B4541" s="179">
        <v>0.125</v>
      </c>
      <c r="C4541" t="s">
        <v>349</v>
      </c>
      <c r="D4541">
        <v>3.5</v>
      </c>
      <c r="E4541">
        <v>1.5</v>
      </c>
      <c r="F4541">
        <v>2</v>
      </c>
      <c r="G4541">
        <v>0.61</v>
      </c>
      <c r="H4541" s="184">
        <f t="shared" ref="H4541:L4541" si="4942">H4517</f>
        <v>8.3333333333333329E-2</v>
      </c>
      <c r="I4541" s="185">
        <f t="shared" si="4942"/>
        <v>236</v>
      </c>
      <c r="J4541" s="185">
        <f t="shared" si="4942"/>
        <v>179</v>
      </c>
      <c r="K4541" s="185">
        <f t="shared" si="4942"/>
        <v>2985</v>
      </c>
      <c r="L4541" s="185">
        <f t="shared" si="4942"/>
        <v>1111</v>
      </c>
      <c r="M4541" s="147"/>
      <c r="N4541" s="143">
        <f t="shared" si="4884"/>
        <v>826</v>
      </c>
      <c r="O4541" s="143">
        <f t="shared" si="4880"/>
        <v>268.5</v>
      </c>
      <c r="P4541" s="143">
        <f t="shared" si="4881"/>
        <v>5970</v>
      </c>
      <c r="Q4541" s="143">
        <f t="shared" si="4882"/>
        <v>677.71</v>
      </c>
      <c r="R4541" s="188">
        <f t="shared" si="4885"/>
        <v>7742.21</v>
      </c>
      <c r="T4541">
        <v>40394.129999999997</v>
      </c>
      <c r="U4541" s="190">
        <f t="shared" si="4886"/>
        <v>0.19166670998979307</v>
      </c>
    </row>
    <row r="4542" spans="1:21" x14ac:dyDescent="0.2">
      <c r="A4542" s="178">
        <v>42925</v>
      </c>
      <c r="B4542" s="179">
        <v>0.16666666666666666</v>
      </c>
      <c r="C4542" t="s">
        <v>349</v>
      </c>
      <c r="D4542">
        <v>3.43</v>
      </c>
      <c r="E4542">
        <v>1.5</v>
      </c>
      <c r="F4542">
        <v>2</v>
      </c>
      <c r="G4542">
        <v>0.61</v>
      </c>
      <c r="H4542" s="184">
        <f t="shared" ref="H4542:L4542" si="4943">H4518</f>
        <v>0.125</v>
      </c>
      <c r="I4542" s="185">
        <f t="shared" si="4943"/>
        <v>201</v>
      </c>
      <c r="J4542" s="185">
        <f t="shared" si="4943"/>
        <v>205</v>
      </c>
      <c r="K4542" s="185">
        <f t="shared" si="4943"/>
        <v>2985</v>
      </c>
      <c r="L4542" s="185">
        <f t="shared" si="4943"/>
        <v>1717</v>
      </c>
      <c r="M4542" s="147"/>
      <c r="N4542" s="143">
        <f t="shared" si="4884"/>
        <v>689.43000000000006</v>
      </c>
      <c r="O4542" s="143">
        <f t="shared" si="4880"/>
        <v>307.5</v>
      </c>
      <c r="P4542" s="143">
        <f t="shared" si="4881"/>
        <v>5970</v>
      </c>
      <c r="Q4542" s="143">
        <f t="shared" si="4882"/>
        <v>1047.3699999999999</v>
      </c>
      <c r="R4542" s="188">
        <f t="shared" si="4885"/>
        <v>8014.3</v>
      </c>
      <c r="T4542">
        <v>38443.19</v>
      </c>
      <c r="U4542" s="190">
        <f t="shared" si="4886"/>
        <v>0.20847125329609742</v>
      </c>
    </row>
    <row r="4543" spans="1:21" x14ac:dyDescent="0.2">
      <c r="A4543" s="178">
        <v>42925</v>
      </c>
      <c r="B4543" s="179">
        <v>0.20833333333333334</v>
      </c>
      <c r="C4543" t="s">
        <v>349</v>
      </c>
      <c r="D4543">
        <v>2.61</v>
      </c>
      <c r="E4543">
        <v>1.5</v>
      </c>
      <c r="F4543">
        <v>2</v>
      </c>
      <c r="G4543">
        <v>0.61</v>
      </c>
      <c r="H4543" s="184">
        <f t="shared" ref="H4543:L4543" si="4944">H4519</f>
        <v>0.16666666666666666</v>
      </c>
      <c r="I4543" s="185">
        <f t="shared" si="4944"/>
        <v>185</v>
      </c>
      <c r="J4543" s="185">
        <f t="shared" si="4944"/>
        <v>205</v>
      </c>
      <c r="K4543" s="185">
        <f t="shared" si="4944"/>
        <v>2985</v>
      </c>
      <c r="L4543" s="185">
        <f t="shared" si="4944"/>
        <v>1717</v>
      </c>
      <c r="M4543" s="147"/>
      <c r="N4543" s="143">
        <f t="shared" si="4884"/>
        <v>482.84999999999997</v>
      </c>
      <c r="O4543" s="143">
        <f t="shared" si="4880"/>
        <v>307.5</v>
      </c>
      <c r="P4543" s="143">
        <f t="shared" si="4881"/>
        <v>5970</v>
      </c>
      <c r="Q4543" s="143">
        <f t="shared" si="4882"/>
        <v>1047.3699999999999</v>
      </c>
      <c r="R4543" s="188">
        <f t="shared" si="4885"/>
        <v>7807.72</v>
      </c>
      <c r="T4543">
        <v>37073.339999999997</v>
      </c>
      <c r="U4543" s="190">
        <f t="shared" si="4886"/>
        <v>0.21060201211976048</v>
      </c>
    </row>
    <row r="4544" spans="1:21" x14ac:dyDescent="0.2">
      <c r="A4544" s="178">
        <v>42925</v>
      </c>
      <c r="B4544" s="179">
        <v>0.25</v>
      </c>
      <c r="C4544" t="s">
        <v>349</v>
      </c>
      <c r="D4544">
        <v>2.89</v>
      </c>
      <c r="E4544">
        <v>1.8</v>
      </c>
      <c r="F4544">
        <v>2</v>
      </c>
      <c r="G4544">
        <v>0.61</v>
      </c>
      <c r="H4544" s="184">
        <f t="shared" ref="H4544:L4544" si="4945">H4520</f>
        <v>0.20833333333333334</v>
      </c>
      <c r="I4544" s="185">
        <f t="shared" si="4945"/>
        <v>207</v>
      </c>
      <c r="J4544" s="185">
        <f t="shared" si="4945"/>
        <v>283</v>
      </c>
      <c r="K4544" s="185">
        <f t="shared" si="4945"/>
        <v>2985</v>
      </c>
      <c r="L4544" s="185">
        <f t="shared" si="4945"/>
        <v>1717</v>
      </c>
      <c r="M4544" s="147"/>
      <c r="N4544" s="143">
        <f t="shared" si="4884"/>
        <v>598.23</v>
      </c>
      <c r="O4544" s="143">
        <f t="shared" si="4880"/>
        <v>509.40000000000003</v>
      </c>
      <c r="P4544" s="143">
        <f t="shared" si="4881"/>
        <v>5970</v>
      </c>
      <c r="Q4544" s="143">
        <f t="shared" si="4882"/>
        <v>1047.3699999999999</v>
      </c>
      <c r="R4544" s="188">
        <f t="shared" si="4885"/>
        <v>8125</v>
      </c>
      <c r="T4544">
        <v>36204.61</v>
      </c>
      <c r="U4544" s="190">
        <f t="shared" si="4886"/>
        <v>0.22441893449480604</v>
      </c>
    </row>
    <row r="4545" spans="1:21" x14ac:dyDescent="0.2">
      <c r="A4545" s="178">
        <v>42925</v>
      </c>
      <c r="B4545" s="179">
        <v>0.29166666666666669</v>
      </c>
      <c r="C4545" t="s">
        <v>349</v>
      </c>
      <c r="D4545">
        <v>3</v>
      </c>
      <c r="E4545">
        <v>3</v>
      </c>
      <c r="F4545">
        <v>2</v>
      </c>
      <c r="G4545">
        <v>1.79</v>
      </c>
      <c r="H4545" s="184">
        <f t="shared" ref="H4545:L4545" si="4946">H4521</f>
        <v>0.25</v>
      </c>
      <c r="I4545" s="185">
        <f t="shared" si="4946"/>
        <v>327</v>
      </c>
      <c r="J4545" s="185">
        <f t="shared" si="4946"/>
        <v>438</v>
      </c>
      <c r="K4545" s="185">
        <f t="shared" si="4946"/>
        <v>2985</v>
      </c>
      <c r="L4545" s="185">
        <f t="shared" si="4946"/>
        <v>1717</v>
      </c>
      <c r="M4545" s="147"/>
      <c r="N4545" s="143">
        <f t="shared" si="4884"/>
        <v>981</v>
      </c>
      <c r="O4545" s="143">
        <f t="shared" si="4880"/>
        <v>1314</v>
      </c>
      <c r="P4545" s="143">
        <f t="shared" si="4881"/>
        <v>5970</v>
      </c>
      <c r="Q4545" s="143">
        <f t="shared" si="4882"/>
        <v>3073.43</v>
      </c>
      <c r="R4545" s="188">
        <f t="shared" si="4885"/>
        <v>11338.43</v>
      </c>
      <c r="T4545">
        <v>35907.31</v>
      </c>
      <c r="U4545" s="190">
        <f t="shared" si="4886"/>
        <v>0.31576940739921761</v>
      </c>
    </row>
    <row r="4546" spans="1:21" x14ac:dyDescent="0.2">
      <c r="A4546" s="178">
        <v>42925</v>
      </c>
      <c r="B4546" s="179">
        <v>0.33333333333333331</v>
      </c>
      <c r="C4546" t="s">
        <v>349</v>
      </c>
      <c r="D4546">
        <v>3.5</v>
      </c>
      <c r="E4546">
        <v>3</v>
      </c>
      <c r="F4546">
        <v>2</v>
      </c>
      <c r="G4546">
        <v>1.68</v>
      </c>
      <c r="H4546" s="184">
        <f t="shared" ref="H4546:L4546" si="4947">H4522</f>
        <v>0.29166666666666669</v>
      </c>
      <c r="I4546" s="185">
        <f t="shared" si="4947"/>
        <v>249</v>
      </c>
      <c r="J4546" s="185">
        <f t="shared" si="4947"/>
        <v>556</v>
      </c>
      <c r="K4546" s="185">
        <f t="shared" si="4947"/>
        <v>2872</v>
      </c>
      <c r="L4546" s="185">
        <f t="shared" si="4947"/>
        <v>2219</v>
      </c>
      <c r="M4546" s="147"/>
      <c r="N4546" s="143">
        <f t="shared" si="4884"/>
        <v>871.5</v>
      </c>
      <c r="O4546" s="143">
        <f t="shared" si="4880"/>
        <v>1668</v>
      </c>
      <c r="P4546" s="143">
        <f t="shared" si="4881"/>
        <v>5744</v>
      </c>
      <c r="Q4546" s="143">
        <f t="shared" si="4882"/>
        <v>3727.92</v>
      </c>
      <c r="R4546" s="188">
        <f t="shared" si="4885"/>
        <v>12011.42</v>
      </c>
      <c r="T4546">
        <v>35571.360000000001</v>
      </c>
      <c r="U4546" s="190">
        <f t="shared" si="4886"/>
        <v>0.33767109269929518</v>
      </c>
    </row>
    <row r="4547" spans="1:21" x14ac:dyDescent="0.2">
      <c r="A4547" s="178">
        <v>42925</v>
      </c>
      <c r="B4547" s="179">
        <v>0.375</v>
      </c>
      <c r="C4547" t="s">
        <v>349</v>
      </c>
      <c r="D4547">
        <v>3.5</v>
      </c>
      <c r="E4547">
        <v>3.11</v>
      </c>
      <c r="F4547">
        <v>2.3199999999999998</v>
      </c>
      <c r="G4547">
        <v>0.99</v>
      </c>
      <c r="H4547" s="184">
        <f t="shared" ref="H4547:L4547" si="4948">H4523</f>
        <v>0.33333333333333331</v>
      </c>
      <c r="I4547" s="185">
        <f t="shared" si="4948"/>
        <v>256</v>
      </c>
      <c r="J4547" s="185">
        <f t="shared" si="4948"/>
        <v>306</v>
      </c>
      <c r="K4547" s="185">
        <f t="shared" si="4948"/>
        <v>2872</v>
      </c>
      <c r="L4547" s="185">
        <f t="shared" si="4948"/>
        <v>2219</v>
      </c>
      <c r="M4547" s="147"/>
      <c r="N4547" s="143">
        <f t="shared" si="4884"/>
        <v>896</v>
      </c>
      <c r="O4547" s="143">
        <f t="shared" si="4880"/>
        <v>951.66</v>
      </c>
      <c r="P4547" s="143">
        <f t="shared" si="4881"/>
        <v>6663.04</v>
      </c>
      <c r="Q4547" s="143">
        <f t="shared" si="4882"/>
        <v>2196.81</v>
      </c>
      <c r="R4547" s="188">
        <f t="shared" si="4885"/>
        <v>10707.51</v>
      </c>
      <c r="T4547">
        <v>36105.32</v>
      </c>
      <c r="U4547" s="190">
        <f t="shared" si="4886"/>
        <v>0.29656322115411249</v>
      </c>
    </row>
    <row r="4548" spans="1:21" x14ac:dyDescent="0.2">
      <c r="A4548" s="178">
        <v>42925</v>
      </c>
      <c r="B4548" s="179">
        <v>0.41666666666666669</v>
      </c>
      <c r="C4548" t="s">
        <v>349</v>
      </c>
      <c r="D4548">
        <v>3.01</v>
      </c>
      <c r="E4548">
        <v>5</v>
      </c>
      <c r="F4548">
        <v>4</v>
      </c>
      <c r="G4548">
        <v>2</v>
      </c>
      <c r="H4548" s="184">
        <f t="shared" ref="H4548:L4548" si="4949">H4524</f>
        <v>0.375</v>
      </c>
      <c r="I4548" s="185">
        <f t="shared" si="4949"/>
        <v>156</v>
      </c>
      <c r="J4548" s="185">
        <f t="shared" si="4949"/>
        <v>343</v>
      </c>
      <c r="K4548" s="185">
        <f t="shared" si="4949"/>
        <v>2872</v>
      </c>
      <c r="L4548" s="185">
        <f t="shared" si="4949"/>
        <v>2219</v>
      </c>
      <c r="M4548" s="147"/>
      <c r="N4548" s="143">
        <f t="shared" si="4884"/>
        <v>469.55999999999995</v>
      </c>
      <c r="O4548" s="143">
        <f t="shared" ref="O4548:O4611" si="4950">E4548*J4548</f>
        <v>1715</v>
      </c>
      <c r="P4548" s="143">
        <f t="shared" ref="P4548:P4611" si="4951">F4548*K4548</f>
        <v>11488</v>
      </c>
      <c r="Q4548" s="143">
        <f t="shared" ref="Q4548:Q4611" si="4952">G4548*L4548</f>
        <v>4438</v>
      </c>
      <c r="R4548" s="188">
        <f t="shared" si="4885"/>
        <v>18110.559999999998</v>
      </c>
      <c r="T4548">
        <v>39149.879999999997</v>
      </c>
      <c r="U4548" s="190">
        <f t="shared" si="4886"/>
        <v>0.46259554307701578</v>
      </c>
    </row>
    <row r="4549" spans="1:21" x14ac:dyDescent="0.2">
      <c r="A4549" s="178">
        <v>42925</v>
      </c>
      <c r="B4549" s="179">
        <v>0.45833333333333331</v>
      </c>
      <c r="C4549" t="s">
        <v>349</v>
      </c>
      <c r="D4549">
        <v>2.61</v>
      </c>
      <c r="E4549">
        <v>6.25</v>
      </c>
      <c r="F4549">
        <v>6.04</v>
      </c>
      <c r="G4549">
        <v>0.99</v>
      </c>
      <c r="H4549" s="184">
        <f t="shared" ref="H4549:L4549" si="4953">H4525</f>
        <v>0.41666666666666669</v>
      </c>
      <c r="I4549" s="185">
        <f t="shared" si="4953"/>
        <v>196</v>
      </c>
      <c r="J4549" s="185">
        <f t="shared" si="4953"/>
        <v>315</v>
      </c>
      <c r="K4549" s="185">
        <f t="shared" si="4953"/>
        <v>2872</v>
      </c>
      <c r="L4549" s="185">
        <f t="shared" si="4953"/>
        <v>2219</v>
      </c>
      <c r="M4549" s="147"/>
      <c r="N4549" s="143">
        <f t="shared" ref="N4549:N4612" si="4954">D4549*I4549</f>
        <v>511.56</v>
      </c>
      <c r="O4549" s="143">
        <f t="shared" si="4950"/>
        <v>1968.75</v>
      </c>
      <c r="P4549" s="143">
        <f t="shared" si="4951"/>
        <v>17346.88</v>
      </c>
      <c r="Q4549" s="143">
        <f t="shared" si="4952"/>
        <v>2196.81</v>
      </c>
      <c r="R4549" s="188">
        <f t="shared" ref="R4549:R4612" si="4955">SUM(N4549:Q4549)</f>
        <v>22024.000000000004</v>
      </c>
      <c r="T4549">
        <v>43066.82</v>
      </c>
      <c r="U4549" s="190">
        <f t="shared" ref="U4549:U4612" si="4956">R4549/T4549</f>
        <v>0.51139136811122821</v>
      </c>
    </row>
    <row r="4550" spans="1:21" x14ac:dyDescent="0.2">
      <c r="A4550" s="178">
        <v>42925</v>
      </c>
      <c r="B4550" s="179">
        <v>0.5</v>
      </c>
      <c r="C4550" t="s">
        <v>349</v>
      </c>
      <c r="D4550">
        <v>3</v>
      </c>
      <c r="E4550">
        <v>10.28</v>
      </c>
      <c r="F4550">
        <v>7.89</v>
      </c>
      <c r="G4550">
        <v>0.99</v>
      </c>
      <c r="H4550" s="184">
        <f t="shared" ref="H4550:L4550" si="4957">H4526</f>
        <v>0.45833333333333331</v>
      </c>
      <c r="I4550" s="185">
        <f t="shared" si="4957"/>
        <v>226</v>
      </c>
      <c r="J4550" s="185">
        <f t="shared" si="4957"/>
        <v>326</v>
      </c>
      <c r="K4550" s="185">
        <f t="shared" si="4957"/>
        <v>2842</v>
      </c>
      <c r="L4550" s="185">
        <f t="shared" si="4957"/>
        <v>1635</v>
      </c>
      <c r="M4550" s="147"/>
      <c r="N4550" s="143">
        <f t="shared" si="4954"/>
        <v>678</v>
      </c>
      <c r="O4550" s="143">
        <f t="shared" si="4950"/>
        <v>3351.2799999999997</v>
      </c>
      <c r="P4550" s="143">
        <f t="shared" si="4951"/>
        <v>22423.379999999997</v>
      </c>
      <c r="Q4550" s="143">
        <f t="shared" si="4952"/>
        <v>1618.65</v>
      </c>
      <c r="R4550" s="188">
        <f t="shared" si="4955"/>
        <v>28071.309999999998</v>
      </c>
      <c r="T4550">
        <v>47257.63</v>
      </c>
      <c r="U4550" s="190">
        <f t="shared" si="4956"/>
        <v>0.59400587799261195</v>
      </c>
    </row>
    <row r="4551" spans="1:21" x14ac:dyDescent="0.2">
      <c r="A4551" s="178">
        <v>42925</v>
      </c>
      <c r="B4551" s="179">
        <v>0.54166666666666663</v>
      </c>
      <c r="C4551" t="s">
        <v>349</v>
      </c>
      <c r="D4551">
        <v>1.1499999999999999</v>
      </c>
      <c r="E4551">
        <v>12.65</v>
      </c>
      <c r="F4551">
        <v>12.25</v>
      </c>
      <c r="G4551">
        <v>3.55</v>
      </c>
      <c r="H4551" s="184">
        <f t="shared" ref="H4551:L4551" si="4958">H4527</f>
        <v>0.5</v>
      </c>
      <c r="I4551" s="185">
        <f t="shared" si="4958"/>
        <v>222</v>
      </c>
      <c r="J4551" s="185">
        <f t="shared" si="4958"/>
        <v>319</v>
      </c>
      <c r="K4551" s="185">
        <f t="shared" si="4958"/>
        <v>2842</v>
      </c>
      <c r="L4551" s="185">
        <f t="shared" si="4958"/>
        <v>1635</v>
      </c>
      <c r="M4551" s="147"/>
      <c r="N4551" s="143">
        <f t="shared" si="4954"/>
        <v>255.29999999999998</v>
      </c>
      <c r="O4551" s="143">
        <f t="shared" si="4950"/>
        <v>4035.35</v>
      </c>
      <c r="P4551" s="143">
        <f t="shared" si="4951"/>
        <v>34814.5</v>
      </c>
      <c r="Q4551" s="143">
        <f t="shared" si="4952"/>
        <v>5804.25</v>
      </c>
      <c r="R4551" s="188">
        <f t="shared" si="4955"/>
        <v>44909.4</v>
      </c>
      <c r="T4551">
        <v>51243.28</v>
      </c>
      <c r="U4551" s="190">
        <f t="shared" si="4956"/>
        <v>0.8763958903489395</v>
      </c>
    </row>
    <row r="4552" spans="1:21" x14ac:dyDescent="0.2">
      <c r="A4552" s="178">
        <v>42925</v>
      </c>
      <c r="B4552" s="179">
        <v>0.58333333333333337</v>
      </c>
      <c r="C4552" t="s">
        <v>349</v>
      </c>
      <c r="D4552">
        <v>1.67</v>
      </c>
      <c r="E4552">
        <v>14.13</v>
      </c>
      <c r="F4552">
        <v>14.98</v>
      </c>
      <c r="G4552">
        <v>4.03</v>
      </c>
      <c r="H4552" s="184">
        <f t="shared" ref="H4552:L4552" si="4959">H4528</f>
        <v>0.54166666666666663</v>
      </c>
      <c r="I4552" s="185">
        <f t="shared" si="4959"/>
        <v>195</v>
      </c>
      <c r="J4552" s="185">
        <f t="shared" si="4959"/>
        <v>299</v>
      </c>
      <c r="K4552" s="185">
        <f t="shared" si="4959"/>
        <v>2842</v>
      </c>
      <c r="L4552" s="185">
        <f t="shared" si="4959"/>
        <v>1635</v>
      </c>
      <c r="M4552" s="147"/>
      <c r="N4552" s="143">
        <f t="shared" si="4954"/>
        <v>325.64999999999998</v>
      </c>
      <c r="O4552" s="143">
        <f t="shared" si="4950"/>
        <v>4224.87</v>
      </c>
      <c r="P4552" s="143">
        <f t="shared" si="4951"/>
        <v>42573.16</v>
      </c>
      <c r="Q4552" s="143">
        <f t="shared" si="4952"/>
        <v>6589.05</v>
      </c>
      <c r="R4552" s="188">
        <f t="shared" si="4955"/>
        <v>53712.73</v>
      </c>
      <c r="T4552">
        <v>54394.63</v>
      </c>
      <c r="U4552" s="190">
        <f t="shared" si="4956"/>
        <v>0.98746383604410959</v>
      </c>
    </row>
    <row r="4553" spans="1:21" x14ac:dyDescent="0.2">
      <c r="A4553" s="178">
        <v>42925</v>
      </c>
      <c r="B4553" s="179">
        <v>0.625</v>
      </c>
      <c r="C4553" t="s">
        <v>349</v>
      </c>
      <c r="D4553">
        <v>2.31</v>
      </c>
      <c r="E4553">
        <v>23.54</v>
      </c>
      <c r="F4553">
        <v>24.54</v>
      </c>
      <c r="G4553">
        <v>11.51</v>
      </c>
      <c r="H4553" s="184">
        <f t="shared" ref="H4553:L4553" si="4960">H4529</f>
        <v>0.58333333333333337</v>
      </c>
      <c r="I4553" s="185">
        <f t="shared" si="4960"/>
        <v>205</v>
      </c>
      <c r="J4553" s="185">
        <f t="shared" si="4960"/>
        <v>237</v>
      </c>
      <c r="K4553" s="185">
        <f t="shared" si="4960"/>
        <v>2842</v>
      </c>
      <c r="L4553" s="185">
        <f t="shared" si="4960"/>
        <v>1635</v>
      </c>
      <c r="M4553" s="147"/>
      <c r="N4553" s="143">
        <f t="shared" si="4954"/>
        <v>473.55</v>
      </c>
      <c r="O4553" s="143">
        <f t="shared" si="4950"/>
        <v>5578.98</v>
      </c>
      <c r="P4553" s="143">
        <f t="shared" si="4951"/>
        <v>69742.679999999993</v>
      </c>
      <c r="Q4553" s="143">
        <f t="shared" si="4952"/>
        <v>18818.849999999999</v>
      </c>
      <c r="R4553" s="188">
        <f t="shared" si="4955"/>
        <v>94614.06</v>
      </c>
      <c r="T4553">
        <v>56766.32</v>
      </c>
      <c r="U4553" s="190">
        <f t="shared" si="4956"/>
        <v>1.6667287927066612</v>
      </c>
    </row>
    <row r="4554" spans="1:21" x14ac:dyDescent="0.2">
      <c r="A4554" s="178">
        <v>42925</v>
      </c>
      <c r="B4554" s="179">
        <v>0.66666666666666663</v>
      </c>
      <c r="C4554" t="s">
        <v>349</v>
      </c>
      <c r="D4554">
        <v>3.08</v>
      </c>
      <c r="E4554">
        <v>42.32</v>
      </c>
      <c r="F4554">
        <v>43.32</v>
      </c>
      <c r="G4554">
        <v>25</v>
      </c>
      <c r="H4554" s="184">
        <f t="shared" ref="H4554:L4554" si="4961">H4530</f>
        <v>0.625</v>
      </c>
      <c r="I4554" s="185">
        <f t="shared" si="4961"/>
        <v>212</v>
      </c>
      <c r="J4554" s="185">
        <f t="shared" si="4961"/>
        <v>213</v>
      </c>
      <c r="K4554" s="185">
        <f t="shared" si="4961"/>
        <v>2842</v>
      </c>
      <c r="L4554" s="185">
        <f t="shared" si="4961"/>
        <v>1380</v>
      </c>
      <c r="M4554" s="147"/>
      <c r="N4554" s="143">
        <f t="shared" si="4954"/>
        <v>652.96</v>
      </c>
      <c r="O4554" s="143">
        <f t="shared" si="4950"/>
        <v>9014.16</v>
      </c>
      <c r="P4554" s="143">
        <f t="shared" si="4951"/>
        <v>123115.44</v>
      </c>
      <c r="Q4554" s="143">
        <f t="shared" si="4952"/>
        <v>34500</v>
      </c>
      <c r="R4554" s="188">
        <f t="shared" si="4955"/>
        <v>167282.56</v>
      </c>
      <c r="T4554">
        <v>58122.04</v>
      </c>
      <c r="U4554" s="190">
        <f t="shared" si="4956"/>
        <v>2.8781260946794021</v>
      </c>
    </row>
    <row r="4555" spans="1:21" x14ac:dyDescent="0.2">
      <c r="A4555" s="178">
        <v>42925</v>
      </c>
      <c r="B4555" s="179">
        <v>0.70833333333333337</v>
      </c>
      <c r="C4555" t="s">
        <v>349</v>
      </c>
      <c r="D4555">
        <v>3.5</v>
      </c>
      <c r="E4555">
        <v>34.21</v>
      </c>
      <c r="F4555">
        <v>36.21</v>
      </c>
      <c r="G4555">
        <v>22.92</v>
      </c>
      <c r="H4555" s="184">
        <f t="shared" ref="H4555:L4555" si="4962">H4531</f>
        <v>0.66666666666666663</v>
      </c>
      <c r="I4555" s="185">
        <f t="shared" si="4962"/>
        <v>191</v>
      </c>
      <c r="J4555" s="185">
        <f t="shared" si="4962"/>
        <v>237</v>
      </c>
      <c r="K4555" s="185">
        <f t="shared" si="4962"/>
        <v>2842</v>
      </c>
      <c r="L4555" s="185">
        <f t="shared" si="4962"/>
        <v>1380</v>
      </c>
      <c r="M4555" s="147"/>
      <c r="N4555" s="143">
        <f t="shared" si="4954"/>
        <v>668.5</v>
      </c>
      <c r="O4555" s="143">
        <f t="shared" si="4950"/>
        <v>8107.77</v>
      </c>
      <c r="P4555" s="143">
        <f t="shared" si="4951"/>
        <v>102908.82</v>
      </c>
      <c r="Q4555" s="143">
        <f t="shared" si="4952"/>
        <v>31629.600000000002</v>
      </c>
      <c r="R4555" s="188">
        <f t="shared" si="4955"/>
        <v>143314.69</v>
      </c>
      <c r="T4555">
        <v>58742.29</v>
      </c>
      <c r="U4555" s="190">
        <f t="shared" si="4956"/>
        <v>2.4397191529305378</v>
      </c>
    </row>
    <row r="4556" spans="1:21" x14ac:dyDescent="0.2">
      <c r="A4556" s="178">
        <v>42925</v>
      </c>
      <c r="B4556" s="179">
        <v>0.75</v>
      </c>
      <c r="C4556" t="s">
        <v>349</v>
      </c>
      <c r="D4556">
        <v>3.11</v>
      </c>
      <c r="E4556">
        <v>13.03</v>
      </c>
      <c r="F4556">
        <v>15.03</v>
      </c>
      <c r="G4556">
        <v>6.3</v>
      </c>
      <c r="H4556" s="184">
        <f t="shared" ref="H4556:L4556" si="4963">H4532</f>
        <v>0.70833333333333337</v>
      </c>
      <c r="I4556" s="185">
        <f t="shared" si="4963"/>
        <v>218</v>
      </c>
      <c r="J4556" s="185">
        <f t="shared" si="4963"/>
        <v>258</v>
      </c>
      <c r="K4556" s="185">
        <f t="shared" si="4963"/>
        <v>2842</v>
      </c>
      <c r="L4556" s="185">
        <f t="shared" si="4963"/>
        <v>1380</v>
      </c>
      <c r="M4556" s="147"/>
      <c r="N4556" s="143">
        <f t="shared" si="4954"/>
        <v>677.98</v>
      </c>
      <c r="O4556" s="143">
        <f t="shared" si="4950"/>
        <v>3361.74</v>
      </c>
      <c r="P4556" s="143">
        <f t="shared" si="4951"/>
        <v>42715.259999999995</v>
      </c>
      <c r="Q4556" s="143">
        <f t="shared" si="4952"/>
        <v>8694</v>
      </c>
      <c r="R4556" s="188">
        <f t="shared" si="4955"/>
        <v>55448.979999999996</v>
      </c>
      <c r="T4556">
        <v>59206.18</v>
      </c>
      <c r="U4556" s="190">
        <f t="shared" si="4956"/>
        <v>0.93654040845060427</v>
      </c>
    </row>
    <row r="4557" spans="1:21" x14ac:dyDescent="0.2">
      <c r="A4557" s="178">
        <v>42925</v>
      </c>
      <c r="B4557" s="179">
        <v>0.79166666666666663</v>
      </c>
      <c r="C4557" t="s">
        <v>349</v>
      </c>
      <c r="D4557">
        <v>3.5</v>
      </c>
      <c r="E4557">
        <v>9.39</v>
      </c>
      <c r="F4557">
        <v>11.62</v>
      </c>
      <c r="G4557">
        <v>3.98</v>
      </c>
      <c r="H4557" s="184">
        <f t="shared" ref="H4557:L4557" si="4964">H4533</f>
        <v>0.75</v>
      </c>
      <c r="I4557" s="185">
        <f t="shared" si="4964"/>
        <v>240</v>
      </c>
      <c r="J4557" s="185">
        <f t="shared" si="4964"/>
        <v>365</v>
      </c>
      <c r="K4557" s="185">
        <f t="shared" si="4964"/>
        <v>2842</v>
      </c>
      <c r="L4557" s="185">
        <f t="shared" si="4964"/>
        <v>1380</v>
      </c>
      <c r="M4557" s="147"/>
      <c r="N4557" s="143">
        <f t="shared" si="4954"/>
        <v>840</v>
      </c>
      <c r="O4557" s="143">
        <f t="shared" si="4950"/>
        <v>3427.3500000000004</v>
      </c>
      <c r="P4557" s="143">
        <f t="shared" si="4951"/>
        <v>33024.04</v>
      </c>
      <c r="Q4557" s="143">
        <f t="shared" si="4952"/>
        <v>5492.4</v>
      </c>
      <c r="R4557" s="188">
        <f t="shared" si="4955"/>
        <v>42783.79</v>
      </c>
      <c r="T4557">
        <v>59234.04</v>
      </c>
      <c r="U4557" s="190">
        <f t="shared" si="4956"/>
        <v>0.72228384219614261</v>
      </c>
    </row>
    <row r="4558" spans="1:21" x14ac:dyDescent="0.2">
      <c r="A4558" s="178">
        <v>42925</v>
      </c>
      <c r="B4558" s="179">
        <v>0.83333333333333337</v>
      </c>
      <c r="C4558" t="s">
        <v>349</v>
      </c>
      <c r="D4558">
        <v>3.5</v>
      </c>
      <c r="E4558">
        <v>6.39</v>
      </c>
      <c r="F4558">
        <v>9.08</v>
      </c>
      <c r="G4558">
        <v>1.74</v>
      </c>
      <c r="H4558" s="184">
        <f t="shared" ref="H4558:L4558" si="4965">H4534</f>
        <v>0.79166666666666663</v>
      </c>
      <c r="I4558" s="185">
        <f t="shared" si="4965"/>
        <v>320</v>
      </c>
      <c r="J4558" s="185">
        <f t="shared" si="4965"/>
        <v>214</v>
      </c>
      <c r="K4558" s="185">
        <f t="shared" si="4965"/>
        <v>2842</v>
      </c>
      <c r="L4558" s="185">
        <f t="shared" si="4965"/>
        <v>1426</v>
      </c>
      <c r="M4558" s="147"/>
      <c r="N4558" s="143">
        <f t="shared" si="4954"/>
        <v>1120</v>
      </c>
      <c r="O4558" s="143">
        <f t="shared" si="4950"/>
        <v>1367.46</v>
      </c>
      <c r="P4558" s="143">
        <f t="shared" si="4951"/>
        <v>25805.360000000001</v>
      </c>
      <c r="Q4558" s="143">
        <f t="shared" si="4952"/>
        <v>2481.2399999999998</v>
      </c>
      <c r="R4558" s="188">
        <f t="shared" si="4955"/>
        <v>30774.059999999998</v>
      </c>
      <c r="T4558">
        <v>57703.82</v>
      </c>
      <c r="U4558" s="190">
        <f t="shared" si="4956"/>
        <v>0.5333106196435522</v>
      </c>
    </row>
    <row r="4559" spans="1:21" x14ac:dyDescent="0.2">
      <c r="A4559" s="178">
        <v>42925</v>
      </c>
      <c r="B4559" s="179">
        <v>0.875</v>
      </c>
      <c r="C4559" t="s">
        <v>349</v>
      </c>
      <c r="D4559">
        <v>5.07</v>
      </c>
      <c r="E4559">
        <v>5.99</v>
      </c>
      <c r="F4559">
        <v>7.31</v>
      </c>
      <c r="G4559">
        <v>1.28</v>
      </c>
      <c r="H4559" s="184">
        <f t="shared" ref="H4559:L4559" si="4966">H4535</f>
        <v>0.83333333333333337</v>
      </c>
      <c r="I4559" s="185">
        <f t="shared" si="4966"/>
        <v>322</v>
      </c>
      <c r="J4559" s="185">
        <f t="shared" si="4966"/>
        <v>178</v>
      </c>
      <c r="K4559" s="185">
        <f t="shared" si="4966"/>
        <v>2842</v>
      </c>
      <c r="L4559" s="185">
        <f t="shared" si="4966"/>
        <v>1426</v>
      </c>
      <c r="M4559" s="147"/>
      <c r="N4559" s="143">
        <f t="shared" si="4954"/>
        <v>1632.5400000000002</v>
      </c>
      <c r="O4559" s="143">
        <f t="shared" si="4950"/>
        <v>1066.22</v>
      </c>
      <c r="P4559" s="143">
        <f t="shared" si="4951"/>
        <v>20775.02</v>
      </c>
      <c r="Q4559" s="143">
        <f t="shared" si="4952"/>
        <v>1825.28</v>
      </c>
      <c r="R4559" s="188">
        <f t="shared" si="4955"/>
        <v>25299.059999999998</v>
      </c>
      <c r="T4559">
        <v>54920.6</v>
      </c>
      <c r="U4559" s="190">
        <f t="shared" si="4956"/>
        <v>0.46064791717497622</v>
      </c>
    </row>
    <row r="4560" spans="1:21" x14ac:dyDescent="0.2">
      <c r="A4560" s="178">
        <v>42925</v>
      </c>
      <c r="B4560" s="179">
        <v>0.91666666666666663</v>
      </c>
      <c r="C4560" t="s">
        <v>349</v>
      </c>
      <c r="D4560">
        <v>9.9600000000000009</v>
      </c>
      <c r="E4560">
        <v>8</v>
      </c>
      <c r="F4560">
        <v>8</v>
      </c>
      <c r="G4560">
        <v>0.97</v>
      </c>
      <c r="H4560" s="184">
        <f t="shared" ref="H4560:L4560" si="4967">H4536</f>
        <v>0.875</v>
      </c>
      <c r="I4560" s="185">
        <f t="shared" si="4967"/>
        <v>337</v>
      </c>
      <c r="J4560" s="185">
        <f t="shared" si="4967"/>
        <v>173</v>
      </c>
      <c r="K4560" s="185">
        <f t="shared" si="4967"/>
        <v>2842</v>
      </c>
      <c r="L4560" s="185">
        <f t="shared" si="4967"/>
        <v>1426</v>
      </c>
      <c r="M4560" s="147"/>
      <c r="N4560" s="143">
        <f t="shared" si="4954"/>
        <v>3356.5200000000004</v>
      </c>
      <c r="O4560" s="143">
        <f t="shared" si="4950"/>
        <v>1384</v>
      </c>
      <c r="P4560" s="143">
        <f t="shared" si="4951"/>
        <v>22736</v>
      </c>
      <c r="Q4560" s="143">
        <f t="shared" si="4952"/>
        <v>1383.22</v>
      </c>
      <c r="R4560" s="188">
        <f t="shared" si="4955"/>
        <v>28859.74</v>
      </c>
      <c r="T4560">
        <v>52732.959999999999</v>
      </c>
      <c r="U4560" s="190">
        <f t="shared" si="4956"/>
        <v>0.54728086570524392</v>
      </c>
    </row>
    <row r="4561" spans="1:21" x14ac:dyDescent="0.2">
      <c r="A4561" s="178">
        <v>42925</v>
      </c>
      <c r="B4561" s="179">
        <v>0.95833333333333337</v>
      </c>
      <c r="C4561" t="s">
        <v>349</v>
      </c>
      <c r="D4561">
        <v>10.53</v>
      </c>
      <c r="E4561">
        <v>6.02</v>
      </c>
      <c r="F4561">
        <v>7.02</v>
      </c>
      <c r="G4561">
        <v>0.25</v>
      </c>
      <c r="H4561" s="184">
        <f t="shared" ref="H4561:L4561" si="4968">H4537</f>
        <v>0.91666666666666663</v>
      </c>
      <c r="I4561" s="185">
        <f t="shared" si="4968"/>
        <v>394</v>
      </c>
      <c r="J4561" s="185">
        <f t="shared" si="4968"/>
        <v>194</v>
      </c>
      <c r="K4561" s="185">
        <f t="shared" si="4968"/>
        <v>2842</v>
      </c>
      <c r="L4561" s="185">
        <f t="shared" si="4968"/>
        <v>1426</v>
      </c>
      <c r="M4561" s="147"/>
      <c r="N4561" s="143">
        <f t="shared" si="4954"/>
        <v>4148.82</v>
      </c>
      <c r="O4561" s="143">
        <f t="shared" si="4950"/>
        <v>1167.8799999999999</v>
      </c>
      <c r="P4561" s="143">
        <f t="shared" si="4951"/>
        <v>19950.84</v>
      </c>
      <c r="Q4561" s="143">
        <f t="shared" si="4952"/>
        <v>356.5</v>
      </c>
      <c r="R4561" s="188">
        <f t="shared" si="4955"/>
        <v>25624.04</v>
      </c>
      <c r="T4561">
        <v>50621.02</v>
      </c>
      <c r="U4561" s="190">
        <f t="shared" si="4956"/>
        <v>0.50619367211486455</v>
      </c>
    </row>
    <row r="4562" spans="1:21" x14ac:dyDescent="0.2">
      <c r="A4562" s="178">
        <v>42925</v>
      </c>
      <c r="B4562" s="180">
        <v>1</v>
      </c>
      <c r="C4562" t="s">
        <v>349</v>
      </c>
      <c r="D4562">
        <v>15</v>
      </c>
      <c r="E4562">
        <v>3</v>
      </c>
      <c r="F4562">
        <v>3</v>
      </c>
      <c r="G4562">
        <v>0.12</v>
      </c>
      <c r="H4562" s="184">
        <f t="shared" ref="H4562:L4562" si="4969">H4538</f>
        <v>0.95833333333333337</v>
      </c>
      <c r="I4562" s="185">
        <f t="shared" si="4969"/>
        <v>389</v>
      </c>
      <c r="J4562" s="185">
        <f t="shared" si="4969"/>
        <v>265</v>
      </c>
      <c r="K4562" s="185">
        <f t="shared" si="4969"/>
        <v>2985</v>
      </c>
      <c r="L4562" s="185">
        <f t="shared" si="4969"/>
        <v>1111</v>
      </c>
      <c r="M4562" s="147"/>
      <c r="N4562" s="143">
        <f t="shared" si="4954"/>
        <v>5835</v>
      </c>
      <c r="O4562" s="143">
        <f t="shared" si="4950"/>
        <v>795</v>
      </c>
      <c r="P4562" s="143">
        <f t="shared" si="4951"/>
        <v>8955</v>
      </c>
      <c r="Q4562" s="143">
        <f t="shared" si="4952"/>
        <v>133.32</v>
      </c>
      <c r="R4562" s="188">
        <f t="shared" si="4955"/>
        <v>15718.32</v>
      </c>
      <c r="T4562">
        <v>47160.99</v>
      </c>
      <c r="U4562" s="190">
        <f t="shared" si="4956"/>
        <v>0.3332907133628874</v>
      </c>
    </row>
    <row r="4563" spans="1:21" x14ac:dyDescent="0.2">
      <c r="A4563" s="178">
        <v>42926</v>
      </c>
      <c r="B4563" s="179">
        <v>4.1666666666666664E-2</v>
      </c>
      <c r="C4563" t="s">
        <v>349</v>
      </c>
      <c r="D4563">
        <v>10</v>
      </c>
      <c r="E4563">
        <v>2.11</v>
      </c>
      <c r="F4563">
        <v>2</v>
      </c>
      <c r="G4563">
        <v>0.12</v>
      </c>
      <c r="H4563" s="184">
        <f t="shared" ref="H4563:L4563" si="4970">H4539</f>
        <v>1</v>
      </c>
      <c r="I4563" s="185">
        <f t="shared" si="4970"/>
        <v>362</v>
      </c>
      <c r="J4563" s="185">
        <f t="shared" si="4970"/>
        <v>243</v>
      </c>
      <c r="K4563" s="185">
        <f t="shared" si="4970"/>
        <v>2985</v>
      </c>
      <c r="L4563" s="185">
        <f t="shared" si="4970"/>
        <v>1111</v>
      </c>
      <c r="M4563" s="147"/>
      <c r="N4563" s="143">
        <f t="shared" si="4954"/>
        <v>3620</v>
      </c>
      <c r="O4563" s="143">
        <f t="shared" si="4950"/>
        <v>512.73</v>
      </c>
      <c r="P4563" s="143">
        <f t="shared" si="4951"/>
        <v>5970</v>
      </c>
      <c r="Q4563" s="143">
        <f t="shared" si="4952"/>
        <v>133.32</v>
      </c>
      <c r="R4563" s="188">
        <f t="shared" si="4955"/>
        <v>10236.049999999999</v>
      </c>
      <c r="T4563">
        <v>43373.57</v>
      </c>
      <c r="U4563" s="190">
        <f t="shared" si="4956"/>
        <v>0.23599740579343595</v>
      </c>
    </row>
    <row r="4564" spans="1:21" x14ac:dyDescent="0.2">
      <c r="A4564" s="178">
        <v>42926</v>
      </c>
      <c r="B4564" s="179">
        <v>8.3333333333333329E-2</v>
      </c>
      <c r="C4564" t="s">
        <v>349</v>
      </c>
      <c r="D4564">
        <v>5</v>
      </c>
      <c r="E4564">
        <v>1.5</v>
      </c>
      <c r="F4564">
        <v>2</v>
      </c>
      <c r="G4564">
        <v>0.12</v>
      </c>
      <c r="H4564" s="184">
        <f t="shared" ref="H4564:L4564" si="4971">H4540</f>
        <v>4.1666666666666664E-2</v>
      </c>
      <c r="I4564" s="185">
        <f t="shared" si="4971"/>
        <v>294</v>
      </c>
      <c r="J4564" s="185">
        <f t="shared" si="4971"/>
        <v>212</v>
      </c>
      <c r="K4564" s="185">
        <f t="shared" si="4971"/>
        <v>2985</v>
      </c>
      <c r="L4564" s="185">
        <f t="shared" si="4971"/>
        <v>1111</v>
      </c>
      <c r="M4564" s="147"/>
      <c r="N4564" s="143">
        <f t="shared" si="4954"/>
        <v>1470</v>
      </c>
      <c r="O4564" s="143">
        <f t="shared" si="4950"/>
        <v>318</v>
      </c>
      <c r="P4564" s="143">
        <f t="shared" si="4951"/>
        <v>5970</v>
      </c>
      <c r="Q4564" s="143">
        <f t="shared" si="4952"/>
        <v>133.32</v>
      </c>
      <c r="R4564" s="188">
        <f t="shared" si="4955"/>
        <v>7891.32</v>
      </c>
      <c r="T4564">
        <v>40065.379999999997</v>
      </c>
      <c r="U4564" s="190">
        <f t="shared" si="4956"/>
        <v>0.19696106713576658</v>
      </c>
    </row>
    <row r="4565" spans="1:21" x14ac:dyDescent="0.2">
      <c r="A4565" s="178">
        <v>42926</v>
      </c>
      <c r="B4565" s="179">
        <v>0.125</v>
      </c>
      <c r="C4565" t="s">
        <v>349</v>
      </c>
      <c r="D4565">
        <v>3.64</v>
      </c>
      <c r="E4565">
        <v>1.5</v>
      </c>
      <c r="F4565">
        <v>2</v>
      </c>
      <c r="G4565">
        <v>0.75</v>
      </c>
      <c r="H4565" s="184">
        <f t="shared" ref="H4565:L4565" si="4972">H4541</f>
        <v>8.3333333333333329E-2</v>
      </c>
      <c r="I4565" s="185">
        <f t="shared" si="4972"/>
        <v>236</v>
      </c>
      <c r="J4565" s="185">
        <f t="shared" si="4972"/>
        <v>179</v>
      </c>
      <c r="K4565" s="185">
        <f t="shared" si="4972"/>
        <v>2985</v>
      </c>
      <c r="L4565" s="185">
        <f t="shared" si="4972"/>
        <v>1111</v>
      </c>
      <c r="M4565" s="147"/>
      <c r="N4565" s="143">
        <f t="shared" si="4954"/>
        <v>859.04000000000008</v>
      </c>
      <c r="O4565" s="143">
        <f t="shared" si="4950"/>
        <v>268.5</v>
      </c>
      <c r="P4565" s="143">
        <f t="shared" si="4951"/>
        <v>5970</v>
      </c>
      <c r="Q4565" s="143">
        <f t="shared" si="4952"/>
        <v>833.25</v>
      </c>
      <c r="R4565" s="188">
        <f t="shared" si="4955"/>
        <v>7930.79</v>
      </c>
      <c r="T4565">
        <v>37783.410000000003</v>
      </c>
      <c r="U4565" s="190">
        <f t="shared" si="4956"/>
        <v>0.20990138264386404</v>
      </c>
    </row>
    <row r="4566" spans="1:21" x14ac:dyDescent="0.2">
      <c r="A4566" s="178">
        <v>42926</v>
      </c>
      <c r="B4566" s="179">
        <v>0.16666666666666666</v>
      </c>
      <c r="C4566" t="s">
        <v>349</v>
      </c>
      <c r="D4566">
        <v>3.5</v>
      </c>
      <c r="E4566">
        <v>1.5</v>
      </c>
      <c r="F4566">
        <v>2</v>
      </c>
      <c r="G4566">
        <v>0.75</v>
      </c>
      <c r="H4566" s="184">
        <f t="shared" ref="H4566:L4566" si="4973">H4542</f>
        <v>0.125</v>
      </c>
      <c r="I4566" s="185">
        <f t="shared" si="4973"/>
        <v>201</v>
      </c>
      <c r="J4566" s="185">
        <f t="shared" si="4973"/>
        <v>205</v>
      </c>
      <c r="K4566" s="185">
        <f t="shared" si="4973"/>
        <v>2985</v>
      </c>
      <c r="L4566" s="185">
        <f t="shared" si="4973"/>
        <v>1717</v>
      </c>
      <c r="M4566" s="147"/>
      <c r="N4566" s="143">
        <f t="shared" si="4954"/>
        <v>703.5</v>
      </c>
      <c r="O4566" s="143">
        <f t="shared" si="4950"/>
        <v>307.5</v>
      </c>
      <c r="P4566" s="143">
        <f t="shared" si="4951"/>
        <v>5970</v>
      </c>
      <c r="Q4566" s="143">
        <f t="shared" si="4952"/>
        <v>1287.75</v>
      </c>
      <c r="R4566" s="188">
        <f t="shared" si="4955"/>
        <v>8268.75</v>
      </c>
      <c r="T4566">
        <v>36305.75</v>
      </c>
      <c r="U4566" s="190">
        <f t="shared" si="4956"/>
        <v>0.22775317959276423</v>
      </c>
    </row>
    <row r="4567" spans="1:21" x14ac:dyDescent="0.2">
      <c r="A4567" s="178">
        <v>42926</v>
      </c>
      <c r="B4567" s="179">
        <v>0.20833333333333334</v>
      </c>
      <c r="C4567" t="s">
        <v>349</v>
      </c>
      <c r="D4567">
        <v>2.61</v>
      </c>
      <c r="E4567">
        <v>1.5</v>
      </c>
      <c r="F4567">
        <v>2</v>
      </c>
      <c r="G4567">
        <v>0.75</v>
      </c>
      <c r="H4567" s="184">
        <f t="shared" ref="H4567:L4567" si="4974">H4543</f>
        <v>0.16666666666666666</v>
      </c>
      <c r="I4567" s="185">
        <f t="shared" si="4974"/>
        <v>185</v>
      </c>
      <c r="J4567" s="185">
        <f t="shared" si="4974"/>
        <v>205</v>
      </c>
      <c r="K4567" s="185">
        <f t="shared" si="4974"/>
        <v>2985</v>
      </c>
      <c r="L4567" s="185">
        <f t="shared" si="4974"/>
        <v>1717</v>
      </c>
      <c r="M4567" s="147"/>
      <c r="N4567" s="143">
        <f t="shared" si="4954"/>
        <v>482.84999999999997</v>
      </c>
      <c r="O4567" s="143">
        <f t="shared" si="4950"/>
        <v>307.5</v>
      </c>
      <c r="P4567" s="143">
        <f t="shared" si="4951"/>
        <v>5970</v>
      </c>
      <c r="Q4567" s="143">
        <f t="shared" si="4952"/>
        <v>1287.75</v>
      </c>
      <c r="R4567" s="188">
        <f t="shared" si="4955"/>
        <v>8048.1</v>
      </c>
      <c r="T4567">
        <v>35432.76</v>
      </c>
      <c r="U4567" s="190">
        <f t="shared" si="4956"/>
        <v>0.22713725941755594</v>
      </c>
    </row>
    <row r="4568" spans="1:21" x14ac:dyDescent="0.2">
      <c r="A4568" s="178">
        <v>42926</v>
      </c>
      <c r="B4568" s="179">
        <v>0.25</v>
      </c>
      <c r="C4568" t="s">
        <v>349</v>
      </c>
      <c r="D4568">
        <v>2.61</v>
      </c>
      <c r="E4568">
        <v>1.8</v>
      </c>
      <c r="F4568">
        <v>2</v>
      </c>
      <c r="G4568">
        <v>0.75</v>
      </c>
      <c r="H4568" s="184">
        <f t="shared" ref="H4568:L4568" si="4975">H4544</f>
        <v>0.20833333333333334</v>
      </c>
      <c r="I4568" s="185">
        <f t="shared" si="4975"/>
        <v>207</v>
      </c>
      <c r="J4568" s="185">
        <f t="shared" si="4975"/>
        <v>283</v>
      </c>
      <c r="K4568" s="185">
        <f t="shared" si="4975"/>
        <v>2985</v>
      </c>
      <c r="L4568" s="185">
        <f t="shared" si="4975"/>
        <v>1717</v>
      </c>
      <c r="M4568" s="147"/>
      <c r="N4568" s="143">
        <f t="shared" si="4954"/>
        <v>540.27</v>
      </c>
      <c r="O4568" s="143">
        <f t="shared" si="4950"/>
        <v>509.40000000000003</v>
      </c>
      <c r="P4568" s="143">
        <f t="shared" si="4951"/>
        <v>5970</v>
      </c>
      <c r="Q4568" s="143">
        <f t="shared" si="4952"/>
        <v>1287.75</v>
      </c>
      <c r="R4568" s="188">
        <f t="shared" si="4955"/>
        <v>8307.42</v>
      </c>
      <c r="T4568">
        <v>35416.720000000001</v>
      </c>
      <c r="U4568" s="190">
        <f t="shared" si="4956"/>
        <v>0.23456209383590576</v>
      </c>
    </row>
    <row r="4569" spans="1:21" x14ac:dyDescent="0.2">
      <c r="A4569" s="178">
        <v>42926</v>
      </c>
      <c r="B4569" s="179">
        <v>0.29166666666666669</v>
      </c>
      <c r="C4569" t="s">
        <v>349</v>
      </c>
      <c r="D4569">
        <v>2.15</v>
      </c>
      <c r="E4569">
        <v>3</v>
      </c>
      <c r="F4569">
        <v>2</v>
      </c>
      <c r="G4569">
        <v>1.6</v>
      </c>
      <c r="H4569" s="184">
        <f t="shared" ref="H4569:L4569" si="4976">H4545</f>
        <v>0.25</v>
      </c>
      <c r="I4569" s="185">
        <f t="shared" si="4976"/>
        <v>327</v>
      </c>
      <c r="J4569" s="185">
        <f t="shared" si="4976"/>
        <v>438</v>
      </c>
      <c r="K4569" s="185">
        <f t="shared" si="4976"/>
        <v>2985</v>
      </c>
      <c r="L4569" s="185">
        <f t="shared" si="4976"/>
        <v>1717</v>
      </c>
      <c r="M4569" s="147"/>
      <c r="N4569" s="143">
        <f t="shared" si="4954"/>
        <v>703.05</v>
      </c>
      <c r="O4569" s="143">
        <f t="shared" si="4950"/>
        <v>1314</v>
      </c>
      <c r="P4569" s="143">
        <f t="shared" si="4951"/>
        <v>5970</v>
      </c>
      <c r="Q4569" s="143">
        <f t="shared" si="4952"/>
        <v>2747.2000000000003</v>
      </c>
      <c r="R4569" s="188">
        <f t="shared" si="4955"/>
        <v>10734.25</v>
      </c>
      <c r="T4569">
        <v>36520.410000000003</v>
      </c>
      <c r="U4569" s="190">
        <f t="shared" si="4956"/>
        <v>0.29392468485430473</v>
      </c>
    </row>
    <row r="4570" spans="1:21" x14ac:dyDescent="0.2">
      <c r="A4570" s="178">
        <v>42926</v>
      </c>
      <c r="B4570" s="179">
        <v>0.33333333333333331</v>
      </c>
      <c r="C4570" t="s">
        <v>349</v>
      </c>
      <c r="D4570">
        <v>2.99</v>
      </c>
      <c r="E4570">
        <v>3</v>
      </c>
      <c r="F4570">
        <v>2.19</v>
      </c>
      <c r="G4570">
        <v>1.58</v>
      </c>
      <c r="H4570" s="184">
        <f t="shared" ref="H4570:L4570" si="4977">H4546</f>
        <v>0.29166666666666669</v>
      </c>
      <c r="I4570" s="185">
        <f t="shared" si="4977"/>
        <v>249</v>
      </c>
      <c r="J4570" s="185">
        <f t="shared" si="4977"/>
        <v>556</v>
      </c>
      <c r="K4570" s="185">
        <f t="shared" si="4977"/>
        <v>2872</v>
      </c>
      <c r="L4570" s="185">
        <f t="shared" si="4977"/>
        <v>2219</v>
      </c>
      <c r="M4570" s="147"/>
      <c r="N4570" s="143">
        <f t="shared" si="4954"/>
        <v>744.5100000000001</v>
      </c>
      <c r="O4570" s="143">
        <f t="shared" si="4950"/>
        <v>1668</v>
      </c>
      <c r="P4570" s="143">
        <f t="shared" si="4951"/>
        <v>6289.68</v>
      </c>
      <c r="Q4570" s="143">
        <f t="shared" si="4952"/>
        <v>3506.02</v>
      </c>
      <c r="R4570" s="188">
        <f t="shared" si="4955"/>
        <v>12208.210000000001</v>
      </c>
      <c r="T4570">
        <v>38205.43</v>
      </c>
      <c r="U4570" s="190">
        <f t="shared" si="4956"/>
        <v>0.31954122751661218</v>
      </c>
    </row>
    <row r="4571" spans="1:21" x14ac:dyDescent="0.2">
      <c r="A4571" s="178">
        <v>42926</v>
      </c>
      <c r="B4571" s="179">
        <v>0.375</v>
      </c>
      <c r="C4571" t="s">
        <v>349</v>
      </c>
      <c r="D4571">
        <v>3.5</v>
      </c>
      <c r="E4571">
        <v>3.41</v>
      </c>
      <c r="F4571">
        <v>2.57</v>
      </c>
      <c r="G4571">
        <v>1.42</v>
      </c>
      <c r="H4571" s="184">
        <f t="shared" ref="H4571:L4571" si="4978">H4547</f>
        <v>0.33333333333333331</v>
      </c>
      <c r="I4571" s="185">
        <f t="shared" si="4978"/>
        <v>256</v>
      </c>
      <c r="J4571" s="185">
        <f t="shared" si="4978"/>
        <v>306</v>
      </c>
      <c r="K4571" s="185">
        <f t="shared" si="4978"/>
        <v>2872</v>
      </c>
      <c r="L4571" s="185">
        <f t="shared" si="4978"/>
        <v>2219</v>
      </c>
      <c r="M4571" s="147"/>
      <c r="N4571" s="143">
        <f t="shared" si="4954"/>
        <v>896</v>
      </c>
      <c r="O4571" s="143">
        <f t="shared" si="4950"/>
        <v>1043.46</v>
      </c>
      <c r="P4571" s="143">
        <f t="shared" si="4951"/>
        <v>7381.04</v>
      </c>
      <c r="Q4571" s="143">
        <f t="shared" si="4952"/>
        <v>3150.98</v>
      </c>
      <c r="R4571" s="188">
        <f t="shared" si="4955"/>
        <v>12471.48</v>
      </c>
      <c r="T4571">
        <v>39568.04</v>
      </c>
      <c r="U4571" s="190">
        <f t="shared" si="4956"/>
        <v>0.31519074485367482</v>
      </c>
    </row>
    <row r="4572" spans="1:21" x14ac:dyDescent="0.2">
      <c r="A4572" s="178">
        <v>42926</v>
      </c>
      <c r="B4572" s="179">
        <v>0.41666666666666669</v>
      </c>
      <c r="C4572" t="s">
        <v>349</v>
      </c>
      <c r="D4572">
        <v>2.61</v>
      </c>
      <c r="E4572">
        <v>4.5999999999999996</v>
      </c>
      <c r="F4572">
        <v>3.62</v>
      </c>
      <c r="G4572">
        <v>3</v>
      </c>
      <c r="H4572" s="184">
        <f t="shared" ref="H4572:L4572" si="4979">H4548</f>
        <v>0.375</v>
      </c>
      <c r="I4572" s="185">
        <f t="shared" si="4979"/>
        <v>156</v>
      </c>
      <c r="J4572" s="185">
        <f t="shared" si="4979"/>
        <v>343</v>
      </c>
      <c r="K4572" s="185">
        <f t="shared" si="4979"/>
        <v>2872</v>
      </c>
      <c r="L4572" s="185">
        <f t="shared" si="4979"/>
        <v>2219</v>
      </c>
      <c r="M4572" s="147"/>
      <c r="N4572" s="143">
        <f t="shared" si="4954"/>
        <v>407.15999999999997</v>
      </c>
      <c r="O4572" s="143">
        <f t="shared" si="4950"/>
        <v>1577.8</v>
      </c>
      <c r="P4572" s="143">
        <f t="shared" si="4951"/>
        <v>10396.64</v>
      </c>
      <c r="Q4572" s="143">
        <f t="shared" si="4952"/>
        <v>6657</v>
      </c>
      <c r="R4572" s="188">
        <f t="shared" si="4955"/>
        <v>19038.599999999999</v>
      </c>
      <c r="T4572">
        <v>42046.21</v>
      </c>
      <c r="U4572" s="190">
        <f t="shared" si="4956"/>
        <v>0.45280181019882648</v>
      </c>
    </row>
    <row r="4573" spans="1:21" x14ac:dyDescent="0.2">
      <c r="A4573" s="178">
        <v>42926</v>
      </c>
      <c r="B4573" s="179">
        <v>0.45833333333333331</v>
      </c>
      <c r="C4573" t="s">
        <v>349</v>
      </c>
      <c r="D4573">
        <v>2.11</v>
      </c>
      <c r="E4573">
        <v>8.6300000000000008</v>
      </c>
      <c r="F4573">
        <v>6.69</v>
      </c>
      <c r="G4573">
        <v>1.38</v>
      </c>
      <c r="H4573" s="184">
        <f t="shared" ref="H4573:L4573" si="4980">H4549</f>
        <v>0.41666666666666669</v>
      </c>
      <c r="I4573" s="185">
        <f t="shared" si="4980"/>
        <v>196</v>
      </c>
      <c r="J4573" s="185">
        <f t="shared" si="4980"/>
        <v>315</v>
      </c>
      <c r="K4573" s="185">
        <f t="shared" si="4980"/>
        <v>2872</v>
      </c>
      <c r="L4573" s="185">
        <f t="shared" si="4980"/>
        <v>2219</v>
      </c>
      <c r="M4573" s="147"/>
      <c r="N4573" s="143">
        <f t="shared" si="4954"/>
        <v>413.56</v>
      </c>
      <c r="O4573" s="143">
        <f t="shared" si="4950"/>
        <v>2718.4500000000003</v>
      </c>
      <c r="P4573" s="143">
        <f t="shared" si="4951"/>
        <v>19213.68</v>
      </c>
      <c r="Q4573" s="143">
        <f t="shared" si="4952"/>
        <v>3062.22</v>
      </c>
      <c r="R4573" s="188">
        <f t="shared" si="4955"/>
        <v>25407.910000000003</v>
      </c>
      <c r="T4573">
        <v>45363.86</v>
      </c>
      <c r="U4573" s="190">
        <f t="shared" si="4956"/>
        <v>0.56009144724456872</v>
      </c>
    </row>
    <row r="4574" spans="1:21" x14ac:dyDescent="0.2">
      <c r="A4574" s="178">
        <v>42926</v>
      </c>
      <c r="B4574" s="179">
        <v>0.5</v>
      </c>
      <c r="C4574" t="s">
        <v>349</v>
      </c>
      <c r="D4574">
        <v>2.11</v>
      </c>
      <c r="E4574">
        <v>8.31</v>
      </c>
      <c r="F4574">
        <v>7.31</v>
      </c>
      <c r="G4574">
        <v>2</v>
      </c>
      <c r="H4574" s="184">
        <f t="shared" ref="H4574:L4574" si="4981">H4550</f>
        <v>0.45833333333333331</v>
      </c>
      <c r="I4574" s="185">
        <f t="shared" si="4981"/>
        <v>226</v>
      </c>
      <c r="J4574" s="185">
        <f t="shared" si="4981"/>
        <v>326</v>
      </c>
      <c r="K4574" s="185">
        <f t="shared" si="4981"/>
        <v>2842</v>
      </c>
      <c r="L4574" s="185">
        <f t="shared" si="4981"/>
        <v>1635</v>
      </c>
      <c r="M4574" s="147"/>
      <c r="N4574" s="143">
        <f t="shared" si="4954"/>
        <v>476.85999999999996</v>
      </c>
      <c r="O4574" s="143">
        <f t="shared" si="4950"/>
        <v>2709.06</v>
      </c>
      <c r="P4574" s="143">
        <f t="shared" si="4951"/>
        <v>20775.02</v>
      </c>
      <c r="Q4574" s="143">
        <f t="shared" si="4952"/>
        <v>3270</v>
      </c>
      <c r="R4574" s="188">
        <f t="shared" si="4955"/>
        <v>27230.940000000002</v>
      </c>
      <c r="T4574">
        <v>48925.41</v>
      </c>
      <c r="U4574" s="190">
        <f t="shared" si="4956"/>
        <v>0.55658072155143923</v>
      </c>
    </row>
    <row r="4575" spans="1:21" x14ac:dyDescent="0.2">
      <c r="A4575" s="178">
        <v>42926</v>
      </c>
      <c r="B4575" s="179">
        <v>0.54166666666666663</v>
      </c>
      <c r="C4575" t="s">
        <v>349</v>
      </c>
      <c r="D4575">
        <v>1.72</v>
      </c>
      <c r="E4575">
        <v>11.55</v>
      </c>
      <c r="F4575">
        <v>11.45</v>
      </c>
      <c r="G4575">
        <v>3.89</v>
      </c>
      <c r="H4575" s="184">
        <f t="shared" ref="H4575:L4575" si="4982">H4551</f>
        <v>0.5</v>
      </c>
      <c r="I4575" s="185">
        <f t="shared" si="4982"/>
        <v>222</v>
      </c>
      <c r="J4575" s="185">
        <f t="shared" si="4982"/>
        <v>319</v>
      </c>
      <c r="K4575" s="185">
        <f t="shared" si="4982"/>
        <v>2842</v>
      </c>
      <c r="L4575" s="185">
        <f t="shared" si="4982"/>
        <v>1635</v>
      </c>
      <c r="M4575" s="147"/>
      <c r="N4575" s="143">
        <f t="shared" si="4954"/>
        <v>381.84</v>
      </c>
      <c r="O4575" s="143">
        <f t="shared" si="4950"/>
        <v>3684.4500000000003</v>
      </c>
      <c r="P4575" s="143">
        <f t="shared" si="4951"/>
        <v>32540.899999999998</v>
      </c>
      <c r="Q4575" s="143">
        <f t="shared" si="4952"/>
        <v>6360.1500000000005</v>
      </c>
      <c r="R4575" s="188">
        <f t="shared" si="4955"/>
        <v>42967.34</v>
      </c>
      <c r="T4575">
        <v>52131.519999999997</v>
      </c>
      <c r="U4575" s="190">
        <f t="shared" si="4956"/>
        <v>0.8242103817421782</v>
      </c>
    </row>
    <row r="4576" spans="1:21" x14ac:dyDescent="0.2">
      <c r="A4576" s="178">
        <v>42926</v>
      </c>
      <c r="B4576" s="179">
        <v>0.58333333333333337</v>
      </c>
      <c r="C4576" t="s">
        <v>349</v>
      </c>
      <c r="D4576">
        <v>2.0699999999999998</v>
      </c>
      <c r="E4576">
        <v>17.27</v>
      </c>
      <c r="F4576">
        <v>18.27</v>
      </c>
      <c r="G4576">
        <v>6.59</v>
      </c>
      <c r="H4576" s="184">
        <f t="shared" ref="H4576:L4576" si="4983">H4552</f>
        <v>0.54166666666666663</v>
      </c>
      <c r="I4576" s="185">
        <f t="shared" si="4983"/>
        <v>195</v>
      </c>
      <c r="J4576" s="185">
        <f t="shared" si="4983"/>
        <v>299</v>
      </c>
      <c r="K4576" s="185">
        <f t="shared" si="4983"/>
        <v>2842</v>
      </c>
      <c r="L4576" s="185">
        <f t="shared" si="4983"/>
        <v>1635</v>
      </c>
      <c r="M4576" s="147"/>
      <c r="N4576" s="143">
        <f t="shared" si="4954"/>
        <v>403.65</v>
      </c>
      <c r="O4576" s="143">
        <f t="shared" si="4950"/>
        <v>5163.7299999999996</v>
      </c>
      <c r="P4576" s="143">
        <f t="shared" si="4951"/>
        <v>51923.34</v>
      </c>
      <c r="Q4576" s="143">
        <f t="shared" si="4952"/>
        <v>10774.65</v>
      </c>
      <c r="R4576" s="188">
        <f t="shared" si="4955"/>
        <v>68265.37</v>
      </c>
      <c r="T4576">
        <v>54770.93</v>
      </c>
      <c r="U4576" s="190">
        <f t="shared" si="4956"/>
        <v>1.2463796031946144</v>
      </c>
    </row>
    <row r="4577" spans="1:21" x14ac:dyDescent="0.2">
      <c r="A4577" s="178">
        <v>42926</v>
      </c>
      <c r="B4577" s="179">
        <v>0.625</v>
      </c>
      <c r="C4577" t="s">
        <v>349</v>
      </c>
      <c r="D4577">
        <v>2.31</v>
      </c>
      <c r="E4577">
        <v>22.67</v>
      </c>
      <c r="F4577">
        <v>26.01</v>
      </c>
      <c r="G4577">
        <v>13.58</v>
      </c>
      <c r="H4577" s="184">
        <f t="shared" ref="H4577:L4577" si="4984">H4553</f>
        <v>0.58333333333333337</v>
      </c>
      <c r="I4577" s="185">
        <f t="shared" si="4984"/>
        <v>205</v>
      </c>
      <c r="J4577" s="185">
        <f t="shared" si="4984"/>
        <v>237</v>
      </c>
      <c r="K4577" s="185">
        <f t="shared" si="4984"/>
        <v>2842</v>
      </c>
      <c r="L4577" s="185">
        <f t="shared" si="4984"/>
        <v>1635</v>
      </c>
      <c r="M4577" s="147"/>
      <c r="N4577" s="143">
        <f t="shared" si="4954"/>
        <v>473.55</v>
      </c>
      <c r="O4577" s="143">
        <f t="shared" si="4950"/>
        <v>5372.79</v>
      </c>
      <c r="P4577" s="143">
        <f t="shared" si="4951"/>
        <v>73920.42</v>
      </c>
      <c r="Q4577" s="143">
        <f t="shared" si="4952"/>
        <v>22203.3</v>
      </c>
      <c r="R4577" s="188">
        <f t="shared" si="4955"/>
        <v>101970.06</v>
      </c>
      <c r="T4577">
        <v>57298.99</v>
      </c>
      <c r="U4577" s="190">
        <f t="shared" si="4956"/>
        <v>1.7796135673595643</v>
      </c>
    </row>
    <row r="4578" spans="1:21" x14ac:dyDescent="0.2">
      <c r="A4578" s="178">
        <v>42926</v>
      </c>
      <c r="B4578" s="179">
        <v>0.66666666666666663</v>
      </c>
      <c r="C4578" t="s">
        <v>349</v>
      </c>
      <c r="D4578">
        <v>2.69</v>
      </c>
      <c r="E4578">
        <v>36.67</v>
      </c>
      <c r="F4578">
        <v>42.23</v>
      </c>
      <c r="G4578">
        <v>26.77</v>
      </c>
      <c r="H4578" s="184">
        <f t="shared" ref="H4578:L4578" si="4985">H4554</f>
        <v>0.625</v>
      </c>
      <c r="I4578" s="185">
        <f t="shared" si="4985"/>
        <v>212</v>
      </c>
      <c r="J4578" s="185">
        <f t="shared" si="4985"/>
        <v>213</v>
      </c>
      <c r="K4578" s="185">
        <f t="shared" si="4985"/>
        <v>2842</v>
      </c>
      <c r="L4578" s="185">
        <f t="shared" si="4985"/>
        <v>1380</v>
      </c>
      <c r="M4578" s="147"/>
      <c r="N4578" s="143">
        <f t="shared" si="4954"/>
        <v>570.28</v>
      </c>
      <c r="O4578" s="143">
        <f t="shared" si="4950"/>
        <v>7810.71</v>
      </c>
      <c r="P4578" s="143">
        <f t="shared" si="4951"/>
        <v>120017.65999999999</v>
      </c>
      <c r="Q4578" s="143">
        <f t="shared" si="4952"/>
        <v>36942.6</v>
      </c>
      <c r="R4578" s="188">
        <f t="shared" si="4955"/>
        <v>165341.25</v>
      </c>
      <c r="T4578">
        <v>59395.93</v>
      </c>
      <c r="U4578" s="190">
        <f t="shared" si="4956"/>
        <v>2.7837134631952054</v>
      </c>
    </row>
    <row r="4579" spans="1:21" x14ac:dyDescent="0.2">
      <c r="A4579" s="178">
        <v>42926</v>
      </c>
      <c r="B4579" s="179">
        <v>0.70833333333333337</v>
      </c>
      <c r="C4579" t="s">
        <v>349</v>
      </c>
      <c r="D4579">
        <v>3.5</v>
      </c>
      <c r="E4579">
        <v>35</v>
      </c>
      <c r="F4579">
        <v>39.549999999999997</v>
      </c>
      <c r="G4579">
        <v>24.43</v>
      </c>
      <c r="H4579" s="184">
        <f t="shared" ref="H4579:L4579" si="4986">H4555</f>
        <v>0.66666666666666663</v>
      </c>
      <c r="I4579" s="185">
        <f t="shared" si="4986"/>
        <v>191</v>
      </c>
      <c r="J4579" s="185">
        <f t="shared" si="4986"/>
        <v>237</v>
      </c>
      <c r="K4579" s="185">
        <f t="shared" si="4986"/>
        <v>2842</v>
      </c>
      <c r="L4579" s="185">
        <f t="shared" si="4986"/>
        <v>1380</v>
      </c>
      <c r="M4579" s="147"/>
      <c r="N4579" s="143">
        <f t="shared" si="4954"/>
        <v>668.5</v>
      </c>
      <c r="O4579" s="143">
        <f t="shared" si="4950"/>
        <v>8295</v>
      </c>
      <c r="P4579" s="143">
        <f t="shared" si="4951"/>
        <v>112401.09999999999</v>
      </c>
      <c r="Q4579" s="143">
        <f t="shared" si="4952"/>
        <v>33713.4</v>
      </c>
      <c r="R4579" s="188">
        <f t="shared" si="4955"/>
        <v>155078</v>
      </c>
      <c r="T4579">
        <v>60901.14</v>
      </c>
      <c r="U4579" s="190">
        <f t="shared" si="4956"/>
        <v>2.5463891152119649</v>
      </c>
    </row>
    <row r="4580" spans="1:21" x14ac:dyDescent="0.2">
      <c r="A4580" s="178">
        <v>42926</v>
      </c>
      <c r="B4580" s="179">
        <v>0.75</v>
      </c>
      <c r="C4580" t="s">
        <v>349</v>
      </c>
      <c r="D4580">
        <v>3.18</v>
      </c>
      <c r="E4580">
        <v>8.4600000000000009</v>
      </c>
      <c r="F4580">
        <v>13.83</v>
      </c>
      <c r="G4580">
        <v>5</v>
      </c>
      <c r="H4580" s="184">
        <f t="shared" ref="H4580:L4580" si="4987">H4556</f>
        <v>0.70833333333333337</v>
      </c>
      <c r="I4580" s="185">
        <f t="shared" si="4987"/>
        <v>218</v>
      </c>
      <c r="J4580" s="185">
        <f t="shared" si="4987"/>
        <v>258</v>
      </c>
      <c r="K4580" s="185">
        <f t="shared" si="4987"/>
        <v>2842</v>
      </c>
      <c r="L4580" s="185">
        <f t="shared" si="4987"/>
        <v>1380</v>
      </c>
      <c r="M4580" s="147"/>
      <c r="N4580" s="143">
        <f t="shared" si="4954"/>
        <v>693.24</v>
      </c>
      <c r="O4580" s="143">
        <f t="shared" si="4950"/>
        <v>2182.6800000000003</v>
      </c>
      <c r="P4580" s="143">
        <f t="shared" si="4951"/>
        <v>39304.86</v>
      </c>
      <c r="Q4580" s="143">
        <f t="shared" si="4952"/>
        <v>6900</v>
      </c>
      <c r="R4580" s="188">
        <f t="shared" si="4955"/>
        <v>49080.78</v>
      </c>
      <c r="T4580">
        <v>61871.59</v>
      </c>
      <c r="U4580" s="190">
        <f t="shared" si="4956"/>
        <v>0.79326844517815043</v>
      </c>
    </row>
    <row r="4581" spans="1:21" x14ac:dyDescent="0.2">
      <c r="A4581" s="178">
        <v>42926</v>
      </c>
      <c r="B4581" s="179">
        <v>0.79166666666666663</v>
      </c>
      <c r="C4581" t="s">
        <v>349</v>
      </c>
      <c r="D4581">
        <v>3.5</v>
      </c>
      <c r="E4581">
        <v>6.39</v>
      </c>
      <c r="F4581">
        <v>10</v>
      </c>
      <c r="G4581">
        <v>4.01</v>
      </c>
      <c r="H4581" s="184">
        <f t="shared" ref="H4581:L4581" si="4988">H4557</f>
        <v>0.75</v>
      </c>
      <c r="I4581" s="185">
        <f t="shared" si="4988"/>
        <v>240</v>
      </c>
      <c r="J4581" s="185">
        <f t="shared" si="4988"/>
        <v>365</v>
      </c>
      <c r="K4581" s="185">
        <f t="shared" si="4988"/>
        <v>2842</v>
      </c>
      <c r="L4581" s="185">
        <f t="shared" si="4988"/>
        <v>1380</v>
      </c>
      <c r="M4581" s="147"/>
      <c r="N4581" s="143">
        <f t="shared" si="4954"/>
        <v>840</v>
      </c>
      <c r="O4581" s="143">
        <f t="shared" si="4950"/>
        <v>2332.35</v>
      </c>
      <c r="P4581" s="143">
        <f t="shared" si="4951"/>
        <v>28420</v>
      </c>
      <c r="Q4581" s="143">
        <f t="shared" si="4952"/>
        <v>5533.7999999999993</v>
      </c>
      <c r="R4581" s="188">
        <f t="shared" si="4955"/>
        <v>37126.149999999994</v>
      </c>
      <c r="T4581">
        <v>61973</v>
      </c>
      <c r="U4581" s="190">
        <f t="shared" si="4956"/>
        <v>0.5990697561841446</v>
      </c>
    </row>
    <row r="4582" spans="1:21" x14ac:dyDescent="0.2">
      <c r="A4582" s="178">
        <v>42926</v>
      </c>
      <c r="B4582" s="179">
        <v>0.83333333333333337</v>
      </c>
      <c r="C4582" t="s">
        <v>349</v>
      </c>
      <c r="D4582">
        <v>3.5</v>
      </c>
      <c r="E4582">
        <v>7.97</v>
      </c>
      <c r="F4582">
        <v>9.3699999999999992</v>
      </c>
      <c r="G4582">
        <v>4</v>
      </c>
      <c r="H4582" s="184">
        <f t="shared" ref="H4582:L4582" si="4989">H4558</f>
        <v>0.79166666666666663</v>
      </c>
      <c r="I4582" s="185">
        <f t="shared" si="4989"/>
        <v>320</v>
      </c>
      <c r="J4582" s="185">
        <f t="shared" si="4989"/>
        <v>214</v>
      </c>
      <c r="K4582" s="185">
        <f t="shared" si="4989"/>
        <v>2842</v>
      </c>
      <c r="L4582" s="185">
        <f t="shared" si="4989"/>
        <v>1426</v>
      </c>
      <c r="M4582" s="147"/>
      <c r="N4582" s="143">
        <f t="shared" si="4954"/>
        <v>1120</v>
      </c>
      <c r="O4582" s="143">
        <f t="shared" si="4950"/>
        <v>1705.58</v>
      </c>
      <c r="P4582" s="143">
        <f t="shared" si="4951"/>
        <v>26629.539999999997</v>
      </c>
      <c r="Q4582" s="143">
        <f t="shared" si="4952"/>
        <v>5704</v>
      </c>
      <c r="R4582" s="188">
        <f t="shared" si="4955"/>
        <v>35159.119999999995</v>
      </c>
      <c r="T4582">
        <v>61084.47</v>
      </c>
      <c r="U4582" s="190">
        <f t="shared" si="4956"/>
        <v>0.57558197689199886</v>
      </c>
    </row>
    <row r="4583" spans="1:21" x14ac:dyDescent="0.2">
      <c r="A4583" s="178">
        <v>42926</v>
      </c>
      <c r="B4583" s="179">
        <v>0.875</v>
      </c>
      <c r="C4583" t="s">
        <v>349</v>
      </c>
      <c r="D4583">
        <v>7.7</v>
      </c>
      <c r="E4583">
        <v>7.19</v>
      </c>
      <c r="F4583">
        <v>8.0399999999999991</v>
      </c>
      <c r="G4583">
        <v>2</v>
      </c>
      <c r="H4583" s="184">
        <f t="shared" ref="H4583:L4583" si="4990">H4559</f>
        <v>0.83333333333333337</v>
      </c>
      <c r="I4583" s="185">
        <f t="shared" si="4990"/>
        <v>322</v>
      </c>
      <c r="J4583" s="185">
        <f t="shared" si="4990"/>
        <v>178</v>
      </c>
      <c r="K4583" s="185">
        <f t="shared" si="4990"/>
        <v>2842</v>
      </c>
      <c r="L4583" s="185">
        <f t="shared" si="4990"/>
        <v>1426</v>
      </c>
      <c r="M4583" s="147"/>
      <c r="N4583" s="143">
        <f t="shared" si="4954"/>
        <v>2479.4</v>
      </c>
      <c r="O4583" s="143">
        <f t="shared" si="4950"/>
        <v>1279.8200000000002</v>
      </c>
      <c r="P4583" s="143">
        <f t="shared" si="4951"/>
        <v>22849.679999999997</v>
      </c>
      <c r="Q4583" s="143">
        <f t="shared" si="4952"/>
        <v>2852</v>
      </c>
      <c r="R4583" s="188">
        <f t="shared" si="4955"/>
        <v>29460.899999999998</v>
      </c>
      <c r="T4583">
        <v>59184.82</v>
      </c>
      <c r="U4583" s="190">
        <f t="shared" si="4956"/>
        <v>0.49777797752869735</v>
      </c>
    </row>
    <row r="4584" spans="1:21" x14ac:dyDescent="0.2">
      <c r="A4584" s="178">
        <v>42926</v>
      </c>
      <c r="B4584" s="179">
        <v>0.91666666666666663</v>
      </c>
      <c r="C4584" t="s">
        <v>349</v>
      </c>
      <c r="D4584">
        <v>8.11</v>
      </c>
      <c r="E4584">
        <v>7.88</v>
      </c>
      <c r="F4584">
        <v>7.88</v>
      </c>
      <c r="G4584">
        <v>1.42</v>
      </c>
      <c r="H4584" s="184">
        <f t="shared" ref="H4584:L4584" si="4991">H4560</f>
        <v>0.875</v>
      </c>
      <c r="I4584" s="185">
        <f t="shared" si="4991"/>
        <v>337</v>
      </c>
      <c r="J4584" s="185">
        <f t="shared" si="4991"/>
        <v>173</v>
      </c>
      <c r="K4584" s="185">
        <f t="shared" si="4991"/>
        <v>2842</v>
      </c>
      <c r="L4584" s="185">
        <f t="shared" si="4991"/>
        <v>1426</v>
      </c>
      <c r="M4584" s="147"/>
      <c r="N4584" s="143">
        <f t="shared" si="4954"/>
        <v>2733.0699999999997</v>
      </c>
      <c r="O4584" s="143">
        <f t="shared" si="4950"/>
        <v>1363.24</v>
      </c>
      <c r="P4584" s="143">
        <f t="shared" si="4951"/>
        <v>22394.959999999999</v>
      </c>
      <c r="Q4584" s="143">
        <f t="shared" si="4952"/>
        <v>2024.9199999999998</v>
      </c>
      <c r="R4584" s="188">
        <f t="shared" si="4955"/>
        <v>28516.189999999995</v>
      </c>
      <c r="T4584">
        <v>57018.92</v>
      </c>
      <c r="U4584" s="190">
        <f t="shared" si="4956"/>
        <v>0.50011803099743024</v>
      </c>
    </row>
    <row r="4585" spans="1:21" x14ac:dyDescent="0.2">
      <c r="A4585" s="178">
        <v>42926</v>
      </c>
      <c r="B4585" s="179">
        <v>0.95833333333333337</v>
      </c>
      <c r="C4585" t="s">
        <v>349</v>
      </c>
      <c r="D4585">
        <v>10.9</v>
      </c>
      <c r="E4585">
        <v>3.92</v>
      </c>
      <c r="F4585">
        <v>4.2699999999999996</v>
      </c>
      <c r="G4585">
        <v>0.12</v>
      </c>
      <c r="H4585" s="184">
        <f t="shared" ref="H4585:L4585" si="4992">H4561</f>
        <v>0.91666666666666663</v>
      </c>
      <c r="I4585" s="185">
        <f t="shared" si="4992"/>
        <v>394</v>
      </c>
      <c r="J4585" s="185">
        <f t="shared" si="4992"/>
        <v>194</v>
      </c>
      <c r="K4585" s="185">
        <f t="shared" si="4992"/>
        <v>2842</v>
      </c>
      <c r="L4585" s="185">
        <f t="shared" si="4992"/>
        <v>1426</v>
      </c>
      <c r="M4585" s="147"/>
      <c r="N4585" s="143">
        <f t="shared" si="4954"/>
        <v>4294.6000000000004</v>
      </c>
      <c r="O4585" s="143">
        <f t="shared" si="4950"/>
        <v>760.48</v>
      </c>
      <c r="P4585" s="143">
        <f t="shared" si="4951"/>
        <v>12135.339999999998</v>
      </c>
      <c r="Q4585" s="143">
        <f t="shared" si="4952"/>
        <v>171.12</v>
      </c>
      <c r="R4585" s="188">
        <f t="shared" si="4955"/>
        <v>17361.539999999997</v>
      </c>
      <c r="T4585">
        <v>55358.65</v>
      </c>
      <c r="U4585" s="190">
        <f t="shared" si="4956"/>
        <v>0.31361928081699963</v>
      </c>
    </row>
    <row r="4586" spans="1:21" x14ac:dyDescent="0.2">
      <c r="A4586" s="178">
        <v>42926</v>
      </c>
      <c r="B4586" s="180">
        <v>1</v>
      </c>
      <c r="C4586" t="s">
        <v>349</v>
      </c>
      <c r="D4586">
        <v>15</v>
      </c>
      <c r="E4586">
        <v>2.61</v>
      </c>
      <c r="F4586">
        <v>2.5099999999999998</v>
      </c>
      <c r="G4586">
        <v>0.12</v>
      </c>
      <c r="H4586" s="184">
        <f t="shared" ref="H4586:L4586" si="4993">H4562</f>
        <v>0.95833333333333337</v>
      </c>
      <c r="I4586" s="185">
        <f t="shared" si="4993"/>
        <v>389</v>
      </c>
      <c r="J4586" s="185">
        <f t="shared" si="4993"/>
        <v>265</v>
      </c>
      <c r="K4586" s="185">
        <f t="shared" si="4993"/>
        <v>2985</v>
      </c>
      <c r="L4586" s="185">
        <f t="shared" si="4993"/>
        <v>1111</v>
      </c>
      <c r="M4586" s="147"/>
      <c r="N4586" s="143">
        <f t="shared" si="4954"/>
        <v>5835</v>
      </c>
      <c r="O4586" s="143">
        <f t="shared" si="4950"/>
        <v>691.65</v>
      </c>
      <c r="P4586" s="143">
        <f t="shared" si="4951"/>
        <v>7492.3499999999995</v>
      </c>
      <c r="Q4586" s="143">
        <f t="shared" si="4952"/>
        <v>133.32</v>
      </c>
      <c r="R4586" s="188">
        <f t="shared" si="4955"/>
        <v>14152.32</v>
      </c>
      <c r="T4586">
        <v>51623.51</v>
      </c>
      <c r="U4586" s="190">
        <f t="shared" si="4956"/>
        <v>0.27414486151755274</v>
      </c>
    </row>
    <row r="4587" spans="1:21" x14ac:dyDescent="0.2">
      <c r="A4587" s="178">
        <v>42927</v>
      </c>
      <c r="B4587" s="179">
        <v>4.1666666666666664E-2</v>
      </c>
      <c r="C4587" t="s">
        <v>349</v>
      </c>
      <c r="D4587">
        <v>10.53</v>
      </c>
      <c r="E4587">
        <v>2.11</v>
      </c>
      <c r="F4587">
        <v>2</v>
      </c>
      <c r="G4587">
        <v>0.12</v>
      </c>
      <c r="H4587" s="184">
        <f t="shared" ref="H4587:L4587" si="4994">H4563</f>
        <v>1</v>
      </c>
      <c r="I4587" s="185">
        <f t="shared" si="4994"/>
        <v>362</v>
      </c>
      <c r="J4587" s="185">
        <f t="shared" si="4994"/>
        <v>243</v>
      </c>
      <c r="K4587" s="185">
        <f t="shared" si="4994"/>
        <v>2985</v>
      </c>
      <c r="L4587" s="185">
        <f t="shared" si="4994"/>
        <v>1111</v>
      </c>
      <c r="M4587" s="147"/>
      <c r="N4587" s="143">
        <f t="shared" si="4954"/>
        <v>3811.8599999999997</v>
      </c>
      <c r="O4587" s="143">
        <f t="shared" si="4950"/>
        <v>512.73</v>
      </c>
      <c r="P4587" s="143">
        <f t="shared" si="4951"/>
        <v>5970</v>
      </c>
      <c r="Q4587" s="143">
        <f t="shared" si="4952"/>
        <v>133.32</v>
      </c>
      <c r="R4587" s="188">
        <f t="shared" si="4955"/>
        <v>10427.91</v>
      </c>
      <c r="T4587">
        <v>47442.37</v>
      </c>
      <c r="U4587" s="190">
        <f t="shared" si="4956"/>
        <v>0.21980162458157126</v>
      </c>
    </row>
    <row r="4588" spans="1:21" x14ac:dyDescent="0.2">
      <c r="A4588" s="178">
        <v>42927</v>
      </c>
      <c r="B4588" s="179">
        <v>8.3333333333333329E-2</v>
      </c>
      <c r="C4588" t="s">
        <v>349</v>
      </c>
      <c r="D4588">
        <v>5</v>
      </c>
      <c r="E4588">
        <v>1.8</v>
      </c>
      <c r="F4588">
        <v>2</v>
      </c>
      <c r="G4588">
        <v>0.12</v>
      </c>
      <c r="H4588" s="184">
        <f t="shared" ref="H4588:L4588" si="4995">H4564</f>
        <v>4.1666666666666664E-2</v>
      </c>
      <c r="I4588" s="185">
        <f t="shared" si="4995"/>
        <v>294</v>
      </c>
      <c r="J4588" s="185">
        <f t="shared" si="4995"/>
        <v>212</v>
      </c>
      <c r="K4588" s="185">
        <f t="shared" si="4995"/>
        <v>2985</v>
      </c>
      <c r="L4588" s="185">
        <f t="shared" si="4995"/>
        <v>1111</v>
      </c>
      <c r="M4588" s="147"/>
      <c r="N4588" s="143">
        <f t="shared" si="4954"/>
        <v>1470</v>
      </c>
      <c r="O4588" s="143">
        <f t="shared" si="4950"/>
        <v>381.6</v>
      </c>
      <c r="P4588" s="143">
        <f t="shared" si="4951"/>
        <v>5970</v>
      </c>
      <c r="Q4588" s="143">
        <f t="shared" si="4952"/>
        <v>133.32</v>
      </c>
      <c r="R4588" s="188">
        <f t="shared" si="4955"/>
        <v>7954.92</v>
      </c>
      <c r="T4588">
        <v>43974.18</v>
      </c>
      <c r="U4588" s="190">
        <f t="shared" si="4956"/>
        <v>0.18089979165046396</v>
      </c>
    </row>
    <row r="4589" spans="1:21" x14ac:dyDescent="0.2">
      <c r="A4589" s="178">
        <v>42927</v>
      </c>
      <c r="B4589" s="179">
        <v>0.125</v>
      </c>
      <c r="C4589" t="s">
        <v>349</v>
      </c>
      <c r="D4589">
        <v>4.8600000000000003</v>
      </c>
      <c r="E4589">
        <v>1.5</v>
      </c>
      <c r="F4589">
        <v>2</v>
      </c>
      <c r="G4589">
        <v>0.75</v>
      </c>
      <c r="H4589" s="184">
        <f t="shared" ref="H4589:L4589" si="4996">H4565</f>
        <v>8.3333333333333329E-2</v>
      </c>
      <c r="I4589" s="185">
        <f t="shared" si="4996"/>
        <v>236</v>
      </c>
      <c r="J4589" s="185">
        <f t="shared" si="4996"/>
        <v>179</v>
      </c>
      <c r="K4589" s="185">
        <f t="shared" si="4996"/>
        <v>2985</v>
      </c>
      <c r="L4589" s="185">
        <f t="shared" si="4996"/>
        <v>1111</v>
      </c>
      <c r="M4589" s="147"/>
      <c r="N4589" s="143">
        <f t="shared" si="4954"/>
        <v>1146.96</v>
      </c>
      <c r="O4589" s="143">
        <f t="shared" si="4950"/>
        <v>268.5</v>
      </c>
      <c r="P4589" s="143">
        <f t="shared" si="4951"/>
        <v>5970</v>
      </c>
      <c r="Q4589" s="143">
        <f t="shared" si="4952"/>
        <v>833.25</v>
      </c>
      <c r="R4589" s="188">
        <f t="shared" si="4955"/>
        <v>8218.7099999999991</v>
      </c>
      <c r="T4589">
        <v>41488.53</v>
      </c>
      <c r="U4589" s="190">
        <f t="shared" si="4956"/>
        <v>0.19809595567738841</v>
      </c>
    </row>
    <row r="4590" spans="1:21" x14ac:dyDescent="0.2">
      <c r="A4590" s="178">
        <v>42927</v>
      </c>
      <c r="B4590" s="179">
        <v>0.16666666666666666</v>
      </c>
      <c r="C4590" t="s">
        <v>349</v>
      </c>
      <c r="D4590">
        <v>4.47</v>
      </c>
      <c r="E4590">
        <v>1.5</v>
      </c>
      <c r="F4590">
        <v>2</v>
      </c>
      <c r="G4590">
        <v>0.75</v>
      </c>
      <c r="H4590" s="184">
        <f t="shared" ref="H4590:L4590" si="4997">H4566</f>
        <v>0.125</v>
      </c>
      <c r="I4590" s="185">
        <f t="shared" si="4997"/>
        <v>201</v>
      </c>
      <c r="J4590" s="185">
        <f t="shared" si="4997"/>
        <v>205</v>
      </c>
      <c r="K4590" s="185">
        <f t="shared" si="4997"/>
        <v>2985</v>
      </c>
      <c r="L4590" s="185">
        <f t="shared" si="4997"/>
        <v>1717</v>
      </c>
      <c r="M4590" s="147"/>
      <c r="N4590" s="143">
        <f t="shared" si="4954"/>
        <v>898.46999999999991</v>
      </c>
      <c r="O4590" s="143">
        <f t="shared" si="4950"/>
        <v>307.5</v>
      </c>
      <c r="P4590" s="143">
        <f t="shared" si="4951"/>
        <v>5970</v>
      </c>
      <c r="Q4590" s="143">
        <f t="shared" si="4952"/>
        <v>1287.75</v>
      </c>
      <c r="R4590" s="188">
        <f t="shared" si="4955"/>
        <v>8463.7199999999993</v>
      </c>
      <c r="T4590">
        <v>39630.400000000001</v>
      </c>
      <c r="U4590" s="190">
        <f t="shared" si="4956"/>
        <v>0.21356635310266864</v>
      </c>
    </row>
    <row r="4591" spans="1:21" x14ac:dyDescent="0.2">
      <c r="A4591" s="178">
        <v>42927</v>
      </c>
      <c r="B4591" s="179">
        <v>0.20833333333333334</v>
      </c>
      <c r="C4591" t="s">
        <v>349</v>
      </c>
      <c r="D4591">
        <v>3.19</v>
      </c>
      <c r="E4591">
        <v>1.5</v>
      </c>
      <c r="F4591">
        <v>2</v>
      </c>
      <c r="G4591">
        <v>0.75</v>
      </c>
      <c r="H4591" s="184">
        <f t="shared" ref="H4591:L4591" si="4998">H4567</f>
        <v>0.16666666666666666</v>
      </c>
      <c r="I4591" s="185">
        <f t="shared" si="4998"/>
        <v>185</v>
      </c>
      <c r="J4591" s="185">
        <f t="shared" si="4998"/>
        <v>205</v>
      </c>
      <c r="K4591" s="185">
        <f t="shared" si="4998"/>
        <v>2985</v>
      </c>
      <c r="L4591" s="185">
        <f t="shared" si="4998"/>
        <v>1717</v>
      </c>
      <c r="M4591" s="147"/>
      <c r="N4591" s="143">
        <f t="shared" si="4954"/>
        <v>590.15</v>
      </c>
      <c r="O4591" s="143">
        <f t="shared" si="4950"/>
        <v>307.5</v>
      </c>
      <c r="P4591" s="143">
        <f t="shared" si="4951"/>
        <v>5970</v>
      </c>
      <c r="Q4591" s="143">
        <f t="shared" si="4952"/>
        <v>1287.75</v>
      </c>
      <c r="R4591" s="188">
        <f t="shared" si="4955"/>
        <v>8155.4</v>
      </c>
      <c r="T4591">
        <v>38478.9</v>
      </c>
      <c r="U4591" s="190">
        <f t="shared" si="4956"/>
        <v>0.21194472814971321</v>
      </c>
    </row>
    <row r="4592" spans="1:21" x14ac:dyDescent="0.2">
      <c r="A4592" s="178">
        <v>42927</v>
      </c>
      <c r="B4592" s="179">
        <v>0.25</v>
      </c>
      <c r="C4592" t="s">
        <v>349</v>
      </c>
      <c r="D4592">
        <v>3.11</v>
      </c>
      <c r="E4592">
        <v>2</v>
      </c>
      <c r="F4592">
        <v>2</v>
      </c>
      <c r="G4592">
        <v>0.97</v>
      </c>
      <c r="H4592" s="184">
        <f t="shared" ref="H4592:L4592" si="4999">H4568</f>
        <v>0.20833333333333334</v>
      </c>
      <c r="I4592" s="185">
        <f t="shared" si="4999"/>
        <v>207</v>
      </c>
      <c r="J4592" s="185">
        <f t="shared" si="4999"/>
        <v>283</v>
      </c>
      <c r="K4592" s="185">
        <f t="shared" si="4999"/>
        <v>2985</v>
      </c>
      <c r="L4592" s="185">
        <f t="shared" si="4999"/>
        <v>1717</v>
      </c>
      <c r="M4592" s="147"/>
      <c r="N4592" s="143">
        <f t="shared" si="4954"/>
        <v>643.77</v>
      </c>
      <c r="O4592" s="143">
        <f t="shared" si="4950"/>
        <v>566</v>
      </c>
      <c r="P4592" s="143">
        <f t="shared" si="4951"/>
        <v>5970</v>
      </c>
      <c r="Q4592" s="143">
        <f t="shared" si="4952"/>
        <v>1665.49</v>
      </c>
      <c r="R4592" s="188">
        <f t="shared" si="4955"/>
        <v>8845.26</v>
      </c>
      <c r="T4592">
        <v>38173.040000000001</v>
      </c>
      <c r="U4592" s="190">
        <f t="shared" si="4956"/>
        <v>0.23171484377455923</v>
      </c>
    </row>
    <row r="4593" spans="1:21" x14ac:dyDescent="0.2">
      <c r="A4593" s="178">
        <v>42927</v>
      </c>
      <c r="B4593" s="179">
        <v>0.29166666666666669</v>
      </c>
      <c r="C4593" t="s">
        <v>349</v>
      </c>
      <c r="D4593">
        <v>3.36</v>
      </c>
      <c r="E4593">
        <v>2.61</v>
      </c>
      <c r="F4593">
        <v>2</v>
      </c>
      <c r="G4593">
        <v>0.99</v>
      </c>
      <c r="H4593" s="184">
        <f t="shared" ref="H4593:L4593" si="5000">H4569</f>
        <v>0.25</v>
      </c>
      <c r="I4593" s="185">
        <f t="shared" si="5000"/>
        <v>327</v>
      </c>
      <c r="J4593" s="185">
        <f t="shared" si="5000"/>
        <v>438</v>
      </c>
      <c r="K4593" s="185">
        <f t="shared" si="5000"/>
        <v>2985</v>
      </c>
      <c r="L4593" s="185">
        <f t="shared" si="5000"/>
        <v>1717</v>
      </c>
      <c r="M4593" s="147"/>
      <c r="N4593" s="143">
        <f t="shared" si="4954"/>
        <v>1098.72</v>
      </c>
      <c r="O4593" s="143">
        <f t="shared" si="4950"/>
        <v>1143.1799999999998</v>
      </c>
      <c r="P4593" s="143">
        <f t="shared" si="4951"/>
        <v>5970</v>
      </c>
      <c r="Q4593" s="143">
        <f t="shared" si="4952"/>
        <v>1699.83</v>
      </c>
      <c r="R4593" s="188">
        <f t="shared" si="4955"/>
        <v>9911.73</v>
      </c>
      <c r="T4593">
        <v>39249.22</v>
      </c>
      <c r="U4593" s="190">
        <f t="shared" si="4956"/>
        <v>0.25253317135983849</v>
      </c>
    </row>
    <row r="4594" spans="1:21" x14ac:dyDescent="0.2">
      <c r="A4594" s="178">
        <v>42927</v>
      </c>
      <c r="B4594" s="179">
        <v>0.33333333333333331</v>
      </c>
      <c r="C4594" t="s">
        <v>349</v>
      </c>
      <c r="D4594">
        <v>3.46</v>
      </c>
      <c r="E4594">
        <v>3</v>
      </c>
      <c r="F4594">
        <v>2.5</v>
      </c>
      <c r="G4594">
        <v>1.22</v>
      </c>
      <c r="H4594" s="184">
        <f t="shared" ref="H4594:L4594" si="5001">H4570</f>
        <v>0.29166666666666669</v>
      </c>
      <c r="I4594" s="185">
        <f t="shared" si="5001"/>
        <v>249</v>
      </c>
      <c r="J4594" s="185">
        <f t="shared" si="5001"/>
        <v>556</v>
      </c>
      <c r="K4594" s="185">
        <f t="shared" si="5001"/>
        <v>2872</v>
      </c>
      <c r="L4594" s="185">
        <f t="shared" si="5001"/>
        <v>2219</v>
      </c>
      <c r="M4594" s="147"/>
      <c r="N4594" s="143">
        <f t="shared" si="4954"/>
        <v>861.54</v>
      </c>
      <c r="O4594" s="143">
        <f t="shared" si="4950"/>
        <v>1668</v>
      </c>
      <c r="P4594" s="143">
        <f t="shared" si="4951"/>
        <v>7180</v>
      </c>
      <c r="Q4594" s="143">
        <f t="shared" si="4952"/>
        <v>2707.18</v>
      </c>
      <c r="R4594" s="188">
        <f t="shared" si="4955"/>
        <v>12416.720000000001</v>
      </c>
      <c r="T4594">
        <v>40825.57</v>
      </c>
      <c r="U4594" s="190">
        <f t="shared" si="4956"/>
        <v>0.30414076276216112</v>
      </c>
    </row>
    <row r="4595" spans="1:21" x14ac:dyDescent="0.2">
      <c r="A4595" s="178">
        <v>42927</v>
      </c>
      <c r="B4595" s="179">
        <v>0.375</v>
      </c>
      <c r="C4595" t="s">
        <v>349</v>
      </c>
      <c r="D4595">
        <v>4.25</v>
      </c>
      <c r="E4595">
        <v>3</v>
      </c>
      <c r="F4595">
        <v>2.5</v>
      </c>
      <c r="G4595">
        <v>0.99</v>
      </c>
      <c r="H4595" s="184">
        <f t="shared" ref="H4595:L4595" si="5002">H4571</f>
        <v>0.33333333333333331</v>
      </c>
      <c r="I4595" s="185">
        <f t="shared" si="5002"/>
        <v>256</v>
      </c>
      <c r="J4595" s="185">
        <f t="shared" si="5002"/>
        <v>306</v>
      </c>
      <c r="K4595" s="185">
        <f t="shared" si="5002"/>
        <v>2872</v>
      </c>
      <c r="L4595" s="185">
        <f t="shared" si="5002"/>
        <v>2219</v>
      </c>
      <c r="M4595" s="147"/>
      <c r="N4595" s="143">
        <f t="shared" si="4954"/>
        <v>1088</v>
      </c>
      <c r="O4595" s="143">
        <f t="shared" si="4950"/>
        <v>918</v>
      </c>
      <c r="P4595" s="143">
        <f t="shared" si="4951"/>
        <v>7180</v>
      </c>
      <c r="Q4595" s="143">
        <f t="shared" si="4952"/>
        <v>2196.81</v>
      </c>
      <c r="R4595" s="188">
        <f t="shared" si="4955"/>
        <v>11382.81</v>
      </c>
      <c r="T4595">
        <v>42109.72</v>
      </c>
      <c r="U4595" s="190">
        <f t="shared" si="4956"/>
        <v>0.270313124855734</v>
      </c>
    </row>
    <row r="4596" spans="1:21" x14ac:dyDescent="0.2">
      <c r="A4596" s="178">
        <v>42927</v>
      </c>
      <c r="B4596" s="179">
        <v>0.41666666666666669</v>
      </c>
      <c r="C4596" t="s">
        <v>349</v>
      </c>
      <c r="D4596">
        <v>3.5</v>
      </c>
      <c r="E4596">
        <v>3.9</v>
      </c>
      <c r="F4596">
        <v>3.66</v>
      </c>
      <c r="G4596">
        <v>1.82</v>
      </c>
      <c r="H4596" s="184">
        <f t="shared" ref="H4596:L4596" si="5003">H4572</f>
        <v>0.375</v>
      </c>
      <c r="I4596" s="185">
        <f t="shared" si="5003"/>
        <v>156</v>
      </c>
      <c r="J4596" s="185">
        <f t="shared" si="5003"/>
        <v>343</v>
      </c>
      <c r="K4596" s="185">
        <f t="shared" si="5003"/>
        <v>2872</v>
      </c>
      <c r="L4596" s="185">
        <f t="shared" si="5003"/>
        <v>2219</v>
      </c>
      <c r="M4596" s="147"/>
      <c r="N4596" s="143">
        <f t="shared" si="4954"/>
        <v>546</v>
      </c>
      <c r="O4596" s="143">
        <f t="shared" si="4950"/>
        <v>1337.7</v>
      </c>
      <c r="P4596" s="143">
        <f t="shared" si="4951"/>
        <v>10511.52</v>
      </c>
      <c r="Q4596" s="143">
        <f t="shared" si="4952"/>
        <v>4038.58</v>
      </c>
      <c r="R4596" s="188">
        <f t="shared" si="4955"/>
        <v>16433.800000000003</v>
      </c>
      <c r="T4596">
        <v>44576.29</v>
      </c>
      <c r="U4596" s="190">
        <f t="shared" si="4956"/>
        <v>0.36866684060068711</v>
      </c>
    </row>
    <row r="4597" spans="1:21" x14ac:dyDescent="0.2">
      <c r="A4597" s="178">
        <v>42927</v>
      </c>
      <c r="B4597" s="179">
        <v>0.45833333333333331</v>
      </c>
      <c r="C4597" t="s">
        <v>349</v>
      </c>
      <c r="D4597">
        <v>2.61</v>
      </c>
      <c r="E4597">
        <v>5.41</v>
      </c>
      <c r="F4597">
        <v>5</v>
      </c>
      <c r="G4597">
        <v>0.99</v>
      </c>
      <c r="H4597" s="184">
        <f t="shared" ref="H4597:L4597" si="5004">H4573</f>
        <v>0.41666666666666669</v>
      </c>
      <c r="I4597" s="185">
        <f t="shared" si="5004"/>
        <v>196</v>
      </c>
      <c r="J4597" s="185">
        <f t="shared" si="5004"/>
        <v>315</v>
      </c>
      <c r="K4597" s="185">
        <f t="shared" si="5004"/>
        <v>2872</v>
      </c>
      <c r="L4597" s="185">
        <f t="shared" si="5004"/>
        <v>2219</v>
      </c>
      <c r="M4597" s="147"/>
      <c r="N4597" s="143">
        <f t="shared" si="4954"/>
        <v>511.56</v>
      </c>
      <c r="O4597" s="143">
        <f t="shared" si="4950"/>
        <v>1704.15</v>
      </c>
      <c r="P4597" s="143">
        <f t="shared" si="4951"/>
        <v>14360</v>
      </c>
      <c r="Q4597" s="143">
        <f t="shared" si="4952"/>
        <v>2196.81</v>
      </c>
      <c r="R4597" s="188">
        <f t="shared" si="4955"/>
        <v>18772.52</v>
      </c>
      <c r="T4597">
        <v>47961.24</v>
      </c>
      <c r="U4597" s="190">
        <f t="shared" si="4956"/>
        <v>0.39141023042773709</v>
      </c>
    </row>
    <row r="4598" spans="1:21" x14ac:dyDescent="0.2">
      <c r="A4598" s="178">
        <v>42927</v>
      </c>
      <c r="B4598" s="179">
        <v>0.5</v>
      </c>
      <c r="C4598" t="s">
        <v>349</v>
      </c>
      <c r="D4598">
        <v>2.61</v>
      </c>
      <c r="E4598">
        <v>7.06</v>
      </c>
      <c r="F4598">
        <v>7.21</v>
      </c>
      <c r="G4598">
        <v>2</v>
      </c>
      <c r="H4598" s="184">
        <f t="shared" ref="H4598:L4598" si="5005">H4574</f>
        <v>0.45833333333333331</v>
      </c>
      <c r="I4598" s="185">
        <f t="shared" si="5005"/>
        <v>226</v>
      </c>
      <c r="J4598" s="185">
        <f t="shared" si="5005"/>
        <v>326</v>
      </c>
      <c r="K4598" s="185">
        <f t="shared" si="5005"/>
        <v>2842</v>
      </c>
      <c r="L4598" s="185">
        <f t="shared" si="5005"/>
        <v>1635</v>
      </c>
      <c r="M4598" s="147"/>
      <c r="N4598" s="143">
        <f t="shared" si="4954"/>
        <v>589.86</v>
      </c>
      <c r="O4598" s="143">
        <f t="shared" si="4950"/>
        <v>2301.56</v>
      </c>
      <c r="P4598" s="143">
        <f t="shared" si="4951"/>
        <v>20490.82</v>
      </c>
      <c r="Q4598" s="143">
        <f t="shared" si="4952"/>
        <v>3270</v>
      </c>
      <c r="R4598" s="188">
        <f t="shared" si="4955"/>
        <v>26652.239999999998</v>
      </c>
      <c r="T4598">
        <v>51944.51</v>
      </c>
      <c r="U4598" s="190">
        <f t="shared" si="4956"/>
        <v>0.51309060380009353</v>
      </c>
    </row>
    <row r="4599" spans="1:21" x14ac:dyDescent="0.2">
      <c r="A4599" s="178">
        <v>42927</v>
      </c>
      <c r="B4599" s="179">
        <v>0.54166666666666663</v>
      </c>
      <c r="C4599" t="s">
        <v>349</v>
      </c>
      <c r="D4599">
        <v>1</v>
      </c>
      <c r="E4599">
        <v>8.07</v>
      </c>
      <c r="F4599">
        <v>8.27</v>
      </c>
      <c r="G4599">
        <v>4</v>
      </c>
      <c r="H4599" s="184">
        <f t="shared" ref="H4599:L4599" si="5006">H4575</f>
        <v>0.5</v>
      </c>
      <c r="I4599" s="185">
        <f t="shared" si="5006"/>
        <v>222</v>
      </c>
      <c r="J4599" s="185">
        <f t="shared" si="5006"/>
        <v>319</v>
      </c>
      <c r="K4599" s="185">
        <f t="shared" si="5006"/>
        <v>2842</v>
      </c>
      <c r="L4599" s="185">
        <f t="shared" si="5006"/>
        <v>1635</v>
      </c>
      <c r="M4599" s="147"/>
      <c r="N4599" s="143">
        <f t="shared" si="4954"/>
        <v>222</v>
      </c>
      <c r="O4599" s="143">
        <f t="shared" si="4950"/>
        <v>2574.33</v>
      </c>
      <c r="P4599" s="143">
        <f t="shared" si="4951"/>
        <v>23503.34</v>
      </c>
      <c r="Q4599" s="143">
        <f t="shared" si="4952"/>
        <v>6540</v>
      </c>
      <c r="R4599" s="188">
        <f t="shared" si="4955"/>
        <v>32839.67</v>
      </c>
      <c r="T4599">
        <v>55834.07</v>
      </c>
      <c r="U4599" s="190">
        <f t="shared" si="4956"/>
        <v>0.58816543375756059</v>
      </c>
    </row>
    <row r="4600" spans="1:21" x14ac:dyDescent="0.2">
      <c r="A4600" s="178">
        <v>42927</v>
      </c>
      <c r="B4600" s="179">
        <v>0.58333333333333337</v>
      </c>
      <c r="C4600" t="s">
        <v>349</v>
      </c>
      <c r="D4600">
        <v>2</v>
      </c>
      <c r="E4600">
        <v>12.1</v>
      </c>
      <c r="F4600">
        <v>13.1</v>
      </c>
      <c r="G4600">
        <v>4.22</v>
      </c>
      <c r="H4600" s="184">
        <f t="shared" ref="H4600:L4600" si="5007">H4576</f>
        <v>0.54166666666666663</v>
      </c>
      <c r="I4600" s="185">
        <f t="shared" si="5007"/>
        <v>195</v>
      </c>
      <c r="J4600" s="185">
        <f t="shared" si="5007"/>
        <v>299</v>
      </c>
      <c r="K4600" s="185">
        <f t="shared" si="5007"/>
        <v>2842</v>
      </c>
      <c r="L4600" s="185">
        <f t="shared" si="5007"/>
        <v>1635</v>
      </c>
      <c r="M4600" s="147"/>
      <c r="N4600" s="143">
        <f t="shared" si="4954"/>
        <v>390</v>
      </c>
      <c r="O4600" s="143">
        <f t="shared" si="4950"/>
        <v>3617.9</v>
      </c>
      <c r="P4600" s="143">
        <f t="shared" si="4951"/>
        <v>37230.199999999997</v>
      </c>
      <c r="Q4600" s="143">
        <f t="shared" si="4952"/>
        <v>6899.7</v>
      </c>
      <c r="R4600" s="188">
        <f t="shared" si="4955"/>
        <v>48137.799999999996</v>
      </c>
      <c r="T4600">
        <v>59267.93</v>
      </c>
      <c r="U4600" s="190">
        <f t="shared" si="4956"/>
        <v>0.81220653395520981</v>
      </c>
    </row>
    <row r="4601" spans="1:21" x14ac:dyDescent="0.2">
      <c r="A4601" s="178">
        <v>42927</v>
      </c>
      <c r="B4601" s="179">
        <v>0.625</v>
      </c>
      <c r="C4601" t="s">
        <v>349</v>
      </c>
      <c r="D4601">
        <v>2.08</v>
      </c>
      <c r="E4601">
        <v>15.75</v>
      </c>
      <c r="F4601">
        <v>17.36</v>
      </c>
      <c r="G4601">
        <v>7.04</v>
      </c>
      <c r="H4601" s="184">
        <f t="shared" ref="H4601:L4601" si="5008">H4577</f>
        <v>0.58333333333333337</v>
      </c>
      <c r="I4601" s="185">
        <f t="shared" si="5008"/>
        <v>205</v>
      </c>
      <c r="J4601" s="185">
        <f t="shared" si="5008"/>
        <v>237</v>
      </c>
      <c r="K4601" s="185">
        <f t="shared" si="5008"/>
        <v>2842</v>
      </c>
      <c r="L4601" s="185">
        <f t="shared" si="5008"/>
        <v>1635</v>
      </c>
      <c r="M4601" s="147"/>
      <c r="N4601" s="143">
        <f t="shared" si="4954"/>
        <v>426.40000000000003</v>
      </c>
      <c r="O4601" s="143">
        <f t="shared" si="4950"/>
        <v>3732.75</v>
      </c>
      <c r="P4601" s="143">
        <f t="shared" si="4951"/>
        <v>49337.119999999995</v>
      </c>
      <c r="Q4601" s="143">
        <f t="shared" si="4952"/>
        <v>11510.4</v>
      </c>
      <c r="R4601" s="188">
        <f t="shared" si="4955"/>
        <v>65006.67</v>
      </c>
      <c r="T4601">
        <v>62250.28</v>
      </c>
      <c r="U4601" s="190">
        <f t="shared" si="4956"/>
        <v>1.0442791582624207</v>
      </c>
    </row>
    <row r="4602" spans="1:21" x14ac:dyDescent="0.2">
      <c r="A4602" s="178">
        <v>42927</v>
      </c>
      <c r="B4602" s="179">
        <v>0.66666666666666663</v>
      </c>
      <c r="C4602" t="s">
        <v>349</v>
      </c>
      <c r="D4602">
        <v>2.63</v>
      </c>
      <c r="E4602">
        <v>19.09</v>
      </c>
      <c r="F4602">
        <v>20.23</v>
      </c>
      <c r="G4602">
        <v>9.2899999999999991</v>
      </c>
      <c r="H4602" s="184">
        <f t="shared" ref="H4602:L4602" si="5009">H4578</f>
        <v>0.625</v>
      </c>
      <c r="I4602" s="185">
        <f t="shared" si="5009"/>
        <v>212</v>
      </c>
      <c r="J4602" s="185">
        <f t="shared" si="5009"/>
        <v>213</v>
      </c>
      <c r="K4602" s="185">
        <f t="shared" si="5009"/>
        <v>2842</v>
      </c>
      <c r="L4602" s="185">
        <f t="shared" si="5009"/>
        <v>1380</v>
      </c>
      <c r="M4602" s="147"/>
      <c r="N4602" s="143">
        <f t="shared" si="4954"/>
        <v>557.55999999999995</v>
      </c>
      <c r="O4602" s="143">
        <f t="shared" si="4950"/>
        <v>4066.17</v>
      </c>
      <c r="P4602" s="143">
        <f t="shared" si="4951"/>
        <v>57493.66</v>
      </c>
      <c r="Q4602" s="143">
        <f t="shared" si="4952"/>
        <v>12820.199999999999</v>
      </c>
      <c r="R4602" s="188">
        <f t="shared" si="4955"/>
        <v>74937.59</v>
      </c>
      <c r="T4602">
        <v>64133.09</v>
      </c>
      <c r="U4602" s="190">
        <f t="shared" si="4956"/>
        <v>1.1684699739245372</v>
      </c>
    </row>
    <row r="4603" spans="1:21" x14ac:dyDescent="0.2">
      <c r="A4603" s="178">
        <v>42927</v>
      </c>
      <c r="B4603" s="179">
        <v>0.70833333333333337</v>
      </c>
      <c r="C4603" t="s">
        <v>349</v>
      </c>
      <c r="D4603">
        <v>2.98</v>
      </c>
      <c r="E4603">
        <v>19.93</v>
      </c>
      <c r="F4603">
        <v>21.54</v>
      </c>
      <c r="G4603">
        <v>9.2100000000000009</v>
      </c>
      <c r="H4603" s="184">
        <f t="shared" ref="H4603:L4603" si="5010">H4579</f>
        <v>0.66666666666666663</v>
      </c>
      <c r="I4603" s="185">
        <f t="shared" si="5010"/>
        <v>191</v>
      </c>
      <c r="J4603" s="185">
        <f t="shared" si="5010"/>
        <v>237</v>
      </c>
      <c r="K4603" s="185">
        <f t="shared" si="5010"/>
        <v>2842</v>
      </c>
      <c r="L4603" s="185">
        <f t="shared" si="5010"/>
        <v>1380</v>
      </c>
      <c r="M4603" s="147"/>
      <c r="N4603" s="143">
        <f t="shared" si="4954"/>
        <v>569.17999999999995</v>
      </c>
      <c r="O4603" s="143">
        <f t="shared" si="4950"/>
        <v>4723.41</v>
      </c>
      <c r="P4603" s="143">
        <f t="shared" si="4951"/>
        <v>61216.68</v>
      </c>
      <c r="Q4603" s="143">
        <f t="shared" si="4952"/>
        <v>12709.800000000001</v>
      </c>
      <c r="R4603" s="188">
        <f t="shared" si="4955"/>
        <v>79219.070000000007</v>
      </c>
      <c r="T4603">
        <v>64978.76</v>
      </c>
      <c r="U4603" s="190">
        <f t="shared" si="4956"/>
        <v>1.2191533048645435</v>
      </c>
    </row>
    <row r="4604" spans="1:21" x14ac:dyDescent="0.2">
      <c r="A4604" s="178">
        <v>42927</v>
      </c>
      <c r="B4604" s="179">
        <v>0.75</v>
      </c>
      <c r="C4604" t="s">
        <v>349</v>
      </c>
      <c r="D4604">
        <v>3.5</v>
      </c>
      <c r="E4604">
        <v>7.53</v>
      </c>
      <c r="F4604">
        <v>13.37</v>
      </c>
      <c r="G4604">
        <v>2.61</v>
      </c>
      <c r="H4604" s="184">
        <f t="shared" ref="H4604:L4604" si="5011">H4580</f>
        <v>0.70833333333333337</v>
      </c>
      <c r="I4604" s="185">
        <f t="shared" si="5011"/>
        <v>218</v>
      </c>
      <c r="J4604" s="185">
        <f t="shared" si="5011"/>
        <v>258</v>
      </c>
      <c r="K4604" s="185">
        <f t="shared" si="5011"/>
        <v>2842</v>
      </c>
      <c r="L4604" s="185">
        <f t="shared" si="5011"/>
        <v>1380</v>
      </c>
      <c r="M4604" s="147"/>
      <c r="N4604" s="143">
        <f t="shared" si="4954"/>
        <v>763</v>
      </c>
      <c r="O4604" s="143">
        <f t="shared" si="4950"/>
        <v>1942.74</v>
      </c>
      <c r="P4604" s="143">
        <f t="shared" si="4951"/>
        <v>37997.54</v>
      </c>
      <c r="Q4604" s="143">
        <f t="shared" si="4952"/>
        <v>3601.7999999999997</v>
      </c>
      <c r="R4604" s="188">
        <f t="shared" si="4955"/>
        <v>44305.08</v>
      </c>
      <c r="T4604">
        <v>64796.89</v>
      </c>
      <c r="U4604" s="190">
        <f t="shared" si="4956"/>
        <v>0.68375318630261428</v>
      </c>
    </row>
    <row r="4605" spans="1:21" x14ac:dyDescent="0.2">
      <c r="A4605" s="178">
        <v>42927</v>
      </c>
      <c r="B4605" s="179">
        <v>0.79166666666666663</v>
      </c>
      <c r="C4605" t="s">
        <v>349</v>
      </c>
      <c r="D4605">
        <v>7.2</v>
      </c>
      <c r="E4605">
        <v>5</v>
      </c>
      <c r="F4605">
        <v>9.7100000000000009</v>
      </c>
      <c r="G4605">
        <v>1</v>
      </c>
      <c r="H4605" s="184">
        <f t="shared" ref="H4605:L4605" si="5012">H4581</f>
        <v>0.75</v>
      </c>
      <c r="I4605" s="185">
        <f t="shared" si="5012"/>
        <v>240</v>
      </c>
      <c r="J4605" s="185">
        <f t="shared" si="5012"/>
        <v>365</v>
      </c>
      <c r="K4605" s="185">
        <f t="shared" si="5012"/>
        <v>2842</v>
      </c>
      <c r="L4605" s="185">
        <f t="shared" si="5012"/>
        <v>1380</v>
      </c>
      <c r="M4605" s="147"/>
      <c r="N4605" s="143">
        <f t="shared" si="4954"/>
        <v>1728</v>
      </c>
      <c r="O4605" s="143">
        <f t="shared" si="4950"/>
        <v>1825</v>
      </c>
      <c r="P4605" s="143">
        <f t="shared" si="4951"/>
        <v>27595.820000000003</v>
      </c>
      <c r="Q4605" s="143">
        <f t="shared" si="4952"/>
        <v>1380</v>
      </c>
      <c r="R4605" s="188">
        <f t="shared" si="4955"/>
        <v>32528.820000000003</v>
      </c>
      <c r="T4605">
        <v>64082.53</v>
      </c>
      <c r="U4605" s="190">
        <f t="shared" si="4956"/>
        <v>0.50760823581715642</v>
      </c>
    </row>
    <row r="4606" spans="1:21" x14ac:dyDescent="0.2">
      <c r="A4606" s="178">
        <v>42927</v>
      </c>
      <c r="B4606" s="179">
        <v>0.83333333333333337</v>
      </c>
      <c r="C4606" t="s">
        <v>349</v>
      </c>
      <c r="D4606">
        <v>4.5999999999999996</v>
      </c>
      <c r="E4606">
        <v>6.53</v>
      </c>
      <c r="F4606">
        <v>8</v>
      </c>
      <c r="G4606">
        <v>1.52</v>
      </c>
      <c r="H4606" s="184">
        <f t="shared" ref="H4606:L4606" si="5013">H4582</f>
        <v>0.79166666666666663</v>
      </c>
      <c r="I4606" s="185">
        <f t="shared" si="5013"/>
        <v>320</v>
      </c>
      <c r="J4606" s="185">
        <f t="shared" si="5013"/>
        <v>214</v>
      </c>
      <c r="K4606" s="185">
        <f t="shared" si="5013"/>
        <v>2842</v>
      </c>
      <c r="L4606" s="185">
        <f t="shared" si="5013"/>
        <v>1426</v>
      </c>
      <c r="M4606" s="147"/>
      <c r="N4606" s="143">
        <f t="shared" si="4954"/>
        <v>1472</v>
      </c>
      <c r="O4606" s="143">
        <f t="shared" si="4950"/>
        <v>1397.42</v>
      </c>
      <c r="P4606" s="143">
        <f t="shared" si="4951"/>
        <v>22736</v>
      </c>
      <c r="Q4606" s="143">
        <f t="shared" si="4952"/>
        <v>2167.52</v>
      </c>
      <c r="R4606" s="188">
        <f t="shared" si="4955"/>
        <v>27772.94</v>
      </c>
      <c r="T4606">
        <v>62620.58</v>
      </c>
      <c r="U4606" s="190">
        <f t="shared" si="4956"/>
        <v>0.44351138236024001</v>
      </c>
    </row>
    <row r="4607" spans="1:21" x14ac:dyDescent="0.2">
      <c r="A4607" s="178">
        <v>42927</v>
      </c>
      <c r="B4607" s="179">
        <v>0.875</v>
      </c>
      <c r="C4607" t="s">
        <v>349</v>
      </c>
      <c r="D4607">
        <v>4.5</v>
      </c>
      <c r="E4607">
        <v>5.76</v>
      </c>
      <c r="F4607">
        <v>7.21</v>
      </c>
      <c r="G4607">
        <v>2</v>
      </c>
      <c r="H4607" s="184">
        <f t="shared" ref="H4607:L4607" si="5014">H4583</f>
        <v>0.83333333333333337</v>
      </c>
      <c r="I4607" s="185">
        <f t="shared" si="5014"/>
        <v>322</v>
      </c>
      <c r="J4607" s="185">
        <f t="shared" si="5014"/>
        <v>178</v>
      </c>
      <c r="K4607" s="185">
        <f t="shared" si="5014"/>
        <v>2842</v>
      </c>
      <c r="L4607" s="185">
        <f t="shared" si="5014"/>
        <v>1426</v>
      </c>
      <c r="M4607" s="147"/>
      <c r="N4607" s="143">
        <f t="shared" si="4954"/>
        <v>1449</v>
      </c>
      <c r="O4607" s="143">
        <f t="shared" si="4950"/>
        <v>1025.28</v>
      </c>
      <c r="P4607" s="143">
        <f t="shared" si="4951"/>
        <v>20490.82</v>
      </c>
      <c r="Q4607" s="143">
        <f t="shared" si="4952"/>
        <v>2852</v>
      </c>
      <c r="R4607" s="188">
        <f t="shared" si="4955"/>
        <v>25817.1</v>
      </c>
      <c r="T4607">
        <v>60483.74</v>
      </c>
      <c r="U4607" s="190">
        <f t="shared" si="4956"/>
        <v>0.42684364425877103</v>
      </c>
    </row>
    <row r="4608" spans="1:21" x14ac:dyDescent="0.2">
      <c r="A4608" s="178">
        <v>42927</v>
      </c>
      <c r="B4608" s="179">
        <v>0.91666666666666663</v>
      </c>
      <c r="C4608" t="s">
        <v>349</v>
      </c>
      <c r="D4608">
        <v>7.29</v>
      </c>
      <c r="E4608">
        <v>4.12</v>
      </c>
      <c r="F4608">
        <v>5.12</v>
      </c>
      <c r="G4608">
        <v>0.99</v>
      </c>
      <c r="H4608" s="184">
        <f t="shared" ref="H4608:L4608" si="5015">H4584</f>
        <v>0.875</v>
      </c>
      <c r="I4608" s="185">
        <f t="shared" si="5015"/>
        <v>337</v>
      </c>
      <c r="J4608" s="185">
        <f t="shared" si="5015"/>
        <v>173</v>
      </c>
      <c r="K4608" s="185">
        <f t="shared" si="5015"/>
        <v>2842</v>
      </c>
      <c r="L4608" s="185">
        <f t="shared" si="5015"/>
        <v>1426</v>
      </c>
      <c r="M4608" s="147"/>
      <c r="N4608" s="143">
        <f t="shared" si="4954"/>
        <v>2456.73</v>
      </c>
      <c r="O4608" s="143">
        <f t="shared" si="4950"/>
        <v>712.76</v>
      </c>
      <c r="P4608" s="143">
        <f t="shared" si="4951"/>
        <v>14551.04</v>
      </c>
      <c r="Q4608" s="143">
        <f t="shared" si="4952"/>
        <v>1411.74</v>
      </c>
      <c r="R4608" s="188">
        <f t="shared" si="4955"/>
        <v>19132.27</v>
      </c>
      <c r="T4608">
        <v>58179.14</v>
      </c>
      <c r="U4608" s="190">
        <f t="shared" si="4956"/>
        <v>0.32885102804888489</v>
      </c>
    </row>
    <row r="4609" spans="1:21" x14ac:dyDescent="0.2">
      <c r="A4609" s="178">
        <v>42927</v>
      </c>
      <c r="B4609" s="179">
        <v>0.95833333333333337</v>
      </c>
      <c r="C4609" t="s">
        <v>349</v>
      </c>
      <c r="D4609">
        <v>9</v>
      </c>
      <c r="E4609">
        <v>3.73</v>
      </c>
      <c r="F4609">
        <v>3.91</v>
      </c>
      <c r="G4609">
        <v>0.12</v>
      </c>
      <c r="H4609" s="184">
        <f t="shared" ref="H4609:L4609" si="5016">H4585</f>
        <v>0.91666666666666663</v>
      </c>
      <c r="I4609" s="185">
        <f t="shared" si="5016"/>
        <v>394</v>
      </c>
      <c r="J4609" s="185">
        <f t="shared" si="5016"/>
        <v>194</v>
      </c>
      <c r="K4609" s="185">
        <f t="shared" si="5016"/>
        <v>2842</v>
      </c>
      <c r="L4609" s="185">
        <f t="shared" si="5016"/>
        <v>1426</v>
      </c>
      <c r="M4609" s="147"/>
      <c r="N4609" s="143">
        <f t="shared" si="4954"/>
        <v>3546</v>
      </c>
      <c r="O4609" s="143">
        <f t="shared" si="4950"/>
        <v>723.62</v>
      </c>
      <c r="P4609" s="143">
        <f t="shared" si="4951"/>
        <v>11112.220000000001</v>
      </c>
      <c r="Q4609" s="143">
        <f t="shared" si="4952"/>
        <v>171.12</v>
      </c>
      <c r="R4609" s="188">
        <f t="shared" si="4955"/>
        <v>15552.960000000001</v>
      </c>
      <c r="T4609">
        <v>56685.35</v>
      </c>
      <c r="U4609" s="190">
        <f t="shared" si="4956"/>
        <v>0.27437353743074711</v>
      </c>
    </row>
    <row r="4610" spans="1:21" x14ac:dyDescent="0.2">
      <c r="A4610" s="178">
        <v>42927</v>
      </c>
      <c r="B4610" s="180">
        <v>1</v>
      </c>
      <c r="C4610" t="s">
        <v>349</v>
      </c>
      <c r="D4610">
        <v>8.11</v>
      </c>
      <c r="E4610">
        <v>3</v>
      </c>
      <c r="F4610">
        <v>2.99</v>
      </c>
      <c r="G4610">
        <v>0.12</v>
      </c>
      <c r="H4610" s="184">
        <f t="shared" ref="H4610:L4610" si="5017">H4586</f>
        <v>0.95833333333333337</v>
      </c>
      <c r="I4610" s="185">
        <f t="shared" si="5017"/>
        <v>389</v>
      </c>
      <c r="J4610" s="185">
        <f t="shared" si="5017"/>
        <v>265</v>
      </c>
      <c r="K4610" s="185">
        <f t="shared" si="5017"/>
        <v>2985</v>
      </c>
      <c r="L4610" s="185">
        <f t="shared" si="5017"/>
        <v>1111</v>
      </c>
      <c r="M4610" s="147"/>
      <c r="N4610" s="143">
        <f t="shared" si="4954"/>
        <v>3154.79</v>
      </c>
      <c r="O4610" s="143">
        <f t="shared" si="4950"/>
        <v>795</v>
      </c>
      <c r="P4610" s="143">
        <f t="shared" si="4951"/>
        <v>8925.1500000000015</v>
      </c>
      <c r="Q4610" s="143">
        <f t="shared" si="4952"/>
        <v>133.32</v>
      </c>
      <c r="R4610" s="188">
        <f t="shared" si="4955"/>
        <v>13008.260000000002</v>
      </c>
      <c r="T4610">
        <v>53045.4</v>
      </c>
      <c r="U4610" s="190">
        <f t="shared" si="4956"/>
        <v>0.24522880400562541</v>
      </c>
    </row>
    <row r="4611" spans="1:21" x14ac:dyDescent="0.2">
      <c r="A4611" s="178">
        <v>42928</v>
      </c>
      <c r="B4611" s="179">
        <v>4.1666666666666664E-2</v>
      </c>
      <c r="C4611" t="s">
        <v>349</v>
      </c>
      <c r="D4611">
        <v>8.2200000000000006</v>
      </c>
      <c r="E4611">
        <v>2.61</v>
      </c>
      <c r="F4611">
        <v>2</v>
      </c>
      <c r="G4611">
        <v>0.12</v>
      </c>
      <c r="H4611" s="184">
        <f t="shared" ref="H4611:L4611" si="5018">H4587</f>
        <v>1</v>
      </c>
      <c r="I4611" s="185">
        <f t="shared" si="5018"/>
        <v>362</v>
      </c>
      <c r="J4611" s="185">
        <f t="shared" si="5018"/>
        <v>243</v>
      </c>
      <c r="K4611" s="185">
        <f t="shared" si="5018"/>
        <v>2985</v>
      </c>
      <c r="L4611" s="185">
        <f t="shared" si="5018"/>
        <v>1111</v>
      </c>
      <c r="M4611" s="147"/>
      <c r="N4611" s="143">
        <f t="shared" si="4954"/>
        <v>2975.6400000000003</v>
      </c>
      <c r="O4611" s="143">
        <f t="shared" si="4950"/>
        <v>634.23</v>
      </c>
      <c r="P4611" s="143">
        <f t="shared" si="4951"/>
        <v>5970</v>
      </c>
      <c r="Q4611" s="143">
        <f t="shared" si="4952"/>
        <v>133.32</v>
      </c>
      <c r="R4611" s="188">
        <f t="shared" si="4955"/>
        <v>9713.19</v>
      </c>
      <c r="T4611">
        <v>48753.9</v>
      </c>
      <c r="U4611" s="190">
        <f t="shared" si="4956"/>
        <v>0.19922898475814244</v>
      </c>
    </row>
    <row r="4612" spans="1:21" x14ac:dyDescent="0.2">
      <c r="A4612" s="178">
        <v>42928</v>
      </c>
      <c r="B4612" s="179">
        <v>8.3333333333333329E-2</v>
      </c>
      <c r="C4612" t="s">
        <v>349</v>
      </c>
      <c r="D4612">
        <v>5</v>
      </c>
      <c r="E4612">
        <v>2</v>
      </c>
      <c r="F4612">
        <v>2</v>
      </c>
      <c r="G4612">
        <v>0.12</v>
      </c>
      <c r="H4612" s="184">
        <f t="shared" ref="H4612:L4612" si="5019">H4588</f>
        <v>4.1666666666666664E-2</v>
      </c>
      <c r="I4612" s="185">
        <f t="shared" si="5019"/>
        <v>294</v>
      </c>
      <c r="J4612" s="185">
        <f t="shared" si="5019"/>
        <v>212</v>
      </c>
      <c r="K4612" s="185">
        <f t="shared" si="5019"/>
        <v>2985</v>
      </c>
      <c r="L4612" s="185">
        <f t="shared" si="5019"/>
        <v>1111</v>
      </c>
      <c r="M4612" s="147"/>
      <c r="N4612" s="143">
        <f t="shared" si="4954"/>
        <v>1470</v>
      </c>
      <c r="O4612" s="143">
        <f t="shared" ref="O4612:O4675" si="5020">E4612*J4612</f>
        <v>424</v>
      </c>
      <c r="P4612" s="143">
        <f t="shared" ref="P4612:P4675" si="5021">F4612*K4612</f>
        <v>5970</v>
      </c>
      <c r="Q4612" s="143">
        <f t="shared" ref="Q4612:Q4675" si="5022">G4612*L4612</f>
        <v>133.32</v>
      </c>
      <c r="R4612" s="188">
        <f t="shared" si="4955"/>
        <v>7997.32</v>
      </c>
      <c r="T4612">
        <v>45143.85</v>
      </c>
      <c r="U4612" s="190">
        <f t="shared" si="4956"/>
        <v>0.17715192656364045</v>
      </c>
    </row>
    <row r="4613" spans="1:21" x14ac:dyDescent="0.2">
      <c r="A4613" s="178">
        <v>42928</v>
      </c>
      <c r="B4613" s="179">
        <v>0.125</v>
      </c>
      <c r="C4613" t="s">
        <v>349</v>
      </c>
      <c r="D4613">
        <v>5</v>
      </c>
      <c r="E4613">
        <v>1.48</v>
      </c>
      <c r="F4613">
        <v>2</v>
      </c>
      <c r="G4613">
        <v>0.75</v>
      </c>
      <c r="H4613" s="184">
        <f t="shared" ref="H4613:L4613" si="5023">H4589</f>
        <v>8.3333333333333329E-2</v>
      </c>
      <c r="I4613" s="185">
        <f t="shared" si="5023"/>
        <v>236</v>
      </c>
      <c r="J4613" s="185">
        <f t="shared" si="5023"/>
        <v>179</v>
      </c>
      <c r="K4613" s="185">
        <f t="shared" si="5023"/>
        <v>2985</v>
      </c>
      <c r="L4613" s="185">
        <f t="shared" si="5023"/>
        <v>1111</v>
      </c>
      <c r="M4613" s="147"/>
      <c r="N4613" s="143">
        <f t="shared" ref="N4613:N4676" si="5024">D4613*I4613</f>
        <v>1180</v>
      </c>
      <c r="O4613" s="143">
        <f t="shared" si="5020"/>
        <v>264.92</v>
      </c>
      <c r="P4613" s="143">
        <f t="shared" si="5021"/>
        <v>5970</v>
      </c>
      <c r="Q4613" s="143">
        <f t="shared" si="5022"/>
        <v>833.25</v>
      </c>
      <c r="R4613" s="188">
        <f t="shared" ref="R4613:R4676" si="5025">SUM(N4613:Q4613)</f>
        <v>8248.17</v>
      </c>
      <c r="T4613">
        <v>42502.86</v>
      </c>
      <c r="U4613" s="190">
        <f t="shared" ref="U4613:U4676" si="5026">R4613/T4613</f>
        <v>0.19406152903592841</v>
      </c>
    </row>
    <row r="4614" spans="1:21" x14ac:dyDescent="0.2">
      <c r="A4614" s="178">
        <v>42928</v>
      </c>
      <c r="B4614" s="179">
        <v>0.16666666666666666</v>
      </c>
      <c r="C4614" t="s">
        <v>349</v>
      </c>
      <c r="D4614">
        <v>3.57</v>
      </c>
      <c r="E4614">
        <v>1.48</v>
      </c>
      <c r="F4614">
        <v>2</v>
      </c>
      <c r="G4614">
        <v>0.75</v>
      </c>
      <c r="H4614" s="184">
        <f t="shared" ref="H4614:L4614" si="5027">H4590</f>
        <v>0.125</v>
      </c>
      <c r="I4614" s="185">
        <f t="shared" si="5027"/>
        <v>201</v>
      </c>
      <c r="J4614" s="185">
        <f t="shared" si="5027"/>
        <v>205</v>
      </c>
      <c r="K4614" s="185">
        <f t="shared" si="5027"/>
        <v>2985</v>
      </c>
      <c r="L4614" s="185">
        <f t="shared" si="5027"/>
        <v>1717</v>
      </c>
      <c r="M4614" s="147"/>
      <c r="N4614" s="143">
        <f t="shared" si="5024"/>
        <v>717.56999999999994</v>
      </c>
      <c r="O4614" s="143">
        <f t="shared" si="5020"/>
        <v>303.39999999999998</v>
      </c>
      <c r="P4614" s="143">
        <f t="shared" si="5021"/>
        <v>5970</v>
      </c>
      <c r="Q4614" s="143">
        <f t="shared" si="5022"/>
        <v>1287.75</v>
      </c>
      <c r="R4614" s="188">
        <f t="shared" si="5025"/>
        <v>8278.7200000000012</v>
      </c>
      <c r="T4614">
        <v>40622.19</v>
      </c>
      <c r="U4614" s="190">
        <f t="shared" si="5026"/>
        <v>0.20379797347213433</v>
      </c>
    </row>
    <row r="4615" spans="1:21" x14ac:dyDescent="0.2">
      <c r="A4615" s="178">
        <v>42928</v>
      </c>
      <c r="B4615" s="179">
        <v>0.20833333333333334</v>
      </c>
      <c r="C4615" t="s">
        <v>349</v>
      </c>
      <c r="D4615">
        <v>3.06</v>
      </c>
      <c r="E4615">
        <v>1.48</v>
      </c>
      <c r="F4615">
        <v>2</v>
      </c>
      <c r="G4615">
        <v>0.75</v>
      </c>
      <c r="H4615" s="184">
        <f t="shared" ref="H4615:L4615" si="5028">H4591</f>
        <v>0.16666666666666666</v>
      </c>
      <c r="I4615" s="185">
        <f t="shared" si="5028"/>
        <v>185</v>
      </c>
      <c r="J4615" s="185">
        <f t="shared" si="5028"/>
        <v>205</v>
      </c>
      <c r="K4615" s="185">
        <f t="shared" si="5028"/>
        <v>2985</v>
      </c>
      <c r="L4615" s="185">
        <f t="shared" si="5028"/>
        <v>1717</v>
      </c>
      <c r="M4615" s="147"/>
      <c r="N4615" s="143">
        <f t="shared" si="5024"/>
        <v>566.1</v>
      </c>
      <c r="O4615" s="143">
        <f t="shared" si="5020"/>
        <v>303.39999999999998</v>
      </c>
      <c r="P4615" s="143">
        <f t="shared" si="5021"/>
        <v>5970</v>
      </c>
      <c r="Q4615" s="143">
        <f t="shared" si="5022"/>
        <v>1287.75</v>
      </c>
      <c r="R4615" s="188">
        <f t="shared" si="5025"/>
        <v>8127.25</v>
      </c>
      <c r="T4615">
        <v>39514.839999999997</v>
      </c>
      <c r="U4615" s="190">
        <f t="shared" si="5026"/>
        <v>0.20567589290504532</v>
      </c>
    </row>
    <row r="4616" spans="1:21" x14ac:dyDescent="0.2">
      <c r="A4616" s="178">
        <v>42928</v>
      </c>
      <c r="B4616" s="179">
        <v>0.25</v>
      </c>
      <c r="C4616" t="s">
        <v>349</v>
      </c>
      <c r="D4616">
        <v>2.61</v>
      </c>
      <c r="E4616">
        <v>2.5299999999999998</v>
      </c>
      <c r="F4616">
        <v>2</v>
      </c>
      <c r="G4616">
        <v>0.75</v>
      </c>
      <c r="H4616" s="184">
        <f t="shared" ref="H4616:L4616" si="5029">H4592</f>
        <v>0.20833333333333334</v>
      </c>
      <c r="I4616" s="185">
        <f t="shared" si="5029"/>
        <v>207</v>
      </c>
      <c r="J4616" s="185">
        <f t="shared" si="5029"/>
        <v>283</v>
      </c>
      <c r="K4616" s="185">
        <f t="shared" si="5029"/>
        <v>2985</v>
      </c>
      <c r="L4616" s="185">
        <f t="shared" si="5029"/>
        <v>1717</v>
      </c>
      <c r="M4616" s="147"/>
      <c r="N4616" s="143">
        <f t="shared" si="5024"/>
        <v>540.27</v>
      </c>
      <c r="O4616" s="143">
        <f t="shared" si="5020"/>
        <v>715.9899999999999</v>
      </c>
      <c r="P4616" s="143">
        <f t="shared" si="5021"/>
        <v>5970</v>
      </c>
      <c r="Q4616" s="143">
        <f t="shared" si="5022"/>
        <v>1287.75</v>
      </c>
      <c r="R4616" s="188">
        <f t="shared" si="5025"/>
        <v>8514.01</v>
      </c>
      <c r="T4616">
        <v>39170.69</v>
      </c>
      <c r="U4616" s="190">
        <f t="shared" si="5026"/>
        <v>0.21735665110826488</v>
      </c>
    </row>
    <row r="4617" spans="1:21" x14ac:dyDescent="0.2">
      <c r="A4617" s="178">
        <v>42928</v>
      </c>
      <c r="B4617" s="179">
        <v>0.29166666666666669</v>
      </c>
      <c r="C4617" t="s">
        <v>349</v>
      </c>
      <c r="D4617">
        <v>3.04</v>
      </c>
      <c r="E4617">
        <v>4</v>
      </c>
      <c r="F4617">
        <v>2.5</v>
      </c>
      <c r="G4617">
        <v>0.99</v>
      </c>
      <c r="H4617" s="184">
        <f t="shared" ref="H4617:L4617" si="5030">H4593</f>
        <v>0.25</v>
      </c>
      <c r="I4617" s="185">
        <f t="shared" si="5030"/>
        <v>327</v>
      </c>
      <c r="J4617" s="185">
        <f t="shared" si="5030"/>
        <v>438</v>
      </c>
      <c r="K4617" s="185">
        <f t="shared" si="5030"/>
        <v>2985</v>
      </c>
      <c r="L4617" s="185">
        <f t="shared" si="5030"/>
        <v>1717</v>
      </c>
      <c r="M4617" s="147"/>
      <c r="N4617" s="143">
        <f t="shared" si="5024"/>
        <v>994.08</v>
      </c>
      <c r="O4617" s="143">
        <f t="shared" si="5020"/>
        <v>1752</v>
      </c>
      <c r="P4617" s="143">
        <f t="shared" si="5021"/>
        <v>7462.5</v>
      </c>
      <c r="Q4617" s="143">
        <f t="shared" si="5022"/>
        <v>1699.83</v>
      </c>
      <c r="R4617" s="188">
        <f t="shared" si="5025"/>
        <v>11908.41</v>
      </c>
      <c r="T4617">
        <v>40071.29</v>
      </c>
      <c r="U4617" s="190">
        <f t="shared" si="5026"/>
        <v>0.2971805998758712</v>
      </c>
    </row>
    <row r="4618" spans="1:21" x14ac:dyDescent="0.2">
      <c r="A4618" s="178">
        <v>42928</v>
      </c>
      <c r="B4618" s="179">
        <v>0.33333333333333331</v>
      </c>
      <c r="C4618" t="s">
        <v>349</v>
      </c>
      <c r="D4618">
        <v>3.5</v>
      </c>
      <c r="E4618">
        <v>4</v>
      </c>
      <c r="F4618">
        <v>2.61</v>
      </c>
      <c r="G4618">
        <v>0.99</v>
      </c>
      <c r="H4618" s="184">
        <f t="shared" ref="H4618:L4618" si="5031">H4594</f>
        <v>0.29166666666666669</v>
      </c>
      <c r="I4618" s="185">
        <f t="shared" si="5031"/>
        <v>249</v>
      </c>
      <c r="J4618" s="185">
        <f t="shared" si="5031"/>
        <v>556</v>
      </c>
      <c r="K4618" s="185">
        <f t="shared" si="5031"/>
        <v>2872</v>
      </c>
      <c r="L4618" s="185">
        <f t="shared" si="5031"/>
        <v>2219</v>
      </c>
      <c r="M4618" s="147"/>
      <c r="N4618" s="143">
        <f t="shared" si="5024"/>
        <v>871.5</v>
      </c>
      <c r="O4618" s="143">
        <f t="shared" si="5020"/>
        <v>2224</v>
      </c>
      <c r="P4618" s="143">
        <f t="shared" si="5021"/>
        <v>7495.92</v>
      </c>
      <c r="Q4618" s="143">
        <f t="shared" si="5022"/>
        <v>2196.81</v>
      </c>
      <c r="R4618" s="188">
        <f t="shared" si="5025"/>
        <v>12788.23</v>
      </c>
      <c r="T4618">
        <v>41474.839999999997</v>
      </c>
      <c r="U4618" s="190">
        <f t="shared" si="5026"/>
        <v>0.30833705446482734</v>
      </c>
    </row>
    <row r="4619" spans="1:21" x14ac:dyDescent="0.2">
      <c r="A4619" s="178">
        <v>42928</v>
      </c>
      <c r="B4619" s="179">
        <v>0.375</v>
      </c>
      <c r="C4619" t="s">
        <v>349</v>
      </c>
      <c r="D4619">
        <v>5.16</v>
      </c>
      <c r="E4619">
        <v>4</v>
      </c>
      <c r="F4619">
        <v>2.61</v>
      </c>
      <c r="G4619">
        <v>1.28</v>
      </c>
      <c r="H4619" s="184">
        <f t="shared" ref="H4619:L4619" si="5032">H4595</f>
        <v>0.33333333333333331</v>
      </c>
      <c r="I4619" s="185">
        <f t="shared" si="5032"/>
        <v>256</v>
      </c>
      <c r="J4619" s="185">
        <f t="shared" si="5032"/>
        <v>306</v>
      </c>
      <c r="K4619" s="185">
        <f t="shared" si="5032"/>
        <v>2872</v>
      </c>
      <c r="L4619" s="185">
        <f t="shared" si="5032"/>
        <v>2219</v>
      </c>
      <c r="M4619" s="147"/>
      <c r="N4619" s="143">
        <f t="shared" si="5024"/>
        <v>1320.96</v>
      </c>
      <c r="O4619" s="143">
        <f t="shared" si="5020"/>
        <v>1224</v>
      </c>
      <c r="P4619" s="143">
        <f t="shared" si="5021"/>
        <v>7495.92</v>
      </c>
      <c r="Q4619" s="143">
        <f t="shared" si="5022"/>
        <v>2840.32</v>
      </c>
      <c r="R4619" s="188">
        <f t="shared" si="5025"/>
        <v>12881.2</v>
      </c>
      <c r="T4619">
        <v>42623.46</v>
      </c>
      <c r="U4619" s="190">
        <f t="shared" si="5026"/>
        <v>0.30220915899366219</v>
      </c>
    </row>
    <row r="4620" spans="1:21" x14ac:dyDescent="0.2">
      <c r="A4620" s="178">
        <v>42928</v>
      </c>
      <c r="B4620" s="179">
        <v>0.41666666666666669</v>
      </c>
      <c r="C4620" t="s">
        <v>349</v>
      </c>
      <c r="D4620">
        <v>3.46</v>
      </c>
      <c r="E4620">
        <v>4</v>
      </c>
      <c r="F4620">
        <v>3</v>
      </c>
      <c r="G4620">
        <v>1.51</v>
      </c>
      <c r="H4620" s="184">
        <f t="shared" ref="H4620:L4620" si="5033">H4596</f>
        <v>0.375</v>
      </c>
      <c r="I4620" s="185">
        <f t="shared" si="5033"/>
        <v>156</v>
      </c>
      <c r="J4620" s="185">
        <f t="shared" si="5033"/>
        <v>343</v>
      </c>
      <c r="K4620" s="185">
        <f t="shared" si="5033"/>
        <v>2872</v>
      </c>
      <c r="L4620" s="185">
        <f t="shared" si="5033"/>
        <v>2219</v>
      </c>
      <c r="M4620" s="147"/>
      <c r="N4620" s="143">
        <f t="shared" si="5024"/>
        <v>539.76</v>
      </c>
      <c r="O4620" s="143">
        <f t="shared" si="5020"/>
        <v>1372</v>
      </c>
      <c r="P4620" s="143">
        <f t="shared" si="5021"/>
        <v>8616</v>
      </c>
      <c r="Q4620" s="143">
        <f t="shared" si="5022"/>
        <v>3350.69</v>
      </c>
      <c r="R4620" s="188">
        <f t="shared" si="5025"/>
        <v>13878.45</v>
      </c>
      <c r="T4620">
        <v>45107.64</v>
      </c>
      <c r="U4620" s="190">
        <f t="shared" si="5026"/>
        <v>0.30767404368749951</v>
      </c>
    </row>
    <row r="4621" spans="1:21" x14ac:dyDescent="0.2">
      <c r="A4621" s="178">
        <v>42928</v>
      </c>
      <c r="B4621" s="179">
        <v>0.45833333333333331</v>
      </c>
      <c r="C4621" t="s">
        <v>349</v>
      </c>
      <c r="D4621">
        <v>2.2200000000000002</v>
      </c>
      <c r="E4621">
        <v>4.1399999999999997</v>
      </c>
      <c r="F4621">
        <v>3</v>
      </c>
      <c r="G4621">
        <v>2.54</v>
      </c>
      <c r="H4621" s="184">
        <f t="shared" ref="H4621:L4621" si="5034">H4597</f>
        <v>0.41666666666666669</v>
      </c>
      <c r="I4621" s="185">
        <f t="shared" si="5034"/>
        <v>196</v>
      </c>
      <c r="J4621" s="185">
        <f t="shared" si="5034"/>
        <v>315</v>
      </c>
      <c r="K4621" s="185">
        <f t="shared" si="5034"/>
        <v>2872</v>
      </c>
      <c r="L4621" s="185">
        <f t="shared" si="5034"/>
        <v>2219</v>
      </c>
      <c r="M4621" s="147"/>
      <c r="N4621" s="143">
        <f t="shared" si="5024"/>
        <v>435.12000000000006</v>
      </c>
      <c r="O4621" s="143">
        <f t="shared" si="5020"/>
        <v>1304.0999999999999</v>
      </c>
      <c r="P4621" s="143">
        <f t="shared" si="5021"/>
        <v>8616</v>
      </c>
      <c r="Q4621" s="143">
        <f t="shared" si="5022"/>
        <v>5636.26</v>
      </c>
      <c r="R4621" s="188">
        <f t="shared" si="5025"/>
        <v>15991.48</v>
      </c>
      <c r="T4621">
        <v>48457.96</v>
      </c>
      <c r="U4621" s="190">
        <f t="shared" si="5026"/>
        <v>0.33000728879218194</v>
      </c>
    </row>
    <row r="4622" spans="1:21" x14ac:dyDescent="0.2">
      <c r="A4622" s="178">
        <v>42928</v>
      </c>
      <c r="B4622" s="179">
        <v>0.5</v>
      </c>
      <c r="C4622" t="s">
        <v>349</v>
      </c>
      <c r="D4622">
        <v>2.21</v>
      </c>
      <c r="E4622">
        <v>6.87</v>
      </c>
      <c r="F4622">
        <v>6</v>
      </c>
      <c r="G4622">
        <v>2.11</v>
      </c>
      <c r="H4622" s="184">
        <f t="shared" ref="H4622:L4622" si="5035">H4598</f>
        <v>0.45833333333333331</v>
      </c>
      <c r="I4622" s="185">
        <f t="shared" si="5035"/>
        <v>226</v>
      </c>
      <c r="J4622" s="185">
        <f t="shared" si="5035"/>
        <v>326</v>
      </c>
      <c r="K4622" s="185">
        <f t="shared" si="5035"/>
        <v>2842</v>
      </c>
      <c r="L4622" s="185">
        <f t="shared" si="5035"/>
        <v>1635</v>
      </c>
      <c r="M4622" s="147"/>
      <c r="N4622" s="143">
        <f t="shared" si="5024"/>
        <v>499.46</v>
      </c>
      <c r="O4622" s="143">
        <f t="shared" si="5020"/>
        <v>2239.62</v>
      </c>
      <c r="P4622" s="143">
        <f t="shared" si="5021"/>
        <v>17052</v>
      </c>
      <c r="Q4622" s="143">
        <f t="shared" si="5022"/>
        <v>3449.85</v>
      </c>
      <c r="R4622" s="188">
        <f t="shared" si="5025"/>
        <v>23240.93</v>
      </c>
      <c r="T4622">
        <v>52204.02</v>
      </c>
      <c r="U4622" s="190">
        <f t="shared" si="5026"/>
        <v>0.44519425898618536</v>
      </c>
    </row>
    <row r="4623" spans="1:21" x14ac:dyDescent="0.2">
      <c r="A4623" s="178">
        <v>42928</v>
      </c>
      <c r="B4623" s="179">
        <v>0.54166666666666663</v>
      </c>
      <c r="C4623" t="s">
        <v>349</v>
      </c>
      <c r="D4623">
        <v>1.1399999999999999</v>
      </c>
      <c r="E4623">
        <v>6.75</v>
      </c>
      <c r="F4623">
        <v>6.98</v>
      </c>
      <c r="G4623">
        <v>4</v>
      </c>
      <c r="H4623" s="184">
        <f t="shared" ref="H4623:L4623" si="5036">H4599</f>
        <v>0.5</v>
      </c>
      <c r="I4623" s="185">
        <f t="shared" si="5036"/>
        <v>222</v>
      </c>
      <c r="J4623" s="185">
        <f t="shared" si="5036"/>
        <v>319</v>
      </c>
      <c r="K4623" s="185">
        <f t="shared" si="5036"/>
        <v>2842</v>
      </c>
      <c r="L4623" s="185">
        <f t="shared" si="5036"/>
        <v>1635</v>
      </c>
      <c r="M4623" s="147"/>
      <c r="N4623" s="143">
        <f t="shared" si="5024"/>
        <v>253.07999999999998</v>
      </c>
      <c r="O4623" s="143">
        <f t="shared" si="5020"/>
        <v>2153.25</v>
      </c>
      <c r="P4623" s="143">
        <f t="shared" si="5021"/>
        <v>19837.16</v>
      </c>
      <c r="Q4623" s="143">
        <f t="shared" si="5022"/>
        <v>6540</v>
      </c>
      <c r="R4623" s="188">
        <f t="shared" si="5025"/>
        <v>28783.489999999998</v>
      </c>
      <c r="T4623">
        <v>55633.98</v>
      </c>
      <c r="U4623" s="190">
        <f t="shared" si="5026"/>
        <v>0.51737247631753103</v>
      </c>
    </row>
    <row r="4624" spans="1:21" x14ac:dyDescent="0.2">
      <c r="A4624" s="178">
        <v>42928</v>
      </c>
      <c r="B4624" s="179">
        <v>0.58333333333333337</v>
      </c>
      <c r="C4624" t="s">
        <v>349</v>
      </c>
      <c r="D4624">
        <v>2</v>
      </c>
      <c r="E4624">
        <v>11.55</v>
      </c>
      <c r="F4624">
        <v>12.55</v>
      </c>
      <c r="G4624">
        <v>5</v>
      </c>
      <c r="H4624" s="184">
        <f t="shared" ref="H4624:L4624" si="5037">H4600</f>
        <v>0.54166666666666663</v>
      </c>
      <c r="I4624" s="185">
        <f t="shared" si="5037"/>
        <v>195</v>
      </c>
      <c r="J4624" s="185">
        <f t="shared" si="5037"/>
        <v>299</v>
      </c>
      <c r="K4624" s="185">
        <f t="shared" si="5037"/>
        <v>2842</v>
      </c>
      <c r="L4624" s="185">
        <f t="shared" si="5037"/>
        <v>1635</v>
      </c>
      <c r="M4624" s="147"/>
      <c r="N4624" s="143">
        <f t="shared" si="5024"/>
        <v>390</v>
      </c>
      <c r="O4624" s="143">
        <f t="shared" si="5020"/>
        <v>3453.4500000000003</v>
      </c>
      <c r="P4624" s="143">
        <f t="shared" si="5021"/>
        <v>35667.1</v>
      </c>
      <c r="Q4624" s="143">
        <f t="shared" si="5022"/>
        <v>8175</v>
      </c>
      <c r="R4624" s="188">
        <f t="shared" si="5025"/>
        <v>47685.549999999996</v>
      </c>
      <c r="T4624">
        <v>58489.57</v>
      </c>
      <c r="U4624" s="190">
        <f t="shared" si="5026"/>
        <v>0.81528296412505674</v>
      </c>
    </row>
    <row r="4625" spans="1:21" x14ac:dyDescent="0.2">
      <c r="A4625" s="178">
        <v>42928</v>
      </c>
      <c r="B4625" s="179">
        <v>0.625</v>
      </c>
      <c r="C4625" t="s">
        <v>349</v>
      </c>
      <c r="D4625">
        <v>2.2000000000000002</v>
      </c>
      <c r="E4625">
        <v>18.09</v>
      </c>
      <c r="F4625">
        <v>18.940000000000001</v>
      </c>
      <c r="G4625">
        <v>7</v>
      </c>
      <c r="H4625" s="184">
        <f t="shared" ref="H4625:L4625" si="5038">H4601</f>
        <v>0.58333333333333337</v>
      </c>
      <c r="I4625" s="185">
        <f t="shared" si="5038"/>
        <v>205</v>
      </c>
      <c r="J4625" s="185">
        <f t="shared" si="5038"/>
        <v>237</v>
      </c>
      <c r="K4625" s="185">
        <f t="shared" si="5038"/>
        <v>2842</v>
      </c>
      <c r="L4625" s="185">
        <f t="shared" si="5038"/>
        <v>1635</v>
      </c>
      <c r="M4625" s="147"/>
      <c r="N4625" s="143">
        <f t="shared" si="5024"/>
        <v>451.00000000000006</v>
      </c>
      <c r="O4625" s="143">
        <f t="shared" si="5020"/>
        <v>4287.33</v>
      </c>
      <c r="P4625" s="143">
        <f t="shared" si="5021"/>
        <v>53827.48</v>
      </c>
      <c r="Q4625" s="143">
        <f t="shared" si="5022"/>
        <v>11445</v>
      </c>
      <c r="R4625" s="188">
        <f t="shared" si="5025"/>
        <v>70010.81</v>
      </c>
      <c r="T4625">
        <v>60681.13</v>
      </c>
      <c r="U4625" s="190">
        <f t="shared" si="5026"/>
        <v>1.1537492792240356</v>
      </c>
    </row>
    <row r="4626" spans="1:21" x14ac:dyDescent="0.2">
      <c r="A4626" s="178">
        <v>42928</v>
      </c>
      <c r="B4626" s="179">
        <v>0.66666666666666663</v>
      </c>
      <c r="C4626" t="s">
        <v>349</v>
      </c>
      <c r="D4626">
        <v>2.69</v>
      </c>
      <c r="E4626">
        <v>21.19</v>
      </c>
      <c r="F4626">
        <v>24.92</v>
      </c>
      <c r="G4626">
        <v>8</v>
      </c>
      <c r="H4626" s="184">
        <f t="shared" ref="H4626:L4626" si="5039">H4602</f>
        <v>0.625</v>
      </c>
      <c r="I4626" s="185">
        <f t="shared" si="5039"/>
        <v>212</v>
      </c>
      <c r="J4626" s="185">
        <f t="shared" si="5039"/>
        <v>213</v>
      </c>
      <c r="K4626" s="185">
        <f t="shared" si="5039"/>
        <v>2842</v>
      </c>
      <c r="L4626" s="185">
        <f t="shared" si="5039"/>
        <v>1380</v>
      </c>
      <c r="M4626" s="147"/>
      <c r="N4626" s="143">
        <f t="shared" si="5024"/>
        <v>570.28</v>
      </c>
      <c r="O4626" s="143">
        <f t="shared" si="5020"/>
        <v>4513.47</v>
      </c>
      <c r="P4626" s="143">
        <f t="shared" si="5021"/>
        <v>70822.64</v>
      </c>
      <c r="Q4626" s="143">
        <f t="shared" si="5022"/>
        <v>11040</v>
      </c>
      <c r="R4626" s="188">
        <f t="shared" si="5025"/>
        <v>86946.39</v>
      </c>
      <c r="T4626">
        <v>61992.78</v>
      </c>
      <c r="U4626" s="190">
        <f t="shared" si="5026"/>
        <v>1.4025244552672103</v>
      </c>
    </row>
    <row r="4627" spans="1:21" x14ac:dyDescent="0.2">
      <c r="A4627" s="178">
        <v>42928</v>
      </c>
      <c r="B4627" s="179">
        <v>0.70833333333333337</v>
      </c>
      <c r="C4627" t="s">
        <v>349</v>
      </c>
      <c r="D4627">
        <v>3.36</v>
      </c>
      <c r="E4627">
        <v>26.88</v>
      </c>
      <c r="F4627">
        <v>29.9</v>
      </c>
      <c r="G4627">
        <v>11.03</v>
      </c>
      <c r="H4627" s="184">
        <f t="shared" ref="H4627:L4627" si="5040">H4603</f>
        <v>0.66666666666666663</v>
      </c>
      <c r="I4627" s="185">
        <f t="shared" si="5040"/>
        <v>191</v>
      </c>
      <c r="J4627" s="185">
        <f t="shared" si="5040"/>
        <v>237</v>
      </c>
      <c r="K4627" s="185">
        <f t="shared" si="5040"/>
        <v>2842</v>
      </c>
      <c r="L4627" s="185">
        <f t="shared" si="5040"/>
        <v>1380</v>
      </c>
      <c r="M4627" s="147"/>
      <c r="N4627" s="143">
        <f t="shared" si="5024"/>
        <v>641.76</v>
      </c>
      <c r="O4627" s="143">
        <f t="shared" si="5020"/>
        <v>6370.5599999999995</v>
      </c>
      <c r="P4627" s="143">
        <f t="shared" si="5021"/>
        <v>84975.8</v>
      </c>
      <c r="Q4627" s="143">
        <f t="shared" si="5022"/>
        <v>15221.4</v>
      </c>
      <c r="R4627" s="188">
        <f t="shared" si="5025"/>
        <v>107209.51999999999</v>
      </c>
      <c r="T4627">
        <v>62753.29</v>
      </c>
      <c r="U4627" s="190">
        <f t="shared" si="5026"/>
        <v>1.7084286736201399</v>
      </c>
    </row>
    <row r="4628" spans="1:21" x14ac:dyDescent="0.2">
      <c r="A4628" s="178">
        <v>42928</v>
      </c>
      <c r="B4628" s="179">
        <v>0.75</v>
      </c>
      <c r="C4628" t="s">
        <v>349</v>
      </c>
      <c r="D4628">
        <v>3.11</v>
      </c>
      <c r="E4628">
        <v>9.42</v>
      </c>
      <c r="F4628">
        <v>15.15</v>
      </c>
      <c r="G4628">
        <v>1.68</v>
      </c>
      <c r="H4628" s="184">
        <f t="shared" ref="H4628:L4628" si="5041">H4604</f>
        <v>0.70833333333333337</v>
      </c>
      <c r="I4628" s="185">
        <f t="shared" si="5041"/>
        <v>218</v>
      </c>
      <c r="J4628" s="185">
        <f t="shared" si="5041"/>
        <v>258</v>
      </c>
      <c r="K4628" s="185">
        <f t="shared" si="5041"/>
        <v>2842</v>
      </c>
      <c r="L4628" s="185">
        <f t="shared" si="5041"/>
        <v>1380</v>
      </c>
      <c r="M4628" s="147"/>
      <c r="N4628" s="143">
        <f t="shared" si="5024"/>
        <v>677.98</v>
      </c>
      <c r="O4628" s="143">
        <f t="shared" si="5020"/>
        <v>2430.36</v>
      </c>
      <c r="P4628" s="143">
        <f t="shared" si="5021"/>
        <v>43056.3</v>
      </c>
      <c r="Q4628" s="143">
        <f t="shared" si="5022"/>
        <v>2318.4</v>
      </c>
      <c r="R4628" s="188">
        <f t="shared" si="5025"/>
        <v>48483.040000000001</v>
      </c>
      <c r="T4628">
        <v>63324.73</v>
      </c>
      <c r="U4628" s="190">
        <f t="shared" si="5026"/>
        <v>0.7656256884158843</v>
      </c>
    </row>
    <row r="4629" spans="1:21" x14ac:dyDescent="0.2">
      <c r="A4629" s="178">
        <v>42928</v>
      </c>
      <c r="B4629" s="179">
        <v>0.79166666666666663</v>
      </c>
      <c r="C4629" t="s">
        <v>349</v>
      </c>
      <c r="D4629">
        <v>7.81</v>
      </c>
      <c r="E4629">
        <v>4</v>
      </c>
      <c r="F4629">
        <v>9.2100000000000009</v>
      </c>
      <c r="G4629">
        <v>1</v>
      </c>
      <c r="H4629" s="184">
        <f t="shared" ref="H4629:L4629" si="5042">H4605</f>
        <v>0.75</v>
      </c>
      <c r="I4629" s="185">
        <f t="shared" si="5042"/>
        <v>240</v>
      </c>
      <c r="J4629" s="185">
        <f t="shared" si="5042"/>
        <v>365</v>
      </c>
      <c r="K4629" s="185">
        <f t="shared" si="5042"/>
        <v>2842</v>
      </c>
      <c r="L4629" s="185">
        <f t="shared" si="5042"/>
        <v>1380</v>
      </c>
      <c r="M4629" s="147"/>
      <c r="N4629" s="143">
        <f t="shared" si="5024"/>
        <v>1874.3999999999999</v>
      </c>
      <c r="O4629" s="143">
        <f t="shared" si="5020"/>
        <v>1460</v>
      </c>
      <c r="P4629" s="143">
        <f t="shared" si="5021"/>
        <v>26174.820000000003</v>
      </c>
      <c r="Q4629" s="143">
        <f t="shared" si="5022"/>
        <v>1380</v>
      </c>
      <c r="R4629" s="188">
        <f t="shared" si="5025"/>
        <v>30889.22</v>
      </c>
      <c r="T4629">
        <v>62866.27</v>
      </c>
      <c r="U4629" s="190">
        <f t="shared" si="5026"/>
        <v>0.49134806311874402</v>
      </c>
    </row>
    <row r="4630" spans="1:21" x14ac:dyDescent="0.2">
      <c r="A4630" s="178">
        <v>42928</v>
      </c>
      <c r="B4630" s="179">
        <v>0.83333333333333337</v>
      </c>
      <c r="C4630" t="s">
        <v>349</v>
      </c>
      <c r="D4630">
        <v>5.58</v>
      </c>
      <c r="E4630">
        <v>4.16</v>
      </c>
      <c r="F4630">
        <v>7.57</v>
      </c>
      <c r="G4630">
        <v>1</v>
      </c>
      <c r="H4630" s="184">
        <f t="shared" ref="H4630:L4630" si="5043">H4606</f>
        <v>0.79166666666666663</v>
      </c>
      <c r="I4630" s="185">
        <f t="shared" si="5043"/>
        <v>320</v>
      </c>
      <c r="J4630" s="185">
        <f t="shared" si="5043"/>
        <v>214</v>
      </c>
      <c r="K4630" s="185">
        <f t="shared" si="5043"/>
        <v>2842</v>
      </c>
      <c r="L4630" s="185">
        <f t="shared" si="5043"/>
        <v>1426</v>
      </c>
      <c r="M4630" s="147"/>
      <c r="N4630" s="143">
        <f t="shared" si="5024"/>
        <v>1785.6</v>
      </c>
      <c r="O4630" s="143">
        <f t="shared" si="5020"/>
        <v>890.24</v>
      </c>
      <c r="P4630" s="143">
        <f t="shared" si="5021"/>
        <v>21513.940000000002</v>
      </c>
      <c r="Q4630" s="143">
        <f t="shared" si="5022"/>
        <v>1426</v>
      </c>
      <c r="R4630" s="188">
        <f t="shared" si="5025"/>
        <v>25615.780000000002</v>
      </c>
      <c r="T4630">
        <v>61339.28</v>
      </c>
      <c r="U4630" s="190">
        <f t="shared" si="5026"/>
        <v>0.41760809712797414</v>
      </c>
    </row>
    <row r="4631" spans="1:21" x14ac:dyDescent="0.2">
      <c r="A4631" s="178">
        <v>42928</v>
      </c>
      <c r="B4631" s="179">
        <v>0.875</v>
      </c>
      <c r="C4631" t="s">
        <v>349</v>
      </c>
      <c r="D4631">
        <v>6.16</v>
      </c>
      <c r="E4631">
        <v>5.25</v>
      </c>
      <c r="F4631">
        <v>7.01</v>
      </c>
      <c r="G4631">
        <v>2</v>
      </c>
      <c r="H4631" s="184">
        <f t="shared" ref="H4631:L4631" si="5044">H4607</f>
        <v>0.83333333333333337</v>
      </c>
      <c r="I4631" s="185">
        <f t="shared" si="5044"/>
        <v>322</v>
      </c>
      <c r="J4631" s="185">
        <f t="shared" si="5044"/>
        <v>178</v>
      </c>
      <c r="K4631" s="185">
        <f t="shared" si="5044"/>
        <v>2842</v>
      </c>
      <c r="L4631" s="185">
        <f t="shared" si="5044"/>
        <v>1426</v>
      </c>
      <c r="M4631" s="147"/>
      <c r="N4631" s="143">
        <f t="shared" si="5024"/>
        <v>1983.52</v>
      </c>
      <c r="O4631" s="143">
        <f t="shared" si="5020"/>
        <v>934.5</v>
      </c>
      <c r="P4631" s="143">
        <f t="shared" si="5021"/>
        <v>19922.419999999998</v>
      </c>
      <c r="Q4631" s="143">
        <f t="shared" si="5022"/>
        <v>2852</v>
      </c>
      <c r="R4631" s="188">
        <f t="shared" si="5025"/>
        <v>25692.44</v>
      </c>
      <c r="T4631">
        <v>59202.86</v>
      </c>
      <c r="U4631" s="190">
        <f t="shared" si="5026"/>
        <v>0.43397295333367336</v>
      </c>
    </row>
    <row r="4632" spans="1:21" x14ac:dyDescent="0.2">
      <c r="A4632" s="178">
        <v>42928</v>
      </c>
      <c r="B4632" s="179">
        <v>0.91666666666666663</v>
      </c>
      <c r="C4632" t="s">
        <v>349</v>
      </c>
      <c r="D4632">
        <v>8.61</v>
      </c>
      <c r="E4632">
        <v>3</v>
      </c>
      <c r="F4632">
        <v>4.83</v>
      </c>
      <c r="G4632">
        <v>1.28</v>
      </c>
      <c r="H4632" s="184">
        <f t="shared" ref="H4632:L4632" si="5045">H4608</f>
        <v>0.875</v>
      </c>
      <c r="I4632" s="185">
        <f t="shared" si="5045"/>
        <v>337</v>
      </c>
      <c r="J4632" s="185">
        <f t="shared" si="5045"/>
        <v>173</v>
      </c>
      <c r="K4632" s="185">
        <f t="shared" si="5045"/>
        <v>2842</v>
      </c>
      <c r="L4632" s="185">
        <f t="shared" si="5045"/>
        <v>1426</v>
      </c>
      <c r="M4632" s="147"/>
      <c r="N4632" s="143">
        <f t="shared" si="5024"/>
        <v>2901.5699999999997</v>
      </c>
      <c r="O4632" s="143">
        <f t="shared" si="5020"/>
        <v>519</v>
      </c>
      <c r="P4632" s="143">
        <f t="shared" si="5021"/>
        <v>13726.86</v>
      </c>
      <c r="Q4632" s="143">
        <f t="shared" si="5022"/>
        <v>1825.28</v>
      </c>
      <c r="R4632" s="188">
        <f t="shared" si="5025"/>
        <v>18972.71</v>
      </c>
      <c r="T4632">
        <v>57109.46</v>
      </c>
      <c r="U4632" s="190">
        <f t="shared" si="5026"/>
        <v>0.33221658898543255</v>
      </c>
    </row>
    <row r="4633" spans="1:21" x14ac:dyDescent="0.2">
      <c r="A4633" s="178">
        <v>42928</v>
      </c>
      <c r="B4633" s="179">
        <v>0.95833333333333337</v>
      </c>
      <c r="C4633" t="s">
        <v>349</v>
      </c>
      <c r="D4633">
        <v>5.45</v>
      </c>
      <c r="E4633">
        <v>4.5999999999999996</v>
      </c>
      <c r="F4633">
        <v>4.95</v>
      </c>
      <c r="G4633">
        <v>0.12</v>
      </c>
      <c r="H4633" s="184">
        <f t="shared" ref="H4633:L4633" si="5046">H4609</f>
        <v>0.91666666666666663</v>
      </c>
      <c r="I4633" s="185">
        <f t="shared" si="5046"/>
        <v>394</v>
      </c>
      <c r="J4633" s="185">
        <f t="shared" si="5046"/>
        <v>194</v>
      </c>
      <c r="K4633" s="185">
        <f t="shared" si="5046"/>
        <v>2842</v>
      </c>
      <c r="L4633" s="185">
        <f t="shared" si="5046"/>
        <v>1426</v>
      </c>
      <c r="M4633" s="147"/>
      <c r="N4633" s="143">
        <f t="shared" si="5024"/>
        <v>2147.3000000000002</v>
      </c>
      <c r="O4633" s="143">
        <f t="shared" si="5020"/>
        <v>892.4</v>
      </c>
      <c r="P4633" s="143">
        <f t="shared" si="5021"/>
        <v>14067.9</v>
      </c>
      <c r="Q4633" s="143">
        <f t="shared" si="5022"/>
        <v>171.12</v>
      </c>
      <c r="R4633" s="188">
        <f t="shared" si="5025"/>
        <v>17278.719999999998</v>
      </c>
      <c r="T4633">
        <v>55545.72</v>
      </c>
      <c r="U4633" s="190">
        <f t="shared" si="5026"/>
        <v>0.31107203219257934</v>
      </c>
    </row>
    <row r="4634" spans="1:21" x14ac:dyDescent="0.2">
      <c r="A4634" s="178">
        <v>42928</v>
      </c>
      <c r="B4634" s="180">
        <v>1</v>
      </c>
      <c r="C4634" t="s">
        <v>349</v>
      </c>
      <c r="D4634">
        <v>7</v>
      </c>
      <c r="E4634">
        <v>2.83</v>
      </c>
      <c r="F4634">
        <v>2.83</v>
      </c>
      <c r="G4634">
        <v>0.12</v>
      </c>
      <c r="H4634" s="184">
        <f t="shared" ref="H4634:L4634" si="5047">H4610</f>
        <v>0.95833333333333337</v>
      </c>
      <c r="I4634" s="185">
        <f t="shared" si="5047"/>
        <v>389</v>
      </c>
      <c r="J4634" s="185">
        <f t="shared" si="5047"/>
        <v>265</v>
      </c>
      <c r="K4634" s="185">
        <f t="shared" si="5047"/>
        <v>2985</v>
      </c>
      <c r="L4634" s="185">
        <f t="shared" si="5047"/>
        <v>1111</v>
      </c>
      <c r="M4634" s="147"/>
      <c r="N4634" s="143">
        <f t="shared" si="5024"/>
        <v>2723</v>
      </c>
      <c r="O4634" s="143">
        <f t="shared" si="5020"/>
        <v>749.95</v>
      </c>
      <c r="P4634" s="143">
        <f t="shared" si="5021"/>
        <v>8447.5500000000011</v>
      </c>
      <c r="Q4634" s="143">
        <f t="shared" si="5022"/>
        <v>133.32</v>
      </c>
      <c r="R4634" s="188">
        <f t="shared" si="5025"/>
        <v>12053.82</v>
      </c>
      <c r="T4634">
        <v>52098.33</v>
      </c>
      <c r="U4634" s="190">
        <f t="shared" si="5026"/>
        <v>0.23136672519061549</v>
      </c>
    </row>
    <row r="4635" spans="1:21" x14ac:dyDescent="0.2">
      <c r="A4635" s="178">
        <v>42929</v>
      </c>
      <c r="B4635" s="179">
        <v>4.1666666666666664E-2</v>
      </c>
      <c r="C4635" t="s">
        <v>349</v>
      </c>
      <c r="D4635">
        <v>4.72</v>
      </c>
      <c r="E4635">
        <v>1.48</v>
      </c>
      <c r="F4635">
        <v>2.61</v>
      </c>
      <c r="G4635">
        <v>0.17</v>
      </c>
      <c r="H4635" s="184">
        <f t="shared" ref="H4635:L4635" si="5048">H4611</f>
        <v>1</v>
      </c>
      <c r="I4635" s="185">
        <f t="shared" si="5048"/>
        <v>362</v>
      </c>
      <c r="J4635" s="185">
        <f t="shared" si="5048"/>
        <v>243</v>
      </c>
      <c r="K4635" s="185">
        <f t="shared" si="5048"/>
        <v>2985</v>
      </c>
      <c r="L4635" s="185">
        <f t="shared" si="5048"/>
        <v>1111</v>
      </c>
      <c r="M4635" s="147"/>
      <c r="N4635" s="143">
        <f t="shared" si="5024"/>
        <v>1708.6399999999999</v>
      </c>
      <c r="O4635" s="143">
        <f t="shared" si="5020"/>
        <v>359.64</v>
      </c>
      <c r="P4635" s="143">
        <f t="shared" si="5021"/>
        <v>7790.8499999999995</v>
      </c>
      <c r="Q4635" s="143">
        <f t="shared" si="5022"/>
        <v>188.87</v>
      </c>
      <c r="R4635" s="188">
        <f t="shared" si="5025"/>
        <v>10048</v>
      </c>
      <c r="T4635">
        <v>48056</v>
      </c>
      <c r="U4635" s="190">
        <f t="shared" si="5026"/>
        <v>0.20908939570501081</v>
      </c>
    </row>
    <row r="4636" spans="1:21" x14ac:dyDescent="0.2">
      <c r="A4636" s="178">
        <v>42929</v>
      </c>
      <c r="B4636" s="179">
        <v>8.3333333333333329E-2</v>
      </c>
      <c r="C4636" t="s">
        <v>349</v>
      </c>
      <c r="D4636">
        <v>4</v>
      </c>
      <c r="E4636">
        <v>1.48</v>
      </c>
      <c r="F4636">
        <v>2.11</v>
      </c>
      <c r="G4636">
        <v>0.17</v>
      </c>
      <c r="H4636" s="184">
        <f t="shared" ref="H4636:L4636" si="5049">H4612</f>
        <v>4.1666666666666664E-2</v>
      </c>
      <c r="I4636" s="185">
        <f t="shared" si="5049"/>
        <v>294</v>
      </c>
      <c r="J4636" s="185">
        <f t="shared" si="5049"/>
        <v>212</v>
      </c>
      <c r="K4636" s="185">
        <f t="shared" si="5049"/>
        <v>2985</v>
      </c>
      <c r="L4636" s="185">
        <f t="shared" si="5049"/>
        <v>1111</v>
      </c>
      <c r="M4636" s="147"/>
      <c r="N4636" s="143">
        <f t="shared" si="5024"/>
        <v>1176</v>
      </c>
      <c r="O4636" s="143">
        <f t="shared" si="5020"/>
        <v>313.76</v>
      </c>
      <c r="P4636" s="143">
        <f t="shared" si="5021"/>
        <v>6298.3499999999995</v>
      </c>
      <c r="Q4636" s="143">
        <f t="shared" si="5022"/>
        <v>188.87</v>
      </c>
      <c r="R4636" s="188">
        <f t="shared" si="5025"/>
        <v>7976.98</v>
      </c>
      <c r="T4636">
        <v>44558.17</v>
      </c>
      <c r="U4636" s="190">
        <f t="shared" si="5026"/>
        <v>0.17902395901806559</v>
      </c>
    </row>
    <row r="4637" spans="1:21" x14ac:dyDescent="0.2">
      <c r="A4637" s="178">
        <v>42929</v>
      </c>
      <c r="B4637" s="179">
        <v>0.125</v>
      </c>
      <c r="C4637" t="s">
        <v>349</v>
      </c>
      <c r="D4637">
        <v>3.98</v>
      </c>
      <c r="E4637">
        <v>1.48</v>
      </c>
      <c r="F4637">
        <v>1.85</v>
      </c>
      <c r="G4637">
        <v>0.75</v>
      </c>
      <c r="H4637" s="184">
        <f t="shared" ref="H4637:L4637" si="5050">H4613</f>
        <v>8.3333333333333329E-2</v>
      </c>
      <c r="I4637" s="185">
        <f t="shared" si="5050"/>
        <v>236</v>
      </c>
      <c r="J4637" s="185">
        <f t="shared" si="5050"/>
        <v>179</v>
      </c>
      <c r="K4637" s="185">
        <f t="shared" si="5050"/>
        <v>2985</v>
      </c>
      <c r="L4637" s="185">
        <f t="shared" si="5050"/>
        <v>1111</v>
      </c>
      <c r="M4637" s="147"/>
      <c r="N4637" s="143">
        <f t="shared" si="5024"/>
        <v>939.28</v>
      </c>
      <c r="O4637" s="143">
        <f t="shared" si="5020"/>
        <v>264.92</v>
      </c>
      <c r="P4637" s="143">
        <f t="shared" si="5021"/>
        <v>5522.25</v>
      </c>
      <c r="Q4637" s="143">
        <f t="shared" si="5022"/>
        <v>833.25</v>
      </c>
      <c r="R4637" s="188">
        <f t="shared" si="5025"/>
        <v>7559.7</v>
      </c>
      <c r="T4637">
        <v>42025.48</v>
      </c>
      <c r="U4637" s="190">
        <f t="shared" si="5026"/>
        <v>0.17988372768139707</v>
      </c>
    </row>
    <row r="4638" spans="1:21" x14ac:dyDescent="0.2">
      <c r="A4638" s="178">
        <v>42929</v>
      </c>
      <c r="B4638" s="179">
        <v>0.16666666666666666</v>
      </c>
      <c r="C4638" t="s">
        <v>349</v>
      </c>
      <c r="D4638">
        <v>3.46</v>
      </c>
      <c r="E4638">
        <v>1.48</v>
      </c>
      <c r="F4638">
        <v>1.85</v>
      </c>
      <c r="G4638">
        <v>0.75</v>
      </c>
      <c r="H4638" s="184">
        <f t="shared" ref="H4638:L4638" si="5051">H4614</f>
        <v>0.125</v>
      </c>
      <c r="I4638" s="185">
        <f t="shared" si="5051"/>
        <v>201</v>
      </c>
      <c r="J4638" s="185">
        <f t="shared" si="5051"/>
        <v>205</v>
      </c>
      <c r="K4638" s="185">
        <f t="shared" si="5051"/>
        <v>2985</v>
      </c>
      <c r="L4638" s="185">
        <f t="shared" si="5051"/>
        <v>1717</v>
      </c>
      <c r="M4638" s="147"/>
      <c r="N4638" s="143">
        <f t="shared" si="5024"/>
        <v>695.46</v>
      </c>
      <c r="O4638" s="143">
        <f t="shared" si="5020"/>
        <v>303.39999999999998</v>
      </c>
      <c r="P4638" s="143">
        <f t="shared" si="5021"/>
        <v>5522.25</v>
      </c>
      <c r="Q4638" s="143">
        <f t="shared" si="5022"/>
        <v>1287.75</v>
      </c>
      <c r="R4638" s="188">
        <f t="shared" si="5025"/>
        <v>7808.86</v>
      </c>
      <c r="T4638">
        <v>40192.85</v>
      </c>
      <c r="U4638" s="190">
        <f t="shared" si="5026"/>
        <v>0.19428480438684989</v>
      </c>
    </row>
    <row r="4639" spans="1:21" x14ac:dyDescent="0.2">
      <c r="A4639" s="178">
        <v>42929</v>
      </c>
      <c r="B4639" s="179">
        <v>0.20833333333333334</v>
      </c>
      <c r="C4639" t="s">
        <v>349</v>
      </c>
      <c r="D4639">
        <v>2.61</v>
      </c>
      <c r="E4639">
        <v>1.48</v>
      </c>
      <c r="F4639">
        <v>2</v>
      </c>
      <c r="G4639">
        <v>0.75</v>
      </c>
      <c r="H4639" s="184">
        <f t="shared" ref="H4639:L4639" si="5052">H4615</f>
        <v>0.16666666666666666</v>
      </c>
      <c r="I4639" s="185">
        <f t="shared" si="5052"/>
        <v>185</v>
      </c>
      <c r="J4639" s="185">
        <f t="shared" si="5052"/>
        <v>205</v>
      </c>
      <c r="K4639" s="185">
        <f t="shared" si="5052"/>
        <v>2985</v>
      </c>
      <c r="L4639" s="185">
        <f t="shared" si="5052"/>
        <v>1717</v>
      </c>
      <c r="M4639" s="147"/>
      <c r="N4639" s="143">
        <f t="shared" si="5024"/>
        <v>482.84999999999997</v>
      </c>
      <c r="O4639" s="143">
        <f t="shared" si="5020"/>
        <v>303.39999999999998</v>
      </c>
      <c r="P4639" s="143">
        <f t="shared" si="5021"/>
        <v>5970</v>
      </c>
      <c r="Q4639" s="143">
        <f t="shared" si="5022"/>
        <v>1287.75</v>
      </c>
      <c r="R4639" s="188">
        <f t="shared" si="5025"/>
        <v>8044</v>
      </c>
      <c r="T4639">
        <v>38978.14</v>
      </c>
      <c r="U4639" s="190">
        <f t="shared" si="5026"/>
        <v>0.20637208445554356</v>
      </c>
    </row>
    <row r="4640" spans="1:21" x14ac:dyDescent="0.2">
      <c r="A4640" s="178">
        <v>42929</v>
      </c>
      <c r="B4640" s="179">
        <v>0.25</v>
      </c>
      <c r="C4640" t="s">
        <v>349</v>
      </c>
      <c r="D4640">
        <v>2.61</v>
      </c>
      <c r="E4640">
        <v>1.48</v>
      </c>
      <c r="F4640">
        <v>2</v>
      </c>
      <c r="G4640">
        <v>0.75</v>
      </c>
      <c r="H4640" s="184">
        <f t="shared" ref="H4640:L4640" si="5053">H4616</f>
        <v>0.20833333333333334</v>
      </c>
      <c r="I4640" s="185">
        <f t="shared" si="5053"/>
        <v>207</v>
      </c>
      <c r="J4640" s="185">
        <f t="shared" si="5053"/>
        <v>283</v>
      </c>
      <c r="K4640" s="185">
        <f t="shared" si="5053"/>
        <v>2985</v>
      </c>
      <c r="L4640" s="185">
        <f t="shared" si="5053"/>
        <v>1717</v>
      </c>
      <c r="M4640" s="147"/>
      <c r="N4640" s="143">
        <f t="shared" si="5024"/>
        <v>540.27</v>
      </c>
      <c r="O4640" s="143">
        <f t="shared" si="5020"/>
        <v>418.84</v>
      </c>
      <c r="P4640" s="143">
        <f t="shared" si="5021"/>
        <v>5970</v>
      </c>
      <c r="Q4640" s="143">
        <f t="shared" si="5022"/>
        <v>1287.75</v>
      </c>
      <c r="R4640" s="188">
        <f t="shared" si="5025"/>
        <v>8216.86</v>
      </c>
      <c r="T4640">
        <v>38661.85</v>
      </c>
      <c r="U4640" s="190">
        <f t="shared" si="5026"/>
        <v>0.21253147482595894</v>
      </c>
    </row>
    <row r="4641" spans="1:21" x14ac:dyDescent="0.2">
      <c r="A4641" s="178">
        <v>42929</v>
      </c>
      <c r="B4641" s="179">
        <v>0.29166666666666669</v>
      </c>
      <c r="C4641" t="s">
        <v>349</v>
      </c>
      <c r="D4641">
        <v>3.11</v>
      </c>
      <c r="E4641">
        <v>3</v>
      </c>
      <c r="F4641">
        <v>2.11</v>
      </c>
      <c r="G4641">
        <v>1.6</v>
      </c>
      <c r="H4641" s="184">
        <f t="shared" ref="H4641:L4641" si="5054">H4617</f>
        <v>0.25</v>
      </c>
      <c r="I4641" s="185">
        <f t="shared" si="5054"/>
        <v>327</v>
      </c>
      <c r="J4641" s="185">
        <f t="shared" si="5054"/>
        <v>438</v>
      </c>
      <c r="K4641" s="185">
        <f t="shared" si="5054"/>
        <v>2985</v>
      </c>
      <c r="L4641" s="185">
        <f t="shared" si="5054"/>
        <v>1717</v>
      </c>
      <c r="M4641" s="147"/>
      <c r="N4641" s="143">
        <f t="shared" si="5024"/>
        <v>1016.9699999999999</v>
      </c>
      <c r="O4641" s="143">
        <f t="shared" si="5020"/>
        <v>1314</v>
      </c>
      <c r="P4641" s="143">
        <f t="shared" si="5021"/>
        <v>6298.3499999999995</v>
      </c>
      <c r="Q4641" s="143">
        <f t="shared" si="5022"/>
        <v>2747.2000000000003</v>
      </c>
      <c r="R4641" s="188">
        <f t="shared" si="5025"/>
        <v>11376.52</v>
      </c>
      <c r="T4641">
        <v>39633.449999999997</v>
      </c>
      <c r="U4641" s="190">
        <f t="shared" si="5026"/>
        <v>0.28704339390085903</v>
      </c>
    </row>
    <row r="4642" spans="1:21" x14ac:dyDescent="0.2">
      <c r="A4642" s="178">
        <v>42929</v>
      </c>
      <c r="B4642" s="179">
        <v>0.33333333333333331</v>
      </c>
      <c r="C4642" t="s">
        <v>349</v>
      </c>
      <c r="D4642">
        <v>3.5</v>
      </c>
      <c r="E4642">
        <v>3</v>
      </c>
      <c r="F4642">
        <v>2.5</v>
      </c>
      <c r="G4642">
        <v>2</v>
      </c>
      <c r="H4642" s="184">
        <f t="shared" ref="H4642:L4642" si="5055">H4618</f>
        <v>0.29166666666666669</v>
      </c>
      <c r="I4642" s="185">
        <f t="shared" si="5055"/>
        <v>249</v>
      </c>
      <c r="J4642" s="185">
        <f t="shared" si="5055"/>
        <v>556</v>
      </c>
      <c r="K4642" s="185">
        <f t="shared" si="5055"/>
        <v>2872</v>
      </c>
      <c r="L4642" s="185">
        <f t="shared" si="5055"/>
        <v>2219</v>
      </c>
      <c r="M4642" s="147"/>
      <c r="N4642" s="143">
        <f t="shared" si="5024"/>
        <v>871.5</v>
      </c>
      <c r="O4642" s="143">
        <f t="shared" si="5020"/>
        <v>1668</v>
      </c>
      <c r="P4642" s="143">
        <f t="shared" si="5021"/>
        <v>7180</v>
      </c>
      <c r="Q4642" s="143">
        <f t="shared" si="5022"/>
        <v>4438</v>
      </c>
      <c r="R4642" s="188">
        <f t="shared" si="5025"/>
        <v>14157.5</v>
      </c>
      <c r="T4642">
        <v>41098.42</v>
      </c>
      <c r="U4642" s="190">
        <f t="shared" si="5026"/>
        <v>0.34447796289979032</v>
      </c>
    </row>
    <row r="4643" spans="1:21" x14ac:dyDescent="0.2">
      <c r="A4643" s="178">
        <v>42929</v>
      </c>
      <c r="B4643" s="179">
        <v>0.375</v>
      </c>
      <c r="C4643" t="s">
        <v>349</v>
      </c>
      <c r="D4643">
        <v>3.5</v>
      </c>
      <c r="E4643">
        <v>3</v>
      </c>
      <c r="F4643">
        <v>2.61</v>
      </c>
      <c r="G4643">
        <v>2</v>
      </c>
      <c r="H4643" s="184">
        <f t="shared" ref="H4643:L4643" si="5056">H4619</f>
        <v>0.33333333333333331</v>
      </c>
      <c r="I4643" s="185">
        <f t="shared" si="5056"/>
        <v>256</v>
      </c>
      <c r="J4643" s="185">
        <f t="shared" si="5056"/>
        <v>306</v>
      </c>
      <c r="K4643" s="185">
        <f t="shared" si="5056"/>
        <v>2872</v>
      </c>
      <c r="L4643" s="185">
        <f t="shared" si="5056"/>
        <v>2219</v>
      </c>
      <c r="M4643" s="147"/>
      <c r="N4643" s="143">
        <f t="shared" si="5024"/>
        <v>896</v>
      </c>
      <c r="O4643" s="143">
        <f t="shared" si="5020"/>
        <v>918</v>
      </c>
      <c r="P4643" s="143">
        <f t="shared" si="5021"/>
        <v>7495.92</v>
      </c>
      <c r="Q4643" s="143">
        <f t="shared" si="5022"/>
        <v>4438</v>
      </c>
      <c r="R4643" s="188">
        <f t="shared" si="5025"/>
        <v>13747.92</v>
      </c>
      <c r="T4643">
        <v>42533.16</v>
      </c>
      <c r="U4643" s="190">
        <f t="shared" si="5026"/>
        <v>0.32322827647886965</v>
      </c>
    </row>
    <row r="4644" spans="1:21" x14ac:dyDescent="0.2">
      <c r="A4644" s="178">
        <v>42929</v>
      </c>
      <c r="B4644" s="179">
        <v>0.41666666666666669</v>
      </c>
      <c r="C4644" t="s">
        <v>349</v>
      </c>
      <c r="D4644">
        <v>3.01</v>
      </c>
      <c r="E4644">
        <v>4.83</v>
      </c>
      <c r="F4644">
        <v>4.83</v>
      </c>
      <c r="G4644">
        <v>3</v>
      </c>
      <c r="H4644" s="184">
        <f t="shared" ref="H4644:L4644" si="5057">H4620</f>
        <v>0.375</v>
      </c>
      <c r="I4644" s="185">
        <f t="shared" si="5057"/>
        <v>156</v>
      </c>
      <c r="J4644" s="185">
        <f t="shared" si="5057"/>
        <v>343</v>
      </c>
      <c r="K4644" s="185">
        <f t="shared" si="5057"/>
        <v>2872</v>
      </c>
      <c r="L4644" s="185">
        <f t="shared" si="5057"/>
        <v>2219</v>
      </c>
      <c r="M4644" s="147"/>
      <c r="N4644" s="143">
        <f t="shared" si="5024"/>
        <v>469.55999999999995</v>
      </c>
      <c r="O4644" s="143">
        <f t="shared" si="5020"/>
        <v>1656.69</v>
      </c>
      <c r="P4644" s="143">
        <f t="shared" si="5021"/>
        <v>13871.76</v>
      </c>
      <c r="Q4644" s="143">
        <f t="shared" si="5022"/>
        <v>6657</v>
      </c>
      <c r="R4644" s="188">
        <f t="shared" si="5025"/>
        <v>22655.010000000002</v>
      </c>
      <c r="T4644">
        <v>45471.45</v>
      </c>
      <c r="U4644" s="190">
        <f t="shared" si="5026"/>
        <v>0.49822493014847785</v>
      </c>
    </row>
    <row r="4645" spans="1:21" x14ac:dyDescent="0.2">
      <c r="A4645" s="178">
        <v>42929</v>
      </c>
      <c r="B4645" s="179">
        <v>0.45833333333333331</v>
      </c>
      <c r="C4645" t="s">
        <v>349</v>
      </c>
      <c r="D4645">
        <v>2.31</v>
      </c>
      <c r="E4645">
        <v>7</v>
      </c>
      <c r="F4645">
        <v>7.06</v>
      </c>
      <c r="G4645">
        <v>1.97</v>
      </c>
      <c r="H4645" s="184">
        <f t="shared" ref="H4645:L4645" si="5058">H4621</f>
        <v>0.41666666666666669</v>
      </c>
      <c r="I4645" s="185">
        <f t="shared" si="5058"/>
        <v>196</v>
      </c>
      <c r="J4645" s="185">
        <f t="shared" si="5058"/>
        <v>315</v>
      </c>
      <c r="K4645" s="185">
        <f t="shared" si="5058"/>
        <v>2872</v>
      </c>
      <c r="L4645" s="185">
        <f t="shared" si="5058"/>
        <v>2219</v>
      </c>
      <c r="M4645" s="147"/>
      <c r="N4645" s="143">
        <f t="shared" si="5024"/>
        <v>452.76</v>
      </c>
      <c r="O4645" s="143">
        <f t="shared" si="5020"/>
        <v>2205</v>
      </c>
      <c r="P4645" s="143">
        <f t="shared" si="5021"/>
        <v>20276.32</v>
      </c>
      <c r="Q4645" s="143">
        <f t="shared" si="5022"/>
        <v>4371.43</v>
      </c>
      <c r="R4645" s="188">
        <f t="shared" si="5025"/>
        <v>27305.510000000002</v>
      </c>
      <c r="T4645">
        <v>49163.06</v>
      </c>
      <c r="U4645" s="190">
        <f t="shared" si="5026"/>
        <v>0.55540704748646652</v>
      </c>
    </row>
    <row r="4646" spans="1:21" x14ac:dyDescent="0.2">
      <c r="A4646" s="178">
        <v>42929</v>
      </c>
      <c r="B4646" s="179">
        <v>0.5</v>
      </c>
      <c r="C4646" t="s">
        <v>349</v>
      </c>
      <c r="D4646">
        <v>2.31</v>
      </c>
      <c r="E4646">
        <v>9.75</v>
      </c>
      <c r="F4646">
        <v>8.25</v>
      </c>
      <c r="G4646">
        <v>1.48</v>
      </c>
      <c r="H4646" s="184">
        <f t="shared" ref="H4646:L4646" si="5059">H4622</f>
        <v>0.45833333333333331</v>
      </c>
      <c r="I4646" s="185">
        <f t="shared" si="5059"/>
        <v>226</v>
      </c>
      <c r="J4646" s="185">
        <f t="shared" si="5059"/>
        <v>326</v>
      </c>
      <c r="K4646" s="185">
        <f t="shared" si="5059"/>
        <v>2842</v>
      </c>
      <c r="L4646" s="185">
        <f t="shared" si="5059"/>
        <v>1635</v>
      </c>
      <c r="M4646" s="147"/>
      <c r="N4646" s="143">
        <f t="shared" si="5024"/>
        <v>522.06000000000006</v>
      </c>
      <c r="O4646" s="143">
        <f t="shared" si="5020"/>
        <v>3178.5</v>
      </c>
      <c r="P4646" s="143">
        <f t="shared" si="5021"/>
        <v>23446.5</v>
      </c>
      <c r="Q4646" s="143">
        <f t="shared" si="5022"/>
        <v>2419.8000000000002</v>
      </c>
      <c r="R4646" s="188">
        <f t="shared" si="5025"/>
        <v>29566.86</v>
      </c>
      <c r="T4646">
        <v>53106.239999999998</v>
      </c>
      <c r="U4646" s="190">
        <f t="shared" si="5026"/>
        <v>0.55674926336340136</v>
      </c>
    </row>
    <row r="4647" spans="1:21" x14ac:dyDescent="0.2">
      <c r="A4647" s="178">
        <v>42929</v>
      </c>
      <c r="B4647" s="179">
        <v>0.54166666666666663</v>
      </c>
      <c r="C4647" t="s">
        <v>349</v>
      </c>
      <c r="D4647">
        <v>1.07</v>
      </c>
      <c r="E4647">
        <v>12.69</v>
      </c>
      <c r="F4647">
        <v>12.59</v>
      </c>
      <c r="G4647">
        <v>4.3</v>
      </c>
      <c r="H4647" s="184">
        <f t="shared" ref="H4647:L4647" si="5060">H4623</f>
        <v>0.5</v>
      </c>
      <c r="I4647" s="185">
        <f t="shared" si="5060"/>
        <v>222</v>
      </c>
      <c r="J4647" s="185">
        <f t="shared" si="5060"/>
        <v>319</v>
      </c>
      <c r="K4647" s="185">
        <f t="shared" si="5060"/>
        <v>2842</v>
      </c>
      <c r="L4647" s="185">
        <f t="shared" si="5060"/>
        <v>1635</v>
      </c>
      <c r="M4647" s="147"/>
      <c r="N4647" s="143">
        <f t="shared" si="5024"/>
        <v>237.54000000000002</v>
      </c>
      <c r="O4647" s="143">
        <f t="shared" si="5020"/>
        <v>4048.1099999999997</v>
      </c>
      <c r="P4647" s="143">
        <f t="shared" si="5021"/>
        <v>35780.78</v>
      </c>
      <c r="Q4647" s="143">
        <f t="shared" si="5022"/>
        <v>7030.5</v>
      </c>
      <c r="R4647" s="188">
        <f t="shared" si="5025"/>
        <v>47096.93</v>
      </c>
      <c r="T4647">
        <v>56560.29</v>
      </c>
      <c r="U4647" s="190">
        <f t="shared" si="5026"/>
        <v>0.83268544061566874</v>
      </c>
    </row>
    <row r="4648" spans="1:21" x14ac:dyDescent="0.2">
      <c r="A4648" s="178">
        <v>42929</v>
      </c>
      <c r="B4648" s="179">
        <v>0.58333333333333337</v>
      </c>
      <c r="C4648" t="s">
        <v>349</v>
      </c>
      <c r="D4648">
        <v>1.69</v>
      </c>
      <c r="E4648">
        <v>16.64</v>
      </c>
      <c r="F4648">
        <v>16.54</v>
      </c>
      <c r="G4648">
        <v>9.5</v>
      </c>
      <c r="H4648" s="184">
        <f t="shared" ref="H4648:L4648" si="5061">H4624</f>
        <v>0.54166666666666663</v>
      </c>
      <c r="I4648" s="185">
        <f t="shared" si="5061"/>
        <v>195</v>
      </c>
      <c r="J4648" s="185">
        <f t="shared" si="5061"/>
        <v>299</v>
      </c>
      <c r="K4648" s="185">
        <f t="shared" si="5061"/>
        <v>2842</v>
      </c>
      <c r="L4648" s="185">
        <f t="shared" si="5061"/>
        <v>1635</v>
      </c>
      <c r="M4648" s="147"/>
      <c r="N4648" s="143">
        <f t="shared" si="5024"/>
        <v>329.55</v>
      </c>
      <c r="O4648" s="143">
        <f t="shared" si="5020"/>
        <v>4975.3600000000006</v>
      </c>
      <c r="P4648" s="143">
        <f t="shared" si="5021"/>
        <v>47006.68</v>
      </c>
      <c r="Q4648" s="143">
        <f t="shared" si="5022"/>
        <v>15532.5</v>
      </c>
      <c r="R4648" s="188">
        <f t="shared" si="5025"/>
        <v>67844.09</v>
      </c>
      <c r="T4648">
        <v>59588.63</v>
      </c>
      <c r="U4648" s="190">
        <f t="shared" si="5026"/>
        <v>1.138540859220962</v>
      </c>
    </row>
    <row r="4649" spans="1:21" x14ac:dyDescent="0.2">
      <c r="A4649" s="178">
        <v>42929</v>
      </c>
      <c r="B4649" s="179">
        <v>0.625</v>
      </c>
      <c r="C4649" t="s">
        <v>349</v>
      </c>
      <c r="D4649">
        <v>2.2599999999999998</v>
      </c>
      <c r="E4649">
        <v>28.44</v>
      </c>
      <c r="F4649">
        <v>30.44</v>
      </c>
      <c r="G4649">
        <v>20</v>
      </c>
      <c r="H4649" s="184">
        <f t="shared" ref="H4649:L4649" si="5062">H4625</f>
        <v>0.58333333333333337</v>
      </c>
      <c r="I4649" s="185">
        <f t="shared" si="5062"/>
        <v>205</v>
      </c>
      <c r="J4649" s="185">
        <f t="shared" si="5062"/>
        <v>237</v>
      </c>
      <c r="K4649" s="185">
        <f t="shared" si="5062"/>
        <v>2842</v>
      </c>
      <c r="L4649" s="185">
        <f t="shared" si="5062"/>
        <v>1635</v>
      </c>
      <c r="M4649" s="147"/>
      <c r="N4649" s="143">
        <f t="shared" si="5024"/>
        <v>463.29999999999995</v>
      </c>
      <c r="O4649" s="143">
        <f t="shared" si="5020"/>
        <v>6740.2800000000007</v>
      </c>
      <c r="P4649" s="143">
        <f t="shared" si="5021"/>
        <v>86510.48000000001</v>
      </c>
      <c r="Q4649" s="143">
        <f t="shared" si="5022"/>
        <v>32700</v>
      </c>
      <c r="R4649" s="188">
        <f t="shared" si="5025"/>
        <v>126414.06000000001</v>
      </c>
      <c r="T4649">
        <v>62013.3</v>
      </c>
      <c r="U4649" s="190">
        <f t="shared" si="5026"/>
        <v>2.038499160663922</v>
      </c>
    </row>
    <row r="4650" spans="1:21" x14ac:dyDescent="0.2">
      <c r="A4650" s="178">
        <v>42929</v>
      </c>
      <c r="B4650" s="179">
        <v>0.66666666666666663</v>
      </c>
      <c r="C4650" t="s">
        <v>349</v>
      </c>
      <c r="D4650">
        <v>2.4700000000000002</v>
      </c>
      <c r="E4650">
        <v>35.729999999999997</v>
      </c>
      <c r="F4650">
        <v>38.42</v>
      </c>
      <c r="G4650">
        <v>24.21</v>
      </c>
      <c r="H4650" s="184">
        <f t="shared" ref="H4650:L4650" si="5063">H4626</f>
        <v>0.625</v>
      </c>
      <c r="I4650" s="185">
        <f t="shared" si="5063"/>
        <v>212</v>
      </c>
      <c r="J4650" s="185">
        <f t="shared" si="5063"/>
        <v>213</v>
      </c>
      <c r="K4650" s="185">
        <f t="shared" si="5063"/>
        <v>2842</v>
      </c>
      <c r="L4650" s="185">
        <f t="shared" si="5063"/>
        <v>1380</v>
      </c>
      <c r="M4650" s="147"/>
      <c r="N4650" s="143">
        <f t="shared" si="5024"/>
        <v>523.64</v>
      </c>
      <c r="O4650" s="143">
        <f t="shared" si="5020"/>
        <v>7610.49</v>
      </c>
      <c r="P4650" s="143">
        <f t="shared" si="5021"/>
        <v>109189.64</v>
      </c>
      <c r="Q4650" s="143">
        <f t="shared" si="5022"/>
        <v>33409.800000000003</v>
      </c>
      <c r="R4650" s="188">
        <f t="shared" si="5025"/>
        <v>150733.57</v>
      </c>
      <c r="T4650">
        <v>63658.400000000001</v>
      </c>
      <c r="U4650" s="190">
        <f t="shared" si="5026"/>
        <v>2.367850432935795</v>
      </c>
    </row>
    <row r="4651" spans="1:21" x14ac:dyDescent="0.2">
      <c r="A4651" s="178">
        <v>42929</v>
      </c>
      <c r="B4651" s="179">
        <v>0.70833333333333337</v>
      </c>
      <c r="C4651" t="s">
        <v>349</v>
      </c>
      <c r="D4651">
        <v>3.23</v>
      </c>
      <c r="E4651">
        <v>29.22</v>
      </c>
      <c r="F4651">
        <v>31.22</v>
      </c>
      <c r="G4651">
        <v>20.77</v>
      </c>
      <c r="H4651" s="184">
        <f t="shared" ref="H4651:L4651" si="5064">H4627</f>
        <v>0.66666666666666663</v>
      </c>
      <c r="I4651" s="185">
        <f t="shared" si="5064"/>
        <v>191</v>
      </c>
      <c r="J4651" s="185">
        <f t="shared" si="5064"/>
        <v>237</v>
      </c>
      <c r="K4651" s="185">
        <f t="shared" si="5064"/>
        <v>2842</v>
      </c>
      <c r="L4651" s="185">
        <f t="shared" si="5064"/>
        <v>1380</v>
      </c>
      <c r="M4651" s="147"/>
      <c r="N4651" s="143">
        <f t="shared" si="5024"/>
        <v>616.92999999999995</v>
      </c>
      <c r="O4651" s="143">
        <f t="shared" si="5020"/>
        <v>6925.1399999999994</v>
      </c>
      <c r="P4651" s="143">
        <f t="shared" si="5021"/>
        <v>88727.239999999991</v>
      </c>
      <c r="Q4651" s="143">
        <f t="shared" si="5022"/>
        <v>28662.6</v>
      </c>
      <c r="R4651" s="188">
        <f t="shared" si="5025"/>
        <v>124931.91</v>
      </c>
      <c r="T4651">
        <v>64357.53</v>
      </c>
      <c r="U4651" s="190">
        <f t="shared" si="5026"/>
        <v>1.9412166688187071</v>
      </c>
    </row>
    <row r="4652" spans="1:21" x14ac:dyDescent="0.2">
      <c r="A4652" s="178">
        <v>42929</v>
      </c>
      <c r="B4652" s="179">
        <v>0.75</v>
      </c>
      <c r="C4652" t="s">
        <v>349</v>
      </c>
      <c r="D4652">
        <v>2.31</v>
      </c>
      <c r="E4652">
        <v>10.54</v>
      </c>
      <c r="F4652">
        <v>12.54</v>
      </c>
      <c r="G4652">
        <v>7.85</v>
      </c>
      <c r="H4652" s="184">
        <f t="shared" ref="H4652:L4652" si="5065">H4628</f>
        <v>0.70833333333333337</v>
      </c>
      <c r="I4652" s="185">
        <f t="shared" si="5065"/>
        <v>218</v>
      </c>
      <c r="J4652" s="185">
        <f t="shared" si="5065"/>
        <v>258</v>
      </c>
      <c r="K4652" s="185">
        <f t="shared" si="5065"/>
        <v>2842</v>
      </c>
      <c r="L4652" s="185">
        <f t="shared" si="5065"/>
        <v>1380</v>
      </c>
      <c r="M4652" s="147"/>
      <c r="N4652" s="143">
        <f t="shared" si="5024"/>
        <v>503.58</v>
      </c>
      <c r="O4652" s="143">
        <f t="shared" si="5020"/>
        <v>2719.3199999999997</v>
      </c>
      <c r="P4652" s="143">
        <f t="shared" si="5021"/>
        <v>35638.68</v>
      </c>
      <c r="Q4652" s="143">
        <f t="shared" si="5022"/>
        <v>10833</v>
      </c>
      <c r="R4652" s="188">
        <f t="shared" si="5025"/>
        <v>49694.58</v>
      </c>
      <c r="T4652">
        <v>64245.07</v>
      </c>
      <c r="U4652" s="190">
        <f t="shared" si="5026"/>
        <v>0.77351585109954746</v>
      </c>
    </row>
    <row r="4653" spans="1:21" x14ac:dyDescent="0.2">
      <c r="A4653" s="178">
        <v>42929</v>
      </c>
      <c r="B4653" s="179">
        <v>0.79166666666666663</v>
      </c>
      <c r="C4653" t="s">
        <v>349</v>
      </c>
      <c r="D4653">
        <v>3.5</v>
      </c>
      <c r="E4653">
        <v>6.54</v>
      </c>
      <c r="F4653">
        <v>10</v>
      </c>
      <c r="G4653">
        <v>4.42</v>
      </c>
      <c r="H4653" s="184">
        <f t="shared" ref="H4653:L4653" si="5066">H4629</f>
        <v>0.75</v>
      </c>
      <c r="I4653" s="185">
        <f t="shared" si="5066"/>
        <v>240</v>
      </c>
      <c r="J4653" s="185">
        <f t="shared" si="5066"/>
        <v>365</v>
      </c>
      <c r="K4653" s="185">
        <f t="shared" si="5066"/>
        <v>2842</v>
      </c>
      <c r="L4653" s="185">
        <f t="shared" si="5066"/>
        <v>1380</v>
      </c>
      <c r="M4653" s="147"/>
      <c r="N4653" s="143">
        <f t="shared" si="5024"/>
        <v>840</v>
      </c>
      <c r="O4653" s="143">
        <f t="shared" si="5020"/>
        <v>2387.1</v>
      </c>
      <c r="P4653" s="143">
        <f t="shared" si="5021"/>
        <v>28420</v>
      </c>
      <c r="Q4653" s="143">
        <f t="shared" si="5022"/>
        <v>6099.5999999999995</v>
      </c>
      <c r="R4653" s="188">
        <f t="shared" si="5025"/>
        <v>37746.699999999997</v>
      </c>
      <c r="T4653">
        <v>63809.96</v>
      </c>
      <c r="U4653" s="190">
        <f t="shared" si="5026"/>
        <v>0.59154871747294624</v>
      </c>
    </row>
    <row r="4654" spans="1:21" x14ac:dyDescent="0.2">
      <c r="A4654" s="178">
        <v>42929</v>
      </c>
      <c r="B4654" s="179">
        <v>0.83333333333333337</v>
      </c>
      <c r="C4654" t="s">
        <v>349</v>
      </c>
      <c r="D4654">
        <v>3.05</v>
      </c>
      <c r="E4654">
        <v>4.03</v>
      </c>
      <c r="F4654">
        <v>7.31</v>
      </c>
      <c r="G4654">
        <v>3.03</v>
      </c>
      <c r="H4654" s="184">
        <f t="shared" ref="H4654:L4654" si="5067">H4630</f>
        <v>0.79166666666666663</v>
      </c>
      <c r="I4654" s="185">
        <f t="shared" si="5067"/>
        <v>320</v>
      </c>
      <c r="J4654" s="185">
        <f t="shared" si="5067"/>
        <v>214</v>
      </c>
      <c r="K4654" s="185">
        <f t="shared" si="5067"/>
        <v>2842</v>
      </c>
      <c r="L4654" s="185">
        <f t="shared" si="5067"/>
        <v>1426</v>
      </c>
      <c r="M4654" s="147"/>
      <c r="N4654" s="143">
        <f t="shared" si="5024"/>
        <v>976</v>
      </c>
      <c r="O4654" s="143">
        <f t="shared" si="5020"/>
        <v>862.42000000000007</v>
      </c>
      <c r="P4654" s="143">
        <f t="shared" si="5021"/>
        <v>20775.02</v>
      </c>
      <c r="Q4654" s="143">
        <f t="shared" si="5022"/>
        <v>4320.78</v>
      </c>
      <c r="R4654" s="188">
        <f t="shared" si="5025"/>
        <v>26934.22</v>
      </c>
      <c r="T4654">
        <v>62505.91</v>
      </c>
      <c r="U4654" s="190">
        <f t="shared" si="5026"/>
        <v>0.43090677345550205</v>
      </c>
    </row>
    <row r="4655" spans="1:21" x14ac:dyDescent="0.2">
      <c r="A4655" s="178">
        <v>42929</v>
      </c>
      <c r="B4655" s="179">
        <v>0.875</v>
      </c>
      <c r="C4655" t="s">
        <v>349</v>
      </c>
      <c r="D4655">
        <v>3.11</v>
      </c>
      <c r="E4655">
        <v>4.6100000000000003</v>
      </c>
      <c r="F4655">
        <v>7.31</v>
      </c>
      <c r="G4655">
        <v>2</v>
      </c>
      <c r="H4655" s="184">
        <f t="shared" ref="H4655:L4655" si="5068">H4631</f>
        <v>0.83333333333333337</v>
      </c>
      <c r="I4655" s="185">
        <f t="shared" si="5068"/>
        <v>322</v>
      </c>
      <c r="J4655" s="185">
        <f t="shared" si="5068"/>
        <v>178</v>
      </c>
      <c r="K4655" s="185">
        <f t="shared" si="5068"/>
        <v>2842</v>
      </c>
      <c r="L4655" s="185">
        <f t="shared" si="5068"/>
        <v>1426</v>
      </c>
      <c r="M4655" s="147"/>
      <c r="N4655" s="143">
        <f t="shared" si="5024"/>
        <v>1001.42</v>
      </c>
      <c r="O4655" s="143">
        <f t="shared" si="5020"/>
        <v>820.58</v>
      </c>
      <c r="P4655" s="143">
        <f t="shared" si="5021"/>
        <v>20775.02</v>
      </c>
      <c r="Q4655" s="143">
        <f t="shared" si="5022"/>
        <v>2852</v>
      </c>
      <c r="R4655" s="188">
        <f t="shared" si="5025"/>
        <v>25449.02</v>
      </c>
      <c r="T4655">
        <v>60286.37</v>
      </c>
      <c r="U4655" s="190">
        <f t="shared" si="5026"/>
        <v>0.42213555070573994</v>
      </c>
    </row>
    <row r="4656" spans="1:21" x14ac:dyDescent="0.2">
      <c r="A4656" s="178">
        <v>42929</v>
      </c>
      <c r="B4656" s="179">
        <v>0.91666666666666663</v>
      </c>
      <c r="C4656" t="s">
        <v>349</v>
      </c>
      <c r="D4656">
        <v>5.17</v>
      </c>
      <c r="E4656">
        <v>8.08</v>
      </c>
      <c r="F4656">
        <v>9.08</v>
      </c>
      <c r="G4656">
        <v>1.56</v>
      </c>
      <c r="H4656" s="184">
        <f t="shared" ref="H4656:L4656" si="5069">H4632</f>
        <v>0.875</v>
      </c>
      <c r="I4656" s="185">
        <f t="shared" si="5069"/>
        <v>337</v>
      </c>
      <c r="J4656" s="185">
        <f t="shared" si="5069"/>
        <v>173</v>
      </c>
      <c r="K4656" s="185">
        <f t="shared" si="5069"/>
        <v>2842</v>
      </c>
      <c r="L4656" s="185">
        <f t="shared" si="5069"/>
        <v>1426</v>
      </c>
      <c r="M4656" s="147"/>
      <c r="N4656" s="143">
        <f t="shared" si="5024"/>
        <v>1742.29</v>
      </c>
      <c r="O4656" s="143">
        <f t="shared" si="5020"/>
        <v>1397.84</v>
      </c>
      <c r="P4656" s="143">
        <f t="shared" si="5021"/>
        <v>25805.360000000001</v>
      </c>
      <c r="Q4656" s="143">
        <f t="shared" si="5022"/>
        <v>2224.56</v>
      </c>
      <c r="R4656" s="188">
        <f t="shared" si="5025"/>
        <v>31170.050000000003</v>
      </c>
      <c r="T4656">
        <v>57937.85</v>
      </c>
      <c r="U4656" s="190">
        <f t="shared" si="5026"/>
        <v>0.53799114050659458</v>
      </c>
    </row>
    <row r="4657" spans="1:21" x14ac:dyDescent="0.2">
      <c r="A4657" s="178">
        <v>42929</v>
      </c>
      <c r="B4657" s="179">
        <v>0.95833333333333337</v>
      </c>
      <c r="C4657" t="s">
        <v>349</v>
      </c>
      <c r="D4657">
        <v>4</v>
      </c>
      <c r="E4657">
        <v>2.61</v>
      </c>
      <c r="F4657">
        <v>6.28</v>
      </c>
      <c r="G4657">
        <v>0.3</v>
      </c>
      <c r="H4657" s="184">
        <f t="shared" ref="H4657:L4657" si="5070">H4633</f>
        <v>0.91666666666666663</v>
      </c>
      <c r="I4657" s="185">
        <f t="shared" si="5070"/>
        <v>394</v>
      </c>
      <c r="J4657" s="185">
        <f t="shared" si="5070"/>
        <v>194</v>
      </c>
      <c r="K4657" s="185">
        <f t="shared" si="5070"/>
        <v>2842</v>
      </c>
      <c r="L4657" s="185">
        <f t="shared" si="5070"/>
        <v>1426</v>
      </c>
      <c r="M4657" s="147"/>
      <c r="N4657" s="143">
        <f t="shared" si="5024"/>
        <v>1576</v>
      </c>
      <c r="O4657" s="143">
        <f t="shared" si="5020"/>
        <v>506.34</v>
      </c>
      <c r="P4657" s="143">
        <f t="shared" si="5021"/>
        <v>17847.760000000002</v>
      </c>
      <c r="Q4657" s="143">
        <f t="shared" si="5022"/>
        <v>427.8</v>
      </c>
      <c r="R4657" s="188">
        <f t="shared" si="5025"/>
        <v>20357.900000000001</v>
      </c>
      <c r="T4657">
        <v>56232.5</v>
      </c>
      <c r="U4657" s="190">
        <f t="shared" si="5026"/>
        <v>0.36203085404348023</v>
      </c>
    </row>
    <row r="4658" spans="1:21" x14ac:dyDescent="0.2">
      <c r="A4658" s="178">
        <v>42929</v>
      </c>
      <c r="B4658" s="180">
        <v>1</v>
      </c>
      <c r="C4658" t="s">
        <v>349</v>
      </c>
      <c r="D4658">
        <v>5</v>
      </c>
      <c r="E4658">
        <v>1.48</v>
      </c>
      <c r="F4658">
        <v>2.97</v>
      </c>
      <c r="G4658">
        <v>0.3</v>
      </c>
      <c r="H4658" s="184">
        <f t="shared" ref="H4658:L4658" si="5071">H4634</f>
        <v>0.95833333333333337</v>
      </c>
      <c r="I4658" s="185">
        <f t="shared" si="5071"/>
        <v>389</v>
      </c>
      <c r="J4658" s="185">
        <f t="shared" si="5071"/>
        <v>265</v>
      </c>
      <c r="K4658" s="185">
        <f t="shared" si="5071"/>
        <v>2985</v>
      </c>
      <c r="L4658" s="185">
        <f t="shared" si="5071"/>
        <v>1111</v>
      </c>
      <c r="M4658" s="147"/>
      <c r="N4658" s="143">
        <f t="shared" si="5024"/>
        <v>1945</v>
      </c>
      <c r="O4658" s="143">
        <f t="shared" si="5020"/>
        <v>392.2</v>
      </c>
      <c r="P4658" s="143">
        <f t="shared" si="5021"/>
        <v>8865.4500000000007</v>
      </c>
      <c r="Q4658" s="143">
        <f t="shared" si="5022"/>
        <v>333.3</v>
      </c>
      <c r="R4658" s="188">
        <f t="shared" si="5025"/>
        <v>11535.95</v>
      </c>
      <c r="T4658">
        <v>52561.86</v>
      </c>
      <c r="U4658" s="190">
        <f t="shared" si="5026"/>
        <v>0.21947377813494426</v>
      </c>
    </row>
    <row r="4659" spans="1:21" x14ac:dyDescent="0.2">
      <c r="A4659" s="178">
        <v>42930</v>
      </c>
      <c r="B4659" s="179">
        <v>4.1666666666666664E-2</v>
      </c>
      <c r="C4659" t="s">
        <v>349</v>
      </c>
      <c r="D4659">
        <v>3.5</v>
      </c>
      <c r="E4659">
        <v>1.48</v>
      </c>
      <c r="F4659">
        <v>1.85</v>
      </c>
      <c r="G4659">
        <v>0.25</v>
      </c>
      <c r="H4659" s="184">
        <f t="shared" ref="H4659:L4659" si="5072">H4635</f>
        <v>1</v>
      </c>
      <c r="I4659" s="185">
        <f t="shared" si="5072"/>
        <v>362</v>
      </c>
      <c r="J4659" s="185">
        <f t="shared" si="5072"/>
        <v>243</v>
      </c>
      <c r="K4659" s="185">
        <f t="shared" si="5072"/>
        <v>2985</v>
      </c>
      <c r="L4659" s="185">
        <f t="shared" si="5072"/>
        <v>1111</v>
      </c>
      <c r="M4659" s="147"/>
      <c r="N4659" s="143">
        <f t="shared" si="5024"/>
        <v>1267</v>
      </c>
      <c r="O4659" s="143">
        <f t="shared" si="5020"/>
        <v>359.64</v>
      </c>
      <c r="P4659" s="143">
        <f t="shared" si="5021"/>
        <v>5522.25</v>
      </c>
      <c r="Q4659" s="143">
        <f t="shared" si="5022"/>
        <v>277.75</v>
      </c>
      <c r="R4659" s="188">
        <f t="shared" si="5025"/>
        <v>7426.6399999999994</v>
      </c>
      <c r="T4659">
        <v>48399.35</v>
      </c>
      <c r="U4659" s="190">
        <f t="shared" si="5026"/>
        <v>0.15344503593539996</v>
      </c>
    </row>
    <row r="4660" spans="1:21" x14ac:dyDescent="0.2">
      <c r="A4660" s="178">
        <v>42930</v>
      </c>
      <c r="B4660" s="179">
        <v>8.3333333333333329E-2</v>
      </c>
      <c r="C4660" t="s">
        <v>349</v>
      </c>
      <c r="D4660">
        <v>3.45</v>
      </c>
      <c r="E4660">
        <v>1.48</v>
      </c>
      <c r="F4660">
        <v>1.75</v>
      </c>
      <c r="G4660">
        <v>0.25</v>
      </c>
      <c r="H4660" s="184">
        <f t="shared" ref="H4660:L4660" si="5073">H4636</f>
        <v>4.1666666666666664E-2</v>
      </c>
      <c r="I4660" s="185">
        <f t="shared" si="5073"/>
        <v>294</v>
      </c>
      <c r="J4660" s="185">
        <f t="shared" si="5073"/>
        <v>212</v>
      </c>
      <c r="K4660" s="185">
        <f t="shared" si="5073"/>
        <v>2985</v>
      </c>
      <c r="L4660" s="185">
        <f t="shared" si="5073"/>
        <v>1111</v>
      </c>
      <c r="M4660" s="147"/>
      <c r="N4660" s="143">
        <f t="shared" si="5024"/>
        <v>1014.3000000000001</v>
      </c>
      <c r="O4660" s="143">
        <f t="shared" si="5020"/>
        <v>313.76</v>
      </c>
      <c r="P4660" s="143">
        <f t="shared" si="5021"/>
        <v>5223.75</v>
      </c>
      <c r="Q4660" s="143">
        <f t="shared" si="5022"/>
        <v>277.75</v>
      </c>
      <c r="R4660" s="188">
        <f t="shared" si="5025"/>
        <v>6829.5599999999995</v>
      </c>
      <c r="T4660">
        <v>44899.92</v>
      </c>
      <c r="U4660" s="190">
        <f t="shared" si="5026"/>
        <v>0.15210628437645324</v>
      </c>
    </row>
    <row r="4661" spans="1:21" x14ac:dyDescent="0.2">
      <c r="A4661" s="178">
        <v>42930</v>
      </c>
      <c r="B4661" s="179">
        <v>0.125</v>
      </c>
      <c r="C4661" t="s">
        <v>349</v>
      </c>
      <c r="D4661">
        <v>3.45</v>
      </c>
      <c r="E4661">
        <v>1</v>
      </c>
      <c r="F4661">
        <v>1.75</v>
      </c>
      <c r="G4661">
        <v>0.97</v>
      </c>
      <c r="H4661" s="184">
        <f t="shared" ref="H4661:L4661" si="5074">H4637</f>
        <v>8.3333333333333329E-2</v>
      </c>
      <c r="I4661" s="185">
        <f t="shared" si="5074"/>
        <v>236</v>
      </c>
      <c r="J4661" s="185">
        <f t="shared" si="5074"/>
        <v>179</v>
      </c>
      <c r="K4661" s="185">
        <f t="shared" si="5074"/>
        <v>2985</v>
      </c>
      <c r="L4661" s="185">
        <f t="shared" si="5074"/>
        <v>1111</v>
      </c>
      <c r="M4661" s="147"/>
      <c r="N4661" s="143">
        <f t="shared" si="5024"/>
        <v>814.2</v>
      </c>
      <c r="O4661" s="143">
        <f t="shared" si="5020"/>
        <v>179</v>
      </c>
      <c r="P4661" s="143">
        <f t="shared" si="5021"/>
        <v>5223.75</v>
      </c>
      <c r="Q4661" s="143">
        <f t="shared" si="5022"/>
        <v>1077.67</v>
      </c>
      <c r="R4661" s="188">
        <f t="shared" si="5025"/>
        <v>7294.62</v>
      </c>
      <c r="T4661">
        <v>42212.36</v>
      </c>
      <c r="U4661" s="190">
        <f t="shared" si="5026"/>
        <v>0.1728076800254712</v>
      </c>
    </row>
    <row r="4662" spans="1:21" x14ac:dyDescent="0.2">
      <c r="A4662" s="178">
        <v>42930</v>
      </c>
      <c r="B4662" s="179">
        <v>0.16666666666666666</v>
      </c>
      <c r="C4662" t="s">
        <v>349</v>
      </c>
      <c r="D4662">
        <v>2.61</v>
      </c>
      <c r="E4662">
        <v>1</v>
      </c>
      <c r="F4662">
        <v>1.75</v>
      </c>
      <c r="G4662">
        <v>0.97</v>
      </c>
      <c r="H4662" s="184">
        <f t="shared" ref="H4662:L4662" si="5075">H4638</f>
        <v>0.125</v>
      </c>
      <c r="I4662" s="185">
        <f t="shared" si="5075"/>
        <v>201</v>
      </c>
      <c r="J4662" s="185">
        <f t="shared" si="5075"/>
        <v>205</v>
      </c>
      <c r="K4662" s="185">
        <f t="shared" si="5075"/>
        <v>2985</v>
      </c>
      <c r="L4662" s="185">
        <f t="shared" si="5075"/>
        <v>1717</v>
      </c>
      <c r="M4662" s="147"/>
      <c r="N4662" s="143">
        <f t="shared" si="5024"/>
        <v>524.61</v>
      </c>
      <c r="O4662" s="143">
        <f t="shared" si="5020"/>
        <v>205</v>
      </c>
      <c r="P4662" s="143">
        <f t="shared" si="5021"/>
        <v>5223.75</v>
      </c>
      <c r="Q4662" s="143">
        <f t="shared" si="5022"/>
        <v>1665.49</v>
      </c>
      <c r="R4662" s="188">
        <f t="shared" si="5025"/>
        <v>7618.8499999999995</v>
      </c>
      <c r="T4662">
        <v>40308.230000000003</v>
      </c>
      <c r="U4662" s="190">
        <f t="shared" si="5026"/>
        <v>0.18901474959332124</v>
      </c>
    </row>
    <row r="4663" spans="1:21" x14ac:dyDescent="0.2">
      <c r="A4663" s="178">
        <v>42930</v>
      </c>
      <c r="B4663" s="179">
        <v>0.20833333333333334</v>
      </c>
      <c r="C4663" t="s">
        <v>349</v>
      </c>
      <c r="D4663">
        <v>2.11</v>
      </c>
      <c r="E4663">
        <v>1.2</v>
      </c>
      <c r="F4663">
        <v>1.75</v>
      </c>
      <c r="G4663">
        <v>0.97</v>
      </c>
      <c r="H4663" s="184">
        <f t="shared" ref="H4663:L4663" si="5076">H4639</f>
        <v>0.16666666666666666</v>
      </c>
      <c r="I4663" s="185">
        <f t="shared" si="5076"/>
        <v>185</v>
      </c>
      <c r="J4663" s="185">
        <f t="shared" si="5076"/>
        <v>205</v>
      </c>
      <c r="K4663" s="185">
        <f t="shared" si="5076"/>
        <v>2985</v>
      </c>
      <c r="L4663" s="185">
        <f t="shared" si="5076"/>
        <v>1717</v>
      </c>
      <c r="M4663" s="147"/>
      <c r="N4663" s="143">
        <f t="shared" si="5024"/>
        <v>390.34999999999997</v>
      </c>
      <c r="O4663" s="143">
        <f t="shared" si="5020"/>
        <v>246</v>
      </c>
      <c r="P4663" s="143">
        <f t="shared" si="5021"/>
        <v>5223.75</v>
      </c>
      <c r="Q4663" s="143">
        <f t="shared" si="5022"/>
        <v>1665.49</v>
      </c>
      <c r="R4663" s="188">
        <f t="shared" si="5025"/>
        <v>7525.59</v>
      </c>
      <c r="T4663">
        <v>39113.21</v>
      </c>
      <c r="U4663" s="190">
        <f t="shared" si="5026"/>
        <v>0.19240532802089116</v>
      </c>
    </row>
    <row r="4664" spans="1:21" x14ac:dyDescent="0.2">
      <c r="A4664" s="178">
        <v>42930</v>
      </c>
      <c r="B4664" s="179">
        <v>0.25</v>
      </c>
      <c r="C4664" t="s">
        <v>349</v>
      </c>
      <c r="D4664">
        <v>2.11</v>
      </c>
      <c r="E4664">
        <v>1.48</v>
      </c>
      <c r="F4664">
        <v>1.75</v>
      </c>
      <c r="G4664">
        <v>0.97</v>
      </c>
      <c r="H4664" s="184">
        <f t="shared" ref="H4664:L4664" si="5077">H4640</f>
        <v>0.20833333333333334</v>
      </c>
      <c r="I4664" s="185">
        <f t="shared" si="5077"/>
        <v>207</v>
      </c>
      <c r="J4664" s="185">
        <f t="shared" si="5077"/>
        <v>283</v>
      </c>
      <c r="K4664" s="185">
        <f t="shared" si="5077"/>
        <v>2985</v>
      </c>
      <c r="L4664" s="185">
        <f t="shared" si="5077"/>
        <v>1717</v>
      </c>
      <c r="M4664" s="147"/>
      <c r="N4664" s="143">
        <f t="shared" si="5024"/>
        <v>436.77</v>
      </c>
      <c r="O4664" s="143">
        <f t="shared" si="5020"/>
        <v>418.84</v>
      </c>
      <c r="P4664" s="143">
        <f t="shared" si="5021"/>
        <v>5223.75</v>
      </c>
      <c r="Q4664" s="143">
        <f t="shared" si="5022"/>
        <v>1665.49</v>
      </c>
      <c r="R4664" s="188">
        <f t="shared" si="5025"/>
        <v>7744.8499999999995</v>
      </c>
      <c r="T4664">
        <v>38735.71</v>
      </c>
      <c r="U4664" s="190">
        <f t="shared" si="5026"/>
        <v>0.19994082979245764</v>
      </c>
    </row>
    <row r="4665" spans="1:21" x14ac:dyDescent="0.2">
      <c r="A4665" s="178">
        <v>42930</v>
      </c>
      <c r="B4665" s="179">
        <v>0.29166666666666669</v>
      </c>
      <c r="C4665" t="s">
        <v>349</v>
      </c>
      <c r="D4665">
        <v>2.36</v>
      </c>
      <c r="E4665">
        <v>2.5099999999999998</v>
      </c>
      <c r="F4665">
        <v>1.75</v>
      </c>
      <c r="G4665">
        <v>1.27</v>
      </c>
      <c r="H4665" s="184">
        <f t="shared" ref="H4665:L4665" si="5078">H4641</f>
        <v>0.25</v>
      </c>
      <c r="I4665" s="185">
        <f t="shared" si="5078"/>
        <v>327</v>
      </c>
      <c r="J4665" s="185">
        <f t="shared" si="5078"/>
        <v>438</v>
      </c>
      <c r="K4665" s="185">
        <f t="shared" si="5078"/>
        <v>2985</v>
      </c>
      <c r="L4665" s="185">
        <f t="shared" si="5078"/>
        <v>1717</v>
      </c>
      <c r="M4665" s="147"/>
      <c r="N4665" s="143">
        <f t="shared" si="5024"/>
        <v>771.71999999999991</v>
      </c>
      <c r="O4665" s="143">
        <f t="shared" si="5020"/>
        <v>1099.3799999999999</v>
      </c>
      <c r="P4665" s="143">
        <f t="shared" si="5021"/>
        <v>5223.75</v>
      </c>
      <c r="Q4665" s="143">
        <f t="shared" si="5022"/>
        <v>2180.59</v>
      </c>
      <c r="R4665" s="188">
        <f t="shared" si="5025"/>
        <v>9275.44</v>
      </c>
      <c r="T4665">
        <v>39572.83</v>
      </c>
      <c r="U4665" s="190">
        <f t="shared" si="5026"/>
        <v>0.23438909979397482</v>
      </c>
    </row>
    <row r="4666" spans="1:21" x14ac:dyDescent="0.2">
      <c r="A4666" s="178">
        <v>42930</v>
      </c>
      <c r="B4666" s="179">
        <v>0.33333333333333331</v>
      </c>
      <c r="C4666" t="s">
        <v>349</v>
      </c>
      <c r="D4666">
        <v>2.61</v>
      </c>
      <c r="E4666">
        <v>2.61</v>
      </c>
      <c r="F4666">
        <v>1.75</v>
      </c>
      <c r="G4666">
        <v>1.54</v>
      </c>
      <c r="H4666" s="184">
        <f t="shared" ref="H4666:L4666" si="5079">H4642</f>
        <v>0.29166666666666669</v>
      </c>
      <c r="I4666" s="185">
        <f t="shared" si="5079"/>
        <v>249</v>
      </c>
      <c r="J4666" s="185">
        <f t="shared" si="5079"/>
        <v>556</v>
      </c>
      <c r="K4666" s="185">
        <f t="shared" si="5079"/>
        <v>2872</v>
      </c>
      <c r="L4666" s="185">
        <f t="shared" si="5079"/>
        <v>2219</v>
      </c>
      <c r="M4666" s="147"/>
      <c r="N4666" s="143">
        <f t="shared" si="5024"/>
        <v>649.89</v>
      </c>
      <c r="O4666" s="143">
        <f t="shared" si="5020"/>
        <v>1451.1599999999999</v>
      </c>
      <c r="P4666" s="143">
        <f t="shared" si="5021"/>
        <v>5026</v>
      </c>
      <c r="Q4666" s="143">
        <f t="shared" si="5022"/>
        <v>3417.26</v>
      </c>
      <c r="R4666" s="188">
        <f t="shared" si="5025"/>
        <v>10544.31</v>
      </c>
      <c r="T4666">
        <v>40815.14</v>
      </c>
      <c r="U4666" s="190">
        <f t="shared" si="5026"/>
        <v>0.25834310503406333</v>
      </c>
    </row>
    <row r="4667" spans="1:21" x14ac:dyDescent="0.2">
      <c r="A4667" s="178">
        <v>42930</v>
      </c>
      <c r="B4667" s="179">
        <v>0.375</v>
      </c>
      <c r="C4667" t="s">
        <v>349</v>
      </c>
      <c r="D4667">
        <v>3.46</v>
      </c>
      <c r="E4667">
        <v>3</v>
      </c>
      <c r="F4667">
        <v>2.5</v>
      </c>
      <c r="G4667">
        <v>2</v>
      </c>
      <c r="H4667" s="184">
        <f t="shared" ref="H4667:L4667" si="5080">H4643</f>
        <v>0.33333333333333331</v>
      </c>
      <c r="I4667" s="185">
        <f t="shared" si="5080"/>
        <v>256</v>
      </c>
      <c r="J4667" s="185">
        <f t="shared" si="5080"/>
        <v>306</v>
      </c>
      <c r="K4667" s="185">
        <f t="shared" si="5080"/>
        <v>2872</v>
      </c>
      <c r="L4667" s="185">
        <f t="shared" si="5080"/>
        <v>2219</v>
      </c>
      <c r="M4667" s="147"/>
      <c r="N4667" s="143">
        <f t="shared" si="5024"/>
        <v>885.76</v>
      </c>
      <c r="O4667" s="143">
        <f t="shared" si="5020"/>
        <v>918</v>
      </c>
      <c r="P4667" s="143">
        <f t="shared" si="5021"/>
        <v>7180</v>
      </c>
      <c r="Q4667" s="143">
        <f t="shared" si="5022"/>
        <v>4438</v>
      </c>
      <c r="R4667" s="188">
        <f t="shared" si="5025"/>
        <v>13421.76</v>
      </c>
      <c r="T4667">
        <v>42177.54</v>
      </c>
      <c r="U4667" s="190">
        <f t="shared" si="5026"/>
        <v>0.31822055055842519</v>
      </c>
    </row>
    <row r="4668" spans="1:21" x14ac:dyDescent="0.2">
      <c r="A4668" s="178">
        <v>42930</v>
      </c>
      <c r="B4668" s="179">
        <v>0.41666666666666669</v>
      </c>
      <c r="C4668" t="s">
        <v>349</v>
      </c>
      <c r="D4668">
        <v>3.31</v>
      </c>
      <c r="E4668">
        <v>5.01</v>
      </c>
      <c r="F4668">
        <v>4.07</v>
      </c>
      <c r="G4668">
        <v>3.62</v>
      </c>
      <c r="H4668" s="184">
        <f t="shared" ref="H4668:L4668" si="5081">H4644</f>
        <v>0.375</v>
      </c>
      <c r="I4668" s="185">
        <f t="shared" si="5081"/>
        <v>156</v>
      </c>
      <c r="J4668" s="185">
        <f t="shared" si="5081"/>
        <v>343</v>
      </c>
      <c r="K4668" s="185">
        <f t="shared" si="5081"/>
        <v>2872</v>
      </c>
      <c r="L4668" s="185">
        <f t="shared" si="5081"/>
        <v>2219</v>
      </c>
      <c r="M4668" s="147"/>
      <c r="N4668" s="143">
        <f t="shared" si="5024"/>
        <v>516.36</v>
      </c>
      <c r="O4668" s="143">
        <f t="shared" si="5020"/>
        <v>1718.4299999999998</v>
      </c>
      <c r="P4668" s="143">
        <f t="shared" si="5021"/>
        <v>11689.04</v>
      </c>
      <c r="Q4668" s="143">
        <f t="shared" si="5022"/>
        <v>8032.7800000000007</v>
      </c>
      <c r="R4668" s="188">
        <f t="shared" si="5025"/>
        <v>21956.61</v>
      </c>
      <c r="T4668">
        <v>45435.35</v>
      </c>
      <c r="U4668" s="190">
        <f t="shared" si="5026"/>
        <v>0.48324949626227159</v>
      </c>
    </row>
    <row r="4669" spans="1:21" x14ac:dyDescent="0.2">
      <c r="A4669" s="178">
        <v>42930</v>
      </c>
      <c r="B4669" s="179">
        <v>0.45833333333333331</v>
      </c>
      <c r="C4669" t="s">
        <v>349</v>
      </c>
      <c r="D4669">
        <v>2.61</v>
      </c>
      <c r="E4669">
        <v>8.5299999999999994</v>
      </c>
      <c r="F4669">
        <v>6.88</v>
      </c>
      <c r="G4669">
        <v>1.41</v>
      </c>
      <c r="H4669" s="184">
        <f t="shared" ref="H4669:L4669" si="5082">H4645</f>
        <v>0.41666666666666669</v>
      </c>
      <c r="I4669" s="185">
        <f t="shared" si="5082"/>
        <v>196</v>
      </c>
      <c r="J4669" s="185">
        <f t="shared" si="5082"/>
        <v>315</v>
      </c>
      <c r="K4669" s="185">
        <f t="shared" si="5082"/>
        <v>2872</v>
      </c>
      <c r="L4669" s="185">
        <f t="shared" si="5082"/>
        <v>2219</v>
      </c>
      <c r="M4669" s="147"/>
      <c r="N4669" s="143">
        <f t="shared" si="5024"/>
        <v>511.56</v>
      </c>
      <c r="O4669" s="143">
        <f t="shared" si="5020"/>
        <v>2686.95</v>
      </c>
      <c r="P4669" s="143">
        <f t="shared" si="5021"/>
        <v>19759.36</v>
      </c>
      <c r="Q4669" s="143">
        <f t="shared" si="5022"/>
        <v>3128.79</v>
      </c>
      <c r="R4669" s="188">
        <f t="shared" si="5025"/>
        <v>26086.66</v>
      </c>
      <c r="T4669">
        <v>49154.400000000001</v>
      </c>
      <c r="U4669" s="190">
        <f t="shared" si="5026"/>
        <v>0.53070854287713809</v>
      </c>
    </row>
    <row r="4670" spans="1:21" x14ac:dyDescent="0.2">
      <c r="A4670" s="178">
        <v>42930</v>
      </c>
      <c r="B4670" s="179">
        <v>0.5</v>
      </c>
      <c r="C4670" t="s">
        <v>349</v>
      </c>
      <c r="D4670">
        <v>2.11</v>
      </c>
      <c r="E4670">
        <v>9.35</v>
      </c>
      <c r="F4670">
        <v>8.25</v>
      </c>
      <c r="G4670">
        <v>1.54</v>
      </c>
      <c r="H4670" s="184">
        <f t="shared" ref="H4670:L4670" si="5083">H4646</f>
        <v>0.45833333333333331</v>
      </c>
      <c r="I4670" s="185">
        <f t="shared" si="5083"/>
        <v>226</v>
      </c>
      <c r="J4670" s="185">
        <f t="shared" si="5083"/>
        <v>326</v>
      </c>
      <c r="K4670" s="185">
        <f t="shared" si="5083"/>
        <v>2842</v>
      </c>
      <c r="L4670" s="185">
        <f t="shared" si="5083"/>
        <v>1635</v>
      </c>
      <c r="M4670" s="147"/>
      <c r="N4670" s="143">
        <f t="shared" si="5024"/>
        <v>476.85999999999996</v>
      </c>
      <c r="O4670" s="143">
        <f t="shared" si="5020"/>
        <v>3048.1</v>
      </c>
      <c r="P4670" s="143">
        <f t="shared" si="5021"/>
        <v>23446.5</v>
      </c>
      <c r="Q4670" s="143">
        <f t="shared" si="5022"/>
        <v>2517.9</v>
      </c>
      <c r="R4670" s="188">
        <f t="shared" si="5025"/>
        <v>29489.360000000001</v>
      </c>
      <c r="T4670">
        <v>53115.95</v>
      </c>
      <c r="U4670" s="190">
        <f t="shared" si="5026"/>
        <v>0.55518841327322588</v>
      </c>
    </row>
    <row r="4671" spans="1:21" x14ac:dyDescent="0.2">
      <c r="A4671" s="178">
        <v>42930</v>
      </c>
      <c r="B4671" s="179">
        <v>0.54166666666666663</v>
      </c>
      <c r="C4671" t="s">
        <v>349</v>
      </c>
      <c r="D4671">
        <v>2.06</v>
      </c>
      <c r="E4671">
        <v>12.5</v>
      </c>
      <c r="F4671">
        <v>12.87</v>
      </c>
      <c r="G4671">
        <v>5</v>
      </c>
      <c r="H4671" s="184">
        <f t="shared" ref="H4671:L4671" si="5084">H4647</f>
        <v>0.5</v>
      </c>
      <c r="I4671" s="185">
        <f t="shared" si="5084"/>
        <v>222</v>
      </c>
      <c r="J4671" s="185">
        <f t="shared" si="5084"/>
        <v>319</v>
      </c>
      <c r="K4671" s="185">
        <f t="shared" si="5084"/>
        <v>2842</v>
      </c>
      <c r="L4671" s="185">
        <f t="shared" si="5084"/>
        <v>1635</v>
      </c>
      <c r="M4671" s="147"/>
      <c r="N4671" s="143">
        <f t="shared" si="5024"/>
        <v>457.32</v>
      </c>
      <c r="O4671" s="143">
        <f t="shared" si="5020"/>
        <v>3987.5</v>
      </c>
      <c r="P4671" s="143">
        <f t="shared" si="5021"/>
        <v>36576.54</v>
      </c>
      <c r="Q4671" s="143">
        <f t="shared" si="5022"/>
        <v>8175</v>
      </c>
      <c r="R4671" s="188">
        <f t="shared" si="5025"/>
        <v>49196.36</v>
      </c>
      <c r="T4671">
        <v>56876.83</v>
      </c>
      <c r="U4671" s="190">
        <f t="shared" si="5026"/>
        <v>0.8649631141538654</v>
      </c>
    </row>
    <row r="4672" spans="1:21" x14ac:dyDescent="0.2">
      <c r="A4672" s="178">
        <v>42930</v>
      </c>
      <c r="B4672" s="179">
        <v>0.58333333333333337</v>
      </c>
      <c r="C4672" t="s">
        <v>349</v>
      </c>
      <c r="D4672">
        <v>1.96</v>
      </c>
      <c r="E4672">
        <v>19.649999999999999</v>
      </c>
      <c r="F4672">
        <v>20.5</v>
      </c>
      <c r="G4672">
        <v>12.35</v>
      </c>
      <c r="H4672" s="184">
        <f t="shared" ref="H4672:L4672" si="5085">H4648</f>
        <v>0.54166666666666663</v>
      </c>
      <c r="I4672" s="185">
        <f t="shared" si="5085"/>
        <v>195</v>
      </c>
      <c r="J4672" s="185">
        <f t="shared" si="5085"/>
        <v>299</v>
      </c>
      <c r="K4672" s="185">
        <f t="shared" si="5085"/>
        <v>2842</v>
      </c>
      <c r="L4672" s="185">
        <f t="shared" si="5085"/>
        <v>1635</v>
      </c>
      <c r="M4672" s="147"/>
      <c r="N4672" s="143">
        <f t="shared" si="5024"/>
        <v>382.2</v>
      </c>
      <c r="O4672" s="143">
        <f t="shared" si="5020"/>
        <v>5875.3499999999995</v>
      </c>
      <c r="P4672" s="143">
        <f t="shared" si="5021"/>
        <v>58261</v>
      </c>
      <c r="Q4672" s="143">
        <f t="shared" si="5022"/>
        <v>20192.25</v>
      </c>
      <c r="R4672" s="188">
        <f t="shared" si="5025"/>
        <v>84710.8</v>
      </c>
      <c r="T4672">
        <v>60213.11</v>
      </c>
      <c r="U4672" s="190">
        <f t="shared" si="5026"/>
        <v>1.4068497707559036</v>
      </c>
    </row>
    <row r="4673" spans="1:21" x14ac:dyDescent="0.2">
      <c r="A4673" s="178">
        <v>42930</v>
      </c>
      <c r="B4673" s="179">
        <v>0.625</v>
      </c>
      <c r="C4673" t="s">
        <v>349</v>
      </c>
      <c r="D4673">
        <v>2.11</v>
      </c>
      <c r="E4673">
        <v>32.1</v>
      </c>
      <c r="F4673">
        <v>37.64</v>
      </c>
      <c r="G4673">
        <v>26.29</v>
      </c>
      <c r="H4673" s="184">
        <f t="shared" ref="H4673:L4673" si="5086">H4649</f>
        <v>0.58333333333333337</v>
      </c>
      <c r="I4673" s="185">
        <f t="shared" si="5086"/>
        <v>205</v>
      </c>
      <c r="J4673" s="185">
        <f t="shared" si="5086"/>
        <v>237</v>
      </c>
      <c r="K4673" s="185">
        <f t="shared" si="5086"/>
        <v>2842</v>
      </c>
      <c r="L4673" s="185">
        <f t="shared" si="5086"/>
        <v>1635</v>
      </c>
      <c r="M4673" s="147"/>
      <c r="N4673" s="143">
        <f t="shared" si="5024"/>
        <v>432.54999999999995</v>
      </c>
      <c r="O4673" s="143">
        <f t="shared" si="5020"/>
        <v>7607.7000000000007</v>
      </c>
      <c r="P4673" s="143">
        <f t="shared" si="5021"/>
        <v>106972.88</v>
      </c>
      <c r="Q4673" s="143">
        <f t="shared" si="5022"/>
        <v>42984.15</v>
      </c>
      <c r="R4673" s="188">
        <f t="shared" si="5025"/>
        <v>157997.28</v>
      </c>
      <c r="T4673">
        <v>62895.3</v>
      </c>
      <c r="U4673" s="190">
        <f t="shared" si="5026"/>
        <v>2.5120681513563015</v>
      </c>
    </row>
    <row r="4674" spans="1:21" x14ac:dyDescent="0.2">
      <c r="A4674" s="178">
        <v>42930</v>
      </c>
      <c r="B4674" s="179">
        <v>0.66666666666666663</v>
      </c>
      <c r="C4674" t="s">
        <v>349</v>
      </c>
      <c r="D4674">
        <v>2.9</v>
      </c>
      <c r="E4674">
        <v>44.69</v>
      </c>
      <c r="F4674">
        <v>53.15</v>
      </c>
      <c r="G4674">
        <v>41.3</v>
      </c>
      <c r="H4674" s="184">
        <f t="shared" ref="H4674:L4674" si="5087">H4650</f>
        <v>0.625</v>
      </c>
      <c r="I4674" s="185">
        <f t="shared" si="5087"/>
        <v>212</v>
      </c>
      <c r="J4674" s="185">
        <f t="shared" si="5087"/>
        <v>213</v>
      </c>
      <c r="K4674" s="185">
        <f t="shared" si="5087"/>
        <v>2842</v>
      </c>
      <c r="L4674" s="185">
        <f t="shared" si="5087"/>
        <v>1380</v>
      </c>
      <c r="M4674" s="147"/>
      <c r="N4674" s="143">
        <f t="shared" si="5024"/>
        <v>614.79999999999995</v>
      </c>
      <c r="O4674" s="143">
        <f t="shared" si="5020"/>
        <v>9518.9699999999993</v>
      </c>
      <c r="P4674" s="143">
        <f t="shared" si="5021"/>
        <v>151052.29999999999</v>
      </c>
      <c r="Q4674" s="143">
        <f t="shared" si="5022"/>
        <v>56993.999999999993</v>
      </c>
      <c r="R4674" s="188">
        <f t="shared" si="5025"/>
        <v>218180.06999999998</v>
      </c>
      <c r="T4674">
        <v>64524.99</v>
      </c>
      <c r="U4674" s="190">
        <f t="shared" si="5026"/>
        <v>3.38132667668759</v>
      </c>
    </row>
    <row r="4675" spans="1:21" x14ac:dyDescent="0.2">
      <c r="A4675" s="178">
        <v>42930</v>
      </c>
      <c r="B4675" s="179">
        <v>0.70833333333333337</v>
      </c>
      <c r="C4675" t="s">
        <v>349</v>
      </c>
      <c r="D4675">
        <v>3.1</v>
      </c>
      <c r="E4675">
        <v>31.56</v>
      </c>
      <c r="F4675">
        <v>36.56</v>
      </c>
      <c r="G4675">
        <v>27.91</v>
      </c>
      <c r="H4675" s="184">
        <f t="shared" ref="H4675:L4675" si="5088">H4651</f>
        <v>0.66666666666666663</v>
      </c>
      <c r="I4675" s="185">
        <f t="shared" si="5088"/>
        <v>191</v>
      </c>
      <c r="J4675" s="185">
        <f t="shared" si="5088"/>
        <v>237</v>
      </c>
      <c r="K4675" s="185">
        <f t="shared" si="5088"/>
        <v>2842</v>
      </c>
      <c r="L4675" s="185">
        <f t="shared" si="5088"/>
        <v>1380</v>
      </c>
      <c r="M4675" s="147"/>
      <c r="N4675" s="143">
        <f t="shared" si="5024"/>
        <v>592.1</v>
      </c>
      <c r="O4675" s="143">
        <f t="shared" si="5020"/>
        <v>7479.7199999999993</v>
      </c>
      <c r="P4675" s="143">
        <f t="shared" si="5021"/>
        <v>103903.52</v>
      </c>
      <c r="Q4675" s="143">
        <f t="shared" si="5022"/>
        <v>38515.800000000003</v>
      </c>
      <c r="R4675" s="188">
        <f t="shared" si="5025"/>
        <v>150491.14000000001</v>
      </c>
      <c r="T4675">
        <v>64923.95</v>
      </c>
      <c r="U4675" s="190">
        <f t="shared" si="5026"/>
        <v>2.3179603212681918</v>
      </c>
    </row>
    <row r="4676" spans="1:21" x14ac:dyDescent="0.2">
      <c r="A4676" s="178">
        <v>42930</v>
      </c>
      <c r="B4676" s="179">
        <v>0.75</v>
      </c>
      <c r="C4676" t="s">
        <v>349</v>
      </c>
      <c r="D4676">
        <v>2.67</v>
      </c>
      <c r="E4676">
        <v>10.89</v>
      </c>
      <c r="F4676">
        <v>17.23</v>
      </c>
      <c r="G4676">
        <v>9.89</v>
      </c>
      <c r="H4676" s="184">
        <f t="shared" ref="H4676:L4676" si="5089">H4652</f>
        <v>0.70833333333333337</v>
      </c>
      <c r="I4676" s="185">
        <f t="shared" si="5089"/>
        <v>218</v>
      </c>
      <c r="J4676" s="185">
        <f t="shared" si="5089"/>
        <v>258</v>
      </c>
      <c r="K4676" s="185">
        <f t="shared" si="5089"/>
        <v>2842</v>
      </c>
      <c r="L4676" s="185">
        <f t="shared" si="5089"/>
        <v>1380</v>
      </c>
      <c r="M4676" s="147"/>
      <c r="N4676" s="143">
        <f t="shared" si="5024"/>
        <v>582.05999999999995</v>
      </c>
      <c r="O4676" s="143">
        <f t="shared" ref="O4676:O4739" si="5090">E4676*J4676</f>
        <v>2809.6200000000003</v>
      </c>
      <c r="P4676" s="143">
        <f t="shared" ref="P4676:P4739" si="5091">F4676*K4676</f>
        <v>48967.66</v>
      </c>
      <c r="Q4676" s="143">
        <f t="shared" ref="Q4676:Q4739" si="5092">G4676*L4676</f>
        <v>13648.2</v>
      </c>
      <c r="R4676" s="188">
        <f t="shared" si="5025"/>
        <v>66007.540000000008</v>
      </c>
      <c r="T4676">
        <v>65122.1</v>
      </c>
      <c r="U4676" s="190">
        <f t="shared" si="5026"/>
        <v>1.0135966131313334</v>
      </c>
    </row>
    <row r="4677" spans="1:21" x14ac:dyDescent="0.2">
      <c r="A4677" s="178">
        <v>42930</v>
      </c>
      <c r="B4677" s="179">
        <v>0.79166666666666663</v>
      </c>
      <c r="C4677" t="s">
        <v>349</v>
      </c>
      <c r="D4677">
        <v>2.11</v>
      </c>
      <c r="E4677">
        <v>7.76</v>
      </c>
      <c r="F4677">
        <v>12.76</v>
      </c>
      <c r="G4677">
        <v>7</v>
      </c>
      <c r="H4677" s="184">
        <f t="shared" ref="H4677:L4677" si="5093">H4653</f>
        <v>0.75</v>
      </c>
      <c r="I4677" s="185">
        <f t="shared" si="5093"/>
        <v>240</v>
      </c>
      <c r="J4677" s="185">
        <f t="shared" si="5093"/>
        <v>365</v>
      </c>
      <c r="K4677" s="185">
        <f t="shared" si="5093"/>
        <v>2842</v>
      </c>
      <c r="L4677" s="185">
        <f t="shared" si="5093"/>
        <v>1380</v>
      </c>
      <c r="M4677" s="147"/>
      <c r="N4677" s="143">
        <f t="shared" ref="N4677:N4740" si="5094">D4677*I4677</f>
        <v>506.4</v>
      </c>
      <c r="O4677" s="143">
        <f t="shared" si="5090"/>
        <v>2832.4</v>
      </c>
      <c r="P4677" s="143">
        <f t="shared" si="5091"/>
        <v>36263.919999999998</v>
      </c>
      <c r="Q4677" s="143">
        <f t="shared" si="5092"/>
        <v>9660</v>
      </c>
      <c r="R4677" s="188">
        <f t="shared" ref="R4677:R4740" si="5095">SUM(N4677:Q4677)</f>
        <v>49262.720000000001</v>
      </c>
      <c r="T4677">
        <v>64910.13</v>
      </c>
      <c r="U4677" s="190">
        <f t="shared" ref="U4677:U4740" si="5096">R4677/T4677</f>
        <v>0.75893731841239576</v>
      </c>
    </row>
    <row r="4678" spans="1:21" x14ac:dyDescent="0.2">
      <c r="A4678" s="178">
        <v>42930</v>
      </c>
      <c r="B4678" s="179">
        <v>0.83333333333333337</v>
      </c>
      <c r="C4678" t="s">
        <v>349</v>
      </c>
      <c r="D4678">
        <v>2</v>
      </c>
      <c r="E4678">
        <v>4.88</v>
      </c>
      <c r="F4678">
        <v>9.36</v>
      </c>
      <c r="G4678">
        <v>3.88</v>
      </c>
      <c r="H4678" s="184">
        <f t="shared" ref="H4678:L4678" si="5097">H4654</f>
        <v>0.79166666666666663</v>
      </c>
      <c r="I4678" s="185">
        <f t="shared" si="5097"/>
        <v>320</v>
      </c>
      <c r="J4678" s="185">
        <f t="shared" si="5097"/>
        <v>214</v>
      </c>
      <c r="K4678" s="185">
        <f t="shared" si="5097"/>
        <v>2842</v>
      </c>
      <c r="L4678" s="185">
        <f t="shared" si="5097"/>
        <v>1426</v>
      </c>
      <c r="M4678" s="147"/>
      <c r="N4678" s="143">
        <f t="shared" si="5094"/>
        <v>640</v>
      </c>
      <c r="O4678" s="143">
        <f t="shared" si="5090"/>
        <v>1044.32</v>
      </c>
      <c r="P4678" s="143">
        <f t="shared" si="5091"/>
        <v>26601.119999999999</v>
      </c>
      <c r="Q4678" s="143">
        <f t="shared" si="5092"/>
        <v>5532.88</v>
      </c>
      <c r="R4678" s="188">
        <f t="shared" si="5095"/>
        <v>33818.32</v>
      </c>
      <c r="T4678">
        <v>63684.72</v>
      </c>
      <c r="U4678" s="190">
        <f t="shared" si="5096"/>
        <v>0.53102722285659731</v>
      </c>
    </row>
    <row r="4679" spans="1:21" x14ac:dyDescent="0.2">
      <c r="A4679" s="178">
        <v>42930</v>
      </c>
      <c r="B4679" s="179">
        <v>0.875</v>
      </c>
      <c r="C4679" t="s">
        <v>349</v>
      </c>
      <c r="D4679">
        <v>2.61</v>
      </c>
      <c r="E4679">
        <v>4</v>
      </c>
      <c r="F4679">
        <v>9.58</v>
      </c>
      <c r="G4679">
        <v>1.63</v>
      </c>
      <c r="H4679" s="184">
        <f t="shared" ref="H4679:L4679" si="5098">H4655</f>
        <v>0.83333333333333337</v>
      </c>
      <c r="I4679" s="185">
        <f t="shared" si="5098"/>
        <v>322</v>
      </c>
      <c r="J4679" s="185">
        <f t="shared" si="5098"/>
        <v>178</v>
      </c>
      <c r="K4679" s="185">
        <f t="shared" si="5098"/>
        <v>2842</v>
      </c>
      <c r="L4679" s="185">
        <f t="shared" si="5098"/>
        <v>1426</v>
      </c>
      <c r="M4679" s="147"/>
      <c r="N4679" s="143">
        <f t="shared" si="5094"/>
        <v>840.42</v>
      </c>
      <c r="O4679" s="143">
        <f t="shared" si="5090"/>
        <v>712</v>
      </c>
      <c r="P4679" s="143">
        <f t="shared" si="5091"/>
        <v>27226.36</v>
      </c>
      <c r="Q4679" s="143">
        <f t="shared" si="5092"/>
        <v>2324.3799999999997</v>
      </c>
      <c r="R4679" s="188">
        <f t="shared" si="5095"/>
        <v>31103.16</v>
      </c>
      <c r="T4679">
        <v>61273.9</v>
      </c>
      <c r="U4679" s="190">
        <f t="shared" si="5096"/>
        <v>0.50760862292101527</v>
      </c>
    </row>
    <row r="4680" spans="1:21" x14ac:dyDescent="0.2">
      <c r="A4680" s="178">
        <v>42930</v>
      </c>
      <c r="B4680" s="179">
        <v>0.91666666666666663</v>
      </c>
      <c r="C4680" t="s">
        <v>349</v>
      </c>
      <c r="D4680">
        <v>5</v>
      </c>
      <c r="E4680">
        <v>6.25</v>
      </c>
      <c r="F4680">
        <v>7.25</v>
      </c>
      <c r="G4680">
        <v>1.4</v>
      </c>
      <c r="H4680" s="184">
        <f t="shared" ref="H4680:L4680" si="5099">H4656</f>
        <v>0.875</v>
      </c>
      <c r="I4680" s="185">
        <f t="shared" si="5099"/>
        <v>337</v>
      </c>
      <c r="J4680" s="185">
        <f t="shared" si="5099"/>
        <v>173</v>
      </c>
      <c r="K4680" s="185">
        <f t="shared" si="5099"/>
        <v>2842</v>
      </c>
      <c r="L4680" s="185">
        <f t="shared" si="5099"/>
        <v>1426</v>
      </c>
      <c r="M4680" s="147"/>
      <c r="N4680" s="143">
        <f t="shared" si="5094"/>
        <v>1685</v>
      </c>
      <c r="O4680" s="143">
        <f t="shared" si="5090"/>
        <v>1081.25</v>
      </c>
      <c r="P4680" s="143">
        <f t="shared" si="5091"/>
        <v>20604.5</v>
      </c>
      <c r="Q4680" s="143">
        <f t="shared" si="5092"/>
        <v>1996.3999999999999</v>
      </c>
      <c r="R4680" s="188">
        <f t="shared" si="5095"/>
        <v>25367.15</v>
      </c>
      <c r="T4680">
        <v>58733.3</v>
      </c>
      <c r="U4680" s="190">
        <f t="shared" si="5096"/>
        <v>0.43190404761864226</v>
      </c>
    </row>
    <row r="4681" spans="1:21" x14ac:dyDescent="0.2">
      <c r="A4681" s="178">
        <v>42930</v>
      </c>
      <c r="B4681" s="179">
        <v>0.95833333333333337</v>
      </c>
      <c r="C4681" t="s">
        <v>349</v>
      </c>
      <c r="D4681">
        <v>3.45</v>
      </c>
      <c r="E4681">
        <v>2.4</v>
      </c>
      <c r="F4681">
        <v>6</v>
      </c>
      <c r="G4681">
        <v>0.12</v>
      </c>
      <c r="H4681" s="184">
        <f t="shared" ref="H4681:L4681" si="5100">H4657</f>
        <v>0.91666666666666663</v>
      </c>
      <c r="I4681" s="185">
        <f t="shared" si="5100"/>
        <v>394</v>
      </c>
      <c r="J4681" s="185">
        <f t="shared" si="5100"/>
        <v>194</v>
      </c>
      <c r="K4681" s="185">
        <f t="shared" si="5100"/>
        <v>2842</v>
      </c>
      <c r="L4681" s="185">
        <f t="shared" si="5100"/>
        <v>1426</v>
      </c>
      <c r="M4681" s="147"/>
      <c r="N4681" s="143">
        <f t="shared" si="5094"/>
        <v>1359.3000000000002</v>
      </c>
      <c r="O4681" s="143">
        <f t="shared" si="5090"/>
        <v>465.59999999999997</v>
      </c>
      <c r="P4681" s="143">
        <f t="shared" si="5091"/>
        <v>17052</v>
      </c>
      <c r="Q4681" s="143">
        <f t="shared" si="5092"/>
        <v>171.12</v>
      </c>
      <c r="R4681" s="188">
        <f t="shared" si="5095"/>
        <v>19048.02</v>
      </c>
      <c r="T4681">
        <v>56757.65</v>
      </c>
      <c r="U4681" s="190">
        <f t="shared" si="5096"/>
        <v>0.33560268968147905</v>
      </c>
    </row>
    <row r="4682" spans="1:21" x14ac:dyDescent="0.2">
      <c r="A4682" s="178">
        <v>42930</v>
      </c>
      <c r="B4682" s="180">
        <v>1</v>
      </c>
      <c r="C4682" t="s">
        <v>349</v>
      </c>
      <c r="D4682">
        <v>3.45</v>
      </c>
      <c r="E4682">
        <v>1.48</v>
      </c>
      <c r="F4682">
        <v>4</v>
      </c>
      <c r="G4682">
        <v>0.12</v>
      </c>
      <c r="H4682" s="184">
        <f t="shared" ref="H4682:L4682" si="5101">H4658</f>
        <v>0.95833333333333337</v>
      </c>
      <c r="I4682" s="185">
        <f t="shared" si="5101"/>
        <v>389</v>
      </c>
      <c r="J4682" s="185">
        <f t="shared" si="5101"/>
        <v>265</v>
      </c>
      <c r="K4682" s="185">
        <f t="shared" si="5101"/>
        <v>2985</v>
      </c>
      <c r="L4682" s="185">
        <f t="shared" si="5101"/>
        <v>1111</v>
      </c>
      <c r="M4682" s="147"/>
      <c r="N4682" s="143">
        <f t="shared" si="5094"/>
        <v>1342.0500000000002</v>
      </c>
      <c r="O4682" s="143">
        <f t="shared" si="5090"/>
        <v>392.2</v>
      </c>
      <c r="P4682" s="143">
        <f t="shared" si="5091"/>
        <v>11940</v>
      </c>
      <c r="Q4682" s="143">
        <f t="shared" si="5092"/>
        <v>133.32</v>
      </c>
      <c r="R4682" s="188">
        <f t="shared" si="5095"/>
        <v>13807.57</v>
      </c>
      <c r="T4682">
        <v>53306.21</v>
      </c>
      <c r="U4682" s="190">
        <f t="shared" si="5096"/>
        <v>0.25902366722376247</v>
      </c>
    </row>
    <row r="4683" spans="1:21" x14ac:dyDescent="0.2">
      <c r="A4683" s="178">
        <v>42931</v>
      </c>
      <c r="B4683" s="179">
        <v>4.1666666666666664E-2</v>
      </c>
      <c r="C4683" t="s">
        <v>349</v>
      </c>
      <c r="D4683">
        <v>2.99</v>
      </c>
      <c r="E4683">
        <v>0.95</v>
      </c>
      <c r="F4683">
        <v>2.61</v>
      </c>
      <c r="G4683">
        <v>0.25</v>
      </c>
      <c r="H4683" s="184">
        <f t="shared" ref="H4683:L4683" si="5102">H4659</f>
        <v>1</v>
      </c>
      <c r="I4683" s="185">
        <f t="shared" si="5102"/>
        <v>362</v>
      </c>
      <c r="J4683" s="185">
        <f t="shared" si="5102"/>
        <v>243</v>
      </c>
      <c r="K4683" s="185">
        <f t="shared" si="5102"/>
        <v>2985</v>
      </c>
      <c r="L4683" s="185">
        <f t="shared" si="5102"/>
        <v>1111</v>
      </c>
      <c r="M4683" s="147"/>
      <c r="N4683" s="143">
        <f t="shared" si="5094"/>
        <v>1082.3800000000001</v>
      </c>
      <c r="O4683" s="143">
        <f t="shared" si="5090"/>
        <v>230.85</v>
      </c>
      <c r="P4683" s="143">
        <f t="shared" si="5091"/>
        <v>7790.8499999999995</v>
      </c>
      <c r="Q4683" s="143">
        <f t="shared" si="5092"/>
        <v>277.75</v>
      </c>
      <c r="R4683" s="188">
        <f t="shared" si="5095"/>
        <v>9381.83</v>
      </c>
      <c r="T4683">
        <v>49532.09</v>
      </c>
      <c r="U4683" s="190">
        <f t="shared" si="5096"/>
        <v>0.1894091285063885</v>
      </c>
    </row>
    <row r="4684" spans="1:21" x14ac:dyDescent="0.2">
      <c r="A4684" s="178">
        <v>42931</v>
      </c>
      <c r="B4684" s="179">
        <v>8.3333333333333329E-2</v>
      </c>
      <c r="C4684" t="s">
        <v>349</v>
      </c>
      <c r="D4684">
        <v>2.99</v>
      </c>
      <c r="E4684">
        <v>0.95</v>
      </c>
      <c r="F4684">
        <v>1.85</v>
      </c>
      <c r="G4684">
        <v>0.25</v>
      </c>
      <c r="H4684" s="184">
        <f t="shared" ref="H4684:L4684" si="5103">H4660</f>
        <v>4.1666666666666664E-2</v>
      </c>
      <c r="I4684" s="185">
        <f t="shared" si="5103"/>
        <v>294</v>
      </c>
      <c r="J4684" s="185">
        <f t="shared" si="5103"/>
        <v>212</v>
      </c>
      <c r="K4684" s="185">
        <f t="shared" si="5103"/>
        <v>2985</v>
      </c>
      <c r="L4684" s="185">
        <f t="shared" si="5103"/>
        <v>1111</v>
      </c>
      <c r="M4684" s="147"/>
      <c r="N4684" s="143">
        <f t="shared" si="5094"/>
        <v>879.06000000000006</v>
      </c>
      <c r="O4684" s="143">
        <f t="shared" si="5090"/>
        <v>201.39999999999998</v>
      </c>
      <c r="P4684" s="143">
        <f t="shared" si="5091"/>
        <v>5522.25</v>
      </c>
      <c r="Q4684" s="143">
        <f t="shared" si="5092"/>
        <v>277.75</v>
      </c>
      <c r="R4684" s="188">
        <f t="shared" si="5095"/>
        <v>6880.46</v>
      </c>
      <c r="T4684">
        <v>46123.19</v>
      </c>
      <c r="U4684" s="190">
        <f t="shared" si="5096"/>
        <v>0.14917571833171123</v>
      </c>
    </row>
    <row r="4685" spans="1:21" x14ac:dyDescent="0.2">
      <c r="A4685" s="178">
        <v>42931</v>
      </c>
      <c r="B4685" s="179">
        <v>0.125</v>
      </c>
      <c r="C4685" t="s">
        <v>349</v>
      </c>
      <c r="D4685">
        <v>2.61</v>
      </c>
      <c r="E4685">
        <v>0.95</v>
      </c>
      <c r="F4685">
        <v>1.75</v>
      </c>
      <c r="G4685">
        <v>0.75</v>
      </c>
      <c r="H4685" s="184">
        <f t="shared" ref="H4685:L4685" si="5104">H4661</f>
        <v>8.3333333333333329E-2</v>
      </c>
      <c r="I4685" s="185">
        <f t="shared" si="5104"/>
        <v>236</v>
      </c>
      <c r="J4685" s="185">
        <f t="shared" si="5104"/>
        <v>179</v>
      </c>
      <c r="K4685" s="185">
        <f t="shared" si="5104"/>
        <v>2985</v>
      </c>
      <c r="L4685" s="185">
        <f t="shared" si="5104"/>
        <v>1111</v>
      </c>
      <c r="M4685" s="147"/>
      <c r="N4685" s="143">
        <f t="shared" si="5094"/>
        <v>615.95999999999992</v>
      </c>
      <c r="O4685" s="143">
        <f t="shared" si="5090"/>
        <v>170.04999999999998</v>
      </c>
      <c r="P4685" s="143">
        <f t="shared" si="5091"/>
        <v>5223.75</v>
      </c>
      <c r="Q4685" s="143">
        <f t="shared" si="5092"/>
        <v>833.25</v>
      </c>
      <c r="R4685" s="188">
        <f t="shared" si="5095"/>
        <v>6843.01</v>
      </c>
      <c r="T4685">
        <v>43458.53</v>
      </c>
      <c r="U4685" s="190">
        <f t="shared" si="5096"/>
        <v>0.15746068723447387</v>
      </c>
    </row>
    <row r="4686" spans="1:21" x14ac:dyDescent="0.2">
      <c r="A4686" s="178">
        <v>42931</v>
      </c>
      <c r="B4686" s="179">
        <v>0.16666666666666666</v>
      </c>
      <c r="C4686" t="s">
        <v>349</v>
      </c>
      <c r="D4686">
        <v>2.61</v>
      </c>
      <c r="E4686">
        <v>0.95</v>
      </c>
      <c r="F4686">
        <v>1.75</v>
      </c>
      <c r="G4686">
        <v>0.75</v>
      </c>
      <c r="H4686" s="184">
        <f t="shared" ref="H4686:L4686" si="5105">H4662</f>
        <v>0.125</v>
      </c>
      <c r="I4686" s="185">
        <f t="shared" si="5105"/>
        <v>201</v>
      </c>
      <c r="J4686" s="185">
        <f t="shared" si="5105"/>
        <v>205</v>
      </c>
      <c r="K4686" s="185">
        <f t="shared" si="5105"/>
        <v>2985</v>
      </c>
      <c r="L4686" s="185">
        <f t="shared" si="5105"/>
        <v>1717</v>
      </c>
      <c r="M4686" s="147"/>
      <c r="N4686" s="143">
        <f t="shared" si="5094"/>
        <v>524.61</v>
      </c>
      <c r="O4686" s="143">
        <f t="shared" si="5090"/>
        <v>194.75</v>
      </c>
      <c r="P4686" s="143">
        <f t="shared" si="5091"/>
        <v>5223.75</v>
      </c>
      <c r="Q4686" s="143">
        <f t="shared" si="5092"/>
        <v>1287.75</v>
      </c>
      <c r="R4686" s="188">
        <f t="shared" si="5095"/>
        <v>7230.86</v>
      </c>
      <c r="T4686">
        <v>41235.11</v>
      </c>
      <c r="U4686" s="190">
        <f t="shared" si="5096"/>
        <v>0.17535687427534447</v>
      </c>
    </row>
    <row r="4687" spans="1:21" x14ac:dyDescent="0.2">
      <c r="A4687" s="178">
        <v>42931</v>
      </c>
      <c r="B4687" s="179">
        <v>0.20833333333333334</v>
      </c>
      <c r="C4687" t="s">
        <v>349</v>
      </c>
      <c r="D4687">
        <v>2</v>
      </c>
      <c r="E4687">
        <v>0.95</v>
      </c>
      <c r="F4687">
        <v>1.75</v>
      </c>
      <c r="G4687">
        <v>0.71</v>
      </c>
      <c r="H4687" s="184">
        <f t="shared" ref="H4687:L4687" si="5106">H4663</f>
        <v>0.16666666666666666</v>
      </c>
      <c r="I4687" s="185">
        <f t="shared" si="5106"/>
        <v>185</v>
      </c>
      <c r="J4687" s="185">
        <f t="shared" si="5106"/>
        <v>205</v>
      </c>
      <c r="K4687" s="185">
        <f t="shared" si="5106"/>
        <v>2985</v>
      </c>
      <c r="L4687" s="185">
        <f t="shared" si="5106"/>
        <v>1717</v>
      </c>
      <c r="M4687" s="147"/>
      <c r="N4687" s="143">
        <f t="shared" si="5094"/>
        <v>370</v>
      </c>
      <c r="O4687" s="143">
        <f t="shared" si="5090"/>
        <v>194.75</v>
      </c>
      <c r="P4687" s="143">
        <f t="shared" si="5091"/>
        <v>5223.75</v>
      </c>
      <c r="Q4687" s="143">
        <f t="shared" si="5092"/>
        <v>1219.07</v>
      </c>
      <c r="R4687" s="188">
        <f t="shared" si="5095"/>
        <v>7007.57</v>
      </c>
      <c r="T4687">
        <v>39649.07</v>
      </c>
      <c r="U4687" s="190">
        <f t="shared" si="5096"/>
        <v>0.17673983273756483</v>
      </c>
    </row>
    <row r="4688" spans="1:21" x14ac:dyDescent="0.2">
      <c r="A4688" s="178">
        <v>42931</v>
      </c>
      <c r="B4688" s="179">
        <v>0.25</v>
      </c>
      <c r="C4688" t="s">
        <v>349</v>
      </c>
      <c r="D4688">
        <v>2.11</v>
      </c>
      <c r="E4688">
        <v>0.95</v>
      </c>
      <c r="F4688">
        <v>1.75</v>
      </c>
      <c r="G4688">
        <v>0.75</v>
      </c>
      <c r="H4688" s="184">
        <f t="shared" ref="H4688:L4688" si="5107">H4664</f>
        <v>0.20833333333333334</v>
      </c>
      <c r="I4688" s="185">
        <f t="shared" si="5107"/>
        <v>207</v>
      </c>
      <c r="J4688" s="185">
        <f t="shared" si="5107"/>
        <v>283</v>
      </c>
      <c r="K4688" s="185">
        <f t="shared" si="5107"/>
        <v>2985</v>
      </c>
      <c r="L4688" s="185">
        <f t="shared" si="5107"/>
        <v>1717</v>
      </c>
      <c r="M4688" s="147"/>
      <c r="N4688" s="143">
        <f t="shared" si="5094"/>
        <v>436.77</v>
      </c>
      <c r="O4688" s="143">
        <f t="shared" si="5090"/>
        <v>268.84999999999997</v>
      </c>
      <c r="P4688" s="143">
        <f t="shared" si="5091"/>
        <v>5223.75</v>
      </c>
      <c r="Q4688" s="143">
        <f t="shared" si="5092"/>
        <v>1287.75</v>
      </c>
      <c r="R4688" s="188">
        <f t="shared" si="5095"/>
        <v>7217.12</v>
      </c>
      <c r="T4688">
        <v>38719.81</v>
      </c>
      <c r="U4688" s="190">
        <f t="shared" si="5096"/>
        <v>0.18639347662088218</v>
      </c>
    </row>
    <row r="4689" spans="1:21" x14ac:dyDescent="0.2">
      <c r="A4689" s="178">
        <v>42931</v>
      </c>
      <c r="B4689" s="179">
        <v>0.29166666666666669</v>
      </c>
      <c r="C4689" t="s">
        <v>349</v>
      </c>
      <c r="D4689">
        <v>2.61</v>
      </c>
      <c r="E4689">
        <v>1.96</v>
      </c>
      <c r="F4689">
        <v>1.75</v>
      </c>
      <c r="G4689">
        <v>0.99</v>
      </c>
      <c r="H4689" s="184">
        <f t="shared" ref="H4689:L4689" si="5108">H4665</f>
        <v>0.25</v>
      </c>
      <c r="I4689" s="185">
        <f t="shared" si="5108"/>
        <v>327</v>
      </c>
      <c r="J4689" s="185">
        <f t="shared" si="5108"/>
        <v>438</v>
      </c>
      <c r="K4689" s="185">
        <f t="shared" si="5108"/>
        <v>2985</v>
      </c>
      <c r="L4689" s="185">
        <f t="shared" si="5108"/>
        <v>1717</v>
      </c>
      <c r="M4689" s="147"/>
      <c r="N4689" s="143">
        <f t="shared" si="5094"/>
        <v>853.46999999999991</v>
      </c>
      <c r="O4689" s="143">
        <f t="shared" si="5090"/>
        <v>858.48</v>
      </c>
      <c r="P4689" s="143">
        <f t="shared" si="5091"/>
        <v>5223.75</v>
      </c>
      <c r="Q4689" s="143">
        <f t="shared" si="5092"/>
        <v>1699.83</v>
      </c>
      <c r="R4689" s="188">
        <f t="shared" si="5095"/>
        <v>8635.5299999999988</v>
      </c>
      <c r="T4689">
        <v>38566.79</v>
      </c>
      <c r="U4689" s="190">
        <f t="shared" si="5096"/>
        <v>0.22391103848673946</v>
      </c>
    </row>
    <row r="4690" spans="1:21" x14ac:dyDescent="0.2">
      <c r="A4690" s="178">
        <v>42931</v>
      </c>
      <c r="B4690" s="179">
        <v>0.33333333333333331</v>
      </c>
      <c r="C4690" t="s">
        <v>349</v>
      </c>
      <c r="D4690">
        <v>3.01</v>
      </c>
      <c r="E4690">
        <v>2.11</v>
      </c>
      <c r="F4690">
        <v>1.75</v>
      </c>
      <c r="G4690">
        <v>0.99</v>
      </c>
      <c r="H4690" s="184">
        <f t="shared" ref="H4690:L4690" si="5109">H4666</f>
        <v>0.29166666666666669</v>
      </c>
      <c r="I4690" s="185">
        <f t="shared" si="5109"/>
        <v>249</v>
      </c>
      <c r="J4690" s="185">
        <f t="shared" si="5109"/>
        <v>556</v>
      </c>
      <c r="K4690" s="185">
        <f t="shared" si="5109"/>
        <v>2872</v>
      </c>
      <c r="L4690" s="185">
        <f t="shared" si="5109"/>
        <v>2219</v>
      </c>
      <c r="M4690" s="147"/>
      <c r="N4690" s="143">
        <f t="shared" si="5094"/>
        <v>749.4899999999999</v>
      </c>
      <c r="O4690" s="143">
        <f t="shared" si="5090"/>
        <v>1173.1599999999999</v>
      </c>
      <c r="P4690" s="143">
        <f t="shared" si="5091"/>
        <v>5026</v>
      </c>
      <c r="Q4690" s="143">
        <f t="shared" si="5092"/>
        <v>2196.81</v>
      </c>
      <c r="R4690" s="188">
        <f t="shared" si="5095"/>
        <v>9145.4599999999991</v>
      </c>
      <c r="T4690">
        <v>38629.339999999997</v>
      </c>
      <c r="U4690" s="190">
        <f t="shared" si="5096"/>
        <v>0.23674906172355004</v>
      </c>
    </row>
    <row r="4691" spans="1:21" x14ac:dyDescent="0.2">
      <c r="A4691" s="178">
        <v>42931</v>
      </c>
      <c r="B4691" s="179">
        <v>0.375</v>
      </c>
      <c r="C4691" t="s">
        <v>349</v>
      </c>
      <c r="D4691">
        <v>3.46</v>
      </c>
      <c r="E4691">
        <v>2.61</v>
      </c>
      <c r="F4691">
        <v>1.97</v>
      </c>
      <c r="G4691">
        <v>1.97</v>
      </c>
      <c r="H4691" s="184">
        <f t="shared" ref="H4691:L4691" si="5110">H4667</f>
        <v>0.33333333333333331</v>
      </c>
      <c r="I4691" s="185">
        <f t="shared" si="5110"/>
        <v>256</v>
      </c>
      <c r="J4691" s="185">
        <f t="shared" si="5110"/>
        <v>306</v>
      </c>
      <c r="K4691" s="185">
        <f t="shared" si="5110"/>
        <v>2872</v>
      </c>
      <c r="L4691" s="185">
        <f t="shared" si="5110"/>
        <v>2219</v>
      </c>
      <c r="M4691" s="147"/>
      <c r="N4691" s="143">
        <f t="shared" si="5094"/>
        <v>885.76</v>
      </c>
      <c r="O4691" s="143">
        <f t="shared" si="5090"/>
        <v>798.66</v>
      </c>
      <c r="P4691" s="143">
        <f t="shared" si="5091"/>
        <v>5657.84</v>
      </c>
      <c r="Q4691" s="143">
        <f t="shared" si="5092"/>
        <v>4371.43</v>
      </c>
      <c r="R4691" s="188">
        <f t="shared" si="5095"/>
        <v>11713.69</v>
      </c>
      <c r="T4691">
        <v>39306.269999999997</v>
      </c>
      <c r="U4691" s="190">
        <f t="shared" si="5096"/>
        <v>0.29801072449764382</v>
      </c>
    </row>
    <row r="4692" spans="1:21" x14ac:dyDescent="0.2">
      <c r="A4692" s="178">
        <v>42931</v>
      </c>
      <c r="B4692" s="179">
        <v>0.41666666666666669</v>
      </c>
      <c r="C4692" t="s">
        <v>349</v>
      </c>
      <c r="D4692">
        <v>3.32</v>
      </c>
      <c r="E4692">
        <v>4</v>
      </c>
      <c r="F4692">
        <v>4</v>
      </c>
      <c r="G4692">
        <v>2.4</v>
      </c>
      <c r="H4692" s="184">
        <f t="shared" ref="H4692:L4692" si="5111">H4668</f>
        <v>0.375</v>
      </c>
      <c r="I4692" s="185">
        <f t="shared" si="5111"/>
        <v>156</v>
      </c>
      <c r="J4692" s="185">
        <f t="shared" si="5111"/>
        <v>343</v>
      </c>
      <c r="K4692" s="185">
        <f t="shared" si="5111"/>
        <v>2872</v>
      </c>
      <c r="L4692" s="185">
        <f t="shared" si="5111"/>
        <v>2219</v>
      </c>
      <c r="M4692" s="147"/>
      <c r="N4692" s="143">
        <f t="shared" si="5094"/>
        <v>517.91999999999996</v>
      </c>
      <c r="O4692" s="143">
        <f t="shared" si="5090"/>
        <v>1372</v>
      </c>
      <c r="P4692" s="143">
        <f t="shared" si="5091"/>
        <v>11488</v>
      </c>
      <c r="Q4692" s="143">
        <f t="shared" si="5092"/>
        <v>5325.5999999999995</v>
      </c>
      <c r="R4692" s="188">
        <f t="shared" si="5095"/>
        <v>18703.52</v>
      </c>
      <c r="T4692">
        <v>42195.199999999997</v>
      </c>
      <c r="U4692" s="190">
        <f t="shared" si="5096"/>
        <v>0.44326179281055667</v>
      </c>
    </row>
    <row r="4693" spans="1:21" x14ac:dyDescent="0.2">
      <c r="A4693" s="178">
        <v>42931</v>
      </c>
      <c r="B4693" s="179">
        <v>0.45833333333333331</v>
      </c>
      <c r="C4693" t="s">
        <v>349</v>
      </c>
      <c r="D4693">
        <v>2.61</v>
      </c>
      <c r="E4693">
        <v>9.56</v>
      </c>
      <c r="F4693">
        <v>7.23</v>
      </c>
      <c r="G4693">
        <v>0.99</v>
      </c>
      <c r="H4693" s="184">
        <f t="shared" ref="H4693:L4693" si="5112">H4669</f>
        <v>0.41666666666666669</v>
      </c>
      <c r="I4693" s="185">
        <f t="shared" si="5112"/>
        <v>196</v>
      </c>
      <c r="J4693" s="185">
        <f t="shared" si="5112"/>
        <v>315</v>
      </c>
      <c r="K4693" s="185">
        <f t="shared" si="5112"/>
        <v>2872</v>
      </c>
      <c r="L4693" s="185">
        <f t="shared" si="5112"/>
        <v>2219</v>
      </c>
      <c r="M4693" s="147"/>
      <c r="N4693" s="143">
        <f t="shared" si="5094"/>
        <v>511.56</v>
      </c>
      <c r="O4693" s="143">
        <f t="shared" si="5090"/>
        <v>3011.4</v>
      </c>
      <c r="P4693" s="143">
        <f t="shared" si="5091"/>
        <v>20764.560000000001</v>
      </c>
      <c r="Q4693" s="143">
        <f t="shared" si="5092"/>
        <v>2196.81</v>
      </c>
      <c r="R4693" s="188">
        <f t="shared" si="5095"/>
        <v>26484.33</v>
      </c>
      <c r="T4693">
        <v>45674.83</v>
      </c>
      <c r="U4693" s="190">
        <f t="shared" si="5096"/>
        <v>0.57984517950039438</v>
      </c>
    </row>
    <row r="4694" spans="1:21" x14ac:dyDescent="0.2">
      <c r="A4694" s="178">
        <v>42931</v>
      </c>
      <c r="B4694" s="179">
        <v>0.5</v>
      </c>
      <c r="C4694" t="s">
        <v>349</v>
      </c>
      <c r="D4694">
        <v>2.11</v>
      </c>
      <c r="E4694">
        <v>12.25</v>
      </c>
      <c r="F4694">
        <v>11.25</v>
      </c>
      <c r="G4694">
        <v>0.99</v>
      </c>
      <c r="H4694" s="184">
        <f t="shared" ref="H4694:L4694" si="5113">H4670</f>
        <v>0.45833333333333331</v>
      </c>
      <c r="I4694" s="185">
        <f t="shared" si="5113"/>
        <v>226</v>
      </c>
      <c r="J4694" s="185">
        <f t="shared" si="5113"/>
        <v>326</v>
      </c>
      <c r="K4694" s="185">
        <f t="shared" si="5113"/>
        <v>2842</v>
      </c>
      <c r="L4694" s="185">
        <f t="shared" si="5113"/>
        <v>1635</v>
      </c>
      <c r="M4694" s="147"/>
      <c r="N4694" s="143">
        <f t="shared" si="5094"/>
        <v>476.85999999999996</v>
      </c>
      <c r="O4694" s="143">
        <f t="shared" si="5090"/>
        <v>3993.5</v>
      </c>
      <c r="P4694" s="143">
        <f t="shared" si="5091"/>
        <v>31972.5</v>
      </c>
      <c r="Q4694" s="143">
        <f t="shared" si="5092"/>
        <v>1618.65</v>
      </c>
      <c r="R4694" s="188">
        <f t="shared" si="5095"/>
        <v>38061.51</v>
      </c>
      <c r="T4694">
        <v>49064.480000000003</v>
      </c>
      <c r="U4694" s="190">
        <f t="shared" si="5096"/>
        <v>0.77574469351351527</v>
      </c>
    </row>
    <row r="4695" spans="1:21" x14ac:dyDescent="0.2">
      <c r="A4695" s="178">
        <v>42931</v>
      </c>
      <c r="B4695" s="179">
        <v>0.54166666666666663</v>
      </c>
      <c r="C4695" t="s">
        <v>349</v>
      </c>
      <c r="D4695">
        <v>1.24</v>
      </c>
      <c r="E4695">
        <v>13.72</v>
      </c>
      <c r="F4695">
        <v>14.57</v>
      </c>
      <c r="G4695">
        <v>4.58</v>
      </c>
      <c r="H4695" s="184">
        <f t="shared" ref="H4695:L4695" si="5114">H4671</f>
        <v>0.5</v>
      </c>
      <c r="I4695" s="185">
        <f t="shared" si="5114"/>
        <v>222</v>
      </c>
      <c r="J4695" s="185">
        <f t="shared" si="5114"/>
        <v>319</v>
      </c>
      <c r="K4695" s="185">
        <f t="shared" si="5114"/>
        <v>2842</v>
      </c>
      <c r="L4695" s="185">
        <f t="shared" si="5114"/>
        <v>1635</v>
      </c>
      <c r="M4695" s="147"/>
      <c r="N4695" s="143">
        <f t="shared" si="5094"/>
        <v>275.27999999999997</v>
      </c>
      <c r="O4695" s="143">
        <f t="shared" si="5090"/>
        <v>4376.68</v>
      </c>
      <c r="P4695" s="143">
        <f t="shared" si="5091"/>
        <v>41407.94</v>
      </c>
      <c r="Q4695" s="143">
        <f t="shared" si="5092"/>
        <v>7488.3</v>
      </c>
      <c r="R4695" s="188">
        <f t="shared" si="5095"/>
        <v>53548.200000000004</v>
      </c>
      <c r="T4695">
        <v>52214.95</v>
      </c>
      <c r="U4695" s="190">
        <f t="shared" si="5096"/>
        <v>1.0255338748768315</v>
      </c>
    </row>
    <row r="4696" spans="1:21" x14ac:dyDescent="0.2">
      <c r="A4696" s="178">
        <v>42931</v>
      </c>
      <c r="B4696" s="179">
        <v>0.58333333333333337</v>
      </c>
      <c r="C4696" t="s">
        <v>349</v>
      </c>
      <c r="D4696">
        <v>2.11</v>
      </c>
      <c r="E4696">
        <v>14.71</v>
      </c>
      <c r="F4696">
        <v>21.4</v>
      </c>
      <c r="G4696">
        <v>7</v>
      </c>
      <c r="H4696" s="184">
        <f t="shared" ref="H4696:L4696" si="5115">H4672</f>
        <v>0.54166666666666663</v>
      </c>
      <c r="I4696" s="185">
        <f t="shared" si="5115"/>
        <v>195</v>
      </c>
      <c r="J4696" s="185">
        <f t="shared" si="5115"/>
        <v>299</v>
      </c>
      <c r="K4696" s="185">
        <f t="shared" si="5115"/>
        <v>2842</v>
      </c>
      <c r="L4696" s="185">
        <f t="shared" si="5115"/>
        <v>1635</v>
      </c>
      <c r="M4696" s="147"/>
      <c r="N4696" s="143">
        <f t="shared" si="5094"/>
        <v>411.45</v>
      </c>
      <c r="O4696" s="143">
        <f t="shared" si="5090"/>
        <v>4398.29</v>
      </c>
      <c r="P4696" s="143">
        <f t="shared" si="5091"/>
        <v>60818.799999999996</v>
      </c>
      <c r="Q4696" s="143">
        <f t="shared" si="5092"/>
        <v>11445</v>
      </c>
      <c r="R4696" s="188">
        <f t="shared" si="5095"/>
        <v>77073.539999999994</v>
      </c>
      <c r="T4696">
        <v>55356.12</v>
      </c>
      <c r="U4696" s="190">
        <f t="shared" si="5096"/>
        <v>1.3923219329678451</v>
      </c>
    </row>
    <row r="4697" spans="1:21" x14ac:dyDescent="0.2">
      <c r="A4697" s="178">
        <v>42931</v>
      </c>
      <c r="B4697" s="179">
        <v>0.625</v>
      </c>
      <c r="C4697" t="s">
        <v>349</v>
      </c>
      <c r="D4697">
        <v>2.11</v>
      </c>
      <c r="E4697">
        <v>25.3</v>
      </c>
      <c r="F4697">
        <v>33.69</v>
      </c>
      <c r="G4697">
        <v>20.079999999999998</v>
      </c>
      <c r="H4697" s="184">
        <f t="shared" ref="H4697:L4697" si="5116">H4673</f>
        <v>0.58333333333333337</v>
      </c>
      <c r="I4697" s="185">
        <f t="shared" si="5116"/>
        <v>205</v>
      </c>
      <c r="J4697" s="185">
        <f t="shared" si="5116"/>
        <v>237</v>
      </c>
      <c r="K4697" s="185">
        <f t="shared" si="5116"/>
        <v>2842</v>
      </c>
      <c r="L4697" s="185">
        <f t="shared" si="5116"/>
        <v>1635</v>
      </c>
      <c r="M4697" s="147"/>
      <c r="N4697" s="143">
        <f t="shared" si="5094"/>
        <v>432.54999999999995</v>
      </c>
      <c r="O4697" s="143">
        <f t="shared" si="5090"/>
        <v>5996.1</v>
      </c>
      <c r="P4697" s="143">
        <f t="shared" si="5091"/>
        <v>95746.98</v>
      </c>
      <c r="Q4697" s="143">
        <f t="shared" si="5092"/>
        <v>32830.799999999996</v>
      </c>
      <c r="R4697" s="188">
        <f t="shared" si="5095"/>
        <v>135006.43</v>
      </c>
      <c r="T4697">
        <v>58022.85</v>
      </c>
      <c r="U4697" s="190">
        <f t="shared" si="5096"/>
        <v>2.3267803977226214</v>
      </c>
    </row>
    <row r="4698" spans="1:21" x14ac:dyDescent="0.2">
      <c r="A4698" s="178">
        <v>42931</v>
      </c>
      <c r="B4698" s="179">
        <v>0.66666666666666663</v>
      </c>
      <c r="C4698" t="s">
        <v>349</v>
      </c>
      <c r="D4698">
        <v>3</v>
      </c>
      <c r="E4698">
        <v>33.549999999999997</v>
      </c>
      <c r="F4698">
        <v>42.35</v>
      </c>
      <c r="G4698">
        <v>26.18</v>
      </c>
      <c r="H4698" s="184">
        <f t="shared" ref="H4698:L4698" si="5117">H4674</f>
        <v>0.625</v>
      </c>
      <c r="I4698" s="185">
        <f t="shared" si="5117"/>
        <v>212</v>
      </c>
      <c r="J4698" s="185">
        <f t="shared" si="5117"/>
        <v>213</v>
      </c>
      <c r="K4698" s="185">
        <f t="shared" si="5117"/>
        <v>2842</v>
      </c>
      <c r="L4698" s="185">
        <f t="shared" si="5117"/>
        <v>1380</v>
      </c>
      <c r="M4698" s="147"/>
      <c r="N4698" s="143">
        <f t="shared" si="5094"/>
        <v>636</v>
      </c>
      <c r="O4698" s="143">
        <f t="shared" si="5090"/>
        <v>7146.15</v>
      </c>
      <c r="P4698" s="143">
        <f t="shared" si="5091"/>
        <v>120358.7</v>
      </c>
      <c r="Q4698" s="143">
        <f t="shared" si="5092"/>
        <v>36128.400000000001</v>
      </c>
      <c r="R4698" s="188">
        <f t="shared" si="5095"/>
        <v>164269.25</v>
      </c>
      <c r="T4698">
        <v>59077.45</v>
      </c>
      <c r="U4698" s="190">
        <f t="shared" si="5096"/>
        <v>2.7805744831572792</v>
      </c>
    </row>
    <row r="4699" spans="1:21" x14ac:dyDescent="0.2">
      <c r="A4699" s="178">
        <v>42931</v>
      </c>
      <c r="B4699" s="179">
        <v>0.70833333333333337</v>
      </c>
      <c r="C4699" t="s">
        <v>349</v>
      </c>
      <c r="D4699">
        <v>2.31</v>
      </c>
      <c r="E4699">
        <v>28.34</v>
      </c>
      <c r="F4699">
        <v>37.03</v>
      </c>
      <c r="G4699">
        <v>22.33</v>
      </c>
      <c r="H4699" s="184">
        <f t="shared" ref="H4699:L4699" si="5118">H4675</f>
        <v>0.66666666666666663</v>
      </c>
      <c r="I4699" s="185">
        <f t="shared" si="5118"/>
        <v>191</v>
      </c>
      <c r="J4699" s="185">
        <f t="shared" si="5118"/>
        <v>237</v>
      </c>
      <c r="K4699" s="185">
        <f t="shared" si="5118"/>
        <v>2842</v>
      </c>
      <c r="L4699" s="185">
        <f t="shared" si="5118"/>
        <v>1380</v>
      </c>
      <c r="M4699" s="147"/>
      <c r="N4699" s="143">
        <f t="shared" si="5094"/>
        <v>441.21000000000004</v>
      </c>
      <c r="O4699" s="143">
        <f t="shared" si="5090"/>
        <v>6716.58</v>
      </c>
      <c r="P4699" s="143">
        <f t="shared" si="5091"/>
        <v>105239.26000000001</v>
      </c>
      <c r="Q4699" s="143">
        <f t="shared" si="5092"/>
        <v>30815.399999999998</v>
      </c>
      <c r="R4699" s="188">
        <f t="shared" si="5095"/>
        <v>143212.45000000001</v>
      </c>
      <c r="T4699">
        <v>57799.62</v>
      </c>
      <c r="U4699" s="190">
        <f t="shared" si="5096"/>
        <v>2.4777403380852676</v>
      </c>
    </row>
    <row r="4700" spans="1:21" x14ac:dyDescent="0.2">
      <c r="A4700" s="178">
        <v>42931</v>
      </c>
      <c r="B4700" s="179">
        <v>0.75</v>
      </c>
      <c r="C4700" t="s">
        <v>349</v>
      </c>
      <c r="D4700">
        <v>3.5</v>
      </c>
      <c r="E4700">
        <v>7.51</v>
      </c>
      <c r="F4700">
        <v>15.32</v>
      </c>
      <c r="G4700">
        <v>5.9</v>
      </c>
      <c r="H4700" s="184">
        <f t="shared" ref="H4700:L4700" si="5119">H4676</f>
        <v>0.70833333333333337</v>
      </c>
      <c r="I4700" s="185">
        <f t="shared" si="5119"/>
        <v>218</v>
      </c>
      <c r="J4700" s="185">
        <f t="shared" si="5119"/>
        <v>258</v>
      </c>
      <c r="K4700" s="185">
        <f t="shared" si="5119"/>
        <v>2842</v>
      </c>
      <c r="L4700" s="185">
        <f t="shared" si="5119"/>
        <v>1380</v>
      </c>
      <c r="M4700" s="147"/>
      <c r="N4700" s="143">
        <f t="shared" si="5094"/>
        <v>763</v>
      </c>
      <c r="O4700" s="143">
        <f t="shared" si="5090"/>
        <v>1937.58</v>
      </c>
      <c r="P4700" s="143">
        <f t="shared" si="5091"/>
        <v>43539.44</v>
      </c>
      <c r="Q4700" s="143">
        <f t="shared" si="5092"/>
        <v>8142.0000000000009</v>
      </c>
      <c r="R4700" s="188">
        <f t="shared" si="5095"/>
        <v>54382.020000000004</v>
      </c>
      <c r="T4700">
        <v>56724.800000000003</v>
      </c>
      <c r="U4700" s="190">
        <f t="shared" si="5096"/>
        <v>0.95869919329816944</v>
      </c>
    </row>
    <row r="4701" spans="1:21" x14ac:dyDescent="0.2">
      <c r="A4701" s="178">
        <v>42931</v>
      </c>
      <c r="B4701" s="179">
        <v>0.79166666666666663</v>
      </c>
      <c r="C4701" t="s">
        <v>349</v>
      </c>
      <c r="D4701">
        <v>2.11</v>
      </c>
      <c r="E4701">
        <v>5.78</v>
      </c>
      <c r="F4701">
        <v>12.12</v>
      </c>
      <c r="G4701">
        <v>4.2</v>
      </c>
      <c r="H4701" s="184">
        <f t="shared" ref="H4701:L4701" si="5120">H4677</f>
        <v>0.75</v>
      </c>
      <c r="I4701" s="185">
        <f t="shared" si="5120"/>
        <v>240</v>
      </c>
      <c r="J4701" s="185">
        <f t="shared" si="5120"/>
        <v>365</v>
      </c>
      <c r="K4701" s="185">
        <f t="shared" si="5120"/>
        <v>2842</v>
      </c>
      <c r="L4701" s="185">
        <f t="shared" si="5120"/>
        <v>1380</v>
      </c>
      <c r="M4701" s="147"/>
      <c r="N4701" s="143">
        <f t="shared" si="5094"/>
        <v>506.4</v>
      </c>
      <c r="O4701" s="143">
        <f t="shared" si="5090"/>
        <v>2109.7000000000003</v>
      </c>
      <c r="P4701" s="143">
        <f t="shared" si="5091"/>
        <v>34445.040000000001</v>
      </c>
      <c r="Q4701" s="143">
        <f t="shared" si="5092"/>
        <v>5796</v>
      </c>
      <c r="R4701" s="188">
        <f t="shared" si="5095"/>
        <v>42857.14</v>
      </c>
      <c r="T4701">
        <v>55581.9</v>
      </c>
      <c r="U4701" s="190">
        <f t="shared" si="5096"/>
        <v>0.77106288198136441</v>
      </c>
    </row>
    <row r="4702" spans="1:21" x14ac:dyDescent="0.2">
      <c r="A4702" s="178">
        <v>42931</v>
      </c>
      <c r="B4702" s="179">
        <v>0.83333333333333337</v>
      </c>
      <c r="C4702" t="s">
        <v>349</v>
      </c>
      <c r="D4702">
        <v>2.11</v>
      </c>
      <c r="E4702">
        <v>4</v>
      </c>
      <c r="F4702">
        <v>11.25</v>
      </c>
      <c r="G4702">
        <v>1.43</v>
      </c>
      <c r="H4702" s="184">
        <f t="shared" ref="H4702:L4702" si="5121">H4678</f>
        <v>0.79166666666666663</v>
      </c>
      <c r="I4702" s="185">
        <f t="shared" si="5121"/>
        <v>320</v>
      </c>
      <c r="J4702" s="185">
        <f t="shared" si="5121"/>
        <v>214</v>
      </c>
      <c r="K4702" s="185">
        <f t="shared" si="5121"/>
        <v>2842</v>
      </c>
      <c r="L4702" s="185">
        <f t="shared" si="5121"/>
        <v>1426</v>
      </c>
      <c r="M4702" s="147"/>
      <c r="N4702" s="143">
        <f t="shared" si="5094"/>
        <v>675.19999999999993</v>
      </c>
      <c r="O4702" s="143">
        <f t="shared" si="5090"/>
        <v>856</v>
      </c>
      <c r="P4702" s="143">
        <f t="shared" si="5091"/>
        <v>31972.5</v>
      </c>
      <c r="Q4702" s="143">
        <f t="shared" si="5092"/>
        <v>2039.1799999999998</v>
      </c>
      <c r="R4702" s="188">
        <f t="shared" si="5095"/>
        <v>35542.879999999997</v>
      </c>
      <c r="T4702">
        <v>53855.33</v>
      </c>
      <c r="U4702" s="190">
        <f t="shared" si="5096"/>
        <v>0.65996958889677204</v>
      </c>
    </row>
    <row r="4703" spans="1:21" x14ac:dyDescent="0.2">
      <c r="A4703" s="178">
        <v>42931</v>
      </c>
      <c r="B4703" s="179">
        <v>0.875</v>
      </c>
      <c r="C4703" t="s">
        <v>349</v>
      </c>
      <c r="D4703">
        <v>3.11</v>
      </c>
      <c r="E4703">
        <v>5.78</v>
      </c>
      <c r="F4703">
        <v>8.6</v>
      </c>
      <c r="G4703">
        <v>1.47</v>
      </c>
      <c r="H4703" s="184">
        <f t="shared" ref="H4703:L4703" si="5122">H4679</f>
        <v>0.83333333333333337</v>
      </c>
      <c r="I4703" s="185">
        <f t="shared" si="5122"/>
        <v>322</v>
      </c>
      <c r="J4703" s="185">
        <f t="shared" si="5122"/>
        <v>178</v>
      </c>
      <c r="K4703" s="185">
        <f t="shared" si="5122"/>
        <v>2842</v>
      </c>
      <c r="L4703" s="185">
        <f t="shared" si="5122"/>
        <v>1426</v>
      </c>
      <c r="M4703" s="147"/>
      <c r="N4703" s="143">
        <f t="shared" si="5094"/>
        <v>1001.42</v>
      </c>
      <c r="O4703" s="143">
        <f t="shared" si="5090"/>
        <v>1028.8400000000001</v>
      </c>
      <c r="P4703" s="143">
        <f t="shared" si="5091"/>
        <v>24441.200000000001</v>
      </c>
      <c r="Q4703" s="143">
        <f t="shared" si="5092"/>
        <v>2096.2199999999998</v>
      </c>
      <c r="R4703" s="188">
        <f t="shared" si="5095"/>
        <v>28567.68</v>
      </c>
      <c r="T4703">
        <v>52016.28</v>
      </c>
      <c r="U4703" s="190">
        <f t="shared" si="5096"/>
        <v>0.5492065176517813</v>
      </c>
    </row>
    <row r="4704" spans="1:21" x14ac:dyDescent="0.2">
      <c r="A4704" s="178">
        <v>42931</v>
      </c>
      <c r="B4704" s="179">
        <v>0.91666666666666663</v>
      </c>
      <c r="C4704" t="s">
        <v>349</v>
      </c>
      <c r="D4704">
        <v>5</v>
      </c>
      <c r="E4704">
        <v>5.59</v>
      </c>
      <c r="F4704">
        <v>5.5</v>
      </c>
      <c r="G4704">
        <v>0.97</v>
      </c>
      <c r="H4704" s="184">
        <f t="shared" ref="H4704:L4704" si="5123">H4680</f>
        <v>0.875</v>
      </c>
      <c r="I4704" s="185">
        <f t="shared" si="5123"/>
        <v>337</v>
      </c>
      <c r="J4704" s="185">
        <f t="shared" si="5123"/>
        <v>173</v>
      </c>
      <c r="K4704" s="185">
        <f t="shared" si="5123"/>
        <v>2842</v>
      </c>
      <c r="L4704" s="185">
        <f t="shared" si="5123"/>
        <v>1426</v>
      </c>
      <c r="M4704" s="147"/>
      <c r="N4704" s="143">
        <f t="shared" si="5094"/>
        <v>1685</v>
      </c>
      <c r="O4704" s="143">
        <f t="shared" si="5090"/>
        <v>967.06999999999994</v>
      </c>
      <c r="P4704" s="143">
        <f t="shared" si="5091"/>
        <v>15631</v>
      </c>
      <c r="Q4704" s="143">
        <f t="shared" si="5092"/>
        <v>1383.22</v>
      </c>
      <c r="R4704" s="188">
        <f t="shared" si="5095"/>
        <v>19666.29</v>
      </c>
      <c r="T4704">
        <v>50373.1</v>
      </c>
      <c r="U4704" s="190">
        <f t="shared" si="5096"/>
        <v>0.39041254161447281</v>
      </c>
    </row>
    <row r="4705" spans="1:21" x14ac:dyDescent="0.2">
      <c r="A4705" s="178">
        <v>42931</v>
      </c>
      <c r="B4705" s="179">
        <v>0.95833333333333337</v>
      </c>
      <c r="C4705" t="s">
        <v>349</v>
      </c>
      <c r="D4705">
        <v>2.99</v>
      </c>
      <c r="E4705">
        <v>2.61</v>
      </c>
      <c r="F4705">
        <v>6</v>
      </c>
      <c r="G4705">
        <v>0.12</v>
      </c>
      <c r="H4705" s="184">
        <f t="shared" ref="H4705:L4705" si="5124">H4681</f>
        <v>0.91666666666666663</v>
      </c>
      <c r="I4705" s="185">
        <f t="shared" si="5124"/>
        <v>394</v>
      </c>
      <c r="J4705" s="185">
        <f t="shared" si="5124"/>
        <v>194</v>
      </c>
      <c r="K4705" s="185">
        <f t="shared" si="5124"/>
        <v>2842</v>
      </c>
      <c r="L4705" s="185">
        <f t="shared" si="5124"/>
        <v>1426</v>
      </c>
      <c r="M4705" s="147"/>
      <c r="N4705" s="143">
        <f t="shared" si="5094"/>
        <v>1178.0600000000002</v>
      </c>
      <c r="O4705" s="143">
        <f t="shared" si="5090"/>
        <v>506.34</v>
      </c>
      <c r="P4705" s="143">
        <f t="shared" si="5091"/>
        <v>17052</v>
      </c>
      <c r="Q4705" s="143">
        <f t="shared" si="5092"/>
        <v>171.12</v>
      </c>
      <c r="R4705" s="188">
        <f t="shared" si="5095"/>
        <v>18907.52</v>
      </c>
      <c r="T4705">
        <v>49051.33</v>
      </c>
      <c r="U4705" s="190">
        <f t="shared" si="5096"/>
        <v>0.38546396193538485</v>
      </c>
    </row>
    <row r="4706" spans="1:21" x14ac:dyDescent="0.2">
      <c r="A4706" s="178">
        <v>42931</v>
      </c>
      <c r="B4706" s="180">
        <v>1</v>
      </c>
      <c r="C4706" t="s">
        <v>349</v>
      </c>
      <c r="D4706">
        <v>3.11</v>
      </c>
      <c r="E4706">
        <v>1.33</v>
      </c>
      <c r="F4706">
        <v>3.93</v>
      </c>
      <c r="G4706">
        <v>0.12</v>
      </c>
      <c r="H4706" s="184">
        <f t="shared" ref="H4706:L4706" si="5125">H4682</f>
        <v>0.95833333333333337</v>
      </c>
      <c r="I4706" s="185">
        <f t="shared" si="5125"/>
        <v>389</v>
      </c>
      <c r="J4706" s="185">
        <f t="shared" si="5125"/>
        <v>265</v>
      </c>
      <c r="K4706" s="185">
        <f t="shared" si="5125"/>
        <v>2985</v>
      </c>
      <c r="L4706" s="185">
        <f t="shared" si="5125"/>
        <v>1111</v>
      </c>
      <c r="M4706" s="147"/>
      <c r="N4706" s="143">
        <f t="shared" si="5094"/>
        <v>1209.79</v>
      </c>
      <c r="O4706" s="143">
        <f t="shared" si="5090"/>
        <v>352.45000000000005</v>
      </c>
      <c r="P4706" s="143">
        <f t="shared" si="5091"/>
        <v>11731.050000000001</v>
      </c>
      <c r="Q4706" s="143">
        <f t="shared" si="5092"/>
        <v>133.32</v>
      </c>
      <c r="R4706" s="188">
        <f t="shared" si="5095"/>
        <v>13426.61</v>
      </c>
      <c r="T4706">
        <v>46529.32</v>
      </c>
      <c r="U4706" s="190">
        <f t="shared" si="5096"/>
        <v>0.28856235165267835</v>
      </c>
    </row>
    <row r="4707" spans="1:21" x14ac:dyDescent="0.2">
      <c r="A4707" s="178">
        <v>42932</v>
      </c>
      <c r="B4707" s="179">
        <v>4.1666666666666664E-2</v>
      </c>
      <c r="C4707" t="s">
        <v>349</v>
      </c>
      <c r="D4707">
        <v>3.01</v>
      </c>
      <c r="E4707">
        <v>0.95</v>
      </c>
      <c r="F4707">
        <v>2.4700000000000002</v>
      </c>
      <c r="G4707">
        <v>0.17</v>
      </c>
      <c r="H4707" s="184">
        <f t="shared" ref="H4707:L4707" si="5126">H4683</f>
        <v>1</v>
      </c>
      <c r="I4707" s="185">
        <f t="shared" si="5126"/>
        <v>362</v>
      </c>
      <c r="J4707" s="185">
        <f t="shared" si="5126"/>
        <v>243</v>
      </c>
      <c r="K4707" s="185">
        <f t="shared" si="5126"/>
        <v>2985</v>
      </c>
      <c r="L4707" s="185">
        <f t="shared" si="5126"/>
        <v>1111</v>
      </c>
      <c r="M4707" s="147"/>
      <c r="N4707" s="143">
        <f t="shared" si="5094"/>
        <v>1089.6199999999999</v>
      </c>
      <c r="O4707" s="143">
        <f t="shared" si="5090"/>
        <v>230.85</v>
      </c>
      <c r="P4707" s="143">
        <f t="shared" si="5091"/>
        <v>7372.9500000000007</v>
      </c>
      <c r="Q4707" s="143">
        <f t="shared" si="5092"/>
        <v>188.87</v>
      </c>
      <c r="R4707" s="188">
        <f t="shared" si="5095"/>
        <v>8882.2900000000009</v>
      </c>
      <c r="T4707">
        <v>43473.82</v>
      </c>
      <c r="U4707" s="190">
        <f t="shared" si="5096"/>
        <v>0.20431353858483109</v>
      </c>
    </row>
    <row r="4708" spans="1:21" x14ac:dyDescent="0.2">
      <c r="A4708" s="178">
        <v>42932</v>
      </c>
      <c r="B4708" s="179">
        <v>8.3333333333333329E-2</v>
      </c>
      <c r="C4708" t="s">
        <v>349</v>
      </c>
      <c r="D4708">
        <v>2.99</v>
      </c>
      <c r="E4708">
        <v>0.95</v>
      </c>
      <c r="F4708">
        <v>1.99</v>
      </c>
      <c r="G4708">
        <v>0.17</v>
      </c>
      <c r="H4708" s="184">
        <f t="shared" ref="H4708:L4708" si="5127">H4684</f>
        <v>4.1666666666666664E-2</v>
      </c>
      <c r="I4708" s="185">
        <f t="shared" si="5127"/>
        <v>294</v>
      </c>
      <c r="J4708" s="185">
        <f t="shared" si="5127"/>
        <v>212</v>
      </c>
      <c r="K4708" s="185">
        <f t="shared" si="5127"/>
        <v>2985</v>
      </c>
      <c r="L4708" s="185">
        <f t="shared" si="5127"/>
        <v>1111</v>
      </c>
      <c r="M4708" s="147"/>
      <c r="N4708" s="143">
        <f t="shared" si="5094"/>
        <v>879.06000000000006</v>
      </c>
      <c r="O4708" s="143">
        <f t="shared" si="5090"/>
        <v>201.39999999999998</v>
      </c>
      <c r="P4708" s="143">
        <f t="shared" si="5091"/>
        <v>5940.15</v>
      </c>
      <c r="Q4708" s="143">
        <f t="shared" si="5092"/>
        <v>188.87</v>
      </c>
      <c r="R4708" s="188">
        <f t="shared" si="5095"/>
        <v>7209.48</v>
      </c>
      <c r="T4708">
        <v>40563.019999999997</v>
      </c>
      <c r="U4708" s="190">
        <f t="shared" si="5096"/>
        <v>0.17773528696827801</v>
      </c>
    </row>
    <row r="4709" spans="1:21" x14ac:dyDescent="0.2">
      <c r="A4709" s="178">
        <v>42932</v>
      </c>
      <c r="B4709" s="179">
        <v>0.125</v>
      </c>
      <c r="C4709" t="s">
        <v>349</v>
      </c>
      <c r="D4709">
        <v>2.61</v>
      </c>
      <c r="E4709">
        <v>0.95</v>
      </c>
      <c r="F4709">
        <v>1.75</v>
      </c>
      <c r="G4709">
        <v>0.97</v>
      </c>
      <c r="H4709" s="184">
        <f t="shared" ref="H4709:L4709" si="5128">H4685</f>
        <v>8.3333333333333329E-2</v>
      </c>
      <c r="I4709" s="185">
        <f t="shared" si="5128"/>
        <v>236</v>
      </c>
      <c r="J4709" s="185">
        <f t="shared" si="5128"/>
        <v>179</v>
      </c>
      <c r="K4709" s="185">
        <f t="shared" si="5128"/>
        <v>2985</v>
      </c>
      <c r="L4709" s="185">
        <f t="shared" si="5128"/>
        <v>1111</v>
      </c>
      <c r="M4709" s="147"/>
      <c r="N4709" s="143">
        <f t="shared" si="5094"/>
        <v>615.95999999999992</v>
      </c>
      <c r="O4709" s="143">
        <f t="shared" si="5090"/>
        <v>170.04999999999998</v>
      </c>
      <c r="P4709" s="143">
        <f t="shared" si="5091"/>
        <v>5223.75</v>
      </c>
      <c r="Q4709" s="143">
        <f t="shared" si="5092"/>
        <v>1077.67</v>
      </c>
      <c r="R4709" s="188">
        <f t="shared" si="5095"/>
        <v>7087.43</v>
      </c>
      <c r="T4709">
        <v>38306.67</v>
      </c>
      <c r="U4709" s="190">
        <f t="shared" si="5096"/>
        <v>0.18501817046483029</v>
      </c>
    </row>
    <row r="4710" spans="1:21" x14ac:dyDescent="0.2">
      <c r="A4710" s="178">
        <v>42932</v>
      </c>
      <c r="B4710" s="179">
        <v>0.16666666666666666</v>
      </c>
      <c r="C4710" t="s">
        <v>349</v>
      </c>
      <c r="D4710">
        <v>2.5099999999999998</v>
      </c>
      <c r="E4710">
        <v>0.95</v>
      </c>
      <c r="F4710">
        <v>1.75</v>
      </c>
      <c r="G4710">
        <v>0.97</v>
      </c>
      <c r="H4710" s="184">
        <f t="shared" ref="H4710:L4710" si="5129">H4686</f>
        <v>0.125</v>
      </c>
      <c r="I4710" s="185">
        <f t="shared" si="5129"/>
        <v>201</v>
      </c>
      <c r="J4710" s="185">
        <f t="shared" si="5129"/>
        <v>205</v>
      </c>
      <c r="K4710" s="185">
        <f t="shared" si="5129"/>
        <v>2985</v>
      </c>
      <c r="L4710" s="185">
        <f t="shared" si="5129"/>
        <v>1717</v>
      </c>
      <c r="M4710" s="147"/>
      <c r="N4710" s="143">
        <f t="shared" si="5094"/>
        <v>504.50999999999993</v>
      </c>
      <c r="O4710" s="143">
        <f t="shared" si="5090"/>
        <v>194.75</v>
      </c>
      <c r="P4710" s="143">
        <f t="shared" si="5091"/>
        <v>5223.75</v>
      </c>
      <c r="Q4710" s="143">
        <f t="shared" si="5092"/>
        <v>1665.49</v>
      </c>
      <c r="R4710" s="188">
        <f t="shared" si="5095"/>
        <v>7588.5</v>
      </c>
      <c r="T4710">
        <v>36643.440000000002</v>
      </c>
      <c r="U4710" s="190">
        <f t="shared" si="5096"/>
        <v>0.2070902731839587</v>
      </c>
    </row>
    <row r="4711" spans="1:21" x14ac:dyDescent="0.2">
      <c r="A4711" s="178">
        <v>42932</v>
      </c>
      <c r="B4711" s="179">
        <v>0.20833333333333334</v>
      </c>
      <c r="C4711" t="s">
        <v>349</v>
      </c>
      <c r="D4711">
        <v>2</v>
      </c>
      <c r="E4711">
        <v>0.95</v>
      </c>
      <c r="F4711">
        <v>1.75</v>
      </c>
      <c r="G4711">
        <v>0.97</v>
      </c>
      <c r="H4711" s="184">
        <f t="shared" ref="H4711:L4711" si="5130">H4687</f>
        <v>0.16666666666666666</v>
      </c>
      <c r="I4711" s="185">
        <f t="shared" si="5130"/>
        <v>185</v>
      </c>
      <c r="J4711" s="185">
        <f t="shared" si="5130"/>
        <v>205</v>
      </c>
      <c r="K4711" s="185">
        <f t="shared" si="5130"/>
        <v>2985</v>
      </c>
      <c r="L4711" s="185">
        <f t="shared" si="5130"/>
        <v>1717</v>
      </c>
      <c r="M4711" s="147"/>
      <c r="N4711" s="143">
        <f t="shared" si="5094"/>
        <v>370</v>
      </c>
      <c r="O4711" s="143">
        <f t="shared" si="5090"/>
        <v>194.75</v>
      </c>
      <c r="P4711" s="143">
        <f t="shared" si="5091"/>
        <v>5223.75</v>
      </c>
      <c r="Q4711" s="143">
        <f t="shared" si="5092"/>
        <v>1665.49</v>
      </c>
      <c r="R4711" s="188">
        <f t="shared" si="5095"/>
        <v>7453.99</v>
      </c>
      <c r="T4711">
        <v>35428.44</v>
      </c>
      <c r="U4711" s="190">
        <f t="shared" si="5096"/>
        <v>0.21039565953228534</v>
      </c>
    </row>
    <row r="4712" spans="1:21" x14ac:dyDescent="0.2">
      <c r="A4712" s="178">
        <v>42932</v>
      </c>
      <c r="B4712" s="179">
        <v>0.25</v>
      </c>
      <c r="C4712" t="s">
        <v>349</v>
      </c>
      <c r="D4712">
        <v>2.11</v>
      </c>
      <c r="E4712">
        <v>0.95</v>
      </c>
      <c r="F4712">
        <v>1.75</v>
      </c>
      <c r="G4712">
        <v>0.97</v>
      </c>
      <c r="H4712" s="184">
        <f t="shared" ref="H4712:L4712" si="5131">H4688</f>
        <v>0.20833333333333334</v>
      </c>
      <c r="I4712" s="185">
        <f t="shared" si="5131"/>
        <v>207</v>
      </c>
      <c r="J4712" s="185">
        <f t="shared" si="5131"/>
        <v>283</v>
      </c>
      <c r="K4712" s="185">
        <f t="shared" si="5131"/>
        <v>2985</v>
      </c>
      <c r="L4712" s="185">
        <f t="shared" si="5131"/>
        <v>1717</v>
      </c>
      <c r="M4712" s="147"/>
      <c r="N4712" s="143">
        <f t="shared" si="5094"/>
        <v>436.77</v>
      </c>
      <c r="O4712" s="143">
        <f t="shared" si="5090"/>
        <v>268.84999999999997</v>
      </c>
      <c r="P4712" s="143">
        <f t="shared" si="5091"/>
        <v>5223.75</v>
      </c>
      <c r="Q4712" s="143">
        <f t="shared" si="5092"/>
        <v>1665.49</v>
      </c>
      <c r="R4712" s="188">
        <f t="shared" si="5095"/>
        <v>7594.86</v>
      </c>
      <c r="T4712">
        <v>34730.69</v>
      </c>
      <c r="U4712" s="190">
        <f t="shared" si="5096"/>
        <v>0.21867863840309534</v>
      </c>
    </row>
    <row r="4713" spans="1:21" x14ac:dyDescent="0.2">
      <c r="A4713" s="178">
        <v>42932</v>
      </c>
      <c r="B4713" s="179">
        <v>0.29166666666666669</v>
      </c>
      <c r="C4713" t="s">
        <v>349</v>
      </c>
      <c r="D4713">
        <v>2.61</v>
      </c>
      <c r="E4713">
        <v>1.87</v>
      </c>
      <c r="F4713">
        <v>1.75</v>
      </c>
      <c r="G4713">
        <v>1.87</v>
      </c>
      <c r="H4713" s="184">
        <f t="shared" ref="H4713:L4713" si="5132">H4689</f>
        <v>0.25</v>
      </c>
      <c r="I4713" s="185">
        <f t="shared" si="5132"/>
        <v>327</v>
      </c>
      <c r="J4713" s="185">
        <f t="shared" si="5132"/>
        <v>438</v>
      </c>
      <c r="K4713" s="185">
        <f t="shared" si="5132"/>
        <v>2985</v>
      </c>
      <c r="L4713" s="185">
        <f t="shared" si="5132"/>
        <v>1717</v>
      </c>
      <c r="M4713" s="147"/>
      <c r="N4713" s="143">
        <f t="shared" si="5094"/>
        <v>853.46999999999991</v>
      </c>
      <c r="O4713" s="143">
        <f t="shared" si="5090"/>
        <v>819.06000000000006</v>
      </c>
      <c r="P4713" s="143">
        <f t="shared" si="5091"/>
        <v>5223.75</v>
      </c>
      <c r="Q4713" s="143">
        <f t="shared" si="5092"/>
        <v>3210.79</v>
      </c>
      <c r="R4713" s="188">
        <f t="shared" si="5095"/>
        <v>10107.07</v>
      </c>
      <c r="T4713">
        <v>34542.54</v>
      </c>
      <c r="U4713" s="190">
        <f t="shared" si="5096"/>
        <v>0.29259776495880152</v>
      </c>
    </row>
    <row r="4714" spans="1:21" x14ac:dyDescent="0.2">
      <c r="A4714" s="178">
        <v>42932</v>
      </c>
      <c r="B4714" s="179">
        <v>0.33333333333333331</v>
      </c>
      <c r="C4714" t="s">
        <v>349</v>
      </c>
      <c r="D4714">
        <v>2.61</v>
      </c>
      <c r="E4714">
        <v>2.0099999999999998</v>
      </c>
      <c r="F4714">
        <v>1.75</v>
      </c>
      <c r="G4714">
        <v>2</v>
      </c>
      <c r="H4714" s="184">
        <f t="shared" ref="H4714:L4714" si="5133">H4690</f>
        <v>0.29166666666666669</v>
      </c>
      <c r="I4714" s="185">
        <f t="shared" si="5133"/>
        <v>249</v>
      </c>
      <c r="J4714" s="185">
        <f t="shared" si="5133"/>
        <v>556</v>
      </c>
      <c r="K4714" s="185">
        <f t="shared" si="5133"/>
        <v>2872</v>
      </c>
      <c r="L4714" s="185">
        <f t="shared" si="5133"/>
        <v>2219</v>
      </c>
      <c r="M4714" s="147"/>
      <c r="N4714" s="143">
        <f t="shared" si="5094"/>
        <v>649.89</v>
      </c>
      <c r="O4714" s="143">
        <f t="shared" si="5090"/>
        <v>1117.56</v>
      </c>
      <c r="P4714" s="143">
        <f t="shared" si="5091"/>
        <v>5026</v>
      </c>
      <c r="Q4714" s="143">
        <f t="shared" si="5092"/>
        <v>4438</v>
      </c>
      <c r="R4714" s="188">
        <f t="shared" si="5095"/>
        <v>11231.45</v>
      </c>
      <c r="T4714">
        <v>34601.15</v>
      </c>
      <c r="U4714" s="190">
        <f t="shared" si="5096"/>
        <v>0.32459759285457274</v>
      </c>
    </row>
    <row r="4715" spans="1:21" x14ac:dyDescent="0.2">
      <c r="A4715" s="178">
        <v>42932</v>
      </c>
      <c r="B4715" s="179">
        <v>0.375</v>
      </c>
      <c r="C4715" t="s">
        <v>349</v>
      </c>
      <c r="D4715">
        <v>3.44</v>
      </c>
      <c r="E4715">
        <v>2.21</v>
      </c>
      <c r="F4715">
        <v>1.85</v>
      </c>
      <c r="G4715">
        <v>1.92</v>
      </c>
      <c r="H4715" s="184">
        <f t="shared" ref="H4715:L4715" si="5134">H4691</f>
        <v>0.33333333333333331</v>
      </c>
      <c r="I4715" s="185">
        <f t="shared" si="5134"/>
        <v>256</v>
      </c>
      <c r="J4715" s="185">
        <f t="shared" si="5134"/>
        <v>306</v>
      </c>
      <c r="K4715" s="185">
        <f t="shared" si="5134"/>
        <v>2872</v>
      </c>
      <c r="L4715" s="185">
        <f t="shared" si="5134"/>
        <v>2219</v>
      </c>
      <c r="M4715" s="147"/>
      <c r="N4715" s="143">
        <f t="shared" si="5094"/>
        <v>880.64</v>
      </c>
      <c r="O4715" s="143">
        <f t="shared" si="5090"/>
        <v>676.26</v>
      </c>
      <c r="P4715" s="143">
        <f t="shared" si="5091"/>
        <v>5313.2</v>
      </c>
      <c r="Q4715" s="143">
        <f t="shared" si="5092"/>
        <v>4260.4799999999996</v>
      </c>
      <c r="R4715" s="188">
        <f t="shared" si="5095"/>
        <v>11130.58</v>
      </c>
      <c r="T4715">
        <v>35206.19</v>
      </c>
      <c r="U4715" s="190">
        <f t="shared" si="5096"/>
        <v>0.31615406268045476</v>
      </c>
    </row>
    <row r="4716" spans="1:21" x14ac:dyDescent="0.2">
      <c r="A4716" s="178">
        <v>42932</v>
      </c>
      <c r="B4716" s="179">
        <v>0.41666666666666669</v>
      </c>
      <c r="C4716" t="s">
        <v>349</v>
      </c>
      <c r="D4716">
        <v>3.46</v>
      </c>
      <c r="E4716">
        <v>3.11</v>
      </c>
      <c r="F4716">
        <v>3.11</v>
      </c>
      <c r="G4716">
        <v>2.4</v>
      </c>
      <c r="H4716" s="184">
        <f t="shared" ref="H4716:L4716" si="5135">H4692</f>
        <v>0.375</v>
      </c>
      <c r="I4716" s="185">
        <f t="shared" si="5135"/>
        <v>156</v>
      </c>
      <c r="J4716" s="185">
        <f t="shared" si="5135"/>
        <v>343</v>
      </c>
      <c r="K4716" s="185">
        <f t="shared" si="5135"/>
        <v>2872</v>
      </c>
      <c r="L4716" s="185">
        <f t="shared" si="5135"/>
        <v>2219</v>
      </c>
      <c r="M4716" s="147"/>
      <c r="N4716" s="143">
        <f t="shared" si="5094"/>
        <v>539.76</v>
      </c>
      <c r="O4716" s="143">
        <f t="shared" si="5090"/>
        <v>1066.73</v>
      </c>
      <c r="P4716" s="143">
        <f t="shared" si="5091"/>
        <v>8931.92</v>
      </c>
      <c r="Q4716" s="143">
        <f t="shared" si="5092"/>
        <v>5325.5999999999995</v>
      </c>
      <c r="R4716" s="188">
        <f t="shared" si="5095"/>
        <v>15864.009999999998</v>
      </c>
      <c r="T4716">
        <v>38340.42</v>
      </c>
      <c r="U4716" s="190">
        <f t="shared" si="5096"/>
        <v>0.41376724615953603</v>
      </c>
    </row>
    <row r="4717" spans="1:21" x14ac:dyDescent="0.2">
      <c r="A4717" s="178">
        <v>42932</v>
      </c>
      <c r="B4717" s="179">
        <v>0.45833333333333331</v>
      </c>
      <c r="C4717" t="s">
        <v>349</v>
      </c>
      <c r="D4717">
        <v>2.61</v>
      </c>
      <c r="E4717">
        <v>6.21</v>
      </c>
      <c r="F4717">
        <v>5.53</v>
      </c>
      <c r="G4717">
        <v>2.52</v>
      </c>
      <c r="H4717" s="184">
        <f t="shared" ref="H4717:L4717" si="5136">H4693</f>
        <v>0.41666666666666669</v>
      </c>
      <c r="I4717" s="185">
        <f t="shared" si="5136"/>
        <v>196</v>
      </c>
      <c r="J4717" s="185">
        <f t="shared" si="5136"/>
        <v>315</v>
      </c>
      <c r="K4717" s="185">
        <f t="shared" si="5136"/>
        <v>2872</v>
      </c>
      <c r="L4717" s="185">
        <f t="shared" si="5136"/>
        <v>2219</v>
      </c>
      <c r="M4717" s="147"/>
      <c r="N4717" s="143">
        <f t="shared" si="5094"/>
        <v>511.56</v>
      </c>
      <c r="O4717" s="143">
        <f t="shared" si="5090"/>
        <v>1956.15</v>
      </c>
      <c r="P4717" s="143">
        <f t="shared" si="5091"/>
        <v>15882.16</v>
      </c>
      <c r="Q4717" s="143">
        <f t="shared" si="5092"/>
        <v>5591.88</v>
      </c>
      <c r="R4717" s="188">
        <f t="shared" si="5095"/>
        <v>23941.75</v>
      </c>
      <c r="T4717">
        <v>42388.800000000003</v>
      </c>
      <c r="U4717" s="190">
        <f t="shared" si="5096"/>
        <v>0.5648131110104555</v>
      </c>
    </row>
    <row r="4718" spans="1:21" x14ac:dyDescent="0.2">
      <c r="A4718" s="178">
        <v>42932</v>
      </c>
      <c r="B4718" s="179">
        <v>0.5</v>
      </c>
      <c r="C4718" t="s">
        <v>349</v>
      </c>
      <c r="D4718">
        <v>2.31</v>
      </c>
      <c r="E4718">
        <v>8.74</v>
      </c>
      <c r="F4718">
        <v>8.65</v>
      </c>
      <c r="G4718">
        <v>3</v>
      </c>
      <c r="H4718" s="184">
        <f t="shared" ref="H4718:L4718" si="5137">H4694</f>
        <v>0.45833333333333331</v>
      </c>
      <c r="I4718" s="185">
        <f t="shared" si="5137"/>
        <v>226</v>
      </c>
      <c r="J4718" s="185">
        <f t="shared" si="5137"/>
        <v>326</v>
      </c>
      <c r="K4718" s="185">
        <f t="shared" si="5137"/>
        <v>2842</v>
      </c>
      <c r="L4718" s="185">
        <f t="shared" si="5137"/>
        <v>1635</v>
      </c>
      <c r="M4718" s="147"/>
      <c r="N4718" s="143">
        <f t="shared" si="5094"/>
        <v>522.06000000000006</v>
      </c>
      <c r="O4718" s="143">
        <f t="shared" si="5090"/>
        <v>2849.2400000000002</v>
      </c>
      <c r="P4718" s="143">
        <f t="shared" si="5091"/>
        <v>24583.3</v>
      </c>
      <c r="Q4718" s="143">
        <f t="shared" si="5092"/>
        <v>4905</v>
      </c>
      <c r="R4718" s="188">
        <f t="shared" si="5095"/>
        <v>32859.599999999999</v>
      </c>
      <c r="T4718">
        <v>46667.91</v>
      </c>
      <c r="U4718" s="190">
        <f t="shared" si="5096"/>
        <v>0.70411552606491257</v>
      </c>
    </row>
    <row r="4719" spans="1:21" x14ac:dyDescent="0.2">
      <c r="A4719" s="178">
        <v>42932</v>
      </c>
      <c r="B4719" s="179">
        <v>0.54166666666666663</v>
      </c>
      <c r="C4719" t="s">
        <v>349</v>
      </c>
      <c r="D4719">
        <v>1</v>
      </c>
      <c r="E4719">
        <v>12.43</v>
      </c>
      <c r="F4719">
        <v>13.28</v>
      </c>
      <c r="G4719">
        <v>4.47</v>
      </c>
      <c r="H4719" s="184">
        <f t="shared" ref="H4719:L4719" si="5138">H4695</f>
        <v>0.5</v>
      </c>
      <c r="I4719" s="185">
        <f t="shared" si="5138"/>
        <v>222</v>
      </c>
      <c r="J4719" s="185">
        <f t="shared" si="5138"/>
        <v>319</v>
      </c>
      <c r="K4719" s="185">
        <f t="shared" si="5138"/>
        <v>2842</v>
      </c>
      <c r="L4719" s="185">
        <f t="shared" si="5138"/>
        <v>1635</v>
      </c>
      <c r="M4719" s="147"/>
      <c r="N4719" s="143">
        <f t="shared" si="5094"/>
        <v>222</v>
      </c>
      <c r="O4719" s="143">
        <f t="shared" si="5090"/>
        <v>3965.17</v>
      </c>
      <c r="P4719" s="143">
        <f t="shared" si="5091"/>
        <v>37741.759999999995</v>
      </c>
      <c r="Q4719" s="143">
        <f t="shared" si="5092"/>
        <v>7308.45</v>
      </c>
      <c r="R4719" s="188">
        <f t="shared" si="5095"/>
        <v>49237.37999999999</v>
      </c>
      <c r="T4719">
        <v>50647.37</v>
      </c>
      <c r="U4719" s="190">
        <f t="shared" si="5096"/>
        <v>0.97216064723597662</v>
      </c>
    </row>
    <row r="4720" spans="1:21" x14ac:dyDescent="0.2">
      <c r="A4720" s="178">
        <v>42932</v>
      </c>
      <c r="B4720" s="179">
        <v>0.58333333333333337</v>
      </c>
      <c r="C4720" t="s">
        <v>349</v>
      </c>
      <c r="D4720">
        <v>1.5</v>
      </c>
      <c r="E4720">
        <v>13.42</v>
      </c>
      <c r="F4720">
        <v>18.420000000000002</v>
      </c>
      <c r="G4720">
        <v>7.61</v>
      </c>
      <c r="H4720" s="184">
        <f t="shared" ref="H4720:L4720" si="5139">H4696</f>
        <v>0.54166666666666663</v>
      </c>
      <c r="I4720" s="185">
        <f t="shared" si="5139"/>
        <v>195</v>
      </c>
      <c r="J4720" s="185">
        <f t="shared" si="5139"/>
        <v>299</v>
      </c>
      <c r="K4720" s="185">
        <f t="shared" si="5139"/>
        <v>2842</v>
      </c>
      <c r="L4720" s="185">
        <f t="shared" si="5139"/>
        <v>1635</v>
      </c>
      <c r="M4720" s="147"/>
      <c r="N4720" s="143">
        <f t="shared" si="5094"/>
        <v>292.5</v>
      </c>
      <c r="O4720" s="143">
        <f t="shared" si="5090"/>
        <v>4012.58</v>
      </c>
      <c r="P4720" s="143">
        <f t="shared" si="5091"/>
        <v>52349.640000000007</v>
      </c>
      <c r="Q4720" s="143">
        <f t="shared" si="5092"/>
        <v>12442.35</v>
      </c>
      <c r="R4720" s="188">
        <f t="shared" si="5095"/>
        <v>69097.070000000007</v>
      </c>
      <c r="T4720">
        <v>54003.05</v>
      </c>
      <c r="U4720" s="190">
        <f t="shared" si="5096"/>
        <v>1.2795031021396015</v>
      </c>
    </row>
    <row r="4721" spans="1:21" x14ac:dyDescent="0.2">
      <c r="A4721" s="178">
        <v>42932</v>
      </c>
      <c r="B4721" s="179">
        <v>0.625</v>
      </c>
      <c r="C4721" t="s">
        <v>349</v>
      </c>
      <c r="D4721">
        <v>1.46</v>
      </c>
      <c r="E4721">
        <v>17.739999999999998</v>
      </c>
      <c r="F4721">
        <v>22.75</v>
      </c>
      <c r="G4721">
        <v>14.49</v>
      </c>
      <c r="H4721" s="184">
        <f t="shared" ref="H4721:L4721" si="5140">H4697</f>
        <v>0.58333333333333337</v>
      </c>
      <c r="I4721" s="185">
        <f t="shared" si="5140"/>
        <v>205</v>
      </c>
      <c r="J4721" s="185">
        <f t="shared" si="5140"/>
        <v>237</v>
      </c>
      <c r="K4721" s="185">
        <f t="shared" si="5140"/>
        <v>2842</v>
      </c>
      <c r="L4721" s="185">
        <f t="shared" si="5140"/>
        <v>1635</v>
      </c>
      <c r="M4721" s="147"/>
      <c r="N4721" s="143">
        <f t="shared" si="5094"/>
        <v>299.3</v>
      </c>
      <c r="O4721" s="143">
        <f t="shared" si="5090"/>
        <v>4204.3799999999992</v>
      </c>
      <c r="P4721" s="143">
        <f t="shared" si="5091"/>
        <v>64655.5</v>
      </c>
      <c r="Q4721" s="143">
        <f t="shared" si="5092"/>
        <v>23691.15</v>
      </c>
      <c r="R4721" s="188">
        <f t="shared" si="5095"/>
        <v>92850.329999999987</v>
      </c>
      <c r="T4721">
        <v>56831.82</v>
      </c>
      <c r="U4721" s="190">
        <f t="shared" si="5096"/>
        <v>1.6337736500432325</v>
      </c>
    </row>
    <row r="4722" spans="1:21" x14ac:dyDescent="0.2">
      <c r="A4722" s="178">
        <v>42932</v>
      </c>
      <c r="B4722" s="179">
        <v>0.66666666666666663</v>
      </c>
      <c r="C4722" t="s">
        <v>349</v>
      </c>
      <c r="D4722">
        <v>2</v>
      </c>
      <c r="E4722">
        <v>26.22</v>
      </c>
      <c r="F4722">
        <v>31.01</v>
      </c>
      <c r="G4722">
        <v>18</v>
      </c>
      <c r="H4722" s="184">
        <f t="shared" ref="H4722:L4722" si="5141">H4698</f>
        <v>0.625</v>
      </c>
      <c r="I4722" s="185">
        <f t="shared" si="5141"/>
        <v>212</v>
      </c>
      <c r="J4722" s="185">
        <f t="shared" si="5141"/>
        <v>213</v>
      </c>
      <c r="K4722" s="185">
        <f t="shared" si="5141"/>
        <v>2842</v>
      </c>
      <c r="L4722" s="185">
        <f t="shared" si="5141"/>
        <v>1380</v>
      </c>
      <c r="M4722" s="147"/>
      <c r="N4722" s="143">
        <f t="shared" si="5094"/>
        <v>424</v>
      </c>
      <c r="O4722" s="143">
        <f t="shared" si="5090"/>
        <v>5584.86</v>
      </c>
      <c r="P4722" s="143">
        <f t="shared" si="5091"/>
        <v>88130.42</v>
      </c>
      <c r="Q4722" s="143">
        <f t="shared" si="5092"/>
        <v>24840</v>
      </c>
      <c r="R4722" s="188">
        <f t="shared" si="5095"/>
        <v>118979.28</v>
      </c>
      <c r="T4722">
        <v>58976.65</v>
      </c>
      <c r="U4722" s="190">
        <f t="shared" si="5096"/>
        <v>2.0173963763625093</v>
      </c>
    </row>
    <row r="4723" spans="1:21" x14ac:dyDescent="0.2">
      <c r="A4723" s="178">
        <v>42932</v>
      </c>
      <c r="B4723" s="179">
        <v>0.70833333333333337</v>
      </c>
      <c r="C4723" t="s">
        <v>349</v>
      </c>
      <c r="D4723">
        <v>2.31</v>
      </c>
      <c r="E4723">
        <v>26.69</v>
      </c>
      <c r="F4723">
        <v>32.58</v>
      </c>
      <c r="G4723">
        <v>18</v>
      </c>
      <c r="H4723" s="184">
        <f t="shared" ref="H4723:L4723" si="5142">H4699</f>
        <v>0.66666666666666663</v>
      </c>
      <c r="I4723" s="185">
        <f t="shared" si="5142"/>
        <v>191</v>
      </c>
      <c r="J4723" s="185">
        <f t="shared" si="5142"/>
        <v>237</v>
      </c>
      <c r="K4723" s="185">
        <f t="shared" si="5142"/>
        <v>2842</v>
      </c>
      <c r="L4723" s="185">
        <f t="shared" si="5142"/>
        <v>1380</v>
      </c>
      <c r="M4723" s="147"/>
      <c r="N4723" s="143">
        <f t="shared" si="5094"/>
        <v>441.21000000000004</v>
      </c>
      <c r="O4723" s="143">
        <f t="shared" si="5090"/>
        <v>6325.5300000000007</v>
      </c>
      <c r="P4723" s="143">
        <f t="shared" si="5091"/>
        <v>92592.36</v>
      </c>
      <c r="Q4723" s="143">
        <f t="shared" si="5092"/>
        <v>24840</v>
      </c>
      <c r="R4723" s="188">
        <f t="shared" si="5095"/>
        <v>124199.1</v>
      </c>
      <c r="T4723">
        <v>60322.69</v>
      </c>
      <c r="U4723" s="190">
        <f t="shared" si="5096"/>
        <v>2.0589118290314969</v>
      </c>
    </row>
    <row r="4724" spans="1:21" x14ac:dyDescent="0.2">
      <c r="A4724" s="178">
        <v>42932</v>
      </c>
      <c r="B4724" s="179">
        <v>0.75</v>
      </c>
      <c r="C4724" t="s">
        <v>349</v>
      </c>
      <c r="D4724">
        <v>2.61</v>
      </c>
      <c r="E4724">
        <v>12.18</v>
      </c>
      <c r="F4724">
        <v>17.41</v>
      </c>
      <c r="G4724">
        <v>9</v>
      </c>
      <c r="H4724" s="184">
        <f t="shared" ref="H4724:L4724" si="5143">H4700</f>
        <v>0.70833333333333337</v>
      </c>
      <c r="I4724" s="185">
        <f t="shared" si="5143"/>
        <v>218</v>
      </c>
      <c r="J4724" s="185">
        <f t="shared" si="5143"/>
        <v>258</v>
      </c>
      <c r="K4724" s="185">
        <f t="shared" si="5143"/>
        <v>2842</v>
      </c>
      <c r="L4724" s="185">
        <f t="shared" si="5143"/>
        <v>1380</v>
      </c>
      <c r="M4724" s="147"/>
      <c r="N4724" s="143">
        <f t="shared" si="5094"/>
        <v>568.98</v>
      </c>
      <c r="O4724" s="143">
        <f t="shared" si="5090"/>
        <v>3142.44</v>
      </c>
      <c r="P4724" s="143">
        <f t="shared" si="5091"/>
        <v>49479.22</v>
      </c>
      <c r="Q4724" s="143">
        <f t="shared" si="5092"/>
        <v>12420</v>
      </c>
      <c r="R4724" s="188">
        <f t="shared" si="5095"/>
        <v>65610.64</v>
      </c>
      <c r="T4724">
        <v>60843.55</v>
      </c>
      <c r="U4724" s="190">
        <f t="shared" si="5096"/>
        <v>1.0783499647867358</v>
      </c>
    </row>
    <row r="4725" spans="1:21" x14ac:dyDescent="0.2">
      <c r="A4725" s="178">
        <v>42932</v>
      </c>
      <c r="B4725" s="179">
        <v>0.79166666666666663</v>
      </c>
      <c r="C4725" t="s">
        <v>349</v>
      </c>
      <c r="D4725">
        <v>2.25</v>
      </c>
      <c r="E4725">
        <v>5.52</v>
      </c>
      <c r="F4725">
        <v>11.25</v>
      </c>
      <c r="G4725">
        <v>4.49</v>
      </c>
      <c r="H4725" s="184">
        <f t="shared" ref="H4725:L4725" si="5144">H4701</f>
        <v>0.75</v>
      </c>
      <c r="I4725" s="185">
        <f t="shared" si="5144"/>
        <v>240</v>
      </c>
      <c r="J4725" s="185">
        <f t="shared" si="5144"/>
        <v>365</v>
      </c>
      <c r="K4725" s="185">
        <f t="shared" si="5144"/>
        <v>2842</v>
      </c>
      <c r="L4725" s="185">
        <f t="shared" si="5144"/>
        <v>1380</v>
      </c>
      <c r="M4725" s="147"/>
      <c r="N4725" s="143">
        <f t="shared" si="5094"/>
        <v>540</v>
      </c>
      <c r="O4725" s="143">
        <f t="shared" si="5090"/>
        <v>2014.8</v>
      </c>
      <c r="P4725" s="143">
        <f t="shared" si="5091"/>
        <v>31972.5</v>
      </c>
      <c r="Q4725" s="143">
        <f t="shared" si="5092"/>
        <v>6196.2000000000007</v>
      </c>
      <c r="R4725" s="188">
        <f t="shared" si="5095"/>
        <v>40723.5</v>
      </c>
      <c r="T4725">
        <v>60642.93</v>
      </c>
      <c r="U4725" s="190">
        <f t="shared" si="5096"/>
        <v>0.67152922855145691</v>
      </c>
    </row>
    <row r="4726" spans="1:21" x14ac:dyDescent="0.2">
      <c r="A4726" s="178">
        <v>42932</v>
      </c>
      <c r="B4726" s="179">
        <v>0.83333333333333337</v>
      </c>
      <c r="C4726" t="s">
        <v>349</v>
      </c>
      <c r="D4726">
        <v>2.31</v>
      </c>
      <c r="E4726">
        <v>7.82</v>
      </c>
      <c r="F4726">
        <v>10</v>
      </c>
      <c r="G4726">
        <v>1.58</v>
      </c>
      <c r="H4726" s="184">
        <f t="shared" ref="H4726:L4726" si="5145">H4702</f>
        <v>0.79166666666666663</v>
      </c>
      <c r="I4726" s="185">
        <f t="shared" si="5145"/>
        <v>320</v>
      </c>
      <c r="J4726" s="185">
        <f t="shared" si="5145"/>
        <v>214</v>
      </c>
      <c r="K4726" s="185">
        <f t="shared" si="5145"/>
        <v>2842</v>
      </c>
      <c r="L4726" s="185">
        <f t="shared" si="5145"/>
        <v>1426</v>
      </c>
      <c r="M4726" s="147"/>
      <c r="N4726" s="143">
        <f t="shared" si="5094"/>
        <v>739.2</v>
      </c>
      <c r="O4726" s="143">
        <f t="shared" si="5090"/>
        <v>1673.48</v>
      </c>
      <c r="P4726" s="143">
        <f t="shared" si="5091"/>
        <v>28420</v>
      </c>
      <c r="Q4726" s="143">
        <f t="shared" si="5092"/>
        <v>2253.08</v>
      </c>
      <c r="R4726" s="188">
        <f t="shared" si="5095"/>
        <v>33085.760000000002</v>
      </c>
      <c r="T4726">
        <v>59586.64</v>
      </c>
      <c r="U4726" s="190">
        <f t="shared" si="5096"/>
        <v>0.55525466782486821</v>
      </c>
    </row>
    <row r="4727" spans="1:21" x14ac:dyDescent="0.2">
      <c r="A4727" s="178">
        <v>42932</v>
      </c>
      <c r="B4727" s="179">
        <v>0.875</v>
      </c>
      <c r="C4727" t="s">
        <v>349</v>
      </c>
      <c r="D4727">
        <v>2.61</v>
      </c>
      <c r="E4727">
        <v>6.23</v>
      </c>
      <c r="F4727">
        <v>7.63</v>
      </c>
      <c r="G4727">
        <v>1.6</v>
      </c>
      <c r="H4727" s="184">
        <f t="shared" ref="H4727:L4727" si="5146">H4703</f>
        <v>0.83333333333333337</v>
      </c>
      <c r="I4727" s="185">
        <f t="shared" si="5146"/>
        <v>322</v>
      </c>
      <c r="J4727" s="185">
        <f t="shared" si="5146"/>
        <v>178</v>
      </c>
      <c r="K4727" s="185">
        <f t="shared" si="5146"/>
        <v>2842</v>
      </c>
      <c r="L4727" s="185">
        <f t="shared" si="5146"/>
        <v>1426</v>
      </c>
      <c r="M4727" s="147"/>
      <c r="N4727" s="143">
        <f t="shared" si="5094"/>
        <v>840.42</v>
      </c>
      <c r="O4727" s="143">
        <f t="shared" si="5090"/>
        <v>1108.94</v>
      </c>
      <c r="P4727" s="143">
        <f t="shared" si="5091"/>
        <v>21684.46</v>
      </c>
      <c r="Q4727" s="143">
        <f t="shared" si="5092"/>
        <v>2281.6</v>
      </c>
      <c r="R4727" s="188">
        <f t="shared" si="5095"/>
        <v>25915.42</v>
      </c>
      <c r="T4727">
        <v>57692.78</v>
      </c>
      <c r="U4727" s="190">
        <f t="shared" si="5096"/>
        <v>0.44919693590775134</v>
      </c>
    </row>
    <row r="4728" spans="1:21" x14ac:dyDescent="0.2">
      <c r="A4728" s="178">
        <v>42932</v>
      </c>
      <c r="B4728" s="179">
        <v>0.91666666666666663</v>
      </c>
      <c r="C4728" t="s">
        <v>349</v>
      </c>
      <c r="D4728">
        <v>5</v>
      </c>
      <c r="E4728">
        <v>5.47</v>
      </c>
      <c r="F4728">
        <v>6.47</v>
      </c>
      <c r="G4728">
        <v>1.4</v>
      </c>
      <c r="H4728" s="184">
        <f t="shared" ref="H4728:L4728" si="5147">H4704</f>
        <v>0.875</v>
      </c>
      <c r="I4728" s="185">
        <f t="shared" si="5147"/>
        <v>337</v>
      </c>
      <c r="J4728" s="185">
        <f t="shared" si="5147"/>
        <v>173</v>
      </c>
      <c r="K4728" s="185">
        <f t="shared" si="5147"/>
        <v>2842</v>
      </c>
      <c r="L4728" s="185">
        <f t="shared" si="5147"/>
        <v>1426</v>
      </c>
      <c r="M4728" s="147"/>
      <c r="N4728" s="143">
        <f t="shared" si="5094"/>
        <v>1685</v>
      </c>
      <c r="O4728" s="143">
        <f t="shared" si="5090"/>
        <v>946.31</v>
      </c>
      <c r="P4728" s="143">
        <f t="shared" si="5091"/>
        <v>18387.739999999998</v>
      </c>
      <c r="Q4728" s="143">
        <f t="shared" si="5092"/>
        <v>1996.3999999999999</v>
      </c>
      <c r="R4728" s="188">
        <f t="shared" si="5095"/>
        <v>23015.45</v>
      </c>
      <c r="T4728">
        <v>55539.24</v>
      </c>
      <c r="U4728" s="190">
        <f t="shared" si="5096"/>
        <v>0.41439980093353818</v>
      </c>
    </row>
    <row r="4729" spans="1:21" x14ac:dyDescent="0.2">
      <c r="A4729" s="178">
        <v>42932</v>
      </c>
      <c r="B4729" s="179">
        <v>0.95833333333333337</v>
      </c>
      <c r="C4729" t="s">
        <v>349</v>
      </c>
      <c r="D4729">
        <v>2.99</v>
      </c>
      <c r="E4729">
        <v>2.91</v>
      </c>
      <c r="F4729">
        <v>6.6</v>
      </c>
      <c r="G4729">
        <v>0.17</v>
      </c>
      <c r="H4729" s="184">
        <f t="shared" ref="H4729:L4729" si="5148">H4705</f>
        <v>0.91666666666666663</v>
      </c>
      <c r="I4729" s="185">
        <f t="shared" si="5148"/>
        <v>394</v>
      </c>
      <c r="J4729" s="185">
        <f t="shared" si="5148"/>
        <v>194</v>
      </c>
      <c r="K4729" s="185">
        <f t="shared" si="5148"/>
        <v>2842</v>
      </c>
      <c r="L4729" s="185">
        <f t="shared" si="5148"/>
        <v>1426</v>
      </c>
      <c r="M4729" s="147"/>
      <c r="N4729" s="143">
        <f t="shared" si="5094"/>
        <v>1178.0600000000002</v>
      </c>
      <c r="O4729" s="143">
        <f t="shared" si="5090"/>
        <v>564.54000000000008</v>
      </c>
      <c r="P4729" s="143">
        <f t="shared" si="5091"/>
        <v>18757.2</v>
      </c>
      <c r="Q4729" s="143">
        <f t="shared" si="5092"/>
        <v>242.42000000000002</v>
      </c>
      <c r="R4729" s="188">
        <f t="shared" si="5095"/>
        <v>20742.22</v>
      </c>
      <c r="T4729">
        <v>54024.15</v>
      </c>
      <c r="U4729" s="190">
        <f t="shared" si="5096"/>
        <v>0.38394347713013532</v>
      </c>
    </row>
    <row r="4730" spans="1:21" x14ac:dyDescent="0.2">
      <c r="A4730" s="178">
        <v>42932</v>
      </c>
      <c r="B4730" s="180">
        <v>1</v>
      </c>
      <c r="C4730" t="s">
        <v>349</v>
      </c>
      <c r="D4730">
        <v>3.03</v>
      </c>
      <c r="E4730">
        <v>1.79</v>
      </c>
      <c r="F4730">
        <v>4.0199999999999996</v>
      </c>
      <c r="G4730">
        <v>0.17</v>
      </c>
      <c r="H4730" s="184">
        <f t="shared" ref="H4730:L4730" si="5149">H4706</f>
        <v>0.95833333333333337</v>
      </c>
      <c r="I4730" s="185">
        <f t="shared" si="5149"/>
        <v>389</v>
      </c>
      <c r="J4730" s="185">
        <f t="shared" si="5149"/>
        <v>265</v>
      </c>
      <c r="K4730" s="185">
        <f t="shared" si="5149"/>
        <v>2985</v>
      </c>
      <c r="L4730" s="185">
        <f t="shared" si="5149"/>
        <v>1111</v>
      </c>
      <c r="M4730" s="147"/>
      <c r="N4730" s="143">
        <f t="shared" si="5094"/>
        <v>1178.6699999999998</v>
      </c>
      <c r="O4730" s="143">
        <f t="shared" si="5090"/>
        <v>474.35</v>
      </c>
      <c r="P4730" s="143">
        <f t="shared" si="5091"/>
        <v>11999.699999999999</v>
      </c>
      <c r="Q4730" s="143">
        <f t="shared" si="5092"/>
        <v>188.87</v>
      </c>
      <c r="R4730" s="188">
        <f t="shared" si="5095"/>
        <v>13841.59</v>
      </c>
      <c r="T4730">
        <v>50641.83</v>
      </c>
      <c r="U4730" s="190">
        <f t="shared" si="5096"/>
        <v>0.27332325865791185</v>
      </c>
    </row>
    <row r="4731" spans="1:21" x14ac:dyDescent="0.2">
      <c r="A4731" s="178">
        <v>42933</v>
      </c>
      <c r="B4731" s="179">
        <v>4.1666666666666664E-2</v>
      </c>
      <c r="C4731" t="s">
        <v>349</v>
      </c>
      <c r="D4731">
        <v>3.46</v>
      </c>
      <c r="E4731">
        <v>0.95</v>
      </c>
      <c r="F4731">
        <v>1.85</v>
      </c>
      <c r="G4731">
        <v>0.12</v>
      </c>
      <c r="H4731" s="184">
        <f t="shared" ref="H4731:L4731" si="5150">H4707</f>
        <v>1</v>
      </c>
      <c r="I4731" s="185">
        <f t="shared" si="5150"/>
        <v>362</v>
      </c>
      <c r="J4731" s="185">
        <f t="shared" si="5150"/>
        <v>243</v>
      </c>
      <c r="K4731" s="185">
        <f t="shared" si="5150"/>
        <v>2985</v>
      </c>
      <c r="L4731" s="185">
        <f t="shared" si="5150"/>
        <v>1111</v>
      </c>
      <c r="M4731" s="147"/>
      <c r="N4731" s="143">
        <f t="shared" si="5094"/>
        <v>1252.52</v>
      </c>
      <c r="O4731" s="143">
        <f t="shared" si="5090"/>
        <v>230.85</v>
      </c>
      <c r="P4731" s="143">
        <f t="shared" si="5091"/>
        <v>5522.25</v>
      </c>
      <c r="Q4731" s="143">
        <f t="shared" si="5092"/>
        <v>133.32</v>
      </c>
      <c r="R4731" s="188">
        <f t="shared" si="5095"/>
        <v>7138.94</v>
      </c>
      <c r="T4731">
        <v>46723.22</v>
      </c>
      <c r="U4731" s="190">
        <f t="shared" si="5096"/>
        <v>0.15279212348806437</v>
      </c>
    </row>
    <row r="4732" spans="1:21" x14ac:dyDescent="0.2">
      <c r="A4732" s="178">
        <v>42933</v>
      </c>
      <c r="B4732" s="179">
        <v>8.3333333333333329E-2</v>
      </c>
      <c r="C4732" t="s">
        <v>349</v>
      </c>
      <c r="D4732">
        <v>2.99</v>
      </c>
      <c r="E4732">
        <v>0.95</v>
      </c>
      <c r="F4732">
        <v>1.75</v>
      </c>
      <c r="G4732">
        <v>0.17</v>
      </c>
      <c r="H4732" s="184">
        <f t="shared" ref="H4732:L4732" si="5151">H4708</f>
        <v>4.1666666666666664E-2</v>
      </c>
      <c r="I4732" s="185">
        <f t="shared" si="5151"/>
        <v>294</v>
      </c>
      <c r="J4732" s="185">
        <f t="shared" si="5151"/>
        <v>212</v>
      </c>
      <c r="K4732" s="185">
        <f t="shared" si="5151"/>
        <v>2985</v>
      </c>
      <c r="L4732" s="185">
        <f t="shared" si="5151"/>
        <v>1111</v>
      </c>
      <c r="M4732" s="147"/>
      <c r="N4732" s="143">
        <f t="shared" si="5094"/>
        <v>879.06000000000006</v>
      </c>
      <c r="O4732" s="143">
        <f t="shared" si="5090"/>
        <v>201.39999999999998</v>
      </c>
      <c r="P4732" s="143">
        <f t="shared" si="5091"/>
        <v>5223.75</v>
      </c>
      <c r="Q4732" s="143">
        <f t="shared" si="5092"/>
        <v>188.87</v>
      </c>
      <c r="R4732" s="188">
        <f t="shared" si="5095"/>
        <v>6493.08</v>
      </c>
      <c r="T4732">
        <v>43327.14</v>
      </c>
      <c r="U4732" s="190">
        <f t="shared" si="5096"/>
        <v>0.14986172639135656</v>
      </c>
    </row>
    <row r="4733" spans="1:21" x14ac:dyDescent="0.2">
      <c r="A4733" s="178">
        <v>42933</v>
      </c>
      <c r="B4733" s="179">
        <v>0.125</v>
      </c>
      <c r="C4733" t="s">
        <v>349</v>
      </c>
      <c r="D4733">
        <v>2.99</v>
      </c>
      <c r="E4733">
        <v>0.95</v>
      </c>
      <c r="F4733">
        <v>1.75</v>
      </c>
      <c r="G4733">
        <v>0.9</v>
      </c>
      <c r="H4733" s="184">
        <f t="shared" ref="H4733:L4733" si="5152">H4709</f>
        <v>8.3333333333333329E-2</v>
      </c>
      <c r="I4733" s="185">
        <f t="shared" si="5152"/>
        <v>236</v>
      </c>
      <c r="J4733" s="185">
        <f t="shared" si="5152"/>
        <v>179</v>
      </c>
      <c r="K4733" s="185">
        <f t="shared" si="5152"/>
        <v>2985</v>
      </c>
      <c r="L4733" s="185">
        <f t="shared" si="5152"/>
        <v>1111</v>
      </c>
      <c r="M4733" s="147"/>
      <c r="N4733" s="143">
        <f t="shared" si="5094"/>
        <v>705.6400000000001</v>
      </c>
      <c r="O4733" s="143">
        <f t="shared" si="5090"/>
        <v>170.04999999999998</v>
      </c>
      <c r="P4733" s="143">
        <f t="shared" si="5091"/>
        <v>5223.75</v>
      </c>
      <c r="Q4733" s="143">
        <f t="shared" si="5092"/>
        <v>999.9</v>
      </c>
      <c r="R4733" s="188">
        <f t="shared" si="5095"/>
        <v>7099.34</v>
      </c>
      <c r="T4733">
        <v>40841.980000000003</v>
      </c>
      <c r="U4733" s="190">
        <f t="shared" si="5096"/>
        <v>0.17382457951352995</v>
      </c>
    </row>
    <row r="4734" spans="1:21" x14ac:dyDescent="0.2">
      <c r="A4734" s="178">
        <v>42933</v>
      </c>
      <c r="B4734" s="179">
        <v>0.16666666666666666</v>
      </c>
      <c r="C4734" t="s">
        <v>349</v>
      </c>
      <c r="D4734">
        <v>2.61</v>
      </c>
      <c r="E4734">
        <v>0.95</v>
      </c>
      <c r="F4734">
        <v>1.75</v>
      </c>
      <c r="G4734">
        <v>0.75</v>
      </c>
      <c r="H4734" s="184">
        <f t="shared" ref="H4734:L4734" si="5153">H4710</f>
        <v>0.125</v>
      </c>
      <c r="I4734" s="185">
        <f t="shared" si="5153"/>
        <v>201</v>
      </c>
      <c r="J4734" s="185">
        <f t="shared" si="5153"/>
        <v>205</v>
      </c>
      <c r="K4734" s="185">
        <f t="shared" si="5153"/>
        <v>2985</v>
      </c>
      <c r="L4734" s="185">
        <f t="shared" si="5153"/>
        <v>1717</v>
      </c>
      <c r="M4734" s="147"/>
      <c r="N4734" s="143">
        <f t="shared" si="5094"/>
        <v>524.61</v>
      </c>
      <c r="O4734" s="143">
        <f t="shared" si="5090"/>
        <v>194.75</v>
      </c>
      <c r="P4734" s="143">
        <f t="shared" si="5091"/>
        <v>5223.75</v>
      </c>
      <c r="Q4734" s="143">
        <f t="shared" si="5092"/>
        <v>1287.75</v>
      </c>
      <c r="R4734" s="188">
        <f t="shared" si="5095"/>
        <v>7230.86</v>
      </c>
      <c r="T4734">
        <v>39100.99</v>
      </c>
      <c r="U4734" s="190">
        <f t="shared" si="5096"/>
        <v>0.18492779850331156</v>
      </c>
    </row>
    <row r="4735" spans="1:21" x14ac:dyDescent="0.2">
      <c r="A4735" s="178">
        <v>42933</v>
      </c>
      <c r="B4735" s="179">
        <v>0.20833333333333334</v>
      </c>
      <c r="C4735" t="s">
        <v>349</v>
      </c>
      <c r="D4735">
        <v>2</v>
      </c>
      <c r="E4735">
        <v>0.95</v>
      </c>
      <c r="F4735">
        <v>1.75</v>
      </c>
      <c r="G4735">
        <v>0.75</v>
      </c>
      <c r="H4735" s="184">
        <f t="shared" ref="H4735:L4735" si="5154">H4711</f>
        <v>0.16666666666666666</v>
      </c>
      <c r="I4735" s="185">
        <f t="shared" si="5154"/>
        <v>185</v>
      </c>
      <c r="J4735" s="185">
        <f t="shared" si="5154"/>
        <v>205</v>
      </c>
      <c r="K4735" s="185">
        <f t="shared" si="5154"/>
        <v>2985</v>
      </c>
      <c r="L4735" s="185">
        <f t="shared" si="5154"/>
        <v>1717</v>
      </c>
      <c r="M4735" s="147"/>
      <c r="N4735" s="143">
        <f t="shared" si="5094"/>
        <v>370</v>
      </c>
      <c r="O4735" s="143">
        <f t="shared" si="5090"/>
        <v>194.75</v>
      </c>
      <c r="P4735" s="143">
        <f t="shared" si="5091"/>
        <v>5223.75</v>
      </c>
      <c r="Q4735" s="143">
        <f t="shared" si="5092"/>
        <v>1287.75</v>
      </c>
      <c r="R4735" s="188">
        <f t="shared" si="5095"/>
        <v>7076.25</v>
      </c>
      <c r="T4735">
        <v>38166.94</v>
      </c>
      <c r="U4735" s="190">
        <f t="shared" si="5096"/>
        <v>0.18540260235690886</v>
      </c>
    </row>
    <row r="4736" spans="1:21" x14ac:dyDescent="0.2">
      <c r="A4736" s="178">
        <v>42933</v>
      </c>
      <c r="B4736" s="179">
        <v>0.25</v>
      </c>
      <c r="C4736" t="s">
        <v>349</v>
      </c>
      <c r="D4736">
        <v>2.11</v>
      </c>
      <c r="E4736">
        <v>0.95</v>
      </c>
      <c r="F4736">
        <v>1.85</v>
      </c>
      <c r="G4736">
        <v>0.97</v>
      </c>
      <c r="H4736" s="184">
        <f t="shared" ref="H4736:L4736" si="5155">H4712</f>
        <v>0.20833333333333334</v>
      </c>
      <c r="I4736" s="185">
        <f t="shared" si="5155"/>
        <v>207</v>
      </c>
      <c r="J4736" s="185">
        <f t="shared" si="5155"/>
        <v>283</v>
      </c>
      <c r="K4736" s="185">
        <f t="shared" si="5155"/>
        <v>2985</v>
      </c>
      <c r="L4736" s="185">
        <f t="shared" si="5155"/>
        <v>1717</v>
      </c>
      <c r="M4736" s="147"/>
      <c r="N4736" s="143">
        <f t="shared" si="5094"/>
        <v>436.77</v>
      </c>
      <c r="O4736" s="143">
        <f t="shared" si="5090"/>
        <v>268.84999999999997</v>
      </c>
      <c r="P4736" s="143">
        <f t="shared" si="5091"/>
        <v>5522.25</v>
      </c>
      <c r="Q4736" s="143">
        <f t="shared" si="5092"/>
        <v>1665.49</v>
      </c>
      <c r="R4736" s="188">
        <f t="shared" si="5095"/>
        <v>7893.36</v>
      </c>
      <c r="T4736">
        <v>38026.31</v>
      </c>
      <c r="U4736" s="190">
        <f t="shared" si="5096"/>
        <v>0.20757628073825729</v>
      </c>
    </row>
    <row r="4737" spans="1:21" x14ac:dyDescent="0.2">
      <c r="A4737" s="178">
        <v>42933</v>
      </c>
      <c r="B4737" s="179">
        <v>0.29166666666666669</v>
      </c>
      <c r="C4737" t="s">
        <v>349</v>
      </c>
      <c r="D4737">
        <v>2.56</v>
      </c>
      <c r="E4737">
        <v>1.5</v>
      </c>
      <c r="F4737">
        <v>1.75</v>
      </c>
      <c r="G4737">
        <v>1</v>
      </c>
      <c r="H4737" s="184">
        <f t="shared" ref="H4737:L4737" si="5156">H4713</f>
        <v>0.25</v>
      </c>
      <c r="I4737" s="185">
        <f t="shared" si="5156"/>
        <v>327</v>
      </c>
      <c r="J4737" s="185">
        <f t="shared" si="5156"/>
        <v>438</v>
      </c>
      <c r="K4737" s="185">
        <f t="shared" si="5156"/>
        <v>2985</v>
      </c>
      <c r="L4737" s="185">
        <f t="shared" si="5156"/>
        <v>1717</v>
      </c>
      <c r="M4737" s="147"/>
      <c r="N4737" s="143">
        <f t="shared" si="5094"/>
        <v>837.12</v>
      </c>
      <c r="O4737" s="143">
        <f t="shared" si="5090"/>
        <v>657</v>
      </c>
      <c r="P4737" s="143">
        <f t="shared" si="5091"/>
        <v>5223.75</v>
      </c>
      <c r="Q4737" s="143">
        <f t="shared" si="5092"/>
        <v>1717</v>
      </c>
      <c r="R4737" s="188">
        <f t="shared" si="5095"/>
        <v>8434.869999999999</v>
      </c>
      <c r="T4737">
        <v>39110.699999999997</v>
      </c>
      <c r="U4737" s="190">
        <f t="shared" si="5096"/>
        <v>0.21566655672232918</v>
      </c>
    </row>
    <row r="4738" spans="1:21" x14ac:dyDescent="0.2">
      <c r="A4738" s="178">
        <v>42933</v>
      </c>
      <c r="B4738" s="179">
        <v>0.33333333333333331</v>
      </c>
      <c r="C4738" t="s">
        <v>349</v>
      </c>
      <c r="D4738">
        <v>2.11</v>
      </c>
      <c r="E4738">
        <v>1.5</v>
      </c>
      <c r="F4738">
        <v>1.85</v>
      </c>
      <c r="G4738">
        <v>1</v>
      </c>
      <c r="H4738" s="184">
        <f t="shared" ref="H4738:L4738" si="5157">H4714</f>
        <v>0.29166666666666669</v>
      </c>
      <c r="I4738" s="185">
        <f t="shared" si="5157"/>
        <v>249</v>
      </c>
      <c r="J4738" s="185">
        <f t="shared" si="5157"/>
        <v>556</v>
      </c>
      <c r="K4738" s="185">
        <f t="shared" si="5157"/>
        <v>2872</v>
      </c>
      <c r="L4738" s="185">
        <f t="shared" si="5157"/>
        <v>2219</v>
      </c>
      <c r="M4738" s="147"/>
      <c r="N4738" s="143">
        <f t="shared" si="5094"/>
        <v>525.39</v>
      </c>
      <c r="O4738" s="143">
        <f t="shared" si="5090"/>
        <v>834</v>
      </c>
      <c r="P4738" s="143">
        <f t="shared" si="5091"/>
        <v>5313.2</v>
      </c>
      <c r="Q4738" s="143">
        <f t="shared" si="5092"/>
        <v>2219</v>
      </c>
      <c r="R4738" s="188">
        <f t="shared" si="5095"/>
        <v>8891.59</v>
      </c>
      <c r="T4738">
        <v>40678.15</v>
      </c>
      <c r="U4738" s="190">
        <f t="shared" si="5096"/>
        <v>0.21858393265180445</v>
      </c>
    </row>
    <row r="4739" spans="1:21" x14ac:dyDescent="0.2">
      <c r="A4739" s="178">
        <v>42933</v>
      </c>
      <c r="B4739" s="179">
        <v>0.375</v>
      </c>
      <c r="C4739" t="s">
        <v>349</v>
      </c>
      <c r="D4739">
        <v>3.46</v>
      </c>
      <c r="E4739">
        <v>2.61</v>
      </c>
      <c r="F4739">
        <v>2.61</v>
      </c>
      <c r="G4739">
        <v>1.41</v>
      </c>
      <c r="H4739" s="184">
        <f t="shared" ref="H4739:L4739" si="5158">H4715</f>
        <v>0.33333333333333331</v>
      </c>
      <c r="I4739" s="185">
        <f t="shared" si="5158"/>
        <v>256</v>
      </c>
      <c r="J4739" s="185">
        <f t="shared" si="5158"/>
        <v>306</v>
      </c>
      <c r="K4739" s="185">
        <f t="shared" si="5158"/>
        <v>2872</v>
      </c>
      <c r="L4739" s="185">
        <f t="shared" si="5158"/>
        <v>2219</v>
      </c>
      <c r="M4739" s="147"/>
      <c r="N4739" s="143">
        <f t="shared" si="5094"/>
        <v>885.76</v>
      </c>
      <c r="O4739" s="143">
        <f t="shared" si="5090"/>
        <v>798.66</v>
      </c>
      <c r="P4739" s="143">
        <f t="shared" si="5091"/>
        <v>7495.92</v>
      </c>
      <c r="Q4739" s="143">
        <f t="shared" si="5092"/>
        <v>3128.79</v>
      </c>
      <c r="R4739" s="188">
        <f t="shared" si="5095"/>
        <v>12309.130000000001</v>
      </c>
      <c r="T4739">
        <v>42049.95</v>
      </c>
      <c r="U4739" s="190">
        <f t="shared" si="5096"/>
        <v>0.29272638849748933</v>
      </c>
    </row>
    <row r="4740" spans="1:21" x14ac:dyDescent="0.2">
      <c r="A4740" s="178">
        <v>42933</v>
      </c>
      <c r="B4740" s="179">
        <v>0.41666666666666669</v>
      </c>
      <c r="C4740" t="s">
        <v>349</v>
      </c>
      <c r="D4740">
        <v>3.11</v>
      </c>
      <c r="E4740">
        <v>4.5999999999999996</v>
      </c>
      <c r="F4740">
        <v>4.71</v>
      </c>
      <c r="G4740">
        <v>3</v>
      </c>
      <c r="H4740" s="184">
        <f t="shared" ref="H4740:L4740" si="5159">H4716</f>
        <v>0.375</v>
      </c>
      <c r="I4740" s="185">
        <f t="shared" si="5159"/>
        <v>156</v>
      </c>
      <c r="J4740" s="185">
        <f t="shared" si="5159"/>
        <v>343</v>
      </c>
      <c r="K4740" s="185">
        <f t="shared" si="5159"/>
        <v>2872</v>
      </c>
      <c r="L4740" s="185">
        <f t="shared" si="5159"/>
        <v>2219</v>
      </c>
      <c r="M4740" s="147"/>
      <c r="N4740" s="143">
        <f t="shared" si="5094"/>
        <v>485.15999999999997</v>
      </c>
      <c r="O4740" s="143">
        <f t="shared" ref="O4740:O4803" si="5160">E4740*J4740</f>
        <v>1577.8</v>
      </c>
      <c r="P4740" s="143">
        <f t="shared" ref="P4740:P4803" si="5161">F4740*K4740</f>
        <v>13527.12</v>
      </c>
      <c r="Q4740" s="143">
        <f t="shared" ref="Q4740:Q4803" si="5162">G4740*L4740</f>
        <v>6657</v>
      </c>
      <c r="R4740" s="188">
        <f t="shared" si="5095"/>
        <v>22247.08</v>
      </c>
      <c r="T4740">
        <v>44982.22</v>
      </c>
      <c r="U4740" s="190">
        <f t="shared" si="5096"/>
        <v>0.49457496762053987</v>
      </c>
    </row>
    <row r="4741" spans="1:21" x14ac:dyDescent="0.2">
      <c r="A4741" s="178">
        <v>42933</v>
      </c>
      <c r="B4741" s="179">
        <v>0.45833333333333331</v>
      </c>
      <c r="C4741" t="s">
        <v>349</v>
      </c>
      <c r="D4741">
        <v>2.61</v>
      </c>
      <c r="E4741">
        <v>7.53</v>
      </c>
      <c r="F4741">
        <v>7.23</v>
      </c>
      <c r="G4741">
        <v>1.01</v>
      </c>
      <c r="H4741" s="184">
        <f t="shared" ref="H4741:L4741" si="5163">H4717</f>
        <v>0.41666666666666669</v>
      </c>
      <c r="I4741" s="185">
        <f t="shared" si="5163"/>
        <v>196</v>
      </c>
      <c r="J4741" s="185">
        <f t="shared" si="5163"/>
        <v>315</v>
      </c>
      <c r="K4741" s="185">
        <f t="shared" si="5163"/>
        <v>2872</v>
      </c>
      <c r="L4741" s="185">
        <f t="shared" si="5163"/>
        <v>2219</v>
      </c>
      <c r="M4741" s="147"/>
      <c r="N4741" s="143">
        <f t="shared" ref="N4741:N4804" si="5164">D4741*I4741</f>
        <v>511.56</v>
      </c>
      <c r="O4741" s="143">
        <f t="shared" si="5160"/>
        <v>2371.9500000000003</v>
      </c>
      <c r="P4741" s="143">
        <f t="shared" si="5161"/>
        <v>20764.560000000001</v>
      </c>
      <c r="Q4741" s="143">
        <f t="shared" si="5162"/>
        <v>2241.19</v>
      </c>
      <c r="R4741" s="188">
        <f t="shared" ref="R4741:R4804" si="5165">SUM(N4741:Q4741)</f>
        <v>25889.26</v>
      </c>
      <c r="T4741">
        <v>48569.04</v>
      </c>
      <c r="U4741" s="190">
        <f t="shared" ref="U4741:U4804" si="5166">R4741/T4741</f>
        <v>0.5330403895156256</v>
      </c>
    </row>
    <row r="4742" spans="1:21" x14ac:dyDescent="0.2">
      <c r="A4742" s="178">
        <v>42933</v>
      </c>
      <c r="B4742" s="179">
        <v>0.5</v>
      </c>
      <c r="C4742" t="s">
        <v>349</v>
      </c>
      <c r="D4742">
        <v>2.21</v>
      </c>
      <c r="E4742">
        <v>9.86</v>
      </c>
      <c r="F4742">
        <v>9.7899999999999991</v>
      </c>
      <c r="G4742">
        <v>2</v>
      </c>
      <c r="H4742" s="184">
        <f t="shared" ref="H4742:L4742" si="5167">H4718</f>
        <v>0.45833333333333331</v>
      </c>
      <c r="I4742" s="185">
        <f t="shared" si="5167"/>
        <v>226</v>
      </c>
      <c r="J4742" s="185">
        <f t="shared" si="5167"/>
        <v>326</v>
      </c>
      <c r="K4742" s="185">
        <f t="shared" si="5167"/>
        <v>2842</v>
      </c>
      <c r="L4742" s="185">
        <f t="shared" si="5167"/>
        <v>1635</v>
      </c>
      <c r="M4742" s="147"/>
      <c r="N4742" s="143">
        <f t="shared" si="5164"/>
        <v>499.46</v>
      </c>
      <c r="O4742" s="143">
        <f t="shared" si="5160"/>
        <v>3214.3599999999997</v>
      </c>
      <c r="P4742" s="143">
        <f t="shared" si="5161"/>
        <v>27823.179999999997</v>
      </c>
      <c r="Q4742" s="143">
        <f t="shared" si="5162"/>
        <v>3270</v>
      </c>
      <c r="R4742" s="188">
        <f t="shared" si="5165"/>
        <v>34807</v>
      </c>
      <c r="T4742">
        <v>52676.08</v>
      </c>
      <c r="U4742" s="190">
        <f t="shared" si="5166"/>
        <v>0.66077430211207822</v>
      </c>
    </row>
    <row r="4743" spans="1:21" x14ac:dyDescent="0.2">
      <c r="A4743" s="178">
        <v>42933</v>
      </c>
      <c r="B4743" s="179">
        <v>0.54166666666666663</v>
      </c>
      <c r="C4743" t="s">
        <v>349</v>
      </c>
      <c r="D4743">
        <v>1.61</v>
      </c>
      <c r="E4743">
        <v>12.91</v>
      </c>
      <c r="F4743">
        <v>13.76</v>
      </c>
      <c r="G4743">
        <v>4.09</v>
      </c>
      <c r="H4743" s="184">
        <f t="shared" ref="H4743:L4743" si="5168">H4719</f>
        <v>0.5</v>
      </c>
      <c r="I4743" s="185">
        <f t="shared" si="5168"/>
        <v>222</v>
      </c>
      <c r="J4743" s="185">
        <f t="shared" si="5168"/>
        <v>319</v>
      </c>
      <c r="K4743" s="185">
        <f t="shared" si="5168"/>
        <v>2842</v>
      </c>
      <c r="L4743" s="185">
        <f t="shared" si="5168"/>
        <v>1635</v>
      </c>
      <c r="M4743" s="147"/>
      <c r="N4743" s="143">
        <f t="shared" si="5164"/>
        <v>357.42</v>
      </c>
      <c r="O4743" s="143">
        <f t="shared" si="5160"/>
        <v>4118.29</v>
      </c>
      <c r="P4743" s="143">
        <f t="shared" si="5161"/>
        <v>39105.919999999998</v>
      </c>
      <c r="Q4743" s="143">
        <f t="shared" si="5162"/>
        <v>6687.15</v>
      </c>
      <c r="R4743" s="188">
        <f t="shared" si="5165"/>
        <v>50268.78</v>
      </c>
      <c r="T4743">
        <v>56239.41</v>
      </c>
      <c r="U4743" s="190">
        <f t="shared" si="5166"/>
        <v>0.89383547942625996</v>
      </c>
    </row>
    <row r="4744" spans="1:21" x14ac:dyDescent="0.2">
      <c r="A4744" s="178">
        <v>42933</v>
      </c>
      <c r="B4744" s="179">
        <v>0.58333333333333337</v>
      </c>
      <c r="C4744" t="s">
        <v>349</v>
      </c>
      <c r="D4744">
        <v>1.81</v>
      </c>
      <c r="E4744">
        <v>15.97</v>
      </c>
      <c r="F4744">
        <v>18.829999999999998</v>
      </c>
      <c r="G4744">
        <v>7</v>
      </c>
      <c r="H4744" s="184">
        <f t="shared" ref="H4744:L4744" si="5169">H4720</f>
        <v>0.54166666666666663</v>
      </c>
      <c r="I4744" s="185">
        <f t="shared" si="5169"/>
        <v>195</v>
      </c>
      <c r="J4744" s="185">
        <f t="shared" si="5169"/>
        <v>299</v>
      </c>
      <c r="K4744" s="185">
        <f t="shared" si="5169"/>
        <v>2842</v>
      </c>
      <c r="L4744" s="185">
        <f t="shared" si="5169"/>
        <v>1635</v>
      </c>
      <c r="M4744" s="147"/>
      <c r="N4744" s="143">
        <f t="shared" si="5164"/>
        <v>352.95</v>
      </c>
      <c r="O4744" s="143">
        <f t="shared" si="5160"/>
        <v>4775.03</v>
      </c>
      <c r="P4744" s="143">
        <f t="shared" si="5161"/>
        <v>53514.859999999993</v>
      </c>
      <c r="Q4744" s="143">
        <f t="shared" si="5162"/>
        <v>11445</v>
      </c>
      <c r="R4744" s="188">
        <f t="shared" si="5165"/>
        <v>70087.839999999997</v>
      </c>
      <c r="T4744">
        <v>59159.15</v>
      </c>
      <c r="U4744" s="190">
        <f t="shared" si="5166"/>
        <v>1.1847337225095356</v>
      </c>
    </row>
    <row r="4745" spans="1:21" x14ac:dyDescent="0.2">
      <c r="A4745" s="178">
        <v>42933</v>
      </c>
      <c r="B4745" s="179">
        <v>0.625</v>
      </c>
      <c r="C4745" t="s">
        <v>349</v>
      </c>
      <c r="D4745">
        <v>2.61</v>
      </c>
      <c r="E4745">
        <v>22.5</v>
      </c>
      <c r="F4745">
        <v>26.5</v>
      </c>
      <c r="G4745">
        <v>16.149999999999999</v>
      </c>
      <c r="H4745" s="184">
        <f t="shared" ref="H4745:L4745" si="5170">H4721</f>
        <v>0.58333333333333337</v>
      </c>
      <c r="I4745" s="185">
        <f t="shared" si="5170"/>
        <v>205</v>
      </c>
      <c r="J4745" s="185">
        <f t="shared" si="5170"/>
        <v>237</v>
      </c>
      <c r="K4745" s="185">
        <f t="shared" si="5170"/>
        <v>2842</v>
      </c>
      <c r="L4745" s="185">
        <f t="shared" si="5170"/>
        <v>1635</v>
      </c>
      <c r="M4745" s="147"/>
      <c r="N4745" s="143">
        <f t="shared" si="5164"/>
        <v>535.04999999999995</v>
      </c>
      <c r="O4745" s="143">
        <f t="shared" si="5160"/>
        <v>5332.5</v>
      </c>
      <c r="P4745" s="143">
        <f t="shared" si="5161"/>
        <v>75313</v>
      </c>
      <c r="Q4745" s="143">
        <f t="shared" si="5162"/>
        <v>26405.249999999996</v>
      </c>
      <c r="R4745" s="188">
        <f t="shared" si="5165"/>
        <v>107585.8</v>
      </c>
      <c r="T4745">
        <v>61239.49</v>
      </c>
      <c r="U4745" s="190">
        <f t="shared" si="5166"/>
        <v>1.7568043104212658</v>
      </c>
    </row>
    <row r="4746" spans="1:21" x14ac:dyDescent="0.2">
      <c r="A4746" s="178">
        <v>42933</v>
      </c>
      <c r="B4746" s="179">
        <v>0.66666666666666663</v>
      </c>
      <c r="C4746" t="s">
        <v>349</v>
      </c>
      <c r="D4746">
        <v>3.5</v>
      </c>
      <c r="E4746">
        <v>24.62</v>
      </c>
      <c r="F4746">
        <v>31.1</v>
      </c>
      <c r="G4746">
        <v>19.21</v>
      </c>
      <c r="H4746" s="184">
        <f t="shared" ref="H4746:L4746" si="5171">H4722</f>
        <v>0.625</v>
      </c>
      <c r="I4746" s="185">
        <f t="shared" si="5171"/>
        <v>212</v>
      </c>
      <c r="J4746" s="185">
        <f t="shared" si="5171"/>
        <v>213</v>
      </c>
      <c r="K4746" s="185">
        <f t="shared" si="5171"/>
        <v>2842</v>
      </c>
      <c r="L4746" s="185">
        <f t="shared" si="5171"/>
        <v>1380</v>
      </c>
      <c r="M4746" s="147"/>
      <c r="N4746" s="143">
        <f t="shared" si="5164"/>
        <v>742</v>
      </c>
      <c r="O4746" s="143">
        <f t="shared" si="5160"/>
        <v>5244.06</v>
      </c>
      <c r="P4746" s="143">
        <f t="shared" si="5161"/>
        <v>88386.2</v>
      </c>
      <c r="Q4746" s="143">
        <f t="shared" si="5162"/>
        <v>26509.800000000003</v>
      </c>
      <c r="R4746" s="188">
        <f t="shared" si="5165"/>
        <v>120882.06</v>
      </c>
      <c r="T4746">
        <v>62700.95</v>
      </c>
      <c r="U4746" s="190">
        <f t="shared" si="5166"/>
        <v>1.927914329846677</v>
      </c>
    </row>
    <row r="4747" spans="1:21" x14ac:dyDescent="0.2">
      <c r="A4747" s="178">
        <v>42933</v>
      </c>
      <c r="B4747" s="179">
        <v>0.70833333333333337</v>
      </c>
      <c r="C4747" t="s">
        <v>349</v>
      </c>
      <c r="D4747">
        <v>3.85</v>
      </c>
      <c r="E4747">
        <v>20.27</v>
      </c>
      <c r="F4747">
        <v>25.32</v>
      </c>
      <c r="G4747">
        <v>14.67</v>
      </c>
      <c r="H4747" s="184">
        <f t="shared" ref="H4747:L4747" si="5172">H4723</f>
        <v>0.66666666666666663</v>
      </c>
      <c r="I4747" s="185">
        <f t="shared" si="5172"/>
        <v>191</v>
      </c>
      <c r="J4747" s="185">
        <f t="shared" si="5172"/>
        <v>237</v>
      </c>
      <c r="K4747" s="185">
        <f t="shared" si="5172"/>
        <v>2842</v>
      </c>
      <c r="L4747" s="185">
        <f t="shared" si="5172"/>
        <v>1380</v>
      </c>
      <c r="M4747" s="147"/>
      <c r="N4747" s="143">
        <f t="shared" si="5164"/>
        <v>735.35</v>
      </c>
      <c r="O4747" s="143">
        <f t="shared" si="5160"/>
        <v>4803.99</v>
      </c>
      <c r="P4747" s="143">
        <f t="shared" si="5161"/>
        <v>71959.44</v>
      </c>
      <c r="Q4747" s="143">
        <f t="shared" si="5162"/>
        <v>20244.599999999999</v>
      </c>
      <c r="R4747" s="188">
        <f t="shared" si="5165"/>
        <v>97743.38</v>
      </c>
      <c r="T4747">
        <v>63572.21</v>
      </c>
      <c r="U4747" s="190">
        <f t="shared" si="5166"/>
        <v>1.5375174152353679</v>
      </c>
    </row>
    <row r="4748" spans="1:21" x14ac:dyDescent="0.2">
      <c r="A4748" s="178">
        <v>42933</v>
      </c>
      <c r="B4748" s="179">
        <v>0.75</v>
      </c>
      <c r="C4748" t="s">
        <v>349</v>
      </c>
      <c r="D4748">
        <v>3.02</v>
      </c>
      <c r="E4748">
        <v>5.48</v>
      </c>
      <c r="F4748">
        <v>11.25</v>
      </c>
      <c r="G4748">
        <v>4</v>
      </c>
      <c r="H4748" s="184">
        <f t="shared" ref="H4748:L4748" si="5173">H4724</f>
        <v>0.70833333333333337</v>
      </c>
      <c r="I4748" s="185">
        <f t="shared" si="5173"/>
        <v>218</v>
      </c>
      <c r="J4748" s="185">
        <f t="shared" si="5173"/>
        <v>258</v>
      </c>
      <c r="K4748" s="185">
        <f t="shared" si="5173"/>
        <v>2842</v>
      </c>
      <c r="L4748" s="185">
        <f t="shared" si="5173"/>
        <v>1380</v>
      </c>
      <c r="M4748" s="147"/>
      <c r="N4748" s="143">
        <f t="shared" si="5164"/>
        <v>658.36</v>
      </c>
      <c r="O4748" s="143">
        <f t="shared" si="5160"/>
        <v>1413.8400000000001</v>
      </c>
      <c r="P4748" s="143">
        <f t="shared" si="5161"/>
        <v>31972.5</v>
      </c>
      <c r="Q4748" s="143">
        <f t="shared" si="5162"/>
        <v>5520</v>
      </c>
      <c r="R4748" s="188">
        <f t="shared" si="5165"/>
        <v>39564.699999999997</v>
      </c>
      <c r="T4748">
        <v>64022.8</v>
      </c>
      <c r="U4748" s="190">
        <f t="shared" si="5166"/>
        <v>0.61797828273677491</v>
      </c>
    </row>
    <row r="4749" spans="1:21" x14ac:dyDescent="0.2">
      <c r="A4749" s="178">
        <v>42933</v>
      </c>
      <c r="B4749" s="179">
        <v>0.79166666666666663</v>
      </c>
      <c r="C4749" t="s">
        <v>349</v>
      </c>
      <c r="D4749">
        <v>2.31</v>
      </c>
      <c r="E4749">
        <v>5.17</v>
      </c>
      <c r="F4749">
        <v>10</v>
      </c>
      <c r="G4749">
        <v>4</v>
      </c>
      <c r="H4749" s="184">
        <f t="shared" ref="H4749:L4749" si="5174">H4725</f>
        <v>0.75</v>
      </c>
      <c r="I4749" s="185">
        <f t="shared" si="5174"/>
        <v>240</v>
      </c>
      <c r="J4749" s="185">
        <f t="shared" si="5174"/>
        <v>365</v>
      </c>
      <c r="K4749" s="185">
        <f t="shared" si="5174"/>
        <v>2842</v>
      </c>
      <c r="L4749" s="185">
        <f t="shared" si="5174"/>
        <v>1380</v>
      </c>
      <c r="M4749" s="147"/>
      <c r="N4749" s="143">
        <f t="shared" si="5164"/>
        <v>554.4</v>
      </c>
      <c r="O4749" s="143">
        <f t="shared" si="5160"/>
        <v>1887.05</v>
      </c>
      <c r="P4749" s="143">
        <f t="shared" si="5161"/>
        <v>28420</v>
      </c>
      <c r="Q4749" s="143">
        <f t="shared" si="5162"/>
        <v>5520</v>
      </c>
      <c r="R4749" s="188">
        <f t="shared" si="5165"/>
        <v>36381.449999999997</v>
      </c>
      <c r="T4749">
        <v>63657.66</v>
      </c>
      <c r="U4749" s="190">
        <f t="shared" si="5166"/>
        <v>0.57151723767414631</v>
      </c>
    </row>
    <row r="4750" spans="1:21" x14ac:dyDescent="0.2">
      <c r="A4750" s="178">
        <v>42933</v>
      </c>
      <c r="B4750" s="179">
        <v>0.83333333333333337</v>
      </c>
      <c r="C4750" t="s">
        <v>349</v>
      </c>
      <c r="D4750">
        <v>2.31</v>
      </c>
      <c r="E4750">
        <v>5.4</v>
      </c>
      <c r="F4750">
        <v>8.25</v>
      </c>
      <c r="G4750">
        <v>1.82</v>
      </c>
      <c r="H4750" s="184">
        <f t="shared" ref="H4750:L4750" si="5175">H4726</f>
        <v>0.79166666666666663</v>
      </c>
      <c r="I4750" s="185">
        <f t="shared" si="5175"/>
        <v>320</v>
      </c>
      <c r="J4750" s="185">
        <f t="shared" si="5175"/>
        <v>214</v>
      </c>
      <c r="K4750" s="185">
        <f t="shared" si="5175"/>
        <v>2842</v>
      </c>
      <c r="L4750" s="185">
        <f t="shared" si="5175"/>
        <v>1426</v>
      </c>
      <c r="M4750" s="147"/>
      <c r="N4750" s="143">
        <f t="shared" si="5164"/>
        <v>739.2</v>
      </c>
      <c r="O4750" s="143">
        <f t="shared" si="5160"/>
        <v>1155.6000000000001</v>
      </c>
      <c r="P4750" s="143">
        <f t="shared" si="5161"/>
        <v>23446.5</v>
      </c>
      <c r="Q4750" s="143">
        <f t="shared" si="5162"/>
        <v>2595.3200000000002</v>
      </c>
      <c r="R4750" s="188">
        <f t="shared" si="5165"/>
        <v>27936.62</v>
      </c>
      <c r="T4750">
        <v>62218.02</v>
      </c>
      <c r="U4750" s="190">
        <f t="shared" si="5166"/>
        <v>0.44901171718418553</v>
      </c>
    </row>
    <row r="4751" spans="1:21" x14ac:dyDescent="0.2">
      <c r="A4751" s="178">
        <v>42933</v>
      </c>
      <c r="B4751" s="179">
        <v>0.875</v>
      </c>
      <c r="C4751" t="s">
        <v>349</v>
      </c>
      <c r="D4751">
        <v>2.61</v>
      </c>
      <c r="E4751">
        <v>5.66</v>
      </c>
      <c r="F4751">
        <v>10</v>
      </c>
      <c r="G4751">
        <v>1.53</v>
      </c>
      <c r="H4751" s="184">
        <f t="shared" ref="H4751:L4751" si="5176">H4727</f>
        <v>0.83333333333333337</v>
      </c>
      <c r="I4751" s="185">
        <f t="shared" si="5176"/>
        <v>322</v>
      </c>
      <c r="J4751" s="185">
        <f t="shared" si="5176"/>
        <v>178</v>
      </c>
      <c r="K4751" s="185">
        <f t="shared" si="5176"/>
        <v>2842</v>
      </c>
      <c r="L4751" s="185">
        <f t="shared" si="5176"/>
        <v>1426</v>
      </c>
      <c r="M4751" s="147"/>
      <c r="N4751" s="143">
        <f t="shared" si="5164"/>
        <v>840.42</v>
      </c>
      <c r="O4751" s="143">
        <f t="shared" si="5160"/>
        <v>1007.48</v>
      </c>
      <c r="P4751" s="143">
        <f t="shared" si="5161"/>
        <v>28420</v>
      </c>
      <c r="Q4751" s="143">
        <f t="shared" si="5162"/>
        <v>2181.7800000000002</v>
      </c>
      <c r="R4751" s="188">
        <f t="shared" si="5165"/>
        <v>32449.68</v>
      </c>
      <c r="T4751">
        <v>60126.11</v>
      </c>
      <c r="U4751" s="190">
        <f t="shared" si="5166"/>
        <v>0.53969365388846879</v>
      </c>
    </row>
    <row r="4752" spans="1:21" x14ac:dyDescent="0.2">
      <c r="A4752" s="178">
        <v>42933</v>
      </c>
      <c r="B4752" s="179">
        <v>0.91666666666666663</v>
      </c>
      <c r="C4752" t="s">
        <v>349</v>
      </c>
      <c r="D4752">
        <v>5</v>
      </c>
      <c r="E4752">
        <v>2.61</v>
      </c>
      <c r="F4752">
        <v>5.88</v>
      </c>
      <c r="G4752">
        <v>1.25</v>
      </c>
      <c r="H4752" s="184">
        <f t="shared" ref="H4752:L4752" si="5177">H4728</f>
        <v>0.875</v>
      </c>
      <c r="I4752" s="185">
        <f t="shared" si="5177"/>
        <v>337</v>
      </c>
      <c r="J4752" s="185">
        <f t="shared" si="5177"/>
        <v>173</v>
      </c>
      <c r="K4752" s="185">
        <f t="shared" si="5177"/>
        <v>2842</v>
      </c>
      <c r="L4752" s="185">
        <f t="shared" si="5177"/>
        <v>1426</v>
      </c>
      <c r="M4752" s="147"/>
      <c r="N4752" s="143">
        <f t="shared" si="5164"/>
        <v>1685</v>
      </c>
      <c r="O4752" s="143">
        <f t="shared" si="5160"/>
        <v>451.53</v>
      </c>
      <c r="P4752" s="143">
        <f t="shared" si="5161"/>
        <v>16710.96</v>
      </c>
      <c r="Q4752" s="143">
        <f t="shared" si="5162"/>
        <v>1782.5</v>
      </c>
      <c r="R4752" s="188">
        <f t="shared" si="5165"/>
        <v>20629.989999999998</v>
      </c>
      <c r="T4752">
        <v>58034.34</v>
      </c>
      <c r="U4752" s="190">
        <f t="shared" si="5166"/>
        <v>0.35547901466614418</v>
      </c>
    </row>
    <row r="4753" spans="1:21" x14ac:dyDescent="0.2">
      <c r="A4753" s="178">
        <v>42933</v>
      </c>
      <c r="B4753" s="179">
        <v>0.95833333333333337</v>
      </c>
      <c r="C4753" t="s">
        <v>349</v>
      </c>
      <c r="D4753">
        <v>2.99</v>
      </c>
      <c r="E4753">
        <v>2.21</v>
      </c>
      <c r="F4753">
        <v>5.82</v>
      </c>
      <c r="G4753">
        <v>0.12</v>
      </c>
      <c r="H4753" s="184">
        <f t="shared" ref="H4753:L4753" si="5178">H4729</f>
        <v>0.91666666666666663</v>
      </c>
      <c r="I4753" s="185">
        <f t="shared" si="5178"/>
        <v>394</v>
      </c>
      <c r="J4753" s="185">
        <f t="shared" si="5178"/>
        <v>194</v>
      </c>
      <c r="K4753" s="185">
        <f t="shared" si="5178"/>
        <v>2842</v>
      </c>
      <c r="L4753" s="185">
        <f t="shared" si="5178"/>
        <v>1426</v>
      </c>
      <c r="M4753" s="147"/>
      <c r="N4753" s="143">
        <f t="shared" si="5164"/>
        <v>1178.0600000000002</v>
      </c>
      <c r="O4753" s="143">
        <f t="shared" si="5160"/>
        <v>428.74</v>
      </c>
      <c r="P4753" s="143">
        <f t="shared" si="5161"/>
        <v>16540.440000000002</v>
      </c>
      <c r="Q4753" s="143">
        <f t="shared" si="5162"/>
        <v>171.12</v>
      </c>
      <c r="R4753" s="188">
        <f t="shared" si="5165"/>
        <v>18318.36</v>
      </c>
      <c r="T4753">
        <v>56251.7</v>
      </c>
      <c r="U4753" s="190">
        <f t="shared" si="5166"/>
        <v>0.32564989146994672</v>
      </c>
    </row>
    <row r="4754" spans="1:21" x14ac:dyDescent="0.2">
      <c r="A4754" s="178">
        <v>42933</v>
      </c>
      <c r="B4754" s="180">
        <v>1</v>
      </c>
      <c r="C4754" t="s">
        <v>349</v>
      </c>
      <c r="D4754">
        <v>2.99</v>
      </c>
      <c r="E4754">
        <v>1.01</v>
      </c>
      <c r="F4754">
        <v>3.22</v>
      </c>
      <c r="G4754">
        <v>0.12</v>
      </c>
      <c r="H4754" s="184">
        <f t="shared" ref="H4754:L4754" si="5179">H4730</f>
        <v>0.95833333333333337</v>
      </c>
      <c r="I4754" s="185">
        <f t="shared" si="5179"/>
        <v>389</v>
      </c>
      <c r="J4754" s="185">
        <f t="shared" si="5179"/>
        <v>265</v>
      </c>
      <c r="K4754" s="185">
        <f t="shared" si="5179"/>
        <v>2985</v>
      </c>
      <c r="L4754" s="185">
        <f t="shared" si="5179"/>
        <v>1111</v>
      </c>
      <c r="M4754" s="147"/>
      <c r="N4754" s="143">
        <f t="shared" si="5164"/>
        <v>1163.1100000000001</v>
      </c>
      <c r="O4754" s="143">
        <f t="shared" si="5160"/>
        <v>267.64999999999998</v>
      </c>
      <c r="P4754" s="143">
        <f t="shared" si="5161"/>
        <v>9611.7000000000007</v>
      </c>
      <c r="Q4754" s="143">
        <f t="shared" si="5162"/>
        <v>133.32</v>
      </c>
      <c r="R4754" s="188">
        <f t="shared" si="5165"/>
        <v>11175.78</v>
      </c>
      <c r="T4754">
        <v>52522.15</v>
      </c>
      <c r="U4754" s="190">
        <f t="shared" si="5166"/>
        <v>0.21278222616553208</v>
      </c>
    </row>
    <row r="4755" spans="1:21" x14ac:dyDescent="0.2">
      <c r="A4755" s="178">
        <v>42934</v>
      </c>
      <c r="B4755" s="179">
        <v>4.1666666666666664E-2</v>
      </c>
      <c r="C4755" t="s">
        <v>349</v>
      </c>
      <c r="D4755">
        <v>3.35</v>
      </c>
      <c r="E4755">
        <v>0.95</v>
      </c>
      <c r="F4755">
        <v>1.75</v>
      </c>
      <c r="G4755">
        <v>0.12</v>
      </c>
      <c r="H4755" s="184">
        <f t="shared" ref="H4755:L4755" si="5180">H4731</f>
        <v>1</v>
      </c>
      <c r="I4755" s="185">
        <f t="shared" si="5180"/>
        <v>362</v>
      </c>
      <c r="J4755" s="185">
        <f t="shared" si="5180"/>
        <v>243</v>
      </c>
      <c r="K4755" s="185">
        <f t="shared" si="5180"/>
        <v>2985</v>
      </c>
      <c r="L4755" s="185">
        <f t="shared" si="5180"/>
        <v>1111</v>
      </c>
      <c r="M4755" s="147"/>
      <c r="N4755" s="143">
        <f t="shared" si="5164"/>
        <v>1212.7</v>
      </c>
      <c r="O4755" s="143">
        <f t="shared" si="5160"/>
        <v>230.85</v>
      </c>
      <c r="P4755" s="143">
        <f t="shared" si="5161"/>
        <v>5223.75</v>
      </c>
      <c r="Q4755" s="143">
        <f t="shared" si="5162"/>
        <v>133.32</v>
      </c>
      <c r="R4755" s="188">
        <f t="shared" si="5165"/>
        <v>6800.62</v>
      </c>
      <c r="T4755">
        <v>48404.6</v>
      </c>
      <c r="U4755" s="190">
        <f t="shared" si="5166"/>
        <v>0.14049532482450014</v>
      </c>
    </row>
    <row r="4756" spans="1:21" x14ac:dyDescent="0.2">
      <c r="A4756" s="178">
        <v>42934</v>
      </c>
      <c r="B4756" s="179">
        <v>8.3333333333333329E-2</v>
      </c>
      <c r="C4756" t="s">
        <v>349</v>
      </c>
      <c r="D4756">
        <v>2.99</v>
      </c>
      <c r="E4756">
        <v>0.95</v>
      </c>
      <c r="F4756">
        <v>1.75</v>
      </c>
      <c r="G4756">
        <v>0.12</v>
      </c>
      <c r="H4756" s="184">
        <f t="shared" ref="H4756:L4756" si="5181">H4732</f>
        <v>4.1666666666666664E-2</v>
      </c>
      <c r="I4756" s="185">
        <f t="shared" si="5181"/>
        <v>294</v>
      </c>
      <c r="J4756" s="185">
        <f t="shared" si="5181"/>
        <v>212</v>
      </c>
      <c r="K4756" s="185">
        <f t="shared" si="5181"/>
        <v>2985</v>
      </c>
      <c r="L4756" s="185">
        <f t="shared" si="5181"/>
        <v>1111</v>
      </c>
      <c r="M4756" s="147"/>
      <c r="N4756" s="143">
        <f t="shared" si="5164"/>
        <v>879.06000000000006</v>
      </c>
      <c r="O4756" s="143">
        <f t="shared" si="5160"/>
        <v>201.39999999999998</v>
      </c>
      <c r="P4756" s="143">
        <f t="shared" si="5161"/>
        <v>5223.75</v>
      </c>
      <c r="Q4756" s="143">
        <f t="shared" si="5162"/>
        <v>133.32</v>
      </c>
      <c r="R4756" s="188">
        <f t="shared" si="5165"/>
        <v>6437.53</v>
      </c>
      <c r="T4756">
        <v>44927.13</v>
      </c>
      <c r="U4756" s="190">
        <f t="shared" si="5166"/>
        <v>0.1432882536676614</v>
      </c>
    </row>
    <row r="4757" spans="1:21" x14ac:dyDescent="0.2">
      <c r="A4757" s="178">
        <v>42934</v>
      </c>
      <c r="B4757" s="179">
        <v>0.125</v>
      </c>
      <c r="C4757" t="s">
        <v>349</v>
      </c>
      <c r="D4757">
        <v>2.99</v>
      </c>
      <c r="E4757">
        <v>0.95</v>
      </c>
      <c r="F4757">
        <v>1.75</v>
      </c>
      <c r="G4757">
        <v>0.75</v>
      </c>
      <c r="H4757" s="184">
        <f t="shared" ref="H4757:L4757" si="5182">H4733</f>
        <v>8.3333333333333329E-2</v>
      </c>
      <c r="I4757" s="185">
        <f t="shared" si="5182"/>
        <v>236</v>
      </c>
      <c r="J4757" s="185">
        <f t="shared" si="5182"/>
        <v>179</v>
      </c>
      <c r="K4757" s="185">
        <f t="shared" si="5182"/>
        <v>2985</v>
      </c>
      <c r="L4757" s="185">
        <f t="shared" si="5182"/>
        <v>1111</v>
      </c>
      <c r="M4757" s="147"/>
      <c r="N4757" s="143">
        <f t="shared" si="5164"/>
        <v>705.6400000000001</v>
      </c>
      <c r="O4757" s="143">
        <f t="shared" si="5160"/>
        <v>170.04999999999998</v>
      </c>
      <c r="P4757" s="143">
        <f t="shared" si="5161"/>
        <v>5223.75</v>
      </c>
      <c r="Q4757" s="143">
        <f t="shared" si="5162"/>
        <v>833.25</v>
      </c>
      <c r="R4757" s="188">
        <f t="shared" si="5165"/>
        <v>6932.6900000000005</v>
      </c>
      <c r="T4757">
        <v>42244.98</v>
      </c>
      <c r="U4757" s="190">
        <f t="shared" si="5166"/>
        <v>0.16410683588913996</v>
      </c>
    </row>
    <row r="4758" spans="1:21" x14ac:dyDescent="0.2">
      <c r="A4758" s="178">
        <v>42934</v>
      </c>
      <c r="B4758" s="179">
        <v>0.16666666666666666</v>
      </c>
      <c r="C4758" t="s">
        <v>349</v>
      </c>
      <c r="D4758">
        <v>2.29</v>
      </c>
      <c r="E4758">
        <v>0.95</v>
      </c>
      <c r="F4758">
        <v>1.75</v>
      </c>
      <c r="G4758">
        <v>0.75</v>
      </c>
      <c r="H4758" s="184">
        <f t="shared" ref="H4758:L4758" si="5183">H4734</f>
        <v>0.125</v>
      </c>
      <c r="I4758" s="185">
        <f t="shared" si="5183"/>
        <v>201</v>
      </c>
      <c r="J4758" s="185">
        <f t="shared" si="5183"/>
        <v>205</v>
      </c>
      <c r="K4758" s="185">
        <f t="shared" si="5183"/>
        <v>2985</v>
      </c>
      <c r="L4758" s="185">
        <f t="shared" si="5183"/>
        <v>1717</v>
      </c>
      <c r="M4758" s="147"/>
      <c r="N4758" s="143">
        <f t="shared" si="5164"/>
        <v>460.29</v>
      </c>
      <c r="O4758" s="143">
        <f t="shared" si="5160"/>
        <v>194.75</v>
      </c>
      <c r="P4758" s="143">
        <f t="shared" si="5161"/>
        <v>5223.75</v>
      </c>
      <c r="Q4758" s="143">
        <f t="shared" si="5162"/>
        <v>1287.75</v>
      </c>
      <c r="R4758" s="188">
        <f t="shared" si="5165"/>
        <v>7166.54</v>
      </c>
      <c r="T4758">
        <v>40328.71</v>
      </c>
      <c r="U4758" s="190">
        <f t="shared" si="5166"/>
        <v>0.17770317969506091</v>
      </c>
    </row>
    <row r="4759" spans="1:21" x14ac:dyDescent="0.2">
      <c r="A4759" s="178">
        <v>42934</v>
      </c>
      <c r="B4759" s="179">
        <v>0.20833333333333334</v>
      </c>
      <c r="C4759" t="s">
        <v>349</v>
      </c>
      <c r="D4759">
        <v>2</v>
      </c>
      <c r="E4759">
        <v>0.95</v>
      </c>
      <c r="F4759">
        <v>1.75</v>
      </c>
      <c r="G4759">
        <v>0.75</v>
      </c>
      <c r="H4759" s="184">
        <f t="shared" ref="H4759:L4759" si="5184">H4735</f>
        <v>0.16666666666666666</v>
      </c>
      <c r="I4759" s="185">
        <f t="shared" si="5184"/>
        <v>185</v>
      </c>
      <c r="J4759" s="185">
        <f t="shared" si="5184"/>
        <v>205</v>
      </c>
      <c r="K4759" s="185">
        <f t="shared" si="5184"/>
        <v>2985</v>
      </c>
      <c r="L4759" s="185">
        <f t="shared" si="5184"/>
        <v>1717</v>
      </c>
      <c r="M4759" s="147"/>
      <c r="N4759" s="143">
        <f t="shared" si="5164"/>
        <v>370</v>
      </c>
      <c r="O4759" s="143">
        <f t="shared" si="5160"/>
        <v>194.75</v>
      </c>
      <c r="P4759" s="143">
        <f t="shared" si="5161"/>
        <v>5223.75</v>
      </c>
      <c r="Q4759" s="143">
        <f t="shared" si="5162"/>
        <v>1287.75</v>
      </c>
      <c r="R4759" s="188">
        <f t="shared" si="5165"/>
        <v>7076.25</v>
      </c>
      <c r="T4759">
        <v>39156.25</v>
      </c>
      <c r="U4759" s="190">
        <f t="shared" si="5166"/>
        <v>0.18071827613727054</v>
      </c>
    </row>
    <row r="4760" spans="1:21" x14ac:dyDescent="0.2">
      <c r="A4760" s="178">
        <v>42934</v>
      </c>
      <c r="B4760" s="179">
        <v>0.25</v>
      </c>
      <c r="C4760" t="s">
        <v>349</v>
      </c>
      <c r="D4760">
        <v>2</v>
      </c>
      <c r="E4760">
        <v>0.95</v>
      </c>
      <c r="F4760">
        <v>1.75</v>
      </c>
      <c r="G4760">
        <v>0.75</v>
      </c>
      <c r="H4760" s="184">
        <f t="shared" ref="H4760:L4760" si="5185">H4736</f>
        <v>0.20833333333333334</v>
      </c>
      <c r="I4760" s="185">
        <f t="shared" si="5185"/>
        <v>207</v>
      </c>
      <c r="J4760" s="185">
        <f t="shared" si="5185"/>
        <v>283</v>
      </c>
      <c r="K4760" s="185">
        <f t="shared" si="5185"/>
        <v>2985</v>
      </c>
      <c r="L4760" s="185">
        <f t="shared" si="5185"/>
        <v>1717</v>
      </c>
      <c r="M4760" s="147"/>
      <c r="N4760" s="143">
        <f t="shared" si="5164"/>
        <v>414</v>
      </c>
      <c r="O4760" s="143">
        <f t="shared" si="5160"/>
        <v>268.84999999999997</v>
      </c>
      <c r="P4760" s="143">
        <f t="shared" si="5161"/>
        <v>5223.75</v>
      </c>
      <c r="Q4760" s="143">
        <f t="shared" si="5162"/>
        <v>1287.75</v>
      </c>
      <c r="R4760" s="188">
        <f t="shared" si="5165"/>
        <v>7194.35</v>
      </c>
      <c r="T4760">
        <v>38944.15</v>
      </c>
      <c r="U4760" s="190">
        <f t="shared" si="5166"/>
        <v>0.18473506290418459</v>
      </c>
    </row>
    <row r="4761" spans="1:21" x14ac:dyDescent="0.2">
      <c r="A4761" s="178">
        <v>42934</v>
      </c>
      <c r="B4761" s="179">
        <v>0.29166666666666669</v>
      </c>
      <c r="C4761" t="s">
        <v>349</v>
      </c>
      <c r="D4761">
        <v>2</v>
      </c>
      <c r="E4761">
        <v>1.92</v>
      </c>
      <c r="F4761">
        <v>1.86</v>
      </c>
      <c r="G4761">
        <v>1.41</v>
      </c>
      <c r="H4761" s="184">
        <f t="shared" ref="H4761:L4761" si="5186">H4737</f>
        <v>0.25</v>
      </c>
      <c r="I4761" s="185">
        <f t="shared" si="5186"/>
        <v>327</v>
      </c>
      <c r="J4761" s="185">
        <f t="shared" si="5186"/>
        <v>438</v>
      </c>
      <c r="K4761" s="185">
        <f t="shared" si="5186"/>
        <v>2985</v>
      </c>
      <c r="L4761" s="185">
        <f t="shared" si="5186"/>
        <v>1717</v>
      </c>
      <c r="M4761" s="147"/>
      <c r="N4761" s="143">
        <f t="shared" si="5164"/>
        <v>654</v>
      </c>
      <c r="O4761" s="143">
        <f t="shared" si="5160"/>
        <v>840.95999999999992</v>
      </c>
      <c r="P4761" s="143">
        <f t="shared" si="5161"/>
        <v>5552.1</v>
      </c>
      <c r="Q4761" s="143">
        <f t="shared" si="5162"/>
        <v>2420.9699999999998</v>
      </c>
      <c r="R4761" s="188">
        <f t="shared" si="5165"/>
        <v>9468.0300000000007</v>
      </c>
      <c r="T4761">
        <v>39929.699999999997</v>
      </c>
      <c r="U4761" s="190">
        <f t="shared" si="5166"/>
        <v>0.23711748397809154</v>
      </c>
    </row>
    <row r="4762" spans="1:21" x14ac:dyDescent="0.2">
      <c r="A4762" s="178">
        <v>42934</v>
      </c>
      <c r="B4762" s="179">
        <v>0.33333333333333331</v>
      </c>
      <c r="C4762" t="s">
        <v>349</v>
      </c>
      <c r="D4762">
        <v>2.02</v>
      </c>
      <c r="E4762">
        <v>2.21</v>
      </c>
      <c r="F4762">
        <v>2.11</v>
      </c>
      <c r="G4762">
        <v>1.41</v>
      </c>
      <c r="H4762" s="184">
        <f t="shared" ref="H4762:L4762" si="5187">H4738</f>
        <v>0.29166666666666669</v>
      </c>
      <c r="I4762" s="185">
        <f t="shared" si="5187"/>
        <v>249</v>
      </c>
      <c r="J4762" s="185">
        <f t="shared" si="5187"/>
        <v>556</v>
      </c>
      <c r="K4762" s="185">
        <f t="shared" si="5187"/>
        <v>2872</v>
      </c>
      <c r="L4762" s="185">
        <f t="shared" si="5187"/>
        <v>2219</v>
      </c>
      <c r="M4762" s="147"/>
      <c r="N4762" s="143">
        <f t="shared" si="5164"/>
        <v>502.98</v>
      </c>
      <c r="O4762" s="143">
        <f t="shared" si="5160"/>
        <v>1228.76</v>
      </c>
      <c r="P4762" s="143">
        <f t="shared" si="5161"/>
        <v>6059.92</v>
      </c>
      <c r="Q4762" s="143">
        <f t="shared" si="5162"/>
        <v>3128.79</v>
      </c>
      <c r="R4762" s="188">
        <f t="shared" si="5165"/>
        <v>10920.45</v>
      </c>
      <c r="T4762">
        <v>41469.5</v>
      </c>
      <c r="U4762" s="190">
        <f t="shared" si="5166"/>
        <v>0.26333691025934725</v>
      </c>
    </row>
    <row r="4763" spans="1:21" x14ac:dyDescent="0.2">
      <c r="A4763" s="178">
        <v>42934</v>
      </c>
      <c r="B4763" s="179">
        <v>0.375</v>
      </c>
      <c r="C4763" t="s">
        <v>349</v>
      </c>
      <c r="D4763">
        <v>2.99</v>
      </c>
      <c r="E4763">
        <v>3.11</v>
      </c>
      <c r="F4763">
        <v>3.99</v>
      </c>
      <c r="G4763">
        <v>1.82</v>
      </c>
      <c r="H4763" s="184">
        <f t="shared" ref="H4763:L4763" si="5188">H4739</f>
        <v>0.33333333333333331</v>
      </c>
      <c r="I4763" s="185">
        <f t="shared" si="5188"/>
        <v>256</v>
      </c>
      <c r="J4763" s="185">
        <f t="shared" si="5188"/>
        <v>306</v>
      </c>
      <c r="K4763" s="185">
        <f t="shared" si="5188"/>
        <v>2872</v>
      </c>
      <c r="L4763" s="185">
        <f t="shared" si="5188"/>
        <v>2219</v>
      </c>
      <c r="M4763" s="147"/>
      <c r="N4763" s="143">
        <f t="shared" si="5164"/>
        <v>765.44</v>
      </c>
      <c r="O4763" s="143">
        <f t="shared" si="5160"/>
        <v>951.66</v>
      </c>
      <c r="P4763" s="143">
        <f t="shared" si="5161"/>
        <v>11459.28</v>
      </c>
      <c r="Q4763" s="143">
        <f t="shared" si="5162"/>
        <v>4038.58</v>
      </c>
      <c r="R4763" s="188">
        <f t="shared" si="5165"/>
        <v>17214.96</v>
      </c>
      <c r="T4763">
        <v>42635.839999999997</v>
      </c>
      <c r="U4763" s="190">
        <f t="shared" si="5166"/>
        <v>0.40376734690814114</v>
      </c>
    </row>
    <row r="4764" spans="1:21" x14ac:dyDescent="0.2">
      <c r="A4764" s="178">
        <v>42934</v>
      </c>
      <c r="B4764" s="179">
        <v>0.41666666666666669</v>
      </c>
      <c r="C4764" t="s">
        <v>349</v>
      </c>
      <c r="D4764">
        <v>2.99</v>
      </c>
      <c r="E4764">
        <v>4</v>
      </c>
      <c r="F4764">
        <v>6</v>
      </c>
      <c r="G4764">
        <v>2</v>
      </c>
      <c r="H4764" s="184">
        <f t="shared" ref="H4764:L4764" si="5189">H4740</f>
        <v>0.375</v>
      </c>
      <c r="I4764" s="185">
        <f t="shared" si="5189"/>
        <v>156</v>
      </c>
      <c r="J4764" s="185">
        <f t="shared" si="5189"/>
        <v>343</v>
      </c>
      <c r="K4764" s="185">
        <f t="shared" si="5189"/>
        <v>2872</v>
      </c>
      <c r="L4764" s="185">
        <f t="shared" si="5189"/>
        <v>2219</v>
      </c>
      <c r="M4764" s="147"/>
      <c r="N4764" s="143">
        <f t="shared" si="5164"/>
        <v>466.44000000000005</v>
      </c>
      <c r="O4764" s="143">
        <f t="shared" si="5160"/>
        <v>1372</v>
      </c>
      <c r="P4764" s="143">
        <f t="shared" si="5161"/>
        <v>17232</v>
      </c>
      <c r="Q4764" s="143">
        <f t="shared" si="5162"/>
        <v>4438</v>
      </c>
      <c r="R4764" s="188">
        <f t="shared" si="5165"/>
        <v>23508.44</v>
      </c>
      <c r="T4764">
        <v>45448.99</v>
      </c>
      <c r="U4764" s="190">
        <f t="shared" si="5166"/>
        <v>0.51724889816033315</v>
      </c>
    </row>
    <row r="4765" spans="1:21" x14ac:dyDescent="0.2">
      <c r="A4765" s="178">
        <v>42934</v>
      </c>
      <c r="B4765" s="179">
        <v>0.45833333333333331</v>
      </c>
      <c r="C4765" t="s">
        <v>349</v>
      </c>
      <c r="D4765">
        <v>2.61</v>
      </c>
      <c r="E4765">
        <v>5.68</v>
      </c>
      <c r="F4765">
        <v>6.72</v>
      </c>
      <c r="G4765">
        <v>0.99</v>
      </c>
      <c r="H4765" s="184">
        <f t="shared" ref="H4765:L4765" si="5190">H4741</f>
        <v>0.41666666666666669</v>
      </c>
      <c r="I4765" s="185">
        <f t="shared" si="5190"/>
        <v>196</v>
      </c>
      <c r="J4765" s="185">
        <f t="shared" si="5190"/>
        <v>315</v>
      </c>
      <c r="K4765" s="185">
        <f t="shared" si="5190"/>
        <v>2872</v>
      </c>
      <c r="L4765" s="185">
        <f t="shared" si="5190"/>
        <v>2219</v>
      </c>
      <c r="M4765" s="147"/>
      <c r="N4765" s="143">
        <f t="shared" si="5164"/>
        <v>511.56</v>
      </c>
      <c r="O4765" s="143">
        <f t="shared" si="5160"/>
        <v>1789.1999999999998</v>
      </c>
      <c r="P4765" s="143">
        <f t="shared" si="5161"/>
        <v>19299.84</v>
      </c>
      <c r="Q4765" s="143">
        <f t="shared" si="5162"/>
        <v>2196.81</v>
      </c>
      <c r="R4765" s="188">
        <f t="shared" si="5165"/>
        <v>23797.41</v>
      </c>
      <c r="T4765">
        <v>49165.71</v>
      </c>
      <c r="U4765" s="190">
        <f t="shared" si="5166"/>
        <v>0.48402453661301748</v>
      </c>
    </row>
    <row r="4766" spans="1:21" x14ac:dyDescent="0.2">
      <c r="A4766" s="178">
        <v>42934</v>
      </c>
      <c r="B4766" s="179">
        <v>0.5</v>
      </c>
      <c r="C4766" t="s">
        <v>349</v>
      </c>
      <c r="D4766">
        <v>2.21</v>
      </c>
      <c r="E4766">
        <v>8.1300000000000008</v>
      </c>
      <c r="F4766">
        <v>8.25</v>
      </c>
      <c r="G4766">
        <v>1.94</v>
      </c>
      <c r="H4766" s="184">
        <f t="shared" ref="H4766:L4766" si="5191">H4742</f>
        <v>0.45833333333333331</v>
      </c>
      <c r="I4766" s="185">
        <f t="shared" si="5191"/>
        <v>226</v>
      </c>
      <c r="J4766" s="185">
        <f t="shared" si="5191"/>
        <v>326</v>
      </c>
      <c r="K4766" s="185">
        <f t="shared" si="5191"/>
        <v>2842</v>
      </c>
      <c r="L4766" s="185">
        <f t="shared" si="5191"/>
        <v>1635</v>
      </c>
      <c r="M4766" s="147"/>
      <c r="N4766" s="143">
        <f t="shared" si="5164"/>
        <v>499.46</v>
      </c>
      <c r="O4766" s="143">
        <f t="shared" si="5160"/>
        <v>2650.38</v>
      </c>
      <c r="P4766" s="143">
        <f t="shared" si="5161"/>
        <v>23446.5</v>
      </c>
      <c r="Q4766" s="143">
        <f t="shared" si="5162"/>
        <v>3171.9</v>
      </c>
      <c r="R4766" s="188">
        <f t="shared" si="5165"/>
        <v>29768.240000000002</v>
      </c>
      <c r="T4766">
        <v>53110.61</v>
      </c>
      <c r="U4766" s="190">
        <f t="shared" si="5166"/>
        <v>0.56049516283092971</v>
      </c>
    </row>
    <row r="4767" spans="1:21" x14ac:dyDescent="0.2">
      <c r="A4767" s="178">
        <v>42934</v>
      </c>
      <c r="B4767" s="179">
        <v>0.54166666666666663</v>
      </c>
      <c r="C4767" t="s">
        <v>349</v>
      </c>
      <c r="D4767">
        <v>1.18</v>
      </c>
      <c r="E4767">
        <v>10.88</v>
      </c>
      <c r="F4767">
        <v>11.41</v>
      </c>
      <c r="G4767">
        <v>4</v>
      </c>
      <c r="H4767" s="184">
        <f t="shared" ref="H4767:L4767" si="5192">H4743</f>
        <v>0.5</v>
      </c>
      <c r="I4767" s="185">
        <f t="shared" si="5192"/>
        <v>222</v>
      </c>
      <c r="J4767" s="185">
        <f t="shared" si="5192"/>
        <v>319</v>
      </c>
      <c r="K4767" s="185">
        <f t="shared" si="5192"/>
        <v>2842</v>
      </c>
      <c r="L4767" s="185">
        <f t="shared" si="5192"/>
        <v>1635</v>
      </c>
      <c r="M4767" s="147"/>
      <c r="N4767" s="143">
        <f t="shared" si="5164"/>
        <v>261.95999999999998</v>
      </c>
      <c r="O4767" s="143">
        <f t="shared" si="5160"/>
        <v>3470.7200000000003</v>
      </c>
      <c r="P4767" s="143">
        <f t="shared" si="5161"/>
        <v>32427.22</v>
      </c>
      <c r="Q4767" s="143">
        <f t="shared" si="5162"/>
        <v>6540</v>
      </c>
      <c r="R4767" s="188">
        <f t="shared" si="5165"/>
        <v>42699.9</v>
      </c>
      <c r="T4767">
        <v>56357.11</v>
      </c>
      <c r="U4767" s="190">
        <f t="shared" si="5166"/>
        <v>0.75766660142792985</v>
      </c>
    </row>
    <row r="4768" spans="1:21" x14ac:dyDescent="0.2">
      <c r="A4768" s="178">
        <v>42934</v>
      </c>
      <c r="B4768" s="179">
        <v>0.58333333333333337</v>
      </c>
      <c r="C4768" t="s">
        <v>349</v>
      </c>
      <c r="D4768">
        <v>1.6</v>
      </c>
      <c r="E4768">
        <v>14.34</v>
      </c>
      <c r="F4768">
        <v>15.52</v>
      </c>
      <c r="G4768">
        <v>7</v>
      </c>
      <c r="H4768" s="184">
        <f t="shared" ref="H4768:L4768" si="5193">H4744</f>
        <v>0.54166666666666663</v>
      </c>
      <c r="I4768" s="185">
        <f t="shared" si="5193"/>
        <v>195</v>
      </c>
      <c r="J4768" s="185">
        <f t="shared" si="5193"/>
        <v>299</v>
      </c>
      <c r="K4768" s="185">
        <f t="shared" si="5193"/>
        <v>2842</v>
      </c>
      <c r="L4768" s="185">
        <f t="shared" si="5193"/>
        <v>1635</v>
      </c>
      <c r="M4768" s="147"/>
      <c r="N4768" s="143">
        <f t="shared" si="5164"/>
        <v>312</v>
      </c>
      <c r="O4768" s="143">
        <f t="shared" si="5160"/>
        <v>4287.66</v>
      </c>
      <c r="P4768" s="143">
        <f t="shared" si="5161"/>
        <v>44107.839999999997</v>
      </c>
      <c r="Q4768" s="143">
        <f t="shared" si="5162"/>
        <v>11445</v>
      </c>
      <c r="R4768" s="188">
        <f t="shared" si="5165"/>
        <v>60152.5</v>
      </c>
      <c r="T4768">
        <v>59090.87</v>
      </c>
      <c r="U4768" s="190">
        <f t="shared" si="5166"/>
        <v>1.0179660580390846</v>
      </c>
    </row>
    <row r="4769" spans="1:21" x14ac:dyDescent="0.2">
      <c r="A4769" s="178">
        <v>42934</v>
      </c>
      <c r="B4769" s="179">
        <v>0.625</v>
      </c>
      <c r="C4769" t="s">
        <v>349</v>
      </c>
      <c r="D4769">
        <v>2.21</v>
      </c>
      <c r="E4769">
        <v>21.84</v>
      </c>
      <c r="F4769">
        <v>25.08</v>
      </c>
      <c r="G4769">
        <v>16.84</v>
      </c>
      <c r="H4769" s="184">
        <f t="shared" ref="H4769:L4769" si="5194">H4745</f>
        <v>0.58333333333333337</v>
      </c>
      <c r="I4769" s="185">
        <f t="shared" si="5194"/>
        <v>205</v>
      </c>
      <c r="J4769" s="185">
        <f t="shared" si="5194"/>
        <v>237</v>
      </c>
      <c r="K4769" s="185">
        <f t="shared" si="5194"/>
        <v>2842</v>
      </c>
      <c r="L4769" s="185">
        <f t="shared" si="5194"/>
        <v>1635</v>
      </c>
      <c r="M4769" s="147"/>
      <c r="N4769" s="143">
        <f t="shared" si="5164"/>
        <v>453.05</v>
      </c>
      <c r="O4769" s="143">
        <f t="shared" si="5160"/>
        <v>5176.08</v>
      </c>
      <c r="P4769" s="143">
        <f t="shared" si="5161"/>
        <v>71277.36</v>
      </c>
      <c r="Q4769" s="143">
        <f t="shared" si="5162"/>
        <v>27533.4</v>
      </c>
      <c r="R4769" s="188">
        <f t="shared" si="5165"/>
        <v>104439.89000000001</v>
      </c>
      <c r="T4769">
        <v>61455.01</v>
      </c>
      <c r="U4769" s="190">
        <f t="shared" si="5166"/>
        <v>1.6994528192249909</v>
      </c>
    </row>
    <row r="4770" spans="1:21" x14ac:dyDescent="0.2">
      <c r="A4770" s="178">
        <v>42934</v>
      </c>
      <c r="B4770" s="179">
        <v>0.66666666666666663</v>
      </c>
      <c r="C4770" t="s">
        <v>349</v>
      </c>
      <c r="D4770">
        <v>2.86</v>
      </c>
      <c r="E4770">
        <v>29.27</v>
      </c>
      <c r="F4770">
        <v>34.31</v>
      </c>
      <c r="G4770">
        <v>20</v>
      </c>
      <c r="H4770" s="184">
        <f t="shared" ref="H4770:L4770" si="5195">H4746</f>
        <v>0.625</v>
      </c>
      <c r="I4770" s="185">
        <f t="shared" si="5195"/>
        <v>212</v>
      </c>
      <c r="J4770" s="185">
        <f t="shared" si="5195"/>
        <v>213</v>
      </c>
      <c r="K4770" s="185">
        <f t="shared" si="5195"/>
        <v>2842</v>
      </c>
      <c r="L4770" s="185">
        <f t="shared" si="5195"/>
        <v>1380</v>
      </c>
      <c r="M4770" s="147"/>
      <c r="N4770" s="143">
        <f t="shared" si="5164"/>
        <v>606.31999999999994</v>
      </c>
      <c r="O4770" s="143">
        <f t="shared" si="5160"/>
        <v>6234.51</v>
      </c>
      <c r="P4770" s="143">
        <f t="shared" si="5161"/>
        <v>97509.02</v>
      </c>
      <c r="Q4770" s="143">
        <f t="shared" si="5162"/>
        <v>27600</v>
      </c>
      <c r="R4770" s="188">
        <f t="shared" si="5165"/>
        <v>131949.85</v>
      </c>
      <c r="T4770">
        <v>63133.83</v>
      </c>
      <c r="U4770" s="190">
        <f t="shared" si="5166"/>
        <v>2.0900023014602471</v>
      </c>
    </row>
    <row r="4771" spans="1:21" x14ac:dyDescent="0.2">
      <c r="A4771" s="178">
        <v>42934</v>
      </c>
      <c r="B4771" s="179">
        <v>0.70833333333333337</v>
      </c>
      <c r="C4771" t="s">
        <v>349</v>
      </c>
      <c r="D4771">
        <v>3.5</v>
      </c>
      <c r="E4771">
        <v>27.31</v>
      </c>
      <c r="F4771">
        <v>33.369999999999997</v>
      </c>
      <c r="G4771">
        <v>20</v>
      </c>
      <c r="H4771" s="184">
        <f t="shared" ref="H4771:L4771" si="5196">H4747</f>
        <v>0.66666666666666663</v>
      </c>
      <c r="I4771" s="185">
        <f t="shared" si="5196"/>
        <v>191</v>
      </c>
      <c r="J4771" s="185">
        <f t="shared" si="5196"/>
        <v>237</v>
      </c>
      <c r="K4771" s="185">
        <f t="shared" si="5196"/>
        <v>2842</v>
      </c>
      <c r="L4771" s="185">
        <f t="shared" si="5196"/>
        <v>1380</v>
      </c>
      <c r="M4771" s="147"/>
      <c r="N4771" s="143">
        <f t="shared" si="5164"/>
        <v>668.5</v>
      </c>
      <c r="O4771" s="143">
        <f t="shared" si="5160"/>
        <v>6472.4699999999993</v>
      </c>
      <c r="P4771" s="143">
        <f t="shared" si="5161"/>
        <v>94837.54</v>
      </c>
      <c r="Q4771" s="143">
        <f t="shared" si="5162"/>
        <v>27600</v>
      </c>
      <c r="R4771" s="188">
        <f t="shared" si="5165"/>
        <v>129578.51</v>
      </c>
      <c r="T4771">
        <v>64471.98</v>
      </c>
      <c r="U4771" s="190">
        <f t="shared" si="5166"/>
        <v>2.0098422601570478</v>
      </c>
    </row>
    <row r="4772" spans="1:21" x14ac:dyDescent="0.2">
      <c r="A4772" s="178">
        <v>42934</v>
      </c>
      <c r="B4772" s="179">
        <v>0.75</v>
      </c>
      <c r="C4772" t="s">
        <v>349</v>
      </c>
      <c r="D4772">
        <v>3.5</v>
      </c>
      <c r="E4772">
        <v>7.25</v>
      </c>
      <c r="F4772">
        <v>12.39</v>
      </c>
      <c r="G4772">
        <v>4.8600000000000003</v>
      </c>
      <c r="H4772" s="184">
        <f t="shared" ref="H4772:L4772" si="5197">H4748</f>
        <v>0.70833333333333337</v>
      </c>
      <c r="I4772" s="185">
        <f t="shared" si="5197"/>
        <v>218</v>
      </c>
      <c r="J4772" s="185">
        <f t="shared" si="5197"/>
        <v>258</v>
      </c>
      <c r="K4772" s="185">
        <f t="shared" si="5197"/>
        <v>2842</v>
      </c>
      <c r="L4772" s="185">
        <f t="shared" si="5197"/>
        <v>1380</v>
      </c>
      <c r="M4772" s="147"/>
      <c r="N4772" s="143">
        <f t="shared" si="5164"/>
        <v>763</v>
      </c>
      <c r="O4772" s="143">
        <f t="shared" si="5160"/>
        <v>1870.5</v>
      </c>
      <c r="P4772" s="143">
        <f t="shared" si="5161"/>
        <v>35212.380000000005</v>
      </c>
      <c r="Q4772" s="143">
        <f t="shared" si="5162"/>
        <v>6706.8</v>
      </c>
      <c r="R4772" s="188">
        <f t="shared" si="5165"/>
        <v>44552.680000000008</v>
      </c>
      <c r="T4772">
        <v>65482.879999999997</v>
      </c>
      <c r="U4772" s="190">
        <f t="shared" si="5166"/>
        <v>0.68037141921674804</v>
      </c>
    </row>
    <row r="4773" spans="1:21" x14ac:dyDescent="0.2">
      <c r="A4773" s="178">
        <v>42934</v>
      </c>
      <c r="B4773" s="179">
        <v>0.79166666666666663</v>
      </c>
      <c r="C4773" t="s">
        <v>349</v>
      </c>
      <c r="D4773">
        <v>2.11</v>
      </c>
      <c r="E4773">
        <v>5</v>
      </c>
      <c r="F4773">
        <v>9.52</v>
      </c>
      <c r="G4773">
        <v>4</v>
      </c>
      <c r="H4773" s="184">
        <f t="shared" ref="H4773:L4773" si="5198">H4749</f>
        <v>0.75</v>
      </c>
      <c r="I4773" s="185">
        <f t="shared" si="5198"/>
        <v>240</v>
      </c>
      <c r="J4773" s="185">
        <f t="shared" si="5198"/>
        <v>365</v>
      </c>
      <c r="K4773" s="185">
        <f t="shared" si="5198"/>
        <v>2842</v>
      </c>
      <c r="L4773" s="185">
        <f t="shared" si="5198"/>
        <v>1380</v>
      </c>
      <c r="M4773" s="147"/>
      <c r="N4773" s="143">
        <f t="shared" si="5164"/>
        <v>506.4</v>
      </c>
      <c r="O4773" s="143">
        <f t="shared" si="5160"/>
        <v>1825</v>
      </c>
      <c r="P4773" s="143">
        <f t="shared" si="5161"/>
        <v>27055.84</v>
      </c>
      <c r="Q4773" s="143">
        <f t="shared" si="5162"/>
        <v>5520</v>
      </c>
      <c r="R4773" s="188">
        <f t="shared" si="5165"/>
        <v>34907.240000000005</v>
      </c>
      <c r="T4773">
        <v>65510.39</v>
      </c>
      <c r="U4773" s="190">
        <f t="shared" si="5166"/>
        <v>0.53285043792290054</v>
      </c>
    </row>
    <row r="4774" spans="1:21" x14ac:dyDescent="0.2">
      <c r="A4774" s="178">
        <v>42934</v>
      </c>
      <c r="B4774" s="179">
        <v>0.83333333333333337</v>
      </c>
      <c r="C4774" t="s">
        <v>349</v>
      </c>
      <c r="D4774">
        <v>2.11</v>
      </c>
      <c r="E4774">
        <v>5.34</v>
      </c>
      <c r="F4774">
        <v>9.1199999999999992</v>
      </c>
      <c r="G4774">
        <v>1.73</v>
      </c>
      <c r="H4774" s="184">
        <f t="shared" ref="H4774:L4774" si="5199">H4750</f>
        <v>0.79166666666666663</v>
      </c>
      <c r="I4774" s="185">
        <f t="shared" si="5199"/>
        <v>320</v>
      </c>
      <c r="J4774" s="185">
        <f t="shared" si="5199"/>
        <v>214</v>
      </c>
      <c r="K4774" s="185">
        <f t="shared" si="5199"/>
        <v>2842</v>
      </c>
      <c r="L4774" s="185">
        <f t="shared" si="5199"/>
        <v>1426</v>
      </c>
      <c r="M4774" s="147"/>
      <c r="N4774" s="143">
        <f t="shared" si="5164"/>
        <v>675.19999999999993</v>
      </c>
      <c r="O4774" s="143">
        <f t="shared" si="5160"/>
        <v>1142.76</v>
      </c>
      <c r="P4774" s="143">
        <f t="shared" si="5161"/>
        <v>25919.039999999997</v>
      </c>
      <c r="Q4774" s="143">
        <f t="shared" si="5162"/>
        <v>2466.98</v>
      </c>
      <c r="R4774" s="188">
        <f t="shared" si="5165"/>
        <v>30203.979999999996</v>
      </c>
      <c r="T4774">
        <v>64550.83</v>
      </c>
      <c r="U4774" s="190">
        <f t="shared" si="5166"/>
        <v>0.46791001757839512</v>
      </c>
    </row>
    <row r="4775" spans="1:21" x14ac:dyDescent="0.2">
      <c r="A4775" s="178">
        <v>42934</v>
      </c>
      <c r="B4775" s="179">
        <v>0.875</v>
      </c>
      <c r="C4775" t="s">
        <v>349</v>
      </c>
      <c r="D4775">
        <v>2.61</v>
      </c>
      <c r="E4775">
        <v>5.86</v>
      </c>
      <c r="F4775">
        <v>10.08</v>
      </c>
      <c r="G4775">
        <v>0.99</v>
      </c>
      <c r="H4775" s="184">
        <f t="shared" ref="H4775:L4775" si="5200">H4751</f>
        <v>0.83333333333333337</v>
      </c>
      <c r="I4775" s="185">
        <f t="shared" si="5200"/>
        <v>322</v>
      </c>
      <c r="J4775" s="185">
        <f t="shared" si="5200"/>
        <v>178</v>
      </c>
      <c r="K4775" s="185">
        <f t="shared" si="5200"/>
        <v>2842</v>
      </c>
      <c r="L4775" s="185">
        <f t="shared" si="5200"/>
        <v>1426</v>
      </c>
      <c r="M4775" s="147"/>
      <c r="N4775" s="143">
        <f t="shared" si="5164"/>
        <v>840.42</v>
      </c>
      <c r="O4775" s="143">
        <f t="shared" si="5160"/>
        <v>1043.0800000000002</v>
      </c>
      <c r="P4775" s="143">
        <f t="shared" si="5161"/>
        <v>28647.360000000001</v>
      </c>
      <c r="Q4775" s="143">
        <f t="shared" si="5162"/>
        <v>1411.74</v>
      </c>
      <c r="R4775" s="188">
        <f t="shared" si="5165"/>
        <v>31942.600000000002</v>
      </c>
      <c r="T4775">
        <v>62325.81</v>
      </c>
      <c r="U4775" s="190">
        <f t="shared" si="5166"/>
        <v>0.51250998583091023</v>
      </c>
    </row>
    <row r="4776" spans="1:21" x14ac:dyDescent="0.2">
      <c r="A4776" s="178">
        <v>42934</v>
      </c>
      <c r="B4776" s="179">
        <v>0.91666666666666663</v>
      </c>
      <c r="C4776" t="s">
        <v>349</v>
      </c>
      <c r="D4776">
        <v>5</v>
      </c>
      <c r="E4776">
        <v>6.44</v>
      </c>
      <c r="F4776">
        <v>10.35</v>
      </c>
      <c r="G4776">
        <v>0.99</v>
      </c>
      <c r="H4776" s="184">
        <f t="shared" ref="H4776:L4776" si="5201">H4752</f>
        <v>0.875</v>
      </c>
      <c r="I4776" s="185">
        <f t="shared" si="5201"/>
        <v>337</v>
      </c>
      <c r="J4776" s="185">
        <f t="shared" si="5201"/>
        <v>173</v>
      </c>
      <c r="K4776" s="185">
        <f t="shared" si="5201"/>
        <v>2842</v>
      </c>
      <c r="L4776" s="185">
        <f t="shared" si="5201"/>
        <v>1426</v>
      </c>
      <c r="M4776" s="147"/>
      <c r="N4776" s="143">
        <f t="shared" si="5164"/>
        <v>1685</v>
      </c>
      <c r="O4776" s="143">
        <f t="shared" si="5160"/>
        <v>1114.1200000000001</v>
      </c>
      <c r="P4776" s="143">
        <f t="shared" si="5161"/>
        <v>29414.7</v>
      </c>
      <c r="Q4776" s="143">
        <f t="shared" si="5162"/>
        <v>1411.74</v>
      </c>
      <c r="R4776" s="188">
        <f t="shared" si="5165"/>
        <v>33625.56</v>
      </c>
      <c r="T4776">
        <v>59858.239999999998</v>
      </c>
      <c r="U4776" s="190">
        <f t="shared" si="5166"/>
        <v>0.56175323564474999</v>
      </c>
    </row>
    <row r="4777" spans="1:21" x14ac:dyDescent="0.2">
      <c r="A4777" s="178">
        <v>42934</v>
      </c>
      <c r="B4777" s="179">
        <v>0.95833333333333337</v>
      </c>
      <c r="C4777" t="s">
        <v>349</v>
      </c>
      <c r="D4777">
        <v>2.99</v>
      </c>
      <c r="E4777">
        <v>2.4</v>
      </c>
      <c r="F4777">
        <v>5.77</v>
      </c>
      <c r="G4777">
        <v>0.12</v>
      </c>
      <c r="H4777" s="184">
        <f t="shared" ref="H4777:L4777" si="5202">H4753</f>
        <v>0.91666666666666663</v>
      </c>
      <c r="I4777" s="185">
        <f t="shared" si="5202"/>
        <v>394</v>
      </c>
      <c r="J4777" s="185">
        <f t="shared" si="5202"/>
        <v>194</v>
      </c>
      <c r="K4777" s="185">
        <f t="shared" si="5202"/>
        <v>2842</v>
      </c>
      <c r="L4777" s="185">
        <f t="shared" si="5202"/>
        <v>1426</v>
      </c>
      <c r="M4777" s="147"/>
      <c r="N4777" s="143">
        <f t="shared" si="5164"/>
        <v>1178.0600000000002</v>
      </c>
      <c r="O4777" s="143">
        <f t="shared" si="5160"/>
        <v>465.59999999999997</v>
      </c>
      <c r="P4777" s="143">
        <f t="shared" si="5161"/>
        <v>16398.34</v>
      </c>
      <c r="Q4777" s="143">
        <f t="shared" si="5162"/>
        <v>171.12</v>
      </c>
      <c r="R4777" s="188">
        <f t="shared" si="5165"/>
        <v>18213.12</v>
      </c>
      <c r="T4777">
        <v>57901.31</v>
      </c>
      <c r="U4777" s="190">
        <f t="shared" si="5166"/>
        <v>0.31455454116668519</v>
      </c>
    </row>
    <row r="4778" spans="1:21" x14ac:dyDescent="0.2">
      <c r="A4778" s="178">
        <v>42934</v>
      </c>
      <c r="B4778" s="180">
        <v>1</v>
      </c>
      <c r="C4778" t="s">
        <v>349</v>
      </c>
      <c r="D4778">
        <v>3.18</v>
      </c>
      <c r="E4778">
        <v>1.53</v>
      </c>
      <c r="F4778">
        <v>3.8</v>
      </c>
      <c r="G4778">
        <v>0.12</v>
      </c>
      <c r="H4778" s="184">
        <f t="shared" ref="H4778:L4778" si="5203">H4754</f>
        <v>0.95833333333333337</v>
      </c>
      <c r="I4778" s="185">
        <f t="shared" si="5203"/>
        <v>389</v>
      </c>
      <c r="J4778" s="185">
        <f t="shared" si="5203"/>
        <v>265</v>
      </c>
      <c r="K4778" s="185">
        <f t="shared" si="5203"/>
        <v>2985</v>
      </c>
      <c r="L4778" s="185">
        <f t="shared" si="5203"/>
        <v>1111</v>
      </c>
      <c r="M4778" s="147"/>
      <c r="N4778" s="143">
        <f t="shared" si="5164"/>
        <v>1237.02</v>
      </c>
      <c r="O4778" s="143">
        <f t="shared" si="5160"/>
        <v>405.45</v>
      </c>
      <c r="P4778" s="143">
        <f t="shared" si="5161"/>
        <v>11343</v>
      </c>
      <c r="Q4778" s="143">
        <f t="shared" si="5162"/>
        <v>133.32</v>
      </c>
      <c r="R4778" s="188">
        <f t="shared" si="5165"/>
        <v>13118.789999999999</v>
      </c>
      <c r="T4778">
        <v>54015.96</v>
      </c>
      <c r="U4778" s="190">
        <f t="shared" si="5166"/>
        <v>0.24286877434002838</v>
      </c>
    </row>
    <row r="4779" spans="1:21" x14ac:dyDescent="0.2">
      <c r="A4779" s="178">
        <v>42935</v>
      </c>
      <c r="B4779" s="179">
        <v>4.1666666666666664E-2</v>
      </c>
      <c r="C4779" t="s">
        <v>349</v>
      </c>
      <c r="D4779">
        <v>3.5</v>
      </c>
      <c r="E4779">
        <v>0.95</v>
      </c>
      <c r="F4779">
        <v>1.05</v>
      </c>
      <c r="G4779">
        <v>0.25</v>
      </c>
      <c r="H4779" s="184">
        <f t="shared" ref="H4779:L4779" si="5204">H4755</f>
        <v>1</v>
      </c>
      <c r="I4779" s="185">
        <f t="shared" si="5204"/>
        <v>362</v>
      </c>
      <c r="J4779" s="185">
        <f t="shared" si="5204"/>
        <v>243</v>
      </c>
      <c r="K4779" s="185">
        <f t="shared" si="5204"/>
        <v>2985</v>
      </c>
      <c r="L4779" s="185">
        <f t="shared" si="5204"/>
        <v>1111</v>
      </c>
      <c r="M4779" s="147"/>
      <c r="N4779" s="143">
        <f t="shared" si="5164"/>
        <v>1267</v>
      </c>
      <c r="O4779" s="143">
        <f t="shared" si="5160"/>
        <v>230.85</v>
      </c>
      <c r="P4779" s="143">
        <f t="shared" si="5161"/>
        <v>3134.25</v>
      </c>
      <c r="Q4779" s="143">
        <f t="shared" si="5162"/>
        <v>277.75</v>
      </c>
      <c r="R4779" s="188">
        <f t="shared" si="5165"/>
        <v>4909.8500000000004</v>
      </c>
      <c r="T4779">
        <v>49691.29</v>
      </c>
      <c r="U4779" s="190">
        <f t="shared" si="5166"/>
        <v>9.8807054515992643E-2</v>
      </c>
    </row>
    <row r="4780" spans="1:21" x14ac:dyDescent="0.2">
      <c r="A4780" s="178">
        <v>42935</v>
      </c>
      <c r="B4780" s="179">
        <v>8.3333333333333329E-2</v>
      </c>
      <c r="C4780" t="s">
        <v>349</v>
      </c>
      <c r="D4780">
        <v>3.25</v>
      </c>
      <c r="E4780">
        <v>0.95</v>
      </c>
      <c r="F4780">
        <v>1</v>
      </c>
      <c r="G4780">
        <v>0.25</v>
      </c>
      <c r="H4780" s="184">
        <f t="shared" ref="H4780:L4780" si="5205">H4756</f>
        <v>4.1666666666666664E-2</v>
      </c>
      <c r="I4780" s="185">
        <f t="shared" si="5205"/>
        <v>294</v>
      </c>
      <c r="J4780" s="185">
        <f t="shared" si="5205"/>
        <v>212</v>
      </c>
      <c r="K4780" s="185">
        <f t="shared" si="5205"/>
        <v>2985</v>
      </c>
      <c r="L4780" s="185">
        <f t="shared" si="5205"/>
        <v>1111</v>
      </c>
      <c r="M4780" s="147"/>
      <c r="N4780" s="143">
        <f t="shared" si="5164"/>
        <v>955.5</v>
      </c>
      <c r="O4780" s="143">
        <f t="shared" si="5160"/>
        <v>201.39999999999998</v>
      </c>
      <c r="P4780" s="143">
        <f t="shared" si="5161"/>
        <v>2985</v>
      </c>
      <c r="Q4780" s="143">
        <f t="shared" si="5162"/>
        <v>277.75</v>
      </c>
      <c r="R4780" s="188">
        <f t="shared" si="5165"/>
        <v>4419.6499999999996</v>
      </c>
      <c r="T4780">
        <v>45981.06</v>
      </c>
      <c r="U4780" s="190">
        <f t="shared" si="5166"/>
        <v>9.6118923748169355E-2</v>
      </c>
    </row>
    <row r="4781" spans="1:21" x14ac:dyDescent="0.2">
      <c r="A4781" s="178">
        <v>42935</v>
      </c>
      <c r="B4781" s="179">
        <v>0.125</v>
      </c>
      <c r="C4781" t="s">
        <v>349</v>
      </c>
      <c r="D4781">
        <v>2.99</v>
      </c>
      <c r="E4781">
        <v>0.95</v>
      </c>
      <c r="F4781">
        <v>1</v>
      </c>
      <c r="G4781">
        <v>0.97</v>
      </c>
      <c r="H4781" s="184">
        <f t="shared" ref="H4781:L4781" si="5206">H4757</f>
        <v>8.3333333333333329E-2</v>
      </c>
      <c r="I4781" s="185">
        <f t="shared" si="5206"/>
        <v>236</v>
      </c>
      <c r="J4781" s="185">
        <f t="shared" si="5206"/>
        <v>179</v>
      </c>
      <c r="K4781" s="185">
        <f t="shared" si="5206"/>
        <v>2985</v>
      </c>
      <c r="L4781" s="185">
        <f t="shared" si="5206"/>
        <v>1111</v>
      </c>
      <c r="M4781" s="147"/>
      <c r="N4781" s="143">
        <f t="shared" si="5164"/>
        <v>705.6400000000001</v>
      </c>
      <c r="O4781" s="143">
        <f t="shared" si="5160"/>
        <v>170.04999999999998</v>
      </c>
      <c r="P4781" s="143">
        <f t="shared" si="5161"/>
        <v>2985</v>
      </c>
      <c r="Q4781" s="143">
        <f t="shared" si="5162"/>
        <v>1077.67</v>
      </c>
      <c r="R4781" s="188">
        <f t="shared" si="5165"/>
        <v>4938.3600000000006</v>
      </c>
      <c r="T4781">
        <v>43284.63</v>
      </c>
      <c r="U4781" s="190">
        <f t="shared" si="5166"/>
        <v>0.11409038266008052</v>
      </c>
    </row>
    <row r="4782" spans="1:21" x14ac:dyDescent="0.2">
      <c r="A4782" s="178">
        <v>42935</v>
      </c>
      <c r="B4782" s="179">
        <v>0.16666666666666666</v>
      </c>
      <c r="C4782" t="s">
        <v>349</v>
      </c>
      <c r="D4782">
        <v>2.35</v>
      </c>
      <c r="E4782">
        <v>0.95</v>
      </c>
      <c r="F4782">
        <v>1</v>
      </c>
      <c r="G4782">
        <v>0.97</v>
      </c>
      <c r="H4782" s="184">
        <f t="shared" ref="H4782:L4782" si="5207">H4758</f>
        <v>0.125</v>
      </c>
      <c r="I4782" s="185">
        <f t="shared" si="5207"/>
        <v>201</v>
      </c>
      <c r="J4782" s="185">
        <f t="shared" si="5207"/>
        <v>205</v>
      </c>
      <c r="K4782" s="185">
        <f t="shared" si="5207"/>
        <v>2985</v>
      </c>
      <c r="L4782" s="185">
        <f t="shared" si="5207"/>
        <v>1717</v>
      </c>
      <c r="M4782" s="147"/>
      <c r="N4782" s="143">
        <f t="shared" si="5164"/>
        <v>472.35</v>
      </c>
      <c r="O4782" s="143">
        <f t="shared" si="5160"/>
        <v>194.75</v>
      </c>
      <c r="P4782" s="143">
        <f t="shared" si="5161"/>
        <v>2985</v>
      </c>
      <c r="Q4782" s="143">
        <f t="shared" si="5162"/>
        <v>1665.49</v>
      </c>
      <c r="R4782" s="188">
        <f t="shared" si="5165"/>
        <v>5317.59</v>
      </c>
      <c r="T4782">
        <v>41256.080000000002</v>
      </c>
      <c r="U4782" s="190">
        <f t="shared" si="5166"/>
        <v>0.12889227478713441</v>
      </c>
    </row>
    <row r="4783" spans="1:21" x14ac:dyDescent="0.2">
      <c r="A4783" s="178">
        <v>42935</v>
      </c>
      <c r="B4783" s="179">
        <v>0.20833333333333334</v>
      </c>
      <c r="C4783" t="s">
        <v>349</v>
      </c>
      <c r="D4783">
        <v>2</v>
      </c>
      <c r="E4783">
        <v>0.95</v>
      </c>
      <c r="F4783">
        <v>1</v>
      </c>
      <c r="G4783">
        <v>0.97</v>
      </c>
      <c r="H4783" s="184">
        <f t="shared" ref="H4783:L4783" si="5208">H4759</f>
        <v>0.16666666666666666</v>
      </c>
      <c r="I4783" s="185">
        <f t="shared" si="5208"/>
        <v>185</v>
      </c>
      <c r="J4783" s="185">
        <f t="shared" si="5208"/>
        <v>205</v>
      </c>
      <c r="K4783" s="185">
        <f t="shared" si="5208"/>
        <v>2985</v>
      </c>
      <c r="L4783" s="185">
        <f t="shared" si="5208"/>
        <v>1717</v>
      </c>
      <c r="M4783" s="147"/>
      <c r="N4783" s="143">
        <f t="shared" si="5164"/>
        <v>370</v>
      </c>
      <c r="O4783" s="143">
        <f t="shared" si="5160"/>
        <v>194.75</v>
      </c>
      <c r="P4783" s="143">
        <f t="shared" si="5161"/>
        <v>2985</v>
      </c>
      <c r="Q4783" s="143">
        <f t="shared" si="5162"/>
        <v>1665.49</v>
      </c>
      <c r="R4783" s="188">
        <f t="shared" si="5165"/>
        <v>5215.24</v>
      </c>
      <c r="T4783">
        <v>40047.31</v>
      </c>
      <c r="U4783" s="190">
        <f t="shared" si="5166"/>
        <v>0.13022697404644656</v>
      </c>
    </row>
    <row r="4784" spans="1:21" x14ac:dyDescent="0.2">
      <c r="A4784" s="178">
        <v>42935</v>
      </c>
      <c r="B4784" s="179">
        <v>0.25</v>
      </c>
      <c r="C4784" t="s">
        <v>349</v>
      </c>
      <c r="D4784">
        <v>1.57</v>
      </c>
      <c r="E4784">
        <v>0.95</v>
      </c>
      <c r="F4784">
        <v>1</v>
      </c>
      <c r="G4784">
        <v>0.97</v>
      </c>
      <c r="H4784" s="184">
        <f t="shared" ref="H4784:L4784" si="5209">H4760</f>
        <v>0.20833333333333334</v>
      </c>
      <c r="I4784" s="185">
        <f t="shared" si="5209"/>
        <v>207</v>
      </c>
      <c r="J4784" s="185">
        <f t="shared" si="5209"/>
        <v>283</v>
      </c>
      <c r="K4784" s="185">
        <f t="shared" si="5209"/>
        <v>2985</v>
      </c>
      <c r="L4784" s="185">
        <f t="shared" si="5209"/>
        <v>1717</v>
      </c>
      <c r="M4784" s="147"/>
      <c r="N4784" s="143">
        <f t="shared" si="5164"/>
        <v>324.99</v>
      </c>
      <c r="O4784" s="143">
        <f t="shared" si="5160"/>
        <v>268.84999999999997</v>
      </c>
      <c r="P4784" s="143">
        <f t="shared" si="5161"/>
        <v>2985</v>
      </c>
      <c r="Q4784" s="143">
        <f t="shared" si="5162"/>
        <v>1665.49</v>
      </c>
      <c r="R4784" s="188">
        <f t="shared" si="5165"/>
        <v>5244.33</v>
      </c>
      <c r="T4784">
        <v>39724.910000000003</v>
      </c>
      <c r="U4784" s="190">
        <f t="shared" si="5166"/>
        <v>0.13201615812345452</v>
      </c>
    </row>
    <row r="4785" spans="1:21" x14ac:dyDescent="0.2">
      <c r="A4785" s="178">
        <v>42935</v>
      </c>
      <c r="B4785" s="179">
        <v>0.29166666666666669</v>
      </c>
      <c r="C4785" t="s">
        <v>349</v>
      </c>
      <c r="D4785">
        <v>1</v>
      </c>
      <c r="E4785">
        <v>1.51</v>
      </c>
      <c r="F4785">
        <v>1.51</v>
      </c>
      <c r="G4785">
        <v>1.55</v>
      </c>
      <c r="H4785" s="184">
        <f t="shared" ref="H4785:L4785" si="5210">H4761</f>
        <v>0.25</v>
      </c>
      <c r="I4785" s="185">
        <f t="shared" si="5210"/>
        <v>327</v>
      </c>
      <c r="J4785" s="185">
        <f t="shared" si="5210"/>
        <v>438</v>
      </c>
      <c r="K4785" s="185">
        <f t="shared" si="5210"/>
        <v>2985</v>
      </c>
      <c r="L4785" s="185">
        <f t="shared" si="5210"/>
        <v>1717</v>
      </c>
      <c r="M4785" s="147"/>
      <c r="N4785" s="143">
        <f t="shared" si="5164"/>
        <v>327</v>
      </c>
      <c r="O4785" s="143">
        <f t="shared" si="5160"/>
        <v>661.38</v>
      </c>
      <c r="P4785" s="143">
        <f t="shared" si="5161"/>
        <v>4507.3500000000004</v>
      </c>
      <c r="Q4785" s="143">
        <f t="shared" si="5162"/>
        <v>2661.35</v>
      </c>
      <c r="R4785" s="188">
        <f t="shared" si="5165"/>
        <v>8157.08</v>
      </c>
      <c r="T4785">
        <v>40746.959999999999</v>
      </c>
      <c r="U4785" s="190">
        <f t="shared" si="5166"/>
        <v>0.20018867665219689</v>
      </c>
    </row>
    <row r="4786" spans="1:21" x14ac:dyDescent="0.2">
      <c r="A4786" s="178">
        <v>42935</v>
      </c>
      <c r="B4786" s="179">
        <v>0.33333333333333331</v>
      </c>
      <c r="C4786" t="s">
        <v>349</v>
      </c>
      <c r="D4786">
        <v>2</v>
      </c>
      <c r="E4786">
        <v>2.0099999999999998</v>
      </c>
      <c r="F4786">
        <v>2.0099999999999998</v>
      </c>
      <c r="G4786">
        <v>2</v>
      </c>
      <c r="H4786" s="184">
        <f t="shared" ref="H4786:L4786" si="5211">H4762</f>
        <v>0.29166666666666669</v>
      </c>
      <c r="I4786" s="185">
        <f t="shared" si="5211"/>
        <v>249</v>
      </c>
      <c r="J4786" s="185">
        <f t="shared" si="5211"/>
        <v>556</v>
      </c>
      <c r="K4786" s="185">
        <f t="shared" si="5211"/>
        <v>2872</v>
      </c>
      <c r="L4786" s="185">
        <f t="shared" si="5211"/>
        <v>2219</v>
      </c>
      <c r="M4786" s="147"/>
      <c r="N4786" s="143">
        <f t="shared" si="5164"/>
        <v>498</v>
      </c>
      <c r="O4786" s="143">
        <f t="shared" si="5160"/>
        <v>1117.56</v>
      </c>
      <c r="P4786" s="143">
        <f t="shared" si="5161"/>
        <v>5772.7199999999993</v>
      </c>
      <c r="Q4786" s="143">
        <f t="shared" si="5162"/>
        <v>4438</v>
      </c>
      <c r="R4786" s="188">
        <f t="shared" si="5165"/>
        <v>11826.279999999999</v>
      </c>
      <c r="T4786">
        <v>42220.28</v>
      </c>
      <c r="U4786" s="190">
        <f t="shared" si="5166"/>
        <v>0.2801089902767106</v>
      </c>
    </row>
    <row r="4787" spans="1:21" x14ac:dyDescent="0.2">
      <c r="A4787" s="178">
        <v>42935</v>
      </c>
      <c r="B4787" s="179">
        <v>0.375</v>
      </c>
      <c r="C4787" t="s">
        <v>349</v>
      </c>
      <c r="D4787">
        <v>2.99</v>
      </c>
      <c r="E4787">
        <v>2.34</v>
      </c>
      <c r="F4787">
        <v>2.34</v>
      </c>
      <c r="G4787">
        <v>2.34</v>
      </c>
      <c r="H4787" s="184">
        <f t="shared" ref="H4787:L4787" si="5212">H4763</f>
        <v>0.33333333333333331</v>
      </c>
      <c r="I4787" s="185">
        <f t="shared" si="5212"/>
        <v>256</v>
      </c>
      <c r="J4787" s="185">
        <f t="shared" si="5212"/>
        <v>306</v>
      </c>
      <c r="K4787" s="185">
        <f t="shared" si="5212"/>
        <v>2872</v>
      </c>
      <c r="L4787" s="185">
        <f t="shared" si="5212"/>
        <v>2219</v>
      </c>
      <c r="M4787" s="147"/>
      <c r="N4787" s="143">
        <f t="shared" si="5164"/>
        <v>765.44</v>
      </c>
      <c r="O4787" s="143">
        <f t="shared" si="5160"/>
        <v>716.04</v>
      </c>
      <c r="P4787" s="143">
        <f t="shared" si="5161"/>
        <v>6720.48</v>
      </c>
      <c r="Q4787" s="143">
        <f t="shared" si="5162"/>
        <v>5192.46</v>
      </c>
      <c r="R4787" s="188">
        <f t="shared" si="5165"/>
        <v>13394.419999999998</v>
      </c>
      <c r="T4787">
        <v>43491.74</v>
      </c>
      <c r="U4787" s="190">
        <f t="shared" si="5166"/>
        <v>0.30797618122429682</v>
      </c>
    </row>
    <row r="4788" spans="1:21" x14ac:dyDescent="0.2">
      <c r="A4788" s="178">
        <v>42935</v>
      </c>
      <c r="B4788" s="179">
        <v>0.41666666666666669</v>
      </c>
      <c r="C4788" t="s">
        <v>349</v>
      </c>
      <c r="D4788">
        <v>2.99</v>
      </c>
      <c r="E4788">
        <v>3.53</v>
      </c>
      <c r="F4788">
        <v>4</v>
      </c>
      <c r="G4788">
        <v>3.01</v>
      </c>
      <c r="H4788" s="184">
        <f t="shared" ref="H4788:L4788" si="5213">H4764</f>
        <v>0.375</v>
      </c>
      <c r="I4788" s="185">
        <f t="shared" si="5213"/>
        <v>156</v>
      </c>
      <c r="J4788" s="185">
        <f t="shared" si="5213"/>
        <v>343</v>
      </c>
      <c r="K4788" s="185">
        <f t="shared" si="5213"/>
        <v>2872</v>
      </c>
      <c r="L4788" s="185">
        <f t="shared" si="5213"/>
        <v>2219</v>
      </c>
      <c r="M4788" s="147"/>
      <c r="N4788" s="143">
        <f t="shared" si="5164"/>
        <v>466.44000000000005</v>
      </c>
      <c r="O4788" s="143">
        <f t="shared" si="5160"/>
        <v>1210.79</v>
      </c>
      <c r="P4788" s="143">
        <f t="shared" si="5161"/>
        <v>11488</v>
      </c>
      <c r="Q4788" s="143">
        <f t="shared" si="5162"/>
        <v>6679.19</v>
      </c>
      <c r="R4788" s="188">
        <f t="shared" si="5165"/>
        <v>19844.419999999998</v>
      </c>
      <c r="T4788">
        <v>46648.62</v>
      </c>
      <c r="U4788" s="190">
        <f t="shared" si="5166"/>
        <v>0.42540208049026951</v>
      </c>
    </row>
    <row r="4789" spans="1:21" x14ac:dyDescent="0.2">
      <c r="A4789" s="178">
        <v>42935</v>
      </c>
      <c r="B4789" s="179">
        <v>0.45833333333333331</v>
      </c>
      <c r="C4789" t="s">
        <v>349</v>
      </c>
      <c r="D4789">
        <v>2.61</v>
      </c>
      <c r="E4789">
        <v>7.53</v>
      </c>
      <c r="F4789">
        <v>8.3800000000000008</v>
      </c>
      <c r="G4789">
        <v>2</v>
      </c>
      <c r="H4789" s="184">
        <f t="shared" ref="H4789:L4789" si="5214">H4765</f>
        <v>0.41666666666666669</v>
      </c>
      <c r="I4789" s="185">
        <f t="shared" si="5214"/>
        <v>196</v>
      </c>
      <c r="J4789" s="185">
        <f t="shared" si="5214"/>
        <v>315</v>
      </c>
      <c r="K4789" s="185">
        <f t="shared" si="5214"/>
        <v>2872</v>
      </c>
      <c r="L4789" s="185">
        <f t="shared" si="5214"/>
        <v>2219</v>
      </c>
      <c r="M4789" s="147"/>
      <c r="N4789" s="143">
        <f t="shared" si="5164"/>
        <v>511.56</v>
      </c>
      <c r="O4789" s="143">
        <f t="shared" si="5160"/>
        <v>2371.9500000000003</v>
      </c>
      <c r="P4789" s="143">
        <f t="shared" si="5161"/>
        <v>24067.360000000001</v>
      </c>
      <c r="Q4789" s="143">
        <f t="shared" si="5162"/>
        <v>4438</v>
      </c>
      <c r="R4789" s="188">
        <f t="shared" si="5165"/>
        <v>31388.870000000003</v>
      </c>
      <c r="T4789">
        <v>50606.080000000002</v>
      </c>
      <c r="U4789" s="190">
        <f t="shared" si="5166"/>
        <v>0.62025887008043301</v>
      </c>
    </row>
    <row r="4790" spans="1:21" x14ac:dyDescent="0.2">
      <c r="A4790" s="178">
        <v>42935</v>
      </c>
      <c r="B4790" s="179">
        <v>0.5</v>
      </c>
      <c r="C4790" t="s">
        <v>349</v>
      </c>
      <c r="D4790">
        <v>2.11</v>
      </c>
      <c r="E4790">
        <v>10</v>
      </c>
      <c r="F4790">
        <v>10.75</v>
      </c>
      <c r="G4790">
        <v>2.84</v>
      </c>
      <c r="H4790" s="184">
        <f t="shared" ref="H4790:L4790" si="5215">H4766</f>
        <v>0.45833333333333331</v>
      </c>
      <c r="I4790" s="185">
        <f t="shared" si="5215"/>
        <v>226</v>
      </c>
      <c r="J4790" s="185">
        <f t="shared" si="5215"/>
        <v>326</v>
      </c>
      <c r="K4790" s="185">
        <f t="shared" si="5215"/>
        <v>2842</v>
      </c>
      <c r="L4790" s="185">
        <f t="shared" si="5215"/>
        <v>1635</v>
      </c>
      <c r="M4790" s="147"/>
      <c r="N4790" s="143">
        <f t="shared" si="5164"/>
        <v>476.85999999999996</v>
      </c>
      <c r="O4790" s="143">
        <f t="shared" si="5160"/>
        <v>3260</v>
      </c>
      <c r="P4790" s="143">
        <f t="shared" si="5161"/>
        <v>30551.5</v>
      </c>
      <c r="Q4790" s="143">
        <f t="shared" si="5162"/>
        <v>4643.3999999999996</v>
      </c>
      <c r="R4790" s="188">
        <f t="shared" si="5165"/>
        <v>38931.760000000002</v>
      </c>
      <c r="T4790">
        <v>54769.919999999998</v>
      </c>
      <c r="U4790" s="190">
        <f t="shared" si="5166"/>
        <v>0.71082375143144272</v>
      </c>
    </row>
    <row r="4791" spans="1:21" x14ac:dyDescent="0.2">
      <c r="A4791" s="178">
        <v>42935</v>
      </c>
      <c r="B4791" s="179">
        <v>0.54166666666666663</v>
      </c>
      <c r="C4791" t="s">
        <v>349</v>
      </c>
      <c r="D4791">
        <v>1.69</v>
      </c>
      <c r="E4791">
        <v>12.94</v>
      </c>
      <c r="F4791">
        <v>15.35</v>
      </c>
      <c r="G4791">
        <v>5</v>
      </c>
      <c r="H4791" s="184">
        <f t="shared" ref="H4791:L4791" si="5216">H4767</f>
        <v>0.5</v>
      </c>
      <c r="I4791" s="185">
        <f t="shared" si="5216"/>
        <v>222</v>
      </c>
      <c r="J4791" s="185">
        <f t="shared" si="5216"/>
        <v>319</v>
      </c>
      <c r="K4791" s="185">
        <f t="shared" si="5216"/>
        <v>2842</v>
      </c>
      <c r="L4791" s="185">
        <f t="shared" si="5216"/>
        <v>1635</v>
      </c>
      <c r="M4791" s="147"/>
      <c r="N4791" s="143">
        <f t="shared" si="5164"/>
        <v>375.18</v>
      </c>
      <c r="O4791" s="143">
        <f t="shared" si="5160"/>
        <v>4127.8599999999997</v>
      </c>
      <c r="P4791" s="143">
        <f t="shared" si="5161"/>
        <v>43624.7</v>
      </c>
      <c r="Q4791" s="143">
        <f t="shared" si="5162"/>
        <v>8175</v>
      </c>
      <c r="R4791" s="188">
        <f t="shared" si="5165"/>
        <v>56302.74</v>
      </c>
      <c r="T4791">
        <v>58630.05</v>
      </c>
      <c r="U4791" s="190">
        <f t="shared" si="5166"/>
        <v>0.96030516774248009</v>
      </c>
    </row>
    <row r="4792" spans="1:21" x14ac:dyDescent="0.2">
      <c r="A4792" s="178">
        <v>42935</v>
      </c>
      <c r="B4792" s="179">
        <v>0.58333333333333337</v>
      </c>
      <c r="C4792" t="s">
        <v>349</v>
      </c>
      <c r="D4792">
        <v>2.02</v>
      </c>
      <c r="E4792">
        <v>17.28</v>
      </c>
      <c r="F4792">
        <v>22.28</v>
      </c>
      <c r="G4792">
        <v>9.5</v>
      </c>
      <c r="H4792" s="184">
        <f t="shared" ref="H4792:L4792" si="5217">H4768</f>
        <v>0.54166666666666663</v>
      </c>
      <c r="I4792" s="185">
        <f t="shared" si="5217"/>
        <v>195</v>
      </c>
      <c r="J4792" s="185">
        <f t="shared" si="5217"/>
        <v>299</v>
      </c>
      <c r="K4792" s="185">
        <f t="shared" si="5217"/>
        <v>2842</v>
      </c>
      <c r="L4792" s="185">
        <f t="shared" si="5217"/>
        <v>1635</v>
      </c>
      <c r="M4792" s="147"/>
      <c r="N4792" s="143">
        <f t="shared" si="5164"/>
        <v>393.9</v>
      </c>
      <c r="O4792" s="143">
        <f t="shared" si="5160"/>
        <v>5166.72</v>
      </c>
      <c r="P4792" s="143">
        <f t="shared" si="5161"/>
        <v>63319.76</v>
      </c>
      <c r="Q4792" s="143">
        <f t="shared" si="5162"/>
        <v>15532.5</v>
      </c>
      <c r="R4792" s="188">
        <f t="shared" si="5165"/>
        <v>84412.88</v>
      </c>
      <c r="T4792">
        <v>61692.21</v>
      </c>
      <c r="U4792" s="190">
        <f t="shared" si="5166"/>
        <v>1.3682907452983124</v>
      </c>
    </row>
    <row r="4793" spans="1:21" x14ac:dyDescent="0.2">
      <c r="A4793" s="178">
        <v>42935</v>
      </c>
      <c r="B4793" s="179">
        <v>0.625</v>
      </c>
      <c r="C4793" t="s">
        <v>349</v>
      </c>
      <c r="D4793">
        <v>2.11</v>
      </c>
      <c r="E4793">
        <v>25.72</v>
      </c>
      <c r="F4793">
        <v>33.520000000000003</v>
      </c>
      <c r="G4793">
        <v>20</v>
      </c>
      <c r="H4793" s="184">
        <f t="shared" ref="H4793:L4793" si="5218">H4769</f>
        <v>0.58333333333333337</v>
      </c>
      <c r="I4793" s="185">
        <f t="shared" si="5218"/>
        <v>205</v>
      </c>
      <c r="J4793" s="185">
        <f t="shared" si="5218"/>
        <v>237</v>
      </c>
      <c r="K4793" s="185">
        <f t="shared" si="5218"/>
        <v>2842</v>
      </c>
      <c r="L4793" s="185">
        <f t="shared" si="5218"/>
        <v>1635</v>
      </c>
      <c r="M4793" s="147"/>
      <c r="N4793" s="143">
        <f t="shared" si="5164"/>
        <v>432.54999999999995</v>
      </c>
      <c r="O4793" s="143">
        <f t="shared" si="5160"/>
        <v>6095.6399999999994</v>
      </c>
      <c r="P4793" s="143">
        <f t="shared" si="5161"/>
        <v>95263.840000000011</v>
      </c>
      <c r="Q4793" s="143">
        <f t="shared" si="5162"/>
        <v>32700</v>
      </c>
      <c r="R4793" s="188">
        <f t="shared" si="5165"/>
        <v>134492.03000000003</v>
      </c>
      <c r="T4793">
        <v>64407.22</v>
      </c>
      <c r="U4793" s="190">
        <f t="shared" si="5166"/>
        <v>2.0881514525855955</v>
      </c>
    </row>
    <row r="4794" spans="1:21" x14ac:dyDescent="0.2">
      <c r="A4794" s="178">
        <v>42935</v>
      </c>
      <c r="B4794" s="179">
        <v>0.66666666666666663</v>
      </c>
      <c r="C4794" t="s">
        <v>349</v>
      </c>
      <c r="D4794">
        <v>3.11</v>
      </c>
      <c r="E4794">
        <v>34</v>
      </c>
      <c r="F4794">
        <v>43.89</v>
      </c>
      <c r="G4794">
        <v>23.96</v>
      </c>
      <c r="H4794" s="184">
        <f t="shared" ref="H4794:L4794" si="5219">H4770</f>
        <v>0.625</v>
      </c>
      <c r="I4794" s="185">
        <f t="shared" si="5219"/>
        <v>212</v>
      </c>
      <c r="J4794" s="185">
        <f t="shared" si="5219"/>
        <v>213</v>
      </c>
      <c r="K4794" s="185">
        <f t="shared" si="5219"/>
        <v>2842</v>
      </c>
      <c r="L4794" s="185">
        <f t="shared" si="5219"/>
        <v>1380</v>
      </c>
      <c r="M4794" s="147"/>
      <c r="N4794" s="143">
        <f t="shared" si="5164"/>
        <v>659.31999999999994</v>
      </c>
      <c r="O4794" s="143">
        <f t="shared" si="5160"/>
        <v>7242</v>
      </c>
      <c r="P4794" s="143">
        <f t="shared" si="5161"/>
        <v>124735.38</v>
      </c>
      <c r="Q4794" s="143">
        <f t="shared" si="5162"/>
        <v>33064.800000000003</v>
      </c>
      <c r="R4794" s="188">
        <f t="shared" si="5165"/>
        <v>165701.5</v>
      </c>
      <c r="T4794">
        <v>66111.759999999995</v>
      </c>
      <c r="U4794" s="190">
        <f t="shared" si="5166"/>
        <v>2.5063846432162751</v>
      </c>
    </row>
    <row r="4795" spans="1:21" x14ac:dyDescent="0.2">
      <c r="A4795" s="178">
        <v>42935</v>
      </c>
      <c r="B4795" s="179">
        <v>0.70833333333333337</v>
      </c>
      <c r="C4795" t="s">
        <v>349</v>
      </c>
      <c r="D4795">
        <v>3.5</v>
      </c>
      <c r="E4795">
        <v>27.31</v>
      </c>
      <c r="F4795">
        <v>36.14</v>
      </c>
      <c r="G4795">
        <v>20</v>
      </c>
      <c r="H4795" s="184">
        <f t="shared" ref="H4795:L4795" si="5220">H4771</f>
        <v>0.66666666666666663</v>
      </c>
      <c r="I4795" s="185">
        <f t="shared" si="5220"/>
        <v>191</v>
      </c>
      <c r="J4795" s="185">
        <f t="shared" si="5220"/>
        <v>237</v>
      </c>
      <c r="K4795" s="185">
        <f t="shared" si="5220"/>
        <v>2842</v>
      </c>
      <c r="L4795" s="185">
        <f t="shared" si="5220"/>
        <v>1380</v>
      </c>
      <c r="M4795" s="147"/>
      <c r="N4795" s="143">
        <f t="shared" si="5164"/>
        <v>668.5</v>
      </c>
      <c r="O4795" s="143">
        <f t="shared" si="5160"/>
        <v>6472.4699999999993</v>
      </c>
      <c r="P4795" s="143">
        <f t="shared" si="5161"/>
        <v>102709.88</v>
      </c>
      <c r="Q4795" s="143">
        <f t="shared" si="5162"/>
        <v>27600</v>
      </c>
      <c r="R4795" s="188">
        <f t="shared" si="5165"/>
        <v>137450.85</v>
      </c>
      <c r="T4795">
        <v>66641.95</v>
      </c>
      <c r="U4795" s="190">
        <f t="shared" si="5166"/>
        <v>2.0625274320454312</v>
      </c>
    </row>
    <row r="4796" spans="1:21" x14ac:dyDescent="0.2">
      <c r="A4796" s="178">
        <v>42935</v>
      </c>
      <c r="B4796" s="179">
        <v>0.75</v>
      </c>
      <c r="C4796" t="s">
        <v>349</v>
      </c>
      <c r="D4796">
        <v>2.74</v>
      </c>
      <c r="E4796">
        <v>8.99</v>
      </c>
      <c r="F4796">
        <v>19.190000000000001</v>
      </c>
      <c r="G4796">
        <v>8.0299999999999994</v>
      </c>
      <c r="H4796" s="184">
        <f t="shared" ref="H4796:L4796" si="5221">H4772</f>
        <v>0.70833333333333337</v>
      </c>
      <c r="I4796" s="185">
        <f t="shared" si="5221"/>
        <v>218</v>
      </c>
      <c r="J4796" s="185">
        <f t="shared" si="5221"/>
        <v>258</v>
      </c>
      <c r="K4796" s="185">
        <f t="shared" si="5221"/>
        <v>2842</v>
      </c>
      <c r="L4796" s="185">
        <f t="shared" si="5221"/>
        <v>1380</v>
      </c>
      <c r="M4796" s="147"/>
      <c r="N4796" s="143">
        <f t="shared" si="5164"/>
        <v>597.32000000000005</v>
      </c>
      <c r="O4796" s="143">
        <f t="shared" si="5160"/>
        <v>2319.42</v>
      </c>
      <c r="P4796" s="143">
        <f t="shared" si="5161"/>
        <v>54537.98</v>
      </c>
      <c r="Q4796" s="143">
        <f t="shared" si="5162"/>
        <v>11081.4</v>
      </c>
      <c r="R4796" s="188">
        <f t="shared" si="5165"/>
        <v>68536.12</v>
      </c>
      <c r="T4796">
        <v>66567.53</v>
      </c>
      <c r="U4796" s="190">
        <f t="shared" si="5166"/>
        <v>1.0295728262713066</v>
      </c>
    </row>
    <row r="4797" spans="1:21" x14ac:dyDescent="0.2">
      <c r="A4797" s="178">
        <v>42935</v>
      </c>
      <c r="B4797" s="179">
        <v>0.79166666666666663</v>
      </c>
      <c r="C4797" t="s">
        <v>349</v>
      </c>
      <c r="D4797">
        <v>2.19</v>
      </c>
      <c r="E4797">
        <v>6.17</v>
      </c>
      <c r="F4797">
        <v>12.1</v>
      </c>
      <c r="G4797">
        <v>5.17</v>
      </c>
      <c r="H4797" s="184">
        <f t="shared" ref="H4797:L4797" si="5222">H4773</f>
        <v>0.75</v>
      </c>
      <c r="I4797" s="185">
        <f t="shared" si="5222"/>
        <v>240</v>
      </c>
      <c r="J4797" s="185">
        <f t="shared" si="5222"/>
        <v>365</v>
      </c>
      <c r="K4797" s="185">
        <f t="shared" si="5222"/>
        <v>2842</v>
      </c>
      <c r="L4797" s="185">
        <f t="shared" si="5222"/>
        <v>1380</v>
      </c>
      <c r="M4797" s="147"/>
      <c r="N4797" s="143">
        <f t="shared" si="5164"/>
        <v>525.6</v>
      </c>
      <c r="O4797" s="143">
        <f t="shared" si="5160"/>
        <v>2252.0500000000002</v>
      </c>
      <c r="P4797" s="143">
        <f t="shared" si="5161"/>
        <v>34388.199999999997</v>
      </c>
      <c r="Q4797" s="143">
        <f t="shared" si="5162"/>
        <v>7134.5999999999995</v>
      </c>
      <c r="R4797" s="188">
        <f t="shared" si="5165"/>
        <v>44300.45</v>
      </c>
      <c r="T4797">
        <v>66354.06</v>
      </c>
      <c r="U4797" s="190">
        <f t="shared" si="5166"/>
        <v>0.66763736838408982</v>
      </c>
    </row>
    <row r="4798" spans="1:21" x14ac:dyDescent="0.2">
      <c r="A4798" s="178">
        <v>42935</v>
      </c>
      <c r="B4798" s="179">
        <v>0.83333333333333337</v>
      </c>
      <c r="C4798" t="s">
        <v>349</v>
      </c>
      <c r="D4798">
        <v>2.11</v>
      </c>
      <c r="E4798">
        <v>5.34</v>
      </c>
      <c r="F4798">
        <v>11.29</v>
      </c>
      <c r="G4798">
        <v>3.34</v>
      </c>
      <c r="H4798" s="184">
        <f t="shared" ref="H4798:L4798" si="5223">H4774</f>
        <v>0.79166666666666663</v>
      </c>
      <c r="I4798" s="185">
        <f t="shared" si="5223"/>
        <v>320</v>
      </c>
      <c r="J4798" s="185">
        <f t="shared" si="5223"/>
        <v>214</v>
      </c>
      <c r="K4798" s="185">
        <f t="shared" si="5223"/>
        <v>2842</v>
      </c>
      <c r="L4798" s="185">
        <f t="shared" si="5223"/>
        <v>1426</v>
      </c>
      <c r="M4798" s="147"/>
      <c r="N4798" s="143">
        <f t="shared" si="5164"/>
        <v>675.19999999999993</v>
      </c>
      <c r="O4798" s="143">
        <f t="shared" si="5160"/>
        <v>1142.76</v>
      </c>
      <c r="P4798" s="143">
        <f t="shared" si="5161"/>
        <v>32086.179999999997</v>
      </c>
      <c r="Q4798" s="143">
        <f t="shared" si="5162"/>
        <v>4762.84</v>
      </c>
      <c r="R4798" s="188">
        <f t="shared" si="5165"/>
        <v>38666.979999999996</v>
      </c>
      <c r="T4798">
        <v>65343.839999999997</v>
      </c>
      <c r="U4798" s="190">
        <f t="shared" si="5166"/>
        <v>0.59174636813508352</v>
      </c>
    </row>
    <row r="4799" spans="1:21" x14ac:dyDescent="0.2">
      <c r="A4799" s="178">
        <v>42935</v>
      </c>
      <c r="B4799" s="179">
        <v>0.875</v>
      </c>
      <c r="C4799" t="s">
        <v>349</v>
      </c>
      <c r="D4799">
        <v>2.5099999999999998</v>
      </c>
      <c r="E4799">
        <v>5.86</v>
      </c>
      <c r="F4799">
        <v>11.14</v>
      </c>
      <c r="G4799">
        <v>2</v>
      </c>
      <c r="H4799" s="184">
        <f t="shared" ref="H4799:L4799" si="5224">H4775</f>
        <v>0.83333333333333337</v>
      </c>
      <c r="I4799" s="185">
        <f t="shared" si="5224"/>
        <v>322</v>
      </c>
      <c r="J4799" s="185">
        <f t="shared" si="5224"/>
        <v>178</v>
      </c>
      <c r="K4799" s="185">
        <f t="shared" si="5224"/>
        <v>2842</v>
      </c>
      <c r="L4799" s="185">
        <f t="shared" si="5224"/>
        <v>1426</v>
      </c>
      <c r="M4799" s="147"/>
      <c r="N4799" s="143">
        <f t="shared" si="5164"/>
        <v>808.21999999999991</v>
      </c>
      <c r="O4799" s="143">
        <f t="shared" si="5160"/>
        <v>1043.0800000000002</v>
      </c>
      <c r="P4799" s="143">
        <f t="shared" si="5161"/>
        <v>31659.88</v>
      </c>
      <c r="Q4799" s="143">
        <f t="shared" si="5162"/>
        <v>2852</v>
      </c>
      <c r="R4799" s="188">
        <f t="shared" si="5165"/>
        <v>36363.18</v>
      </c>
      <c r="T4799">
        <v>63412.49</v>
      </c>
      <c r="U4799" s="190">
        <f t="shared" si="5166"/>
        <v>0.57343876576996111</v>
      </c>
    </row>
    <row r="4800" spans="1:21" x14ac:dyDescent="0.2">
      <c r="A4800" s="178">
        <v>42935</v>
      </c>
      <c r="B4800" s="179">
        <v>0.91666666666666663</v>
      </c>
      <c r="C4800" t="s">
        <v>349</v>
      </c>
      <c r="D4800">
        <v>5</v>
      </c>
      <c r="E4800">
        <v>6.8</v>
      </c>
      <c r="F4800">
        <v>9.8000000000000007</v>
      </c>
      <c r="G4800">
        <v>1.41</v>
      </c>
      <c r="H4800" s="184">
        <f t="shared" ref="H4800:L4800" si="5225">H4776</f>
        <v>0.875</v>
      </c>
      <c r="I4800" s="185">
        <f t="shared" si="5225"/>
        <v>337</v>
      </c>
      <c r="J4800" s="185">
        <f t="shared" si="5225"/>
        <v>173</v>
      </c>
      <c r="K4800" s="185">
        <f t="shared" si="5225"/>
        <v>2842</v>
      </c>
      <c r="L4800" s="185">
        <f t="shared" si="5225"/>
        <v>1426</v>
      </c>
      <c r="M4800" s="147"/>
      <c r="N4800" s="143">
        <f t="shared" si="5164"/>
        <v>1685</v>
      </c>
      <c r="O4800" s="143">
        <f t="shared" si="5160"/>
        <v>1176.3999999999999</v>
      </c>
      <c r="P4800" s="143">
        <f t="shared" si="5161"/>
        <v>27851.600000000002</v>
      </c>
      <c r="Q4800" s="143">
        <f t="shared" si="5162"/>
        <v>2010.6599999999999</v>
      </c>
      <c r="R4800" s="188">
        <f t="shared" si="5165"/>
        <v>32723.66</v>
      </c>
      <c r="T4800">
        <v>61039.57</v>
      </c>
      <c r="U4800" s="190">
        <f t="shared" si="5166"/>
        <v>0.53610567702229883</v>
      </c>
    </row>
    <row r="4801" spans="1:21" x14ac:dyDescent="0.2">
      <c r="A4801" s="178">
        <v>42935</v>
      </c>
      <c r="B4801" s="179">
        <v>0.95833333333333337</v>
      </c>
      <c r="C4801" t="s">
        <v>349</v>
      </c>
      <c r="D4801">
        <v>2.99</v>
      </c>
      <c r="E4801">
        <v>2.4</v>
      </c>
      <c r="F4801">
        <v>5.48</v>
      </c>
      <c r="G4801">
        <v>0.12</v>
      </c>
      <c r="H4801" s="184">
        <f t="shared" ref="H4801:L4801" si="5226">H4777</f>
        <v>0.91666666666666663</v>
      </c>
      <c r="I4801" s="185">
        <f t="shared" si="5226"/>
        <v>394</v>
      </c>
      <c r="J4801" s="185">
        <f t="shared" si="5226"/>
        <v>194</v>
      </c>
      <c r="K4801" s="185">
        <f t="shared" si="5226"/>
        <v>2842</v>
      </c>
      <c r="L4801" s="185">
        <f t="shared" si="5226"/>
        <v>1426</v>
      </c>
      <c r="M4801" s="147"/>
      <c r="N4801" s="143">
        <f t="shared" si="5164"/>
        <v>1178.0600000000002</v>
      </c>
      <c r="O4801" s="143">
        <f t="shared" si="5160"/>
        <v>465.59999999999997</v>
      </c>
      <c r="P4801" s="143">
        <f t="shared" si="5161"/>
        <v>15574.160000000002</v>
      </c>
      <c r="Q4801" s="143">
        <f t="shared" si="5162"/>
        <v>171.12</v>
      </c>
      <c r="R4801" s="188">
        <f t="shared" si="5165"/>
        <v>17388.940000000002</v>
      </c>
      <c r="T4801">
        <v>59045.85</v>
      </c>
      <c r="U4801" s="190">
        <f t="shared" si="5166"/>
        <v>0.29449893599634863</v>
      </c>
    </row>
    <row r="4802" spans="1:21" x14ac:dyDescent="0.2">
      <c r="A4802" s="178">
        <v>42935</v>
      </c>
      <c r="B4802" s="180">
        <v>1</v>
      </c>
      <c r="C4802" t="s">
        <v>349</v>
      </c>
      <c r="D4802">
        <v>3.21</v>
      </c>
      <c r="E4802">
        <v>1</v>
      </c>
      <c r="F4802">
        <v>2.5</v>
      </c>
      <c r="G4802">
        <v>0.12</v>
      </c>
      <c r="H4802" s="184">
        <f t="shared" ref="H4802:L4802" si="5227">H4778</f>
        <v>0.95833333333333337</v>
      </c>
      <c r="I4802" s="185">
        <f t="shared" si="5227"/>
        <v>389</v>
      </c>
      <c r="J4802" s="185">
        <f t="shared" si="5227"/>
        <v>265</v>
      </c>
      <c r="K4802" s="185">
        <f t="shared" si="5227"/>
        <v>2985</v>
      </c>
      <c r="L4802" s="185">
        <f t="shared" si="5227"/>
        <v>1111</v>
      </c>
      <c r="M4802" s="147"/>
      <c r="N4802" s="143">
        <f t="shared" si="5164"/>
        <v>1248.69</v>
      </c>
      <c r="O4802" s="143">
        <f t="shared" si="5160"/>
        <v>265</v>
      </c>
      <c r="P4802" s="143">
        <f t="shared" si="5161"/>
        <v>7462.5</v>
      </c>
      <c r="Q4802" s="143">
        <f t="shared" si="5162"/>
        <v>133.32</v>
      </c>
      <c r="R4802" s="188">
        <f t="shared" si="5165"/>
        <v>9109.51</v>
      </c>
      <c r="T4802">
        <v>55034.78</v>
      </c>
      <c r="U4802" s="190">
        <f t="shared" si="5166"/>
        <v>0.16552278395589118</v>
      </c>
    </row>
    <row r="4803" spans="1:21" x14ac:dyDescent="0.2">
      <c r="A4803" s="178">
        <v>42936</v>
      </c>
      <c r="B4803" s="179">
        <v>4.1666666666666664E-2</v>
      </c>
      <c r="C4803" t="s">
        <v>349</v>
      </c>
      <c r="D4803">
        <v>3.34</v>
      </c>
      <c r="E4803">
        <v>0.95</v>
      </c>
      <c r="F4803">
        <v>1.51</v>
      </c>
      <c r="G4803">
        <v>0.25</v>
      </c>
      <c r="H4803" s="184">
        <f t="shared" ref="H4803:L4803" si="5228">H4779</f>
        <v>1</v>
      </c>
      <c r="I4803" s="185">
        <f t="shared" si="5228"/>
        <v>362</v>
      </c>
      <c r="J4803" s="185">
        <f t="shared" si="5228"/>
        <v>243</v>
      </c>
      <c r="K4803" s="185">
        <f t="shared" si="5228"/>
        <v>2985</v>
      </c>
      <c r="L4803" s="185">
        <f t="shared" si="5228"/>
        <v>1111</v>
      </c>
      <c r="M4803" s="147"/>
      <c r="N4803" s="143">
        <f t="shared" si="5164"/>
        <v>1209.08</v>
      </c>
      <c r="O4803" s="143">
        <f t="shared" si="5160"/>
        <v>230.85</v>
      </c>
      <c r="P4803" s="143">
        <f t="shared" si="5161"/>
        <v>4507.3500000000004</v>
      </c>
      <c r="Q4803" s="143">
        <f t="shared" si="5162"/>
        <v>277.75</v>
      </c>
      <c r="R4803" s="188">
        <f t="shared" si="5165"/>
        <v>6225.0300000000007</v>
      </c>
      <c r="T4803">
        <v>50689.86</v>
      </c>
      <c r="U4803" s="190">
        <f t="shared" si="5166"/>
        <v>0.12280621804834341</v>
      </c>
    </row>
    <row r="4804" spans="1:21" x14ac:dyDescent="0.2">
      <c r="A4804" s="178">
        <v>42936</v>
      </c>
      <c r="B4804" s="179">
        <v>8.3333333333333329E-2</v>
      </c>
      <c r="C4804" t="s">
        <v>349</v>
      </c>
      <c r="D4804">
        <v>2.91</v>
      </c>
      <c r="E4804">
        <v>0.95</v>
      </c>
      <c r="F4804">
        <v>1.01</v>
      </c>
      <c r="G4804">
        <v>0.45</v>
      </c>
      <c r="H4804" s="184">
        <f t="shared" ref="H4804:L4804" si="5229">H4780</f>
        <v>4.1666666666666664E-2</v>
      </c>
      <c r="I4804" s="185">
        <f t="shared" si="5229"/>
        <v>294</v>
      </c>
      <c r="J4804" s="185">
        <f t="shared" si="5229"/>
        <v>212</v>
      </c>
      <c r="K4804" s="185">
        <f t="shared" si="5229"/>
        <v>2985</v>
      </c>
      <c r="L4804" s="185">
        <f t="shared" si="5229"/>
        <v>1111</v>
      </c>
      <c r="M4804" s="147"/>
      <c r="N4804" s="143">
        <f t="shared" si="5164"/>
        <v>855.54000000000008</v>
      </c>
      <c r="O4804" s="143">
        <f t="shared" ref="O4804:O4867" si="5230">E4804*J4804</f>
        <v>201.39999999999998</v>
      </c>
      <c r="P4804" s="143">
        <f t="shared" ref="P4804:P4867" si="5231">F4804*K4804</f>
        <v>3014.85</v>
      </c>
      <c r="Q4804" s="143">
        <f t="shared" ref="Q4804:Q4867" si="5232">G4804*L4804</f>
        <v>499.95</v>
      </c>
      <c r="R4804" s="188">
        <f t="shared" si="5165"/>
        <v>4571.74</v>
      </c>
      <c r="T4804">
        <v>46880.52</v>
      </c>
      <c r="U4804" s="190">
        <f t="shared" si="5166"/>
        <v>9.7518969499485075E-2</v>
      </c>
    </row>
    <row r="4805" spans="1:21" x14ac:dyDescent="0.2">
      <c r="A4805" s="178">
        <v>42936</v>
      </c>
      <c r="B4805" s="179">
        <v>0.125</v>
      </c>
      <c r="C4805" t="s">
        <v>349</v>
      </c>
      <c r="D4805">
        <v>3.01</v>
      </c>
      <c r="E4805">
        <v>0.95</v>
      </c>
      <c r="F4805">
        <v>1</v>
      </c>
      <c r="G4805">
        <v>0.97</v>
      </c>
      <c r="H4805" s="184">
        <f t="shared" ref="H4805:L4805" si="5233">H4781</f>
        <v>8.3333333333333329E-2</v>
      </c>
      <c r="I4805" s="185">
        <f t="shared" si="5233"/>
        <v>236</v>
      </c>
      <c r="J4805" s="185">
        <f t="shared" si="5233"/>
        <v>179</v>
      </c>
      <c r="K4805" s="185">
        <f t="shared" si="5233"/>
        <v>2985</v>
      </c>
      <c r="L4805" s="185">
        <f t="shared" si="5233"/>
        <v>1111</v>
      </c>
      <c r="M4805" s="147"/>
      <c r="N4805" s="143">
        <f t="shared" ref="N4805:N4868" si="5234">D4805*I4805</f>
        <v>710.3599999999999</v>
      </c>
      <c r="O4805" s="143">
        <f t="shared" si="5230"/>
        <v>170.04999999999998</v>
      </c>
      <c r="P4805" s="143">
        <f t="shared" si="5231"/>
        <v>2985</v>
      </c>
      <c r="Q4805" s="143">
        <f t="shared" si="5232"/>
        <v>1077.67</v>
      </c>
      <c r="R4805" s="188">
        <f t="shared" ref="R4805:R4868" si="5235">SUM(N4805:Q4805)</f>
        <v>4943.08</v>
      </c>
      <c r="T4805">
        <v>44102.559999999998</v>
      </c>
      <c r="U4805" s="190">
        <f t="shared" ref="U4805:U4868" si="5236">R4805/T4805</f>
        <v>0.11208147554246285</v>
      </c>
    </row>
    <row r="4806" spans="1:21" x14ac:dyDescent="0.2">
      <c r="A4806" s="178">
        <v>42936</v>
      </c>
      <c r="B4806" s="179">
        <v>0.16666666666666666</v>
      </c>
      <c r="C4806" t="s">
        <v>349</v>
      </c>
      <c r="D4806">
        <v>2.61</v>
      </c>
      <c r="E4806">
        <v>0.95</v>
      </c>
      <c r="F4806">
        <v>1</v>
      </c>
      <c r="G4806">
        <v>0.97</v>
      </c>
      <c r="H4806" s="184">
        <f t="shared" ref="H4806:L4806" si="5237">H4782</f>
        <v>0.125</v>
      </c>
      <c r="I4806" s="185">
        <f t="shared" si="5237"/>
        <v>201</v>
      </c>
      <c r="J4806" s="185">
        <f t="shared" si="5237"/>
        <v>205</v>
      </c>
      <c r="K4806" s="185">
        <f t="shared" si="5237"/>
        <v>2985</v>
      </c>
      <c r="L4806" s="185">
        <f t="shared" si="5237"/>
        <v>1717</v>
      </c>
      <c r="M4806" s="147"/>
      <c r="N4806" s="143">
        <f t="shared" si="5234"/>
        <v>524.61</v>
      </c>
      <c r="O4806" s="143">
        <f t="shared" si="5230"/>
        <v>194.75</v>
      </c>
      <c r="P4806" s="143">
        <f t="shared" si="5231"/>
        <v>2985</v>
      </c>
      <c r="Q4806" s="143">
        <f t="shared" si="5232"/>
        <v>1665.49</v>
      </c>
      <c r="R4806" s="188">
        <f t="shared" si="5235"/>
        <v>5369.85</v>
      </c>
      <c r="T4806">
        <v>42142.78</v>
      </c>
      <c r="U4806" s="190">
        <f t="shared" si="5236"/>
        <v>0.12742040273565247</v>
      </c>
    </row>
    <row r="4807" spans="1:21" x14ac:dyDescent="0.2">
      <c r="A4807" s="178">
        <v>42936</v>
      </c>
      <c r="B4807" s="179">
        <v>0.20833333333333334</v>
      </c>
      <c r="C4807" t="s">
        <v>349</v>
      </c>
      <c r="D4807">
        <v>2.11</v>
      </c>
      <c r="E4807">
        <v>0.95</v>
      </c>
      <c r="F4807">
        <v>1</v>
      </c>
      <c r="G4807">
        <v>0.97</v>
      </c>
      <c r="H4807" s="184">
        <f t="shared" ref="H4807:L4807" si="5238">H4783</f>
        <v>0.16666666666666666</v>
      </c>
      <c r="I4807" s="185">
        <f t="shared" si="5238"/>
        <v>185</v>
      </c>
      <c r="J4807" s="185">
        <f t="shared" si="5238"/>
        <v>205</v>
      </c>
      <c r="K4807" s="185">
        <f t="shared" si="5238"/>
        <v>2985</v>
      </c>
      <c r="L4807" s="185">
        <f t="shared" si="5238"/>
        <v>1717</v>
      </c>
      <c r="M4807" s="147"/>
      <c r="N4807" s="143">
        <f t="shared" si="5234"/>
        <v>390.34999999999997</v>
      </c>
      <c r="O4807" s="143">
        <f t="shared" si="5230"/>
        <v>194.75</v>
      </c>
      <c r="P4807" s="143">
        <f t="shared" si="5231"/>
        <v>2985</v>
      </c>
      <c r="Q4807" s="143">
        <f t="shared" si="5232"/>
        <v>1665.49</v>
      </c>
      <c r="R4807" s="188">
        <f t="shared" si="5235"/>
        <v>5235.59</v>
      </c>
      <c r="T4807">
        <v>40885.449999999997</v>
      </c>
      <c r="U4807" s="190">
        <f t="shared" si="5236"/>
        <v>0.12805509050285616</v>
      </c>
    </row>
    <row r="4808" spans="1:21" x14ac:dyDescent="0.2">
      <c r="A4808" s="178">
        <v>42936</v>
      </c>
      <c r="B4808" s="179">
        <v>0.25</v>
      </c>
      <c r="C4808" t="s">
        <v>349</v>
      </c>
      <c r="D4808">
        <v>2.11</v>
      </c>
      <c r="E4808">
        <v>0.95</v>
      </c>
      <c r="F4808">
        <v>1</v>
      </c>
      <c r="G4808">
        <v>0.99</v>
      </c>
      <c r="H4808" s="184">
        <f t="shared" ref="H4808:L4808" si="5239">H4784</f>
        <v>0.20833333333333334</v>
      </c>
      <c r="I4808" s="185">
        <f t="shared" si="5239"/>
        <v>207</v>
      </c>
      <c r="J4808" s="185">
        <f t="shared" si="5239"/>
        <v>283</v>
      </c>
      <c r="K4808" s="185">
        <f t="shared" si="5239"/>
        <v>2985</v>
      </c>
      <c r="L4808" s="185">
        <f t="shared" si="5239"/>
        <v>1717</v>
      </c>
      <c r="M4808" s="147"/>
      <c r="N4808" s="143">
        <f t="shared" si="5234"/>
        <v>436.77</v>
      </c>
      <c r="O4808" s="143">
        <f t="shared" si="5230"/>
        <v>268.84999999999997</v>
      </c>
      <c r="P4808" s="143">
        <f t="shared" si="5231"/>
        <v>2985</v>
      </c>
      <c r="Q4808" s="143">
        <f t="shared" si="5232"/>
        <v>1699.83</v>
      </c>
      <c r="R4808" s="188">
        <f t="shared" si="5235"/>
        <v>5390.45</v>
      </c>
      <c r="T4808">
        <v>40489.46</v>
      </c>
      <c r="U4808" s="190">
        <f t="shared" si="5236"/>
        <v>0.13313217810264696</v>
      </c>
    </row>
    <row r="4809" spans="1:21" x14ac:dyDescent="0.2">
      <c r="A4809" s="178">
        <v>42936</v>
      </c>
      <c r="B4809" s="179">
        <v>0.29166666666666669</v>
      </c>
      <c r="C4809" t="s">
        <v>349</v>
      </c>
      <c r="D4809">
        <v>2</v>
      </c>
      <c r="E4809">
        <v>1.5</v>
      </c>
      <c r="F4809">
        <v>1.32</v>
      </c>
      <c r="G4809">
        <v>1.49</v>
      </c>
      <c r="H4809" s="184">
        <f t="shared" ref="H4809:L4809" si="5240">H4785</f>
        <v>0.25</v>
      </c>
      <c r="I4809" s="185">
        <f t="shared" si="5240"/>
        <v>327</v>
      </c>
      <c r="J4809" s="185">
        <f t="shared" si="5240"/>
        <v>438</v>
      </c>
      <c r="K4809" s="185">
        <f t="shared" si="5240"/>
        <v>2985</v>
      </c>
      <c r="L4809" s="185">
        <f t="shared" si="5240"/>
        <v>1717</v>
      </c>
      <c r="M4809" s="147"/>
      <c r="N4809" s="143">
        <f t="shared" si="5234"/>
        <v>654</v>
      </c>
      <c r="O4809" s="143">
        <f t="shared" si="5230"/>
        <v>657</v>
      </c>
      <c r="P4809" s="143">
        <f t="shared" si="5231"/>
        <v>3940.2000000000003</v>
      </c>
      <c r="Q4809" s="143">
        <f t="shared" si="5232"/>
        <v>2558.33</v>
      </c>
      <c r="R4809" s="188">
        <f t="shared" si="5235"/>
        <v>7809.5300000000007</v>
      </c>
      <c r="T4809">
        <v>41371.64</v>
      </c>
      <c r="U4809" s="190">
        <f t="shared" si="5236"/>
        <v>0.18876529912761497</v>
      </c>
    </row>
    <row r="4810" spans="1:21" x14ac:dyDescent="0.2">
      <c r="A4810" s="178">
        <v>42936</v>
      </c>
      <c r="B4810" s="179">
        <v>0.33333333333333331</v>
      </c>
      <c r="C4810" t="s">
        <v>349</v>
      </c>
      <c r="D4810">
        <v>1.99</v>
      </c>
      <c r="E4810">
        <v>2.0099999999999998</v>
      </c>
      <c r="F4810">
        <v>1.51</v>
      </c>
      <c r="G4810">
        <v>2</v>
      </c>
      <c r="H4810" s="184">
        <f t="shared" ref="H4810:L4810" si="5241">H4786</f>
        <v>0.29166666666666669</v>
      </c>
      <c r="I4810" s="185">
        <f t="shared" si="5241"/>
        <v>249</v>
      </c>
      <c r="J4810" s="185">
        <f t="shared" si="5241"/>
        <v>556</v>
      </c>
      <c r="K4810" s="185">
        <f t="shared" si="5241"/>
        <v>2872</v>
      </c>
      <c r="L4810" s="185">
        <f t="shared" si="5241"/>
        <v>2219</v>
      </c>
      <c r="M4810" s="147"/>
      <c r="N4810" s="143">
        <f t="shared" si="5234"/>
        <v>495.51</v>
      </c>
      <c r="O4810" s="143">
        <f t="shared" si="5230"/>
        <v>1117.56</v>
      </c>
      <c r="P4810" s="143">
        <f t="shared" si="5231"/>
        <v>4336.72</v>
      </c>
      <c r="Q4810" s="143">
        <f t="shared" si="5232"/>
        <v>4438</v>
      </c>
      <c r="R4810" s="188">
        <f t="shared" si="5235"/>
        <v>10387.790000000001</v>
      </c>
      <c r="T4810">
        <v>42774.66</v>
      </c>
      <c r="U4810" s="190">
        <f t="shared" si="5236"/>
        <v>0.24284915414874134</v>
      </c>
    </row>
    <row r="4811" spans="1:21" x14ac:dyDescent="0.2">
      <c r="A4811" s="178">
        <v>42936</v>
      </c>
      <c r="B4811" s="179">
        <v>0.375</v>
      </c>
      <c r="C4811" t="s">
        <v>349</v>
      </c>
      <c r="D4811">
        <v>1.99</v>
      </c>
      <c r="E4811">
        <v>2.11</v>
      </c>
      <c r="F4811">
        <v>1.65</v>
      </c>
      <c r="G4811">
        <v>2</v>
      </c>
      <c r="H4811" s="184">
        <f t="shared" ref="H4811:L4811" si="5242">H4787</f>
        <v>0.33333333333333331</v>
      </c>
      <c r="I4811" s="185">
        <f t="shared" si="5242"/>
        <v>256</v>
      </c>
      <c r="J4811" s="185">
        <f t="shared" si="5242"/>
        <v>306</v>
      </c>
      <c r="K4811" s="185">
        <f t="shared" si="5242"/>
        <v>2872</v>
      </c>
      <c r="L4811" s="185">
        <f t="shared" si="5242"/>
        <v>2219</v>
      </c>
      <c r="M4811" s="147"/>
      <c r="N4811" s="143">
        <f t="shared" si="5234"/>
        <v>509.44</v>
      </c>
      <c r="O4811" s="143">
        <f t="shared" si="5230"/>
        <v>645.66</v>
      </c>
      <c r="P4811" s="143">
        <f t="shared" si="5231"/>
        <v>4738.8</v>
      </c>
      <c r="Q4811" s="143">
        <f t="shared" si="5232"/>
        <v>4438</v>
      </c>
      <c r="R4811" s="188">
        <f t="shared" si="5235"/>
        <v>10331.9</v>
      </c>
      <c r="T4811">
        <v>44053.89</v>
      </c>
      <c r="U4811" s="190">
        <f t="shared" si="5236"/>
        <v>0.23452866477852466</v>
      </c>
    </row>
    <row r="4812" spans="1:21" x14ac:dyDescent="0.2">
      <c r="A4812" s="178">
        <v>42936</v>
      </c>
      <c r="B4812" s="179">
        <v>0.41666666666666669</v>
      </c>
      <c r="C4812" t="s">
        <v>349</v>
      </c>
      <c r="D4812">
        <v>1.99</v>
      </c>
      <c r="E4812">
        <v>3.85</v>
      </c>
      <c r="F4812">
        <v>3.85</v>
      </c>
      <c r="G4812">
        <v>3.4</v>
      </c>
      <c r="H4812" s="184">
        <f t="shared" ref="H4812:L4812" si="5243">H4788</f>
        <v>0.375</v>
      </c>
      <c r="I4812" s="185">
        <f t="shared" si="5243"/>
        <v>156</v>
      </c>
      <c r="J4812" s="185">
        <f t="shared" si="5243"/>
        <v>343</v>
      </c>
      <c r="K4812" s="185">
        <f t="shared" si="5243"/>
        <v>2872</v>
      </c>
      <c r="L4812" s="185">
        <f t="shared" si="5243"/>
        <v>2219</v>
      </c>
      <c r="M4812" s="147"/>
      <c r="N4812" s="143">
        <f t="shared" si="5234"/>
        <v>310.44</v>
      </c>
      <c r="O4812" s="143">
        <f t="shared" si="5230"/>
        <v>1320.55</v>
      </c>
      <c r="P4812" s="143">
        <f t="shared" si="5231"/>
        <v>11057.2</v>
      </c>
      <c r="Q4812" s="143">
        <f t="shared" si="5232"/>
        <v>7544.5999999999995</v>
      </c>
      <c r="R4812" s="188">
        <f t="shared" si="5235"/>
        <v>20232.79</v>
      </c>
      <c r="T4812">
        <v>47135.85</v>
      </c>
      <c r="U4812" s="190">
        <f t="shared" si="5236"/>
        <v>0.4292441952356858</v>
      </c>
    </row>
    <row r="4813" spans="1:21" x14ac:dyDescent="0.2">
      <c r="A4813" s="178">
        <v>42936</v>
      </c>
      <c r="B4813" s="179">
        <v>0.45833333333333331</v>
      </c>
      <c r="C4813" t="s">
        <v>349</v>
      </c>
      <c r="D4813">
        <v>2.61</v>
      </c>
      <c r="E4813">
        <v>7.46</v>
      </c>
      <c r="F4813">
        <v>7.6</v>
      </c>
      <c r="G4813">
        <v>1.9</v>
      </c>
      <c r="H4813" s="184">
        <f t="shared" ref="H4813:L4813" si="5244">H4789</f>
        <v>0.41666666666666669</v>
      </c>
      <c r="I4813" s="185">
        <f t="shared" si="5244"/>
        <v>196</v>
      </c>
      <c r="J4813" s="185">
        <f t="shared" si="5244"/>
        <v>315</v>
      </c>
      <c r="K4813" s="185">
        <f t="shared" si="5244"/>
        <v>2872</v>
      </c>
      <c r="L4813" s="185">
        <f t="shared" si="5244"/>
        <v>2219</v>
      </c>
      <c r="M4813" s="147"/>
      <c r="N4813" s="143">
        <f t="shared" si="5234"/>
        <v>511.56</v>
      </c>
      <c r="O4813" s="143">
        <f t="shared" si="5230"/>
        <v>2349.9</v>
      </c>
      <c r="P4813" s="143">
        <f t="shared" si="5231"/>
        <v>21827.200000000001</v>
      </c>
      <c r="Q4813" s="143">
        <f t="shared" si="5232"/>
        <v>4216.0999999999995</v>
      </c>
      <c r="R4813" s="188">
        <f t="shared" si="5235"/>
        <v>28904.76</v>
      </c>
      <c r="T4813">
        <v>51271.71</v>
      </c>
      <c r="U4813" s="190">
        <f t="shared" si="5236"/>
        <v>0.56375650431787816</v>
      </c>
    </row>
    <row r="4814" spans="1:21" x14ac:dyDescent="0.2">
      <c r="A4814" s="178">
        <v>42936</v>
      </c>
      <c r="B4814" s="179">
        <v>0.5</v>
      </c>
      <c r="C4814" t="s">
        <v>349</v>
      </c>
      <c r="D4814">
        <v>2.11</v>
      </c>
      <c r="E4814">
        <v>9.7799999999999994</v>
      </c>
      <c r="F4814">
        <v>10.01</v>
      </c>
      <c r="G4814">
        <v>2.15</v>
      </c>
      <c r="H4814" s="184">
        <f t="shared" ref="H4814:L4814" si="5245">H4790</f>
        <v>0.45833333333333331</v>
      </c>
      <c r="I4814" s="185">
        <f t="shared" si="5245"/>
        <v>226</v>
      </c>
      <c r="J4814" s="185">
        <f t="shared" si="5245"/>
        <v>326</v>
      </c>
      <c r="K4814" s="185">
        <f t="shared" si="5245"/>
        <v>2842</v>
      </c>
      <c r="L4814" s="185">
        <f t="shared" si="5245"/>
        <v>1635</v>
      </c>
      <c r="M4814" s="147"/>
      <c r="N4814" s="143">
        <f t="shared" si="5234"/>
        <v>476.85999999999996</v>
      </c>
      <c r="O4814" s="143">
        <f t="shared" si="5230"/>
        <v>3188.2799999999997</v>
      </c>
      <c r="P4814" s="143">
        <f t="shared" si="5231"/>
        <v>28448.42</v>
      </c>
      <c r="Q4814" s="143">
        <f t="shared" si="5232"/>
        <v>3515.25</v>
      </c>
      <c r="R4814" s="188">
        <f t="shared" si="5235"/>
        <v>35628.81</v>
      </c>
      <c r="T4814">
        <v>55602.58</v>
      </c>
      <c r="U4814" s="190">
        <f t="shared" si="5236"/>
        <v>0.64077620139209357</v>
      </c>
    </row>
    <row r="4815" spans="1:21" x14ac:dyDescent="0.2">
      <c r="A4815" s="178">
        <v>42936</v>
      </c>
      <c r="B4815" s="179">
        <v>0.54166666666666663</v>
      </c>
      <c r="C4815" t="s">
        <v>349</v>
      </c>
      <c r="D4815">
        <v>1.44</v>
      </c>
      <c r="E4815">
        <v>13.01</v>
      </c>
      <c r="F4815">
        <v>14.81</v>
      </c>
      <c r="G4815">
        <v>5</v>
      </c>
      <c r="H4815" s="184">
        <f t="shared" ref="H4815:L4815" si="5246">H4791</f>
        <v>0.5</v>
      </c>
      <c r="I4815" s="185">
        <f t="shared" si="5246"/>
        <v>222</v>
      </c>
      <c r="J4815" s="185">
        <f t="shared" si="5246"/>
        <v>319</v>
      </c>
      <c r="K4815" s="185">
        <f t="shared" si="5246"/>
        <v>2842</v>
      </c>
      <c r="L4815" s="185">
        <f t="shared" si="5246"/>
        <v>1635</v>
      </c>
      <c r="M4815" s="147"/>
      <c r="N4815" s="143">
        <f t="shared" si="5234"/>
        <v>319.68</v>
      </c>
      <c r="O4815" s="143">
        <f t="shared" si="5230"/>
        <v>4150.1899999999996</v>
      </c>
      <c r="P4815" s="143">
        <f t="shared" si="5231"/>
        <v>42090.020000000004</v>
      </c>
      <c r="Q4815" s="143">
        <f t="shared" si="5232"/>
        <v>8175</v>
      </c>
      <c r="R4815" s="188">
        <f t="shared" si="5235"/>
        <v>54734.890000000007</v>
      </c>
      <c r="T4815">
        <v>59579.03</v>
      </c>
      <c r="U4815" s="190">
        <f t="shared" si="5236"/>
        <v>0.91869387601644414</v>
      </c>
    </row>
    <row r="4816" spans="1:21" x14ac:dyDescent="0.2">
      <c r="A4816" s="178">
        <v>42936</v>
      </c>
      <c r="B4816" s="179">
        <v>0.58333333333333337</v>
      </c>
      <c r="C4816" t="s">
        <v>349</v>
      </c>
      <c r="D4816">
        <v>1.93</v>
      </c>
      <c r="E4816">
        <v>19.05</v>
      </c>
      <c r="F4816">
        <v>22.75</v>
      </c>
      <c r="G4816">
        <v>9.5</v>
      </c>
      <c r="H4816" s="184">
        <f t="shared" ref="H4816:L4816" si="5247">H4792</f>
        <v>0.54166666666666663</v>
      </c>
      <c r="I4816" s="185">
        <f t="shared" si="5247"/>
        <v>195</v>
      </c>
      <c r="J4816" s="185">
        <f t="shared" si="5247"/>
        <v>299</v>
      </c>
      <c r="K4816" s="185">
        <f t="shared" si="5247"/>
        <v>2842</v>
      </c>
      <c r="L4816" s="185">
        <f t="shared" si="5247"/>
        <v>1635</v>
      </c>
      <c r="M4816" s="147"/>
      <c r="N4816" s="143">
        <f t="shared" si="5234"/>
        <v>376.34999999999997</v>
      </c>
      <c r="O4816" s="143">
        <f t="shared" si="5230"/>
        <v>5695.95</v>
      </c>
      <c r="P4816" s="143">
        <f t="shared" si="5231"/>
        <v>64655.5</v>
      </c>
      <c r="Q4816" s="143">
        <f t="shared" si="5232"/>
        <v>15532.5</v>
      </c>
      <c r="R4816" s="188">
        <f t="shared" si="5235"/>
        <v>86260.3</v>
      </c>
      <c r="T4816">
        <v>62901.97</v>
      </c>
      <c r="U4816" s="190">
        <f t="shared" si="5236"/>
        <v>1.3713449674151701</v>
      </c>
    </row>
    <row r="4817" spans="1:21" x14ac:dyDescent="0.2">
      <c r="A4817" s="178">
        <v>42936</v>
      </c>
      <c r="B4817" s="179">
        <v>0.625</v>
      </c>
      <c r="C4817" t="s">
        <v>349</v>
      </c>
      <c r="D4817">
        <v>2</v>
      </c>
      <c r="E4817">
        <v>29.32</v>
      </c>
      <c r="F4817">
        <v>34.32</v>
      </c>
      <c r="G4817">
        <v>20</v>
      </c>
      <c r="H4817" s="184">
        <f t="shared" ref="H4817:L4817" si="5248">H4793</f>
        <v>0.58333333333333337</v>
      </c>
      <c r="I4817" s="185">
        <f t="shared" si="5248"/>
        <v>205</v>
      </c>
      <c r="J4817" s="185">
        <f t="shared" si="5248"/>
        <v>237</v>
      </c>
      <c r="K4817" s="185">
        <f t="shared" si="5248"/>
        <v>2842</v>
      </c>
      <c r="L4817" s="185">
        <f t="shared" si="5248"/>
        <v>1635</v>
      </c>
      <c r="M4817" s="147"/>
      <c r="N4817" s="143">
        <f t="shared" si="5234"/>
        <v>410</v>
      </c>
      <c r="O4817" s="143">
        <f t="shared" si="5230"/>
        <v>6948.84</v>
      </c>
      <c r="P4817" s="143">
        <f t="shared" si="5231"/>
        <v>97537.44</v>
      </c>
      <c r="Q4817" s="143">
        <f t="shared" si="5232"/>
        <v>32700</v>
      </c>
      <c r="R4817" s="188">
        <f t="shared" si="5235"/>
        <v>137596.28</v>
      </c>
      <c r="T4817">
        <v>65918</v>
      </c>
      <c r="U4817" s="190">
        <f t="shared" si="5236"/>
        <v>2.0873855396098184</v>
      </c>
    </row>
    <row r="4818" spans="1:21" x14ac:dyDescent="0.2">
      <c r="A4818" s="178">
        <v>42936</v>
      </c>
      <c r="B4818" s="179">
        <v>0.66666666666666663</v>
      </c>
      <c r="C4818" t="s">
        <v>349</v>
      </c>
      <c r="D4818">
        <v>2.31</v>
      </c>
      <c r="E4818">
        <v>40.25</v>
      </c>
      <c r="F4818">
        <v>53.91</v>
      </c>
      <c r="G4818">
        <v>20</v>
      </c>
      <c r="H4818" s="184">
        <f t="shared" ref="H4818:L4818" si="5249">H4794</f>
        <v>0.625</v>
      </c>
      <c r="I4818" s="185">
        <f t="shared" si="5249"/>
        <v>212</v>
      </c>
      <c r="J4818" s="185">
        <f t="shared" si="5249"/>
        <v>213</v>
      </c>
      <c r="K4818" s="185">
        <f t="shared" si="5249"/>
        <v>2842</v>
      </c>
      <c r="L4818" s="185">
        <f t="shared" si="5249"/>
        <v>1380</v>
      </c>
      <c r="M4818" s="147"/>
      <c r="N4818" s="143">
        <f t="shared" si="5234"/>
        <v>489.72</v>
      </c>
      <c r="O4818" s="143">
        <f t="shared" si="5230"/>
        <v>8573.25</v>
      </c>
      <c r="P4818" s="143">
        <f t="shared" si="5231"/>
        <v>153212.22</v>
      </c>
      <c r="Q4818" s="143">
        <f t="shared" si="5232"/>
        <v>27600</v>
      </c>
      <c r="R4818" s="188">
        <f t="shared" si="5235"/>
        <v>189875.19</v>
      </c>
      <c r="T4818">
        <v>67767.990000000005</v>
      </c>
      <c r="U4818" s="190">
        <f t="shared" si="5236"/>
        <v>2.8018418430294303</v>
      </c>
    </row>
    <row r="4819" spans="1:21" x14ac:dyDescent="0.2">
      <c r="A4819" s="178">
        <v>42936</v>
      </c>
      <c r="B4819" s="179">
        <v>0.70833333333333337</v>
      </c>
      <c r="C4819" t="s">
        <v>349</v>
      </c>
      <c r="D4819">
        <v>3.65</v>
      </c>
      <c r="E4819">
        <v>29.02</v>
      </c>
      <c r="F4819">
        <v>35.36</v>
      </c>
      <c r="G4819">
        <v>19.37</v>
      </c>
      <c r="H4819" s="184">
        <f t="shared" ref="H4819:L4819" si="5250">H4795</f>
        <v>0.66666666666666663</v>
      </c>
      <c r="I4819" s="185">
        <f t="shared" si="5250"/>
        <v>191</v>
      </c>
      <c r="J4819" s="185">
        <f t="shared" si="5250"/>
        <v>237</v>
      </c>
      <c r="K4819" s="185">
        <f t="shared" si="5250"/>
        <v>2842</v>
      </c>
      <c r="L4819" s="185">
        <f t="shared" si="5250"/>
        <v>1380</v>
      </c>
      <c r="M4819" s="147"/>
      <c r="N4819" s="143">
        <f t="shared" si="5234"/>
        <v>697.15</v>
      </c>
      <c r="O4819" s="143">
        <f t="shared" si="5230"/>
        <v>6877.74</v>
      </c>
      <c r="P4819" s="143">
        <f t="shared" si="5231"/>
        <v>100493.12</v>
      </c>
      <c r="Q4819" s="143">
        <f t="shared" si="5232"/>
        <v>26730.600000000002</v>
      </c>
      <c r="R4819" s="188">
        <f t="shared" si="5235"/>
        <v>134798.60999999999</v>
      </c>
      <c r="T4819">
        <v>68500.39</v>
      </c>
      <c r="U4819" s="190">
        <f t="shared" si="5236"/>
        <v>1.9678517158807416</v>
      </c>
    </row>
    <row r="4820" spans="1:21" x14ac:dyDescent="0.2">
      <c r="A4820" s="178">
        <v>42936</v>
      </c>
      <c r="B4820" s="179">
        <v>0.75</v>
      </c>
      <c r="C4820" t="s">
        <v>349</v>
      </c>
      <c r="D4820">
        <v>2.61</v>
      </c>
      <c r="E4820">
        <v>12.01</v>
      </c>
      <c r="F4820">
        <v>21.92</v>
      </c>
      <c r="G4820">
        <v>5.52</v>
      </c>
      <c r="H4820" s="184">
        <f t="shared" ref="H4820:L4820" si="5251">H4796</f>
        <v>0.70833333333333337</v>
      </c>
      <c r="I4820" s="185">
        <f t="shared" si="5251"/>
        <v>218</v>
      </c>
      <c r="J4820" s="185">
        <f t="shared" si="5251"/>
        <v>258</v>
      </c>
      <c r="K4820" s="185">
        <f t="shared" si="5251"/>
        <v>2842</v>
      </c>
      <c r="L4820" s="185">
        <f t="shared" si="5251"/>
        <v>1380</v>
      </c>
      <c r="M4820" s="147"/>
      <c r="N4820" s="143">
        <f t="shared" si="5234"/>
        <v>568.98</v>
      </c>
      <c r="O4820" s="143">
        <f t="shared" si="5230"/>
        <v>3098.58</v>
      </c>
      <c r="P4820" s="143">
        <f t="shared" si="5231"/>
        <v>62296.640000000007</v>
      </c>
      <c r="Q4820" s="143">
        <f t="shared" si="5232"/>
        <v>7617.5999999999995</v>
      </c>
      <c r="R4820" s="188">
        <f t="shared" si="5235"/>
        <v>73581.800000000017</v>
      </c>
      <c r="T4820">
        <v>68773.94</v>
      </c>
      <c r="U4820" s="190">
        <f t="shared" si="5236"/>
        <v>1.0699081657965215</v>
      </c>
    </row>
    <row r="4821" spans="1:21" x14ac:dyDescent="0.2">
      <c r="A4821" s="178">
        <v>42936</v>
      </c>
      <c r="B4821" s="179">
        <v>0.79166666666666663</v>
      </c>
      <c r="C4821" t="s">
        <v>349</v>
      </c>
      <c r="D4821">
        <v>2.2000000000000002</v>
      </c>
      <c r="E4821">
        <v>6.42</v>
      </c>
      <c r="F4821">
        <v>11.25</v>
      </c>
      <c r="G4821">
        <v>3.93</v>
      </c>
      <c r="H4821" s="184">
        <f t="shared" ref="H4821:L4821" si="5252">H4797</f>
        <v>0.75</v>
      </c>
      <c r="I4821" s="185">
        <f t="shared" si="5252"/>
        <v>240</v>
      </c>
      <c r="J4821" s="185">
        <f t="shared" si="5252"/>
        <v>365</v>
      </c>
      <c r="K4821" s="185">
        <f t="shared" si="5252"/>
        <v>2842</v>
      </c>
      <c r="L4821" s="185">
        <f t="shared" si="5252"/>
        <v>1380</v>
      </c>
      <c r="M4821" s="147"/>
      <c r="N4821" s="143">
        <f t="shared" si="5234"/>
        <v>528</v>
      </c>
      <c r="O4821" s="143">
        <f t="shared" si="5230"/>
        <v>2343.3000000000002</v>
      </c>
      <c r="P4821" s="143">
        <f t="shared" si="5231"/>
        <v>31972.5</v>
      </c>
      <c r="Q4821" s="143">
        <f t="shared" si="5232"/>
        <v>5423.4000000000005</v>
      </c>
      <c r="R4821" s="188">
        <f t="shared" si="5235"/>
        <v>40267.200000000004</v>
      </c>
      <c r="T4821">
        <v>68556.14</v>
      </c>
      <c r="U4821" s="190">
        <f t="shared" si="5236"/>
        <v>0.58736095702004232</v>
      </c>
    </row>
    <row r="4822" spans="1:21" x14ac:dyDescent="0.2">
      <c r="A4822" s="178">
        <v>42936</v>
      </c>
      <c r="B4822" s="179">
        <v>0.83333333333333337</v>
      </c>
      <c r="C4822" t="s">
        <v>349</v>
      </c>
      <c r="D4822">
        <v>2.11</v>
      </c>
      <c r="E4822">
        <v>4.54</v>
      </c>
      <c r="F4822">
        <v>10.61</v>
      </c>
      <c r="G4822">
        <v>2.25</v>
      </c>
      <c r="H4822" s="184">
        <f t="shared" ref="H4822:L4822" si="5253">H4798</f>
        <v>0.79166666666666663</v>
      </c>
      <c r="I4822" s="185">
        <f t="shared" si="5253"/>
        <v>320</v>
      </c>
      <c r="J4822" s="185">
        <f t="shared" si="5253"/>
        <v>214</v>
      </c>
      <c r="K4822" s="185">
        <f t="shared" si="5253"/>
        <v>2842</v>
      </c>
      <c r="L4822" s="185">
        <f t="shared" si="5253"/>
        <v>1426</v>
      </c>
      <c r="M4822" s="147"/>
      <c r="N4822" s="143">
        <f t="shared" si="5234"/>
        <v>675.19999999999993</v>
      </c>
      <c r="O4822" s="143">
        <f t="shared" si="5230"/>
        <v>971.56000000000006</v>
      </c>
      <c r="P4822" s="143">
        <f t="shared" si="5231"/>
        <v>30153.62</v>
      </c>
      <c r="Q4822" s="143">
        <f t="shared" si="5232"/>
        <v>3208.5</v>
      </c>
      <c r="R4822" s="188">
        <f t="shared" si="5235"/>
        <v>35008.879999999997</v>
      </c>
      <c r="T4822">
        <v>67375.429999999993</v>
      </c>
      <c r="U4822" s="190">
        <f t="shared" si="5236"/>
        <v>0.51960900286647527</v>
      </c>
    </row>
    <row r="4823" spans="1:21" x14ac:dyDescent="0.2">
      <c r="A4823" s="178">
        <v>42936</v>
      </c>
      <c r="B4823" s="179">
        <v>0.875</v>
      </c>
      <c r="C4823" t="s">
        <v>349</v>
      </c>
      <c r="D4823">
        <v>2.31</v>
      </c>
      <c r="E4823">
        <v>7.42</v>
      </c>
      <c r="F4823">
        <v>10.220000000000001</v>
      </c>
      <c r="G4823">
        <v>1.44</v>
      </c>
      <c r="H4823" s="184">
        <f t="shared" ref="H4823:L4823" si="5254">H4799</f>
        <v>0.83333333333333337</v>
      </c>
      <c r="I4823" s="185">
        <f t="shared" si="5254"/>
        <v>322</v>
      </c>
      <c r="J4823" s="185">
        <f t="shared" si="5254"/>
        <v>178</v>
      </c>
      <c r="K4823" s="185">
        <f t="shared" si="5254"/>
        <v>2842</v>
      </c>
      <c r="L4823" s="185">
        <f t="shared" si="5254"/>
        <v>1426</v>
      </c>
      <c r="M4823" s="147"/>
      <c r="N4823" s="143">
        <f t="shared" si="5234"/>
        <v>743.82</v>
      </c>
      <c r="O4823" s="143">
        <f t="shared" si="5230"/>
        <v>1320.76</v>
      </c>
      <c r="P4823" s="143">
        <f t="shared" si="5231"/>
        <v>29045.24</v>
      </c>
      <c r="Q4823" s="143">
        <f t="shared" si="5232"/>
        <v>2053.44</v>
      </c>
      <c r="R4823" s="188">
        <f t="shared" si="5235"/>
        <v>33163.26</v>
      </c>
      <c r="T4823">
        <v>65042.95</v>
      </c>
      <c r="U4823" s="190">
        <f t="shared" si="5236"/>
        <v>0.50986709551150433</v>
      </c>
    </row>
    <row r="4824" spans="1:21" x14ac:dyDescent="0.2">
      <c r="A4824" s="178">
        <v>42936</v>
      </c>
      <c r="B4824" s="179">
        <v>0.91666666666666663</v>
      </c>
      <c r="C4824" t="s">
        <v>349</v>
      </c>
      <c r="D4824">
        <v>6.11</v>
      </c>
      <c r="E4824">
        <v>7.71</v>
      </c>
      <c r="F4824">
        <v>9.1199999999999992</v>
      </c>
      <c r="G4824">
        <v>2</v>
      </c>
      <c r="H4824" s="184">
        <f t="shared" ref="H4824:L4824" si="5255">H4800</f>
        <v>0.875</v>
      </c>
      <c r="I4824" s="185">
        <f t="shared" si="5255"/>
        <v>337</v>
      </c>
      <c r="J4824" s="185">
        <f t="shared" si="5255"/>
        <v>173</v>
      </c>
      <c r="K4824" s="185">
        <f t="shared" si="5255"/>
        <v>2842</v>
      </c>
      <c r="L4824" s="185">
        <f t="shared" si="5255"/>
        <v>1426</v>
      </c>
      <c r="M4824" s="147"/>
      <c r="N4824" s="143">
        <f t="shared" si="5234"/>
        <v>2059.0700000000002</v>
      </c>
      <c r="O4824" s="143">
        <f t="shared" si="5230"/>
        <v>1333.83</v>
      </c>
      <c r="P4824" s="143">
        <f t="shared" si="5231"/>
        <v>25919.039999999997</v>
      </c>
      <c r="Q4824" s="143">
        <f t="shared" si="5232"/>
        <v>2852</v>
      </c>
      <c r="R4824" s="188">
        <f t="shared" si="5235"/>
        <v>32163.94</v>
      </c>
      <c r="T4824">
        <v>62476.29</v>
      </c>
      <c r="U4824" s="190">
        <f t="shared" si="5236"/>
        <v>0.51481834148602612</v>
      </c>
    </row>
    <row r="4825" spans="1:21" x14ac:dyDescent="0.2">
      <c r="A4825" s="178">
        <v>42936</v>
      </c>
      <c r="B4825" s="179">
        <v>0.95833333333333337</v>
      </c>
      <c r="C4825" t="s">
        <v>349</v>
      </c>
      <c r="D4825">
        <v>1.99</v>
      </c>
      <c r="E4825">
        <v>2.4</v>
      </c>
      <c r="F4825">
        <v>5.12</v>
      </c>
      <c r="G4825">
        <v>0.45</v>
      </c>
      <c r="H4825" s="184">
        <f t="shared" ref="H4825:L4825" si="5256">H4801</f>
        <v>0.91666666666666663</v>
      </c>
      <c r="I4825" s="185">
        <f t="shared" si="5256"/>
        <v>394</v>
      </c>
      <c r="J4825" s="185">
        <f t="shared" si="5256"/>
        <v>194</v>
      </c>
      <c r="K4825" s="185">
        <f t="shared" si="5256"/>
        <v>2842</v>
      </c>
      <c r="L4825" s="185">
        <f t="shared" si="5256"/>
        <v>1426</v>
      </c>
      <c r="M4825" s="147"/>
      <c r="N4825" s="143">
        <f t="shared" si="5234"/>
        <v>784.06</v>
      </c>
      <c r="O4825" s="143">
        <f t="shared" si="5230"/>
        <v>465.59999999999997</v>
      </c>
      <c r="P4825" s="143">
        <f t="shared" si="5231"/>
        <v>14551.04</v>
      </c>
      <c r="Q4825" s="143">
        <f t="shared" si="5232"/>
        <v>641.70000000000005</v>
      </c>
      <c r="R4825" s="188">
        <f t="shared" si="5235"/>
        <v>16442.400000000001</v>
      </c>
      <c r="T4825">
        <v>60316.15</v>
      </c>
      <c r="U4825" s="190">
        <f t="shared" si="5236"/>
        <v>0.27260360616518131</v>
      </c>
    </row>
    <row r="4826" spans="1:21" x14ac:dyDescent="0.2">
      <c r="A4826" s="178">
        <v>42936</v>
      </c>
      <c r="B4826" s="180">
        <v>1</v>
      </c>
      <c r="C4826" t="s">
        <v>349</v>
      </c>
      <c r="D4826">
        <v>3.28</v>
      </c>
      <c r="E4826">
        <v>1</v>
      </c>
      <c r="F4826">
        <v>2.5</v>
      </c>
      <c r="G4826">
        <v>0.45</v>
      </c>
      <c r="H4826" s="184">
        <f t="shared" ref="H4826:L4826" si="5257">H4802</f>
        <v>0.95833333333333337</v>
      </c>
      <c r="I4826" s="185">
        <f t="shared" si="5257"/>
        <v>389</v>
      </c>
      <c r="J4826" s="185">
        <f t="shared" si="5257"/>
        <v>265</v>
      </c>
      <c r="K4826" s="185">
        <f t="shared" si="5257"/>
        <v>2985</v>
      </c>
      <c r="L4826" s="185">
        <f t="shared" si="5257"/>
        <v>1111</v>
      </c>
      <c r="M4826" s="147"/>
      <c r="N4826" s="143">
        <f t="shared" si="5234"/>
        <v>1275.9199999999998</v>
      </c>
      <c r="O4826" s="143">
        <f t="shared" si="5230"/>
        <v>265</v>
      </c>
      <c r="P4826" s="143">
        <f t="shared" si="5231"/>
        <v>7462.5</v>
      </c>
      <c r="Q4826" s="143">
        <f t="shared" si="5232"/>
        <v>499.95</v>
      </c>
      <c r="R4826" s="188">
        <f t="shared" si="5235"/>
        <v>9503.3700000000008</v>
      </c>
      <c r="T4826">
        <v>56319.9</v>
      </c>
      <c r="U4826" s="190">
        <f t="shared" si="5236"/>
        <v>0.16873911352825557</v>
      </c>
    </row>
    <row r="4827" spans="1:21" x14ac:dyDescent="0.2">
      <c r="A4827" s="178">
        <v>42937</v>
      </c>
      <c r="B4827" s="179">
        <v>4.1666666666666664E-2</v>
      </c>
      <c r="C4827" t="s">
        <v>349</v>
      </c>
      <c r="D4827">
        <v>3.11</v>
      </c>
      <c r="E4827">
        <v>0.95</v>
      </c>
      <c r="F4827">
        <v>1.51</v>
      </c>
      <c r="G4827">
        <v>0.25</v>
      </c>
      <c r="H4827" s="184">
        <f t="shared" ref="H4827:L4827" si="5258">H4803</f>
        <v>1</v>
      </c>
      <c r="I4827" s="185">
        <f t="shared" si="5258"/>
        <v>362</v>
      </c>
      <c r="J4827" s="185">
        <f t="shared" si="5258"/>
        <v>243</v>
      </c>
      <c r="K4827" s="185">
        <f t="shared" si="5258"/>
        <v>2985</v>
      </c>
      <c r="L4827" s="185">
        <f t="shared" si="5258"/>
        <v>1111</v>
      </c>
      <c r="M4827" s="147"/>
      <c r="N4827" s="143">
        <f t="shared" si="5234"/>
        <v>1125.82</v>
      </c>
      <c r="O4827" s="143">
        <f t="shared" si="5230"/>
        <v>230.85</v>
      </c>
      <c r="P4827" s="143">
        <f t="shared" si="5231"/>
        <v>4507.3500000000004</v>
      </c>
      <c r="Q4827" s="143">
        <f t="shared" si="5232"/>
        <v>277.75</v>
      </c>
      <c r="R4827" s="188">
        <f t="shared" si="5235"/>
        <v>6141.77</v>
      </c>
      <c r="T4827">
        <v>51990.3</v>
      </c>
      <c r="U4827" s="190">
        <f t="shared" si="5236"/>
        <v>0.11813299788614415</v>
      </c>
    </row>
    <row r="4828" spans="1:21" x14ac:dyDescent="0.2">
      <c r="A4828" s="178">
        <v>42937</v>
      </c>
      <c r="B4828" s="179">
        <v>8.3333333333333329E-2</v>
      </c>
      <c r="C4828" t="s">
        <v>349</v>
      </c>
      <c r="D4828">
        <v>2.73</v>
      </c>
      <c r="E4828">
        <v>0.95</v>
      </c>
      <c r="F4828">
        <v>1.1499999999999999</v>
      </c>
      <c r="G4828">
        <v>0.25</v>
      </c>
      <c r="H4828" s="184">
        <f t="shared" ref="H4828:L4828" si="5259">H4804</f>
        <v>4.1666666666666664E-2</v>
      </c>
      <c r="I4828" s="185">
        <f t="shared" si="5259"/>
        <v>294</v>
      </c>
      <c r="J4828" s="185">
        <f t="shared" si="5259"/>
        <v>212</v>
      </c>
      <c r="K4828" s="185">
        <f t="shared" si="5259"/>
        <v>2985</v>
      </c>
      <c r="L4828" s="185">
        <f t="shared" si="5259"/>
        <v>1111</v>
      </c>
      <c r="M4828" s="147"/>
      <c r="N4828" s="143">
        <f t="shared" si="5234"/>
        <v>802.62</v>
      </c>
      <c r="O4828" s="143">
        <f t="shared" si="5230"/>
        <v>201.39999999999998</v>
      </c>
      <c r="P4828" s="143">
        <f t="shared" si="5231"/>
        <v>3432.7499999999995</v>
      </c>
      <c r="Q4828" s="143">
        <f t="shared" si="5232"/>
        <v>277.75</v>
      </c>
      <c r="R4828" s="188">
        <f t="shared" si="5235"/>
        <v>4714.5199999999995</v>
      </c>
      <c r="T4828">
        <v>48106.53</v>
      </c>
      <c r="U4828" s="190">
        <f t="shared" si="5236"/>
        <v>9.8001664223131446E-2</v>
      </c>
    </row>
    <row r="4829" spans="1:21" x14ac:dyDescent="0.2">
      <c r="A4829" s="178">
        <v>42937</v>
      </c>
      <c r="B4829" s="179">
        <v>0.125</v>
      </c>
      <c r="C4829" t="s">
        <v>349</v>
      </c>
      <c r="D4829">
        <v>2.99</v>
      </c>
      <c r="E4829">
        <v>0.95</v>
      </c>
      <c r="F4829">
        <v>1</v>
      </c>
      <c r="G4829">
        <v>0.82</v>
      </c>
      <c r="H4829" s="184">
        <f t="shared" ref="H4829:L4829" si="5260">H4805</f>
        <v>8.3333333333333329E-2</v>
      </c>
      <c r="I4829" s="185">
        <f t="shared" si="5260"/>
        <v>236</v>
      </c>
      <c r="J4829" s="185">
        <f t="shared" si="5260"/>
        <v>179</v>
      </c>
      <c r="K4829" s="185">
        <f t="shared" si="5260"/>
        <v>2985</v>
      </c>
      <c r="L4829" s="185">
        <f t="shared" si="5260"/>
        <v>1111</v>
      </c>
      <c r="M4829" s="147"/>
      <c r="N4829" s="143">
        <f t="shared" si="5234"/>
        <v>705.6400000000001</v>
      </c>
      <c r="O4829" s="143">
        <f t="shared" si="5230"/>
        <v>170.04999999999998</v>
      </c>
      <c r="P4829" s="143">
        <f t="shared" si="5231"/>
        <v>2985</v>
      </c>
      <c r="Q4829" s="143">
        <f t="shared" si="5232"/>
        <v>911.02</v>
      </c>
      <c r="R4829" s="188">
        <f t="shared" si="5235"/>
        <v>4771.71</v>
      </c>
      <c r="T4829">
        <v>45238.85</v>
      </c>
      <c r="U4829" s="190">
        <f t="shared" si="5236"/>
        <v>0.1054781454435734</v>
      </c>
    </row>
    <row r="4830" spans="1:21" x14ac:dyDescent="0.2">
      <c r="A4830" s="178">
        <v>42937</v>
      </c>
      <c r="B4830" s="179">
        <v>0.16666666666666666</v>
      </c>
      <c r="C4830" t="s">
        <v>349</v>
      </c>
      <c r="D4830">
        <v>2.61</v>
      </c>
      <c r="E4830">
        <v>0.95</v>
      </c>
      <c r="F4830">
        <v>1</v>
      </c>
      <c r="G4830">
        <v>0.82</v>
      </c>
      <c r="H4830" s="184">
        <f t="shared" ref="H4830:L4830" si="5261">H4806</f>
        <v>0.125</v>
      </c>
      <c r="I4830" s="185">
        <f t="shared" si="5261"/>
        <v>201</v>
      </c>
      <c r="J4830" s="185">
        <f t="shared" si="5261"/>
        <v>205</v>
      </c>
      <c r="K4830" s="185">
        <f t="shared" si="5261"/>
        <v>2985</v>
      </c>
      <c r="L4830" s="185">
        <f t="shared" si="5261"/>
        <v>1717</v>
      </c>
      <c r="M4830" s="147"/>
      <c r="N4830" s="143">
        <f t="shared" si="5234"/>
        <v>524.61</v>
      </c>
      <c r="O4830" s="143">
        <f t="shared" si="5230"/>
        <v>194.75</v>
      </c>
      <c r="P4830" s="143">
        <f t="shared" si="5231"/>
        <v>2985</v>
      </c>
      <c r="Q4830" s="143">
        <f t="shared" si="5232"/>
        <v>1407.9399999999998</v>
      </c>
      <c r="R4830" s="188">
        <f t="shared" si="5235"/>
        <v>5112.3</v>
      </c>
      <c r="T4830">
        <v>43131.45</v>
      </c>
      <c r="U4830" s="190">
        <f t="shared" si="5236"/>
        <v>0.11852835923670547</v>
      </c>
    </row>
    <row r="4831" spans="1:21" x14ac:dyDescent="0.2">
      <c r="A4831" s="178">
        <v>42937</v>
      </c>
      <c r="B4831" s="179">
        <v>0.20833333333333334</v>
      </c>
      <c r="C4831" t="s">
        <v>349</v>
      </c>
      <c r="D4831">
        <v>2.11</v>
      </c>
      <c r="E4831">
        <v>0.95</v>
      </c>
      <c r="F4831">
        <v>1</v>
      </c>
      <c r="G4831">
        <v>0.82</v>
      </c>
      <c r="H4831" s="184">
        <f t="shared" ref="H4831:L4831" si="5262">H4807</f>
        <v>0.16666666666666666</v>
      </c>
      <c r="I4831" s="185">
        <f t="shared" si="5262"/>
        <v>185</v>
      </c>
      <c r="J4831" s="185">
        <f t="shared" si="5262"/>
        <v>205</v>
      </c>
      <c r="K4831" s="185">
        <f t="shared" si="5262"/>
        <v>2985</v>
      </c>
      <c r="L4831" s="185">
        <f t="shared" si="5262"/>
        <v>1717</v>
      </c>
      <c r="M4831" s="147"/>
      <c r="N4831" s="143">
        <f t="shared" si="5234"/>
        <v>390.34999999999997</v>
      </c>
      <c r="O4831" s="143">
        <f t="shared" si="5230"/>
        <v>194.75</v>
      </c>
      <c r="P4831" s="143">
        <f t="shared" si="5231"/>
        <v>2985</v>
      </c>
      <c r="Q4831" s="143">
        <f t="shared" si="5232"/>
        <v>1407.9399999999998</v>
      </c>
      <c r="R4831" s="188">
        <f t="shared" si="5235"/>
        <v>4978.04</v>
      </c>
      <c r="T4831">
        <v>41650.69</v>
      </c>
      <c r="U4831" s="190">
        <f t="shared" si="5236"/>
        <v>0.11951878828417968</v>
      </c>
    </row>
    <row r="4832" spans="1:21" x14ac:dyDescent="0.2">
      <c r="A4832" s="178">
        <v>42937</v>
      </c>
      <c r="B4832" s="179">
        <v>0.25</v>
      </c>
      <c r="C4832" t="s">
        <v>349</v>
      </c>
      <c r="D4832">
        <v>2.11</v>
      </c>
      <c r="E4832">
        <v>0.95</v>
      </c>
      <c r="F4832">
        <v>1</v>
      </c>
      <c r="G4832">
        <v>0.82</v>
      </c>
      <c r="H4832" s="184">
        <f t="shared" ref="H4832:L4832" si="5263">H4808</f>
        <v>0.20833333333333334</v>
      </c>
      <c r="I4832" s="185">
        <f t="shared" si="5263"/>
        <v>207</v>
      </c>
      <c r="J4832" s="185">
        <f t="shared" si="5263"/>
        <v>283</v>
      </c>
      <c r="K4832" s="185">
        <f t="shared" si="5263"/>
        <v>2985</v>
      </c>
      <c r="L4832" s="185">
        <f t="shared" si="5263"/>
        <v>1717</v>
      </c>
      <c r="M4832" s="147"/>
      <c r="N4832" s="143">
        <f t="shared" si="5234"/>
        <v>436.77</v>
      </c>
      <c r="O4832" s="143">
        <f t="shared" si="5230"/>
        <v>268.84999999999997</v>
      </c>
      <c r="P4832" s="143">
        <f t="shared" si="5231"/>
        <v>2985</v>
      </c>
      <c r="Q4832" s="143">
        <f t="shared" si="5232"/>
        <v>1407.9399999999998</v>
      </c>
      <c r="R4832" s="188">
        <f t="shared" si="5235"/>
        <v>5098.5599999999995</v>
      </c>
      <c r="T4832">
        <v>41087.81</v>
      </c>
      <c r="U4832" s="190">
        <f t="shared" si="5236"/>
        <v>0.12408935886337091</v>
      </c>
    </row>
    <row r="4833" spans="1:21" x14ac:dyDescent="0.2">
      <c r="A4833" s="178">
        <v>42937</v>
      </c>
      <c r="B4833" s="179">
        <v>0.29166666666666669</v>
      </c>
      <c r="C4833" t="s">
        <v>349</v>
      </c>
      <c r="D4833">
        <v>2.61</v>
      </c>
      <c r="E4833">
        <v>1.5</v>
      </c>
      <c r="F4833">
        <v>1</v>
      </c>
      <c r="G4833">
        <v>0.99</v>
      </c>
      <c r="H4833" s="184">
        <f t="shared" ref="H4833:L4833" si="5264">H4809</f>
        <v>0.25</v>
      </c>
      <c r="I4833" s="185">
        <f t="shared" si="5264"/>
        <v>327</v>
      </c>
      <c r="J4833" s="185">
        <f t="shared" si="5264"/>
        <v>438</v>
      </c>
      <c r="K4833" s="185">
        <f t="shared" si="5264"/>
        <v>2985</v>
      </c>
      <c r="L4833" s="185">
        <f t="shared" si="5264"/>
        <v>1717</v>
      </c>
      <c r="M4833" s="147"/>
      <c r="N4833" s="143">
        <f t="shared" si="5234"/>
        <v>853.46999999999991</v>
      </c>
      <c r="O4833" s="143">
        <f t="shared" si="5230"/>
        <v>657</v>
      </c>
      <c r="P4833" s="143">
        <f t="shared" si="5231"/>
        <v>2985</v>
      </c>
      <c r="Q4833" s="143">
        <f t="shared" si="5232"/>
        <v>1699.83</v>
      </c>
      <c r="R4833" s="188">
        <f t="shared" si="5235"/>
        <v>6195.2999999999993</v>
      </c>
      <c r="T4833">
        <v>41695.599999999999</v>
      </c>
      <c r="U4833" s="190">
        <f t="shared" si="5236"/>
        <v>0.14858402325425224</v>
      </c>
    </row>
    <row r="4834" spans="1:21" x14ac:dyDescent="0.2">
      <c r="A4834" s="178">
        <v>42937</v>
      </c>
      <c r="B4834" s="179">
        <v>0.33333333333333331</v>
      </c>
      <c r="C4834" t="s">
        <v>349</v>
      </c>
      <c r="D4834">
        <v>2.61</v>
      </c>
      <c r="E4834">
        <v>1.5</v>
      </c>
      <c r="F4834">
        <v>1.01</v>
      </c>
      <c r="G4834">
        <v>1</v>
      </c>
      <c r="H4834" s="184">
        <f t="shared" ref="H4834:L4834" si="5265">H4810</f>
        <v>0.29166666666666669</v>
      </c>
      <c r="I4834" s="185">
        <f t="shared" si="5265"/>
        <v>249</v>
      </c>
      <c r="J4834" s="185">
        <f t="shared" si="5265"/>
        <v>556</v>
      </c>
      <c r="K4834" s="185">
        <f t="shared" si="5265"/>
        <v>2872</v>
      </c>
      <c r="L4834" s="185">
        <f t="shared" si="5265"/>
        <v>2219</v>
      </c>
      <c r="M4834" s="147"/>
      <c r="N4834" s="143">
        <f t="shared" si="5234"/>
        <v>649.89</v>
      </c>
      <c r="O4834" s="143">
        <f t="shared" si="5230"/>
        <v>834</v>
      </c>
      <c r="P4834" s="143">
        <f t="shared" si="5231"/>
        <v>2900.72</v>
      </c>
      <c r="Q4834" s="143">
        <f t="shared" si="5232"/>
        <v>2219</v>
      </c>
      <c r="R4834" s="188">
        <f t="shared" si="5235"/>
        <v>6603.61</v>
      </c>
      <c r="T4834">
        <v>42851.3</v>
      </c>
      <c r="U4834" s="190">
        <f t="shared" si="5236"/>
        <v>0.15410524301479767</v>
      </c>
    </row>
    <row r="4835" spans="1:21" x14ac:dyDescent="0.2">
      <c r="A4835" s="178">
        <v>42937</v>
      </c>
      <c r="B4835" s="179">
        <v>0.375</v>
      </c>
      <c r="C4835" t="s">
        <v>349</v>
      </c>
      <c r="D4835">
        <v>2</v>
      </c>
      <c r="E4835">
        <v>1.67</v>
      </c>
      <c r="F4835">
        <v>1.63</v>
      </c>
      <c r="G4835">
        <v>1.39</v>
      </c>
      <c r="H4835" s="184">
        <f t="shared" ref="H4835:L4835" si="5266">H4811</f>
        <v>0.33333333333333331</v>
      </c>
      <c r="I4835" s="185">
        <f t="shared" si="5266"/>
        <v>256</v>
      </c>
      <c r="J4835" s="185">
        <f t="shared" si="5266"/>
        <v>306</v>
      </c>
      <c r="K4835" s="185">
        <f t="shared" si="5266"/>
        <v>2872</v>
      </c>
      <c r="L4835" s="185">
        <f t="shared" si="5266"/>
        <v>2219</v>
      </c>
      <c r="M4835" s="147"/>
      <c r="N4835" s="143">
        <f t="shared" si="5234"/>
        <v>512</v>
      </c>
      <c r="O4835" s="143">
        <f t="shared" si="5230"/>
        <v>511.02</v>
      </c>
      <c r="P4835" s="143">
        <f t="shared" si="5231"/>
        <v>4681.3599999999997</v>
      </c>
      <c r="Q4835" s="143">
        <f t="shared" si="5232"/>
        <v>3084.41</v>
      </c>
      <c r="R4835" s="188">
        <f t="shared" si="5235"/>
        <v>8788.7899999999991</v>
      </c>
      <c r="T4835">
        <v>43940.17</v>
      </c>
      <c r="U4835" s="190">
        <f t="shared" si="5236"/>
        <v>0.20001720521336169</v>
      </c>
    </row>
    <row r="4836" spans="1:21" x14ac:dyDescent="0.2">
      <c r="A4836" s="178">
        <v>42937</v>
      </c>
      <c r="B4836" s="179">
        <v>0.41666666666666669</v>
      </c>
      <c r="C4836" t="s">
        <v>349</v>
      </c>
      <c r="D4836">
        <v>1.99</v>
      </c>
      <c r="E4836">
        <v>3.38</v>
      </c>
      <c r="F4836">
        <v>3.38</v>
      </c>
      <c r="G4836">
        <v>2.93</v>
      </c>
      <c r="H4836" s="184">
        <f t="shared" ref="H4836:L4836" si="5267">H4812</f>
        <v>0.375</v>
      </c>
      <c r="I4836" s="185">
        <f t="shared" si="5267"/>
        <v>156</v>
      </c>
      <c r="J4836" s="185">
        <f t="shared" si="5267"/>
        <v>343</v>
      </c>
      <c r="K4836" s="185">
        <f t="shared" si="5267"/>
        <v>2872</v>
      </c>
      <c r="L4836" s="185">
        <f t="shared" si="5267"/>
        <v>2219</v>
      </c>
      <c r="M4836" s="147"/>
      <c r="N4836" s="143">
        <f t="shared" si="5234"/>
        <v>310.44</v>
      </c>
      <c r="O4836" s="143">
        <f t="shared" si="5230"/>
        <v>1159.3399999999999</v>
      </c>
      <c r="P4836" s="143">
        <f t="shared" si="5231"/>
        <v>9707.36</v>
      </c>
      <c r="Q4836" s="143">
        <f t="shared" si="5232"/>
        <v>6501.67</v>
      </c>
      <c r="R4836" s="188">
        <f t="shared" si="5235"/>
        <v>17678.810000000001</v>
      </c>
      <c r="T4836">
        <v>47007.3</v>
      </c>
      <c r="U4836" s="190">
        <f t="shared" si="5236"/>
        <v>0.37608648018499252</v>
      </c>
    </row>
    <row r="4837" spans="1:21" x14ac:dyDescent="0.2">
      <c r="A4837" s="178">
        <v>42937</v>
      </c>
      <c r="B4837" s="179">
        <v>0.45833333333333331</v>
      </c>
      <c r="C4837" t="s">
        <v>349</v>
      </c>
      <c r="D4837">
        <v>2.61</v>
      </c>
      <c r="E4837">
        <v>5.93</v>
      </c>
      <c r="F4837">
        <v>6.36</v>
      </c>
      <c r="G4837">
        <v>1.6</v>
      </c>
      <c r="H4837" s="184">
        <f t="shared" ref="H4837:L4837" si="5268">H4813</f>
        <v>0.41666666666666669</v>
      </c>
      <c r="I4837" s="185">
        <f t="shared" si="5268"/>
        <v>196</v>
      </c>
      <c r="J4837" s="185">
        <f t="shared" si="5268"/>
        <v>315</v>
      </c>
      <c r="K4837" s="185">
        <f t="shared" si="5268"/>
        <v>2872</v>
      </c>
      <c r="L4837" s="185">
        <f t="shared" si="5268"/>
        <v>2219</v>
      </c>
      <c r="M4837" s="147"/>
      <c r="N4837" s="143">
        <f t="shared" si="5234"/>
        <v>511.56</v>
      </c>
      <c r="O4837" s="143">
        <f t="shared" si="5230"/>
        <v>1867.9499999999998</v>
      </c>
      <c r="P4837" s="143">
        <f t="shared" si="5231"/>
        <v>18265.920000000002</v>
      </c>
      <c r="Q4837" s="143">
        <f t="shared" si="5232"/>
        <v>3550.4</v>
      </c>
      <c r="R4837" s="188">
        <f t="shared" si="5235"/>
        <v>24195.83</v>
      </c>
      <c r="T4837">
        <v>50905.31</v>
      </c>
      <c r="U4837" s="190">
        <f t="shared" si="5236"/>
        <v>0.47531053243757876</v>
      </c>
    </row>
    <row r="4838" spans="1:21" x14ac:dyDescent="0.2">
      <c r="A4838" s="178">
        <v>42937</v>
      </c>
      <c r="B4838" s="179">
        <v>0.5</v>
      </c>
      <c r="C4838" t="s">
        <v>349</v>
      </c>
      <c r="D4838">
        <v>2.11</v>
      </c>
      <c r="E4838">
        <v>8.61</v>
      </c>
      <c r="F4838">
        <v>9.4600000000000009</v>
      </c>
      <c r="G4838">
        <v>1.1599999999999999</v>
      </c>
      <c r="H4838" s="184">
        <f t="shared" ref="H4838:L4838" si="5269">H4814</f>
        <v>0.45833333333333331</v>
      </c>
      <c r="I4838" s="185">
        <f t="shared" si="5269"/>
        <v>226</v>
      </c>
      <c r="J4838" s="185">
        <f t="shared" si="5269"/>
        <v>326</v>
      </c>
      <c r="K4838" s="185">
        <f t="shared" si="5269"/>
        <v>2842</v>
      </c>
      <c r="L4838" s="185">
        <f t="shared" si="5269"/>
        <v>1635</v>
      </c>
      <c r="M4838" s="147"/>
      <c r="N4838" s="143">
        <f t="shared" si="5234"/>
        <v>476.85999999999996</v>
      </c>
      <c r="O4838" s="143">
        <f t="shared" si="5230"/>
        <v>2806.8599999999997</v>
      </c>
      <c r="P4838" s="143">
        <f t="shared" si="5231"/>
        <v>26885.320000000003</v>
      </c>
      <c r="Q4838" s="143">
        <f t="shared" si="5232"/>
        <v>1896.6</v>
      </c>
      <c r="R4838" s="188">
        <f t="shared" si="5235"/>
        <v>32065.640000000003</v>
      </c>
      <c r="T4838">
        <v>55229.36</v>
      </c>
      <c r="U4838" s="190">
        <f t="shared" si="5236"/>
        <v>0.58059046854788832</v>
      </c>
    </row>
    <row r="4839" spans="1:21" x14ac:dyDescent="0.2">
      <c r="A4839" s="178">
        <v>42937</v>
      </c>
      <c r="B4839" s="179">
        <v>0.54166666666666663</v>
      </c>
      <c r="C4839" t="s">
        <v>349</v>
      </c>
      <c r="D4839">
        <v>1.6</v>
      </c>
      <c r="E4839">
        <v>10.6</v>
      </c>
      <c r="F4839">
        <v>11.32</v>
      </c>
      <c r="G4839">
        <v>2.91</v>
      </c>
      <c r="H4839" s="184">
        <f t="shared" ref="H4839:L4839" si="5270">H4815</f>
        <v>0.5</v>
      </c>
      <c r="I4839" s="185">
        <f t="shared" si="5270"/>
        <v>222</v>
      </c>
      <c r="J4839" s="185">
        <f t="shared" si="5270"/>
        <v>319</v>
      </c>
      <c r="K4839" s="185">
        <f t="shared" si="5270"/>
        <v>2842</v>
      </c>
      <c r="L4839" s="185">
        <f t="shared" si="5270"/>
        <v>1635</v>
      </c>
      <c r="M4839" s="147"/>
      <c r="N4839" s="143">
        <f t="shared" si="5234"/>
        <v>355.20000000000005</v>
      </c>
      <c r="O4839" s="143">
        <f t="shared" si="5230"/>
        <v>3381.4</v>
      </c>
      <c r="P4839" s="143">
        <f t="shared" si="5231"/>
        <v>32171.440000000002</v>
      </c>
      <c r="Q4839" s="143">
        <f t="shared" si="5232"/>
        <v>4757.8500000000004</v>
      </c>
      <c r="R4839" s="188">
        <f t="shared" si="5235"/>
        <v>40665.89</v>
      </c>
      <c r="T4839">
        <v>59170.02</v>
      </c>
      <c r="U4839" s="190">
        <f t="shared" si="5236"/>
        <v>0.68727186504246573</v>
      </c>
    </row>
    <row r="4840" spans="1:21" x14ac:dyDescent="0.2">
      <c r="A4840" s="178">
        <v>42937</v>
      </c>
      <c r="B4840" s="179">
        <v>0.58333333333333337</v>
      </c>
      <c r="C4840" t="s">
        <v>349</v>
      </c>
      <c r="D4840">
        <v>2.11</v>
      </c>
      <c r="E4840">
        <v>16.98</v>
      </c>
      <c r="F4840">
        <v>18.18</v>
      </c>
      <c r="G4840">
        <v>5</v>
      </c>
      <c r="H4840" s="184">
        <f t="shared" ref="H4840:L4840" si="5271">H4816</f>
        <v>0.54166666666666663</v>
      </c>
      <c r="I4840" s="185">
        <f t="shared" si="5271"/>
        <v>195</v>
      </c>
      <c r="J4840" s="185">
        <f t="shared" si="5271"/>
        <v>299</v>
      </c>
      <c r="K4840" s="185">
        <f t="shared" si="5271"/>
        <v>2842</v>
      </c>
      <c r="L4840" s="185">
        <f t="shared" si="5271"/>
        <v>1635</v>
      </c>
      <c r="M4840" s="147"/>
      <c r="N4840" s="143">
        <f t="shared" si="5234"/>
        <v>411.45</v>
      </c>
      <c r="O4840" s="143">
        <f t="shared" si="5230"/>
        <v>5077.0200000000004</v>
      </c>
      <c r="P4840" s="143">
        <f t="shared" si="5231"/>
        <v>51667.56</v>
      </c>
      <c r="Q4840" s="143">
        <f t="shared" si="5232"/>
        <v>8175</v>
      </c>
      <c r="R4840" s="188">
        <f t="shared" si="5235"/>
        <v>65331.03</v>
      </c>
      <c r="T4840">
        <v>62593.440000000002</v>
      </c>
      <c r="U4840" s="190">
        <f t="shared" si="5236"/>
        <v>1.0437360528515447</v>
      </c>
    </row>
    <row r="4841" spans="1:21" x14ac:dyDescent="0.2">
      <c r="A4841" s="178">
        <v>42937</v>
      </c>
      <c r="B4841" s="179">
        <v>0.625</v>
      </c>
      <c r="C4841" t="s">
        <v>349</v>
      </c>
      <c r="D4841">
        <v>2.31</v>
      </c>
      <c r="E4841">
        <v>24.05</v>
      </c>
      <c r="F4841">
        <v>28.78</v>
      </c>
      <c r="G4841">
        <v>13.61</v>
      </c>
      <c r="H4841" s="184">
        <f t="shared" ref="H4841:L4841" si="5272">H4817</f>
        <v>0.58333333333333337</v>
      </c>
      <c r="I4841" s="185">
        <f t="shared" si="5272"/>
        <v>205</v>
      </c>
      <c r="J4841" s="185">
        <f t="shared" si="5272"/>
        <v>237</v>
      </c>
      <c r="K4841" s="185">
        <f t="shared" si="5272"/>
        <v>2842</v>
      </c>
      <c r="L4841" s="185">
        <f t="shared" si="5272"/>
        <v>1635</v>
      </c>
      <c r="M4841" s="147"/>
      <c r="N4841" s="143">
        <f t="shared" si="5234"/>
        <v>473.55</v>
      </c>
      <c r="O4841" s="143">
        <f t="shared" si="5230"/>
        <v>5699.85</v>
      </c>
      <c r="P4841" s="143">
        <f t="shared" si="5231"/>
        <v>81792.760000000009</v>
      </c>
      <c r="Q4841" s="143">
        <f t="shared" si="5232"/>
        <v>22252.35</v>
      </c>
      <c r="R4841" s="188">
        <f t="shared" si="5235"/>
        <v>110218.51000000001</v>
      </c>
      <c r="T4841">
        <v>65734.740000000005</v>
      </c>
      <c r="U4841" s="190">
        <f t="shared" si="5236"/>
        <v>1.6767162994787841</v>
      </c>
    </row>
    <row r="4842" spans="1:21" x14ac:dyDescent="0.2">
      <c r="A4842" s="178">
        <v>42937</v>
      </c>
      <c r="B4842" s="179">
        <v>0.66666666666666663</v>
      </c>
      <c r="C4842" t="s">
        <v>349</v>
      </c>
      <c r="D4842">
        <v>3.5</v>
      </c>
      <c r="E4842">
        <v>33.21</v>
      </c>
      <c r="F4842">
        <v>38.96</v>
      </c>
      <c r="G4842">
        <v>20</v>
      </c>
      <c r="H4842" s="184">
        <f t="shared" ref="H4842:L4842" si="5273">H4818</f>
        <v>0.625</v>
      </c>
      <c r="I4842" s="185">
        <f t="shared" si="5273"/>
        <v>212</v>
      </c>
      <c r="J4842" s="185">
        <f t="shared" si="5273"/>
        <v>213</v>
      </c>
      <c r="K4842" s="185">
        <f t="shared" si="5273"/>
        <v>2842</v>
      </c>
      <c r="L4842" s="185">
        <f t="shared" si="5273"/>
        <v>1380</v>
      </c>
      <c r="M4842" s="147"/>
      <c r="N4842" s="143">
        <f t="shared" si="5234"/>
        <v>742</v>
      </c>
      <c r="O4842" s="143">
        <f t="shared" si="5230"/>
        <v>7073.7300000000005</v>
      </c>
      <c r="P4842" s="143">
        <f t="shared" si="5231"/>
        <v>110724.32</v>
      </c>
      <c r="Q4842" s="143">
        <f t="shared" si="5232"/>
        <v>27600</v>
      </c>
      <c r="R4842" s="188">
        <f t="shared" si="5235"/>
        <v>146140.04999999999</v>
      </c>
      <c r="T4842">
        <v>67648.929999999993</v>
      </c>
      <c r="U4842" s="190">
        <f t="shared" si="5236"/>
        <v>2.1602714189270991</v>
      </c>
    </row>
    <row r="4843" spans="1:21" x14ac:dyDescent="0.2">
      <c r="A4843" s="178">
        <v>42937</v>
      </c>
      <c r="B4843" s="179">
        <v>0.70833333333333337</v>
      </c>
      <c r="C4843" t="s">
        <v>349</v>
      </c>
      <c r="D4843">
        <v>3.35</v>
      </c>
      <c r="E4843">
        <v>21.69</v>
      </c>
      <c r="F4843">
        <v>25.43</v>
      </c>
      <c r="G4843">
        <v>10.62</v>
      </c>
      <c r="H4843" s="184">
        <f t="shared" ref="H4843:L4843" si="5274">H4819</f>
        <v>0.66666666666666663</v>
      </c>
      <c r="I4843" s="185">
        <f t="shared" si="5274"/>
        <v>191</v>
      </c>
      <c r="J4843" s="185">
        <f t="shared" si="5274"/>
        <v>237</v>
      </c>
      <c r="K4843" s="185">
        <f t="shared" si="5274"/>
        <v>2842</v>
      </c>
      <c r="L4843" s="185">
        <f t="shared" si="5274"/>
        <v>1380</v>
      </c>
      <c r="M4843" s="147"/>
      <c r="N4843" s="143">
        <f t="shared" si="5234"/>
        <v>639.85</v>
      </c>
      <c r="O4843" s="143">
        <f t="shared" si="5230"/>
        <v>5140.5300000000007</v>
      </c>
      <c r="P4843" s="143">
        <f t="shared" si="5231"/>
        <v>72272.06</v>
      </c>
      <c r="Q4843" s="143">
        <f t="shared" si="5232"/>
        <v>14655.599999999999</v>
      </c>
      <c r="R4843" s="188">
        <f t="shared" si="5235"/>
        <v>92708.040000000008</v>
      </c>
      <c r="T4843">
        <v>68295.820000000007</v>
      </c>
      <c r="U4843" s="190">
        <f t="shared" si="5236"/>
        <v>1.3574482303602182</v>
      </c>
    </row>
    <row r="4844" spans="1:21" x14ac:dyDescent="0.2">
      <c r="A4844" s="178">
        <v>42937</v>
      </c>
      <c r="B4844" s="179">
        <v>0.75</v>
      </c>
      <c r="C4844" t="s">
        <v>349</v>
      </c>
      <c r="D4844">
        <v>3</v>
      </c>
      <c r="E4844">
        <v>5.74</v>
      </c>
      <c r="F4844">
        <v>12.72</v>
      </c>
      <c r="G4844">
        <v>1.34</v>
      </c>
      <c r="H4844" s="184">
        <f t="shared" ref="H4844:L4844" si="5275">H4820</f>
        <v>0.70833333333333337</v>
      </c>
      <c r="I4844" s="185">
        <f t="shared" si="5275"/>
        <v>218</v>
      </c>
      <c r="J4844" s="185">
        <f t="shared" si="5275"/>
        <v>258</v>
      </c>
      <c r="K4844" s="185">
        <f t="shared" si="5275"/>
        <v>2842</v>
      </c>
      <c r="L4844" s="185">
        <f t="shared" si="5275"/>
        <v>1380</v>
      </c>
      <c r="M4844" s="147"/>
      <c r="N4844" s="143">
        <f t="shared" si="5234"/>
        <v>654</v>
      </c>
      <c r="O4844" s="143">
        <f t="shared" si="5230"/>
        <v>1480.92</v>
      </c>
      <c r="P4844" s="143">
        <f t="shared" si="5231"/>
        <v>36150.240000000005</v>
      </c>
      <c r="Q4844" s="143">
        <f t="shared" si="5232"/>
        <v>1849.2</v>
      </c>
      <c r="R4844" s="188">
        <f t="shared" si="5235"/>
        <v>40134.36</v>
      </c>
      <c r="T4844">
        <v>68406.95</v>
      </c>
      <c r="U4844" s="190">
        <f t="shared" si="5236"/>
        <v>0.58670003559579842</v>
      </c>
    </row>
    <row r="4845" spans="1:21" x14ac:dyDescent="0.2">
      <c r="A4845" s="178">
        <v>42937</v>
      </c>
      <c r="B4845" s="179">
        <v>0.79166666666666663</v>
      </c>
      <c r="C4845" t="s">
        <v>349</v>
      </c>
      <c r="D4845">
        <v>2.1800000000000002</v>
      </c>
      <c r="E4845">
        <v>4.29</v>
      </c>
      <c r="F4845">
        <v>11.25</v>
      </c>
      <c r="G4845">
        <v>1</v>
      </c>
      <c r="H4845" s="184">
        <f t="shared" ref="H4845:L4845" si="5276">H4821</f>
        <v>0.75</v>
      </c>
      <c r="I4845" s="185">
        <f t="shared" si="5276"/>
        <v>240</v>
      </c>
      <c r="J4845" s="185">
        <f t="shared" si="5276"/>
        <v>365</v>
      </c>
      <c r="K4845" s="185">
        <f t="shared" si="5276"/>
        <v>2842</v>
      </c>
      <c r="L4845" s="185">
        <f t="shared" si="5276"/>
        <v>1380</v>
      </c>
      <c r="M4845" s="147"/>
      <c r="N4845" s="143">
        <f t="shared" si="5234"/>
        <v>523.20000000000005</v>
      </c>
      <c r="O4845" s="143">
        <f t="shared" si="5230"/>
        <v>1565.85</v>
      </c>
      <c r="P4845" s="143">
        <f t="shared" si="5231"/>
        <v>31972.5</v>
      </c>
      <c r="Q4845" s="143">
        <f t="shared" si="5232"/>
        <v>1380</v>
      </c>
      <c r="R4845" s="188">
        <f t="shared" si="5235"/>
        <v>35441.550000000003</v>
      </c>
      <c r="T4845">
        <v>67899.94</v>
      </c>
      <c r="U4845" s="190">
        <f t="shared" si="5236"/>
        <v>0.52196732427156789</v>
      </c>
    </row>
    <row r="4846" spans="1:21" x14ac:dyDescent="0.2">
      <c r="A4846" s="178">
        <v>42937</v>
      </c>
      <c r="B4846" s="179">
        <v>0.83333333333333337</v>
      </c>
      <c r="C4846" t="s">
        <v>349</v>
      </c>
      <c r="D4846">
        <v>2.11</v>
      </c>
      <c r="E4846">
        <v>4.3</v>
      </c>
      <c r="F4846">
        <v>11.68</v>
      </c>
      <c r="G4846">
        <v>1</v>
      </c>
      <c r="H4846" s="184">
        <f t="shared" ref="H4846:L4846" si="5277">H4822</f>
        <v>0.79166666666666663</v>
      </c>
      <c r="I4846" s="185">
        <f t="shared" si="5277"/>
        <v>320</v>
      </c>
      <c r="J4846" s="185">
        <f t="shared" si="5277"/>
        <v>214</v>
      </c>
      <c r="K4846" s="185">
        <f t="shared" si="5277"/>
        <v>2842</v>
      </c>
      <c r="L4846" s="185">
        <f t="shared" si="5277"/>
        <v>1426</v>
      </c>
      <c r="M4846" s="147"/>
      <c r="N4846" s="143">
        <f t="shared" si="5234"/>
        <v>675.19999999999993</v>
      </c>
      <c r="O4846" s="143">
        <f t="shared" si="5230"/>
        <v>920.19999999999993</v>
      </c>
      <c r="P4846" s="143">
        <f t="shared" si="5231"/>
        <v>33194.559999999998</v>
      </c>
      <c r="Q4846" s="143">
        <f t="shared" si="5232"/>
        <v>1426</v>
      </c>
      <c r="R4846" s="188">
        <f t="shared" si="5235"/>
        <v>36215.96</v>
      </c>
      <c r="T4846">
        <v>66141.66</v>
      </c>
      <c r="U4846" s="190">
        <f t="shared" si="5236"/>
        <v>0.54755142220500663</v>
      </c>
    </row>
    <row r="4847" spans="1:21" x14ac:dyDescent="0.2">
      <c r="A4847" s="178">
        <v>42937</v>
      </c>
      <c r="B4847" s="179">
        <v>0.875</v>
      </c>
      <c r="C4847" t="s">
        <v>349</v>
      </c>
      <c r="D4847">
        <v>2.61</v>
      </c>
      <c r="E4847">
        <v>5.73</v>
      </c>
      <c r="F4847">
        <v>11.32</v>
      </c>
      <c r="G4847">
        <v>1</v>
      </c>
      <c r="H4847" s="184">
        <f t="shared" ref="H4847:L4847" si="5278">H4823</f>
        <v>0.83333333333333337</v>
      </c>
      <c r="I4847" s="185">
        <f t="shared" si="5278"/>
        <v>322</v>
      </c>
      <c r="J4847" s="185">
        <f t="shared" si="5278"/>
        <v>178</v>
      </c>
      <c r="K4847" s="185">
        <f t="shared" si="5278"/>
        <v>2842</v>
      </c>
      <c r="L4847" s="185">
        <f t="shared" si="5278"/>
        <v>1426</v>
      </c>
      <c r="M4847" s="147"/>
      <c r="N4847" s="143">
        <f t="shared" si="5234"/>
        <v>840.42</v>
      </c>
      <c r="O4847" s="143">
        <f t="shared" si="5230"/>
        <v>1019.94</v>
      </c>
      <c r="P4847" s="143">
        <f t="shared" si="5231"/>
        <v>32171.440000000002</v>
      </c>
      <c r="Q4847" s="143">
        <f t="shared" si="5232"/>
        <v>1426</v>
      </c>
      <c r="R4847" s="188">
        <f t="shared" si="5235"/>
        <v>35457.800000000003</v>
      </c>
      <c r="T4847">
        <v>63603.81</v>
      </c>
      <c r="U4847" s="190">
        <f t="shared" si="5236"/>
        <v>0.5574791824577805</v>
      </c>
    </row>
    <row r="4848" spans="1:21" x14ac:dyDescent="0.2">
      <c r="A4848" s="178">
        <v>42937</v>
      </c>
      <c r="B4848" s="179">
        <v>0.91666666666666663</v>
      </c>
      <c r="C4848" t="s">
        <v>349</v>
      </c>
      <c r="D4848">
        <v>6.11</v>
      </c>
      <c r="E4848">
        <v>3.87</v>
      </c>
      <c r="F4848">
        <v>7.38</v>
      </c>
      <c r="G4848">
        <v>1.2</v>
      </c>
      <c r="H4848" s="184">
        <f t="shared" ref="H4848:L4848" si="5279">H4824</f>
        <v>0.875</v>
      </c>
      <c r="I4848" s="185">
        <f t="shared" si="5279"/>
        <v>337</v>
      </c>
      <c r="J4848" s="185">
        <f t="shared" si="5279"/>
        <v>173</v>
      </c>
      <c r="K4848" s="185">
        <f t="shared" si="5279"/>
        <v>2842</v>
      </c>
      <c r="L4848" s="185">
        <f t="shared" si="5279"/>
        <v>1426</v>
      </c>
      <c r="M4848" s="147"/>
      <c r="N4848" s="143">
        <f t="shared" si="5234"/>
        <v>2059.0700000000002</v>
      </c>
      <c r="O4848" s="143">
        <f t="shared" si="5230"/>
        <v>669.51</v>
      </c>
      <c r="P4848" s="143">
        <f t="shared" si="5231"/>
        <v>20973.96</v>
      </c>
      <c r="Q4848" s="143">
        <f t="shared" si="5232"/>
        <v>1711.2</v>
      </c>
      <c r="R4848" s="188">
        <f t="shared" si="5235"/>
        <v>25413.74</v>
      </c>
      <c r="T4848">
        <v>61079.13</v>
      </c>
      <c r="U4848" s="190">
        <f t="shared" si="5236"/>
        <v>0.41607894545976676</v>
      </c>
    </row>
    <row r="4849" spans="1:21" x14ac:dyDescent="0.2">
      <c r="A4849" s="178">
        <v>42937</v>
      </c>
      <c r="B4849" s="179">
        <v>0.95833333333333337</v>
      </c>
      <c r="C4849" t="s">
        <v>349</v>
      </c>
      <c r="D4849">
        <v>1.99</v>
      </c>
      <c r="E4849">
        <v>3</v>
      </c>
      <c r="F4849">
        <v>5.71</v>
      </c>
      <c r="G4849">
        <v>0.25</v>
      </c>
      <c r="H4849" s="184">
        <f t="shared" ref="H4849:L4849" si="5280">H4825</f>
        <v>0.91666666666666663</v>
      </c>
      <c r="I4849" s="185">
        <f t="shared" si="5280"/>
        <v>394</v>
      </c>
      <c r="J4849" s="185">
        <f t="shared" si="5280"/>
        <v>194</v>
      </c>
      <c r="K4849" s="185">
        <f t="shared" si="5280"/>
        <v>2842</v>
      </c>
      <c r="L4849" s="185">
        <f t="shared" si="5280"/>
        <v>1426</v>
      </c>
      <c r="M4849" s="147"/>
      <c r="N4849" s="143">
        <f t="shared" si="5234"/>
        <v>784.06</v>
      </c>
      <c r="O4849" s="143">
        <f t="shared" si="5230"/>
        <v>582</v>
      </c>
      <c r="P4849" s="143">
        <f t="shared" si="5231"/>
        <v>16227.82</v>
      </c>
      <c r="Q4849" s="143">
        <f t="shared" si="5232"/>
        <v>356.5</v>
      </c>
      <c r="R4849" s="188">
        <f t="shared" si="5235"/>
        <v>17950.38</v>
      </c>
      <c r="T4849">
        <v>59150.55</v>
      </c>
      <c r="U4849" s="190">
        <f t="shared" si="5236"/>
        <v>0.30346936757139198</v>
      </c>
    </row>
    <row r="4850" spans="1:21" x14ac:dyDescent="0.2">
      <c r="A4850" s="178">
        <v>42937</v>
      </c>
      <c r="B4850" s="180">
        <v>1</v>
      </c>
      <c r="C4850" t="s">
        <v>349</v>
      </c>
      <c r="D4850">
        <v>3.73</v>
      </c>
      <c r="E4850">
        <v>1</v>
      </c>
      <c r="F4850">
        <v>2.72</v>
      </c>
      <c r="G4850">
        <v>0.25</v>
      </c>
      <c r="H4850" s="184">
        <f t="shared" ref="H4850:L4850" si="5281">H4826</f>
        <v>0.95833333333333337</v>
      </c>
      <c r="I4850" s="185">
        <f t="shared" si="5281"/>
        <v>389</v>
      </c>
      <c r="J4850" s="185">
        <f t="shared" si="5281"/>
        <v>265</v>
      </c>
      <c r="K4850" s="185">
        <f t="shared" si="5281"/>
        <v>2985</v>
      </c>
      <c r="L4850" s="185">
        <f t="shared" si="5281"/>
        <v>1111</v>
      </c>
      <c r="M4850" s="147"/>
      <c r="N4850" s="143">
        <f t="shared" si="5234"/>
        <v>1450.97</v>
      </c>
      <c r="O4850" s="143">
        <f t="shared" si="5230"/>
        <v>265</v>
      </c>
      <c r="P4850" s="143">
        <f t="shared" si="5231"/>
        <v>8119.2000000000007</v>
      </c>
      <c r="Q4850" s="143">
        <f t="shared" si="5232"/>
        <v>277.75</v>
      </c>
      <c r="R4850" s="188">
        <f t="shared" si="5235"/>
        <v>10112.92</v>
      </c>
      <c r="T4850">
        <v>55554.49</v>
      </c>
      <c r="U4850" s="190">
        <f t="shared" si="5236"/>
        <v>0.18203605145146684</v>
      </c>
    </row>
    <row r="4851" spans="1:21" x14ac:dyDescent="0.2">
      <c r="A4851" s="178">
        <v>42938</v>
      </c>
      <c r="B4851" s="179">
        <v>4.1666666666666664E-2</v>
      </c>
      <c r="C4851" t="s">
        <v>349</v>
      </c>
      <c r="D4851">
        <v>4.3099999999999996</v>
      </c>
      <c r="E4851">
        <v>1.01</v>
      </c>
      <c r="F4851">
        <v>2.0099999999999998</v>
      </c>
      <c r="G4851">
        <v>0.25</v>
      </c>
      <c r="H4851" s="184">
        <f t="shared" ref="H4851:L4851" si="5282">H4827</f>
        <v>1</v>
      </c>
      <c r="I4851" s="185">
        <f t="shared" si="5282"/>
        <v>362</v>
      </c>
      <c r="J4851" s="185">
        <f t="shared" si="5282"/>
        <v>243</v>
      </c>
      <c r="K4851" s="185">
        <f t="shared" si="5282"/>
        <v>2985</v>
      </c>
      <c r="L4851" s="185">
        <f t="shared" si="5282"/>
        <v>1111</v>
      </c>
      <c r="M4851" s="147"/>
      <c r="N4851" s="143">
        <f t="shared" si="5234"/>
        <v>1560.2199999999998</v>
      </c>
      <c r="O4851" s="143">
        <f t="shared" si="5230"/>
        <v>245.43</v>
      </c>
      <c r="P4851" s="143">
        <f t="shared" si="5231"/>
        <v>5999.8499999999995</v>
      </c>
      <c r="Q4851" s="143">
        <f t="shared" si="5232"/>
        <v>277.75</v>
      </c>
      <c r="R4851" s="188">
        <f t="shared" si="5235"/>
        <v>8083.2499999999991</v>
      </c>
      <c r="T4851">
        <v>51764.32</v>
      </c>
      <c r="U4851" s="190">
        <f t="shared" si="5236"/>
        <v>0.15615485724529946</v>
      </c>
    </row>
    <row r="4852" spans="1:21" x14ac:dyDescent="0.2">
      <c r="A4852" s="178">
        <v>42938</v>
      </c>
      <c r="B4852" s="179">
        <v>8.3333333333333329E-2</v>
      </c>
      <c r="C4852" t="s">
        <v>349</v>
      </c>
      <c r="D4852">
        <v>3.5</v>
      </c>
      <c r="E4852">
        <v>1</v>
      </c>
      <c r="F4852">
        <v>1.65</v>
      </c>
      <c r="G4852">
        <v>0.12</v>
      </c>
      <c r="H4852" s="184">
        <f t="shared" ref="H4852:L4852" si="5283">H4828</f>
        <v>4.1666666666666664E-2</v>
      </c>
      <c r="I4852" s="185">
        <f t="shared" si="5283"/>
        <v>294</v>
      </c>
      <c r="J4852" s="185">
        <f t="shared" si="5283"/>
        <v>212</v>
      </c>
      <c r="K4852" s="185">
        <f t="shared" si="5283"/>
        <v>2985</v>
      </c>
      <c r="L4852" s="185">
        <f t="shared" si="5283"/>
        <v>1111</v>
      </c>
      <c r="M4852" s="147"/>
      <c r="N4852" s="143">
        <f t="shared" si="5234"/>
        <v>1029</v>
      </c>
      <c r="O4852" s="143">
        <f t="shared" si="5230"/>
        <v>212</v>
      </c>
      <c r="P4852" s="143">
        <f t="shared" si="5231"/>
        <v>4925.25</v>
      </c>
      <c r="Q4852" s="143">
        <f t="shared" si="5232"/>
        <v>133.32</v>
      </c>
      <c r="R4852" s="188">
        <f t="shared" si="5235"/>
        <v>6299.57</v>
      </c>
      <c r="T4852">
        <v>48172.72</v>
      </c>
      <c r="U4852" s="190">
        <f t="shared" si="5236"/>
        <v>0.13077048586835038</v>
      </c>
    </row>
    <row r="4853" spans="1:21" x14ac:dyDescent="0.2">
      <c r="A4853" s="178">
        <v>42938</v>
      </c>
      <c r="B4853" s="179">
        <v>0.125</v>
      </c>
      <c r="C4853" t="s">
        <v>349</v>
      </c>
      <c r="D4853">
        <v>3.44</v>
      </c>
      <c r="E4853">
        <v>0.95</v>
      </c>
      <c r="F4853">
        <v>1.01</v>
      </c>
      <c r="G4853">
        <v>0.76</v>
      </c>
      <c r="H4853" s="184">
        <f t="shared" ref="H4853:L4853" si="5284">H4829</f>
        <v>8.3333333333333329E-2</v>
      </c>
      <c r="I4853" s="185">
        <f t="shared" si="5284"/>
        <v>236</v>
      </c>
      <c r="J4853" s="185">
        <f t="shared" si="5284"/>
        <v>179</v>
      </c>
      <c r="K4853" s="185">
        <f t="shared" si="5284"/>
        <v>2985</v>
      </c>
      <c r="L4853" s="185">
        <f t="shared" si="5284"/>
        <v>1111</v>
      </c>
      <c r="M4853" s="147"/>
      <c r="N4853" s="143">
        <f t="shared" si="5234"/>
        <v>811.84</v>
      </c>
      <c r="O4853" s="143">
        <f t="shared" si="5230"/>
        <v>170.04999999999998</v>
      </c>
      <c r="P4853" s="143">
        <f t="shared" si="5231"/>
        <v>3014.85</v>
      </c>
      <c r="Q4853" s="143">
        <f t="shared" si="5232"/>
        <v>844.36</v>
      </c>
      <c r="R4853" s="188">
        <f t="shared" si="5235"/>
        <v>4841.0999999999995</v>
      </c>
      <c r="T4853">
        <v>45374.85</v>
      </c>
      <c r="U4853" s="190">
        <f t="shared" si="5236"/>
        <v>0.10669126178929517</v>
      </c>
    </row>
    <row r="4854" spans="1:21" x14ac:dyDescent="0.2">
      <c r="A4854" s="178">
        <v>42938</v>
      </c>
      <c r="B4854" s="179">
        <v>0.16666666666666666</v>
      </c>
      <c r="C4854" t="s">
        <v>349</v>
      </c>
      <c r="D4854">
        <v>2.99</v>
      </c>
      <c r="E4854">
        <v>0.95</v>
      </c>
      <c r="F4854">
        <v>1.01</v>
      </c>
      <c r="G4854">
        <v>0.76</v>
      </c>
      <c r="H4854" s="184">
        <f t="shared" ref="H4854:L4854" si="5285">H4830</f>
        <v>0.125</v>
      </c>
      <c r="I4854" s="185">
        <f t="shared" si="5285"/>
        <v>201</v>
      </c>
      <c r="J4854" s="185">
        <f t="shared" si="5285"/>
        <v>205</v>
      </c>
      <c r="K4854" s="185">
        <f t="shared" si="5285"/>
        <v>2985</v>
      </c>
      <c r="L4854" s="185">
        <f t="shared" si="5285"/>
        <v>1717</v>
      </c>
      <c r="M4854" s="147"/>
      <c r="N4854" s="143">
        <f t="shared" si="5234"/>
        <v>600.99</v>
      </c>
      <c r="O4854" s="143">
        <f t="shared" si="5230"/>
        <v>194.75</v>
      </c>
      <c r="P4854" s="143">
        <f t="shared" si="5231"/>
        <v>3014.85</v>
      </c>
      <c r="Q4854" s="143">
        <f t="shared" si="5232"/>
        <v>1304.92</v>
      </c>
      <c r="R4854" s="188">
        <f t="shared" si="5235"/>
        <v>5115.51</v>
      </c>
      <c r="T4854">
        <v>43105.3</v>
      </c>
      <c r="U4854" s="190">
        <f t="shared" si="5236"/>
        <v>0.11867473373343881</v>
      </c>
    </row>
    <row r="4855" spans="1:21" x14ac:dyDescent="0.2">
      <c r="A4855" s="178">
        <v>42938</v>
      </c>
      <c r="B4855" s="179">
        <v>0.20833333333333334</v>
      </c>
      <c r="C4855" t="s">
        <v>349</v>
      </c>
      <c r="D4855">
        <v>2.42</v>
      </c>
      <c r="E4855">
        <v>0.95</v>
      </c>
      <c r="F4855">
        <v>1.01</v>
      </c>
      <c r="G4855">
        <v>0.75</v>
      </c>
      <c r="H4855" s="184">
        <f t="shared" ref="H4855:L4855" si="5286">H4831</f>
        <v>0.16666666666666666</v>
      </c>
      <c r="I4855" s="185">
        <f t="shared" si="5286"/>
        <v>185</v>
      </c>
      <c r="J4855" s="185">
        <f t="shared" si="5286"/>
        <v>205</v>
      </c>
      <c r="K4855" s="185">
        <f t="shared" si="5286"/>
        <v>2985</v>
      </c>
      <c r="L4855" s="185">
        <f t="shared" si="5286"/>
        <v>1717</v>
      </c>
      <c r="M4855" s="147"/>
      <c r="N4855" s="143">
        <f t="shared" si="5234"/>
        <v>447.7</v>
      </c>
      <c r="O4855" s="143">
        <f t="shared" si="5230"/>
        <v>194.75</v>
      </c>
      <c r="P4855" s="143">
        <f t="shared" si="5231"/>
        <v>3014.85</v>
      </c>
      <c r="Q4855" s="143">
        <f t="shared" si="5232"/>
        <v>1287.75</v>
      </c>
      <c r="R4855" s="188">
        <f t="shared" si="5235"/>
        <v>4945.05</v>
      </c>
      <c r="T4855">
        <v>41458.519999999997</v>
      </c>
      <c r="U4855" s="190">
        <f t="shared" si="5236"/>
        <v>0.11927705089327841</v>
      </c>
    </row>
    <row r="4856" spans="1:21" x14ac:dyDescent="0.2">
      <c r="A4856" s="178">
        <v>42938</v>
      </c>
      <c r="B4856" s="179">
        <v>0.25</v>
      </c>
      <c r="C4856" t="s">
        <v>349</v>
      </c>
      <c r="D4856">
        <v>2.61</v>
      </c>
      <c r="E4856">
        <v>1</v>
      </c>
      <c r="F4856">
        <v>1.1499999999999999</v>
      </c>
      <c r="G4856">
        <v>0.75</v>
      </c>
      <c r="H4856" s="184">
        <f t="shared" ref="H4856:L4856" si="5287">H4832</f>
        <v>0.20833333333333334</v>
      </c>
      <c r="I4856" s="185">
        <f t="shared" si="5287"/>
        <v>207</v>
      </c>
      <c r="J4856" s="185">
        <f t="shared" si="5287"/>
        <v>283</v>
      </c>
      <c r="K4856" s="185">
        <f t="shared" si="5287"/>
        <v>2985</v>
      </c>
      <c r="L4856" s="185">
        <f t="shared" si="5287"/>
        <v>1717</v>
      </c>
      <c r="M4856" s="147"/>
      <c r="N4856" s="143">
        <f t="shared" si="5234"/>
        <v>540.27</v>
      </c>
      <c r="O4856" s="143">
        <f t="shared" si="5230"/>
        <v>283</v>
      </c>
      <c r="P4856" s="143">
        <f t="shared" si="5231"/>
        <v>3432.7499999999995</v>
      </c>
      <c r="Q4856" s="143">
        <f t="shared" si="5232"/>
        <v>1287.75</v>
      </c>
      <c r="R4856" s="188">
        <f t="shared" si="5235"/>
        <v>5543.7699999999995</v>
      </c>
      <c r="T4856">
        <v>40529.11</v>
      </c>
      <c r="U4856" s="190">
        <f t="shared" si="5236"/>
        <v>0.1367848936233734</v>
      </c>
    </row>
    <row r="4857" spans="1:21" x14ac:dyDescent="0.2">
      <c r="A4857" s="178">
        <v>42938</v>
      </c>
      <c r="B4857" s="179">
        <v>0.29166666666666669</v>
      </c>
      <c r="C4857" t="s">
        <v>349</v>
      </c>
      <c r="D4857">
        <v>2.61</v>
      </c>
      <c r="E4857">
        <v>2.11</v>
      </c>
      <c r="F4857">
        <v>1.01</v>
      </c>
      <c r="G4857">
        <v>1</v>
      </c>
      <c r="H4857" s="184">
        <f t="shared" ref="H4857:L4857" si="5288">H4833</f>
        <v>0.25</v>
      </c>
      <c r="I4857" s="185">
        <f t="shared" si="5288"/>
        <v>327</v>
      </c>
      <c r="J4857" s="185">
        <f t="shared" si="5288"/>
        <v>438</v>
      </c>
      <c r="K4857" s="185">
        <f t="shared" si="5288"/>
        <v>2985</v>
      </c>
      <c r="L4857" s="185">
        <f t="shared" si="5288"/>
        <v>1717</v>
      </c>
      <c r="M4857" s="147"/>
      <c r="N4857" s="143">
        <f t="shared" si="5234"/>
        <v>853.46999999999991</v>
      </c>
      <c r="O4857" s="143">
        <f t="shared" si="5230"/>
        <v>924.18</v>
      </c>
      <c r="P4857" s="143">
        <f t="shared" si="5231"/>
        <v>3014.85</v>
      </c>
      <c r="Q4857" s="143">
        <f t="shared" si="5232"/>
        <v>1717</v>
      </c>
      <c r="R4857" s="188">
        <f t="shared" si="5235"/>
        <v>6509.5</v>
      </c>
      <c r="T4857">
        <v>40228.379999999997</v>
      </c>
      <c r="U4857" s="190">
        <f t="shared" si="5236"/>
        <v>0.16181362510744904</v>
      </c>
    </row>
    <row r="4858" spans="1:21" x14ac:dyDescent="0.2">
      <c r="A4858" s="178">
        <v>42938</v>
      </c>
      <c r="B4858" s="179">
        <v>0.33333333333333331</v>
      </c>
      <c r="C4858" t="s">
        <v>349</v>
      </c>
      <c r="D4858">
        <v>2.61</v>
      </c>
      <c r="E4858">
        <v>2.11</v>
      </c>
      <c r="F4858">
        <v>1</v>
      </c>
      <c r="G4858">
        <v>1</v>
      </c>
      <c r="H4858" s="184">
        <f t="shared" ref="H4858:L4858" si="5289">H4834</f>
        <v>0.29166666666666669</v>
      </c>
      <c r="I4858" s="185">
        <f t="shared" si="5289"/>
        <v>249</v>
      </c>
      <c r="J4858" s="185">
        <f t="shared" si="5289"/>
        <v>556</v>
      </c>
      <c r="K4858" s="185">
        <f t="shared" si="5289"/>
        <v>2872</v>
      </c>
      <c r="L4858" s="185">
        <f t="shared" si="5289"/>
        <v>2219</v>
      </c>
      <c r="M4858" s="147"/>
      <c r="N4858" s="143">
        <f t="shared" si="5234"/>
        <v>649.89</v>
      </c>
      <c r="O4858" s="143">
        <f t="shared" si="5230"/>
        <v>1173.1599999999999</v>
      </c>
      <c r="P4858" s="143">
        <f t="shared" si="5231"/>
        <v>2872</v>
      </c>
      <c r="Q4858" s="143">
        <f t="shared" si="5232"/>
        <v>2219</v>
      </c>
      <c r="R4858" s="188">
        <f t="shared" si="5235"/>
        <v>6914.0499999999993</v>
      </c>
      <c r="T4858">
        <v>40162.410000000003</v>
      </c>
      <c r="U4858" s="190">
        <f t="shared" si="5236"/>
        <v>0.1721522687508045</v>
      </c>
    </row>
    <row r="4859" spans="1:21" x14ac:dyDescent="0.2">
      <c r="A4859" s="178">
        <v>42938</v>
      </c>
      <c r="B4859" s="179">
        <v>0.375</v>
      </c>
      <c r="C4859" t="s">
        <v>349</v>
      </c>
      <c r="D4859">
        <v>3.5</v>
      </c>
      <c r="E4859">
        <v>2.44</v>
      </c>
      <c r="F4859">
        <v>1.44</v>
      </c>
      <c r="G4859">
        <v>1.44</v>
      </c>
      <c r="H4859" s="184">
        <f t="shared" ref="H4859:L4859" si="5290">H4835</f>
        <v>0.33333333333333331</v>
      </c>
      <c r="I4859" s="185">
        <f t="shared" si="5290"/>
        <v>256</v>
      </c>
      <c r="J4859" s="185">
        <f t="shared" si="5290"/>
        <v>306</v>
      </c>
      <c r="K4859" s="185">
        <f t="shared" si="5290"/>
        <v>2872</v>
      </c>
      <c r="L4859" s="185">
        <f t="shared" si="5290"/>
        <v>2219</v>
      </c>
      <c r="M4859" s="147"/>
      <c r="N4859" s="143">
        <f t="shared" si="5234"/>
        <v>896</v>
      </c>
      <c r="O4859" s="143">
        <f t="shared" si="5230"/>
        <v>746.64</v>
      </c>
      <c r="P4859" s="143">
        <f t="shared" si="5231"/>
        <v>4135.68</v>
      </c>
      <c r="Q4859" s="143">
        <f t="shared" si="5232"/>
        <v>3195.3599999999997</v>
      </c>
      <c r="R4859" s="188">
        <f t="shared" si="5235"/>
        <v>8973.68</v>
      </c>
      <c r="T4859">
        <v>40900.199999999997</v>
      </c>
      <c r="U4859" s="190">
        <f t="shared" si="5236"/>
        <v>0.21940430609141279</v>
      </c>
    </row>
    <row r="4860" spans="1:21" x14ac:dyDescent="0.2">
      <c r="A4860" s="178">
        <v>42938</v>
      </c>
      <c r="B4860" s="179">
        <v>0.41666666666666669</v>
      </c>
      <c r="C4860" t="s">
        <v>349</v>
      </c>
      <c r="D4860">
        <v>2.61</v>
      </c>
      <c r="E4860">
        <v>2.83</v>
      </c>
      <c r="F4860">
        <v>1.97</v>
      </c>
      <c r="G4860">
        <v>2</v>
      </c>
      <c r="H4860" s="184">
        <f t="shared" ref="H4860:L4860" si="5291">H4836</f>
        <v>0.375</v>
      </c>
      <c r="I4860" s="185">
        <f t="shared" si="5291"/>
        <v>156</v>
      </c>
      <c r="J4860" s="185">
        <f t="shared" si="5291"/>
        <v>343</v>
      </c>
      <c r="K4860" s="185">
        <f t="shared" si="5291"/>
        <v>2872</v>
      </c>
      <c r="L4860" s="185">
        <f t="shared" si="5291"/>
        <v>2219</v>
      </c>
      <c r="M4860" s="147"/>
      <c r="N4860" s="143">
        <f t="shared" si="5234"/>
        <v>407.15999999999997</v>
      </c>
      <c r="O4860" s="143">
        <f t="shared" si="5230"/>
        <v>970.69</v>
      </c>
      <c r="P4860" s="143">
        <f t="shared" si="5231"/>
        <v>5657.84</v>
      </c>
      <c r="Q4860" s="143">
        <f t="shared" si="5232"/>
        <v>4438</v>
      </c>
      <c r="R4860" s="188">
        <f t="shared" si="5235"/>
        <v>11473.69</v>
      </c>
      <c r="T4860">
        <v>44256.41</v>
      </c>
      <c r="U4860" s="190">
        <f t="shared" si="5236"/>
        <v>0.25925487403971537</v>
      </c>
    </row>
    <row r="4861" spans="1:21" x14ac:dyDescent="0.2">
      <c r="A4861" s="178">
        <v>42938</v>
      </c>
      <c r="B4861" s="179">
        <v>0.45833333333333331</v>
      </c>
      <c r="C4861" t="s">
        <v>349</v>
      </c>
      <c r="D4861">
        <v>2.61</v>
      </c>
      <c r="E4861">
        <v>4</v>
      </c>
      <c r="F4861">
        <v>4</v>
      </c>
      <c r="G4861">
        <v>1.22</v>
      </c>
      <c r="H4861" s="184">
        <f t="shared" ref="H4861:L4861" si="5292">H4837</f>
        <v>0.41666666666666669</v>
      </c>
      <c r="I4861" s="185">
        <f t="shared" si="5292"/>
        <v>196</v>
      </c>
      <c r="J4861" s="185">
        <f t="shared" si="5292"/>
        <v>315</v>
      </c>
      <c r="K4861" s="185">
        <f t="shared" si="5292"/>
        <v>2872</v>
      </c>
      <c r="L4861" s="185">
        <f t="shared" si="5292"/>
        <v>2219</v>
      </c>
      <c r="M4861" s="147"/>
      <c r="N4861" s="143">
        <f t="shared" si="5234"/>
        <v>511.56</v>
      </c>
      <c r="O4861" s="143">
        <f t="shared" si="5230"/>
        <v>1260</v>
      </c>
      <c r="P4861" s="143">
        <f t="shared" si="5231"/>
        <v>11488</v>
      </c>
      <c r="Q4861" s="143">
        <f t="shared" si="5232"/>
        <v>2707.18</v>
      </c>
      <c r="R4861" s="188">
        <f t="shared" si="5235"/>
        <v>15966.74</v>
      </c>
      <c r="T4861">
        <v>48534.43</v>
      </c>
      <c r="U4861" s="190">
        <f t="shared" si="5236"/>
        <v>0.32897759384420505</v>
      </c>
    </row>
    <row r="4862" spans="1:21" x14ac:dyDescent="0.2">
      <c r="A4862" s="178">
        <v>42938</v>
      </c>
      <c r="B4862" s="179">
        <v>0.5</v>
      </c>
      <c r="C4862" t="s">
        <v>349</v>
      </c>
      <c r="D4862">
        <v>2.61</v>
      </c>
      <c r="E4862">
        <v>7.97</v>
      </c>
      <c r="F4862">
        <v>8.25</v>
      </c>
      <c r="G4862">
        <v>1.35</v>
      </c>
      <c r="H4862" s="184">
        <f t="shared" ref="H4862:L4862" si="5293">H4838</f>
        <v>0.45833333333333331</v>
      </c>
      <c r="I4862" s="185">
        <f t="shared" si="5293"/>
        <v>226</v>
      </c>
      <c r="J4862" s="185">
        <f t="shared" si="5293"/>
        <v>326</v>
      </c>
      <c r="K4862" s="185">
        <f t="shared" si="5293"/>
        <v>2842</v>
      </c>
      <c r="L4862" s="185">
        <f t="shared" si="5293"/>
        <v>1635</v>
      </c>
      <c r="M4862" s="147"/>
      <c r="N4862" s="143">
        <f t="shared" si="5234"/>
        <v>589.86</v>
      </c>
      <c r="O4862" s="143">
        <f t="shared" si="5230"/>
        <v>2598.2199999999998</v>
      </c>
      <c r="P4862" s="143">
        <f t="shared" si="5231"/>
        <v>23446.5</v>
      </c>
      <c r="Q4862" s="143">
        <f t="shared" si="5232"/>
        <v>2207.25</v>
      </c>
      <c r="R4862" s="188">
        <f t="shared" si="5235"/>
        <v>28841.83</v>
      </c>
      <c r="T4862">
        <v>52748.54</v>
      </c>
      <c r="U4862" s="190">
        <f t="shared" si="5236"/>
        <v>0.54677968338081018</v>
      </c>
    </row>
    <row r="4863" spans="1:21" x14ac:dyDescent="0.2">
      <c r="A4863" s="178">
        <v>42938</v>
      </c>
      <c r="B4863" s="179">
        <v>0.54166666666666663</v>
      </c>
      <c r="C4863" t="s">
        <v>349</v>
      </c>
      <c r="D4863">
        <v>1.1599999999999999</v>
      </c>
      <c r="E4863">
        <v>11.83</v>
      </c>
      <c r="F4863">
        <v>12.72</v>
      </c>
      <c r="G4863">
        <v>2.06</v>
      </c>
      <c r="H4863" s="184">
        <f t="shared" ref="H4863:L4863" si="5294">H4839</f>
        <v>0.5</v>
      </c>
      <c r="I4863" s="185">
        <f t="shared" si="5294"/>
        <v>222</v>
      </c>
      <c r="J4863" s="185">
        <f t="shared" si="5294"/>
        <v>319</v>
      </c>
      <c r="K4863" s="185">
        <f t="shared" si="5294"/>
        <v>2842</v>
      </c>
      <c r="L4863" s="185">
        <f t="shared" si="5294"/>
        <v>1635</v>
      </c>
      <c r="M4863" s="147"/>
      <c r="N4863" s="143">
        <f t="shared" si="5234"/>
        <v>257.52</v>
      </c>
      <c r="O4863" s="143">
        <f t="shared" si="5230"/>
        <v>3773.77</v>
      </c>
      <c r="P4863" s="143">
        <f t="shared" si="5231"/>
        <v>36150.240000000005</v>
      </c>
      <c r="Q4863" s="143">
        <f t="shared" si="5232"/>
        <v>3368.1</v>
      </c>
      <c r="R4863" s="188">
        <f t="shared" si="5235"/>
        <v>43549.630000000005</v>
      </c>
      <c r="T4863">
        <v>56746.95</v>
      </c>
      <c r="U4863" s="190">
        <f t="shared" si="5236"/>
        <v>0.76743560667137189</v>
      </c>
    </row>
    <row r="4864" spans="1:21" x14ac:dyDescent="0.2">
      <c r="A4864" s="178">
        <v>42938</v>
      </c>
      <c r="B4864" s="179">
        <v>0.58333333333333337</v>
      </c>
      <c r="C4864" t="s">
        <v>349</v>
      </c>
      <c r="D4864">
        <v>1.53</v>
      </c>
      <c r="E4864">
        <v>14.43</v>
      </c>
      <c r="F4864">
        <v>17.260000000000002</v>
      </c>
      <c r="G4864">
        <v>4</v>
      </c>
      <c r="H4864" s="184">
        <f t="shared" ref="H4864:L4864" si="5295">H4840</f>
        <v>0.54166666666666663</v>
      </c>
      <c r="I4864" s="185">
        <f t="shared" si="5295"/>
        <v>195</v>
      </c>
      <c r="J4864" s="185">
        <f t="shared" si="5295"/>
        <v>299</v>
      </c>
      <c r="K4864" s="185">
        <f t="shared" si="5295"/>
        <v>2842</v>
      </c>
      <c r="L4864" s="185">
        <f t="shared" si="5295"/>
        <v>1635</v>
      </c>
      <c r="M4864" s="147"/>
      <c r="N4864" s="143">
        <f t="shared" si="5234"/>
        <v>298.35000000000002</v>
      </c>
      <c r="O4864" s="143">
        <f t="shared" si="5230"/>
        <v>4314.57</v>
      </c>
      <c r="P4864" s="143">
        <f t="shared" si="5231"/>
        <v>49052.920000000006</v>
      </c>
      <c r="Q4864" s="143">
        <f t="shared" si="5232"/>
        <v>6540</v>
      </c>
      <c r="R4864" s="188">
        <f t="shared" si="5235"/>
        <v>60205.840000000004</v>
      </c>
      <c r="T4864">
        <v>59986.66</v>
      </c>
      <c r="U4864" s="190">
        <f t="shared" si="5236"/>
        <v>1.0036538123642824</v>
      </c>
    </row>
    <row r="4865" spans="1:21" x14ac:dyDescent="0.2">
      <c r="A4865" s="178">
        <v>42938</v>
      </c>
      <c r="B4865" s="179">
        <v>0.625</v>
      </c>
      <c r="C4865" t="s">
        <v>349</v>
      </c>
      <c r="D4865">
        <v>2.61</v>
      </c>
      <c r="E4865">
        <v>20.13</v>
      </c>
      <c r="F4865">
        <v>23.45</v>
      </c>
      <c r="G4865">
        <v>10</v>
      </c>
      <c r="H4865" s="184">
        <f t="shared" ref="H4865:L4865" si="5296">H4841</f>
        <v>0.58333333333333337</v>
      </c>
      <c r="I4865" s="185">
        <f t="shared" si="5296"/>
        <v>205</v>
      </c>
      <c r="J4865" s="185">
        <f t="shared" si="5296"/>
        <v>237</v>
      </c>
      <c r="K4865" s="185">
        <f t="shared" si="5296"/>
        <v>2842</v>
      </c>
      <c r="L4865" s="185">
        <f t="shared" si="5296"/>
        <v>1635</v>
      </c>
      <c r="M4865" s="147"/>
      <c r="N4865" s="143">
        <f t="shared" si="5234"/>
        <v>535.04999999999995</v>
      </c>
      <c r="O4865" s="143">
        <f t="shared" si="5230"/>
        <v>4770.8099999999995</v>
      </c>
      <c r="P4865" s="143">
        <f t="shared" si="5231"/>
        <v>66644.899999999994</v>
      </c>
      <c r="Q4865" s="143">
        <f t="shared" si="5232"/>
        <v>16350</v>
      </c>
      <c r="R4865" s="188">
        <f t="shared" si="5235"/>
        <v>88300.76</v>
      </c>
      <c r="T4865">
        <v>62616.08</v>
      </c>
      <c r="U4865" s="190">
        <f t="shared" si="5236"/>
        <v>1.4101930366768407</v>
      </c>
    </row>
    <row r="4866" spans="1:21" x14ac:dyDescent="0.2">
      <c r="A4866" s="178">
        <v>42938</v>
      </c>
      <c r="B4866" s="179">
        <v>0.66666666666666663</v>
      </c>
      <c r="C4866" t="s">
        <v>349</v>
      </c>
      <c r="D4866">
        <v>3.61</v>
      </c>
      <c r="E4866">
        <v>32.840000000000003</v>
      </c>
      <c r="F4866">
        <v>41.04</v>
      </c>
      <c r="G4866">
        <v>15</v>
      </c>
      <c r="H4866" s="184">
        <f t="shared" ref="H4866:L4866" si="5297">H4842</f>
        <v>0.625</v>
      </c>
      <c r="I4866" s="185">
        <f t="shared" si="5297"/>
        <v>212</v>
      </c>
      <c r="J4866" s="185">
        <f t="shared" si="5297"/>
        <v>213</v>
      </c>
      <c r="K4866" s="185">
        <f t="shared" si="5297"/>
        <v>2842</v>
      </c>
      <c r="L4866" s="185">
        <f t="shared" si="5297"/>
        <v>1380</v>
      </c>
      <c r="M4866" s="147"/>
      <c r="N4866" s="143">
        <f t="shared" si="5234"/>
        <v>765.31999999999994</v>
      </c>
      <c r="O4866" s="143">
        <f t="shared" si="5230"/>
        <v>6994.920000000001</v>
      </c>
      <c r="P4866" s="143">
        <f t="shared" si="5231"/>
        <v>116635.68</v>
      </c>
      <c r="Q4866" s="143">
        <f t="shared" si="5232"/>
        <v>20700</v>
      </c>
      <c r="R4866" s="188">
        <f t="shared" si="5235"/>
        <v>145095.91999999998</v>
      </c>
      <c r="T4866">
        <v>64414.720000000001</v>
      </c>
      <c r="U4866" s="190">
        <f t="shared" si="5236"/>
        <v>2.2525273726253872</v>
      </c>
    </row>
    <row r="4867" spans="1:21" x14ac:dyDescent="0.2">
      <c r="A4867" s="178">
        <v>42938</v>
      </c>
      <c r="B4867" s="179">
        <v>0.70833333333333337</v>
      </c>
      <c r="C4867" t="s">
        <v>349</v>
      </c>
      <c r="D4867">
        <v>4.6500000000000004</v>
      </c>
      <c r="E4867">
        <v>33.49</v>
      </c>
      <c r="F4867">
        <v>40.869999999999997</v>
      </c>
      <c r="G4867">
        <v>15</v>
      </c>
      <c r="H4867" s="184">
        <f t="shared" ref="H4867:L4867" si="5298">H4843</f>
        <v>0.66666666666666663</v>
      </c>
      <c r="I4867" s="185">
        <f t="shared" si="5298"/>
        <v>191</v>
      </c>
      <c r="J4867" s="185">
        <f t="shared" si="5298"/>
        <v>237</v>
      </c>
      <c r="K4867" s="185">
        <f t="shared" si="5298"/>
        <v>2842</v>
      </c>
      <c r="L4867" s="185">
        <f t="shared" si="5298"/>
        <v>1380</v>
      </c>
      <c r="M4867" s="147"/>
      <c r="N4867" s="143">
        <f t="shared" si="5234"/>
        <v>888.15000000000009</v>
      </c>
      <c r="O4867" s="143">
        <f t="shared" si="5230"/>
        <v>7937.13</v>
      </c>
      <c r="P4867" s="143">
        <f t="shared" si="5231"/>
        <v>116152.54</v>
      </c>
      <c r="Q4867" s="143">
        <f t="shared" si="5232"/>
        <v>20700</v>
      </c>
      <c r="R4867" s="188">
        <f t="shared" si="5235"/>
        <v>145677.82</v>
      </c>
      <c r="T4867">
        <v>65695.11</v>
      </c>
      <c r="U4867" s="190">
        <f t="shared" si="5236"/>
        <v>2.2174834626199726</v>
      </c>
    </row>
    <row r="4868" spans="1:21" x14ac:dyDescent="0.2">
      <c r="A4868" s="178">
        <v>42938</v>
      </c>
      <c r="B4868" s="179">
        <v>0.75</v>
      </c>
      <c r="C4868" t="s">
        <v>349</v>
      </c>
      <c r="D4868">
        <v>3.5</v>
      </c>
      <c r="E4868">
        <v>13.05</v>
      </c>
      <c r="F4868">
        <v>21.05</v>
      </c>
      <c r="G4868">
        <v>5</v>
      </c>
      <c r="H4868" s="184">
        <f t="shared" ref="H4868:L4868" si="5299">H4844</f>
        <v>0.70833333333333337</v>
      </c>
      <c r="I4868" s="185">
        <f t="shared" si="5299"/>
        <v>218</v>
      </c>
      <c r="J4868" s="185">
        <f t="shared" si="5299"/>
        <v>258</v>
      </c>
      <c r="K4868" s="185">
        <f t="shared" si="5299"/>
        <v>2842</v>
      </c>
      <c r="L4868" s="185">
        <f t="shared" si="5299"/>
        <v>1380</v>
      </c>
      <c r="M4868" s="147"/>
      <c r="N4868" s="143">
        <f t="shared" si="5234"/>
        <v>763</v>
      </c>
      <c r="O4868" s="143">
        <f t="shared" ref="O4868:O4931" si="5300">E4868*J4868</f>
        <v>3366.9</v>
      </c>
      <c r="P4868" s="143">
        <f t="shared" ref="P4868:P4931" si="5301">F4868*K4868</f>
        <v>59824.1</v>
      </c>
      <c r="Q4868" s="143">
        <f t="shared" ref="Q4868:Q4931" si="5302">G4868*L4868</f>
        <v>6900</v>
      </c>
      <c r="R4868" s="188">
        <f t="shared" si="5235"/>
        <v>70854</v>
      </c>
      <c r="T4868">
        <v>66030.149999999994</v>
      </c>
      <c r="U4868" s="190">
        <f t="shared" si="5236"/>
        <v>1.073055263391042</v>
      </c>
    </row>
    <row r="4869" spans="1:21" x14ac:dyDescent="0.2">
      <c r="A4869" s="178">
        <v>42938</v>
      </c>
      <c r="B4869" s="179">
        <v>0.79166666666666663</v>
      </c>
      <c r="C4869" t="s">
        <v>349</v>
      </c>
      <c r="D4869">
        <v>2.11</v>
      </c>
      <c r="E4869">
        <v>5.17</v>
      </c>
      <c r="F4869">
        <v>12.88</v>
      </c>
      <c r="G4869">
        <v>1.5</v>
      </c>
      <c r="H4869" s="184">
        <f t="shared" ref="H4869:L4869" si="5303">H4845</f>
        <v>0.75</v>
      </c>
      <c r="I4869" s="185">
        <f t="shared" si="5303"/>
        <v>240</v>
      </c>
      <c r="J4869" s="185">
        <f t="shared" si="5303"/>
        <v>365</v>
      </c>
      <c r="K4869" s="185">
        <f t="shared" si="5303"/>
        <v>2842</v>
      </c>
      <c r="L4869" s="185">
        <f t="shared" si="5303"/>
        <v>1380</v>
      </c>
      <c r="M4869" s="147"/>
      <c r="N4869" s="143">
        <f t="shared" ref="N4869:N4932" si="5304">D4869*I4869</f>
        <v>506.4</v>
      </c>
      <c r="O4869" s="143">
        <f t="shared" si="5300"/>
        <v>1887.05</v>
      </c>
      <c r="P4869" s="143">
        <f t="shared" si="5301"/>
        <v>36604.959999999999</v>
      </c>
      <c r="Q4869" s="143">
        <f t="shared" si="5302"/>
        <v>2070</v>
      </c>
      <c r="R4869" s="188">
        <f t="shared" ref="R4869:R4932" si="5305">SUM(N4869:Q4869)</f>
        <v>41068.409999999996</v>
      </c>
      <c r="T4869">
        <v>64971.97</v>
      </c>
      <c r="U4869" s="190">
        <f t="shared" ref="U4869:U4932" si="5306">R4869/T4869</f>
        <v>0.63209427080631841</v>
      </c>
    </row>
    <row r="4870" spans="1:21" x14ac:dyDescent="0.2">
      <c r="A4870" s="178">
        <v>42938</v>
      </c>
      <c r="B4870" s="179">
        <v>0.83333333333333337</v>
      </c>
      <c r="C4870" t="s">
        <v>349</v>
      </c>
      <c r="D4870">
        <v>2</v>
      </c>
      <c r="E4870">
        <v>4</v>
      </c>
      <c r="F4870">
        <v>12.5</v>
      </c>
      <c r="G4870">
        <v>0.99</v>
      </c>
      <c r="H4870" s="184">
        <f t="shared" ref="H4870:L4870" si="5307">H4846</f>
        <v>0.79166666666666663</v>
      </c>
      <c r="I4870" s="185">
        <f t="shared" si="5307"/>
        <v>320</v>
      </c>
      <c r="J4870" s="185">
        <f t="shared" si="5307"/>
        <v>214</v>
      </c>
      <c r="K4870" s="185">
        <f t="shared" si="5307"/>
        <v>2842</v>
      </c>
      <c r="L4870" s="185">
        <f t="shared" si="5307"/>
        <v>1426</v>
      </c>
      <c r="M4870" s="147"/>
      <c r="N4870" s="143">
        <f t="shared" si="5304"/>
        <v>640</v>
      </c>
      <c r="O4870" s="143">
        <f t="shared" si="5300"/>
        <v>856</v>
      </c>
      <c r="P4870" s="143">
        <f t="shared" si="5301"/>
        <v>35525</v>
      </c>
      <c r="Q4870" s="143">
        <f t="shared" si="5302"/>
        <v>1411.74</v>
      </c>
      <c r="R4870" s="188">
        <f t="shared" si="5305"/>
        <v>38432.74</v>
      </c>
      <c r="T4870">
        <v>63044.22</v>
      </c>
      <c r="U4870" s="190">
        <f t="shared" si="5306"/>
        <v>0.60961559997094095</v>
      </c>
    </row>
    <row r="4871" spans="1:21" x14ac:dyDescent="0.2">
      <c r="A4871" s="178">
        <v>42938</v>
      </c>
      <c r="B4871" s="179">
        <v>0.875</v>
      </c>
      <c r="C4871" t="s">
        <v>349</v>
      </c>
      <c r="D4871">
        <v>2.61</v>
      </c>
      <c r="E4871">
        <v>5.69</v>
      </c>
      <c r="F4871">
        <v>10</v>
      </c>
      <c r="G4871">
        <v>0.99</v>
      </c>
      <c r="H4871" s="184">
        <f t="shared" ref="H4871:L4871" si="5308">H4847</f>
        <v>0.83333333333333337</v>
      </c>
      <c r="I4871" s="185">
        <f t="shared" si="5308"/>
        <v>322</v>
      </c>
      <c r="J4871" s="185">
        <f t="shared" si="5308"/>
        <v>178</v>
      </c>
      <c r="K4871" s="185">
        <f t="shared" si="5308"/>
        <v>2842</v>
      </c>
      <c r="L4871" s="185">
        <f t="shared" si="5308"/>
        <v>1426</v>
      </c>
      <c r="M4871" s="147"/>
      <c r="N4871" s="143">
        <f t="shared" si="5304"/>
        <v>840.42</v>
      </c>
      <c r="O4871" s="143">
        <f t="shared" si="5300"/>
        <v>1012.82</v>
      </c>
      <c r="P4871" s="143">
        <f t="shared" si="5301"/>
        <v>28420</v>
      </c>
      <c r="Q4871" s="143">
        <f t="shared" si="5302"/>
        <v>1411.74</v>
      </c>
      <c r="R4871" s="188">
        <f t="shared" si="5305"/>
        <v>31684.980000000003</v>
      </c>
      <c r="T4871">
        <v>60481.74</v>
      </c>
      <c r="U4871" s="190">
        <f t="shared" si="5306"/>
        <v>0.52387679322717906</v>
      </c>
    </row>
    <row r="4872" spans="1:21" x14ac:dyDescent="0.2">
      <c r="A4872" s="178">
        <v>42938</v>
      </c>
      <c r="B4872" s="179">
        <v>0.91666666666666663</v>
      </c>
      <c r="C4872" t="s">
        <v>349</v>
      </c>
      <c r="D4872">
        <v>5.15</v>
      </c>
      <c r="E4872">
        <v>5.38</v>
      </c>
      <c r="F4872">
        <v>8.01</v>
      </c>
      <c r="G4872">
        <v>1.31</v>
      </c>
      <c r="H4872" s="184">
        <f t="shared" ref="H4872:L4872" si="5309">H4848</f>
        <v>0.875</v>
      </c>
      <c r="I4872" s="185">
        <f t="shared" si="5309"/>
        <v>337</v>
      </c>
      <c r="J4872" s="185">
        <f t="shared" si="5309"/>
        <v>173</v>
      </c>
      <c r="K4872" s="185">
        <f t="shared" si="5309"/>
        <v>2842</v>
      </c>
      <c r="L4872" s="185">
        <f t="shared" si="5309"/>
        <v>1426</v>
      </c>
      <c r="M4872" s="147"/>
      <c r="N4872" s="143">
        <f t="shared" si="5304"/>
        <v>1735.5500000000002</v>
      </c>
      <c r="O4872" s="143">
        <f t="shared" si="5300"/>
        <v>930.74</v>
      </c>
      <c r="P4872" s="143">
        <f t="shared" si="5301"/>
        <v>22764.42</v>
      </c>
      <c r="Q4872" s="143">
        <f t="shared" si="5302"/>
        <v>1868.0600000000002</v>
      </c>
      <c r="R4872" s="188">
        <f t="shared" si="5305"/>
        <v>27298.77</v>
      </c>
      <c r="T4872">
        <v>58406.22</v>
      </c>
      <c r="U4872" s="190">
        <f t="shared" si="5306"/>
        <v>0.46739491102146313</v>
      </c>
    </row>
    <row r="4873" spans="1:21" x14ac:dyDescent="0.2">
      <c r="A4873" s="178">
        <v>42938</v>
      </c>
      <c r="B4873" s="179">
        <v>0.95833333333333337</v>
      </c>
      <c r="C4873" t="s">
        <v>349</v>
      </c>
      <c r="D4873">
        <v>2.61</v>
      </c>
      <c r="E4873">
        <v>2.62</v>
      </c>
      <c r="F4873">
        <v>5.01</v>
      </c>
      <c r="G4873">
        <v>0.12</v>
      </c>
      <c r="H4873" s="184">
        <f t="shared" ref="H4873:L4873" si="5310">H4849</f>
        <v>0.91666666666666663</v>
      </c>
      <c r="I4873" s="185">
        <f t="shared" si="5310"/>
        <v>394</v>
      </c>
      <c r="J4873" s="185">
        <f t="shared" si="5310"/>
        <v>194</v>
      </c>
      <c r="K4873" s="185">
        <f t="shared" si="5310"/>
        <v>2842</v>
      </c>
      <c r="L4873" s="185">
        <f t="shared" si="5310"/>
        <v>1426</v>
      </c>
      <c r="M4873" s="147"/>
      <c r="N4873" s="143">
        <f t="shared" si="5304"/>
        <v>1028.3399999999999</v>
      </c>
      <c r="O4873" s="143">
        <f t="shared" si="5300"/>
        <v>508.28000000000003</v>
      </c>
      <c r="P4873" s="143">
        <f t="shared" si="5301"/>
        <v>14238.42</v>
      </c>
      <c r="Q4873" s="143">
        <f t="shared" si="5302"/>
        <v>171.12</v>
      </c>
      <c r="R4873" s="188">
        <f t="shared" si="5305"/>
        <v>15946.160000000002</v>
      </c>
      <c r="T4873">
        <v>56746.85</v>
      </c>
      <c r="U4873" s="190">
        <f t="shared" si="5306"/>
        <v>0.28100520116975658</v>
      </c>
    </row>
    <row r="4874" spans="1:21" x14ac:dyDescent="0.2">
      <c r="A4874" s="178">
        <v>42938</v>
      </c>
      <c r="B4874" s="180">
        <v>1</v>
      </c>
      <c r="C4874" t="s">
        <v>349</v>
      </c>
      <c r="D4874">
        <v>3.86</v>
      </c>
      <c r="E4874">
        <v>1</v>
      </c>
      <c r="F4874">
        <v>2.27</v>
      </c>
      <c r="G4874">
        <v>0.12</v>
      </c>
      <c r="H4874" s="184">
        <f t="shared" ref="H4874:L4874" si="5311">H4850</f>
        <v>0.95833333333333337</v>
      </c>
      <c r="I4874" s="185">
        <f t="shared" si="5311"/>
        <v>389</v>
      </c>
      <c r="J4874" s="185">
        <f t="shared" si="5311"/>
        <v>265</v>
      </c>
      <c r="K4874" s="185">
        <f t="shared" si="5311"/>
        <v>2985</v>
      </c>
      <c r="L4874" s="185">
        <f t="shared" si="5311"/>
        <v>1111</v>
      </c>
      <c r="M4874" s="147"/>
      <c r="N4874" s="143">
        <f t="shared" si="5304"/>
        <v>1501.54</v>
      </c>
      <c r="O4874" s="143">
        <f t="shared" si="5300"/>
        <v>265</v>
      </c>
      <c r="P4874" s="143">
        <f t="shared" si="5301"/>
        <v>6775.95</v>
      </c>
      <c r="Q4874" s="143">
        <f t="shared" si="5302"/>
        <v>133.32</v>
      </c>
      <c r="R4874" s="188">
        <f t="shared" si="5305"/>
        <v>8675.81</v>
      </c>
      <c r="T4874">
        <v>53554.879999999997</v>
      </c>
      <c r="U4874" s="190">
        <f t="shared" si="5306"/>
        <v>0.16199849574866007</v>
      </c>
    </row>
    <row r="4875" spans="1:21" x14ac:dyDescent="0.2">
      <c r="A4875" s="178">
        <v>42939</v>
      </c>
      <c r="B4875" s="179">
        <v>4.1666666666666664E-2</v>
      </c>
      <c r="C4875" t="s">
        <v>349</v>
      </c>
      <c r="D4875">
        <v>4.9400000000000004</v>
      </c>
      <c r="E4875">
        <v>1</v>
      </c>
      <c r="F4875">
        <v>1.46</v>
      </c>
      <c r="G4875">
        <v>0.17</v>
      </c>
      <c r="H4875" s="184">
        <f t="shared" ref="H4875:L4875" si="5312">H4851</f>
        <v>1</v>
      </c>
      <c r="I4875" s="185">
        <f t="shared" si="5312"/>
        <v>362</v>
      </c>
      <c r="J4875" s="185">
        <f t="shared" si="5312"/>
        <v>243</v>
      </c>
      <c r="K4875" s="185">
        <f t="shared" si="5312"/>
        <v>2985</v>
      </c>
      <c r="L4875" s="185">
        <f t="shared" si="5312"/>
        <v>1111</v>
      </c>
      <c r="M4875" s="147"/>
      <c r="N4875" s="143">
        <f t="shared" si="5304"/>
        <v>1788.2800000000002</v>
      </c>
      <c r="O4875" s="143">
        <f t="shared" si="5300"/>
        <v>243</v>
      </c>
      <c r="P4875" s="143">
        <f t="shared" si="5301"/>
        <v>4358.0999999999995</v>
      </c>
      <c r="Q4875" s="143">
        <f t="shared" si="5302"/>
        <v>188.87</v>
      </c>
      <c r="R4875" s="188">
        <f t="shared" si="5305"/>
        <v>6578.2499999999991</v>
      </c>
      <c r="T4875">
        <v>50170.51</v>
      </c>
      <c r="U4875" s="190">
        <f t="shared" si="5306"/>
        <v>0.13111786186745958</v>
      </c>
    </row>
    <row r="4876" spans="1:21" x14ac:dyDescent="0.2">
      <c r="A4876" s="178">
        <v>42939</v>
      </c>
      <c r="B4876" s="179">
        <v>8.3333333333333329E-2</v>
      </c>
      <c r="C4876" t="s">
        <v>349</v>
      </c>
      <c r="D4876">
        <v>3.14</v>
      </c>
      <c r="E4876">
        <v>0.95</v>
      </c>
      <c r="F4876">
        <v>1.1499999999999999</v>
      </c>
      <c r="G4876">
        <v>0.17</v>
      </c>
      <c r="H4876" s="184">
        <f t="shared" ref="H4876:L4876" si="5313">H4852</f>
        <v>4.1666666666666664E-2</v>
      </c>
      <c r="I4876" s="185">
        <f t="shared" si="5313"/>
        <v>294</v>
      </c>
      <c r="J4876" s="185">
        <f t="shared" si="5313"/>
        <v>212</v>
      </c>
      <c r="K4876" s="185">
        <f t="shared" si="5313"/>
        <v>2985</v>
      </c>
      <c r="L4876" s="185">
        <f t="shared" si="5313"/>
        <v>1111</v>
      </c>
      <c r="M4876" s="147"/>
      <c r="N4876" s="143">
        <f t="shared" si="5304"/>
        <v>923.16000000000008</v>
      </c>
      <c r="O4876" s="143">
        <f t="shared" si="5300"/>
        <v>201.39999999999998</v>
      </c>
      <c r="P4876" s="143">
        <f t="shared" si="5301"/>
        <v>3432.7499999999995</v>
      </c>
      <c r="Q4876" s="143">
        <f t="shared" si="5302"/>
        <v>188.87</v>
      </c>
      <c r="R4876" s="188">
        <f t="shared" si="5305"/>
        <v>4746.1799999999994</v>
      </c>
      <c r="T4876">
        <v>47038.92</v>
      </c>
      <c r="U4876" s="190">
        <f t="shared" si="5306"/>
        <v>0.10089900023214818</v>
      </c>
    </row>
    <row r="4877" spans="1:21" x14ac:dyDescent="0.2">
      <c r="A4877" s="178">
        <v>42939</v>
      </c>
      <c r="B4877" s="179">
        <v>0.125</v>
      </c>
      <c r="C4877" t="s">
        <v>349</v>
      </c>
      <c r="D4877">
        <v>2.99</v>
      </c>
      <c r="E4877">
        <v>0.95</v>
      </c>
      <c r="F4877">
        <v>1</v>
      </c>
      <c r="G4877">
        <v>0.82</v>
      </c>
      <c r="H4877" s="184">
        <f t="shared" ref="H4877:L4877" si="5314">H4853</f>
        <v>8.3333333333333329E-2</v>
      </c>
      <c r="I4877" s="185">
        <f t="shared" si="5314"/>
        <v>236</v>
      </c>
      <c r="J4877" s="185">
        <f t="shared" si="5314"/>
        <v>179</v>
      </c>
      <c r="K4877" s="185">
        <f t="shared" si="5314"/>
        <v>2985</v>
      </c>
      <c r="L4877" s="185">
        <f t="shared" si="5314"/>
        <v>1111</v>
      </c>
      <c r="M4877" s="147"/>
      <c r="N4877" s="143">
        <f t="shared" si="5304"/>
        <v>705.6400000000001</v>
      </c>
      <c r="O4877" s="143">
        <f t="shared" si="5300"/>
        <v>170.04999999999998</v>
      </c>
      <c r="P4877" s="143">
        <f t="shared" si="5301"/>
        <v>2985</v>
      </c>
      <c r="Q4877" s="143">
        <f t="shared" si="5302"/>
        <v>911.02</v>
      </c>
      <c r="R4877" s="188">
        <f t="shared" si="5305"/>
        <v>4771.71</v>
      </c>
      <c r="T4877">
        <v>44553.5</v>
      </c>
      <c r="U4877" s="190">
        <f t="shared" si="5306"/>
        <v>0.10710067671451176</v>
      </c>
    </row>
    <row r="4878" spans="1:21" x14ac:dyDescent="0.2">
      <c r="A4878" s="178">
        <v>42939</v>
      </c>
      <c r="B4878" s="179">
        <v>0.16666666666666666</v>
      </c>
      <c r="C4878" t="s">
        <v>349</v>
      </c>
      <c r="D4878">
        <v>2.61</v>
      </c>
      <c r="E4878">
        <v>0.95</v>
      </c>
      <c r="F4878">
        <v>1</v>
      </c>
      <c r="G4878">
        <v>0.76</v>
      </c>
      <c r="H4878" s="184">
        <f t="shared" ref="H4878:L4878" si="5315">H4854</f>
        <v>0.125</v>
      </c>
      <c r="I4878" s="185">
        <f t="shared" si="5315"/>
        <v>201</v>
      </c>
      <c r="J4878" s="185">
        <f t="shared" si="5315"/>
        <v>205</v>
      </c>
      <c r="K4878" s="185">
        <f t="shared" si="5315"/>
        <v>2985</v>
      </c>
      <c r="L4878" s="185">
        <f t="shared" si="5315"/>
        <v>1717</v>
      </c>
      <c r="M4878" s="147"/>
      <c r="N4878" s="143">
        <f t="shared" si="5304"/>
        <v>524.61</v>
      </c>
      <c r="O4878" s="143">
        <f t="shared" si="5300"/>
        <v>194.75</v>
      </c>
      <c r="P4878" s="143">
        <f t="shared" si="5301"/>
        <v>2985</v>
      </c>
      <c r="Q4878" s="143">
        <f t="shared" si="5302"/>
        <v>1304.92</v>
      </c>
      <c r="R4878" s="188">
        <f t="shared" si="5305"/>
        <v>5009.2800000000007</v>
      </c>
      <c r="T4878">
        <v>42430.46</v>
      </c>
      <c r="U4878" s="190">
        <f t="shared" si="5306"/>
        <v>0.11805858338561498</v>
      </c>
    </row>
    <row r="4879" spans="1:21" x14ac:dyDescent="0.2">
      <c r="A4879" s="178">
        <v>42939</v>
      </c>
      <c r="B4879" s="179">
        <v>0.20833333333333334</v>
      </c>
      <c r="C4879" t="s">
        <v>349</v>
      </c>
      <c r="D4879">
        <v>2.11</v>
      </c>
      <c r="E4879">
        <v>0.95</v>
      </c>
      <c r="F4879">
        <v>1</v>
      </c>
      <c r="G4879">
        <v>0.76</v>
      </c>
      <c r="H4879" s="184">
        <f t="shared" ref="H4879:L4879" si="5316">H4855</f>
        <v>0.16666666666666666</v>
      </c>
      <c r="I4879" s="185">
        <f t="shared" si="5316"/>
        <v>185</v>
      </c>
      <c r="J4879" s="185">
        <f t="shared" si="5316"/>
        <v>205</v>
      </c>
      <c r="K4879" s="185">
        <f t="shared" si="5316"/>
        <v>2985</v>
      </c>
      <c r="L4879" s="185">
        <f t="shared" si="5316"/>
        <v>1717</v>
      </c>
      <c r="M4879" s="147"/>
      <c r="N4879" s="143">
        <f t="shared" si="5304"/>
        <v>390.34999999999997</v>
      </c>
      <c r="O4879" s="143">
        <f t="shared" si="5300"/>
        <v>194.75</v>
      </c>
      <c r="P4879" s="143">
        <f t="shared" si="5301"/>
        <v>2985</v>
      </c>
      <c r="Q4879" s="143">
        <f t="shared" si="5302"/>
        <v>1304.92</v>
      </c>
      <c r="R4879" s="188">
        <f t="shared" si="5305"/>
        <v>4875.0200000000004</v>
      </c>
      <c r="T4879">
        <v>40806.480000000003</v>
      </c>
      <c r="U4879" s="190">
        <f t="shared" si="5306"/>
        <v>0.11946681017328621</v>
      </c>
    </row>
    <row r="4880" spans="1:21" x14ac:dyDescent="0.2">
      <c r="A4880" s="178">
        <v>42939</v>
      </c>
      <c r="B4880" s="179">
        <v>0.25</v>
      </c>
      <c r="C4880" t="s">
        <v>349</v>
      </c>
      <c r="D4880">
        <v>2.11</v>
      </c>
      <c r="E4880">
        <v>1</v>
      </c>
      <c r="F4880">
        <v>1</v>
      </c>
      <c r="G4880">
        <v>0.76</v>
      </c>
      <c r="H4880" s="184">
        <f t="shared" ref="H4880:L4880" si="5317">H4856</f>
        <v>0.20833333333333334</v>
      </c>
      <c r="I4880" s="185">
        <f t="shared" si="5317"/>
        <v>207</v>
      </c>
      <c r="J4880" s="185">
        <f t="shared" si="5317"/>
        <v>283</v>
      </c>
      <c r="K4880" s="185">
        <f t="shared" si="5317"/>
        <v>2985</v>
      </c>
      <c r="L4880" s="185">
        <f t="shared" si="5317"/>
        <v>1717</v>
      </c>
      <c r="M4880" s="147"/>
      <c r="N4880" s="143">
        <f t="shared" si="5304"/>
        <v>436.77</v>
      </c>
      <c r="O4880" s="143">
        <f t="shared" si="5300"/>
        <v>283</v>
      </c>
      <c r="P4880" s="143">
        <f t="shared" si="5301"/>
        <v>2985</v>
      </c>
      <c r="Q4880" s="143">
        <f t="shared" si="5302"/>
        <v>1304.92</v>
      </c>
      <c r="R4880" s="188">
        <f t="shared" si="5305"/>
        <v>5009.6900000000005</v>
      </c>
      <c r="T4880">
        <v>39866.28</v>
      </c>
      <c r="U4880" s="190">
        <f t="shared" si="5306"/>
        <v>0.12566233919994543</v>
      </c>
    </row>
    <row r="4881" spans="1:21" x14ac:dyDescent="0.2">
      <c r="A4881" s="178">
        <v>42939</v>
      </c>
      <c r="B4881" s="179">
        <v>0.29166666666666669</v>
      </c>
      <c r="C4881" t="s">
        <v>349</v>
      </c>
      <c r="D4881">
        <v>2.38</v>
      </c>
      <c r="E4881">
        <v>1.5</v>
      </c>
      <c r="F4881">
        <v>1</v>
      </c>
      <c r="G4881">
        <v>1</v>
      </c>
      <c r="H4881" s="184">
        <f t="shared" ref="H4881:L4881" si="5318">H4857</f>
        <v>0.25</v>
      </c>
      <c r="I4881" s="185">
        <f t="shared" si="5318"/>
        <v>327</v>
      </c>
      <c r="J4881" s="185">
        <f t="shared" si="5318"/>
        <v>438</v>
      </c>
      <c r="K4881" s="185">
        <f t="shared" si="5318"/>
        <v>2985</v>
      </c>
      <c r="L4881" s="185">
        <f t="shared" si="5318"/>
        <v>1717</v>
      </c>
      <c r="M4881" s="147"/>
      <c r="N4881" s="143">
        <f t="shared" si="5304"/>
        <v>778.26</v>
      </c>
      <c r="O4881" s="143">
        <f t="shared" si="5300"/>
        <v>657</v>
      </c>
      <c r="P4881" s="143">
        <f t="shared" si="5301"/>
        <v>2985</v>
      </c>
      <c r="Q4881" s="143">
        <f t="shared" si="5302"/>
        <v>1717</v>
      </c>
      <c r="R4881" s="188">
        <f t="shared" si="5305"/>
        <v>6137.26</v>
      </c>
      <c r="T4881">
        <v>39297.54</v>
      </c>
      <c r="U4881" s="190">
        <f t="shared" si="5306"/>
        <v>0.15617415237696813</v>
      </c>
    </row>
    <row r="4882" spans="1:21" x14ac:dyDescent="0.2">
      <c r="A4882" s="178">
        <v>42939</v>
      </c>
      <c r="B4882" s="179">
        <v>0.33333333333333331</v>
      </c>
      <c r="C4882" t="s">
        <v>349</v>
      </c>
      <c r="D4882">
        <v>2.61</v>
      </c>
      <c r="E4882">
        <v>1.5</v>
      </c>
      <c r="F4882">
        <v>1</v>
      </c>
      <c r="G4882">
        <v>1</v>
      </c>
      <c r="H4882" s="184">
        <f t="shared" ref="H4882:L4882" si="5319">H4858</f>
        <v>0.29166666666666669</v>
      </c>
      <c r="I4882" s="185">
        <f t="shared" si="5319"/>
        <v>249</v>
      </c>
      <c r="J4882" s="185">
        <f t="shared" si="5319"/>
        <v>556</v>
      </c>
      <c r="K4882" s="185">
        <f t="shared" si="5319"/>
        <v>2872</v>
      </c>
      <c r="L4882" s="185">
        <f t="shared" si="5319"/>
        <v>2219</v>
      </c>
      <c r="M4882" s="147"/>
      <c r="N4882" s="143">
        <f t="shared" si="5304"/>
        <v>649.89</v>
      </c>
      <c r="O4882" s="143">
        <f t="shared" si="5300"/>
        <v>834</v>
      </c>
      <c r="P4882" s="143">
        <f t="shared" si="5301"/>
        <v>2872</v>
      </c>
      <c r="Q4882" s="143">
        <f t="shared" si="5302"/>
        <v>2219</v>
      </c>
      <c r="R4882" s="188">
        <f t="shared" si="5305"/>
        <v>6574.8899999999994</v>
      </c>
      <c r="T4882">
        <v>38942.620000000003</v>
      </c>
      <c r="U4882" s="190">
        <f t="shared" si="5306"/>
        <v>0.16883532746384294</v>
      </c>
    </row>
    <row r="4883" spans="1:21" x14ac:dyDescent="0.2">
      <c r="A4883" s="178">
        <v>42939</v>
      </c>
      <c r="B4883" s="179">
        <v>0.375</v>
      </c>
      <c r="C4883" t="s">
        <v>349</v>
      </c>
      <c r="D4883">
        <v>3.42</v>
      </c>
      <c r="E4883">
        <v>1.5</v>
      </c>
      <c r="F4883">
        <v>1.01</v>
      </c>
      <c r="G4883">
        <v>1.01</v>
      </c>
      <c r="H4883" s="184">
        <f t="shared" ref="H4883:L4883" si="5320">H4859</f>
        <v>0.33333333333333331</v>
      </c>
      <c r="I4883" s="185">
        <f t="shared" si="5320"/>
        <v>256</v>
      </c>
      <c r="J4883" s="185">
        <f t="shared" si="5320"/>
        <v>306</v>
      </c>
      <c r="K4883" s="185">
        <f t="shared" si="5320"/>
        <v>2872</v>
      </c>
      <c r="L4883" s="185">
        <f t="shared" si="5320"/>
        <v>2219</v>
      </c>
      <c r="M4883" s="147"/>
      <c r="N4883" s="143">
        <f t="shared" si="5304"/>
        <v>875.52</v>
      </c>
      <c r="O4883" s="143">
        <f t="shared" si="5300"/>
        <v>459</v>
      </c>
      <c r="P4883" s="143">
        <f t="shared" si="5301"/>
        <v>2900.72</v>
      </c>
      <c r="Q4883" s="143">
        <f t="shared" si="5302"/>
        <v>2241.19</v>
      </c>
      <c r="R4883" s="188">
        <f t="shared" si="5305"/>
        <v>6476.43</v>
      </c>
      <c r="T4883">
        <v>39259.11</v>
      </c>
      <c r="U4883" s="190">
        <f t="shared" si="5306"/>
        <v>0.16496629699450649</v>
      </c>
    </row>
    <row r="4884" spans="1:21" x14ac:dyDescent="0.2">
      <c r="A4884" s="178">
        <v>42939</v>
      </c>
      <c r="B4884" s="179">
        <v>0.41666666666666669</v>
      </c>
      <c r="C4884" t="s">
        <v>349</v>
      </c>
      <c r="D4884">
        <v>3.01</v>
      </c>
      <c r="E4884">
        <v>2.72</v>
      </c>
      <c r="F4884">
        <v>2.2999999999999998</v>
      </c>
      <c r="G4884">
        <v>2.2999999999999998</v>
      </c>
      <c r="H4884" s="184">
        <f t="shared" ref="H4884:L4884" si="5321">H4860</f>
        <v>0.375</v>
      </c>
      <c r="I4884" s="185">
        <f t="shared" si="5321"/>
        <v>156</v>
      </c>
      <c r="J4884" s="185">
        <f t="shared" si="5321"/>
        <v>343</v>
      </c>
      <c r="K4884" s="185">
        <f t="shared" si="5321"/>
        <v>2872</v>
      </c>
      <c r="L4884" s="185">
        <f t="shared" si="5321"/>
        <v>2219</v>
      </c>
      <c r="M4884" s="147"/>
      <c r="N4884" s="143">
        <f t="shared" si="5304"/>
        <v>469.55999999999995</v>
      </c>
      <c r="O4884" s="143">
        <f t="shared" si="5300"/>
        <v>932.96</v>
      </c>
      <c r="P4884" s="143">
        <f t="shared" si="5301"/>
        <v>6605.5999999999995</v>
      </c>
      <c r="Q4884" s="143">
        <f t="shared" si="5302"/>
        <v>5103.7</v>
      </c>
      <c r="R4884" s="188">
        <f t="shared" si="5305"/>
        <v>13111.82</v>
      </c>
      <c r="T4884">
        <v>42457.04</v>
      </c>
      <c r="U4884" s="190">
        <f t="shared" si="5306"/>
        <v>0.30882557992738069</v>
      </c>
    </row>
    <row r="4885" spans="1:21" x14ac:dyDescent="0.2">
      <c r="A4885" s="178">
        <v>42939</v>
      </c>
      <c r="B4885" s="179">
        <v>0.45833333333333331</v>
      </c>
      <c r="C4885" t="s">
        <v>349</v>
      </c>
      <c r="D4885">
        <v>2.61</v>
      </c>
      <c r="E4885">
        <v>4.62</v>
      </c>
      <c r="F4885">
        <v>4.68</v>
      </c>
      <c r="G4885">
        <v>1.31</v>
      </c>
      <c r="H4885" s="184">
        <f t="shared" ref="H4885:L4885" si="5322">H4861</f>
        <v>0.41666666666666669</v>
      </c>
      <c r="I4885" s="185">
        <f t="shared" si="5322"/>
        <v>196</v>
      </c>
      <c r="J4885" s="185">
        <f t="shared" si="5322"/>
        <v>315</v>
      </c>
      <c r="K4885" s="185">
        <f t="shared" si="5322"/>
        <v>2872</v>
      </c>
      <c r="L4885" s="185">
        <f t="shared" si="5322"/>
        <v>2219</v>
      </c>
      <c r="M4885" s="147"/>
      <c r="N4885" s="143">
        <f t="shared" si="5304"/>
        <v>511.56</v>
      </c>
      <c r="O4885" s="143">
        <f t="shared" si="5300"/>
        <v>1455.3</v>
      </c>
      <c r="P4885" s="143">
        <f t="shared" si="5301"/>
        <v>13440.96</v>
      </c>
      <c r="Q4885" s="143">
        <f t="shared" si="5302"/>
        <v>2906.8900000000003</v>
      </c>
      <c r="R4885" s="188">
        <f t="shared" si="5305"/>
        <v>18314.71</v>
      </c>
      <c r="T4885">
        <v>46616.639999999999</v>
      </c>
      <c r="U4885" s="190">
        <f t="shared" si="5306"/>
        <v>0.39287923797167706</v>
      </c>
    </row>
    <row r="4886" spans="1:21" x14ac:dyDescent="0.2">
      <c r="A4886" s="178">
        <v>42939</v>
      </c>
      <c r="B4886" s="179">
        <v>0.5</v>
      </c>
      <c r="C4886" t="s">
        <v>349</v>
      </c>
      <c r="D4886">
        <v>2.21</v>
      </c>
      <c r="E4886">
        <v>7.76</v>
      </c>
      <c r="F4886">
        <v>8.25</v>
      </c>
      <c r="G4886">
        <v>1.33</v>
      </c>
      <c r="H4886" s="184">
        <f t="shared" ref="H4886:L4886" si="5323">H4862</f>
        <v>0.45833333333333331</v>
      </c>
      <c r="I4886" s="185">
        <f t="shared" si="5323"/>
        <v>226</v>
      </c>
      <c r="J4886" s="185">
        <f t="shared" si="5323"/>
        <v>326</v>
      </c>
      <c r="K4886" s="185">
        <f t="shared" si="5323"/>
        <v>2842</v>
      </c>
      <c r="L4886" s="185">
        <f t="shared" si="5323"/>
        <v>1635</v>
      </c>
      <c r="M4886" s="147"/>
      <c r="N4886" s="143">
        <f t="shared" si="5304"/>
        <v>499.46</v>
      </c>
      <c r="O4886" s="143">
        <f t="shared" si="5300"/>
        <v>2529.7599999999998</v>
      </c>
      <c r="P4886" s="143">
        <f t="shared" si="5301"/>
        <v>23446.5</v>
      </c>
      <c r="Q4886" s="143">
        <f t="shared" si="5302"/>
        <v>2174.5500000000002</v>
      </c>
      <c r="R4886" s="188">
        <f t="shared" si="5305"/>
        <v>28650.27</v>
      </c>
      <c r="T4886">
        <v>50832.87</v>
      </c>
      <c r="U4886" s="190">
        <f t="shared" si="5306"/>
        <v>0.56361700608287513</v>
      </c>
    </row>
    <row r="4887" spans="1:21" x14ac:dyDescent="0.2">
      <c r="A4887" s="178">
        <v>42939</v>
      </c>
      <c r="B4887" s="179">
        <v>0.54166666666666663</v>
      </c>
      <c r="C4887" t="s">
        <v>349</v>
      </c>
      <c r="D4887">
        <v>1.17</v>
      </c>
      <c r="E4887">
        <v>11.49</v>
      </c>
      <c r="F4887">
        <v>12.21</v>
      </c>
      <c r="G4887">
        <v>0.99</v>
      </c>
      <c r="H4887" s="184">
        <f t="shared" ref="H4887:L4887" si="5324">H4863</f>
        <v>0.5</v>
      </c>
      <c r="I4887" s="185">
        <f t="shared" si="5324"/>
        <v>222</v>
      </c>
      <c r="J4887" s="185">
        <f t="shared" si="5324"/>
        <v>319</v>
      </c>
      <c r="K4887" s="185">
        <f t="shared" si="5324"/>
        <v>2842</v>
      </c>
      <c r="L4887" s="185">
        <f t="shared" si="5324"/>
        <v>1635</v>
      </c>
      <c r="M4887" s="147"/>
      <c r="N4887" s="143">
        <f t="shared" si="5304"/>
        <v>259.74</v>
      </c>
      <c r="O4887" s="143">
        <f t="shared" si="5300"/>
        <v>3665.31</v>
      </c>
      <c r="P4887" s="143">
        <f t="shared" si="5301"/>
        <v>34700.82</v>
      </c>
      <c r="Q4887" s="143">
        <f t="shared" si="5302"/>
        <v>1618.65</v>
      </c>
      <c r="R4887" s="188">
        <f t="shared" si="5305"/>
        <v>40244.520000000004</v>
      </c>
      <c r="T4887">
        <v>54953.96</v>
      </c>
      <c r="U4887" s="190">
        <f t="shared" si="5306"/>
        <v>0.73233157355721057</v>
      </c>
    </row>
    <row r="4888" spans="1:21" x14ac:dyDescent="0.2">
      <c r="A4888" s="178">
        <v>42939</v>
      </c>
      <c r="B4888" s="179">
        <v>0.58333333333333337</v>
      </c>
      <c r="C4888" t="s">
        <v>349</v>
      </c>
      <c r="D4888">
        <v>1.46</v>
      </c>
      <c r="E4888">
        <v>14.27</v>
      </c>
      <c r="F4888">
        <v>17.68</v>
      </c>
      <c r="G4888">
        <v>5</v>
      </c>
      <c r="H4888" s="184">
        <f t="shared" ref="H4888:L4888" si="5325">H4864</f>
        <v>0.54166666666666663</v>
      </c>
      <c r="I4888" s="185">
        <f t="shared" si="5325"/>
        <v>195</v>
      </c>
      <c r="J4888" s="185">
        <f t="shared" si="5325"/>
        <v>299</v>
      </c>
      <c r="K4888" s="185">
        <f t="shared" si="5325"/>
        <v>2842</v>
      </c>
      <c r="L4888" s="185">
        <f t="shared" si="5325"/>
        <v>1635</v>
      </c>
      <c r="M4888" s="147"/>
      <c r="N4888" s="143">
        <f t="shared" si="5304"/>
        <v>284.7</v>
      </c>
      <c r="O4888" s="143">
        <f t="shared" si="5300"/>
        <v>4266.7299999999996</v>
      </c>
      <c r="P4888" s="143">
        <f t="shared" si="5301"/>
        <v>50246.559999999998</v>
      </c>
      <c r="Q4888" s="143">
        <f t="shared" si="5302"/>
        <v>8175</v>
      </c>
      <c r="R4888" s="188">
        <f t="shared" si="5305"/>
        <v>62972.99</v>
      </c>
      <c r="T4888">
        <v>58607.12</v>
      </c>
      <c r="U4888" s="190">
        <f t="shared" si="5306"/>
        <v>1.074493849894006</v>
      </c>
    </row>
    <row r="4889" spans="1:21" x14ac:dyDescent="0.2">
      <c r="A4889" s="178">
        <v>42939</v>
      </c>
      <c r="B4889" s="179">
        <v>0.625</v>
      </c>
      <c r="C4889" t="s">
        <v>349</v>
      </c>
      <c r="D4889">
        <v>2.11</v>
      </c>
      <c r="E4889">
        <v>22.6</v>
      </c>
      <c r="F4889">
        <v>27.5</v>
      </c>
      <c r="G4889">
        <v>12.57</v>
      </c>
      <c r="H4889" s="184">
        <f t="shared" ref="H4889:L4889" si="5326">H4865</f>
        <v>0.58333333333333337</v>
      </c>
      <c r="I4889" s="185">
        <f t="shared" si="5326"/>
        <v>205</v>
      </c>
      <c r="J4889" s="185">
        <f t="shared" si="5326"/>
        <v>237</v>
      </c>
      <c r="K4889" s="185">
        <f t="shared" si="5326"/>
        <v>2842</v>
      </c>
      <c r="L4889" s="185">
        <f t="shared" si="5326"/>
        <v>1635</v>
      </c>
      <c r="M4889" s="147"/>
      <c r="N4889" s="143">
        <f t="shared" si="5304"/>
        <v>432.54999999999995</v>
      </c>
      <c r="O4889" s="143">
        <f t="shared" si="5300"/>
        <v>5356.2000000000007</v>
      </c>
      <c r="P4889" s="143">
        <f t="shared" si="5301"/>
        <v>78155</v>
      </c>
      <c r="Q4889" s="143">
        <f t="shared" si="5302"/>
        <v>20551.95</v>
      </c>
      <c r="R4889" s="188">
        <f t="shared" si="5305"/>
        <v>104495.7</v>
      </c>
      <c r="T4889">
        <v>61627.3</v>
      </c>
      <c r="U4889" s="190">
        <f t="shared" si="5306"/>
        <v>1.6956073039058988</v>
      </c>
    </row>
    <row r="4890" spans="1:21" x14ac:dyDescent="0.2">
      <c r="A4890" s="178">
        <v>42939</v>
      </c>
      <c r="B4890" s="179">
        <v>0.66666666666666663</v>
      </c>
      <c r="C4890" t="s">
        <v>349</v>
      </c>
      <c r="D4890">
        <v>2.91</v>
      </c>
      <c r="E4890">
        <v>38.909999999999997</v>
      </c>
      <c r="F4890">
        <v>46.47</v>
      </c>
      <c r="G4890">
        <v>25</v>
      </c>
      <c r="H4890" s="184">
        <f t="shared" ref="H4890:L4890" si="5327">H4866</f>
        <v>0.625</v>
      </c>
      <c r="I4890" s="185">
        <f t="shared" si="5327"/>
        <v>212</v>
      </c>
      <c r="J4890" s="185">
        <f t="shared" si="5327"/>
        <v>213</v>
      </c>
      <c r="K4890" s="185">
        <f t="shared" si="5327"/>
        <v>2842</v>
      </c>
      <c r="L4890" s="185">
        <f t="shared" si="5327"/>
        <v>1380</v>
      </c>
      <c r="M4890" s="147"/>
      <c r="N4890" s="143">
        <f t="shared" si="5304"/>
        <v>616.92000000000007</v>
      </c>
      <c r="O4890" s="143">
        <f t="shared" si="5300"/>
        <v>8287.83</v>
      </c>
      <c r="P4890" s="143">
        <f t="shared" si="5301"/>
        <v>132067.74</v>
      </c>
      <c r="Q4890" s="143">
        <f t="shared" si="5302"/>
        <v>34500</v>
      </c>
      <c r="R4890" s="188">
        <f t="shared" si="5305"/>
        <v>175472.49</v>
      </c>
      <c r="T4890">
        <v>63790.68</v>
      </c>
      <c r="U4890" s="190">
        <f t="shared" si="5306"/>
        <v>2.7507543421703606</v>
      </c>
    </row>
    <row r="4891" spans="1:21" x14ac:dyDescent="0.2">
      <c r="A4891" s="178">
        <v>42939</v>
      </c>
      <c r="B4891" s="179">
        <v>0.70833333333333337</v>
      </c>
      <c r="C4891" t="s">
        <v>349</v>
      </c>
      <c r="D4891">
        <v>2.92</v>
      </c>
      <c r="E4891">
        <v>29.01</v>
      </c>
      <c r="F4891">
        <v>36.19</v>
      </c>
      <c r="G4891">
        <v>20.350000000000001</v>
      </c>
      <c r="H4891" s="184">
        <f t="shared" ref="H4891:L4891" si="5328">H4867</f>
        <v>0.66666666666666663</v>
      </c>
      <c r="I4891" s="185">
        <f t="shared" si="5328"/>
        <v>191</v>
      </c>
      <c r="J4891" s="185">
        <f t="shared" si="5328"/>
        <v>237</v>
      </c>
      <c r="K4891" s="185">
        <f t="shared" si="5328"/>
        <v>2842</v>
      </c>
      <c r="L4891" s="185">
        <f t="shared" si="5328"/>
        <v>1380</v>
      </c>
      <c r="M4891" s="147"/>
      <c r="N4891" s="143">
        <f t="shared" si="5304"/>
        <v>557.72</v>
      </c>
      <c r="O4891" s="143">
        <f t="shared" si="5300"/>
        <v>6875.3700000000008</v>
      </c>
      <c r="P4891" s="143">
        <f t="shared" si="5301"/>
        <v>102851.98</v>
      </c>
      <c r="Q4891" s="143">
        <f t="shared" si="5302"/>
        <v>28083.000000000004</v>
      </c>
      <c r="R4891" s="188">
        <f t="shared" si="5305"/>
        <v>138368.07</v>
      </c>
      <c r="T4891">
        <v>64615.68</v>
      </c>
      <c r="U4891" s="190">
        <f t="shared" si="5306"/>
        <v>2.1414008178819754</v>
      </c>
    </row>
    <row r="4892" spans="1:21" x14ac:dyDescent="0.2">
      <c r="A4892" s="178">
        <v>42939</v>
      </c>
      <c r="B4892" s="179">
        <v>0.75</v>
      </c>
      <c r="C4892" t="s">
        <v>349</v>
      </c>
      <c r="D4892">
        <v>3.11</v>
      </c>
      <c r="E4892">
        <v>10.73</v>
      </c>
      <c r="F4892">
        <v>20.22</v>
      </c>
      <c r="G4892">
        <v>5</v>
      </c>
      <c r="H4892" s="184">
        <f t="shared" ref="H4892:L4892" si="5329">H4868</f>
        <v>0.70833333333333337</v>
      </c>
      <c r="I4892" s="185">
        <f t="shared" si="5329"/>
        <v>218</v>
      </c>
      <c r="J4892" s="185">
        <f t="shared" si="5329"/>
        <v>258</v>
      </c>
      <c r="K4892" s="185">
        <f t="shared" si="5329"/>
        <v>2842</v>
      </c>
      <c r="L4892" s="185">
        <f t="shared" si="5329"/>
        <v>1380</v>
      </c>
      <c r="M4892" s="147"/>
      <c r="N4892" s="143">
        <f t="shared" si="5304"/>
        <v>677.98</v>
      </c>
      <c r="O4892" s="143">
        <f t="shared" si="5300"/>
        <v>2768.34</v>
      </c>
      <c r="P4892" s="143">
        <f t="shared" si="5301"/>
        <v>57465.24</v>
      </c>
      <c r="Q4892" s="143">
        <f t="shared" si="5302"/>
        <v>6900</v>
      </c>
      <c r="R4892" s="188">
        <f t="shared" si="5305"/>
        <v>67811.56</v>
      </c>
      <c r="T4892">
        <v>64532.81</v>
      </c>
      <c r="U4892" s="190">
        <f t="shared" si="5306"/>
        <v>1.0508074884698186</v>
      </c>
    </row>
    <row r="4893" spans="1:21" x14ac:dyDescent="0.2">
      <c r="A4893" s="178">
        <v>42939</v>
      </c>
      <c r="B4893" s="179">
        <v>0.79166666666666663</v>
      </c>
      <c r="C4893" t="s">
        <v>349</v>
      </c>
      <c r="D4893">
        <v>2.11</v>
      </c>
      <c r="E4893">
        <v>5.14</v>
      </c>
      <c r="F4893">
        <v>12.55</v>
      </c>
      <c r="G4893">
        <v>2.0099999999999998</v>
      </c>
      <c r="H4893" s="184">
        <f t="shared" ref="H4893:L4893" si="5330">H4869</f>
        <v>0.75</v>
      </c>
      <c r="I4893" s="185">
        <f t="shared" si="5330"/>
        <v>240</v>
      </c>
      <c r="J4893" s="185">
        <f t="shared" si="5330"/>
        <v>365</v>
      </c>
      <c r="K4893" s="185">
        <f t="shared" si="5330"/>
        <v>2842</v>
      </c>
      <c r="L4893" s="185">
        <f t="shared" si="5330"/>
        <v>1380</v>
      </c>
      <c r="M4893" s="147"/>
      <c r="N4893" s="143">
        <f t="shared" si="5304"/>
        <v>506.4</v>
      </c>
      <c r="O4893" s="143">
        <f t="shared" si="5300"/>
        <v>1876.1</v>
      </c>
      <c r="P4893" s="143">
        <f t="shared" si="5301"/>
        <v>35667.1</v>
      </c>
      <c r="Q4893" s="143">
        <f t="shared" si="5302"/>
        <v>2773.7999999999997</v>
      </c>
      <c r="R4893" s="188">
        <f t="shared" si="5305"/>
        <v>40823.4</v>
      </c>
      <c r="T4893">
        <v>63652.68</v>
      </c>
      <c r="U4893" s="190">
        <f t="shared" si="5306"/>
        <v>0.64134613028076748</v>
      </c>
    </row>
    <row r="4894" spans="1:21" x14ac:dyDescent="0.2">
      <c r="A4894" s="178">
        <v>42939</v>
      </c>
      <c r="B4894" s="179">
        <v>0.83333333333333337</v>
      </c>
      <c r="C4894" t="s">
        <v>349</v>
      </c>
      <c r="D4894">
        <v>2.11</v>
      </c>
      <c r="E4894">
        <v>5.86</v>
      </c>
      <c r="F4894">
        <v>14.46</v>
      </c>
      <c r="G4894">
        <v>0.99</v>
      </c>
      <c r="H4894" s="184">
        <f t="shared" ref="H4894:L4894" si="5331">H4870</f>
        <v>0.79166666666666663</v>
      </c>
      <c r="I4894" s="185">
        <f t="shared" si="5331"/>
        <v>320</v>
      </c>
      <c r="J4894" s="185">
        <f t="shared" si="5331"/>
        <v>214</v>
      </c>
      <c r="K4894" s="185">
        <f t="shared" si="5331"/>
        <v>2842</v>
      </c>
      <c r="L4894" s="185">
        <f t="shared" si="5331"/>
        <v>1426</v>
      </c>
      <c r="M4894" s="147"/>
      <c r="N4894" s="143">
        <f t="shared" si="5304"/>
        <v>675.19999999999993</v>
      </c>
      <c r="O4894" s="143">
        <f t="shared" si="5300"/>
        <v>1254.04</v>
      </c>
      <c r="P4894" s="143">
        <f t="shared" si="5301"/>
        <v>41095.32</v>
      </c>
      <c r="Q4894" s="143">
        <f t="shared" si="5302"/>
        <v>1411.74</v>
      </c>
      <c r="R4894" s="188">
        <f t="shared" si="5305"/>
        <v>44436.299999999996</v>
      </c>
      <c r="T4894">
        <v>61976.76</v>
      </c>
      <c r="U4894" s="190">
        <f t="shared" si="5306"/>
        <v>0.71698326921252409</v>
      </c>
    </row>
    <row r="4895" spans="1:21" x14ac:dyDescent="0.2">
      <c r="A4895" s="178">
        <v>42939</v>
      </c>
      <c r="B4895" s="179">
        <v>0.875</v>
      </c>
      <c r="C4895" t="s">
        <v>349</v>
      </c>
      <c r="D4895">
        <v>2.21</v>
      </c>
      <c r="E4895">
        <v>5.63</v>
      </c>
      <c r="F4895">
        <v>11.71</v>
      </c>
      <c r="G4895">
        <v>0.99</v>
      </c>
      <c r="H4895" s="184">
        <f t="shared" ref="H4895:L4895" si="5332">H4871</f>
        <v>0.83333333333333337</v>
      </c>
      <c r="I4895" s="185">
        <f t="shared" si="5332"/>
        <v>322</v>
      </c>
      <c r="J4895" s="185">
        <f t="shared" si="5332"/>
        <v>178</v>
      </c>
      <c r="K4895" s="185">
        <f t="shared" si="5332"/>
        <v>2842</v>
      </c>
      <c r="L4895" s="185">
        <f t="shared" si="5332"/>
        <v>1426</v>
      </c>
      <c r="M4895" s="147"/>
      <c r="N4895" s="143">
        <f t="shared" si="5304"/>
        <v>711.62</v>
      </c>
      <c r="O4895" s="143">
        <f t="shared" si="5300"/>
        <v>1002.14</v>
      </c>
      <c r="P4895" s="143">
        <f t="shared" si="5301"/>
        <v>33279.82</v>
      </c>
      <c r="Q4895" s="143">
        <f t="shared" si="5302"/>
        <v>1411.74</v>
      </c>
      <c r="R4895" s="188">
        <f t="shared" si="5305"/>
        <v>36405.32</v>
      </c>
      <c r="T4895">
        <v>59680.6</v>
      </c>
      <c r="U4895" s="190">
        <f t="shared" si="5306"/>
        <v>0.61000258040301203</v>
      </c>
    </row>
    <row r="4896" spans="1:21" x14ac:dyDescent="0.2">
      <c r="A4896" s="178">
        <v>42939</v>
      </c>
      <c r="B4896" s="179">
        <v>0.91666666666666663</v>
      </c>
      <c r="C4896" t="s">
        <v>349</v>
      </c>
      <c r="D4896">
        <v>5.98</v>
      </c>
      <c r="E4896">
        <v>8.06</v>
      </c>
      <c r="F4896">
        <v>10.4</v>
      </c>
      <c r="G4896">
        <v>1.32</v>
      </c>
      <c r="H4896" s="184">
        <f t="shared" ref="H4896:L4896" si="5333">H4872</f>
        <v>0.875</v>
      </c>
      <c r="I4896" s="185">
        <f t="shared" si="5333"/>
        <v>337</v>
      </c>
      <c r="J4896" s="185">
        <f t="shared" si="5333"/>
        <v>173</v>
      </c>
      <c r="K4896" s="185">
        <f t="shared" si="5333"/>
        <v>2842</v>
      </c>
      <c r="L4896" s="185">
        <f t="shared" si="5333"/>
        <v>1426</v>
      </c>
      <c r="M4896" s="147"/>
      <c r="N4896" s="143">
        <f t="shared" si="5304"/>
        <v>2015.2600000000002</v>
      </c>
      <c r="O4896" s="143">
        <f t="shared" si="5300"/>
        <v>1394.38</v>
      </c>
      <c r="P4896" s="143">
        <f t="shared" si="5301"/>
        <v>29556.799999999999</v>
      </c>
      <c r="Q4896" s="143">
        <f t="shared" si="5302"/>
        <v>1882.3200000000002</v>
      </c>
      <c r="R4896" s="188">
        <f t="shared" si="5305"/>
        <v>34848.76</v>
      </c>
      <c r="T4896">
        <v>57802.43</v>
      </c>
      <c r="U4896" s="190">
        <f t="shared" si="5306"/>
        <v>0.60289437658589784</v>
      </c>
    </row>
    <row r="4897" spans="1:21" x14ac:dyDescent="0.2">
      <c r="A4897" s="178">
        <v>42939</v>
      </c>
      <c r="B4897" s="179">
        <v>0.95833333333333337</v>
      </c>
      <c r="C4897" t="s">
        <v>349</v>
      </c>
      <c r="D4897">
        <v>2</v>
      </c>
      <c r="E4897">
        <v>2.21</v>
      </c>
      <c r="F4897">
        <v>5.08</v>
      </c>
      <c r="G4897">
        <v>0.17</v>
      </c>
      <c r="H4897" s="184">
        <f t="shared" ref="H4897:L4897" si="5334">H4873</f>
        <v>0.91666666666666663</v>
      </c>
      <c r="I4897" s="185">
        <f t="shared" si="5334"/>
        <v>394</v>
      </c>
      <c r="J4897" s="185">
        <f t="shared" si="5334"/>
        <v>194</v>
      </c>
      <c r="K4897" s="185">
        <f t="shared" si="5334"/>
        <v>2842</v>
      </c>
      <c r="L4897" s="185">
        <f t="shared" si="5334"/>
        <v>1426</v>
      </c>
      <c r="M4897" s="147"/>
      <c r="N4897" s="143">
        <f t="shared" si="5304"/>
        <v>788</v>
      </c>
      <c r="O4897" s="143">
        <f t="shared" si="5300"/>
        <v>428.74</v>
      </c>
      <c r="P4897" s="143">
        <f t="shared" si="5301"/>
        <v>14437.36</v>
      </c>
      <c r="Q4897" s="143">
        <f t="shared" si="5302"/>
        <v>242.42000000000002</v>
      </c>
      <c r="R4897" s="188">
        <f t="shared" si="5305"/>
        <v>15896.52</v>
      </c>
      <c r="T4897">
        <v>56053.85</v>
      </c>
      <c r="U4897" s="190">
        <f t="shared" si="5306"/>
        <v>0.2835937228218936</v>
      </c>
    </row>
    <row r="4898" spans="1:21" x14ac:dyDescent="0.2">
      <c r="A4898" s="178">
        <v>42939</v>
      </c>
      <c r="B4898" s="180">
        <v>1</v>
      </c>
      <c r="C4898" t="s">
        <v>349</v>
      </c>
      <c r="D4898">
        <v>3.6</v>
      </c>
      <c r="E4898">
        <v>1</v>
      </c>
      <c r="F4898">
        <v>2.46</v>
      </c>
      <c r="G4898">
        <v>0.17</v>
      </c>
      <c r="H4898" s="184">
        <f t="shared" ref="H4898:L4898" si="5335">H4874</f>
        <v>0.95833333333333337</v>
      </c>
      <c r="I4898" s="185">
        <f t="shared" si="5335"/>
        <v>389</v>
      </c>
      <c r="J4898" s="185">
        <f t="shared" si="5335"/>
        <v>265</v>
      </c>
      <c r="K4898" s="185">
        <f t="shared" si="5335"/>
        <v>2985</v>
      </c>
      <c r="L4898" s="185">
        <f t="shared" si="5335"/>
        <v>1111</v>
      </c>
      <c r="M4898" s="147"/>
      <c r="N4898" s="143">
        <f t="shared" si="5304"/>
        <v>1400.4</v>
      </c>
      <c r="O4898" s="143">
        <f t="shared" si="5300"/>
        <v>265</v>
      </c>
      <c r="P4898" s="143">
        <f t="shared" si="5301"/>
        <v>7343.0999999999995</v>
      </c>
      <c r="Q4898" s="143">
        <f t="shared" si="5302"/>
        <v>188.87</v>
      </c>
      <c r="R4898" s="188">
        <f t="shared" si="5305"/>
        <v>9197.3700000000008</v>
      </c>
      <c r="T4898">
        <v>52209.91</v>
      </c>
      <c r="U4898" s="190">
        <f t="shared" si="5306"/>
        <v>0.17616138392117511</v>
      </c>
    </row>
    <row r="4899" spans="1:21" x14ac:dyDescent="0.2">
      <c r="A4899" s="178">
        <v>42940</v>
      </c>
      <c r="B4899" s="179">
        <v>4.1666666666666664E-2</v>
      </c>
      <c r="C4899" t="s">
        <v>349</v>
      </c>
      <c r="D4899">
        <v>4.8899999999999997</v>
      </c>
      <c r="E4899">
        <v>0.95</v>
      </c>
      <c r="F4899">
        <v>1.1100000000000001</v>
      </c>
      <c r="G4899">
        <v>0.12</v>
      </c>
      <c r="H4899" s="184">
        <f t="shared" ref="H4899:L4899" si="5336">H4875</f>
        <v>1</v>
      </c>
      <c r="I4899" s="185">
        <f t="shared" si="5336"/>
        <v>362</v>
      </c>
      <c r="J4899" s="185">
        <f t="shared" si="5336"/>
        <v>243</v>
      </c>
      <c r="K4899" s="185">
        <f t="shared" si="5336"/>
        <v>2985</v>
      </c>
      <c r="L4899" s="185">
        <f t="shared" si="5336"/>
        <v>1111</v>
      </c>
      <c r="M4899" s="147"/>
      <c r="N4899" s="143">
        <f t="shared" si="5304"/>
        <v>1770.1799999999998</v>
      </c>
      <c r="O4899" s="143">
        <f t="shared" si="5300"/>
        <v>230.85</v>
      </c>
      <c r="P4899" s="143">
        <f t="shared" si="5301"/>
        <v>3313.3500000000004</v>
      </c>
      <c r="Q4899" s="143">
        <f t="shared" si="5302"/>
        <v>133.32</v>
      </c>
      <c r="R4899" s="188">
        <f t="shared" si="5305"/>
        <v>5447.7</v>
      </c>
      <c r="T4899">
        <v>47825.21</v>
      </c>
      <c r="U4899" s="190">
        <f t="shared" si="5306"/>
        <v>0.1139085432139242</v>
      </c>
    </row>
    <row r="4900" spans="1:21" x14ac:dyDescent="0.2">
      <c r="A4900" s="178">
        <v>42940</v>
      </c>
      <c r="B4900" s="179">
        <v>8.3333333333333329E-2</v>
      </c>
      <c r="C4900" t="s">
        <v>349</v>
      </c>
      <c r="D4900">
        <v>3.11</v>
      </c>
      <c r="E4900">
        <v>0.95</v>
      </c>
      <c r="F4900">
        <v>1</v>
      </c>
      <c r="G4900">
        <v>0.12</v>
      </c>
      <c r="H4900" s="184">
        <f t="shared" ref="H4900:L4900" si="5337">H4876</f>
        <v>4.1666666666666664E-2</v>
      </c>
      <c r="I4900" s="185">
        <f t="shared" si="5337"/>
        <v>294</v>
      </c>
      <c r="J4900" s="185">
        <f t="shared" si="5337"/>
        <v>212</v>
      </c>
      <c r="K4900" s="185">
        <f t="shared" si="5337"/>
        <v>2985</v>
      </c>
      <c r="L4900" s="185">
        <f t="shared" si="5337"/>
        <v>1111</v>
      </c>
      <c r="M4900" s="147"/>
      <c r="N4900" s="143">
        <f t="shared" si="5304"/>
        <v>914.33999999999992</v>
      </c>
      <c r="O4900" s="143">
        <f t="shared" si="5300"/>
        <v>201.39999999999998</v>
      </c>
      <c r="P4900" s="143">
        <f t="shared" si="5301"/>
        <v>2985</v>
      </c>
      <c r="Q4900" s="143">
        <f t="shared" si="5302"/>
        <v>133.32</v>
      </c>
      <c r="R4900" s="188">
        <f t="shared" si="5305"/>
        <v>4234.0599999999995</v>
      </c>
      <c r="T4900">
        <v>44195.29</v>
      </c>
      <c r="U4900" s="190">
        <f t="shared" si="5306"/>
        <v>9.5803421586327403E-2</v>
      </c>
    </row>
    <row r="4901" spans="1:21" x14ac:dyDescent="0.2">
      <c r="A4901" s="178">
        <v>42940</v>
      </c>
      <c r="B4901" s="179">
        <v>0.125</v>
      </c>
      <c r="C4901" t="s">
        <v>349</v>
      </c>
      <c r="D4901">
        <v>2.82</v>
      </c>
      <c r="E4901">
        <v>0.95</v>
      </c>
      <c r="F4901">
        <v>1</v>
      </c>
      <c r="G4901">
        <v>0.76</v>
      </c>
      <c r="H4901" s="184">
        <f t="shared" ref="H4901:L4901" si="5338">H4877</f>
        <v>8.3333333333333329E-2</v>
      </c>
      <c r="I4901" s="185">
        <f t="shared" si="5338"/>
        <v>236</v>
      </c>
      <c r="J4901" s="185">
        <f t="shared" si="5338"/>
        <v>179</v>
      </c>
      <c r="K4901" s="185">
        <f t="shared" si="5338"/>
        <v>2985</v>
      </c>
      <c r="L4901" s="185">
        <f t="shared" si="5338"/>
        <v>1111</v>
      </c>
      <c r="M4901" s="147"/>
      <c r="N4901" s="143">
        <f t="shared" si="5304"/>
        <v>665.52</v>
      </c>
      <c r="O4901" s="143">
        <f t="shared" si="5300"/>
        <v>170.04999999999998</v>
      </c>
      <c r="P4901" s="143">
        <f t="shared" si="5301"/>
        <v>2985</v>
      </c>
      <c r="Q4901" s="143">
        <f t="shared" si="5302"/>
        <v>844.36</v>
      </c>
      <c r="R4901" s="188">
        <f t="shared" si="5305"/>
        <v>4664.9299999999994</v>
      </c>
      <c r="T4901">
        <v>41782.080000000002</v>
      </c>
      <c r="U4901" s="190">
        <f t="shared" si="5306"/>
        <v>0.11164906103286383</v>
      </c>
    </row>
    <row r="4902" spans="1:21" x14ac:dyDescent="0.2">
      <c r="A4902" s="178">
        <v>42940</v>
      </c>
      <c r="B4902" s="179">
        <v>0.16666666666666666</v>
      </c>
      <c r="C4902" t="s">
        <v>349</v>
      </c>
      <c r="D4902">
        <v>2.37</v>
      </c>
      <c r="E4902">
        <v>0.95</v>
      </c>
      <c r="F4902">
        <v>1</v>
      </c>
      <c r="G4902">
        <v>0.75</v>
      </c>
      <c r="H4902" s="184">
        <f t="shared" ref="H4902:L4902" si="5339">H4878</f>
        <v>0.125</v>
      </c>
      <c r="I4902" s="185">
        <f t="shared" si="5339"/>
        <v>201</v>
      </c>
      <c r="J4902" s="185">
        <f t="shared" si="5339"/>
        <v>205</v>
      </c>
      <c r="K4902" s="185">
        <f t="shared" si="5339"/>
        <v>2985</v>
      </c>
      <c r="L4902" s="185">
        <f t="shared" si="5339"/>
        <v>1717</v>
      </c>
      <c r="M4902" s="147"/>
      <c r="N4902" s="143">
        <f t="shared" si="5304"/>
        <v>476.37</v>
      </c>
      <c r="O4902" s="143">
        <f t="shared" si="5300"/>
        <v>194.75</v>
      </c>
      <c r="P4902" s="143">
        <f t="shared" si="5301"/>
        <v>2985</v>
      </c>
      <c r="Q4902" s="143">
        <f t="shared" si="5302"/>
        <v>1287.75</v>
      </c>
      <c r="R4902" s="188">
        <f t="shared" si="5305"/>
        <v>4943.87</v>
      </c>
      <c r="T4902">
        <v>40273.21</v>
      </c>
      <c r="U4902" s="190">
        <f t="shared" si="5306"/>
        <v>0.12275828025627955</v>
      </c>
    </row>
    <row r="4903" spans="1:21" x14ac:dyDescent="0.2">
      <c r="A4903" s="178">
        <v>42940</v>
      </c>
      <c r="B4903" s="179">
        <v>0.20833333333333334</v>
      </c>
      <c r="C4903" t="s">
        <v>349</v>
      </c>
      <c r="D4903">
        <v>2</v>
      </c>
      <c r="E4903">
        <v>0.95</v>
      </c>
      <c r="F4903">
        <v>1</v>
      </c>
      <c r="G4903">
        <v>0.75</v>
      </c>
      <c r="H4903" s="184">
        <f t="shared" ref="H4903:L4903" si="5340">H4879</f>
        <v>0.16666666666666666</v>
      </c>
      <c r="I4903" s="185">
        <f t="shared" si="5340"/>
        <v>185</v>
      </c>
      <c r="J4903" s="185">
        <f t="shared" si="5340"/>
        <v>205</v>
      </c>
      <c r="K4903" s="185">
        <f t="shared" si="5340"/>
        <v>2985</v>
      </c>
      <c r="L4903" s="185">
        <f t="shared" si="5340"/>
        <v>1717</v>
      </c>
      <c r="M4903" s="147"/>
      <c r="N4903" s="143">
        <f t="shared" si="5304"/>
        <v>370</v>
      </c>
      <c r="O4903" s="143">
        <f t="shared" si="5300"/>
        <v>194.75</v>
      </c>
      <c r="P4903" s="143">
        <f t="shared" si="5301"/>
        <v>2985</v>
      </c>
      <c r="Q4903" s="143">
        <f t="shared" si="5302"/>
        <v>1287.75</v>
      </c>
      <c r="R4903" s="188">
        <f t="shared" si="5305"/>
        <v>4837.5</v>
      </c>
      <c r="T4903">
        <v>39431.85</v>
      </c>
      <c r="U4903" s="190">
        <f t="shared" si="5306"/>
        <v>0.12268001628125488</v>
      </c>
    </row>
    <row r="4904" spans="1:21" x14ac:dyDescent="0.2">
      <c r="A4904" s="178">
        <v>42940</v>
      </c>
      <c r="B4904" s="179">
        <v>0.25</v>
      </c>
      <c r="C4904" t="s">
        <v>349</v>
      </c>
      <c r="D4904">
        <v>1.99</v>
      </c>
      <c r="E4904">
        <v>0.95</v>
      </c>
      <c r="F4904">
        <v>1</v>
      </c>
      <c r="G4904">
        <v>0.76</v>
      </c>
      <c r="H4904" s="184">
        <f t="shared" ref="H4904:L4904" si="5341">H4880</f>
        <v>0.20833333333333334</v>
      </c>
      <c r="I4904" s="185">
        <f t="shared" si="5341"/>
        <v>207</v>
      </c>
      <c r="J4904" s="185">
        <f t="shared" si="5341"/>
        <v>283</v>
      </c>
      <c r="K4904" s="185">
        <f t="shared" si="5341"/>
        <v>2985</v>
      </c>
      <c r="L4904" s="185">
        <f t="shared" si="5341"/>
        <v>1717</v>
      </c>
      <c r="M4904" s="147"/>
      <c r="N4904" s="143">
        <f t="shared" si="5304"/>
        <v>411.93</v>
      </c>
      <c r="O4904" s="143">
        <f t="shared" si="5300"/>
        <v>268.84999999999997</v>
      </c>
      <c r="P4904" s="143">
        <f t="shared" si="5301"/>
        <v>2985</v>
      </c>
      <c r="Q4904" s="143">
        <f t="shared" si="5302"/>
        <v>1304.92</v>
      </c>
      <c r="R4904" s="188">
        <f t="shared" si="5305"/>
        <v>4970.7</v>
      </c>
      <c r="T4904">
        <v>39360.04</v>
      </c>
      <c r="U4904" s="190">
        <f t="shared" si="5306"/>
        <v>0.12628798141465303</v>
      </c>
    </row>
    <row r="4905" spans="1:21" x14ac:dyDescent="0.2">
      <c r="A4905" s="178">
        <v>42940</v>
      </c>
      <c r="B4905" s="179">
        <v>0.29166666666666669</v>
      </c>
      <c r="C4905" t="s">
        <v>349</v>
      </c>
      <c r="D4905">
        <v>2.1800000000000002</v>
      </c>
      <c r="E4905">
        <v>1.5</v>
      </c>
      <c r="F4905">
        <v>1</v>
      </c>
      <c r="G4905">
        <v>0.99</v>
      </c>
      <c r="H4905" s="184">
        <f t="shared" ref="H4905:L4905" si="5342">H4881</f>
        <v>0.25</v>
      </c>
      <c r="I4905" s="185">
        <f t="shared" si="5342"/>
        <v>327</v>
      </c>
      <c r="J4905" s="185">
        <f t="shared" si="5342"/>
        <v>438</v>
      </c>
      <c r="K4905" s="185">
        <f t="shared" si="5342"/>
        <v>2985</v>
      </c>
      <c r="L4905" s="185">
        <f t="shared" si="5342"/>
        <v>1717</v>
      </c>
      <c r="M4905" s="147"/>
      <c r="N4905" s="143">
        <f t="shared" si="5304"/>
        <v>712.86</v>
      </c>
      <c r="O4905" s="143">
        <f t="shared" si="5300"/>
        <v>657</v>
      </c>
      <c r="P4905" s="143">
        <f t="shared" si="5301"/>
        <v>2985</v>
      </c>
      <c r="Q4905" s="143">
        <f t="shared" si="5302"/>
        <v>1699.83</v>
      </c>
      <c r="R4905" s="188">
        <f t="shared" si="5305"/>
        <v>6054.6900000000005</v>
      </c>
      <c r="T4905">
        <v>40421.56</v>
      </c>
      <c r="U4905" s="190">
        <f t="shared" si="5306"/>
        <v>0.14978862765316334</v>
      </c>
    </row>
    <row r="4906" spans="1:21" x14ac:dyDescent="0.2">
      <c r="A4906" s="178">
        <v>42940</v>
      </c>
      <c r="B4906" s="179">
        <v>0.33333333333333331</v>
      </c>
      <c r="C4906" t="s">
        <v>349</v>
      </c>
      <c r="D4906">
        <v>2.11</v>
      </c>
      <c r="E4906">
        <v>1.5</v>
      </c>
      <c r="F4906">
        <v>1.65</v>
      </c>
      <c r="G4906">
        <v>1.49</v>
      </c>
      <c r="H4906" s="184">
        <f t="shared" ref="H4906:L4906" si="5343">H4882</f>
        <v>0.29166666666666669</v>
      </c>
      <c r="I4906" s="185">
        <f t="shared" si="5343"/>
        <v>249</v>
      </c>
      <c r="J4906" s="185">
        <f t="shared" si="5343"/>
        <v>556</v>
      </c>
      <c r="K4906" s="185">
        <f t="shared" si="5343"/>
        <v>2872</v>
      </c>
      <c r="L4906" s="185">
        <f t="shared" si="5343"/>
        <v>2219</v>
      </c>
      <c r="M4906" s="147"/>
      <c r="N4906" s="143">
        <f t="shared" si="5304"/>
        <v>525.39</v>
      </c>
      <c r="O4906" s="143">
        <f t="shared" si="5300"/>
        <v>834</v>
      </c>
      <c r="P4906" s="143">
        <f t="shared" si="5301"/>
        <v>4738.8</v>
      </c>
      <c r="Q4906" s="143">
        <f t="shared" si="5302"/>
        <v>3306.31</v>
      </c>
      <c r="R4906" s="188">
        <f t="shared" si="5305"/>
        <v>9404.5</v>
      </c>
      <c r="T4906">
        <v>42149.95</v>
      </c>
      <c r="U4906" s="190">
        <f t="shared" si="5306"/>
        <v>0.22312007487553367</v>
      </c>
    </row>
    <row r="4907" spans="1:21" x14ac:dyDescent="0.2">
      <c r="A4907" s="178">
        <v>42940</v>
      </c>
      <c r="B4907" s="179">
        <v>0.375</v>
      </c>
      <c r="C4907" t="s">
        <v>349</v>
      </c>
      <c r="D4907">
        <v>3.01</v>
      </c>
      <c r="E4907">
        <v>2.11</v>
      </c>
      <c r="F4907">
        <v>2.11</v>
      </c>
      <c r="G4907">
        <v>2</v>
      </c>
      <c r="H4907" s="184">
        <f t="shared" ref="H4907:L4907" si="5344">H4883</f>
        <v>0.33333333333333331</v>
      </c>
      <c r="I4907" s="185">
        <f t="shared" si="5344"/>
        <v>256</v>
      </c>
      <c r="J4907" s="185">
        <f t="shared" si="5344"/>
        <v>306</v>
      </c>
      <c r="K4907" s="185">
        <f t="shared" si="5344"/>
        <v>2872</v>
      </c>
      <c r="L4907" s="185">
        <f t="shared" si="5344"/>
        <v>2219</v>
      </c>
      <c r="M4907" s="147"/>
      <c r="N4907" s="143">
        <f t="shared" si="5304"/>
        <v>770.56</v>
      </c>
      <c r="O4907" s="143">
        <f t="shared" si="5300"/>
        <v>645.66</v>
      </c>
      <c r="P4907" s="143">
        <f t="shared" si="5301"/>
        <v>6059.92</v>
      </c>
      <c r="Q4907" s="143">
        <f t="shared" si="5302"/>
        <v>4438</v>
      </c>
      <c r="R4907" s="188">
        <f t="shared" si="5305"/>
        <v>11914.14</v>
      </c>
      <c r="T4907">
        <v>43062.23</v>
      </c>
      <c r="U4907" s="190">
        <f t="shared" si="5306"/>
        <v>0.27667262006635512</v>
      </c>
    </row>
    <row r="4908" spans="1:21" x14ac:dyDescent="0.2">
      <c r="A4908" s="178">
        <v>42940</v>
      </c>
      <c r="B4908" s="179">
        <v>0.41666666666666669</v>
      </c>
      <c r="C4908" t="s">
        <v>349</v>
      </c>
      <c r="D4908">
        <v>2.0699999999999998</v>
      </c>
      <c r="E4908">
        <v>3.3</v>
      </c>
      <c r="F4908">
        <v>3.95</v>
      </c>
      <c r="G4908">
        <v>2.78</v>
      </c>
      <c r="H4908" s="184">
        <f t="shared" ref="H4908:L4908" si="5345">H4884</f>
        <v>0.375</v>
      </c>
      <c r="I4908" s="185">
        <f t="shared" si="5345"/>
        <v>156</v>
      </c>
      <c r="J4908" s="185">
        <f t="shared" si="5345"/>
        <v>343</v>
      </c>
      <c r="K4908" s="185">
        <f t="shared" si="5345"/>
        <v>2872</v>
      </c>
      <c r="L4908" s="185">
        <f t="shared" si="5345"/>
        <v>2219</v>
      </c>
      <c r="M4908" s="147"/>
      <c r="N4908" s="143">
        <f t="shared" si="5304"/>
        <v>322.91999999999996</v>
      </c>
      <c r="O4908" s="143">
        <f t="shared" si="5300"/>
        <v>1131.8999999999999</v>
      </c>
      <c r="P4908" s="143">
        <f t="shared" si="5301"/>
        <v>11344.4</v>
      </c>
      <c r="Q4908" s="143">
        <f t="shared" si="5302"/>
        <v>6168.82</v>
      </c>
      <c r="R4908" s="188">
        <f t="shared" si="5305"/>
        <v>18968.04</v>
      </c>
      <c r="T4908">
        <v>44892.85</v>
      </c>
      <c r="U4908" s="190">
        <f t="shared" si="5306"/>
        <v>0.42251806245315238</v>
      </c>
    </row>
    <row r="4909" spans="1:21" x14ac:dyDescent="0.2">
      <c r="A4909" s="178">
        <v>42940</v>
      </c>
      <c r="B4909" s="179">
        <v>0.45833333333333331</v>
      </c>
      <c r="C4909" t="s">
        <v>349</v>
      </c>
      <c r="D4909">
        <v>2.61</v>
      </c>
      <c r="E4909">
        <v>6.58</v>
      </c>
      <c r="F4909">
        <v>7.87</v>
      </c>
      <c r="G4909">
        <v>1.45</v>
      </c>
      <c r="H4909" s="184">
        <f t="shared" ref="H4909:L4909" si="5346">H4885</f>
        <v>0.41666666666666669</v>
      </c>
      <c r="I4909" s="185">
        <f t="shared" si="5346"/>
        <v>196</v>
      </c>
      <c r="J4909" s="185">
        <f t="shared" si="5346"/>
        <v>315</v>
      </c>
      <c r="K4909" s="185">
        <f t="shared" si="5346"/>
        <v>2872</v>
      </c>
      <c r="L4909" s="185">
        <f t="shared" si="5346"/>
        <v>2219</v>
      </c>
      <c r="M4909" s="147"/>
      <c r="N4909" s="143">
        <f t="shared" si="5304"/>
        <v>511.56</v>
      </c>
      <c r="O4909" s="143">
        <f t="shared" si="5300"/>
        <v>2072.6999999999998</v>
      </c>
      <c r="P4909" s="143">
        <f t="shared" si="5301"/>
        <v>22602.639999999999</v>
      </c>
      <c r="Q4909" s="143">
        <f t="shared" si="5302"/>
        <v>3217.5499999999997</v>
      </c>
      <c r="R4909" s="188">
        <f t="shared" si="5305"/>
        <v>28404.449999999997</v>
      </c>
      <c r="T4909">
        <v>47487.42</v>
      </c>
      <c r="U4909" s="190">
        <f t="shared" si="5306"/>
        <v>0.59814683551980707</v>
      </c>
    </row>
    <row r="4910" spans="1:21" x14ac:dyDescent="0.2">
      <c r="A4910" s="178">
        <v>42940</v>
      </c>
      <c r="B4910" s="179">
        <v>0.5</v>
      </c>
      <c r="C4910" t="s">
        <v>349</v>
      </c>
      <c r="D4910">
        <v>2.11</v>
      </c>
      <c r="E4910">
        <v>10.56</v>
      </c>
      <c r="F4910">
        <v>8.99</v>
      </c>
      <c r="G4910">
        <v>1.61</v>
      </c>
      <c r="H4910" s="184">
        <f t="shared" ref="H4910:L4910" si="5347">H4886</f>
        <v>0.45833333333333331</v>
      </c>
      <c r="I4910" s="185">
        <f t="shared" si="5347"/>
        <v>226</v>
      </c>
      <c r="J4910" s="185">
        <f t="shared" si="5347"/>
        <v>326</v>
      </c>
      <c r="K4910" s="185">
        <f t="shared" si="5347"/>
        <v>2842</v>
      </c>
      <c r="L4910" s="185">
        <f t="shared" si="5347"/>
        <v>1635</v>
      </c>
      <c r="M4910" s="147"/>
      <c r="N4910" s="143">
        <f t="shared" si="5304"/>
        <v>476.85999999999996</v>
      </c>
      <c r="O4910" s="143">
        <f t="shared" si="5300"/>
        <v>3442.56</v>
      </c>
      <c r="P4910" s="143">
        <f t="shared" si="5301"/>
        <v>25549.58</v>
      </c>
      <c r="Q4910" s="143">
        <f t="shared" si="5302"/>
        <v>2632.3500000000004</v>
      </c>
      <c r="R4910" s="188">
        <f t="shared" si="5305"/>
        <v>32101.35</v>
      </c>
      <c r="T4910">
        <v>50795.66</v>
      </c>
      <c r="U4910" s="190">
        <f t="shared" si="5306"/>
        <v>0.63197032974864376</v>
      </c>
    </row>
    <row r="4911" spans="1:21" x14ac:dyDescent="0.2">
      <c r="A4911" s="178">
        <v>42940</v>
      </c>
      <c r="B4911" s="179">
        <v>0.54166666666666663</v>
      </c>
      <c r="C4911" t="s">
        <v>349</v>
      </c>
      <c r="D4911">
        <v>1.91</v>
      </c>
      <c r="E4911">
        <v>12.5</v>
      </c>
      <c r="F4911">
        <v>13.9</v>
      </c>
      <c r="G4911">
        <v>4</v>
      </c>
      <c r="H4911" s="184">
        <f t="shared" ref="H4911:L4911" si="5348">H4887</f>
        <v>0.5</v>
      </c>
      <c r="I4911" s="185">
        <f t="shared" si="5348"/>
        <v>222</v>
      </c>
      <c r="J4911" s="185">
        <f t="shared" si="5348"/>
        <v>319</v>
      </c>
      <c r="K4911" s="185">
        <f t="shared" si="5348"/>
        <v>2842</v>
      </c>
      <c r="L4911" s="185">
        <f t="shared" si="5348"/>
        <v>1635</v>
      </c>
      <c r="M4911" s="147"/>
      <c r="N4911" s="143">
        <f t="shared" si="5304"/>
        <v>424.02</v>
      </c>
      <c r="O4911" s="143">
        <f t="shared" si="5300"/>
        <v>3987.5</v>
      </c>
      <c r="P4911" s="143">
        <f t="shared" si="5301"/>
        <v>39503.800000000003</v>
      </c>
      <c r="Q4911" s="143">
        <f t="shared" si="5302"/>
        <v>6540</v>
      </c>
      <c r="R4911" s="188">
        <f t="shared" si="5305"/>
        <v>50455.320000000007</v>
      </c>
      <c r="T4911">
        <v>54196.81</v>
      </c>
      <c r="U4911" s="190">
        <f t="shared" si="5306"/>
        <v>0.93096475604375994</v>
      </c>
    </row>
    <row r="4912" spans="1:21" x14ac:dyDescent="0.2">
      <c r="A4912" s="178">
        <v>42940</v>
      </c>
      <c r="B4912" s="179">
        <v>0.58333333333333337</v>
      </c>
      <c r="C4912" t="s">
        <v>349</v>
      </c>
      <c r="D4912">
        <v>2.11</v>
      </c>
      <c r="E4912">
        <v>20.28</v>
      </c>
      <c r="F4912">
        <v>24.61</v>
      </c>
      <c r="G4912">
        <v>7</v>
      </c>
      <c r="H4912" s="184">
        <f t="shared" ref="H4912:L4912" si="5349">H4888</f>
        <v>0.54166666666666663</v>
      </c>
      <c r="I4912" s="185">
        <f t="shared" si="5349"/>
        <v>195</v>
      </c>
      <c r="J4912" s="185">
        <f t="shared" si="5349"/>
        <v>299</v>
      </c>
      <c r="K4912" s="185">
        <f t="shared" si="5349"/>
        <v>2842</v>
      </c>
      <c r="L4912" s="185">
        <f t="shared" si="5349"/>
        <v>1635</v>
      </c>
      <c r="M4912" s="147"/>
      <c r="N4912" s="143">
        <f t="shared" si="5304"/>
        <v>411.45</v>
      </c>
      <c r="O4912" s="143">
        <f t="shared" si="5300"/>
        <v>6063.72</v>
      </c>
      <c r="P4912" s="143">
        <f t="shared" si="5301"/>
        <v>69941.62</v>
      </c>
      <c r="Q4912" s="143">
        <f t="shared" si="5302"/>
        <v>11445</v>
      </c>
      <c r="R4912" s="188">
        <f t="shared" si="5305"/>
        <v>87861.79</v>
      </c>
      <c r="T4912">
        <v>57584.09</v>
      </c>
      <c r="U4912" s="190">
        <f t="shared" si="5306"/>
        <v>1.5257997478122862</v>
      </c>
    </row>
    <row r="4913" spans="1:21" x14ac:dyDescent="0.2">
      <c r="A4913" s="178">
        <v>42940</v>
      </c>
      <c r="B4913" s="179">
        <v>0.625</v>
      </c>
      <c r="C4913" t="s">
        <v>349</v>
      </c>
      <c r="D4913">
        <v>2.11</v>
      </c>
      <c r="E4913">
        <v>29.53</v>
      </c>
      <c r="F4913">
        <v>35.479999999999997</v>
      </c>
      <c r="G4913">
        <v>19</v>
      </c>
      <c r="H4913" s="184">
        <f t="shared" ref="H4913:L4913" si="5350">H4889</f>
        <v>0.58333333333333337</v>
      </c>
      <c r="I4913" s="185">
        <f t="shared" si="5350"/>
        <v>205</v>
      </c>
      <c r="J4913" s="185">
        <f t="shared" si="5350"/>
        <v>237</v>
      </c>
      <c r="K4913" s="185">
        <f t="shared" si="5350"/>
        <v>2842</v>
      </c>
      <c r="L4913" s="185">
        <f t="shared" si="5350"/>
        <v>1635</v>
      </c>
      <c r="M4913" s="147"/>
      <c r="N4913" s="143">
        <f t="shared" si="5304"/>
        <v>432.54999999999995</v>
      </c>
      <c r="O4913" s="143">
        <f t="shared" si="5300"/>
        <v>6998.6100000000006</v>
      </c>
      <c r="P4913" s="143">
        <f t="shared" si="5301"/>
        <v>100834.15999999999</v>
      </c>
      <c r="Q4913" s="143">
        <f t="shared" si="5302"/>
        <v>31065</v>
      </c>
      <c r="R4913" s="188">
        <f t="shared" si="5305"/>
        <v>139330.32</v>
      </c>
      <c r="T4913">
        <v>60793.120000000003</v>
      </c>
      <c r="U4913" s="190">
        <f t="shared" si="5306"/>
        <v>2.2918764491771437</v>
      </c>
    </row>
    <row r="4914" spans="1:21" x14ac:dyDescent="0.2">
      <c r="A4914" s="178">
        <v>42940</v>
      </c>
      <c r="B4914" s="179">
        <v>0.66666666666666663</v>
      </c>
      <c r="C4914" t="s">
        <v>349</v>
      </c>
      <c r="D4914">
        <v>2.61</v>
      </c>
      <c r="E4914">
        <v>33.270000000000003</v>
      </c>
      <c r="F4914">
        <v>40.5</v>
      </c>
      <c r="G4914">
        <v>19</v>
      </c>
      <c r="H4914" s="184">
        <f t="shared" ref="H4914:L4914" si="5351">H4890</f>
        <v>0.625</v>
      </c>
      <c r="I4914" s="185">
        <f t="shared" si="5351"/>
        <v>212</v>
      </c>
      <c r="J4914" s="185">
        <f t="shared" si="5351"/>
        <v>213</v>
      </c>
      <c r="K4914" s="185">
        <f t="shared" si="5351"/>
        <v>2842</v>
      </c>
      <c r="L4914" s="185">
        <f t="shared" si="5351"/>
        <v>1380</v>
      </c>
      <c r="M4914" s="147"/>
      <c r="N4914" s="143">
        <f t="shared" si="5304"/>
        <v>553.31999999999994</v>
      </c>
      <c r="O4914" s="143">
        <f t="shared" si="5300"/>
        <v>7086.51</v>
      </c>
      <c r="P4914" s="143">
        <f t="shared" si="5301"/>
        <v>115101</v>
      </c>
      <c r="Q4914" s="143">
        <f t="shared" si="5302"/>
        <v>26220</v>
      </c>
      <c r="R4914" s="188">
        <f t="shared" si="5305"/>
        <v>148960.83000000002</v>
      </c>
      <c r="T4914">
        <v>63381.11</v>
      </c>
      <c r="U4914" s="190">
        <f t="shared" si="5306"/>
        <v>2.3502401583058425</v>
      </c>
    </row>
    <row r="4915" spans="1:21" x14ac:dyDescent="0.2">
      <c r="A4915" s="178">
        <v>42940</v>
      </c>
      <c r="B4915" s="179">
        <v>0.70833333333333337</v>
      </c>
      <c r="C4915" t="s">
        <v>349</v>
      </c>
      <c r="D4915">
        <v>3.66</v>
      </c>
      <c r="E4915">
        <v>22.07</v>
      </c>
      <c r="F4915">
        <v>28.68</v>
      </c>
      <c r="G4915">
        <v>16.059999999999999</v>
      </c>
      <c r="H4915" s="184">
        <f t="shared" ref="H4915:L4915" si="5352">H4891</f>
        <v>0.66666666666666663</v>
      </c>
      <c r="I4915" s="185">
        <f t="shared" si="5352"/>
        <v>191</v>
      </c>
      <c r="J4915" s="185">
        <f t="shared" si="5352"/>
        <v>237</v>
      </c>
      <c r="K4915" s="185">
        <f t="shared" si="5352"/>
        <v>2842</v>
      </c>
      <c r="L4915" s="185">
        <f t="shared" si="5352"/>
        <v>1380</v>
      </c>
      <c r="M4915" s="147"/>
      <c r="N4915" s="143">
        <f t="shared" si="5304"/>
        <v>699.06000000000006</v>
      </c>
      <c r="O4915" s="143">
        <f t="shared" si="5300"/>
        <v>5230.59</v>
      </c>
      <c r="P4915" s="143">
        <f t="shared" si="5301"/>
        <v>81508.56</v>
      </c>
      <c r="Q4915" s="143">
        <f t="shared" si="5302"/>
        <v>22162.799999999999</v>
      </c>
      <c r="R4915" s="188">
        <f t="shared" si="5305"/>
        <v>109601.01</v>
      </c>
      <c r="T4915">
        <v>64942.17</v>
      </c>
      <c r="U4915" s="190">
        <f t="shared" si="5306"/>
        <v>1.6876708924262924</v>
      </c>
    </row>
    <row r="4916" spans="1:21" x14ac:dyDescent="0.2">
      <c r="A4916" s="178">
        <v>42940</v>
      </c>
      <c r="B4916" s="179">
        <v>0.75</v>
      </c>
      <c r="C4916" t="s">
        <v>349</v>
      </c>
      <c r="D4916">
        <v>3.5</v>
      </c>
      <c r="E4916">
        <v>9.64</v>
      </c>
      <c r="F4916">
        <v>18.920000000000002</v>
      </c>
      <c r="G4916">
        <v>5</v>
      </c>
      <c r="H4916" s="184">
        <f t="shared" ref="H4916:L4916" si="5353">H4892</f>
        <v>0.70833333333333337</v>
      </c>
      <c r="I4916" s="185">
        <f t="shared" si="5353"/>
        <v>218</v>
      </c>
      <c r="J4916" s="185">
        <f t="shared" si="5353"/>
        <v>258</v>
      </c>
      <c r="K4916" s="185">
        <f t="shared" si="5353"/>
        <v>2842</v>
      </c>
      <c r="L4916" s="185">
        <f t="shared" si="5353"/>
        <v>1380</v>
      </c>
      <c r="M4916" s="147"/>
      <c r="N4916" s="143">
        <f t="shared" si="5304"/>
        <v>763</v>
      </c>
      <c r="O4916" s="143">
        <f t="shared" si="5300"/>
        <v>2487.1200000000003</v>
      </c>
      <c r="P4916" s="143">
        <f t="shared" si="5301"/>
        <v>53770.640000000007</v>
      </c>
      <c r="Q4916" s="143">
        <f t="shared" si="5302"/>
        <v>6900</v>
      </c>
      <c r="R4916" s="188">
        <f t="shared" si="5305"/>
        <v>63920.760000000009</v>
      </c>
      <c r="T4916">
        <v>65623.94</v>
      </c>
      <c r="U4916" s="190">
        <f t="shared" si="5306"/>
        <v>0.97404636173932879</v>
      </c>
    </row>
    <row r="4917" spans="1:21" x14ac:dyDescent="0.2">
      <c r="A4917" s="178">
        <v>42940</v>
      </c>
      <c r="B4917" s="179">
        <v>0.79166666666666663</v>
      </c>
      <c r="C4917" t="s">
        <v>349</v>
      </c>
      <c r="D4917">
        <v>2.98</v>
      </c>
      <c r="E4917">
        <v>4.6100000000000003</v>
      </c>
      <c r="F4917">
        <v>11.9</v>
      </c>
      <c r="G4917">
        <v>3.61</v>
      </c>
      <c r="H4917" s="184">
        <f t="shared" ref="H4917:L4917" si="5354">H4893</f>
        <v>0.75</v>
      </c>
      <c r="I4917" s="185">
        <f t="shared" si="5354"/>
        <v>240</v>
      </c>
      <c r="J4917" s="185">
        <f t="shared" si="5354"/>
        <v>365</v>
      </c>
      <c r="K4917" s="185">
        <f t="shared" si="5354"/>
        <v>2842</v>
      </c>
      <c r="L4917" s="185">
        <f t="shared" si="5354"/>
        <v>1380</v>
      </c>
      <c r="M4917" s="147"/>
      <c r="N4917" s="143">
        <f t="shared" si="5304"/>
        <v>715.2</v>
      </c>
      <c r="O4917" s="143">
        <f t="shared" si="5300"/>
        <v>1682.65</v>
      </c>
      <c r="P4917" s="143">
        <f t="shared" si="5301"/>
        <v>33819.800000000003</v>
      </c>
      <c r="Q4917" s="143">
        <f t="shared" si="5302"/>
        <v>4981.8</v>
      </c>
      <c r="R4917" s="188">
        <f t="shared" si="5305"/>
        <v>41199.450000000004</v>
      </c>
      <c r="T4917">
        <v>65177.13</v>
      </c>
      <c r="U4917" s="190">
        <f t="shared" si="5306"/>
        <v>0.63211512995432606</v>
      </c>
    </row>
    <row r="4918" spans="1:21" x14ac:dyDescent="0.2">
      <c r="A4918" s="178">
        <v>42940</v>
      </c>
      <c r="B4918" s="179">
        <v>0.83333333333333337</v>
      </c>
      <c r="C4918" t="s">
        <v>349</v>
      </c>
      <c r="D4918">
        <v>2.4500000000000002</v>
      </c>
      <c r="E4918">
        <v>4</v>
      </c>
      <c r="F4918">
        <v>10.79</v>
      </c>
      <c r="G4918">
        <v>1.94</v>
      </c>
      <c r="H4918" s="184">
        <f t="shared" ref="H4918:L4918" si="5355">H4894</f>
        <v>0.79166666666666663</v>
      </c>
      <c r="I4918" s="185">
        <f t="shared" si="5355"/>
        <v>320</v>
      </c>
      <c r="J4918" s="185">
        <f t="shared" si="5355"/>
        <v>214</v>
      </c>
      <c r="K4918" s="185">
        <f t="shared" si="5355"/>
        <v>2842</v>
      </c>
      <c r="L4918" s="185">
        <f t="shared" si="5355"/>
        <v>1426</v>
      </c>
      <c r="M4918" s="147"/>
      <c r="N4918" s="143">
        <f t="shared" si="5304"/>
        <v>784</v>
      </c>
      <c r="O4918" s="143">
        <f t="shared" si="5300"/>
        <v>856</v>
      </c>
      <c r="P4918" s="143">
        <f t="shared" si="5301"/>
        <v>30665.179999999997</v>
      </c>
      <c r="Q4918" s="143">
        <f t="shared" si="5302"/>
        <v>2766.44</v>
      </c>
      <c r="R4918" s="188">
        <f t="shared" si="5305"/>
        <v>35071.619999999995</v>
      </c>
      <c r="T4918">
        <v>63395.92</v>
      </c>
      <c r="U4918" s="190">
        <f t="shared" si="5306"/>
        <v>0.55321572744744452</v>
      </c>
    </row>
    <row r="4919" spans="1:21" x14ac:dyDescent="0.2">
      <c r="A4919" s="178">
        <v>42940</v>
      </c>
      <c r="B4919" s="179">
        <v>0.875</v>
      </c>
      <c r="C4919" t="s">
        <v>349</v>
      </c>
      <c r="D4919">
        <v>2.5</v>
      </c>
      <c r="E4919">
        <v>5.3</v>
      </c>
      <c r="F4919">
        <v>11.28</v>
      </c>
      <c r="G4919">
        <v>1.38</v>
      </c>
      <c r="H4919" s="184">
        <f t="shared" ref="H4919:L4919" si="5356">H4895</f>
        <v>0.83333333333333337</v>
      </c>
      <c r="I4919" s="185">
        <f t="shared" si="5356"/>
        <v>322</v>
      </c>
      <c r="J4919" s="185">
        <f t="shared" si="5356"/>
        <v>178</v>
      </c>
      <c r="K4919" s="185">
        <f t="shared" si="5356"/>
        <v>2842</v>
      </c>
      <c r="L4919" s="185">
        <f t="shared" si="5356"/>
        <v>1426</v>
      </c>
      <c r="M4919" s="147"/>
      <c r="N4919" s="143">
        <f t="shared" si="5304"/>
        <v>805</v>
      </c>
      <c r="O4919" s="143">
        <f t="shared" si="5300"/>
        <v>943.4</v>
      </c>
      <c r="P4919" s="143">
        <f t="shared" si="5301"/>
        <v>32057.759999999998</v>
      </c>
      <c r="Q4919" s="143">
        <f t="shared" si="5302"/>
        <v>1967.8799999999999</v>
      </c>
      <c r="R4919" s="188">
        <f t="shared" si="5305"/>
        <v>35774.039999999994</v>
      </c>
      <c r="T4919">
        <v>60750.37</v>
      </c>
      <c r="U4919" s="190">
        <f t="shared" si="5306"/>
        <v>0.58886949988946558</v>
      </c>
    </row>
    <row r="4920" spans="1:21" x14ac:dyDescent="0.2">
      <c r="A4920" s="178">
        <v>42940</v>
      </c>
      <c r="B4920" s="179">
        <v>0.91666666666666663</v>
      </c>
      <c r="C4920" t="s">
        <v>349</v>
      </c>
      <c r="D4920">
        <v>5</v>
      </c>
      <c r="E4920">
        <v>5.79</v>
      </c>
      <c r="F4920">
        <v>8.6199999999999992</v>
      </c>
      <c r="G4920">
        <v>1.59</v>
      </c>
      <c r="H4920" s="184">
        <f t="shared" ref="H4920:L4920" si="5357">H4896</f>
        <v>0.875</v>
      </c>
      <c r="I4920" s="185">
        <f t="shared" si="5357"/>
        <v>337</v>
      </c>
      <c r="J4920" s="185">
        <f t="shared" si="5357"/>
        <v>173</v>
      </c>
      <c r="K4920" s="185">
        <f t="shared" si="5357"/>
        <v>2842</v>
      </c>
      <c r="L4920" s="185">
        <f t="shared" si="5357"/>
        <v>1426</v>
      </c>
      <c r="M4920" s="147"/>
      <c r="N4920" s="143">
        <f t="shared" si="5304"/>
        <v>1685</v>
      </c>
      <c r="O4920" s="143">
        <f t="shared" si="5300"/>
        <v>1001.67</v>
      </c>
      <c r="P4920" s="143">
        <f t="shared" si="5301"/>
        <v>24498.039999999997</v>
      </c>
      <c r="Q4920" s="143">
        <f t="shared" si="5302"/>
        <v>2267.34</v>
      </c>
      <c r="R4920" s="188">
        <f t="shared" si="5305"/>
        <v>29452.05</v>
      </c>
      <c r="T4920">
        <v>58711.3</v>
      </c>
      <c r="U4920" s="190">
        <f t="shared" si="5306"/>
        <v>0.50164193264329004</v>
      </c>
    </row>
    <row r="4921" spans="1:21" x14ac:dyDescent="0.2">
      <c r="A4921" s="178">
        <v>42940</v>
      </c>
      <c r="B4921" s="179">
        <v>0.95833333333333337</v>
      </c>
      <c r="C4921" t="s">
        <v>349</v>
      </c>
      <c r="D4921">
        <v>2</v>
      </c>
      <c r="E4921">
        <v>2.21</v>
      </c>
      <c r="F4921">
        <v>4.54</v>
      </c>
      <c r="G4921">
        <v>0.17</v>
      </c>
      <c r="H4921" s="184">
        <f t="shared" ref="H4921:L4921" si="5358">H4897</f>
        <v>0.91666666666666663</v>
      </c>
      <c r="I4921" s="185">
        <f t="shared" si="5358"/>
        <v>394</v>
      </c>
      <c r="J4921" s="185">
        <f t="shared" si="5358"/>
        <v>194</v>
      </c>
      <c r="K4921" s="185">
        <f t="shared" si="5358"/>
        <v>2842</v>
      </c>
      <c r="L4921" s="185">
        <f t="shared" si="5358"/>
        <v>1426</v>
      </c>
      <c r="M4921" s="147"/>
      <c r="N4921" s="143">
        <f t="shared" si="5304"/>
        <v>788</v>
      </c>
      <c r="O4921" s="143">
        <f t="shared" si="5300"/>
        <v>428.74</v>
      </c>
      <c r="P4921" s="143">
        <f t="shared" si="5301"/>
        <v>12902.68</v>
      </c>
      <c r="Q4921" s="143">
        <f t="shared" si="5302"/>
        <v>242.42000000000002</v>
      </c>
      <c r="R4921" s="188">
        <f t="shared" si="5305"/>
        <v>14361.84</v>
      </c>
      <c r="T4921">
        <v>56770.61</v>
      </c>
      <c r="U4921" s="190">
        <f t="shared" si="5306"/>
        <v>0.25298019521016246</v>
      </c>
    </row>
    <row r="4922" spans="1:21" x14ac:dyDescent="0.2">
      <c r="A4922" s="178">
        <v>42940</v>
      </c>
      <c r="B4922" s="180">
        <v>1</v>
      </c>
      <c r="C4922" t="s">
        <v>349</v>
      </c>
      <c r="D4922">
        <v>4.12</v>
      </c>
      <c r="E4922">
        <v>1</v>
      </c>
      <c r="F4922">
        <v>1.81</v>
      </c>
      <c r="G4922">
        <v>0.12</v>
      </c>
      <c r="H4922" s="184">
        <f t="shared" ref="H4922:L4922" si="5359">H4898</f>
        <v>0.95833333333333337</v>
      </c>
      <c r="I4922" s="185">
        <f t="shared" si="5359"/>
        <v>389</v>
      </c>
      <c r="J4922" s="185">
        <f t="shared" si="5359"/>
        <v>265</v>
      </c>
      <c r="K4922" s="185">
        <f t="shared" si="5359"/>
        <v>2985</v>
      </c>
      <c r="L4922" s="185">
        <f t="shared" si="5359"/>
        <v>1111</v>
      </c>
      <c r="M4922" s="147"/>
      <c r="N4922" s="143">
        <f t="shared" si="5304"/>
        <v>1602.68</v>
      </c>
      <c r="O4922" s="143">
        <f t="shared" si="5300"/>
        <v>265</v>
      </c>
      <c r="P4922" s="143">
        <f t="shared" si="5301"/>
        <v>5402.85</v>
      </c>
      <c r="Q4922" s="143">
        <f t="shared" si="5302"/>
        <v>133.32</v>
      </c>
      <c r="R4922" s="188">
        <f t="shared" si="5305"/>
        <v>7403.85</v>
      </c>
      <c r="T4922">
        <v>52847.89</v>
      </c>
      <c r="U4922" s="190">
        <f t="shared" si="5306"/>
        <v>0.14009736244909685</v>
      </c>
    </row>
    <row r="4923" spans="1:21" x14ac:dyDescent="0.2">
      <c r="A4923" s="178">
        <v>42941</v>
      </c>
      <c r="B4923" s="179">
        <v>4.1666666666666664E-2</v>
      </c>
      <c r="C4923" t="s">
        <v>349</v>
      </c>
      <c r="D4923">
        <v>4.76</v>
      </c>
      <c r="E4923">
        <v>1</v>
      </c>
      <c r="F4923">
        <v>1.49</v>
      </c>
      <c r="G4923">
        <v>0.12</v>
      </c>
      <c r="H4923" s="184">
        <f t="shared" ref="H4923:L4923" si="5360">H4899</f>
        <v>1</v>
      </c>
      <c r="I4923" s="185">
        <f t="shared" si="5360"/>
        <v>362</v>
      </c>
      <c r="J4923" s="185">
        <f t="shared" si="5360"/>
        <v>243</v>
      </c>
      <c r="K4923" s="185">
        <f t="shared" si="5360"/>
        <v>2985</v>
      </c>
      <c r="L4923" s="185">
        <f t="shared" si="5360"/>
        <v>1111</v>
      </c>
      <c r="M4923" s="147"/>
      <c r="N4923" s="143">
        <f t="shared" si="5304"/>
        <v>1723.12</v>
      </c>
      <c r="O4923" s="143">
        <f t="shared" si="5300"/>
        <v>243</v>
      </c>
      <c r="P4923" s="143">
        <f t="shared" si="5301"/>
        <v>4447.6499999999996</v>
      </c>
      <c r="Q4923" s="143">
        <f t="shared" si="5302"/>
        <v>133.32</v>
      </c>
      <c r="R4923" s="188">
        <f t="shared" si="5305"/>
        <v>6547.0899999999992</v>
      </c>
      <c r="T4923">
        <v>48565.440000000002</v>
      </c>
      <c r="U4923" s="190">
        <f t="shared" si="5306"/>
        <v>0.13480965064869171</v>
      </c>
    </row>
    <row r="4924" spans="1:21" x14ac:dyDescent="0.2">
      <c r="A4924" s="178">
        <v>42941</v>
      </c>
      <c r="B4924" s="179">
        <v>8.3333333333333329E-2</v>
      </c>
      <c r="C4924" t="s">
        <v>349</v>
      </c>
      <c r="D4924">
        <v>3.01</v>
      </c>
      <c r="E4924">
        <v>0.95</v>
      </c>
      <c r="F4924">
        <v>1.01</v>
      </c>
      <c r="G4924">
        <v>0.12</v>
      </c>
      <c r="H4924" s="184">
        <f t="shared" ref="H4924:L4924" si="5361">H4900</f>
        <v>4.1666666666666664E-2</v>
      </c>
      <c r="I4924" s="185">
        <f t="shared" si="5361"/>
        <v>294</v>
      </c>
      <c r="J4924" s="185">
        <f t="shared" si="5361"/>
        <v>212</v>
      </c>
      <c r="K4924" s="185">
        <f t="shared" si="5361"/>
        <v>2985</v>
      </c>
      <c r="L4924" s="185">
        <f t="shared" si="5361"/>
        <v>1111</v>
      </c>
      <c r="M4924" s="147"/>
      <c r="N4924" s="143">
        <f t="shared" si="5304"/>
        <v>884.93999999999994</v>
      </c>
      <c r="O4924" s="143">
        <f t="shared" si="5300"/>
        <v>201.39999999999998</v>
      </c>
      <c r="P4924" s="143">
        <f t="shared" si="5301"/>
        <v>3014.85</v>
      </c>
      <c r="Q4924" s="143">
        <f t="shared" si="5302"/>
        <v>133.32</v>
      </c>
      <c r="R4924" s="188">
        <f t="shared" si="5305"/>
        <v>4234.5099999999993</v>
      </c>
      <c r="T4924">
        <v>45055.06</v>
      </c>
      <c r="U4924" s="190">
        <f t="shared" si="5306"/>
        <v>9.3985226076715903E-2</v>
      </c>
    </row>
    <row r="4925" spans="1:21" x14ac:dyDescent="0.2">
      <c r="A4925" s="178">
        <v>42941</v>
      </c>
      <c r="B4925" s="179">
        <v>0.125</v>
      </c>
      <c r="C4925" t="s">
        <v>349</v>
      </c>
      <c r="D4925">
        <v>2.61</v>
      </c>
      <c r="E4925">
        <v>0.95</v>
      </c>
      <c r="F4925">
        <v>1</v>
      </c>
      <c r="G4925">
        <v>0.76</v>
      </c>
      <c r="H4925" s="184">
        <f t="shared" ref="H4925:L4925" si="5362">H4901</f>
        <v>8.3333333333333329E-2</v>
      </c>
      <c r="I4925" s="185">
        <f t="shared" si="5362"/>
        <v>236</v>
      </c>
      <c r="J4925" s="185">
        <f t="shared" si="5362"/>
        <v>179</v>
      </c>
      <c r="K4925" s="185">
        <f t="shared" si="5362"/>
        <v>2985</v>
      </c>
      <c r="L4925" s="185">
        <f t="shared" si="5362"/>
        <v>1111</v>
      </c>
      <c r="M4925" s="147"/>
      <c r="N4925" s="143">
        <f t="shared" si="5304"/>
        <v>615.95999999999992</v>
      </c>
      <c r="O4925" s="143">
        <f t="shared" si="5300"/>
        <v>170.04999999999998</v>
      </c>
      <c r="P4925" s="143">
        <f t="shared" si="5301"/>
        <v>2985</v>
      </c>
      <c r="Q4925" s="143">
        <f t="shared" si="5302"/>
        <v>844.36</v>
      </c>
      <c r="R4925" s="188">
        <f t="shared" si="5305"/>
        <v>4615.37</v>
      </c>
      <c r="T4925">
        <v>42708.52</v>
      </c>
      <c r="U4925" s="190">
        <f t="shared" si="5306"/>
        <v>0.10806672766932687</v>
      </c>
    </row>
    <row r="4926" spans="1:21" x14ac:dyDescent="0.2">
      <c r="A4926" s="178">
        <v>42941</v>
      </c>
      <c r="B4926" s="179">
        <v>0.16666666666666666</v>
      </c>
      <c r="C4926" t="s">
        <v>349</v>
      </c>
      <c r="D4926">
        <v>2.11</v>
      </c>
      <c r="E4926">
        <v>0.95</v>
      </c>
      <c r="F4926">
        <v>1</v>
      </c>
      <c r="G4926">
        <v>0.75</v>
      </c>
      <c r="H4926" s="184">
        <f t="shared" ref="H4926:L4926" si="5363">H4902</f>
        <v>0.125</v>
      </c>
      <c r="I4926" s="185">
        <f t="shared" si="5363"/>
        <v>201</v>
      </c>
      <c r="J4926" s="185">
        <f t="shared" si="5363"/>
        <v>205</v>
      </c>
      <c r="K4926" s="185">
        <f t="shared" si="5363"/>
        <v>2985</v>
      </c>
      <c r="L4926" s="185">
        <f t="shared" si="5363"/>
        <v>1717</v>
      </c>
      <c r="M4926" s="147"/>
      <c r="N4926" s="143">
        <f t="shared" si="5304"/>
        <v>424.10999999999996</v>
      </c>
      <c r="O4926" s="143">
        <f t="shared" si="5300"/>
        <v>194.75</v>
      </c>
      <c r="P4926" s="143">
        <f t="shared" si="5301"/>
        <v>2985</v>
      </c>
      <c r="Q4926" s="143">
        <f t="shared" si="5302"/>
        <v>1287.75</v>
      </c>
      <c r="R4926" s="188">
        <f t="shared" si="5305"/>
        <v>4891.6099999999997</v>
      </c>
      <c r="T4926">
        <v>41071.54</v>
      </c>
      <c r="U4926" s="190">
        <f t="shared" si="5306"/>
        <v>0.11909974644242703</v>
      </c>
    </row>
    <row r="4927" spans="1:21" x14ac:dyDescent="0.2">
      <c r="A4927" s="178">
        <v>42941</v>
      </c>
      <c r="B4927" s="179">
        <v>0.20833333333333334</v>
      </c>
      <c r="C4927" t="s">
        <v>349</v>
      </c>
      <c r="D4927">
        <v>1</v>
      </c>
      <c r="E4927">
        <v>0.95</v>
      </c>
      <c r="F4927">
        <v>1</v>
      </c>
      <c r="G4927">
        <v>0.75</v>
      </c>
      <c r="H4927" s="184">
        <f t="shared" ref="H4927:L4927" si="5364">H4903</f>
        <v>0.16666666666666666</v>
      </c>
      <c r="I4927" s="185">
        <f t="shared" si="5364"/>
        <v>185</v>
      </c>
      <c r="J4927" s="185">
        <f t="shared" si="5364"/>
        <v>205</v>
      </c>
      <c r="K4927" s="185">
        <f t="shared" si="5364"/>
        <v>2985</v>
      </c>
      <c r="L4927" s="185">
        <f t="shared" si="5364"/>
        <v>1717</v>
      </c>
      <c r="M4927" s="147"/>
      <c r="N4927" s="143">
        <f t="shared" si="5304"/>
        <v>185</v>
      </c>
      <c r="O4927" s="143">
        <f t="shared" si="5300"/>
        <v>194.75</v>
      </c>
      <c r="P4927" s="143">
        <f t="shared" si="5301"/>
        <v>2985</v>
      </c>
      <c r="Q4927" s="143">
        <f t="shared" si="5302"/>
        <v>1287.75</v>
      </c>
      <c r="R4927" s="188">
        <f t="shared" si="5305"/>
        <v>4652.5</v>
      </c>
      <c r="T4927">
        <v>40143.61</v>
      </c>
      <c r="U4927" s="190">
        <f t="shared" si="5306"/>
        <v>0.11589640293934701</v>
      </c>
    </row>
    <row r="4928" spans="1:21" x14ac:dyDescent="0.2">
      <c r="A4928" s="178">
        <v>42941</v>
      </c>
      <c r="B4928" s="179">
        <v>0.25</v>
      </c>
      <c r="C4928" t="s">
        <v>349</v>
      </c>
      <c r="D4928">
        <v>1</v>
      </c>
      <c r="E4928">
        <v>0.95</v>
      </c>
      <c r="F4928">
        <v>1</v>
      </c>
      <c r="G4928">
        <v>0.75</v>
      </c>
      <c r="H4928" s="184">
        <f t="shared" ref="H4928:L4928" si="5365">H4904</f>
        <v>0.20833333333333334</v>
      </c>
      <c r="I4928" s="185">
        <f t="shared" si="5365"/>
        <v>207</v>
      </c>
      <c r="J4928" s="185">
        <f t="shared" si="5365"/>
        <v>283</v>
      </c>
      <c r="K4928" s="185">
        <f t="shared" si="5365"/>
        <v>2985</v>
      </c>
      <c r="L4928" s="185">
        <f t="shared" si="5365"/>
        <v>1717</v>
      </c>
      <c r="M4928" s="147"/>
      <c r="N4928" s="143">
        <f t="shared" si="5304"/>
        <v>207</v>
      </c>
      <c r="O4928" s="143">
        <f t="shared" si="5300"/>
        <v>268.84999999999997</v>
      </c>
      <c r="P4928" s="143">
        <f t="shared" si="5301"/>
        <v>2985</v>
      </c>
      <c r="Q4928" s="143">
        <f t="shared" si="5302"/>
        <v>1287.75</v>
      </c>
      <c r="R4928" s="188">
        <f t="shared" si="5305"/>
        <v>4748.6000000000004</v>
      </c>
      <c r="T4928">
        <v>39983.519999999997</v>
      </c>
      <c r="U4928" s="190">
        <f t="shared" si="5306"/>
        <v>0.11876393073946467</v>
      </c>
    </row>
    <row r="4929" spans="1:21" x14ac:dyDescent="0.2">
      <c r="A4929" s="178">
        <v>42941</v>
      </c>
      <c r="B4929" s="179">
        <v>0.29166666666666669</v>
      </c>
      <c r="C4929" t="s">
        <v>349</v>
      </c>
      <c r="D4929">
        <v>1</v>
      </c>
      <c r="E4929">
        <v>1.5</v>
      </c>
      <c r="F4929">
        <v>1.01</v>
      </c>
      <c r="G4929">
        <v>1</v>
      </c>
      <c r="H4929" s="184">
        <f t="shared" ref="H4929:L4929" si="5366">H4905</f>
        <v>0.25</v>
      </c>
      <c r="I4929" s="185">
        <f t="shared" si="5366"/>
        <v>327</v>
      </c>
      <c r="J4929" s="185">
        <f t="shared" si="5366"/>
        <v>438</v>
      </c>
      <c r="K4929" s="185">
        <f t="shared" si="5366"/>
        <v>2985</v>
      </c>
      <c r="L4929" s="185">
        <f t="shared" si="5366"/>
        <v>1717</v>
      </c>
      <c r="M4929" s="147"/>
      <c r="N4929" s="143">
        <f t="shared" si="5304"/>
        <v>327</v>
      </c>
      <c r="O4929" s="143">
        <f t="shared" si="5300"/>
        <v>657</v>
      </c>
      <c r="P4929" s="143">
        <f t="shared" si="5301"/>
        <v>3014.85</v>
      </c>
      <c r="Q4929" s="143">
        <f t="shared" si="5302"/>
        <v>1717</v>
      </c>
      <c r="R4929" s="188">
        <f t="shared" si="5305"/>
        <v>5715.85</v>
      </c>
      <c r="T4929">
        <v>41146.699999999997</v>
      </c>
      <c r="U4929" s="190">
        <f t="shared" si="5306"/>
        <v>0.13891393477484223</v>
      </c>
    </row>
    <row r="4930" spans="1:21" x14ac:dyDescent="0.2">
      <c r="A4930" s="178">
        <v>42941</v>
      </c>
      <c r="B4930" s="179">
        <v>0.33333333333333331</v>
      </c>
      <c r="C4930" t="s">
        <v>349</v>
      </c>
      <c r="D4930">
        <v>1.25</v>
      </c>
      <c r="E4930">
        <v>1.64</v>
      </c>
      <c r="F4930">
        <v>1.01</v>
      </c>
      <c r="G4930">
        <v>2</v>
      </c>
      <c r="H4930" s="184">
        <f t="shared" ref="H4930:L4930" si="5367">H4906</f>
        <v>0.29166666666666669</v>
      </c>
      <c r="I4930" s="185">
        <f t="shared" si="5367"/>
        <v>249</v>
      </c>
      <c r="J4930" s="185">
        <f t="shared" si="5367"/>
        <v>556</v>
      </c>
      <c r="K4930" s="185">
        <f t="shared" si="5367"/>
        <v>2872</v>
      </c>
      <c r="L4930" s="185">
        <f t="shared" si="5367"/>
        <v>2219</v>
      </c>
      <c r="M4930" s="147"/>
      <c r="N4930" s="143">
        <f t="shared" si="5304"/>
        <v>311.25</v>
      </c>
      <c r="O4930" s="143">
        <f t="shared" si="5300"/>
        <v>911.83999999999992</v>
      </c>
      <c r="P4930" s="143">
        <f t="shared" si="5301"/>
        <v>2900.72</v>
      </c>
      <c r="Q4930" s="143">
        <f t="shared" si="5302"/>
        <v>4438</v>
      </c>
      <c r="R4930" s="188">
        <f t="shared" si="5305"/>
        <v>8561.81</v>
      </c>
      <c r="T4930">
        <v>42745.45</v>
      </c>
      <c r="U4930" s="190">
        <f t="shared" si="5306"/>
        <v>0.20029757553143082</v>
      </c>
    </row>
    <row r="4931" spans="1:21" x14ac:dyDescent="0.2">
      <c r="A4931" s="178">
        <v>42941</v>
      </c>
      <c r="B4931" s="179">
        <v>0.375</v>
      </c>
      <c r="C4931" t="s">
        <v>349</v>
      </c>
      <c r="D4931">
        <v>3.01</v>
      </c>
      <c r="E4931">
        <v>2.21</v>
      </c>
      <c r="F4931">
        <v>2.0099999999999998</v>
      </c>
      <c r="G4931">
        <v>2.5499999999999998</v>
      </c>
      <c r="H4931" s="184">
        <f t="shared" ref="H4931:L4931" si="5368">H4907</f>
        <v>0.33333333333333331</v>
      </c>
      <c r="I4931" s="185">
        <f t="shared" si="5368"/>
        <v>256</v>
      </c>
      <c r="J4931" s="185">
        <f t="shared" si="5368"/>
        <v>306</v>
      </c>
      <c r="K4931" s="185">
        <f t="shared" si="5368"/>
        <v>2872</v>
      </c>
      <c r="L4931" s="185">
        <f t="shared" si="5368"/>
        <v>2219</v>
      </c>
      <c r="M4931" s="147"/>
      <c r="N4931" s="143">
        <f t="shared" si="5304"/>
        <v>770.56</v>
      </c>
      <c r="O4931" s="143">
        <f t="shared" si="5300"/>
        <v>676.26</v>
      </c>
      <c r="P4931" s="143">
        <f t="shared" si="5301"/>
        <v>5772.7199999999993</v>
      </c>
      <c r="Q4931" s="143">
        <f t="shared" si="5302"/>
        <v>5658.45</v>
      </c>
      <c r="R4931" s="188">
        <f t="shared" si="5305"/>
        <v>12877.989999999998</v>
      </c>
      <c r="T4931">
        <v>43674.46</v>
      </c>
      <c r="U4931" s="190">
        <f t="shared" si="5306"/>
        <v>0.29486317632776682</v>
      </c>
    </row>
    <row r="4932" spans="1:21" x14ac:dyDescent="0.2">
      <c r="A4932" s="178">
        <v>42941</v>
      </c>
      <c r="B4932" s="179">
        <v>0.41666666666666669</v>
      </c>
      <c r="C4932" t="s">
        <v>349</v>
      </c>
      <c r="D4932">
        <v>2.2400000000000002</v>
      </c>
      <c r="E4932">
        <v>2.97</v>
      </c>
      <c r="F4932">
        <v>3.57</v>
      </c>
      <c r="G4932">
        <v>2.79</v>
      </c>
      <c r="H4932" s="184">
        <f t="shared" ref="H4932:L4932" si="5369">H4908</f>
        <v>0.375</v>
      </c>
      <c r="I4932" s="185">
        <f t="shared" si="5369"/>
        <v>156</v>
      </c>
      <c r="J4932" s="185">
        <f t="shared" si="5369"/>
        <v>343</v>
      </c>
      <c r="K4932" s="185">
        <f t="shared" si="5369"/>
        <v>2872</v>
      </c>
      <c r="L4932" s="185">
        <f t="shared" si="5369"/>
        <v>2219</v>
      </c>
      <c r="M4932" s="147"/>
      <c r="N4932" s="143">
        <f t="shared" si="5304"/>
        <v>349.44000000000005</v>
      </c>
      <c r="O4932" s="143">
        <f t="shared" ref="O4932:O4995" si="5370">E4932*J4932</f>
        <v>1018.71</v>
      </c>
      <c r="P4932" s="143">
        <f t="shared" ref="P4932:P4995" si="5371">F4932*K4932</f>
        <v>10253.039999999999</v>
      </c>
      <c r="Q4932" s="143">
        <f t="shared" ref="Q4932:Q4995" si="5372">G4932*L4932</f>
        <v>6191.01</v>
      </c>
      <c r="R4932" s="188">
        <f t="shared" si="5305"/>
        <v>17812.199999999997</v>
      </c>
      <c r="T4932">
        <v>45846.46</v>
      </c>
      <c r="U4932" s="190">
        <f t="shared" si="5306"/>
        <v>0.38851854647010908</v>
      </c>
    </row>
    <row r="4933" spans="1:21" x14ac:dyDescent="0.2">
      <c r="A4933" s="178">
        <v>42941</v>
      </c>
      <c r="B4933" s="179">
        <v>0.45833333333333331</v>
      </c>
      <c r="C4933" t="s">
        <v>349</v>
      </c>
      <c r="D4933">
        <v>2.11</v>
      </c>
      <c r="E4933">
        <v>5.04</v>
      </c>
      <c r="F4933">
        <v>5.97</v>
      </c>
      <c r="G4933">
        <v>1.21</v>
      </c>
      <c r="H4933" s="184">
        <f t="shared" ref="H4933:L4933" si="5373">H4909</f>
        <v>0.41666666666666669</v>
      </c>
      <c r="I4933" s="185">
        <f t="shared" si="5373"/>
        <v>196</v>
      </c>
      <c r="J4933" s="185">
        <f t="shared" si="5373"/>
        <v>315</v>
      </c>
      <c r="K4933" s="185">
        <f t="shared" si="5373"/>
        <v>2872</v>
      </c>
      <c r="L4933" s="185">
        <f t="shared" si="5373"/>
        <v>2219</v>
      </c>
      <c r="M4933" s="147"/>
      <c r="N4933" s="143">
        <f t="shared" ref="N4933:N4996" si="5374">D4933*I4933</f>
        <v>413.56</v>
      </c>
      <c r="O4933" s="143">
        <f t="shared" si="5370"/>
        <v>1587.6</v>
      </c>
      <c r="P4933" s="143">
        <f t="shared" si="5371"/>
        <v>17145.84</v>
      </c>
      <c r="Q4933" s="143">
        <f t="shared" si="5372"/>
        <v>2684.99</v>
      </c>
      <c r="R4933" s="188">
        <f t="shared" ref="R4933:R4996" si="5375">SUM(N4933:Q4933)</f>
        <v>21831.989999999998</v>
      </c>
      <c r="T4933">
        <v>49097.14</v>
      </c>
      <c r="U4933" s="190">
        <f t="shared" ref="U4933:U4996" si="5376">R4933/T4933</f>
        <v>0.44466928216185297</v>
      </c>
    </row>
    <row r="4934" spans="1:21" x14ac:dyDescent="0.2">
      <c r="A4934" s="178">
        <v>42941</v>
      </c>
      <c r="B4934" s="179">
        <v>0.5</v>
      </c>
      <c r="C4934" t="s">
        <v>349</v>
      </c>
      <c r="D4934">
        <v>1.0900000000000001</v>
      </c>
      <c r="E4934">
        <v>8.61</v>
      </c>
      <c r="F4934">
        <v>8.61</v>
      </c>
      <c r="G4934">
        <v>1.34</v>
      </c>
      <c r="H4934" s="184">
        <f t="shared" ref="H4934:L4934" si="5377">H4910</f>
        <v>0.45833333333333331</v>
      </c>
      <c r="I4934" s="185">
        <f t="shared" si="5377"/>
        <v>226</v>
      </c>
      <c r="J4934" s="185">
        <f t="shared" si="5377"/>
        <v>326</v>
      </c>
      <c r="K4934" s="185">
        <f t="shared" si="5377"/>
        <v>2842</v>
      </c>
      <c r="L4934" s="185">
        <f t="shared" si="5377"/>
        <v>1635</v>
      </c>
      <c r="M4934" s="147"/>
      <c r="N4934" s="143">
        <f t="shared" si="5374"/>
        <v>246.34000000000003</v>
      </c>
      <c r="O4934" s="143">
        <f t="shared" si="5370"/>
        <v>2806.8599999999997</v>
      </c>
      <c r="P4934" s="143">
        <f t="shared" si="5371"/>
        <v>24469.62</v>
      </c>
      <c r="Q4934" s="143">
        <f t="shared" si="5372"/>
        <v>2190.9</v>
      </c>
      <c r="R4934" s="188">
        <f t="shared" si="5375"/>
        <v>29713.72</v>
      </c>
      <c r="T4934">
        <v>53063.79</v>
      </c>
      <c r="U4934" s="190">
        <f t="shared" si="5376"/>
        <v>0.55996226428606022</v>
      </c>
    </row>
    <row r="4935" spans="1:21" x14ac:dyDescent="0.2">
      <c r="A4935" s="178">
        <v>42941</v>
      </c>
      <c r="B4935" s="179">
        <v>0.54166666666666663</v>
      </c>
      <c r="C4935" t="s">
        <v>349</v>
      </c>
      <c r="D4935">
        <v>1.36</v>
      </c>
      <c r="E4935">
        <v>12.81</v>
      </c>
      <c r="F4935">
        <v>12.85</v>
      </c>
      <c r="G4935">
        <v>4</v>
      </c>
      <c r="H4935" s="184">
        <f t="shared" ref="H4935:L4935" si="5378">H4911</f>
        <v>0.5</v>
      </c>
      <c r="I4935" s="185">
        <f t="shared" si="5378"/>
        <v>222</v>
      </c>
      <c r="J4935" s="185">
        <f t="shared" si="5378"/>
        <v>319</v>
      </c>
      <c r="K4935" s="185">
        <f t="shared" si="5378"/>
        <v>2842</v>
      </c>
      <c r="L4935" s="185">
        <f t="shared" si="5378"/>
        <v>1635</v>
      </c>
      <c r="M4935" s="147"/>
      <c r="N4935" s="143">
        <f t="shared" si="5374"/>
        <v>301.92</v>
      </c>
      <c r="O4935" s="143">
        <f t="shared" si="5370"/>
        <v>4086.3900000000003</v>
      </c>
      <c r="P4935" s="143">
        <f t="shared" si="5371"/>
        <v>36519.699999999997</v>
      </c>
      <c r="Q4935" s="143">
        <f t="shared" si="5372"/>
        <v>6540</v>
      </c>
      <c r="R4935" s="188">
        <f t="shared" si="5375"/>
        <v>47448.009999999995</v>
      </c>
      <c r="T4935">
        <v>57021.440000000002</v>
      </c>
      <c r="U4935" s="190">
        <f t="shared" si="5376"/>
        <v>0.83210823858534599</v>
      </c>
    </row>
    <row r="4936" spans="1:21" x14ac:dyDescent="0.2">
      <c r="A4936" s="178">
        <v>42941</v>
      </c>
      <c r="B4936" s="179">
        <v>0.58333333333333337</v>
      </c>
      <c r="C4936" t="s">
        <v>349</v>
      </c>
      <c r="D4936">
        <v>1.46</v>
      </c>
      <c r="E4936">
        <v>17</v>
      </c>
      <c r="F4936">
        <v>19.309999999999999</v>
      </c>
      <c r="G4936">
        <v>4</v>
      </c>
      <c r="H4936" s="184">
        <f t="shared" ref="H4936:L4936" si="5379">H4912</f>
        <v>0.54166666666666663</v>
      </c>
      <c r="I4936" s="185">
        <f t="shared" si="5379"/>
        <v>195</v>
      </c>
      <c r="J4936" s="185">
        <f t="shared" si="5379"/>
        <v>299</v>
      </c>
      <c r="K4936" s="185">
        <f t="shared" si="5379"/>
        <v>2842</v>
      </c>
      <c r="L4936" s="185">
        <f t="shared" si="5379"/>
        <v>1635</v>
      </c>
      <c r="M4936" s="147"/>
      <c r="N4936" s="143">
        <f t="shared" si="5374"/>
        <v>284.7</v>
      </c>
      <c r="O4936" s="143">
        <f t="shared" si="5370"/>
        <v>5083</v>
      </c>
      <c r="P4936" s="143">
        <f t="shared" si="5371"/>
        <v>54879.02</v>
      </c>
      <c r="Q4936" s="143">
        <f t="shared" si="5372"/>
        <v>6540</v>
      </c>
      <c r="R4936" s="188">
        <f t="shared" si="5375"/>
        <v>66786.720000000001</v>
      </c>
      <c r="T4936">
        <v>60569.11</v>
      </c>
      <c r="U4936" s="190">
        <f t="shared" si="5376"/>
        <v>1.1026531510864201</v>
      </c>
    </row>
    <row r="4937" spans="1:21" x14ac:dyDescent="0.2">
      <c r="A4937" s="178">
        <v>42941</v>
      </c>
      <c r="B4937" s="179">
        <v>0.625</v>
      </c>
      <c r="C4937" t="s">
        <v>349</v>
      </c>
      <c r="D4937">
        <v>2.31</v>
      </c>
      <c r="E4937">
        <v>18.14</v>
      </c>
      <c r="F4937">
        <v>22.36</v>
      </c>
      <c r="G4937">
        <v>4.93</v>
      </c>
      <c r="H4937" s="184">
        <f t="shared" ref="H4937:L4937" si="5380">H4913</f>
        <v>0.58333333333333337</v>
      </c>
      <c r="I4937" s="185">
        <f t="shared" si="5380"/>
        <v>205</v>
      </c>
      <c r="J4937" s="185">
        <f t="shared" si="5380"/>
        <v>237</v>
      </c>
      <c r="K4937" s="185">
        <f t="shared" si="5380"/>
        <v>2842</v>
      </c>
      <c r="L4937" s="185">
        <f t="shared" si="5380"/>
        <v>1635</v>
      </c>
      <c r="M4937" s="147"/>
      <c r="N4937" s="143">
        <f t="shared" si="5374"/>
        <v>473.55</v>
      </c>
      <c r="O4937" s="143">
        <f t="shared" si="5370"/>
        <v>4299.18</v>
      </c>
      <c r="P4937" s="143">
        <f t="shared" si="5371"/>
        <v>63547.119999999995</v>
      </c>
      <c r="Q4937" s="143">
        <f t="shared" si="5372"/>
        <v>8060.5499999999993</v>
      </c>
      <c r="R4937" s="188">
        <f t="shared" si="5375"/>
        <v>76380.399999999994</v>
      </c>
      <c r="T4937">
        <v>63759.42</v>
      </c>
      <c r="U4937" s="190">
        <f t="shared" si="5376"/>
        <v>1.1979469072962081</v>
      </c>
    </row>
    <row r="4938" spans="1:21" x14ac:dyDescent="0.2">
      <c r="A4938" s="178">
        <v>42941</v>
      </c>
      <c r="B4938" s="179">
        <v>0.66666666666666663</v>
      </c>
      <c r="C4938" t="s">
        <v>349</v>
      </c>
      <c r="D4938">
        <v>3.5</v>
      </c>
      <c r="E4938">
        <v>27.86</v>
      </c>
      <c r="F4938">
        <v>33.299999999999997</v>
      </c>
      <c r="G4938">
        <v>10</v>
      </c>
      <c r="H4938" s="184">
        <f t="shared" ref="H4938:L4938" si="5381">H4914</f>
        <v>0.625</v>
      </c>
      <c r="I4938" s="185">
        <f t="shared" si="5381"/>
        <v>212</v>
      </c>
      <c r="J4938" s="185">
        <f t="shared" si="5381"/>
        <v>213</v>
      </c>
      <c r="K4938" s="185">
        <f t="shared" si="5381"/>
        <v>2842</v>
      </c>
      <c r="L4938" s="185">
        <f t="shared" si="5381"/>
        <v>1380</v>
      </c>
      <c r="M4938" s="147"/>
      <c r="N4938" s="143">
        <f t="shared" si="5374"/>
        <v>742</v>
      </c>
      <c r="O4938" s="143">
        <f t="shared" si="5370"/>
        <v>5934.18</v>
      </c>
      <c r="P4938" s="143">
        <f t="shared" si="5371"/>
        <v>94638.599999999991</v>
      </c>
      <c r="Q4938" s="143">
        <f t="shared" si="5372"/>
        <v>13800</v>
      </c>
      <c r="R4938" s="188">
        <f t="shared" si="5375"/>
        <v>115114.78</v>
      </c>
      <c r="T4938">
        <v>66001.98</v>
      </c>
      <c r="U4938" s="190">
        <f t="shared" si="5376"/>
        <v>1.7441110100030333</v>
      </c>
    </row>
    <row r="4939" spans="1:21" x14ac:dyDescent="0.2">
      <c r="A4939" s="178">
        <v>42941</v>
      </c>
      <c r="B4939" s="179">
        <v>0.70833333333333337</v>
      </c>
      <c r="C4939" t="s">
        <v>349</v>
      </c>
      <c r="D4939">
        <v>3.59</v>
      </c>
      <c r="E4939">
        <v>23</v>
      </c>
      <c r="F4939">
        <v>29.53</v>
      </c>
      <c r="G4939">
        <v>7.07</v>
      </c>
      <c r="H4939" s="184">
        <f t="shared" ref="H4939:L4939" si="5382">H4915</f>
        <v>0.66666666666666663</v>
      </c>
      <c r="I4939" s="185">
        <f t="shared" si="5382"/>
        <v>191</v>
      </c>
      <c r="J4939" s="185">
        <f t="shared" si="5382"/>
        <v>237</v>
      </c>
      <c r="K4939" s="185">
        <f t="shared" si="5382"/>
        <v>2842</v>
      </c>
      <c r="L4939" s="185">
        <f t="shared" si="5382"/>
        <v>1380</v>
      </c>
      <c r="M4939" s="147"/>
      <c r="N4939" s="143">
        <f t="shared" si="5374"/>
        <v>685.68999999999994</v>
      </c>
      <c r="O4939" s="143">
        <f t="shared" si="5370"/>
        <v>5451</v>
      </c>
      <c r="P4939" s="143">
        <f t="shared" si="5371"/>
        <v>83924.260000000009</v>
      </c>
      <c r="Q4939" s="143">
        <f t="shared" si="5372"/>
        <v>9756.6</v>
      </c>
      <c r="R4939" s="188">
        <f t="shared" si="5375"/>
        <v>99817.550000000017</v>
      </c>
      <c r="T4939">
        <v>67424.149999999994</v>
      </c>
      <c r="U4939" s="190">
        <f t="shared" si="5376"/>
        <v>1.4804420967857961</v>
      </c>
    </row>
    <row r="4940" spans="1:21" x14ac:dyDescent="0.2">
      <c r="A4940" s="178">
        <v>42941</v>
      </c>
      <c r="B4940" s="179">
        <v>0.75</v>
      </c>
      <c r="C4940" t="s">
        <v>349</v>
      </c>
      <c r="D4940">
        <v>3.64</v>
      </c>
      <c r="E4940">
        <v>10.33</v>
      </c>
      <c r="F4940">
        <v>17.12</v>
      </c>
      <c r="G4940">
        <v>1.54</v>
      </c>
      <c r="H4940" s="184">
        <f t="shared" ref="H4940:L4940" si="5383">H4916</f>
        <v>0.70833333333333337</v>
      </c>
      <c r="I4940" s="185">
        <f t="shared" si="5383"/>
        <v>218</v>
      </c>
      <c r="J4940" s="185">
        <f t="shared" si="5383"/>
        <v>258</v>
      </c>
      <c r="K4940" s="185">
        <f t="shared" si="5383"/>
        <v>2842</v>
      </c>
      <c r="L4940" s="185">
        <f t="shared" si="5383"/>
        <v>1380</v>
      </c>
      <c r="M4940" s="147"/>
      <c r="N4940" s="143">
        <f t="shared" si="5374"/>
        <v>793.52</v>
      </c>
      <c r="O4940" s="143">
        <f t="shared" si="5370"/>
        <v>2665.14</v>
      </c>
      <c r="P4940" s="143">
        <f t="shared" si="5371"/>
        <v>48655.040000000001</v>
      </c>
      <c r="Q4940" s="143">
        <f t="shared" si="5372"/>
        <v>2125.2000000000003</v>
      </c>
      <c r="R4940" s="188">
        <f t="shared" si="5375"/>
        <v>54238.899999999994</v>
      </c>
      <c r="T4940">
        <v>68006.48</v>
      </c>
      <c r="U4940" s="190">
        <f t="shared" si="5376"/>
        <v>0.79755488006437025</v>
      </c>
    </row>
    <row r="4941" spans="1:21" x14ac:dyDescent="0.2">
      <c r="A4941" s="178">
        <v>42941</v>
      </c>
      <c r="B4941" s="179">
        <v>0.79166666666666663</v>
      </c>
      <c r="C4941" t="s">
        <v>349</v>
      </c>
      <c r="D4941">
        <v>2.61</v>
      </c>
      <c r="E4941">
        <v>4.78</v>
      </c>
      <c r="F4941">
        <v>11.25</v>
      </c>
      <c r="G4941">
        <v>3.24</v>
      </c>
      <c r="H4941" s="184">
        <f t="shared" ref="H4941:L4941" si="5384">H4917</f>
        <v>0.75</v>
      </c>
      <c r="I4941" s="185">
        <f t="shared" si="5384"/>
        <v>240</v>
      </c>
      <c r="J4941" s="185">
        <f t="shared" si="5384"/>
        <v>365</v>
      </c>
      <c r="K4941" s="185">
        <f t="shared" si="5384"/>
        <v>2842</v>
      </c>
      <c r="L4941" s="185">
        <f t="shared" si="5384"/>
        <v>1380</v>
      </c>
      <c r="M4941" s="147"/>
      <c r="N4941" s="143">
        <f t="shared" si="5374"/>
        <v>626.4</v>
      </c>
      <c r="O4941" s="143">
        <f t="shared" si="5370"/>
        <v>1744.7</v>
      </c>
      <c r="P4941" s="143">
        <f t="shared" si="5371"/>
        <v>31972.5</v>
      </c>
      <c r="Q4941" s="143">
        <f t="shared" si="5372"/>
        <v>4471.2000000000007</v>
      </c>
      <c r="R4941" s="188">
        <f t="shared" si="5375"/>
        <v>38814.800000000003</v>
      </c>
      <c r="T4941">
        <v>67489.179999999993</v>
      </c>
      <c r="U4941" s="190">
        <f t="shared" si="5376"/>
        <v>0.5751262646842058</v>
      </c>
    </row>
    <row r="4942" spans="1:21" x14ac:dyDescent="0.2">
      <c r="A4942" s="178">
        <v>42941</v>
      </c>
      <c r="B4942" s="179">
        <v>0.83333333333333337</v>
      </c>
      <c r="C4942" t="s">
        <v>349</v>
      </c>
      <c r="D4942">
        <v>2.31</v>
      </c>
      <c r="E4942">
        <v>4.6900000000000004</v>
      </c>
      <c r="F4942">
        <v>9.18</v>
      </c>
      <c r="G4942">
        <v>1.24</v>
      </c>
      <c r="H4942" s="184">
        <f t="shared" ref="H4942:L4942" si="5385">H4918</f>
        <v>0.79166666666666663</v>
      </c>
      <c r="I4942" s="185">
        <f t="shared" si="5385"/>
        <v>320</v>
      </c>
      <c r="J4942" s="185">
        <f t="shared" si="5385"/>
        <v>214</v>
      </c>
      <c r="K4942" s="185">
        <f t="shared" si="5385"/>
        <v>2842</v>
      </c>
      <c r="L4942" s="185">
        <f t="shared" si="5385"/>
        <v>1426</v>
      </c>
      <c r="M4942" s="147"/>
      <c r="N4942" s="143">
        <f t="shared" si="5374"/>
        <v>739.2</v>
      </c>
      <c r="O4942" s="143">
        <f t="shared" si="5370"/>
        <v>1003.6600000000001</v>
      </c>
      <c r="P4942" s="143">
        <f t="shared" si="5371"/>
        <v>26089.559999999998</v>
      </c>
      <c r="Q4942" s="143">
        <f t="shared" si="5372"/>
        <v>1768.24</v>
      </c>
      <c r="R4942" s="188">
        <f t="shared" si="5375"/>
        <v>29600.66</v>
      </c>
      <c r="T4942">
        <v>65803.679999999993</v>
      </c>
      <c r="U4942" s="190">
        <f t="shared" si="5376"/>
        <v>0.44983289688357858</v>
      </c>
    </row>
    <row r="4943" spans="1:21" x14ac:dyDescent="0.2">
      <c r="A4943" s="178">
        <v>42941</v>
      </c>
      <c r="B4943" s="179">
        <v>0.875</v>
      </c>
      <c r="C4943" t="s">
        <v>349</v>
      </c>
      <c r="D4943">
        <v>2.31</v>
      </c>
      <c r="E4943">
        <v>5</v>
      </c>
      <c r="F4943">
        <v>8.5500000000000007</v>
      </c>
      <c r="G4943">
        <v>2</v>
      </c>
      <c r="H4943" s="184">
        <f t="shared" ref="H4943:L4943" si="5386">H4919</f>
        <v>0.83333333333333337</v>
      </c>
      <c r="I4943" s="185">
        <f t="shared" si="5386"/>
        <v>322</v>
      </c>
      <c r="J4943" s="185">
        <f t="shared" si="5386"/>
        <v>178</v>
      </c>
      <c r="K4943" s="185">
        <f t="shared" si="5386"/>
        <v>2842</v>
      </c>
      <c r="L4943" s="185">
        <f t="shared" si="5386"/>
        <v>1426</v>
      </c>
      <c r="M4943" s="147"/>
      <c r="N4943" s="143">
        <f t="shared" si="5374"/>
        <v>743.82</v>
      </c>
      <c r="O4943" s="143">
        <f t="shared" si="5370"/>
        <v>890</v>
      </c>
      <c r="P4943" s="143">
        <f t="shared" si="5371"/>
        <v>24299.100000000002</v>
      </c>
      <c r="Q4943" s="143">
        <f t="shared" si="5372"/>
        <v>2852</v>
      </c>
      <c r="R4943" s="188">
        <f t="shared" si="5375"/>
        <v>28784.920000000002</v>
      </c>
      <c r="T4943">
        <v>63162.38</v>
      </c>
      <c r="U4943" s="190">
        <f t="shared" si="5376"/>
        <v>0.45572886898815407</v>
      </c>
    </row>
    <row r="4944" spans="1:21" x14ac:dyDescent="0.2">
      <c r="A4944" s="178">
        <v>42941</v>
      </c>
      <c r="B4944" s="179">
        <v>0.91666666666666663</v>
      </c>
      <c r="C4944" t="s">
        <v>349</v>
      </c>
      <c r="D4944">
        <v>5</v>
      </c>
      <c r="E4944">
        <v>4.62</v>
      </c>
      <c r="F4944">
        <v>7.45</v>
      </c>
      <c r="G4944">
        <v>1.78</v>
      </c>
      <c r="H4944" s="184">
        <f t="shared" ref="H4944:L4944" si="5387">H4920</f>
        <v>0.875</v>
      </c>
      <c r="I4944" s="185">
        <f t="shared" si="5387"/>
        <v>337</v>
      </c>
      <c r="J4944" s="185">
        <f t="shared" si="5387"/>
        <v>173</v>
      </c>
      <c r="K4944" s="185">
        <f t="shared" si="5387"/>
        <v>2842</v>
      </c>
      <c r="L4944" s="185">
        <f t="shared" si="5387"/>
        <v>1426</v>
      </c>
      <c r="M4944" s="147"/>
      <c r="N4944" s="143">
        <f t="shared" si="5374"/>
        <v>1685</v>
      </c>
      <c r="O4944" s="143">
        <f t="shared" si="5370"/>
        <v>799.26</v>
      </c>
      <c r="P4944" s="143">
        <f t="shared" si="5371"/>
        <v>21172.9</v>
      </c>
      <c r="Q4944" s="143">
        <f t="shared" si="5372"/>
        <v>2538.2800000000002</v>
      </c>
      <c r="R4944" s="188">
        <f t="shared" si="5375"/>
        <v>26195.440000000002</v>
      </c>
      <c r="T4944">
        <v>60904.81</v>
      </c>
      <c r="U4944" s="190">
        <f t="shared" si="5376"/>
        <v>0.43010461735288236</v>
      </c>
    </row>
    <row r="4945" spans="1:21" x14ac:dyDescent="0.2">
      <c r="A4945" s="178">
        <v>42941</v>
      </c>
      <c r="B4945" s="179">
        <v>0.95833333333333337</v>
      </c>
      <c r="C4945" t="s">
        <v>349</v>
      </c>
      <c r="D4945">
        <v>2.11</v>
      </c>
      <c r="E4945">
        <v>2.21</v>
      </c>
      <c r="F4945">
        <v>5.23</v>
      </c>
      <c r="G4945">
        <v>0.12</v>
      </c>
      <c r="H4945" s="184">
        <f t="shared" ref="H4945:L4945" si="5388">H4921</f>
        <v>0.91666666666666663</v>
      </c>
      <c r="I4945" s="185">
        <f t="shared" si="5388"/>
        <v>394</v>
      </c>
      <c r="J4945" s="185">
        <f t="shared" si="5388"/>
        <v>194</v>
      </c>
      <c r="K4945" s="185">
        <f t="shared" si="5388"/>
        <v>2842</v>
      </c>
      <c r="L4945" s="185">
        <f t="shared" si="5388"/>
        <v>1426</v>
      </c>
      <c r="M4945" s="147"/>
      <c r="N4945" s="143">
        <f t="shared" si="5374"/>
        <v>831.33999999999992</v>
      </c>
      <c r="O4945" s="143">
        <f t="shared" si="5370"/>
        <v>428.74</v>
      </c>
      <c r="P4945" s="143">
        <f t="shared" si="5371"/>
        <v>14863.660000000002</v>
      </c>
      <c r="Q4945" s="143">
        <f t="shared" si="5372"/>
        <v>171.12</v>
      </c>
      <c r="R4945" s="188">
        <f t="shared" si="5375"/>
        <v>16294.860000000002</v>
      </c>
      <c r="T4945">
        <v>58912.72</v>
      </c>
      <c r="U4945" s="190">
        <f t="shared" si="5376"/>
        <v>0.27659323826840793</v>
      </c>
    </row>
    <row r="4946" spans="1:21" x14ac:dyDescent="0.2">
      <c r="A4946" s="178">
        <v>42941</v>
      </c>
      <c r="B4946" s="180">
        <v>1</v>
      </c>
      <c r="C4946" t="s">
        <v>349</v>
      </c>
      <c r="D4946">
        <v>4.3899999999999997</v>
      </c>
      <c r="E4946">
        <v>1</v>
      </c>
      <c r="F4946">
        <v>2.2000000000000002</v>
      </c>
      <c r="G4946">
        <v>0.12</v>
      </c>
      <c r="H4946" s="184">
        <f t="shared" ref="H4946:L4946" si="5389">H4922</f>
        <v>0.95833333333333337</v>
      </c>
      <c r="I4946" s="185">
        <f t="shared" si="5389"/>
        <v>389</v>
      </c>
      <c r="J4946" s="185">
        <f t="shared" si="5389"/>
        <v>265</v>
      </c>
      <c r="K4946" s="185">
        <f t="shared" si="5389"/>
        <v>2985</v>
      </c>
      <c r="L4946" s="185">
        <f t="shared" si="5389"/>
        <v>1111</v>
      </c>
      <c r="M4946" s="147"/>
      <c r="N4946" s="143">
        <f t="shared" si="5374"/>
        <v>1707.7099999999998</v>
      </c>
      <c r="O4946" s="143">
        <f t="shared" si="5370"/>
        <v>265</v>
      </c>
      <c r="P4946" s="143">
        <f t="shared" si="5371"/>
        <v>6567.0000000000009</v>
      </c>
      <c r="Q4946" s="143">
        <f t="shared" si="5372"/>
        <v>133.32</v>
      </c>
      <c r="R4946" s="188">
        <f t="shared" si="5375"/>
        <v>8673.0300000000007</v>
      </c>
      <c r="T4946">
        <v>55015.15</v>
      </c>
      <c r="U4946" s="190">
        <f t="shared" si="5376"/>
        <v>0.1576480296790975</v>
      </c>
    </row>
    <row r="4947" spans="1:21" x14ac:dyDescent="0.2">
      <c r="A4947" s="178">
        <v>42942</v>
      </c>
      <c r="B4947" s="179">
        <v>4.1666666666666664E-2</v>
      </c>
      <c r="C4947" t="s">
        <v>349</v>
      </c>
      <c r="D4947">
        <v>6.61</v>
      </c>
      <c r="E4947">
        <v>1</v>
      </c>
      <c r="F4947">
        <v>1.2</v>
      </c>
      <c r="G4947">
        <v>0.12</v>
      </c>
      <c r="H4947" s="184">
        <f t="shared" ref="H4947:L4947" si="5390">H4923</f>
        <v>1</v>
      </c>
      <c r="I4947" s="185">
        <f t="shared" si="5390"/>
        <v>362</v>
      </c>
      <c r="J4947" s="185">
        <f t="shared" si="5390"/>
        <v>243</v>
      </c>
      <c r="K4947" s="185">
        <f t="shared" si="5390"/>
        <v>2985</v>
      </c>
      <c r="L4947" s="185">
        <f t="shared" si="5390"/>
        <v>1111</v>
      </c>
      <c r="M4947" s="147"/>
      <c r="N4947" s="143">
        <f t="shared" si="5374"/>
        <v>2392.8200000000002</v>
      </c>
      <c r="O4947" s="143">
        <f t="shared" si="5370"/>
        <v>243</v>
      </c>
      <c r="P4947" s="143">
        <f t="shared" si="5371"/>
        <v>3582</v>
      </c>
      <c r="Q4947" s="143">
        <f t="shared" si="5372"/>
        <v>133.32</v>
      </c>
      <c r="R4947" s="188">
        <f t="shared" si="5375"/>
        <v>6351.1399999999994</v>
      </c>
      <c r="T4947">
        <v>50707.38</v>
      </c>
      <c r="U4947" s="190">
        <f t="shared" si="5376"/>
        <v>0.1252508017570618</v>
      </c>
    </row>
    <row r="4948" spans="1:21" x14ac:dyDescent="0.2">
      <c r="A4948" s="178">
        <v>42942</v>
      </c>
      <c r="B4948" s="179">
        <v>8.3333333333333329E-2</v>
      </c>
      <c r="C4948" t="s">
        <v>349</v>
      </c>
      <c r="D4948">
        <v>4.4400000000000004</v>
      </c>
      <c r="E4948">
        <v>0.95</v>
      </c>
      <c r="F4948">
        <v>1.05</v>
      </c>
      <c r="G4948">
        <v>0.12</v>
      </c>
      <c r="H4948" s="184">
        <f t="shared" ref="H4948:L4948" si="5391">H4924</f>
        <v>4.1666666666666664E-2</v>
      </c>
      <c r="I4948" s="185">
        <f t="shared" si="5391"/>
        <v>294</v>
      </c>
      <c r="J4948" s="185">
        <f t="shared" si="5391"/>
        <v>212</v>
      </c>
      <c r="K4948" s="185">
        <f t="shared" si="5391"/>
        <v>2985</v>
      </c>
      <c r="L4948" s="185">
        <f t="shared" si="5391"/>
        <v>1111</v>
      </c>
      <c r="M4948" s="147"/>
      <c r="N4948" s="143">
        <f t="shared" si="5374"/>
        <v>1305.3600000000001</v>
      </c>
      <c r="O4948" s="143">
        <f t="shared" si="5370"/>
        <v>201.39999999999998</v>
      </c>
      <c r="P4948" s="143">
        <f t="shared" si="5371"/>
        <v>3134.25</v>
      </c>
      <c r="Q4948" s="143">
        <f t="shared" si="5372"/>
        <v>133.32</v>
      </c>
      <c r="R4948" s="188">
        <f t="shared" si="5375"/>
        <v>4774.33</v>
      </c>
      <c r="T4948">
        <v>47159.83</v>
      </c>
      <c r="U4948" s="190">
        <f t="shared" si="5376"/>
        <v>0.10123721820032006</v>
      </c>
    </row>
    <row r="4949" spans="1:21" x14ac:dyDescent="0.2">
      <c r="A4949" s="178">
        <v>42942</v>
      </c>
      <c r="B4949" s="179">
        <v>0.125</v>
      </c>
      <c r="C4949" t="s">
        <v>349</v>
      </c>
      <c r="D4949">
        <v>4.09</v>
      </c>
      <c r="E4949">
        <v>0.95</v>
      </c>
      <c r="F4949">
        <v>1</v>
      </c>
      <c r="G4949">
        <v>0.97</v>
      </c>
      <c r="H4949" s="184">
        <f t="shared" ref="H4949:L4949" si="5392">H4925</f>
        <v>8.3333333333333329E-2</v>
      </c>
      <c r="I4949" s="185">
        <f t="shared" si="5392"/>
        <v>236</v>
      </c>
      <c r="J4949" s="185">
        <f t="shared" si="5392"/>
        <v>179</v>
      </c>
      <c r="K4949" s="185">
        <f t="shared" si="5392"/>
        <v>2985</v>
      </c>
      <c r="L4949" s="185">
        <f t="shared" si="5392"/>
        <v>1111</v>
      </c>
      <c r="M4949" s="147"/>
      <c r="N4949" s="143">
        <f t="shared" si="5374"/>
        <v>965.24</v>
      </c>
      <c r="O4949" s="143">
        <f t="shared" si="5370"/>
        <v>170.04999999999998</v>
      </c>
      <c r="P4949" s="143">
        <f t="shared" si="5371"/>
        <v>2985</v>
      </c>
      <c r="Q4949" s="143">
        <f t="shared" si="5372"/>
        <v>1077.67</v>
      </c>
      <c r="R4949" s="188">
        <f t="shared" si="5375"/>
        <v>5197.96</v>
      </c>
      <c r="T4949">
        <v>44655.27</v>
      </c>
      <c r="U4949" s="190">
        <f t="shared" si="5376"/>
        <v>0.11640193867375564</v>
      </c>
    </row>
    <row r="4950" spans="1:21" x14ac:dyDescent="0.2">
      <c r="A4950" s="178">
        <v>42942</v>
      </c>
      <c r="B4950" s="179">
        <v>0.16666666666666666</v>
      </c>
      <c r="C4950" t="s">
        <v>349</v>
      </c>
      <c r="D4950">
        <v>3.5</v>
      </c>
      <c r="E4950">
        <v>0.95</v>
      </c>
      <c r="F4950">
        <v>1</v>
      </c>
      <c r="G4950">
        <v>0.97</v>
      </c>
      <c r="H4950" s="184">
        <f t="shared" ref="H4950:L4950" si="5393">H4926</f>
        <v>0.125</v>
      </c>
      <c r="I4950" s="185">
        <f t="shared" si="5393"/>
        <v>201</v>
      </c>
      <c r="J4950" s="185">
        <f t="shared" si="5393"/>
        <v>205</v>
      </c>
      <c r="K4950" s="185">
        <f t="shared" si="5393"/>
        <v>2985</v>
      </c>
      <c r="L4950" s="185">
        <f t="shared" si="5393"/>
        <v>1717</v>
      </c>
      <c r="M4950" s="147"/>
      <c r="N4950" s="143">
        <f t="shared" si="5374"/>
        <v>703.5</v>
      </c>
      <c r="O4950" s="143">
        <f t="shared" si="5370"/>
        <v>194.75</v>
      </c>
      <c r="P4950" s="143">
        <f t="shared" si="5371"/>
        <v>2985</v>
      </c>
      <c r="Q4950" s="143">
        <f t="shared" si="5372"/>
        <v>1665.49</v>
      </c>
      <c r="R4950" s="188">
        <f t="shared" si="5375"/>
        <v>5548.74</v>
      </c>
      <c r="T4950">
        <v>42741.24</v>
      </c>
      <c r="U4950" s="190">
        <f t="shared" si="5376"/>
        <v>0.12982168977783518</v>
      </c>
    </row>
    <row r="4951" spans="1:21" x14ac:dyDescent="0.2">
      <c r="A4951" s="178">
        <v>42942</v>
      </c>
      <c r="B4951" s="179">
        <v>0.20833333333333334</v>
      </c>
      <c r="C4951" t="s">
        <v>349</v>
      </c>
      <c r="D4951">
        <v>2.61</v>
      </c>
      <c r="E4951">
        <v>0.95</v>
      </c>
      <c r="F4951">
        <v>1</v>
      </c>
      <c r="G4951">
        <v>0.97</v>
      </c>
      <c r="H4951" s="184">
        <f t="shared" ref="H4951:L4951" si="5394">H4927</f>
        <v>0.16666666666666666</v>
      </c>
      <c r="I4951" s="185">
        <f t="shared" si="5394"/>
        <v>185</v>
      </c>
      <c r="J4951" s="185">
        <f t="shared" si="5394"/>
        <v>205</v>
      </c>
      <c r="K4951" s="185">
        <f t="shared" si="5394"/>
        <v>2985</v>
      </c>
      <c r="L4951" s="185">
        <f t="shared" si="5394"/>
        <v>1717</v>
      </c>
      <c r="M4951" s="147"/>
      <c r="N4951" s="143">
        <f t="shared" si="5374"/>
        <v>482.84999999999997</v>
      </c>
      <c r="O4951" s="143">
        <f t="shared" si="5370"/>
        <v>194.75</v>
      </c>
      <c r="P4951" s="143">
        <f t="shared" si="5371"/>
        <v>2985</v>
      </c>
      <c r="Q4951" s="143">
        <f t="shared" si="5372"/>
        <v>1665.49</v>
      </c>
      <c r="R4951" s="188">
        <f t="shared" si="5375"/>
        <v>5328.09</v>
      </c>
      <c r="T4951">
        <v>41372.620000000003</v>
      </c>
      <c r="U4951" s="190">
        <f t="shared" si="5376"/>
        <v>0.12878299706424201</v>
      </c>
    </row>
    <row r="4952" spans="1:21" x14ac:dyDescent="0.2">
      <c r="A4952" s="178">
        <v>42942</v>
      </c>
      <c r="B4952" s="179">
        <v>0.25</v>
      </c>
      <c r="C4952" t="s">
        <v>349</v>
      </c>
      <c r="D4952">
        <v>2.5099999999999998</v>
      </c>
      <c r="E4952">
        <v>1</v>
      </c>
      <c r="F4952">
        <v>1.1499999999999999</v>
      </c>
      <c r="G4952">
        <v>0.97</v>
      </c>
      <c r="H4952" s="184">
        <f t="shared" ref="H4952:L4952" si="5395">H4928</f>
        <v>0.20833333333333334</v>
      </c>
      <c r="I4952" s="185">
        <f t="shared" si="5395"/>
        <v>207</v>
      </c>
      <c r="J4952" s="185">
        <f t="shared" si="5395"/>
        <v>283</v>
      </c>
      <c r="K4952" s="185">
        <f t="shared" si="5395"/>
        <v>2985</v>
      </c>
      <c r="L4952" s="185">
        <f t="shared" si="5395"/>
        <v>1717</v>
      </c>
      <c r="M4952" s="147"/>
      <c r="N4952" s="143">
        <f t="shared" si="5374"/>
        <v>519.56999999999994</v>
      </c>
      <c r="O4952" s="143">
        <f t="shared" si="5370"/>
        <v>283</v>
      </c>
      <c r="P4952" s="143">
        <f t="shared" si="5371"/>
        <v>3432.7499999999995</v>
      </c>
      <c r="Q4952" s="143">
        <f t="shared" si="5372"/>
        <v>1665.49</v>
      </c>
      <c r="R4952" s="188">
        <f t="shared" si="5375"/>
        <v>5900.8099999999995</v>
      </c>
      <c r="T4952">
        <v>40907.230000000003</v>
      </c>
      <c r="U4952" s="190">
        <f t="shared" si="5376"/>
        <v>0.14424858393002898</v>
      </c>
    </row>
    <row r="4953" spans="1:21" x14ac:dyDescent="0.2">
      <c r="A4953" s="178">
        <v>42942</v>
      </c>
      <c r="B4953" s="179">
        <v>0.29166666666666669</v>
      </c>
      <c r="C4953" t="s">
        <v>349</v>
      </c>
      <c r="D4953">
        <v>2.2400000000000002</v>
      </c>
      <c r="E4953">
        <v>2.11</v>
      </c>
      <c r="F4953">
        <v>1.05</v>
      </c>
      <c r="G4953">
        <v>1.2</v>
      </c>
      <c r="H4953" s="184">
        <f t="shared" ref="H4953:L4953" si="5396">H4929</f>
        <v>0.25</v>
      </c>
      <c r="I4953" s="185">
        <f t="shared" si="5396"/>
        <v>327</v>
      </c>
      <c r="J4953" s="185">
        <f t="shared" si="5396"/>
        <v>438</v>
      </c>
      <c r="K4953" s="185">
        <f t="shared" si="5396"/>
        <v>2985</v>
      </c>
      <c r="L4953" s="185">
        <f t="shared" si="5396"/>
        <v>1717</v>
      </c>
      <c r="M4953" s="147"/>
      <c r="N4953" s="143">
        <f t="shared" si="5374"/>
        <v>732.48</v>
      </c>
      <c r="O4953" s="143">
        <f t="shared" si="5370"/>
        <v>924.18</v>
      </c>
      <c r="P4953" s="143">
        <f t="shared" si="5371"/>
        <v>3134.25</v>
      </c>
      <c r="Q4953" s="143">
        <f t="shared" si="5372"/>
        <v>2060.4</v>
      </c>
      <c r="R4953" s="188">
        <f t="shared" si="5375"/>
        <v>6851.3099999999995</v>
      </c>
      <c r="T4953">
        <v>41743.06</v>
      </c>
      <c r="U4953" s="190">
        <f t="shared" si="5376"/>
        <v>0.16413051654574437</v>
      </c>
    </row>
    <row r="4954" spans="1:21" x14ac:dyDescent="0.2">
      <c r="A4954" s="178">
        <v>42942</v>
      </c>
      <c r="B4954" s="179">
        <v>0.33333333333333331</v>
      </c>
      <c r="C4954" t="s">
        <v>349</v>
      </c>
      <c r="D4954">
        <v>2.61</v>
      </c>
      <c r="E4954">
        <v>2.11</v>
      </c>
      <c r="F4954">
        <v>1.65</v>
      </c>
      <c r="G4954">
        <v>2</v>
      </c>
      <c r="H4954" s="184">
        <f t="shared" ref="H4954:L4954" si="5397">H4930</f>
        <v>0.29166666666666669</v>
      </c>
      <c r="I4954" s="185">
        <f t="shared" si="5397"/>
        <v>249</v>
      </c>
      <c r="J4954" s="185">
        <f t="shared" si="5397"/>
        <v>556</v>
      </c>
      <c r="K4954" s="185">
        <f t="shared" si="5397"/>
        <v>2872</v>
      </c>
      <c r="L4954" s="185">
        <f t="shared" si="5397"/>
        <v>2219</v>
      </c>
      <c r="M4954" s="147"/>
      <c r="N4954" s="143">
        <f t="shared" si="5374"/>
        <v>649.89</v>
      </c>
      <c r="O4954" s="143">
        <f t="shared" si="5370"/>
        <v>1173.1599999999999</v>
      </c>
      <c r="P4954" s="143">
        <f t="shared" si="5371"/>
        <v>4738.8</v>
      </c>
      <c r="Q4954" s="143">
        <f t="shared" si="5372"/>
        <v>4438</v>
      </c>
      <c r="R4954" s="188">
        <f t="shared" si="5375"/>
        <v>10999.85</v>
      </c>
      <c r="T4954">
        <v>43248.53</v>
      </c>
      <c r="U4954" s="190">
        <f t="shared" si="5376"/>
        <v>0.254340436542005</v>
      </c>
    </row>
    <row r="4955" spans="1:21" x14ac:dyDescent="0.2">
      <c r="A4955" s="178">
        <v>42942</v>
      </c>
      <c r="B4955" s="179">
        <v>0.375</v>
      </c>
      <c r="C4955" t="s">
        <v>349</v>
      </c>
      <c r="D4955">
        <v>3.5</v>
      </c>
      <c r="E4955">
        <v>2.21</v>
      </c>
      <c r="F4955">
        <v>2.11</v>
      </c>
      <c r="G4955">
        <v>1.06</v>
      </c>
      <c r="H4955" s="184">
        <f t="shared" ref="H4955:L4955" si="5398">H4931</f>
        <v>0.33333333333333331</v>
      </c>
      <c r="I4955" s="185">
        <f t="shared" si="5398"/>
        <v>256</v>
      </c>
      <c r="J4955" s="185">
        <f t="shared" si="5398"/>
        <v>306</v>
      </c>
      <c r="K4955" s="185">
        <f t="shared" si="5398"/>
        <v>2872</v>
      </c>
      <c r="L4955" s="185">
        <f t="shared" si="5398"/>
        <v>2219</v>
      </c>
      <c r="M4955" s="147"/>
      <c r="N4955" s="143">
        <f t="shared" si="5374"/>
        <v>896</v>
      </c>
      <c r="O4955" s="143">
        <f t="shared" si="5370"/>
        <v>676.26</v>
      </c>
      <c r="P4955" s="143">
        <f t="shared" si="5371"/>
        <v>6059.92</v>
      </c>
      <c r="Q4955" s="143">
        <f t="shared" si="5372"/>
        <v>2352.1400000000003</v>
      </c>
      <c r="R4955" s="188">
        <f t="shared" si="5375"/>
        <v>9984.32</v>
      </c>
      <c r="T4955">
        <v>44203.96</v>
      </c>
      <c r="U4955" s="190">
        <f t="shared" si="5376"/>
        <v>0.22586935650109174</v>
      </c>
    </row>
    <row r="4956" spans="1:21" x14ac:dyDescent="0.2">
      <c r="A4956" s="178">
        <v>42942</v>
      </c>
      <c r="B4956" s="179">
        <v>0.41666666666666669</v>
      </c>
      <c r="C4956" t="s">
        <v>349</v>
      </c>
      <c r="D4956">
        <v>2.89</v>
      </c>
      <c r="E4956">
        <v>3</v>
      </c>
      <c r="F4956">
        <v>3.24</v>
      </c>
      <c r="G4956">
        <v>2</v>
      </c>
      <c r="H4956" s="184">
        <f t="shared" ref="H4956:L4956" si="5399">H4932</f>
        <v>0.375</v>
      </c>
      <c r="I4956" s="185">
        <f t="shared" si="5399"/>
        <v>156</v>
      </c>
      <c r="J4956" s="185">
        <f t="shared" si="5399"/>
        <v>343</v>
      </c>
      <c r="K4956" s="185">
        <f t="shared" si="5399"/>
        <v>2872</v>
      </c>
      <c r="L4956" s="185">
        <f t="shared" si="5399"/>
        <v>2219</v>
      </c>
      <c r="M4956" s="147"/>
      <c r="N4956" s="143">
        <f t="shared" si="5374"/>
        <v>450.84000000000003</v>
      </c>
      <c r="O4956" s="143">
        <f t="shared" si="5370"/>
        <v>1029</v>
      </c>
      <c r="P4956" s="143">
        <f t="shared" si="5371"/>
        <v>9305.2800000000007</v>
      </c>
      <c r="Q4956" s="143">
        <f t="shared" si="5372"/>
        <v>4438</v>
      </c>
      <c r="R4956" s="188">
        <f t="shared" si="5375"/>
        <v>15223.12</v>
      </c>
      <c r="T4956">
        <v>46804.86</v>
      </c>
      <c r="U4956" s="190">
        <f t="shared" si="5376"/>
        <v>0.32524656627538251</v>
      </c>
    </row>
    <row r="4957" spans="1:21" x14ac:dyDescent="0.2">
      <c r="A4957" s="178">
        <v>42942</v>
      </c>
      <c r="B4957" s="179">
        <v>0.45833333333333331</v>
      </c>
      <c r="C4957" t="s">
        <v>349</v>
      </c>
      <c r="D4957">
        <v>2.61</v>
      </c>
      <c r="E4957">
        <v>3.44</v>
      </c>
      <c r="F4957">
        <v>4.13</v>
      </c>
      <c r="G4957">
        <v>1.3</v>
      </c>
      <c r="H4957" s="184">
        <f t="shared" ref="H4957:L4957" si="5400">H4933</f>
        <v>0.41666666666666669</v>
      </c>
      <c r="I4957" s="185">
        <f t="shared" si="5400"/>
        <v>196</v>
      </c>
      <c r="J4957" s="185">
        <f t="shared" si="5400"/>
        <v>315</v>
      </c>
      <c r="K4957" s="185">
        <f t="shared" si="5400"/>
        <v>2872</v>
      </c>
      <c r="L4957" s="185">
        <f t="shared" si="5400"/>
        <v>2219</v>
      </c>
      <c r="M4957" s="147"/>
      <c r="N4957" s="143">
        <f t="shared" si="5374"/>
        <v>511.56</v>
      </c>
      <c r="O4957" s="143">
        <f t="shared" si="5370"/>
        <v>1083.5999999999999</v>
      </c>
      <c r="P4957" s="143">
        <f t="shared" si="5371"/>
        <v>11861.36</v>
      </c>
      <c r="Q4957" s="143">
        <f t="shared" si="5372"/>
        <v>2884.7000000000003</v>
      </c>
      <c r="R4957" s="188">
        <f t="shared" si="5375"/>
        <v>16341.220000000001</v>
      </c>
      <c r="T4957">
        <v>50491.93</v>
      </c>
      <c r="U4957" s="190">
        <f t="shared" si="5376"/>
        <v>0.32364023320162255</v>
      </c>
    </row>
    <row r="4958" spans="1:21" x14ac:dyDescent="0.2">
      <c r="A4958" s="178">
        <v>42942</v>
      </c>
      <c r="B4958" s="179">
        <v>0.5</v>
      </c>
      <c r="C4958" t="s">
        <v>349</v>
      </c>
      <c r="D4958">
        <v>2.11</v>
      </c>
      <c r="E4958">
        <v>7.82</v>
      </c>
      <c r="F4958">
        <v>7.82</v>
      </c>
      <c r="G4958">
        <v>1.1599999999999999</v>
      </c>
      <c r="H4958" s="184">
        <f t="shared" ref="H4958:L4958" si="5401">H4934</f>
        <v>0.45833333333333331</v>
      </c>
      <c r="I4958" s="185">
        <f t="shared" si="5401"/>
        <v>226</v>
      </c>
      <c r="J4958" s="185">
        <f t="shared" si="5401"/>
        <v>326</v>
      </c>
      <c r="K4958" s="185">
        <f t="shared" si="5401"/>
        <v>2842</v>
      </c>
      <c r="L4958" s="185">
        <f t="shared" si="5401"/>
        <v>1635</v>
      </c>
      <c r="M4958" s="147"/>
      <c r="N4958" s="143">
        <f t="shared" si="5374"/>
        <v>476.85999999999996</v>
      </c>
      <c r="O4958" s="143">
        <f t="shared" si="5370"/>
        <v>2549.3200000000002</v>
      </c>
      <c r="P4958" s="143">
        <f t="shared" si="5371"/>
        <v>22224.440000000002</v>
      </c>
      <c r="Q4958" s="143">
        <f t="shared" si="5372"/>
        <v>1896.6</v>
      </c>
      <c r="R4958" s="188">
        <f t="shared" si="5375"/>
        <v>27147.22</v>
      </c>
      <c r="T4958">
        <v>54445.89</v>
      </c>
      <c r="U4958" s="190">
        <f t="shared" si="5376"/>
        <v>0.49860916958102808</v>
      </c>
    </row>
    <row r="4959" spans="1:21" x14ac:dyDescent="0.2">
      <c r="A4959" s="178">
        <v>42942</v>
      </c>
      <c r="B4959" s="179">
        <v>0.54166666666666663</v>
      </c>
      <c r="C4959" t="s">
        <v>349</v>
      </c>
      <c r="D4959">
        <v>1</v>
      </c>
      <c r="E4959">
        <v>8.08</v>
      </c>
      <c r="F4959">
        <v>8.08</v>
      </c>
      <c r="G4959">
        <v>1.06</v>
      </c>
      <c r="H4959" s="184">
        <f t="shared" ref="H4959:L4959" si="5402">H4935</f>
        <v>0.5</v>
      </c>
      <c r="I4959" s="185">
        <f t="shared" si="5402"/>
        <v>222</v>
      </c>
      <c r="J4959" s="185">
        <f t="shared" si="5402"/>
        <v>319</v>
      </c>
      <c r="K4959" s="185">
        <f t="shared" si="5402"/>
        <v>2842</v>
      </c>
      <c r="L4959" s="185">
        <f t="shared" si="5402"/>
        <v>1635</v>
      </c>
      <c r="M4959" s="147"/>
      <c r="N4959" s="143">
        <f t="shared" si="5374"/>
        <v>222</v>
      </c>
      <c r="O4959" s="143">
        <f t="shared" si="5370"/>
        <v>2577.52</v>
      </c>
      <c r="P4959" s="143">
        <f t="shared" si="5371"/>
        <v>22963.360000000001</v>
      </c>
      <c r="Q4959" s="143">
        <f t="shared" si="5372"/>
        <v>1733.1000000000001</v>
      </c>
      <c r="R4959" s="188">
        <f t="shared" si="5375"/>
        <v>27495.98</v>
      </c>
      <c r="T4959">
        <v>58225.64</v>
      </c>
      <c r="U4959" s="190">
        <f t="shared" si="5376"/>
        <v>0.4722314774041127</v>
      </c>
    </row>
    <row r="4960" spans="1:21" x14ac:dyDescent="0.2">
      <c r="A4960" s="178">
        <v>42942</v>
      </c>
      <c r="B4960" s="179">
        <v>0.58333333333333337</v>
      </c>
      <c r="C4960" t="s">
        <v>349</v>
      </c>
      <c r="D4960">
        <v>1.29</v>
      </c>
      <c r="E4960">
        <v>11.37</v>
      </c>
      <c r="F4960">
        <v>13.29</v>
      </c>
      <c r="G4960">
        <v>1</v>
      </c>
      <c r="H4960" s="184">
        <f t="shared" ref="H4960:L4960" si="5403">H4936</f>
        <v>0.54166666666666663</v>
      </c>
      <c r="I4960" s="185">
        <f t="shared" si="5403"/>
        <v>195</v>
      </c>
      <c r="J4960" s="185">
        <f t="shared" si="5403"/>
        <v>299</v>
      </c>
      <c r="K4960" s="185">
        <f t="shared" si="5403"/>
        <v>2842</v>
      </c>
      <c r="L4960" s="185">
        <f t="shared" si="5403"/>
        <v>1635</v>
      </c>
      <c r="M4960" s="147"/>
      <c r="N4960" s="143">
        <f t="shared" si="5374"/>
        <v>251.55</v>
      </c>
      <c r="O4960" s="143">
        <f t="shared" si="5370"/>
        <v>3399.6299999999997</v>
      </c>
      <c r="P4960" s="143">
        <f t="shared" si="5371"/>
        <v>37770.18</v>
      </c>
      <c r="Q4960" s="143">
        <f t="shared" si="5372"/>
        <v>1635</v>
      </c>
      <c r="R4960" s="188">
        <f t="shared" si="5375"/>
        <v>43056.36</v>
      </c>
      <c r="T4960">
        <v>61671.45</v>
      </c>
      <c r="U4960" s="190">
        <f t="shared" si="5376"/>
        <v>0.69815708889607753</v>
      </c>
    </row>
    <row r="4961" spans="1:21" x14ac:dyDescent="0.2">
      <c r="A4961" s="178">
        <v>42942</v>
      </c>
      <c r="B4961" s="179">
        <v>0.625</v>
      </c>
      <c r="C4961" t="s">
        <v>349</v>
      </c>
      <c r="D4961">
        <v>2.11</v>
      </c>
      <c r="E4961">
        <v>18.64</v>
      </c>
      <c r="F4961">
        <v>21.57</v>
      </c>
      <c r="G4961">
        <v>1.42</v>
      </c>
      <c r="H4961" s="184">
        <f t="shared" ref="H4961:L4961" si="5404">H4937</f>
        <v>0.58333333333333337</v>
      </c>
      <c r="I4961" s="185">
        <f t="shared" si="5404"/>
        <v>205</v>
      </c>
      <c r="J4961" s="185">
        <f t="shared" si="5404"/>
        <v>237</v>
      </c>
      <c r="K4961" s="185">
        <f t="shared" si="5404"/>
        <v>2842</v>
      </c>
      <c r="L4961" s="185">
        <f t="shared" si="5404"/>
        <v>1635</v>
      </c>
      <c r="M4961" s="147"/>
      <c r="N4961" s="143">
        <f t="shared" si="5374"/>
        <v>432.54999999999995</v>
      </c>
      <c r="O4961" s="143">
        <f t="shared" si="5370"/>
        <v>4417.68</v>
      </c>
      <c r="P4961" s="143">
        <f t="shared" si="5371"/>
        <v>61301.94</v>
      </c>
      <c r="Q4961" s="143">
        <f t="shared" si="5372"/>
        <v>2321.6999999999998</v>
      </c>
      <c r="R4961" s="188">
        <f t="shared" si="5375"/>
        <v>68473.87</v>
      </c>
      <c r="T4961">
        <v>64609.21</v>
      </c>
      <c r="U4961" s="190">
        <f t="shared" si="5376"/>
        <v>1.0598159302675267</v>
      </c>
    </row>
    <row r="4962" spans="1:21" x14ac:dyDescent="0.2">
      <c r="A4962" s="178">
        <v>42942</v>
      </c>
      <c r="B4962" s="179">
        <v>0.66666666666666663</v>
      </c>
      <c r="C4962" t="s">
        <v>349</v>
      </c>
      <c r="D4962">
        <v>3.2</v>
      </c>
      <c r="E4962">
        <v>22.11</v>
      </c>
      <c r="F4962">
        <v>27.5</v>
      </c>
      <c r="G4962">
        <v>3.46</v>
      </c>
      <c r="H4962" s="184">
        <f t="shared" ref="H4962:L4962" si="5405">H4938</f>
        <v>0.625</v>
      </c>
      <c r="I4962" s="185">
        <f t="shared" si="5405"/>
        <v>212</v>
      </c>
      <c r="J4962" s="185">
        <f t="shared" si="5405"/>
        <v>213</v>
      </c>
      <c r="K4962" s="185">
        <f t="shared" si="5405"/>
        <v>2842</v>
      </c>
      <c r="L4962" s="185">
        <f t="shared" si="5405"/>
        <v>1380</v>
      </c>
      <c r="M4962" s="147"/>
      <c r="N4962" s="143">
        <f t="shared" si="5374"/>
        <v>678.40000000000009</v>
      </c>
      <c r="O4962" s="143">
        <f t="shared" si="5370"/>
        <v>4709.43</v>
      </c>
      <c r="P4962" s="143">
        <f t="shared" si="5371"/>
        <v>78155</v>
      </c>
      <c r="Q4962" s="143">
        <f t="shared" si="5372"/>
        <v>4774.8</v>
      </c>
      <c r="R4962" s="188">
        <f t="shared" si="5375"/>
        <v>88317.63</v>
      </c>
      <c r="T4962">
        <v>66530.92</v>
      </c>
      <c r="U4962" s="190">
        <f t="shared" si="5376"/>
        <v>1.3274674391996986</v>
      </c>
    </row>
    <row r="4963" spans="1:21" x14ac:dyDescent="0.2">
      <c r="A4963" s="178">
        <v>42942</v>
      </c>
      <c r="B4963" s="179">
        <v>0.70833333333333337</v>
      </c>
      <c r="C4963" t="s">
        <v>349</v>
      </c>
      <c r="D4963">
        <v>3.5</v>
      </c>
      <c r="E4963">
        <v>17.739999999999998</v>
      </c>
      <c r="F4963">
        <v>20.8</v>
      </c>
      <c r="G4963">
        <v>6.69</v>
      </c>
      <c r="H4963" s="184">
        <f t="shared" ref="H4963:L4963" si="5406">H4939</f>
        <v>0.66666666666666663</v>
      </c>
      <c r="I4963" s="185">
        <f t="shared" si="5406"/>
        <v>191</v>
      </c>
      <c r="J4963" s="185">
        <f t="shared" si="5406"/>
        <v>237</v>
      </c>
      <c r="K4963" s="185">
        <f t="shared" si="5406"/>
        <v>2842</v>
      </c>
      <c r="L4963" s="185">
        <f t="shared" si="5406"/>
        <v>1380</v>
      </c>
      <c r="M4963" s="147"/>
      <c r="N4963" s="143">
        <f t="shared" si="5374"/>
        <v>668.5</v>
      </c>
      <c r="O4963" s="143">
        <f t="shared" si="5370"/>
        <v>4204.3799999999992</v>
      </c>
      <c r="P4963" s="143">
        <f t="shared" si="5371"/>
        <v>59113.599999999999</v>
      </c>
      <c r="Q4963" s="143">
        <f t="shared" si="5372"/>
        <v>9232.2000000000007</v>
      </c>
      <c r="R4963" s="188">
        <f t="shared" si="5375"/>
        <v>73218.679999999993</v>
      </c>
      <c r="T4963">
        <v>67643.210000000006</v>
      </c>
      <c r="U4963" s="190">
        <f t="shared" si="5376"/>
        <v>1.0824246809103233</v>
      </c>
    </row>
    <row r="4964" spans="1:21" x14ac:dyDescent="0.2">
      <c r="A4964" s="178">
        <v>42942</v>
      </c>
      <c r="B4964" s="179">
        <v>0.75</v>
      </c>
      <c r="C4964" t="s">
        <v>349</v>
      </c>
      <c r="D4964">
        <v>3.5</v>
      </c>
      <c r="E4964">
        <v>5</v>
      </c>
      <c r="F4964">
        <v>11.25</v>
      </c>
      <c r="G4964">
        <v>1.52</v>
      </c>
      <c r="H4964" s="184">
        <f t="shared" ref="H4964:L4964" si="5407">H4940</f>
        <v>0.70833333333333337</v>
      </c>
      <c r="I4964" s="185">
        <f t="shared" si="5407"/>
        <v>218</v>
      </c>
      <c r="J4964" s="185">
        <f t="shared" si="5407"/>
        <v>258</v>
      </c>
      <c r="K4964" s="185">
        <f t="shared" si="5407"/>
        <v>2842</v>
      </c>
      <c r="L4964" s="185">
        <f t="shared" si="5407"/>
        <v>1380</v>
      </c>
      <c r="M4964" s="147"/>
      <c r="N4964" s="143">
        <f t="shared" si="5374"/>
        <v>763</v>
      </c>
      <c r="O4964" s="143">
        <f t="shared" si="5370"/>
        <v>1290</v>
      </c>
      <c r="P4964" s="143">
        <f t="shared" si="5371"/>
        <v>31972.5</v>
      </c>
      <c r="Q4964" s="143">
        <f t="shared" si="5372"/>
        <v>2097.6</v>
      </c>
      <c r="R4964" s="188">
        <f t="shared" si="5375"/>
        <v>36123.1</v>
      </c>
      <c r="T4964">
        <v>67882.81</v>
      </c>
      <c r="U4964" s="190">
        <f t="shared" si="5376"/>
        <v>0.53213913802330814</v>
      </c>
    </row>
    <row r="4965" spans="1:21" x14ac:dyDescent="0.2">
      <c r="A4965" s="178">
        <v>42942</v>
      </c>
      <c r="B4965" s="179">
        <v>0.79166666666666663</v>
      </c>
      <c r="C4965" t="s">
        <v>349</v>
      </c>
      <c r="D4965">
        <v>2</v>
      </c>
      <c r="E4965">
        <v>4.43</v>
      </c>
      <c r="F4965">
        <v>9.4</v>
      </c>
      <c r="G4965">
        <v>2.64</v>
      </c>
      <c r="H4965" s="184">
        <f t="shared" ref="H4965:L4965" si="5408">H4941</f>
        <v>0.75</v>
      </c>
      <c r="I4965" s="185">
        <f t="shared" si="5408"/>
        <v>240</v>
      </c>
      <c r="J4965" s="185">
        <f t="shared" si="5408"/>
        <v>365</v>
      </c>
      <c r="K4965" s="185">
        <f t="shared" si="5408"/>
        <v>2842</v>
      </c>
      <c r="L4965" s="185">
        <f t="shared" si="5408"/>
        <v>1380</v>
      </c>
      <c r="M4965" s="147"/>
      <c r="N4965" s="143">
        <f t="shared" si="5374"/>
        <v>480</v>
      </c>
      <c r="O4965" s="143">
        <f t="shared" si="5370"/>
        <v>1616.9499999999998</v>
      </c>
      <c r="P4965" s="143">
        <f t="shared" si="5371"/>
        <v>26714.799999999999</v>
      </c>
      <c r="Q4965" s="143">
        <f t="shared" si="5372"/>
        <v>3643.2000000000003</v>
      </c>
      <c r="R4965" s="188">
        <f t="shared" si="5375"/>
        <v>32454.95</v>
      </c>
      <c r="T4965">
        <v>67520.460000000006</v>
      </c>
      <c r="U4965" s="190">
        <f t="shared" si="5376"/>
        <v>0.48066837814789765</v>
      </c>
    </row>
    <row r="4966" spans="1:21" x14ac:dyDescent="0.2">
      <c r="A4966" s="178">
        <v>42942</v>
      </c>
      <c r="B4966" s="179">
        <v>0.83333333333333337</v>
      </c>
      <c r="C4966" t="s">
        <v>349</v>
      </c>
      <c r="D4966">
        <v>1.5</v>
      </c>
      <c r="E4966">
        <v>4.66</v>
      </c>
      <c r="F4966">
        <v>9.9700000000000006</v>
      </c>
      <c r="G4966">
        <v>1.06</v>
      </c>
      <c r="H4966" s="184">
        <f t="shared" ref="H4966:L4966" si="5409">H4942</f>
        <v>0.79166666666666663</v>
      </c>
      <c r="I4966" s="185">
        <f t="shared" si="5409"/>
        <v>320</v>
      </c>
      <c r="J4966" s="185">
        <f t="shared" si="5409"/>
        <v>214</v>
      </c>
      <c r="K4966" s="185">
        <f t="shared" si="5409"/>
        <v>2842</v>
      </c>
      <c r="L4966" s="185">
        <f t="shared" si="5409"/>
        <v>1426</v>
      </c>
      <c r="M4966" s="147"/>
      <c r="N4966" s="143">
        <f t="shared" si="5374"/>
        <v>480</v>
      </c>
      <c r="O4966" s="143">
        <f t="shared" si="5370"/>
        <v>997.24</v>
      </c>
      <c r="P4966" s="143">
        <f t="shared" si="5371"/>
        <v>28334.74</v>
      </c>
      <c r="Q4966" s="143">
        <f t="shared" si="5372"/>
        <v>1511.5600000000002</v>
      </c>
      <c r="R4966" s="188">
        <f t="shared" si="5375"/>
        <v>31323.540000000005</v>
      </c>
      <c r="T4966">
        <v>65820.2</v>
      </c>
      <c r="U4966" s="190">
        <f t="shared" si="5376"/>
        <v>0.47589554574431564</v>
      </c>
    </row>
    <row r="4967" spans="1:21" x14ac:dyDescent="0.2">
      <c r="A4967" s="178">
        <v>42942</v>
      </c>
      <c r="B4967" s="179">
        <v>0.875</v>
      </c>
      <c r="C4967" t="s">
        <v>349</v>
      </c>
      <c r="D4967">
        <v>2.61</v>
      </c>
      <c r="E4967">
        <v>5.53</v>
      </c>
      <c r="F4967">
        <v>8.8800000000000008</v>
      </c>
      <c r="G4967">
        <v>1.1599999999999999</v>
      </c>
      <c r="H4967" s="184">
        <f t="shared" ref="H4967:L4967" si="5410">H4943</f>
        <v>0.83333333333333337</v>
      </c>
      <c r="I4967" s="185">
        <f t="shared" si="5410"/>
        <v>322</v>
      </c>
      <c r="J4967" s="185">
        <f t="shared" si="5410"/>
        <v>178</v>
      </c>
      <c r="K4967" s="185">
        <f t="shared" si="5410"/>
        <v>2842</v>
      </c>
      <c r="L4967" s="185">
        <f t="shared" si="5410"/>
        <v>1426</v>
      </c>
      <c r="M4967" s="147"/>
      <c r="N4967" s="143">
        <f t="shared" si="5374"/>
        <v>840.42</v>
      </c>
      <c r="O4967" s="143">
        <f t="shared" si="5370"/>
        <v>984.34</v>
      </c>
      <c r="P4967" s="143">
        <f t="shared" si="5371"/>
        <v>25236.960000000003</v>
      </c>
      <c r="Q4967" s="143">
        <f t="shared" si="5372"/>
        <v>1654.1599999999999</v>
      </c>
      <c r="R4967" s="188">
        <f t="shared" si="5375"/>
        <v>28715.88</v>
      </c>
      <c r="T4967">
        <v>63143.51</v>
      </c>
      <c r="U4967" s="190">
        <f t="shared" si="5376"/>
        <v>0.45477167803943747</v>
      </c>
    </row>
    <row r="4968" spans="1:21" x14ac:dyDescent="0.2">
      <c r="A4968" s="178">
        <v>42942</v>
      </c>
      <c r="B4968" s="179">
        <v>0.91666666666666663</v>
      </c>
      <c r="C4968" t="s">
        <v>349</v>
      </c>
      <c r="D4968">
        <v>5</v>
      </c>
      <c r="E4968">
        <v>3.24</v>
      </c>
      <c r="F4968">
        <v>6.3</v>
      </c>
      <c r="G4968">
        <v>1.1599999999999999</v>
      </c>
      <c r="H4968" s="184">
        <f t="shared" ref="H4968:L4968" si="5411">H4944</f>
        <v>0.875</v>
      </c>
      <c r="I4968" s="185">
        <f t="shared" si="5411"/>
        <v>337</v>
      </c>
      <c r="J4968" s="185">
        <f t="shared" si="5411"/>
        <v>173</v>
      </c>
      <c r="K4968" s="185">
        <f t="shared" si="5411"/>
        <v>2842</v>
      </c>
      <c r="L4968" s="185">
        <f t="shared" si="5411"/>
        <v>1426</v>
      </c>
      <c r="M4968" s="147"/>
      <c r="N4968" s="143">
        <f t="shared" si="5374"/>
        <v>1685</v>
      </c>
      <c r="O4968" s="143">
        <f t="shared" si="5370"/>
        <v>560.52</v>
      </c>
      <c r="P4968" s="143">
        <f t="shared" si="5371"/>
        <v>17904.599999999999</v>
      </c>
      <c r="Q4968" s="143">
        <f t="shared" si="5372"/>
        <v>1654.1599999999999</v>
      </c>
      <c r="R4968" s="188">
        <f t="shared" si="5375"/>
        <v>21804.28</v>
      </c>
      <c r="T4968">
        <v>60582.26</v>
      </c>
      <c r="U4968" s="190">
        <f t="shared" si="5376"/>
        <v>0.35991196102621459</v>
      </c>
    </row>
    <row r="4969" spans="1:21" x14ac:dyDescent="0.2">
      <c r="A4969" s="178">
        <v>42942</v>
      </c>
      <c r="B4969" s="179">
        <v>0.95833333333333337</v>
      </c>
      <c r="C4969" t="s">
        <v>349</v>
      </c>
      <c r="D4969">
        <v>2.64</v>
      </c>
      <c r="E4969">
        <v>2.29</v>
      </c>
      <c r="F4969">
        <v>3.92</v>
      </c>
      <c r="G4969">
        <v>0.12</v>
      </c>
      <c r="H4969" s="184">
        <f t="shared" ref="H4969:L4969" si="5412">H4945</f>
        <v>0.91666666666666663</v>
      </c>
      <c r="I4969" s="185">
        <f t="shared" si="5412"/>
        <v>394</v>
      </c>
      <c r="J4969" s="185">
        <f t="shared" si="5412"/>
        <v>194</v>
      </c>
      <c r="K4969" s="185">
        <f t="shared" si="5412"/>
        <v>2842</v>
      </c>
      <c r="L4969" s="185">
        <f t="shared" si="5412"/>
        <v>1426</v>
      </c>
      <c r="M4969" s="147"/>
      <c r="N4969" s="143">
        <f t="shared" si="5374"/>
        <v>1040.1600000000001</v>
      </c>
      <c r="O4969" s="143">
        <f t="shared" si="5370"/>
        <v>444.26</v>
      </c>
      <c r="P4969" s="143">
        <f t="shared" si="5371"/>
        <v>11140.64</v>
      </c>
      <c r="Q4969" s="143">
        <f t="shared" si="5372"/>
        <v>171.12</v>
      </c>
      <c r="R4969" s="188">
        <f t="shared" si="5375"/>
        <v>12796.18</v>
      </c>
      <c r="T4969">
        <v>58396.07</v>
      </c>
      <c r="U4969" s="190">
        <f t="shared" si="5376"/>
        <v>0.21912741730736332</v>
      </c>
    </row>
    <row r="4970" spans="1:21" x14ac:dyDescent="0.2">
      <c r="A4970" s="178">
        <v>42942</v>
      </c>
      <c r="B4970" s="180">
        <v>1</v>
      </c>
      <c r="C4970" t="s">
        <v>349</v>
      </c>
      <c r="D4970">
        <v>6.14</v>
      </c>
      <c r="E4970">
        <v>1.95</v>
      </c>
      <c r="F4970">
        <v>1.79</v>
      </c>
      <c r="G4970">
        <v>0.12</v>
      </c>
      <c r="H4970" s="184">
        <f t="shared" ref="H4970:L4970" si="5413">H4946</f>
        <v>0.95833333333333337</v>
      </c>
      <c r="I4970" s="185">
        <f t="shared" si="5413"/>
        <v>389</v>
      </c>
      <c r="J4970" s="185">
        <f t="shared" si="5413"/>
        <v>265</v>
      </c>
      <c r="K4970" s="185">
        <f t="shared" si="5413"/>
        <v>2985</v>
      </c>
      <c r="L4970" s="185">
        <f t="shared" si="5413"/>
        <v>1111</v>
      </c>
      <c r="M4970" s="147"/>
      <c r="N4970" s="143">
        <f t="shared" si="5374"/>
        <v>2388.46</v>
      </c>
      <c r="O4970" s="143">
        <f t="shared" si="5370"/>
        <v>516.75</v>
      </c>
      <c r="P4970" s="143">
        <f t="shared" si="5371"/>
        <v>5343.1500000000005</v>
      </c>
      <c r="Q4970" s="143">
        <f t="shared" si="5372"/>
        <v>133.32</v>
      </c>
      <c r="R4970" s="188">
        <f t="shared" si="5375"/>
        <v>8381.68</v>
      </c>
      <c r="T4970">
        <v>54400</v>
      </c>
      <c r="U4970" s="190">
        <f t="shared" si="5376"/>
        <v>0.15407500000000002</v>
      </c>
    </row>
    <row r="4971" spans="1:21" x14ac:dyDescent="0.2">
      <c r="A4971" s="178">
        <v>42943</v>
      </c>
      <c r="B4971" s="179">
        <v>4.1666666666666664E-2</v>
      </c>
      <c r="C4971" t="s">
        <v>349</v>
      </c>
      <c r="D4971">
        <v>11.79</v>
      </c>
      <c r="E4971">
        <v>2.61</v>
      </c>
      <c r="F4971">
        <v>1</v>
      </c>
      <c r="G4971">
        <v>0.12</v>
      </c>
      <c r="H4971" s="184">
        <f t="shared" ref="H4971:L4971" si="5414">H4947</f>
        <v>1</v>
      </c>
      <c r="I4971" s="185">
        <f t="shared" si="5414"/>
        <v>362</v>
      </c>
      <c r="J4971" s="185">
        <f t="shared" si="5414"/>
        <v>243</v>
      </c>
      <c r="K4971" s="185">
        <f t="shared" si="5414"/>
        <v>2985</v>
      </c>
      <c r="L4971" s="185">
        <f t="shared" si="5414"/>
        <v>1111</v>
      </c>
      <c r="M4971" s="147"/>
      <c r="N4971" s="143">
        <f t="shared" si="5374"/>
        <v>4267.9799999999996</v>
      </c>
      <c r="O4971" s="143">
        <f t="shared" si="5370"/>
        <v>634.23</v>
      </c>
      <c r="P4971" s="143">
        <f t="shared" si="5371"/>
        <v>2985</v>
      </c>
      <c r="Q4971" s="143">
        <f t="shared" si="5372"/>
        <v>133.32</v>
      </c>
      <c r="R4971" s="188">
        <f t="shared" si="5375"/>
        <v>8020.5299999999988</v>
      </c>
      <c r="T4971">
        <v>50292.14</v>
      </c>
      <c r="U4971" s="190">
        <f t="shared" si="5376"/>
        <v>0.1594787972832335</v>
      </c>
    </row>
    <row r="4972" spans="1:21" x14ac:dyDescent="0.2">
      <c r="A4972" s="178">
        <v>42943</v>
      </c>
      <c r="B4972" s="179">
        <v>8.3333333333333329E-2</v>
      </c>
      <c r="C4972" t="s">
        <v>349</v>
      </c>
      <c r="D4972">
        <v>5</v>
      </c>
      <c r="E4972">
        <v>2.4</v>
      </c>
      <c r="F4972">
        <v>1</v>
      </c>
      <c r="G4972">
        <v>0.12</v>
      </c>
      <c r="H4972" s="184">
        <f t="shared" ref="H4972:L4972" si="5415">H4948</f>
        <v>4.1666666666666664E-2</v>
      </c>
      <c r="I4972" s="185">
        <f t="shared" si="5415"/>
        <v>294</v>
      </c>
      <c r="J4972" s="185">
        <f t="shared" si="5415"/>
        <v>212</v>
      </c>
      <c r="K4972" s="185">
        <f t="shared" si="5415"/>
        <v>2985</v>
      </c>
      <c r="L4972" s="185">
        <f t="shared" si="5415"/>
        <v>1111</v>
      </c>
      <c r="M4972" s="147"/>
      <c r="N4972" s="143">
        <f t="shared" si="5374"/>
        <v>1470</v>
      </c>
      <c r="O4972" s="143">
        <f t="shared" si="5370"/>
        <v>508.79999999999995</v>
      </c>
      <c r="P4972" s="143">
        <f t="shared" si="5371"/>
        <v>2985</v>
      </c>
      <c r="Q4972" s="143">
        <f t="shared" si="5372"/>
        <v>133.32</v>
      </c>
      <c r="R4972" s="188">
        <f t="shared" si="5375"/>
        <v>5097.12</v>
      </c>
      <c r="T4972">
        <v>46786.06</v>
      </c>
      <c r="U4972" s="190">
        <f t="shared" si="5376"/>
        <v>0.10894527130517082</v>
      </c>
    </row>
    <row r="4973" spans="1:21" x14ac:dyDescent="0.2">
      <c r="A4973" s="178">
        <v>42943</v>
      </c>
      <c r="B4973" s="179">
        <v>0.125</v>
      </c>
      <c r="C4973" t="s">
        <v>349</v>
      </c>
      <c r="D4973">
        <v>4.22</v>
      </c>
      <c r="E4973">
        <v>1</v>
      </c>
      <c r="F4973">
        <v>1</v>
      </c>
      <c r="G4973">
        <v>0.85</v>
      </c>
      <c r="H4973" s="184">
        <f t="shared" ref="H4973:L4973" si="5416">H4949</f>
        <v>8.3333333333333329E-2</v>
      </c>
      <c r="I4973" s="185">
        <f t="shared" si="5416"/>
        <v>236</v>
      </c>
      <c r="J4973" s="185">
        <f t="shared" si="5416"/>
        <v>179</v>
      </c>
      <c r="K4973" s="185">
        <f t="shared" si="5416"/>
        <v>2985</v>
      </c>
      <c r="L4973" s="185">
        <f t="shared" si="5416"/>
        <v>1111</v>
      </c>
      <c r="M4973" s="147"/>
      <c r="N4973" s="143">
        <f t="shared" si="5374"/>
        <v>995.92</v>
      </c>
      <c r="O4973" s="143">
        <f t="shared" si="5370"/>
        <v>179</v>
      </c>
      <c r="P4973" s="143">
        <f t="shared" si="5371"/>
        <v>2985</v>
      </c>
      <c r="Q4973" s="143">
        <f t="shared" si="5372"/>
        <v>944.35</v>
      </c>
      <c r="R4973" s="188">
        <f t="shared" si="5375"/>
        <v>5104.2700000000004</v>
      </c>
      <c r="T4973">
        <v>44193.37</v>
      </c>
      <c r="U4973" s="190">
        <f t="shared" si="5376"/>
        <v>0.11549854650143224</v>
      </c>
    </row>
    <row r="4974" spans="1:21" x14ac:dyDescent="0.2">
      <c r="A4974" s="178">
        <v>42943</v>
      </c>
      <c r="B4974" s="179">
        <v>0.16666666666666666</v>
      </c>
      <c r="C4974" t="s">
        <v>349</v>
      </c>
      <c r="D4974">
        <v>3.5</v>
      </c>
      <c r="E4974">
        <v>1</v>
      </c>
      <c r="F4974">
        <v>1</v>
      </c>
      <c r="G4974">
        <v>0.85</v>
      </c>
      <c r="H4974" s="184">
        <f t="shared" ref="H4974:L4974" si="5417">H4950</f>
        <v>0.125</v>
      </c>
      <c r="I4974" s="185">
        <f t="shared" si="5417"/>
        <v>201</v>
      </c>
      <c r="J4974" s="185">
        <f t="shared" si="5417"/>
        <v>205</v>
      </c>
      <c r="K4974" s="185">
        <f t="shared" si="5417"/>
        <v>2985</v>
      </c>
      <c r="L4974" s="185">
        <f t="shared" si="5417"/>
        <v>1717</v>
      </c>
      <c r="M4974" s="147"/>
      <c r="N4974" s="143">
        <f t="shared" si="5374"/>
        <v>703.5</v>
      </c>
      <c r="O4974" s="143">
        <f t="shared" si="5370"/>
        <v>205</v>
      </c>
      <c r="P4974" s="143">
        <f t="shared" si="5371"/>
        <v>2985</v>
      </c>
      <c r="Q4974" s="143">
        <f t="shared" si="5372"/>
        <v>1459.45</v>
      </c>
      <c r="R4974" s="188">
        <f t="shared" si="5375"/>
        <v>5352.95</v>
      </c>
      <c r="T4974">
        <v>42276.59</v>
      </c>
      <c r="U4974" s="190">
        <f t="shared" si="5376"/>
        <v>0.12661735490019418</v>
      </c>
    </row>
    <row r="4975" spans="1:21" x14ac:dyDescent="0.2">
      <c r="A4975" s="178">
        <v>42943</v>
      </c>
      <c r="B4975" s="179">
        <v>0.20833333333333334</v>
      </c>
      <c r="C4975" t="s">
        <v>349</v>
      </c>
      <c r="D4975">
        <v>2.61</v>
      </c>
      <c r="E4975">
        <v>1.39</v>
      </c>
      <c r="F4975">
        <v>1</v>
      </c>
      <c r="G4975">
        <v>0.85</v>
      </c>
      <c r="H4975" s="184">
        <f t="shared" ref="H4975:L4975" si="5418">H4951</f>
        <v>0.16666666666666666</v>
      </c>
      <c r="I4975" s="185">
        <f t="shared" si="5418"/>
        <v>185</v>
      </c>
      <c r="J4975" s="185">
        <f t="shared" si="5418"/>
        <v>205</v>
      </c>
      <c r="K4975" s="185">
        <f t="shared" si="5418"/>
        <v>2985</v>
      </c>
      <c r="L4975" s="185">
        <f t="shared" si="5418"/>
        <v>1717</v>
      </c>
      <c r="M4975" s="147"/>
      <c r="N4975" s="143">
        <f t="shared" si="5374"/>
        <v>482.84999999999997</v>
      </c>
      <c r="O4975" s="143">
        <f t="shared" si="5370"/>
        <v>284.95</v>
      </c>
      <c r="P4975" s="143">
        <f t="shared" si="5371"/>
        <v>2985</v>
      </c>
      <c r="Q4975" s="143">
        <f t="shared" si="5372"/>
        <v>1459.45</v>
      </c>
      <c r="R4975" s="188">
        <f t="shared" si="5375"/>
        <v>5212.25</v>
      </c>
      <c r="T4975">
        <v>40960.660000000003</v>
      </c>
      <c r="U4975" s="190">
        <f t="shared" si="5376"/>
        <v>0.12725014684821973</v>
      </c>
    </row>
    <row r="4976" spans="1:21" x14ac:dyDescent="0.2">
      <c r="A4976" s="178">
        <v>42943</v>
      </c>
      <c r="B4976" s="179">
        <v>0.25</v>
      </c>
      <c r="C4976" t="s">
        <v>349</v>
      </c>
      <c r="D4976">
        <v>2.61</v>
      </c>
      <c r="E4976">
        <v>2.6</v>
      </c>
      <c r="F4976">
        <v>1</v>
      </c>
      <c r="G4976">
        <v>0.85</v>
      </c>
      <c r="H4976" s="184">
        <f t="shared" ref="H4976:L4976" si="5419">H4952</f>
        <v>0.20833333333333334</v>
      </c>
      <c r="I4976" s="185">
        <f t="shared" si="5419"/>
        <v>207</v>
      </c>
      <c r="J4976" s="185">
        <f t="shared" si="5419"/>
        <v>283</v>
      </c>
      <c r="K4976" s="185">
        <f t="shared" si="5419"/>
        <v>2985</v>
      </c>
      <c r="L4976" s="185">
        <f t="shared" si="5419"/>
        <v>1717</v>
      </c>
      <c r="M4976" s="147"/>
      <c r="N4976" s="143">
        <f t="shared" si="5374"/>
        <v>540.27</v>
      </c>
      <c r="O4976" s="143">
        <f t="shared" si="5370"/>
        <v>735.80000000000007</v>
      </c>
      <c r="P4976" s="143">
        <f t="shared" si="5371"/>
        <v>2985</v>
      </c>
      <c r="Q4976" s="143">
        <f t="shared" si="5372"/>
        <v>1459.45</v>
      </c>
      <c r="R4976" s="188">
        <f t="shared" si="5375"/>
        <v>5720.5199999999995</v>
      </c>
      <c r="T4976">
        <v>40440.69</v>
      </c>
      <c r="U4976" s="190">
        <f t="shared" si="5376"/>
        <v>0.14145455975157692</v>
      </c>
    </row>
    <row r="4977" spans="1:21" x14ac:dyDescent="0.2">
      <c r="A4977" s="178">
        <v>42943</v>
      </c>
      <c r="B4977" s="179">
        <v>0.29166666666666669</v>
      </c>
      <c r="C4977" t="s">
        <v>349</v>
      </c>
      <c r="D4977">
        <v>3</v>
      </c>
      <c r="E4977">
        <v>4</v>
      </c>
      <c r="F4977">
        <v>1</v>
      </c>
      <c r="G4977">
        <v>1.22</v>
      </c>
      <c r="H4977" s="184">
        <f t="shared" ref="H4977:L4977" si="5420">H4953</f>
        <v>0.25</v>
      </c>
      <c r="I4977" s="185">
        <f t="shared" si="5420"/>
        <v>327</v>
      </c>
      <c r="J4977" s="185">
        <f t="shared" si="5420"/>
        <v>438</v>
      </c>
      <c r="K4977" s="185">
        <f t="shared" si="5420"/>
        <v>2985</v>
      </c>
      <c r="L4977" s="185">
        <f t="shared" si="5420"/>
        <v>1717</v>
      </c>
      <c r="M4977" s="147"/>
      <c r="N4977" s="143">
        <f t="shared" si="5374"/>
        <v>981</v>
      </c>
      <c r="O4977" s="143">
        <f t="shared" si="5370"/>
        <v>1752</v>
      </c>
      <c r="P4977" s="143">
        <f t="shared" si="5371"/>
        <v>2985</v>
      </c>
      <c r="Q4977" s="143">
        <f t="shared" si="5372"/>
        <v>2094.7399999999998</v>
      </c>
      <c r="R4977" s="188">
        <f t="shared" si="5375"/>
        <v>7812.74</v>
      </c>
      <c r="T4977">
        <v>41174.120000000003</v>
      </c>
      <c r="U4977" s="190">
        <f t="shared" si="5376"/>
        <v>0.18974880337454691</v>
      </c>
    </row>
    <row r="4978" spans="1:21" x14ac:dyDescent="0.2">
      <c r="A4978" s="178">
        <v>42943</v>
      </c>
      <c r="B4978" s="179">
        <v>0.33333333333333331</v>
      </c>
      <c r="C4978" t="s">
        <v>349</v>
      </c>
      <c r="D4978">
        <v>2.61</v>
      </c>
      <c r="E4978">
        <v>4</v>
      </c>
      <c r="F4978">
        <v>1.01</v>
      </c>
      <c r="G4978">
        <v>2</v>
      </c>
      <c r="H4978" s="184">
        <f t="shared" ref="H4978:L4978" si="5421">H4954</f>
        <v>0.29166666666666669</v>
      </c>
      <c r="I4978" s="185">
        <f t="shared" si="5421"/>
        <v>249</v>
      </c>
      <c r="J4978" s="185">
        <f t="shared" si="5421"/>
        <v>556</v>
      </c>
      <c r="K4978" s="185">
        <f t="shared" si="5421"/>
        <v>2872</v>
      </c>
      <c r="L4978" s="185">
        <f t="shared" si="5421"/>
        <v>2219</v>
      </c>
      <c r="M4978" s="147"/>
      <c r="N4978" s="143">
        <f t="shared" si="5374"/>
        <v>649.89</v>
      </c>
      <c r="O4978" s="143">
        <f t="shared" si="5370"/>
        <v>2224</v>
      </c>
      <c r="P4978" s="143">
        <f t="shared" si="5371"/>
        <v>2900.72</v>
      </c>
      <c r="Q4978" s="143">
        <f t="shared" si="5372"/>
        <v>4438</v>
      </c>
      <c r="R4978" s="188">
        <f t="shared" si="5375"/>
        <v>10212.61</v>
      </c>
      <c r="T4978">
        <v>42447.68</v>
      </c>
      <c r="U4978" s="190">
        <f t="shared" si="5376"/>
        <v>0.24059288988232103</v>
      </c>
    </row>
    <row r="4979" spans="1:21" x14ac:dyDescent="0.2">
      <c r="A4979" s="178">
        <v>42943</v>
      </c>
      <c r="B4979" s="179">
        <v>0.375</v>
      </c>
      <c r="C4979" t="s">
        <v>349</v>
      </c>
      <c r="D4979">
        <v>3.11</v>
      </c>
      <c r="E4979">
        <v>4</v>
      </c>
      <c r="F4979">
        <v>1.51</v>
      </c>
      <c r="G4979">
        <v>2</v>
      </c>
      <c r="H4979" s="184">
        <f t="shared" ref="H4979:L4979" si="5422">H4955</f>
        <v>0.33333333333333331</v>
      </c>
      <c r="I4979" s="185">
        <f t="shared" si="5422"/>
        <v>256</v>
      </c>
      <c r="J4979" s="185">
        <f t="shared" si="5422"/>
        <v>306</v>
      </c>
      <c r="K4979" s="185">
        <f t="shared" si="5422"/>
        <v>2872</v>
      </c>
      <c r="L4979" s="185">
        <f t="shared" si="5422"/>
        <v>2219</v>
      </c>
      <c r="M4979" s="147"/>
      <c r="N4979" s="143">
        <f t="shared" si="5374"/>
        <v>796.16</v>
      </c>
      <c r="O4979" s="143">
        <f t="shared" si="5370"/>
        <v>1224</v>
      </c>
      <c r="P4979" s="143">
        <f t="shared" si="5371"/>
        <v>4336.72</v>
      </c>
      <c r="Q4979" s="143">
        <f t="shared" si="5372"/>
        <v>4438</v>
      </c>
      <c r="R4979" s="188">
        <f t="shared" si="5375"/>
        <v>10794.880000000001</v>
      </c>
      <c r="T4979">
        <v>43464.44</v>
      </c>
      <c r="U4979" s="190">
        <f t="shared" si="5376"/>
        <v>0.24836118905477675</v>
      </c>
    </row>
    <row r="4980" spans="1:21" x14ac:dyDescent="0.2">
      <c r="A4980" s="178">
        <v>42943</v>
      </c>
      <c r="B4980" s="179">
        <v>0.41666666666666669</v>
      </c>
      <c r="C4980" t="s">
        <v>349</v>
      </c>
      <c r="D4980">
        <v>3.01</v>
      </c>
      <c r="E4980">
        <v>6.05</v>
      </c>
      <c r="F4980">
        <v>3.69</v>
      </c>
      <c r="G4980">
        <v>3</v>
      </c>
      <c r="H4980" s="184">
        <f t="shared" ref="H4980:L4980" si="5423">H4956</f>
        <v>0.375</v>
      </c>
      <c r="I4980" s="185">
        <f t="shared" si="5423"/>
        <v>156</v>
      </c>
      <c r="J4980" s="185">
        <f t="shared" si="5423"/>
        <v>343</v>
      </c>
      <c r="K4980" s="185">
        <f t="shared" si="5423"/>
        <v>2872</v>
      </c>
      <c r="L4980" s="185">
        <f t="shared" si="5423"/>
        <v>2219</v>
      </c>
      <c r="M4980" s="147"/>
      <c r="N4980" s="143">
        <f t="shared" si="5374"/>
        <v>469.55999999999995</v>
      </c>
      <c r="O4980" s="143">
        <f t="shared" si="5370"/>
        <v>2075.15</v>
      </c>
      <c r="P4980" s="143">
        <f t="shared" si="5371"/>
        <v>10597.68</v>
      </c>
      <c r="Q4980" s="143">
        <f t="shared" si="5372"/>
        <v>6657</v>
      </c>
      <c r="R4980" s="188">
        <f t="shared" si="5375"/>
        <v>19799.39</v>
      </c>
      <c r="T4980">
        <v>46386.35</v>
      </c>
      <c r="U4980" s="190">
        <f t="shared" si="5376"/>
        <v>0.42683655859967423</v>
      </c>
    </row>
    <row r="4981" spans="1:21" x14ac:dyDescent="0.2">
      <c r="A4981" s="178">
        <v>42943</v>
      </c>
      <c r="B4981" s="179">
        <v>0.45833333333333331</v>
      </c>
      <c r="C4981" t="s">
        <v>349</v>
      </c>
      <c r="D4981">
        <v>2.61</v>
      </c>
      <c r="E4981">
        <v>10.97</v>
      </c>
      <c r="F4981">
        <v>8.41</v>
      </c>
      <c r="G4981">
        <v>0.99</v>
      </c>
      <c r="H4981" s="184">
        <f t="shared" ref="H4981:L4981" si="5424">H4957</f>
        <v>0.41666666666666669</v>
      </c>
      <c r="I4981" s="185">
        <f t="shared" si="5424"/>
        <v>196</v>
      </c>
      <c r="J4981" s="185">
        <f t="shared" si="5424"/>
        <v>315</v>
      </c>
      <c r="K4981" s="185">
        <f t="shared" si="5424"/>
        <v>2872</v>
      </c>
      <c r="L4981" s="185">
        <f t="shared" si="5424"/>
        <v>2219</v>
      </c>
      <c r="M4981" s="147"/>
      <c r="N4981" s="143">
        <f t="shared" si="5374"/>
        <v>511.56</v>
      </c>
      <c r="O4981" s="143">
        <f t="shared" si="5370"/>
        <v>3455.55</v>
      </c>
      <c r="P4981" s="143">
        <f t="shared" si="5371"/>
        <v>24153.52</v>
      </c>
      <c r="Q4981" s="143">
        <f t="shared" si="5372"/>
        <v>2196.81</v>
      </c>
      <c r="R4981" s="188">
        <f t="shared" si="5375"/>
        <v>30317.440000000002</v>
      </c>
      <c r="T4981">
        <v>50193.3</v>
      </c>
      <c r="U4981" s="190">
        <f t="shared" si="5376"/>
        <v>0.60401368310113102</v>
      </c>
    </row>
    <row r="4982" spans="1:21" x14ac:dyDescent="0.2">
      <c r="A4982" s="178">
        <v>42943</v>
      </c>
      <c r="B4982" s="179">
        <v>0.5</v>
      </c>
      <c r="C4982" t="s">
        <v>349</v>
      </c>
      <c r="D4982">
        <v>2.11</v>
      </c>
      <c r="E4982">
        <v>9.51</v>
      </c>
      <c r="F4982">
        <v>9.51</v>
      </c>
      <c r="G4982">
        <v>1.33</v>
      </c>
      <c r="H4982" s="184">
        <f t="shared" ref="H4982:L4982" si="5425">H4958</f>
        <v>0.45833333333333331</v>
      </c>
      <c r="I4982" s="185">
        <f t="shared" si="5425"/>
        <v>226</v>
      </c>
      <c r="J4982" s="185">
        <f t="shared" si="5425"/>
        <v>326</v>
      </c>
      <c r="K4982" s="185">
        <f t="shared" si="5425"/>
        <v>2842</v>
      </c>
      <c r="L4982" s="185">
        <f t="shared" si="5425"/>
        <v>1635</v>
      </c>
      <c r="M4982" s="147"/>
      <c r="N4982" s="143">
        <f t="shared" si="5374"/>
        <v>476.85999999999996</v>
      </c>
      <c r="O4982" s="143">
        <f t="shared" si="5370"/>
        <v>3100.2599999999998</v>
      </c>
      <c r="P4982" s="143">
        <f t="shared" si="5371"/>
        <v>27027.42</v>
      </c>
      <c r="Q4982" s="143">
        <f t="shared" si="5372"/>
        <v>2174.5500000000002</v>
      </c>
      <c r="R4982" s="188">
        <f t="shared" si="5375"/>
        <v>32779.089999999997</v>
      </c>
      <c r="T4982">
        <v>54274.19</v>
      </c>
      <c r="U4982" s="190">
        <f t="shared" si="5376"/>
        <v>0.60395355508760229</v>
      </c>
    </row>
    <row r="4983" spans="1:21" x14ac:dyDescent="0.2">
      <c r="A4983" s="178">
        <v>42943</v>
      </c>
      <c r="B4983" s="179">
        <v>0.54166666666666663</v>
      </c>
      <c r="C4983" t="s">
        <v>349</v>
      </c>
      <c r="D4983">
        <v>1</v>
      </c>
      <c r="E4983">
        <v>12.47</v>
      </c>
      <c r="F4983">
        <v>13.47</v>
      </c>
      <c r="G4983">
        <v>3.28</v>
      </c>
      <c r="H4983" s="184">
        <f t="shared" ref="H4983:L4983" si="5426">H4959</f>
        <v>0.5</v>
      </c>
      <c r="I4983" s="185">
        <f t="shared" si="5426"/>
        <v>222</v>
      </c>
      <c r="J4983" s="185">
        <f t="shared" si="5426"/>
        <v>319</v>
      </c>
      <c r="K4983" s="185">
        <f t="shared" si="5426"/>
        <v>2842</v>
      </c>
      <c r="L4983" s="185">
        <f t="shared" si="5426"/>
        <v>1635</v>
      </c>
      <c r="M4983" s="147"/>
      <c r="N4983" s="143">
        <f t="shared" si="5374"/>
        <v>222</v>
      </c>
      <c r="O4983" s="143">
        <f t="shared" si="5370"/>
        <v>3977.9300000000003</v>
      </c>
      <c r="P4983" s="143">
        <f t="shared" si="5371"/>
        <v>38281.740000000005</v>
      </c>
      <c r="Q4983" s="143">
        <f t="shared" si="5372"/>
        <v>5362.7999999999993</v>
      </c>
      <c r="R4983" s="188">
        <f t="shared" si="5375"/>
        <v>47844.47</v>
      </c>
      <c r="T4983">
        <v>58150.21</v>
      </c>
      <c r="U4983" s="190">
        <f t="shared" si="5376"/>
        <v>0.82277381285467421</v>
      </c>
    </row>
    <row r="4984" spans="1:21" x14ac:dyDescent="0.2">
      <c r="A4984" s="178">
        <v>42943</v>
      </c>
      <c r="B4984" s="179">
        <v>0.58333333333333337</v>
      </c>
      <c r="C4984" t="s">
        <v>349</v>
      </c>
      <c r="D4984">
        <v>1.86</v>
      </c>
      <c r="E4984">
        <v>16.559999999999999</v>
      </c>
      <c r="F4984">
        <v>20.5</v>
      </c>
      <c r="G4984">
        <v>7</v>
      </c>
      <c r="H4984" s="184">
        <f t="shared" ref="H4984:L4984" si="5427">H4960</f>
        <v>0.54166666666666663</v>
      </c>
      <c r="I4984" s="185">
        <f t="shared" si="5427"/>
        <v>195</v>
      </c>
      <c r="J4984" s="185">
        <f t="shared" si="5427"/>
        <v>299</v>
      </c>
      <c r="K4984" s="185">
        <f t="shared" si="5427"/>
        <v>2842</v>
      </c>
      <c r="L4984" s="185">
        <f t="shared" si="5427"/>
        <v>1635</v>
      </c>
      <c r="M4984" s="147"/>
      <c r="N4984" s="143">
        <f t="shared" si="5374"/>
        <v>362.70000000000005</v>
      </c>
      <c r="O4984" s="143">
        <f t="shared" si="5370"/>
        <v>4951.4399999999996</v>
      </c>
      <c r="P4984" s="143">
        <f t="shared" si="5371"/>
        <v>58261</v>
      </c>
      <c r="Q4984" s="143">
        <f t="shared" si="5372"/>
        <v>11445</v>
      </c>
      <c r="R4984" s="188">
        <f t="shared" si="5375"/>
        <v>75020.14</v>
      </c>
      <c r="T4984">
        <v>61697.04</v>
      </c>
      <c r="U4984" s="190">
        <f t="shared" si="5376"/>
        <v>1.2159439091405357</v>
      </c>
    </row>
    <row r="4985" spans="1:21" x14ac:dyDescent="0.2">
      <c r="A4985" s="178">
        <v>42943</v>
      </c>
      <c r="B4985" s="179">
        <v>0.625</v>
      </c>
      <c r="C4985" t="s">
        <v>349</v>
      </c>
      <c r="D4985">
        <v>1.41</v>
      </c>
      <c r="E4985">
        <v>26.3</v>
      </c>
      <c r="F4985">
        <v>33.53</v>
      </c>
      <c r="G4985">
        <v>14.43</v>
      </c>
      <c r="H4985" s="184">
        <f t="shared" ref="H4985:L4985" si="5428">H4961</f>
        <v>0.58333333333333337</v>
      </c>
      <c r="I4985" s="185">
        <f t="shared" si="5428"/>
        <v>205</v>
      </c>
      <c r="J4985" s="185">
        <f t="shared" si="5428"/>
        <v>237</v>
      </c>
      <c r="K4985" s="185">
        <f t="shared" si="5428"/>
        <v>2842</v>
      </c>
      <c r="L4985" s="185">
        <f t="shared" si="5428"/>
        <v>1635</v>
      </c>
      <c r="M4985" s="147"/>
      <c r="N4985" s="143">
        <f t="shared" si="5374"/>
        <v>289.05</v>
      </c>
      <c r="O4985" s="143">
        <f t="shared" si="5370"/>
        <v>6233.1</v>
      </c>
      <c r="P4985" s="143">
        <f t="shared" si="5371"/>
        <v>95292.260000000009</v>
      </c>
      <c r="Q4985" s="143">
        <f t="shared" si="5372"/>
        <v>23593.05</v>
      </c>
      <c r="R4985" s="188">
        <f t="shared" si="5375"/>
        <v>125407.46</v>
      </c>
      <c r="T4985">
        <v>65029.74</v>
      </c>
      <c r="U4985" s="190">
        <f t="shared" si="5376"/>
        <v>1.9284631923793638</v>
      </c>
    </row>
    <row r="4986" spans="1:21" x14ac:dyDescent="0.2">
      <c r="A4986" s="178">
        <v>42943</v>
      </c>
      <c r="B4986" s="179">
        <v>0.66666666666666663</v>
      </c>
      <c r="C4986" t="s">
        <v>349</v>
      </c>
      <c r="D4986">
        <v>3</v>
      </c>
      <c r="E4986">
        <v>38.78</v>
      </c>
      <c r="F4986">
        <v>50.35</v>
      </c>
      <c r="G4986">
        <v>30.89</v>
      </c>
      <c r="H4986" s="184">
        <f t="shared" ref="H4986:L4986" si="5429">H4962</f>
        <v>0.625</v>
      </c>
      <c r="I4986" s="185">
        <f t="shared" si="5429"/>
        <v>212</v>
      </c>
      <c r="J4986" s="185">
        <f t="shared" si="5429"/>
        <v>213</v>
      </c>
      <c r="K4986" s="185">
        <f t="shared" si="5429"/>
        <v>2842</v>
      </c>
      <c r="L4986" s="185">
        <f t="shared" si="5429"/>
        <v>1380</v>
      </c>
      <c r="M4986" s="147"/>
      <c r="N4986" s="143">
        <f t="shared" si="5374"/>
        <v>636</v>
      </c>
      <c r="O4986" s="143">
        <f t="shared" si="5370"/>
        <v>8260.14</v>
      </c>
      <c r="P4986" s="143">
        <f t="shared" si="5371"/>
        <v>143094.70000000001</v>
      </c>
      <c r="Q4986" s="143">
        <f t="shared" si="5372"/>
        <v>42628.200000000004</v>
      </c>
      <c r="R4986" s="188">
        <f t="shared" si="5375"/>
        <v>194619.04000000004</v>
      </c>
      <c r="T4986">
        <v>67384.39</v>
      </c>
      <c r="U4986" s="190">
        <f t="shared" si="5376"/>
        <v>2.8881917607327163</v>
      </c>
    </row>
    <row r="4987" spans="1:21" x14ac:dyDescent="0.2">
      <c r="A4987" s="178">
        <v>42943</v>
      </c>
      <c r="B4987" s="179">
        <v>0.70833333333333337</v>
      </c>
      <c r="C4987" t="s">
        <v>349</v>
      </c>
      <c r="D4987">
        <v>3.78</v>
      </c>
      <c r="E4987">
        <v>31.06</v>
      </c>
      <c r="F4987">
        <v>40</v>
      </c>
      <c r="G4987">
        <v>24.18</v>
      </c>
      <c r="H4987" s="184">
        <f t="shared" ref="H4987:L4987" si="5430">H4963</f>
        <v>0.66666666666666663</v>
      </c>
      <c r="I4987" s="185">
        <f t="shared" si="5430"/>
        <v>191</v>
      </c>
      <c r="J4987" s="185">
        <f t="shared" si="5430"/>
        <v>237</v>
      </c>
      <c r="K4987" s="185">
        <f t="shared" si="5430"/>
        <v>2842</v>
      </c>
      <c r="L4987" s="185">
        <f t="shared" si="5430"/>
        <v>1380</v>
      </c>
      <c r="M4987" s="147"/>
      <c r="N4987" s="143">
        <f t="shared" si="5374"/>
        <v>721.98</v>
      </c>
      <c r="O4987" s="143">
        <f t="shared" si="5370"/>
        <v>7361.2199999999993</v>
      </c>
      <c r="P4987" s="143">
        <f t="shared" si="5371"/>
        <v>113680</v>
      </c>
      <c r="Q4987" s="143">
        <f t="shared" si="5372"/>
        <v>33368.400000000001</v>
      </c>
      <c r="R4987" s="188">
        <f t="shared" si="5375"/>
        <v>155131.6</v>
      </c>
      <c r="T4987">
        <v>68491.81</v>
      </c>
      <c r="U4987" s="190">
        <f t="shared" si="5376"/>
        <v>2.2649656944385033</v>
      </c>
    </row>
    <row r="4988" spans="1:21" x14ac:dyDescent="0.2">
      <c r="A4988" s="178">
        <v>42943</v>
      </c>
      <c r="B4988" s="179">
        <v>0.75</v>
      </c>
      <c r="C4988" t="s">
        <v>349</v>
      </c>
      <c r="D4988">
        <v>3.58</v>
      </c>
      <c r="E4988">
        <v>10.06</v>
      </c>
      <c r="F4988">
        <v>20.79</v>
      </c>
      <c r="G4988">
        <v>4</v>
      </c>
      <c r="H4988" s="184">
        <f t="shared" ref="H4988:L4988" si="5431">H4964</f>
        <v>0.70833333333333337</v>
      </c>
      <c r="I4988" s="185">
        <f t="shared" si="5431"/>
        <v>218</v>
      </c>
      <c r="J4988" s="185">
        <f t="shared" si="5431"/>
        <v>258</v>
      </c>
      <c r="K4988" s="185">
        <f t="shared" si="5431"/>
        <v>2842</v>
      </c>
      <c r="L4988" s="185">
        <f t="shared" si="5431"/>
        <v>1380</v>
      </c>
      <c r="M4988" s="147"/>
      <c r="N4988" s="143">
        <f t="shared" si="5374"/>
        <v>780.44</v>
      </c>
      <c r="O4988" s="143">
        <f t="shared" si="5370"/>
        <v>2595.48</v>
      </c>
      <c r="P4988" s="143">
        <f t="shared" si="5371"/>
        <v>59085.18</v>
      </c>
      <c r="Q4988" s="143">
        <f t="shared" si="5372"/>
        <v>5520</v>
      </c>
      <c r="R4988" s="188">
        <f t="shared" si="5375"/>
        <v>67981.100000000006</v>
      </c>
      <c r="T4988">
        <v>68633.42</v>
      </c>
      <c r="U4988" s="190">
        <f t="shared" si="5376"/>
        <v>0.99049559238050511</v>
      </c>
    </row>
    <row r="4989" spans="1:21" x14ac:dyDescent="0.2">
      <c r="A4989" s="178">
        <v>42943</v>
      </c>
      <c r="B4989" s="179">
        <v>0.79166666666666663</v>
      </c>
      <c r="C4989" t="s">
        <v>349</v>
      </c>
      <c r="D4989">
        <v>2.21</v>
      </c>
      <c r="E4989">
        <v>9.75</v>
      </c>
      <c r="F4989">
        <v>14.84</v>
      </c>
      <c r="G4989">
        <v>3.63</v>
      </c>
      <c r="H4989" s="184">
        <f t="shared" ref="H4989:L4989" si="5432">H4965</f>
        <v>0.75</v>
      </c>
      <c r="I4989" s="185">
        <f t="shared" si="5432"/>
        <v>240</v>
      </c>
      <c r="J4989" s="185">
        <f t="shared" si="5432"/>
        <v>365</v>
      </c>
      <c r="K4989" s="185">
        <f t="shared" si="5432"/>
        <v>2842</v>
      </c>
      <c r="L4989" s="185">
        <f t="shared" si="5432"/>
        <v>1380</v>
      </c>
      <c r="M4989" s="147"/>
      <c r="N4989" s="143">
        <f t="shared" si="5374"/>
        <v>530.4</v>
      </c>
      <c r="O4989" s="143">
        <f t="shared" si="5370"/>
        <v>3558.75</v>
      </c>
      <c r="P4989" s="143">
        <f t="shared" si="5371"/>
        <v>42175.28</v>
      </c>
      <c r="Q4989" s="143">
        <f t="shared" si="5372"/>
        <v>5009.3999999999996</v>
      </c>
      <c r="R4989" s="188">
        <f t="shared" si="5375"/>
        <v>51273.83</v>
      </c>
      <c r="T4989">
        <v>68352.639999999999</v>
      </c>
      <c r="U4989" s="190">
        <f t="shared" si="5376"/>
        <v>0.7501367906199381</v>
      </c>
    </row>
    <row r="4990" spans="1:21" x14ac:dyDescent="0.2">
      <c r="A4990" s="178">
        <v>42943</v>
      </c>
      <c r="B4990" s="179">
        <v>0.83333333333333337</v>
      </c>
      <c r="C4990" t="s">
        <v>349</v>
      </c>
      <c r="D4990">
        <v>2.11</v>
      </c>
      <c r="E4990">
        <v>7.03</v>
      </c>
      <c r="F4990">
        <v>12.5</v>
      </c>
      <c r="G4990">
        <v>1.98</v>
      </c>
      <c r="H4990" s="184">
        <f t="shared" ref="H4990:L4990" si="5433">H4966</f>
        <v>0.79166666666666663</v>
      </c>
      <c r="I4990" s="185">
        <f t="shared" si="5433"/>
        <v>320</v>
      </c>
      <c r="J4990" s="185">
        <f t="shared" si="5433"/>
        <v>214</v>
      </c>
      <c r="K4990" s="185">
        <f t="shared" si="5433"/>
        <v>2842</v>
      </c>
      <c r="L4990" s="185">
        <f t="shared" si="5433"/>
        <v>1426</v>
      </c>
      <c r="M4990" s="147"/>
      <c r="N4990" s="143">
        <f t="shared" si="5374"/>
        <v>675.19999999999993</v>
      </c>
      <c r="O4990" s="143">
        <f t="shared" si="5370"/>
        <v>1504.42</v>
      </c>
      <c r="P4990" s="143">
        <f t="shared" si="5371"/>
        <v>35525</v>
      </c>
      <c r="Q4990" s="143">
        <f t="shared" si="5372"/>
        <v>2823.48</v>
      </c>
      <c r="R4990" s="188">
        <f t="shared" si="5375"/>
        <v>40528.100000000006</v>
      </c>
      <c r="T4990">
        <v>67157.63</v>
      </c>
      <c r="U4990" s="190">
        <f t="shared" si="5376"/>
        <v>0.60347722217118149</v>
      </c>
    </row>
    <row r="4991" spans="1:21" x14ac:dyDescent="0.2">
      <c r="A4991" s="178">
        <v>42943</v>
      </c>
      <c r="B4991" s="179">
        <v>0.875</v>
      </c>
      <c r="C4991" t="s">
        <v>349</v>
      </c>
      <c r="D4991">
        <v>2.21</v>
      </c>
      <c r="E4991">
        <v>5.24</v>
      </c>
      <c r="F4991">
        <v>10.93</v>
      </c>
      <c r="G4991">
        <v>1.39</v>
      </c>
      <c r="H4991" s="184">
        <f t="shared" ref="H4991:L4991" si="5434">H4967</f>
        <v>0.83333333333333337</v>
      </c>
      <c r="I4991" s="185">
        <f t="shared" si="5434"/>
        <v>322</v>
      </c>
      <c r="J4991" s="185">
        <f t="shared" si="5434"/>
        <v>178</v>
      </c>
      <c r="K4991" s="185">
        <f t="shared" si="5434"/>
        <v>2842</v>
      </c>
      <c r="L4991" s="185">
        <f t="shared" si="5434"/>
        <v>1426</v>
      </c>
      <c r="M4991" s="147"/>
      <c r="N4991" s="143">
        <f t="shared" si="5374"/>
        <v>711.62</v>
      </c>
      <c r="O4991" s="143">
        <f t="shared" si="5370"/>
        <v>932.72</v>
      </c>
      <c r="P4991" s="143">
        <f t="shared" si="5371"/>
        <v>31063.059999999998</v>
      </c>
      <c r="Q4991" s="143">
        <f t="shared" si="5372"/>
        <v>1982.1399999999999</v>
      </c>
      <c r="R4991" s="188">
        <f t="shared" si="5375"/>
        <v>34689.54</v>
      </c>
      <c r="T4991">
        <v>64888.02</v>
      </c>
      <c r="U4991" s="190">
        <f t="shared" si="5376"/>
        <v>0.53460623393963946</v>
      </c>
    </row>
    <row r="4992" spans="1:21" x14ac:dyDescent="0.2">
      <c r="A4992" s="178">
        <v>42943</v>
      </c>
      <c r="B4992" s="179">
        <v>0.91666666666666663</v>
      </c>
      <c r="C4992" t="s">
        <v>349</v>
      </c>
      <c r="D4992">
        <v>4.9800000000000004</v>
      </c>
      <c r="E4992">
        <v>4.7</v>
      </c>
      <c r="F4992">
        <v>8.25</v>
      </c>
      <c r="G4992">
        <v>0.99</v>
      </c>
      <c r="H4992" s="184">
        <f t="shared" ref="H4992:L4992" si="5435">H4968</f>
        <v>0.875</v>
      </c>
      <c r="I4992" s="185">
        <f t="shared" si="5435"/>
        <v>337</v>
      </c>
      <c r="J4992" s="185">
        <f t="shared" si="5435"/>
        <v>173</v>
      </c>
      <c r="K4992" s="185">
        <f t="shared" si="5435"/>
        <v>2842</v>
      </c>
      <c r="L4992" s="185">
        <f t="shared" si="5435"/>
        <v>1426</v>
      </c>
      <c r="M4992" s="147"/>
      <c r="N4992" s="143">
        <f t="shared" si="5374"/>
        <v>1678.2600000000002</v>
      </c>
      <c r="O4992" s="143">
        <f t="shared" si="5370"/>
        <v>813.1</v>
      </c>
      <c r="P4992" s="143">
        <f t="shared" si="5371"/>
        <v>23446.5</v>
      </c>
      <c r="Q4992" s="143">
        <f t="shared" si="5372"/>
        <v>1411.74</v>
      </c>
      <c r="R4992" s="188">
        <f t="shared" si="5375"/>
        <v>27349.600000000002</v>
      </c>
      <c r="T4992">
        <v>62389.27</v>
      </c>
      <c r="U4992" s="190">
        <f t="shared" si="5376"/>
        <v>0.43837025180772277</v>
      </c>
    </row>
    <row r="4993" spans="1:21" x14ac:dyDescent="0.2">
      <c r="A4993" s="178">
        <v>42943</v>
      </c>
      <c r="B4993" s="179">
        <v>0.95833333333333337</v>
      </c>
      <c r="C4993" t="s">
        <v>349</v>
      </c>
      <c r="D4993">
        <v>5</v>
      </c>
      <c r="E4993">
        <v>6.57</v>
      </c>
      <c r="F4993">
        <v>3.92</v>
      </c>
      <c r="G4993">
        <v>0.12</v>
      </c>
      <c r="H4993" s="184">
        <f t="shared" ref="H4993:L4993" si="5436">H4969</f>
        <v>0.91666666666666663</v>
      </c>
      <c r="I4993" s="185">
        <f t="shared" si="5436"/>
        <v>394</v>
      </c>
      <c r="J4993" s="185">
        <f t="shared" si="5436"/>
        <v>194</v>
      </c>
      <c r="K4993" s="185">
        <f t="shared" si="5436"/>
        <v>2842</v>
      </c>
      <c r="L4993" s="185">
        <f t="shared" si="5436"/>
        <v>1426</v>
      </c>
      <c r="M4993" s="147"/>
      <c r="N4993" s="143">
        <f t="shared" si="5374"/>
        <v>1970</v>
      </c>
      <c r="O4993" s="143">
        <f t="shared" si="5370"/>
        <v>1274.5800000000002</v>
      </c>
      <c r="P4993" s="143">
        <f t="shared" si="5371"/>
        <v>11140.64</v>
      </c>
      <c r="Q4993" s="143">
        <f t="shared" si="5372"/>
        <v>171.12</v>
      </c>
      <c r="R4993" s="188">
        <f t="shared" si="5375"/>
        <v>14556.34</v>
      </c>
      <c r="T4993">
        <v>60160.79</v>
      </c>
      <c r="U4993" s="190">
        <f t="shared" si="5376"/>
        <v>0.24195726153197125</v>
      </c>
    </row>
    <row r="4994" spans="1:21" x14ac:dyDescent="0.2">
      <c r="A4994" s="178">
        <v>42943</v>
      </c>
      <c r="B4994" s="180">
        <v>1</v>
      </c>
      <c r="C4994" t="s">
        <v>349</v>
      </c>
      <c r="D4994">
        <v>7.49</v>
      </c>
      <c r="E4994">
        <v>2.61</v>
      </c>
      <c r="F4994">
        <v>1.39</v>
      </c>
      <c r="G4994">
        <v>0.12</v>
      </c>
      <c r="H4994" s="184">
        <f t="shared" ref="H4994:L4994" si="5437">H4970</f>
        <v>0.95833333333333337</v>
      </c>
      <c r="I4994" s="185">
        <f t="shared" si="5437"/>
        <v>389</v>
      </c>
      <c r="J4994" s="185">
        <f t="shared" si="5437"/>
        <v>265</v>
      </c>
      <c r="K4994" s="185">
        <f t="shared" si="5437"/>
        <v>2985</v>
      </c>
      <c r="L4994" s="185">
        <f t="shared" si="5437"/>
        <v>1111</v>
      </c>
      <c r="M4994" s="147"/>
      <c r="N4994" s="143">
        <f t="shared" si="5374"/>
        <v>2913.61</v>
      </c>
      <c r="O4994" s="143">
        <f t="shared" si="5370"/>
        <v>691.65</v>
      </c>
      <c r="P4994" s="143">
        <f t="shared" si="5371"/>
        <v>4149.1499999999996</v>
      </c>
      <c r="Q4994" s="143">
        <f t="shared" si="5372"/>
        <v>133.32</v>
      </c>
      <c r="R4994" s="188">
        <f t="shared" si="5375"/>
        <v>7887.73</v>
      </c>
      <c r="T4994">
        <v>56023.93</v>
      </c>
      <c r="U4994" s="190">
        <f t="shared" si="5376"/>
        <v>0.14079215792251631</v>
      </c>
    </row>
    <row r="4995" spans="1:21" x14ac:dyDescent="0.2">
      <c r="A4995" s="178">
        <v>42944</v>
      </c>
      <c r="B4995" s="179">
        <v>4.1666666666666664E-2</v>
      </c>
      <c r="C4995" t="s">
        <v>349</v>
      </c>
      <c r="D4995">
        <v>5</v>
      </c>
      <c r="E4995">
        <v>2.11</v>
      </c>
      <c r="F4995">
        <v>1.01</v>
      </c>
      <c r="G4995">
        <v>0.12</v>
      </c>
      <c r="H4995" s="184">
        <f t="shared" ref="H4995:L4995" si="5438">H4971</f>
        <v>1</v>
      </c>
      <c r="I4995" s="185">
        <f t="shared" si="5438"/>
        <v>362</v>
      </c>
      <c r="J4995" s="185">
        <f t="shared" si="5438"/>
        <v>243</v>
      </c>
      <c r="K4995" s="185">
        <f t="shared" si="5438"/>
        <v>2985</v>
      </c>
      <c r="L4995" s="185">
        <f t="shared" si="5438"/>
        <v>1111</v>
      </c>
      <c r="M4995" s="147"/>
      <c r="N4995" s="143">
        <f t="shared" si="5374"/>
        <v>1810</v>
      </c>
      <c r="O4995" s="143">
        <f t="shared" si="5370"/>
        <v>512.73</v>
      </c>
      <c r="P4995" s="143">
        <f t="shared" si="5371"/>
        <v>3014.85</v>
      </c>
      <c r="Q4995" s="143">
        <f t="shared" si="5372"/>
        <v>133.32</v>
      </c>
      <c r="R4995" s="188">
        <f t="shared" si="5375"/>
        <v>5470.9</v>
      </c>
      <c r="T4995">
        <v>51504.81</v>
      </c>
      <c r="U4995" s="190">
        <f t="shared" si="5376"/>
        <v>0.10622114711227941</v>
      </c>
    </row>
    <row r="4996" spans="1:21" x14ac:dyDescent="0.2">
      <c r="A4996" s="178">
        <v>42944</v>
      </c>
      <c r="B4996" s="179">
        <v>8.3333333333333329E-2</v>
      </c>
      <c r="C4996" t="s">
        <v>349</v>
      </c>
      <c r="D4996">
        <v>3.05</v>
      </c>
      <c r="E4996">
        <v>1.36</v>
      </c>
      <c r="F4996">
        <v>1</v>
      </c>
      <c r="G4996">
        <v>0.12</v>
      </c>
      <c r="H4996" s="184">
        <f t="shared" ref="H4996:L4996" si="5439">H4972</f>
        <v>4.1666666666666664E-2</v>
      </c>
      <c r="I4996" s="185">
        <f t="shared" si="5439"/>
        <v>294</v>
      </c>
      <c r="J4996" s="185">
        <f t="shared" si="5439"/>
        <v>212</v>
      </c>
      <c r="K4996" s="185">
        <f t="shared" si="5439"/>
        <v>2985</v>
      </c>
      <c r="L4996" s="185">
        <f t="shared" si="5439"/>
        <v>1111</v>
      </c>
      <c r="M4996" s="147"/>
      <c r="N4996" s="143">
        <f t="shared" si="5374"/>
        <v>896.69999999999993</v>
      </c>
      <c r="O4996" s="143">
        <f t="shared" ref="O4996:O5059" si="5440">E4996*J4996</f>
        <v>288.32</v>
      </c>
      <c r="P4996" s="143">
        <f t="shared" ref="P4996:P5059" si="5441">F4996*K4996</f>
        <v>2985</v>
      </c>
      <c r="Q4996" s="143">
        <f t="shared" ref="Q4996:Q5059" si="5442">G4996*L4996</f>
        <v>133.32</v>
      </c>
      <c r="R4996" s="188">
        <f t="shared" si="5375"/>
        <v>4303.34</v>
      </c>
      <c r="T4996">
        <v>47680.24</v>
      </c>
      <c r="U4996" s="190">
        <f t="shared" si="5376"/>
        <v>9.025415979449769E-2</v>
      </c>
    </row>
    <row r="4997" spans="1:21" x14ac:dyDescent="0.2">
      <c r="A4997" s="178">
        <v>42944</v>
      </c>
      <c r="B4997" s="179">
        <v>0.125</v>
      </c>
      <c r="C4997" t="s">
        <v>349</v>
      </c>
      <c r="D4997">
        <v>2.61</v>
      </c>
      <c r="E4997">
        <v>1</v>
      </c>
      <c r="F4997">
        <v>1</v>
      </c>
      <c r="G4997">
        <v>0.71</v>
      </c>
      <c r="H4997" s="184">
        <f t="shared" ref="H4997:L4997" si="5443">H4973</f>
        <v>8.3333333333333329E-2</v>
      </c>
      <c r="I4997" s="185">
        <f t="shared" si="5443"/>
        <v>236</v>
      </c>
      <c r="J4997" s="185">
        <f t="shared" si="5443"/>
        <v>179</v>
      </c>
      <c r="K4997" s="185">
        <f t="shared" si="5443"/>
        <v>2985</v>
      </c>
      <c r="L4997" s="185">
        <f t="shared" si="5443"/>
        <v>1111</v>
      </c>
      <c r="M4997" s="147"/>
      <c r="N4997" s="143">
        <f t="shared" ref="N4997:N5060" si="5444">D4997*I4997</f>
        <v>615.95999999999992</v>
      </c>
      <c r="O4997" s="143">
        <f t="shared" si="5440"/>
        <v>179</v>
      </c>
      <c r="P4997" s="143">
        <f t="shared" si="5441"/>
        <v>2985</v>
      </c>
      <c r="Q4997" s="143">
        <f t="shared" si="5442"/>
        <v>788.81</v>
      </c>
      <c r="R4997" s="188">
        <f t="shared" ref="R4997:R5060" si="5445">SUM(N4997:Q4997)</f>
        <v>4568.7700000000004</v>
      </c>
      <c r="T4997">
        <v>44904.33</v>
      </c>
      <c r="U4997" s="190">
        <f t="shared" ref="U4997:U5060" si="5446">R4997/T4997</f>
        <v>0.1017445310953309</v>
      </c>
    </row>
    <row r="4998" spans="1:21" x14ac:dyDescent="0.2">
      <c r="A4998" s="178">
        <v>42944</v>
      </c>
      <c r="B4998" s="179">
        <v>0.16666666666666666</v>
      </c>
      <c r="C4998" t="s">
        <v>349</v>
      </c>
      <c r="D4998">
        <v>2.11</v>
      </c>
      <c r="E4998">
        <v>1</v>
      </c>
      <c r="F4998">
        <v>1</v>
      </c>
      <c r="G4998">
        <v>0.71</v>
      </c>
      <c r="H4998" s="184">
        <f t="shared" ref="H4998:L4998" si="5447">H4974</f>
        <v>0.125</v>
      </c>
      <c r="I4998" s="185">
        <f t="shared" si="5447"/>
        <v>201</v>
      </c>
      <c r="J4998" s="185">
        <f t="shared" si="5447"/>
        <v>205</v>
      </c>
      <c r="K4998" s="185">
        <f t="shared" si="5447"/>
        <v>2985</v>
      </c>
      <c r="L4998" s="185">
        <f t="shared" si="5447"/>
        <v>1717</v>
      </c>
      <c r="M4998" s="147"/>
      <c r="N4998" s="143">
        <f t="shared" si="5444"/>
        <v>424.10999999999996</v>
      </c>
      <c r="O4998" s="143">
        <f t="shared" si="5440"/>
        <v>205</v>
      </c>
      <c r="P4998" s="143">
        <f t="shared" si="5441"/>
        <v>2985</v>
      </c>
      <c r="Q4998" s="143">
        <f t="shared" si="5442"/>
        <v>1219.07</v>
      </c>
      <c r="R4998" s="188">
        <f t="shared" si="5445"/>
        <v>4833.1799999999994</v>
      </c>
      <c r="T4998">
        <v>42884.46</v>
      </c>
      <c r="U4998" s="190">
        <f t="shared" si="5446"/>
        <v>0.11270236351349648</v>
      </c>
    </row>
    <row r="4999" spans="1:21" x14ac:dyDescent="0.2">
      <c r="A4999" s="178">
        <v>42944</v>
      </c>
      <c r="B4999" s="179">
        <v>0.20833333333333334</v>
      </c>
      <c r="C4999" t="s">
        <v>349</v>
      </c>
      <c r="D4999">
        <v>1</v>
      </c>
      <c r="E4999">
        <v>1</v>
      </c>
      <c r="F4999">
        <v>1</v>
      </c>
      <c r="G4999">
        <v>0.71</v>
      </c>
      <c r="H4999" s="184">
        <f t="shared" ref="H4999:L4999" si="5448">H4975</f>
        <v>0.16666666666666666</v>
      </c>
      <c r="I4999" s="185">
        <f t="shared" si="5448"/>
        <v>185</v>
      </c>
      <c r="J4999" s="185">
        <f t="shared" si="5448"/>
        <v>205</v>
      </c>
      <c r="K4999" s="185">
        <f t="shared" si="5448"/>
        <v>2985</v>
      </c>
      <c r="L4999" s="185">
        <f t="shared" si="5448"/>
        <v>1717</v>
      </c>
      <c r="M4999" s="147"/>
      <c r="N4999" s="143">
        <f t="shared" si="5444"/>
        <v>185</v>
      </c>
      <c r="O4999" s="143">
        <f t="shared" si="5440"/>
        <v>205</v>
      </c>
      <c r="P4999" s="143">
        <f t="shared" si="5441"/>
        <v>2985</v>
      </c>
      <c r="Q4999" s="143">
        <f t="shared" si="5442"/>
        <v>1219.07</v>
      </c>
      <c r="R4999" s="188">
        <f t="shared" si="5445"/>
        <v>4594.07</v>
      </c>
      <c r="T4999">
        <v>41608.99</v>
      </c>
      <c r="U4999" s="190">
        <f t="shared" si="5446"/>
        <v>0.11041051465080022</v>
      </c>
    </row>
    <row r="5000" spans="1:21" x14ac:dyDescent="0.2">
      <c r="A5000" s="178">
        <v>42944</v>
      </c>
      <c r="B5000" s="179">
        <v>0.25</v>
      </c>
      <c r="C5000" t="s">
        <v>349</v>
      </c>
      <c r="D5000">
        <v>1</v>
      </c>
      <c r="E5000">
        <v>1.35</v>
      </c>
      <c r="F5000">
        <v>1</v>
      </c>
      <c r="G5000">
        <v>0.71</v>
      </c>
      <c r="H5000" s="184">
        <f t="shared" ref="H5000:L5000" si="5449">H4976</f>
        <v>0.20833333333333334</v>
      </c>
      <c r="I5000" s="185">
        <f t="shared" si="5449"/>
        <v>207</v>
      </c>
      <c r="J5000" s="185">
        <f t="shared" si="5449"/>
        <v>283</v>
      </c>
      <c r="K5000" s="185">
        <f t="shared" si="5449"/>
        <v>2985</v>
      </c>
      <c r="L5000" s="185">
        <f t="shared" si="5449"/>
        <v>1717</v>
      </c>
      <c r="M5000" s="147"/>
      <c r="N5000" s="143">
        <f t="shared" si="5444"/>
        <v>207</v>
      </c>
      <c r="O5000" s="143">
        <f t="shared" si="5440"/>
        <v>382.05</v>
      </c>
      <c r="P5000" s="143">
        <f t="shared" si="5441"/>
        <v>2985</v>
      </c>
      <c r="Q5000" s="143">
        <f t="shared" si="5442"/>
        <v>1219.07</v>
      </c>
      <c r="R5000" s="188">
        <f t="shared" si="5445"/>
        <v>4793.12</v>
      </c>
      <c r="T5000">
        <v>41115.18</v>
      </c>
      <c r="U5000" s="190">
        <f t="shared" si="5446"/>
        <v>0.1165778673472912</v>
      </c>
    </row>
    <row r="5001" spans="1:21" x14ac:dyDescent="0.2">
      <c r="A5001" s="178">
        <v>42944</v>
      </c>
      <c r="B5001" s="179">
        <v>0.29166666666666669</v>
      </c>
      <c r="C5001" t="s">
        <v>349</v>
      </c>
      <c r="D5001">
        <v>1</v>
      </c>
      <c r="E5001">
        <v>3.11</v>
      </c>
      <c r="F5001">
        <v>1</v>
      </c>
      <c r="G5001">
        <v>1</v>
      </c>
      <c r="H5001" s="184">
        <f t="shared" ref="H5001:L5001" si="5450">H4977</f>
        <v>0.25</v>
      </c>
      <c r="I5001" s="185">
        <f t="shared" si="5450"/>
        <v>327</v>
      </c>
      <c r="J5001" s="185">
        <f t="shared" si="5450"/>
        <v>438</v>
      </c>
      <c r="K5001" s="185">
        <f t="shared" si="5450"/>
        <v>2985</v>
      </c>
      <c r="L5001" s="185">
        <f t="shared" si="5450"/>
        <v>1717</v>
      </c>
      <c r="M5001" s="147"/>
      <c r="N5001" s="143">
        <f t="shared" si="5444"/>
        <v>327</v>
      </c>
      <c r="O5001" s="143">
        <f t="shared" si="5440"/>
        <v>1362.1799999999998</v>
      </c>
      <c r="P5001" s="143">
        <f t="shared" si="5441"/>
        <v>2985</v>
      </c>
      <c r="Q5001" s="143">
        <f t="shared" si="5442"/>
        <v>1717</v>
      </c>
      <c r="R5001" s="188">
        <f t="shared" si="5445"/>
        <v>6391.18</v>
      </c>
      <c r="T5001">
        <v>41748.239999999998</v>
      </c>
      <c r="U5001" s="190">
        <f t="shared" si="5446"/>
        <v>0.15308860924436576</v>
      </c>
    </row>
    <row r="5002" spans="1:21" x14ac:dyDescent="0.2">
      <c r="A5002" s="178">
        <v>42944</v>
      </c>
      <c r="B5002" s="179">
        <v>0.33333333333333331</v>
      </c>
      <c r="C5002" t="s">
        <v>349</v>
      </c>
      <c r="D5002">
        <v>2</v>
      </c>
      <c r="E5002">
        <v>3.99</v>
      </c>
      <c r="F5002">
        <v>1.05</v>
      </c>
      <c r="G5002">
        <v>1.05</v>
      </c>
      <c r="H5002" s="184">
        <f t="shared" ref="H5002:L5002" si="5451">H4978</f>
        <v>0.29166666666666669</v>
      </c>
      <c r="I5002" s="185">
        <f t="shared" si="5451"/>
        <v>249</v>
      </c>
      <c r="J5002" s="185">
        <f t="shared" si="5451"/>
        <v>556</v>
      </c>
      <c r="K5002" s="185">
        <f t="shared" si="5451"/>
        <v>2872</v>
      </c>
      <c r="L5002" s="185">
        <f t="shared" si="5451"/>
        <v>2219</v>
      </c>
      <c r="M5002" s="147"/>
      <c r="N5002" s="143">
        <f t="shared" si="5444"/>
        <v>498</v>
      </c>
      <c r="O5002" s="143">
        <f t="shared" si="5440"/>
        <v>2218.44</v>
      </c>
      <c r="P5002" s="143">
        <f t="shared" si="5441"/>
        <v>3015.6</v>
      </c>
      <c r="Q5002" s="143">
        <f t="shared" si="5442"/>
        <v>2329.9500000000003</v>
      </c>
      <c r="R5002" s="188">
        <f t="shared" si="5445"/>
        <v>8061.99</v>
      </c>
      <c r="T5002">
        <v>43038.48</v>
      </c>
      <c r="U5002" s="190">
        <f t="shared" si="5446"/>
        <v>0.18732050946037127</v>
      </c>
    </row>
    <row r="5003" spans="1:21" x14ac:dyDescent="0.2">
      <c r="A5003" s="178">
        <v>42944</v>
      </c>
      <c r="B5003" s="179">
        <v>0.375</v>
      </c>
      <c r="C5003" t="s">
        <v>349</v>
      </c>
      <c r="D5003">
        <v>2.61</v>
      </c>
      <c r="E5003">
        <v>4</v>
      </c>
      <c r="F5003">
        <v>2</v>
      </c>
      <c r="G5003">
        <v>2</v>
      </c>
      <c r="H5003" s="184">
        <f t="shared" ref="H5003:L5003" si="5452">H4979</f>
        <v>0.33333333333333331</v>
      </c>
      <c r="I5003" s="185">
        <f t="shared" si="5452"/>
        <v>256</v>
      </c>
      <c r="J5003" s="185">
        <f t="shared" si="5452"/>
        <v>306</v>
      </c>
      <c r="K5003" s="185">
        <f t="shared" si="5452"/>
        <v>2872</v>
      </c>
      <c r="L5003" s="185">
        <f t="shared" si="5452"/>
        <v>2219</v>
      </c>
      <c r="M5003" s="147"/>
      <c r="N5003" s="143">
        <f t="shared" si="5444"/>
        <v>668.16</v>
      </c>
      <c r="O5003" s="143">
        <f t="shared" si="5440"/>
        <v>1224</v>
      </c>
      <c r="P5003" s="143">
        <f t="shared" si="5441"/>
        <v>5744</v>
      </c>
      <c r="Q5003" s="143">
        <f t="shared" si="5442"/>
        <v>4438</v>
      </c>
      <c r="R5003" s="188">
        <f t="shared" si="5445"/>
        <v>12074.16</v>
      </c>
      <c r="T5003">
        <v>43760.37</v>
      </c>
      <c r="U5003" s="190">
        <f t="shared" si="5446"/>
        <v>0.27591540016686328</v>
      </c>
    </row>
    <row r="5004" spans="1:21" x14ac:dyDescent="0.2">
      <c r="A5004" s="178">
        <v>42944</v>
      </c>
      <c r="B5004" s="179">
        <v>0.41666666666666669</v>
      </c>
      <c r="C5004" t="s">
        <v>349</v>
      </c>
      <c r="D5004">
        <v>2.61</v>
      </c>
      <c r="E5004">
        <v>7.66</v>
      </c>
      <c r="F5004">
        <v>5.41</v>
      </c>
      <c r="G5004">
        <v>4.8</v>
      </c>
      <c r="H5004" s="184">
        <f t="shared" ref="H5004:L5004" si="5453">H4980</f>
        <v>0.375</v>
      </c>
      <c r="I5004" s="185">
        <f t="shared" si="5453"/>
        <v>156</v>
      </c>
      <c r="J5004" s="185">
        <f t="shared" si="5453"/>
        <v>343</v>
      </c>
      <c r="K5004" s="185">
        <f t="shared" si="5453"/>
        <v>2872</v>
      </c>
      <c r="L5004" s="185">
        <f t="shared" si="5453"/>
        <v>2219</v>
      </c>
      <c r="M5004" s="147"/>
      <c r="N5004" s="143">
        <f t="shared" si="5444"/>
        <v>407.15999999999997</v>
      </c>
      <c r="O5004" s="143">
        <f t="shared" si="5440"/>
        <v>2627.38</v>
      </c>
      <c r="P5004" s="143">
        <f t="shared" si="5441"/>
        <v>15537.52</v>
      </c>
      <c r="Q5004" s="143">
        <f t="shared" si="5442"/>
        <v>10651.199999999999</v>
      </c>
      <c r="R5004" s="188">
        <f t="shared" si="5445"/>
        <v>29223.260000000002</v>
      </c>
      <c r="T5004">
        <v>46267.12</v>
      </c>
      <c r="U5004" s="190">
        <f t="shared" si="5446"/>
        <v>0.63162046827206886</v>
      </c>
    </row>
    <row r="5005" spans="1:21" x14ac:dyDescent="0.2">
      <c r="A5005" s="178">
        <v>42944</v>
      </c>
      <c r="B5005" s="179">
        <v>0.45833333333333331</v>
      </c>
      <c r="C5005" t="s">
        <v>349</v>
      </c>
      <c r="D5005">
        <v>2</v>
      </c>
      <c r="E5005">
        <v>9.9700000000000006</v>
      </c>
      <c r="F5005">
        <v>7.59</v>
      </c>
      <c r="G5005">
        <v>0.99</v>
      </c>
      <c r="H5005" s="184">
        <f t="shared" ref="H5005:L5005" si="5454">H4981</f>
        <v>0.41666666666666669</v>
      </c>
      <c r="I5005" s="185">
        <f t="shared" si="5454"/>
        <v>196</v>
      </c>
      <c r="J5005" s="185">
        <f t="shared" si="5454"/>
        <v>315</v>
      </c>
      <c r="K5005" s="185">
        <f t="shared" si="5454"/>
        <v>2872</v>
      </c>
      <c r="L5005" s="185">
        <f t="shared" si="5454"/>
        <v>2219</v>
      </c>
      <c r="M5005" s="147"/>
      <c r="N5005" s="143">
        <f t="shared" si="5444"/>
        <v>392</v>
      </c>
      <c r="O5005" s="143">
        <f t="shared" si="5440"/>
        <v>3140.55</v>
      </c>
      <c r="P5005" s="143">
        <f t="shared" si="5441"/>
        <v>21798.48</v>
      </c>
      <c r="Q5005" s="143">
        <f t="shared" si="5442"/>
        <v>2196.81</v>
      </c>
      <c r="R5005" s="188">
        <f t="shared" si="5445"/>
        <v>27527.84</v>
      </c>
      <c r="T5005">
        <v>50025.48</v>
      </c>
      <c r="U5005" s="190">
        <f t="shared" si="5446"/>
        <v>0.55027637915718142</v>
      </c>
    </row>
    <row r="5006" spans="1:21" x14ac:dyDescent="0.2">
      <c r="A5006" s="178">
        <v>42944</v>
      </c>
      <c r="B5006" s="179">
        <v>0.5</v>
      </c>
      <c r="C5006" t="s">
        <v>349</v>
      </c>
      <c r="D5006">
        <v>1.01</v>
      </c>
      <c r="E5006">
        <v>16.55</v>
      </c>
      <c r="F5006">
        <v>15.66</v>
      </c>
      <c r="G5006">
        <v>3</v>
      </c>
      <c r="H5006" s="184">
        <f t="shared" ref="H5006:L5006" si="5455">H4982</f>
        <v>0.45833333333333331</v>
      </c>
      <c r="I5006" s="185">
        <f t="shared" si="5455"/>
        <v>226</v>
      </c>
      <c r="J5006" s="185">
        <f t="shared" si="5455"/>
        <v>326</v>
      </c>
      <c r="K5006" s="185">
        <f t="shared" si="5455"/>
        <v>2842</v>
      </c>
      <c r="L5006" s="185">
        <f t="shared" si="5455"/>
        <v>1635</v>
      </c>
      <c r="M5006" s="147"/>
      <c r="N5006" s="143">
        <f t="shared" si="5444"/>
        <v>228.26</v>
      </c>
      <c r="O5006" s="143">
        <f t="shared" si="5440"/>
        <v>5395.3</v>
      </c>
      <c r="P5006" s="143">
        <f t="shared" si="5441"/>
        <v>44505.72</v>
      </c>
      <c r="Q5006" s="143">
        <f t="shared" si="5442"/>
        <v>4905</v>
      </c>
      <c r="R5006" s="188">
        <f t="shared" si="5445"/>
        <v>55034.28</v>
      </c>
      <c r="T5006">
        <v>54381.09</v>
      </c>
      <c r="U5006" s="190">
        <f t="shared" si="5446"/>
        <v>1.0120113443846013</v>
      </c>
    </row>
    <row r="5007" spans="1:21" x14ac:dyDescent="0.2">
      <c r="A5007" s="178">
        <v>42944</v>
      </c>
      <c r="B5007" s="179">
        <v>0.54166666666666663</v>
      </c>
      <c r="C5007" t="s">
        <v>349</v>
      </c>
      <c r="D5007">
        <v>1</v>
      </c>
      <c r="E5007">
        <v>20.3</v>
      </c>
      <c r="F5007">
        <v>23.35</v>
      </c>
      <c r="G5007">
        <v>5</v>
      </c>
      <c r="H5007" s="184">
        <f t="shared" ref="H5007:L5007" si="5456">H4983</f>
        <v>0.5</v>
      </c>
      <c r="I5007" s="185">
        <f t="shared" si="5456"/>
        <v>222</v>
      </c>
      <c r="J5007" s="185">
        <f t="shared" si="5456"/>
        <v>319</v>
      </c>
      <c r="K5007" s="185">
        <f t="shared" si="5456"/>
        <v>2842</v>
      </c>
      <c r="L5007" s="185">
        <f t="shared" si="5456"/>
        <v>1635</v>
      </c>
      <c r="M5007" s="147"/>
      <c r="N5007" s="143">
        <f t="shared" si="5444"/>
        <v>222</v>
      </c>
      <c r="O5007" s="143">
        <f t="shared" si="5440"/>
        <v>6475.7</v>
      </c>
      <c r="P5007" s="143">
        <f t="shared" si="5441"/>
        <v>66360.7</v>
      </c>
      <c r="Q5007" s="143">
        <f t="shared" si="5442"/>
        <v>8175</v>
      </c>
      <c r="R5007" s="188">
        <f t="shared" si="5445"/>
        <v>81233.399999999994</v>
      </c>
      <c r="T5007">
        <v>58524.58</v>
      </c>
      <c r="U5007" s="190">
        <f t="shared" si="5446"/>
        <v>1.3880219217292973</v>
      </c>
    </row>
    <row r="5008" spans="1:21" x14ac:dyDescent="0.2">
      <c r="A5008" s="178">
        <v>42944</v>
      </c>
      <c r="B5008" s="179">
        <v>0.58333333333333337</v>
      </c>
      <c r="C5008" t="s">
        <v>349</v>
      </c>
      <c r="D5008">
        <v>1</v>
      </c>
      <c r="E5008">
        <v>45.06</v>
      </c>
      <c r="F5008">
        <v>54.42</v>
      </c>
      <c r="G5008">
        <v>9.5</v>
      </c>
      <c r="H5008" s="184">
        <f t="shared" ref="H5008:L5008" si="5457">H4984</f>
        <v>0.54166666666666663</v>
      </c>
      <c r="I5008" s="185">
        <f t="shared" si="5457"/>
        <v>195</v>
      </c>
      <c r="J5008" s="185">
        <f t="shared" si="5457"/>
        <v>299</v>
      </c>
      <c r="K5008" s="185">
        <f t="shared" si="5457"/>
        <v>2842</v>
      </c>
      <c r="L5008" s="185">
        <f t="shared" si="5457"/>
        <v>1635</v>
      </c>
      <c r="M5008" s="147"/>
      <c r="N5008" s="143">
        <f t="shared" si="5444"/>
        <v>195</v>
      </c>
      <c r="O5008" s="143">
        <f t="shared" si="5440"/>
        <v>13472.94</v>
      </c>
      <c r="P5008" s="143">
        <f t="shared" si="5441"/>
        <v>154661.64000000001</v>
      </c>
      <c r="Q5008" s="143">
        <f t="shared" si="5442"/>
        <v>15532.5</v>
      </c>
      <c r="R5008" s="188">
        <f t="shared" si="5445"/>
        <v>183862.08000000002</v>
      </c>
      <c r="T5008">
        <v>62366.09</v>
      </c>
      <c r="U5008" s="190">
        <f t="shared" si="5446"/>
        <v>2.9481097820947255</v>
      </c>
    </row>
    <row r="5009" spans="1:21" x14ac:dyDescent="0.2">
      <c r="A5009" s="178">
        <v>42944</v>
      </c>
      <c r="B5009" s="179">
        <v>0.625</v>
      </c>
      <c r="C5009" t="s">
        <v>349</v>
      </c>
      <c r="D5009">
        <v>1</v>
      </c>
      <c r="E5009">
        <v>91.16</v>
      </c>
      <c r="F5009">
        <v>124.8</v>
      </c>
      <c r="G5009">
        <v>88.19</v>
      </c>
      <c r="H5009" s="184">
        <f t="shared" ref="H5009:L5009" si="5458">H4985</f>
        <v>0.58333333333333337</v>
      </c>
      <c r="I5009" s="185">
        <f t="shared" si="5458"/>
        <v>205</v>
      </c>
      <c r="J5009" s="185">
        <f t="shared" si="5458"/>
        <v>237</v>
      </c>
      <c r="K5009" s="185">
        <f t="shared" si="5458"/>
        <v>2842</v>
      </c>
      <c r="L5009" s="185">
        <f t="shared" si="5458"/>
        <v>1635</v>
      </c>
      <c r="M5009" s="147"/>
      <c r="N5009" s="143">
        <f t="shared" si="5444"/>
        <v>205</v>
      </c>
      <c r="O5009" s="143">
        <f t="shared" si="5440"/>
        <v>21604.92</v>
      </c>
      <c r="P5009" s="143">
        <f t="shared" si="5441"/>
        <v>354681.59999999998</v>
      </c>
      <c r="Q5009" s="143">
        <f t="shared" si="5442"/>
        <v>144190.65</v>
      </c>
      <c r="R5009" s="188">
        <f t="shared" si="5445"/>
        <v>520682.16999999993</v>
      </c>
      <c r="T5009">
        <v>65873.490000000005</v>
      </c>
      <c r="U5009" s="190">
        <f t="shared" si="5446"/>
        <v>7.9042748456169525</v>
      </c>
    </row>
    <row r="5010" spans="1:21" x14ac:dyDescent="0.2">
      <c r="A5010" s="178">
        <v>42944</v>
      </c>
      <c r="B5010" s="179">
        <v>0.66666666666666663</v>
      </c>
      <c r="C5010" t="s">
        <v>349</v>
      </c>
      <c r="D5010">
        <v>2.21</v>
      </c>
      <c r="E5010">
        <v>191.5</v>
      </c>
      <c r="F5010">
        <v>229.31</v>
      </c>
      <c r="G5010">
        <v>155</v>
      </c>
      <c r="H5010" s="184">
        <f t="shared" ref="H5010:L5010" si="5459">H4986</f>
        <v>0.625</v>
      </c>
      <c r="I5010" s="185">
        <f t="shared" si="5459"/>
        <v>212</v>
      </c>
      <c r="J5010" s="185">
        <f t="shared" si="5459"/>
        <v>213</v>
      </c>
      <c r="K5010" s="185">
        <f t="shared" si="5459"/>
        <v>2842</v>
      </c>
      <c r="L5010" s="185">
        <f t="shared" si="5459"/>
        <v>1380</v>
      </c>
      <c r="M5010" s="147"/>
      <c r="N5010" s="143">
        <f t="shared" si="5444"/>
        <v>468.52</v>
      </c>
      <c r="O5010" s="143">
        <f t="shared" si="5440"/>
        <v>40789.5</v>
      </c>
      <c r="P5010" s="143">
        <f t="shared" si="5441"/>
        <v>651699.02</v>
      </c>
      <c r="Q5010" s="143">
        <f t="shared" si="5442"/>
        <v>213900</v>
      </c>
      <c r="R5010" s="188">
        <f t="shared" si="5445"/>
        <v>906857.04</v>
      </c>
      <c r="T5010">
        <v>68287.399999999994</v>
      </c>
      <c r="U5010" s="190">
        <f t="shared" si="5446"/>
        <v>13.280005388988307</v>
      </c>
    </row>
    <row r="5011" spans="1:21" x14ac:dyDescent="0.2">
      <c r="A5011" s="178">
        <v>42944</v>
      </c>
      <c r="B5011" s="179">
        <v>0.70833333333333337</v>
      </c>
      <c r="C5011" t="s">
        <v>349</v>
      </c>
      <c r="D5011">
        <v>3.11</v>
      </c>
      <c r="E5011">
        <v>158.82</v>
      </c>
      <c r="F5011">
        <v>180.53</v>
      </c>
      <c r="G5011">
        <v>145.05000000000001</v>
      </c>
      <c r="H5011" s="184">
        <f t="shared" ref="H5011:L5011" si="5460">H4987</f>
        <v>0.66666666666666663</v>
      </c>
      <c r="I5011" s="185">
        <f t="shared" si="5460"/>
        <v>191</v>
      </c>
      <c r="J5011" s="185">
        <f t="shared" si="5460"/>
        <v>237</v>
      </c>
      <c r="K5011" s="185">
        <f t="shared" si="5460"/>
        <v>2842</v>
      </c>
      <c r="L5011" s="185">
        <f t="shared" si="5460"/>
        <v>1380</v>
      </c>
      <c r="M5011" s="147"/>
      <c r="N5011" s="143">
        <f t="shared" si="5444"/>
        <v>594.01</v>
      </c>
      <c r="O5011" s="143">
        <f t="shared" si="5440"/>
        <v>37640.339999999997</v>
      </c>
      <c r="P5011" s="143">
        <f t="shared" si="5441"/>
        <v>513066.26</v>
      </c>
      <c r="Q5011" s="143">
        <f t="shared" si="5442"/>
        <v>200169.00000000003</v>
      </c>
      <c r="R5011" s="188">
        <f t="shared" si="5445"/>
        <v>751469.61</v>
      </c>
      <c r="T5011">
        <v>69007.12</v>
      </c>
      <c r="U5011" s="190">
        <f t="shared" si="5446"/>
        <v>10.889740218110827</v>
      </c>
    </row>
    <row r="5012" spans="1:21" x14ac:dyDescent="0.2">
      <c r="A5012" s="178">
        <v>42944</v>
      </c>
      <c r="B5012" s="179">
        <v>0.75</v>
      </c>
      <c r="C5012" t="s">
        <v>349</v>
      </c>
      <c r="D5012">
        <v>3.26</v>
      </c>
      <c r="E5012">
        <v>23.66</v>
      </c>
      <c r="F5012">
        <v>33.24</v>
      </c>
      <c r="G5012">
        <v>14.96</v>
      </c>
      <c r="H5012" s="184">
        <f t="shared" ref="H5012:L5012" si="5461">H4988</f>
        <v>0.70833333333333337</v>
      </c>
      <c r="I5012" s="185">
        <f t="shared" si="5461"/>
        <v>218</v>
      </c>
      <c r="J5012" s="185">
        <f t="shared" si="5461"/>
        <v>258</v>
      </c>
      <c r="K5012" s="185">
        <f t="shared" si="5461"/>
        <v>2842</v>
      </c>
      <c r="L5012" s="185">
        <f t="shared" si="5461"/>
        <v>1380</v>
      </c>
      <c r="M5012" s="147"/>
      <c r="N5012" s="143">
        <f t="shared" si="5444"/>
        <v>710.68</v>
      </c>
      <c r="O5012" s="143">
        <f t="shared" si="5440"/>
        <v>6104.28</v>
      </c>
      <c r="P5012" s="143">
        <f t="shared" si="5441"/>
        <v>94468.08</v>
      </c>
      <c r="Q5012" s="143">
        <f t="shared" si="5442"/>
        <v>20644.800000000003</v>
      </c>
      <c r="R5012" s="188">
        <f t="shared" si="5445"/>
        <v>121927.84000000001</v>
      </c>
      <c r="T5012">
        <v>69496.240000000005</v>
      </c>
      <c r="U5012" s="190">
        <f t="shared" si="5446"/>
        <v>1.7544523272050401</v>
      </c>
    </row>
    <row r="5013" spans="1:21" x14ac:dyDescent="0.2">
      <c r="A5013" s="178">
        <v>42944</v>
      </c>
      <c r="B5013" s="179">
        <v>0.79166666666666663</v>
      </c>
      <c r="C5013" t="s">
        <v>349</v>
      </c>
      <c r="D5013">
        <v>2.11</v>
      </c>
      <c r="E5013">
        <v>13.48</v>
      </c>
      <c r="F5013">
        <v>19.86</v>
      </c>
      <c r="G5013">
        <v>7</v>
      </c>
      <c r="H5013" s="184">
        <f t="shared" ref="H5013:L5013" si="5462">H4989</f>
        <v>0.75</v>
      </c>
      <c r="I5013" s="185">
        <f t="shared" si="5462"/>
        <v>240</v>
      </c>
      <c r="J5013" s="185">
        <f t="shared" si="5462"/>
        <v>365</v>
      </c>
      <c r="K5013" s="185">
        <f t="shared" si="5462"/>
        <v>2842</v>
      </c>
      <c r="L5013" s="185">
        <f t="shared" si="5462"/>
        <v>1380</v>
      </c>
      <c r="M5013" s="147"/>
      <c r="N5013" s="143">
        <f t="shared" si="5444"/>
        <v>506.4</v>
      </c>
      <c r="O5013" s="143">
        <f t="shared" si="5440"/>
        <v>4920.2</v>
      </c>
      <c r="P5013" s="143">
        <f t="shared" si="5441"/>
        <v>56442.119999999995</v>
      </c>
      <c r="Q5013" s="143">
        <f t="shared" si="5442"/>
        <v>9660</v>
      </c>
      <c r="R5013" s="188">
        <f t="shared" si="5445"/>
        <v>71528.72</v>
      </c>
      <c r="T5013">
        <v>69438.039999999994</v>
      </c>
      <c r="U5013" s="190">
        <f t="shared" si="5446"/>
        <v>1.030108568732643</v>
      </c>
    </row>
    <row r="5014" spans="1:21" x14ac:dyDescent="0.2">
      <c r="A5014" s="178">
        <v>42944</v>
      </c>
      <c r="B5014" s="179">
        <v>0.83333333333333337</v>
      </c>
      <c r="C5014" t="s">
        <v>349</v>
      </c>
      <c r="D5014">
        <v>1.84</v>
      </c>
      <c r="E5014">
        <v>11.92</v>
      </c>
      <c r="F5014">
        <v>17.079999999999998</v>
      </c>
      <c r="G5014">
        <v>7</v>
      </c>
      <c r="H5014" s="184">
        <f t="shared" ref="H5014:L5014" si="5463">H4990</f>
        <v>0.79166666666666663</v>
      </c>
      <c r="I5014" s="185">
        <f t="shared" si="5463"/>
        <v>320</v>
      </c>
      <c r="J5014" s="185">
        <f t="shared" si="5463"/>
        <v>214</v>
      </c>
      <c r="K5014" s="185">
        <f t="shared" si="5463"/>
        <v>2842</v>
      </c>
      <c r="L5014" s="185">
        <f t="shared" si="5463"/>
        <v>1426</v>
      </c>
      <c r="M5014" s="147"/>
      <c r="N5014" s="143">
        <f t="shared" si="5444"/>
        <v>588.80000000000007</v>
      </c>
      <c r="O5014" s="143">
        <f t="shared" si="5440"/>
        <v>2550.88</v>
      </c>
      <c r="P5014" s="143">
        <f t="shared" si="5441"/>
        <v>48541.359999999993</v>
      </c>
      <c r="Q5014" s="143">
        <f t="shared" si="5442"/>
        <v>9982</v>
      </c>
      <c r="R5014" s="188">
        <f t="shared" si="5445"/>
        <v>61663.039999999994</v>
      </c>
      <c r="T5014">
        <v>68308.5</v>
      </c>
      <c r="U5014" s="190">
        <f t="shared" si="5446"/>
        <v>0.90271401070144996</v>
      </c>
    </row>
    <row r="5015" spans="1:21" x14ac:dyDescent="0.2">
      <c r="A5015" s="178">
        <v>42944</v>
      </c>
      <c r="B5015" s="179">
        <v>0.875</v>
      </c>
      <c r="C5015" t="s">
        <v>349</v>
      </c>
      <c r="D5015">
        <v>2.21</v>
      </c>
      <c r="E5015">
        <v>7.82</v>
      </c>
      <c r="F5015">
        <v>12.12</v>
      </c>
      <c r="G5015">
        <v>2</v>
      </c>
      <c r="H5015" s="184">
        <f t="shared" ref="H5015:L5015" si="5464">H4991</f>
        <v>0.83333333333333337</v>
      </c>
      <c r="I5015" s="185">
        <f t="shared" si="5464"/>
        <v>322</v>
      </c>
      <c r="J5015" s="185">
        <f t="shared" si="5464"/>
        <v>178</v>
      </c>
      <c r="K5015" s="185">
        <f t="shared" si="5464"/>
        <v>2842</v>
      </c>
      <c r="L5015" s="185">
        <f t="shared" si="5464"/>
        <v>1426</v>
      </c>
      <c r="M5015" s="147"/>
      <c r="N5015" s="143">
        <f t="shared" si="5444"/>
        <v>711.62</v>
      </c>
      <c r="O5015" s="143">
        <f t="shared" si="5440"/>
        <v>1391.96</v>
      </c>
      <c r="P5015" s="143">
        <f t="shared" si="5441"/>
        <v>34445.040000000001</v>
      </c>
      <c r="Q5015" s="143">
        <f t="shared" si="5442"/>
        <v>2852</v>
      </c>
      <c r="R5015" s="188">
        <f t="shared" si="5445"/>
        <v>39400.620000000003</v>
      </c>
      <c r="T5015">
        <v>66071.070000000007</v>
      </c>
      <c r="U5015" s="190">
        <f t="shared" si="5446"/>
        <v>0.59633694444482277</v>
      </c>
    </row>
    <row r="5016" spans="1:21" x14ac:dyDescent="0.2">
      <c r="A5016" s="178">
        <v>42944</v>
      </c>
      <c r="B5016" s="179">
        <v>0.91666666666666663</v>
      </c>
      <c r="C5016" t="s">
        <v>349</v>
      </c>
      <c r="D5016">
        <v>3.5</v>
      </c>
      <c r="E5016">
        <v>7.88</v>
      </c>
      <c r="F5016">
        <v>8.73</v>
      </c>
      <c r="G5016">
        <v>1.2</v>
      </c>
      <c r="H5016" s="184">
        <f t="shared" ref="H5016:L5016" si="5465">H4992</f>
        <v>0.875</v>
      </c>
      <c r="I5016" s="185">
        <f t="shared" si="5465"/>
        <v>337</v>
      </c>
      <c r="J5016" s="185">
        <f t="shared" si="5465"/>
        <v>173</v>
      </c>
      <c r="K5016" s="185">
        <f t="shared" si="5465"/>
        <v>2842</v>
      </c>
      <c r="L5016" s="185">
        <f t="shared" si="5465"/>
        <v>1426</v>
      </c>
      <c r="M5016" s="147"/>
      <c r="N5016" s="143">
        <f t="shared" si="5444"/>
        <v>1179.5</v>
      </c>
      <c r="O5016" s="143">
        <f t="shared" si="5440"/>
        <v>1363.24</v>
      </c>
      <c r="P5016" s="143">
        <f t="shared" si="5441"/>
        <v>24810.66</v>
      </c>
      <c r="Q5016" s="143">
        <f t="shared" si="5442"/>
        <v>1711.2</v>
      </c>
      <c r="R5016" s="188">
        <f t="shared" si="5445"/>
        <v>29064.600000000002</v>
      </c>
      <c r="T5016">
        <v>63308.42</v>
      </c>
      <c r="U5016" s="190">
        <f t="shared" si="5446"/>
        <v>0.45909533044735601</v>
      </c>
    </row>
    <row r="5017" spans="1:21" x14ac:dyDescent="0.2">
      <c r="A5017" s="178">
        <v>42944</v>
      </c>
      <c r="B5017" s="179">
        <v>0.95833333333333337</v>
      </c>
      <c r="C5017" t="s">
        <v>349</v>
      </c>
      <c r="D5017">
        <v>6.76</v>
      </c>
      <c r="E5017">
        <v>10.45</v>
      </c>
      <c r="F5017">
        <v>8.48</v>
      </c>
      <c r="G5017">
        <v>0.17</v>
      </c>
      <c r="H5017" s="184">
        <f t="shared" ref="H5017:L5017" si="5466">H4993</f>
        <v>0.91666666666666663</v>
      </c>
      <c r="I5017" s="185">
        <f t="shared" si="5466"/>
        <v>394</v>
      </c>
      <c r="J5017" s="185">
        <f t="shared" si="5466"/>
        <v>194</v>
      </c>
      <c r="K5017" s="185">
        <f t="shared" si="5466"/>
        <v>2842</v>
      </c>
      <c r="L5017" s="185">
        <f t="shared" si="5466"/>
        <v>1426</v>
      </c>
      <c r="M5017" s="147"/>
      <c r="N5017" s="143">
        <f t="shared" si="5444"/>
        <v>2663.44</v>
      </c>
      <c r="O5017" s="143">
        <f t="shared" si="5440"/>
        <v>2027.3</v>
      </c>
      <c r="P5017" s="143">
        <f t="shared" si="5441"/>
        <v>24100.16</v>
      </c>
      <c r="Q5017" s="143">
        <f t="shared" si="5442"/>
        <v>242.42000000000002</v>
      </c>
      <c r="R5017" s="188">
        <f t="shared" si="5445"/>
        <v>29033.32</v>
      </c>
      <c r="T5017">
        <v>60787.69</v>
      </c>
      <c r="U5017" s="190">
        <f t="shared" si="5446"/>
        <v>0.47761841254372389</v>
      </c>
    </row>
    <row r="5018" spans="1:21" x14ac:dyDescent="0.2">
      <c r="A5018" s="178">
        <v>42944</v>
      </c>
      <c r="B5018" s="180">
        <v>1</v>
      </c>
      <c r="C5018" t="s">
        <v>349</v>
      </c>
      <c r="D5018">
        <v>7.58</v>
      </c>
      <c r="E5018">
        <v>3</v>
      </c>
      <c r="F5018">
        <v>3</v>
      </c>
      <c r="G5018">
        <v>0.12</v>
      </c>
      <c r="H5018" s="184">
        <f t="shared" ref="H5018:L5018" si="5467">H4994</f>
        <v>0.95833333333333337</v>
      </c>
      <c r="I5018" s="185">
        <f t="shared" si="5467"/>
        <v>389</v>
      </c>
      <c r="J5018" s="185">
        <f t="shared" si="5467"/>
        <v>265</v>
      </c>
      <c r="K5018" s="185">
        <f t="shared" si="5467"/>
        <v>2985</v>
      </c>
      <c r="L5018" s="185">
        <f t="shared" si="5467"/>
        <v>1111</v>
      </c>
      <c r="M5018" s="147"/>
      <c r="N5018" s="143">
        <f t="shared" si="5444"/>
        <v>2948.62</v>
      </c>
      <c r="O5018" s="143">
        <f t="shared" si="5440"/>
        <v>795</v>
      </c>
      <c r="P5018" s="143">
        <f t="shared" si="5441"/>
        <v>8955</v>
      </c>
      <c r="Q5018" s="143">
        <f t="shared" si="5442"/>
        <v>133.32</v>
      </c>
      <c r="R5018" s="188">
        <f t="shared" si="5445"/>
        <v>12831.939999999999</v>
      </c>
      <c r="T5018">
        <v>56897.88</v>
      </c>
      <c r="U5018" s="190">
        <f t="shared" si="5446"/>
        <v>0.22552580166431507</v>
      </c>
    </row>
    <row r="5019" spans="1:21" x14ac:dyDescent="0.2">
      <c r="A5019" s="178">
        <v>42945</v>
      </c>
      <c r="B5019" s="179">
        <v>4.1666666666666664E-2</v>
      </c>
      <c r="C5019" t="s">
        <v>349</v>
      </c>
      <c r="D5019">
        <v>5</v>
      </c>
      <c r="E5019">
        <v>3.04</v>
      </c>
      <c r="F5019">
        <v>3</v>
      </c>
      <c r="G5019">
        <v>0.12</v>
      </c>
      <c r="H5019" s="184">
        <f t="shared" ref="H5019:L5019" si="5468">H4995</f>
        <v>1</v>
      </c>
      <c r="I5019" s="185">
        <f t="shared" si="5468"/>
        <v>362</v>
      </c>
      <c r="J5019" s="185">
        <f t="shared" si="5468"/>
        <v>243</v>
      </c>
      <c r="K5019" s="185">
        <f t="shared" si="5468"/>
        <v>2985</v>
      </c>
      <c r="L5019" s="185">
        <f t="shared" si="5468"/>
        <v>1111</v>
      </c>
      <c r="M5019" s="147"/>
      <c r="N5019" s="143">
        <f t="shared" si="5444"/>
        <v>1810</v>
      </c>
      <c r="O5019" s="143">
        <f t="shared" si="5440"/>
        <v>738.72</v>
      </c>
      <c r="P5019" s="143">
        <f t="shared" si="5441"/>
        <v>8955</v>
      </c>
      <c r="Q5019" s="143">
        <f t="shared" si="5442"/>
        <v>133.32</v>
      </c>
      <c r="R5019" s="188">
        <f t="shared" si="5445"/>
        <v>11637.04</v>
      </c>
      <c r="T5019">
        <v>52960.6</v>
      </c>
      <c r="U5019" s="190">
        <f t="shared" si="5446"/>
        <v>0.21973013900899915</v>
      </c>
    </row>
    <row r="5020" spans="1:21" x14ac:dyDescent="0.2">
      <c r="A5020" s="178">
        <v>42945</v>
      </c>
      <c r="B5020" s="179">
        <v>8.3333333333333329E-2</v>
      </c>
      <c r="C5020" t="s">
        <v>349</v>
      </c>
      <c r="D5020">
        <v>3.06</v>
      </c>
      <c r="E5020">
        <v>1.85</v>
      </c>
      <c r="F5020">
        <v>1.1499999999999999</v>
      </c>
      <c r="G5020">
        <v>0.12</v>
      </c>
      <c r="H5020" s="184">
        <f t="shared" ref="H5020:L5020" si="5469">H4996</f>
        <v>4.1666666666666664E-2</v>
      </c>
      <c r="I5020" s="185">
        <f t="shared" si="5469"/>
        <v>294</v>
      </c>
      <c r="J5020" s="185">
        <f t="shared" si="5469"/>
        <v>212</v>
      </c>
      <c r="K5020" s="185">
        <f t="shared" si="5469"/>
        <v>2985</v>
      </c>
      <c r="L5020" s="185">
        <f t="shared" si="5469"/>
        <v>1111</v>
      </c>
      <c r="M5020" s="147"/>
      <c r="N5020" s="143">
        <f t="shared" si="5444"/>
        <v>899.64</v>
      </c>
      <c r="O5020" s="143">
        <f t="shared" si="5440"/>
        <v>392.20000000000005</v>
      </c>
      <c r="P5020" s="143">
        <f t="shared" si="5441"/>
        <v>3432.7499999999995</v>
      </c>
      <c r="Q5020" s="143">
        <f t="shared" si="5442"/>
        <v>133.32</v>
      </c>
      <c r="R5020" s="188">
        <f t="shared" si="5445"/>
        <v>4857.91</v>
      </c>
      <c r="T5020">
        <v>49171.05</v>
      </c>
      <c r="U5020" s="190">
        <f t="shared" si="5446"/>
        <v>9.8796141225375486E-2</v>
      </c>
    </row>
    <row r="5021" spans="1:21" x14ac:dyDescent="0.2">
      <c r="A5021" s="178">
        <v>42945</v>
      </c>
      <c r="B5021" s="179">
        <v>0.125</v>
      </c>
      <c r="C5021" t="s">
        <v>349</v>
      </c>
      <c r="D5021">
        <v>2.11</v>
      </c>
      <c r="E5021">
        <v>1</v>
      </c>
      <c r="F5021">
        <v>1</v>
      </c>
      <c r="G5021">
        <v>0.71</v>
      </c>
      <c r="H5021" s="184">
        <f t="shared" ref="H5021:L5021" si="5470">H4997</f>
        <v>8.3333333333333329E-2</v>
      </c>
      <c r="I5021" s="185">
        <f t="shared" si="5470"/>
        <v>236</v>
      </c>
      <c r="J5021" s="185">
        <f t="shared" si="5470"/>
        <v>179</v>
      </c>
      <c r="K5021" s="185">
        <f t="shared" si="5470"/>
        <v>2985</v>
      </c>
      <c r="L5021" s="185">
        <f t="shared" si="5470"/>
        <v>1111</v>
      </c>
      <c r="M5021" s="147"/>
      <c r="N5021" s="143">
        <f t="shared" si="5444"/>
        <v>497.96</v>
      </c>
      <c r="O5021" s="143">
        <f t="shared" si="5440"/>
        <v>179</v>
      </c>
      <c r="P5021" s="143">
        <f t="shared" si="5441"/>
        <v>2985</v>
      </c>
      <c r="Q5021" s="143">
        <f t="shared" si="5442"/>
        <v>788.81</v>
      </c>
      <c r="R5021" s="188">
        <f t="shared" si="5445"/>
        <v>4450.7700000000004</v>
      </c>
      <c r="T5021">
        <v>46306.14</v>
      </c>
      <c r="U5021" s="190">
        <f t="shared" si="5446"/>
        <v>9.6116195390071393E-2</v>
      </c>
    </row>
    <row r="5022" spans="1:21" x14ac:dyDescent="0.2">
      <c r="A5022" s="178">
        <v>42945</v>
      </c>
      <c r="B5022" s="179">
        <v>0.16666666666666666</v>
      </c>
      <c r="C5022" t="s">
        <v>349</v>
      </c>
      <c r="D5022">
        <v>2</v>
      </c>
      <c r="E5022">
        <v>1</v>
      </c>
      <c r="F5022">
        <v>1</v>
      </c>
      <c r="G5022">
        <v>0.61</v>
      </c>
      <c r="H5022" s="184">
        <f t="shared" ref="H5022:L5022" si="5471">H4998</f>
        <v>0.125</v>
      </c>
      <c r="I5022" s="185">
        <f t="shared" si="5471"/>
        <v>201</v>
      </c>
      <c r="J5022" s="185">
        <f t="shared" si="5471"/>
        <v>205</v>
      </c>
      <c r="K5022" s="185">
        <f t="shared" si="5471"/>
        <v>2985</v>
      </c>
      <c r="L5022" s="185">
        <f t="shared" si="5471"/>
        <v>1717</v>
      </c>
      <c r="M5022" s="147"/>
      <c r="N5022" s="143">
        <f t="shared" si="5444"/>
        <v>402</v>
      </c>
      <c r="O5022" s="143">
        <f t="shared" si="5440"/>
        <v>205</v>
      </c>
      <c r="P5022" s="143">
        <f t="shared" si="5441"/>
        <v>2985</v>
      </c>
      <c r="Q5022" s="143">
        <f t="shared" si="5442"/>
        <v>1047.3699999999999</v>
      </c>
      <c r="R5022" s="188">
        <f t="shared" si="5445"/>
        <v>4639.37</v>
      </c>
      <c r="T5022">
        <v>43971.98</v>
      </c>
      <c r="U5022" s="190">
        <f t="shared" si="5446"/>
        <v>0.10550741631375252</v>
      </c>
    </row>
    <row r="5023" spans="1:21" x14ac:dyDescent="0.2">
      <c r="A5023" s="178">
        <v>42945</v>
      </c>
      <c r="B5023" s="179">
        <v>0.20833333333333334</v>
      </c>
      <c r="C5023" t="s">
        <v>349</v>
      </c>
      <c r="D5023">
        <v>1</v>
      </c>
      <c r="E5023">
        <v>1</v>
      </c>
      <c r="F5023">
        <v>1</v>
      </c>
      <c r="G5023">
        <v>0.61</v>
      </c>
      <c r="H5023" s="184">
        <f t="shared" ref="H5023:L5023" si="5472">H4999</f>
        <v>0.16666666666666666</v>
      </c>
      <c r="I5023" s="185">
        <f t="shared" si="5472"/>
        <v>185</v>
      </c>
      <c r="J5023" s="185">
        <f t="shared" si="5472"/>
        <v>205</v>
      </c>
      <c r="K5023" s="185">
        <f t="shared" si="5472"/>
        <v>2985</v>
      </c>
      <c r="L5023" s="185">
        <f t="shared" si="5472"/>
        <v>1717</v>
      </c>
      <c r="M5023" s="147"/>
      <c r="N5023" s="143">
        <f t="shared" si="5444"/>
        <v>185</v>
      </c>
      <c r="O5023" s="143">
        <f t="shared" si="5440"/>
        <v>205</v>
      </c>
      <c r="P5023" s="143">
        <f t="shared" si="5441"/>
        <v>2985</v>
      </c>
      <c r="Q5023" s="143">
        <f t="shared" si="5442"/>
        <v>1047.3699999999999</v>
      </c>
      <c r="R5023" s="188">
        <f t="shared" si="5445"/>
        <v>4422.37</v>
      </c>
      <c r="T5023">
        <v>42243.5</v>
      </c>
      <c r="U5023" s="190">
        <f t="shared" si="5446"/>
        <v>0.10468758507225963</v>
      </c>
    </row>
    <row r="5024" spans="1:21" x14ac:dyDescent="0.2">
      <c r="A5024" s="178">
        <v>42945</v>
      </c>
      <c r="B5024" s="179">
        <v>0.25</v>
      </c>
      <c r="C5024" t="s">
        <v>349</v>
      </c>
      <c r="D5024">
        <v>1</v>
      </c>
      <c r="E5024">
        <v>2.11</v>
      </c>
      <c r="F5024">
        <v>1</v>
      </c>
      <c r="G5024">
        <v>0.61</v>
      </c>
      <c r="H5024" s="184">
        <f t="shared" ref="H5024:L5024" si="5473">H5000</f>
        <v>0.20833333333333334</v>
      </c>
      <c r="I5024" s="185">
        <f t="shared" si="5473"/>
        <v>207</v>
      </c>
      <c r="J5024" s="185">
        <f t="shared" si="5473"/>
        <v>283</v>
      </c>
      <c r="K5024" s="185">
        <f t="shared" si="5473"/>
        <v>2985</v>
      </c>
      <c r="L5024" s="185">
        <f t="shared" si="5473"/>
        <v>1717</v>
      </c>
      <c r="M5024" s="147"/>
      <c r="N5024" s="143">
        <f t="shared" si="5444"/>
        <v>207</v>
      </c>
      <c r="O5024" s="143">
        <f t="shared" si="5440"/>
        <v>597.13</v>
      </c>
      <c r="P5024" s="143">
        <f t="shared" si="5441"/>
        <v>2985</v>
      </c>
      <c r="Q5024" s="143">
        <f t="shared" si="5442"/>
        <v>1047.3699999999999</v>
      </c>
      <c r="R5024" s="188">
        <f t="shared" si="5445"/>
        <v>4836.5</v>
      </c>
      <c r="T5024">
        <v>41167.74</v>
      </c>
      <c r="U5024" s="190">
        <f t="shared" si="5446"/>
        <v>0.117482766846079</v>
      </c>
    </row>
    <row r="5025" spans="1:21" x14ac:dyDescent="0.2">
      <c r="A5025" s="178">
        <v>42945</v>
      </c>
      <c r="B5025" s="179">
        <v>0.29166666666666669</v>
      </c>
      <c r="C5025" t="s">
        <v>349</v>
      </c>
      <c r="D5025">
        <v>1</v>
      </c>
      <c r="E5025">
        <v>3</v>
      </c>
      <c r="F5025">
        <v>1</v>
      </c>
      <c r="G5025">
        <v>0.99</v>
      </c>
      <c r="H5025" s="184">
        <f t="shared" ref="H5025:L5025" si="5474">H5001</f>
        <v>0.25</v>
      </c>
      <c r="I5025" s="185">
        <f t="shared" si="5474"/>
        <v>327</v>
      </c>
      <c r="J5025" s="185">
        <f t="shared" si="5474"/>
        <v>438</v>
      </c>
      <c r="K5025" s="185">
        <f t="shared" si="5474"/>
        <v>2985</v>
      </c>
      <c r="L5025" s="185">
        <f t="shared" si="5474"/>
        <v>1717</v>
      </c>
      <c r="M5025" s="147"/>
      <c r="N5025" s="143">
        <f t="shared" si="5444"/>
        <v>327</v>
      </c>
      <c r="O5025" s="143">
        <f t="shared" si="5440"/>
        <v>1314</v>
      </c>
      <c r="P5025" s="143">
        <f t="shared" si="5441"/>
        <v>2985</v>
      </c>
      <c r="Q5025" s="143">
        <f t="shared" si="5442"/>
        <v>1699.83</v>
      </c>
      <c r="R5025" s="188">
        <f t="shared" si="5445"/>
        <v>6325.83</v>
      </c>
      <c r="T5025">
        <v>40823.019999999997</v>
      </c>
      <c r="U5025" s="190">
        <f t="shared" si="5446"/>
        <v>0.15495742353211497</v>
      </c>
    </row>
    <row r="5026" spans="1:21" x14ac:dyDescent="0.2">
      <c r="A5026" s="178">
        <v>42945</v>
      </c>
      <c r="B5026" s="179">
        <v>0.33333333333333331</v>
      </c>
      <c r="C5026" t="s">
        <v>349</v>
      </c>
      <c r="D5026">
        <v>2.08</v>
      </c>
      <c r="E5026">
        <v>3</v>
      </c>
      <c r="F5026">
        <v>1</v>
      </c>
      <c r="G5026">
        <v>0.99</v>
      </c>
      <c r="H5026" s="184">
        <f t="shared" ref="H5026:L5026" si="5475">H5002</f>
        <v>0.29166666666666669</v>
      </c>
      <c r="I5026" s="185">
        <f t="shared" si="5475"/>
        <v>249</v>
      </c>
      <c r="J5026" s="185">
        <f t="shared" si="5475"/>
        <v>556</v>
      </c>
      <c r="K5026" s="185">
        <f t="shared" si="5475"/>
        <v>2872</v>
      </c>
      <c r="L5026" s="185">
        <f t="shared" si="5475"/>
        <v>2219</v>
      </c>
      <c r="M5026" s="147"/>
      <c r="N5026" s="143">
        <f t="shared" si="5444"/>
        <v>517.92000000000007</v>
      </c>
      <c r="O5026" s="143">
        <f t="shared" si="5440"/>
        <v>1668</v>
      </c>
      <c r="P5026" s="143">
        <f t="shared" si="5441"/>
        <v>2872</v>
      </c>
      <c r="Q5026" s="143">
        <f t="shared" si="5442"/>
        <v>2196.81</v>
      </c>
      <c r="R5026" s="188">
        <f t="shared" si="5445"/>
        <v>7254.73</v>
      </c>
      <c r="T5026">
        <v>40817.660000000003</v>
      </c>
      <c r="U5026" s="190">
        <f t="shared" si="5446"/>
        <v>0.17773507839498881</v>
      </c>
    </row>
    <row r="5027" spans="1:21" x14ac:dyDescent="0.2">
      <c r="A5027" s="178">
        <v>42945</v>
      </c>
      <c r="B5027" s="179">
        <v>0.375</v>
      </c>
      <c r="C5027" t="s">
        <v>349</v>
      </c>
      <c r="D5027">
        <v>2.84</v>
      </c>
      <c r="E5027">
        <v>3.73</v>
      </c>
      <c r="F5027">
        <v>1</v>
      </c>
      <c r="G5027">
        <v>0.99</v>
      </c>
      <c r="H5027" s="184">
        <f t="shared" ref="H5027:L5027" si="5476">H5003</f>
        <v>0.33333333333333331</v>
      </c>
      <c r="I5027" s="185">
        <f t="shared" si="5476"/>
        <v>256</v>
      </c>
      <c r="J5027" s="185">
        <f t="shared" si="5476"/>
        <v>306</v>
      </c>
      <c r="K5027" s="185">
        <f t="shared" si="5476"/>
        <v>2872</v>
      </c>
      <c r="L5027" s="185">
        <f t="shared" si="5476"/>
        <v>2219</v>
      </c>
      <c r="M5027" s="147"/>
      <c r="N5027" s="143">
        <f t="shared" si="5444"/>
        <v>727.04</v>
      </c>
      <c r="O5027" s="143">
        <f t="shared" si="5440"/>
        <v>1141.3799999999999</v>
      </c>
      <c r="P5027" s="143">
        <f t="shared" si="5441"/>
        <v>2872</v>
      </c>
      <c r="Q5027" s="143">
        <f t="shared" si="5442"/>
        <v>2196.81</v>
      </c>
      <c r="R5027" s="188">
        <f t="shared" si="5445"/>
        <v>6937.23</v>
      </c>
      <c r="T5027">
        <v>41026.71</v>
      </c>
      <c r="U5027" s="190">
        <f t="shared" si="5446"/>
        <v>0.16909057538369515</v>
      </c>
    </row>
    <row r="5028" spans="1:21" x14ac:dyDescent="0.2">
      <c r="A5028" s="178">
        <v>42945</v>
      </c>
      <c r="B5028" s="179">
        <v>0.41666666666666669</v>
      </c>
      <c r="C5028" t="s">
        <v>349</v>
      </c>
      <c r="D5028">
        <v>2.61</v>
      </c>
      <c r="E5028">
        <v>4.1500000000000004</v>
      </c>
      <c r="F5028">
        <v>2.64</v>
      </c>
      <c r="G5028">
        <v>2.5499999999999998</v>
      </c>
      <c r="H5028" s="184">
        <f t="shared" ref="H5028:L5028" si="5477">H5004</f>
        <v>0.375</v>
      </c>
      <c r="I5028" s="185">
        <f t="shared" si="5477"/>
        <v>156</v>
      </c>
      <c r="J5028" s="185">
        <f t="shared" si="5477"/>
        <v>343</v>
      </c>
      <c r="K5028" s="185">
        <f t="shared" si="5477"/>
        <v>2872</v>
      </c>
      <c r="L5028" s="185">
        <f t="shared" si="5477"/>
        <v>2219</v>
      </c>
      <c r="M5028" s="147"/>
      <c r="N5028" s="143">
        <f t="shared" si="5444"/>
        <v>407.15999999999997</v>
      </c>
      <c r="O5028" s="143">
        <f t="shared" si="5440"/>
        <v>1423.45</v>
      </c>
      <c r="P5028" s="143">
        <f t="shared" si="5441"/>
        <v>7582.08</v>
      </c>
      <c r="Q5028" s="143">
        <f t="shared" si="5442"/>
        <v>5658.45</v>
      </c>
      <c r="R5028" s="188">
        <f t="shared" si="5445"/>
        <v>15071.14</v>
      </c>
      <c r="T5028">
        <v>44049.919999999998</v>
      </c>
      <c r="U5028" s="190">
        <f t="shared" si="5446"/>
        <v>0.34213773827512062</v>
      </c>
    </row>
    <row r="5029" spans="1:21" x14ac:dyDescent="0.2">
      <c r="A5029" s="178">
        <v>42945</v>
      </c>
      <c r="B5029" s="179">
        <v>0.45833333333333331</v>
      </c>
      <c r="C5029" t="s">
        <v>349</v>
      </c>
      <c r="D5029">
        <v>1.98</v>
      </c>
      <c r="E5029">
        <v>6.6</v>
      </c>
      <c r="F5029">
        <v>4.59</v>
      </c>
      <c r="G5029">
        <v>2.31</v>
      </c>
      <c r="H5029" s="184">
        <f t="shared" ref="H5029:L5029" si="5478">H5005</f>
        <v>0.41666666666666669</v>
      </c>
      <c r="I5029" s="185">
        <f t="shared" si="5478"/>
        <v>196</v>
      </c>
      <c r="J5029" s="185">
        <f t="shared" si="5478"/>
        <v>315</v>
      </c>
      <c r="K5029" s="185">
        <f t="shared" si="5478"/>
        <v>2872</v>
      </c>
      <c r="L5029" s="185">
        <f t="shared" si="5478"/>
        <v>2219</v>
      </c>
      <c r="M5029" s="147"/>
      <c r="N5029" s="143">
        <f t="shared" si="5444"/>
        <v>388.08</v>
      </c>
      <c r="O5029" s="143">
        <f t="shared" si="5440"/>
        <v>2079</v>
      </c>
      <c r="P5029" s="143">
        <f t="shared" si="5441"/>
        <v>13182.48</v>
      </c>
      <c r="Q5029" s="143">
        <f t="shared" si="5442"/>
        <v>5125.8900000000003</v>
      </c>
      <c r="R5029" s="188">
        <f t="shared" si="5445"/>
        <v>20775.45</v>
      </c>
      <c r="T5029">
        <v>48351.51</v>
      </c>
      <c r="U5029" s="190">
        <f t="shared" si="5446"/>
        <v>0.42967530900275919</v>
      </c>
    </row>
    <row r="5030" spans="1:21" x14ac:dyDescent="0.2">
      <c r="A5030" s="178">
        <v>42945</v>
      </c>
      <c r="B5030" s="179">
        <v>0.5</v>
      </c>
      <c r="C5030" t="s">
        <v>349</v>
      </c>
      <c r="D5030">
        <v>1.32</v>
      </c>
      <c r="E5030">
        <v>10.85</v>
      </c>
      <c r="F5030">
        <v>9.85</v>
      </c>
      <c r="G5030">
        <v>2</v>
      </c>
      <c r="H5030" s="184">
        <f t="shared" ref="H5030:L5030" si="5479">H5006</f>
        <v>0.45833333333333331</v>
      </c>
      <c r="I5030" s="185">
        <f t="shared" si="5479"/>
        <v>226</v>
      </c>
      <c r="J5030" s="185">
        <f t="shared" si="5479"/>
        <v>326</v>
      </c>
      <c r="K5030" s="185">
        <f t="shared" si="5479"/>
        <v>2842</v>
      </c>
      <c r="L5030" s="185">
        <f t="shared" si="5479"/>
        <v>1635</v>
      </c>
      <c r="M5030" s="147"/>
      <c r="N5030" s="143">
        <f t="shared" si="5444"/>
        <v>298.32</v>
      </c>
      <c r="O5030" s="143">
        <f t="shared" si="5440"/>
        <v>3537.1</v>
      </c>
      <c r="P5030" s="143">
        <f t="shared" si="5441"/>
        <v>27993.7</v>
      </c>
      <c r="Q5030" s="143">
        <f t="shared" si="5442"/>
        <v>3270</v>
      </c>
      <c r="R5030" s="188">
        <f t="shared" si="5445"/>
        <v>35099.120000000003</v>
      </c>
      <c r="T5030">
        <v>52633.54</v>
      </c>
      <c r="U5030" s="190">
        <f t="shared" si="5446"/>
        <v>0.66685843285479185</v>
      </c>
    </row>
    <row r="5031" spans="1:21" x14ac:dyDescent="0.2">
      <c r="A5031" s="178">
        <v>42945</v>
      </c>
      <c r="B5031" s="179">
        <v>0.54166666666666663</v>
      </c>
      <c r="C5031" t="s">
        <v>349</v>
      </c>
      <c r="D5031">
        <v>1</v>
      </c>
      <c r="E5031">
        <v>20.170000000000002</v>
      </c>
      <c r="F5031">
        <v>20.32</v>
      </c>
      <c r="G5031">
        <v>5</v>
      </c>
      <c r="H5031" s="184">
        <f t="shared" ref="H5031:L5031" si="5480">H5007</f>
        <v>0.5</v>
      </c>
      <c r="I5031" s="185">
        <f t="shared" si="5480"/>
        <v>222</v>
      </c>
      <c r="J5031" s="185">
        <f t="shared" si="5480"/>
        <v>319</v>
      </c>
      <c r="K5031" s="185">
        <f t="shared" si="5480"/>
        <v>2842</v>
      </c>
      <c r="L5031" s="185">
        <f t="shared" si="5480"/>
        <v>1635</v>
      </c>
      <c r="M5031" s="147"/>
      <c r="N5031" s="143">
        <f t="shared" si="5444"/>
        <v>222</v>
      </c>
      <c r="O5031" s="143">
        <f t="shared" si="5440"/>
        <v>6434.2300000000005</v>
      </c>
      <c r="P5031" s="143">
        <f t="shared" si="5441"/>
        <v>57749.440000000002</v>
      </c>
      <c r="Q5031" s="143">
        <f t="shared" si="5442"/>
        <v>8175</v>
      </c>
      <c r="R5031" s="188">
        <f t="shared" si="5445"/>
        <v>72580.670000000013</v>
      </c>
      <c r="T5031">
        <v>56792.57</v>
      </c>
      <c r="U5031" s="190">
        <f t="shared" si="5446"/>
        <v>1.277995871643069</v>
      </c>
    </row>
    <row r="5032" spans="1:21" x14ac:dyDescent="0.2">
      <c r="A5032" s="178">
        <v>42945</v>
      </c>
      <c r="B5032" s="179">
        <v>0.58333333333333337</v>
      </c>
      <c r="C5032" t="s">
        <v>349</v>
      </c>
      <c r="D5032">
        <v>1</v>
      </c>
      <c r="E5032">
        <v>30.07</v>
      </c>
      <c r="F5032">
        <v>31.61</v>
      </c>
      <c r="G5032">
        <v>7</v>
      </c>
      <c r="H5032" s="184">
        <f t="shared" ref="H5032:L5032" si="5481">H5008</f>
        <v>0.54166666666666663</v>
      </c>
      <c r="I5032" s="185">
        <f t="shared" si="5481"/>
        <v>195</v>
      </c>
      <c r="J5032" s="185">
        <f t="shared" si="5481"/>
        <v>299</v>
      </c>
      <c r="K5032" s="185">
        <f t="shared" si="5481"/>
        <v>2842</v>
      </c>
      <c r="L5032" s="185">
        <f t="shared" si="5481"/>
        <v>1635</v>
      </c>
      <c r="M5032" s="147"/>
      <c r="N5032" s="143">
        <f t="shared" si="5444"/>
        <v>195</v>
      </c>
      <c r="O5032" s="143">
        <f t="shared" si="5440"/>
        <v>8990.93</v>
      </c>
      <c r="P5032" s="143">
        <f t="shared" si="5441"/>
        <v>89835.62</v>
      </c>
      <c r="Q5032" s="143">
        <f t="shared" si="5442"/>
        <v>11445</v>
      </c>
      <c r="R5032" s="188">
        <f t="shared" si="5445"/>
        <v>110466.54999999999</v>
      </c>
      <c r="T5032">
        <v>60514.53</v>
      </c>
      <c r="U5032" s="190">
        <f t="shared" si="5446"/>
        <v>1.8254549775070548</v>
      </c>
    </row>
    <row r="5033" spans="1:21" x14ac:dyDescent="0.2">
      <c r="A5033" s="178">
        <v>42945</v>
      </c>
      <c r="B5033" s="179">
        <v>0.625</v>
      </c>
      <c r="C5033" t="s">
        <v>349</v>
      </c>
      <c r="D5033">
        <v>1.44</v>
      </c>
      <c r="E5033">
        <v>38.54</v>
      </c>
      <c r="F5033">
        <v>53.93</v>
      </c>
      <c r="G5033">
        <v>30</v>
      </c>
      <c r="H5033" s="184">
        <f t="shared" ref="H5033:L5033" si="5482">H5009</f>
        <v>0.58333333333333337</v>
      </c>
      <c r="I5033" s="185">
        <f t="shared" si="5482"/>
        <v>205</v>
      </c>
      <c r="J5033" s="185">
        <f t="shared" si="5482"/>
        <v>237</v>
      </c>
      <c r="K5033" s="185">
        <f t="shared" si="5482"/>
        <v>2842</v>
      </c>
      <c r="L5033" s="185">
        <f t="shared" si="5482"/>
        <v>1635</v>
      </c>
      <c r="M5033" s="147"/>
      <c r="N5033" s="143">
        <f t="shared" si="5444"/>
        <v>295.2</v>
      </c>
      <c r="O5033" s="143">
        <f t="shared" si="5440"/>
        <v>9133.98</v>
      </c>
      <c r="P5033" s="143">
        <f t="shared" si="5441"/>
        <v>153269.06</v>
      </c>
      <c r="Q5033" s="143">
        <f t="shared" si="5442"/>
        <v>49050</v>
      </c>
      <c r="R5033" s="188">
        <f t="shared" si="5445"/>
        <v>211748.24</v>
      </c>
      <c r="T5033">
        <v>63571.15</v>
      </c>
      <c r="U5033" s="190">
        <f t="shared" si="5446"/>
        <v>3.3308857870276061</v>
      </c>
    </row>
    <row r="5034" spans="1:21" x14ac:dyDescent="0.2">
      <c r="A5034" s="178">
        <v>42945</v>
      </c>
      <c r="B5034" s="179">
        <v>0.66666666666666663</v>
      </c>
      <c r="C5034" t="s">
        <v>349</v>
      </c>
      <c r="D5034">
        <v>2.31</v>
      </c>
      <c r="E5034">
        <v>53.84</v>
      </c>
      <c r="F5034">
        <v>71.03</v>
      </c>
      <c r="G5034">
        <v>46.99</v>
      </c>
      <c r="H5034" s="184">
        <f t="shared" ref="H5034:L5034" si="5483">H5010</f>
        <v>0.625</v>
      </c>
      <c r="I5034" s="185">
        <f t="shared" si="5483"/>
        <v>212</v>
      </c>
      <c r="J5034" s="185">
        <f t="shared" si="5483"/>
        <v>213</v>
      </c>
      <c r="K5034" s="185">
        <f t="shared" si="5483"/>
        <v>2842</v>
      </c>
      <c r="L5034" s="185">
        <f t="shared" si="5483"/>
        <v>1380</v>
      </c>
      <c r="M5034" s="147"/>
      <c r="N5034" s="143">
        <f t="shared" si="5444"/>
        <v>489.72</v>
      </c>
      <c r="O5034" s="143">
        <f t="shared" si="5440"/>
        <v>11467.92</v>
      </c>
      <c r="P5034" s="143">
        <f t="shared" si="5441"/>
        <v>201867.26</v>
      </c>
      <c r="Q5034" s="143">
        <f t="shared" si="5442"/>
        <v>64846.200000000004</v>
      </c>
      <c r="R5034" s="188">
        <f t="shared" si="5445"/>
        <v>278671.10000000003</v>
      </c>
      <c r="T5034">
        <v>65971.58</v>
      </c>
      <c r="U5034" s="190">
        <f t="shared" si="5446"/>
        <v>4.2241083205828938</v>
      </c>
    </row>
    <row r="5035" spans="1:21" x14ac:dyDescent="0.2">
      <c r="A5035" s="178">
        <v>42945</v>
      </c>
      <c r="B5035" s="179">
        <v>0.70833333333333337</v>
      </c>
      <c r="C5035" t="s">
        <v>349</v>
      </c>
      <c r="D5035">
        <v>3.5</v>
      </c>
      <c r="E5035">
        <v>53.44</v>
      </c>
      <c r="F5035">
        <v>59.13</v>
      </c>
      <c r="G5035">
        <v>41.34</v>
      </c>
      <c r="H5035" s="184">
        <f t="shared" ref="H5035:L5035" si="5484">H5011</f>
        <v>0.66666666666666663</v>
      </c>
      <c r="I5035" s="185">
        <f t="shared" si="5484"/>
        <v>191</v>
      </c>
      <c r="J5035" s="185">
        <f t="shared" si="5484"/>
        <v>237</v>
      </c>
      <c r="K5035" s="185">
        <f t="shared" si="5484"/>
        <v>2842</v>
      </c>
      <c r="L5035" s="185">
        <f t="shared" si="5484"/>
        <v>1380</v>
      </c>
      <c r="M5035" s="147"/>
      <c r="N5035" s="143">
        <f t="shared" si="5444"/>
        <v>668.5</v>
      </c>
      <c r="O5035" s="143">
        <f t="shared" si="5440"/>
        <v>12665.279999999999</v>
      </c>
      <c r="P5035" s="143">
        <f t="shared" si="5441"/>
        <v>168047.46000000002</v>
      </c>
      <c r="Q5035" s="143">
        <f t="shared" si="5442"/>
        <v>57049.200000000004</v>
      </c>
      <c r="R5035" s="188">
        <f t="shared" si="5445"/>
        <v>238430.44000000003</v>
      </c>
      <c r="T5035">
        <v>67694.66</v>
      </c>
      <c r="U5035" s="190">
        <f t="shared" si="5446"/>
        <v>3.5221454690813134</v>
      </c>
    </row>
    <row r="5036" spans="1:21" x14ac:dyDescent="0.2">
      <c r="A5036" s="178">
        <v>42945</v>
      </c>
      <c r="B5036" s="179">
        <v>0.75</v>
      </c>
      <c r="C5036" t="s">
        <v>349</v>
      </c>
      <c r="D5036">
        <v>3.31</v>
      </c>
      <c r="E5036">
        <v>20.45</v>
      </c>
      <c r="F5036">
        <v>26.77</v>
      </c>
      <c r="G5036">
        <v>7</v>
      </c>
      <c r="H5036" s="184">
        <f t="shared" ref="H5036:L5036" si="5485">H5012</f>
        <v>0.70833333333333337</v>
      </c>
      <c r="I5036" s="185">
        <f t="shared" si="5485"/>
        <v>218</v>
      </c>
      <c r="J5036" s="185">
        <f t="shared" si="5485"/>
        <v>258</v>
      </c>
      <c r="K5036" s="185">
        <f t="shared" si="5485"/>
        <v>2842</v>
      </c>
      <c r="L5036" s="185">
        <f t="shared" si="5485"/>
        <v>1380</v>
      </c>
      <c r="M5036" s="147"/>
      <c r="N5036" s="143">
        <f t="shared" si="5444"/>
        <v>721.58</v>
      </c>
      <c r="O5036" s="143">
        <f t="shared" si="5440"/>
        <v>5276.0999999999995</v>
      </c>
      <c r="P5036" s="143">
        <f t="shared" si="5441"/>
        <v>76080.34</v>
      </c>
      <c r="Q5036" s="143">
        <f t="shared" si="5442"/>
        <v>9660</v>
      </c>
      <c r="R5036" s="188">
        <f t="shared" si="5445"/>
        <v>91738.01999999999</v>
      </c>
      <c r="T5036">
        <v>68368.2</v>
      </c>
      <c r="U5036" s="190">
        <f t="shared" si="5446"/>
        <v>1.3418229527762906</v>
      </c>
    </row>
    <row r="5037" spans="1:21" x14ac:dyDescent="0.2">
      <c r="A5037" s="178">
        <v>42945</v>
      </c>
      <c r="B5037" s="179">
        <v>0.79166666666666663</v>
      </c>
      <c r="C5037" t="s">
        <v>349</v>
      </c>
      <c r="D5037">
        <v>2.11</v>
      </c>
      <c r="E5037">
        <v>9.67</v>
      </c>
      <c r="F5037">
        <v>14.39</v>
      </c>
      <c r="G5037">
        <v>5.29</v>
      </c>
      <c r="H5037" s="184">
        <f t="shared" ref="H5037:L5037" si="5486">H5013</f>
        <v>0.75</v>
      </c>
      <c r="I5037" s="185">
        <f t="shared" si="5486"/>
        <v>240</v>
      </c>
      <c r="J5037" s="185">
        <f t="shared" si="5486"/>
        <v>365</v>
      </c>
      <c r="K5037" s="185">
        <f t="shared" si="5486"/>
        <v>2842</v>
      </c>
      <c r="L5037" s="185">
        <f t="shared" si="5486"/>
        <v>1380</v>
      </c>
      <c r="M5037" s="147"/>
      <c r="N5037" s="143">
        <f t="shared" si="5444"/>
        <v>506.4</v>
      </c>
      <c r="O5037" s="143">
        <f t="shared" si="5440"/>
        <v>3529.55</v>
      </c>
      <c r="P5037" s="143">
        <f t="shared" si="5441"/>
        <v>40896.380000000005</v>
      </c>
      <c r="Q5037" s="143">
        <f t="shared" si="5442"/>
        <v>7300.2</v>
      </c>
      <c r="R5037" s="188">
        <f t="shared" si="5445"/>
        <v>52232.53</v>
      </c>
      <c r="T5037">
        <v>67986.84</v>
      </c>
      <c r="U5037" s="190">
        <f t="shared" si="5446"/>
        <v>0.76827412481592028</v>
      </c>
    </row>
    <row r="5038" spans="1:21" x14ac:dyDescent="0.2">
      <c r="A5038" s="178">
        <v>42945</v>
      </c>
      <c r="B5038" s="179">
        <v>0.83333333333333337</v>
      </c>
      <c r="C5038" t="s">
        <v>349</v>
      </c>
      <c r="D5038">
        <v>2.11</v>
      </c>
      <c r="E5038">
        <v>6.02</v>
      </c>
      <c r="F5038">
        <v>9.7100000000000009</v>
      </c>
      <c r="G5038">
        <v>3.52</v>
      </c>
      <c r="H5038" s="184">
        <f t="shared" ref="H5038:L5038" si="5487">H5014</f>
        <v>0.79166666666666663</v>
      </c>
      <c r="I5038" s="185">
        <f t="shared" si="5487"/>
        <v>320</v>
      </c>
      <c r="J5038" s="185">
        <f t="shared" si="5487"/>
        <v>214</v>
      </c>
      <c r="K5038" s="185">
        <f t="shared" si="5487"/>
        <v>2842</v>
      </c>
      <c r="L5038" s="185">
        <f t="shared" si="5487"/>
        <v>1426</v>
      </c>
      <c r="M5038" s="147"/>
      <c r="N5038" s="143">
        <f t="shared" si="5444"/>
        <v>675.19999999999993</v>
      </c>
      <c r="O5038" s="143">
        <f t="shared" si="5440"/>
        <v>1288.28</v>
      </c>
      <c r="P5038" s="143">
        <f t="shared" si="5441"/>
        <v>27595.820000000003</v>
      </c>
      <c r="Q5038" s="143">
        <f t="shared" si="5442"/>
        <v>5019.5200000000004</v>
      </c>
      <c r="R5038" s="188">
        <f t="shared" si="5445"/>
        <v>34578.820000000007</v>
      </c>
      <c r="T5038">
        <v>66385.11</v>
      </c>
      <c r="U5038" s="190">
        <f t="shared" si="5446"/>
        <v>0.52088216770296847</v>
      </c>
    </row>
    <row r="5039" spans="1:21" x14ac:dyDescent="0.2">
      <c r="A5039" s="178">
        <v>42945</v>
      </c>
      <c r="B5039" s="179">
        <v>0.875</v>
      </c>
      <c r="C5039" t="s">
        <v>349</v>
      </c>
      <c r="D5039">
        <v>3.5</v>
      </c>
      <c r="E5039">
        <v>5.97</v>
      </c>
      <c r="F5039">
        <v>9.01</v>
      </c>
      <c r="G5039">
        <v>1.27</v>
      </c>
      <c r="H5039" s="184">
        <f t="shared" ref="H5039:L5039" si="5488">H5015</f>
        <v>0.83333333333333337</v>
      </c>
      <c r="I5039" s="185">
        <f t="shared" si="5488"/>
        <v>322</v>
      </c>
      <c r="J5039" s="185">
        <f t="shared" si="5488"/>
        <v>178</v>
      </c>
      <c r="K5039" s="185">
        <f t="shared" si="5488"/>
        <v>2842</v>
      </c>
      <c r="L5039" s="185">
        <f t="shared" si="5488"/>
        <v>1426</v>
      </c>
      <c r="M5039" s="147"/>
      <c r="N5039" s="143">
        <f t="shared" si="5444"/>
        <v>1127</v>
      </c>
      <c r="O5039" s="143">
        <f t="shared" si="5440"/>
        <v>1062.6599999999999</v>
      </c>
      <c r="P5039" s="143">
        <f t="shared" si="5441"/>
        <v>25606.42</v>
      </c>
      <c r="Q5039" s="143">
        <f t="shared" si="5442"/>
        <v>1811.02</v>
      </c>
      <c r="R5039" s="188">
        <f t="shared" si="5445"/>
        <v>29607.1</v>
      </c>
      <c r="T5039">
        <v>63888.39</v>
      </c>
      <c r="U5039" s="190">
        <f t="shared" si="5446"/>
        <v>0.46341909695955713</v>
      </c>
    </row>
    <row r="5040" spans="1:21" x14ac:dyDescent="0.2">
      <c r="A5040" s="178">
        <v>42945</v>
      </c>
      <c r="B5040" s="179">
        <v>0.91666666666666663</v>
      </c>
      <c r="C5040" t="s">
        <v>349</v>
      </c>
      <c r="D5040">
        <v>5</v>
      </c>
      <c r="E5040">
        <v>10</v>
      </c>
      <c r="F5040">
        <v>7.25</v>
      </c>
      <c r="G5040">
        <v>0.97</v>
      </c>
      <c r="H5040" s="184">
        <f t="shared" ref="H5040:L5040" si="5489">H5016</f>
        <v>0.875</v>
      </c>
      <c r="I5040" s="185">
        <f t="shared" si="5489"/>
        <v>337</v>
      </c>
      <c r="J5040" s="185">
        <f t="shared" si="5489"/>
        <v>173</v>
      </c>
      <c r="K5040" s="185">
        <f t="shared" si="5489"/>
        <v>2842</v>
      </c>
      <c r="L5040" s="185">
        <f t="shared" si="5489"/>
        <v>1426</v>
      </c>
      <c r="M5040" s="147"/>
      <c r="N5040" s="143">
        <f t="shared" si="5444"/>
        <v>1685</v>
      </c>
      <c r="O5040" s="143">
        <f t="shared" si="5440"/>
        <v>1730</v>
      </c>
      <c r="P5040" s="143">
        <f t="shared" si="5441"/>
        <v>20604.5</v>
      </c>
      <c r="Q5040" s="143">
        <f t="shared" si="5442"/>
        <v>1383.22</v>
      </c>
      <c r="R5040" s="188">
        <f t="shared" si="5445"/>
        <v>25402.720000000001</v>
      </c>
      <c r="T5040">
        <v>61555.76</v>
      </c>
      <c r="U5040" s="190">
        <f t="shared" si="5446"/>
        <v>0.41267819615905971</v>
      </c>
    </row>
    <row r="5041" spans="1:21" x14ac:dyDescent="0.2">
      <c r="A5041" s="178">
        <v>42945</v>
      </c>
      <c r="B5041" s="179">
        <v>0.95833333333333337</v>
      </c>
      <c r="C5041" t="s">
        <v>349</v>
      </c>
      <c r="D5041">
        <v>8.61</v>
      </c>
      <c r="E5041">
        <v>9.91</v>
      </c>
      <c r="F5041">
        <v>7.37</v>
      </c>
      <c r="G5041">
        <v>0.12</v>
      </c>
      <c r="H5041" s="184">
        <f t="shared" ref="H5041:L5041" si="5490">H5017</f>
        <v>0.91666666666666663</v>
      </c>
      <c r="I5041" s="185">
        <f t="shared" si="5490"/>
        <v>394</v>
      </c>
      <c r="J5041" s="185">
        <f t="shared" si="5490"/>
        <v>194</v>
      </c>
      <c r="K5041" s="185">
        <f t="shared" si="5490"/>
        <v>2842</v>
      </c>
      <c r="L5041" s="185">
        <f t="shared" si="5490"/>
        <v>1426</v>
      </c>
      <c r="M5041" s="147"/>
      <c r="N5041" s="143">
        <f t="shared" si="5444"/>
        <v>3392.3399999999997</v>
      </c>
      <c r="O5041" s="143">
        <f t="shared" si="5440"/>
        <v>1922.54</v>
      </c>
      <c r="P5041" s="143">
        <f t="shared" si="5441"/>
        <v>20945.54</v>
      </c>
      <c r="Q5041" s="143">
        <f t="shared" si="5442"/>
        <v>171.12</v>
      </c>
      <c r="R5041" s="188">
        <f t="shared" si="5445"/>
        <v>26431.539999999997</v>
      </c>
      <c r="T5041">
        <v>59251.69</v>
      </c>
      <c r="U5041" s="190">
        <f t="shared" si="5446"/>
        <v>0.44608921703330312</v>
      </c>
    </row>
    <row r="5042" spans="1:21" x14ac:dyDescent="0.2">
      <c r="A5042" s="178">
        <v>42945</v>
      </c>
      <c r="B5042" s="180">
        <v>1</v>
      </c>
      <c r="C5042" t="s">
        <v>349</v>
      </c>
      <c r="D5042">
        <v>5</v>
      </c>
      <c r="E5042">
        <v>4.5999999999999996</v>
      </c>
      <c r="F5042">
        <v>3.42</v>
      </c>
      <c r="G5042">
        <v>0.12</v>
      </c>
      <c r="H5042" s="184">
        <f t="shared" ref="H5042:L5042" si="5491">H5018</f>
        <v>0.95833333333333337</v>
      </c>
      <c r="I5042" s="185">
        <f t="shared" si="5491"/>
        <v>389</v>
      </c>
      <c r="J5042" s="185">
        <f t="shared" si="5491"/>
        <v>265</v>
      </c>
      <c r="K5042" s="185">
        <f t="shared" si="5491"/>
        <v>2985</v>
      </c>
      <c r="L5042" s="185">
        <f t="shared" si="5491"/>
        <v>1111</v>
      </c>
      <c r="M5042" s="147"/>
      <c r="N5042" s="143">
        <f t="shared" si="5444"/>
        <v>1945</v>
      </c>
      <c r="O5042" s="143">
        <f t="shared" si="5440"/>
        <v>1219</v>
      </c>
      <c r="P5042" s="143">
        <f t="shared" si="5441"/>
        <v>10208.699999999999</v>
      </c>
      <c r="Q5042" s="143">
        <f t="shared" si="5442"/>
        <v>133.32</v>
      </c>
      <c r="R5042" s="188">
        <f t="shared" si="5445"/>
        <v>13506.019999999999</v>
      </c>
      <c r="T5042">
        <v>55673.34</v>
      </c>
      <c r="U5042" s="190">
        <f t="shared" si="5446"/>
        <v>0.2425940315418475</v>
      </c>
    </row>
    <row r="5043" spans="1:21" x14ac:dyDescent="0.2">
      <c r="A5043" s="178">
        <v>42946</v>
      </c>
      <c r="B5043" s="179">
        <v>4.1666666666666664E-2</v>
      </c>
      <c r="C5043" t="s">
        <v>349</v>
      </c>
      <c r="D5043">
        <v>5</v>
      </c>
      <c r="E5043">
        <v>4</v>
      </c>
      <c r="F5043">
        <v>2.8</v>
      </c>
      <c r="G5043">
        <v>0.17</v>
      </c>
      <c r="H5043" s="184">
        <f t="shared" ref="H5043:L5043" si="5492">H5019</f>
        <v>1</v>
      </c>
      <c r="I5043" s="185">
        <f t="shared" si="5492"/>
        <v>362</v>
      </c>
      <c r="J5043" s="185">
        <f t="shared" si="5492"/>
        <v>243</v>
      </c>
      <c r="K5043" s="185">
        <f t="shared" si="5492"/>
        <v>2985</v>
      </c>
      <c r="L5043" s="185">
        <f t="shared" si="5492"/>
        <v>1111</v>
      </c>
      <c r="M5043" s="147"/>
      <c r="N5043" s="143">
        <f t="shared" si="5444"/>
        <v>1810</v>
      </c>
      <c r="O5043" s="143">
        <f t="shared" si="5440"/>
        <v>972</v>
      </c>
      <c r="P5043" s="143">
        <f t="shared" si="5441"/>
        <v>8358</v>
      </c>
      <c r="Q5043" s="143">
        <f t="shared" si="5442"/>
        <v>188.87</v>
      </c>
      <c r="R5043" s="188">
        <f t="shared" si="5445"/>
        <v>11328.87</v>
      </c>
      <c r="T5043">
        <v>51970.9</v>
      </c>
      <c r="U5043" s="190">
        <f t="shared" si="5446"/>
        <v>0.21798487230353911</v>
      </c>
    </row>
    <row r="5044" spans="1:21" x14ac:dyDescent="0.2">
      <c r="A5044" s="178">
        <v>42946</v>
      </c>
      <c r="B5044" s="179">
        <v>8.3333333333333329E-2</v>
      </c>
      <c r="C5044" t="s">
        <v>349</v>
      </c>
      <c r="D5044">
        <v>2.94</v>
      </c>
      <c r="E5044">
        <v>2.33</v>
      </c>
      <c r="F5044">
        <v>1.47</v>
      </c>
      <c r="G5044">
        <v>0.17</v>
      </c>
      <c r="H5044" s="184">
        <f t="shared" ref="H5044:L5044" si="5493">H5020</f>
        <v>4.1666666666666664E-2</v>
      </c>
      <c r="I5044" s="185">
        <f t="shared" si="5493"/>
        <v>294</v>
      </c>
      <c r="J5044" s="185">
        <f t="shared" si="5493"/>
        <v>212</v>
      </c>
      <c r="K5044" s="185">
        <f t="shared" si="5493"/>
        <v>2985</v>
      </c>
      <c r="L5044" s="185">
        <f t="shared" si="5493"/>
        <v>1111</v>
      </c>
      <c r="M5044" s="147"/>
      <c r="N5044" s="143">
        <f t="shared" si="5444"/>
        <v>864.36</v>
      </c>
      <c r="O5044" s="143">
        <f t="shared" si="5440"/>
        <v>493.96000000000004</v>
      </c>
      <c r="P5044" s="143">
        <f t="shared" si="5441"/>
        <v>4387.95</v>
      </c>
      <c r="Q5044" s="143">
        <f t="shared" si="5442"/>
        <v>188.87</v>
      </c>
      <c r="R5044" s="188">
        <f t="shared" si="5445"/>
        <v>5935.14</v>
      </c>
      <c r="T5044">
        <v>48524.38</v>
      </c>
      <c r="U5044" s="190">
        <f t="shared" si="5446"/>
        <v>0.1223125365022696</v>
      </c>
    </row>
    <row r="5045" spans="1:21" x14ac:dyDescent="0.2">
      <c r="A5045" s="178">
        <v>42946</v>
      </c>
      <c r="B5045" s="179">
        <v>0.125</v>
      </c>
      <c r="C5045" t="s">
        <v>349</v>
      </c>
      <c r="D5045">
        <v>2.11</v>
      </c>
      <c r="E5045">
        <v>1.2</v>
      </c>
      <c r="F5045">
        <v>1</v>
      </c>
      <c r="G5045">
        <v>0.75</v>
      </c>
      <c r="H5045" s="184">
        <f t="shared" ref="H5045:L5045" si="5494">H5021</f>
        <v>8.3333333333333329E-2</v>
      </c>
      <c r="I5045" s="185">
        <f t="shared" si="5494"/>
        <v>236</v>
      </c>
      <c r="J5045" s="185">
        <f t="shared" si="5494"/>
        <v>179</v>
      </c>
      <c r="K5045" s="185">
        <f t="shared" si="5494"/>
        <v>2985</v>
      </c>
      <c r="L5045" s="185">
        <f t="shared" si="5494"/>
        <v>1111</v>
      </c>
      <c r="M5045" s="147"/>
      <c r="N5045" s="143">
        <f t="shared" si="5444"/>
        <v>497.96</v>
      </c>
      <c r="O5045" s="143">
        <f t="shared" si="5440"/>
        <v>214.79999999999998</v>
      </c>
      <c r="P5045" s="143">
        <f t="shared" si="5441"/>
        <v>2985</v>
      </c>
      <c r="Q5045" s="143">
        <f t="shared" si="5442"/>
        <v>833.25</v>
      </c>
      <c r="R5045" s="188">
        <f t="shared" si="5445"/>
        <v>4531.01</v>
      </c>
      <c r="T5045">
        <v>45675.78</v>
      </c>
      <c r="U5045" s="190">
        <f t="shared" si="5446"/>
        <v>9.9199400645155936E-2</v>
      </c>
    </row>
    <row r="5046" spans="1:21" x14ac:dyDescent="0.2">
      <c r="A5046" s="178">
        <v>42946</v>
      </c>
      <c r="B5046" s="179">
        <v>0.16666666666666666</v>
      </c>
      <c r="C5046" t="s">
        <v>349</v>
      </c>
      <c r="D5046">
        <v>1</v>
      </c>
      <c r="E5046">
        <v>1</v>
      </c>
      <c r="F5046">
        <v>1</v>
      </c>
      <c r="G5046">
        <v>0.75</v>
      </c>
      <c r="H5046" s="184">
        <f t="shared" ref="H5046:L5046" si="5495">H5022</f>
        <v>0.125</v>
      </c>
      <c r="I5046" s="185">
        <f t="shared" si="5495"/>
        <v>201</v>
      </c>
      <c r="J5046" s="185">
        <f t="shared" si="5495"/>
        <v>205</v>
      </c>
      <c r="K5046" s="185">
        <f t="shared" si="5495"/>
        <v>2985</v>
      </c>
      <c r="L5046" s="185">
        <f t="shared" si="5495"/>
        <v>1717</v>
      </c>
      <c r="M5046" s="147"/>
      <c r="N5046" s="143">
        <f t="shared" si="5444"/>
        <v>201</v>
      </c>
      <c r="O5046" s="143">
        <f t="shared" si="5440"/>
        <v>205</v>
      </c>
      <c r="P5046" s="143">
        <f t="shared" si="5441"/>
        <v>2985</v>
      </c>
      <c r="Q5046" s="143">
        <f t="shared" si="5442"/>
        <v>1287.75</v>
      </c>
      <c r="R5046" s="188">
        <f t="shared" si="5445"/>
        <v>4678.75</v>
      </c>
      <c r="T5046">
        <v>43412.67</v>
      </c>
      <c r="U5046" s="190">
        <f t="shared" si="5446"/>
        <v>0.1077738365320539</v>
      </c>
    </row>
    <row r="5047" spans="1:21" x14ac:dyDescent="0.2">
      <c r="A5047" s="178">
        <v>42946</v>
      </c>
      <c r="B5047" s="179">
        <v>0.20833333333333334</v>
      </c>
      <c r="C5047" t="s">
        <v>349</v>
      </c>
      <c r="D5047">
        <v>1</v>
      </c>
      <c r="E5047">
        <v>2.0099999999999998</v>
      </c>
      <c r="F5047">
        <v>1</v>
      </c>
      <c r="G5047">
        <v>0.75</v>
      </c>
      <c r="H5047" s="184">
        <f t="shared" ref="H5047:L5047" si="5496">H5023</f>
        <v>0.16666666666666666</v>
      </c>
      <c r="I5047" s="185">
        <f t="shared" si="5496"/>
        <v>185</v>
      </c>
      <c r="J5047" s="185">
        <f t="shared" si="5496"/>
        <v>205</v>
      </c>
      <c r="K5047" s="185">
        <f t="shared" si="5496"/>
        <v>2985</v>
      </c>
      <c r="L5047" s="185">
        <f t="shared" si="5496"/>
        <v>1717</v>
      </c>
      <c r="M5047" s="147"/>
      <c r="N5047" s="143">
        <f t="shared" si="5444"/>
        <v>185</v>
      </c>
      <c r="O5047" s="143">
        <f t="shared" si="5440"/>
        <v>412.04999999999995</v>
      </c>
      <c r="P5047" s="143">
        <f t="shared" si="5441"/>
        <v>2985</v>
      </c>
      <c r="Q5047" s="143">
        <f t="shared" si="5442"/>
        <v>1287.75</v>
      </c>
      <c r="R5047" s="188">
        <f t="shared" si="5445"/>
        <v>4869.8</v>
      </c>
      <c r="T5047">
        <v>41672.01</v>
      </c>
      <c r="U5047" s="190">
        <f t="shared" si="5446"/>
        <v>0.11686021384617637</v>
      </c>
    </row>
    <row r="5048" spans="1:21" x14ac:dyDescent="0.2">
      <c r="A5048" s="178">
        <v>42946</v>
      </c>
      <c r="B5048" s="179">
        <v>0.25</v>
      </c>
      <c r="C5048" t="s">
        <v>349</v>
      </c>
      <c r="D5048">
        <v>1</v>
      </c>
      <c r="E5048">
        <v>2.39</v>
      </c>
      <c r="F5048">
        <v>1</v>
      </c>
      <c r="G5048">
        <v>0.75</v>
      </c>
      <c r="H5048" s="184">
        <f t="shared" ref="H5048:L5048" si="5497">H5024</f>
        <v>0.20833333333333334</v>
      </c>
      <c r="I5048" s="185">
        <f t="shared" si="5497"/>
        <v>207</v>
      </c>
      <c r="J5048" s="185">
        <f t="shared" si="5497"/>
        <v>283</v>
      </c>
      <c r="K5048" s="185">
        <f t="shared" si="5497"/>
        <v>2985</v>
      </c>
      <c r="L5048" s="185">
        <f t="shared" si="5497"/>
        <v>1717</v>
      </c>
      <c r="M5048" s="147"/>
      <c r="N5048" s="143">
        <f t="shared" si="5444"/>
        <v>207</v>
      </c>
      <c r="O5048" s="143">
        <f t="shared" si="5440"/>
        <v>676.37</v>
      </c>
      <c r="P5048" s="143">
        <f t="shared" si="5441"/>
        <v>2985</v>
      </c>
      <c r="Q5048" s="143">
        <f t="shared" si="5442"/>
        <v>1287.75</v>
      </c>
      <c r="R5048" s="188">
        <f t="shared" si="5445"/>
        <v>5156.12</v>
      </c>
      <c r="T5048">
        <v>40529.83</v>
      </c>
      <c r="U5048" s="190">
        <f t="shared" si="5446"/>
        <v>0.12721790345530687</v>
      </c>
    </row>
    <row r="5049" spans="1:21" x14ac:dyDescent="0.2">
      <c r="A5049" s="178">
        <v>42946</v>
      </c>
      <c r="B5049" s="179">
        <v>0.29166666666666669</v>
      </c>
      <c r="C5049" t="s">
        <v>349</v>
      </c>
      <c r="D5049">
        <v>1</v>
      </c>
      <c r="E5049">
        <v>3</v>
      </c>
      <c r="F5049">
        <v>1</v>
      </c>
      <c r="G5049">
        <v>0.99</v>
      </c>
      <c r="H5049" s="184">
        <f t="shared" ref="H5049:L5049" si="5498">H5025</f>
        <v>0.25</v>
      </c>
      <c r="I5049" s="185">
        <f t="shared" si="5498"/>
        <v>327</v>
      </c>
      <c r="J5049" s="185">
        <f t="shared" si="5498"/>
        <v>438</v>
      </c>
      <c r="K5049" s="185">
        <f t="shared" si="5498"/>
        <v>2985</v>
      </c>
      <c r="L5049" s="185">
        <f t="shared" si="5498"/>
        <v>1717</v>
      </c>
      <c r="M5049" s="147"/>
      <c r="N5049" s="143">
        <f t="shared" si="5444"/>
        <v>327</v>
      </c>
      <c r="O5049" s="143">
        <f t="shared" si="5440"/>
        <v>1314</v>
      </c>
      <c r="P5049" s="143">
        <f t="shared" si="5441"/>
        <v>2985</v>
      </c>
      <c r="Q5049" s="143">
        <f t="shared" si="5442"/>
        <v>1699.83</v>
      </c>
      <c r="R5049" s="188">
        <f t="shared" si="5445"/>
        <v>6325.83</v>
      </c>
      <c r="T5049">
        <v>40008.019999999997</v>
      </c>
      <c r="U5049" s="190">
        <f t="shared" si="5446"/>
        <v>0.15811404813334928</v>
      </c>
    </row>
    <row r="5050" spans="1:21" x14ac:dyDescent="0.2">
      <c r="A5050" s="178">
        <v>42946</v>
      </c>
      <c r="B5050" s="179">
        <v>0.33333333333333331</v>
      </c>
      <c r="C5050" t="s">
        <v>349</v>
      </c>
      <c r="D5050">
        <v>1.95</v>
      </c>
      <c r="E5050">
        <v>3.38</v>
      </c>
      <c r="F5050">
        <v>1</v>
      </c>
      <c r="G5050">
        <v>1</v>
      </c>
      <c r="H5050" s="184">
        <f t="shared" ref="H5050:L5050" si="5499">H5026</f>
        <v>0.29166666666666669</v>
      </c>
      <c r="I5050" s="185">
        <f t="shared" si="5499"/>
        <v>249</v>
      </c>
      <c r="J5050" s="185">
        <f t="shared" si="5499"/>
        <v>556</v>
      </c>
      <c r="K5050" s="185">
        <f t="shared" si="5499"/>
        <v>2872</v>
      </c>
      <c r="L5050" s="185">
        <f t="shared" si="5499"/>
        <v>2219</v>
      </c>
      <c r="M5050" s="147"/>
      <c r="N5050" s="143">
        <f t="shared" si="5444"/>
        <v>485.55</v>
      </c>
      <c r="O5050" s="143">
        <f t="shared" si="5440"/>
        <v>1879.28</v>
      </c>
      <c r="P5050" s="143">
        <f t="shared" si="5441"/>
        <v>2872</v>
      </c>
      <c r="Q5050" s="143">
        <f t="shared" si="5442"/>
        <v>2219</v>
      </c>
      <c r="R5050" s="188">
        <f t="shared" si="5445"/>
        <v>7455.83</v>
      </c>
      <c r="T5050">
        <v>39799.660000000003</v>
      </c>
      <c r="U5050" s="190">
        <f t="shared" si="5446"/>
        <v>0.18733401240111094</v>
      </c>
    </row>
    <row r="5051" spans="1:21" x14ac:dyDescent="0.2">
      <c r="A5051" s="178">
        <v>42946</v>
      </c>
      <c r="B5051" s="179">
        <v>0.375</v>
      </c>
      <c r="C5051" t="s">
        <v>349</v>
      </c>
      <c r="D5051">
        <v>3.98</v>
      </c>
      <c r="E5051">
        <v>4</v>
      </c>
      <c r="F5051">
        <v>1.1499999999999999</v>
      </c>
      <c r="G5051">
        <v>1.1499999999999999</v>
      </c>
      <c r="H5051" s="184">
        <f t="shared" ref="H5051:L5051" si="5500">H5027</f>
        <v>0.33333333333333331</v>
      </c>
      <c r="I5051" s="185">
        <f t="shared" si="5500"/>
        <v>256</v>
      </c>
      <c r="J5051" s="185">
        <f t="shared" si="5500"/>
        <v>306</v>
      </c>
      <c r="K5051" s="185">
        <f t="shared" si="5500"/>
        <v>2872</v>
      </c>
      <c r="L5051" s="185">
        <f t="shared" si="5500"/>
        <v>2219</v>
      </c>
      <c r="M5051" s="147"/>
      <c r="N5051" s="143">
        <f t="shared" si="5444"/>
        <v>1018.88</v>
      </c>
      <c r="O5051" s="143">
        <f t="shared" si="5440"/>
        <v>1224</v>
      </c>
      <c r="P5051" s="143">
        <f t="shared" si="5441"/>
        <v>3302.7999999999997</v>
      </c>
      <c r="Q5051" s="143">
        <f t="shared" si="5442"/>
        <v>2551.85</v>
      </c>
      <c r="R5051" s="188">
        <f t="shared" si="5445"/>
        <v>8097.5300000000007</v>
      </c>
      <c r="T5051">
        <v>39781.32</v>
      </c>
      <c r="U5051" s="190">
        <f t="shared" si="5446"/>
        <v>0.20355106366505687</v>
      </c>
    </row>
    <row r="5052" spans="1:21" x14ac:dyDescent="0.2">
      <c r="A5052" s="178">
        <v>42946</v>
      </c>
      <c r="B5052" s="179">
        <v>0.41666666666666669</v>
      </c>
      <c r="C5052" t="s">
        <v>349</v>
      </c>
      <c r="D5052">
        <v>3.02</v>
      </c>
      <c r="E5052">
        <v>5.9</v>
      </c>
      <c r="F5052">
        <v>2.5499999999999998</v>
      </c>
      <c r="G5052">
        <v>2.5499999999999998</v>
      </c>
      <c r="H5052" s="184">
        <f t="shared" ref="H5052:L5052" si="5501">H5028</f>
        <v>0.375</v>
      </c>
      <c r="I5052" s="185">
        <f t="shared" si="5501"/>
        <v>156</v>
      </c>
      <c r="J5052" s="185">
        <f t="shared" si="5501"/>
        <v>343</v>
      </c>
      <c r="K5052" s="185">
        <f t="shared" si="5501"/>
        <v>2872</v>
      </c>
      <c r="L5052" s="185">
        <f t="shared" si="5501"/>
        <v>2219</v>
      </c>
      <c r="M5052" s="147"/>
      <c r="N5052" s="143">
        <f t="shared" si="5444"/>
        <v>471.12</v>
      </c>
      <c r="O5052" s="143">
        <f t="shared" si="5440"/>
        <v>2023.7</v>
      </c>
      <c r="P5052" s="143">
        <f t="shared" si="5441"/>
        <v>7323.5999999999995</v>
      </c>
      <c r="Q5052" s="143">
        <f t="shared" si="5442"/>
        <v>5658.45</v>
      </c>
      <c r="R5052" s="188">
        <f t="shared" si="5445"/>
        <v>15476.869999999999</v>
      </c>
      <c r="T5052">
        <v>42288.09</v>
      </c>
      <c r="U5052" s="190">
        <f t="shared" si="5446"/>
        <v>0.36598649879907086</v>
      </c>
    </row>
    <row r="5053" spans="1:21" x14ac:dyDescent="0.2">
      <c r="A5053" s="178">
        <v>42946</v>
      </c>
      <c r="B5053" s="179">
        <v>0.45833333333333331</v>
      </c>
      <c r="C5053" t="s">
        <v>349</v>
      </c>
      <c r="D5053">
        <v>2.61</v>
      </c>
      <c r="E5053">
        <v>6.97</v>
      </c>
      <c r="F5053">
        <v>3.97</v>
      </c>
      <c r="G5053">
        <v>1.72</v>
      </c>
      <c r="H5053" s="184">
        <f t="shared" ref="H5053:L5053" si="5502">H5029</f>
        <v>0.41666666666666669</v>
      </c>
      <c r="I5053" s="185">
        <f t="shared" si="5502"/>
        <v>196</v>
      </c>
      <c r="J5053" s="185">
        <f t="shared" si="5502"/>
        <v>315</v>
      </c>
      <c r="K5053" s="185">
        <f t="shared" si="5502"/>
        <v>2872</v>
      </c>
      <c r="L5053" s="185">
        <f t="shared" si="5502"/>
        <v>2219</v>
      </c>
      <c r="M5053" s="147"/>
      <c r="N5053" s="143">
        <f t="shared" si="5444"/>
        <v>511.56</v>
      </c>
      <c r="O5053" s="143">
        <f t="shared" si="5440"/>
        <v>2195.5499999999997</v>
      </c>
      <c r="P5053" s="143">
        <f t="shared" si="5441"/>
        <v>11401.84</v>
      </c>
      <c r="Q5053" s="143">
        <f t="shared" si="5442"/>
        <v>3816.68</v>
      </c>
      <c r="R5053" s="188">
        <f t="shared" si="5445"/>
        <v>17925.63</v>
      </c>
      <c r="T5053">
        <v>46010.38</v>
      </c>
      <c r="U5053" s="190">
        <f t="shared" si="5446"/>
        <v>0.38959969467759237</v>
      </c>
    </row>
    <row r="5054" spans="1:21" x14ac:dyDescent="0.2">
      <c r="A5054" s="178">
        <v>42946</v>
      </c>
      <c r="B5054" s="179">
        <v>0.5</v>
      </c>
      <c r="C5054" t="s">
        <v>349</v>
      </c>
      <c r="D5054">
        <v>2</v>
      </c>
      <c r="E5054">
        <v>11.1</v>
      </c>
      <c r="F5054">
        <v>8.1</v>
      </c>
      <c r="G5054">
        <v>1</v>
      </c>
      <c r="H5054" s="184">
        <f t="shared" ref="H5054:L5054" si="5503">H5030</f>
        <v>0.45833333333333331</v>
      </c>
      <c r="I5054" s="185">
        <f t="shared" si="5503"/>
        <v>226</v>
      </c>
      <c r="J5054" s="185">
        <f t="shared" si="5503"/>
        <v>326</v>
      </c>
      <c r="K5054" s="185">
        <f t="shared" si="5503"/>
        <v>2842</v>
      </c>
      <c r="L5054" s="185">
        <f t="shared" si="5503"/>
        <v>1635</v>
      </c>
      <c r="M5054" s="147"/>
      <c r="N5054" s="143">
        <f t="shared" si="5444"/>
        <v>452</v>
      </c>
      <c r="O5054" s="143">
        <f t="shared" si="5440"/>
        <v>3618.6</v>
      </c>
      <c r="P5054" s="143">
        <f t="shared" si="5441"/>
        <v>23020.2</v>
      </c>
      <c r="Q5054" s="143">
        <f t="shared" si="5442"/>
        <v>1635</v>
      </c>
      <c r="R5054" s="188">
        <f t="shared" si="5445"/>
        <v>28725.8</v>
      </c>
      <c r="T5054">
        <v>50207.83</v>
      </c>
      <c r="U5054" s="190">
        <f t="shared" si="5446"/>
        <v>0.5721378518051865</v>
      </c>
    </row>
    <row r="5055" spans="1:21" x14ac:dyDescent="0.2">
      <c r="A5055" s="178">
        <v>42946</v>
      </c>
      <c r="B5055" s="179">
        <v>0.54166666666666663</v>
      </c>
      <c r="C5055" t="s">
        <v>349</v>
      </c>
      <c r="D5055">
        <v>1.37</v>
      </c>
      <c r="E5055">
        <v>13.57</v>
      </c>
      <c r="F5055">
        <v>13.57</v>
      </c>
      <c r="G5055">
        <v>3.46</v>
      </c>
      <c r="H5055" s="184">
        <f t="shared" ref="H5055:L5055" si="5504">H5031</f>
        <v>0.5</v>
      </c>
      <c r="I5055" s="185">
        <f t="shared" si="5504"/>
        <v>222</v>
      </c>
      <c r="J5055" s="185">
        <f t="shared" si="5504"/>
        <v>319</v>
      </c>
      <c r="K5055" s="185">
        <f t="shared" si="5504"/>
        <v>2842</v>
      </c>
      <c r="L5055" s="185">
        <f t="shared" si="5504"/>
        <v>1635</v>
      </c>
      <c r="M5055" s="147"/>
      <c r="N5055" s="143">
        <f t="shared" si="5444"/>
        <v>304.14000000000004</v>
      </c>
      <c r="O5055" s="143">
        <f t="shared" si="5440"/>
        <v>4328.83</v>
      </c>
      <c r="P5055" s="143">
        <f t="shared" si="5441"/>
        <v>38565.94</v>
      </c>
      <c r="Q5055" s="143">
        <f t="shared" si="5442"/>
        <v>5657.1</v>
      </c>
      <c r="R5055" s="188">
        <f t="shared" si="5445"/>
        <v>48856.01</v>
      </c>
      <c r="T5055">
        <v>54323.56</v>
      </c>
      <c r="U5055" s="190">
        <f t="shared" si="5446"/>
        <v>0.89935214113360762</v>
      </c>
    </row>
    <row r="5056" spans="1:21" x14ac:dyDescent="0.2">
      <c r="A5056" s="178">
        <v>42946</v>
      </c>
      <c r="B5056" s="179">
        <v>0.58333333333333337</v>
      </c>
      <c r="C5056" t="s">
        <v>349</v>
      </c>
      <c r="D5056">
        <v>1</v>
      </c>
      <c r="E5056">
        <v>14.88</v>
      </c>
      <c r="F5056">
        <v>20.079999999999998</v>
      </c>
      <c r="G5056">
        <v>4.1900000000000004</v>
      </c>
      <c r="H5056" s="184">
        <f t="shared" ref="H5056:L5056" si="5505">H5032</f>
        <v>0.54166666666666663</v>
      </c>
      <c r="I5056" s="185">
        <f t="shared" si="5505"/>
        <v>195</v>
      </c>
      <c r="J5056" s="185">
        <f t="shared" si="5505"/>
        <v>299</v>
      </c>
      <c r="K5056" s="185">
        <f t="shared" si="5505"/>
        <v>2842</v>
      </c>
      <c r="L5056" s="185">
        <f t="shared" si="5505"/>
        <v>1635</v>
      </c>
      <c r="M5056" s="147"/>
      <c r="N5056" s="143">
        <f t="shared" si="5444"/>
        <v>195</v>
      </c>
      <c r="O5056" s="143">
        <f t="shared" si="5440"/>
        <v>4449.12</v>
      </c>
      <c r="P5056" s="143">
        <f t="shared" si="5441"/>
        <v>57067.359999999993</v>
      </c>
      <c r="Q5056" s="143">
        <f t="shared" si="5442"/>
        <v>6850.6500000000005</v>
      </c>
      <c r="R5056" s="188">
        <f t="shared" si="5445"/>
        <v>68562.12999999999</v>
      </c>
      <c r="T5056">
        <v>57915.77</v>
      </c>
      <c r="U5056" s="190">
        <f t="shared" si="5446"/>
        <v>1.1838248891450462</v>
      </c>
    </row>
    <row r="5057" spans="1:21" x14ac:dyDescent="0.2">
      <c r="A5057" s="178">
        <v>42946</v>
      </c>
      <c r="B5057" s="179">
        <v>0.625</v>
      </c>
      <c r="C5057" t="s">
        <v>349</v>
      </c>
      <c r="D5057">
        <v>1.35</v>
      </c>
      <c r="E5057">
        <v>27</v>
      </c>
      <c r="F5057">
        <v>32</v>
      </c>
      <c r="G5057">
        <v>19.66</v>
      </c>
      <c r="H5057" s="184">
        <f t="shared" ref="H5057:L5057" si="5506">H5033</f>
        <v>0.58333333333333337</v>
      </c>
      <c r="I5057" s="185">
        <f t="shared" si="5506"/>
        <v>205</v>
      </c>
      <c r="J5057" s="185">
        <f t="shared" si="5506"/>
        <v>237</v>
      </c>
      <c r="K5057" s="185">
        <f t="shared" si="5506"/>
        <v>2842</v>
      </c>
      <c r="L5057" s="185">
        <f t="shared" si="5506"/>
        <v>1635</v>
      </c>
      <c r="M5057" s="147"/>
      <c r="N5057" s="143">
        <f t="shared" si="5444"/>
        <v>276.75</v>
      </c>
      <c r="O5057" s="143">
        <f t="shared" si="5440"/>
        <v>6399</v>
      </c>
      <c r="P5057" s="143">
        <f t="shared" si="5441"/>
        <v>90944</v>
      </c>
      <c r="Q5057" s="143">
        <f t="shared" si="5442"/>
        <v>32144.1</v>
      </c>
      <c r="R5057" s="188">
        <f t="shared" si="5445"/>
        <v>129763.85</v>
      </c>
      <c r="T5057">
        <v>60714.04</v>
      </c>
      <c r="U5057" s="190">
        <f t="shared" si="5446"/>
        <v>2.1372955909374505</v>
      </c>
    </row>
    <row r="5058" spans="1:21" x14ac:dyDescent="0.2">
      <c r="A5058" s="178">
        <v>42946</v>
      </c>
      <c r="B5058" s="179">
        <v>0.66666666666666663</v>
      </c>
      <c r="C5058" t="s">
        <v>349</v>
      </c>
      <c r="D5058">
        <v>2.31</v>
      </c>
      <c r="E5058">
        <v>33.99</v>
      </c>
      <c r="F5058">
        <v>41.15</v>
      </c>
      <c r="G5058">
        <v>24.48</v>
      </c>
      <c r="H5058" s="184">
        <f t="shared" ref="H5058:L5058" si="5507">H5034</f>
        <v>0.625</v>
      </c>
      <c r="I5058" s="185">
        <f t="shared" si="5507"/>
        <v>212</v>
      </c>
      <c r="J5058" s="185">
        <f t="shared" si="5507"/>
        <v>213</v>
      </c>
      <c r="K5058" s="185">
        <f t="shared" si="5507"/>
        <v>2842</v>
      </c>
      <c r="L5058" s="185">
        <f t="shared" si="5507"/>
        <v>1380</v>
      </c>
      <c r="M5058" s="147"/>
      <c r="N5058" s="143">
        <f t="shared" si="5444"/>
        <v>489.72</v>
      </c>
      <c r="O5058" s="143">
        <f t="shared" si="5440"/>
        <v>7239.8700000000008</v>
      </c>
      <c r="P5058" s="143">
        <f t="shared" si="5441"/>
        <v>116948.3</v>
      </c>
      <c r="Q5058" s="143">
        <f t="shared" si="5442"/>
        <v>33782.400000000001</v>
      </c>
      <c r="R5058" s="188">
        <f t="shared" si="5445"/>
        <v>158460.29</v>
      </c>
      <c r="T5058">
        <v>62775.87</v>
      </c>
      <c r="U5058" s="190">
        <f t="shared" si="5446"/>
        <v>2.524222921960301</v>
      </c>
    </row>
    <row r="5059" spans="1:21" x14ac:dyDescent="0.2">
      <c r="A5059" s="178">
        <v>42946</v>
      </c>
      <c r="B5059" s="179">
        <v>0.70833333333333337</v>
      </c>
      <c r="C5059" t="s">
        <v>349</v>
      </c>
      <c r="D5059">
        <v>3.28</v>
      </c>
      <c r="E5059">
        <v>40.72</v>
      </c>
      <c r="F5059">
        <v>47</v>
      </c>
      <c r="G5059">
        <v>32.340000000000003</v>
      </c>
      <c r="H5059" s="184">
        <f t="shared" ref="H5059:L5059" si="5508">H5035</f>
        <v>0.66666666666666663</v>
      </c>
      <c r="I5059" s="185">
        <f t="shared" si="5508"/>
        <v>191</v>
      </c>
      <c r="J5059" s="185">
        <f t="shared" si="5508"/>
        <v>237</v>
      </c>
      <c r="K5059" s="185">
        <f t="shared" si="5508"/>
        <v>2842</v>
      </c>
      <c r="L5059" s="185">
        <f t="shared" si="5508"/>
        <v>1380</v>
      </c>
      <c r="M5059" s="147"/>
      <c r="N5059" s="143">
        <f t="shared" si="5444"/>
        <v>626.48</v>
      </c>
      <c r="O5059" s="143">
        <f t="shared" si="5440"/>
        <v>9650.64</v>
      </c>
      <c r="P5059" s="143">
        <f t="shared" si="5441"/>
        <v>133574</v>
      </c>
      <c r="Q5059" s="143">
        <f t="shared" si="5442"/>
        <v>44629.200000000004</v>
      </c>
      <c r="R5059" s="188">
        <f t="shared" si="5445"/>
        <v>188480.32</v>
      </c>
      <c r="T5059">
        <v>64132.63</v>
      </c>
      <c r="U5059" s="190">
        <f t="shared" si="5446"/>
        <v>2.9389145587823235</v>
      </c>
    </row>
    <row r="5060" spans="1:21" x14ac:dyDescent="0.2">
      <c r="A5060" s="178">
        <v>42946</v>
      </c>
      <c r="B5060" s="179">
        <v>0.75</v>
      </c>
      <c r="C5060" t="s">
        <v>349</v>
      </c>
      <c r="D5060">
        <v>3.11</v>
      </c>
      <c r="E5060">
        <v>12.17</v>
      </c>
      <c r="F5060">
        <v>20</v>
      </c>
      <c r="G5060">
        <v>5</v>
      </c>
      <c r="H5060" s="184">
        <f t="shared" ref="H5060:L5060" si="5509">H5036</f>
        <v>0.70833333333333337</v>
      </c>
      <c r="I5060" s="185">
        <f t="shared" si="5509"/>
        <v>218</v>
      </c>
      <c r="J5060" s="185">
        <f t="shared" si="5509"/>
        <v>258</v>
      </c>
      <c r="K5060" s="185">
        <f t="shared" si="5509"/>
        <v>2842</v>
      </c>
      <c r="L5060" s="185">
        <f t="shared" si="5509"/>
        <v>1380</v>
      </c>
      <c r="M5060" s="147"/>
      <c r="N5060" s="143">
        <f t="shared" si="5444"/>
        <v>677.98</v>
      </c>
      <c r="O5060" s="143">
        <f t="shared" ref="O5060:O5123" si="5510">E5060*J5060</f>
        <v>3139.86</v>
      </c>
      <c r="P5060" s="143">
        <f t="shared" ref="P5060:P5123" si="5511">F5060*K5060</f>
        <v>56840</v>
      </c>
      <c r="Q5060" s="143">
        <f t="shared" ref="Q5060:Q5123" si="5512">G5060*L5060</f>
        <v>6900</v>
      </c>
      <c r="R5060" s="188">
        <f t="shared" si="5445"/>
        <v>67557.84</v>
      </c>
      <c r="T5060">
        <v>64672.54</v>
      </c>
      <c r="U5060" s="190">
        <f t="shared" si="5446"/>
        <v>1.0446139891830442</v>
      </c>
    </row>
    <row r="5061" spans="1:21" x14ac:dyDescent="0.2">
      <c r="A5061" s="178">
        <v>42946</v>
      </c>
      <c r="B5061" s="179">
        <v>0.79166666666666663</v>
      </c>
      <c r="C5061" t="s">
        <v>349</v>
      </c>
      <c r="D5061">
        <v>2.11</v>
      </c>
      <c r="E5061">
        <v>6.65</v>
      </c>
      <c r="F5061">
        <v>11.85</v>
      </c>
      <c r="G5061">
        <v>2.35</v>
      </c>
      <c r="H5061" s="184">
        <f t="shared" ref="H5061:L5061" si="5513">H5037</f>
        <v>0.75</v>
      </c>
      <c r="I5061" s="185">
        <f t="shared" si="5513"/>
        <v>240</v>
      </c>
      <c r="J5061" s="185">
        <f t="shared" si="5513"/>
        <v>365</v>
      </c>
      <c r="K5061" s="185">
        <f t="shared" si="5513"/>
        <v>2842</v>
      </c>
      <c r="L5061" s="185">
        <f t="shared" si="5513"/>
        <v>1380</v>
      </c>
      <c r="M5061" s="147"/>
      <c r="N5061" s="143">
        <f t="shared" ref="N5061:N5124" si="5514">D5061*I5061</f>
        <v>506.4</v>
      </c>
      <c r="O5061" s="143">
        <f t="shared" si="5510"/>
        <v>2427.25</v>
      </c>
      <c r="P5061" s="143">
        <f t="shared" si="5511"/>
        <v>33677.699999999997</v>
      </c>
      <c r="Q5061" s="143">
        <f t="shared" si="5512"/>
        <v>3243</v>
      </c>
      <c r="R5061" s="188">
        <f t="shared" ref="R5061:R5124" si="5515">SUM(N5061:Q5061)</f>
        <v>39854.35</v>
      </c>
      <c r="T5061">
        <v>64409.01</v>
      </c>
      <c r="U5061" s="190">
        <f t="shared" ref="U5061:U5124" si="5516">R5061/T5061</f>
        <v>0.61876979633749996</v>
      </c>
    </row>
    <row r="5062" spans="1:21" x14ac:dyDescent="0.2">
      <c r="A5062" s="178">
        <v>42946</v>
      </c>
      <c r="B5062" s="179">
        <v>0.83333333333333337</v>
      </c>
      <c r="C5062" t="s">
        <v>349</v>
      </c>
      <c r="D5062">
        <v>2.61</v>
      </c>
      <c r="E5062">
        <v>8.31</v>
      </c>
      <c r="F5062">
        <v>8.67</v>
      </c>
      <c r="G5062">
        <v>1.91</v>
      </c>
      <c r="H5062" s="184">
        <f t="shared" ref="H5062:L5062" si="5517">H5038</f>
        <v>0.79166666666666663</v>
      </c>
      <c r="I5062" s="185">
        <f t="shared" si="5517"/>
        <v>320</v>
      </c>
      <c r="J5062" s="185">
        <f t="shared" si="5517"/>
        <v>214</v>
      </c>
      <c r="K5062" s="185">
        <f t="shared" si="5517"/>
        <v>2842</v>
      </c>
      <c r="L5062" s="185">
        <f t="shared" si="5517"/>
        <v>1426</v>
      </c>
      <c r="M5062" s="147"/>
      <c r="N5062" s="143">
        <f t="shared" si="5514"/>
        <v>835.19999999999993</v>
      </c>
      <c r="O5062" s="143">
        <f t="shared" si="5510"/>
        <v>1778.3400000000001</v>
      </c>
      <c r="P5062" s="143">
        <f t="shared" si="5511"/>
        <v>24640.14</v>
      </c>
      <c r="Q5062" s="143">
        <f t="shared" si="5512"/>
        <v>2723.66</v>
      </c>
      <c r="R5062" s="188">
        <f t="shared" si="5515"/>
        <v>29977.34</v>
      </c>
      <c r="T5062">
        <v>62849.18</v>
      </c>
      <c r="U5062" s="190">
        <f t="shared" si="5516"/>
        <v>0.47697265103538344</v>
      </c>
    </row>
    <row r="5063" spans="1:21" x14ac:dyDescent="0.2">
      <c r="A5063" s="178">
        <v>42946</v>
      </c>
      <c r="B5063" s="179">
        <v>0.875</v>
      </c>
      <c r="C5063" t="s">
        <v>349</v>
      </c>
      <c r="D5063">
        <v>3.5</v>
      </c>
      <c r="E5063">
        <v>7.66</v>
      </c>
      <c r="F5063">
        <v>7.66</v>
      </c>
      <c r="G5063">
        <v>1.31</v>
      </c>
      <c r="H5063" s="184">
        <f t="shared" ref="H5063:L5063" si="5518">H5039</f>
        <v>0.83333333333333337</v>
      </c>
      <c r="I5063" s="185">
        <f t="shared" si="5518"/>
        <v>322</v>
      </c>
      <c r="J5063" s="185">
        <f t="shared" si="5518"/>
        <v>178</v>
      </c>
      <c r="K5063" s="185">
        <f t="shared" si="5518"/>
        <v>2842</v>
      </c>
      <c r="L5063" s="185">
        <f t="shared" si="5518"/>
        <v>1426</v>
      </c>
      <c r="M5063" s="147"/>
      <c r="N5063" s="143">
        <f t="shared" si="5514"/>
        <v>1127</v>
      </c>
      <c r="O5063" s="143">
        <f t="shared" si="5510"/>
        <v>1363.48</v>
      </c>
      <c r="P5063" s="143">
        <f t="shared" si="5511"/>
        <v>21769.72</v>
      </c>
      <c r="Q5063" s="143">
        <f t="shared" si="5512"/>
        <v>1868.0600000000002</v>
      </c>
      <c r="R5063" s="188">
        <f t="shared" si="5515"/>
        <v>26128.260000000002</v>
      </c>
      <c r="T5063">
        <v>60271.11</v>
      </c>
      <c r="U5063" s="190">
        <f t="shared" si="5516"/>
        <v>0.43351217523619529</v>
      </c>
    </row>
    <row r="5064" spans="1:21" x14ac:dyDescent="0.2">
      <c r="A5064" s="178">
        <v>42946</v>
      </c>
      <c r="B5064" s="179">
        <v>0.91666666666666663</v>
      </c>
      <c r="C5064" t="s">
        <v>349</v>
      </c>
      <c r="D5064">
        <v>5</v>
      </c>
      <c r="E5064">
        <v>8.85</v>
      </c>
      <c r="F5064">
        <v>6.82</v>
      </c>
      <c r="G5064">
        <v>1.24</v>
      </c>
      <c r="H5064" s="184">
        <f t="shared" ref="H5064:L5064" si="5519">H5040</f>
        <v>0.875</v>
      </c>
      <c r="I5064" s="185">
        <f t="shared" si="5519"/>
        <v>337</v>
      </c>
      <c r="J5064" s="185">
        <f t="shared" si="5519"/>
        <v>173</v>
      </c>
      <c r="K5064" s="185">
        <f t="shared" si="5519"/>
        <v>2842</v>
      </c>
      <c r="L5064" s="185">
        <f t="shared" si="5519"/>
        <v>1426</v>
      </c>
      <c r="M5064" s="147"/>
      <c r="N5064" s="143">
        <f t="shared" si="5514"/>
        <v>1685</v>
      </c>
      <c r="O5064" s="143">
        <f t="shared" si="5510"/>
        <v>1531.05</v>
      </c>
      <c r="P5064" s="143">
        <f t="shared" si="5511"/>
        <v>19382.440000000002</v>
      </c>
      <c r="Q5064" s="143">
        <f t="shared" si="5512"/>
        <v>1768.24</v>
      </c>
      <c r="R5064" s="188">
        <f t="shared" si="5515"/>
        <v>24366.730000000003</v>
      </c>
      <c r="T5064">
        <v>58141.04</v>
      </c>
      <c r="U5064" s="190">
        <f t="shared" si="5516"/>
        <v>0.41909690641928665</v>
      </c>
    </row>
    <row r="5065" spans="1:21" x14ac:dyDescent="0.2">
      <c r="A5065" s="178">
        <v>42946</v>
      </c>
      <c r="B5065" s="179">
        <v>0.95833333333333337</v>
      </c>
      <c r="C5065" t="s">
        <v>349</v>
      </c>
      <c r="D5065">
        <v>6.87</v>
      </c>
      <c r="E5065">
        <v>8.3800000000000008</v>
      </c>
      <c r="F5065">
        <v>5.38</v>
      </c>
      <c r="G5065">
        <v>0.17</v>
      </c>
      <c r="H5065" s="184">
        <f t="shared" ref="H5065:L5065" si="5520">H5041</f>
        <v>0.91666666666666663</v>
      </c>
      <c r="I5065" s="185">
        <f t="shared" si="5520"/>
        <v>394</v>
      </c>
      <c r="J5065" s="185">
        <f t="shared" si="5520"/>
        <v>194</v>
      </c>
      <c r="K5065" s="185">
        <f t="shared" si="5520"/>
        <v>2842</v>
      </c>
      <c r="L5065" s="185">
        <f t="shared" si="5520"/>
        <v>1426</v>
      </c>
      <c r="M5065" s="147"/>
      <c r="N5065" s="143">
        <f t="shared" si="5514"/>
        <v>2706.78</v>
      </c>
      <c r="O5065" s="143">
        <f t="shared" si="5510"/>
        <v>1625.7200000000003</v>
      </c>
      <c r="P5065" s="143">
        <f t="shared" si="5511"/>
        <v>15289.96</v>
      </c>
      <c r="Q5065" s="143">
        <f t="shared" si="5512"/>
        <v>242.42000000000002</v>
      </c>
      <c r="R5065" s="188">
        <f t="shared" si="5515"/>
        <v>19864.879999999997</v>
      </c>
      <c r="T5065">
        <v>56249.37</v>
      </c>
      <c r="U5065" s="190">
        <f t="shared" si="5516"/>
        <v>0.35315737758485111</v>
      </c>
    </row>
    <row r="5066" spans="1:21" x14ac:dyDescent="0.2">
      <c r="A5066" s="178">
        <v>42946</v>
      </c>
      <c r="B5066" s="180">
        <v>1</v>
      </c>
      <c r="C5066" t="s">
        <v>349</v>
      </c>
      <c r="D5066">
        <v>8.61</v>
      </c>
      <c r="E5066">
        <v>4.13</v>
      </c>
      <c r="F5066">
        <v>3</v>
      </c>
      <c r="G5066">
        <v>0.17</v>
      </c>
      <c r="H5066" s="184">
        <f t="shared" ref="H5066:L5066" si="5521">H5042</f>
        <v>0.95833333333333337</v>
      </c>
      <c r="I5066" s="185">
        <f t="shared" si="5521"/>
        <v>389</v>
      </c>
      <c r="J5066" s="185">
        <f t="shared" si="5521"/>
        <v>265</v>
      </c>
      <c r="K5066" s="185">
        <f t="shared" si="5521"/>
        <v>2985</v>
      </c>
      <c r="L5066" s="185">
        <f t="shared" si="5521"/>
        <v>1111</v>
      </c>
      <c r="M5066" s="147"/>
      <c r="N5066" s="143">
        <f t="shared" si="5514"/>
        <v>3349.29</v>
      </c>
      <c r="O5066" s="143">
        <f t="shared" si="5510"/>
        <v>1094.45</v>
      </c>
      <c r="P5066" s="143">
        <f t="shared" si="5511"/>
        <v>8955</v>
      </c>
      <c r="Q5066" s="143">
        <f t="shared" si="5512"/>
        <v>188.87</v>
      </c>
      <c r="R5066" s="188">
        <f t="shared" si="5515"/>
        <v>13587.61</v>
      </c>
      <c r="T5066">
        <v>52477.85</v>
      </c>
      <c r="U5066" s="190">
        <f t="shared" si="5516"/>
        <v>0.25892085899098383</v>
      </c>
    </row>
    <row r="5067" spans="1:21" x14ac:dyDescent="0.2">
      <c r="A5067" s="178">
        <v>42947</v>
      </c>
      <c r="B5067" s="179">
        <v>4.1666666666666664E-2</v>
      </c>
      <c r="C5067" t="s">
        <v>349</v>
      </c>
      <c r="D5067">
        <v>5</v>
      </c>
      <c r="E5067">
        <v>2.81</v>
      </c>
      <c r="F5067">
        <v>1.36</v>
      </c>
      <c r="G5067">
        <v>0.17</v>
      </c>
      <c r="H5067" s="184">
        <f t="shared" ref="H5067:L5067" si="5522">H5043</f>
        <v>1</v>
      </c>
      <c r="I5067" s="185">
        <f t="shared" si="5522"/>
        <v>362</v>
      </c>
      <c r="J5067" s="185">
        <f t="shared" si="5522"/>
        <v>243</v>
      </c>
      <c r="K5067" s="185">
        <f t="shared" si="5522"/>
        <v>2985</v>
      </c>
      <c r="L5067" s="185">
        <f t="shared" si="5522"/>
        <v>1111</v>
      </c>
      <c r="M5067" s="147"/>
      <c r="N5067" s="143">
        <f t="shared" si="5514"/>
        <v>1810</v>
      </c>
      <c r="O5067" s="143">
        <f t="shared" si="5510"/>
        <v>682.83</v>
      </c>
      <c r="P5067" s="143">
        <f t="shared" si="5511"/>
        <v>4059.6000000000004</v>
      </c>
      <c r="Q5067" s="143">
        <f t="shared" si="5512"/>
        <v>188.87</v>
      </c>
      <c r="R5067" s="188">
        <f t="shared" si="5515"/>
        <v>6741.3</v>
      </c>
      <c r="T5067">
        <v>48193.11</v>
      </c>
      <c r="U5067" s="190">
        <f t="shared" si="5516"/>
        <v>0.13988099128692877</v>
      </c>
    </row>
    <row r="5068" spans="1:21" x14ac:dyDescent="0.2">
      <c r="A5068" s="178">
        <v>42947</v>
      </c>
      <c r="B5068" s="179">
        <v>8.3333333333333329E-2</v>
      </c>
      <c r="C5068" t="s">
        <v>349</v>
      </c>
      <c r="D5068">
        <v>3.46</v>
      </c>
      <c r="E5068">
        <v>2.11</v>
      </c>
      <c r="F5068">
        <v>1.01</v>
      </c>
      <c r="G5068">
        <v>0.17</v>
      </c>
      <c r="H5068" s="184">
        <f t="shared" ref="H5068:L5068" si="5523">H5044</f>
        <v>4.1666666666666664E-2</v>
      </c>
      <c r="I5068" s="185">
        <f t="shared" si="5523"/>
        <v>294</v>
      </c>
      <c r="J5068" s="185">
        <f t="shared" si="5523"/>
        <v>212</v>
      </c>
      <c r="K5068" s="185">
        <f t="shared" si="5523"/>
        <v>2985</v>
      </c>
      <c r="L5068" s="185">
        <f t="shared" si="5523"/>
        <v>1111</v>
      </c>
      <c r="M5068" s="147"/>
      <c r="N5068" s="143">
        <f t="shared" si="5514"/>
        <v>1017.24</v>
      </c>
      <c r="O5068" s="143">
        <f t="shared" si="5510"/>
        <v>447.32</v>
      </c>
      <c r="P5068" s="143">
        <f t="shared" si="5511"/>
        <v>3014.85</v>
      </c>
      <c r="Q5068" s="143">
        <f t="shared" si="5512"/>
        <v>188.87</v>
      </c>
      <c r="R5068" s="188">
        <f t="shared" si="5515"/>
        <v>4668.28</v>
      </c>
      <c r="T5068">
        <v>44564.55</v>
      </c>
      <c r="U5068" s="190">
        <f t="shared" si="5516"/>
        <v>0.10475321752379413</v>
      </c>
    </row>
    <row r="5069" spans="1:21" x14ac:dyDescent="0.2">
      <c r="A5069" s="178">
        <v>42947</v>
      </c>
      <c r="B5069" s="179">
        <v>0.125</v>
      </c>
      <c r="C5069" t="s">
        <v>349</v>
      </c>
      <c r="D5069">
        <v>2.61</v>
      </c>
      <c r="E5069">
        <v>1.03</v>
      </c>
      <c r="F5069">
        <v>1</v>
      </c>
      <c r="G5069">
        <v>0.75</v>
      </c>
      <c r="H5069" s="184">
        <f t="shared" ref="H5069:L5069" si="5524">H5045</f>
        <v>8.3333333333333329E-2</v>
      </c>
      <c r="I5069" s="185">
        <f t="shared" si="5524"/>
        <v>236</v>
      </c>
      <c r="J5069" s="185">
        <f t="shared" si="5524"/>
        <v>179</v>
      </c>
      <c r="K5069" s="185">
        <f t="shared" si="5524"/>
        <v>2985</v>
      </c>
      <c r="L5069" s="185">
        <f t="shared" si="5524"/>
        <v>1111</v>
      </c>
      <c r="M5069" s="147"/>
      <c r="N5069" s="143">
        <f t="shared" si="5514"/>
        <v>615.95999999999992</v>
      </c>
      <c r="O5069" s="143">
        <f t="shared" si="5510"/>
        <v>184.37</v>
      </c>
      <c r="P5069" s="143">
        <f t="shared" si="5511"/>
        <v>2985</v>
      </c>
      <c r="Q5069" s="143">
        <f t="shared" si="5512"/>
        <v>833.25</v>
      </c>
      <c r="R5069" s="188">
        <f t="shared" si="5515"/>
        <v>4618.58</v>
      </c>
      <c r="T5069">
        <v>41728.400000000001</v>
      </c>
      <c r="U5069" s="190">
        <f t="shared" si="5516"/>
        <v>0.11068193364710843</v>
      </c>
    </row>
    <row r="5070" spans="1:21" x14ac:dyDescent="0.2">
      <c r="A5070" s="178">
        <v>42947</v>
      </c>
      <c r="B5070" s="179">
        <v>0.16666666666666666</v>
      </c>
      <c r="C5070" t="s">
        <v>349</v>
      </c>
      <c r="D5070">
        <v>2.11</v>
      </c>
      <c r="E5070">
        <v>1</v>
      </c>
      <c r="F5070">
        <v>1</v>
      </c>
      <c r="G5070">
        <v>0.75</v>
      </c>
      <c r="H5070" s="184">
        <f t="shared" ref="H5070:L5070" si="5525">H5046</f>
        <v>0.125</v>
      </c>
      <c r="I5070" s="185">
        <f t="shared" si="5525"/>
        <v>201</v>
      </c>
      <c r="J5070" s="185">
        <f t="shared" si="5525"/>
        <v>205</v>
      </c>
      <c r="K5070" s="185">
        <f t="shared" si="5525"/>
        <v>2985</v>
      </c>
      <c r="L5070" s="185">
        <f t="shared" si="5525"/>
        <v>1717</v>
      </c>
      <c r="M5070" s="147"/>
      <c r="N5070" s="143">
        <f t="shared" si="5514"/>
        <v>424.10999999999996</v>
      </c>
      <c r="O5070" s="143">
        <f t="shared" si="5510"/>
        <v>205</v>
      </c>
      <c r="P5070" s="143">
        <f t="shared" si="5511"/>
        <v>2985</v>
      </c>
      <c r="Q5070" s="143">
        <f t="shared" si="5512"/>
        <v>1287.75</v>
      </c>
      <c r="R5070" s="188">
        <f t="shared" si="5515"/>
        <v>4901.8599999999997</v>
      </c>
      <c r="T5070">
        <v>39917.22</v>
      </c>
      <c r="U5070" s="190">
        <f t="shared" si="5516"/>
        <v>0.1228006359160282</v>
      </c>
    </row>
    <row r="5071" spans="1:21" x14ac:dyDescent="0.2">
      <c r="A5071" s="178">
        <v>42947</v>
      </c>
      <c r="B5071" s="179">
        <v>0.20833333333333334</v>
      </c>
      <c r="C5071" t="s">
        <v>349</v>
      </c>
      <c r="D5071">
        <v>1</v>
      </c>
      <c r="E5071">
        <v>1</v>
      </c>
      <c r="F5071">
        <v>1</v>
      </c>
      <c r="G5071">
        <v>0.75</v>
      </c>
      <c r="H5071" s="184">
        <f t="shared" ref="H5071:L5071" si="5526">H5047</f>
        <v>0.16666666666666666</v>
      </c>
      <c r="I5071" s="185">
        <f t="shared" si="5526"/>
        <v>185</v>
      </c>
      <c r="J5071" s="185">
        <f t="shared" si="5526"/>
        <v>205</v>
      </c>
      <c r="K5071" s="185">
        <f t="shared" si="5526"/>
        <v>2985</v>
      </c>
      <c r="L5071" s="185">
        <f t="shared" si="5526"/>
        <v>1717</v>
      </c>
      <c r="M5071" s="147"/>
      <c r="N5071" s="143">
        <f t="shared" si="5514"/>
        <v>185</v>
      </c>
      <c r="O5071" s="143">
        <f t="shared" si="5510"/>
        <v>205</v>
      </c>
      <c r="P5071" s="143">
        <f t="shared" si="5511"/>
        <v>2985</v>
      </c>
      <c r="Q5071" s="143">
        <f t="shared" si="5512"/>
        <v>1287.75</v>
      </c>
      <c r="R5071" s="188">
        <f t="shared" si="5515"/>
        <v>4662.75</v>
      </c>
      <c r="T5071">
        <v>38795.629999999997</v>
      </c>
      <c r="U5071" s="190">
        <f t="shared" si="5516"/>
        <v>0.12018750565463172</v>
      </c>
    </row>
    <row r="5072" spans="1:21" x14ac:dyDescent="0.2">
      <c r="A5072" s="178">
        <v>42947</v>
      </c>
      <c r="B5072" s="179">
        <v>0.25</v>
      </c>
      <c r="C5072" t="s">
        <v>349</v>
      </c>
      <c r="D5072">
        <v>1</v>
      </c>
      <c r="E5072">
        <v>2.61</v>
      </c>
      <c r="F5072">
        <v>1</v>
      </c>
      <c r="G5072">
        <v>0.75</v>
      </c>
      <c r="H5072" s="184">
        <f t="shared" ref="H5072:L5072" si="5527">H5048</f>
        <v>0.20833333333333334</v>
      </c>
      <c r="I5072" s="185">
        <f t="shared" si="5527"/>
        <v>207</v>
      </c>
      <c r="J5072" s="185">
        <f t="shared" si="5527"/>
        <v>283</v>
      </c>
      <c r="K5072" s="185">
        <f t="shared" si="5527"/>
        <v>2985</v>
      </c>
      <c r="L5072" s="185">
        <f t="shared" si="5527"/>
        <v>1717</v>
      </c>
      <c r="M5072" s="147"/>
      <c r="N5072" s="143">
        <f t="shared" si="5514"/>
        <v>207</v>
      </c>
      <c r="O5072" s="143">
        <f t="shared" si="5510"/>
        <v>738.63</v>
      </c>
      <c r="P5072" s="143">
        <f t="shared" si="5511"/>
        <v>2985</v>
      </c>
      <c r="Q5072" s="143">
        <f t="shared" si="5512"/>
        <v>1287.75</v>
      </c>
      <c r="R5072" s="188">
        <f t="shared" si="5515"/>
        <v>5218.38</v>
      </c>
      <c r="T5072">
        <v>38484.93</v>
      </c>
      <c r="U5072" s="190">
        <f t="shared" si="5516"/>
        <v>0.13559541358136809</v>
      </c>
    </row>
    <row r="5073" spans="1:21" x14ac:dyDescent="0.2">
      <c r="A5073" s="178">
        <v>42947</v>
      </c>
      <c r="B5073" s="179">
        <v>0.29166666666666669</v>
      </c>
      <c r="C5073" t="s">
        <v>349</v>
      </c>
      <c r="D5073">
        <v>1.07</v>
      </c>
      <c r="E5073">
        <v>4</v>
      </c>
      <c r="F5073">
        <v>1</v>
      </c>
      <c r="G5073">
        <v>1.64</v>
      </c>
      <c r="H5073" s="184">
        <f t="shared" ref="H5073:L5073" si="5528">H5049</f>
        <v>0.25</v>
      </c>
      <c r="I5073" s="185">
        <f t="shared" si="5528"/>
        <v>327</v>
      </c>
      <c r="J5073" s="185">
        <f t="shared" si="5528"/>
        <v>438</v>
      </c>
      <c r="K5073" s="185">
        <f t="shared" si="5528"/>
        <v>2985</v>
      </c>
      <c r="L5073" s="185">
        <f t="shared" si="5528"/>
        <v>1717</v>
      </c>
      <c r="M5073" s="147"/>
      <c r="N5073" s="143">
        <f t="shared" si="5514"/>
        <v>349.89000000000004</v>
      </c>
      <c r="O5073" s="143">
        <f t="shared" si="5510"/>
        <v>1752</v>
      </c>
      <c r="P5073" s="143">
        <f t="shared" si="5511"/>
        <v>2985</v>
      </c>
      <c r="Q5073" s="143">
        <f t="shared" si="5512"/>
        <v>2815.8799999999997</v>
      </c>
      <c r="R5073" s="188">
        <f t="shared" si="5515"/>
        <v>7902.7699999999986</v>
      </c>
      <c r="T5073">
        <v>39358.300000000003</v>
      </c>
      <c r="U5073" s="190">
        <f t="shared" si="5516"/>
        <v>0.20079043048099127</v>
      </c>
    </row>
    <row r="5074" spans="1:21" x14ac:dyDescent="0.2">
      <c r="A5074" s="178">
        <v>42947</v>
      </c>
      <c r="B5074" s="179">
        <v>0.33333333333333331</v>
      </c>
      <c r="C5074" t="s">
        <v>349</v>
      </c>
      <c r="D5074">
        <v>2</v>
      </c>
      <c r="E5074">
        <v>4</v>
      </c>
      <c r="F5074">
        <v>1.17</v>
      </c>
      <c r="G5074">
        <v>2</v>
      </c>
      <c r="H5074" s="184">
        <f t="shared" ref="H5074:L5074" si="5529">H5050</f>
        <v>0.29166666666666669</v>
      </c>
      <c r="I5074" s="185">
        <f t="shared" si="5529"/>
        <v>249</v>
      </c>
      <c r="J5074" s="185">
        <f t="shared" si="5529"/>
        <v>556</v>
      </c>
      <c r="K5074" s="185">
        <f t="shared" si="5529"/>
        <v>2872</v>
      </c>
      <c r="L5074" s="185">
        <f t="shared" si="5529"/>
        <v>2219</v>
      </c>
      <c r="M5074" s="147"/>
      <c r="N5074" s="143">
        <f t="shared" si="5514"/>
        <v>498</v>
      </c>
      <c r="O5074" s="143">
        <f t="shared" si="5510"/>
        <v>2224</v>
      </c>
      <c r="P5074" s="143">
        <f t="shared" si="5511"/>
        <v>3360.24</v>
      </c>
      <c r="Q5074" s="143">
        <f t="shared" si="5512"/>
        <v>4438</v>
      </c>
      <c r="R5074" s="188">
        <f t="shared" si="5515"/>
        <v>10520.24</v>
      </c>
      <c r="T5074">
        <v>40835.56</v>
      </c>
      <c r="U5074" s="190">
        <f t="shared" si="5516"/>
        <v>0.25762448219150175</v>
      </c>
    </row>
    <row r="5075" spans="1:21" x14ac:dyDescent="0.2">
      <c r="A5075" s="178">
        <v>42947</v>
      </c>
      <c r="B5075" s="179">
        <v>0.375</v>
      </c>
      <c r="C5075" t="s">
        <v>349</v>
      </c>
      <c r="D5075">
        <v>2.61</v>
      </c>
      <c r="E5075">
        <v>6</v>
      </c>
      <c r="F5075">
        <v>3.1</v>
      </c>
      <c r="G5075">
        <v>2.62</v>
      </c>
      <c r="H5075" s="184">
        <f t="shared" ref="H5075:L5075" si="5530">H5051</f>
        <v>0.33333333333333331</v>
      </c>
      <c r="I5075" s="185">
        <f t="shared" si="5530"/>
        <v>256</v>
      </c>
      <c r="J5075" s="185">
        <f t="shared" si="5530"/>
        <v>306</v>
      </c>
      <c r="K5075" s="185">
        <f t="shared" si="5530"/>
        <v>2872</v>
      </c>
      <c r="L5075" s="185">
        <f t="shared" si="5530"/>
        <v>2219</v>
      </c>
      <c r="M5075" s="147"/>
      <c r="N5075" s="143">
        <f t="shared" si="5514"/>
        <v>668.16</v>
      </c>
      <c r="O5075" s="143">
        <f t="shared" si="5510"/>
        <v>1836</v>
      </c>
      <c r="P5075" s="143">
        <f t="shared" si="5511"/>
        <v>8903.2000000000007</v>
      </c>
      <c r="Q5075" s="143">
        <f t="shared" si="5512"/>
        <v>5813.7800000000007</v>
      </c>
      <c r="R5075" s="188">
        <f t="shared" si="5515"/>
        <v>17221.14</v>
      </c>
      <c r="T5075">
        <v>41693.06</v>
      </c>
      <c r="U5075" s="190">
        <f t="shared" si="5516"/>
        <v>0.41304572031892117</v>
      </c>
    </row>
    <row r="5076" spans="1:21" x14ac:dyDescent="0.2">
      <c r="A5076" s="178">
        <v>42947</v>
      </c>
      <c r="B5076" s="179">
        <v>0.41666666666666669</v>
      </c>
      <c r="C5076" t="s">
        <v>349</v>
      </c>
      <c r="D5076">
        <v>2</v>
      </c>
      <c r="E5076">
        <v>7</v>
      </c>
      <c r="F5076">
        <v>4</v>
      </c>
      <c r="G5076">
        <v>3.55</v>
      </c>
      <c r="H5076" s="184">
        <f t="shared" ref="H5076:L5076" si="5531">H5052</f>
        <v>0.375</v>
      </c>
      <c r="I5076" s="185">
        <f t="shared" si="5531"/>
        <v>156</v>
      </c>
      <c r="J5076" s="185">
        <f t="shared" si="5531"/>
        <v>343</v>
      </c>
      <c r="K5076" s="185">
        <f t="shared" si="5531"/>
        <v>2872</v>
      </c>
      <c r="L5076" s="185">
        <f t="shared" si="5531"/>
        <v>2219</v>
      </c>
      <c r="M5076" s="147"/>
      <c r="N5076" s="143">
        <f t="shared" si="5514"/>
        <v>312</v>
      </c>
      <c r="O5076" s="143">
        <f t="shared" si="5510"/>
        <v>2401</v>
      </c>
      <c r="P5076" s="143">
        <f t="shared" si="5511"/>
        <v>11488</v>
      </c>
      <c r="Q5076" s="143">
        <f t="shared" si="5512"/>
        <v>7877.45</v>
      </c>
      <c r="R5076" s="188">
        <f t="shared" si="5515"/>
        <v>22078.45</v>
      </c>
      <c r="T5076">
        <v>44095.14</v>
      </c>
      <c r="U5076" s="190">
        <f t="shared" si="5516"/>
        <v>0.50070030393372156</v>
      </c>
    </row>
    <row r="5077" spans="1:21" x14ac:dyDescent="0.2">
      <c r="A5077" s="178">
        <v>42947</v>
      </c>
      <c r="B5077" s="179">
        <v>0.45833333333333331</v>
      </c>
      <c r="C5077" t="s">
        <v>349</v>
      </c>
      <c r="D5077">
        <v>2</v>
      </c>
      <c r="E5077">
        <v>10.23</v>
      </c>
      <c r="F5077">
        <v>6.31</v>
      </c>
      <c r="G5077">
        <v>1.59</v>
      </c>
      <c r="H5077" s="184">
        <f t="shared" ref="H5077:L5077" si="5532">H5053</f>
        <v>0.41666666666666669</v>
      </c>
      <c r="I5077" s="185">
        <f t="shared" si="5532"/>
        <v>196</v>
      </c>
      <c r="J5077" s="185">
        <f t="shared" si="5532"/>
        <v>315</v>
      </c>
      <c r="K5077" s="185">
        <f t="shared" si="5532"/>
        <v>2872</v>
      </c>
      <c r="L5077" s="185">
        <f t="shared" si="5532"/>
        <v>2219</v>
      </c>
      <c r="M5077" s="147"/>
      <c r="N5077" s="143">
        <f t="shared" si="5514"/>
        <v>392</v>
      </c>
      <c r="O5077" s="143">
        <f t="shared" si="5510"/>
        <v>3222.4500000000003</v>
      </c>
      <c r="P5077" s="143">
        <f t="shared" si="5511"/>
        <v>18122.32</v>
      </c>
      <c r="Q5077" s="143">
        <f t="shared" si="5512"/>
        <v>3528.21</v>
      </c>
      <c r="R5077" s="188">
        <f t="shared" si="5515"/>
        <v>25264.98</v>
      </c>
      <c r="T5077">
        <v>47277.62</v>
      </c>
      <c r="U5077" s="190">
        <f t="shared" si="5516"/>
        <v>0.53439618999433558</v>
      </c>
    </row>
    <row r="5078" spans="1:21" x14ac:dyDescent="0.2">
      <c r="A5078" s="178">
        <v>42947</v>
      </c>
      <c r="B5078" s="179">
        <v>0.5</v>
      </c>
      <c r="C5078" t="s">
        <v>349</v>
      </c>
      <c r="D5078">
        <v>1.1399999999999999</v>
      </c>
      <c r="E5078">
        <v>9.42</v>
      </c>
      <c r="F5078">
        <v>9.2200000000000006</v>
      </c>
      <c r="G5078">
        <v>1</v>
      </c>
      <c r="H5078" s="184">
        <f t="shared" ref="H5078:L5078" si="5533">H5054</f>
        <v>0.45833333333333331</v>
      </c>
      <c r="I5078" s="185">
        <f t="shared" si="5533"/>
        <v>226</v>
      </c>
      <c r="J5078" s="185">
        <f t="shared" si="5533"/>
        <v>326</v>
      </c>
      <c r="K5078" s="185">
        <f t="shared" si="5533"/>
        <v>2842</v>
      </c>
      <c r="L5078" s="185">
        <f t="shared" si="5533"/>
        <v>1635</v>
      </c>
      <c r="M5078" s="147"/>
      <c r="N5078" s="143">
        <f t="shared" si="5514"/>
        <v>257.64</v>
      </c>
      <c r="O5078" s="143">
        <f t="shared" si="5510"/>
        <v>3070.92</v>
      </c>
      <c r="P5078" s="143">
        <f t="shared" si="5511"/>
        <v>26203.24</v>
      </c>
      <c r="Q5078" s="143">
        <f t="shared" si="5512"/>
        <v>1635</v>
      </c>
      <c r="R5078" s="188">
        <f t="shared" si="5515"/>
        <v>31166.800000000003</v>
      </c>
      <c r="T5078">
        <v>50944.15</v>
      </c>
      <c r="U5078" s="190">
        <f t="shared" si="5516"/>
        <v>0.61178368860801491</v>
      </c>
    </row>
    <row r="5079" spans="1:21" x14ac:dyDescent="0.2">
      <c r="A5079" s="178">
        <v>42947</v>
      </c>
      <c r="B5079" s="179">
        <v>0.54166666666666663</v>
      </c>
      <c r="C5079" t="s">
        <v>349</v>
      </c>
      <c r="D5079">
        <v>1</v>
      </c>
      <c r="E5079">
        <v>15.13</v>
      </c>
      <c r="F5079">
        <v>15.98</v>
      </c>
      <c r="G5079">
        <v>5</v>
      </c>
      <c r="H5079" s="184">
        <f t="shared" ref="H5079:L5079" si="5534">H5055</f>
        <v>0.5</v>
      </c>
      <c r="I5079" s="185">
        <f t="shared" si="5534"/>
        <v>222</v>
      </c>
      <c r="J5079" s="185">
        <f t="shared" si="5534"/>
        <v>319</v>
      </c>
      <c r="K5079" s="185">
        <f t="shared" si="5534"/>
        <v>2842</v>
      </c>
      <c r="L5079" s="185">
        <f t="shared" si="5534"/>
        <v>1635</v>
      </c>
      <c r="M5079" s="147"/>
      <c r="N5079" s="143">
        <f t="shared" si="5514"/>
        <v>222</v>
      </c>
      <c r="O5079" s="143">
        <f t="shared" si="5510"/>
        <v>4826.47</v>
      </c>
      <c r="P5079" s="143">
        <f t="shared" si="5511"/>
        <v>45415.16</v>
      </c>
      <c r="Q5079" s="143">
        <f t="shared" si="5512"/>
        <v>8175</v>
      </c>
      <c r="R5079" s="188">
        <f t="shared" si="5515"/>
        <v>58638.630000000005</v>
      </c>
      <c r="T5079">
        <v>54459.040000000001</v>
      </c>
      <c r="U5079" s="190">
        <f t="shared" si="5516"/>
        <v>1.0767474050221966</v>
      </c>
    </row>
    <row r="5080" spans="1:21" x14ac:dyDescent="0.2">
      <c r="A5080" s="178">
        <v>42947</v>
      </c>
      <c r="B5080" s="179">
        <v>0.58333333333333337</v>
      </c>
      <c r="C5080" t="s">
        <v>349</v>
      </c>
      <c r="D5080">
        <v>1</v>
      </c>
      <c r="E5080">
        <v>20.66</v>
      </c>
      <c r="F5080">
        <v>25.78</v>
      </c>
      <c r="G5080">
        <v>7</v>
      </c>
      <c r="H5080" s="184">
        <f t="shared" ref="H5080:L5080" si="5535">H5056</f>
        <v>0.54166666666666663</v>
      </c>
      <c r="I5080" s="185">
        <f t="shared" si="5535"/>
        <v>195</v>
      </c>
      <c r="J5080" s="185">
        <f t="shared" si="5535"/>
        <v>299</v>
      </c>
      <c r="K5080" s="185">
        <f t="shared" si="5535"/>
        <v>2842</v>
      </c>
      <c r="L5080" s="185">
        <f t="shared" si="5535"/>
        <v>1635</v>
      </c>
      <c r="M5080" s="147"/>
      <c r="N5080" s="143">
        <f t="shared" si="5514"/>
        <v>195</v>
      </c>
      <c r="O5080" s="143">
        <f t="shared" si="5510"/>
        <v>6177.34</v>
      </c>
      <c r="P5080" s="143">
        <f t="shared" si="5511"/>
        <v>73266.760000000009</v>
      </c>
      <c r="Q5080" s="143">
        <f t="shared" si="5512"/>
        <v>11445</v>
      </c>
      <c r="R5080" s="188">
        <f t="shared" si="5515"/>
        <v>91084.1</v>
      </c>
      <c r="T5080">
        <v>57516.01</v>
      </c>
      <c r="U5080" s="190">
        <f t="shared" si="5516"/>
        <v>1.5836303665709774</v>
      </c>
    </row>
    <row r="5081" spans="1:21" x14ac:dyDescent="0.2">
      <c r="A5081" s="178">
        <v>42947</v>
      </c>
      <c r="B5081" s="179">
        <v>0.625</v>
      </c>
      <c r="C5081" t="s">
        <v>349</v>
      </c>
      <c r="D5081">
        <v>1</v>
      </c>
      <c r="E5081">
        <v>35.68</v>
      </c>
      <c r="F5081">
        <v>41.83</v>
      </c>
      <c r="G5081">
        <v>24.72</v>
      </c>
      <c r="H5081" s="184">
        <f t="shared" ref="H5081:L5081" si="5536">H5057</f>
        <v>0.58333333333333337</v>
      </c>
      <c r="I5081" s="185">
        <f t="shared" si="5536"/>
        <v>205</v>
      </c>
      <c r="J5081" s="185">
        <f t="shared" si="5536"/>
        <v>237</v>
      </c>
      <c r="K5081" s="185">
        <f t="shared" si="5536"/>
        <v>2842</v>
      </c>
      <c r="L5081" s="185">
        <f t="shared" si="5536"/>
        <v>1635</v>
      </c>
      <c r="M5081" s="147"/>
      <c r="N5081" s="143">
        <f t="shared" si="5514"/>
        <v>205</v>
      </c>
      <c r="O5081" s="143">
        <f t="shared" si="5510"/>
        <v>8456.16</v>
      </c>
      <c r="P5081" s="143">
        <f t="shared" si="5511"/>
        <v>118880.86</v>
      </c>
      <c r="Q5081" s="143">
        <f t="shared" si="5512"/>
        <v>40417.199999999997</v>
      </c>
      <c r="R5081" s="188">
        <f t="shared" si="5515"/>
        <v>167959.22</v>
      </c>
      <c r="T5081">
        <v>60369.279999999999</v>
      </c>
      <c r="U5081" s="190">
        <f t="shared" si="5516"/>
        <v>2.7821968391870833</v>
      </c>
    </row>
    <row r="5082" spans="1:21" x14ac:dyDescent="0.2">
      <c r="A5082" s="178">
        <v>42947</v>
      </c>
      <c r="B5082" s="179">
        <v>0.66666666666666663</v>
      </c>
      <c r="C5082" t="s">
        <v>349</v>
      </c>
      <c r="D5082">
        <v>2.31</v>
      </c>
      <c r="E5082">
        <v>41.5</v>
      </c>
      <c r="F5082">
        <v>47.68</v>
      </c>
      <c r="G5082">
        <v>35.369999999999997</v>
      </c>
      <c r="H5082" s="184">
        <f t="shared" ref="H5082:L5082" si="5537">H5058</f>
        <v>0.625</v>
      </c>
      <c r="I5082" s="185">
        <f t="shared" si="5537"/>
        <v>212</v>
      </c>
      <c r="J5082" s="185">
        <f t="shared" si="5537"/>
        <v>213</v>
      </c>
      <c r="K5082" s="185">
        <f t="shared" si="5537"/>
        <v>2842</v>
      </c>
      <c r="L5082" s="185">
        <f t="shared" si="5537"/>
        <v>1380</v>
      </c>
      <c r="M5082" s="147"/>
      <c r="N5082" s="143">
        <f t="shared" si="5514"/>
        <v>489.72</v>
      </c>
      <c r="O5082" s="143">
        <f t="shared" si="5510"/>
        <v>8839.5</v>
      </c>
      <c r="P5082" s="143">
        <f t="shared" si="5511"/>
        <v>135506.56</v>
      </c>
      <c r="Q5082" s="143">
        <f t="shared" si="5512"/>
        <v>48810.6</v>
      </c>
      <c r="R5082" s="188">
        <f t="shared" si="5515"/>
        <v>193646.38</v>
      </c>
      <c r="T5082">
        <v>62546.35</v>
      </c>
      <c r="U5082" s="190">
        <f t="shared" si="5516"/>
        <v>3.0960460522476532</v>
      </c>
    </row>
    <row r="5083" spans="1:21" x14ac:dyDescent="0.2">
      <c r="A5083" s="178">
        <v>42947</v>
      </c>
      <c r="B5083" s="179">
        <v>0.70833333333333337</v>
      </c>
      <c r="C5083" t="s">
        <v>349</v>
      </c>
      <c r="D5083">
        <v>3</v>
      </c>
      <c r="E5083">
        <v>44.25</v>
      </c>
      <c r="F5083">
        <v>51.16</v>
      </c>
      <c r="G5083">
        <v>37.81</v>
      </c>
      <c r="H5083" s="184">
        <f t="shared" ref="H5083:L5083" si="5538">H5059</f>
        <v>0.66666666666666663</v>
      </c>
      <c r="I5083" s="185">
        <f t="shared" si="5538"/>
        <v>191</v>
      </c>
      <c r="J5083" s="185">
        <f t="shared" si="5538"/>
        <v>237</v>
      </c>
      <c r="K5083" s="185">
        <f t="shared" si="5538"/>
        <v>2842</v>
      </c>
      <c r="L5083" s="185">
        <f t="shared" si="5538"/>
        <v>1380</v>
      </c>
      <c r="M5083" s="147"/>
      <c r="N5083" s="143">
        <f t="shared" si="5514"/>
        <v>573</v>
      </c>
      <c r="O5083" s="143">
        <f t="shared" si="5510"/>
        <v>10487.25</v>
      </c>
      <c r="P5083" s="143">
        <f t="shared" si="5511"/>
        <v>145396.72</v>
      </c>
      <c r="Q5083" s="143">
        <f t="shared" si="5512"/>
        <v>52177.8</v>
      </c>
      <c r="R5083" s="188">
        <f t="shared" si="5515"/>
        <v>208634.77000000002</v>
      </c>
      <c r="T5083">
        <v>64109.77</v>
      </c>
      <c r="U5083" s="190">
        <f t="shared" si="5516"/>
        <v>3.2543365855157496</v>
      </c>
    </row>
    <row r="5084" spans="1:21" x14ac:dyDescent="0.2">
      <c r="A5084" s="178">
        <v>42947</v>
      </c>
      <c r="B5084" s="179">
        <v>0.75</v>
      </c>
      <c r="C5084" t="s">
        <v>349</v>
      </c>
      <c r="D5084">
        <v>2.61</v>
      </c>
      <c r="E5084">
        <v>16</v>
      </c>
      <c r="F5084">
        <v>25.03</v>
      </c>
      <c r="G5084">
        <v>10</v>
      </c>
      <c r="H5084" s="184">
        <f t="shared" ref="H5084:L5084" si="5539">H5060</f>
        <v>0.70833333333333337</v>
      </c>
      <c r="I5084" s="185">
        <f t="shared" si="5539"/>
        <v>218</v>
      </c>
      <c r="J5084" s="185">
        <f t="shared" si="5539"/>
        <v>258</v>
      </c>
      <c r="K5084" s="185">
        <f t="shared" si="5539"/>
        <v>2842</v>
      </c>
      <c r="L5084" s="185">
        <f t="shared" si="5539"/>
        <v>1380</v>
      </c>
      <c r="M5084" s="147"/>
      <c r="N5084" s="143">
        <f t="shared" si="5514"/>
        <v>568.98</v>
      </c>
      <c r="O5084" s="143">
        <f t="shared" si="5510"/>
        <v>4128</v>
      </c>
      <c r="P5084" s="143">
        <f t="shared" si="5511"/>
        <v>71135.260000000009</v>
      </c>
      <c r="Q5084" s="143">
        <f t="shared" si="5512"/>
        <v>13800</v>
      </c>
      <c r="R5084" s="188">
        <f t="shared" si="5515"/>
        <v>89632.24</v>
      </c>
      <c r="T5084">
        <v>64851.56</v>
      </c>
      <c r="U5084" s="190">
        <f t="shared" si="5516"/>
        <v>1.3821138612548411</v>
      </c>
    </row>
    <row r="5085" spans="1:21" x14ac:dyDescent="0.2">
      <c r="A5085" s="178">
        <v>42947</v>
      </c>
      <c r="B5085" s="179">
        <v>0.79166666666666663</v>
      </c>
      <c r="C5085" t="s">
        <v>349</v>
      </c>
      <c r="D5085">
        <v>2</v>
      </c>
      <c r="E5085">
        <v>7.96</v>
      </c>
      <c r="F5085">
        <v>14.64</v>
      </c>
      <c r="G5085">
        <v>4.72</v>
      </c>
      <c r="H5085" s="184">
        <f t="shared" ref="H5085:L5085" si="5540">H5061</f>
        <v>0.75</v>
      </c>
      <c r="I5085" s="185">
        <f t="shared" si="5540"/>
        <v>240</v>
      </c>
      <c r="J5085" s="185">
        <f t="shared" si="5540"/>
        <v>365</v>
      </c>
      <c r="K5085" s="185">
        <f t="shared" si="5540"/>
        <v>2842</v>
      </c>
      <c r="L5085" s="185">
        <f t="shared" si="5540"/>
        <v>1380</v>
      </c>
      <c r="M5085" s="147"/>
      <c r="N5085" s="143">
        <f t="shared" si="5514"/>
        <v>480</v>
      </c>
      <c r="O5085" s="143">
        <f t="shared" si="5510"/>
        <v>2905.4</v>
      </c>
      <c r="P5085" s="143">
        <f t="shared" si="5511"/>
        <v>41606.880000000005</v>
      </c>
      <c r="Q5085" s="143">
        <f t="shared" si="5512"/>
        <v>6513.5999999999995</v>
      </c>
      <c r="R5085" s="188">
        <f t="shared" si="5515"/>
        <v>51505.880000000005</v>
      </c>
      <c r="T5085">
        <v>64357.36</v>
      </c>
      <c r="U5085" s="190">
        <f t="shared" si="5516"/>
        <v>0.80031064046132416</v>
      </c>
    </row>
    <row r="5086" spans="1:21" x14ac:dyDescent="0.2">
      <c r="A5086" s="178">
        <v>42947</v>
      </c>
      <c r="B5086" s="179">
        <v>0.83333333333333337</v>
      </c>
      <c r="C5086" t="s">
        <v>349</v>
      </c>
      <c r="D5086">
        <v>2.11</v>
      </c>
      <c r="E5086">
        <v>5.1100000000000003</v>
      </c>
      <c r="F5086">
        <v>9.68</v>
      </c>
      <c r="G5086">
        <v>1.91</v>
      </c>
      <c r="H5086" s="184">
        <f t="shared" ref="H5086:L5086" si="5541">H5062</f>
        <v>0.79166666666666663</v>
      </c>
      <c r="I5086" s="185">
        <f t="shared" si="5541"/>
        <v>320</v>
      </c>
      <c r="J5086" s="185">
        <f t="shared" si="5541"/>
        <v>214</v>
      </c>
      <c r="K5086" s="185">
        <f t="shared" si="5541"/>
        <v>2842</v>
      </c>
      <c r="L5086" s="185">
        <f t="shared" si="5541"/>
        <v>1426</v>
      </c>
      <c r="M5086" s="147"/>
      <c r="N5086" s="143">
        <f t="shared" si="5514"/>
        <v>675.19999999999993</v>
      </c>
      <c r="O5086" s="143">
        <f t="shared" si="5510"/>
        <v>1093.54</v>
      </c>
      <c r="P5086" s="143">
        <f t="shared" si="5511"/>
        <v>27510.559999999998</v>
      </c>
      <c r="Q5086" s="143">
        <f t="shared" si="5512"/>
        <v>2723.66</v>
      </c>
      <c r="R5086" s="188">
        <f t="shared" si="5515"/>
        <v>32002.959999999995</v>
      </c>
      <c r="T5086">
        <v>62612.13</v>
      </c>
      <c r="U5086" s="190">
        <f t="shared" si="5516"/>
        <v>0.51113035125941242</v>
      </c>
    </row>
    <row r="5087" spans="1:21" x14ac:dyDescent="0.2">
      <c r="A5087" s="178">
        <v>42947</v>
      </c>
      <c r="B5087" s="179">
        <v>0.875</v>
      </c>
      <c r="C5087" t="s">
        <v>349</v>
      </c>
      <c r="D5087">
        <v>2.61</v>
      </c>
      <c r="E5087">
        <v>8.31</v>
      </c>
      <c r="F5087">
        <v>9.74</v>
      </c>
      <c r="G5087">
        <v>1.25</v>
      </c>
      <c r="H5087" s="184">
        <f t="shared" ref="H5087:L5087" si="5542">H5063</f>
        <v>0.83333333333333337</v>
      </c>
      <c r="I5087" s="185">
        <f t="shared" si="5542"/>
        <v>322</v>
      </c>
      <c r="J5087" s="185">
        <f t="shared" si="5542"/>
        <v>178</v>
      </c>
      <c r="K5087" s="185">
        <f t="shared" si="5542"/>
        <v>2842</v>
      </c>
      <c r="L5087" s="185">
        <f t="shared" si="5542"/>
        <v>1426</v>
      </c>
      <c r="M5087" s="147"/>
      <c r="N5087" s="143">
        <f t="shared" si="5514"/>
        <v>840.42</v>
      </c>
      <c r="O5087" s="143">
        <f t="shared" si="5510"/>
        <v>1479.18</v>
      </c>
      <c r="P5087" s="143">
        <f t="shared" si="5511"/>
        <v>27681.08</v>
      </c>
      <c r="Q5087" s="143">
        <f t="shared" si="5512"/>
        <v>1782.5</v>
      </c>
      <c r="R5087" s="188">
        <f t="shared" si="5515"/>
        <v>31783.18</v>
      </c>
      <c r="T5087">
        <v>59817.34</v>
      </c>
      <c r="U5087" s="190">
        <f t="shared" si="5516"/>
        <v>0.53133723432034929</v>
      </c>
    </row>
    <row r="5088" spans="1:21" x14ac:dyDescent="0.2">
      <c r="A5088" s="178">
        <v>42947</v>
      </c>
      <c r="B5088" s="179">
        <v>0.91666666666666663</v>
      </c>
      <c r="C5088" t="s">
        <v>349</v>
      </c>
      <c r="D5088">
        <v>5</v>
      </c>
      <c r="E5088">
        <v>8.26</v>
      </c>
      <c r="F5088">
        <v>8.26</v>
      </c>
      <c r="G5088">
        <v>1.42</v>
      </c>
      <c r="H5088" s="184">
        <f t="shared" ref="H5088:L5088" si="5543">H5064</f>
        <v>0.875</v>
      </c>
      <c r="I5088" s="185">
        <f t="shared" si="5543"/>
        <v>337</v>
      </c>
      <c r="J5088" s="185">
        <f t="shared" si="5543"/>
        <v>173</v>
      </c>
      <c r="K5088" s="185">
        <f t="shared" si="5543"/>
        <v>2842</v>
      </c>
      <c r="L5088" s="185">
        <f t="shared" si="5543"/>
        <v>1426</v>
      </c>
      <c r="M5088" s="147"/>
      <c r="N5088" s="143">
        <f t="shared" si="5514"/>
        <v>1685</v>
      </c>
      <c r="O5088" s="143">
        <f t="shared" si="5510"/>
        <v>1428.98</v>
      </c>
      <c r="P5088" s="143">
        <f t="shared" si="5511"/>
        <v>23474.92</v>
      </c>
      <c r="Q5088" s="143">
        <f t="shared" si="5512"/>
        <v>2024.9199999999998</v>
      </c>
      <c r="R5088" s="188">
        <f t="shared" si="5515"/>
        <v>28613.819999999996</v>
      </c>
      <c r="T5088">
        <v>57435.93</v>
      </c>
      <c r="U5088" s="190">
        <f t="shared" si="5516"/>
        <v>0.49818676218875529</v>
      </c>
    </row>
    <row r="5089" spans="1:21" x14ac:dyDescent="0.2">
      <c r="A5089" s="178">
        <v>42947</v>
      </c>
      <c r="B5089" s="179">
        <v>0.95833333333333337</v>
      </c>
      <c r="C5089" t="s">
        <v>349</v>
      </c>
      <c r="D5089">
        <v>5.92</v>
      </c>
      <c r="E5089">
        <v>7.04</v>
      </c>
      <c r="F5089">
        <v>4.53</v>
      </c>
      <c r="G5089">
        <v>0.17</v>
      </c>
      <c r="H5089" s="184">
        <f t="shared" ref="H5089:L5089" si="5544">H5065</f>
        <v>0.91666666666666663</v>
      </c>
      <c r="I5089" s="185">
        <f t="shared" si="5544"/>
        <v>394</v>
      </c>
      <c r="J5089" s="185">
        <f t="shared" si="5544"/>
        <v>194</v>
      </c>
      <c r="K5089" s="185">
        <f t="shared" si="5544"/>
        <v>2842</v>
      </c>
      <c r="L5089" s="185">
        <f t="shared" si="5544"/>
        <v>1426</v>
      </c>
      <c r="M5089" s="147"/>
      <c r="N5089" s="143">
        <f t="shared" si="5514"/>
        <v>2332.48</v>
      </c>
      <c r="O5089" s="143">
        <f t="shared" si="5510"/>
        <v>1365.76</v>
      </c>
      <c r="P5089" s="143">
        <f t="shared" si="5511"/>
        <v>12874.26</v>
      </c>
      <c r="Q5089" s="143">
        <f t="shared" si="5512"/>
        <v>242.42000000000002</v>
      </c>
      <c r="R5089" s="188">
        <f t="shared" si="5515"/>
        <v>16814.919999999998</v>
      </c>
      <c r="T5089">
        <v>55176.63</v>
      </c>
      <c r="U5089" s="190">
        <f t="shared" si="5516"/>
        <v>0.30474713660475455</v>
      </c>
    </row>
    <row r="5090" spans="1:21" x14ac:dyDescent="0.2">
      <c r="A5090" s="178">
        <v>42947</v>
      </c>
      <c r="B5090" s="180">
        <v>1</v>
      </c>
      <c r="C5090" t="s">
        <v>349</v>
      </c>
      <c r="D5090">
        <v>8.11</v>
      </c>
      <c r="E5090">
        <v>3.76</v>
      </c>
      <c r="F5090">
        <v>2.37</v>
      </c>
      <c r="G5090">
        <v>0.17</v>
      </c>
      <c r="H5090" s="184">
        <f t="shared" ref="H5090:L5090" si="5545">H5066</f>
        <v>0.95833333333333337</v>
      </c>
      <c r="I5090" s="185">
        <f t="shared" si="5545"/>
        <v>389</v>
      </c>
      <c r="J5090" s="185">
        <f t="shared" si="5545"/>
        <v>265</v>
      </c>
      <c r="K5090" s="185">
        <f t="shared" si="5545"/>
        <v>2985</v>
      </c>
      <c r="L5090" s="185">
        <f t="shared" si="5545"/>
        <v>1111</v>
      </c>
      <c r="M5090" s="147"/>
      <c r="N5090" s="143">
        <f t="shared" si="5514"/>
        <v>3154.79</v>
      </c>
      <c r="O5090" s="143">
        <f t="shared" si="5510"/>
        <v>996.4</v>
      </c>
      <c r="P5090" s="143">
        <f t="shared" si="5511"/>
        <v>7074.4500000000007</v>
      </c>
      <c r="Q5090" s="143">
        <f t="shared" si="5512"/>
        <v>188.87</v>
      </c>
      <c r="R5090" s="188">
        <f t="shared" si="5515"/>
        <v>11414.51</v>
      </c>
      <c r="T5090">
        <v>50982.43</v>
      </c>
      <c r="U5090" s="190">
        <f t="shared" si="5516"/>
        <v>0.22389105423182065</v>
      </c>
    </row>
    <row r="5091" spans="1:21" x14ac:dyDescent="0.2">
      <c r="A5091" s="178">
        <v>42948</v>
      </c>
      <c r="B5091" s="179">
        <v>4.1666666666666664E-2</v>
      </c>
      <c r="C5091" t="s">
        <v>349</v>
      </c>
      <c r="D5091">
        <v>4.0999999999999996</v>
      </c>
      <c r="E5091">
        <v>2.72</v>
      </c>
      <c r="F5091">
        <v>1.65</v>
      </c>
      <c r="G5091">
        <v>0.01</v>
      </c>
      <c r="H5091" s="184">
        <f t="shared" ref="H5091:L5091" si="5546">H5067</f>
        <v>1</v>
      </c>
      <c r="I5091" s="185">
        <f t="shared" si="5546"/>
        <v>362</v>
      </c>
      <c r="J5091" s="185">
        <f t="shared" si="5546"/>
        <v>243</v>
      </c>
      <c r="K5091" s="185">
        <f t="shared" si="5546"/>
        <v>2985</v>
      </c>
      <c r="L5091" s="185">
        <f t="shared" si="5546"/>
        <v>1111</v>
      </c>
      <c r="M5091" s="147"/>
      <c r="N5091" s="143">
        <f t="shared" si="5514"/>
        <v>1484.1999999999998</v>
      </c>
      <c r="O5091" s="143">
        <f t="shared" si="5510"/>
        <v>660.96</v>
      </c>
      <c r="P5091" s="143">
        <f t="shared" si="5511"/>
        <v>4925.25</v>
      </c>
      <c r="Q5091" s="143">
        <f t="shared" si="5512"/>
        <v>11.11</v>
      </c>
      <c r="R5091" s="188">
        <f t="shared" si="5515"/>
        <v>7081.5199999999995</v>
      </c>
      <c r="T5091">
        <v>46613.29</v>
      </c>
      <c r="U5091" s="190">
        <f t="shared" si="5516"/>
        <v>0.15192062177975421</v>
      </c>
    </row>
    <row r="5092" spans="1:21" x14ac:dyDescent="0.2">
      <c r="A5092" s="178">
        <v>42948</v>
      </c>
      <c r="B5092" s="179">
        <v>8.3333333333333329E-2</v>
      </c>
      <c r="C5092" t="s">
        <v>349</v>
      </c>
      <c r="D5092">
        <v>3.34</v>
      </c>
      <c r="E5092">
        <v>1.66</v>
      </c>
      <c r="F5092">
        <v>1</v>
      </c>
      <c r="G5092">
        <v>0.01</v>
      </c>
      <c r="H5092" s="184">
        <f t="shared" ref="H5092:L5092" si="5547">H5068</f>
        <v>4.1666666666666664E-2</v>
      </c>
      <c r="I5092" s="185">
        <f t="shared" si="5547"/>
        <v>294</v>
      </c>
      <c r="J5092" s="185">
        <f t="shared" si="5547"/>
        <v>212</v>
      </c>
      <c r="K5092" s="185">
        <f t="shared" si="5547"/>
        <v>2985</v>
      </c>
      <c r="L5092" s="185">
        <f t="shared" si="5547"/>
        <v>1111</v>
      </c>
      <c r="M5092" s="147"/>
      <c r="N5092" s="143">
        <f t="shared" si="5514"/>
        <v>981.95999999999992</v>
      </c>
      <c r="O5092" s="143">
        <f t="shared" si="5510"/>
        <v>351.91999999999996</v>
      </c>
      <c r="P5092" s="143">
        <f t="shared" si="5511"/>
        <v>2985</v>
      </c>
      <c r="Q5092" s="143">
        <f t="shared" si="5512"/>
        <v>11.11</v>
      </c>
      <c r="R5092" s="188">
        <f t="shared" si="5515"/>
        <v>4329.99</v>
      </c>
      <c r="T5092">
        <v>43150.720000000001</v>
      </c>
      <c r="U5092" s="190">
        <f t="shared" si="5516"/>
        <v>0.10034571844919389</v>
      </c>
    </row>
    <row r="5093" spans="1:21" x14ac:dyDescent="0.2">
      <c r="A5093" s="178">
        <v>42948</v>
      </c>
      <c r="B5093" s="179">
        <v>0.125</v>
      </c>
      <c r="C5093" t="s">
        <v>349</v>
      </c>
      <c r="D5093">
        <v>2.11</v>
      </c>
      <c r="E5093">
        <v>1</v>
      </c>
      <c r="F5093">
        <v>1</v>
      </c>
      <c r="G5093">
        <v>0.5</v>
      </c>
      <c r="H5093" s="184">
        <f t="shared" ref="H5093:L5093" si="5548">H5069</f>
        <v>8.3333333333333329E-2</v>
      </c>
      <c r="I5093" s="185">
        <f t="shared" si="5548"/>
        <v>236</v>
      </c>
      <c r="J5093" s="185">
        <f t="shared" si="5548"/>
        <v>179</v>
      </c>
      <c r="K5093" s="185">
        <f t="shared" si="5548"/>
        <v>2985</v>
      </c>
      <c r="L5093" s="185">
        <f t="shared" si="5548"/>
        <v>1111</v>
      </c>
      <c r="M5093" s="147"/>
      <c r="N5093" s="143">
        <f t="shared" si="5514"/>
        <v>497.96</v>
      </c>
      <c r="O5093" s="143">
        <f t="shared" si="5510"/>
        <v>179</v>
      </c>
      <c r="P5093" s="143">
        <f t="shared" si="5511"/>
        <v>2985</v>
      </c>
      <c r="Q5093" s="143">
        <f t="shared" si="5512"/>
        <v>555.5</v>
      </c>
      <c r="R5093" s="188">
        <f t="shared" si="5515"/>
        <v>4217.46</v>
      </c>
      <c r="T5093">
        <v>40692.959999999999</v>
      </c>
      <c r="U5093" s="190">
        <f t="shared" si="5516"/>
        <v>0.10364102291895208</v>
      </c>
    </row>
    <row r="5094" spans="1:21" x14ac:dyDescent="0.2">
      <c r="A5094" s="178">
        <v>42948</v>
      </c>
      <c r="B5094" s="179">
        <v>0.16666666666666666</v>
      </c>
      <c r="C5094" t="s">
        <v>349</v>
      </c>
      <c r="D5094">
        <v>1</v>
      </c>
      <c r="E5094">
        <v>1</v>
      </c>
      <c r="F5094">
        <v>1</v>
      </c>
      <c r="G5094">
        <v>0.5</v>
      </c>
      <c r="H5094" s="184">
        <f t="shared" ref="H5094:L5094" si="5549">H5070</f>
        <v>0.125</v>
      </c>
      <c r="I5094" s="185">
        <f t="shared" si="5549"/>
        <v>201</v>
      </c>
      <c r="J5094" s="185">
        <f t="shared" si="5549"/>
        <v>205</v>
      </c>
      <c r="K5094" s="185">
        <f t="shared" si="5549"/>
        <v>2985</v>
      </c>
      <c r="L5094" s="185">
        <f t="shared" si="5549"/>
        <v>1717</v>
      </c>
      <c r="M5094" s="147"/>
      <c r="N5094" s="143">
        <f t="shared" si="5514"/>
        <v>201</v>
      </c>
      <c r="O5094" s="143">
        <f t="shared" si="5510"/>
        <v>205</v>
      </c>
      <c r="P5094" s="143">
        <f t="shared" si="5511"/>
        <v>2985</v>
      </c>
      <c r="Q5094" s="143">
        <f t="shared" si="5512"/>
        <v>858.5</v>
      </c>
      <c r="R5094" s="188">
        <f t="shared" si="5515"/>
        <v>4249.5</v>
      </c>
      <c r="T5094">
        <v>38985.01</v>
      </c>
      <c r="U5094" s="190">
        <f t="shared" si="5516"/>
        <v>0.10900343490998206</v>
      </c>
    </row>
    <row r="5095" spans="1:21" x14ac:dyDescent="0.2">
      <c r="A5095" s="178">
        <v>42948</v>
      </c>
      <c r="B5095" s="179">
        <v>0.20833333333333334</v>
      </c>
      <c r="C5095" t="s">
        <v>349</v>
      </c>
      <c r="D5095">
        <v>1</v>
      </c>
      <c r="E5095">
        <v>1.01</v>
      </c>
      <c r="F5095">
        <v>1</v>
      </c>
      <c r="G5095">
        <v>0.5</v>
      </c>
      <c r="H5095" s="184">
        <f t="shared" ref="H5095:L5095" si="5550">H5071</f>
        <v>0.16666666666666666</v>
      </c>
      <c r="I5095" s="185">
        <f t="shared" si="5550"/>
        <v>185</v>
      </c>
      <c r="J5095" s="185">
        <f t="shared" si="5550"/>
        <v>205</v>
      </c>
      <c r="K5095" s="185">
        <f t="shared" si="5550"/>
        <v>2985</v>
      </c>
      <c r="L5095" s="185">
        <f t="shared" si="5550"/>
        <v>1717</v>
      </c>
      <c r="M5095" s="147"/>
      <c r="N5095" s="143">
        <f t="shared" si="5514"/>
        <v>185</v>
      </c>
      <c r="O5095" s="143">
        <f t="shared" si="5510"/>
        <v>207.05</v>
      </c>
      <c r="P5095" s="143">
        <f t="shared" si="5511"/>
        <v>2985</v>
      </c>
      <c r="Q5095" s="143">
        <f t="shared" si="5512"/>
        <v>858.5</v>
      </c>
      <c r="R5095" s="188">
        <f t="shared" si="5515"/>
        <v>4235.55</v>
      </c>
      <c r="T5095">
        <v>37898.67</v>
      </c>
      <c r="U5095" s="190">
        <f t="shared" si="5516"/>
        <v>0.11175985859134371</v>
      </c>
    </row>
    <row r="5096" spans="1:21" x14ac:dyDescent="0.2">
      <c r="A5096" s="178">
        <v>42948</v>
      </c>
      <c r="B5096" s="179">
        <v>0.25</v>
      </c>
      <c r="C5096" t="s">
        <v>349</v>
      </c>
      <c r="D5096">
        <v>1</v>
      </c>
      <c r="E5096">
        <v>2.76</v>
      </c>
      <c r="F5096">
        <v>1</v>
      </c>
      <c r="G5096">
        <v>0.5</v>
      </c>
      <c r="H5096" s="184">
        <f t="shared" ref="H5096:L5096" si="5551">H5072</f>
        <v>0.20833333333333334</v>
      </c>
      <c r="I5096" s="185">
        <f t="shared" si="5551"/>
        <v>207</v>
      </c>
      <c r="J5096" s="185">
        <f t="shared" si="5551"/>
        <v>283</v>
      </c>
      <c r="K5096" s="185">
        <f t="shared" si="5551"/>
        <v>2985</v>
      </c>
      <c r="L5096" s="185">
        <f t="shared" si="5551"/>
        <v>1717</v>
      </c>
      <c r="M5096" s="147"/>
      <c r="N5096" s="143">
        <f t="shared" si="5514"/>
        <v>207</v>
      </c>
      <c r="O5096" s="143">
        <f t="shared" si="5510"/>
        <v>781.07999999999993</v>
      </c>
      <c r="P5096" s="143">
        <f t="shared" si="5511"/>
        <v>2985</v>
      </c>
      <c r="Q5096" s="143">
        <f t="shared" si="5512"/>
        <v>858.5</v>
      </c>
      <c r="R5096" s="188">
        <f t="shared" si="5515"/>
        <v>4831.58</v>
      </c>
      <c r="T5096">
        <v>37725.480000000003</v>
      </c>
      <c r="U5096" s="190">
        <f t="shared" si="5516"/>
        <v>0.12807206164109772</v>
      </c>
    </row>
    <row r="5097" spans="1:21" x14ac:dyDescent="0.2">
      <c r="A5097" s="178">
        <v>42948</v>
      </c>
      <c r="B5097" s="179">
        <v>0.29166666666666669</v>
      </c>
      <c r="C5097" t="s">
        <v>349</v>
      </c>
      <c r="D5097">
        <v>2.11</v>
      </c>
      <c r="E5097">
        <v>4</v>
      </c>
      <c r="F5097">
        <v>1</v>
      </c>
      <c r="G5097">
        <v>2.5499999999999998</v>
      </c>
      <c r="H5097" s="184">
        <f t="shared" ref="H5097:L5097" si="5552">H5073</f>
        <v>0.25</v>
      </c>
      <c r="I5097" s="185">
        <f t="shared" si="5552"/>
        <v>327</v>
      </c>
      <c r="J5097" s="185">
        <f t="shared" si="5552"/>
        <v>438</v>
      </c>
      <c r="K5097" s="185">
        <f t="shared" si="5552"/>
        <v>2985</v>
      </c>
      <c r="L5097" s="185">
        <f t="shared" si="5552"/>
        <v>1717</v>
      </c>
      <c r="M5097" s="147"/>
      <c r="N5097" s="143">
        <f t="shared" si="5514"/>
        <v>689.96999999999991</v>
      </c>
      <c r="O5097" s="143">
        <f t="shared" si="5510"/>
        <v>1752</v>
      </c>
      <c r="P5097" s="143">
        <f t="shared" si="5511"/>
        <v>2985</v>
      </c>
      <c r="Q5097" s="143">
        <f t="shared" si="5512"/>
        <v>4378.3499999999995</v>
      </c>
      <c r="R5097" s="188">
        <f t="shared" si="5515"/>
        <v>9805.32</v>
      </c>
      <c r="T5097">
        <v>38795.47</v>
      </c>
      <c r="U5097" s="190">
        <f t="shared" si="5516"/>
        <v>0.25274394149626228</v>
      </c>
    </row>
    <row r="5098" spans="1:21" x14ac:dyDescent="0.2">
      <c r="A5098" s="178">
        <v>42948</v>
      </c>
      <c r="B5098" s="179">
        <v>0.33333333333333331</v>
      </c>
      <c r="C5098" t="s">
        <v>349</v>
      </c>
      <c r="D5098">
        <v>2.61</v>
      </c>
      <c r="E5098">
        <v>3.92</v>
      </c>
      <c r="F5098">
        <v>1</v>
      </c>
      <c r="G5098">
        <v>2.5499999999999998</v>
      </c>
      <c r="H5098" s="184">
        <f t="shared" ref="H5098:L5098" si="5553">H5074</f>
        <v>0.29166666666666669</v>
      </c>
      <c r="I5098" s="185">
        <f t="shared" si="5553"/>
        <v>249</v>
      </c>
      <c r="J5098" s="185">
        <f t="shared" si="5553"/>
        <v>556</v>
      </c>
      <c r="K5098" s="185">
        <f t="shared" si="5553"/>
        <v>2872</v>
      </c>
      <c r="L5098" s="185">
        <f t="shared" si="5553"/>
        <v>2219</v>
      </c>
      <c r="M5098" s="147"/>
      <c r="N5098" s="143">
        <f t="shared" si="5514"/>
        <v>649.89</v>
      </c>
      <c r="O5098" s="143">
        <f t="shared" si="5510"/>
        <v>2179.52</v>
      </c>
      <c r="P5098" s="143">
        <f t="shared" si="5511"/>
        <v>2872</v>
      </c>
      <c r="Q5098" s="143">
        <f t="shared" si="5512"/>
        <v>5658.45</v>
      </c>
      <c r="R5098" s="188">
        <f t="shared" si="5515"/>
        <v>11359.86</v>
      </c>
      <c r="T5098">
        <v>40669.69</v>
      </c>
      <c r="U5098" s="190">
        <f t="shared" si="5516"/>
        <v>0.279320053828785</v>
      </c>
    </row>
    <row r="5099" spans="1:21" x14ac:dyDescent="0.2">
      <c r="A5099" s="178">
        <v>42948</v>
      </c>
      <c r="B5099" s="179">
        <v>0.375</v>
      </c>
      <c r="C5099" t="s">
        <v>349</v>
      </c>
      <c r="D5099">
        <v>2.61</v>
      </c>
      <c r="E5099">
        <v>5.33</v>
      </c>
      <c r="F5099">
        <v>2.11</v>
      </c>
      <c r="G5099">
        <v>3.69</v>
      </c>
      <c r="H5099" s="184">
        <f t="shared" ref="H5099:L5099" si="5554">H5075</f>
        <v>0.33333333333333331</v>
      </c>
      <c r="I5099" s="185">
        <f t="shared" si="5554"/>
        <v>256</v>
      </c>
      <c r="J5099" s="185">
        <f t="shared" si="5554"/>
        <v>306</v>
      </c>
      <c r="K5099" s="185">
        <f t="shared" si="5554"/>
        <v>2872</v>
      </c>
      <c r="L5099" s="185">
        <f t="shared" si="5554"/>
        <v>2219</v>
      </c>
      <c r="M5099" s="147"/>
      <c r="N5099" s="143">
        <f t="shared" si="5514"/>
        <v>668.16</v>
      </c>
      <c r="O5099" s="143">
        <f t="shared" si="5510"/>
        <v>1630.98</v>
      </c>
      <c r="P5099" s="143">
        <f t="shared" si="5511"/>
        <v>6059.92</v>
      </c>
      <c r="Q5099" s="143">
        <f t="shared" si="5512"/>
        <v>8188.11</v>
      </c>
      <c r="R5099" s="188">
        <f t="shared" si="5515"/>
        <v>16547.169999999998</v>
      </c>
      <c r="T5099">
        <v>41630.699999999997</v>
      </c>
      <c r="U5099" s="190">
        <f t="shared" si="5516"/>
        <v>0.39747518057587305</v>
      </c>
    </row>
    <row r="5100" spans="1:21" x14ac:dyDescent="0.2">
      <c r="A5100" s="178">
        <v>42948</v>
      </c>
      <c r="B5100" s="179">
        <v>0.41666666666666669</v>
      </c>
      <c r="C5100" t="s">
        <v>349</v>
      </c>
      <c r="D5100">
        <v>2.59</v>
      </c>
      <c r="E5100">
        <v>6.32</v>
      </c>
      <c r="F5100">
        <v>4.2300000000000004</v>
      </c>
      <c r="G5100">
        <v>4.5199999999999996</v>
      </c>
      <c r="H5100" s="184">
        <f t="shared" ref="H5100:L5100" si="5555">H5076</f>
        <v>0.375</v>
      </c>
      <c r="I5100" s="185">
        <f t="shared" si="5555"/>
        <v>156</v>
      </c>
      <c r="J5100" s="185">
        <f t="shared" si="5555"/>
        <v>343</v>
      </c>
      <c r="K5100" s="185">
        <f t="shared" si="5555"/>
        <v>2872</v>
      </c>
      <c r="L5100" s="185">
        <f t="shared" si="5555"/>
        <v>2219</v>
      </c>
      <c r="M5100" s="147"/>
      <c r="N5100" s="143">
        <f t="shared" si="5514"/>
        <v>404.03999999999996</v>
      </c>
      <c r="O5100" s="143">
        <f t="shared" si="5510"/>
        <v>2167.7600000000002</v>
      </c>
      <c r="P5100" s="143">
        <f t="shared" si="5511"/>
        <v>12148.560000000001</v>
      </c>
      <c r="Q5100" s="143">
        <f t="shared" si="5512"/>
        <v>10029.879999999999</v>
      </c>
      <c r="R5100" s="188">
        <f t="shared" si="5515"/>
        <v>24750.239999999998</v>
      </c>
      <c r="T5100">
        <v>44002.51</v>
      </c>
      <c r="U5100" s="190">
        <f t="shared" si="5516"/>
        <v>0.56247336799650738</v>
      </c>
    </row>
    <row r="5101" spans="1:21" x14ac:dyDescent="0.2">
      <c r="A5101" s="178">
        <v>42948</v>
      </c>
      <c r="B5101" s="179">
        <v>0.45833333333333331</v>
      </c>
      <c r="C5101" t="s">
        <v>349</v>
      </c>
      <c r="D5101">
        <v>2</v>
      </c>
      <c r="E5101">
        <v>8.3800000000000008</v>
      </c>
      <c r="F5101">
        <v>4.82</v>
      </c>
      <c r="G5101">
        <v>2</v>
      </c>
      <c r="H5101" s="184">
        <f t="shared" ref="H5101:L5101" si="5556">H5077</f>
        <v>0.41666666666666669</v>
      </c>
      <c r="I5101" s="185">
        <f t="shared" si="5556"/>
        <v>196</v>
      </c>
      <c r="J5101" s="185">
        <f t="shared" si="5556"/>
        <v>315</v>
      </c>
      <c r="K5101" s="185">
        <f t="shared" si="5556"/>
        <v>2872</v>
      </c>
      <c r="L5101" s="185">
        <f t="shared" si="5556"/>
        <v>2219</v>
      </c>
      <c r="M5101" s="147"/>
      <c r="N5101" s="143">
        <f t="shared" si="5514"/>
        <v>392</v>
      </c>
      <c r="O5101" s="143">
        <f t="shared" si="5510"/>
        <v>2639.7000000000003</v>
      </c>
      <c r="P5101" s="143">
        <f t="shared" si="5511"/>
        <v>13843.04</v>
      </c>
      <c r="Q5101" s="143">
        <f t="shared" si="5512"/>
        <v>4438</v>
      </c>
      <c r="R5101" s="188">
        <f t="shared" si="5515"/>
        <v>21312.74</v>
      </c>
      <c r="T5101">
        <v>47525.85</v>
      </c>
      <c r="U5101" s="190">
        <f t="shared" si="5516"/>
        <v>0.44844521455165981</v>
      </c>
    </row>
    <row r="5102" spans="1:21" x14ac:dyDescent="0.2">
      <c r="A5102" s="178">
        <v>42948</v>
      </c>
      <c r="B5102" s="179">
        <v>0.5</v>
      </c>
      <c r="C5102" t="s">
        <v>349</v>
      </c>
      <c r="D5102">
        <v>1</v>
      </c>
      <c r="E5102">
        <v>8.33</v>
      </c>
      <c r="F5102">
        <v>7.36</v>
      </c>
      <c r="G5102">
        <v>1.56</v>
      </c>
      <c r="H5102" s="184">
        <f t="shared" ref="H5102:L5102" si="5557">H5078</f>
        <v>0.45833333333333331</v>
      </c>
      <c r="I5102" s="185">
        <f t="shared" si="5557"/>
        <v>226</v>
      </c>
      <c r="J5102" s="185">
        <f t="shared" si="5557"/>
        <v>326</v>
      </c>
      <c r="K5102" s="185">
        <f t="shared" si="5557"/>
        <v>2842</v>
      </c>
      <c r="L5102" s="185">
        <f t="shared" si="5557"/>
        <v>1635</v>
      </c>
      <c r="M5102" s="147"/>
      <c r="N5102" s="143">
        <f t="shared" si="5514"/>
        <v>226</v>
      </c>
      <c r="O5102" s="143">
        <f t="shared" si="5510"/>
        <v>2715.58</v>
      </c>
      <c r="P5102" s="143">
        <f t="shared" si="5511"/>
        <v>20917.120000000003</v>
      </c>
      <c r="Q5102" s="143">
        <f t="shared" si="5512"/>
        <v>2550.6</v>
      </c>
      <c r="R5102" s="188">
        <f t="shared" si="5515"/>
        <v>26409.300000000003</v>
      </c>
      <c r="T5102">
        <v>51589.8</v>
      </c>
      <c r="U5102" s="190">
        <f t="shared" si="5516"/>
        <v>0.5119093309142505</v>
      </c>
    </row>
    <row r="5103" spans="1:21" x14ac:dyDescent="0.2">
      <c r="A5103" s="178">
        <v>42948</v>
      </c>
      <c r="B5103" s="179">
        <v>0.54166666666666663</v>
      </c>
      <c r="C5103" t="s">
        <v>349</v>
      </c>
      <c r="D5103">
        <v>1</v>
      </c>
      <c r="E5103">
        <v>12.41</v>
      </c>
      <c r="F5103">
        <v>12.41</v>
      </c>
      <c r="G5103">
        <v>3.37</v>
      </c>
      <c r="H5103" s="184">
        <f t="shared" ref="H5103:L5103" si="5558">H5079</f>
        <v>0.5</v>
      </c>
      <c r="I5103" s="185">
        <f t="shared" si="5558"/>
        <v>222</v>
      </c>
      <c r="J5103" s="185">
        <f t="shared" si="5558"/>
        <v>319</v>
      </c>
      <c r="K5103" s="185">
        <f t="shared" si="5558"/>
        <v>2842</v>
      </c>
      <c r="L5103" s="185">
        <f t="shared" si="5558"/>
        <v>1635</v>
      </c>
      <c r="M5103" s="147"/>
      <c r="N5103" s="143">
        <f t="shared" si="5514"/>
        <v>222</v>
      </c>
      <c r="O5103" s="143">
        <f t="shared" si="5510"/>
        <v>3958.79</v>
      </c>
      <c r="P5103" s="143">
        <f t="shared" si="5511"/>
        <v>35269.22</v>
      </c>
      <c r="Q5103" s="143">
        <f t="shared" si="5512"/>
        <v>5509.95</v>
      </c>
      <c r="R5103" s="188">
        <f t="shared" si="5515"/>
        <v>44959.96</v>
      </c>
      <c r="T5103">
        <v>55091.6</v>
      </c>
      <c r="U5103" s="190">
        <f t="shared" si="5516"/>
        <v>0.81609464963805733</v>
      </c>
    </row>
    <row r="5104" spans="1:21" x14ac:dyDescent="0.2">
      <c r="A5104" s="178">
        <v>42948</v>
      </c>
      <c r="B5104" s="179">
        <v>0.58333333333333337</v>
      </c>
      <c r="C5104" t="s">
        <v>349</v>
      </c>
      <c r="D5104">
        <v>1.53</v>
      </c>
      <c r="E5104">
        <v>16.350000000000001</v>
      </c>
      <c r="F5104">
        <v>18.850000000000001</v>
      </c>
      <c r="G5104">
        <v>7</v>
      </c>
      <c r="H5104" s="184">
        <f t="shared" ref="H5104:L5104" si="5559">H5080</f>
        <v>0.54166666666666663</v>
      </c>
      <c r="I5104" s="185">
        <f t="shared" si="5559"/>
        <v>195</v>
      </c>
      <c r="J5104" s="185">
        <f t="shared" si="5559"/>
        <v>299</v>
      </c>
      <c r="K5104" s="185">
        <f t="shared" si="5559"/>
        <v>2842</v>
      </c>
      <c r="L5104" s="185">
        <f t="shared" si="5559"/>
        <v>1635</v>
      </c>
      <c r="M5104" s="147"/>
      <c r="N5104" s="143">
        <f t="shared" si="5514"/>
        <v>298.35000000000002</v>
      </c>
      <c r="O5104" s="143">
        <f t="shared" si="5510"/>
        <v>4888.6500000000005</v>
      </c>
      <c r="P5104" s="143">
        <f t="shared" si="5511"/>
        <v>53571.700000000004</v>
      </c>
      <c r="Q5104" s="143">
        <f t="shared" si="5512"/>
        <v>11445</v>
      </c>
      <c r="R5104" s="188">
        <f t="shared" si="5515"/>
        <v>70203.700000000012</v>
      </c>
      <c r="T5104">
        <v>57727.91</v>
      </c>
      <c r="U5104" s="190">
        <f t="shared" si="5516"/>
        <v>1.2161136614854064</v>
      </c>
    </row>
    <row r="5105" spans="1:21" x14ac:dyDescent="0.2">
      <c r="A5105" s="178">
        <v>42948</v>
      </c>
      <c r="B5105" s="179">
        <v>0.625</v>
      </c>
      <c r="C5105" t="s">
        <v>349</v>
      </c>
      <c r="D5105">
        <v>2.11</v>
      </c>
      <c r="E5105">
        <v>21.5</v>
      </c>
      <c r="F5105">
        <v>26.24</v>
      </c>
      <c r="G5105">
        <v>3</v>
      </c>
      <c r="H5105" s="184">
        <f t="shared" ref="H5105:L5105" si="5560">H5081</f>
        <v>0.58333333333333337</v>
      </c>
      <c r="I5105" s="185">
        <f t="shared" si="5560"/>
        <v>205</v>
      </c>
      <c r="J5105" s="185">
        <f t="shared" si="5560"/>
        <v>237</v>
      </c>
      <c r="K5105" s="185">
        <f t="shared" si="5560"/>
        <v>2842</v>
      </c>
      <c r="L5105" s="185">
        <f t="shared" si="5560"/>
        <v>1635</v>
      </c>
      <c r="M5105" s="147"/>
      <c r="N5105" s="143">
        <f t="shared" si="5514"/>
        <v>432.54999999999995</v>
      </c>
      <c r="O5105" s="143">
        <f t="shared" si="5510"/>
        <v>5095.5</v>
      </c>
      <c r="P5105" s="143">
        <f t="shared" si="5511"/>
        <v>74574.080000000002</v>
      </c>
      <c r="Q5105" s="143">
        <f t="shared" si="5512"/>
        <v>4905</v>
      </c>
      <c r="R5105" s="188">
        <f t="shared" si="5515"/>
        <v>85007.13</v>
      </c>
      <c r="T5105">
        <v>59857.37</v>
      </c>
      <c r="U5105" s="190">
        <f t="shared" si="5516"/>
        <v>1.42016146048515</v>
      </c>
    </row>
    <row r="5106" spans="1:21" x14ac:dyDescent="0.2">
      <c r="A5106" s="178">
        <v>42948</v>
      </c>
      <c r="B5106" s="179">
        <v>0.66666666666666663</v>
      </c>
      <c r="C5106" t="s">
        <v>349</v>
      </c>
      <c r="D5106">
        <v>3.11</v>
      </c>
      <c r="E5106">
        <v>26.06</v>
      </c>
      <c r="F5106">
        <v>31.06</v>
      </c>
      <c r="G5106">
        <v>3</v>
      </c>
      <c r="H5106" s="184">
        <f t="shared" ref="H5106:L5106" si="5561">H5082</f>
        <v>0.625</v>
      </c>
      <c r="I5106" s="185">
        <f t="shared" si="5561"/>
        <v>212</v>
      </c>
      <c r="J5106" s="185">
        <f t="shared" si="5561"/>
        <v>213</v>
      </c>
      <c r="K5106" s="185">
        <f t="shared" si="5561"/>
        <v>2842</v>
      </c>
      <c r="L5106" s="185">
        <f t="shared" si="5561"/>
        <v>1380</v>
      </c>
      <c r="M5106" s="147"/>
      <c r="N5106" s="143">
        <f t="shared" si="5514"/>
        <v>659.31999999999994</v>
      </c>
      <c r="O5106" s="143">
        <f t="shared" si="5510"/>
        <v>5550.78</v>
      </c>
      <c r="P5106" s="143">
        <f t="shared" si="5511"/>
        <v>88272.51999999999</v>
      </c>
      <c r="Q5106" s="143">
        <f t="shared" si="5512"/>
        <v>4140</v>
      </c>
      <c r="R5106" s="188">
        <f t="shared" si="5515"/>
        <v>98622.62</v>
      </c>
      <c r="T5106">
        <v>61406.14</v>
      </c>
      <c r="U5106" s="190">
        <f t="shared" si="5516"/>
        <v>1.6060709889923059</v>
      </c>
    </row>
    <row r="5107" spans="1:21" x14ac:dyDescent="0.2">
      <c r="A5107" s="178">
        <v>42948</v>
      </c>
      <c r="B5107" s="179">
        <v>0.70833333333333337</v>
      </c>
      <c r="C5107" t="s">
        <v>349</v>
      </c>
      <c r="D5107">
        <v>3</v>
      </c>
      <c r="E5107">
        <v>18.63</v>
      </c>
      <c r="F5107">
        <v>24.78</v>
      </c>
      <c r="G5107">
        <v>3</v>
      </c>
      <c r="H5107" s="184">
        <f t="shared" ref="H5107:L5107" si="5562">H5083</f>
        <v>0.66666666666666663</v>
      </c>
      <c r="I5107" s="185">
        <f t="shared" si="5562"/>
        <v>191</v>
      </c>
      <c r="J5107" s="185">
        <f t="shared" si="5562"/>
        <v>237</v>
      </c>
      <c r="K5107" s="185">
        <f t="shared" si="5562"/>
        <v>2842</v>
      </c>
      <c r="L5107" s="185">
        <f t="shared" si="5562"/>
        <v>1380</v>
      </c>
      <c r="M5107" s="147"/>
      <c r="N5107" s="143">
        <f t="shared" si="5514"/>
        <v>573</v>
      </c>
      <c r="O5107" s="143">
        <f t="shared" si="5510"/>
        <v>4415.3099999999995</v>
      </c>
      <c r="P5107" s="143">
        <f t="shared" si="5511"/>
        <v>70424.760000000009</v>
      </c>
      <c r="Q5107" s="143">
        <f t="shared" si="5512"/>
        <v>4140</v>
      </c>
      <c r="R5107" s="188">
        <f t="shared" si="5515"/>
        <v>79553.070000000007</v>
      </c>
      <c r="T5107">
        <v>62155.23</v>
      </c>
      <c r="U5107" s="190">
        <f t="shared" si="5516"/>
        <v>1.2799095104305784</v>
      </c>
    </row>
    <row r="5108" spans="1:21" x14ac:dyDescent="0.2">
      <c r="A5108" s="178">
        <v>42948</v>
      </c>
      <c r="B5108" s="179">
        <v>0.75</v>
      </c>
      <c r="C5108" t="s">
        <v>349</v>
      </c>
      <c r="D5108">
        <v>8.11</v>
      </c>
      <c r="E5108">
        <v>9.77</v>
      </c>
      <c r="F5108">
        <v>16.46</v>
      </c>
      <c r="G5108">
        <v>3</v>
      </c>
      <c r="H5108" s="184">
        <f t="shared" ref="H5108:L5108" si="5563">H5084</f>
        <v>0.70833333333333337</v>
      </c>
      <c r="I5108" s="185">
        <f t="shared" si="5563"/>
        <v>218</v>
      </c>
      <c r="J5108" s="185">
        <f t="shared" si="5563"/>
        <v>258</v>
      </c>
      <c r="K5108" s="185">
        <f t="shared" si="5563"/>
        <v>2842</v>
      </c>
      <c r="L5108" s="185">
        <f t="shared" si="5563"/>
        <v>1380</v>
      </c>
      <c r="M5108" s="147"/>
      <c r="N5108" s="143">
        <f t="shared" si="5514"/>
        <v>1767.9799999999998</v>
      </c>
      <c r="O5108" s="143">
        <f t="shared" si="5510"/>
        <v>2520.66</v>
      </c>
      <c r="P5108" s="143">
        <f t="shared" si="5511"/>
        <v>46779.32</v>
      </c>
      <c r="Q5108" s="143">
        <f t="shared" si="5512"/>
        <v>4140</v>
      </c>
      <c r="R5108" s="188">
        <f t="shared" si="5515"/>
        <v>55207.96</v>
      </c>
      <c r="T5108">
        <v>62232.73</v>
      </c>
      <c r="U5108" s="190">
        <f t="shared" si="5516"/>
        <v>0.88712097315994332</v>
      </c>
    </row>
    <row r="5109" spans="1:21" x14ac:dyDescent="0.2">
      <c r="A5109" s="178">
        <v>42948</v>
      </c>
      <c r="B5109" s="179">
        <v>0.79166666666666663</v>
      </c>
      <c r="C5109" t="s">
        <v>349</v>
      </c>
      <c r="D5109">
        <v>2.21</v>
      </c>
      <c r="E5109">
        <v>7.21</v>
      </c>
      <c r="F5109">
        <v>9.1</v>
      </c>
      <c r="G5109">
        <v>1.37</v>
      </c>
      <c r="H5109" s="184">
        <f t="shared" ref="H5109:L5109" si="5564">H5085</f>
        <v>0.75</v>
      </c>
      <c r="I5109" s="185">
        <f t="shared" si="5564"/>
        <v>240</v>
      </c>
      <c r="J5109" s="185">
        <f t="shared" si="5564"/>
        <v>365</v>
      </c>
      <c r="K5109" s="185">
        <f t="shared" si="5564"/>
        <v>2842</v>
      </c>
      <c r="L5109" s="185">
        <f t="shared" si="5564"/>
        <v>1380</v>
      </c>
      <c r="M5109" s="147"/>
      <c r="N5109" s="143">
        <f t="shared" si="5514"/>
        <v>530.4</v>
      </c>
      <c r="O5109" s="143">
        <f t="shared" si="5510"/>
        <v>2631.65</v>
      </c>
      <c r="P5109" s="143">
        <f t="shared" si="5511"/>
        <v>25862.2</v>
      </c>
      <c r="Q5109" s="143">
        <f t="shared" si="5512"/>
        <v>1890.6000000000001</v>
      </c>
      <c r="R5109" s="188">
        <f t="shared" si="5515"/>
        <v>30914.85</v>
      </c>
      <c r="T5109">
        <v>61360.28</v>
      </c>
      <c r="U5109" s="190">
        <f t="shared" si="5516"/>
        <v>0.50382511292321353</v>
      </c>
    </row>
    <row r="5110" spans="1:21" x14ac:dyDescent="0.2">
      <c r="A5110" s="178">
        <v>42948</v>
      </c>
      <c r="B5110" s="179">
        <v>0.83333333333333337</v>
      </c>
      <c r="C5110" t="s">
        <v>349</v>
      </c>
      <c r="D5110">
        <v>3.5</v>
      </c>
      <c r="E5110">
        <v>7.86</v>
      </c>
      <c r="F5110">
        <v>7.86</v>
      </c>
      <c r="G5110">
        <v>1.36</v>
      </c>
      <c r="H5110" s="184">
        <f t="shared" ref="H5110:L5110" si="5565">H5086</f>
        <v>0.79166666666666663</v>
      </c>
      <c r="I5110" s="185">
        <f t="shared" si="5565"/>
        <v>320</v>
      </c>
      <c r="J5110" s="185">
        <f t="shared" si="5565"/>
        <v>214</v>
      </c>
      <c r="K5110" s="185">
        <f t="shared" si="5565"/>
        <v>2842</v>
      </c>
      <c r="L5110" s="185">
        <f t="shared" si="5565"/>
        <v>1426</v>
      </c>
      <c r="M5110" s="147"/>
      <c r="N5110" s="143">
        <f t="shared" si="5514"/>
        <v>1120</v>
      </c>
      <c r="O5110" s="143">
        <f t="shared" si="5510"/>
        <v>1682.04</v>
      </c>
      <c r="P5110" s="143">
        <f t="shared" si="5511"/>
        <v>22338.120000000003</v>
      </c>
      <c r="Q5110" s="143">
        <f t="shared" si="5512"/>
        <v>1939.3600000000001</v>
      </c>
      <c r="R5110" s="188">
        <f t="shared" si="5515"/>
        <v>27079.520000000004</v>
      </c>
      <c r="T5110">
        <v>59442.74</v>
      </c>
      <c r="U5110" s="190">
        <f t="shared" si="5516"/>
        <v>0.45555638922431912</v>
      </c>
    </row>
    <row r="5111" spans="1:21" x14ac:dyDescent="0.2">
      <c r="A5111" s="178">
        <v>42948</v>
      </c>
      <c r="B5111" s="179">
        <v>0.875</v>
      </c>
      <c r="C5111" t="s">
        <v>349</v>
      </c>
      <c r="D5111">
        <v>3.5</v>
      </c>
      <c r="E5111">
        <v>7.12</v>
      </c>
      <c r="F5111">
        <v>7.12</v>
      </c>
      <c r="G5111">
        <v>0.97</v>
      </c>
      <c r="H5111" s="184">
        <f t="shared" ref="H5111:L5111" si="5566">H5087</f>
        <v>0.83333333333333337</v>
      </c>
      <c r="I5111" s="185">
        <f t="shared" si="5566"/>
        <v>322</v>
      </c>
      <c r="J5111" s="185">
        <f t="shared" si="5566"/>
        <v>178</v>
      </c>
      <c r="K5111" s="185">
        <f t="shared" si="5566"/>
        <v>2842</v>
      </c>
      <c r="L5111" s="185">
        <f t="shared" si="5566"/>
        <v>1426</v>
      </c>
      <c r="M5111" s="147"/>
      <c r="N5111" s="143">
        <f t="shared" si="5514"/>
        <v>1127</v>
      </c>
      <c r="O5111" s="143">
        <f t="shared" si="5510"/>
        <v>1267.3600000000001</v>
      </c>
      <c r="P5111" s="143">
        <f t="shared" si="5511"/>
        <v>20235.04</v>
      </c>
      <c r="Q5111" s="143">
        <f t="shared" si="5512"/>
        <v>1383.22</v>
      </c>
      <c r="R5111" s="188">
        <f t="shared" si="5515"/>
        <v>24012.620000000003</v>
      </c>
      <c r="T5111">
        <v>57295.35</v>
      </c>
      <c r="U5111" s="190">
        <f t="shared" si="5516"/>
        <v>0.41910242279696353</v>
      </c>
    </row>
    <row r="5112" spans="1:21" x14ac:dyDescent="0.2">
      <c r="A5112" s="178">
        <v>42948</v>
      </c>
      <c r="B5112" s="179">
        <v>0.91666666666666663</v>
      </c>
      <c r="C5112" t="s">
        <v>349</v>
      </c>
      <c r="D5112">
        <v>5.4</v>
      </c>
      <c r="E5112">
        <v>7.47</v>
      </c>
      <c r="F5112">
        <v>5.22</v>
      </c>
      <c r="G5112">
        <v>0.97</v>
      </c>
      <c r="H5112" s="184">
        <f t="shared" ref="H5112:L5112" si="5567">H5088</f>
        <v>0.875</v>
      </c>
      <c r="I5112" s="185">
        <f t="shared" si="5567"/>
        <v>337</v>
      </c>
      <c r="J5112" s="185">
        <f t="shared" si="5567"/>
        <v>173</v>
      </c>
      <c r="K5112" s="185">
        <f t="shared" si="5567"/>
        <v>2842</v>
      </c>
      <c r="L5112" s="185">
        <f t="shared" si="5567"/>
        <v>1426</v>
      </c>
      <c r="M5112" s="147"/>
      <c r="N5112" s="143">
        <f t="shared" si="5514"/>
        <v>1819.8000000000002</v>
      </c>
      <c r="O5112" s="143">
        <f t="shared" si="5510"/>
        <v>1292.31</v>
      </c>
      <c r="P5112" s="143">
        <f t="shared" si="5511"/>
        <v>14835.24</v>
      </c>
      <c r="Q5112" s="143">
        <f t="shared" si="5512"/>
        <v>1383.22</v>
      </c>
      <c r="R5112" s="188">
        <f t="shared" si="5515"/>
        <v>19330.57</v>
      </c>
      <c r="T5112">
        <v>55967.6</v>
      </c>
      <c r="U5112" s="190">
        <f t="shared" si="5516"/>
        <v>0.34538858196527994</v>
      </c>
    </row>
    <row r="5113" spans="1:21" x14ac:dyDescent="0.2">
      <c r="A5113" s="178">
        <v>42948</v>
      </c>
      <c r="B5113" s="179">
        <v>0.95833333333333337</v>
      </c>
      <c r="C5113" t="s">
        <v>349</v>
      </c>
      <c r="D5113">
        <v>9.11</v>
      </c>
      <c r="E5113">
        <v>6.64</v>
      </c>
      <c r="F5113">
        <v>4.84</v>
      </c>
      <c r="G5113">
        <v>0.01</v>
      </c>
      <c r="H5113" s="184">
        <f t="shared" ref="H5113:L5113" si="5568">H5089</f>
        <v>0.91666666666666663</v>
      </c>
      <c r="I5113" s="185">
        <f t="shared" si="5568"/>
        <v>394</v>
      </c>
      <c r="J5113" s="185">
        <f t="shared" si="5568"/>
        <v>194</v>
      </c>
      <c r="K5113" s="185">
        <f t="shared" si="5568"/>
        <v>2842</v>
      </c>
      <c r="L5113" s="185">
        <f t="shared" si="5568"/>
        <v>1426</v>
      </c>
      <c r="M5113" s="147"/>
      <c r="N5113" s="143">
        <f t="shared" si="5514"/>
        <v>3589.3399999999997</v>
      </c>
      <c r="O5113" s="143">
        <f t="shared" si="5510"/>
        <v>1288.1599999999999</v>
      </c>
      <c r="P5113" s="143">
        <f t="shared" si="5511"/>
        <v>13755.279999999999</v>
      </c>
      <c r="Q5113" s="143">
        <f t="shared" si="5512"/>
        <v>14.26</v>
      </c>
      <c r="R5113" s="188">
        <f t="shared" si="5515"/>
        <v>18647.039999999997</v>
      </c>
      <c r="T5113">
        <v>54236.41</v>
      </c>
      <c r="U5113" s="190">
        <f t="shared" si="5516"/>
        <v>0.34381036650471514</v>
      </c>
    </row>
    <row r="5114" spans="1:21" x14ac:dyDescent="0.2">
      <c r="A5114" s="178">
        <v>42948</v>
      </c>
      <c r="B5114" s="180">
        <v>1</v>
      </c>
      <c r="C5114" t="s">
        <v>349</v>
      </c>
      <c r="D5114">
        <v>8.11</v>
      </c>
      <c r="E5114">
        <v>4.08</v>
      </c>
      <c r="F5114">
        <v>3</v>
      </c>
      <c r="G5114">
        <v>0.01</v>
      </c>
      <c r="H5114" s="184">
        <f t="shared" ref="H5114:L5114" si="5569">H5090</f>
        <v>0.95833333333333337</v>
      </c>
      <c r="I5114" s="185">
        <f t="shared" si="5569"/>
        <v>389</v>
      </c>
      <c r="J5114" s="185">
        <f t="shared" si="5569"/>
        <v>265</v>
      </c>
      <c r="K5114" s="185">
        <f t="shared" si="5569"/>
        <v>2985</v>
      </c>
      <c r="L5114" s="185">
        <f t="shared" si="5569"/>
        <v>1111</v>
      </c>
      <c r="M5114" s="147"/>
      <c r="N5114" s="143">
        <f t="shared" si="5514"/>
        <v>3154.79</v>
      </c>
      <c r="O5114" s="143">
        <f t="shared" si="5510"/>
        <v>1081.2</v>
      </c>
      <c r="P5114" s="143">
        <f t="shared" si="5511"/>
        <v>8955</v>
      </c>
      <c r="Q5114" s="143">
        <f t="shared" si="5512"/>
        <v>11.11</v>
      </c>
      <c r="R5114" s="188">
        <f t="shared" si="5515"/>
        <v>13202.1</v>
      </c>
      <c r="T5114">
        <v>50719.92</v>
      </c>
      <c r="U5114" s="190">
        <f t="shared" si="5516"/>
        <v>0.26029418027473233</v>
      </c>
    </row>
    <row r="5115" spans="1:21" x14ac:dyDescent="0.2">
      <c r="A5115" s="178">
        <v>42949</v>
      </c>
      <c r="B5115" s="179">
        <v>4.1666666666666664E-2</v>
      </c>
      <c r="C5115" t="s">
        <v>349</v>
      </c>
      <c r="D5115">
        <v>5</v>
      </c>
      <c r="E5115">
        <v>3.77</v>
      </c>
      <c r="F5115">
        <v>2.1800000000000002</v>
      </c>
      <c r="G5115">
        <v>0.12</v>
      </c>
      <c r="H5115" s="184">
        <f t="shared" ref="H5115:L5115" si="5570">H5091</f>
        <v>1</v>
      </c>
      <c r="I5115" s="185">
        <f t="shared" si="5570"/>
        <v>362</v>
      </c>
      <c r="J5115" s="185">
        <f t="shared" si="5570"/>
        <v>243</v>
      </c>
      <c r="K5115" s="185">
        <f t="shared" si="5570"/>
        <v>2985</v>
      </c>
      <c r="L5115" s="185">
        <f t="shared" si="5570"/>
        <v>1111</v>
      </c>
      <c r="M5115" s="147"/>
      <c r="N5115" s="143">
        <f t="shared" si="5514"/>
        <v>1810</v>
      </c>
      <c r="O5115" s="143">
        <f t="shared" si="5510"/>
        <v>916.11</v>
      </c>
      <c r="P5115" s="143">
        <f t="shared" si="5511"/>
        <v>6507.3</v>
      </c>
      <c r="Q5115" s="143">
        <f t="shared" si="5512"/>
        <v>133.32</v>
      </c>
      <c r="R5115" s="188">
        <f t="shared" si="5515"/>
        <v>9366.73</v>
      </c>
      <c r="T5115">
        <v>46837.86</v>
      </c>
      <c r="U5115" s="190">
        <f t="shared" si="5516"/>
        <v>0.19998202308986787</v>
      </c>
    </row>
    <row r="5116" spans="1:21" x14ac:dyDescent="0.2">
      <c r="A5116" s="178">
        <v>42949</v>
      </c>
      <c r="B5116" s="179">
        <v>8.3333333333333329E-2</v>
      </c>
      <c r="C5116" t="s">
        <v>349</v>
      </c>
      <c r="D5116">
        <v>3.5</v>
      </c>
      <c r="E5116">
        <v>2.11</v>
      </c>
      <c r="F5116">
        <v>1.01</v>
      </c>
      <c r="G5116">
        <v>0.01</v>
      </c>
      <c r="H5116" s="184">
        <f t="shared" ref="H5116:L5116" si="5571">H5092</f>
        <v>4.1666666666666664E-2</v>
      </c>
      <c r="I5116" s="185">
        <f t="shared" si="5571"/>
        <v>294</v>
      </c>
      <c r="J5116" s="185">
        <f t="shared" si="5571"/>
        <v>212</v>
      </c>
      <c r="K5116" s="185">
        <f t="shared" si="5571"/>
        <v>2985</v>
      </c>
      <c r="L5116" s="185">
        <f t="shared" si="5571"/>
        <v>1111</v>
      </c>
      <c r="M5116" s="147"/>
      <c r="N5116" s="143">
        <f t="shared" si="5514"/>
        <v>1029</v>
      </c>
      <c r="O5116" s="143">
        <f t="shared" si="5510"/>
        <v>447.32</v>
      </c>
      <c r="P5116" s="143">
        <f t="shared" si="5511"/>
        <v>3014.85</v>
      </c>
      <c r="Q5116" s="143">
        <f t="shared" si="5512"/>
        <v>11.11</v>
      </c>
      <c r="R5116" s="188">
        <f t="shared" si="5515"/>
        <v>4502.28</v>
      </c>
      <c r="T5116">
        <v>43564.31</v>
      </c>
      <c r="U5116" s="190">
        <f t="shared" si="5516"/>
        <v>0.10334790106855818</v>
      </c>
    </row>
    <row r="5117" spans="1:21" x14ac:dyDescent="0.2">
      <c r="A5117" s="178">
        <v>42949</v>
      </c>
      <c r="B5117" s="179">
        <v>0.125</v>
      </c>
      <c r="C5117" t="s">
        <v>349</v>
      </c>
      <c r="D5117">
        <v>2.11</v>
      </c>
      <c r="E5117">
        <v>1.52</v>
      </c>
      <c r="F5117">
        <v>1</v>
      </c>
      <c r="G5117">
        <v>0.5</v>
      </c>
      <c r="H5117" s="184">
        <f t="shared" ref="H5117:L5117" si="5572">H5093</f>
        <v>8.3333333333333329E-2</v>
      </c>
      <c r="I5117" s="185">
        <f t="shared" si="5572"/>
        <v>236</v>
      </c>
      <c r="J5117" s="185">
        <f t="shared" si="5572"/>
        <v>179</v>
      </c>
      <c r="K5117" s="185">
        <f t="shared" si="5572"/>
        <v>2985</v>
      </c>
      <c r="L5117" s="185">
        <f t="shared" si="5572"/>
        <v>1111</v>
      </c>
      <c r="M5117" s="147"/>
      <c r="N5117" s="143">
        <f t="shared" si="5514"/>
        <v>497.96</v>
      </c>
      <c r="O5117" s="143">
        <f t="shared" si="5510"/>
        <v>272.08</v>
      </c>
      <c r="P5117" s="143">
        <f t="shared" si="5511"/>
        <v>2985</v>
      </c>
      <c r="Q5117" s="143">
        <f t="shared" si="5512"/>
        <v>555.5</v>
      </c>
      <c r="R5117" s="188">
        <f t="shared" si="5515"/>
        <v>4310.54</v>
      </c>
      <c r="T5117">
        <v>41176</v>
      </c>
      <c r="U5117" s="190">
        <f t="shared" si="5516"/>
        <v>0.1046857392655916</v>
      </c>
    </row>
    <row r="5118" spans="1:21" x14ac:dyDescent="0.2">
      <c r="A5118" s="178">
        <v>42949</v>
      </c>
      <c r="B5118" s="179">
        <v>0.16666666666666666</v>
      </c>
      <c r="C5118" t="s">
        <v>349</v>
      </c>
      <c r="D5118">
        <v>2</v>
      </c>
      <c r="E5118">
        <v>1.2</v>
      </c>
      <c r="F5118">
        <v>1</v>
      </c>
      <c r="G5118">
        <v>0.5</v>
      </c>
      <c r="H5118" s="184">
        <f t="shared" ref="H5118:L5118" si="5573">H5094</f>
        <v>0.125</v>
      </c>
      <c r="I5118" s="185">
        <f t="shared" si="5573"/>
        <v>201</v>
      </c>
      <c r="J5118" s="185">
        <f t="shared" si="5573"/>
        <v>205</v>
      </c>
      <c r="K5118" s="185">
        <f t="shared" si="5573"/>
        <v>2985</v>
      </c>
      <c r="L5118" s="185">
        <f t="shared" si="5573"/>
        <v>1717</v>
      </c>
      <c r="M5118" s="147"/>
      <c r="N5118" s="143">
        <f t="shared" si="5514"/>
        <v>402</v>
      </c>
      <c r="O5118" s="143">
        <f t="shared" si="5510"/>
        <v>246</v>
      </c>
      <c r="P5118" s="143">
        <f t="shared" si="5511"/>
        <v>2985</v>
      </c>
      <c r="Q5118" s="143">
        <f t="shared" si="5512"/>
        <v>858.5</v>
      </c>
      <c r="R5118" s="188">
        <f t="shared" si="5515"/>
        <v>4491.5</v>
      </c>
      <c r="T5118">
        <v>39542.300000000003</v>
      </c>
      <c r="U5118" s="190">
        <f t="shared" si="5516"/>
        <v>0.11358722178527804</v>
      </c>
    </row>
    <row r="5119" spans="1:21" x14ac:dyDescent="0.2">
      <c r="A5119" s="178">
        <v>42949</v>
      </c>
      <c r="B5119" s="179">
        <v>0.20833333333333334</v>
      </c>
      <c r="C5119" t="s">
        <v>349</v>
      </c>
      <c r="D5119">
        <v>1</v>
      </c>
      <c r="E5119">
        <v>1.32</v>
      </c>
      <c r="F5119">
        <v>1</v>
      </c>
      <c r="G5119">
        <v>0.5</v>
      </c>
      <c r="H5119" s="184">
        <f t="shared" ref="H5119:L5119" si="5574">H5095</f>
        <v>0.16666666666666666</v>
      </c>
      <c r="I5119" s="185">
        <f t="shared" si="5574"/>
        <v>185</v>
      </c>
      <c r="J5119" s="185">
        <f t="shared" si="5574"/>
        <v>205</v>
      </c>
      <c r="K5119" s="185">
        <f t="shared" si="5574"/>
        <v>2985</v>
      </c>
      <c r="L5119" s="185">
        <f t="shared" si="5574"/>
        <v>1717</v>
      </c>
      <c r="M5119" s="147"/>
      <c r="N5119" s="143">
        <f t="shared" si="5514"/>
        <v>185</v>
      </c>
      <c r="O5119" s="143">
        <f t="shared" si="5510"/>
        <v>270.60000000000002</v>
      </c>
      <c r="P5119" s="143">
        <f t="shared" si="5511"/>
        <v>2985</v>
      </c>
      <c r="Q5119" s="143">
        <f t="shared" si="5512"/>
        <v>858.5</v>
      </c>
      <c r="R5119" s="188">
        <f t="shared" si="5515"/>
        <v>4299.1000000000004</v>
      </c>
      <c r="T5119">
        <v>38573.269999999997</v>
      </c>
      <c r="U5119" s="190">
        <f t="shared" si="5516"/>
        <v>0.11145282730761485</v>
      </c>
    </row>
    <row r="5120" spans="1:21" x14ac:dyDescent="0.2">
      <c r="A5120" s="178">
        <v>42949</v>
      </c>
      <c r="B5120" s="179">
        <v>0.25</v>
      </c>
      <c r="C5120" t="s">
        <v>349</v>
      </c>
      <c r="D5120">
        <v>1</v>
      </c>
      <c r="E5120">
        <v>3.97</v>
      </c>
      <c r="F5120">
        <v>1</v>
      </c>
      <c r="G5120">
        <v>0.5</v>
      </c>
      <c r="H5120" s="184">
        <f t="shared" ref="H5120:L5120" si="5575">H5096</f>
        <v>0.20833333333333334</v>
      </c>
      <c r="I5120" s="185">
        <f t="shared" si="5575"/>
        <v>207</v>
      </c>
      <c r="J5120" s="185">
        <f t="shared" si="5575"/>
        <v>283</v>
      </c>
      <c r="K5120" s="185">
        <f t="shared" si="5575"/>
        <v>2985</v>
      </c>
      <c r="L5120" s="185">
        <f t="shared" si="5575"/>
        <v>1717</v>
      </c>
      <c r="M5120" s="147"/>
      <c r="N5120" s="143">
        <f t="shared" si="5514"/>
        <v>207</v>
      </c>
      <c r="O5120" s="143">
        <f t="shared" si="5510"/>
        <v>1123.51</v>
      </c>
      <c r="P5120" s="143">
        <f t="shared" si="5511"/>
        <v>2985</v>
      </c>
      <c r="Q5120" s="143">
        <f t="shared" si="5512"/>
        <v>858.5</v>
      </c>
      <c r="R5120" s="188">
        <f t="shared" si="5515"/>
        <v>5174.01</v>
      </c>
      <c r="T5120">
        <v>38480.129999999997</v>
      </c>
      <c r="U5120" s="190">
        <f t="shared" si="5516"/>
        <v>0.13445926508044542</v>
      </c>
    </row>
    <row r="5121" spans="1:21" x14ac:dyDescent="0.2">
      <c r="A5121" s="178">
        <v>42949</v>
      </c>
      <c r="B5121" s="179">
        <v>0.29166666666666669</v>
      </c>
      <c r="C5121" t="s">
        <v>349</v>
      </c>
      <c r="D5121">
        <v>2</v>
      </c>
      <c r="E5121">
        <v>6.19</v>
      </c>
      <c r="F5121">
        <v>2.66</v>
      </c>
      <c r="G5121">
        <v>3</v>
      </c>
      <c r="H5121" s="184">
        <f t="shared" ref="H5121:L5121" si="5576">H5097</f>
        <v>0.25</v>
      </c>
      <c r="I5121" s="185">
        <f t="shared" si="5576"/>
        <v>327</v>
      </c>
      <c r="J5121" s="185">
        <f t="shared" si="5576"/>
        <v>438</v>
      </c>
      <c r="K5121" s="185">
        <f t="shared" si="5576"/>
        <v>2985</v>
      </c>
      <c r="L5121" s="185">
        <f t="shared" si="5576"/>
        <v>1717</v>
      </c>
      <c r="M5121" s="147"/>
      <c r="N5121" s="143">
        <f t="shared" si="5514"/>
        <v>654</v>
      </c>
      <c r="O5121" s="143">
        <f t="shared" si="5510"/>
        <v>2711.2200000000003</v>
      </c>
      <c r="P5121" s="143">
        <f t="shared" si="5511"/>
        <v>7940.1</v>
      </c>
      <c r="Q5121" s="143">
        <f t="shared" si="5512"/>
        <v>5151</v>
      </c>
      <c r="R5121" s="188">
        <f t="shared" si="5515"/>
        <v>16456.32</v>
      </c>
      <c r="T5121">
        <v>39687.01</v>
      </c>
      <c r="U5121" s="190">
        <f t="shared" si="5516"/>
        <v>0.41465255256064892</v>
      </c>
    </row>
    <row r="5122" spans="1:21" x14ac:dyDescent="0.2">
      <c r="A5122" s="178">
        <v>42949</v>
      </c>
      <c r="B5122" s="179">
        <v>0.33333333333333331</v>
      </c>
      <c r="C5122" t="s">
        <v>349</v>
      </c>
      <c r="D5122">
        <v>2.09</v>
      </c>
      <c r="E5122">
        <v>4.91</v>
      </c>
      <c r="F5122">
        <v>3.71</v>
      </c>
      <c r="G5122">
        <v>3.41</v>
      </c>
      <c r="H5122" s="184">
        <f t="shared" ref="H5122:L5122" si="5577">H5098</f>
        <v>0.29166666666666669</v>
      </c>
      <c r="I5122" s="185">
        <f t="shared" si="5577"/>
        <v>249</v>
      </c>
      <c r="J5122" s="185">
        <f t="shared" si="5577"/>
        <v>556</v>
      </c>
      <c r="K5122" s="185">
        <f t="shared" si="5577"/>
        <v>2872</v>
      </c>
      <c r="L5122" s="185">
        <f t="shared" si="5577"/>
        <v>2219</v>
      </c>
      <c r="M5122" s="147"/>
      <c r="N5122" s="143">
        <f t="shared" si="5514"/>
        <v>520.41</v>
      </c>
      <c r="O5122" s="143">
        <f t="shared" si="5510"/>
        <v>2729.96</v>
      </c>
      <c r="P5122" s="143">
        <f t="shared" si="5511"/>
        <v>10655.12</v>
      </c>
      <c r="Q5122" s="143">
        <f t="shared" si="5512"/>
        <v>7566.79</v>
      </c>
      <c r="R5122" s="188">
        <f t="shared" si="5515"/>
        <v>21472.280000000002</v>
      </c>
      <c r="T5122">
        <v>41690.19</v>
      </c>
      <c r="U5122" s="190">
        <f t="shared" si="5516"/>
        <v>0.51504394678940058</v>
      </c>
    </row>
    <row r="5123" spans="1:21" x14ac:dyDescent="0.2">
      <c r="A5123" s="178">
        <v>42949</v>
      </c>
      <c r="B5123" s="179">
        <v>0.375</v>
      </c>
      <c r="C5123" t="s">
        <v>349</v>
      </c>
      <c r="D5123">
        <v>2.11</v>
      </c>
      <c r="E5123">
        <v>6.27</v>
      </c>
      <c r="F5123">
        <v>3.65</v>
      </c>
      <c r="G5123">
        <v>4.2699999999999996</v>
      </c>
      <c r="H5123" s="184">
        <f t="shared" ref="H5123:L5123" si="5578">H5099</f>
        <v>0.33333333333333331</v>
      </c>
      <c r="I5123" s="185">
        <f t="shared" si="5578"/>
        <v>256</v>
      </c>
      <c r="J5123" s="185">
        <f t="shared" si="5578"/>
        <v>306</v>
      </c>
      <c r="K5123" s="185">
        <f t="shared" si="5578"/>
        <v>2872</v>
      </c>
      <c r="L5123" s="185">
        <f t="shared" si="5578"/>
        <v>2219</v>
      </c>
      <c r="M5123" s="147"/>
      <c r="N5123" s="143">
        <f t="shared" si="5514"/>
        <v>540.16</v>
      </c>
      <c r="O5123" s="143">
        <f t="shared" si="5510"/>
        <v>1918.62</v>
      </c>
      <c r="P5123" s="143">
        <f t="shared" si="5511"/>
        <v>10482.799999999999</v>
      </c>
      <c r="Q5123" s="143">
        <f t="shared" si="5512"/>
        <v>9475.1299999999992</v>
      </c>
      <c r="R5123" s="188">
        <f t="shared" si="5515"/>
        <v>22416.71</v>
      </c>
      <c r="T5123">
        <v>42519.66</v>
      </c>
      <c r="U5123" s="190">
        <f t="shared" si="5516"/>
        <v>0.52720811972626302</v>
      </c>
    </row>
    <row r="5124" spans="1:21" x14ac:dyDescent="0.2">
      <c r="A5124" s="178">
        <v>42949</v>
      </c>
      <c r="B5124" s="179">
        <v>0.41666666666666669</v>
      </c>
      <c r="C5124" t="s">
        <v>349</v>
      </c>
      <c r="D5124">
        <v>2.17</v>
      </c>
      <c r="E5124">
        <v>7.68</v>
      </c>
      <c r="F5124">
        <v>5.45</v>
      </c>
      <c r="G5124">
        <v>5</v>
      </c>
      <c r="H5124" s="184">
        <f t="shared" ref="H5124:L5124" si="5579">H5100</f>
        <v>0.375</v>
      </c>
      <c r="I5124" s="185">
        <f t="shared" si="5579"/>
        <v>156</v>
      </c>
      <c r="J5124" s="185">
        <f t="shared" si="5579"/>
        <v>343</v>
      </c>
      <c r="K5124" s="185">
        <f t="shared" si="5579"/>
        <v>2872</v>
      </c>
      <c r="L5124" s="185">
        <f t="shared" si="5579"/>
        <v>2219</v>
      </c>
      <c r="M5124" s="147"/>
      <c r="N5124" s="143">
        <f t="shared" si="5514"/>
        <v>338.52</v>
      </c>
      <c r="O5124" s="143">
        <f t="shared" ref="O5124:O5187" si="5580">E5124*J5124</f>
        <v>2634.24</v>
      </c>
      <c r="P5124" s="143">
        <f t="shared" ref="P5124:P5187" si="5581">F5124*K5124</f>
        <v>15652.4</v>
      </c>
      <c r="Q5124" s="143">
        <f t="shared" ref="Q5124:Q5187" si="5582">G5124*L5124</f>
        <v>11095</v>
      </c>
      <c r="R5124" s="188">
        <f t="shared" si="5515"/>
        <v>29720.16</v>
      </c>
      <c r="T5124">
        <v>44137.89</v>
      </c>
      <c r="U5124" s="190">
        <f t="shared" si="5516"/>
        <v>0.67334800100321968</v>
      </c>
    </row>
    <row r="5125" spans="1:21" x14ac:dyDescent="0.2">
      <c r="A5125" s="178">
        <v>42949</v>
      </c>
      <c r="B5125" s="179">
        <v>0.45833333333333331</v>
      </c>
      <c r="C5125" t="s">
        <v>349</v>
      </c>
      <c r="D5125">
        <v>2</v>
      </c>
      <c r="E5125">
        <v>7.96</v>
      </c>
      <c r="F5125">
        <v>5.53</v>
      </c>
      <c r="G5125">
        <v>2.74</v>
      </c>
      <c r="H5125" s="184">
        <f t="shared" ref="H5125:L5125" si="5583">H5101</f>
        <v>0.41666666666666669</v>
      </c>
      <c r="I5125" s="185">
        <f t="shared" si="5583"/>
        <v>196</v>
      </c>
      <c r="J5125" s="185">
        <f t="shared" si="5583"/>
        <v>315</v>
      </c>
      <c r="K5125" s="185">
        <f t="shared" si="5583"/>
        <v>2872</v>
      </c>
      <c r="L5125" s="185">
        <f t="shared" si="5583"/>
        <v>2219</v>
      </c>
      <c r="M5125" s="147"/>
      <c r="N5125" s="143">
        <f t="shared" ref="N5125:N5188" si="5584">D5125*I5125</f>
        <v>392</v>
      </c>
      <c r="O5125" s="143">
        <f t="shared" si="5580"/>
        <v>2507.4</v>
      </c>
      <c r="P5125" s="143">
        <f t="shared" si="5581"/>
        <v>15882.16</v>
      </c>
      <c r="Q5125" s="143">
        <f t="shared" si="5582"/>
        <v>6080.06</v>
      </c>
      <c r="R5125" s="188">
        <f t="shared" ref="R5125:R5188" si="5585">SUM(N5125:Q5125)</f>
        <v>24861.620000000003</v>
      </c>
      <c r="T5125">
        <v>46412.15</v>
      </c>
      <c r="U5125" s="190">
        <f t="shared" ref="U5125:U5188" si="5586">R5125/T5125</f>
        <v>0.53567050869222821</v>
      </c>
    </row>
    <row r="5126" spans="1:21" x14ac:dyDescent="0.2">
      <c r="A5126" s="178">
        <v>42949</v>
      </c>
      <c r="B5126" s="179">
        <v>0.5</v>
      </c>
      <c r="C5126" t="s">
        <v>349</v>
      </c>
      <c r="D5126">
        <v>1</v>
      </c>
      <c r="E5126">
        <v>8.2100000000000009</v>
      </c>
      <c r="F5126">
        <v>7.21</v>
      </c>
      <c r="G5126">
        <v>1.22</v>
      </c>
      <c r="H5126" s="184">
        <f t="shared" ref="H5126:L5126" si="5587">H5102</f>
        <v>0.45833333333333331</v>
      </c>
      <c r="I5126" s="185">
        <f t="shared" si="5587"/>
        <v>226</v>
      </c>
      <c r="J5126" s="185">
        <f t="shared" si="5587"/>
        <v>326</v>
      </c>
      <c r="K5126" s="185">
        <f t="shared" si="5587"/>
        <v>2842</v>
      </c>
      <c r="L5126" s="185">
        <f t="shared" si="5587"/>
        <v>1635</v>
      </c>
      <c r="M5126" s="147"/>
      <c r="N5126" s="143">
        <f t="shared" si="5584"/>
        <v>226</v>
      </c>
      <c r="O5126" s="143">
        <f t="shared" si="5580"/>
        <v>2676.4600000000005</v>
      </c>
      <c r="P5126" s="143">
        <f t="shared" si="5581"/>
        <v>20490.82</v>
      </c>
      <c r="Q5126" s="143">
        <f t="shared" si="5582"/>
        <v>1994.7</v>
      </c>
      <c r="R5126" s="188">
        <f t="shared" si="5585"/>
        <v>25387.98</v>
      </c>
      <c r="T5126">
        <v>48863.25</v>
      </c>
      <c r="U5126" s="190">
        <f t="shared" si="5586"/>
        <v>0.51957207103498027</v>
      </c>
    </row>
    <row r="5127" spans="1:21" x14ac:dyDescent="0.2">
      <c r="A5127" s="178">
        <v>42949</v>
      </c>
      <c r="B5127" s="179">
        <v>0.54166666666666663</v>
      </c>
      <c r="C5127" t="s">
        <v>349</v>
      </c>
      <c r="D5127">
        <v>1</v>
      </c>
      <c r="E5127">
        <v>11.84</v>
      </c>
      <c r="F5127">
        <v>12.66</v>
      </c>
      <c r="G5127">
        <v>3</v>
      </c>
      <c r="H5127" s="184">
        <f t="shared" ref="H5127:L5127" si="5588">H5103</f>
        <v>0.5</v>
      </c>
      <c r="I5127" s="185">
        <f t="shared" si="5588"/>
        <v>222</v>
      </c>
      <c r="J5127" s="185">
        <f t="shared" si="5588"/>
        <v>319</v>
      </c>
      <c r="K5127" s="185">
        <f t="shared" si="5588"/>
        <v>2842</v>
      </c>
      <c r="L5127" s="185">
        <f t="shared" si="5588"/>
        <v>1635</v>
      </c>
      <c r="M5127" s="147"/>
      <c r="N5127" s="143">
        <f t="shared" si="5584"/>
        <v>222</v>
      </c>
      <c r="O5127" s="143">
        <f t="shared" si="5580"/>
        <v>3776.96</v>
      </c>
      <c r="P5127" s="143">
        <f t="shared" si="5581"/>
        <v>35979.72</v>
      </c>
      <c r="Q5127" s="143">
        <f t="shared" si="5582"/>
        <v>4905</v>
      </c>
      <c r="R5127" s="188">
        <f t="shared" si="5585"/>
        <v>44883.68</v>
      </c>
      <c r="T5127">
        <v>50728.27</v>
      </c>
      <c r="U5127" s="190">
        <f t="shared" si="5586"/>
        <v>0.88478633314323563</v>
      </c>
    </row>
    <row r="5128" spans="1:21" x14ac:dyDescent="0.2">
      <c r="A5128" s="178">
        <v>42949</v>
      </c>
      <c r="B5128" s="179">
        <v>0.58333333333333337</v>
      </c>
      <c r="C5128" t="s">
        <v>349</v>
      </c>
      <c r="D5128">
        <v>1.02</v>
      </c>
      <c r="E5128">
        <v>16.52</v>
      </c>
      <c r="F5128">
        <v>17.8</v>
      </c>
      <c r="G5128">
        <v>6.61</v>
      </c>
      <c r="H5128" s="184">
        <f t="shared" ref="H5128:L5128" si="5589">H5104</f>
        <v>0.54166666666666663</v>
      </c>
      <c r="I5128" s="185">
        <f t="shared" si="5589"/>
        <v>195</v>
      </c>
      <c r="J5128" s="185">
        <f t="shared" si="5589"/>
        <v>299</v>
      </c>
      <c r="K5128" s="185">
        <f t="shared" si="5589"/>
        <v>2842</v>
      </c>
      <c r="L5128" s="185">
        <f t="shared" si="5589"/>
        <v>1635</v>
      </c>
      <c r="M5128" s="147"/>
      <c r="N5128" s="143">
        <f t="shared" si="5584"/>
        <v>198.9</v>
      </c>
      <c r="O5128" s="143">
        <f t="shared" si="5580"/>
        <v>4939.4799999999996</v>
      </c>
      <c r="P5128" s="143">
        <f t="shared" si="5581"/>
        <v>50587.6</v>
      </c>
      <c r="Q5128" s="143">
        <f t="shared" si="5582"/>
        <v>10807.35</v>
      </c>
      <c r="R5128" s="188">
        <f t="shared" si="5585"/>
        <v>66533.33</v>
      </c>
      <c r="T5128">
        <v>52014.04</v>
      </c>
      <c r="U5128" s="190">
        <f t="shared" si="5586"/>
        <v>1.279141747112895</v>
      </c>
    </row>
    <row r="5129" spans="1:21" x14ac:dyDescent="0.2">
      <c r="A5129" s="178">
        <v>42949</v>
      </c>
      <c r="B5129" s="179">
        <v>0.625</v>
      </c>
      <c r="C5129" t="s">
        <v>349</v>
      </c>
      <c r="D5129">
        <v>1.69</v>
      </c>
      <c r="E5129">
        <v>17.68</v>
      </c>
      <c r="F5129">
        <v>21.61</v>
      </c>
      <c r="G5129">
        <v>3.12</v>
      </c>
      <c r="H5129" s="184">
        <f t="shared" ref="H5129:L5129" si="5590">H5105</f>
        <v>0.58333333333333337</v>
      </c>
      <c r="I5129" s="185">
        <f t="shared" si="5590"/>
        <v>205</v>
      </c>
      <c r="J5129" s="185">
        <f t="shared" si="5590"/>
        <v>237</v>
      </c>
      <c r="K5129" s="185">
        <f t="shared" si="5590"/>
        <v>2842</v>
      </c>
      <c r="L5129" s="185">
        <f t="shared" si="5590"/>
        <v>1635</v>
      </c>
      <c r="M5129" s="147"/>
      <c r="N5129" s="143">
        <f t="shared" si="5584"/>
        <v>346.45</v>
      </c>
      <c r="O5129" s="143">
        <f t="shared" si="5580"/>
        <v>4190.16</v>
      </c>
      <c r="P5129" s="143">
        <f t="shared" si="5581"/>
        <v>61415.619999999995</v>
      </c>
      <c r="Q5129" s="143">
        <f t="shared" si="5582"/>
        <v>5101.2</v>
      </c>
      <c r="R5129" s="188">
        <f t="shared" si="5585"/>
        <v>71053.429999999993</v>
      </c>
      <c r="T5129">
        <v>52660.36</v>
      </c>
      <c r="U5129" s="190">
        <f t="shared" si="5586"/>
        <v>1.349277331184215</v>
      </c>
    </row>
    <row r="5130" spans="1:21" x14ac:dyDescent="0.2">
      <c r="A5130" s="178">
        <v>42949</v>
      </c>
      <c r="B5130" s="179">
        <v>0.66666666666666663</v>
      </c>
      <c r="C5130" t="s">
        <v>349</v>
      </c>
      <c r="D5130">
        <v>2.56</v>
      </c>
      <c r="E5130">
        <v>23.73</v>
      </c>
      <c r="F5130">
        <v>29.35</v>
      </c>
      <c r="G5130">
        <v>3.48</v>
      </c>
      <c r="H5130" s="184">
        <f t="shared" ref="H5130:L5130" si="5591">H5106</f>
        <v>0.625</v>
      </c>
      <c r="I5130" s="185">
        <f t="shared" si="5591"/>
        <v>212</v>
      </c>
      <c r="J5130" s="185">
        <f t="shared" si="5591"/>
        <v>213</v>
      </c>
      <c r="K5130" s="185">
        <f t="shared" si="5591"/>
        <v>2842</v>
      </c>
      <c r="L5130" s="185">
        <f t="shared" si="5591"/>
        <v>1380</v>
      </c>
      <c r="M5130" s="147"/>
      <c r="N5130" s="143">
        <f t="shared" si="5584"/>
        <v>542.72</v>
      </c>
      <c r="O5130" s="143">
        <f t="shared" si="5580"/>
        <v>5054.49</v>
      </c>
      <c r="P5130" s="143">
        <f t="shared" si="5581"/>
        <v>83412.7</v>
      </c>
      <c r="Q5130" s="143">
        <f t="shared" si="5582"/>
        <v>4802.3999999999996</v>
      </c>
      <c r="R5130" s="188">
        <f t="shared" si="5585"/>
        <v>93812.31</v>
      </c>
      <c r="T5130">
        <v>52645.71</v>
      </c>
      <c r="U5130" s="190">
        <f t="shared" si="5586"/>
        <v>1.7819554527804831</v>
      </c>
    </row>
    <row r="5131" spans="1:21" x14ac:dyDescent="0.2">
      <c r="A5131" s="178">
        <v>42949</v>
      </c>
      <c r="B5131" s="179">
        <v>0.70833333333333337</v>
      </c>
      <c r="C5131" t="s">
        <v>349</v>
      </c>
      <c r="D5131">
        <v>3.11</v>
      </c>
      <c r="E5131">
        <v>22.74</v>
      </c>
      <c r="F5131">
        <v>29.14</v>
      </c>
      <c r="G5131">
        <v>3</v>
      </c>
      <c r="H5131" s="184">
        <f t="shared" ref="H5131:L5131" si="5592">H5107</f>
        <v>0.66666666666666663</v>
      </c>
      <c r="I5131" s="185">
        <f t="shared" si="5592"/>
        <v>191</v>
      </c>
      <c r="J5131" s="185">
        <f t="shared" si="5592"/>
        <v>237</v>
      </c>
      <c r="K5131" s="185">
        <f t="shared" si="5592"/>
        <v>2842</v>
      </c>
      <c r="L5131" s="185">
        <f t="shared" si="5592"/>
        <v>1380</v>
      </c>
      <c r="M5131" s="147"/>
      <c r="N5131" s="143">
        <f t="shared" si="5584"/>
        <v>594.01</v>
      </c>
      <c r="O5131" s="143">
        <f t="shared" si="5580"/>
        <v>5389.3799999999992</v>
      </c>
      <c r="P5131" s="143">
        <f t="shared" si="5581"/>
        <v>82815.88</v>
      </c>
      <c r="Q5131" s="143">
        <f t="shared" si="5582"/>
        <v>4140</v>
      </c>
      <c r="R5131" s="188">
        <f t="shared" si="5585"/>
        <v>92939.27</v>
      </c>
      <c r="T5131">
        <v>52515.8</v>
      </c>
      <c r="U5131" s="190">
        <f t="shared" si="5586"/>
        <v>1.7697392022972134</v>
      </c>
    </row>
    <row r="5132" spans="1:21" x14ac:dyDescent="0.2">
      <c r="A5132" s="178">
        <v>42949</v>
      </c>
      <c r="B5132" s="179">
        <v>0.75</v>
      </c>
      <c r="C5132" t="s">
        <v>349</v>
      </c>
      <c r="D5132">
        <v>8.11</v>
      </c>
      <c r="E5132">
        <v>7.51</v>
      </c>
      <c r="F5132">
        <v>15</v>
      </c>
      <c r="G5132">
        <v>3.94</v>
      </c>
      <c r="H5132" s="184">
        <f t="shared" ref="H5132:L5132" si="5593">H5108</f>
        <v>0.70833333333333337</v>
      </c>
      <c r="I5132" s="185">
        <f t="shared" si="5593"/>
        <v>218</v>
      </c>
      <c r="J5132" s="185">
        <f t="shared" si="5593"/>
        <v>258</v>
      </c>
      <c r="K5132" s="185">
        <f t="shared" si="5593"/>
        <v>2842</v>
      </c>
      <c r="L5132" s="185">
        <f t="shared" si="5593"/>
        <v>1380</v>
      </c>
      <c r="M5132" s="147"/>
      <c r="N5132" s="143">
        <f t="shared" si="5584"/>
        <v>1767.9799999999998</v>
      </c>
      <c r="O5132" s="143">
        <f t="shared" si="5580"/>
        <v>1937.58</v>
      </c>
      <c r="P5132" s="143">
        <f t="shared" si="5581"/>
        <v>42630</v>
      </c>
      <c r="Q5132" s="143">
        <f t="shared" si="5582"/>
        <v>5437.2</v>
      </c>
      <c r="R5132" s="188">
        <f t="shared" si="5585"/>
        <v>51772.759999999995</v>
      </c>
      <c r="T5132">
        <v>52358.080000000002</v>
      </c>
      <c r="U5132" s="190">
        <f t="shared" si="5586"/>
        <v>0.98882082765448986</v>
      </c>
    </row>
    <row r="5133" spans="1:21" x14ac:dyDescent="0.2">
      <c r="A5133" s="178">
        <v>42949</v>
      </c>
      <c r="B5133" s="179">
        <v>0.79166666666666663</v>
      </c>
      <c r="C5133" t="s">
        <v>349</v>
      </c>
      <c r="D5133">
        <v>2.11</v>
      </c>
      <c r="E5133">
        <v>5.14</v>
      </c>
      <c r="F5133">
        <v>9.64</v>
      </c>
      <c r="G5133">
        <v>1.24</v>
      </c>
      <c r="H5133" s="184">
        <f t="shared" ref="H5133:L5133" si="5594">H5109</f>
        <v>0.75</v>
      </c>
      <c r="I5133" s="185">
        <f t="shared" si="5594"/>
        <v>240</v>
      </c>
      <c r="J5133" s="185">
        <f t="shared" si="5594"/>
        <v>365</v>
      </c>
      <c r="K5133" s="185">
        <f t="shared" si="5594"/>
        <v>2842</v>
      </c>
      <c r="L5133" s="185">
        <f t="shared" si="5594"/>
        <v>1380</v>
      </c>
      <c r="M5133" s="147"/>
      <c r="N5133" s="143">
        <f t="shared" si="5584"/>
        <v>506.4</v>
      </c>
      <c r="O5133" s="143">
        <f t="shared" si="5580"/>
        <v>1876.1</v>
      </c>
      <c r="P5133" s="143">
        <f t="shared" si="5581"/>
        <v>27396.880000000001</v>
      </c>
      <c r="Q5133" s="143">
        <f t="shared" si="5582"/>
        <v>1711.2</v>
      </c>
      <c r="R5133" s="188">
        <f t="shared" si="5585"/>
        <v>31490.58</v>
      </c>
      <c r="T5133">
        <v>51819.79</v>
      </c>
      <c r="U5133" s="190">
        <f t="shared" si="5586"/>
        <v>0.60769408752910814</v>
      </c>
    </row>
    <row r="5134" spans="1:21" x14ac:dyDescent="0.2">
      <c r="A5134" s="178">
        <v>42949</v>
      </c>
      <c r="B5134" s="179">
        <v>0.83333333333333337</v>
      </c>
      <c r="C5134" t="s">
        <v>349</v>
      </c>
      <c r="D5134">
        <v>3.5</v>
      </c>
      <c r="E5134">
        <v>7.31</v>
      </c>
      <c r="F5134">
        <v>7.31</v>
      </c>
      <c r="G5134">
        <v>1.32</v>
      </c>
      <c r="H5134" s="184">
        <f t="shared" ref="H5134:L5134" si="5595">H5110</f>
        <v>0.79166666666666663</v>
      </c>
      <c r="I5134" s="185">
        <f t="shared" si="5595"/>
        <v>320</v>
      </c>
      <c r="J5134" s="185">
        <f t="shared" si="5595"/>
        <v>214</v>
      </c>
      <c r="K5134" s="185">
        <f t="shared" si="5595"/>
        <v>2842</v>
      </c>
      <c r="L5134" s="185">
        <f t="shared" si="5595"/>
        <v>1426</v>
      </c>
      <c r="M5134" s="147"/>
      <c r="N5134" s="143">
        <f t="shared" si="5584"/>
        <v>1120</v>
      </c>
      <c r="O5134" s="143">
        <f t="shared" si="5580"/>
        <v>1564.34</v>
      </c>
      <c r="P5134" s="143">
        <f t="shared" si="5581"/>
        <v>20775.02</v>
      </c>
      <c r="Q5134" s="143">
        <f t="shared" si="5582"/>
        <v>1882.3200000000002</v>
      </c>
      <c r="R5134" s="188">
        <f t="shared" si="5585"/>
        <v>25341.68</v>
      </c>
      <c r="T5134">
        <v>50832.67</v>
      </c>
      <c r="U5134" s="190">
        <f t="shared" si="5586"/>
        <v>0.49853135788460456</v>
      </c>
    </row>
    <row r="5135" spans="1:21" x14ac:dyDescent="0.2">
      <c r="A5135" s="178">
        <v>42949</v>
      </c>
      <c r="B5135" s="179">
        <v>0.875</v>
      </c>
      <c r="C5135" t="s">
        <v>349</v>
      </c>
      <c r="D5135">
        <v>3.5</v>
      </c>
      <c r="E5135">
        <v>5.78</v>
      </c>
      <c r="F5135">
        <v>6.62</v>
      </c>
      <c r="G5135">
        <v>1.22</v>
      </c>
      <c r="H5135" s="184">
        <f t="shared" ref="H5135:L5135" si="5596">H5111</f>
        <v>0.83333333333333337</v>
      </c>
      <c r="I5135" s="185">
        <f t="shared" si="5596"/>
        <v>322</v>
      </c>
      <c r="J5135" s="185">
        <f t="shared" si="5596"/>
        <v>178</v>
      </c>
      <c r="K5135" s="185">
        <f t="shared" si="5596"/>
        <v>2842</v>
      </c>
      <c r="L5135" s="185">
        <f t="shared" si="5596"/>
        <v>1426</v>
      </c>
      <c r="M5135" s="147"/>
      <c r="N5135" s="143">
        <f t="shared" si="5584"/>
        <v>1127</v>
      </c>
      <c r="O5135" s="143">
        <f t="shared" si="5580"/>
        <v>1028.8400000000001</v>
      </c>
      <c r="P5135" s="143">
        <f t="shared" si="5581"/>
        <v>18814.04</v>
      </c>
      <c r="Q5135" s="143">
        <f t="shared" si="5582"/>
        <v>1739.72</v>
      </c>
      <c r="R5135" s="188">
        <f t="shared" si="5585"/>
        <v>22709.600000000002</v>
      </c>
      <c r="T5135">
        <v>49567.22</v>
      </c>
      <c r="U5135" s="190">
        <f t="shared" si="5586"/>
        <v>0.4581576291750879</v>
      </c>
    </row>
    <row r="5136" spans="1:21" x14ac:dyDescent="0.2">
      <c r="A5136" s="178">
        <v>42949</v>
      </c>
      <c r="B5136" s="179">
        <v>0.91666666666666663</v>
      </c>
      <c r="C5136" t="s">
        <v>349</v>
      </c>
      <c r="D5136">
        <v>5.66</v>
      </c>
      <c r="E5136">
        <v>7.21</v>
      </c>
      <c r="F5136">
        <v>7.2</v>
      </c>
      <c r="G5136">
        <v>1.22</v>
      </c>
      <c r="H5136" s="184">
        <f t="shared" ref="H5136:L5136" si="5597">H5112</f>
        <v>0.875</v>
      </c>
      <c r="I5136" s="185">
        <f t="shared" si="5597"/>
        <v>337</v>
      </c>
      <c r="J5136" s="185">
        <f t="shared" si="5597"/>
        <v>173</v>
      </c>
      <c r="K5136" s="185">
        <f t="shared" si="5597"/>
        <v>2842</v>
      </c>
      <c r="L5136" s="185">
        <f t="shared" si="5597"/>
        <v>1426</v>
      </c>
      <c r="M5136" s="147"/>
      <c r="N5136" s="143">
        <f t="shared" si="5584"/>
        <v>1907.42</v>
      </c>
      <c r="O5136" s="143">
        <f t="shared" si="5580"/>
        <v>1247.33</v>
      </c>
      <c r="P5136" s="143">
        <f t="shared" si="5581"/>
        <v>20462.400000000001</v>
      </c>
      <c r="Q5136" s="143">
        <f t="shared" si="5582"/>
        <v>1739.72</v>
      </c>
      <c r="R5136" s="188">
        <f t="shared" si="5585"/>
        <v>25356.870000000003</v>
      </c>
      <c r="T5136">
        <v>49064.61</v>
      </c>
      <c r="U5136" s="190">
        <f t="shared" si="5586"/>
        <v>0.51680569763012485</v>
      </c>
    </row>
    <row r="5137" spans="1:21" x14ac:dyDescent="0.2">
      <c r="A5137" s="178">
        <v>42949</v>
      </c>
      <c r="B5137" s="179">
        <v>0.95833333333333337</v>
      </c>
      <c r="C5137" t="s">
        <v>349</v>
      </c>
      <c r="D5137">
        <v>21.4</v>
      </c>
      <c r="E5137">
        <v>5.92</v>
      </c>
      <c r="F5137">
        <v>4</v>
      </c>
      <c r="G5137">
        <v>0.01</v>
      </c>
      <c r="H5137" s="184">
        <f t="shared" ref="H5137:L5137" si="5598">H5113</f>
        <v>0.91666666666666663</v>
      </c>
      <c r="I5137" s="185">
        <f t="shared" si="5598"/>
        <v>394</v>
      </c>
      <c r="J5137" s="185">
        <f t="shared" si="5598"/>
        <v>194</v>
      </c>
      <c r="K5137" s="185">
        <f t="shared" si="5598"/>
        <v>2842</v>
      </c>
      <c r="L5137" s="185">
        <f t="shared" si="5598"/>
        <v>1426</v>
      </c>
      <c r="M5137" s="147"/>
      <c r="N5137" s="143">
        <f t="shared" si="5584"/>
        <v>8431.5999999999985</v>
      </c>
      <c r="O5137" s="143">
        <f t="shared" si="5580"/>
        <v>1148.48</v>
      </c>
      <c r="P5137" s="143">
        <f t="shared" si="5581"/>
        <v>11368</v>
      </c>
      <c r="Q5137" s="143">
        <f t="shared" si="5582"/>
        <v>14.26</v>
      </c>
      <c r="R5137" s="188">
        <f t="shared" si="5585"/>
        <v>20962.339999999997</v>
      </c>
      <c r="T5137">
        <v>48122.44</v>
      </c>
      <c r="U5137" s="190">
        <f t="shared" si="5586"/>
        <v>0.43560426279299214</v>
      </c>
    </row>
    <row r="5138" spans="1:21" x14ac:dyDescent="0.2">
      <c r="A5138" s="178">
        <v>42949</v>
      </c>
      <c r="B5138" s="180">
        <v>1</v>
      </c>
      <c r="C5138" t="s">
        <v>349</v>
      </c>
      <c r="D5138">
        <v>8.61</v>
      </c>
      <c r="E5138">
        <v>3.96</v>
      </c>
      <c r="F5138">
        <v>2.54</v>
      </c>
      <c r="G5138">
        <v>0.01</v>
      </c>
      <c r="H5138" s="184">
        <f t="shared" ref="H5138:L5138" si="5599">H5114</f>
        <v>0.95833333333333337</v>
      </c>
      <c r="I5138" s="185">
        <f t="shared" si="5599"/>
        <v>389</v>
      </c>
      <c r="J5138" s="185">
        <f t="shared" si="5599"/>
        <v>265</v>
      </c>
      <c r="K5138" s="185">
        <f t="shared" si="5599"/>
        <v>2985</v>
      </c>
      <c r="L5138" s="185">
        <f t="shared" si="5599"/>
        <v>1111</v>
      </c>
      <c r="M5138" s="147"/>
      <c r="N5138" s="143">
        <f t="shared" si="5584"/>
        <v>3349.29</v>
      </c>
      <c r="O5138" s="143">
        <f t="shared" si="5580"/>
        <v>1049.4000000000001</v>
      </c>
      <c r="P5138" s="143">
        <f t="shared" si="5581"/>
        <v>7581.9000000000005</v>
      </c>
      <c r="Q5138" s="143">
        <f t="shared" si="5582"/>
        <v>11.11</v>
      </c>
      <c r="R5138" s="188">
        <f t="shared" si="5585"/>
        <v>11991.7</v>
      </c>
      <c r="T5138">
        <v>45470.080000000002</v>
      </c>
      <c r="U5138" s="190">
        <f t="shared" si="5586"/>
        <v>0.263727268568694</v>
      </c>
    </row>
    <row r="5139" spans="1:21" x14ac:dyDescent="0.2">
      <c r="A5139" s="178">
        <v>42950</v>
      </c>
      <c r="B5139" s="179">
        <v>4.1666666666666664E-2</v>
      </c>
      <c r="C5139" t="s">
        <v>349</v>
      </c>
      <c r="D5139">
        <v>5</v>
      </c>
      <c r="E5139">
        <v>2.4</v>
      </c>
      <c r="F5139">
        <v>1</v>
      </c>
      <c r="G5139">
        <v>0.01</v>
      </c>
      <c r="H5139" s="184">
        <f t="shared" ref="H5139:L5139" si="5600">H5115</f>
        <v>1</v>
      </c>
      <c r="I5139" s="185">
        <f t="shared" si="5600"/>
        <v>362</v>
      </c>
      <c r="J5139" s="185">
        <f t="shared" si="5600"/>
        <v>243</v>
      </c>
      <c r="K5139" s="185">
        <f t="shared" si="5600"/>
        <v>2985</v>
      </c>
      <c r="L5139" s="185">
        <f t="shared" si="5600"/>
        <v>1111</v>
      </c>
      <c r="M5139" s="147"/>
      <c r="N5139" s="143">
        <f t="shared" si="5584"/>
        <v>1810</v>
      </c>
      <c r="O5139" s="143">
        <f t="shared" si="5580"/>
        <v>583.19999999999993</v>
      </c>
      <c r="P5139" s="143">
        <f t="shared" si="5581"/>
        <v>2985</v>
      </c>
      <c r="Q5139" s="143">
        <f t="shared" si="5582"/>
        <v>11.11</v>
      </c>
      <c r="R5139" s="188">
        <f t="shared" si="5585"/>
        <v>5389.3099999999995</v>
      </c>
      <c r="T5139">
        <v>42237.760000000002</v>
      </c>
      <c r="U5139" s="190">
        <f t="shared" si="5586"/>
        <v>0.12759459781958132</v>
      </c>
    </row>
    <row r="5140" spans="1:21" x14ac:dyDescent="0.2">
      <c r="A5140" s="178">
        <v>42950</v>
      </c>
      <c r="B5140" s="179">
        <v>8.3333333333333329E-2</v>
      </c>
      <c r="C5140" t="s">
        <v>349</v>
      </c>
      <c r="D5140">
        <v>3.11</v>
      </c>
      <c r="E5140">
        <v>1.19</v>
      </c>
      <c r="F5140">
        <v>1</v>
      </c>
      <c r="G5140">
        <v>0.01</v>
      </c>
      <c r="H5140" s="184">
        <f t="shared" ref="H5140:L5140" si="5601">H5116</f>
        <v>4.1666666666666664E-2</v>
      </c>
      <c r="I5140" s="185">
        <f t="shared" si="5601"/>
        <v>294</v>
      </c>
      <c r="J5140" s="185">
        <f t="shared" si="5601"/>
        <v>212</v>
      </c>
      <c r="K5140" s="185">
        <f t="shared" si="5601"/>
        <v>2985</v>
      </c>
      <c r="L5140" s="185">
        <f t="shared" si="5601"/>
        <v>1111</v>
      </c>
      <c r="M5140" s="147"/>
      <c r="N5140" s="143">
        <f t="shared" si="5584"/>
        <v>914.33999999999992</v>
      </c>
      <c r="O5140" s="143">
        <f t="shared" si="5580"/>
        <v>252.28</v>
      </c>
      <c r="P5140" s="143">
        <f t="shared" si="5581"/>
        <v>2985</v>
      </c>
      <c r="Q5140" s="143">
        <f t="shared" si="5582"/>
        <v>11.11</v>
      </c>
      <c r="R5140" s="188">
        <f t="shared" si="5585"/>
        <v>4162.7299999999996</v>
      </c>
      <c r="T5140">
        <v>39566.43</v>
      </c>
      <c r="U5140" s="190">
        <f t="shared" si="5586"/>
        <v>0.10520863267168656</v>
      </c>
    </row>
    <row r="5141" spans="1:21" x14ac:dyDescent="0.2">
      <c r="A5141" s="178">
        <v>42950</v>
      </c>
      <c r="B5141" s="179">
        <v>0.125</v>
      </c>
      <c r="C5141" t="s">
        <v>349</v>
      </c>
      <c r="D5141">
        <v>2.11</v>
      </c>
      <c r="E5141">
        <v>1</v>
      </c>
      <c r="F5141">
        <v>1</v>
      </c>
      <c r="G5141">
        <v>0.5</v>
      </c>
      <c r="H5141" s="184">
        <f t="shared" ref="H5141:L5141" si="5602">H5117</f>
        <v>8.3333333333333329E-2</v>
      </c>
      <c r="I5141" s="185">
        <f t="shared" si="5602"/>
        <v>236</v>
      </c>
      <c r="J5141" s="185">
        <f t="shared" si="5602"/>
        <v>179</v>
      </c>
      <c r="K5141" s="185">
        <f t="shared" si="5602"/>
        <v>2985</v>
      </c>
      <c r="L5141" s="185">
        <f t="shared" si="5602"/>
        <v>1111</v>
      </c>
      <c r="M5141" s="147"/>
      <c r="N5141" s="143">
        <f t="shared" si="5584"/>
        <v>497.96</v>
      </c>
      <c r="O5141" s="143">
        <f t="shared" si="5580"/>
        <v>179</v>
      </c>
      <c r="P5141" s="143">
        <f t="shared" si="5581"/>
        <v>2985</v>
      </c>
      <c r="Q5141" s="143">
        <f t="shared" si="5582"/>
        <v>555.5</v>
      </c>
      <c r="R5141" s="188">
        <f t="shared" si="5585"/>
        <v>4217.46</v>
      </c>
      <c r="T5141">
        <v>37777.769999999997</v>
      </c>
      <c r="U5141" s="190">
        <f t="shared" si="5586"/>
        <v>0.1116386700432556</v>
      </c>
    </row>
    <row r="5142" spans="1:21" x14ac:dyDescent="0.2">
      <c r="A5142" s="178">
        <v>42950</v>
      </c>
      <c r="B5142" s="179">
        <v>0.16666666666666666</v>
      </c>
      <c r="C5142" t="s">
        <v>349</v>
      </c>
      <c r="D5142">
        <v>1.02</v>
      </c>
      <c r="E5142">
        <v>1</v>
      </c>
      <c r="F5142">
        <v>1</v>
      </c>
      <c r="G5142">
        <v>0.5</v>
      </c>
      <c r="H5142" s="184">
        <f t="shared" ref="H5142:L5142" si="5603">H5118</f>
        <v>0.125</v>
      </c>
      <c r="I5142" s="185">
        <f t="shared" si="5603"/>
        <v>201</v>
      </c>
      <c r="J5142" s="185">
        <f t="shared" si="5603"/>
        <v>205</v>
      </c>
      <c r="K5142" s="185">
        <f t="shared" si="5603"/>
        <v>2985</v>
      </c>
      <c r="L5142" s="185">
        <f t="shared" si="5603"/>
        <v>1717</v>
      </c>
      <c r="M5142" s="147"/>
      <c r="N5142" s="143">
        <f t="shared" si="5584"/>
        <v>205.02</v>
      </c>
      <c r="O5142" s="143">
        <f t="shared" si="5580"/>
        <v>205</v>
      </c>
      <c r="P5142" s="143">
        <f t="shared" si="5581"/>
        <v>2985</v>
      </c>
      <c r="Q5142" s="143">
        <f t="shared" si="5582"/>
        <v>858.5</v>
      </c>
      <c r="R5142" s="188">
        <f t="shared" si="5585"/>
        <v>4253.5200000000004</v>
      </c>
      <c r="T5142">
        <v>36615.339999999997</v>
      </c>
      <c r="U5142" s="190">
        <f t="shared" si="5586"/>
        <v>0.11616770457409384</v>
      </c>
    </row>
    <row r="5143" spans="1:21" x14ac:dyDescent="0.2">
      <c r="A5143" s="178">
        <v>42950</v>
      </c>
      <c r="B5143" s="179">
        <v>0.20833333333333334</v>
      </c>
      <c r="C5143" t="s">
        <v>349</v>
      </c>
      <c r="D5143">
        <v>1</v>
      </c>
      <c r="E5143">
        <v>1</v>
      </c>
      <c r="F5143">
        <v>1</v>
      </c>
      <c r="G5143">
        <v>0.5</v>
      </c>
      <c r="H5143" s="184">
        <f t="shared" ref="H5143:L5143" si="5604">H5119</f>
        <v>0.16666666666666666</v>
      </c>
      <c r="I5143" s="185">
        <f t="shared" si="5604"/>
        <v>185</v>
      </c>
      <c r="J5143" s="185">
        <f t="shared" si="5604"/>
        <v>205</v>
      </c>
      <c r="K5143" s="185">
        <f t="shared" si="5604"/>
        <v>2985</v>
      </c>
      <c r="L5143" s="185">
        <f t="shared" si="5604"/>
        <v>1717</v>
      </c>
      <c r="M5143" s="147"/>
      <c r="N5143" s="143">
        <f t="shared" si="5584"/>
        <v>185</v>
      </c>
      <c r="O5143" s="143">
        <f t="shared" si="5580"/>
        <v>205</v>
      </c>
      <c r="P5143" s="143">
        <f t="shared" si="5581"/>
        <v>2985</v>
      </c>
      <c r="Q5143" s="143">
        <f t="shared" si="5582"/>
        <v>858.5</v>
      </c>
      <c r="R5143" s="188">
        <f t="shared" si="5585"/>
        <v>4233.5</v>
      </c>
      <c r="T5143">
        <v>36015.050000000003</v>
      </c>
      <c r="U5143" s="190">
        <f t="shared" si="5586"/>
        <v>0.11754808059408496</v>
      </c>
    </row>
    <row r="5144" spans="1:21" x14ac:dyDescent="0.2">
      <c r="A5144" s="178">
        <v>42950</v>
      </c>
      <c r="B5144" s="179">
        <v>0.25</v>
      </c>
      <c r="C5144" t="s">
        <v>349</v>
      </c>
      <c r="D5144">
        <v>1</v>
      </c>
      <c r="E5144">
        <v>2.61</v>
      </c>
      <c r="F5144">
        <v>1</v>
      </c>
      <c r="G5144">
        <v>0.5</v>
      </c>
      <c r="H5144" s="184">
        <f t="shared" ref="H5144:L5144" si="5605">H5120</f>
        <v>0.20833333333333334</v>
      </c>
      <c r="I5144" s="185">
        <f t="shared" si="5605"/>
        <v>207</v>
      </c>
      <c r="J5144" s="185">
        <f t="shared" si="5605"/>
        <v>283</v>
      </c>
      <c r="K5144" s="185">
        <f t="shared" si="5605"/>
        <v>2985</v>
      </c>
      <c r="L5144" s="185">
        <f t="shared" si="5605"/>
        <v>1717</v>
      </c>
      <c r="M5144" s="147"/>
      <c r="N5144" s="143">
        <f t="shared" si="5584"/>
        <v>207</v>
      </c>
      <c r="O5144" s="143">
        <f t="shared" si="5580"/>
        <v>738.63</v>
      </c>
      <c r="P5144" s="143">
        <f t="shared" si="5581"/>
        <v>2985</v>
      </c>
      <c r="Q5144" s="143">
        <f t="shared" si="5582"/>
        <v>858.5</v>
      </c>
      <c r="R5144" s="188">
        <f t="shared" si="5585"/>
        <v>4789.13</v>
      </c>
      <c r="T5144">
        <v>36098.85</v>
      </c>
      <c r="U5144" s="190">
        <f t="shared" si="5586"/>
        <v>0.13266710712391117</v>
      </c>
    </row>
    <row r="5145" spans="1:21" x14ac:dyDescent="0.2">
      <c r="A5145" s="178">
        <v>42950</v>
      </c>
      <c r="B5145" s="179">
        <v>0.29166666666666669</v>
      </c>
      <c r="C5145" t="s">
        <v>349</v>
      </c>
      <c r="D5145">
        <v>2.11</v>
      </c>
      <c r="E5145">
        <v>4</v>
      </c>
      <c r="F5145">
        <v>1</v>
      </c>
      <c r="G5145">
        <v>3</v>
      </c>
      <c r="H5145" s="184">
        <f t="shared" ref="H5145:L5145" si="5606">H5121</f>
        <v>0.25</v>
      </c>
      <c r="I5145" s="185">
        <f t="shared" si="5606"/>
        <v>327</v>
      </c>
      <c r="J5145" s="185">
        <f t="shared" si="5606"/>
        <v>438</v>
      </c>
      <c r="K5145" s="185">
        <f t="shared" si="5606"/>
        <v>2985</v>
      </c>
      <c r="L5145" s="185">
        <f t="shared" si="5606"/>
        <v>1717</v>
      </c>
      <c r="M5145" s="147"/>
      <c r="N5145" s="143">
        <f t="shared" si="5584"/>
        <v>689.96999999999991</v>
      </c>
      <c r="O5145" s="143">
        <f t="shared" si="5580"/>
        <v>1752</v>
      </c>
      <c r="P5145" s="143">
        <f t="shared" si="5581"/>
        <v>2985</v>
      </c>
      <c r="Q5145" s="143">
        <f t="shared" si="5582"/>
        <v>5151</v>
      </c>
      <c r="R5145" s="188">
        <f t="shared" si="5585"/>
        <v>10577.97</v>
      </c>
      <c r="T5145">
        <v>37434.67</v>
      </c>
      <c r="U5145" s="190">
        <f t="shared" si="5586"/>
        <v>0.28257147718946102</v>
      </c>
    </row>
    <row r="5146" spans="1:21" x14ac:dyDescent="0.2">
      <c r="A5146" s="178">
        <v>42950</v>
      </c>
      <c r="B5146" s="179">
        <v>0.33333333333333331</v>
      </c>
      <c r="C5146" t="s">
        <v>349</v>
      </c>
      <c r="D5146">
        <v>2.11</v>
      </c>
      <c r="E5146">
        <v>4</v>
      </c>
      <c r="F5146">
        <v>1.1499999999999999</v>
      </c>
      <c r="G5146">
        <v>3</v>
      </c>
      <c r="H5146" s="184">
        <f t="shared" ref="H5146:L5146" si="5607">H5122</f>
        <v>0.29166666666666669</v>
      </c>
      <c r="I5146" s="185">
        <f t="shared" si="5607"/>
        <v>249</v>
      </c>
      <c r="J5146" s="185">
        <f t="shared" si="5607"/>
        <v>556</v>
      </c>
      <c r="K5146" s="185">
        <f t="shared" si="5607"/>
        <v>2872</v>
      </c>
      <c r="L5146" s="185">
        <f t="shared" si="5607"/>
        <v>2219</v>
      </c>
      <c r="M5146" s="147"/>
      <c r="N5146" s="143">
        <f t="shared" si="5584"/>
        <v>525.39</v>
      </c>
      <c r="O5146" s="143">
        <f t="shared" si="5580"/>
        <v>2224</v>
      </c>
      <c r="P5146" s="143">
        <f t="shared" si="5581"/>
        <v>3302.7999999999997</v>
      </c>
      <c r="Q5146" s="143">
        <f t="shared" si="5582"/>
        <v>6657</v>
      </c>
      <c r="R5146" s="188">
        <f t="shared" si="5585"/>
        <v>12709.189999999999</v>
      </c>
      <c r="T5146">
        <v>39637.5</v>
      </c>
      <c r="U5146" s="190">
        <f t="shared" si="5586"/>
        <v>0.32063550930305895</v>
      </c>
    </row>
    <row r="5147" spans="1:21" x14ac:dyDescent="0.2">
      <c r="A5147" s="178">
        <v>42950</v>
      </c>
      <c r="B5147" s="179">
        <v>0.375</v>
      </c>
      <c r="C5147" t="s">
        <v>349</v>
      </c>
      <c r="D5147">
        <v>2.61</v>
      </c>
      <c r="E5147">
        <v>5</v>
      </c>
      <c r="F5147">
        <v>2.2000000000000002</v>
      </c>
      <c r="G5147">
        <v>4</v>
      </c>
      <c r="H5147" s="184">
        <f t="shared" ref="H5147:L5147" si="5608">H5123</f>
        <v>0.33333333333333331</v>
      </c>
      <c r="I5147" s="185">
        <f t="shared" si="5608"/>
        <v>256</v>
      </c>
      <c r="J5147" s="185">
        <f t="shared" si="5608"/>
        <v>306</v>
      </c>
      <c r="K5147" s="185">
        <f t="shared" si="5608"/>
        <v>2872</v>
      </c>
      <c r="L5147" s="185">
        <f t="shared" si="5608"/>
        <v>2219</v>
      </c>
      <c r="M5147" s="147"/>
      <c r="N5147" s="143">
        <f t="shared" si="5584"/>
        <v>668.16</v>
      </c>
      <c r="O5147" s="143">
        <f t="shared" si="5580"/>
        <v>1530</v>
      </c>
      <c r="P5147" s="143">
        <f t="shared" si="5581"/>
        <v>6318.4000000000005</v>
      </c>
      <c r="Q5147" s="143">
        <f t="shared" si="5582"/>
        <v>8876</v>
      </c>
      <c r="R5147" s="188">
        <f t="shared" si="5585"/>
        <v>17392.560000000001</v>
      </c>
      <c r="T5147">
        <v>40604.269999999997</v>
      </c>
      <c r="U5147" s="190">
        <f t="shared" si="5586"/>
        <v>0.42834312745925496</v>
      </c>
    </row>
    <row r="5148" spans="1:21" x14ac:dyDescent="0.2">
      <c r="A5148" s="178">
        <v>42950</v>
      </c>
      <c r="B5148" s="179">
        <v>0.41666666666666669</v>
      </c>
      <c r="C5148" t="s">
        <v>349</v>
      </c>
      <c r="D5148">
        <v>2.61</v>
      </c>
      <c r="E5148">
        <v>6.73</v>
      </c>
      <c r="F5148">
        <v>4</v>
      </c>
      <c r="G5148">
        <v>5.13</v>
      </c>
      <c r="H5148" s="184">
        <f t="shared" ref="H5148:L5148" si="5609">H5124</f>
        <v>0.375</v>
      </c>
      <c r="I5148" s="185">
        <f t="shared" si="5609"/>
        <v>156</v>
      </c>
      <c r="J5148" s="185">
        <f t="shared" si="5609"/>
        <v>343</v>
      </c>
      <c r="K5148" s="185">
        <f t="shared" si="5609"/>
        <v>2872</v>
      </c>
      <c r="L5148" s="185">
        <f t="shared" si="5609"/>
        <v>2219</v>
      </c>
      <c r="M5148" s="147"/>
      <c r="N5148" s="143">
        <f t="shared" si="5584"/>
        <v>407.15999999999997</v>
      </c>
      <c r="O5148" s="143">
        <f t="shared" si="5580"/>
        <v>2308.3900000000003</v>
      </c>
      <c r="P5148" s="143">
        <f t="shared" si="5581"/>
        <v>11488</v>
      </c>
      <c r="Q5148" s="143">
        <f t="shared" si="5582"/>
        <v>11383.47</v>
      </c>
      <c r="R5148" s="188">
        <f t="shared" si="5585"/>
        <v>25587.019999999997</v>
      </c>
      <c r="T5148">
        <v>42140.94</v>
      </c>
      <c r="U5148" s="190">
        <f t="shared" si="5586"/>
        <v>0.60717724853788257</v>
      </c>
    </row>
    <row r="5149" spans="1:21" x14ac:dyDescent="0.2">
      <c r="A5149" s="178">
        <v>42950</v>
      </c>
      <c r="B5149" s="179">
        <v>0.45833333333333331</v>
      </c>
      <c r="C5149" t="s">
        <v>349</v>
      </c>
      <c r="D5149">
        <v>2</v>
      </c>
      <c r="E5149">
        <v>8.31</v>
      </c>
      <c r="F5149">
        <v>4.2300000000000004</v>
      </c>
      <c r="G5149">
        <v>2.83</v>
      </c>
      <c r="H5149" s="184">
        <f t="shared" ref="H5149:L5149" si="5610">H5125</f>
        <v>0.41666666666666669</v>
      </c>
      <c r="I5149" s="185">
        <f t="shared" si="5610"/>
        <v>196</v>
      </c>
      <c r="J5149" s="185">
        <f t="shared" si="5610"/>
        <v>315</v>
      </c>
      <c r="K5149" s="185">
        <f t="shared" si="5610"/>
        <v>2872</v>
      </c>
      <c r="L5149" s="185">
        <f t="shared" si="5610"/>
        <v>2219</v>
      </c>
      <c r="M5149" s="147"/>
      <c r="N5149" s="143">
        <f t="shared" si="5584"/>
        <v>392</v>
      </c>
      <c r="O5149" s="143">
        <f t="shared" si="5580"/>
        <v>2617.65</v>
      </c>
      <c r="P5149" s="143">
        <f t="shared" si="5581"/>
        <v>12148.560000000001</v>
      </c>
      <c r="Q5149" s="143">
        <f t="shared" si="5582"/>
        <v>6279.77</v>
      </c>
      <c r="R5149" s="188">
        <f t="shared" si="5585"/>
        <v>21437.980000000003</v>
      </c>
      <c r="T5149">
        <v>44296.83</v>
      </c>
      <c r="U5149" s="190">
        <f t="shared" si="5586"/>
        <v>0.48396194490666716</v>
      </c>
    </row>
    <row r="5150" spans="1:21" x14ac:dyDescent="0.2">
      <c r="A5150" s="178">
        <v>42950</v>
      </c>
      <c r="B5150" s="179">
        <v>0.5</v>
      </c>
      <c r="C5150" t="s">
        <v>349</v>
      </c>
      <c r="D5150">
        <v>1</v>
      </c>
      <c r="E5150">
        <v>9.16</v>
      </c>
      <c r="F5150">
        <v>7.12</v>
      </c>
      <c r="G5150">
        <v>1.5</v>
      </c>
      <c r="H5150" s="184">
        <f t="shared" ref="H5150:L5150" si="5611">H5126</f>
        <v>0.45833333333333331</v>
      </c>
      <c r="I5150" s="185">
        <f t="shared" si="5611"/>
        <v>226</v>
      </c>
      <c r="J5150" s="185">
        <f t="shared" si="5611"/>
        <v>326</v>
      </c>
      <c r="K5150" s="185">
        <f t="shared" si="5611"/>
        <v>2842</v>
      </c>
      <c r="L5150" s="185">
        <f t="shared" si="5611"/>
        <v>1635</v>
      </c>
      <c r="M5150" s="147"/>
      <c r="N5150" s="143">
        <f t="shared" si="5584"/>
        <v>226</v>
      </c>
      <c r="O5150" s="143">
        <f t="shared" si="5580"/>
        <v>2986.16</v>
      </c>
      <c r="P5150" s="143">
        <f t="shared" si="5581"/>
        <v>20235.04</v>
      </c>
      <c r="Q5150" s="143">
        <f t="shared" si="5582"/>
        <v>2452.5</v>
      </c>
      <c r="R5150" s="188">
        <f t="shared" si="5585"/>
        <v>25899.7</v>
      </c>
      <c r="T5150">
        <v>47051.93</v>
      </c>
      <c r="U5150" s="190">
        <f t="shared" si="5586"/>
        <v>0.55044925893581842</v>
      </c>
    </row>
    <row r="5151" spans="1:21" x14ac:dyDescent="0.2">
      <c r="A5151" s="178">
        <v>42950</v>
      </c>
      <c r="B5151" s="179">
        <v>0.54166666666666663</v>
      </c>
      <c r="C5151" t="s">
        <v>349</v>
      </c>
      <c r="D5151">
        <v>1</v>
      </c>
      <c r="E5151">
        <v>8.2799999999999994</v>
      </c>
      <c r="F5151">
        <v>12.85</v>
      </c>
      <c r="G5151">
        <v>3</v>
      </c>
      <c r="H5151" s="184">
        <f t="shared" ref="H5151:L5151" si="5612">H5127</f>
        <v>0.5</v>
      </c>
      <c r="I5151" s="185">
        <f t="shared" si="5612"/>
        <v>222</v>
      </c>
      <c r="J5151" s="185">
        <f t="shared" si="5612"/>
        <v>319</v>
      </c>
      <c r="K5151" s="185">
        <f t="shared" si="5612"/>
        <v>2842</v>
      </c>
      <c r="L5151" s="185">
        <f t="shared" si="5612"/>
        <v>1635</v>
      </c>
      <c r="M5151" s="147"/>
      <c r="N5151" s="143">
        <f t="shared" si="5584"/>
        <v>222</v>
      </c>
      <c r="O5151" s="143">
        <f t="shared" si="5580"/>
        <v>2641.3199999999997</v>
      </c>
      <c r="P5151" s="143">
        <f t="shared" si="5581"/>
        <v>36519.699999999997</v>
      </c>
      <c r="Q5151" s="143">
        <f t="shared" si="5582"/>
        <v>4905</v>
      </c>
      <c r="R5151" s="188">
        <f t="shared" si="5585"/>
        <v>44288.02</v>
      </c>
      <c r="T5151">
        <v>49995.38</v>
      </c>
      <c r="U5151" s="190">
        <f t="shared" si="5586"/>
        <v>0.88584225182406851</v>
      </c>
    </row>
    <row r="5152" spans="1:21" x14ac:dyDescent="0.2">
      <c r="A5152" s="178">
        <v>42950</v>
      </c>
      <c r="B5152" s="179">
        <v>0.58333333333333337</v>
      </c>
      <c r="C5152" t="s">
        <v>349</v>
      </c>
      <c r="D5152">
        <v>1.32</v>
      </c>
      <c r="E5152">
        <v>11.57</v>
      </c>
      <c r="F5152">
        <v>16.38</v>
      </c>
      <c r="G5152">
        <v>5.91</v>
      </c>
      <c r="H5152" s="184">
        <f t="shared" ref="H5152:L5152" si="5613">H5128</f>
        <v>0.54166666666666663</v>
      </c>
      <c r="I5152" s="185">
        <f t="shared" si="5613"/>
        <v>195</v>
      </c>
      <c r="J5152" s="185">
        <f t="shared" si="5613"/>
        <v>299</v>
      </c>
      <c r="K5152" s="185">
        <f t="shared" si="5613"/>
        <v>2842</v>
      </c>
      <c r="L5152" s="185">
        <f t="shared" si="5613"/>
        <v>1635</v>
      </c>
      <c r="M5152" s="147"/>
      <c r="N5152" s="143">
        <f t="shared" si="5584"/>
        <v>257.40000000000003</v>
      </c>
      <c r="O5152" s="143">
        <f t="shared" si="5580"/>
        <v>3459.4300000000003</v>
      </c>
      <c r="P5152" s="143">
        <f t="shared" si="5581"/>
        <v>46551.96</v>
      </c>
      <c r="Q5152" s="143">
        <f t="shared" si="5582"/>
        <v>9662.85</v>
      </c>
      <c r="R5152" s="188">
        <f t="shared" si="5585"/>
        <v>59931.64</v>
      </c>
      <c r="T5152">
        <v>53124.92</v>
      </c>
      <c r="U5152" s="190">
        <f t="shared" si="5586"/>
        <v>1.128126687061364</v>
      </c>
    </row>
    <row r="5153" spans="1:21" x14ac:dyDescent="0.2">
      <c r="A5153" s="178">
        <v>42950</v>
      </c>
      <c r="B5153" s="179">
        <v>0.625</v>
      </c>
      <c r="C5153" t="s">
        <v>349</v>
      </c>
      <c r="D5153">
        <v>2</v>
      </c>
      <c r="E5153">
        <v>14.28</v>
      </c>
      <c r="F5153">
        <v>21.64</v>
      </c>
      <c r="G5153">
        <v>4</v>
      </c>
      <c r="H5153" s="184">
        <f t="shared" ref="H5153:L5153" si="5614">H5129</f>
        <v>0.58333333333333337</v>
      </c>
      <c r="I5153" s="185">
        <f t="shared" si="5614"/>
        <v>205</v>
      </c>
      <c r="J5153" s="185">
        <f t="shared" si="5614"/>
        <v>237</v>
      </c>
      <c r="K5153" s="185">
        <f t="shared" si="5614"/>
        <v>2842</v>
      </c>
      <c r="L5153" s="185">
        <f t="shared" si="5614"/>
        <v>1635</v>
      </c>
      <c r="M5153" s="147"/>
      <c r="N5153" s="143">
        <f t="shared" si="5584"/>
        <v>410</v>
      </c>
      <c r="O5153" s="143">
        <f t="shared" si="5580"/>
        <v>3384.3599999999997</v>
      </c>
      <c r="P5153" s="143">
        <f t="shared" si="5581"/>
        <v>61500.880000000005</v>
      </c>
      <c r="Q5153" s="143">
        <f t="shared" si="5582"/>
        <v>6540</v>
      </c>
      <c r="R5153" s="188">
        <f t="shared" si="5585"/>
        <v>71835.240000000005</v>
      </c>
      <c r="T5153">
        <v>56129.68</v>
      </c>
      <c r="U5153" s="190">
        <f t="shared" si="5586"/>
        <v>1.2798084720953335</v>
      </c>
    </row>
    <row r="5154" spans="1:21" x14ac:dyDescent="0.2">
      <c r="A5154" s="178">
        <v>42950</v>
      </c>
      <c r="B5154" s="179">
        <v>0.66666666666666663</v>
      </c>
      <c r="C5154" t="s">
        <v>349</v>
      </c>
      <c r="D5154">
        <v>2.31</v>
      </c>
      <c r="E5154">
        <v>20.91</v>
      </c>
      <c r="F5154">
        <v>28.06</v>
      </c>
      <c r="G5154">
        <v>4</v>
      </c>
      <c r="H5154" s="184">
        <f t="shared" ref="H5154:L5154" si="5615">H5130</f>
        <v>0.625</v>
      </c>
      <c r="I5154" s="185">
        <f t="shared" si="5615"/>
        <v>212</v>
      </c>
      <c r="J5154" s="185">
        <f t="shared" si="5615"/>
        <v>213</v>
      </c>
      <c r="K5154" s="185">
        <f t="shared" si="5615"/>
        <v>2842</v>
      </c>
      <c r="L5154" s="185">
        <f t="shared" si="5615"/>
        <v>1380</v>
      </c>
      <c r="M5154" s="147"/>
      <c r="N5154" s="143">
        <f t="shared" si="5584"/>
        <v>489.72</v>
      </c>
      <c r="O5154" s="143">
        <f t="shared" si="5580"/>
        <v>4453.83</v>
      </c>
      <c r="P5154" s="143">
        <f t="shared" si="5581"/>
        <v>79746.51999999999</v>
      </c>
      <c r="Q5154" s="143">
        <f t="shared" si="5582"/>
        <v>5520</v>
      </c>
      <c r="R5154" s="188">
        <f t="shared" si="5585"/>
        <v>90210.069999999992</v>
      </c>
      <c r="T5154">
        <v>58516.92</v>
      </c>
      <c r="U5154" s="190">
        <f t="shared" si="5586"/>
        <v>1.5416065985701228</v>
      </c>
    </row>
    <row r="5155" spans="1:21" x14ac:dyDescent="0.2">
      <c r="A5155" s="178">
        <v>42950</v>
      </c>
      <c r="B5155" s="179">
        <v>0.70833333333333337</v>
      </c>
      <c r="C5155" t="s">
        <v>349</v>
      </c>
      <c r="D5155">
        <v>2.4300000000000002</v>
      </c>
      <c r="E5155">
        <v>33.020000000000003</v>
      </c>
      <c r="F5155">
        <v>41.76</v>
      </c>
      <c r="G5155">
        <v>4</v>
      </c>
      <c r="H5155" s="184">
        <f t="shared" ref="H5155:L5155" si="5616">H5131</f>
        <v>0.66666666666666663</v>
      </c>
      <c r="I5155" s="185">
        <f t="shared" si="5616"/>
        <v>191</v>
      </c>
      <c r="J5155" s="185">
        <f t="shared" si="5616"/>
        <v>237</v>
      </c>
      <c r="K5155" s="185">
        <f t="shared" si="5616"/>
        <v>2842</v>
      </c>
      <c r="L5155" s="185">
        <f t="shared" si="5616"/>
        <v>1380</v>
      </c>
      <c r="M5155" s="147"/>
      <c r="N5155" s="143">
        <f t="shared" si="5584"/>
        <v>464.13000000000005</v>
      </c>
      <c r="O5155" s="143">
        <f t="shared" si="5580"/>
        <v>7825.7400000000007</v>
      </c>
      <c r="P5155" s="143">
        <f t="shared" si="5581"/>
        <v>118681.92</v>
      </c>
      <c r="Q5155" s="143">
        <f t="shared" si="5582"/>
        <v>5520</v>
      </c>
      <c r="R5155" s="188">
        <f t="shared" si="5585"/>
        <v>132491.78999999998</v>
      </c>
      <c r="T5155">
        <v>59962.5</v>
      </c>
      <c r="U5155" s="190">
        <f t="shared" si="5586"/>
        <v>2.2095774859287052</v>
      </c>
    </row>
    <row r="5156" spans="1:21" x14ac:dyDescent="0.2">
      <c r="A5156" s="178">
        <v>42950</v>
      </c>
      <c r="B5156" s="179">
        <v>0.75</v>
      </c>
      <c r="C5156" t="s">
        <v>349</v>
      </c>
      <c r="D5156">
        <v>3.11</v>
      </c>
      <c r="E5156">
        <v>9.1999999999999993</v>
      </c>
      <c r="F5156">
        <v>16.39</v>
      </c>
      <c r="G5156">
        <v>4</v>
      </c>
      <c r="H5156" s="184">
        <f t="shared" ref="H5156:L5156" si="5617">H5132</f>
        <v>0.70833333333333337</v>
      </c>
      <c r="I5156" s="185">
        <f t="shared" si="5617"/>
        <v>218</v>
      </c>
      <c r="J5156" s="185">
        <f t="shared" si="5617"/>
        <v>258</v>
      </c>
      <c r="K5156" s="185">
        <f t="shared" si="5617"/>
        <v>2842</v>
      </c>
      <c r="L5156" s="185">
        <f t="shared" si="5617"/>
        <v>1380</v>
      </c>
      <c r="M5156" s="147"/>
      <c r="N5156" s="143">
        <f t="shared" si="5584"/>
        <v>677.98</v>
      </c>
      <c r="O5156" s="143">
        <f t="shared" si="5580"/>
        <v>2373.6</v>
      </c>
      <c r="P5156" s="143">
        <f t="shared" si="5581"/>
        <v>46580.380000000005</v>
      </c>
      <c r="Q5156" s="143">
        <f t="shared" si="5582"/>
        <v>5520</v>
      </c>
      <c r="R5156" s="188">
        <f t="shared" si="5585"/>
        <v>55151.960000000006</v>
      </c>
      <c r="T5156">
        <v>60589.74</v>
      </c>
      <c r="U5156" s="190">
        <f t="shared" si="5586"/>
        <v>0.91025246188546127</v>
      </c>
    </row>
    <row r="5157" spans="1:21" x14ac:dyDescent="0.2">
      <c r="A5157" s="178">
        <v>42950</v>
      </c>
      <c r="B5157" s="179">
        <v>0.79166666666666663</v>
      </c>
      <c r="C5157" t="s">
        <v>349</v>
      </c>
      <c r="D5157">
        <v>2.11</v>
      </c>
      <c r="E5157">
        <v>5</v>
      </c>
      <c r="F5157">
        <v>9.4499999999999993</v>
      </c>
      <c r="G5157">
        <v>3</v>
      </c>
      <c r="H5157" s="184">
        <f t="shared" ref="H5157:L5157" si="5618">H5133</f>
        <v>0.75</v>
      </c>
      <c r="I5157" s="185">
        <f t="shared" si="5618"/>
        <v>240</v>
      </c>
      <c r="J5157" s="185">
        <f t="shared" si="5618"/>
        <v>365</v>
      </c>
      <c r="K5157" s="185">
        <f t="shared" si="5618"/>
        <v>2842</v>
      </c>
      <c r="L5157" s="185">
        <f t="shared" si="5618"/>
        <v>1380</v>
      </c>
      <c r="M5157" s="147"/>
      <c r="N5157" s="143">
        <f t="shared" si="5584"/>
        <v>506.4</v>
      </c>
      <c r="O5157" s="143">
        <f t="shared" si="5580"/>
        <v>1825</v>
      </c>
      <c r="P5157" s="143">
        <f t="shared" si="5581"/>
        <v>26856.899999999998</v>
      </c>
      <c r="Q5157" s="143">
        <f t="shared" si="5582"/>
        <v>4140</v>
      </c>
      <c r="R5157" s="188">
        <f t="shared" si="5585"/>
        <v>33328.300000000003</v>
      </c>
      <c r="T5157">
        <v>60523.18</v>
      </c>
      <c r="U5157" s="190">
        <f t="shared" si="5586"/>
        <v>0.55067000775570618</v>
      </c>
    </row>
    <row r="5158" spans="1:21" x14ac:dyDescent="0.2">
      <c r="A5158" s="178">
        <v>42950</v>
      </c>
      <c r="B5158" s="179">
        <v>0.83333333333333337</v>
      </c>
      <c r="C5158" t="s">
        <v>349</v>
      </c>
      <c r="D5158">
        <v>2.61</v>
      </c>
      <c r="E5158">
        <v>6.4</v>
      </c>
      <c r="F5158">
        <v>7.31</v>
      </c>
      <c r="G5158">
        <v>1.1200000000000001</v>
      </c>
      <c r="H5158" s="184">
        <f t="shared" ref="H5158:L5158" si="5619">H5134</f>
        <v>0.79166666666666663</v>
      </c>
      <c r="I5158" s="185">
        <f t="shared" si="5619"/>
        <v>320</v>
      </c>
      <c r="J5158" s="185">
        <f t="shared" si="5619"/>
        <v>214</v>
      </c>
      <c r="K5158" s="185">
        <f t="shared" si="5619"/>
        <v>2842</v>
      </c>
      <c r="L5158" s="185">
        <f t="shared" si="5619"/>
        <v>1426</v>
      </c>
      <c r="M5158" s="147"/>
      <c r="N5158" s="143">
        <f t="shared" si="5584"/>
        <v>835.19999999999993</v>
      </c>
      <c r="O5158" s="143">
        <f t="shared" si="5580"/>
        <v>1369.6000000000001</v>
      </c>
      <c r="P5158" s="143">
        <f t="shared" si="5581"/>
        <v>20775.02</v>
      </c>
      <c r="Q5158" s="143">
        <f t="shared" si="5582"/>
        <v>1597.1200000000001</v>
      </c>
      <c r="R5158" s="188">
        <f t="shared" si="5585"/>
        <v>24576.94</v>
      </c>
      <c r="T5158">
        <v>59267.54</v>
      </c>
      <c r="U5158" s="190">
        <f t="shared" si="5586"/>
        <v>0.4146779164446508</v>
      </c>
    </row>
    <row r="5159" spans="1:21" x14ac:dyDescent="0.2">
      <c r="A5159" s="178">
        <v>42950</v>
      </c>
      <c r="B5159" s="179">
        <v>0.875</v>
      </c>
      <c r="C5159" t="s">
        <v>349</v>
      </c>
      <c r="D5159">
        <v>3.5</v>
      </c>
      <c r="E5159">
        <v>6.19</v>
      </c>
      <c r="F5159">
        <v>7.29</v>
      </c>
      <c r="G5159">
        <v>1.02</v>
      </c>
      <c r="H5159" s="184">
        <f t="shared" ref="H5159:L5159" si="5620">H5135</f>
        <v>0.83333333333333337</v>
      </c>
      <c r="I5159" s="185">
        <f t="shared" si="5620"/>
        <v>322</v>
      </c>
      <c r="J5159" s="185">
        <f t="shared" si="5620"/>
        <v>178</v>
      </c>
      <c r="K5159" s="185">
        <f t="shared" si="5620"/>
        <v>2842</v>
      </c>
      <c r="L5159" s="185">
        <f t="shared" si="5620"/>
        <v>1426</v>
      </c>
      <c r="M5159" s="147"/>
      <c r="N5159" s="143">
        <f t="shared" si="5584"/>
        <v>1127</v>
      </c>
      <c r="O5159" s="143">
        <f t="shared" si="5580"/>
        <v>1101.8200000000002</v>
      </c>
      <c r="P5159" s="143">
        <f t="shared" si="5581"/>
        <v>20718.18</v>
      </c>
      <c r="Q5159" s="143">
        <f t="shared" si="5582"/>
        <v>1454.52</v>
      </c>
      <c r="R5159" s="188">
        <f t="shared" si="5585"/>
        <v>24401.52</v>
      </c>
      <c r="T5159">
        <v>57172.71</v>
      </c>
      <c r="U5159" s="190">
        <f t="shared" si="5586"/>
        <v>0.42680362711510439</v>
      </c>
    </row>
    <row r="5160" spans="1:21" x14ac:dyDescent="0.2">
      <c r="A5160" s="178">
        <v>42950</v>
      </c>
      <c r="B5160" s="179">
        <v>0.91666666666666663</v>
      </c>
      <c r="C5160" t="s">
        <v>349</v>
      </c>
      <c r="D5160">
        <v>5.55</v>
      </c>
      <c r="E5160">
        <v>8</v>
      </c>
      <c r="F5160">
        <v>7.34</v>
      </c>
      <c r="G5160">
        <v>1.02</v>
      </c>
      <c r="H5160" s="184">
        <f t="shared" ref="H5160:L5160" si="5621">H5136</f>
        <v>0.875</v>
      </c>
      <c r="I5160" s="185">
        <f t="shared" si="5621"/>
        <v>337</v>
      </c>
      <c r="J5160" s="185">
        <f t="shared" si="5621"/>
        <v>173</v>
      </c>
      <c r="K5160" s="185">
        <f t="shared" si="5621"/>
        <v>2842</v>
      </c>
      <c r="L5160" s="185">
        <f t="shared" si="5621"/>
        <v>1426</v>
      </c>
      <c r="M5160" s="147"/>
      <c r="N5160" s="143">
        <f t="shared" si="5584"/>
        <v>1870.35</v>
      </c>
      <c r="O5160" s="143">
        <f t="shared" si="5580"/>
        <v>1384</v>
      </c>
      <c r="P5160" s="143">
        <f t="shared" si="5581"/>
        <v>20860.28</v>
      </c>
      <c r="Q5160" s="143">
        <f t="shared" si="5582"/>
        <v>1454.52</v>
      </c>
      <c r="R5160" s="188">
        <f t="shared" si="5585"/>
        <v>25569.149999999998</v>
      </c>
      <c r="T5160">
        <v>55308.13</v>
      </c>
      <c r="U5160" s="190">
        <f t="shared" si="5586"/>
        <v>0.46230364324376905</v>
      </c>
    </row>
    <row r="5161" spans="1:21" x14ac:dyDescent="0.2">
      <c r="A5161" s="178">
        <v>42950</v>
      </c>
      <c r="B5161" s="179">
        <v>0.95833333333333337</v>
      </c>
      <c r="C5161" t="s">
        <v>349</v>
      </c>
      <c r="D5161">
        <v>14.03</v>
      </c>
      <c r="E5161">
        <v>5.2</v>
      </c>
      <c r="F5161">
        <v>4</v>
      </c>
      <c r="G5161">
        <v>0.12</v>
      </c>
      <c r="H5161" s="184">
        <f t="shared" ref="H5161:L5161" si="5622">H5137</f>
        <v>0.91666666666666663</v>
      </c>
      <c r="I5161" s="185">
        <f t="shared" si="5622"/>
        <v>394</v>
      </c>
      <c r="J5161" s="185">
        <f t="shared" si="5622"/>
        <v>194</v>
      </c>
      <c r="K5161" s="185">
        <f t="shared" si="5622"/>
        <v>2842</v>
      </c>
      <c r="L5161" s="185">
        <f t="shared" si="5622"/>
        <v>1426</v>
      </c>
      <c r="M5161" s="147"/>
      <c r="N5161" s="143">
        <f t="shared" si="5584"/>
        <v>5527.82</v>
      </c>
      <c r="O5161" s="143">
        <f t="shared" si="5580"/>
        <v>1008.8000000000001</v>
      </c>
      <c r="P5161" s="143">
        <f t="shared" si="5581"/>
        <v>11368</v>
      </c>
      <c r="Q5161" s="143">
        <f t="shared" si="5582"/>
        <v>171.12</v>
      </c>
      <c r="R5161" s="188">
        <f t="shared" si="5585"/>
        <v>18075.739999999998</v>
      </c>
      <c r="T5161">
        <v>53414.879999999997</v>
      </c>
      <c r="U5161" s="190">
        <f t="shared" si="5586"/>
        <v>0.33840270726059851</v>
      </c>
    </row>
    <row r="5162" spans="1:21" x14ac:dyDescent="0.2">
      <c r="A5162" s="178">
        <v>42950</v>
      </c>
      <c r="B5162" s="180">
        <v>1</v>
      </c>
      <c r="C5162" t="s">
        <v>349</v>
      </c>
      <c r="D5162">
        <v>11.28</v>
      </c>
      <c r="E5162">
        <v>3</v>
      </c>
      <c r="F5162">
        <v>1.98</v>
      </c>
      <c r="G5162">
        <v>0.01</v>
      </c>
      <c r="H5162" s="184">
        <f t="shared" ref="H5162:L5162" si="5623">H5138</f>
        <v>0.95833333333333337</v>
      </c>
      <c r="I5162" s="185">
        <f t="shared" si="5623"/>
        <v>389</v>
      </c>
      <c r="J5162" s="185">
        <f t="shared" si="5623"/>
        <v>265</v>
      </c>
      <c r="K5162" s="185">
        <f t="shared" si="5623"/>
        <v>2985</v>
      </c>
      <c r="L5162" s="185">
        <f t="shared" si="5623"/>
        <v>1111</v>
      </c>
      <c r="M5162" s="147"/>
      <c r="N5162" s="143">
        <f t="shared" si="5584"/>
        <v>4387.92</v>
      </c>
      <c r="O5162" s="143">
        <f t="shared" si="5580"/>
        <v>795</v>
      </c>
      <c r="P5162" s="143">
        <f t="shared" si="5581"/>
        <v>5910.3</v>
      </c>
      <c r="Q5162" s="143">
        <f t="shared" si="5582"/>
        <v>11.11</v>
      </c>
      <c r="R5162" s="188">
        <f t="shared" si="5585"/>
        <v>11104.330000000002</v>
      </c>
      <c r="T5162">
        <v>49851</v>
      </c>
      <c r="U5162" s="190">
        <f t="shared" si="5586"/>
        <v>0.22275039618061829</v>
      </c>
    </row>
    <row r="5163" spans="1:21" x14ac:dyDescent="0.2">
      <c r="A5163" s="178">
        <v>42951</v>
      </c>
      <c r="B5163" s="179">
        <v>4.1666666666666664E-2</v>
      </c>
      <c r="C5163" t="s">
        <v>349</v>
      </c>
      <c r="D5163">
        <v>4</v>
      </c>
      <c r="E5163">
        <v>2.4</v>
      </c>
      <c r="F5163">
        <v>1</v>
      </c>
      <c r="G5163">
        <v>0.12</v>
      </c>
      <c r="H5163" s="184">
        <f t="shared" ref="H5163:L5163" si="5624">H5139</f>
        <v>1</v>
      </c>
      <c r="I5163" s="185">
        <f t="shared" si="5624"/>
        <v>362</v>
      </c>
      <c r="J5163" s="185">
        <f t="shared" si="5624"/>
        <v>243</v>
      </c>
      <c r="K5163" s="185">
        <f t="shared" si="5624"/>
        <v>2985</v>
      </c>
      <c r="L5163" s="185">
        <f t="shared" si="5624"/>
        <v>1111</v>
      </c>
      <c r="M5163" s="147"/>
      <c r="N5163" s="143">
        <f t="shared" si="5584"/>
        <v>1448</v>
      </c>
      <c r="O5163" s="143">
        <f t="shared" si="5580"/>
        <v>583.19999999999993</v>
      </c>
      <c r="P5163" s="143">
        <f t="shared" si="5581"/>
        <v>2985</v>
      </c>
      <c r="Q5163" s="143">
        <f t="shared" si="5582"/>
        <v>133.32</v>
      </c>
      <c r="R5163" s="188">
        <f t="shared" si="5585"/>
        <v>5149.5199999999995</v>
      </c>
      <c r="T5163">
        <v>45912.54</v>
      </c>
      <c r="U5163" s="190">
        <f t="shared" si="5586"/>
        <v>0.11215933598968821</v>
      </c>
    </row>
    <row r="5164" spans="1:21" x14ac:dyDescent="0.2">
      <c r="A5164" s="178">
        <v>42951</v>
      </c>
      <c r="B5164" s="179">
        <v>8.3333333333333329E-2</v>
      </c>
      <c r="C5164" t="s">
        <v>349</v>
      </c>
      <c r="D5164">
        <v>3.07</v>
      </c>
      <c r="E5164">
        <v>1.06</v>
      </c>
      <c r="F5164">
        <v>1</v>
      </c>
      <c r="G5164">
        <v>0.12</v>
      </c>
      <c r="H5164" s="184">
        <f t="shared" ref="H5164:L5164" si="5625">H5140</f>
        <v>4.1666666666666664E-2</v>
      </c>
      <c r="I5164" s="185">
        <f t="shared" si="5625"/>
        <v>294</v>
      </c>
      <c r="J5164" s="185">
        <f t="shared" si="5625"/>
        <v>212</v>
      </c>
      <c r="K5164" s="185">
        <f t="shared" si="5625"/>
        <v>2985</v>
      </c>
      <c r="L5164" s="185">
        <f t="shared" si="5625"/>
        <v>1111</v>
      </c>
      <c r="M5164" s="147"/>
      <c r="N5164" s="143">
        <f t="shared" si="5584"/>
        <v>902.57999999999993</v>
      </c>
      <c r="O5164" s="143">
        <f t="shared" si="5580"/>
        <v>224.72</v>
      </c>
      <c r="P5164" s="143">
        <f t="shared" si="5581"/>
        <v>2985</v>
      </c>
      <c r="Q5164" s="143">
        <f t="shared" si="5582"/>
        <v>133.32</v>
      </c>
      <c r="R5164" s="188">
        <f t="shared" si="5585"/>
        <v>4245.62</v>
      </c>
      <c r="T5164">
        <v>42619.43</v>
      </c>
      <c r="U5164" s="190">
        <f t="shared" si="5586"/>
        <v>9.9617005670887659E-2</v>
      </c>
    </row>
    <row r="5165" spans="1:21" x14ac:dyDescent="0.2">
      <c r="A5165" s="178">
        <v>42951</v>
      </c>
      <c r="B5165" s="179">
        <v>0.125</v>
      </c>
      <c r="C5165" t="s">
        <v>349</v>
      </c>
      <c r="D5165">
        <v>2.11</v>
      </c>
      <c r="E5165">
        <v>1</v>
      </c>
      <c r="F5165">
        <v>1</v>
      </c>
      <c r="G5165">
        <v>0.5</v>
      </c>
      <c r="H5165" s="184">
        <f t="shared" ref="H5165:L5165" si="5626">H5141</f>
        <v>8.3333333333333329E-2</v>
      </c>
      <c r="I5165" s="185">
        <f t="shared" si="5626"/>
        <v>236</v>
      </c>
      <c r="J5165" s="185">
        <f t="shared" si="5626"/>
        <v>179</v>
      </c>
      <c r="K5165" s="185">
        <f t="shared" si="5626"/>
        <v>2985</v>
      </c>
      <c r="L5165" s="185">
        <f t="shared" si="5626"/>
        <v>1111</v>
      </c>
      <c r="M5165" s="147"/>
      <c r="N5165" s="143">
        <f t="shared" si="5584"/>
        <v>497.96</v>
      </c>
      <c r="O5165" s="143">
        <f t="shared" si="5580"/>
        <v>179</v>
      </c>
      <c r="P5165" s="143">
        <f t="shared" si="5581"/>
        <v>2985</v>
      </c>
      <c r="Q5165" s="143">
        <f t="shared" si="5582"/>
        <v>555.5</v>
      </c>
      <c r="R5165" s="188">
        <f t="shared" si="5585"/>
        <v>4217.46</v>
      </c>
      <c r="T5165">
        <v>40291.160000000003</v>
      </c>
      <c r="U5165" s="190">
        <f t="shared" si="5586"/>
        <v>0.10467457377747376</v>
      </c>
    </row>
    <row r="5166" spans="1:21" x14ac:dyDescent="0.2">
      <c r="A5166" s="178">
        <v>42951</v>
      </c>
      <c r="B5166" s="179">
        <v>0.16666666666666666</v>
      </c>
      <c r="C5166" t="s">
        <v>349</v>
      </c>
      <c r="D5166">
        <v>2</v>
      </c>
      <c r="E5166">
        <v>1</v>
      </c>
      <c r="F5166">
        <v>1</v>
      </c>
      <c r="G5166">
        <v>0.5</v>
      </c>
      <c r="H5166" s="184">
        <f t="shared" ref="H5166:L5166" si="5627">H5142</f>
        <v>0.125</v>
      </c>
      <c r="I5166" s="185">
        <f t="shared" si="5627"/>
        <v>201</v>
      </c>
      <c r="J5166" s="185">
        <f t="shared" si="5627"/>
        <v>205</v>
      </c>
      <c r="K5166" s="185">
        <f t="shared" si="5627"/>
        <v>2985</v>
      </c>
      <c r="L5166" s="185">
        <f t="shared" si="5627"/>
        <v>1717</v>
      </c>
      <c r="M5166" s="147"/>
      <c r="N5166" s="143">
        <f t="shared" si="5584"/>
        <v>402</v>
      </c>
      <c r="O5166" s="143">
        <f t="shared" si="5580"/>
        <v>205</v>
      </c>
      <c r="P5166" s="143">
        <f t="shared" si="5581"/>
        <v>2985</v>
      </c>
      <c r="Q5166" s="143">
        <f t="shared" si="5582"/>
        <v>858.5</v>
      </c>
      <c r="R5166" s="188">
        <f t="shared" si="5585"/>
        <v>4450.5</v>
      </c>
      <c r="T5166">
        <v>38604.519999999997</v>
      </c>
      <c r="U5166" s="190">
        <f t="shared" si="5586"/>
        <v>0.11528442783383916</v>
      </c>
    </row>
    <row r="5167" spans="1:21" x14ac:dyDescent="0.2">
      <c r="A5167" s="178">
        <v>42951</v>
      </c>
      <c r="B5167" s="179">
        <v>0.20833333333333334</v>
      </c>
      <c r="C5167" t="s">
        <v>349</v>
      </c>
      <c r="D5167">
        <v>1</v>
      </c>
      <c r="E5167">
        <v>1</v>
      </c>
      <c r="F5167">
        <v>1</v>
      </c>
      <c r="G5167">
        <v>0.5</v>
      </c>
      <c r="H5167" s="184">
        <f t="shared" ref="H5167:L5167" si="5628">H5143</f>
        <v>0.16666666666666666</v>
      </c>
      <c r="I5167" s="185">
        <f t="shared" si="5628"/>
        <v>185</v>
      </c>
      <c r="J5167" s="185">
        <f t="shared" si="5628"/>
        <v>205</v>
      </c>
      <c r="K5167" s="185">
        <f t="shared" si="5628"/>
        <v>2985</v>
      </c>
      <c r="L5167" s="185">
        <f t="shared" si="5628"/>
        <v>1717</v>
      </c>
      <c r="M5167" s="147"/>
      <c r="N5167" s="143">
        <f t="shared" si="5584"/>
        <v>185</v>
      </c>
      <c r="O5167" s="143">
        <f t="shared" si="5580"/>
        <v>205</v>
      </c>
      <c r="P5167" s="143">
        <f t="shared" si="5581"/>
        <v>2985</v>
      </c>
      <c r="Q5167" s="143">
        <f t="shared" si="5582"/>
        <v>858.5</v>
      </c>
      <c r="R5167" s="188">
        <f t="shared" si="5585"/>
        <v>4233.5</v>
      </c>
      <c r="T5167">
        <v>37742.54</v>
      </c>
      <c r="U5167" s="190">
        <f t="shared" si="5586"/>
        <v>0.11216786151647451</v>
      </c>
    </row>
    <row r="5168" spans="1:21" x14ac:dyDescent="0.2">
      <c r="A5168" s="178">
        <v>42951</v>
      </c>
      <c r="B5168" s="179">
        <v>0.25</v>
      </c>
      <c r="C5168" t="s">
        <v>349</v>
      </c>
      <c r="D5168">
        <v>1</v>
      </c>
      <c r="E5168">
        <v>2.54</v>
      </c>
      <c r="F5168">
        <v>1</v>
      </c>
      <c r="G5168">
        <v>0.5</v>
      </c>
      <c r="H5168" s="184">
        <f t="shared" ref="H5168:L5168" si="5629">H5144</f>
        <v>0.20833333333333334</v>
      </c>
      <c r="I5168" s="185">
        <f t="shared" si="5629"/>
        <v>207</v>
      </c>
      <c r="J5168" s="185">
        <f t="shared" si="5629"/>
        <v>283</v>
      </c>
      <c r="K5168" s="185">
        <f t="shared" si="5629"/>
        <v>2985</v>
      </c>
      <c r="L5168" s="185">
        <f t="shared" si="5629"/>
        <v>1717</v>
      </c>
      <c r="M5168" s="147"/>
      <c r="N5168" s="143">
        <f t="shared" si="5584"/>
        <v>207</v>
      </c>
      <c r="O5168" s="143">
        <f t="shared" si="5580"/>
        <v>718.82</v>
      </c>
      <c r="P5168" s="143">
        <f t="shared" si="5581"/>
        <v>2985</v>
      </c>
      <c r="Q5168" s="143">
        <f t="shared" si="5582"/>
        <v>858.5</v>
      </c>
      <c r="R5168" s="188">
        <f t="shared" si="5585"/>
        <v>4769.32</v>
      </c>
      <c r="T5168">
        <v>37610.480000000003</v>
      </c>
      <c r="U5168" s="190">
        <f t="shared" si="5586"/>
        <v>0.12680827258785315</v>
      </c>
    </row>
    <row r="5169" spans="1:21" x14ac:dyDescent="0.2">
      <c r="A5169" s="178">
        <v>42951</v>
      </c>
      <c r="B5169" s="179">
        <v>0.29166666666666669</v>
      </c>
      <c r="C5169" t="s">
        <v>349</v>
      </c>
      <c r="D5169">
        <v>2.11</v>
      </c>
      <c r="E5169">
        <v>4</v>
      </c>
      <c r="F5169">
        <v>1</v>
      </c>
      <c r="G5169">
        <v>1.1000000000000001</v>
      </c>
      <c r="H5169" s="184">
        <f t="shared" ref="H5169:L5169" si="5630">H5145</f>
        <v>0.25</v>
      </c>
      <c r="I5169" s="185">
        <f t="shared" si="5630"/>
        <v>327</v>
      </c>
      <c r="J5169" s="185">
        <f t="shared" si="5630"/>
        <v>438</v>
      </c>
      <c r="K5169" s="185">
        <f t="shared" si="5630"/>
        <v>2985</v>
      </c>
      <c r="L5169" s="185">
        <f t="shared" si="5630"/>
        <v>1717</v>
      </c>
      <c r="M5169" s="147"/>
      <c r="N5169" s="143">
        <f t="shared" si="5584"/>
        <v>689.96999999999991</v>
      </c>
      <c r="O5169" s="143">
        <f t="shared" si="5580"/>
        <v>1752</v>
      </c>
      <c r="P5169" s="143">
        <f t="shared" si="5581"/>
        <v>2985</v>
      </c>
      <c r="Q5169" s="143">
        <f t="shared" si="5582"/>
        <v>1888.7</v>
      </c>
      <c r="R5169" s="188">
        <f t="shared" si="5585"/>
        <v>7315.6699999999992</v>
      </c>
      <c r="T5169">
        <v>38638.74</v>
      </c>
      <c r="U5169" s="190">
        <f t="shared" si="5586"/>
        <v>0.18933510771831585</v>
      </c>
    </row>
    <row r="5170" spans="1:21" x14ac:dyDescent="0.2">
      <c r="A5170" s="178">
        <v>42951</v>
      </c>
      <c r="B5170" s="179">
        <v>0.33333333333333331</v>
      </c>
      <c r="C5170" t="s">
        <v>349</v>
      </c>
      <c r="D5170">
        <v>2.5</v>
      </c>
      <c r="E5170">
        <v>3</v>
      </c>
      <c r="F5170">
        <v>1</v>
      </c>
      <c r="G5170">
        <v>1.52</v>
      </c>
      <c r="H5170" s="184">
        <f t="shared" ref="H5170:L5170" si="5631">H5146</f>
        <v>0.29166666666666669</v>
      </c>
      <c r="I5170" s="185">
        <f t="shared" si="5631"/>
        <v>249</v>
      </c>
      <c r="J5170" s="185">
        <f t="shared" si="5631"/>
        <v>556</v>
      </c>
      <c r="K5170" s="185">
        <f t="shared" si="5631"/>
        <v>2872</v>
      </c>
      <c r="L5170" s="185">
        <f t="shared" si="5631"/>
        <v>2219</v>
      </c>
      <c r="M5170" s="147"/>
      <c r="N5170" s="143">
        <f t="shared" si="5584"/>
        <v>622.5</v>
      </c>
      <c r="O5170" s="143">
        <f t="shared" si="5580"/>
        <v>1668</v>
      </c>
      <c r="P5170" s="143">
        <f t="shared" si="5581"/>
        <v>2872</v>
      </c>
      <c r="Q5170" s="143">
        <f t="shared" si="5582"/>
        <v>3372.88</v>
      </c>
      <c r="R5170" s="188">
        <f t="shared" si="5585"/>
        <v>8535.380000000001</v>
      </c>
      <c r="T5170">
        <v>40483.03</v>
      </c>
      <c r="U5170" s="190">
        <f t="shared" si="5586"/>
        <v>0.2108384673775654</v>
      </c>
    </row>
    <row r="5171" spans="1:21" x14ac:dyDescent="0.2">
      <c r="A5171" s="178">
        <v>42951</v>
      </c>
      <c r="B5171" s="179">
        <v>0.375</v>
      </c>
      <c r="C5171" t="s">
        <v>349</v>
      </c>
      <c r="D5171">
        <v>2.61</v>
      </c>
      <c r="E5171">
        <v>4.5999999999999996</v>
      </c>
      <c r="F5171">
        <v>1.78</v>
      </c>
      <c r="G5171">
        <v>2.94</v>
      </c>
      <c r="H5171" s="184">
        <f t="shared" ref="H5171:L5171" si="5632">H5147</f>
        <v>0.33333333333333331</v>
      </c>
      <c r="I5171" s="185">
        <f t="shared" si="5632"/>
        <v>256</v>
      </c>
      <c r="J5171" s="185">
        <f t="shared" si="5632"/>
        <v>306</v>
      </c>
      <c r="K5171" s="185">
        <f t="shared" si="5632"/>
        <v>2872</v>
      </c>
      <c r="L5171" s="185">
        <f t="shared" si="5632"/>
        <v>2219</v>
      </c>
      <c r="M5171" s="147"/>
      <c r="N5171" s="143">
        <f t="shared" si="5584"/>
        <v>668.16</v>
      </c>
      <c r="O5171" s="143">
        <f t="shared" si="5580"/>
        <v>1407.6</v>
      </c>
      <c r="P5171" s="143">
        <f t="shared" si="5581"/>
        <v>5112.16</v>
      </c>
      <c r="Q5171" s="143">
        <f t="shared" si="5582"/>
        <v>6523.86</v>
      </c>
      <c r="R5171" s="188">
        <f t="shared" si="5585"/>
        <v>13711.779999999999</v>
      </c>
      <c r="T5171">
        <v>41477.53</v>
      </c>
      <c r="U5171" s="190">
        <f t="shared" si="5586"/>
        <v>0.33058333029956216</v>
      </c>
    </row>
    <row r="5172" spans="1:21" x14ac:dyDescent="0.2">
      <c r="A5172" s="178">
        <v>42951</v>
      </c>
      <c r="B5172" s="179">
        <v>0.41666666666666669</v>
      </c>
      <c r="C5172" t="s">
        <v>349</v>
      </c>
      <c r="D5172">
        <v>2</v>
      </c>
      <c r="E5172">
        <v>6</v>
      </c>
      <c r="F5172">
        <v>4</v>
      </c>
      <c r="G5172">
        <v>3.89</v>
      </c>
      <c r="H5172" s="184">
        <f t="shared" ref="H5172:L5172" si="5633">H5148</f>
        <v>0.375</v>
      </c>
      <c r="I5172" s="185">
        <f t="shared" si="5633"/>
        <v>156</v>
      </c>
      <c r="J5172" s="185">
        <f t="shared" si="5633"/>
        <v>343</v>
      </c>
      <c r="K5172" s="185">
        <f t="shared" si="5633"/>
        <v>2872</v>
      </c>
      <c r="L5172" s="185">
        <f t="shared" si="5633"/>
        <v>2219</v>
      </c>
      <c r="M5172" s="147"/>
      <c r="N5172" s="143">
        <f t="shared" si="5584"/>
        <v>312</v>
      </c>
      <c r="O5172" s="143">
        <f t="shared" si="5580"/>
        <v>2058</v>
      </c>
      <c r="P5172" s="143">
        <f t="shared" si="5581"/>
        <v>11488</v>
      </c>
      <c r="Q5172" s="143">
        <f t="shared" si="5582"/>
        <v>8631.91</v>
      </c>
      <c r="R5172" s="188">
        <f t="shared" si="5585"/>
        <v>22489.91</v>
      </c>
      <c r="T5172">
        <v>44163.57</v>
      </c>
      <c r="U5172" s="190">
        <f t="shared" si="5586"/>
        <v>0.50924121396888888</v>
      </c>
    </row>
    <row r="5173" spans="1:21" x14ac:dyDescent="0.2">
      <c r="A5173" s="178">
        <v>42951</v>
      </c>
      <c r="B5173" s="179">
        <v>0.45833333333333331</v>
      </c>
      <c r="C5173" t="s">
        <v>349</v>
      </c>
      <c r="D5173">
        <v>2.11</v>
      </c>
      <c r="E5173">
        <v>8.52</v>
      </c>
      <c r="F5173">
        <v>4.8099999999999996</v>
      </c>
      <c r="G5173">
        <v>2</v>
      </c>
      <c r="H5173" s="184">
        <f t="shared" ref="H5173:L5173" si="5634">H5149</f>
        <v>0.41666666666666669</v>
      </c>
      <c r="I5173" s="185">
        <f t="shared" si="5634"/>
        <v>196</v>
      </c>
      <c r="J5173" s="185">
        <f t="shared" si="5634"/>
        <v>315</v>
      </c>
      <c r="K5173" s="185">
        <f t="shared" si="5634"/>
        <v>2872</v>
      </c>
      <c r="L5173" s="185">
        <f t="shared" si="5634"/>
        <v>2219</v>
      </c>
      <c r="M5173" s="147"/>
      <c r="N5173" s="143">
        <f t="shared" si="5584"/>
        <v>413.56</v>
      </c>
      <c r="O5173" s="143">
        <f t="shared" si="5580"/>
        <v>2683.7999999999997</v>
      </c>
      <c r="P5173" s="143">
        <f t="shared" si="5581"/>
        <v>13814.32</v>
      </c>
      <c r="Q5173" s="143">
        <f t="shared" si="5582"/>
        <v>4438</v>
      </c>
      <c r="R5173" s="188">
        <f t="shared" si="5585"/>
        <v>21349.68</v>
      </c>
      <c r="T5173">
        <v>47965.8</v>
      </c>
      <c r="U5173" s="190">
        <f t="shared" si="5586"/>
        <v>0.44510213527138082</v>
      </c>
    </row>
    <row r="5174" spans="1:21" x14ac:dyDescent="0.2">
      <c r="A5174" s="178">
        <v>42951</v>
      </c>
      <c r="B5174" s="179">
        <v>0.5</v>
      </c>
      <c r="C5174" t="s">
        <v>349</v>
      </c>
      <c r="D5174">
        <v>1</v>
      </c>
      <c r="E5174">
        <v>8.75</v>
      </c>
      <c r="F5174">
        <v>7.21</v>
      </c>
      <c r="G5174">
        <v>1.25</v>
      </c>
      <c r="H5174" s="184">
        <f t="shared" ref="H5174:L5174" si="5635">H5150</f>
        <v>0.45833333333333331</v>
      </c>
      <c r="I5174" s="185">
        <f t="shared" si="5635"/>
        <v>226</v>
      </c>
      <c r="J5174" s="185">
        <f t="shared" si="5635"/>
        <v>326</v>
      </c>
      <c r="K5174" s="185">
        <f t="shared" si="5635"/>
        <v>2842</v>
      </c>
      <c r="L5174" s="185">
        <f t="shared" si="5635"/>
        <v>1635</v>
      </c>
      <c r="M5174" s="147"/>
      <c r="N5174" s="143">
        <f t="shared" si="5584"/>
        <v>226</v>
      </c>
      <c r="O5174" s="143">
        <f t="shared" si="5580"/>
        <v>2852.5</v>
      </c>
      <c r="P5174" s="143">
        <f t="shared" si="5581"/>
        <v>20490.82</v>
      </c>
      <c r="Q5174" s="143">
        <f t="shared" si="5582"/>
        <v>2043.75</v>
      </c>
      <c r="R5174" s="188">
        <f t="shared" si="5585"/>
        <v>25613.07</v>
      </c>
      <c r="T5174">
        <v>52135.15</v>
      </c>
      <c r="U5174" s="190">
        <f t="shared" si="5586"/>
        <v>0.49128217718755962</v>
      </c>
    </row>
    <row r="5175" spans="1:21" x14ac:dyDescent="0.2">
      <c r="A5175" s="178">
        <v>42951</v>
      </c>
      <c r="B5175" s="179">
        <v>0.54166666666666663</v>
      </c>
      <c r="C5175" t="s">
        <v>349</v>
      </c>
      <c r="D5175">
        <v>1</v>
      </c>
      <c r="E5175">
        <v>10.94</v>
      </c>
      <c r="F5175">
        <v>14.35</v>
      </c>
      <c r="G5175">
        <v>3.42</v>
      </c>
      <c r="H5175" s="184">
        <f t="shared" ref="H5175:L5175" si="5636">H5151</f>
        <v>0.5</v>
      </c>
      <c r="I5175" s="185">
        <f t="shared" si="5636"/>
        <v>222</v>
      </c>
      <c r="J5175" s="185">
        <f t="shared" si="5636"/>
        <v>319</v>
      </c>
      <c r="K5175" s="185">
        <f t="shared" si="5636"/>
        <v>2842</v>
      </c>
      <c r="L5175" s="185">
        <f t="shared" si="5636"/>
        <v>1635</v>
      </c>
      <c r="M5175" s="147"/>
      <c r="N5175" s="143">
        <f t="shared" si="5584"/>
        <v>222</v>
      </c>
      <c r="O5175" s="143">
        <f t="shared" si="5580"/>
        <v>3489.8599999999997</v>
      </c>
      <c r="P5175" s="143">
        <f t="shared" si="5581"/>
        <v>40782.699999999997</v>
      </c>
      <c r="Q5175" s="143">
        <f t="shared" si="5582"/>
        <v>5591.7</v>
      </c>
      <c r="R5175" s="188">
        <f t="shared" si="5585"/>
        <v>50086.259999999995</v>
      </c>
      <c r="T5175">
        <v>55970.44</v>
      </c>
      <c r="U5175" s="190">
        <f t="shared" si="5586"/>
        <v>0.89486986344934916</v>
      </c>
    </row>
    <row r="5176" spans="1:21" x14ac:dyDescent="0.2">
      <c r="A5176" s="178">
        <v>42951</v>
      </c>
      <c r="B5176" s="179">
        <v>0.58333333333333337</v>
      </c>
      <c r="C5176" t="s">
        <v>349</v>
      </c>
      <c r="D5176">
        <v>1.49</v>
      </c>
      <c r="E5176">
        <v>15.57</v>
      </c>
      <c r="F5176">
        <v>19.309999999999999</v>
      </c>
      <c r="G5176">
        <v>9</v>
      </c>
      <c r="H5176" s="184">
        <f t="shared" ref="H5176:L5176" si="5637">H5152</f>
        <v>0.54166666666666663</v>
      </c>
      <c r="I5176" s="185">
        <f t="shared" si="5637"/>
        <v>195</v>
      </c>
      <c r="J5176" s="185">
        <f t="shared" si="5637"/>
        <v>299</v>
      </c>
      <c r="K5176" s="185">
        <f t="shared" si="5637"/>
        <v>2842</v>
      </c>
      <c r="L5176" s="185">
        <f t="shared" si="5637"/>
        <v>1635</v>
      </c>
      <c r="M5176" s="147"/>
      <c r="N5176" s="143">
        <f t="shared" si="5584"/>
        <v>290.55</v>
      </c>
      <c r="O5176" s="143">
        <f t="shared" si="5580"/>
        <v>4655.43</v>
      </c>
      <c r="P5176" s="143">
        <f t="shared" si="5581"/>
        <v>54879.02</v>
      </c>
      <c r="Q5176" s="143">
        <f t="shared" si="5582"/>
        <v>14715</v>
      </c>
      <c r="R5176" s="188">
        <f t="shared" si="5585"/>
        <v>74540</v>
      </c>
      <c r="T5176">
        <v>59052.02</v>
      </c>
      <c r="U5176" s="190">
        <f t="shared" si="5586"/>
        <v>1.2622768873952153</v>
      </c>
    </row>
    <row r="5177" spans="1:21" x14ac:dyDescent="0.2">
      <c r="A5177" s="178">
        <v>42951</v>
      </c>
      <c r="B5177" s="179">
        <v>0.625</v>
      </c>
      <c r="C5177" t="s">
        <v>349</v>
      </c>
      <c r="D5177">
        <v>2.11</v>
      </c>
      <c r="E5177">
        <v>20.53</v>
      </c>
      <c r="F5177">
        <v>25.7</v>
      </c>
      <c r="G5177">
        <v>4</v>
      </c>
      <c r="H5177" s="184">
        <f t="shared" ref="H5177:L5177" si="5638">H5153</f>
        <v>0.58333333333333337</v>
      </c>
      <c r="I5177" s="185">
        <f t="shared" si="5638"/>
        <v>205</v>
      </c>
      <c r="J5177" s="185">
        <f t="shared" si="5638"/>
        <v>237</v>
      </c>
      <c r="K5177" s="185">
        <f t="shared" si="5638"/>
        <v>2842</v>
      </c>
      <c r="L5177" s="185">
        <f t="shared" si="5638"/>
        <v>1635</v>
      </c>
      <c r="M5177" s="147"/>
      <c r="N5177" s="143">
        <f t="shared" si="5584"/>
        <v>432.54999999999995</v>
      </c>
      <c r="O5177" s="143">
        <f t="shared" si="5580"/>
        <v>4865.6100000000006</v>
      </c>
      <c r="P5177" s="143">
        <f t="shared" si="5581"/>
        <v>73039.399999999994</v>
      </c>
      <c r="Q5177" s="143">
        <f t="shared" si="5582"/>
        <v>6540</v>
      </c>
      <c r="R5177" s="188">
        <f t="shared" si="5585"/>
        <v>84877.56</v>
      </c>
      <c r="T5177">
        <v>61430.11</v>
      </c>
      <c r="U5177" s="190">
        <f t="shared" si="5586"/>
        <v>1.3816931143375781</v>
      </c>
    </row>
    <row r="5178" spans="1:21" x14ac:dyDescent="0.2">
      <c r="A5178" s="178">
        <v>42951</v>
      </c>
      <c r="B5178" s="179">
        <v>0.66666666666666663</v>
      </c>
      <c r="C5178" t="s">
        <v>349</v>
      </c>
      <c r="D5178">
        <v>2.31</v>
      </c>
      <c r="E5178">
        <v>33.880000000000003</v>
      </c>
      <c r="F5178">
        <v>40</v>
      </c>
      <c r="G5178">
        <v>4</v>
      </c>
      <c r="H5178" s="184">
        <f t="shared" ref="H5178:L5178" si="5639">H5154</f>
        <v>0.625</v>
      </c>
      <c r="I5178" s="185">
        <f t="shared" si="5639"/>
        <v>212</v>
      </c>
      <c r="J5178" s="185">
        <f t="shared" si="5639"/>
        <v>213</v>
      </c>
      <c r="K5178" s="185">
        <f t="shared" si="5639"/>
        <v>2842</v>
      </c>
      <c r="L5178" s="185">
        <f t="shared" si="5639"/>
        <v>1380</v>
      </c>
      <c r="M5178" s="147"/>
      <c r="N5178" s="143">
        <f t="shared" si="5584"/>
        <v>489.72</v>
      </c>
      <c r="O5178" s="143">
        <f t="shared" si="5580"/>
        <v>7216.4400000000005</v>
      </c>
      <c r="P5178" s="143">
        <f t="shared" si="5581"/>
        <v>113680</v>
      </c>
      <c r="Q5178" s="143">
        <f t="shared" si="5582"/>
        <v>5520</v>
      </c>
      <c r="R5178" s="188">
        <f t="shared" si="5585"/>
        <v>126906.16</v>
      </c>
      <c r="T5178">
        <v>62827.19</v>
      </c>
      <c r="U5178" s="190">
        <f t="shared" si="5586"/>
        <v>2.0199241761409352</v>
      </c>
    </row>
    <row r="5179" spans="1:21" x14ac:dyDescent="0.2">
      <c r="A5179" s="178">
        <v>42951</v>
      </c>
      <c r="B5179" s="179">
        <v>0.70833333333333337</v>
      </c>
      <c r="C5179" t="s">
        <v>349</v>
      </c>
      <c r="D5179">
        <v>2.61</v>
      </c>
      <c r="E5179">
        <v>15.54</v>
      </c>
      <c r="F5179">
        <v>23.46</v>
      </c>
      <c r="G5179">
        <v>4</v>
      </c>
      <c r="H5179" s="184">
        <f t="shared" ref="H5179:L5179" si="5640">H5155</f>
        <v>0.66666666666666663</v>
      </c>
      <c r="I5179" s="185">
        <f t="shared" si="5640"/>
        <v>191</v>
      </c>
      <c r="J5179" s="185">
        <f t="shared" si="5640"/>
        <v>237</v>
      </c>
      <c r="K5179" s="185">
        <f t="shared" si="5640"/>
        <v>2842</v>
      </c>
      <c r="L5179" s="185">
        <f t="shared" si="5640"/>
        <v>1380</v>
      </c>
      <c r="M5179" s="147"/>
      <c r="N5179" s="143">
        <f t="shared" si="5584"/>
        <v>498.51</v>
      </c>
      <c r="O5179" s="143">
        <f t="shared" si="5580"/>
        <v>3682.98</v>
      </c>
      <c r="P5179" s="143">
        <f t="shared" si="5581"/>
        <v>66673.320000000007</v>
      </c>
      <c r="Q5179" s="143">
        <f t="shared" si="5582"/>
        <v>5520</v>
      </c>
      <c r="R5179" s="188">
        <f t="shared" si="5585"/>
        <v>76374.810000000012</v>
      </c>
      <c r="T5179">
        <v>63603.62</v>
      </c>
      <c r="U5179" s="190">
        <f t="shared" si="5586"/>
        <v>1.2007934454045228</v>
      </c>
    </row>
    <row r="5180" spans="1:21" x14ac:dyDescent="0.2">
      <c r="A5180" s="178">
        <v>42951</v>
      </c>
      <c r="B5180" s="179">
        <v>0.75</v>
      </c>
      <c r="C5180" t="s">
        <v>349</v>
      </c>
      <c r="D5180">
        <v>4.3</v>
      </c>
      <c r="E5180">
        <v>5.04</v>
      </c>
      <c r="F5180">
        <v>13.63</v>
      </c>
      <c r="G5180">
        <v>2.65</v>
      </c>
      <c r="H5180" s="184">
        <f t="shared" ref="H5180:L5180" si="5641">H5156</f>
        <v>0.70833333333333337</v>
      </c>
      <c r="I5180" s="185">
        <f t="shared" si="5641"/>
        <v>218</v>
      </c>
      <c r="J5180" s="185">
        <f t="shared" si="5641"/>
        <v>258</v>
      </c>
      <c r="K5180" s="185">
        <f t="shared" si="5641"/>
        <v>2842</v>
      </c>
      <c r="L5180" s="185">
        <f t="shared" si="5641"/>
        <v>1380</v>
      </c>
      <c r="M5180" s="147"/>
      <c r="N5180" s="143">
        <f t="shared" si="5584"/>
        <v>937.4</v>
      </c>
      <c r="O5180" s="143">
        <f t="shared" si="5580"/>
        <v>1300.32</v>
      </c>
      <c r="P5180" s="143">
        <f t="shared" si="5581"/>
        <v>38736.46</v>
      </c>
      <c r="Q5180" s="143">
        <f t="shared" si="5582"/>
        <v>3657</v>
      </c>
      <c r="R5180" s="188">
        <f t="shared" si="5585"/>
        <v>44631.18</v>
      </c>
      <c r="T5180">
        <v>64240.17</v>
      </c>
      <c r="U5180" s="190">
        <f t="shared" si="5586"/>
        <v>0.69475501076662782</v>
      </c>
    </row>
    <row r="5181" spans="1:21" x14ac:dyDescent="0.2">
      <c r="A5181" s="178">
        <v>42951</v>
      </c>
      <c r="B5181" s="179">
        <v>0.79166666666666663</v>
      </c>
      <c r="C5181" t="s">
        <v>349</v>
      </c>
      <c r="D5181">
        <v>2.21</v>
      </c>
      <c r="E5181">
        <v>6.16</v>
      </c>
      <c r="F5181">
        <v>10.64</v>
      </c>
      <c r="G5181">
        <v>1</v>
      </c>
      <c r="H5181" s="184">
        <f t="shared" ref="H5181:L5181" si="5642">H5157</f>
        <v>0.75</v>
      </c>
      <c r="I5181" s="185">
        <f t="shared" si="5642"/>
        <v>240</v>
      </c>
      <c r="J5181" s="185">
        <f t="shared" si="5642"/>
        <v>365</v>
      </c>
      <c r="K5181" s="185">
        <f t="shared" si="5642"/>
        <v>2842</v>
      </c>
      <c r="L5181" s="185">
        <f t="shared" si="5642"/>
        <v>1380</v>
      </c>
      <c r="M5181" s="147"/>
      <c r="N5181" s="143">
        <f t="shared" si="5584"/>
        <v>530.4</v>
      </c>
      <c r="O5181" s="143">
        <f t="shared" si="5580"/>
        <v>2248.4</v>
      </c>
      <c r="P5181" s="143">
        <f t="shared" si="5581"/>
        <v>30238.880000000001</v>
      </c>
      <c r="Q5181" s="143">
        <f t="shared" si="5582"/>
        <v>1380</v>
      </c>
      <c r="R5181" s="188">
        <f t="shared" si="5585"/>
        <v>34397.68</v>
      </c>
      <c r="T5181">
        <v>63790.86</v>
      </c>
      <c r="U5181" s="190">
        <f t="shared" si="5586"/>
        <v>0.53922583893680065</v>
      </c>
    </row>
    <row r="5182" spans="1:21" x14ac:dyDescent="0.2">
      <c r="A5182" s="178">
        <v>42951</v>
      </c>
      <c r="B5182" s="179">
        <v>0.83333333333333337</v>
      </c>
      <c r="C5182" t="s">
        <v>349</v>
      </c>
      <c r="D5182">
        <v>3.06</v>
      </c>
      <c r="E5182">
        <v>7.08</v>
      </c>
      <c r="F5182">
        <v>7.66</v>
      </c>
      <c r="G5182">
        <v>0.97</v>
      </c>
      <c r="H5182" s="184">
        <f t="shared" ref="H5182:L5182" si="5643">H5158</f>
        <v>0.79166666666666663</v>
      </c>
      <c r="I5182" s="185">
        <f t="shared" si="5643"/>
        <v>320</v>
      </c>
      <c r="J5182" s="185">
        <f t="shared" si="5643"/>
        <v>214</v>
      </c>
      <c r="K5182" s="185">
        <f t="shared" si="5643"/>
        <v>2842</v>
      </c>
      <c r="L5182" s="185">
        <f t="shared" si="5643"/>
        <v>1426</v>
      </c>
      <c r="M5182" s="147"/>
      <c r="N5182" s="143">
        <f t="shared" si="5584"/>
        <v>979.2</v>
      </c>
      <c r="O5182" s="143">
        <f t="shared" si="5580"/>
        <v>1515.1200000000001</v>
      </c>
      <c r="P5182" s="143">
        <f t="shared" si="5581"/>
        <v>21769.72</v>
      </c>
      <c r="Q5182" s="143">
        <f t="shared" si="5582"/>
        <v>1383.22</v>
      </c>
      <c r="R5182" s="188">
        <f t="shared" si="5585"/>
        <v>25647.260000000002</v>
      </c>
      <c r="T5182">
        <v>61615.9</v>
      </c>
      <c r="U5182" s="190">
        <f t="shared" si="5586"/>
        <v>0.4162441837253047</v>
      </c>
    </row>
    <row r="5183" spans="1:21" x14ac:dyDescent="0.2">
      <c r="A5183" s="178">
        <v>42951</v>
      </c>
      <c r="B5183" s="179">
        <v>0.875</v>
      </c>
      <c r="C5183" t="s">
        <v>349</v>
      </c>
      <c r="D5183">
        <v>3.5</v>
      </c>
      <c r="E5183">
        <v>5.95</v>
      </c>
      <c r="F5183">
        <v>5.89</v>
      </c>
      <c r="G5183">
        <v>0.97</v>
      </c>
      <c r="H5183" s="184">
        <f t="shared" ref="H5183:L5183" si="5644">H5159</f>
        <v>0.83333333333333337</v>
      </c>
      <c r="I5183" s="185">
        <f t="shared" si="5644"/>
        <v>322</v>
      </c>
      <c r="J5183" s="185">
        <f t="shared" si="5644"/>
        <v>178</v>
      </c>
      <c r="K5183" s="185">
        <f t="shared" si="5644"/>
        <v>2842</v>
      </c>
      <c r="L5183" s="185">
        <f t="shared" si="5644"/>
        <v>1426</v>
      </c>
      <c r="M5183" s="147"/>
      <c r="N5183" s="143">
        <f t="shared" si="5584"/>
        <v>1127</v>
      </c>
      <c r="O5183" s="143">
        <f t="shared" si="5580"/>
        <v>1059.1000000000001</v>
      </c>
      <c r="P5183" s="143">
        <f t="shared" si="5581"/>
        <v>16739.379999999997</v>
      </c>
      <c r="Q5183" s="143">
        <f t="shared" si="5582"/>
        <v>1383.22</v>
      </c>
      <c r="R5183" s="188">
        <f t="shared" si="5585"/>
        <v>20308.699999999997</v>
      </c>
      <c r="T5183">
        <v>58859.49</v>
      </c>
      <c r="U5183" s="190">
        <f t="shared" si="5586"/>
        <v>0.34503696855001625</v>
      </c>
    </row>
    <row r="5184" spans="1:21" x14ac:dyDescent="0.2">
      <c r="A5184" s="178">
        <v>42951</v>
      </c>
      <c r="B5184" s="179">
        <v>0.91666666666666663</v>
      </c>
      <c r="C5184" t="s">
        <v>349</v>
      </c>
      <c r="D5184">
        <v>6.72</v>
      </c>
      <c r="E5184">
        <v>6.51</v>
      </c>
      <c r="F5184">
        <v>5</v>
      </c>
      <c r="G5184">
        <v>0.97</v>
      </c>
      <c r="H5184" s="184">
        <f t="shared" ref="H5184:L5184" si="5645">H5160</f>
        <v>0.875</v>
      </c>
      <c r="I5184" s="185">
        <f t="shared" si="5645"/>
        <v>337</v>
      </c>
      <c r="J5184" s="185">
        <f t="shared" si="5645"/>
        <v>173</v>
      </c>
      <c r="K5184" s="185">
        <f t="shared" si="5645"/>
        <v>2842</v>
      </c>
      <c r="L5184" s="185">
        <f t="shared" si="5645"/>
        <v>1426</v>
      </c>
      <c r="M5184" s="147"/>
      <c r="N5184" s="143">
        <f t="shared" si="5584"/>
        <v>2264.64</v>
      </c>
      <c r="O5184" s="143">
        <f t="shared" si="5580"/>
        <v>1126.23</v>
      </c>
      <c r="P5184" s="143">
        <f t="shared" si="5581"/>
        <v>14210</v>
      </c>
      <c r="Q5184" s="143">
        <f t="shared" si="5582"/>
        <v>1383.22</v>
      </c>
      <c r="R5184" s="188">
        <f t="shared" si="5585"/>
        <v>18984.09</v>
      </c>
      <c r="T5184">
        <v>56667.72</v>
      </c>
      <c r="U5184" s="190">
        <f t="shared" si="5586"/>
        <v>0.33500712574989783</v>
      </c>
    </row>
    <row r="5185" spans="1:21" x14ac:dyDescent="0.2">
      <c r="A5185" s="178">
        <v>42951</v>
      </c>
      <c r="B5185" s="179">
        <v>0.95833333333333337</v>
      </c>
      <c r="C5185" t="s">
        <v>349</v>
      </c>
      <c r="D5185">
        <v>11.81</v>
      </c>
      <c r="E5185">
        <v>4.8899999999999997</v>
      </c>
      <c r="F5185">
        <v>3.61</v>
      </c>
      <c r="G5185">
        <v>0.12</v>
      </c>
      <c r="H5185" s="184">
        <f t="shared" ref="H5185:L5185" si="5646">H5161</f>
        <v>0.91666666666666663</v>
      </c>
      <c r="I5185" s="185">
        <f t="shared" si="5646"/>
        <v>394</v>
      </c>
      <c r="J5185" s="185">
        <f t="shared" si="5646"/>
        <v>194</v>
      </c>
      <c r="K5185" s="185">
        <f t="shared" si="5646"/>
        <v>2842</v>
      </c>
      <c r="L5185" s="185">
        <f t="shared" si="5646"/>
        <v>1426</v>
      </c>
      <c r="M5185" s="147"/>
      <c r="N5185" s="143">
        <f t="shared" si="5584"/>
        <v>4653.1400000000003</v>
      </c>
      <c r="O5185" s="143">
        <f t="shared" si="5580"/>
        <v>948.66</v>
      </c>
      <c r="P5185" s="143">
        <f t="shared" si="5581"/>
        <v>10259.619999999999</v>
      </c>
      <c r="Q5185" s="143">
        <f t="shared" si="5582"/>
        <v>171.12</v>
      </c>
      <c r="R5185" s="188">
        <f t="shared" si="5585"/>
        <v>16032.539999999999</v>
      </c>
      <c r="T5185">
        <v>54575.1</v>
      </c>
      <c r="U5185" s="190">
        <f t="shared" si="5586"/>
        <v>0.29377023587680096</v>
      </c>
    </row>
    <row r="5186" spans="1:21" x14ac:dyDescent="0.2">
      <c r="A5186" s="178">
        <v>42951</v>
      </c>
      <c r="B5186" s="180">
        <v>1</v>
      </c>
      <c r="C5186" t="s">
        <v>349</v>
      </c>
      <c r="D5186">
        <v>8.11</v>
      </c>
      <c r="E5186">
        <v>3</v>
      </c>
      <c r="F5186">
        <v>1.51</v>
      </c>
      <c r="G5186">
        <v>0.12</v>
      </c>
      <c r="H5186" s="184">
        <f t="shared" ref="H5186:L5186" si="5647">H5162</f>
        <v>0.95833333333333337</v>
      </c>
      <c r="I5186" s="185">
        <f t="shared" si="5647"/>
        <v>389</v>
      </c>
      <c r="J5186" s="185">
        <f t="shared" si="5647"/>
        <v>265</v>
      </c>
      <c r="K5186" s="185">
        <f t="shared" si="5647"/>
        <v>2985</v>
      </c>
      <c r="L5186" s="185">
        <f t="shared" si="5647"/>
        <v>1111</v>
      </c>
      <c r="M5186" s="147"/>
      <c r="N5186" s="143">
        <f t="shared" si="5584"/>
        <v>3154.79</v>
      </c>
      <c r="O5186" s="143">
        <f t="shared" si="5580"/>
        <v>795</v>
      </c>
      <c r="P5186" s="143">
        <f t="shared" si="5581"/>
        <v>4507.3500000000004</v>
      </c>
      <c r="Q5186" s="143">
        <f t="shared" si="5582"/>
        <v>133.32</v>
      </c>
      <c r="R5186" s="188">
        <f t="shared" si="5585"/>
        <v>8590.4599999999991</v>
      </c>
      <c r="T5186">
        <v>51251.23</v>
      </c>
      <c r="U5186" s="190">
        <f t="shared" si="5586"/>
        <v>0.16761470895430214</v>
      </c>
    </row>
    <row r="5187" spans="1:21" x14ac:dyDescent="0.2">
      <c r="A5187" s="178">
        <v>42952</v>
      </c>
      <c r="B5187" s="179">
        <v>4.1666666666666664E-2</v>
      </c>
      <c r="C5187" t="s">
        <v>349</v>
      </c>
      <c r="D5187">
        <v>10</v>
      </c>
      <c r="E5187">
        <v>4</v>
      </c>
      <c r="F5187">
        <v>1.55</v>
      </c>
      <c r="G5187">
        <v>0.12</v>
      </c>
      <c r="H5187" s="184">
        <f t="shared" ref="H5187:L5187" si="5648">H5163</f>
        <v>1</v>
      </c>
      <c r="I5187" s="185">
        <f t="shared" si="5648"/>
        <v>362</v>
      </c>
      <c r="J5187" s="185">
        <f t="shared" si="5648"/>
        <v>243</v>
      </c>
      <c r="K5187" s="185">
        <f t="shared" si="5648"/>
        <v>2985</v>
      </c>
      <c r="L5187" s="185">
        <f t="shared" si="5648"/>
        <v>1111</v>
      </c>
      <c r="M5187" s="147"/>
      <c r="N5187" s="143">
        <f t="shared" si="5584"/>
        <v>3620</v>
      </c>
      <c r="O5187" s="143">
        <f t="shared" si="5580"/>
        <v>972</v>
      </c>
      <c r="P5187" s="143">
        <f t="shared" si="5581"/>
        <v>4626.75</v>
      </c>
      <c r="Q5187" s="143">
        <f t="shared" si="5582"/>
        <v>133.32</v>
      </c>
      <c r="R5187" s="188">
        <f t="shared" si="5585"/>
        <v>9352.07</v>
      </c>
      <c r="T5187">
        <v>47648.47</v>
      </c>
      <c r="U5187" s="190">
        <f t="shared" si="5586"/>
        <v>0.19627219929622083</v>
      </c>
    </row>
    <row r="5188" spans="1:21" x14ac:dyDescent="0.2">
      <c r="A5188" s="178">
        <v>42952</v>
      </c>
      <c r="B5188" s="179">
        <v>8.3333333333333329E-2</v>
      </c>
      <c r="C5188" t="s">
        <v>349</v>
      </c>
      <c r="D5188">
        <v>5</v>
      </c>
      <c r="E5188">
        <v>2.5499999999999998</v>
      </c>
      <c r="F5188">
        <v>1</v>
      </c>
      <c r="G5188">
        <v>0.12</v>
      </c>
      <c r="H5188" s="184">
        <f t="shared" ref="H5188:L5188" si="5649">H5164</f>
        <v>4.1666666666666664E-2</v>
      </c>
      <c r="I5188" s="185">
        <f t="shared" si="5649"/>
        <v>294</v>
      </c>
      <c r="J5188" s="185">
        <f t="shared" si="5649"/>
        <v>212</v>
      </c>
      <c r="K5188" s="185">
        <f t="shared" si="5649"/>
        <v>2985</v>
      </c>
      <c r="L5188" s="185">
        <f t="shared" si="5649"/>
        <v>1111</v>
      </c>
      <c r="M5188" s="147"/>
      <c r="N5188" s="143">
        <f t="shared" si="5584"/>
        <v>1470</v>
      </c>
      <c r="O5188" s="143">
        <f t="shared" ref="O5188:O5251" si="5650">E5188*J5188</f>
        <v>540.59999999999991</v>
      </c>
      <c r="P5188" s="143">
        <f t="shared" ref="P5188:P5251" si="5651">F5188*K5188</f>
        <v>2985</v>
      </c>
      <c r="Q5188" s="143">
        <f t="shared" ref="Q5188:Q5251" si="5652">G5188*L5188</f>
        <v>133.32</v>
      </c>
      <c r="R5188" s="188">
        <f t="shared" si="5585"/>
        <v>5128.92</v>
      </c>
      <c r="T5188">
        <v>44352.38</v>
      </c>
      <c r="U5188" s="190">
        <f t="shared" si="5586"/>
        <v>0.11564024298132367</v>
      </c>
    </row>
    <row r="5189" spans="1:21" x14ac:dyDescent="0.2">
      <c r="A5189" s="178">
        <v>42952</v>
      </c>
      <c r="B5189" s="179">
        <v>0.125</v>
      </c>
      <c r="C5189" t="s">
        <v>349</v>
      </c>
      <c r="D5189">
        <v>3.5</v>
      </c>
      <c r="E5189">
        <v>2.2000000000000002</v>
      </c>
      <c r="F5189">
        <v>1</v>
      </c>
      <c r="G5189">
        <v>0.5</v>
      </c>
      <c r="H5189" s="184">
        <f t="shared" ref="H5189:L5189" si="5653">H5165</f>
        <v>8.3333333333333329E-2</v>
      </c>
      <c r="I5189" s="185">
        <f t="shared" si="5653"/>
        <v>236</v>
      </c>
      <c r="J5189" s="185">
        <f t="shared" si="5653"/>
        <v>179</v>
      </c>
      <c r="K5189" s="185">
        <f t="shared" si="5653"/>
        <v>2985</v>
      </c>
      <c r="L5189" s="185">
        <f t="shared" si="5653"/>
        <v>1111</v>
      </c>
      <c r="M5189" s="147"/>
      <c r="N5189" s="143">
        <f t="shared" ref="N5189:N5252" si="5654">D5189*I5189</f>
        <v>826</v>
      </c>
      <c r="O5189" s="143">
        <f t="shared" si="5650"/>
        <v>393.8</v>
      </c>
      <c r="P5189" s="143">
        <f t="shared" si="5651"/>
        <v>2985</v>
      </c>
      <c r="Q5189" s="143">
        <f t="shared" si="5652"/>
        <v>555.5</v>
      </c>
      <c r="R5189" s="188">
        <f t="shared" ref="R5189:R5252" si="5655">SUM(N5189:Q5189)</f>
        <v>4760.3</v>
      </c>
      <c r="T5189">
        <v>41769.230000000003</v>
      </c>
      <c r="U5189" s="190">
        <f t="shared" ref="U5189:U5252" si="5656">R5189/T5189</f>
        <v>0.11396666876550034</v>
      </c>
    </row>
    <row r="5190" spans="1:21" x14ac:dyDescent="0.2">
      <c r="A5190" s="178">
        <v>42952</v>
      </c>
      <c r="B5190" s="179">
        <v>0.16666666666666666</v>
      </c>
      <c r="C5190" t="s">
        <v>349</v>
      </c>
      <c r="D5190">
        <v>3.5</v>
      </c>
      <c r="E5190">
        <v>2</v>
      </c>
      <c r="F5190">
        <v>1</v>
      </c>
      <c r="G5190">
        <v>0.5</v>
      </c>
      <c r="H5190" s="184">
        <f t="shared" ref="H5190:L5190" si="5657">H5166</f>
        <v>0.125</v>
      </c>
      <c r="I5190" s="185">
        <f t="shared" si="5657"/>
        <v>201</v>
      </c>
      <c r="J5190" s="185">
        <f t="shared" si="5657"/>
        <v>205</v>
      </c>
      <c r="K5190" s="185">
        <f t="shared" si="5657"/>
        <v>2985</v>
      </c>
      <c r="L5190" s="185">
        <f t="shared" si="5657"/>
        <v>1717</v>
      </c>
      <c r="M5190" s="147"/>
      <c r="N5190" s="143">
        <f t="shared" si="5654"/>
        <v>703.5</v>
      </c>
      <c r="O5190" s="143">
        <f t="shared" si="5650"/>
        <v>410</v>
      </c>
      <c r="P5190" s="143">
        <f t="shared" si="5651"/>
        <v>2985</v>
      </c>
      <c r="Q5190" s="143">
        <f t="shared" si="5652"/>
        <v>858.5</v>
      </c>
      <c r="R5190" s="188">
        <f t="shared" si="5655"/>
        <v>4957</v>
      </c>
      <c r="T5190">
        <v>39937.589999999997</v>
      </c>
      <c r="U5190" s="190">
        <f t="shared" si="5656"/>
        <v>0.12411865613323189</v>
      </c>
    </row>
    <row r="5191" spans="1:21" x14ac:dyDescent="0.2">
      <c r="A5191" s="178">
        <v>42952</v>
      </c>
      <c r="B5191" s="179">
        <v>0.20833333333333334</v>
      </c>
      <c r="C5191" t="s">
        <v>349</v>
      </c>
      <c r="D5191">
        <v>3.11</v>
      </c>
      <c r="E5191">
        <v>2.2000000000000002</v>
      </c>
      <c r="F5191">
        <v>1</v>
      </c>
      <c r="G5191">
        <v>0.5</v>
      </c>
      <c r="H5191" s="184">
        <f t="shared" ref="H5191:L5191" si="5658">H5167</f>
        <v>0.16666666666666666</v>
      </c>
      <c r="I5191" s="185">
        <f t="shared" si="5658"/>
        <v>185</v>
      </c>
      <c r="J5191" s="185">
        <f t="shared" si="5658"/>
        <v>205</v>
      </c>
      <c r="K5191" s="185">
        <f t="shared" si="5658"/>
        <v>2985</v>
      </c>
      <c r="L5191" s="185">
        <f t="shared" si="5658"/>
        <v>1717</v>
      </c>
      <c r="M5191" s="147"/>
      <c r="N5191" s="143">
        <f t="shared" si="5654"/>
        <v>575.35</v>
      </c>
      <c r="O5191" s="143">
        <f t="shared" si="5650"/>
        <v>451.00000000000006</v>
      </c>
      <c r="P5191" s="143">
        <f t="shared" si="5651"/>
        <v>2985</v>
      </c>
      <c r="Q5191" s="143">
        <f t="shared" si="5652"/>
        <v>858.5</v>
      </c>
      <c r="R5191" s="188">
        <f t="shared" si="5655"/>
        <v>4869.8500000000004</v>
      </c>
      <c r="T5191">
        <v>38641.47</v>
      </c>
      <c r="U5191" s="190">
        <f t="shared" si="5656"/>
        <v>0.12602652021261096</v>
      </c>
    </row>
    <row r="5192" spans="1:21" x14ac:dyDescent="0.2">
      <c r="A5192" s="178">
        <v>42952</v>
      </c>
      <c r="B5192" s="179">
        <v>0.25</v>
      </c>
      <c r="C5192" t="s">
        <v>349</v>
      </c>
      <c r="D5192">
        <v>3.44</v>
      </c>
      <c r="E5192">
        <v>4</v>
      </c>
      <c r="F5192">
        <v>1</v>
      </c>
      <c r="G5192">
        <v>0.5</v>
      </c>
      <c r="H5192" s="184">
        <f t="shared" ref="H5192:L5192" si="5659">H5168</f>
        <v>0.20833333333333334</v>
      </c>
      <c r="I5192" s="185">
        <f t="shared" si="5659"/>
        <v>207</v>
      </c>
      <c r="J5192" s="185">
        <f t="shared" si="5659"/>
        <v>283</v>
      </c>
      <c r="K5192" s="185">
        <f t="shared" si="5659"/>
        <v>2985</v>
      </c>
      <c r="L5192" s="185">
        <f t="shared" si="5659"/>
        <v>1717</v>
      </c>
      <c r="M5192" s="147"/>
      <c r="N5192" s="143">
        <f t="shared" si="5654"/>
        <v>712.08</v>
      </c>
      <c r="O5192" s="143">
        <f t="shared" si="5650"/>
        <v>1132</v>
      </c>
      <c r="P5192" s="143">
        <f t="shared" si="5651"/>
        <v>2985</v>
      </c>
      <c r="Q5192" s="143">
        <f t="shared" si="5652"/>
        <v>858.5</v>
      </c>
      <c r="R5192" s="188">
        <f t="shared" si="5655"/>
        <v>5687.58</v>
      </c>
      <c r="T5192">
        <v>37891.599999999999</v>
      </c>
      <c r="U5192" s="190">
        <f t="shared" si="5656"/>
        <v>0.1501013417221759</v>
      </c>
    </row>
    <row r="5193" spans="1:21" x14ac:dyDescent="0.2">
      <c r="A5193" s="178">
        <v>42952</v>
      </c>
      <c r="B5193" s="179">
        <v>0.29166666666666669</v>
      </c>
      <c r="C5193" t="s">
        <v>349</v>
      </c>
      <c r="D5193">
        <v>3.5</v>
      </c>
      <c r="E5193">
        <v>4</v>
      </c>
      <c r="F5193">
        <v>1</v>
      </c>
      <c r="G5193">
        <v>2.5499999999999998</v>
      </c>
      <c r="H5193" s="184">
        <f t="shared" ref="H5193:L5193" si="5660">H5169</f>
        <v>0.25</v>
      </c>
      <c r="I5193" s="185">
        <f t="shared" si="5660"/>
        <v>327</v>
      </c>
      <c r="J5193" s="185">
        <f t="shared" si="5660"/>
        <v>438</v>
      </c>
      <c r="K5193" s="185">
        <f t="shared" si="5660"/>
        <v>2985</v>
      </c>
      <c r="L5193" s="185">
        <f t="shared" si="5660"/>
        <v>1717</v>
      </c>
      <c r="M5193" s="147"/>
      <c r="N5193" s="143">
        <f t="shared" si="5654"/>
        <v>1144.5</v>
      </c>
      <c r="O5193" s="143">
        <f t="shared" si="5650"/>
        <v>1752</v>
      </c>
      <c r="P5193" s="143">
        <f t="shared" si="5651"/>
        <v>2985</v>
      </c>
      <c r="Q5193" s="143">
        <f t="shared" si="5652"/>
        <v>4378.3499999999995</v>
      </c>
      <c r="R5193" s="188">
        <f t="shared" si="5655"/>
        <v>10259.849999999999</v>
      </c>
      <c r="T5193">
        <v>37966.94</v>
      </c>
      <c r="U5193" s="190">
        <f t="shared" si="5656"/>
        <v>0.27023115373532863</v>
      </c>
    </row>
    <row r="5194" spans="1:21" x14ac:dyDescent="0.2">
      <c r="A5194" s="178">
        <v>42952</v>
      </c>
      <c r="B5194" s="179">
        <v>0.33333333333333331</v>
      </c>
      <c r="C5194" t="s">
        <v>349</v>
      </c>
      <c r="D5194">
        <v>3.95</v>
      </c>
      <c r="E5194">
        <v>3.55</v>
      </c>
      <c r="F5194">
        <v>1</v>
      </c>
      <c r="G5194">
        <v>2.5499999999999998</v>
      </c>
      <c r="H5194" s="184">
        <f t="shared" ref="H5194:L5194" si="5661">H5170</f>
        <v>0.29166666666666669</v>
      </c>
      <c r="I5194" s="185">
        <f t="shared" si="5661"/>
        <v>249</v>
      </c>
      <c r="J5194" s="185">
        <f t="shared" si="5661"/>
        <v>556</v>
      </c>
      <c r="K5194" s="185">
        <f t="shared" si="5661"/>
        <v>2872</v>
      </c>
      <c r="L5194" s="185">
        <f t="shared" si="5661"/>
        <v>2219</v>
      </c>
      <c r="M5194" s="147"/>
      <c r="N5194" s="143">
        <f t="shared" si="5654"/>
        <v>983.55000000000007</v>
      </c>
      <c r="O5194" s="143">
        <f t="shared" si="5650"/>
        <v>1973.8</v>
      </c>
      <c r="P5194" s="143">
        <f t="shared" si="5651"/>
        <v>2872</v>
      </c>
      <c r="Q5194" s="143">
        <f t="shared" si="5652"/>
        <v>5658.45</v>
      </c>
      <c r="R5194" s="188">
        <f t="shared" si="5655"/>
        <v>11487.8</v>
      </c>
      <c r="T5194">
        <v>38446.93</v>
      </c>
      <c r="U5194" s="190">
        <f t="shared" si="5656"/>
        <v>0.29879628880641446</v>
      </c>
    </row>
    <row r="5195" spans="1:21" x14ac:dyDescent="0.2">
      <c r="A5195" s="178">
        <v>42952</v>
      </c>
      <c r="B5195" s="179">
        <v>0.375</v>
      </c>
      <c r="C5195" t="s">
        <v>349</v>
      </c>
      <c r="D5195">
        <v>5.16</v>
      </c>
      <c r="E5195">
        <v>4.34</v>
      </c>
      <c r="F5195">
        <v>1.34</v>
      </c>
      <c r="G5195">
        <v>3.34</v>
      </c>
      <c r="H5195" s="184">
        <f t="shared" ref="H5195:L5195" si="5662">H5171</f>
        <v>0.33333333333333331</v>
      </c>
      <c r="I5195" s="185">
        <f t="shared" si="5662"/>
        <v>256</v>
      </c>
      <c r="J5195" s="185">
        <f t="shared" si="5662"/>
        <v>306</v>
      </c>
      <c r="K5195" s="185">
        <f t="shared" si="5662"/>
        <v>2872</v>
      </c>
      <c r="L5195" s="185">
        <f t="shared" si="5662"/>
        <v>2219</v>
      </c>
      <c r="M5195" s="147"/>
      <c r="N5195" s="143">
        <f t="shared" si="5654"/>
        <v>1320.96</v>
      </c>
      <c r="O5195" s="143">
        <f t="shared" si="5650"/>
        <v>1328.04</v>
      </c>
      <c r="P5195" s="143">
        <f t="shared" si="5651"/>
        <v>3848.48</v>
      </c>
      <c r="Q5195" s="143">
        <f t="shared" si="5652"/>
        <v>7411.46</v>
      </c>
      <c r="R5195" s="188">
        <f t="shared" si="5655"/>
        <v>13908.939999999999</v>
      </c>
      <c r="T5195">
        <v>38924.15</v>
      </c>
      <c r="U5195" s="190">
        <f t="shared" si="5656"/>
        <v>0.35733445688602061</v>
      </c>
    </row>
    <row r="5196" spans="1:21" x14ac:dyDescent="0.2">
      <c r="A5196" s="178">
        <v>42952</v>
      </c>
      <c r="B5196" s="179">
        <v>0.41666666666666669</v>
      </c>
      <c r="C5196" t="s">
        <v>349</v>
      </c>
      <c r="D5196">
        <v>3.5</v>
      </c>
      <c r="E5196">
        <v>5</v>
      </c>
      <c r="F5196">
        <v>1.77</v>
      </c>
      <c r="G5196">
        <v>3.4</v>
      </c>
      <c r="H5196" s="184">
        <f t="shared" ref="H5196:L5196" si="5663">H5172</f>
        <v>0.375</v>
      </c>
      <c r="I5196" s="185">
        <f t="shared" si="5663"/>
        <v>156</v>
      </c>
      <c r="J5196" s="185">
        <f t="shared" si="5663"/>
        <v>343</v>
      </c>
      <c r="K5196" s="185">
        <f t="shared" si="5663"/>
        <v>2872</v>
      </c>
      <c r="L5196" s="185">
        <f t="shared" si="5663"/>
        <v>2219</v>
      </c>
      <c r="M5196" s="147"/>
      <c r="N5196" s="143">
        <f t="shared" si="5654"/>
        <v>546</v>
      </c>
      <c r="O5196" s="143">
        <f t="shared" si="5650"/>
        <v>1715</v>
      </c>
      <c r="P5196" s="143">
        <f t="shared" si="5651"/>
        <v>5083.4399999999996</v>
      </c>
      <c r="Q5196" s="143">
        <f t="shared" si="5652"/>
        <v>7544.5999999999995</v>
      </c>
      <c r="R5196" s="188">
        <f t="shared" si="5655"/>
        <v>14889.039999999999</v>
      </c>
      <c r="T5196">
        <v>41967.76</v>
      </c>
      <c r="U5196" s="190">
        <f t="shared" si="5656"/>
        <v>0.35477328311065442</v>
      </c>
    </row>
    <row r="5197" spans="1:21" x14ac:dyDescent="0.2">
      <c r="A5197" s="178">
        <v>42952</v>
      </c>
      <c r="B5197" s="179">
        <v>0.45833333333333331</v>
      </c>
      <c r="C5197" t="s">
        <v>349</v>
      </c>
      <c r="D5197">
        <v>3.46</v>
      </c>
      <c r="E5197">
        <v>6</v>
      </c>
      <c r="F5197">
        <v>3.11</v>
      </c>
      <c r="G5197">
        <v>2</v>
      </c>
      <c r="H5197" s="184">
        <f t="shared" ref="H5197:L5197" si="5664">H5173</f>
        <v>0.41666666666666669</v>
      </c>
      <c r="I5197" s="185">
        <f t="shared" si="5664"/>
        <v>196</v>
      </c>
      <c r="J5197" s="185">
        <f t="shared" si="5664"/>
        <v>315</v>
      </c>
      <c r="K5197" s="185">
        <f t="shared" si="5664"/>
        <v>2872</v>
      </c>
      <c r="L5197" s="185">
        <f t="shared" si="5664"/>
        <v>2219</v>
      </c>
      <c r="M5197" s="147"/>
      <c r="N5197" s="143">
        <f t="shared" si="5654"/>
        <v>678.16</v>
      </c>
      <c r="O5197" s="143">
        <f t="shared" si="5650"/>
        <v>1890</v>
      </c>
      <c r="P5197" s="143">
        <f t="shared" si="5651"/>
        <v>8931.92</v>
      </c>
      <c r="Q5197" s="143">
        <f t="shared" si="5652"/>
        <v>4438</v>
      </c>
      <c r="R5197" s="188">
        <f t="shared" si="5655"/>
        <v>15938.08</v>
      </c>
      <c r="T5197">
        <v>46342.1</v>
      </c>
      <c r="U5197" s="190">
        <f t="shared" si="5656"/>
        <v>0.34392226506783252</v>
      </c>
    </row>
    <row r="5198" spans="1:21" x14ac:dyDescent="0.2">
      <c r="A5198" s="178">
        <v>42952</v>
      </c>
      <c r="B5198" s="179">
        <v>0.5</v>
      </c>
      <c r="C5198" t="s">
        <v>349</v>
      </c>
      <c r="D5198">
        <v>1</v>
      </c>
      <c r="E5198">
        <v>7.07</v>
      </c>
      <c r="F5198">
        <v>4.07</v>
      </c>
      <c r="G5198">
        <v>3</v>
      </c>
      <c r="H5198" s="184">
        <f t="shared" ref="H5198:L5198" si="5665">H5174</f>
        <v>0.45833333333333331</v>
      </c>
      <c r="I5198" s="185">
        <f t="shared" si="5665"/>
        <v>226</v>
      </c>
      <c r="J5198" s="185">
        <f t="shared" si="5665"/>
        <v>326</v>
      </c>
      <c r="K5198" s="185">
        <f t="shared" si="5665"/>
        <v>2842</v>
      </c>
      <c r="L5198" s="185">
        <f t="shared" si="5665"/>
        <v>1635</v>
      </c>
      <c r="M5198" s="147"/>
      <c r="N5198" s="143">
        <f t="shared" si="5654"/>
        <v>226</v>
      </c>
      <c r="O5198" s="143">
        <f t="shared" si="5650"/>
        <v>2304.8200000000002</v>
      </c>
      <c r="P5198" s="143">
        <f t="shared" si="5651"/>
        <v>11566.94</v>
      </c>
      <c r="Q5198" s="143">
        <f t="shared" si="5652"/>
        <v>4905</v>
      </c>
      <c r="R5198" s="188">
        <f t="shared" si="5655"/>
        <v>19002.760000000002</v>
      </c>
      <c r="T5198">
        <v>50942.89</v>
      </c>
      <c r="U5198" s="190">
        <f t="shared" si="5656"/>
        <v>0.37302084746271763</v>
      </c>
    </row>
    <row r="5199" spans="1:21" x14ac:dyDescent="0.2">
      <c r="A5199" s="178">
        <v>42952</v>
      </c>
      <c r="B5199" s="179">
        <v>0.54166666666666663</v>
      </c>
      <c r="C5199" t="s">
        <v>349</v>
      </c>
      <c r="D5199">
        <v>1</v>
      </c>
      <c r="E5199">
        <v>8.11</v>
      </c>
      <c r="F5199">
        <v>8.01</v>
      </c>
      <c r="G5199">
        <v>4</v>
      </c>
      <c r="H5199" s="184">
        <f t="shared" ref="H5199:L5199" si="5666">H5175</f>
        <v>0.5</v>
      </c>
      <c r="I5199" s="185">
        <f t="shared" si="5666"/>
        <v>222</v>
      </c>
      <c r="J5199" s="185">
        <f t="shared" si="5666"/>
        <v>319</v>
      </c>
      <c r="K5199" s="185">
        <f t="shared" si="5666"/>
        <v>2842</v>
      </c>
      <c r="L5199" s="185">
        <f t="shared" si="5666"/>
        <v>1635</v>
      </c>
      <c r="M5199" s="147"/>
      <c r="N5199" s="143">
        <f t="shared" si="5654"/>
        <v>222</v>
      </c>
      <c r="O5199" s="143">
        <f t="shared" si="5650"/>
        <v>2587.0899999999997</v>
      </c>
      <c r="P5199" s="143">
        <f t="shared" si="5651"/>
        <v>22764.42</v>
      </c>
      <c r="Q5199" s="143">
        <f t="shared" si="5652"/>
        <v>6540</v>
      </c>
      <c r="R5199" s="188">
        <f t="shared" si="5655"/>
        <v>32113.51</v>
      </c>
      <c r="T5199">
        <v>55072.91</v>
      </c>
      <c r="U5199" s="190">
        <f t="shared" si="5656"/>
        <v>0.583109009493052</v>
      </c>
    </row>
    <row r="5200" spans="1:21" x14ac:dyDescent="0.2">
      <c r="A5200" s="178">
        <v>42952</v>
      </c>
      <c r="B5200" s="179">
        <v>0.58333333333333337</v>
      </c>
      <c r="C5200" t="s">
        <v>349</v>
      </c>
      <c r="D5200">
        <v>1.33</v>
      </c>
      <c r="E5200">
        <v>11.76</v>
      </c>
      <c r="F5200">
        <v>11.76</v>
      </c>
      <c r="G5200">
        <v>5</v>
      </c>
      <c r="H5200" s="184">
        <f t="shared" ref="H5200:L5200" si="5667">H5176</f>
        <v>0.54166666666666663</v>
      </c>
      <c r="I5200" s="185">
        <f t="shared" si="5667"/>
        <v>195</v>
      </c>
      <c r="J5200" s="185">
        <f t="shared" si="5667"/>
        <v>299</v>
      </c>
      <c r="K5200" s="185">
        <f t="shared" si="5667"/>
        <v>2842</v>
      </c>
      <c r="L5200" s="185">
        <f t="shared" si="5667"/>
        <v>1635</v>
      </c>
      <c r="M5200" s="147"/>
      <c r="N5200" s="143">
        <f t="shared" si="5654"/>
        <v>259.35000000000002</v>
      </c>
      <c r="O5200" s="143">
        <f t="shared" si="5650"/>
        <v>3516.24</v>
      </c>
      <c r="P5200" s="143">
        <f t="shared" si="5651"/>
        <v>33421.919999999998</v>
      </c>
      <c r="Q5200" s="143">
        <f t="shared" si="5652"/>
        <v>8175</v>
      </c>
      <c r="R5200" s="188">
        <f t="shared" si="5655"/>
        <v>45372.509999999995</v>
      </c>
      <c r="T5200">
        <v>57645.08</v>
      </c>
      <c r="U5200" s="190">
        <f t="shared" si="5656"/>
        <v>0.78710117151368331</v>
      </c>
    </row>
    <row r="5201" spans="1:21" x14ac:dyDescent="0.2">
      <c r="A5201" s="178">
        <v>42952</v>
      </c>
      <c r="B5201" s="179">
        <v>0.625</v>
      </c>
      <c r="C5201" t="s">
        <v>349</v>
      </c>
      <c r="D5201">
        <v>1.58</v>
      </c>
      <c r="E5201">
        <v>14.99</v>
      </c>
      <c r="F5201">
        <v>18.190000000000001</v>
      </c>
      <c r="G5201">
        <v>4</v>
      </c>
      <c r="H5201" s="184">
        <f t="shared" ref="H5201:L5201" si="5668">H5177</f>
        <v>0.58333333333333337</v>
      </c>
      <c r="I5201" s="185">
        <f t="shared" si="5668"/>
        <v>205</v>
      </c>
      <c r="J5201" s="185">
        <f t="shared" si="5668"/>
        <v>237</v>
      </c>
      <c r="K5201" s="185">
        <f t="shared" si="5668"/>
        <v>2842</v>
      </c>
      <c r="L5201" s="185">
        <f t="shared" si="5668"/>
        <v>1635</v>
      </c>
      <c r="M5201" s="147"/>
      <c r="N5201" s="143">
        <f t="shared" si="5654"/>
        <v>323.90000000000003</v>
      </c>
      <c r="O5201" s="143">
        <f t="shared" si="5650"/>
        <v>3552.63</v>
      </c>
      <c r="P5201" s="143">
        <f t="shared" si="5651"/>
        <v>51695.98</v>
      </c>
      <c r="Q5201" s="143">
        <f t="shared" si="5652"/>
        <v>6540</v>
      </c>
      <c r="R5201" s="188">
        <f t="shared" si="5655"/>
        <v>62112.51</v>
      </c>
      <c r="T5201">
        <v>58911.34</v>
      </c>
      <c r="U5201" s="190">
        <f t="shared" si="5656"/>
        <v>1.0543387741647026</v>
      </c>
    </row>
    <row r="5202" spans="1:21" x14ac:dyDescent="0.2">
      <c r="A5202" s="178">
        <v>42952</v>
      </c>
      <c r="B5202" s="179">
        <v>0.66666666666666663</v>
      </c>
      <c r="C5202" t="s">
        <v>349</v>
      </c>
      <c r="D5202">
        <v>2.0299999999999998</v>
      </c>
      <c r="E5202">
        <v>21.48</v>
      </c>
      <c r="F5202">
        <v>26.92</v>
      </c>
      <c r="G5202">
        <v>4</v>
      </c>
      <c r="H5202" s="184">
        <f t="shared" ref="H5202:L5202" si="5669">H5178</f>
        <v>0.625</v>
      </c>
      <c r="I5202" s="185">
        <f t="shared" si="5669"/>
        <v>212</v>
      </c>
      <c r="J5202" s="185">
        <f t="shared" si="5669"/>
        <v>213</v>
      </c>
      <c r="K5202" s="185">
        <f t="shared" si="5669"/>
        <v>2842</v>
      </c>
      <c r="L5202" s="185">
        <f t="shared" si="5669"/>
        <v>1380</v>
      </c>
      <c r="M5202" s="147"/>
      <c r="N5202" s="143">
        <f t="shared" si="5654"/>
        <v>430.35999999999996</v>
      </c>
      <c r="O5202" s="143">
        <f t="shared" si="5650"/>
        <v>4575.24</v>
      </c>
      <c r="P5202" s="143">
        <f t="shared" si="5651"/>
        <v>76506.64</v>
      </c>
      <c r="Q5202" s="143">
        <f t="shared" si="5652"/>
        <v>5520</v>
      </c>
      <c r="R5202" s="188">
        <f t="shared" si="5655"/>
        <v>87032.24</v>
      </c>
      <c r="T5202">
        <v>60161.440000000002</v>
      </c>
      <c r="U5202" s="190">
        <f t="shared" si="5656"/>
        <v>1.4466448941381722</v>
      </c>
    </row>
    <row r="5203" spans="1:21" x14ac:dyDescent="0.2">
      <c r="A5203" s="178">
        <v>42952</v>
      </c>
      <c r="B5203" s="179">
        <v>0.70833333333333337</v>
      </c>
      <c r="C5203" t="s">
        <v>349</v>
      </c>
      <c r="D5203">
        <v>2.11</v>
      </c>
      <c r="E5203">
        <v>12.68</v>
      </c>
      <c r="F5203">
        <v>19.18</v>
      </c>
      <c r="G5203">
        <v>4</v>
      </c>
      <c r="H5203" s="184">
        <f t="shared" ref="H5203:L5203" si="5670">H5179</f>
        <v>0.66666666666666663</v>
      </c>
      <c r="I5203" s="185">
        <f t="shared" si="5670"/>
        <v>191</v>
      </c>
      <c r="J5203" s="185">
        <f t="shared" si="5670"/>
        <v>237</v>
      </c>
      <c r="K5203" s="185">
        <f t="shared" si="5670"/>
        <v>2842</v>
      </c>
      <c r="L5203" s="185">
        <f t="shared" si="5670"/>
        <v>1380</v>
      </c>
      <c r="M5203" s="147"/>
      <c r="N5203" s="143">
        <f t="shared" si="5654"/>
        <v>403.01</v>
      </c>
      <c r="O5203" s="143">
        <f t="shared" si="5650"/>
        <v>3005.16</v>
      </c>
      <c r="P5203" s="143">
        <f t="shared" si="5651"/>
        <v>54509.56</v>
      </c>
      <c r="Q5203" s="143">
        <f t="shared" si="5652"/>
        <v>5520</v>
      </c>
      <c r="R5203" s="188">
        <f t="shared" si="5655"/>
        <v>63437.729999999996</v>
      </c>
      <c r="T5203">
        <v>61736.36</v>
      </c>
      <c r="U5203" s="190">
        <f t="shared" si="5656"/>
        <v>1.0275586380538146</v>
      </c>
    </row>
    <row r="5204" spans="1:21" x14ac:dyDescent="0.2">
      <c r="A5204" s="178">
        <v>42952</v>
      </c>
      <c r="B5204" s="179">
        <v>0.75</v>
      </c>
      <c r="C5204" t="s">
        <v>349</v>
      </c>
      <c r="D5204">
        <v>3.5</v>
      </c>
      <c r="E5204">
        <v>6.2</v>
      </c>
      <c r="F5204">
        <v>10.07</v>
      </c>
      <c r="G5204">
        <v>4</v>
      </c>
      <c r="H5204" s="184">
        <f t="shared" ref="H5204:L5204" si="5671">H5180</f>
        <v>0.70833333333333337</v>
      </c>
      <c r="I5204" s="185">
        <f t="shared" si="5671"/>
        <v>218</v>
      </c>
      <c r="J5204" s="185">
        <f t="shared" si="5671"/>
        <v>258</v>
      </c>
      <c r="K5204" s="185">
        <f t="shared" si="5671"/>
        <v>2842</v>
      </c>
      <c r="L5204" s="185">
        <f t="shared" si="5671"/>
        <v>1380</v>
      </c>
      <c r="M5204" s="147"/>
      <c r="N5204" s="143">
        <f t="shared" si="5654"/>
        <v>763</v>
      </c>
      <c r="O5204" s="143">
        <f t="shared" si="5650"/>
        <v>1599.6000000000001</v>
      </c>
      <c r="P5204" s="143">
        <f t="shared" si="5651"/>
        <v>28618.940000000002</v>
      </c>
      <c r="Q5204" s="143">
        <f t="shared" si="5652"/>
        <v>5520</v>
      </c>
      <c r="R5204" s="188">
        <f t="shared" si="5655"/>
        <v>36501.54</v>
      </c>
      <c r="T5204">
        <v>62850.28</v>
      </c>
      <c r="U5204" s="190">
        <f t="shared" si="5656"/>
        <v>0.58076972767663093</v>
      </c>
    </row>
    <row r="5205" spans="1:21" x14ac:dyDescent="0.2">
      <c r="A5205" s="178">
        <v>42952</v>
      </c>
      <c r="B5205" s="179">
        <v>0.79166666666666663</v>
      </c>
      <c r="C5205" t="s">
        <v>349</v>
      </c>
      <c r="D5205">
        <v>6</v>
      </c>
      <c r="E5205">
        <v>5</v>
      </c>
      <c r="F5205">
        <v>7.73</v>
      </c>
      <c r="G5205">
        <v>4</v>
      </c>
      <c r="H5205" s="184">
        <f t="shared" ref="H5205:L5205" si="5672">H5181</f>
        <v>0.75</v>
      </c>
      <c r="I5205" s="185">
        <f t="shared" si="5672"/>
        <v>240</v>
      </c>
      <c r="J5205" s="185">
        <f t="shared" si="5672"/>
        <v>365</v>
      </c>
      <c r="K5205" s="185">
        <f t="shared" si="5672"/>
        <v>2842</v>
      </c>
      <c r="L5205" s="185">
        <f t="shared" si="5672"/>
        <v>1380</v>
      </c>
      <c r="M5205" s="147"/>
      <c r="N5205" s="143">
        <f t="shared" si="5654"/>
        <v>1440</v>
      </c>
      <c r="O5205" s="143">
        <f t="shared" si="5650"/>
        <v>1825</v>
      </c>
      <c r="P5205" s="143">
        <f t="shared" si="5651"/>
        <v>21968.66</v>
      </c>
      <c r="Q5205" s="143">
        <f t="shared" si="5652"/>
        <v>5520</v>
      </c>
      <c r="R5205" s="188">
        <f t="shared" si="5655"/>
        <v>30753.66</v>
      </c>
      <c r="T5205">
        <v>62787.15</v>
      </c>
      <c r="U5205" s="190">
        <f t="shared" si="5656"/>
        <v>0.48980818527357906</v>
      </c>
    </row>
    <row r="5206" spans="1:21" x14ac:dyDescent="0.2">
      <c r="A5206" s="178">
        <v>42952</v>
      </c>
      <c r="B5206" s="179">
        <v>0.83333333333333337</v>
      </c>
      <c r="C5206" t="s">
        <v>349</v>
      </c>
      <c r="D5206">
        <v>3.85</v>
      </c>
      <c r="E5206">
        <v>5.1100000000000003</v>
      </c>
      <c r="F5206">
        <v>5.1100000000000003</v>
      </c>
      <c r="G5206">
        <v>0.97</v>
      </c>
      <c r="H5206" s="184">
        <f t="shared" ref="H5206:L5206" si="5673">H5182</f>
        <v>0.79166666666666663</v>
      </c>
      <c r="I5206" s="185">
        <f t="shared" si="5673"/>
        <v>320</v>
      </c>
      <c r="J5206" s="185">
        <f t="shared" si="5673"/>
        <v>214</v>
      </c>
      <c r="K5206" s="185">
        <f t="shared" si="5673"/>
        <v>2842</v>
      </c>
      <c r="L5206" s="185">
        <f t="shared" si="5673"/>
        <v>1426</v>
      </c>
      <c r="M5206" s="147"/>
      <c r="N5206" s="143">
        <f t="shared" si="5654"/>
        <v>1232</v>
      </c>
      <c r="O5206" s="143">
        <f t="shared" si="5650"/>
        <v>1093.54</v>
      </c>
      <c r="P5206" s="143">
        <f t="shared" si="5651"/>
        <v>14522.62</v>
      </c>
      <c r="Q5206" s="143">
        <f t="shared" si="5652"/>
        <v>1383.22</v>
      </c>
      <c r="R5206" s="188">
        <f t="shared" si="5655"/>
        <v>18231.38</v>
      </c>
      <c r="T5206">
        <v>61462.68</v>
      </c>
      <c r="U5206" s="190">
        <f t="shared" si="5656"/>
        <v>0.29662520410759829</v>
      </c>
    </row>
    <row r="5207" spans="1:21" x14ac:dyDescent="0.2">
      <c r="A5207" s="178">
        <v>42952</v>
      </c>
      <c r="B5207" s="179">
        <v>0.875</v>
      </c>
      <c r="C5207" t="s">
        <v>349</v>
      </c>
      <c r="D5207">
        <v>3.6</v>
      </c>
      <c r="E5207">
        <v>4</v>
      </c>
      <c r="F5207">
        <v>4</v>
      </c>
      <c r="G5207">
        <v>0.97</v>
      </c>
      <c r="H5207" s="184">
        <f t="shared" ref="H5207:L5207" si="5674">H5183</f>
        <v>0.83333333333333337</v>
      </c>
      <c r="I5207" s="185">
        <f t="shared" si="5674"/>
        <v>322</v>
      </c>
      <c r="J5207" s="185">
        <f t="shared" si="5674"/>
        <v>178</v>
      </c>
      <c r="K5207" s="185">
        <f t="shared" si="5674"/>
        <v>2842</v>
      </c>
      <c r="L5207" s="185">
        <f t="shared" si="5674"/>
        <v>1426</v>
      </c>
      <c r="M5207" s="147"/>
      <c r="N5207" s="143">
        <f t="shared" si="5654"/>
        <v>1159.2</v>
      </c>
      <c r="O5207" s="143">
        <f t="shared" si="5650"/>
        <v>712</v>
      </c>
      <c r="P5207" s="143">
        <f t="shared" si="5651"/>
        <v>11368</v>
      </c>
      <c r="Q5207" s="143">
        <f t="shared" si="5652"/>
        <v>1383.22</v>
      </c>
      <c r="R5207" s="188">
        <f t="shared" si="5655"/>
        <v>14622.42</v>
      </c>
      <c r="T5207">
        <v>59075.82</v>
      </c>
      <c r="U5207" s="190">
        <f t="shared" si="5656"/>
        <v>0.24751954352897684</v>
      </c>
    </row>
    <row r="5208" spans="1:21" x14ac:dyDescent="0.2">
      <c r="A5208" s="178">
        <v>42952</v>
      </c>
      <c r="B5208" s="179">
        <v>0.91666666666666663</v>
      </c>
      <c r="C5208" t="s">
        <v>349</v>
      </c>
      <c r="D5208">
        <v>7</v>
      </c>
      <c r="E5208">
        <v>5.07</v>
      </c>
      <c r="F5208">
        <v>3.07</v>
      </c>
      <c r="G5208">
        <v>0.97</v>
      </c>
      <c r="H5208" s="184">
        <f t="shared" ref="H5208:L5208" si="5675">H5184</f>
        <v>0.875</v>
      </c>
      <c r="I5208" s="185">
        <f t="shared" si="5675"/>
        <v>337</v>
      </c>
      <c r="J5208" s="185">
        <f t="shared" si="5675"/>
        <v>173</v>
      </c>
      <c r="K5208" s="185">
        <f t="shared" si="5675"/>
        <v>2842</v>
      </c>
      <c r="L5208" s="185">
        <f t="shared" si="5675"/>
        <v>1426</v>
      </c>
      <c r="M5208" s="147"/>
      <c r="N5208" s="143">
        <f t="shared" si="5654"/>
        <v>2359</v>
      </c>
      <c r="O5208" s="143">
        <f t="shared" si="5650"/>
        <v>877.11</v>
      </c>
      <c r="P5208" s="143">
        <f t="shared" si="5651"/>
        <v>8724.9399999999987</v>
      </c>
      <c r="Q5208" s="143">
        <f t="shared" si="5652"/>
        <v>1383.22</v>
      </c>
      <c r="R5208" s="188">
        <f t="shared" si="5655"/>
        <v>13344.269999999999</v>
      </c>
      <c r="T5208">
        <v>57400.1</v>
      </c>
      <c r="U5208" s="190">
        <f t="shared" si="5656"/>
        <v>0.23247816641434421</v>
      </c>
    </row>
    <row r="5209" spans="1:21" x14ac:dyDescent="0.2">
      <c r="A5209" s="178">
        <v>42952</v>
      </c>
      <c r="B5209" s="179">
        <v>0.95833333333333337</v>
      </c>
      <c r="C5209" t="s">
        <v>349</v>
      </c>
      <c r="D5209">
        <v>30.82</v>
      </c>
      <c r="E5209">
        <v>5</v>
      </c>
      <c r="F5209">
        <v>3</v>
      </c>
      <c r="G5209">
        <v>0.12</v>
      </c>
      <c r="H5209" s="184">
        <f t="shared" ref="H5209:L5209" si="5676">H5185</f>
        <v>0.91666666666666663</v>
      </c>
      <c r="I5209" s="185">
        <f t="shared" si="5676"/>
        <v>394</v>
      </c>
      <c r="J5209" s="185">
        <f t="shared" si="5676"/>
        <v>194</v>
      </c>
      <c r="K5209" s="185">
        <f t="shared" si="5676"/>
        <v>2842</v>
      </c>
      <c r="L5209" s="185">
        <f t="shared" si="5676"/>
        <v>1426</v>
      </c>
      <c r="M5209" s="147"/>
      <c r="N5209" s="143">
        <f t="shared" si="5654"/>
        <v>12143.08</v>
      </c>
      <c r="O5209" s="143">
        <f t="shared" si="5650"/>
        <v>970</v>
      </c>
      <c r="P5209" s="143">
        <f t="shared" si="5651"/>
        <v>8526</v>
      </c>
      <c r="Q5209" s="143">
        <f t="shared" si="5652"/>
        <v>171.12</v>
      </c>
      <c r="R5209" s="188">
        <f t="shared" si="5655"/>
        <v>21810.2</v>
      </c>
      <c r="T5209">
        <v>55748.28</v>
      </c>
      <c r="U5209" s="190">
        <f t="shared" si="5656"/>
        <v>0.39122641990030904</v>
      </c>
    </row>
    <row r="5210" spans="1:21" x14ac:dyDescent="0.2">
      <c r="A5210" s="178">
        <v>42952</v>
      </c>
      <c r="B5210" s="180">
        <v>1</v>
      </c>
      <c r="C5210" t="s">
        <v>349</v>
      </c>
      <c r="D5210">
        <v>30</v>
      </c>
      <c r="E5210">
        <v>3.11</v>
      </c>
      <c r="F5210">
        <v>1.1499999999999999</v>
      </c>
      <c r="G5210">
        <v>0.12</v>
      </c>
      <c r="H5210" s="184">
        <f t="shared" ref="H5210:L5210" si="5677">H5186</f>
        <v>0.95833333333333337</v>
      </c>
      <c r="I5210" s="185">
        <f t="shared" si="5677"/>
        <v>389</v>
      </c>
      <c r="J5210" s="185">
        <f t="shared" si="5677"/>
        <v>265</v>
      </c>
      <c r="K5210" s="185">
        <f t="shared" si="5677"/>
        <v>2985</v>
      </c>
      <c r="L5210" s="185">
        <f t="shared" si="5677"/>
        <v>1111</v>
      </c>
      <c r="M5210" s="147"/>
      <c r="N5210" s="143">
        <f t="shared" si="5654"/>
        <v>11670</v>
      </c>
      <c r="O5210" s="143">
        <f t="shared" si="5650"/>
        <v>824.15</v>
      </c>
      <c r="P5210" s="143">
        <f t="shared" si="5651"/>
        <v>3432.7499999999995</v>
      </c>
      <c r="Q5210" s="143">
        <f t="shared" si="5652"/>
        <v>133.32</v>
      </c>
      <c r="R5210" s="188">
        <f t="shared" si="5655"/>
        <v>16060.22</v>
      </c>
      <c r="T5210">
        <v>52812.98</v>
      </c>
      <c r="U5210" s="190">
        <f t="shared" si="5656"/>
        <v>0.30409607638122294</v>
      </c>
    </row>
    <row r="5211" spans="1:21" x14ac:dyDescent="0.2">
      <c r="A5211" s="178">
        <v>42953</v>
      </c>
      <c r="B5211" s="179">
        <v>4.1666666666666664E-2</v>
      </c>
      <c r="C5211" t="s">
        <v>349</v>
      </c>
      <c r="D5211">
        <v>15</v>
      </c>
      <c r="E5211">
        <v>4</v>
      </c>
      <c r="F5211">
        <v>1.01</v>
      </c>
      <c r="G5211">
        <v>0.01</v>
      </c>
      <c r="H5211" s="184">
        <f t="shared" ref="H5211:L5211" si="5678">H5187</f>
        <v>1</v>
      </c>
      <c r="I5211" s="185">
        <f t="shared" si="5678"/>
        <v>362</v>
      </c>
      <c r="J5211" s="185">
        <f t="shared" si="5678"/>
        <v>243</v>
      </c>
      <c r="K5211" s="185">
        <f t="shared" si="5678"/>
        <v>2985</v>
      </c>
      <c r="L5211" s="185">
        <f t="shared" si="5678"/>
        <v>1111</v>
      </c>
      <c r="M5211" s="147"/>
      <c r="N5211" s="143">
        <f t="shared" si="5654"/>
        <v>5430</v>
      </c>
      <c r="O5211" s="143">
        <f t="shared" si="5650"/>
        <v>972</v>
      </c>
      <c r="P5211" s="143">
        <f t="shared" si="5651"/>
        <v>3014.85</v>
      </c>
      <c r="Q5211" s="143">
        <f t="shared" si="5652"/>
        <v>11.11</v>
      </c>
      <c r="R5211" s="188">
        <f t="shared" si="5655"/>
        <v>9427.9600000000009</v>
      </c>
      <c r="T5211">
        <v>49662.65</v>
      </c>
      <c r="U5211" s="190">
        <f t="shared" si="5656"/>
        <v>0.18984005082290215</v>
      </c>
    </row>
    <row r="5212" spans="1:21" x14ac:dyDescent="0.2">
      <c r="A5212" s="178">
        <v>42953</v>
      </c>
      <c r="B5212" s="179">
        <v>8.3333333333333329E-2</v>
      </c>
      <c r="C5212" t="s">
        <v>349</v>
      </c>
      <c r="D5212">
        <v>5.78</v>
      </c>
      <c r="E5212">
        <v>2.4</v>
      </c>
      <c r="F5212">
        <v>1</v>
      </c>
      <c r="G5212">
        <v>0.01</v>
      </c>
      <c r="H5212" s="184">
        <f t="shared" ref="H5212:L5212" si="5679">H5188</f>
        <v>4.1666666666666664E-2</v>
      </c>
      <c r="I5212" s="185">
        <f t="shared" si="5679"/>
        <v>294</v>
      </c>
      <c r="J5212" s="185">
        <f t="shared" si="5679"/>
        <v>212</v>
      </c>
      <c r="K5212" s="185">
        <f t="shared" si="5679"/>
        <v>2985</v>
      </c>
      <c r="L5212" s="185">
        <f t="shared" si="5679"/>
        <v>1111</v>
      </c>
      <c r="M5212" s="147"/>
      <c r="N5212" s="143">
        <f t="shared" si="5654"/>
        <v>1699.3200000000002</v>
      </c>
      <c r="O5212" s="143">
        <f t="shared" si="5650"/>
        <v>508.79999999999995</v>
      </c>
      <c r="P5212" s="143">
        <f t="shared" si="5651"/>
        <v>2985</v>
      </c>
      <c r="Q5212" s="143">
        <f t="shared" si="5652"/>
        <v>11.11</v>
      </c>
      <c r="R5212" s="188">
        <f t="shared" si="5655"/>
        <v>5204.2299999999996</v>
      </c>
      <c r="T5212">
        <v>46650.02</v>
      </c>
      <c r="U5212" s="190">
        <f t="shared" si="5656"/>
        <v>0.11155900897791683</v>
      </c>
    </row>
    <row r="5213" spans="1:21" x14ac:dyDescent="0.2">
      <c r="A5213" s="178">
        <v>42953</v>
      </c>
      <c r="B5213" s="179">
        <v>0.125</v>
      </c>
      <c r="C5213" t="s">
        <v>349</v>
      </c>
      <c r="D5213">
        <v>5</v>
      </c>
      <c r="E5213">
        <v>2.11</v>
      </c>
      <c r="F5213">
        <v>1</v>
      </c>
      <c r="G5213">
        <v>0.45</v>
      </c>
      <c r="H5213" s="184">
        <f t="shared" ref="H5213:L5213" si="5680">H5189</f>
        <v>8.3333333333333329E-2</v>
      </c>
      <c r="I5213" s="185">
        <f t="shared" si="5680"/>
        <v>236</v>
      </c>
      <c r="J5213" s="185">
        <f t="shared" si="5680"/>
        <v>179</v>
      </c>
      <c r="K5213" s="185">
        <f t="shared" si="5680"/>
        <v>2985</v>
      </c>
      <c r="L5213" s="185">
        <f t="shared" si="5680"/>
        <v>1111</v>
      </c>
      <c r="M5213" s="147"/>
      <c r="N5213" s="143">
        <f t="shared" si="5654"/>
        <v>1180</v>
      </c>
      <c r="O5213" s="143">
        <f t="shared" si="5650"/>
        <v>377.69</v>
      </c>
      <c r="P5213" s="143">
        <f t="shared" si="5651"/>
        <v>2985</v>
      </c>
      <c r="Q5213" s="143">
        <f t="shared" si="5652"/>
        <v>499.95</v>
      </c>
      <c r="R5213" s="188">
        <f t="shared" si="5655"/>
        <v>5042.6400000000003</v>
      </c>
      <c r="T5213">
        <v>44184.56</v>
      </c>
      <c r="U5213" s="190">
        <f t="shared" si="5656"/>
        <v>0.11412674472711735</v>
      </c>
    </row>
    <row r="5214" spans="1:21" x14ac:dyDescent="0.2">
      <c r="A5214" s="178">
        <v>42953</v>
      </c>
      <c r="B5214" s="179">
        <v>0.16666666666666666</v>
      </c>
      <c r="C5214" t="s">
        <v>349</v>
      </c>
      <c r="D5214">
        <v>5</v>
      </c>
      <c r="E5214">
        <v>2.0699999999999998</v>
      </c>
      <c r="F5214">
        <v>1</v>
      </c>
      <c r="G5214">
        <v>0.45</v>
      </c>
      <c r="H5214" s="184">
        <f t="shared" ref="H5214:L5214" si="5681">H5190</f>
        <v>0.125</v>
      </c>
      <c r="I5214" s="185">
        <f t="shared" si="5681"/>
        <v>201</v>
      </c>
      <c r="J5214" s="185">
        <f t="shared" si="5681"/>
        <v>205</v>
      </c>
      <c r="K5214" s="185">
        <f t="shared" si="5681"/>
        <v>2985</v>
      </c>
      <c r="L5214" s="185">
        <f t="shared" si="5681"/>
        <v>1717</v>
      </c>
      <c r="M5214" s="147"/>
      <c r="N5214" s="143">
        <f t="shared" si="5654"/>
        <v>1005</v>
      </c>
      <c r="O5214" s="143">
        <f t="shared" si="5650"/>
        <v>424.34999999999997</v>
      </c>
      <c r="P5214" s="143">
        <f t="shared" si="5651"/>
        <v>2985</v>
      </c>
      <c r="Q5214" s="143">
        <f t="shared" si="5652"/>
        <v>772.65</v>
      </c>
      <c r="R5214" s="188">
        <f t="shared" si="5655"/>
        <v>5187</v>
      </c>
      <c r="T5214">
        <v>42326.11</v>
      </c>
      <c r="U5214" s="190">
        <f t="shared" si="5656"/>
        <v>0.12254846949081784</v>
      </c>
    </row>
    <row r="5215" spans="1:21" x14ac:dyDescent="0.2">
      <c r="A5215" s="178">
        <v>42953</v>
      </c>
      <c r="B5215" s="179">
        <v>0.20833333333333334</v>
      </c>
      <c r="C5215" t="s">
        <v>349</v>
      </c>
      <c r="D5215">
        <v>3.5</v>
      </c>
      <c r="E5215">
        <v>2.4300000000000002</v>
      </c>
      <c r="F5215">
        <v>1</v>
      </c>
      <c r="G5215">
        <v>0.45</v>
      </c>
      <c r="H5215" s="184">
        <f t="shared" ref="H5215:L5215" si="5682">H5191</f>
        <v>0.16666666666666666</v>
      </c>
      <c r="I5215" s="185">
        <f t="shared" si="5682"/>
        <v>185</v>
      </c>
      <c r="J5215" s="185">
        <f t="shared" si="5682"/>
        <v>205</v>
      </c>
      <c r="K5215" s="185">
        <f t="shared" si="5682"/>
        <v>2985</v>
      </c>
      <c r="L5215" s="185">
        <f t="shared" si="5682"/>
        <v>1717</v>
      </c>
      <c r="M5215" s="147"/>
      <c r="N5215" s="143">
        <f t="shared" si="5654"/>
        <v>647.5</v>
      </c>
      <c r="O5215" s="143">
        <f t="shared" si="5650"/>
        <v>498.15000000000003</v>
      </c>
      <c r="P5215" s="143">
        <f t="shared" si="5651"/>
        <v>2985</v>
      </c>
      <c r="Q5215" s="143">
        <f t="shared" si="5652"/>
        <v>772.65</v>
      </c>
      <c r="R5215" s="188">
        <f t="shared" si="5655"/>
        <v>4903.2999999999993</v>
      </c>
      <c r="T5215">
        <v>40902.85</v>
      </c>
      <c r="U5215" s="190">
        <f t="shared" si="5656"/>
        <v>0.11987673230593955</v>
      </c>
    </row>
    <row r="5216" spans="1:21" x14ac:dyDescent="0.2">
      <c r="A5216" s="178">
        <v>42953</v>
      </c>
      <c r="B5216" s="179">
        <v>0.25</v>
      </c>
      <c r="C5216" t="s">
        <v>349</v>
      </c>
      <c r="D5216">
        <v>3.77</v>
      </c>
      <c r="E5216">
        <v>4</v>
      </c>
      <c r="F5216">
        <v>1</v>
      </c>
      <c r="G5216">
        <v>0.45</v>
      </c>
      <c r="H5216" s="184">
        <f t="shared" ref="H5216:L5216" si="5683">H5192</f>
        <v>0.20833333333333334</v>
      </c>
      <c r="I5216" s="185">
        <f t="shared" si="5683"/>
        <v>207</v>
      </c>
      <c r="J5216" s="185">
        <f t="shared" si="5683"/>
        <v>283</v>
      </c>
      <c r="K5216" s="185">
        <f t="shared" si="5683"/>
        <v>2985</v>
      </c>
      <c r="L5216" s="185">
        <f t="shared" si="5683"/>
        <v>1717</v>
      </c>
      <c r="M5216" s="147"/>
      <c r="N5216" s="143">
        <f t="shared" si="5654"/>
        <v>780.39</v>
      </c>
      <c r="O5216" s="143">
        <f t="shared" si="5650"/>
        <v>1132</v>
      </c>
      <c r="P5216" s="143">
        <f t="shared" si="5651"/>
        <v>2985</v>
      </c>
      <c r="Q5216" s="143">
        <f t="shared" si="5652"/>
        <v>772.65</v>
      </c>
      <c r="R5216" s="188">
        <f t="shared" si="5655"/>
        <v>5670.0399999999991</v>
      </c>
      <c r="T5216">
        <v>39985.21</v>
      </c>
      <c r="U5216" s="190">
        <f t="shared" si="5656"/>
        <v>0.14180343181891503</v>
      </c>
    </row>
    <row r="5217" spans="1:21" x14ac:dyDescent="0.2">
      <c r="A5217" s="178">
        <v>42953</v>
      </c>
      <c r="B5217" s="179">
        <v>0.29166666666666669</v>
      </c>
      <c r="C5217" t="s">
        <v>349</v>
      </c>
      <c r="D5217">
        <v>6.6</v>
      </c>
      <c r="E5217">
        <v>8.61</v>
      </c>
      <c r="F5217">
        <v>1</v>
      </c>
      <c r="G5217">
        <v>1</v>
      </c>
      <c r="H5217" s="184">
        <f t="shared" ref="H5217:L5217" si="5684">H5193</f>
        <v>0.25</v>
      </c>
      <c r="I5217" s="185">
        <f t="shared" si="5684"/>
        <v>327</v>
      </c>
      <c r="J5217" s="185">
        <f t="shared" si="5684"/>
        <v>438</v>
      </c>
      <c r="K5217" s="185">
        <f t="shared" si="5684"/>
        <v>2985</v>
      </c>
      <c r="L5217" s="185">
        <f t="shared" si="5684"/>
        <v>1717</v>
      </c>
      <c r="M5217" s="147"/>
      <c r="N5217" s="143">
        <f t="shared" si="5654"/>
        <v>2158.1999999999998</v>
      </c>
      <c r="O5217" s="143">
        <f t="shared" si="5650"/>
        <v>3771.18</v>
      </c>
      <c r="P5217" s="143">
        <f t="shared" si="5651"/>
        <v>2985</v>
      </c>
      <c r="Q5217" s="143">
        <f t="shared" si="5652"/>
        <v>1717</v>
      </c>
      <c r="R5217" s="188">
        <f t="shared" si="5655"/>
        <v>10631.38</v>
      </c>
      <c r="T5217">
        <v>39642.46</v>
      </c>
      <c r="U5217" s="190">
        <f t="shared" si="5656"/>
        <v>0.26818164160347263</v>
      </c>
    </row>
    <row r="5218" spans="1:21" x14ac:dyDescent="0.2">
      <c r="A5218" s="178">
        <v>42953</v>
      </c>
      <c r="B5218" s="179">
        <v>0.33333333333333331</v>
      </c>
      <c r="C5218" t="s">
        <v>349</v>
      </c>
      <c r="D5218">
        <v>6.61</v>
      </c>
      <c r="E5218">
        <v>3.38</v>
      </c>
      <c r="F5218">
        <v>1</v>
      </c>
      <c r="G5218">
        <v>1</v>
      </c>
      <c r="H5218" s="184">
        <f t="shared" ref="H5218:L5218" si="5685">H5194</f>
        <v>0.29166666666666669</v>
      </c>
      <c r="I5218" s="185">
        <f t="shared" si="5685"/>
        <v>249</v>
      </c>
      <c r="J5218" s="185">
        <f t="shared" si="5685"/>
        <v>556</v>
      </c>
      <c r="K5218" s="185">
        <f t="shared" si="5685"/>
        <v>2872</v>
      </c>
      <c r="L5218" s="185">
        <f t="shared" si="5685"/>
        <v>2219</v>
      </c>
      <c r="M5218" s="147"/>
      <c r="N5218" s="143">
        <f t="shared" si="5654"/>
        <v>1645.89</v>
      </c>
      <c r="O5218" s="143">
        <f t="shared" si="5650"/>
        <v>1879.28</v>
      </c>
      <c r="P5218" s="143">
        <f t="shared" si="5651"/>
        <v>2872</v>
      </c>
      <c r="Q5218" s="143">
        <f t="shared" si="5652"/>
        <v>2219</v>
      </c>
      <c r="R5218" s="188">
        <f t="shared" si="5655"/>
        <v>8616.17</v>
      </c>
      <c r="T5218">
        <v>39633.050000000003</v>
      </c>
      <c r="U5218" s="190">
        <f t="shared" si="5656"/>
        <v>0.21739861050310283</v>
      </c>
    </row>
    <row r="5219" spans="1:21" x14ac:dyDescent="0.2">
      <c r="A5219" s="178">
        <v>42953</v>
      </c>
      <c r="B5219" s="179">
        <v>0.375</v>
      </c>
      <c r="C5219" t="s">
        <v>349</v>
      </c>
      <c r="D5219">
        <v>4.7300000000000004</v>
      </c>
      <c r="E5219">
        <v>4.01</v>
      </c>
      <c r="F5219">
        <v>1.01</v>
      </c>
      <c r="G5219">
        <v>2</v>
      </c>
      <c r="H5219" s="184">
        <f t="shared" ref="H5219:L5219" si="5686">H5195</f>
        <v>0.33333333333333331</v>
      </c>
      <c r="I5219" s="185">
        <f t="shared" si="5686"/>
        <v>256</v>
      </c>
      <c r="J5219" s="185">
        <f t="shared" si="5686"/>
        <v>306</v>
      </c>
      <c r="K5219" s="185">
        <f t="shared" si="5686"/>
        <v>2872</v>
      </c>
      <c r="L5219" s="185">
        <f t="shared" si="5686"/>
        <v>2219</v>
      </c>
      <c r="M5219" s="147"/>
      <c r="N5219" s="143">
        <f t="shared" si="5654"/>
        <v>1210.8800000000001</v>
      </c>
      <c r="O5219" s="143">
        <f t="shared" si="5650"/>
        <v>1227.06</v>
      </c>
      <c r="P5219" s="143">
        <f t="shared" si="5651"/>
        <v>2900.72</v>
      </c>
      <c r="Q5219" s="143">
        <f t="shared" si="5652"/>
        <v>4438</v>
      </c>
      <c r="R5219" s="188">
        <f t="shared" si="5655"/>
        <v>9776.66</v>
      </c>
      <c r="T5219">
        <v>39753.32</v>
      </c>
      <c r="U5219" s="190">
        <f t="shared" si="5656"/>
        <v>0.24593316985851749</v>
      </c>
    </row>
    <row r="5220" spans="1:21" x14ac:dyDescent="0.2">
      <c r="A5220" s="178">
        <v>42953</v>
      </c>
      <c r="B5220" s="179">
        <v>0.41666666666666669</v>
      </c>
      <c r="C5220" t="s">
        <v>349</v>
      </c>
      <c r="D5220">
        <v>3.5</v>
      </c>
      <c r="E5220">
        <v>4</v>
      </c>
      <c r="F5220">
        <v>2.72</v>
      </c>
      <c r="G5220">
        <v>2.5499999999999998</v>
      </c>
      <c r="H5220" s="184">
        <f t="shared" ref="H5220:L5220" si="5687">H5196</f>
        <v>0.375</v>
      </c>
      <c r="I5220" s="185">
        <f t="shared" si="5687"/>
        <v>156</v>
      </c>
      <c r="J5220" s="185">
        <f t="shared" si="5687"/>
        <v>343</v>
      </c>
      <c r="K5220" s="185">
        <f t="shared" si="5687"/>
        <v>2872</v>
      </c>
      <c r="L5220" s="185">
        <f t="shared" si="5687"/>
        <v>2219</v>
      </c>
      <c r="M5220" s="147"/>
      <c r="N5220" s="143">
        <f t="shared" si="5654"/>
        <v>546</v>
      </c>
      <c r="O5220" s="143">
        <f t="shared" si="5650"/>
        <v>1372</v>
      </c>
      <c r="P5220" s="143">
        <f t="shared" si="5651"/>
        <v>7811.84</v>
      </c>
      <c r="Q5220" s="143">
        <f t="shared" si="5652"/>
        <v>5658.45</v>
      </c>
      <c r="R5220" s="188">
        <f t="shared" si="5655"/>
        <v>15388.29</v>
      </c>
      <c r="T5220">
        <v>42084.97</v>
      </c>
      <c r="U5220" s="190">
        <f t="shared" si="5656"/>
        <v>0.36564811618019449</v>
      </c>
    </row>
    <row r="5221" spans="1:21" x14ac:dyDescent="0.2">
      <c r="A5221" s="178">
        <v>42953</v>
      </c>
      <c r="B5221" s="179">
        <v>0.45833333333333331</v>
      </c>
      <c r="C5221" t="s">
        <v>349</v>
      </c>
      <c r="D5221">
        <v>2.0099999999999998</v>
      </c>
      <c r="E5221">
        <v>6</v>
      </c>
      <c r="F5221">
        <v>3</v>
      </c>
      <c r="G5221">
        <v>0.99</v>
      </c>
      <c r="H5221" s="184">
        <f t="shared" ref="H5221:L5221" si="5688">H5197</f>
        <v>0.41666666666666669</v>
      </c>
      <c r="I5221" s="185">
        <f t="shared" si="5688"/>
        <v>196</v>
      </c>
      <c r="J5221" s="185">
        <f t="shared" si="5688"/>
        <v>315</v>
      </c>
      <c r="K5221" s="185">
        <f t="shared" si="5688"/>
        <v>2872</v>
      </c>
      <c r="L5221" s="185">
        <f t="shared" si="5688"/>
        <v>2219</v>
      </c>
      <c r="M5221" s="147"/>
      <c r="N5221" s="143">
        <f t="shared" si="5654"/>
        <v>393.96</v>
      </c>
      <c r="O5221" s="143">
        <f t="shared" si="5650"/>
        <v>1890</v>
      </c>
      <c r="P5221" s="143">
        <f t="shared" si="5651"/>
        <v>8616</v>
      </c>
      <c r="Q5221" s="143">
        <f t="shared" si="5652"/>
        <v>2196.81</v>
      </c>
      <c r="R5221" s="188">
        <f t="shared" si="5655"/>
        <v>13096.769999999999</v>
      </c>
      <c r="T5221">
        <v>45510.25</v>
      </c>
      <c r="U5221" s="190">
        <f t="shared" si="5656"/>
        <v>0.2877762701808933</v>
      </c>
    </row>
    <row r="5222" spans="1:21" x14ac:dyDescent="0.2">
      <c r="A5222" s="178">
        <v>42953</v>
      </c>
      <c r="B5222" s="179">
        <v>0.5</v>
      </c>
      <c r="C5222" t="s">
        <v>349</v>
      </c>
      <c r="D5222">
        <v>1</v>
      </c>
      <c r="E5222">
        <v>7.36</v>
      </c>
      <c r="F5222">
        <v>4.3600000000000003</v>
      </c>
      <c r="G5222">
        <v>2</v>
      </c>
      <c r="H5222" s="184">
        <f t="shared" ref="H5222:L5222" si="5689">H5198</f>
        <v>0.45833333333333331</v>
      </c>
      <c r="I5222" s="185">
        <f t="shared" si="5689"/>
        <v>226</v>
      </c>
      <c r="J5222" s="185">
        <f t="shared" si="5689"/>
        <v>326</v>
      </c>
      <c r="K5222" s="185">
        <f t="shared" si="5689"/>
        <v>2842</v>
      </c>
      <c r="L5222" s="185">
        <f t="shared" si="5689"/>
        <v>1635</v>
      </c>
      <c r="M5222" s="147"/>
      <c r="N5222" s="143">
        <f t="shared" si="5654"/>
        <v>226</v>
      </c>
      <c r="O5222" s="143">
        <f t="shared" si="5650"/>
        <v>2399.36</v>
      </c>
      <c r="P5222" s="143">
        <f t="shared" si="5651"/>
        <v>12391.12</v>
      </c>
      <c r="Q5222" s="143">
        <f t="shared" si="5652"/>
        <v>3270</v>
      </c>
      <c r="R5222" s="188">
        <f t="shared" si="5655"/>
        <v>18286.480000000003</v>
      </c>
      <c r="T5222">
        <v>49307.9</v>
      </c>
      <c r="U5222" s="190">
        <f t="shared" si="5656"/>
        <v>0.37086308684815217</v>
      </c>
    </row>
    <row r="5223" spans="1:21" x14ac:dyDescent="0.2">
      <c r="A5223" s="178">
        <v>42953</v>
      </c>
      <c r="B5223" s="179">
        <v>0.54166666666666663</v>
      </c>
      <c r="C5223" t="s">
        <v>349</v>
      </c>
      <c r="D5223">
        <v>1</v>
      </c>
      <c r="E5223">
        <v>8.4700000000000006</v>
      </c>
      <c r="F5223">
        <v>6.04</v>
      </c>
      <c r="G5223">
        <v>4</v>
      </c>
      <c r="H5223" s="184">
        <f t="shared" ref="H5223:L5223" si="5690">H5199</f>
        <v>0.5</v>
      </c>
      <c r="I5223" s="185">
        <f t="shared" si="5690"/>
        <v>222</v>
      </c>
      <c r="J5223" s="185">
        <f t="shared" si="5690"/>
        <v>319</v>
      </c>
      <c r="K5223" s="185">
        <f t="shared" si="5690"/>
        <v>2842</v>
      </c>
      <c r="L5223" s="185">
        <f t="shared" si="5690"/>
        <v>1635</v>
      </c>
      <c r="M5223" s="147"/>
      <c r="N5223" s="143">
        <f t="shared" si="5654"/>
        <v>222</v>
      </c>
      <c r="O5223" s="143">
        <f t="shared" si="5650"/>
        <v>2701.9300000000003</v>
      </c>
      <c r="P5223" s="143">
        <f t="shared" si="5651"/>
        <v>17165.68</v>
      </c>
      <c r="Q5223" s="143">
        <f t="shared" si="5652"/>
        <v>6540</v>
      </c>
      <c r="R5223" s="188">
        <f t="shared" si="5655"/>
        <v>26629.61</v>
      </c>
      <c r="T5223">
        <v>52940.43</v>
      </c>
      <c r="U5223" s="190">
        <f t="shared" si="5656"/>
        <v>0.50301083689724468</v>
      </c>
    </row>
    <row r="5224" spans="1:21" x14ac:dyDescent="0.2">
      <c r="A5224" s="178">
        <v>42953</v>
      </c>
      <c r="B5224" s="179">
        <v>0.58333333333333337</v>
      </c>
      <c r="C5224" t="s">
        <v>349</v>
      </c>
      <c r="D5224">
        <v>1.04</v>
      </c>
      <c r="E5224">
        <v>11.45</v>
      </c>
      <c r="F5224">
        <v>11.45</v>
      </c>
      <c r="G5224">
        <v>3.01</v>
      </c>
      <c r="H5224" s="184">
        <f t="shared" ref="H5224:L5224" si="5691">H5200</f>
        <v>0.54166666666666663</v>
      </c>
      <c r="I5224" s="185">
        <f t="shared" si="5691"/>
        <v>195</v>
      </c>
      <c r="J5224" s="185">
        <f t="shared" si="5691"/>
        <v>299</v>
      </c>
      <c r="K5224" s="185">
        <f t="shared" si="5691"/>
        <v>2842</v>
      </c>
      <c r="L5224" s="185">
        <f t="shared" si="5691"/>
        <v>1635</v>
      </c>
      <c r="M5224" s="147"/>
      <c r="N5224" s="143">
        <f t="shared" si="5654"/>
        <v>202.8</v>
      </c>
      <c r="O5224" s="143">
        <f t="shared" si="5650"/>
        <v>3423.5499999999997</v>
      </c>
      <c r="P5224" s="143">
        <f t="shared" si="5651"/>
        <v>32540.899999999998</v>
      </c>
      <c r="Q5224" s="143">
        <f t="shared" si="5652"/>
        <v>4921.3499999999995</v>
      </c>
      <c r="R5224" s="188">
        <f t="shared" si="5655"/>
        <v>41088.6</v>
      </c>
      <c r="T5224">
        <v>56046.86</v>
      </c>
      <c r="U5224" s="190">
        <f t="shared" si="5656"/>
        <v>0.73311154273406209</v>
      </c>
    </row>
    <row r="5225" spans="1:21" x14ac:dyDescent="0.2">
      <c r="A5225" s="178">
        <v>42953</v>
      </c>
      <c r="B5225" s="179">
        <v>0.625</v>
      </c>
      <c r="C5225" t="s">
        <v>349</v>
      </c>
      <c r="D5225">
        <v>1</v>
      </c>
      <c r="E5225">
        <v>18.989999999999998</v>
      </c>
      <c r="F5225">
        <v>20</v>
      </c>
      <c r="G5225">
        <v>4</v>
      </c>
      <c r="H5225" s="184">
        <f t="shared" ref="H5225:L5225" si="5692">H5201</f>
        <v>0.58333333333333337</v>
      </c>
      <c r="I5225" s="185">
        <f t="shared" si="5692"/>
        <v>205</v>
      </c>
      <c r="J5225" s="185">
        <f t="shared" si="5692"/>
        <v>237</v>
      </c>
      <c r="K5225" s="185">
        <f t="shared" si="5692"/>
        <v>2842</v>
      </c>
      <c r="L5225" s="185">
        <f t="shared" si="5692"/>
        <v>1635</v>
      </c>
      <c r="M5225" s="147"/>
      <c r="N5225" s="143">
        <f t="shared" si="5654"/>
        <v>205</v>
      </c>
      <c r="O5225" s="143">
        <f t="shared" si="5650"/>
        <v>4500.6299999999992</v>
      </c>
      <c r="P5225" s="143">
        <f t="shared" si="5651"/>
        <v>56840</v>
      </c>
      <c r="Q5225" s="143">
        <f t="shared" si="5652"/>
        <v>6540</v>
      </c>
      <c r="R5225" s="188">
        <f t="shared" si="5655"/>
        <v>68085.63</v>
      </c>
      <c r="T5225">
        <v>58584.21</v>
      </c>
      <c r="U5225" s="190">
        <f t="shared" si="5656"/>
        <v>1.1621839741459346</v>
      </c>
    </row>
    <row r="5226" spans="1:21" x14ac:dyDescent="0.2">
      <c r="A5226" s="178">
        <v>42953</v>
      </c>
      <c r="B5226" s="179">
        <v>0.66666666666666663</v>
      </c>
      <c r="C5226" t="s">
        <v>349</v>
      </c>
      <c r="D5226">
        <v>1.8</v>
      </c>
      <c r="E5226">
        <v>27.43</v>
      </c>
      <c r="F5226">
        <v>32.43</v>
      </c>
      <c r="G5226">
        <v>4</v>
      </c>
      <c r="H5226" s="184">
        <f t="shared" ref="H5226:L5226" si="5693">H5202</f>
        <v>0.625</v>
      </c>
      <c r="I5226" s="185">
        <f t="shared" si="5693"/>
        <v>212</v>
      </c>
      <c r="J5226" s="185">
        <f t="shared" si="5693"/>
        <v>213</v>
      </c>
      <c r="K5226" s="185">
        <f t="shared" si="5693"/>
        <v>2842</v>
      </c>
      <c r="L5226" s="185">
        <f t="shared" si="5693"/>
        <v>1380</v>
      </c>
      <c r="M5226" s="147"/>
      <c r="N5226" s="143">
        <f t="shared" si="5654"/>
        <v>381.6</v>
      </c>
      <c r="O5226" s="143">
        <f t="shared" si="5650"/>
        <v>5842.59</v>
      </c>
      <c r="P5226" s="143">
        <f t="shared" si="5651"/>
        <v>92166.06</v>
      </c>
      <c r="Q5226" s="143">
        <f t="shared" si="5652"/>
        <v>5520</v>
      </c>
      <c r="R5226" s="188">
        <f t="shared" si="5655"/>
        <v>103910.25</v>
      </c>
      <c r="T5226">
        <v>60347.39</v>
      </c>
      <c r="U5226" s="190">
        <f t="shared" si="5656"/>
        <v>1.7218681702721526</v>
      </c>
    </row>
    <row r="5227" spans="1:21" x14ac:dyDescent="0.2">
      <c r="A5227" s="178">
        <v>42953</v>
      </c>
      <c r="B5227" s="179">
        <v>0.70833333333333337</v>
      </c>
      <c r="C5227" t="s">
        <v>349</v>
      </c>
      <c r="D5227">
        <v>2</v>
      </c>
      <c r="E5227">
        <v>30.85</v>
      </c>
      <c r="F5227">
        <v>35.25</v>
      </c>
      <c r="G5227">
        <v>4</v>
      </c>
      <c r="H5227" s="184">
        <f t="shared" ref="H5227:L5227" si="5694">H5203</f>
        <v>0.66666666666666663</v>
      </c>
      <c r="I5227" s="185">
        <f t="shared" si="5694"/>
        <v>191</v>
      </c>
      <c r="J5227" s="185">
        <f t="shared" si="5694"/>
        <v>237</v>
      </c>
      <c r="K5227" s="185">
        <f t="shared" si="5694"/>
        <v>2842</v>
      </c>
      <c r="L5227" s="185">
        <f t="shared" si="5694"/>
        <v>1380</v>
      </c>
      <c r="M5227" s="147"/>
      <c r="N5227" s="143">
        <f t="shared" si="5654"/>
        <v>382</v>
      </c>
      <c r="O5227" s="143">
        <f t="shared" si="5650"/>
        <v>7311.4500000000007</v>
      </c>
      <c r="P5227" s="143">
        <f t="shared" si="5651"/>
        <v>100180.5</v>
      </c>
      <c r="Q5227" s="143">
        <f t="shared" si="5652"/>
        <v>5520</v>
      </c>
      <c r="R5227" s="188">
        <f t="shared" si="5655"/>
        <v>113393.95</v>
      </c>
      <c r="T5227">
        <v>61087.51</v>
      </c>
      <c r="U5227" s="190">
        <f t="shared" si="5656"/>
        <v>1.8562542490273379</v>
      </c>
    </row>
    <row r="5228" spans="1:21" x14ac:dyDescent="0.2">
      <c r="A5228" s="178">
        <v>42953</v>
      </c>
      <c r="B5228" s="179">
        <v>0.75</v>
      </c>
      <c r="C5228" t="s">
        <v>349</v>
      </c>
      <c r="D5228">
        <v>2</v>
      </c>
      <c r="E5228">
        <v>8.5</v>
      </c>
      <c r="F5228">
        <v>12.55</v>
      </c>
      <c r="G5228">
        <v>3.17</v>
      </c>
      <c r="H5228" s="184">
        <f t="shared" ref="H5228:L5228" si="5695">H5204</f>
        <v>0.70833333333333337</v>
      </c>
      <c r="I5228" s="185">
        <f t="shared" si="5695"/>
        <v>218</v>
      </c>
      <c r="J5228" s="185">
        <f t="shared" si="5695"/>
        <v>258</v>
      </c>
      <c r="K5228" s="185">
        <f t="shared" si="5695"/>
        <v>2842</v>
      </c>
      <c r="L5228" s="185">
        <f t="shared" si="5695"/>
        <v>1380</v>
      </c>
      <c r="M5228" s="147"/>
      <c r="N5228" s="143">
        <f t="shared" si="5654"/>
        <v>436</v>
      </c>
      <c r="O5228" s="143">
        <f t="shared" si="5650"/>
        <v>2193</v>
      </c>
      <c r="P5228" s="143">
        <f t="shared" si="5651"/>
        <v>35667.1</v>
      </c>
      <c r="Q5228" s="143">
        <f t="shared" si="5652"/>
        <v>4374.5999999999995</v>
      </c>
      <c r="R5228" s="188">
        <f t="shared" si="5655"/>
        <v>42670.7</v>
      </c>
      <c r="T5228">
        <v>61445.2</v>
      </c>
      <c r="U5228" s="190">
        <f t="shared" si="5656"/>
        <v>0.6944513159693515</v>
      </c>
    </row>
    <row r="5229" spans="1:21" x14ac:dyDescent="0.2">
      <c r="A5229" s="178">
        <v>42953</v>
      </c>
      <c r="B5229" s="179">
        <v>0.79166666666666663</v>
      </c>
      <c r="C5229" t="s">
        <v>349</v>
      </c>
      <c r="D5229">
        <v>2.11</v>
      </c>
      <c r="E5229">
        <v>5.14</v>
      </c>
      <c r="F5229">
        <v>7.8</v>
      </c>
      <c r="G5229">
        <v>4</v>
      </c>
      <c r="H5229" s="184">
        <f t="shared" ref="H5229:L5229" si="5696">H5205</f>
        <v>0.75</v>
      </c>
      <c r="I5229" s="185">
        <f t="shared" si="5696"/>
        <v>240</v>
      </c>
      <c r="J5229" s="185">
        <f t="shared" si="5696"/>
        <v>365</v>
      </c>
      <c r="K5229" s="185">
        <f t="shared" si="5696"/>
        <v>2842</v>
      </c>
      <c r="L5229" s="185">
        <f t="shared" si="5696"/>
        <v>1380</v>
      </c>
      <c r="M5229" s="147"/>
      <c r="N5229" s="143">
        <f t="shared" si="5654"/>
        <v>506.4</v>
      </c>
      <c r="O5229" s="143">
        <f t="shared" si="5650"/>
        <v>1876.1</v>
      </c>
      <c r="P5229" s="143">
        <f t="shared" si="5651"/>
        <v>22167.599999999999</v>
      </c>
      <c r="Q5229" s="143">
        <f t="shared" si="5652"/>
        <v>5520</v>
      </c>
      <c r="R5229" s="188">
        <f t="shared" si="5655"/>
        <v>30070.1</v>
      </c>
      <c r="T5229">
        <v>61245.43</v>
      </c>
      <c r="U5229" s="190">
        <f t="shared" si="5656"/>
        <v>0.49097704106249229</v>
      </c>
    </row>
    <row r="5230" spans="1:21" x14ac:dyDescent="0.2">
      <c r="A5230" s="178">
        <v>42953</v>
      </c>
      <c r="B5230" s="179">
        <v>0.83333333333333337</v>
      </c>
      <c r="C5230" t="s">
        <v>349</v>
      </c>
      <c r="D5230">
        <v>3.11</v>
      </c>
      <c r="E5230">
        <v>5.95</v>
      </c>
      <c r="F5230">
        <v>6.8</v>
      </c>
      <c r="G5230">
        <v>0.97</v>
      </c>
      <c r="H5230" s="184">
        <f t="shared" ref="H5230:L5230" si="5697">H5206</f>
        <v>0.79166666666666663</v>
      </c>
      <c r="I5230" s="185">
        <f t="shared" si="5697"/>
        <v>320</v>
      </c>
      <c r="J5230" s="185">
        <f t="shared" si="5697"/>
        <v>214</v>
      </c>
      <c r="K5230" s="185">
        <f t="shared" si="5697"/>
        <v>2842</v>
      </c>
      <c r="L5230" s="185">
        <f t="shared" si="5697"/>
        <v>1426</v>
      </c>
      <c r="M5230" s="147"/>
      <c r="N5230" s="143">
        <f t="shared" si="5654"/>
        <v>995.19999999999993</v>
      </c>
      <c r="O5230" s="143">
        <f t="shared" si="5650"/>
        <v>1273.3</v>
      </c>
      <c r="P5230" s="143">
        <f t="shared" si="5651"/>
        <v>19325.599999999999</v>
      </c>
      <c r="Q5230" s="143">
        <f t="shared" si="5652"/>
        <v>1383.22</v>
      </c>
      <c r="R5230" s="188">
        <f t="shared" si="5655"/>
        <v>22977.32</v>
      </c>
      <c r="T5230">
        <v>60021.31</v>
      </c>
      <c r="U5230" s="190">
        <f t="shared" si="5656"/>
        <v>0.38281936865423299</v>
      </c>
    </row>
    <row r="5231" spans="1:21" x14ac:dyDescent="0.2">
      <c r="A5231" s="178">
        <v>42953</v>
      </c>
      <c r="B5231" s="179">
        <v>0.875</v>
      </c>
      <c r="C5231" t="s">
        <v>349</v>
      </c>
      <c r="D5231">
        <v>3.5</v>
      </c>
      <c r="E5231">
        <v>5.24</v>
      </c>
      <c r="F5231">
        <v>7.33</v>
      </c>
      <c r="G5231">
        <v>0.97</v>
      </c>
      <c r="H5231" s="184">
        <f t="shared" ref="H5231:L5231" si="5698">H5207</f>
        <v>0.83333333333333337</v>
      </c>
      <c r="I5231" s="185">
        <f t="shared" si="5698"/>
        <v>322</v>
      </c>
      <c r="J5231" s="185">
        <f t="shared" si="5698"/>
        <v>178</v>
      </c>
      <c r="K5231" s="185">
        <f t="shared" si="5698"/>
        <v>2842</v>
      </c>
      <c r="L5231" s="185">
        <f t="shared" si="5698"/>
        <v>1426</v>
      </c>
      <c r="M5231" s="147"/>
      <c r="N5231" s="143">
        <f t="shared" si="5654"/>
        <v>1127</v>
      </c>
      <c r="O5231" s="143">
        <f t="shared" si="5650"/>
        <v>932.72</v>
      </c>
      <c r="P5231" s="143">
        <f t="shared" si="5651"/>
        <v>20831.86</v>
      </c>
      <c r="Q5231" s="143">
        <f t="shared" si="5652"/>
        <v>1383.22</v>
      </c>
      <c r="R5231" s="188">
        <f t="shared" si="5655"/>
        <v>24274.800000000003</v>
      </c>
      <c r="T5231">
        <v>58318.71</v>
      </c>
      <c r="U5231" s="190">
        <f t="shared" si="5656"/>
        <v>0.41624377493946629</v>
      </c>
    </row>
    <row r="5232" spans="1:21" x14ac:dyDescent="0.2">
      <c r="A5232" s="178">
        <v>42953</v>
      </c>
      <c r="B5232" s="179">
        <v>0.91666666666666663</v>
      </c>
      <c r="C5232" t="s">
        <v>349</v>
      </c>
      <c r="D5232">
        <v>5</v>
      </c>
      <c r="E5232">
        <v>9.36</v>
      </c>
      <c r="F5232">
        <v>6</v>
      </c>
      <c r="G5232">
        <v>0.97</v>
      </c>
      <c r="H5232" s="184">
        <f t="shared" ref="H5232:L5232" si="5699">H5208</f>
        <v>0.875</v>
      </c>
      <c r="I5232" s="185">
        <f t="shared" si="5699"/>
        <v>337</v>
      </c>
      <c r="J5232" s="185">
        <f t="shared" si="5699"/>
        <v>173</v>
      </c>
      <c r="K5232" s="185">
        <f t="shared" si="5699"/>
        <v>2842</v>
      </c>
      <c r="L5232" s="185">
        <f t="shared" si="5699"/>
        <v>1426</v>
      </c>
      <c r="M5232" s="147"/>
      <c r="N5232" s="143">
        <f t="shared" si="5654"/>
        <v>1685</v>
      </c>
      <c r="O5232" s="143">
        <f t="shared" si="5650"/>
        <v>1619.28</v>
      </c>
      <c r="P5232" s="143">
        <f t="shared" si="5651"/>
        <v>17052</v>
      </c>
      <c r="Q5232" s="143">
        <f t="shared" si="5652"/>
        <v>1383.22</v>
      </c>
      <c r="R5232" s="188">
        <f t="shared" si="5655"/>
        <v>21739.5</v>
      </c>
      <c r="T5232">
        <v>57104.04</v>
      </c>
      <c r="U5232" s="190">
        <f t="shared" si="5656"/>
        <v>0.38069985941450024</v>
      </c>
    </row>
    <row r="5233" spans="1:21" x14ac:dyDescent="0.2">
      <c r="A5233" s="178">
        <v>42953</v>
      </c>
      <c r="B5233" s="179">
        <v>0.95833333333333337</v>
      </c>
      <c r="C5233" t="s">
        <v>349</v>
      </c>
      <c r="D5233">
        <v>13.43</v>
      </c>
      <c r="E5233">
        <v>5.36</v>
      </c>
      <c r="F5233">
        <v>3.74</v>
      </c>
      <c r="G5233">
        <v>0.01</v>
      </c>
      <c r="H5233" s="184">
        <f t="shared" ref="H5233:L5233" si="5700">H5209</f>
        <v>0.91666666666666663</v>
      </c>
      <c r="I5233" s="185">
        <f t="shared" si="5700"/>
        <v>394</v>
      </c>
      <c r="J5233" s="185">
        <f t="shared" si="5700"/>
        <v>194</v>
      </c>
      <c r="K5233" s="185">
        <f t="shared" si="5700"/>
        <v>2842</v>
      </c>
      <c r="L5233" s="185">
        <f t="shared" si="5700"/>
        <v>1426</v>
      </c>
      <c r="M5233" s="147"/>
      <c r="N5233" s="143">
        <f t="shared" si="5654"/>
        <v>5291.42</v>
      </c>
      <c r="O5233" s="143">
        <f t="shared" si="5650"/>
        <v>1039.8400000000001</v>
      </c>
      <c r="P5233" s="143">
        <f t="shared" si="5651"/>
        <v>10629.08</v>
      </c>
      <c r="Q5233" s="143">
        <f t="shared" si="5652"/>
        <v>14.26</v>
      </c>
      <c r="R5233" s="188">
        <f t="shared" si="5655"/>
        <v>16974.599999999999</v>
      </c>
      <c r="T5233">
        <v>55169.56</v>
      </c>
      <c r="U5233" s="190">
        <f t="shared" si="5656"/>
        <v>0.30768053977591991</v>
      </c>
    </row>
    <row r="5234" spans="1:21" x14ac:dyDescent="0.2">
      <c r="A5234" s="178">
        <v>42953</v>
      </c>
      <c r="B5234" s="180">
        <v>1</v>
      </c>
      <c r="C5234" t="s">
        <v>349</v>
      </c>
      <c r="D5234">
        <v>20</v>
      </c>
      <c r="E5234">
        <v>3.43</v>
      </c>
      <c r="F5234">
        <v>3</v>
      </c>
      <c r="G5234">
        <v>0.01</v>
      </c>
      <c r="H5234" s="184">
        <f t="shared" ref="H5234:L5234" si="5701">H5210</f>
        <v>0.95833333333333337</v>
      </c>
      <c r="I5234" s="185">
        <f t="shared" si="5701"/>
        <v>389</v>
      </c>
      <c r="J5234" s="185">
        <f t="shared" si="5701"/>
        <v>265</v>
      </c>
      <c r="K5234" s="185">
        <f t="shared" si="5701"/>
        <v>2985</v>
      </c>
      <c r="L5234" s="185">
        <f t="shared" si="5701"/>
        <v>1111</v>
      </c>
      <c r="M5234" s="147"/>
      <c r="N5234" s="143">
        <f t="shared" si="5654"/>
        <v>7780</v>
      </c>
      <c r="O5234" s="143">
        <f t="shared" si="5650"/>
        <v>908.95</v>
      </c>
      <c r="P5234" s="143">
        <f t="shared" si="5651"/>
        <v>8955</v>
      </c>
      <c r="Q5234" s="143">
        <f t="shared" si="5652"/>
        <v>11.11</v>
      </c>
      <c r="R5234" s="188">
        <f t="shared" si="5655"/>
        <v>17655.060000000001</v>
      </c>
      <c r="T5234">
        <v>51824.61</v>
      </c>
      <c r="U5234" s="190">
        <f t="shared" si="5656"/>
        <v>0.34066942327207095</v>
      </c>
    </row>
    <row r="5235" spans="1:21" x14ac:dyDescent="0.2">
      <c r="A5235" s="178">
        <v>42954</v>
      </c>
      <c r="B5235" s="179">
        <v>4.1666666666666664E-2</v>
      </c>
      <c r="C5235" t="s">
        <v>349</v>
      </c>
      <c r="D5235">
        <v>10</v>
      </c>
      <c r="E5235">
        <v>4.46</v>
      </c>
      <c r="F5235">
        <v>3.51</v>
      </c>
      <c r="G5235">
        <v>0.01</v>
      </c>
      <c r="H5235" s="184">
        <f t="shared" ref="H5235:L5235" si="5702">H5211</f>
        <v>1</v>
      </c>
      <c r="I5235" s="185">
        <f t="shared" si="5702"/>
        <v>362</v>
      </c>
      <c r="J5235" s="185">
        <f t="shared" si="5702"/>
        <v>243</v>
      </c>
      <c r="K5235" s="185">
        <f t="shared" si="5702"/>
        <v>2985</v>
      </c>
      <c r="L5235" s="185">
        <f t="shared" si="5702"/>
        <v>1111</v>
      </c>
      <c r="M5235" s="147"/>
      <c r="N5235" s="143">
        <f t="shared" si="5654"/>
        <v>3620</v>
      </c>
      <c r="O5235" s="143">
        <f t="shared" si="5650"/>
        <v>1083.78</v>
      </c>
      <c r="P5235" s="143">
        <f t="shared" si="5651"/>
        <v>10477.349999999999</v>
      </c>
      <c r="Q5235" s="143">
        <f t="shared" si="5652"/>
        <v>11.11</v>
      </c>
      <c r="R5235" s="188">
        <f t="shared" si="5655"/>
        <v>15192.239999999998</v>
      </c>
      <c r="T5235">
        <v>47843.38</v>
      </c>
      <c r="U5235" s="190">
        <f t="shared" si="5656"/>
        <v>0.31754111018076059</v>
      </c>
    </row>
    <row r="5236" spans="1:21" x14ac:dyDescent="0.2">
      <c r="A5236" s="178">
        <v>42954</v>
      </c>
      <c r="B5236" s="179">
        <v>8.3333333333333329E-2</v>
      </c>
      <c r="C5236" t="s">
        <v>349</v>
      </c>
      <c r="D5236">
        <v>5</v>
      </c>
      <c r="E5236">
        <v>2.4</v>
      </c>
      <c r="F5236">
        <v>2.35</v>
      </c>
      <c r="G5236">
        <v>0.01</v>
      </c>
      <c r="H5236" s="184">
        <f t="shared" ref="H5236:L5236" si="5703">H5212</f>
        <v>4.1666666666666664E-2</v>
      </c>
      <c r="I5236" s="185">
        <f t="shared" si="5703"/>
        <v>294</v>
      </c>
      <c r="J5236" s="185">
        <f t="shared" si="5703"/>
        <v>212</v>
      </c>
      <c r="K5236" s="185">
        <f t="shared" si="5703"/>
        <v>2985</v>
      </c>
      <c r="L5236" s="185">
        <f t="shared" si="5703"/>
        <v>1111</v>
      </c>
      <c r="M5236" s="147"/>
      <c r="N5236" s="143">
        <f t="shared" si="5654"/>
        <v>1470</v>
      </c>
      <c r="O5236" s="143">
        <f t="shared" si="5650"/>
        <v>508.79999999999995</v>
      </c>
      <c r="P5236" s="143">
        <f t="shared" si="5651"/>
        <v>7014.75</v>
      </c>
      <c r="Q5236" s="143">
        <f t="shared" si="5652"/>
        <v>11.11</v>
      </c>
      <c r="R5236" s="188">
        <f t="shared" si="5655"/>
        <v>9004.66</v>
      </c>
      <c r="T5236">
        <v>44784.9</v>
      </c>
      <c r="U5236" s="190">
        <f t="shared" si="5656"/>
        <v>0.20106464455653578</v>
      </c>
    </row>
    <row r="5237" spans="1:21" x14ac:dyDescent="0.2">
      <c r="A5237" s="178">
        <v>42954</v>
      </c>
      <c r="B5237" s="179">
        <v>0.125</v>
      </c>
      <c r="C5237" t="s">
        <v>349</v>
      </c>
      <c r="D5237">
        <v>3.5</v>
      </c>
      <c r="E5237">
        <v>2.4</v>
      </c>
      <c r="F5237">
        <v>1.72</v>
      </c>
      <c r="G5237">
        <v>0.57999999999999996</v>
      </c>
      <c r="H5237" s="184">
        <f t="shared" ref="H5237:L5237" si="5704">H5213</f>
        <v>8.3333333333333329E-2</v>
      </c>
      <c r="I5237" s="185">
        <f t="shared" si="5704"/>
        <v>236</v>
      </c>
      <c r="J5237" s="185">
        <f t="shared" si="5704"/>
        <v>179</v>
      </c>
      <c r="K5237" s="185">
        <f t="shared" si="5704"/>
        <v>2985</v>
      </c>
      <c r="L5237" s="185">
        <f t="shared" si="5704"/>
        <v>1111</v>
      </c>
      <c r="M5237" s="147"/>
      <c r="N5237" s="143">
        <f t="shared" si="5654"/>
        <v>826</v>
      </c>
      <c r="O5237" s="143">
        <f t="shared" si="5650"/>
        <v>429.59999999999997</v>
      </c>
      <c r="P5237" s="143">
        <f t="shared" si="5651"/>
        <v>5134.2</v>
      </c>
      <c r="Q5237" s="143">
        <f t="shared" si="5652"/>
        <v>644.38</v>
      </c>
      <c r="R5237" s="188">
        <f t="shared" si="5655"/>
        <v>7034.1799999999994</v>
      </c>
      <c r="T5237">
        <v>42639.97</v>
      </c>
      <c r="U5237" s="190">
        <f t="shared" si="5656"/>
        <v>0.16496681400104174</v>
      </c>
    </row>
    <row r="5238" spans="1:21" x14ac:dyDescent="0.2">
      <c r="A5238" s="178">
        <v>42954</v>
      </c>
      <c r="B5238" s="179">
        <v>0.16666666666666666</v>
      </c>
      <c r="C5238" t="s">
        <v>349</v>
      </c>
      <c r="D5238">
        <v>3.11</v>
      </c>
      <c r="E5238">
        <v>2.11</v>
      </c>
      <c r="F5238">
        <v>1.51</v>
      </c>
      <c r="G5238">
        <v>0.5</v>
      </c>
      <c r="H5238" s="184">
        <f t="shared" ref="H5238:L5238" si="5705">H5214</f>
        <v>0.125</v>
      </c>
      <c r="I5238" s="185">
        <f t="shared" si="5705"/>
        <v>201</v>
      </c>
      <c r="J5238" s="185">
        <f t="shared" si="5705"/>
        <v>205</v>
      </c>
      <c r="K5238" s="185">
        <f t="shared" si="5705"/>
        <v>2985</v>
      </c>
      <c r="L5238" s="185">
        <f t="shared" si="5705"/>
        <v>1717</v>
      </c>
      <c r="M5238" s="147"/>
      <c r="N5238" s="143">
        <f t="shared" si="5654"/>
        <v>625.11</v>
      </c>
      <c r="O5238" s="143">
        <f t="shared" si="5650"/>
        <v>432.54999999999995</v>
      </c>
      <c r="P5238" s="143">
        <f t="shared" si="5651"/>
        <v>4507.3500000000004</v>
      </c>
      <c r="Q5238" s="143">
        <f t="shared" si="5652"/>
        <v>858.5</v>
      </c>
      <c r="R5238" s="188">
        <f t="shared" si="5655"/>
        <v>6423.51</v>
      </c>
      <c r="T5238">
        <v>41186.36</v>
      </c>
      <c r="U5238" s="190">
        <f t="shared" si="5656"/>
        <v>0.15596207093804842</v>
      </c>
    </row>
    <row r="5239" spans="1:21" x14ac:dyDescent="0.2">
      <c r="A5239" s="178">
        <v>42954</v>
      </c>
      <c r="B5239" s="179">
        <v>0.20833333333333334</v>
      </c>
      <c r="C5239" t="s">
        <v>349</v>
      </c>
      <c r="D5239">
        <v>2.11</v>
      </c>
      <c r="E5239">
        <v>2.4</v>
      </c>
      <c r="F5239">
        <v>1.51</v>
      </c>
      <c r="G5239">
        <v>0.5</v>
      </c>
      <c r="H5239" s="184">
        <f t="shared" ref="H5239:L5239" si="5706">H5215</f>
        <v>0.16666666666666666</v>
      </c>
      <c r="I5239" s="185">
        <f t="shared" si="5706"/>
        <v>185</v>
      </c>
      <c r="J5239" s="185">
        <f t="shared" si="5706"/>
        <v>205</v>
      </c>
      <c r="K5239" s="185">
        <f t="shared" si="5706"/>
        <v>2985</v>
      </c>
      <c r="L5239" s="185">
        <f t="shared" si="5706"/>
        <v>1717</v>
      </c>
      <c r="M5239" s="147"/>
      <c r="N5239" s="143">
        <f t="shared" si="5654"/>
        <v>390.34999999999997</v>
      </c>
      <c r="O5239" s="143">
        <f t="shared" si="5650"/>
        <v>492</v>
      </c>
      <c r="P5239" s="143">
        <f t="shared" si="5651"/>
        <v>4507.3500000000004</v>
      </c>
      <c r="Q5239" s="143">
        <f t="shared" si="5652"/>
        <v>858.5</v>
      </c>
      <c r="R5239" s="188">
        <f t="shared" si="5655"/>
        <v>6248.2000000000007</v>
      </c>
      <c r="T5239">
        <v>40349.31</v>
      </c>
      <c r="U5239" s="190">
        <f t="shared" si="5656"/>
        <v>0.15485270999677569</v>
      </c>
    </row>
    <row r="5240" spans="1:21" x14ac:dyDescent="0.2">
      <c r="A5240" s="178">
        <v>42954</v>
      </c>
      <c r="B5240" s="179">
        <v>0.25</v>
      </c>
      <c r="C5240" t="s">
        <v>349</v>
      </c>
      <c r="D5240">
        <v>2.61</v>
      </c>
      <c r="E5240">
        <v>4.6900000000000004</v>
      </c>
      <c r="F5240">
        <v>2.06</v>
      </c>
      <c r="G5240">
        <v>0.61</v>
      </c>
      <c r="H5240" s="184">
        <f t="shared" ref="H5240:L5240" si="5707">H5216</f>
        <v>0.20833333333333334</v>
      </c>
      <c r="I5240" s="185">
        <f t="shared" si="5707"/>
        <v>207</v>
      </c>
      <c r="J5240" s="185">
        <f t="shared" si="5707"/>
        <v>283</v>
      </c>
      <c r="K5240" s="185">
        <f t="shared" si="5707"/>
        <v>2985</v>
      </c>
      <c r="L5240" s="185">
        <f t="shared" si="5707"/>
        <v>1717</v>
      </c>
      <c r="M5240" s="147"/>
      <c r="N5240" s="143">
        <f t="shared" si="5654"/>
        <v>540.27</v>
      </c>
      <c r="O5240" s="143">
        <f t="shared" si="5650"/>
        <v>1327.2700000000002</v>
      </c>
      <c r="P5240" s="143">
        <f t="shared" si="5651"/>
        <v>6149.1</v>
      </c>
      <c r="Q5240" s="143">
        <f t="shared" si="5652"/>
        <v>1047.3699999999999</v>
      </c>
      <c r="R5240" s="188">
        <f t="shared" si="5655"/>
        <v>9064.01</v>
      </c>
      <c r="T5240">
        <v>40291.67</v>
      </c>
      <c r="U5240" s="190">
        <f t="shared" si="5656"/>
        <v>0.22495989865895358</v>
      </c>
    </row>
    <row r="5241" spans="1:21" x14ac:dyDescent="0.2">
      <c r="A5241" s="178">
        <v>42954</v>
      </c>
      <c r="B5241" s="179">
        <v>0.29166666666666669</v>
      </c>
      <c r="C5241" t="s">
        <v>349</v>
      </c>
      <c r="D5241">
        <v>2.61</v>
      </c>
      <c r="E5241">
        <v>5.65</v>
      </c>
      <c r="F5241">
        <v>2.38</v>
      </c>
      <c r="G5241">
        <v>2.5499999999999998</v>
      </c>
      <c r="H5241" s="184">
        <f t="shared" ref="H5241:L5241" si="5708">H5217</f>
        <v>0.25</v>
      </c>
      <c r="I5241" s="185">
        <f t="shared" si="5708"/>
        <v>327</v>
      </c>
      <c r="J5241" s="185">
        <f t="shared" si="5708"/>
        <v>438</v>
      </c>
      <c r="K5241" s="185">
        <f t="shared" si="5708"/>
        <v>2985</v>
      </c>
      <c r="L5241" s="185">
        <f t="shared" si="5708"/>
        <v>1717</v>
      </c>
      <c r="M5241" s="147"/>
      <c r="N5241" s="143">
        <f t="shared" si="5654"/>
        <v>853.46999999999991</v>
      </c>
      <c r="O5241" s="143">
        <f t="shared" si="5650"/>
        <v>2474.7000000000003</v>
      </c>
      <c r="P5241" s="143">
        <f t="shared" si="5651"/>
        <v>7104.2999999999993</v>
      </c>
      <c r="Q5241" s="143">
        <f t="shared" si="5652"/>
        <v>4378.3499999999995</v>
      </c>
      <c r="R5241" s="188">
        <f t="shared" si="5655"/>
        <v>14810.82</v>
      </c>
      <c r="T5241">
        <v>41399.440000000002</v>
      </c>
      <c r="U5241" s="190">
        <f t="shared" si="5656"/>
        <v>0.35775411454840933</v>
      </c>
    </row>
    <row r="5242" spans="1:21" x14ac:dyDescent="0.2">
      <c r="A5242" s="178">
        <v>42954</v>
      </c>
      <c r="B5242" s="179">
        <v>0.33333333333333331</v>
      </c>
      <c r="C5242" t="s">
        <v>349</v>
      </c>
      <c r="D5242">
        <v>3.44</v>
      </c>
      <c r="E5242">
        <v>4</v>
      </c>
      <c r="F5242">
        <v>3</v>
      </c>
      <c r="G5242">
        <v>3</v>
      </c>
      <c r="H5242" s="184">
        <f t="shared" ref="H5242:L5242" si="5709">H5218</f>
        <v>0.29166666666666669</v>
      </c>
      <c r="I5242" s="185">
        <f t="shared" si="5709"/>
        <v>249</v>
      </c>
      <c r="J5242" s="185">
        <f t="shared" si="5709"/>
        <v>556</v>
      </c>
      <c r="K5242" s="185">
        <f t="shared" si="5709"/>
        <v>2872</v>
      </c>
      <c r="L5242" s="185">
        <f t="shared" si="5709"/>
        <v>2219</v>
      </c>
      <c r="M5242" s="147"/>
      <c r="N5242" s="143">
        <f t="shared" si="5654"/>
        <v>856.56</v>
      </c>
      <c r="O5242" s="143">
        <f t="shared" si="5650"/>
        <v>2224</v>
      </c>
      <c r="P5242" s="143">
        <f t="shared" si="5651"/>
        <v>8616</v>
      </c>
      <c r="Q5242" s="143">
        <f t="shared" si="5652"/>
        <v>6657</v>
      </c>
      <c r="R5242" s="188">
        <f t="shared" si="5655"/>
        <v>18353.559999999998</v>
      </c>
      <c r="T5242">
        <v>43253.25</v>
      </c>
      <c r="U5242" s="190">
        <f t="shared" si="5656"/>
        <v>0.42432788287585321</v>
      </c>
    </row>
    <row r="5243" spans="1:21" x14ac:dyDescent="0.2">
      <c r="A5243" s="178">
        <v>42954</v>
      </c>
      <c r="B5243" s="179">
        <v>0.375</v>
      </c>
      <c r="C5243" t="s">
        <v>349</v>
      </c>
      <c r="D5243">
        <v>3.46</v>
      </c>
      <c r="E5243">
        <v>6</v>
      </c>
      <c r="F5243">
        <v>4.33</v>
      </c>
      <c r="G5243">
        <v>4</v>
      </c>
      <c r="H5243" s="184">
        <f t="shared" ref="H5243:L5243" si="5710">H5219</f>
        <v>0.33333333333333331</v>
      </c>
      <c r="I5243" s="185">
        <f t="shared" si="5710"/>
        <v>256</v>
      </c>
      <c r="J5243" s="185">
        <f t="shared" si="5710"/>
        <v>306</v>
      </c>
      <c r="K5243" s="185">
        <f t="shared" si="5710"/>
        <v>2872</v>
      </c>
      <c r="L5243" s="185">
        <f t="shared" si="5710"/>
        <v>2219</v>
      </c>
      <c r="M5243" s="147"/>
      <c r="N5243" s="143">
        <f t="shared" si="5654"/>
        <v>885.76</v>
      </c>
      <c r="O5243" s="143">
        <f t="shared" si="5650"/>
        <v>1836</v>
      </c>
      <c r="P5243" s="143">
        <f t="shared" si="5651"/>
        <v>12435.76</v>
      </c>
      <c r="Q5243" s="143">
        <f t="shared" si="5652"/>
        <v>8876</v>
      </c>
      <c r="R5243" s="188">
        <f t="shared" si="5655"/>
        <v>24033.52</v>
      </c>
      <c r="T5243">
        <v>43481.58</v>
      </c>
      <c r="U5243" s="190">
        <f t="shared" si="5656"/>
        <v>0.55272876468610388</v>
      </c>
    </row>
    <row r="5244" spans="1:21" x14ac:dyDescent="0.2">
      <c r="A5244" s="178">
        <v>42954</v>
      </c>
      <c r="B5244" s="179">
        <v>0.41666666666666669</v>
      </c>
      <c r="C5244" t="s">
        <v>349</v>
      </c>
      <c r="D5244">
        <v>2.61</v>
      </c>
      <c r="E5244">
        <v>7</v>
      </c>
      <c r="F5244">
        <v>5.24</v>
      </c>
      <c r="G5244">
        <v>4.9000000000000004</v>
      </c>
      <c r="H5244" s="184">
        <f t="shared" ref="H5244:L5244" si="5711">H5220</f>
        <v>0.375</v>
      </c>
      <c r="I5244" s="185">
        <f t="shared" si="5711"/>
        <v>156</v>
      </c>
      <c r="J5244" s="185">
        <f t="shared" si="5711"/>
        <v>343</v>
      </c>
      <c r="K5244" s="185">
        <f t="shared" si="5711"/>
        <v>2872</v>
      </c>
      <c r="L5244" s="185">
        <f t="shared" si="5711"/>
        <v>2219</v>
      </c>
      <c r="M5244" s="147"/>
      <c r="N5244" s="143">
        <f t="shared" si="5654"/>
        <v>407.15999999999997</v>
      </c>
      <c r="O5244" s="143">
        <f t="shared" si="5650"/>
        <v>2401</v>
      </c>
      <c r="P5244" s="143">
        <f t="shared" si="5651"/>
        <v>15049.28</v>
      </c>
      <c r="Q5244" s="143">
        <f t="shared" si="5652"/>
        <v>10873.1</v>
      </c>
      <c r="R5244" s="188">
        <f t="shared" si="5655"/>
        <v>28730.54</v>
      </c>
      <c r="T5244">
        <v>44692.66</v>
      </c>
      <c r="U5244" s="190">
        <f t="shared" si="5656"/>
        <v>0.64284694623233429</v>
      </c>
    </row>
    <row r="5245" spans="1:21" x14ac:dyDescent="0.2">
      <c r="A5245" s="178">
        <v>42954</v>
      </c>
      <c r="B5245" s="179">
        <v>0.45833333333333331</v>
      </c>
      <c r="C5245" t="s">
        <v>349</v>
      </c>
      <c r="D5245">
        <v>1.02</v>
      </c>
      <c r="E5245">
        <v>9.24</v>
      </c>
      <c r="F5245">
        <v>7.25</v>
      </c>
      <c r="G5245">
        <v>1.62</v>
      </c>
      <c r="H5245" s="184">
        <f t="shared" ref="H5245:L5245" si="5712">H5221</f>
        <v>0.41666666666666669</v>
      </c>
      <c r="I5245" s="185">
        <f t="shared" si="5712"/>
        <v>196</v>
      </c>
      <c r="J5245" s="185">
        <f t="shared" si="5712"/>
        <v>315</v>
      </c>
      <c r="K5245" s="185">
        <f t="shared" si="5712"/>
        <v>2872</v>
      </c>
      <c r="L5245" s="185">
        <f t="shared" si="5712"/>
        <v>2219</v>
      </c>
      <c r="M5245" s="147"/>
      <c r="N5245" s="143">
        <f t="shared" si="5654"/>
        <v>199.92000000000002</v>
      </c>
      <c r="O5245" s="143">
        <f t="shared" si="5650"/>
        <v>2910.6</v>
      </c>
      <c r="P5245" s="143">
        <f t="shared" si="5651"/>
        <v>20822</v>
      </c>
      <c r="Q5245" s="143">
        <f t="shared" si="5652"/>
        <v>3594.78</v>
      </c>
      <c r="R5245" s="188">
        <f t="shared" si="5655"/>
        <v>27527.3</v>
      </c>
      <c r="T5245">
        <v>46515.05</v>
      </c>
      <c r="U5245" s="190">
        <f t="shared" si="5656"/>
        <v>0.59179340879994746</v>
      </c>
    </row>
    <row r="5246" spans="1:21" x14ac:dyDescent="0.2">
      <c r="A5246" s="178">
        <v>42954</v>
      </c>
      <c r="B5246" s="179">
        <v>0.5</v>
      </c>
      <c r="C5246" t="s">
        <v>349</v>
      </c>
      <c r="D5246">
        <v>1</v>
      </c>
      <c r="E5246">
        <v>10.89</v>
      </c>
      <c r="F5246">
        <v>7.89</v>
      </c>
      <c r="G5246">
        <v>1.62</v>
      </c>
      <c r="H5246" s="184">
        <f t="shared" ref="H5246:L5246" si="5713">H5222</f>
        <v>0.45833333333333331</v>
      </c>
      <c r="I5246" s="185">
        <f t="shared" si="5713"/>
        <v>226</v>
      </c>
      <c r="J5246" s="185">
        <f t="shared" si="5713"/>
        <v>326</v>
      </c>
      <c r="K5246" s="185">
        <f t="shared" si="5713"/>
        <v>2842</v>
      </c>
      <c r="L5246" s="185">
        <f t="shared" si="5713"/>
        <v>1635</v>
      </c>
      <c r="M5246" s="147"/>
      <c r="N5246" s="143">
        <f t="shared" si="5654"/>
        <v>226</v>
      </c>
      <c r="O5246" s="143">
        <f t="shared" si="5650"/>
        <v>3550.1400000000003</v>
      </c>
      <c r="P5246" s="143">
        <f t="shared" si="5651"/>
        <v>22423.379999999997</v>
      </c>
      <c r="Q5246" s="143">
        <f t="shared" si="5652"/>
        <v>2648.7000000000003</v>
      </c>
      <c r="R5246" s="188">
        <f t="shared" si="5655"/>
        <v>28848.219999999998</v>
      </c>
      <c r="T5246">
        <v>48359.21</v>
      </c>
      <c r="U5246" s="190">
        <f t="shared" si="5656"/>
        <v>0.59654034877740969</v>
      </c>
    </row>
    <row r="5247" spans="1:21" x14ac:dyDescent="0.2">
      <c r="A5247" s="178">
        <v>42954</v>
      </c>
      <c r="B5247" s="179">
        <v>0.54166666666666663</v>
      </c>
      <c r="C5247" t="s">
        <v>349</v>
      </c>
      <c r="D5247">
        <v>1.07</v>
      </c>
      <c r="E5247">
        <v>10.1</v>
      </c>
      <c r="F5247">
        <v>10.1</v>
      </c>
      <c r="G5247">
        <v>1</v>
      </c>
      <c r="H5247" s="184">
        <f t="shared" ref="H5247:L5247" si="5714">H5223</f>
        <v>0.5</v>
      </c>
      <c r="I5247" s="185">
        <f t="shared" si="5714"/>
        <v>222</v>
      </c>
      <c r="J5247" s="185">
        <f t="shared" si="5714"/>
        <v>319</v>
      </c>
      <c r="K5247" s="185">
        <f t="shared" si="5714"/>
        <v>2842</v>
      </c>
      <c r="L5247" s="185">
        <f t="shared" si="5714"/>
        <v>1635</v>
      </c>
      <c r="M5247" s="147"/>
      <c r="N5247" s="143">
        <f t="shared" si="5654"/>
        <v>237.54000000000002</v>
      </c>
      <c r="O5247" s="143">
        <f t="shared" si="5650"/>
        <v>3221.9</v>
      </c>
      <c r="P5247" s="143">
        <f t="shared" si="5651"/>
        <v>28704.2</v>
      </c>
      <c r="Q5247" s="143">
        <f t="shared" si="5652"/>
        <v>1635</v>
      </c>
      <c r="R5247" s="188">
        <f t="shared" si="5655"/>
        <v>33798.639999999999</v>
      </c>
      <c r="T5247">
        <v>50083.28</v>
      </c>
      <c r="U5247" s="190">
        <f t="shared" si="5656"/>
        <v>0.67484877188554748</v>
      </c>
    </row>
    <row r="5248" spans="1:21" x14ac:dyDescent="0.2">
      <c r="A5248" s="178">
        <v>42954</v>
      </c>
      <c r="B5248" s="179">
        <v>0.58333333333333337</v>
      </c>
      <c r="C5248" t="s">
        <v>349</v>
      </c>
      <c r="D5248">
        <v>1.6</v>
      </c>
      <c r="E5248">
        <v>19.309999999999999</v>
      </c>
      <c r="F5248">
        <v>20.66</v>
      </c>
      <c r="G5248">
        <v>4.9000000000000004</v>
      </c>
      <c r="H5248" s="184">
        <f t="shared" ref="H5248:L5248" si="5715">H5224</f>
        <v>0.54166666666666663</v>
      </c>
      <c r="I5248" s="185">
        <f t="shared" si="5715"/>
        <v>195</v>
      </c>
      <c r="J5248" s="185">
        <f t="shared" si="5715"/>
        <v>299</v>
      </c>
      <c r="K5248" s="185">
        <f t="shared" si="5715"/>
        <v>2842</v>
      </c>
      <c r="L5248" s="185">
        <f t="shared" si="5715"/>
        <v>1635</v>
      </c>
      <c r="M5248" s="147"/>
      <c r="N5248" s="143">
        <f t="shared" si="5654"/>
        <v>312</v>
      </c>
      <c r="O5248" s="143">
        <f t="shared" si="5650"/>
        <v>5773.69</v>
      </c>
      <c r="P5248" s="143">
        <f t="shared" si="5651"/>
        <v>58715.72</v>
      </c>
      <c r="Q5248" s="143">
        <f t="shared" si="5652"/>
        <v>8011.5000000000009</v>
      </c>
      <c r="R5248" s="188">
        <f t="shared" si="5655"/>
        <v>72812.91</v>
      </c>
      <c r="T5248">
        <v>51294.37</v>
      </c>
      <c r="U5248" s="190">
        <f t="shared" si="5656"/>
        <v>1.4195107572234535</v>
      </c>
    </row>
    <row r="5249" spans="1:21" x14ac:dyDescent="0.2">
      <c r="A5249" s="178">
        <v>42954</v>
      </c>
      <c r="B5249" s="179">
        <v>0.625</v>
      </c>
      <c r="C5249" t="s">
        <v>349</v>
      </c>
      <c r="D5249">
        <v>1.59</v>
      </c>
      <c r="E5249">
        <v>16.38</v>
      </c>
      <c r="F5249">
        <v>16.690000000000001</v>
      </c>
      <c r="G5249">
        <v>4</v>
      </c>
      <c r="H5249" s="184">
        <f t="shared" ref="H5249:L5249" si="5716">H5225</f>
        <v>0.58333333333333337</v>
      </c>
      <c r="I5249" s="185">
        <f t="shared" si="5716"/>
        <v>205</v>
      </c>
      <c r="J5249" s="185">
        <f t="shared" si="5716"/>
        <v>237</v>
      </c>
      <c r="K5249" s="185">
        <f t="shared" si="5716"/>
        <v>2842</v>
      </c>
      <c r="L5249" s="185">
        <f t="shared" si="5716"/>
        <v>1635</v>
      </c>
      <c r="M5249" s="147"/>
      <c r="N5249" s="143">
        <f t="shared" si="5654"/>
        <v>325.95</v>
      </c>
      <c r="O5249" s="143">
        <f t="shared" si="5650"/>
        <v>3882.06</v>
      </c>
      <c r="P5249" s="143">
        <f t="shared" si="5651"/>
        <v>47432.98</v>
      </c>
      <c r="Q5249" s="143">
        <f t="shared" si="5652"/>
        <v>6540</v>
      </c>
      <c r="R5249" s="188">
        <f t="shared" si="5655"/>
        <v>58180.990000000005</v>
      </c>
      <c r="T5249">
        <v>52303.7</v>
      </c>
      <c r="U5249" s="190">
        <f t="shared" si="5656"/>
        <v>1.1123685322453289</v>
      </c>
    </row>
    <row r="5250" spans="1:21" x14ac:dyDescent="0.2">
      <c r="A5250" s="178">
        <v>42954</v>
      </c>
      <c r="B5250" s="179">
        <v>0.66666666666666663</v>
      </c>
      <c r="C5250" t="s">
        <v>349</v>
      </c>
      <c r="D5250">
        <v>2.31</v>
      </c>
      <c r="E5250">
        <v>17.46</v>
      </c>
      <c r="F5250">
        <v>19.21</v>
      </c>
      <c r="G5250">
        <v>0.99</v>
      </c>
      <c r="H5250" s="184">
        <f t="shared" ref="H5250:L5250" si="5717">H5226</f>
        <v>0.625</v>
      </c>
      <c r="I5250" s="185">
        <f t="shared" si="5717"/>
        <v>212</v>
      </c>
      <c r="J5250" s="185">
        <f t="shared" si="5717"/>
        <v>213</v>
      </c>
      <c r="K5250" s="185">
        <f t="shared" si="5717"/>
        <v>2842</v>
      </c>
      <c r="L5250" s="185">
        <f t="shared" si="5717"/>
        <v>1380</v>
      </c>
      <c r="M5250" s="147"/>
      <c r="N5250" s="143">
        <f t="shared" si="5654"/>
        <v>489.72</v>
      </c>
      <c r="O5250" s="143">
        <f t="shared" si="5650"/>
        <v>3718.98</v>
      </c>
      <c r="P5250" s="143">
        <f t="shared" si="5651"/>
        <v>54594.82</v>
      </c>
      <c r="Q5250" s="143">
        <f t="shared" si="5652"/>
        <v>1366.2</v>
      </c>
      <c r="R5250" s="188">
        <f t="shared" si="5655"/>
        <v>60169.719999999994</v>
      </c>
      <c r="T5250">
        <v>53417.34</v>
      </c>
      <c r="U5250" s="190">
        <f t="shared" si="5656"/>
        <v>1.1264080165728956</v>
      </c>
    </row>
    <row r="5251" spans="1:21" x14ac:dyDescent="0.2">
      <c r="A5251" s="178">
        <v>42954</v>
      </c>
      <c r="B5251" s="179">
        <v>0.70833333333333337</v>
      </c>
      <c r="C5251" t="s">
        <v>349</v>
      </c>
      <c r="D5251">
        <v>2.1800000000000002</v>
      </c>
      <c r="E5251">
        <v>11.53</v>
      </c>
      <c r="F5251">
        <v>14.05</v>
      </c>
      <c r="G5251">
        <v>2.12</v>
      </c>
      <c r="H5251" s="184">
        <f t="shared" ref="H5251:L5251" si="5718">H5227</f>
        <v>0.66666666666666663</v>
      </c>
      <c r="I5251" s="185">
        <f t="shared" si="5718"/>
        <v>191</v>
      </c>
      <c r="J5251" s="185">
        <f t="shared" si="5718"/>
        <v>237</v>
      </c>
      <c r="K5251" s="185">
        <f t="shared" si="5718"/>
        <v>2842</v>
      </c>
      <c r="L5251" s="185">
        <f t="shared" si="5718"/>
        <v>1380</v>
      </c>
      <c r="M5251" s="147"/>
      <c r="N5251" s="143">
        <f t="shared" si="5654"/>
        <v>416.38000000000005</v>
      </c>
      <c r="O5251" s="143">
        <f t="shared" si="5650"/>
        <v>2732.6099999999997</v>
      </c>
      <c r="P5251" s="143">
        <f t="shared" si="5651"/>
        <v>39930.1</v>
      </c>
      <c r="Q5251" s="143">
        <f t="shared" si="5652"/>
        <v>2925.6000000000004</v>
      </c>
      <c r="R5251" s="188">
        <f t="shared" si="5655"/>
        <v>46004.689999999995</v>
      </c>
      <c r="T5251">
        <v>54740.95</v>
      </c>
      <c r="U5251" s="190">
        <f t="shared" si="5656"/>
        <v>0.8404072271306946</v>
      </c>
    </row>
    <row r="5252" spans="1:21" x14ac:dyDescent="0.2">
      <c r="A5252" s="178">
        <v>42954</v>
      </c>
      <c r="B5252" s="179">
        <v>0.75</v>
      </c>
      <c r="C5252" t="s">
        <v>349</v>
      </c>
      <c r="D5252">
        <v>2.31</v>
      </c>
      <c r="E5252">
        <v>5</v>
      </c>
      <c r="F5252">
        <v>8.94</v>
      </c>
      <c r="G5252">
        <v>4</v>
      </c>
      <c r="H5252" s="184">
        <f t="shared" ref="H5252:L5252" si="5719">H5228</f>
        <v>0.70833333333333337</v>
      </c>
      <c r="I5252" s="185">
        <f t="shared" si="5719"/>
        <v>218</v>
      </c>
      <c r="J5252" s="185">
        <f t="shared" si="5719"/>
        <v>258</v>
      </c>
      <c r="K5252" s="185">
        <f t="shared" si="5719"/>
        <v>2842</v>
      </c>
      <c r="L5252" s="185">
        <f t="shared" si="5719"/>
        <v>1380</v>
      </c>
      <c r="M5252" s="147"/>
      <c r="N5252" s="143">
        <f t="shared" si="5654"/>
        <v>503.58</v>
      </c>
      <c r="O5252" s="143">
        <f t="shared" ref="O5252:O5315" si="5720">E5252*J5252</f>
        <v>1290</v>
      </c>
      <c r="P5252" s="143">
        <f t="shared" ref="P5252:P5315" si="5721">F5252*K5252</f>
        <v>25407.48</v>
      </c>
      <c r="Q5252" s="143">
        <f t="shared" ref="Q5252:Q5315" si="5722">G5252*L5252</f>
        <v>5520</v>
      </c>
      <c r="R5252" s="188">
        <f t="shared" si="5655"/>
        <v>32721.059999999998</v>
      </c>
      <c r="T5252">
        <v>55547.76</v>
      </c>
      <c r="U5252" s="190">
        <f t="shared" si="5656"/>
        <v>0.58906173714295584</v>
      </c>
    </row>
    <row r="5253" spans="1:21" x14ac:dyDescent="0.2">
      <c r="A5253" s="178">
        <v>42954</v>
      </c>
      <c r="B5253" s="179">
        <v>0.79166666666666663</v>
      </c>
      <c r="C5253" t="s">
        <v>349</v>
      </c>
      <c r="D5253">
        <v>2.31</v>
      </c>
      <c r="E5253">
        <v>6.45</v>
      </c>
      <c r="F5253">
        <v>8.23</v>
      </c>
      <c r="G5253">
        <v>4</v>
      </c>
      <c r="H5253" s="184">
        <f t="shared" ref="H5253:L5253" si="5723">H5229</f>
        <v>0.75</v>
      </c>
      <c r="I5253" s="185">
        <f t="shared" si="5723"/>
        <v>240</v>
      </c>
      <c r="J5253" s="185">
        <f t="shared" si="5723"/>
        <v>365</v>
      </c>
      <c r="K5253" s="185">
        <f t="shared" si="5723"/>
        <v>2842</v>
      </c>
      <c r="L5253" s="185">
        <f t="shared" si="5723"/>
        <v>1380</v>
      </c>
      <c r="M5253" s="147"/>
      <c r="N5253" s="143">
        <f t="shared" ref="N5253:N5316" si="5724">D5253*I5253</f>
        <v>554.4</v>
      </c>
      <c r="O5253" s="143">
        <f t="shared" si="5720"/>
        <v>2354.25</v>
      </c>
      <c r="P5253" s="143">
        <f t="shared" si="5721"/>
        <v>23389.66</v>
      </c>
      <c r="Q5253" s="143">
        <f t="shared" si="5722"/>
        <v>5520</v>
      </c>
      <c r="R5253" s="188">
        <f t="shared" ref="R5253:R5316" si="5725">SUM(N5253:Q5253)</f>
        <v>31818.31</v>
      </c>
      <c r="T5253">
        <v>55505.45</v>
      </c>
      <c r="U5253" s="190">
        <f t="shared" ref="U5253:U5316" si="5726">R5253/T5253</f>
        <v>0.57324659110051357</v>
      </c>
    </row>
    <row r="5254" spans="1:21" x14ac:dyDescent="0.2">
      <c r="A5254" s="178">
        <v>42954</v>
      </c>
      <c r="B5254" s="179">
        <v>0.83333333333333337</v>
      </c>
      <c r="C5254" t="s">
        <v>349</v>
      </c>
      <c r="D5254">
        <v>3.5</v>
      </c>
      <c r="E5254">
        <v>8</v>
      </c>
      <c r="F5254">
        <v>7.45</v>
      </c>
      <c r="G5254">
        <v>1.58</v>
      </c>
      <c r="H5254" s="184">
        <f t="shared" ref="H5254:L5254" si="5727">H5230</f>
        <v>0.79166666666666663</v>
      </c>
      <c r="I5254" s="185">
        <f t="shared" si="5727"/>
        <v>320</v>
      </c>
      <c r="J5254" s="185">
        <f t="shared" si="5727"/>
        <v>214</v>
      </c>
      <c r="K5254" s="185">
        <f t="shared" si="5727"/>
        <v>2842</v>
      </c>
      <c r="L5254" s="185">
        <f t="shared" si="5727"/>
        <v>1426</v>
      </c>
      <c r="M5254" s="147"/>
      <c r="N5254" s="143">
        <f t="shared" si="5724"/>
        <v>1120</v>
      </c>
      <c r="O5254" s="143">
        <f t="shared" si="5720"/>
        <v>1712</v>
      </c>
      <c r="P5254" s="143">
        <f t="shared" si="5721"/>
        <v>21172.9</v>
      </c>
      <c r="Q5254" s="143">
        <f t="shared" si="5722"/>
        <v>2253.08</v>
      </c>
      <c r="R5254" s="188">
        <f t="shared" si="5725"/>
        <v>26257.980000000003</v>
      </c>
      <c r="T5254">
        <v>54435.25</v>
      </c>
      <c r="U5254" s="190">
        <f t="shared" si="5726"/>
        <v>0.48237089018604679</v>
      </c>
    </row>
    <row r="5255" spans="1:21" x14ac:dyDescent="0.2">
      <c r="A5255" s="178">
        <v>42954</v>
      </c>
      <c r="B5255" s="179">
        <v>0.875</v>
      </c>
      <c r="C5255" t="s">
        <v>349</v>
      </c>
      <c r="D5255">
        <v>3.5</v>
      </c>
      <c r="E5255">
        <v>5.55</v>
      </c>
      <c r="F5255">
        <v>5.33</v>
      </c>
      <c r="G5255">
        <v>1.21</v>
      </c>
      <c r="H5255" s="184">
        <f t="shared" ref="H5255:L5255" si="5728">H5231</f>
        <v>0.83333333333333337</v>
      </c>
      <c r="I5255" s="185">
        <f t="shared" si="5728"/>
        <v>322</v>
      </c>
      <c r="J5255" s="185">
        <f t="shared" si="5728"/>
        <v>178</v>
      </c>
      <c r="K5255" s="185">
        <f t="shared" si="5728"/>
        <v>2842</v>
      </c>
      <c r="L5255" s="185">
        <f t="shared" si="5728"/>
        <v>1426</v>
      </c>
      <c r="M5255" s="147"/>
      <c r="N5255" s="143">
        <f t="shared" si="5724"/>
        <v>1127</v>
      </c>
      <c r="O5255" s="143">
        <f t="shared" si="5720"/>
        <v>987.9</v>
      </c>
      <c r="P5255" s="143">
        <f t="shared" si="5721"/>
        <v>15147.86</v>
      </c>
      <c r="Q5255" s="143">
        <f t="shared" si="5722"/>
        <v>1725.46</v>
      </c>
      <c r="R5255" s="188">
        <f t="shared" si="5725"/>
        <v>18988.22</v>
      </c>
      <c r="T5255">
        <v>52639.03</v>
      </c>
      <c r="U5255" s="190">
        <f t="shared" si="5726"/>
        <v>0.36072511214587355</v>
      </c>
    </row>
    <row r="5256" spans="1:21" x14ac:dyDescent="0.2">
      <c r="A5256" s="178">
        <v>42954</v>
      </c>
      <c r="B5256" s="179">
        <v>0.91666666666666663</v>
      </c>
      <c r="C5256" t="s">
        <v>349</v>
      </c>
      <c r="D5256">
        <v>5</v>
      </c>
      <c r="E5256">
        <v>7.54</v>
      </c>
      <c r="F5256">
        <v>5.52</v>
      </c>
      <c r="G5256">
        <v>0.97</v>
      </c>
      <c r="H5256" s="184">
        <f t="shared" ref="H5256:L5256" si="5729">H5232</f>
        <v>0.875</v>
      </c>
      <c r="I5256" s="185">
        <f t="shared" si="5729"/>
        <v>337</v>
      </c>
      <c r="J5256" s="185">
        <f t="shared" si="5729"/>
        <v>173</v>
      </c>
      <c r="K5256" s="185">
        <f t="shared" si="5729"/>
        <v>2842</v>
      </c>
      <c r="L5256" s="185">
        <f t="shared" si="5729"/>
        <v>1426</v>
      </c>
      <c r="M5256" s="147"/>
      <c r="N5256" s="143">
        <f t="shared" si="5724"/>
        <v>1685</v>
      </c>
      <c r="O5256" s="143">
        <f t="shared" si="5720"/>
        <v>1304.42</v>
      </c>
      <c r="P5256" s="143">
        <f t="shared" si="5721"/>
        <v>15687.839999999998</v>
      </c>
      <c r="Q5256" s="143">
        <f t="shared" si="5722"/>
        <v>1383.22</v>
      </c>
      <c r="R5256" s="188">
        <f t="shared" si="5725"/>
        <v>20060.48</v>
      </c>
      <c r="T5256">
        <v>51802.37</v>
      </c>
      <c r="U5256" s="190">
        <f t="shared" si="5726"/>
        <v>0.38725023584828261</v>
      </c>
    </row>
    <row r="5257" spans="1:21" x14ac:dyDescent="0.2">
      <c r="A5257" s="178">
        <v>42954</v>
      </c>
      <c r="B5257" s="179">
        <v>0.95833333333333337</v>
      </c>
      <c r="C5257" t="s">
        <v>349</v>
      </c>
      <c r="D5257">
        <v>12</v>
      </c>
      <c r="E5257">
        <v>5.55</v>
      </c>
      <c r="F5257">
        <v>3.81</v>
      </c>
      <c r="G5257">
        <v>0.01</v>
      </c>
      <c r="H5257" s="184">
        <f t="shared" ref="H5257:L5257" si="5730">H5233</f>
        <v>0.91666666666666663</v>
      </c>
      <c r="I5257" s="185">
        <f t="shared" si="5730"/>
        <v>394</v>
      </c>
      <c r="J5257" s="185">
        <f t="shared" si="5730"/>
        <v>194</v>
      </c>
      <c r="K5257" s="185">
        <f t="shared" si="5730"/>
        <v>2842</v>
      </c>
      <c r="L5257" s="185">
        <f t="shared" si="5730"/>
        <v>1426</v>
      </c>
      <c r="M5257" s="147"/>
      <c r="N5257" s="143">
        <f t="shared" si="5724"/>
        <v>4728</v>
      </c>
      <c r="O5257" s="143">
        <f t="shared" si="5720"/>
        <v>1076.7</v>
      </c>
      <c r="P5257" s="143">
        <f t="shared" si="5721"/>
        <v>10828.02</v>
      </c>
      <c r="Q5257" s="143">
        <f t="shared" si="5722"/>
        <v>14.26</v>
      </c>
      <c r="R5257" s="188">
        <f t="shared" si="5725"/>
        <v>16646.98</v>
      </c>
      <c r="T5257">
        <v>50399.53</v>
      </c>
      <c r="U5257" s="190">
        <f t="shared" si="5726"/>
        <v>0.33030030240361369</v>
      </c>
    </row>
    <row r="5258" spans="1:21" x14ac:dyDescent="0.2">
      <c r="A5258" s="178">
        <v>42954</v>
      </c>
      <c r="B5258" s="180">
        <v>1</v>
      </c>
      <c r="C5258" t="s">
        <v>349</v>
      </c>
      <c r="D5258">
        <v>20</v>
      </c>
      <c r="E5258">
        <v>3.4</v>
      </c>
      <c r="F5258">
        <v>1.86</v>
      </c>
      <c r="G5258">
        <v>0.01</v>
      </c>
      <c r="H5258" s="184">
        <f t="shared" ref="H5258:L5258" si="5731">H5234</f>
        <v>0.95833333333333337</v>
      </c>
      <c r="I5258" s="185">
        <f t="shared" si="5731"/>
        <v>389</v>
      </c>
      <c r="J5258" s="185">
        <f t="shared" si="5731"/>
        <v>265</v>
      </c>
      <c r="K5258" s="185">
        <f t="shared" si="5731"/>
        <v>2985</v>
      </c>
      <c r="L5258" s="185">
        <f t="shared" si="5731"/>
        <v>1111</v>
      </c>
      <c r="M5258" s="147"/>
      <c r="N5258" s="143">
        <f t="shared" si="5724"/>
        <v>7780</v>
      </c>
      <c r="O5258" s="143">
        <f t="shared" si="5720"/>
        <v>901</v>
      </c>
      <c r="P5258" s="143">
        <f t="shared" si="5721"/>
        <v>5552.1</v>
      </c>
      <c r="Q5258" s="143">
        <f t="shared" si="5722"/>
        <v>11.11</v>
      </c>
      <c r="R5258" s="188">
        <f t="shared" si="5725"/>
        <v>14244.210000000001</v>
      </c>
      <c r="T5258">
        <v>47220.82</v>
      </c>
      <c r="U5258" s="190">
        <f t="shared" si="5726"/>
        <v>0.30165105137945508</v>
      </c>
    </row>
    <row r="5259" spans="1:21" x14ac:dyDescent="0.2">
      <c r="A5259" s="178">
        <v>42955</v>
      </c>
      <c r="B5259" s="179">
        <v>4.1666666666666664E-2</v>
      </c>
      <c r="C5259" t="s">
        <v>349</v>
      </c>
      <c r="D5259">
        <v>3.5</v>
      </c>
      <c r="E5259">
        <v>2.61</v>
      </c>
      <c r="F5259">
        <v>1</v>
      </c>
      <c r="G5259">
        <v>0.12</v>
      </c>
      <c r="H5259" s="184">
        <f t="shared" ref="H5259:L5259" si="5732">H5235</f>
        <v>1</v>
      </c>
      <c r="I5259" s="185">
        <f t="shared" si="5732"/>
        <v>362</v>
      </c>
      <c r="J5259" s="185">
        <f t="shared" si="5732"/>
        <v>243</v>
      </c>
      <c r="K5259" s="185">
        <f t="shared" si="5732"/>
        <v>2985</v>
      </c>
      <c r="L5259" s="185">
        <f t="shared" si="5732"/>
        <v>1111</v>
      </c>
      <c r="M5259" s="147"/>
      <c r="N5259" s="143">
        <f t="shared" si="5724"/>
        <v>1267</v>
      </c>
      <c r="O5259" s="143">
        <f t="shared" si="5720"/>
        <v>634.23</v>
      </c>
      <c r="P5259" s="143">
        <f t="shared" si="5721"/>
        <v>2985</v>
      </c>
      <c r="Q5259" s="143">
        <f t="shared" si="5722"/>
        <v>133.32</v>
      </c>
      <c r="R5259" s="188">
        <f t="shared" si="5725"/>
        <v>5019.5499999999993</v>
      </c>
      <c r="T5259">
        <v>43637.61</v>
      </c>
      <c r="U5259" s="190">
        <f t="shared" si="5726"/>
        <v>0.11502806867745505</v>
      </c>
    </row>
    <row r="5260" spans="1:21" x14ac:dyDescent="0.2">
      <c r="A5260" s="178">
        <v>42955</v>
      </c>
      <c r="B5260" s="179">
        <v>8.3333333333333329E-2</v>
      </c>
      <c r="C5260" t="s">
        <v>349</v>
      </c>
      <c r="D5260">
        <v>2.61</v>
      </c>
      <c r="E5260">
        <v>1</v>
      </c>
      <c r="F5260">
        <v>1</v>
      </c>
      <c r="G5260">
        <v>0.12</v>
      </c>
      <c r="H5260" s="184">
        <f t="shared" ref="H5260:L5260" si="5733">H5236</f>
        <v>4.1666666666666664E-2</v>
      </c>
      <c r="I5260" s="185">
        <f t="shared" si="5733"/>
        <v>294</v>
      </c>
      <c r="J5260" s="185">
        <f t="shared" si="5733"/>
        <v>212</v>
      </c>
      <c r="K5260" s="185">
        <f t="shared" si="5733"/>
        <v>2985</v>
      </c>
      <c r="L5260" s="185">
        <f t="shared" si="5733"/>
        <v>1111</v>
      </c>
      <c r="M5260" s="147"/>
      <c r="N5260" s="143">
        <f t="shared" si="5724"/>
        <v>767.33999999999992</v>
      </c>
      <c r="O5260" s="143">
        <f t="shared" si="5720"/>
        <v>212</v>
      </c>
      <c r="P5260" s="143">
        <f t="shared" si="5721"/>
        <v>2985</v>
      </c>
      <c r="Q5260" s="143">
        <f t="shared" si="5722"/>
        <v>133.32</v>
      </c>
      <c r="R5260" s="188">
        <f t="shared" si="5725"/>
        <v>4097.66</v>
      </c>
      <c r="T5260">
        <v>40552.43</v>
      </c>
      <c r="U5260" s="190">
        <f t="shared" si="5726"/>
        <v>0.10104597924218105</v>
      </c>
    </row>
    <row r="5261" spans="1:21" x14ac:dyDescent="0.2">
      <c r="A5261" s="178">
        <v>42955</v>
      </c>
      <c r="B5261" s="179">
        <v>0.125</v>
      </c>
      <c r="C5261" t="s">
        <v>349</v>
      </c>
      <c r="D5261">
        <v>1</v>
      </c>
      <c r="E5261">
        <v>1</v>
      </c>
      <c r="F5261">
        <v>1</v>
      </c>
      <c r="G5261">
        <v>0.45</v>
      </c>
      <c r="H5261" s="184">
        <f t="shared" ref="H5261:L5261" si="5734">H5237</f>
        <v>8.3333333333333329E-2</v>
      </c>
      <c r="I5261" s="185">
        <f t="shared" si="5734"/>
        <v>236</v>
      </c>
      <c r="J5261" s="185">
        <f t="shared" si="5734"/>
        <v>179</v>
      </c>
      <c r="K5261" s="185">
        <f t="shared" si="5734"/>
        <v>2985</v>
      </c>
      <c r="L5261" s="185">
        <f t="shared" si="5734"/>
        <v>1111</v>
      </c>
      <c r="M5261" s="147"/>
      <c r="N5261" s="143">
        <f t="shared" si="5724"/>
        <v>236</v>
      </c>
      <c r="O5261" s="143">
        <f t="shared" si="5720"/>
        <v>179</v>
      </c>
      <c r="P5261" s="143">
        <f t="shared" si="5721"/>
        <v>2985</v>
      </c>
      <c r="Q5261" s="143">
        <f t="shared" si="5722"/>
        <v>499.95</v>
      </c>
      <c r="R5261" s="188">
        <f t="shared" si="5725"/>
        <v>3899.95</v>
      </c>
      <c r="T5261">
        <v>38364.57</v>
      </c>
      <c r="U5261" s="190">
        <f t="shared" si="5726"/>
        <v>0.10165499052902195</v>
      </c>
    </row>
    <row r="5262" spans="1:21" x14ac:dyDescent="0.2">
      <c r="A5262" s="178">
        <v>42955</v>
      </c>
      <c r="B5262" s="179">
        <v>0.16666666666666666</v>
      </c>
      <c r="C5262" t="s">
        <v>349</v>
      </c>
      <c r="D5262">
        <v>1</v>
      </c>
      <c r="E5262">
        <v>1</v>
      </c>
      <c r="F5262">
        <v>1</v>
      </c>
      <c r="G5262">
        <v>0.45</v>
      </c>
      <c r="H5262" s="184">
        <f t="shared" ref="H5262:L5262" si="5735">H5238</f>
        <v>0.125</v>
      </c>
      <c r="I5262" s="185">
        <f t="shared" si="5735"/>
        <v>201</v>
      </c>
      <c r="J5262" s="185">
        <f t="shared" si="5735"/>
        <v>205</v>
      </c>
      <c r="K5262" s="185">
        <f t="shared" si="5735"/>
        <v>2985</v>
      </c>
      <c r="L5262" s="185">
        <f t="shared" si="5735"/>
        <v>1717</v>
      </c>
      <c r="M5262" s="147"/>
      <c r="N5262" s="143">
        <f t="shared" si="5724"/>
        <v>201</v>
      </c>
      <c r="O5262" s="143">
        <f t="shared" si="5720"/>
        <v>205</v>
      </c>
      <c r="P5262" s="143">
        <f t="shared" si="5721"/>
        <v>2985</v>
      </c>
      <c r="Q5262" s="143">
        <f t="shared" si="5722"/>
        <v>772.65</v>
      </c>
      <c r="R5262" s="188">
        <f t="shared" si="5725"/>
        <v>4163.6499999999996</v>
      </c>
      <c r="T5262">
        <v>36956</v>
      </c>
      <c r="U5262" s="190">
        <f t="shared" si="5726"/>
        <v>0.11266506115380451</v>
      </c>
    </row>
    <row r="5263" spans="1:21" x14ac:dyDescent="0.2">
      <c r="A5263" s="178">
        <v>42955</v>
      </c>
      <c r="B5263" s="179">
        <v>0.20833333333333334</v>
      </c>
      <c r="C5263" t="s">
        <v>349</v>
      </c>
      <c r="D5263">
        <v>0.17</v>
      </c>
      <c r="E5263">
        <v>1</v>
      </c>
      <c r="F5263">
        <v>1</v>
      </c>
      <c r="G5263">
        <v>0.45</v>
      </c>
      <c r="H5263" s="184">
        <f t="shared" ref="H5263:L5263" si="5736">H5239</f>
        <v>0.16666666666666666</v>
      </c>
      <c r="I5263" s="185">
        <f t="shared" si="5736"/>
        <v>185</v>
      </c>
      <c r="J5263" s="185">
        <f t="shared" si="5736"/>
        <v>205</v>
      </c>
      <c r="K5263" s="185">
        <f t="shared" si="5736"/>
        <v>2985</v>
      </c>
      <c r="L5263" s="185">
        <f t="shared" si="5736"/>
        <v>1717</v>
      </c>
      <c r="M5263" s="147"/>
      <c r="N5263" s="143">
        <f t="shared" si="5724"/>
        <v>31.450000000000003</v>
      </c>
      <c r="O5263" s="143">
        <f t="shared" si="5720"/>
        <v>205</v>
      </c>
      <c r="P5263" s="143">
        <f t="shared" si="5721"/>
        <v>2985</v>
      </c>
      <c r="Q5263" s="143">
        <f t="shared" si="5722"/>
        <v>772.65</v>
      </c>
      <c r="R5263" s="188">
        <f t="shared" si="5725"/>
        <v>3994.1</v>
      </c>
      <c r="T5263">
        <v>36177.06</v>
      </c>
      <c r="U5263" s="190">
        <f t="shared" si="5726"/>
        <v>0.11040421747925343</v>
      </c>
    </row>
    <row r="5264" spans="1:21" x14ac:dyDescent="0.2">
      <c r="A5264" s="178">
        <v>42955</v>
      </c>
      <c r="B5264" s="179">
        <v>0.25</v>
      </c>
      <c r="C5264" t="s">
        <v>349</v>
      </c>
      <c r="D5264">
        <v>0.53</v>
      </c>
      <c r="E5264">
        <v>3.18</v>
      </c>
      <c r="F5264">
        <v>1</v>
      </c>
      <c r="G5264">
        <v>0.5</v>
      </c>
      <c r="H5264" s="184">
        <f t="shared" ref="H5264:L5264" si="5737">H5240</f>
        <v>0.20833333333333334</v>
      </c>
      <c r="I5264" s="185">
        <f t="shared" si="5737"/>
        <v>207</v>
      </c>
      <c r="J5264" s="185">
        <f t="shared" si="5737"/>
        <v>283</v>
      </c>
      <c r="K5264" s="185">
        <f t="shared" si="5737"/>
        <v>2985</v>
      </c>
      <c r="L5264" s="185">
        <f t="shared" si="5737"/>
        <v>1717</v>
      </c>
      <c r="M5264" s="147"/>
      <c r="N5264" s="143">
        <f t="shared" si="5724"/>
        <v>109.71000000000001</v>
      </c>
      <c r="O5264" s="143">
        <f t="shared" si="5720"/>
        <v>899.94</v>
      </c>
      <c r="P5264" s="143">
        <f t="shared" si="5721"/>
        <v>2985</v>
      </c>
      <c r="Q5264" s="143">
        <f t="shared" si="5722"/>
        <v>858.5</v>
      </c>
      <c r="R5264" s="188">
        <f t="shared" si="5725"/>
        <v>4853.1499999999996</v>
      </c>
      <c r="T5264">
        <v>36293.160000000003</v>
      </c>
      <c r="U5264" s="190">
        <f t="shared" si="5726"/>
        <v>0.13372078926166803</v>
      </c>
    </row>
    <row r="5265" spans="1:21" x14ac:dyDescent="0.2">
      <c r="A5265" s="178">
        <v>42955</v>
      </c>
      <c r="B5265" s="179">
        <v>0.29166666666666669</v>
      </c>
      <c r="C5265" t="s">
        <v>349</v>
      </c>
      <c r="D5265">
        <v>1</v>
      </c>
      <c r="E5265">
        <v>4</v>
      </c>
      <c r="F5265">
        <v>1.1499999999999999</v>
      </c>
      <c r="G5265">
        <v>2.5499999999999998</v>
      </c>
      <c r="H5265" s="184">
        <f t="shared" ref="H5265:L5265" si="5738">H5241</f>
        <v>0.25</v>
      </c>
      <c r="I5265" s="185">
        <f t="shared" si="5738"/>
        <v>327</v>
      </c>
      <c r="J5265" s="185">
        <f t="shared" si="5738"/>
        <v>438</v>
      </c>
      <c r="K5265" s="185">
        <f t="shared" si="5738"/>
        <v>2985</v>
      </c>
      <c r="L5265" s="185">
        <f t="shared" si="5738"/>
        <v>1717</v>
      </c>
      <c r="M5265" s="147"/>
      <c r="N5265" s="143">
        <f t="shared" si="5724"/>
        <v>327</v>
      </c>
      <c r="O5265" s="143">
        <f t="shared" si="5720"/>
        <v>1752</v>
      </c>
      <c r="P5265" s="143">
        <f t="shared" si="5721"/>
        <v>3432.7499999999995</v>
      </c>
      <c r="Q5265" s="143">
        <f t="shared" si="5722"/>
        <v>4378.3499999999995</v>
      </c>
      <c r="R5265" s="188">
        <f t="shared" si="5725"/>
        <v>9890.0999999999985</v>
      </c>
      <c r="T5265">
        <v>37687.699999999997</v>
      </c>
      <c r="U5265" s="190">
        <f t="shared" si="5726"/>
        <v>0.26242248797352979</v>
      </c>
    </row>
    <row r="5266" spans="1:21" x14ac:dyDescent="0.2">
      <c r="A5266" s="178">
        <v>42955</v>
      </c>
      <c r="B5266" s="179">
        <v>0.33333333333333331</v>
      </c>
      <c r="C5266" t="s">
        <v>349</v>
      </c>
      <c r="D5266">
        <v>2.11</v>
      </c>
      <c r="E5266">
        <v>3.55</v>
      </c>
      <c r="F5266">
        <v>2.11</v>
      </c>
      <c r="G5266">
        <v>2.5499999999999998</v>
      </c>
      <c r="H5266" s="184">
        <f t="shared" ref="H5266:L5266" si="5739">H5242</f>
        <v>0.29166666666666669</v>
      </c>
      <c r="I5266" s="185">
        <f t="shared" si="5739"/>
        <v>249</v>
      </c>
      <c r="J5266" s="185">
        <f t="shared" si="5739"/>
        <v>556</v>
      </c>
      <c r="K5266" s="185">
        <f t="shared" si="5739"/>
        <v>2872</v>
      </c>
      <c r="L5266" s="185">
        <f t="shared" si="5739"/>
        <v>2219</v>
      </c>
      <c r="M5266" s="147"/>
      <c r="N5266" s="143">
        <f t="shared" si="5724"/>
        <v>525.39</v>
      </c>
      <c r="O5266" s="143">
        <f t="shared" si="5720"/>
        <v>1973.8</v>
      </c>
      <c r="P5266" s="143">
        <f t="shared" si="5721"/>
        <v>6059.92</v>
      </c>
      <c r="Q5266" s="143">
        <f t="shared" si="5722"/>
        <v>5658.45</v>
      </c>
      <c r="R5266" s="188">
        <f t="shared" si="5725"/>
        <v>14217.560000000001</v>
      </c>
      <c r="T5266">
        <v>39911.589999999997</v>
      </c>
      <c r="U5266" s="190">
        <f t="shared" si="5726"/>
        <v>0.35622634928851499</v>
      </c>
    </row>
    <row r="5267" spans="1:21" x14ac:dyDescent="0.2">
      <c r="A5267" s="178">
        <v>42955</v>
      </c>
      <c r="B5267" s="179">
        <v>0.375</v>
      </c>
      <c r="C5267" t="s">
        <v>349</v>
      </c>
      <c r="D5267">
        <v>2.11</v>
      </c>
      <c r="E5267">
        <v>4</v>
      </c>
      <c r="F5267">
        <v>2.61</v>
      </c>
      <c r="G5267">
        <v>3</v>
      </c>
      <c r="H5267" s="184">
        <f t="shared" ref="H5267:L5267" si="5740">H5243</f>
        <v>0.33333333333333331</v>
      </c>
      <c r="I5267" s="185">
        <f t="shared" si="5740"/>
        <v>256</v>
      </c>
      <c r="J5267" s="185">
        <f t="shared" si="5740"/>
        <v>306</v>
      </c>
      <c r="K5267" s="185">
        <f t="shared" si="5740"/>
        <v>2872</v>
      </c>
      <c r="L5267" s="185">
        <f t="shared" si="5740"/>
        <v>2219</v>
      </c>
      <c r="M5267" s="147"/>
      <c r="N5267" s="143">
        <f t="shared" si="5724"/>
        <v>540.16</v>
      </c>
      <c r="O5267" s="143">
        <f t="shared" si="5720"/>
        <v>1224</v>
      </c>
      <c r="P5267" s="143">
        <f t="shared" si="5721"/>
        <v>7495.92</v>
      </c>
      <c r="Q5267" s="143">
        <f t="shared" si="5722"/>
        <v>6657</v>
      </c>
      <c r="R5267" s="188">
        <f t="shared" si="5725"/>
        <v>15917.08</v>
      </c>
      <c r="T5267">
        <v>40689.370000000003</v>
      </c>
      <c r="U5267" s="190">
        <f t="shared" si="5726"/>
        <v>0.39118521618791341</v>
      </c>
    </row>
    <row r="5268" spans="1:21" x14ac:dyDescent="0.2">
      <c r="A5268" s="178">
        <v>42955</v>
      </c>
      <c r="B5268" s="179">
        <v>0.41666666666666669</v>
      </c>
      <c r="C5268" t="s">
        <v>349</v>
      </c>
      <c r="D5268">
        <v>2.42</v>
      </c>
      <c r="E5268">
        <v>5.92</v>
      </c>
      <c r="F5268">
        <v>4.18</v>
      </c>
      <c r="G5268">
        <v>4.32</v>
      </c>
      <c r="H5268" s="184">
        <f t="shared" ref="H5268:L5268" si="5741">H5244</f>
        <v>0.375</v>
      </c>
      <c r="I5268" s="185">
        <f t="shared" si="5741"/>
        <v>156</v>
      </c>
      <c r="J5268" s="185">
        <f t="shared" si="5741"/>
        <v>343</v>
      </c>
      <c r="K5268" s="185">
        <f t="shared" si="5741"/>
        <v>2872</v>
      </c>
      <c r="L5268" s="185">
        <f t="shared" si="5741"/>
        <v>2219</v>
      </c>
      <c r="M5268" s="147"/>
      <c r="N5268" s="143">
        <f t="shared" si="5724"/>
        <v>377.52</v>
      </c>
      <c r="O5268" s="143">
        <f t="shared" si="5720"/>
        <v>2030.56</v>
      </c>
      <c r="P5268" s="143">
        <f t="shared" si="5721"/>
        <v>12004.96</v>
      </c>
      <c r="Q5268" s="143">
        <f t="shared" si="5722"/>
        <v>9586.08</v>
      </c>
      <c r="R5268" s="188">
        <f t="shared" si="5725"/>
        <v>23999.119999999999</v>
      </c>
      <c r="T5268">
        <v>42210.17</v>
      </c>
      <c r="U5268" s="190">
        <f t="shared" si="5726"/>
        <v>0.56856250519720719</v>
      </c>
    </row>
    <row r="5269" spans="1:21" x14ac:dyDescent="0.2">
      <c r="A5269" s="178">
        <v>42955</v>
      </c>
      <c r="B5269" s="179">
        <v>0.45833333333333331</v>
      </c>
      <c r="C5269" t="s">
        <v>349</v>
      </c>
      <c r="D5269">
        <v>2.12</v>
      </c>
      <c r="E5269">
        <v>7</v>
      </c>
      <c r="F5269">
        <v>3.98</v>
      </c>
      <c r="G5269">
        <v>2.2400000000000002</v>
      </c>
      <c r="H5269" s="184">
        <f t="shared" ref="H5269:L5269" si="5742">H5245</f>
        <v>0.41666666666666669</v>
      </c>
      <c r="I5269" s="185">
        <f t="shared" si="5742"/>
        <v>196</v>
      </c>
      <c r="J5269" s="185">
        <f t="shared" si="5742"/>
        <v>315</v>
      </c>
      <c r="K5269" s="185">
        <f t="shared" si="5742"/>
        <v>2872</v>
      </c>
      <c r="L5269" s="185">
        <f t="shared" si="5742"/>
        <v>2219</v>
      </c>
      <c r="M5269" s="147"/>
      <c r="N5269" s="143">
        <f t="shared" si="5724"/>
        <v>415.52000000000004</v>
      </c>
      <c r="O5269" s="143">
        <f t="shared" si="5720"/>
        <v>2205</v>
      </c>
      <c r="P5269" s="143">
        <f t="shared" si="5721"/>
        <v>11430.56</v>
      </c>
      <c r="Q5269" s="143">
        <f t="shared" si="5722"/>
        <v>4970.5600000000004</v>
      </c>
      <c r="R5269" s="188">
        <f t="shared" si="5725"/>
        <v>19021.64</v>
      </c>
      <c r="T5269">
        <v>44468.63</v>
      </c>
      <c r="U5269" s="190">
        <f t="shared" si="5726"/>
        <v>0.4277541268979953</v>
      </c>
    </row>
    <row r="5270" spans="1:21" x14ac:dyDescent="0.2">
      <c r="A5270" s="178">
        <v>42955</v>
      </c>
      <c r="B5270" s="179">
        <v>0.5</v>
      </c>
      <c r="C5270" t="s">
        <v>349</v>
      </c>
      <c r="D5270">
        <v>0.73</v>
      </c>
      <c r="E5270">
        <v>9.4600000000000009</v>
      </c>
      <c r="F5270">
        <v>5.54</v>
      </c>
      <c r="G5270">
        <v>2.2400000000000002</v>
      </c>
      <c r="H5270" s="184">
        <f t="shared" ref="H5270:L5270" si="5743">H5246</f>
        <v>0.45833333333333331</v>
      </c>
      <c r="I5270" s="185">
        <f t="shared" si="5743"/>
        <v>226</v>
      </c>
      <c r="J5270" s="185">
        <f t="shared" si="5743"/>
        <v>326</v>
      </c>
      <c r="K5270" s="185">
        <f t="shared" si="5743"/>
        <v>2842</v>
      </c>
      <c r="L5270" s="185">
        <f t="shared" si="5743"/>
        <v>1635</v>
      </c>
      <c r="M5270" s="147"/>
      <c r="N5270" s="143">
        <f t="shared" si="5724"/>
        <v>164.98</v>
      </c>
      <c r="O5270" s="143">
        <f t="shared" si="5720"/>
        <v>3083.9600000000005</v>
      </c>
      <c r="P5270" s="143">
        <f t="shared" si="5721"/>
        <v>15744.68</v>
      </c>
      <c r="Q5270" s="143">
        <f t="shared" si="5722"/>
        <v>3662.4000000000005</v>
      </c>
      <c r="R5270" s="188">
        <f t="shared" si="5725"/>
        <v>22656.020000000004</v>
      </c>
      <c r="T5270">
        <v>46971.9</v>
      </c>
      <c r="U5270" s="190">
        <f t="shared" si="5726"/>
        <v>0.48233135129726501</v>
      </c>
    </row>
    <row r="5271" spans="1:21" x14ac:dyDescent="0.2">
      <c r="A5271" s="178">
        <v>42955</v>
      </c>
      <c r="B5271" s="179">
        <v>0.54166666666666663</v>
      </c>
      <c r="C5271" t="s">
        <v>349</v>
      </c>
      <c r="D5271">
        <v>1</v>
      </c>
      <c r="E5271">
        <v>10.07</v>
      </c>
      <c r="F5271">
        <v>8.7799999999999994</v>
      </c>
      <c r="G5271">
        <v>1</v>
      </c>
      <c r="H5271" s="184">
        <f t="shared" ref="H5271:L5271" si="5744">H5247</f>
        <v>0.5</v>
      </c>
      <c r="I5271" s="185">
        <f t="shared" si="5744"/>
        <v>222</v>
      </c>
      <c r="J5271" s="185">
        <f t="shared" si="5744"/>
        <v>319</v>
      </c>
      <c r="K5271" s="185">
        <f t="shared" si="5744"/>
        <v>2842</v>
      </c>
      <c r="L5271" s="185">
        <f t="shared" si="5744"/>
        <v>1635</v>
      </c>
      <c r="M5271" s="147"/>
      <c r="N5271" s="143">
        <f t="shared" si="5724"/>
        <v>222</v>
      </c>
      <c r="O5271" s="143">
        <f t="shared" si="5720"/>
        <v>3212.33</v>
      </c>
      <c r="P5271" s="143">
        <f t="shared" si="5721"/>
        <v>24952.76</v>
      </c>
      <c r="Q5271" s="143">
        <f t="shared" si="5722"/>
        <v>1635</v>
      </c>
      <c r="R5271" s="188">
        <f t="shared" si="5725"/>
        <v>30022.089999999997</v>
      </c>
      <c r="T5271">
        <v>49458.86</v>
      </c>
      <c r="U5271" s="190">
        <f t="shared" si="5726"/>
        <v>0.60701136257487531</v>
      </c>
    </row>
    <row r="5272" spans="1:21" x14ac:dyDescent="0.2">
      <c r="A5272" s="178">
        <v>42955</v>
      </c>
      <c r="B5272" s="179">
        <v>0.58333333333333337</v>
      </c>
      <c r="C5272" t="s">
        <v>349</v>
      </c>
      <c r="D5272">
        <v>1.05</v>
      </c>
      <c r="E5272">
        <v>15</v>
      </c>
      <c r="F5272">
        <v>15</v>
      </c>
      <c r="G5272">
        <v>4.67</v>
      </c>
      <c r="H5272" s="184">
        <f t="shared" ref="H5272:L5272" si="5745">H5248</f>
        <v>0.54166666666666663</v>
      </c>
      <c r="I5272" s="185">
        <f t="shared" si="5745"/>
        <v>195</v>
      </c>
      <c r="J5272" s="185">
        <f t="shared" si="5745"/>
        <v>299</v>
      </c>
      <c r="K5272" s="185">
        <f t="shared" si="5745"/>
        <v>2842</v>
      </c>
      <c r="L5272" s="185">
        <f t="shared" si="5745"/>
        <v>1635</v>
      </c>
      <c r="M5272" s="147"/>
      <c r="N5272" s="143">
        <f t="shared" si="5724"/>
        <v>204.75</v>
      </c>
      <c r="O5272" s="143">
        <f t="shared" si="5720"/>
        <v>4485</v>
      </c>
      <c r="P5272" s="143">
        <f t="shared" si="5721"/>
        <v>42630</v>
      </c>
      <c r="Q5272" s="143">
        <f t="shared" si="5722"/>
        <v>7635.45</v>
      </c>
      <c r="R5272" s="188">
        <f t="shared" si="5725"/>
        <v>54955.199999999997</v>
      </c>
      <c r="T5272">
        <v>51879.09</v>
      </c>
      <c r="U5272" s="190">
        <f t="shared" si="5726"/>
        <v>1.0592938310984252</v>
      </c>
    </row>
    <row r="5273" spans="1:21" x14ac:dyDescent="0.2">
      <c r="A5273" s="178">
        <v>42955</v>
      </c>
      <c r="B5273" s="179">
        <v>0.625</v>
      </c>
      <c r="C5273" t="s">
        <v>349</v>
      </c>
      <c r="D5273">
        <v>1.43</v>
      </c>
      <c r="E5273">
        <v>13.73</v>
      </c>
      <c r="F5273">
        <v>14.99</v>
      </c>
      <c r="G5273">
        <v>3.82</v>
      </c>
      <c r="H5273" s="184">
        <f t="shared" ref="H5273:L5273" si="5746">H5249</f>
        <v>0.58333333333333337</v>
      </c>
      <c r="I5273" s="185">
        <f t="shared" si="5746"/>
        <v>205</v>
      </c>
      <c r="J5273" s="185">
        <f t="shared" si="5746"/>
        <v>237</v>
      </c>
      <c r="K5273" s="185">
        <f t="shared" si="5746"/>
        <v>2842</v>
      </c>
      <c r="L5273" s="185">
        <f t="shared" si="5746"/>
        <v>1635</v>
      </c>
      <c r="M5273" s="147"/>
      <c r="N5273" s="143">
        <f t="shared" si="5724"/>
        <v>293.14999999999998</v>
      </c>
      <c r="O5273" s="143">
        <f t="shared" si="5720"/>
        <v>3254.01</v>
      </c>
      <c r="P5273" s="143">
        <f t="shared" si="5721"/>
        <v>42601.58</v>
      </c>
      <c r="Q5273" s="143">
        <f t="shared" si="5722"/>
        <v>6245.7</v>
      </c>
      <c r="R5273" s="188">
        <f t="shared" si="5725"/>
        <v>52394.44</v>
      </c>
      <c r="T5273">
        <v>54165.98</v>
      </c>
      <c r="U5273" s="190">
        <f t="shared" si="5726"/>
        <v>0.96729423154533523</v>
      </c>
    </row>
    <row r="5274" spans="1:21" x14ac:dyDescent="0.2">
      <c r="A5274" s="178">
        <v>42955</v>
      </c>
      <c r="B5274" s="179">
        <v>0.66666666666666663</v>
      </c>
      <c r="C5274" t="s">
        <v>349</v>
      </c>
      <c r="D5274">
        <v>2.0699999999999998</v>
      </c>
      <c r="E5274">
        <v>16.45</v>
      </c>
      <c r="F5274">
        <v>20.29</v>
      </c>
      <c r="G5274">
        <v>4</v>
      </c>
      <c r="H5274" s="184">
        <f t="shared" ref="H5274:L5274" si="5747">H5250</f>
        <v>0.625</v>
      </c>
      <c r="I5274" s="185">
        <f t="shared" si="5747"/>
        <v>212</v>
      </c>
      <c r="J5274" s="185">
        <f t="shared" si="5747"/>
        <v>213</v>
      </c>
      <c r="K5274" s="185">
        <f t="shared" si="5747"/>
        <v>2842</v>
      </c>
      <c r="L5274" s="185">
        <f t="shared" si="5747"/>
        <v>1380</v>
      </c>
      <c r="M5274" s="147"/>
      <c r="N5274" s="143">
        <f t="shared" si="5724"/>
        <v>438.84</v>
      </c>
      <c r="O5274" s="143">
        <f t="shared" si="5720"/>
        <v>3503.85</v>
      </c>
      <c r="P5274" s="143">
        <f t="shared" si="5721"/>
        <v>57664.18</v>
      </c>
      <c r="Q5274" s="143">
        <f t="shared" si="5722"/>
        <v>5520</v>
      </c>
      <c r="R5274" s="188">
        <f t="shared" si="5725"/>
        <v>67126.87</v>
      </c>
      <c r="T5274">
        <v>55767.53</v>
      </c>
      <c r="U5274" s="190">
        <f t="shared" si="5726"/>
        <v>1.2036909291123348</v>
      </c>
    </row>
    <row r="5275" spans="1:21" x14ac:dyDescent="0.2">
      <c r="A5275" s="178">
        <v>42955</v>
      </c>
      <c r="B5275" s="179">
        <v>0.70833333333333337</v>
      </c>
      <c r="C5275" t="s">
        <v>349</v>
      </c>
      <c r="D5275">
        <v>1.87</v>
      </c>
      <c r="E5275">
        <v>14.25</v>
      </c>
      <c r="F5275">
        <v>19.82</v>
      </c>
      <c r="G5275">
        <v>4</v>
      </c>
      <c r="H5275" s="184">
        <f t="shared" ref="H5275:L5275" si="5748">H5251</f>
        <v>0.66666666666666663</v>
      </c>
      <c r="I5275" s="185">
        <f t="shared" si="5748"/>
        <v>191</v>
      </c>
      <c r="J5275" s="185">
        <f t="shared" si="5748"/>
        <v>237</v>
      </c>
      <c r="K5275" s="185">
        <f t="shared" si="5748"/>
        <v>2842</v>
      </c>
      <c r="L5275" s="185">
        <f t="shared" si="5748"/>
        <v>1380</v>
      </c>
      <c r="M5275" s="147"/>
      <c r="N5275" s="143">
        <f t="shared" si="5724"/>
        <v>357.17</v>
      </c>
      <c r="O5275" s="143">
        <f t="shared" si="5720"/>
        <v>3377.25</v>
      </c>
      <c r="P5275" s="143">
        <f t="shared" si="5721"/>
        <v>56328.44</v>
      </c>
      <c r="Q5275" s="143">
        <f t="shared" si="5722"/>
        <v>5520</v>
      </c>
      <c r="R5275" s="188">
        <f t="shared" si="5725"/>
        <v>65582.86</v>
      </c>
      <c r="T5275">
        <v>57292.08</v>
      </c>
      <c r="U5275" s="190">
        <f t="shared" si="5726"/>
        <v>1.1447107523413358</v>
      </c>
    </row>
    <row r="5276" spans="1:21" x14ac:dyDescent="0.2">
      <c r="A5276" s="178">
        <v>42955</v>
      </c>
      <c r="B5276" s="179">
        <v>0.75</v>
      </c>
      <c r="C5276" t="s">
        <v>349</v>
      </c>
      <c r="D5276">
        <v>1.97</v>
      </c>
      <c r="E5276">
        <v>6.49</v>
      </c>
      <c r="F5276">
        <v>13.59</v>
      </c>
      <c r="G5276">
        <v>3.17</v>
      </c>
      <c r="H5276" s="184">
        <f t="shared" ref="H5276:L5276" si="5749">H5252</f>
        <v>0.70833333333333337</v>
      </c>
      <c r="I5276" s="185">
        <f t="shared" si="5749"/>
        <v>218</v>
      </c>
      <c r="J5276" s="185">
        <f t="shared" si="5749"/>
        <v>258</v>
      </c>
      <c r="K5276" s="185">
        <f t="shared" si="5749"/>
        <v>2842</v>
      </c>
      <c r="L5276" s="185">
        <f t="shared" si="5749"/>
        <v>1380</v>
      </c>
      <c r="M5276" s="147"/>
      <c r="N5276" s="143">
        <f t="shared" si="5724"/>
        <v>429.46</v>
      </c>
      <c r="O5276" s="143">
        <f t="shared" si="5720"/>
        <v>1674.42</v>
      </c>
      <c r="P5276" s="143">
        <f t="shared" si="5721"/>
        <v>38622.78</v>
      </c>
      <c r="Q5276" s="143">
        <f t="shared" si="5722"/>
        <v>4374.5999999999995</v>
      </c>
      <c r="R5276" s="188">
        <f t="shared" si="5725"/>
        <v>45101.259999999995</v>
      </c>
      <c r="T5276">
        <v>58288.22</v>
      </c>
      <c r="U5276" s="190">
        <f t="shared" si="5726"/>
        <v>0.77376286323377164</v>
      </c>
    </row>
    <row r="5277" spans="1:21" x14ac:dyDescent="0.2">
      <c r="A5277" s="178">
        <v>42955</v>
      </c>
      <c r="B5277" s="179">
        <v>0.79166666666666663</v>
      </c>
      <c r="C5277" t="s">
        <v>349</v>
      </c>
      <c r="D5277">
        <v>3</v>
      </c>
      <c r="E5277">
        <v>7.68</v>
      </c>
      <c r="F5277">
        <v>9.35</v>
      </c>
      <c r="G5277">
        <v>4</v>
      </c>
      <c r="H5277" s="184">
        <f t="shared" ref="H5277:L5277" si="5750">H5253</f>
        <v>0.75</v>
      </c>
      <c r="I5277" s="185">
        <f t="shared" si="5750"/>
        <v>240</v>
      </c>
      <c r="J5277" s="185">
        <f t="shared" si="5750"/>
        <v>365</v>
      </c>
      <c r="K5277" s="185">
        <f t="shared" si="5750"/>
        <v>2842</v>
      </c>
      <c r="L5277" s="185">
        <f t="shared" si="5750"/>
        <v>1380</v>
      </c>
      <c r="M5277" s="147"/>
      <c r="N5277" s="143">
        <f t="shared" si="5724"/>
        <v>720</v>
      </c>
      <c r="O5277" s="143">
        <f t="shared" si="5720"/>
        <v>2803.2</v>
      </c>
      <c r="P5277" s="143">
        <f t="shared" si="5721"/>
        <v>26572.7</v>
      </c>
      <c r="Q5277" s="143">
        <f t="shared" si="5722"/>
        <v>5520</v>
      </c>
      <c r="R5277" s="188">
        <f t="shared" si="5725"/>
        <v>35615.9</v>
      </c>
      <c r="T5277">
        <v>58313.05</v>
      </c>
      <c r="U5277" s="190">
        <f t="shared" si="5726"/>
        <v>0.61077065939785347</v>
      </c>
    </row>
    <row r="5278" spans="1:21" x14ac:dyDescent="0.2">
      <c r="A5278" s="178">
        <v>42955</v>
      </c>
      <c r="B5278" s="179">
        <v>0.83333333333333337</v>
      </c>
      <c r="C5278" t="s">
        <v>349</v>
      </c>
      <c r="D5278">
        <v>2.61</v>
      </c>
      <c r="E5278">
        <v>8.2200000000000006</v>
      </c>
      <c r="F5278">
        <v>7.26</v>
      </c>
      <c r="G5278">
        <v>1.34</v>
      </c>
      <c r="H5278" s="184">
        <f t="shared" ref="H5278:L5278" si="5751">H5254</f>
        <v>0.79166666666666663</v>
      </c>
      <c r="I5278" s="185">
        <f t="shared" si="5751"/>
        <v>320</v>
      </c>
      <c r="J5278" s="185">
        <f t="shared" si="5751"/>
        <v>214</v>
      </c>
      <c r="K5278" s="185">
        <f t="shared" si="5751"/>
        <v>2842</v>
      </c>
      <c r="L5278" s="185">
        <f t="shared" si="5751"/>
        <v>1426</v>
      </c>
      <c r="M5278" s="147"/>
      <c r="N5278" s="143">
        <f t="shared" si="5724"/>
        <v>835.19999999999993</v>
      </c>
      <c r="O5278" s="143">
        <f t="shared" si="5720"/>
        <v>1759.0800000000002</v>
      </c>
      <c r="P5278" s="143">
        <f t="shared" si="5721"/>
        <v>20632.919999999998</v>
      </c>
      <c r="Q5278" s="143">
        <f t="shared" si="5722"/>
        <v>1910.8400000000001</v>
      </c>
      <c r="R5278" s="188">
        <f t="shared" si="5725"/>
        <v>25138.039999999997</v>
      </c>
      <c r="T5278">
        <v>57001.760000000002</v>
      </c>
      <c r="U5278" s="190">
        <f t="shared" si="5726"/>
        <v>0.44100462862901069</v>
      </c>
    </row>
    <row r="5279" spans="1:21" x14ac:dyDescent="0.2">
      <c r="A5279" s="178">
        <v>42955</v>
      </c>
      <c r="B5279" s="179">
        <v>0.875</v>
      </c>
      <c r="C5279" t="s">
        <v>349</v>
      </c>
      <c r="D5279">
        <v>3.5</v>
      </c>
      <c r="E5279">
        <v>4</v>
      </c>
      <c r="F5279">
        <v>5.39</v>
      </c>
      <c r="G5279">
        <v>1.37</v>
      </c>
      <c r="H5279" s="184">
        <f t="shared" ref="H5279:L5279" si="5752">H5255</f>
        <v>0.83333333333333337</v>
      </c>
      <c r="I5279" s="185">
        <f t="shared" si="5752"/>
        <v>322</v>
      </c>
      <c r="J5279" s="185">
        <f t="shared" si="5752"/>
        <v>178</v>
      </c>
      <c r="K5279" s="185">
        <f t="shared" si="5752"/>
        <v>2842</v>
      </c>
      <c r="L5279" s="185">
        <f t="shared" si="5752"/>
        <v>1426</v>
      </c>
      <c r="M5279" s="147"/>
      <c r="N5279" s="143">
        <f t="shared" si="5724"/>
        <v>1127</v>
      </c>
      <c r="O5279" s="143">
        <f t="shared" si="5720"/>
        <v>712</v>
      </c>
      <c r="P5279" s="143">
        <f t="shared" si="5721"/>
        <v>15318.38</v>
      </c>
      <c r="Q5279" s="143">
        <f t="shared" si="5722"/>
        <v>1953.6200000000001</v>
      </c>
      <c r="R5279" s="188">
        <f t="shared" si="5725"/>
        <v>19110.999999999996</v>
      </c>
      <c r="T5279">
        <v>54976.54</v>
      </c>
      <c r="U5279" s="190">
        <f t="shared" si="5726"/>
        <v>0.34762100343164548</v>
      </c>
    </row>
    <row r="5280" spans="1:21" x14ac:dyDescent="0.2">
      <c r="A5280" s="178">
        <v>42955</v>
      </c>
      <c r="B5280" s="179">
        <v>0.91666666666666663</v>
      </c>
      <c r="C5280" t="s">
        <v>349</v>
      </c>
      <c r="D5280">
        <v>5</v>
      </c>
      <c r="E5280">
        <v>7.75</v>
      </c>
      <c r="F5280">
        <v>6.28</v>
      </c>
      <c r="G5280">
        <v>1.18</v>
      </c>
      <c r="H5280" s="184">
        <f t="shared" ref="H5280:L5280" si="5753">H5256</f>
        <v>0.875</v>
      </c>
      <c r="I5280" s="185">
        <f t="shared" si="5753"/>
        <v>337</v>
      </c>
      <c r="J5280" s="185">
        <f t="shared" si="5753"/>
        <v>173</v>
      </c>
      <c r="K5280" s="185">
        <f t="shared" si="5753"/>
        <v>2842</v>
      </c>
      <c r="L5280" s="185">
        <f t="shared" si="5753"/>
        <v>1426</v>
      </c>
      <c r="M5280" s="147"/>
      <c r="N5280" s="143">
        <f t="shared" si="5724"/>
        <v>1685</v>
      </c>
      <c r="O5280" s="143">
        <f t="shared" si="5720"/>
        <v>1340.75</v>
      </c>
      <c r="P5280" s="143">
        <f t="shared" si="5721"/>
        <v>17847.760000000002</v>
      </c>
      <c r="Q5280" s="143">
        <f t="shared" si="5722"/>
        <v>1682.6799999999998</v>
      </c>
      <c r="R5280" s="188">
        <f t="shared" si="5725"/>
        <v>22556.190000000002</v>
      </c>
      <c r="T5280">
        <v>53532.37</v>
      </c>
      <c r="U5280" s="190">
        <f t="shared" si="5726"/>
        <v>0.42135608791465801</v>
      </c>
    </row>
    <row r="5281" spans="1:21" x14ac:dyDescent="0.2">
      <c r="A5281" s="178">
        <v>42955</v>
      </c>
      <c r="B5281" s="179">
        <v>0.95833333333333337</v>
      </c>
      <c r="C5281" t="s">
        <v>349</v>
      </c>
      <c r="D5281">
        <v>20</v>
      </c>
      <c r="E5281">
        <v>4.63</v>
      </c>
      <c r="F5281">
        <v>3.4</v>
      </c>
      <c r="G5281">
        <v>0.12</v>
      </c>
      <c r="H5281" s="184">
        <f t="shared" ref="H5281:L5281" si="5754">H5257</f>
        <v>0.91666666666666663</v>
      </c>
      <c r="I5281" s="185">
        <f t="shared" si="5754"/>
        <v>394</v>
      </c>
      <c r="J5281" s="185">
        <f t="shared" si="5754"/>
        <v>194</v>
      </c>
      <c r="K5281" s="185">
        <f t="shared" si="5754"/>
        <v>2842</v>
      </c>
      <c r="L5281" s="185">
        <f t="shared" si="5754"/>
        <v>1426</v>
      </c>
      <c r="M5281" s="147"/>
      <c r="N5281" s="143">
        <f t="shared" si="5724"/>
        <v>7880</v>
      </c>
      <c r="O5281" s="143">
        <f t="shared" si="5720"/>
        <v>898.22</v>
      </c>
      <c r="P5281" s="143">
        <f t="shared" si="5721"/>
        <v>9662.7999999999993</v>
      </c>
      <c r="Q5281" s="143">
        <f t="shared" si="5722"/>
        <v>171.12</v>
      </c>
      <c r="R5281" s="188">
        <f t="shared" si="5725"/>
        <v>18612.139999999996</v>
      </c>
      <c r="T5281">
        <v>51837.5</v>
      </c>
      <c r="U5281" s="190">
        <f t="shared" si="5726"/>
        <v>0.35904779358572453</v>
      </c>
    </row>
    <row r="5282" spans="1:21" x14ac:dyDescent="0.2">
      <c r="A5282" s="178">
        <v>42955</v>
      </c>
      <c r="B5282" s="180">
        <v>1</v>
      </c>
      <c r="C5282" t="s">
        <v>349</v>
      </c>
      <c r="D5282">
        <v>5</v>
      </c>
      <c r="E5282">
        <v>3</v>
      </c>
      <c r="F5282">
        <v>1.81</v>
      </c>
      <c r="G5282">
        <v>0.12</v>
      </c>
      <c r="H5282" s="184">
        <f t="shared" ref="H5282:L5282" si="5755">H5258</f>
        <v>0.95833333333333337</v>
      </c>
      <c r="I5282" s="185">
        <f t="shared" si="5755"/>
        <v>389</v>
      </c>
      <c r="J5282" s="185">
        <f t="shared" si="5755"/>
        <v>265</v>
      </c>
      <c r="K5282" s="185">
        <f t="shared" si="5755"/>
        <v>2985</v>
      </c>
      <c r="L5282" s="185">
        <f t="shared" si="5755"/>
        <v>1111</v>
      </c>
      <c r="M5282" s="147"/>
      <c r="N5282" s="143">
        <f t="shared" si="5724"/>
        <v>1945</v>
      </c>
      <c r="O5282" s="143">
        <f t="shared" si="5720"/>
        <v>795</v>
      </c>
      <c r="P5282" s="143">
        <f t="shared" si="5721"/>
        <v>5402.85</v>
      </c>
      <c r="Q5282" s="143">
        <f t="shared" si="5722"/>
        <v>133.32</v>
      </c>
      <c r="R5282" s="188">
        <f t="shared" si="5725"/>
        <v>8276.17</v>
      </c>
      <c r="T5282">
        <v>48288.7</v>
      </c>
      <c r="U5282" s="190">
        <f t="shared" si="5726"/>
        <v>0.17138937266896812</v>
      </c>
    </row>
    <row r="5283" spans="1:21" x14ac:dyDescent="0.2">
      <c r="A5283" s="178">
        <v>42956</v>
      </c>
      <c r="B5283" s="179">
        <v>4.1666666666666664E-2</v>
      </c>
      <c r="C5283" t="s">
        <v>349</v>
      </c>
      <c r="D5283">
        <v>3.5</v>
      </c>
      <c r="E5283">
        <v>2.4</v>
      </c>
      <c r="F5283">
        <v>1</v>
      </c>
      <c r="G5283">
        <v>0.12</v>
      </c>
      <c r="H5283" s="184">
        <f t="shared" ref="H5283:L5283" si="5756">H5259</f>
        <v>1</v>
      </c>
      <c r="I5283" s="185">
        <f t="shared" si="5756"/>
        <v>362</v>
      </c>
      <c r="J5283" s="185">
        <f t="shared" si="5756"/>
        <v>243</v>
      </c>
      <c r="K5283" s="185">
        <f t="shared" si="5756"/>
        <v>2985</v>
      </c>
      <c r="L5283" s="185">
        <f t="shared" si="5756"/>
        <v>1111</v>
      </c>
      <c r="M5283" s="147"/>
      <c r="N5283" s="143">
        <f t="shared" si="5724"/>
        <v>1267</v>
      </c>
      <c r="O5283" s="143">
        <f t="shared" si="5720"/>
        <v>583.19999999999993</v>
      </c>
      <c r="P5283" s="143">
        <f t="shared" si="5721"/>
        <v>2985</v>
      </c>
      <c r="Q5283" s="143">
        <f t="shared" si="5722"/>
        <v>133.32</v>
      </c>
      <c r="R5283" s="188">
        <f t="shared" si="5725"/>
        <v>4968.5199999999995</v>
      </c>
      <c r="T5283">
        <v>44285.39</v>
      </c>
      <c r="U5283" s="190">
        <f t="shared" si="5726"/>
        <v>0.11219320864059229</v>
      </c>
    </row>
    <row r="5284" spans="1:21" x14ac:dyDescent="0.2">
      <c r="A5284" s="178">
        <v>42956</v>
      </c>
      <c r="B5284" s="179">
        <v>8.3333333333333329E-2</v>
      </c>
      <c r="C5284" t="s">
        <v>349</v>
      </c>
      <c r="D5284">
        <v>2.99</v>
      </c>
      <c r="E5284">
        <v>1.2</v>
      </c>
      <c r="F5284">
        <v>1</v>
      </c>
      <c r="G5284">
        <v>0.04</v>
      </c>
      <c r="H5284" s="184">
        <f t="shared" ref="H5284:L5284" si="5757">H5260</f>
        <v>4.1666666666666664E-2</v>
      </c>
      <c r="I5284" s="185">
        <f t="shared" si="5757"/>
        <v>294</v>
      </c>
      <c r="J5284" s="185">
        <f t="shared" si="5757"/>
        <v>212</v>
      </c>
      <c r="K5284" s="185">
        <f t="shared" si="5757"/>
        <v>2985</v>
      </c>
      <c r="L5284" s="185">
        <f t="shared" si="5757"/>
        <v>1111</v>
      </c>
      <c r="M5284" s="147"/>
      <c r="N5284" s="143">
        <f t="shared" si="5724"/>
        <v>879.06000000000006</v>
      </c>
      <c r="O5284" s="143">
        <f t="shared" si="5720"/>
        <v>254.39999999999998</v>
      </c>
      <c r="P5284" s="143">
        <f t="shared" si="5721"/>
        <v>2985</v>
      </c>
      <c r="Q5284" s="143">
        <f t="shared" si="5722"/>
        <v>44.44</v>
      </c>
      <c r="R5284" s="188">
        <f t="shared" si="5725"/>
        <v>4162.8999999999996</v>
      </c>
      <c r="T5284">
        <v>41024.839999999997</v>
      </c>
      <c r="U5284" s="190">
        <f t="shared" si="5726"/>
        <v>0.10147266875385742</v>
      </c>
    </row>
    <row r="5285" spans="1:21" x14ac:dyDescent="0.2">
      <c r="A5285" s="178">
        <v>42956</v>
      </c>
      <c r="B5285" s="179">
        <v>0.125</v>
      </c>
      <c r="C5285" t="s">
        <v>349</v>
      </c>
      <c r="D5285">
        <v>1</v>
      </c>
      <c r="E5285">
        <v>1</v>
      </c>
      <c r="F5285">
        <v>1</v>
      </c>
      <c r="G5285">
        <v>0.45</v>
      </c>
      <c r="H5285" s="184">
        <f t="shared" ref="H5285:L5285" si="5758">H5261</f>
        <v>8.3333333333333329E-2</v>
      </c>
      <c r="I5285" s="185">
        <f t="shared" si="5758"/>
        <v>236</v>
      </c>
      <c r="J5285" s="185">
        <f t="shared" si="5758"/>
        <v>179</v>
      </c>
      <c r="K5285" s="185">
        <f t="shared" si="5758"/>
        <v>2985</v>
      </c>
      <c r="L5285" s="185">
        <f t="shared" si="5758"/>
        <v>1111</v>
      </c>
      <c r="M5285" s="147"/>
      <c r="N5285" s="143">
        <f t="shared" si="5724"/>
        <v>236</v>
      </c>
      <c r="O5285" s="143">
        <f t="shared" si="5720"/>
        <v>179</v>
      </c>
      <c r="P5285" s="143">
        <f t="shared" si="5721"/>
        <v>2985</v>
      </c>
      <c r="Q5285" s="143">
        <f t="shared" si="5722"/>
        <v>499.95</v>
      </c>
      <c r="R5285" s="188">
        <f t="shared" si="5725"/>
        <v>3899.95</v>
      </c>
      <c r="T5285">
        <v>38809.050000000003</v>
      </c>
      <c r="U5285" s="190">
        <f t="shared" si="5726"/>
        <v>0.10049073605254444</v>
      </c>
    </row>
    <row r="5286" spans="1:21" x14ac:dyDescent="0.2">
      <c r="A5286" s="178">
        <v>42956</v>
      </c>
      <c r="B5286" s="179">
        <v>0.16666666666666666</v>
      </c>
      <c r="C5286" t="s">
        <v>349</v>
      </c>
      <c r="D5286">
        <v>1</v>
      </c>
      <c r="E5286">
        <v>1</v>
      </c>
      <c r="F5286">
        <v>1</v>
      </c>
      <c r="G5286">
        <v>0.45</v>
      </c>
      <c r="H5286" s="184">
        <f t="shared" ref="H5286:L5286" si="5759">H5262</f>
        <v>0.125</v>
      </c>
      <c r="I5286" s="185">
        <f t="shared" si="5759"/>
        <v>201</v>
      </c>
      <c r="J5286" s="185">
        <f t="shared" si="5759"/>
        <v>205</v>
      </c>
      <c r="K5286" s="185">
        <f t="shared" si="5759"/>
        <v>2985</v>
      </c>
      <c r="L5286" s="185">
        <f t="shared" si="5759"/>
        <v>1717</v>
      </c>
      <c r="M5286" s="147"/>
      <c r="N5286" s="143">
        <f t="shared" si="5724"/>
        <v>201</v>
      </c>
      <c r="O5286" s="143">
        <f t="shared" si="5720"/>
        <v>205</v>
      </c>
      <c r="P5286" s="143">
        <f t="shared" si="5721"/>
        <v>2985</v>
      </c>
      <c r="Q5286" s="143">
        <f t="shared" si="5722"/>
        <v>772.65</v>
      </c>
      <c r="R5286" s="188">
        <f t="shared" si="5725"/>
        <v>4163.6499999999996</v>
      </c>
      <c r="T5286">
        <v>37253.25</v>
      </c>
      <c r="U5286" s="190">
        <f t="shared" si="5726"/>
        <v>0.11176608752256513</v>
      </c>
    </row>
    <row r="5287" spans="1:21" x14ac:dyDescent="0.2">
      <c r="A5287" s="178">
        <v>42956</v>
      </c>
      <c r="B5287" s="179">
        <v>0.20833333333333334</v>
      </c>
      <c r="C5287" t="s">
        <v>349</v>
      </c>
      <c r="D5287">
        <v>0.08</v>
      </c>
      <c r="E5287">
        <v>1.2</v>
      </c>
      <c r="F5287">
        <v>1</v>
      </c>
      <c r="G5287">
        <v>0.45</v>
      </c>
      <c r="H5287" s="184">
        <f t="shared" ref="H5287:L5287" si="5760">H5263</f>
        <v>0.16666666666666666</v>
      </c>
      <c r="I5287" s="185">
        <f t="shared" si="5760"/>
        <v>185</v>
      </c>
      <c r="J5287" s="185">
        <f t="shared" si="5760"/>
        <v>205</v>
      </c>
      <c r="K5287" s="185">
        <f t="shared" si="5760"/>
        <v>2985</v>
      </c>
      <c r="L5287" s="185">
        <f t="shared" si="5760"/>
        <v>1717</v>
      </c>
      <c r="M5287" s="147"/>
      <c r="N5287" s="143">
        <f t="shared" si="5724"/>
        <v>14.8</v>
      </c>
      <c r="O5287" s="143">
        <f t="shared" si="5720"/>
        <v>246</v>
      </c>
      <c r="P5287" s="143">
        <f t="shared" si="5721"/>
        <v>2985</v>
      </c>
      <c r="Q5287" s="143">
        <f t="shared" si="5722"/>
        <v>772.65</v>
      </c>
      <c r="R5287" s="188">
        <f t="shared" si="5725"/>
        <v>4018.4500000000003</v>
      </c>
      <c r="T5287">
        <v>36345.14</v>
      </c>
      <c r="U5287" s="190">
        <f t="shared" si="5726"/>
        <v>0.11056361318184496</v>
      </c>
    </row>
    <row r="5288" spans="1:21" x14ac:dyDescent="0.2">
      <c r="A5288" s="178">
        <v>42956</v>
      </c>
      <c r="B5288" s="179">
        <v>0.25</v>
      </c>
      <c r="C5288" t="s">
        <v>349</v>
      </c>
      <c r="D5288">
        <v>0.48</v>
      </c>
      <c r="E5288">
        <v>2.57</v>
      </c>
      <c r="F5288">
        <v>1</v>
      </c>
      <c r="G5288">
        <v>0.5</v>
      </c>
      <c r="H5288" s="184">
        <f t="shared" ref="H5288:L5288" si="5761">H5264</f>
        <v>0.20833333333333334</v>
      </c>
      <c r="I5288" s="185">
        <f t="shared" si="5761"/>
        <v>207</v>
      </c>
      <c r="J5288" s="185">
        <f t="shared" si="5761"/>
        <v>283</v>
      </c>
      <c r="K5288" s="185">
        <f t="shared" si="5761"/>
        <v>2985</v>
      </c>
      <c r="L5288" s="185">
        <f t="shared" si="5761"/>
        <v>1717</v>
      </c>
      <c r="M5288" s="147"/>
      <c r="N5288" s="143">
        <f t="shared" si="5724"/>
        <v>99.36</v>
      </c>
      <c r="O5288" s="143">
        <f t="shared" si="5720"/>
        <v>727.31</v>
      </c>
      <c r="P5288" s="143">
        <f t="shared" si="5721"/>
        <v>2985</v>
      </c>
      <c r="Q5288" s="143">
        <f t="shared" si="5722"/>
        <v>858.5</v>
      </c>
      <c r="R5288" s="188">
        <f t="shared" si="5725"/>
        <v>4670.17</v>
      </c>
      <c r="T5288">
        <v>36355.31</v>
      </c>
      <c r="U5288" s="190">
        <f t="shared" si="5726"/>
        <v>0.12845908891988544</v>
      </c>
    </row>
    <row r="5289" spans="1:21" x14ac:dyDescent="0.2">
      <c r="A5289" s="178">
        <v>42956</v>
      </c>
      <c r="B5289" s="179">
        <v>0.29166666666666669</v>
      </c>
      <c r="C5289" t="s">
        <v>349</v>
      </c>
      <c r="D5289">
        <v>1</v>
      </c>
      <c r="E5289">
        <v>4</v>
      </c>
      <c r="F5289">
        <v>1.01</v>
      </c>
      <c r="G5289">
        <v>3</v>
      </c>
      <c r="H5289" s="184">
        <f t="shared" ref="H5289:L5289" si="5762">H5265</f>
        <v>0.25</v>
      </c>
      <c r="I5289" s="185">
        <f t="shared" si="5762"/>
        <v>327</v>
      </c>
      <c r="J5289" s="185">
        <f t="shared" si="5762"/>
        <v>438</v>
      </c>
      <c r="K5289" s="185">
        <f t="shared" si="5762"/>
        <v>2985</v>
      </c>
      <c r="L5289" s="185">
        <f t="shared" si="5762"/>
        <v>1717</v>
      </c>
      <c r="M5289" s="147"/>
      <c r="N5289" s="143">
        <f t="shared" si="5724"/>
        <v>327</v>
      </c>
      <c r="O5289" s="143">
        <f t="shared" si="5720"/>
        <v>1752</v>
      </c>
      <c r="P5289" s="143">
        <f t="shared" si="5721"/>
        <v>3014.85</v>
      </c>
      <c r="Q5289" s="143">
        <f t="shared" si="5722"/>
        <v>5151</v>
      </c>
      <c r="R5289" s="188">
        <f t="shared" si="5725"/>
        <v>10244.85</v>
      </c>
      <c r="T5289">
        <v>37569.67</v>
      </c>
      <c r="U5289" s="190">
        <f t="shared" si="5726"/>
        <v>0.27268937949148875</v>
      </c>
    </row>
    <row r="5290" spans="1:21" x14ac:dyDescent="0.2">
      <c r="A5290" s="178">
        <v>42956</v>
      </c>
      <c r="B5290" s="179">
        <v>0.33333333333333331</v>
      </c>
      <c r="C5290" t="s">
        <v>349</v>
      </c>
      <c r="D5290">
        <v>2</v>
      </c>
      <c r="E5290">
        <v>2.63</v>
      </c>
      <c r="F5290">
        <v>2.11</v>
      </c>
      <c r="G5290">
        <v>2.5499999999999998</v>
      </c>
      <c r="H5290" s="184">
        <f t="shared" ref="H5290:L5290" si="5763">H5266</f>
        <v>0.29166666666666669</v>
      </c>
      <c r="I5290" s="185">
        <f t="shared" si="5763"/>
        <v>249</v>
      </c>
      <c r="J5290" s="185">
        <f t="shared" si="5763"/>
        <v>556</v>
      </c>
      <c r="K5290" s="185">
        <f t="shared" si="5763"/>
        <v>2872</v>
      </c>
      <c r="L5290" s="185">
        <f t="shared" si="5763"/>
        <v>2219</v>
      </c>
      <c r="M5290" s="147"/>
      <c r="N5290" s="143">
        <f t="shared" si="5724"/>
        <v>498</v>
      </c>
      <c r="O5290" s="143">
        <f t="shared" si="5720"/>
        <v>1462.28</v>
      </c>
      <c r="P5290" s="143">
        <f t="shared" si="5721"/>
        <v>6059.92</v>
      </c>
      <c r="Q5290" s="143">
        <f t="shared" si="5722"/>
        <v>5658.45</v>
      </c>
      <c r="R5290" s="188">
        <f t="shared" si="5725"/>
        <v>13678.65</v>
      </c>
      <c r="T5290">
        <v>39854.699999999997</v>
      </c>
      <c r="U5290" s="190">
        <f t="shared" si="5726"/>
        <v>0.34321297111758464</v>
      </c>
    </row>
    <row r="5291" spans="1:21" x14ac:dyDescent="0.2">
      <c r="A5291" s="178">
        <v>42956</v>
      </c>
      <c r="B5291" s="179">
        <v>0.375</v>
      </c>
      <c r="C5291" t="s">
        <v>349</v>
      </c>
      <c r="D5291">
        <v>2</v>
      </c>
      <c r="E5291">
        <v>4</v>
      </c>
      <c r="F5291">
        <v>2.2200000000000002</v>
      </c>
      <c r="G5291">
        <v>3</v>
      </c>
      <c r="H5291" s="184">
        <f t="shared" ref="H5291:L5291" si="5764">H5267</f>
        <v>0.33333333333333331</v>
      </c>
      <c r="I5291" s="185">
        <f t="shared" si="5764"/>
        <v>256</v>
      </c>
      <c r="J5291" s="185">
        <f t="shared" si="5764"/>
        <v>306</v>
      </c>
      <c r="K5291" s="185">
        <f t="shared" si="5764"/>
        <v>2872</v>
      </c>
      <c r="L5291" s="185">
        <f t="shared" si="5764"/>
        <v>2219</v>
      </c>
      <c r="M5291" s="147"/>
      <c r="N5291" s="143">
        <f t="shared" si="5724"/>
        <v>512</v>
      </c>
      <c r="O5291" s="143">
        <f t="shared" si="5720"/>
        <v>1224</v>
      </c>
      <c r="P5291" s="143">
        <f t="shared" si="5721"/>
        <v>6375.84</v>
      </c>
      <c r="Q5291" s="143">
        <f t="shared" si="5722"/>
        <v>6657</v>
      </c>
      <c r="R5291" s="188">
        <f t="shared" si="5725"/>
        <v>14768.84</v>
      </c>
      <c r="T5291">
        <v>40809.15</v>
      </c>
      <c r="U5291" s="190">
        <f t="shared" si="5726"/>
        <v>0.36190021110461745</v>
      </c>
    </row>
    <row r="5292" spans="1:21" x14ac:dyDescent="0.2">
      <c r="A5292" s="178">
        <v>42956</v>
      </c>
      <c r="B5292" s="179">
        <v>0.41666666666666669</v>
      </c>
      <c r="C5292" t="s">
        <v>349</v>
      </c>
      <c r="D5292">
        <v>1</v>
      </c>
      <c r="E5292">
        <v>5.86</v>
      </c>
      <c r="F5292">
        <v>3.27</v>
      </c>
      <c r="G5292">
        <v>4.26</v>
      </c>
      <c r="H5292" s="184">
        <f t="shared" ref="H5292:L5292" si="5765">H5268</f>
        <v>0.375</v>
      </c>
      <c r="I5292" s="185">
        <f t="shared" si="5765"/>
        <v>156</v>
      </c>
      <c r="J5292" s="185">
        <f t="shared" si="5765"/>
        <v>343</v>
      </c>
      <c r="K5292" s="185">
        <f t="shared" si="5765"/>
        <v>2872</v>
      </c>
      <c r="L5292" s="185">
        <f t="shared" si="5765"/>
        <v>2219</v>
      </c>
      <c r="M5292" s="147"/>
      <c r="N5292" s="143">
        <f t="shared" si="5724"/>
        <v>156</v>
      </c>
      <c r="O5292" s="143">
        <f t="shared" si="5720"/>
        <v>2009.98</v>
      </c>
      <c r="P5292" s="143">
        <f t="shared" si="5721"/>
        <v>9391.44</v>
      </c>
      <c r="Q5292" s="143">
        <f t="shared" si="5722"/>
        <v>9452.9399999999987</v>
      </c>
      <c r="R5292" s="188">
        <f t="shared" si="5725"/>
        <v>21010.36</v>
      </c>
      <c r="T5292">
        <v>42745.38</v>
      </c>
      <c r="U5292" s="190">
        <f t="shared" si="5726"/>
        <v>0.49152352839067059</v>
      </c>
    </row>
    <row r="5293" spans="1:21" x14ac:dyDescent="0.2">
      <c r="A5293" s="178">
        <v>42956</v>
      </c>
      <c r="B5293" s="179">
        <v>0.45833333333333331</v>
      </c>
      <c r="C5293" t="s">
        <v>349</v>
      </c>
      <c r="D5293">
        <v>1</v>
      </c>
      <c r="E5293">
        <v>7</v>
      </c>
      <c r="F5293">
        <v>4.67</v>
      </c>
      <c r="G5293">
        <v>2.14</v>
      </c>
      <c r="H5293" s="184">
        <f t="shared" ref="H5293:L5293" si="5766">H5269</f>
        <v>0.41666666666666669</v>
      </c>
      <c r="I5293" s="185">
        <f t="shared" si="5766"/>
        <v>196</v>
      </c>
      <c r="J5293" s="185">
        <f t="shared" si="5766"/>
        <v>315</v>
      </c>
      <c r="K5293" s="185">
        <f t="shared" si="5766"/>
        <v>2872</v>
      </c>
      <c r="L5293" s="185">
        <f t="shared" si="5766"/>
        <v>2219</v>
      </c>
      <c r="M5293" s="147"/>
      <c r="N5293" s="143">
        <f t="shared" si="5724"/>
        <v>196</v>
      </c>
      <c r="O5293" s="143">
        <f t="shared" si="5720"/>
        <v>2205</v>
      </c>
      <c r="P5293" s="143">
        <f t="shared" si="5721"/>
        <v>13412.24</v>
      </c>
      <c r="Q5293" s="143">
        <f t="shared" si="5722"/>
        <v>4748.66</v>
      </c>
      <c r="R5293" s="188">
        <f t="shared" si="5725"/>
        <v>20561.900000000001</v>
      </c>
      <c r="T5293">
        <v>45893.23</v>
      </c>
      <c r="U5293" s="190">
        <f t="shared" si="5726"/>
        <v>0.44803776068932172</v>
      </c>
    </row>
    <row r="5294" spans="1:21" x14ac:dyDescent="0.2">
      <c r="A5294" s="178">
        <v>42956</v>
      </c>
      <c r="B5294" s="179">
        <v>0.5</v>
      </c>
      <c r="C5294" t="s">
        <v>349</v>
      </c>
      <c r="D5294">
        <v>0.68</v>
      </c>
      <c r="E5294">
        <v>9.18</v>
      </c>
      <c r="F5294">
        <v>6.43</v>
      </c>
      <c r="G5294">
        <v>3</v>
      </c>
      <c r="H5294" s="184">
        <f t="shared" ref="H5294:L5294" si="5767">H5270</f>
        <v>0.45833333333333331</v>
      </c>
      <c r="I5294" s="185">
        <f t="shared" si="5767"/>
        <v>226</v>
      </c>
      <c r="J5294" s="185">
        <f t="shared" si="5767"/>
        <v>326</v>
      </c>
      <c r="K5294" s="185">
        <f t="shared" si="5767"/>
        <v>2842</v>
      </c>
      <c r="L5294" s="185">
        <f t="shared" si="5767"/>
        <v>1635</v>
      </c>
      <c r="M5294" s="147"/>
      <c r="N5294" s="143">
        <f t="shared" si="5724"/>
        <v>153.68</v>
      </c>
      <c r="O5294" s="143">
        <f t="shared" si="5720"/>
        <v>2992.68</v>
      </c>
      <c r="P5294" s="143">
        <f t="shared" si="5721"/>
        <v>18274.059999999998</v>
      </c>
      <c r="Q5294" s="143">
        <f t="shared" si="5722"/>
        <v>4905</v>
      </c>
      <c r="R5294" s="188">
        <f t="shared" si="5725"/>
        <v>26325.42</v>
      </c>
      <c r="T5294">
        <v>49307.29</v>
      </c>
      <c r="U5294" s="190">
        <f t="shared" si="5726"/>
        <v>0.53390522983518252</v>
      </c>
    </row>
    <row r="5295" spans="1:21" x14ac:dyDescent="0.2">
      <c r="A5295" s="178">
        <v>42956</v>
      </c>
      <c r="B5295" s="179">
        <v>0.54166666666666663</v>
      </c>
      <c r="C5295" t="s">
        <v>349</v>
      </c>
      <c r="D5295">
        <v>0.87</v>
      </c>
      <c r="E5295">
        <v>8</v>
      </c>
      <c r="F5295">
        <v>8</v>
      </c>
      <c r="G5295">
        <v>3.9</v>
      </c>
      <c r="H5295" s="184">
        <f t="shared" ref="H5295:L5295" si="5768">H5271</f>
        <v>0.5</v>
      </c>
      <c r="I5295" s="185">
        <f t="shared" si="5768"/>
        <v>222</v>
      </c>
      <c r="J5295" s="185">
        <f t="shared" si="5768"/>
        <v>319</v>
      </c>
      <c r="K5295" s="185">
        <f t="shared" si="5768"/>
        <v>2842</v>
      </c>
      <c r="L5295" s="185">
        <f t="shared" si="5768"/>
        <v>1635</v>
      </c>
      <c r="M5295" s="147"/>
      <c r="N5295" s="143">
        <f t="shared" si="5724"/>
        <v>193.14</v>
      </c>
      <c r="O5295" s="143">
        <f t="shared" si="5720"/>
        <v>2552</v>
      </c>
      <c r="P5295" s="143">
        <f t="shared" si="5721"/>
        <v>22736</v>
      </c>
      <c r="Q5295" s="143">
        <f t="shared" si="5722"/>
        <v>6376.5</v>
      </c>
      <c r="R5295" s="188">
        <f t="shared" si="5725"/>
        <v>31857.64</v>
      </c>
      <c r="T5295">
        <v>52745.72</v>
      </c>
      <c r="U5295" s="190">
        <f t="shared" si="5726"/>
        <v>0.60398530913977477</v>
      </c>
    </row>
    <row r="5296" spans="1:21" x14ac:dyDescent="0.2">
      <c r="A5296" s="178">
        <v>42956</v>
      </c>
      <c r="B5296" s="179">
        <v>0.58333333333333337</v>
      </c>
      <c r="C5296" t="s">
        <v>349</v>
      </c>
      <c r="D5296">
        <v>1</v>
      </c>
      <c r="E5296">
        <v>12.17</v>
      </c>
      <c r="F5296">
        <v>13.02</v>
      </c>
      <c r="G5296">
        <v>5</v>
      </c>
      <c r="H5296" s="184">
        <f t="shared" ref="H5296:L5296" si="5769">H5272</f>
        <v>0.54166666666666663</v>
      </c>
      <c r="I5296" s="185">
        <f t="shared" si="5769"/>
        <v>195</v>
      </c>
      <c r="J5296" s="185">
        <f t="shared" si="5769"/>
        <v>299</v>
      </c>
      <c r="K5296" s="185">
        <f t="shared" si="5769"/>
        <v>2842</v>
      </c>
      <c r="L5296" s="185">
        <f t="shared" si="5769"/>
        <v>1635</v>
      </c>
      <c r="M5296" s="147"/>
      <c r="N5296" s="143">
        <f t="shared" si="5724"/>
        <v>195</v>
      </c>
      <c r="O5296" s="143">
        <f t="shared" si="5720"/>
        <v>3638.83</v>
      </c>
      <c r="P5296" s="143">
        <f t="shared" si="5721"/>
        <v>37002.839999999997</v>
      </c>
      <c r="Q5296" s="143">
        <f t="shared" si="5722"/>
        <v>8175</v>
      </c>
      <c r="R5296" s="188">
        <f t="shared" si="5725"/>
        <v>49011.67</v>
      </c>
      <c r="T5296">
        <v>55711.64</v>
      </c>
      <c r="U5296" s="190">
        <f t="shared" si="5726"/>
        <v>0.87973841732176616</v>
      </c>
    </row>
    <row r="5297" spans="1:21" x14ac:dyDescent="0.2">
      <c r="A5297" s="178">
        <v>42956</v>
      </c>
      <c r="B5297" s="179">
        <v>0.625</v>
      </c>
      <c r="C5297" t="s">
        <v>349</v>
      </c>
      <c r="D5297">
        <v>1</v>
      </c>
      <c r="E5297">
        <v>16.34</v>
      </c>
      <c r="F5297">
        <v>20.04</v>
      </c>
      <c r="G5297">
        <v>3.9</v>
      </c>
      <c r="H5297" s="184">
        <f t="shared" ref="H5297:L5297" si="5770">H5273</f>
        <v>0.58333333333333337</v>
      </c>
      <c r="I5297" s="185">
        <f t="shared" si="5770"/>
        <v>205</v>
      </c>
      <c r="J5297" s="185">
        <f t="shared" si="5770"/>
        <v>237</v>
      </c>
      <c r="K5297" s="185">
        <f t="shared" si="5770"/>
        <v>2842</v>
      </c>
      <c r="L5297" s="185">
        <f t="shared" si="5770"/>
        <v>1635</v>
      </c>
      <c r="M5297" s="147"/>
      <c r="N5297" s="143">
        <f t="shared" si="5724"/>
        <v>205</v>
      </c>
      <c r="O5297" s="143">
        <f t="shared" si="5720"/>
        <v>3872.58</v>
      </c>
      <c r="P5297" s="143">
        <f t="shared" si="5721"/>
        <v>56953.68</v>
      </c>
      <c r="Q5297" s="143">
        <f t="shared" si="5722"/>
        <v>6376.5</v>
      </c>
      <c r="R5297" s="188">
        <f t="shared" si="5725"/>
        <v>67407.760000000009</v>
      </c>
      <c r="T5297">
        <v>58526.5</v>
      </c>
      <c r="U5297" s="190">
        <f t="shared" si="5726"/>
        <v>1.151747669858953</v>
      </c>
    </row>
    <row r="5298" spans="1:21" x14ac:dyDescent="0.2">
      <c r="A5298" s="178">
        <v>42956</v>
      </c>
      <c r="B5298" s="179">
        <v>0.66666666666666663</v>
      </c>
      <c r="C5298" t="s">
        <v>349</v>
      </c>
      <c r="D5298">
        <v>2</v>
      </c>
      <c r="E5298">
        <v>19.89</v>
      </c>
      <c r="F5298">
        <v>24.89</v>
      </c>
      <c r="G5298">
        <v>3.9</v>
      </c>
      <c r="H5298" s="184">
        <f t="shared" ref="H5298:L5298" si="5771">H5274</f>
        <v>0.625</v>
      </c>
      <c r="I5298" s="185">
        <f t="shared" si="5771"/>
        <v>212</v>
      </c>
      <c r="J5298" s="185">
        <f t="shared" si="5771"/>
        <v>213</v>
      </c>
      <c r="K5298" s="185">
        <f t="shared" si="5771"/>
        <v>2842</v>
      </c>
      <c r="L5298" s="185">
        <f t="shared" si="5771"/>
        <v>1380</v>
      </c>
      <c r="M5298" s="147"/>
      <c r="N5298" s="143">
        <f t="shared" si="5724"/>
        <v>424</v>
      </c>
      <c r="O5298" s="143">
        <f t="shared" si="5720"/>
        <v>4236.57</v>
      </c>
      <c r="P5298" s="143">
        <f t="shared" si="5721"/>
        <v>70737.38</v>
      </c>
      <c r="Q5298" s="143">
        <f t="shared" si="5722"/>
        <v>5382</v>
      </c>
      <c r="R5298" s="188">
        <f t="shared" si="5725"/>
        <v>80779.950000000012</v>
      </c>
      <c r="T5298">
        <v>60920</v>
      </c>
      <c r="U5298" s="190">
        <f t="shared" si="5726"/>
        <v>1.3260004924491138</v>
      </c>
    </row>
    <row r="5299" spans="1:21" x14ac:dyDescent="0.2">
      <c r="A5299" s="178">
        <v>42956</v>
      </c>
      <c r="B5299" s="179">
        <v>0.70833333333333337</v>
      </c>
      <c r="C5299" t="s">
        <v>349</v>
      </c>
      <c r="D5299">
        <v>2.11</v>
      </c>
      <c r="E5299">
        <v>22.46</v>
      </c>
      <c r="F5299">
        <v>27.46</v>
      </c>
      <c r="G5299">
        <v>3.9</v>
      </c>
      <c r="H5299" s="184">
        <f t="shared" ref="H5299:L5299" si="5772">H5275</f>
        <v>0.66666666666666663</v>
      </c>
      <c r="I5299" s="185">
        <f t="shared" si="5772"/>
        <v>191</v>
      </c>
      <c r="J5299" s="185">
        <f t="shared" si="5772"/>
        <v>237</v>
      </c>
      <c r="K5299" s="185">
        <f t="shared" si="5772"/>
        <v>2842</v>
      </c>
      <c r="L5299" s="185">
        <f t="shared" si="5772"/>
        <v>1380</v>
      </c>
      <c r="M5299" s="147"/>
      <c r="N5299" s="143">
        <f t="shared" si="5724"/>
        <v>403.01</v>
      </c>
      <c r="O5299" s="143">
        <f t="shared" si="5720"/>
        <v>5323.02</v>
      </c>
      <c r="P5299" s="143">
        <f t="shared" si="5721"/>
        <v>78041.320000000007</v>
      </c>
      <c r="Q5299" s="143">
        <f t="shared" si="5722"/>
        <v>5382</v>
      </c>
      <c r="R5299" s="188">
        <f t="shared" si="5725"/>
        <v>89149.35</v>
      </c>
      <c r="T5299">
        <v>62451.11</v>
      </c>
      <c r="U5299" s="190">
        <f t="shared" si="5726"/>
        <v>1.4275062524909485</v>
      </c>
    </row>
    <row r="5300" spans="1:21" x14ac:dyDescent="0.2">
      <c r="A5300" s="178">
        <v>42956</v>
      </c>
      <c r="B5300" s="179">
        <v>0.75</v>
      </c>
      <c r="C5300" t="s">
        <v>349</v>
      </c>
      <c r="D5300">
        <v>2.11</v>
      </c>
      <c r="E5300">
        <v>12.53</v>
      </c>
      <c r="F5300">
        <v>17.53</v>
      </c>
      <c r="G5300">
        <v>3.9</v>
      </c>
      <c r="H5300" s="184">
        <f t="shared" ref="H5300:L5300" si="5773">H5276</f>
        <v>0.70833333333333337</v>
      </c>
      <c r="I5300" s="185">
        <f t="shared" si="5773"/>
        <v>218</v>
      </c>
      <c r="J5300" s="185">
        <f t="shared" si="5773"/>
        <v>258</v>
      </c>
      <c r="K5300" s="185">
        <f t="shared" si="5773"/>
        <v>2842</v>
      </c>
      <c r="L5300" s="185">
        <f t="shared" si="5773"/>
        <v>1380</v>
      </c>
      <c r="M5300" s="147"/>
      <c r="N5300" s="143">
        <f t="shared" si="5724"/>
        <v>459.97999999999996</v>
      </c>
      <c r="O5300" s="143">
        <f t="shared" si="5720"/>
        <v>3232.74</v>
      </c>
      <c r="P5300" s="143">
        <f t="shared" si="5721"/>
        <v>49820.26</v>
      </c>
      <c r="Q5300" s="143">
        <f t="shared" si="5722"/>
        <v>5382</v>
      </c>
      <c r="R5300" s="188">
        <f t="shared" si="5725"/>
        <v>58894.98</v>
      </c>
      <c r="T5300">
        <v>63408.7</v>
      </c>
      <c r="U5300" s="190">
        <f t="shared" si="5726"/>
        <v>0.92881544646081693</v>
      </c>
    </row>
    <row r="5301" spans="1:21" x14ac:dyDescent="0.2">
      <c r="A5301" s="178">
        <v>42956</v>
      </c>
      <c r="B5301" s="179">
        <v>0.79166666666666663</v>
      </c>
      <c r="C5301" t="s">
        <v>349</v>
      </c>
      <c r="D5301">
        <v>2.11</v>
      </c>
      <c r="E5301">
        <v>5</v>
      </c>
      <c r="F5301">
        <v>8.16</v>
      </c>
      <c r="G5301">
        <v>3.9</v>
      </c>
      <c r="H5301" s="184">
        <f t="shared" ref="H5301:L5301" si="5774">H5277</f>
        <v>0.75</v>
      </c>
      <c r="I5301" s="185">
        <f t="shared" si="5774"/>
        <v>240</v>
      </c>
      <c r="J5301" s="185">
        <f t="shared" si="5774"/>
        <v>365</v>
      </c>
      <c r="K5301" s="185">
        <f t="shared" si="5774"/>
        <v>2842</v>
      </c>
      <c r="L5301" s="185">
        <f t="shared" si="5774"/>
        <v>1380</v>
      </c>
      <c r="M5301" s="147"/>
      <c r="N5301" s="143">
        <f t="shared" si="5724"/>
        <v>506.4</v>
      </c>
      <c r="O5301" s="143">
        <f t="shared" si="5720"/>
        <v>1825</v>
      </c>
      <c r="P5301" s="143">
        <f t="shared" si="5721"/>
        <v>23190.720000000001</v>
      </c>
      <c r="Q5301" s="143">
        <f t="shared" si="5722"/>
        <v>5382</v>
      </c>
      <c r="R5301" s="188">
        <f t="shared" si="5725"/>
        <v>30904.120000000003</v>
      </c>
      <c r="T5301">
        <v>63294.82</v>
      </c>
      <c r="U5301" s="190">
        <f t="shared" si="5726"/>
        <v>0.48825670094329998</v>
      </c>
    </row>
    <row r="5302" spans="1:21" x14ac:dyDescent="0.2">
      <c r="A5302" s="178">
        <v>42956</v>
      </c>
      <c r="B5302" s="179">
        <v>0.83333333333333337</v>
      </c>
      <c r="C5302" t="s">
        <v>349</v>
      </c>
      <c r="D5302">
        <v>2.11</v>
      </c>
      <c r="E5302">
        <v>6.46</v>
      </c>
      <c r="F5302">
        <v>7.31</v>
      </c>
      <c r="G5302">
        <v>1.38</v>
      </c>
      <c r="H5302" s="184">
        <f t="shared" ref="H5302:L5302" si="5775">H5278</f>
        <v>0.79166666666666663</v>
      </c>
      <c r="I5302" s="185">
        <f t="shared" si="5775"/>
        <v>320</v>
      </c>
      <c r="J5302" s="185">
        <f t="shared" si="5775"/>
        <v>214</v>
      </c>
      <c r="K5302" s="185">
        <f t="shared" si="5775"/>
        <v>2842</v>
      </c>
      <c r="L5302" s="185">
        <f t="shared" si="5775"/>
        <v>1426</v>
      </c>
      <c r="M5302" s="147"/>
      <c r="N5302" s="143">
        <f t="shared" si="5724"/>
        <v>675.19999999999993</v>
      </c>
      <c r="O5302" s="143">
        <f t="shared" si="5720"/>
        <v>1382.44</v>
      </c>
      <c r="P5302" s="143">
        <f t="shared" si="5721"/>
        <v>20775.02</v>
      </c>
      <c r="Q5302" s="143">
        <f t="shared" si="5722"/>
        <v>1967.8799999999999</v>
      </c>
      <c r="R5302" s="188">
        <f t="shared" si="5725"/>
        <v>24800.54</v>
      </c>
      <c r="T5302">
        <v>61867.91</v>
      </c>
      <c r="U5302" s="190">
        <f t="shared" si="5726"/>
        <v>0.40086274128219296</v>
      </c>
    </row>
    <row r="5303" spans="1:21" x14ac:dyDescent="0.2">
      <c r="A5303" s="178">
        <v>42956</v>
      </c>
      <c r="B5303" s="179">
        <v>0.875</v>
      </c>
      <c r="C5303" t="s">
        <v>349</v>
      </c>
      <c r="D5303">
        <v>2.61</v>
      </c>
      <c r="E5303">
        <v>5.15</v>
      </c>
      <c r="F5303">
        <v>7.29</v>
      </c>
      <c r="G5303">
        <v>1.38</v>
      </c>
      <c r="H5303" s="184">
        <f t="shared" ref="H5303:L5303" si="5776">H5279</f>
        <v>0.83333333333333337</v>
      </c>
      <c r="I5303" s="185">
        <f t="shared" si="5776"/>
        <v>322</v>
      </c>
      <c r="J5303" s="185">
        <f t="shared" si="5776"/>
        <v>178</v>
      </c>
      <c r="K5303" s="185">
        <f t="shared" si="5776"/>
        <v>2842</v>
      </c>
      <c r="L5303" s="185">
        <f t="shared" si="5776"/>
        <v>1426</v>
      </c>
      <c r="M5303" s="147"/>
      <c r="N5303" s="143">
        <f t="shared" si="5724"/>
        <v>840.42</v>
      </c>
      <c r="O5303" s="143">
        <f t="shared" si="5720"/>
        <v>916.7</v>
      </c>
      <c r="P5303" s="143">
        <f t="shared" si="5721"/>
        <v>20718.18</v>
      </c>
      <c r="Q5303" s="143">
        <f t="shared" si="5722"/>
        <v>1967.8799999999999</v>
      </c>
      <c r="R5303" s="188">
        <f t="shared" si="5725"/>
        <v>24443.18</v>
      </c>
      <c r="T5303">
        <v>59458.68</v>
      </c>
      <c r="U5303" s="190">
        <f t="shared" si="5726"/>
        <v>0.41109523453934732</v>
      </c>
    </row>
    <row r="5304" spans="1:21" x14ac:dyDescent="0.2">
      <c r="A5304" s="178">
        <v>42956</v>
      </c>
      <c r="B5304" s="179">
        <v>0.91666666666666663</v>
      </c>
      <c r="C5304" t="s">
        <v>349</v>
      </c>
      <c r="D5304">
        <v>5</v>
      </c>
      <c r="E5304">
        <v>6.93</v>
      </c>
      <c r="F5304">
        <v>5.44</v>
      </c>
      <c r="G5304">
        <v>1.36</v>
      </c>
      <c r="H5304" s="184">
        <f t="shared" ref="H5304:L5304" si="5777">H5280</f>
        <v>0.875</v>
      </c>
      <c r="I5304" s="185">
        <f t="shared" si="5777"/>
        <v>337</v>
      </c>
      <c r="J5304" s="185">
        <f t="shared" si="5777"/>
        <v>173</v>
      </c>
      <c r="K5304" s="185">
        <f t="shared" si="5777"/>
        <v>2842</v>
      </c>
      <c r="L5304" s="185">
        <f t="shared" si="5777"/>
        <v>1426</v>
      </c>
      <c r="M5304" s="147"/>
      <c r="N5304" s="143">
        <f t="shared" si="5724"/>
        <v>1685</v>
      </c>
      <c r="O5304" s="143">
        <f t="shared" si="5720"/>
        <v>1198.8899999999999</v>
      </c>
      <c r="P5304" s="143">
        <f t="shared" si="5721"/>
        <v>15460.480000000001</v>
      </c>
      <c r="Q5304" s="143">
        <f t="shared" si="5722"/>
        <v>1939.3600000000001</v>
      </c>
      <c r="R5304" s="188">
        <f t="shared" si="5725"/>
        <v>20283.730000000003</v>
      </c>
      <c r="T5304">
        <v>57661.08</v>
      </c>
      <c r="U5304" s="190">
        <f t="shared" si="5726"/>
        <v>0.35177506213896798</v>
      </c>
    </row>
    <row r="5305" spans="1:21" x14ac:dyDescent="0.2">
      <c r="A5305" s="178">
        <v>42956</v>
      </c>
      <c r="B5305" s="179">
        <v>0.95833333333333337</v>
      </c>
      <c r="C5305" t="s">
        <v>349</v>
      </c>
      <c r="D5305">
        <v>11.75</v>
      </c>
      <c r="E5305">
        <v>4.6100000000000003</v>
      </c>
      <c r="F5305">
        <v>3.08</v>
      </c>
      <c r="G5305">
        <v>0.12</v>
      </c>
      <c r="H5305" s="184">
        <f t="shared" ref="H5305:L5305" si="5778">H5281</f>
        <v>0.91666666666666663</v>
      </c>
      <c r="I5305" s="185">
        <f t="shared" si="5778"/>
        <v>394</v>
      </c>
      <c r="J5305" s="185">
        <f t="shared" si="5778"/>
        <v>194</v>
      </c>
      <c r="K5305" s="185">
        <f t="shared" si="5778"/>
        <v>2842</v>
      </c>
      <c r="L5305" s="185">
        <f t="shared" si="5778"/>
        <v>1426</v>
      </c>
      <c r="M5305" s="147"/>
      <c r="N5305" s="143">
        <f t="shared" si="5724"/>
        <v>4629.5</v>
      </c>
      <c r="O5305" s="143">
        <f t="shared" si="5720"/>
        <v>894.34</v>
      </c>
      <c r="P5305" s="143">
        <f t="shared" si="5721"/>
        <v>8753.36</v>
      </c>
      <c r="Q5305" s="143">
        <f t="shared" si="5722"/>
        <v>171.12</v>
      </c>
      <c r="R5305" s="188">
        <f t="shared" si="5725"/>
        <v>14448.320000000002</v>
      </c>
      <c r="T5305">
        <v>55571.17</v>
      </c>
      <c r="U5305" s="190">
        <f t="shared" si="5726"/>
        <v>0.25999668533162074</v>
      </c>
    </row>
    <row r="5306" spans="1:21" x14ac:dyDescent="0.2">
      <c r="A5306" s="178">
        <v>42956</v>
      </c>
      <c r="B5306" s="180">
        <v>1</v>
      </c>
      <c r="C5306" t="s">
        <v>349</v>
      </c>
      <c r="D5306">
        <v>5</v>
      </c>
      <c r="E5306">
        <v>2.8</v>
      </c>
      <c r="F5306">
        <v>1.55</v>
      </c>
      <c r="G5306">
        <v>0.12</v>
      </c>
      <c r="H5306" s="184">
        <f t="shared" ref="H5306:L5306" si="5779">H5282</f>
        <v>0.95833333333333337</v>
      </c>
      <c r="I5306" s="185">
        <f t="shared" si="5779"/>
        <v>389</v>
      </c>
      <c r="J5306" s="185">
        <f t="shared" si="5779"/>
        <v>265</v>
      </c>
      <c r="K5306" s="185">
        <f t="shared" si="5779"/>
        <v>2985</v>
      </c>
      <c r="L5306" s="185">
        <f t="shared" si="5779"/>
        <v>1111</v>
      </c>
      <c r="M5306" s="147"/>
      <c r="N5306" s="143">
        <f t="shared" si="5724"/>
        <v>1945</v>
      </c>
      <c r="O5306" s="143">
        <f t="shared" si="5720"/>
        <v>742</v>
      </c>
      <c r="P5306" s="143">
        <f t="shared" si="5721"/>
        <v>4626.75</v>
      </c>
      <c r="Q5306" s="143">
        <f t="shared" si="5722"/>
        <v>133.32</v>
      </c>
      <c r="R5306" s="188">
        <f t="shared" si="5725"/>
        <v>7447.07</v>
      </c>
      <c r="T5306">
        <v>51710.27</v>
      </c>
      <c r="U5306" s="190">
        <f t="shared" si="5726"/>
        <v>0.14401529908855629</v>
      </c>
    </row>
    <row r="5307" spans="1:21" x14ac:dyDescent="0.2">
      <c r="A5307" s="178">
        <v>42957</v>
      </c>
      <c r="B5307" s="179">
        <v>4.1666666666666664E-2</v>
      </c>
      <c r="C5307" t="s">
        <v>349</v>
      </c>
      <c r="D5307">
        <v>3.5</v>
      </c>
      <c r="E5307">
        <v>2.4</v>
      </c>
      <c r="F5307">
        <v>1</v>
      </c>
      <c r="G5307">
        <v>0.1</v>
      </c>
      <c r="H5307" s="184">
        <f t="shared" ref="H5307:L5307" si="5780">H5283</f>
        <v>1</v>
      </c>
      <c r="I5307" s="185">
        <f t="shared" si="5780"/>
        <v>362</v>
      </c>
      <c r="J5307" s="185">
        <f t="shared" si="5780"/>
        <v>243</v>
      </c>
      <c r="K5307" s="185">
        <f t="shared" si="5780"/>
        <v>2985</v>
      </c>
      <c r="L5307" s="185">
        <f t="shared" si="5780"/>
        <v>1111</v>
      </c>
      <c r="M5307" s="147"/>
      <c r="N5307" s="143">
        <f t="shared" si="5724"/>
        <v>1267</v>
      </c>
      <c r="O5307" s="143">
        <f t="shared" si="5720"/>
        <v>583.19999999999993</v>
      </c>
      <c r="P5307" s="143">
        <f t="shared" si="5721"/>
        <v>2985</v>
      </c>
      <c r="Q5307" s="143">
        <f t="shared" si="5722"/>
        <v>111.10000000000001</v>
      </c>
      <c r="R5307" s="188">
        <f t="shared" si="5725"/>
        <v>4946.3</v>
      </c>
      <c r="T5307">
        <v>47572.92</v>
      </c>
      <c r="U5307" s="190">
        <f t="shared" si="5726"/>
        <v>0.10397301658170237</v>
      </c>
    </row>
    <row r="5308" spans="1:21" x14ac:dyDescent="0.2">
      <c r="A5308" s="178">
        <v>42957</v>
      </c>
      <c r="B5308" s="179">
        <v>8.3333333333333329E-2</v>
      </c>
      <c r="C5308" t="s">
        <v>349</v>
      </c>
      <c r="D5308">
        <v>2.88</v>
      </c>
      <c r="E5308">
        <v>1</v>
      </c>
      <c r="F5308">
        <v>1</v>
      </c>
      <c r="G5308">
        <v>0.01</v>
      </c>
      <c r="H5308" s="184">
        <f t="shared" ref="H5308:L5308" si="5781">H5284</f>
        <v>4.1666666666666664E-2</v>
      </c>
      <c r="I5308" s="185">
        <f t="shared" si="5781"/>
        <v>294</v>
      </c>
      <c r="J5308" s="185">
        <f t="shared" si="5781"/>
        <v>212</v>
      </c>
      <c r="K5308" s="185">
        <f t="shared" si="5781"/>
        <v>2985</v>
      </c>
      <c r="L5308" s="185">
        <f t="shared" si="5781"/>
        <v>1111</v>
      </c>
      <c r="M5308" s="147"/>
      <c r="N5308" s="143">
        <f t="shared" si="5724"/>
        <v>846.71999999999991</v>
      </c>
      <c r="O5308" s="143">
        <f t="shared" si="5720"/>
        <v>212</v>
      </c>
      <c r="P5308" s="143">
        <f t="shared" si="5721"/>
        <v>2985</v>
      </c>
      <c r="Q5308" s="143">
        <f t="shared" si="5722"/>
        <v>11.11</v>
      </c>
      <c r="R5308" s="188">
        <f t="shared" si="5725"/>
        <v>4054.83</v>
      </c>
      <c r="T5308">
        <v>44154.43</v>
      </c>
      <c r="U5308" s="190">
        <f t="shared" si="5726"/>
        <v>9.183291461355067E-2</v>
      </c>
    </row>
    <row r="5309" spans="1:21" x14ac:dyDescent="0.2">
      <c r="A5309" s="178">
        <v>42957</v>
      </c>
      <c r="B5309" s="179">
        <v>0.125</v>
      </c>
      <c r="C5309" t="s">
        <v>349</v>
      </c>
      <c r="D5309">
        <v>1.01</v>
      </c>
      <c r="E5309">
        <v>1</v>
      </c>
      <c r="F5309">
        <v>1</v>
      </c>
      <c r="G5309">
        <v>0.45</v>
      </c>
      <c r="H5309" s="184">
        <f t="shared" ref="H5309:L5309" si="5782">H5285</f>
        <v>8.3333333333333329E-2</v>
      </c>
      <c r="I5309" s="185">
        <f t="shared" si="5782"/>
        <v>236</v>
      </c>
      <c r="J5309" s="185">
        <f t="shared" si="5782"/>
        <v>179</v>
      </c>
      <c r="K5309" s="185">
        <f t="shared" si="5782"/>
        <v>2985</v>
      </c>
      <c r="L5309" s="185">
        <f t="shared" si="5782"/>
        <v>1111</v>
      </c>
      <c r="M5309" s="147"/>
      <c r="N5309" s="143">
        <f t="shared" si="5724"/>
        <v>238.36</v>
      </c>
      <c r="O5309" s="143">
        <f t="shared" si="5720"/>
        <v>179</v>
      </c>
      <c r="P5309" s="143">
        <f t="shared" si="5721"/>
        <v>2985</v>
      </c>
      <c r="Q5309" s="143">
        <f t="shared" si="5722"/>
        <v>499.95</v>
      </c>
      <c r="R5309" s="188">
        <f t="shared" si="5725"/>
        <v>3902.31</v>
      </c>
      <c r="T5309">
        <v>41680.25</v>
      </c>
      <c r="U5309" s="190">
        <f t="shared" si="5726"/>
        <v>9.3624918276641808E-2</v>
      </c>
    </row>
    <row r="5310" spans="1:21" x14ac:dyDescent="0.2">
      <c r="A5310" s="178">
        <v>42957</v>
      </c>
      <c r="B5310" s="179">
        <v>0.16666666666666666</v>
      </c>
      <c r="C5310" t="s">
        <v>349</v>
      </c>
      <c r="D5310">
        <v>1</v>
      </c>
      <c r="E5310">
        <v>1</v>
      </c>
      <c r="F5310">
        <v>1</v>
      </c>
      <c r="G5310">
        <v>0.5</v>
      </c>
      <c r="H5310" s="184">
        <f t="shared" ref="H5310:L5310" si="5783">H5286</f>
        <v>0.125</v>
      </c>
      <c r="I5310" s="185">
        <f t="shared" si="5783"/>
        <v>201</v>
      </c>
      <c r="J5310" s="185">
        <f t="shared" si="5783"/>
        <v>205</v>
      </c>
      <c r="K5310" s="185">
        <f t="shared" si="5783"/>
        <v>2985</v>
      </c>
      <c r="L5310" s="185">
        <f t="shared" si="5783"/>
        <v>1717</v>
      </c>
      <c r="M5310" s="147"/>
      <c r="N5310" s="143">
        <f t="shared" si="5724"/>
        <v>201</v>
      </c>
      <c r="O5310" s="143">
        <f t="shared" si="5720"/>
        <v>205</v>
      </c>
      <c r="P5310" s="143">
        <f t="shared" si="5721"/>
        <v>2985</v>
      </c>
      <c r="Q5310" s="143">
        <f t="shared" si="5722"/>
        <v>858.5</v>
      </c>
      <c r="R5310" s="188">
        <f t="shared" si="5725"/>
        <v>4249.5</v>
      </c>
      <c r="T5310">
        <v>39914.46</v>
      </c>
      <c r="U5310" s="190">
        <f t="shared" si="5726"/>
        <v>0.10646517577840212</v>
      </c>
    </row>
    <row r="5311" spans="1:21" x14ac:dyDescent="0.2">
      <c r="A5311" s="178">
        <v>42957</v>
      </c>
      <c r="B5311" s="179">
        <v>0.20833333333333334</v>
      </c>
      <c r="C5311" t="s">
        <v>349</v>
      </c>
      <c r="D5311">
        <v>0.15</v>
      </c>
      <c r="E5311">
        <v>1.2</v>
      </c>
      <c r="F5311">
        <v>1</v>
      </c>
      <c r="G5311">
        <v>0.5</v>
      </c>
      <c r="H5311" s="184">
        <f t="shared" ref="H5311:L5311" si="5784">H5287</f>
        <v>0.16666666666666666</v>
      </c>
      <c r="I5311" s="185">
        <f t="shared" si="5784"/>
        <v>185</v>
      </c>
      <c r="J5311" s="185">
        <f t="shared" si="5784"/>
        <v>205</v>
      </c>
      <c r="K5311" s="185">
        <f t="shared" si="5784"/>
        <v>2985</v>
      </c>
      <c r="L5311" s="185">
        <f t="shared" si="5784"/>
        <v>1717</v>
      </c>
      <c r="M5311" s="147"/>
      <c r="N5311" s="143">
        <f t="shared" si="5724"/>
        <v>27.75</v>
      </c>
      <c r="O5311" s="143">
        <f t="shared" si="5720"/>
        <v>246</v>
      </c>
      <c r="P5311" s="143">
        <f t="shared" si="5721"/>
        <v>2985</v>
      </c>
      <c r="Q5311" s="143">
        <f t="shared" si="5722"/>
        <v>858.5</v>
      </c>
      <c r="R5311" s="188">
        <f t="shared" si="5725"/>
        <v>4117.25</v>
      </c>
      <c r="T5311">
        <v>38848.75</v>
      </c>
      <c r="U5311" s="190">
        <f t="shared" si="5726"/>
        <v>0.10598153093728885</v>
      </c>
    </row>
    <row r="5312" spans="1:21" x14ac:dyDescent="0.2">
      <c r="A5312" s="178">
        <v>42957</v>
      </c>
      <c r="B5312" s="179">
        <v>0.25</v>
      </c>
      <c r="C5312" t="s">
        <v>349</v>
      </c>
      <c r="D5312">
        <v>0.22</v>
      </c>
      <c r="E5312">
        <v>2.4</v>
      </c>
      <c r="F5312">
        <v>1</v>
      </c>
      <c r="G5312">
        <v>0.5</v>
      </c>
      <c r="H5312" s="184">
        <f t="shared" ref="H5312:L5312" si="5785">H5288</f>
        <v>0.20833333333333334</v>
      </c>
      <c r="I5312" s="185">
        <f t="shared" si="5785"/>
        <v>207</v>
      </c>
      <c r="J5312" s="185">
        <f t="shared" si="5785"/>
        <v>283</v>
      </c>
      <c r="K5312" s="185">
        <f t="shared" si="5785"/>
        <v>2985</v>
      </c>
      <c r="L5312" s="185">
        <f t="shared" si="5785"/>
        <v>1717</v>
      </c>
      <c r="M5312" s="147"/>
      <c r="N5312" s="143">
        <f t="shared" si="5724"/>
        <v>45.54</v>
      </c>
      <c r="O5312" s="143">
        <f t="shared" si="5720"/>
        <v>679.19999999999993</v>
      </c>
      <c r="P5312" s="143">
        <f t="shared" si="5721"/>
        <v>2985</v>
      </c>
      <c r="Q5312" s="143">
        <f t="shared" si="5722"/>
        <v>858.5</v>
      </c>
      <c r="R5312" s="188">
        <f t="shared" si="5725"/>
        <v>4568.24</v>
      </c>
      <c r="T5312">
        <v>38592.910000000003</v>
      </c>
      <c r="U5312" s="190">
        <f t="shared" si="5726"/>
        <v>0.11836992856978132</v>
      </c>
    </row>
    <row r="5313" spans="1:21" x14ac:dyDescent="0.2">
      <c r="A5313" s="178">
        <v>42957</v>
      </c>
      <c r="B5313" s="179">
        <v>0.29166666666666669</v>
      </c>
      <c r="C5313" t="s">
        <v>349</v>
      </c>
      <c r="D5313">
        <v>1</v>
      </c>
      <c r="E5313">
        <v>2.5</v>
      </c>
      <c r="F5313">
        <v>2</v>
      </c>
      <c r="G5313">
        <v>2</v>
      </c>
      <c r="H5313" s="184">
        <f t="shared" ref="H5313:L5313" si="5786">H5289</f>
        <v>0.25</v>
      </c>
      <c r="I5313" s="185">
        <f t="shared" si="5786"/>
        <v>327</v>
      </c>
      <c r="J5313" s="185">
        <f t="shared" si="5786"/>
        <v>438</v>
      </c>
      <c r="K5313" s="185">
        <f t="shared" si="5786"/>
        <v>2985</v>
      </c>
      <c r="L5313" s="185">
        <f t="shared" si="5786"/>
        <v>1717</v>
      </c>
      <c r="M5313" s="147"/>
      <c r="N5313" s="143">
        <f t="shared" si="5724"/>
        <v>327</v>
      </c>
      <c r="O5313" s="143">
        <f t="shared" si="5720"/>
        <v>1095</v>
      </c>
      <c r="P5313" s="143">
        <f t="shared" si="5721"/>
        <v>5970</v>
      </c>
      <c r="Q5313" s="143">
        <f t="shared" si="5722"/>
        <v>3434</v>
      </c>
      <c r="R5313" s="188">
        <f t="shared" si="5725"/>
        <v>10826</v>
      </c>
      <c r="T5313">
        <v>39703.480000000003</v>
      </c>
      <c r="U5313" s="190">
        <f t="shared" si="5726"/>
        <v>0.27267131243911114</v>
      </c>
    </row>
    <row r="5314" spans="1:21" x14ac:dyDescent="0.2">
      <c r="A5314" s="178">
        <v>42957</v>
      </c>
      <c r="B5314" s="179">
        <v>0.33333333333333331</v>
      </c>
      <c r="C5314" t="s">
        <v>349</v>
      </c>
      <c r="D5314">
        <v>1.73</v>
      </c>
      <c r="E5314">
        <v>2.5</v>
      </c>
      <c r="F5314">
        <v>2.2400000000000002</v>
      </c>
      <c r="G5314">
        <v>2.2400000000000002</v>
      </c>
      <c r="H5314" s="184">
        <f t="shared" ref="H5314:L5314" si="5787">H5290</f>
        <v>0.29166666666666669</v>
      </c>
      <c r="I5314" s="185">
        <f t="shared" si="5787"/>
        <v>249</v>
      </c>
      <c r="J5314" s="185">
        <f t="shared" si="5787"/>
        <v>556</v>
      </c>
      <c r="K5314" s="185">
        <f t="shared" si="5787"/>
        <v>2872</v>
      </c>
      <c r="L5314" s="185">
        <f t="shared" si="5787"/>
        <v>2219</v>
      </c>
      <c r="M5314" s="147"/>
      <c r="N5314" s="143">
        <f t="shared" si="5724"/>
        <v>430.77</v>
      </c>
      <c r="O5314" s="143">
        <f t="shared" si="5720"/>
        <v>1390</v>
      </c>
      <c r="P5314" s="143">
        <f t="shared" si="5721"/>
        <v>6433.2800000000007</v>
      </c>
      <c r="Q5314" s="143">
        <f t="shared" si="5722"/>
        <v>4970.5600000000004</v>
      </c>
      <c r="R5314" s="188">
        <f t="shared" si="5725"/>
        <v>13224.61</v>
      </c>
      <c r="T5314">
        <v>41805.730000000003</v>
      </c>
      <c r="U5314" s="190">
        <f t="shared" si="5726"/>
        <v>0.31633486605783462</v>
      </c>
    </row>
    <row r="5315" spans="1:21" x14ac:dyDescent="0.2">
      <c r="A5315" s="178">
        <v>42957</v>
      </c>
      <c r="B5315" s="179">
        <v>0.375</v>
      </c>
      <c r="C5315" t="s">
        <v>349</v>
      </c>
      <c r="D5315">
        <v>1</v>
      </c>
      <c r="E5315">
        <v>2.77</v>
      </c>
      <c r="F5315">
        <v>2.86</v>
      </c>
      <c r="G5315">
        <v>3</v>
      </c>
      <c r="H5315" s="184">
        <f t="shared" ref="H5315:L5315" si="5788">H5291</f>
        <v>0.33333333333333331</v>
      </c>
      <c r="I5315" s="185">
        <f t="shared" si="5788"/>
        <v>256</v>
      </c>
      <c r="J5315" s="185">
        <f t="shared" si="5788"/>
        <v>306</v>
      </c>
      <c r="K5315" s="185">
        <f t="shared" si="5788"/>
        <v>2872</v>
      </c>
      <c r="L5315" s="185">
        <f t="shared" si="5788"/>
        <v>2219</v>
      </c>
      <c r="M5315" s="147"/>
      <c r="N5315" s="143">
        <f t="shared" si="5724"/>
        <v>256</v>
      </c>
      <c r="O5315" s="143">
        <f t="shared" si="5720"/>
        <v>847.62</v>
      </c>
      <c r="P5315" s="143">
        <f t="shared" si="5721"/>
        <v>8213.92</v>
      </c>
      <c r="Q5315" s="143">
        <f t="shared" si="5722"/>
        <v>6657</v>
      </c>
      <c r="R5315" s="188">
        <f t="shared" si="5725"/>
        <v>15974.54</v>
      </c>
      <c r="T5315">
        <v>42647.34</v>
      </c>
      <c r="U5315" s="190">
        <f t="shared" si="5726"/>
        <v>0.37457295109143973</v>
      </c>
    </row>
    <row r="5316" spans="1:21" x14ac:dyDescent="0.2">
      <c r="A5316" s="178">
        <v>42957</v>
      </c>
      <c r="B5316" s="179">
        <v>0.41666666666666669</v>
      </c>
      <c r="C5316" t="s">
        <v>349</v>
      </c>
      <c r="D5316">
        <v>1</v>
      </c>
      <c r="E5316">
        <v>4.42</v>
      </c>
      <c r="F5316">
        <v>4.08</v>
      </c>
      <c r="G5316">
        <v>3.9</v>
      </c>
      <c r="H5316" s="184">
        <f t="shared" ref="H5316:L5316" si="5789">H5292</f>
        <v>0.375</v>
      </c>
      <c r="I5316" s="185">
        <f t="shared" si="5789"/>
        <v>156</v>
      </c>
      <c r="J5316" s="185">
        <f t="shared" si="5789"/>
        <v>343</v>
      </c>
      <c r="K5316" s="185">
        <f t="shared" si="5789"/>
        <v>2872</v>
      </c>
      <c r="L5316" s="185">
        <f t="shared" si="5789"/>
        <v>2219</v>
      </c>
      <c r="M5316" s="147"/>
      <c r="N5316" s="143">
        <f t="shared" si="5724"/>
        <v>156</v>
      </c>
      <c r="O5316" s="143">
        <f t="shared" ref="O5316:O5379" si="5790">E5316*J5316</f>
        <v>1516.06</v>
      </c>
      <c r="P5316" s="143">
        <f t="shared" ref="P5316:P5379" si="5791">F5316*K5316</f>
        <v>11717.76</v>
      </c>
      <c r="Q5316" s="143">
        <f t="shared" ref="Q5316:Q5379" si="5792">G5316*L5316</f>
        <v>8654.1</v>
      </c>
      <c r="R5316" s="188">
        <f t="shared" si="5725"/>
        <v>22043.919999999998</v>
      </c>
      <c r="T5316">
        <v>45202.99</v>
      </c>
      <c r="U5316" s="190">
        <f t="shared" si="5726"/>
        <v>0.48766508587153196</v>
      </c>
    </row>
    <row r="5317" spans="1:21" x14ac:dyDescent="0.2">
      <c r="A5317" s="178">
        <v>42957</v>
      </c>
      <c r="B5317" s="179">
        <v>0.45833333333333331</v>
      </c>
      <c r="C5317" t="s">
        <v>349</v>
      </c>
      <c r="D5317">
        <v>1</v>
      </c>
      <c r="E5317">
        <v>5.4</v>
      </c>
      <c r="F5317">
        <v>5.4</v>
      </c>
      <c r="G5317">
        <v>3</v>
      </c>
      <c r="H5317" s="184">
        <f t="shared" ref="H5317:L5317" si="5793">H5293</f>
        <v>0.41666666666666669</v>
      </c>
      <c r="I5317" s="185">
        <f t="shared" si="5793"/>
        <v>196</v>
      </c>
      <c r="J5317" s="185">
        <f t="shared" si="5793"/>
        <v>315</v>
      </c>
      <c r="K5317" s="185">
        <f t="shared" si="5793"/>
        <v>2872</v>
      </c>
      <c r="L5317" s="185">
        <f t="shared" si="5793"/>
        <v>2219</v>
      </c>
      <c r="M5317" s="147"/>
      <c r="N5317" s="143">
        <f t="shared" ref="N5317:N5380" si="5794">D5317*I5317</f>
        <v>196</v>
      </c>
      <c r="O5317" s="143">
        <f t="shared" si="5790"/>
        <v>1701</v>
      </c>
      <c r="P5317" s="143">
        <f t="shared" si="5791"/>
        <v>15508.800000000001</v>
      </c>
      <c r="Q5317" s="143">
        <f t="shared" si="5792"/>
        <v>6657</v>
      </c>
      <c r="R5317" s="188">
        <f t="shared" ref="R5317:R5380" si="5795">SUM(N5317:Q5317)</f>
        <v>24062.800000000003</v>
      </c>
      <c r="T5317">
        <v>48997.279999999999</v>
      </c>
      <c r="U5317" s="190">
        <f t="shared" ref="U5317:U5380" si="5796">R5317/T5317</f>
        <v>0.49110481234876718</v>
      </c>
    </row>
    <row r="5318" spans="1:21" x14ac:dyDescent="0.2">
      <c r="A5318" s="178">
        <v>42957</v>
      </c>
      <c r="B5318" s="179">
        <v>0.5</v>
      </c>
      <c r="C5318" t="s">
        <v>349</v>
      </c>
      <c r="D5318">
        <v>1</v>
      </c>
      <c r="E5318">
        <v>8.76</v>
      </c>
      <c r="F5318">
        <v>8.25</v>
      </c>
      <c r="G5318">
        <v>2</v>
      </c>
      <c r="H5318" s="184">
        <f t="shared" ref="H5318:L5318" si="5797">H5294</f>
        <v>0.45833333333333331</v>
      </c>
      <c r="I5318" s="185">
        <f t="shared" si="5797"/>
        <v>226</v>
      </c>
      <c r="J5318" s="185">
        <f t="shared" si="5797"/>
        <v>326</v>
      </c>
      <c r="K5318" s="185">
        <f t="shared" si="5797"/>
        <v>2842</v>
      </c>
      <c r="L5318" s="185">
        <f t="shared" si="5797"/>
        <v>1635</v>
      </c>
      <c r="M5318" s="147"/>
      <c r="N5318" s="143">
        <f t="shared" si="5794"/>
        <v>226</v>
      </c>
      <c r="O5318" s="143">
        <f t="shared" si="5790"/>
        <v>2855.7599999999998</v>
      </c>
      <c r="P5318" s="143">
        <f t="shared" si="5791"/>
        <v>23446.5</v>
      </c>
      <c r="Q5318" s="143">
        <f t="shared" si="5792"/>
        <v>3270</v>
      </c>
      <c r="R5318" s="188">
        <f t="shared" si="5795"/>
        <v>29798.26</v>
      </c>
      <c r="T5318">
        <v>53214.74</v>
      </c>
      <c r="U5318" s="190">
        <f t="shared" si="5796"/>
        <v>0.55996252166223115</v>
      </c>
    </row>
    <row r="5319" spans="1:21" x14ac:dyDescent="0.2">
      <c r="A5319" s="178">
        <v>42957</v>
      </c>
      <c r="B5319" s="179">
        <v>0.54166666666666663</v>
      </c>
      <c r="C5319" t="s">
        <v>349</v>
      </c>
      <c r="D5319">
        <v>1</v>
      </c>
      <c r="E5319">
        <v>9.89</v>
      </c>
      <c r="F5319">
        <v>9.7899999999999991</v>
      </c>
      <c r="G5319">
        <v>2.93</v>
      </c>
      <c r="H5319" s="184">
        <f t="shared" ref="H5319:L5319" si="5798">H5295</f>
        <v>0.5</v>
      </c>
      <c r="I5319" s="185">
        <f t="shared" si="5798"/>
        <v>222</v>
      </c>
      <c r="J5319" s="185">
        <f t="shared" si="5798"/>
        <v>319</v>
      </c>
      <c r="K5319" s="185">
        <f t="shared" si="5798"/>
        <v>2842</v>
      </c>
      <c r="L5319" s="185">
        <f t="shared" si="5798"/>
        <v>1635</v>
      </c>
      <c r="M5319" s="147"/>
      <c r="N5319" s="143">
        <f t="shared" si="5794"/>
        <v>222</v>
      </c>
      <c r="O5319" s="143">
        <f t="shared" si="5790"/>
        <v>3154.9100000000003</v>
      </c>
      <c r="P5319" s="143">
        <f t="shared" si="5791"/>
        <v>27823.179999999997</v>
      </c>
      <c r="Q5319" s="143">
        <f t="shared" si="5792"/>
        <v>4790.55</v>
      </c>
      <c r="R5319" s="188">
        <f t="shared" si="5795"/>
        <v>35990.639999999999</v>
      </c>
      <c r="T5319">
        <v>57028.800000000003</v>
      </c>
      <c r="U5319" s="190">
        <f t="shared" si="5796"/>
        <v>0.63109586735123302</v>
      </c>
    </row>
    <row r="5320" spans="1:21" x14ac:dyDescent="0.2">
      <c r="A5320" s="178">
        <v>42957</v>
      </c>
      <c r="B5320" s="179">
        <v>0.58333333333333337</v>
      </c>
      <c r="C5320" t="s">
        <v>349</v>
      </c>
      <c r="D5320">
        <v>1</v>
      </c>
      <c r="E5320">
        <v>15.5</v>
      </c>
      <c r="F5320">
        <v>19.010000000000002</v>
      </c>
      <c r="G5320">
        <v>10.11</v>
      </c>
      <c r="H5320" s="184">
        <f t="shared" ref="H5320:L5320" si="5799">H5296</f>
        <v>0.54166666666666663</v>
      </c>
      <c r="I5320" s="185">
        <f t="shared" si="5799"/>
        <v>195</v>
      </c>
      <c r="J5320" s="185">
        <f t="shared" si="5799"/>
        <v>299</v>
      </c>
      <c r="K5320" s="185">
        <f t="shared" si="5799"/>
        <v>2842</v>
      </c>
      <c r="L5320" s="185">
        <f t="shared" si="5799"/>
        <v>1635</v>
      </c>
      <c r="M5320" s="147"/>
      <c r="N5320" s="143">
        <f t="shared" si="5794"/>
        <v>195</v>
      </c>
      <c r="O5320" s="143">
        <f t="shared" si="5790"/>
        <v>4634.5</v>
      </c>
      <c r="P5320" s="143">
        <f t="shared" si="5791"/>
        <v>54026.420000000006</v>
      </c>
      <c r="Q5320" s="143">
        <f t="shared" si="5792"/>
        <v>16529.849999999999</v>
      </c>
      <c r="R5320" s="188">
        <f t="shared" si="5795"/>
        <v>75385.77</v>
      </c>
      <c r="T5320">
        <v>60216.41</v>
      </c>
      <c r="U5320" s="190">
        <f t="shared" si="5796"/>
        <v>1.2519140546571939</v>
      </c>
    </row>
    <row r="5321" spans="1:21" x14ac:dyDescent="0.2">
      <c r="A5321" s="178">
        <v>42957</v>
      </c>
      <c r="B5321" s="179">
        <v>0.625</v>
      </c>
      <c r="C5321" t="s">
        <v>349</v>
      </c>
      <c r="D5321">
        <v>1</v>
      </c>
      <c r="E5321">
        <v>20.04</v>
      </c>
      <c r="F5321">
        <v>25.25</v>
      </c>
      <c r="G5321">
        <v>3.9</v>
      </c>
      <c r="H5321" s="184">
        <f t="shared" ref="H5321:L5321" si="5800">H5297</f>
        <v>0.58333333333333337</v>
      </c>
      <c r="I5321" s="185">
        <f t="shared" si="5800"/>
        <v>205</v>
      </c>
      <c r="J5321" s="185">
        <f t="shared" si="5800"/>
        <v>237</v>
      </c>
      <c r="K5321" s="185">
        <f t="shared" si="5800"/>
        <v>2842</v>
      </c>
      <c r="L5321" s="185">
        <f t="shared" si="5800"/>
        <v>1635</v>
      </c>
      <c r="M5321" s="147"/>
      <c r="N5321" s="143">
        <f t="shared" si="5794"/>
        <v>205</v>
      </c>
      <c r="O5321" s="143">
        <f t="shared" si="5790"/>
        <v>4749.4799999999996</v>
      </c>
      <c r="P5321" s="143">
        <f t="shared" si="5791"/>
        <v>71760.5</v>
      </c>
      <c r="Q5321" s="143">
        <f t="shared" si="5792"/>
        <v>6376.5</v>
      </c>
      <c r="R5321" s="188">
        <f t="shared" si="5795"/>
        <v>83091.48</v>
      </c>
      <c r="T5321">
        <v>63202.97</v>
      </c>
      <c r="U5321" s="190">
        <f t="shared" si="5796"/>
        <v>1.3146768261048491</v>
      </c>
    </row>
    <row r="5322" spans="1:21" x14ac:dyDescent="0.2">
      <c r="A5322" s="178">
        <v>42957</v>
      </c>
      <c r="B5322" s="179">
        <v>0.66666666666666663</v>
      </c>
      <c r="C5322" t="s">
        <v>349</v>
      </c>
      <c r="D5322">
        <v>1</v>
      </c>
      <c r="E5322">
        <v>28.14</v>
      </c>
      <c r="F5322">
        <v>31.78</v>
      </c>
      <c r="G5322">
        <v>3.9</v>
      </c>
      <c r="H5322" s="184">
        <f t="shared" ref="H5322:L5322" si="5801">H5298</f>
        <v>0.625</v>
      </c>
      <c r="I5322" s="185">
        <f t="shared" si="5801"/>
        <v>212</v>
      </c>
      <c r="J5322" s="185">
        <f t="shared" si="5801"/>
        <v>213</v>
      </c>
      <c r="K5322" s="185">
        <f t="shared" si="5801"/>
        <v>2842</v>
      </c>
      <c r="L5322" s="185">
        <f t="shared" si="5801"/>
        <v>1380</v>
      </c>
      <c r="M5322" s="147"/>
      <c r="N5322" s="143">
        <f t="shared" si="5794"/>
        <v>212</v>
      </c>
      <c r="O5322" s="143">
        <f t="shared" si="5790"/>
        <v>5993.82</v>
      </c>
      <c r="P5322" s="143">
        <f t="shared" si="5791"/>
        <v>90318.760000000009</v>
      </c>
      <c r="Q5322" s="143">
        <f t="shared" si="5792"/>
        <v>5382</v>
      </c>
      <c r="R5322" s="188">
        <f t="shared" si="5795"/>
        <v>101906.58000000002</v>
      </c>
      <c r="T5322">
        <v>65508.31</v>
      </c>
      <c r="U5322" s="190">
        <f t="shared" si="5796"/>
        <v>1.5556282859380743</v>
      </c>
    </row>
    <row r="5323" spans="1:21" x14ac:dyDescent="0.2">
      <c r="A5323" s="178">
        <v>42957</v>
      </c>
      <c r="B5323" s="179">
        <v>0.70833333333333337</v>
      </c>
      <c r="C5323" t="s">
        <v>349</v>
      </c>
      <c r="D5323">
        <v>2.11</v>
      </c>
      <c r="E5323">
        <v>23.73</v>
      </c>
      <c r="F5323">
        <v>30</v>
      </c>
      <c r="G5323">
        <v>3.9</v>
      </c>
      <c r="H5323" s="184">
        <f t="shared" ref="H5323:L5323" si="5802">H5299</f>
        <v>0.66666666666666663</v>
      </c>
      <c r="I5323" s="185">
        <f t="shared" si="5802"/>
        <v>191</v>
      </c>
      <c r="J5323" s="185">
        <f t="shared" si="5802"/>
        <v>237</v>
      </c>
      <c r="K5323" s="185">
        <f t="shared" si="5802"/>
        <v>2842</v>
      </c>
      <c r="L5323" s="185">
        <f t="shared" si="5802"/>
        <v>1380</v>
      </c>
      <c r="M5323" s="147"/>
      <c r="N5323" s="143">
        <f t="shared" si="5794"/>
        <v>403.01</v>
      </c>
      <c r="O5323" s="143">
        <f t="shared" si="5790"/>
        <v>5624.01</v>
      </c>
      <c r="P5323" s="143">
        <f t="shared" si="5791"/>
        <v>85260</v>
      </c>
      <c r="Q5323" s="143">
        <f t="shared" si="5792"/>
        <v>5382</v>
      </c>
      <c r="R5323" s="188">
        <f t="shared" si="5795"/>
        <v>96669.02</v>
      </c>
      <c r="T5323">
        <v>66817.25</v>
      </c>
      <c r="U5323" s="190">
        <f t="shared" si="5796"/>
        <v>1.4467674141033939</v>
      </c>
    </row>
    <row r="5324" spans="1:21" x14ac:dyDescent="0.2">
      <c r="A5324" s="178">
        <v>42957</v>
      </c>
      <c r="B5324" s="179">
        <v>0.75</v>
      </c>
      <c r="C5324" t="s">
        <v>349</v>
      </c>
      <c r="D5324">
        <v>2.29</v>
      </c>
      <c r="E5324">
        <v>10.24</v>
      </c>
      <c r="F5324">
        <v>15.25</v>
      </c>
      <c r="G5324">
        <v>3.9</v>
      </c>
      <c r="H5324" s="184">
        <f t="shared" ref="H5324:L5324" si="5803">H5300</f>
        <v>0.70833333333333337</v>
      </c>
      <c r="I5324" s="185">
        <f t="shared" si="5803"/>
        <v>218</v>
      </c>
      <c r="J5324" s="185">
        <f t="shared" si="5803"/>
        <v>258</v>
      </c>
      <c r="K5324" s="185">
        <f t="shared" si="5803"/>
        <v>2842</v>
      </c>
      <c r="L5324" s="185">
        <f t="shared" si="5803"/>
        <v>1380</v>
      </c>
      <c r="M5324" s="147"/>
      <c r="N5324" s="143">
        <f t="shared" si="5794"/>
        <v>499.22</v>
      </c>
      <c r="O5324" s="143">
        <f t="shared" si="5790"/>
        <v>2641.92</v>
      </c>
      <c r="P5324" s="143">
        <f t="shared" si="5791"/>
        <v>43340.5</v>
      </c>
      <c r="Q5324" s="143">
        <f t="shared" si="5792"/>
        <v>5382</v>
      </c>
      <c r="R5324" s="188">
        <f t="shared" si="5795"/>
        <v>51863.64</v>
      </c>
      <c r="T5324">
        <v>67157.960000000006</v>
      </c>
      <c r="U5324" s="190">
        <f t="shared" si="5796"/>
        <v>0.77226348149943791</v>
      </c>
    </row>
    <row r="5325" spans="1:21" x14ac:dyDescent="0.2">
      <c r="A5325" s="178">
        <v>42957</v>
      </c>
      <c r="B5325" s="179">
        <v>0.79166666666666663</v>
      </c>
      <c r="C5325" t="s">
        <v>349</v>
      </c>
      <c r="D5325">
        <v>2.11</v>
      </c>
      <c r="E5325">
        <v>5.65</v>
      </c>
      <c r="F5325">
        <v>10.69</v>
      </c>
      <c r="G5325">
        <v>3.55</v>
      </c>
      <c r="H5325" s="184">
        <f t="shared" ref="H5325:L5325" si="5804">H5301</f>
        <v>0.75</v>
      </c>
      <c r="I5325" s="185">
        <f t="shared" si="5804"/>
        <v>240</v>
      </c>
      <c r="J5325" s="185">
        <f t="shared" si="5804"/>
        <v>365</v>
      </c>
      <c r="K5325" s="185">
        <f t="shared" si="5804"/>
        <v>2842</v>
      </c>
      <c r="L5325" s="185">
        <f t="shared" si="5804"/>
        <v>1380</v>
      </c>
      <c r="M5325" s="147"/>
      <c r="N5325" s="143">
        <f t="shared" si="5794"/>
        <v>506.4</v>
      </c>
      <c r="O5325" s="143">
        <f t="shared" si="5790"/>
        <v>2062.25</v>
      </c>
      <c r="P5325" s="143">
        <f t="shared" si="5791"/>
        <v>30380.98</v>
      </c>
      <c r="Q5325" s="143">
        <f t="shared" si="5792"/>
        <v>4899</v>
      </c>
      <c r="R5325" s="188">
        <f t="shared" si="5795"/>
        <v>37848.629999999997</v>
      </c>
      <c r="T5325">
        <v>66318.83</v>
      </c>
      <c r="U5325" s="190">
        <f t="shared" si="5796"/>
        <v>0.57070714305424264</v>
      </c>
    </row>
    <row r="5326" spans="1:21" x14ac:dyDescent="0.2">
      <c r="A5326" s="178">
        <v>42957</v>
      </c>
      <c r="B5326" s="179">
        <v>0.83333333333333337</v>
      </c>
      <c r="C5326" t="s">
        <v>349</v>
      </c>
      <c r="D5326">
        <v>2.11</v>
      </c>
      <c r="E5326">
        <v>5.8</v>
      </c>
      <c r="F5326">
        <v>8.43</v>
      </c>
      <c r="G5326">
        <v>0.99</v>
      </c>
      <c r="H5326" s="184">
        <f t="shared" ref="H5326:L5326" si="5805">H5302</f>
        <v>0.79166666666666663</v>
      </c>
      <c r="I5326" s="185">
        <f t="shared" si="5805"/>
        <v>320</v>
      </c>
      <c r="J5326" s="185">
        <f t="shared" si="5805"/>
        <v>214</v>
      </c>
      <c r="K5326" s="185">
        <f t="shared" si="5805"/>
        <v>2842</v>
      </c>
      <c r="L5326" s="185">
        <f t="shared" si="5805"/>
        <v>1426</v>
      </c>
      <c r="M5326" s="147"/>
      <c r="N5326" s="143">
        <f t="shared" si="5794"/>
        <v>675.19999999999993</v>
      </c>
      <c r="O5326" s="143">
        <f t="shared" si="5790"/>
        <v>1241.2</v>
      </c>
      <c r="P5326" s="143">
        <f t="shared" si="5791"/>
        <v>23958.059999999998</v>
      </c>
      <c r="Q5326" s="143">
        <f t="shared" si="5792"/>
        <v>1411.74</v>
      </c>
      <c r="R5326" s="188">
        <f t="shared" si="5795"/>
        <v>27286.2</v>
      </c>
      <c r="T5326">
        <v>64382.82</v>
      </c>
      <c r="U5326" s="190">
        <f t="shared" si="5796"/>
        <v>0.42381181812166663</v>
      </c>
    </row>
    <row r="5327" spans="1:21" x14ac:dyDescent="0.2">
      <c r="A5327" s="178">
        <v>42957</v>
      </c>
      <c r="B5327" s="179">
        <v>0.875</v>
      </c>
      <c r="C5327" t="s">
        <v>349</v>
      </c>
      <c r="D5327">
        <v>2.61</v>
      </c>
      <c r="E5327">
        <v>5.87</v>
      </c>
      <c r="F5327">
        <v>8.85</v>
      </c>
      <c r="G5327">
        <v>0.99</v>
      </c>
      <c r="H5327" s="184">
        <f t="shared" ref="H5327:L5327" si="5806">H5303</f>
        <v>0.83333333333333337</v>
      </c>
      <c r="I5327" s="185">
        <f t="shared" si="5806"/>
        <v>322</v>
      </c>
      <c r="J5327" s="185">
        <f t="shared" si="5806"/>
        <v>178</v>
      </c>
      <c r="K5327" s="185">
        <f t="shared" si="5806"/>
        <v>2842</v>
      </c>
      <c r="L5327" s="185">
        <f t="shared" si="5806"/>
        <v>1426</v>
      </c>
      <c r="M5327" s="147"/>
      <c r="N5327" s="143">
        <f t="shared" si="5794"/>
        <v>840.42</v>
      </c>
      <c r="O5327" s="143">
        <f t="shared" si="5790"/>
        <v>1044.8600000000001</v>
      </c>
      <c r="P5327" s="143">
        <f t="shared" si="5791"/>
        <v>25151.7</v>
      </c>
      <c r="Q5327" s="143">
        <f t="shared" si="5792"/>
        <v>1411.74</v>
      </c>
      <c r="R5327" s="188">
        <f t="shared" si="5795"/>
        <v>28448.720000000001</v>
      </c>
      <c r="T5327">
        <v>61777.29</v>
      </c>
      <c r="U5327" s="190">
        <f t="shared" si="5796"/>
        <v>0.46050449930710785</v>
      </c>
    </row>
    <row r="5328" spans="1:21" x14ac:dyDescent="0.2">
      <c r="A5328" s="178">
        <v>42957</v>
      </c>
      <c r="B5328" s="179">
        <v>0.91666666666666663</v>
      </c>
      <c r="C5328" t="s">
        <v>349</v>
      </c>
      <c r="D5328">
        <v>5</v>
      </c>
      <c r="E5328">
        <v>5.79</v>
      </c>
      <c r="F5328">
        <v>7.39</v>
      </c>
      <c r="G5328">
        <v>0.99</v>
      </c>
      <c r="H5328" s="184">
        <f t="shared" ref="H5328:L5328" si="5807">H5304</f>
        <v>0.875</v>
      </c>
      <c r="I5328" s="185">
        <f t="shared" si="5807"/>
        <v>337</v>
      </c>
      <c r="J5328" s="185">
        <f t="shared" si="5807"/>
        <v>173</v>
      </c>
      <c r="K5328" s="185">
        <f t="shared" si="5807"/>
        <v>2842</v>
      </c>
      <c r="L5328" s="185">
        <f t="shared" si="5807"/>
        <v>1426</v>
      </c>
      <c r="M5328" s="147"/>
      <c r="N5328" s="143">
        <f t="shared" si="5794"/>
        <v>1685</v>
      </c>
      <c r="O5328" s="143">
        <f t="shared" si="5790"/>
        <v>1001.67</v>
      </c>
      <c r="P5328" s="143">
        <f t="shared" si="5791"/>
        <v>21002.379999999997</v>
      </c>
      <c r="Q5328" s="143">
        <f t="shared" si="5792"/>
        <v>1411.74</v>
      </c>
      <c r="R5328" s="188">
        <f t="shared" si="5795"/>
        <v>25100.789999999997</v>
      </c>
      <c r="T5328">
        <v>60090.16</v>
      </c>
      <c r="U5328" s="190">
        <f t="shared" si="5796"/>
        <v>0.41771880787137189</v>
      </c>
    </row>
    <row r="5329" spans="1:21" x14ac:dyDescent="0.2">
      <c r="A5329" s="178">
        <v>42957</v>
      </c>
      <c r="B5329" s="179">
        <v>0.95833333333333337</v>
      </c>
      <c r="C5329" t="s">
        <v>349</v>
      </c>
      <c r="D5329">
        <v>8.61</v>
      </c>
      <c r="E5329">
        <v>5.0199999999999996</v>
      </c>
      <c r="F5329">
        <v>3.84</v>
      </c>
      <c r="G5329">
        <v>0.12</v>
      </c>
      <c r="H5329" s="184">
        <f t="shared" ref="H5329:L5329" si="5808">H5305</f>
        <v>0.91666666666666663</v>
      </c>
      <c r="I5329" s="185">
        <f t="shared" si="5808"/>
        <v>394</v>
      </c>
      <c r="J5329" s="185">
        <f t="shared" si="5808"/>
        <v>194</v>
      </c>
      <c r="K5329" s="185">
        <f t="shared" si="5808"/>
        <v>2842</v>
      </c>
      <c r="L5329" s="185">
        <f t="shared" si="5808"/>
        <v>1426</v>
      </c>
      <c r="M5329" s="147"/>
      <c r="N5329" s="143">
        <f t="shared" si="5794"/>
        <v>3392.3399999999997</v>
      </c>
      <c r="O5329" s="143">
        <f t="shared" si="5790"/>
        <v>973.87999999999988</v>
      </c>
      <c r="P5329" s="143">
        <f t="shared" si="5791"/>
        <v>10913.279999999999</v>
      </c>
      <c r="Q5329" s="143">
        <f t="shared" si="5792"/>
        <v>171.12</v>
      </c>
      <c r="R5329" s="188">
        <f t="shared" si="5795"/>
        <v>15450.619999999999</v>
      </c>
      <c r="T5329">
        <v>57941.56</v>
      </c>
      <c r="U5329" s="190">
        <f t="shared" si="5796"/>
        <v>0.26665868160953898</v>
      </c>
    </row>
    <row r="5330" spans="1:21" x14ac:dyDescent="0.2">
      <c r="A5330" s="178">
        <v>42957</v>
      </c>
      <c r="B5330" s="180">
        <v>1</v>
      </c>
      <c r="C5330" t="s">
        <v>349</v>
      </c>
      <c r="D5330">
        <v>5</v>
      </c>
      <c r="E5330">
        <v>3</v>
      </c>
      <c r="F5330">
        <v>1.1499999999999999</v>
      </c>
      <c r="G5330">
        <v>0.12</v>
      </c>
      <c r="H5330" s="184">
        <f t="shared" ref="H5330:L5330" si="5809">H5306</f>
        <v>0.95833333333333337</v>
      </c>
      <c r="I5330" s="185">
        <f t="shared" si="5809"/>
        <v>389</v>
      </c>
      <c r="J5330" s="185">
        <f t="shared" si="5809"/>
        <v>265</v>
      </c>
      <c r="K5330" s="185">
        <f t="shared" si="5809"/>
        <v>2985</v>
      </c>
      <c r="L5330" s="185">
        <f t="shared" si="5809"/>
        <v>1111</v>
      </c>
      <c r="M5330" s="147"/>
      <c r="N5330" s="143">
        <f t="shared" si="5794"/>
        <v>1945</v>
      </c>
      <c r="O5330" s="143">
        <f t="shared" si="5790"/>
        <v>795</v>
      </c>
      <c r="P5330" s="143">
        <f t="shared" si="5791"/>
        <v>3432.7499999999995</v>
      </c>
      <c r="Q5330" s="143">
        <f t="shared" si="5792"/>
        <v>133.32</v>
      </c>
      <c r="R5330" s="188">
        <f t="shared" si="5795"/>
        <v>6306.07</v>
      </c>
      <c r="T5330">
        <v>53935.54</v>
      </c>
      <c r="U5330" s="190">
        <f t="shared" si="5796"/>
        <v>0.11691864028801788</v>
      </c>
    </row>
    <row r="5331" spans="1:21" x14ac:dyDescent="0.2">
      <c r="A5331" s="178">
        <v>42958</v>
      </c>
      <c r="B5331" s="179">
        <v>4.1666666666666664E-2</v>
      </c>
      <c r="C5331" t="s">
        <v>349</v>
      </c>
      <c r="D5331">
        <v>3.5</v>
      </c>
      <c r="E5331">
        <v>2.4</v>
      </c>
      <c r="F5331">
        <v>1.1499999999999999</v>
      </c>
      <c r="G5331">
        <v>0.1</v>
      </c>
      <c r="H5331" s="184">
        <f t="shared" ref="H5331:L5331" si="5810">H5307</f>
        <v>1</v>
      </c>
      <c r="I5331" s="185">
        <f t="shared" si="5810"/>
        <v>362</v>
      </c>
      <c r="J5331" s="185">
        <f t="shared" si="5810"/>
        <v>243</v>
      </c>
      <c r="K5331" s="185">
        <f t="shared" si="5810"/>
        <v>2985</v>
      </c>
      <c r="L5331" s="185">
        <f t="shared" si="5810"/>
        <v>1111</v>
      </c>
      <c r="M5331" s="147"/>
      <c r="N5331" s="143">
        <f t="shared" si="5794"/>
        <v>1267</v>
      </c>
      <c r="O5331" s="143">
        <f t="shared" si="5790"/>
        <v>583.19999999999993</v>
      </c>
      <c r="P5331" s="143">
        <f t="shared" si="5791"/>
        <v>3432.7499999999995</v>
      </c>
      <c r="Q5331" s="143">
        <f t="shared" si="5792"/>
        <v>111.10000000000001</v>
      </c>
      <c r="R5331" s="188">
        <f t="shared" si="5795"/>
        <v>5394.0499999999993</v>
      </c>
      <c r="T5331">
        <v>49894.82</v>
      </c>
      <c r="U5331" s="190">
        <f t="shared" si="5796"/>
        <v>0.10810841686571872</v>
      </c>
    </row>
    <row r="5332" spans="1:21" x14ac:dyDescent="0.2">
      <c r="A5332" s="178">
        <v>42958</v>
      </c>
      <c r="B5332" s="179">
        <v>8.3333333333333329E-2</v>
      </c>
      <c r="C5332" t="s">
        <v>349</v>
      </c>
      <c r="D5332">
        <v>3.11</v>
      </c>
      <c r="E5332">
        <v>1.33</v>
      </c>
      <c r="F5332">
        <v>1</v>
      </c>
      <c r="G5332">
        <v>0.01</v>
      </c>
      <c r="H5332" s="184">
        <f t="shared" ref="H5332:L5332" si="5811">H5308</f>
        <v>4.1666666666666664E-2</v>
      </c>
      <c r="I5332" s="185">
        <f t="shared" si="5811"/>
        <v>294</v>
      </c>
      <c r="J5332" s="185">
        <f t="shared" si="5811"/>
        <v>212</v>
      </c>
      <c r="K5332" s="185">
        <f t="shared" si="5811"/>
        <v>2985</v>
      </c>
      <c r="L5332" s="185">
        <f t="shared" si="5811"/>
        <v>1111</v>
      </c>
      <c r="M5332" s="147"/>
      <c r="N5332" s="143">
        <f t="shared" si="5794"/>
        <v>914.33999999999992</v>
      </c>
      <c r="O5332" s="143">
        <f t="shared" si="5790"/>
        <v>281.96000000000004</v>
      </c>
      <c r="P5332" s="143">
        <f t="shared" si="5791"/>
        <v>2985</v>
      </c>
      <c r="Q5332" s="143">
        <f t="shared" si="5792"/>
        <v>11.11</v>
      </c>
      <c r="R5332" s="188">
        <f t="shared" si="5795"/>
        <v>4192.41</v>
      </c>
      <c r="T5332">
        <v>46492.95</v>
      </c>
      <c r="U5332" s="190">
        <f t="shared" si="5796"/>
        <v>9.0173026233009518E-2</v>
      </c>
    </row>
    <row r="5333" spans="1:21" x14ac:dyDescent="0.2">
      <c r="A5333" s="178">
        <v>42958</v>
      </c>
      <c r="B5333" s="179">
        <v>0.125</v>
      </c>
      <c r="C5333" t="s">
        <v>349</v>
      </c>
      <c r="D5333">
        <v>2.11</v>
      </c>
      <c r="E5333">
        <v>1</v>
      </c>
      <c r="F5333">
        <v>1</v>
      </c>
      <c r="G5333">
        <v>0.5</v>
      </c>
      <c r="H5333" s="184">
        <f t="shared" ref="H5333:L5333" si="5812">H5309</f>
        <v>8.3333333333333329E-2</v>
      </c>
      <c r="I5333" s="185">
        <f t="shared" si="5812"/>
        <v>236</v>
      </c>
      <c r="J5333" s="185">
        <f t="shared" si="5812"/>
        <v>179</v>
      </c>
      <c r="K5333" s="185">
        <f t="shared" si="5812"/>
        <v>2985</v>
      </c>
      <c r="L5333" s="185">
        <f t="shared" si="5812"/>
        <v>1111</v>
      </c>
      <c r="M5333" s="147"/>
      <c r="N5333" s="143">
        <f t="shared" si="5794"/>
        <v>497.96</v>
      </c>
      <c r="O5333" s="143">
        <f t="shared" si="5790"/>
        <v>179</v>
      </c>
      <c r="P5333" s="143">
        <f t="shared" si="5791"/>
        <v>2985</v>
      </c>
      <c r="Q5333" s="143">
        <f t="shared" si="5792"/>
        <v>555.5</v>
      </c>
      <c r="R5333" s="188">
        <f t="shared" si="5795"/>
        <v>4217.46</v>
      </c>
      <c r="T5333">
        <v>43981.21</v>
      </c>
      <c r="U5333" s="190">
        <f t="shared" si="5796"/>
        <v>9.5892314013188817E-2</v>
      </c>
    </row>
    <row r="5334" spans="1:21" x14ac:dyDescent="0.2">
      <c r="A5334" s="178">
        <v>42958</v>
      </c>
      <c r="B5334" s="179">
        <v>0.16666666666666666</v>
      </c>
      <c r="C5334" t="s">
        <v>349</v>
      </c>
      <c r="D5334">
        <v>1.22</v>
      </c>
      <c r="E5334">
        <v>1</v>
      </c>
      <c r="F5334">
        <v>1</v>
      </c>
      <c r="G5334">
        <v>0.5</v>
      </c>
      <c r="H5334" s="184">
        <f t="shared" ref="H5334:L5334" si="5813">H5310</f>
        <v>0.125</v>
      </c>
      <c r="I5334" s="185">
        <f t="shared" si="5813"/>
        <v>201</v>
      </c>
      <c r="J5334" s="185">
        <f t="shared" si="5813"/>
        <v>205</v>
      </c>
      <c r="K5334" s="185">
        <f t="shared" si="5813"/>
        <v>2985</v>
      </c>
      <c r="L5334" s="185">
        <f t="shared" si="5813"/>
        <v>1717</v>
      </c>
      <c r="M5334" s="147"/>
      <c r="N5334" s="143">
        <f t="shared" si="5794"/>
        <v>245.22</v>
      </c>
      <c r="O5334" s="143">
        <f t="shared" si="5790"/>
        <v>205</v>
      </c>
      <c r="P5334" s="143">
        <f t="shared" si="5791"/>
        <v>2985</v>
      </c>
      <c r="Q5334" s="143">
        <f t="shared" si="5792"/>
        <v>858.5</v>
      </c>
      <c r="R5334" s="188">
        <f t="shared" si="5795"/>
        <v>4293.72</v>
      </c>
      <c r="T5334">
        <v>42075.46</v>
      </c>
      <c r="U5334" s="190">
        <f t="shared" si="5796"/>
        <v>0.10204808218377173</v>
      </c>
    </row>
    <row r="5335" spans="1:21" x14ac:dyDescent="0.2">
      <c r="A5335" s="178">
        <v>42958</v>
      </c>
      <c r="B5335" s="179">
        <v>0.20833333333333334</v>
      </c>
      <c r="C5335" t="s">
        <v>349</v>
      </c>
      <c r="D5335">
        <v>1</v>
      </c>
      <c r="E5335">
        <v>1.54</v>
      </c>
      <c r="F5335">
        <v>1.01</v>
      </c>
      <c r="G5335">
        <v>0.5</v>
      </c>
      <c r="H5335" s="184">
        <f t="shared" ref="H5335:L5335" si="5814">H5311</f>
        <v>0.16666666666666666</v>
      </c>
      <c r="I5335" s="185">
        <f t="shared" si="5814"/>
        <v>185</v>
      </c>
      <c r="J5335" s="185">
        <f t="shared" si="5814"/>
        <v>205</v>
      </c>
      <c r="K5335" s="185">
        <f t="shared" si="5814"/>
        <v>2985</v>
      </c>
      <c r="L5335" s="185">
        <f t="shared" si="5814"/>
        <v>1717</v>
      </c>
      <c r="M5335" s="147"/>
      <c r="N5335" s="143">
        <f t="shared" si="5794"/>
        <v>185</v>
      </c>
      <c r="O5335" s="143">
        <f t="shared" si="5790"/>
        <v>315.7</v>
      </c>
      <c r="P5335" s="143">
        <f t="shared" si="5791"/>
        <v>3014.85</v>
      </c>
      <c r="Q5335" s="143">
        <f t="shared" si="5792"/>
        <v>858.5</v>
      </c>
      <c r="R5335" s="188">
        <f t="shared" si="5795"/>
        <v>4374.0499999999993</v>
      </c>
      <c r="T5335">
        <v>40786.629999999997</v>
      </c>
      <c r="U5335" s="190">
        <f t="shared" si="5796"/>
        <v>0.10724225070813645</v>
      </c>
    </row>
    <row r="5336" spans="1:21" x14ac:dyDescent="0.2">
      <c r="A5336" s="178">
        <v>42958</v>
      </c>
      <c r="B5336" s="179">
        <v>0.25</v>
      </c>
      <c r="C5336" t="s">
        <v>349</v>
      </c>
      <c r="D5336">
        <v>1</v>
      </c>
      <c r="E5336">
        <v>2.41</v>
      </c>
      <c r="F5336">
        <v>1.01</v>
      </c>
      <c r="G5336">
        <v>0.5</v>
      </c>
      <c r="H5336" s="184">
        <f t="shared" ref="H5336:L5336" si="5815">H5312</f>
        <v>0.20833333333333334</v>
      </c>
      <c r="I5336" s="185">
        <f t="shared" si="5815"/>
        <v>207</v>
      </c>
      <c r="J5336" s="185">
        <f t="shared" si="5815"/>
        <v>283</v>
      </c>
      <c r="K5336" s="185">
        <f t="shared" si="5815"/>
        <v>2985</v>
      </c>
      <c r="L5336" s="185">
        <f t="shared" si="5815"/>
        <v>1717</v>
      </c>
      <c r="M5336" s="147"/>
      <c r="N5336" s="143">
        <f t="shared" si="5794"/>
        <v>207</v>
      </c>
      <c r="O5336" s="143">
        <f t="shared" si="5790"/>
        <v>682.03000000000009</v>
      </c>
      <c r="P5336" s="143">
        <f t="shared" si="5791"/>
        <v>3014.85</v>
      </c>
      <c r="Q5336" s="143">
        <f t="shared" si="5792"/>
        <v>858.5</v>
      </c>
      <c r="R5336" s="188">
        <f t="shared" si="5795"/>
        <v>4762.38</v>
      </c>
      <c r="T5336">
        <v>40483.89</v>
      </c>
      <c r="U5336" s="190">
        <f t="shared" si="5796"/>
        <v>0.11763642278447056</v>
      </c>
    </row>
    <row r="5337" spans="1:21" x14ac:dyDescent="0.2">
      <c r="A5337" s="178">
        <v>42958</v>
      </c>
      <c r="B5337" s="179">
        <v>0.29166666666666669</v>
      </c>
      <c r="C5337" t="s">
        <v>349</v>
      </c>
      <c r="D5337">
        <v>2</v>
      </c>
      <c r="E5337">
        <v>3.55</v>
      </c>
      <c r="F5337">
        <v>2</v>
      </c>
      <c r="G5337">
        <v>2.5499999999999998</v>
      </c>
      <c r="H5337" s="184">
        <f t="shared" ref="H5337:L5337" si="5816">H5313</f>
        <v>0.25</v>
      </c>
      <c r="I5337" s="185">
        <f t="shared" si="5816"/>
        <v>327</v>
      </c>
      <c r="J5337" s="185">
        <f t="shared" si="5816"/>
        <v>438</v>
      </c>
      <c r="K5337" s="185">
        <f t="shared" si="5816"/>
        <v>2985</v>
      </c>
      <c r="L5337" s="185">
        <f t="shared" si="5816"/>
        <v>1717</v>
      </c>
      <c r="M5337" s="147"/>
      <c r="N5337" s="143">
        <f t="shared" si="5794"/>
        <v>654</v>
      </c>
      <c r="O5337" s="143">
        <f t="shared" si="5790"/>
        <v>1554.8999999999999</v>
      </c>
      <c r="P5337" s="143">
        <f t="shared" si="5791"/>
        <v>5970</v>
      </c>
      <c r="Q5337" s="143">
        <f t="shared" si="5792"/>
        <v>4378.3499999999995</v>
      </c>
      <c r="R5337" s="188">
        <f t="shared" si="5795"/>
        <v>12557.25</v>
      </c>
      <c r="T5337">
        <v>41382.589999999997</v>
      </c>
      <c r="U5337" s="190">
        <f t="shared" si="5796"/>
        <v>0.30344282462745809</v>
      </c>
    </row>
    <row r="5338" spans="1:21" x14ac:dyDescent="0.2">
      <c r="A5338" s="178">
        <v>42958</v>
      </c>
      <c r="B5338" s="179">
        <v>0.33333333333333331</v>
      </c>
      <c r="C5338" t="s">
        <v>349</v>
      </c>
      <c r="D5338">
        <v>2.0699999999999998</v>
      </c>
      <c r="E5338">
        <v>2.5299999999999998</v>
      </c>
      <c r="F5338">
        <v>2.11</v>
      </c>
      <c r="G5338">
        <v>2.52</v>
      </c>
      <c r="H5338" s="184">
        <f t="shared" ref="H5338:L5338" si="5817">H5314</f>
        <v>0.29166666666666669</v>
      </c>
      <c r="I5338" s="185">
        <f t="shared" si="5817"/>
        <v>249</v>
      </c>
      <c r="J5338" s="185">
        <f t="shared" si="5817"/>
        <v>556</v>
      </c>
      <c r="K5338" s="185">
        <f t="shared" si="5817"/>
        <v>2872</v>
      </c>
      <c r="L5338" s="185">
        <f t="shared" si="5817"/>
        <v>2219</v>
      </c>
      <c r="M5338" s="147"/>
      <c r="N5338" s="143">
        <f t="shared" si="5794"/>
        <v>515.42999999999995</v>
      </c>
      <c r="O5338" s="143">
        <f t="shared" si="5790"/>
        <v>1406.6799999999998</v>
      </c>
      <c r="P5338" s="143">
        <f t="shared" si="5791"/>
        <v>6059.92</v>
      </c>
      <c r="Q5338" s="143">
        <f t="shared" si="5792"/>
        <v>5591.88</v>
      </c>
      <c r="R5338" s="188">
        <f t="shared" si="5795"/>
        <v>13573.91</v>
      </c>
      <c r="T5338">
        <v>43180.77</v>
      </c>
      <c r="U5338" s="190">
        <f t="shared" si="5796"/>
        <v>0.31435080939964716</v>
      </c>
    </row>
    <row r="5339" spans="1:21" x14ac:dyDescent="0.2">
      <c r="A5339" s="178">
        <v>42958</v>
      </c>
      <c r="B5339" s="179">
        <v>0.375</v>
      </c>
      <c r="C5339" t="s">
        <v>349</v>
      </c>
      <c r="D5339">
        <v>2.61</v>
      </c>
      <c r="E5339">
        <v>3.97</v>
      </c>
      <c r="F5339">
        <v>3</v>
      </c>
      <c r="G5339">
        <v>3</v>
      </c>
      <c r="H5339" s="184">
        <f t="shared" ref="H5339:L5339" si="5818">H5315</f>
        <v>0.33333333333333331</v>
      </c>
      <c r="I5339" s="185">
        <f t="shared" si="5818"/>
        <v>256</v>
      </c>
      <c r="J5339" s="185">
        <f t="shared" si="5818"/>
        <v>306</v>
      </c>
      <c r="K5339" s="185">
        <f t="shared" si="5818"/>
        <v>2872</v>
      </c>
      <c r="L5339" s="185">
        <f t="shared" si="5818"/>
        <v>2219</v>
      </c>
      <c r="M5339" s="147"/>
      <c r="N5339" s="143">
        <f t="shared" si="5794"/>
        <v>668.16</v>
      </c>
      <c r="O5339" s="143">
        <f t="shared" si="5790"/>
        <v>1214.8200000000002</v>
      </c>
      <c r="P5339" s="143">
        <f t="shared" si="5791"/>
        <v>8616</v>
      </c>
      <c r="Q5339" s="143">
        <f t="shared" si="5792"/>
        <v>6657</v>
      </c>
      <c r="R5339" s="188">
        <f t="shared" si="5795"/>
        <v>17155.98</v>
      </c>
      <c r="T5339">
        <v>43912.25</v>
      </c>
      <c r="U5339" s="190">
        <f t="shared" si="5796"/>
        <v>0.39068779213089738</v>
      </c>
    </row>
    <row r="5340" spans="1:21" x14ac:dyDescent="0.2">
      <c r="A5340" s="178">
        <v>42958</v>
      </c>
      <c r="B5340" s="179">
        <v>0.41666666666666669</v>
      </c>
      <c r="C5340" t="s">
        <v>349</v>
      </c>
      <c r="D5340">
        <v>2.61</v>
      </c>
      <c r="E5340">
        <v>5.97</v>
      </c>
      <c r="F5340">
        <v>5</v>
      </c>
      <c r="G5340">
        <v>4.55</v>
      </c>
      <c r="H5340" s="184">
        <f t="shared" ref="H5340:L5340" si="5819">H5316</f>
        <v>0.375</v>
      </c>
      <c r="I5340" s="185">
        <f t="shared" si="5819"/>
        <v>156</v>
      </c>
      <c r="J5340" s="185">
        <f t="shared" si="5819"/>
        <v>343</v>
      </c>
      <c r="K5340" s="185">
        <f t="shared" si="5819"/>
        <v>2872</v>
      </c>
      <c r="L5340" s="185">
        <f t="shared" si="5819"/>
        <v>2219</v>
      </c>
      <c r="M5340" s="147"/>
      <c r="N5340" s="143">
        <f t="shared" si="5794"/>
        <v>407.15999999999997</v>
      </c>
      <c r="O5340" s="143">
        <f t="shared" si="5790"/>
        <v>2047.7099999999998</v>
      </c>
      <c r="P5340" s="143">
        <f t="shared" si="5791"/>
        <v>14360</v>
      </c>
      <c r="Q5340" s="143">
        <f t="shared" si="5792"/>
        <v>10096.449999999999</v>
      </c>
      <c r="R5340" s="188">
        <f t="shared" si="5795"/>
        <v>26911.32</v>
      </c>
      <c r="T5340">
        <v>46200.53</v>
      </c>
      <c r="U5340" s="190">
        <f t="shared" si="5796"/>
        <v>0.58248942165814976</v>
      </c>
    </row>
    <row r="5341" spans="1:21" x14ac:dyDescent="0.2">
      <c r="A5341" s="178">
        <v>42958</v>
      </c>
      <c r="B5341" s="179">
        <v>0.45833333333333331</v>
      </c>
      <c r="C5341" t="s">
        <v>349</v>
      </c>
      <c r="D5341">
        <v>2.61</v>
      </c>
      <c r="E5341">
        <v>8.14</v>
      </c>
      <c r="F5341">
        <v>8.14</v>
      </c>
      <c r="G5341">
        <v>2.14</v>
      </c>
      <c r="H5341" s="184">
        <f t="shared" ref="H5341:L5341" si="5820">H5317</f>
        <v>0.41666666666666669</v>
      </c>
      <c r="I5341" s="185">
        <f t="shared" si="5820"/>
        <v>196</v>
      </c>
      <c r="J5341" s="185">
        <f t="shared" si="5820"/>
        <v>315</v>
      </c>
      <c r="K5341" s="185">
        <f t="shared" si="5820"/>
        <v>2872</v>
      </c>
      <c r="L5341" s="185">
        <f t="shared" si="5820"/>
        <v>2219</v>
      </c>
      <c r="M5341" s="147"/>
      <c r="N5341" s="143">
        <f t="shared" si="5794"/>
        <v>511.56</v>
      </c>
      <c r="O5341" s="143">
        <f t="shared" si="5790"/>
        <v>2564.1000000000004</v>
      </c>
      <c r="P5341" s="143">
        <f t="shared" si="5791"/>
        <v>23378.080000000002</v>
      </c>
      <c r="Q5341" s="143">
        <f t="shared" si="5792"/>
        <v>4748.66</v>
      </c>
      <c r="R5341" s="188">
        <f t="shared" si="5795"/>
        <v>31202.400000000001</v>
      </c>
      <c r="T5341">
        <v>49658.18</v>
      </c>
      <c r="U5341" s="190">
        <f t="shared" si="5796"/>
        <v>0.62834360824339519</v>
      </c>
    </row>
    <row r="5342" spans="1:21" x14ac:dyDescent="0.2">
      <c r="A5342" s="178">
        <v>42958</v>
      </c>
      <c r="B5342" s="179">
        <v>0.5</v>
      </c>
      <c r="C5342" t="s">
        <v>349</v>
      </c>
      <c r="D5342">
        <v>1.31</v>
      </c>
      <c r="E5342">
        <v>9.49</v>
      </c>
      <c r="F5342">
        <v>8.77</v>
      </c>
      <c r="G5342">
        <v>1.29</v>
      </c>
      <c r="H5342" s="184">
        <f t="shared" ref="H5342:L5342" si="5821">H5318</f>
        <v>0.45833333333333331</v>
      </c>
      <c r="I5342" s="185">
        <f t="shared" si="5821"/>
        <v>226</v>
      </c>
      <c r="J5342" s="185">
        <f t="shared" si="5821"/>
        <v>326</v>
      </c>
      <c r="K5342" s="185">
        <f t="shared" si="5821"/>
        <v>2842</v>
      </c>
      <c r="L5342" s="185">
        <f t="shared" si="5821"/>
        <v>1635</v>
      </c>
      <c r="M5342" s="147"/>
      <c r="N5342" s="143">
        <f t="shared" si="5794"/>
        <v>296.06</v>
      </c>
      <c r="O5342" s="143">
        <f t="shared" si="5790"/>
        <v>3093.7400000000002</v>
      </c>
      <c r="P5342" s="143">
        <f t="shared" si="5791"/>
        <v>24924.34</v>
      </c>
      <c r="Q5342" s="143">
        <f t="shared" si="5792"/>
        <v>2109.15</v>
      </c>
      <c r="R5342" s="188">
        <f t="shared" si="5795"/>
        <v>30423.29</v>
      </c>
      <c r="T5342">
        <v>53678.76</v>
      </c>
      <c r="U5342" s="190">
        <f t="shared" si="5796"/>
        <v>0.56676588654432403</v>
      </c>
    </row>
    <row r="5343" spans="1:21" x14ac:dyDescent="0.2">
      <c r="A5343" s="178">
        <v>42958</v>
      </c>
      <c r="B5343" s="179">
        <v>0.54166666666666663</v>
      </c>
      <c r="C5343" t="s">
        <v>349</v>
      </c>
      <c r="D5343">
        <v>1.38</v>
      </c>
      <c r="E5343">
        <v>13.5</v>
      </c>
      <c r="F5343">
        <v>14.35</v>
      </c>
      <c r="G5343">
        <v>5.58</v>
      </c>
      <c r="H5343" s="184">
        <f t="shared" ref="H5343:L5343" si="5822">H5319</f>
        <v>0.5</v>
      </c>
      <c r="I5343" s="185">
        <f t="shared" si="5822"/>
        <v>222</v>
      </c>
      <c r="J5343" s="185">
        <f t="shared" si="5822"/>
        <v>319</v>
      </c>
      <c r="K5343" s="185">
        <f t="shared" si="5822"/>
        <v>2842</v>
      </c>
      <c r="L5343" s="185">
        <f t="shared" si="5822"/>
        <v>1635</v>
      </c>
      <c r="M5343" s="147"/>
      <c r="N5343" s="143">
        <f t="shared" si="5794"/>
        <v>306.35999999999996</v>
      </c>
      <c r="O5343" s="143">
        <f t="shared" si="5790"/>
        <v>4306.5</v>
      </c>
      <c r="P5343" s="143">
        <f t="shared" si="5791"/>
        <v>40782.699999999997</v>
      </c>
      <c r="Q5343" s="143">
        <f t="shared" si="5792"/>
        <v>9123.2999999999993</v>
      </c>
      <c r="R5343" s="188">
        <f t="shared" si="5795"/>
        <v>54518.86</v>
      </c>
      <c r="T5343">
        <v>57383.48</v>
      </c>
      <c r="U5343" s="190">
        <f t="shared" si="5796"/>
        <v>0.95007936081952504</v>
      </c>
    </row>
    <row r="5344" spans="1:21" x14ac:dyDescent="0.2">
      <c r="A5344" s="178">
        <v>42958</v>
      </c>
      <c r="B5344" s="179">
        <v>0.58333333333333337</v>
      </c>
      <c r="C5344" t="s">
        <v>349</v>
      </c>
      <c r="D5344">
        <v>2</v>
      </c>
      <c r="E5344">
        <v>23.48</v>
      </c>
      <c r="F5344">
        <v>27.72</v>
      </c>
      <c r="G5344">
        <v>16.329999999999998</v>
      </c>
      <c r="H5344" s="184">
        <f t="shared" ref="H5344:L5344" si="5823">H5320</f>
        <v>0.54166666666666663</v>
      </c>
      <c r="I5344" s="185">
        <f t="shared" si="5823"/>
        <v>195</v>
      </c>
      <c r="J5344" s="185">
        <f t="shared" si="5823"/>
        <v>299</v>
      </c>
      <c r="K5344" s="185">
        <f t="shared" si="5823"/>
        <v>2842</v>
      </c>
      <c r="L5344" s="185">
        <f t="shared" si="5823"/>
        <v>1635</v>
      </c>
      <c r="M5344" s="147"/>
      <c r="N5344" s="143">
        <f t="shared" si="5794"/>
        <v>390</v>
      </c>
      <c r="O5344" s="143">
        <f t="shared" si="5790"/>
        <v>7020.52</v>
      </c>
      <c r="P5344" s="143">
        <f t="shared" si="5791"/>
        <v>78780.239999999991</v>
      </c>
      <c r="Q5344" s="143">
        <f t="shared" si="5792"/>
        <v>26699.549999999996</v>
      </c>
      <c r="R5344" s="188">
        <f t="shared" si="5795"/>
        <v>112890.31</v>
      </c>
      <c r="T5344">
        <v>60883.38</v>
      </c>
      <c r="U5344" s="190">
        <f t="shared" si="5796"/>
        <v>1.8542056962014921</v>
      </c>
    </row>
    <row r="5345" spans="1:21" x14ac:dyDescent="0.2">
      <c r="A5345" s="178">
        <v>42958</v>
      </c>
      <c r="B5345" s="179">
        <v>0.625</v>
      </c>
      <c r="C5345" t="s">
        <v>349</v>
      </c>
      <c r="D5345">
        <v>1</v>
      </c>
      <c r="E5345">
        <v>31.72</v>
      </c>
      <c r="F5345">
        <v>37.020000000000003</v>
      </c>
      <c r="G5345">
        <v>20.27</v>
      </c>
      <c r="H5345" s="184">
        <f t="shared" ref="H5345:L5345" si="5824">H5321</f>
        <v>0.58333333333333337</v>
      </c>
      <c r="I5345" s="185">
        <f t="shared" si="5824"/>
        <v>205</v>
      </c>
      <c r="J5345" s="185">
        <f t="shared" si="5824"/>
        <v>237</v>
      </c>
      <c r="K5345" s="185">
        <f t="shared" si="5824"/>
        <v>2842</v>
      </c>
      <c r="L5345" s="185">
        <f t="shared" si="5824"/>
        <v>1635</v>
      </c>
      <c r="M5345" s="147"/>
      <c r="N5345" s="143">
        <f t="shared" si="5794"/>
        <v>205</v>
      </c>
      <c r="O5345" s="143">
        <f t="shared" si="5790"/>
        <v>7517.6399999999994</v>
      </c>
      <c r="P5345" s="143">
        <f t="shared" si="5791"/>
        <v>105210.84000000001</v>
      </c>
      <c r="Q5345" s="143">
        <f t="shared" si="5792"/>
        <v>33141.449999999997</v>
      </c>
      <c r="R5345" s="188">
        <f t="shared" si="5795"/>
        <v>146074.93</v>
      </c>
      <c r="T5345">
        <v>64290.11</v>
      </c>
      <c r="U5345" s="190">
        <f t="shared" si="5796"/>
        <v>2.2721213262817561</v>
      </c>
    </row>
    <row r="5346" spans="1:21" x14ac:dyDescent="0.2">
      <c r="A5346" s="178">
        <v>42958</v>
      </c>
      <c r="B5346" s="179">
        <v>0.66666666666666663</v>
      </c>
      <c r="C5346" t="s">
        <v>349</v>
      </c>
      <c r="D5346">
        <v>2.21</v>
      </c>
      <c r="E5346">
        <v>54.66</v>
      </c>
      <c r="F5346">
        <v>63.75</v>
      </c>
      <c r="G5346">
        <v>38.72</v>
      </c>
      <c r="H5346" s="184">
        <f t="shared" ref="H5346:L5346" si="5825">H5322</f>
        <v>0.625</v>
      </c>
      <c r="I5346" s="185">
        <f t="shared" si="5825"/>
        <v>212</v>
      </c>
      <c r="J5346" s="185">
        <f t="shared" si="5825"/>
        <v>213</v>
      </c>
      <c r="K5346" s="185">
        <f t="shared" si="5825"/>
        <v>2842</v>
      </c>
      <c r="L5346" s="185">
        <f t="shared" si="5825"/>
        <v>1380</v>
      </c>
      <c r="M5346" s="147"/>
      <c r="N5346" s="143">
        <f t="shared" si="5794"/>
        <v>468.52</v>
      </c>
      <c r="O5346" s="143">
        <f t="shared" si="5790"/>
        <v>11642.58</v>
      </c>
      <c r="P5346" s="143">
        <f t="shared" si="5791"/>
        <v>181177.5</v>
      </c>
      <c r="Q5346" s="143">
        <f t="shared" si="5792"/>
        <v>53433.599999999999</v>
      </c>
      <c r="R5346" s="188">
        <f t="shared" si="5795"/>
        <v>246722.2</v>
      </c>
      <c r="T5346">
        <v>66677.77</v>
      </c>
      <c r="U5346" s="190">
        <f t="shared" si="5796"/>
        <v>3.700216728903801</v>
      </c>
    </row>
    <row r="5347" spans="1:21" x14ac:dyDescent="0.2">
      <c r="A5347" s="178">
        <v>42958</v>
      </c>
      <c r="B5347" s="179">
        <v>0.70833333333333337</v>
      </c>
      <c r="C5347" t="s">
        <v>349</v>
      </c>
      <c r="D5347">
        <v>3</v>
      </c>
      <c r="E5347">
        <v>35.81</v>
      </c>
      <c r="F5347">
        <v>44.46</v>
      </c>
      <c r="G5347">
        <v>29.06</v>
      </c>
      <c r="H5347" s="184">
        <f t="shared" ref="H5347:L5347" si="5826">H5323</f>
        <v>0.66666666666666663</v>
      </c>
      <c r="I5347" s="185">
        <f t="shared" si="5826"/>
        <v>191</v>
      </c>
      <c r="J5347" s="185">
        <f t="shared" si="5826"/>
        <v>237</v>
      </c>
      <c r="K5347" s="185">
        <f t="shared" si="5826"/>
        <v>2842</v>
      </c>
      <c r="L5347" s="185">
        <f t="shared" si="5826"/>
        <v>1380</v>
      </c>
      <c r="M5347" s="147"/>
      <c r="N5347" s="143">
        <f t="shared" si="5794"/>
        <v>573</v>
      </c>
      <c r="O5347" s="143">
        <f t="shared" si="5790"/>
        <v>8486.9700000000012</v>
      </c>
      <c r="P5347" s="143">
        <f t="shared" si="5791"/>
        <v>126355.32</v>
      </c>
      <c r="Q5347" s="143">
        <f t="shared" si="5792"/>
        <v>40102.799999999996</v>
      </c>
      <c r="R5347" s="188">
        <f t="shared" si="5795"/>
        <v>175518.09</v>
      </c>
      <c r="T5347">
        <v>67053.98</v>
      </c>
      <c r="U5347" s="190">
        <f t="shared" si="5796"/>
        <v>2.6175640879184203</v>
      </c>
    </row>
    <row r="5348" spans="1:21" x14ac:dyDescent="0.2">
      <c r="A5348" s="178">
        <v>42958</v>
      </c>
      <c r="B5348" s="179">
        <v>0.75</v>
      </c>
      <c r="C5348" t="s">
        <v>349</v>
      </c>
      <c r="D5348">
        <v>2.21</v>
      </c>
      <c r="E5348">
        <v>16.079999999999998</v>
      </c>
      <c r="F5348">
        <v>22.2</v>
      </c>
      <c r="G5348">
        <v>12</v>
      </c>
      <c r="H5348" s="184">
        <f t="shared" ref="H5348:L5348" si="5827">H5324</f>
        <v>0.70833333333333337</v>
      </c>
      <c r="I5348" s="185">
        <f t="shared" si="5827"/>
        <v>218</v>
      </c>
      <c r="J5348" s="185">
        <f t="shared" si="5827"/>
        <v>258</v>
      </c>
      <c r="K5348" s="185">
        <f t="shared" si="5827"/>
        <v>2842</v>
      </c>
      <c r="L5348" s="185">
        <f t="shared" si="5827"/>
        <v>1380</v>
      </c>
      <c r="M5348" s="147"/>
      <c r="N5348" s="143">
        <f t="shared" si="5794"/>
        <v>481.78</v>
      </c>
      <c r="O5348" s="143">
        <f t="shared" si="5790"/>
        <v>4148.6399999999994</v>
      </c>
      <c r="P5348" s="143">
        <f t="shared" si="5791"/>
        <v>63092.4</v>
      </c>
      <c r="Q5348" s="143">
        <f t="shared" si="5792"/>
        <v>16560</v>
      </c>
      <c r="R5348" s="188">
        <f t="shared" si="5795"/>
        <v>84282.82</v>
      </c>
      <c r="T5348">
        <v>67170.44</v>
      </c>
      <c r="U5348" s="190">
        <f t="shared" si="5796"/>
        <v>1.254760576229663</v>
      </c>
    </row>
    <row r="5349" spans="1:21" x14ac:dyDescent="0.2">
      <c r="A5349" s="178">
        <v>42958</v>
      </c>
      <c r="B5349" s="179">
        <v>0.79166666666666663</v>
      </c>
      <c r="C5349" t="s">
        <v>349</v>
      </c>
      <c r="D5349">
        <v>2.11</v>
      </c>
      <c r="E5349">
        <v>8.11</v>
      </c>
      <c r="F5349">
        <v>12.99</v>
      </c>
      <c r="G5349">
        <v>5</v>
      </c>
      <c r="H5349" s="184">
        <f t="shared" ref="H5349:L5349" si="5828">H5325</f>
        <v>0.75</v>
      </c>
      <c r="I5349" s="185">
        <f t="shared" si="5828"/>
        <v>240</v>
      </c>
      <c r="J5349" s="185">
        <f t="shared" si="5828"/>
        <v>365</v>
      </c>
      <c r="K5349" s="185">
        <f t="shared" si="5828"/>
        <v>2842</v>
      </c>
      <c r="L5349" s="185">
        <f t="shared" si="5828"/>
        <v>1380</v>
      </c>
      <c r="M5349" s="147"/>
      <c r="N5349" s="143">
        <f t="shared" si="5794"/>
        <v>506.4</v>
      </c>
      <c r="O5349" s="143">
        <f t="shared" si="5790"/>
        <v>2960.1499999999996</v>
      </c>
      <c r="P5349" s="143">
        <f t="shared" si="5791"/>
        <v>36917.58</v>
      </c>
      <c r="Q5349" s="143">
        <f t="shared" si="5792"/>
        <v>6900</v>
      </c>
      <c r="R5349" s="188">
        <f t="shared" si="5795"/>
        <v>47284.130000000005</v>
      </c>
      <c r="T5349">
        <v>66907.37</v>
      </c>
      <c r="U5349" s="190">
        <f t="shared" si="5796"/>
        <v>0.70671033699277086</v>
      </c>
    </row>
    <row r="5350" spans="1:21" x14ac:dyDescent="0.2">
      <c r="A5350" s="178">
        <v>42958</v>
      </c>
      <c r="B5350" s="179">
        <v>0.83333333333333337</v>
      </c>
      <c r="C5350" t="s">
        <v>349</v>
      </c>
      <c r="D5350">
        <v>2</v>
      </c>
      <c r="E5350">
        <v>5.75</v>
      </c>
      <c r="F5350">
        <v>9.82</v>
      </c>
      <c r="G5350">
        <v>1.91</v>
      </c>
      <c r="H5350" s="184">
        <f t="shared" ref="H5350:L5350" si="5829">H5326</f>
        <v>0.79166666666666663</v>
      </c>
      <c r="I5350" s="185">
        <f t="shared" si="5829"/>
        <v>320</v>
      </c>
      <c r="J5350" s="185">
        <f t="shared" si="5829"/>
        <v>214</v>
      </c>
      <c r="K5350" s="185">
        <f t="shared" si="5829"/>
        <v>2842</v>
      </c>
      <c r="L5350" s="185">
        <f t="shared" si="5829"/>
        <v>1426</v>
      </c>
      <c r="M5350" s="147"/>
      <c r="N5350" s="143">
        <f t="shared" si="5794"/>
        <v>640</v>
      </c>
      <c r="O5350" s="143">
        <f t="shared" si="5790"/>
        <v>1230.5</v>
      </c>
      <c r="P5350" s="143">
        <f t="shared" si="5791"/>
        <v>27908.440000000002</v>
      </c>
      <c r="Q5350" s="143">
        <f t="shared" si="5792"/>
        <v>2723.66</v>
      </c>
      <c r="R5350" s="188">
        <f t="shared" si="5795"/>
        <v>32502.600000000002</v>
      </c>
      <c r="T5350">
        <v>65482.57</v>
      </c>
      <c r="U5350" s="190">
        <f t="shared" si="5796"/>
        <v>0.49635498423473606</v>
      </c>
    </row>
    <row r="5351" spans="1:21" x14ac:dyDescent="0.2">
      <c r="A5351" s="178">
        <v>42958</v>
      </c>
      <c r="B5351" s="179">
        <v>0.875</v>
      </c>
      <c r="C5351" t="s">
        <v>349</v>
      </c>
      <c r="D5351">
        <v>2.61</v>
      </c>
      <c r="E5351">
        <v>5.65</v>
      </c>
      <c r="F5351">
        <v>9.26</v>
      </c>
      <c r="G5351">
        <v>1.19</v>
      </c>
      <c r="H5351" s="184">
        <f t="shared" ref="H5351:L5351" si="5830">H5327</f>
        <v>0.83333333333333337</v>
      </c>
      <c r="I5351" s="185">
        <f t="shared" si="5830"/>
        <v>322</v>
      </c>
      <c r="J5351" s="185">
        <f t="shared" si="5830"/>
        <v>178</v>
      </c>
      <c r="K5351" s="185">
        <f t="shared" si="5830"/>
        <v>2842</v>
      </c>
      <c r="L5351" s="185">
        <f t="shared" si="5830"/>
        <v>1426</v>
      </c>
      <c r="M5351" s="147"/>
      <c r="N5351" s="143">
        <f t="shared" si="5794"/>
        <v>840.42</v>
      </c>
      <c r="O5351" s="143">
        <f t="shared" si="5790"/>
        <v>1005.7</v>
      </c>
      <c r="P5351" s="143">
        <f t="shared" si="5791"/>
        <v>26316.92</v>
      </c>
      <c r="Q5351" s="143">
        <f t="shared" si="5792"/>
        <v>1696.9399999999998</v>
      </c>
      <c r="R5351" s="188">
        <f t="shared" si="5795"/>
        <v>29859.979999999996</v>
      </c>
      <c r="T5351">
        <v>62632.17</v>
      </c>
      <c r="U5351" s="190">
        <f t="shared" si="5796"/>
        <v>0.47675148410154072</v>
      </c>
    </row>
    <row r="5352" spans="1:21" x14ac:dyDescent="0.2">
      <c r="A5352" s="178">
        <v>42958</v>
      </c>
      <c r="B5352" s="179">
        <v>0.91666666666666663</v>
      </c>
      <c r="C5352" t="s">
        <v>349</v>
      </c>
      <c r="D5352">
        <v>5</v>
      </c>
      <c r="E5352">
        <v>7.72</v>
      </c>
      <c r="F5352">
        <v>8.25</v>
      </c>
      <c r="G5352">
        <v>1.1399999999999999</v>
      </c>
      <c r="H5352" s="184">
        <f t="shared" ref="H5352:L5352" si="5831">H5328</f>
        <v>0.875</v>
      </c>
      <c r="I5352" s="185">
        <f t="shared" si="5831"/>
        <v>337</v>
      </c>
      <c r="J5352" s="185">
        <f t="shared" si="5831"/>
        <v>173</v>
      </c>
      <c r="K5352" s="185">
        <f t="shared" si="5831"/>
        <v>2842</v>
      </c>
      <c r="L5352" s="185">
        <f t="shared" si="5831"/>
        <v>1426</v>
      </c>
      <c r="M5352" s="147"/>
      <c r="N5352" s="143">
        <f t="shared" si="5794"/>
        <v>1685</v>
      </c>
      <c r="O5352" s="143">
        <f t="shared" si="5790"/>
        <v>1335.56</v>
      </c>
      <c r="P5352" s="143">
        <f t="shared" si="5791"/>
        <v>23446.5</v>
      </c>
      <c r="Q5352" s="143">
        <f t="shared" si="5792"/>
        <v>1625.6399999999999</v>
      </c>
      <c r="R5352" s="188">
        <f t="shared" si="5795"/>
        <v>28092.7</v>
      </c>
      <c r="T5352">
        <v>60281.36</v>
      </c>
      <c r="U5352" s="190">
        <f t="shared" si="5796"/>
        <v>0.46602631393850436</v>
      </c>
    </row>
    <row r="5353" spans="1:21" x14ac:dyDescent="0.2">
      <c r="A5353" s="178">
        <v>42958</v>
      </c>
      <c r="B5353" s="179">
        <v>0.95833333333333337</v>
      </c>
      <c r="C5353" t="s">
        <v>349</v>
      </c>
      <c r="D5353">
        <v>8.61</v>
      </c>
      <c r="E5353">
        <v>5.93</v>
      </c>
      <c r="F5353">
        <v>5.04</v>
      </c>
      <c r="G5353">
        <v>0.12</v>
      </c>
      <c r="H5353" s="184">
        <f t="shared" ref="H5353:L5353" si="5832">H5329</f>
        <v>0.91666666666666663</v>
      </c>
      <c r="I5353" s="185">
        <f t="shared" si="5832"/>
        <v>394</v>
      </c>
      <c r="J5353" s="185">
        <f t="shared" si="5832"/>
        <v>194</v>
      </c>
      <c r="K5353" s="185">
        <f t="shared" si="5832"/>
        <v>2842</v>
      </c>
      <c r="L5353" s="185">
        <f t="shared" si="5832"/>
        <v>1426</v>
      </c>
      <c r="M5353" s="147"/>
      <c r="N5353" s="143">
        <f t="shared" si="5794"/>
        <v>3392.3399999999997</v>
      </c>
      <c r="O5353" s="143">
        <f t="shared" si="5790"/>
        <v>1150.4199999999998</v>
      </c>
      <c r="P5353" s="143">
        <f t="shared" si="5791"/>
        <v>14323.68</v>
      </c>
      <c r="Q5353" s="143">
        <f t="shared" si="5792"/>
        <v>171.12</v>
      </c>
      <c r="R5353" s="188">
        <f t="shared" si="5795"/>
        <v>19037.559999999998</v>
      </c>
      <c r="T5353">
        <v>57939.18</v>
      </c>
      <c r="U5353" s="190">
        <f t="shared" si="5796"/>
        <v>0.32857834715644918</v>
      </c>
    </row>
    <row r="5354" spans="1:21" x14ac:dyDescent="0.2">
      <c r="A5354" s="178">
        <v>42958</v>
      </c>
      <c r="B5354" s="180">
        <v>1</v>
      </c>
      <c r="C5354" t="s">
        <v>349</v>
      </c>
      <c r="D5354">
        <v>5</v>
      </c>
      <c r="E5354">
        <v>3.26</v>
      </c>
      <c r="F5354">
        <v>2.23</v>
      </c>
      <c r="G5354">
        <v>0.12</v>
      </c>
      <c r="H5354" s="184">
        <f t="shared" ref="H5354:L5354" si="5833">H5330</f>
        <v>0.95833333333333337</v>
      </c>
      <c r="I5354" s="185">
        <f t="shared" si="5833"/>
        <v>389</v>
      </c>
      <c r="J5354" s="185">
        <f t="shared" si="5833"/>
        <v>265</v>
      </c>
      <c r="K5354" s="185">
        <f t="shared" si="5833"/>
        <v>2985</v>
      </c>
      <c r="L5354" s="185">
        <f t="shared" si="5833"/>
        <v>1111</v>
      </c>
      <c r="M5354" s="147"/>
      <c r="N5354" s="143">
        <f t="shared" si="5794"/>
        <v>1945</v>
      </c>
      <c r="O5354" s="143">
        <f t="shared" si="5790"/>
        <v>863.9</v>
      </c>
      <c r="P5354" s="143">
        <f t="shared" si="5791"/>
        <v>6656.55</v>
      </c>
      <c r="Q5354" s="143">
        <f t="shared" si="5792"/>
        <v>133.32</v>
      </c>
      <c r="R5354" s="188">
        <f t="shared" si="5795"/>
        <v>9598.77</v>
      </c>
      <c r="T5354">
        <v>54292.25</v>
      </c>
      <c r="U5354" s="190">
        <f t="shared" si="5796"/>
        <v>0.17679816180025695</v>
      </c>
    </row>
    <row r="5355" spans="1:21" x14ac:dyDescent="0.2">
      <c r="A5355" s="178">
        <v>42959</v>
      </c>
      <c r="B5355" s="179">
        <v>4.1666666666666664E-2</v>
      </c>
      <c r="C5355" t="s">
        <v>349</v>
      </c>
      <c r="D5355">
        <v>4.8899999999999997</v>
      </c>
      <c r="E5355">
        <v>2.76</v>
      </c>
      <c r="F5355">
        <v>2</v>
      </c>
      <c r="G5355">
        <v>0.1</v>
      </c>
      <c r="H5355" s="184">
        <f t="shared" ref="H5355:L5355" si="5834">H5331</f>
        <v>1</v>
      </c>
      <c r="I5355" s="185">
        <f t="shared" si="5834"/>
        <v>362</v>
      </c>
      <c r="J5355" s="185">
        <f t="shared" si="5834"/>
        <v>243</v>
      </c>
      <c r="K5355" s="185">
        <f t="shared" si="5834"/>
        <v>2985</v>
      </c>
      <c r="L5355" s="185">
        <f t="shared" si="5834"/>
        <v>1111</v>
      </c>
      <c r="M5355" s="147"/>
      <c r="N5355" s="143">
        <f t="shared" si="5794"/>
        <v>1770.1799999999998</v>
      </c>
      <c r="O5355" s="143">
        <f t="shared" si="5790"/>
        <v>670.68</v>
      </c>
      <c r="P5355" s="143">
        <f t="shared" si="5791"/>
        <v>5970</v>
      </c>
      <c r="Q5355" s="143">
        <f t="shared" si="5792"/>
        <v>111.10000000000001</v>
      </c>
      <c r="R5355" s="188">
        <f t="shared" si="5795"/>
        <v>8521.9600000000009</v>
      </c>
      <c r="T5355">
        <v>50505.22</v>
      </c>
      <c r="U5355" s="190">
        <f t="shared" si="5796"/>
        <v>0.16873424172788479</v>
      </c>
    </row>
    <row r="5356" spans="1:21" x14ac:dyDescent="0.2">
      <c r="A5356" s="178">
        <v>42959</v>
      </c>
      <c r="B5356" s="179">
        <v>8.3333333333333329E-2</v>
      </c>
      <c r="C5356" t="s">
        <v>349</v>
      </c>
      <c r="D5356">
        <v>3.5</v>
      </c>
      <c r="E5356">
        <v>1.89</v>
      </c>
      <c r="F5356">
        <v>1.26</v>
      </c>
      <c r="G5356">
        <v>0.12</v>
      </c>
      <c r="H5356" s="184">
        <f t="shared" ref="H5356:L5356" si="5835">H5332</f>
        <v>4.1666666666666664E-2</v>
      </c>
      <c r="I5356" s="185">
        <f t="shared" si="5835"/>
        <v>294</v>
      </c>
      <c r="J5356" s="185">
        <f t="shared" si="5835"/>
        <v>212</v>
      </c>
      <c r="K5356" s="185">
        <f t="shared" si="5835"/>
        <v>2985</v>
      </c>
      <c r="L5356" s="185">
        <f t="shared" si="5835"/>
        <v>1111</v>
      </c>
      <c r="M5356" s="147"/>
      <c r="N5356" s="143">
        <f t="shared" si="5794"/>
        <v>1029</v>
      </c>
      <c r="O5356" s="143">
        <f t="shared" si="5790"/>
        <v>400.68</v>
      </c>
      <c r="P5356" s="143">
        <f t="shared" si="5791"/>
        <v>3761.1</v>
      </c>
      <c r="Q5356" s="143">
        <f t="shared" si="5792"/>
        <v>133.32</v>
      </c>
      <c r="R5356" s="188">
        <f t="shared" si="5795"/>
        <v>5324.0999999999995</v>
      </c>
      <c r="T5356">
        <v>46929.46</v>
      </c>
      <c r="U5356" s="190">
        <f t="shared" si="5796"/>
        <v>0.11344899344676029</v>
      </c>
    </row>
    <row r="5357" spans="1:21" x14ac:dyDescent="0.2">
      <c r="A5357" s="178">
        <v>42959</v>
      </c>
      <c r="B5357" s="179">
        <v>0.125</v>
      </c>
      <c r="C5357" t="s">
        <v>349</v>
      </c>
      <c r="D5357">
        <v>2.61</v>
      </c>
      <c r="E5357">
        <v>1.1499999999999999</v>
      </c>
      <c r="F5357">
        <v>1.1499999999999999</v>
      </c>
      <c r="G5357">
        <v>0.5</v>
      </c>
      <c r="H5357" s="184">
        <f t="shared" ref="H5357:L5357" si="5836">H5333</f>
        <v>8.3333333333333329E-2</v>
      </c>
      <c r="I5357" s="185">
        <f t="shared" si="5836"/>
        <v>236</v>
      </c>
      <c r="J5357" s="185">
        <f t="shared" si="5836"/>
        <v>179</v>
      </c>
      <c r="K5357" s="185">
        <f t="shared" si="5836"/>
        <v>2985</v>
      </c>
      <c r="L5357" s="185">
        <f t="shared" si="5836"/>
        <v>1111</v>
      </c>
      <c r="M5357" s="147"/>
      <c r="N5357" s="143">
        <f t="shared" si="5794"/>
        <v>615.95999999999992</v>
      </c>
      <c r="O5357" s="143">
        <f t="shared" si="5790"/>
        <v>205.85</v>
      </c>
      <c r="P5357" s="143">
        <f t="shared" si="5791"/>
        <v>3432.7499999999995</v>
      </c>
      <c r="Q5357" s="143">
        <f t="shared" si="5792"/>
        <v>555.5</v>
      </c>
      <c r="R5357" s="188">
        <f t="shared" si="5795"/>
        <v>4810.0599999999995</v>
      </c>
      <c r="T5357">
        <v>44273.95</v>
      </c>
      <c r="U5357" s="190">
        <f t="shared" si="5796"/>
        <v>0.10864311858327526</v>
      </c>
    </row>
    <row r="5358" spans="1:21" x14ac:dyDescent="0.2">
      <c r="A5358" s="178">
        <v>42959</v>
      </c>
      <c r="B5358" s="179">
        <v>0.16666666666666666</v>
      </c>
      <c r="C5358" t="s">
        <v>349</v>
      </c>
      <c r="D5358">
        <v>2.34</v>
      </c>
      <c r="E5358">
        <v>1</v>
      </c>
      <c r="F5358">
        <v>1.1499999999999999</v>
      </c>
      <c r="G5358">
        <v>0.61</v>
      </c>
      <c r="H5358" s="184">
        <f t="shared" ref="H5358:L5358" si="5837">H5334</f>
        <v>0.125</v>
      </c>
      <c r="I5358" s="185">
        <f t="shared" si="5837"/>
        <v>201</v>
      </c>
      <c r="J5358" s="185">
        <f t="shared" si="5837"/>
        <v>205</v>
      </c>
      <c r="K5358" s="185">
        <f t="shared" si="5837"/>
        <v>2985</v>
      </c>
      <c r="L5358" s="185">
        <f t="shared" si="5837"/>
        <v>1717</v>
      </c>
      <c r="M5358" s="147"/>
      <c r="N5358" s="143">
        <f t="shared" si="5794"/>
        <v>470.34</v>
      </c>
      <c r="O5358" s="143">
        <f t="shared" si="5790"/>
        <v>205</v>
      </c>
      <c r="P5358" s="143">
        <f t="shared" si="5791"/>
        <v>3432.7499999999995</v>
      </c>
      <c r="Q5358" s="143">
        <f t="shared" si="5792"/>
        <v>1047.3699999999999</v>
      </c>
      <c r="R5358" s="188">
        <f t="shared" si="5795"/>
        <v>5155.4599999999991</v>
      </c>
      <c r="T5358">
        <v>42138.239999999998</v>
      </c>
      <c r="U5358" s="190">
        <f t="shared" si="5796"/>
        <v>0.12234635333606718</v>
      </c>
    </row>
    <row r="5359" spans="1:21" x14ac:dyDescent="0.2">
      <c r="A5359" s="178">
        <v>42959</v>
      </c>
      <c r="B5359" s="179">
        <v>0.20833333333333334</v>
      </c>
      <c r="C5359" t="s">
        <v>349</v>
      </c>
      <c r="D5359">
        <v>2</v>
      </c>
      <c r="E5359">
        <v>1.2</v>
      </c>
      <c r="F5359">
        <v>1.2</v>
      </c>
      <c r="G5359">
        <v>0.5</v>
      </c>
      <c r="H5359" s="184">
        <f t="shared" ref="H5359:L5359" si="5838">H5335</f>
        <v>0.16666666666666666</v>
      </c>
      <c r="I5359" s="185">
        <f t="shared" si="5838"/>
        <v>185</v>
      </c>
      <c r="J5359" s="185">
        <f t="shared" si="5838"/>
        <v>205</v>
      </c>
      <c r="K5359" s="185">
        <f t="shared" si="5838"/>
        <v>2985</v>
      </c>
      <c r="L5359" s="185">
        <f t="shared" si="5838"/>
        <v>1717</v>
      </c>
      <c r="M5359" s="147"/>
      <c r="N5359" s="143">
        <f t="shared" si="5794"/>
        <v>370</v>
      </c>
      <c r="O5359" s="143">
        <f t="shared" si="5790"/>
        <v>246</v>
      </c>
      <c r="P5359" s="143">
        <f t="shared" si="5791"/>
        <v>3582</v>
      </c>
      <c r="Q5359" s="143">
        <f t="shared" si="5792"/>
        <v>858.5</v>
      </c>
      <c r="R5359" s="188">
        <f t="shared" si="5795"/>
        <v>5056.5</v>
      </c>
      <c r="T5359">
        <v>40646.080000000002</v>
      </c>
      <c r="U5359" s="190">
        <f t="shared" si="5796"/>
        <v>0.12440314047504704</v>
      </c>
    </row>
    <row r="5360" spans="1:21" x14ac:dyDescent="0.2">
      <c r="A5360" s="178">
        <v>42959</v>
      </c>
      <c r="B5360" s="179">
        <v>0.25</v>
      </c>
      <c r="C5360" t="s">
        <v>349</v>
      </c>
      <c r="D5360">
        <v>2.61</v>
      </c>
      <c r="E5360">
        <v>2.4</v>
      </c>
      <c r="F5360">
        <v>1.5</v>
      </c>
      <c r="G5360">
        <v>0.5</v>
      </c>
      <c r="H5360" s="184">
        <f t="shared" ref="H5360:L5360" si="5839">H5336</f>
        <v>0.20833333333333334</v>
      </c>
      <c r="I5360" s="185">
        <f t="shared" si="5839"/>
        <v>207</v>
      </c>
      <c r="J5360" s="185">
        <f t="shared" si="5839"/>
        <v>283</v>
      </c>
      <c r="K5360" s="185">
        <f t="shared" si="5839"/>
        <v>2985</v>
      </c>
      <c r="L5360" s="185">
        <f t="shared" si="5839"/>
        <v>1717</v>
      </c>
      <c r="M5360" s="147"/>
      <c r="N5360" s="143">
        <f t="shared" si="5794"/>
        <v>540.27</v>
      </c>
      <c r="O5360" s="143">
        <f t="shared" si="5790"/>
        <v>679.19999999999993</v>
      </c>
      <c r="P5360" s="143">
        <f t="shared" si="5791"/>
        <v>4477.5</v>
      </c>
      <c r="Q5360" s="143">
        <f t="shared" si="5792"/>
        <v>858.5</v>
      </c>
      <c r="R5360" s="188">
        <f t="shared" si="5795"/>
        <v>6555.4699999999993</v>
      </c>
      <c r="T5360">
        <v>39791</v>
      </c>
      <c r="U5360" s="190">
        <f t="shared" si="5796"/>
        <v>0.16474755597999546</v>
      </c>
    </row>
    <row r="5361" spans="1:21" x14ac:dyDescent="0.2">
      <c r="A5361" s="178">
        <v>42959</v>
      </c>
      <c r="B5361" s="179">
        <v>0.29166666666666669</v>
      </c>
      <c r="C5361" t="s">
        <v>349</v>
      </c>
      <c r="D5361">
        <v>2.76</v>
      </c>
      <c r="E5361">
        <v>3.24</v>
      </c>
      <c r="F5361">
        <v>2</v>
      </c>
      <c r="G5361">
        <v>2.2400000000000002</v>
      </c>
      <c r="H5361" s="184">
        <f t="shared" ref="H5361:L5361" si="5840">H5337</f>
        <v>0.25</v>
      </c>
      <c r="I5361" s="185">
        <f t="shared" si="5840"/>
        <v>327</v>
      </c>
      <c r="J5361" s="185">
        <f t="shared" si="5840"/>
        <v>438</v>
      </c>
      <c r="K5361" s="185">
        <f t="shared" si="5840"/>
        <v>2985</v>
      </c>
      <c r="L5361" s="185">
        <f t="shared" si="5840"/>
        <v>1717</v>
      </c>
      <c r="M5361" s="147"/>
      <c r="N5361" s="143">
        <f t="shared" si="5794"/>
        <v>902.52</v>
      </c>
      <c r="O5361" s="143">
        <f t="shared" si="5790"/>
        <v>1419.1200000000001</v>
      </c>
      <c r="P5361" s="143">
        <f t="shared" si="5791"/>
        <v>5970</v>
      </c>
      <c r="Q5361" s="143">
        <f t="shared" si="5792"/>
        <v>3846.0800000000004</v>
      </c>
      <c r="R5361" s="188">
        <f t="shared" si="5795"/>
        <v>12137.72</v>
      </c>
      <c r="T5361">
        <v>39764.699999999997</v>
      </c>
      <c r="U5361" s="190">
        <f t="shared" si="5796"/>
        <v>0.30523856586369319</v>
      </c>
    </row>
    <row r="5362" spans="1:21" x14ac:dyDescent="0.2">
      <c r="A5362" s="178">
        <v>42959</v>
      </c>
      <c r="B5362" s="179">
        <v>0.33333333333333331</v>
      </c>
      <c r="C5362" t="s">
        <v>349</v>
      </c>
      <c r="D5362">
        <v>3.28</v>
      </c>
      <c r="E5362">
        <v>2.61</v>
      </c>
      <c r="F5362">
        <v>1.98</v>
      </c>
      <c r="G5362">
        <v>2</v>
      </c>
      <c r="H5362" s="184">
        <f t="shared" ref="H5362:L5362" si="5841">H5338</f>
        <v>0.29166666666666669</v>
      </c>
      <c r="I5362" s="185">
        <f t="shared" si="5841"/>
        <v>249</v>
      </c>
      <c r="J5362" s="185">
        <f t="shared" si="5841"/>
        <v>556</v>
      </c>
      <c r="K5362" s="185">
        <f t="shared" si="5841"/>
        <v>2872</v>
      </c>
      <c r="L5362" s="185">
        <f t="shared" si="5841"/>
        <v>2219</v>
      </c>
      <c r="M5362" s="147"/>
      <c r="N5362" s="143">
        <f t="shared" si="5794"/>
        <v>816.71999999999991</v>
      </c>
      <c r="O5362" s="143">
        <f t="shared" si="5790"/>
        <v>1451.1599999999999</v>
      </c>
      <c r="P5362" s="143">
        <f t="shared" si="5791"/>
        <v>5686.56</v>
      </c>
      <c r="Q5362" s="143">
        <f t="shared" si="5792"/>
        <v>4438</v>
      </c>
      <c r="R5362" s="188">
        <f t="shared" si="5795"/>
        <v>12392.44</v>
      </c>
      <c r="T5362">
        <v>40204.410000000003</v>
      </c>
      <c r="U5362" s="190">
        <f t="shared" si="5796"/>
        <v>0.30823583780983227</v>
      </c>
    </row>
    <row r="5363" spans="1:21" x14ac:dyDescent="0.2">
      <c r="A5363" s="178">
        <v>42959</v>
      </c>
      <c r="B5363" s="179">
        <v>0.375</v>
      </c>
      <c r="C5363" t="s">
        <v>349</v>
      </c>
      <c r="D5363">
        <v>3.01</v>
      </c>
      <c r="E5363">
        <v>3.75</v>
      </c>
      <c r="F5363">
        <v>2.75</v>
      </c>
      <c r="G5363">
        <v>2.75</v>
      </c>
      <c r="H5363" s="184">
        <f t="shared" ref="H5363:L5363" si="5842">H5339</f>
        <v>0.33333333333333331</v>
      </c>
      <c r="I5363" s="185">
        <f t="shared" si="5842"/>
        <v>256</v>
      </c>
      <c r="J5363" s="185">
        <f t="shared" si="5842"/>
        <v>306</v>
      </c>
      <c r="K5363" s="185">
        <f t="shared" si="5842"/>
        <v>2872</v>
      </c>
      <c r="L5363" s="185">
        <f t="shared" si="5842"/>
        <v>2219</v>
      </c>
      <c r="M5363" s="147"/>
      <c r="N5363" s="143">
        <f t="shared" si="5794"/>
        <v>770.56</v>
      </c>
      <c r="O5363" s="143">
        <f t="shared" si="5790"/>
        <v>1147.5</v>
      </c>
      <c r="P5363" s="143">
        <f t="shared" si="5791"/>
        <v>7898</v>
      </c>
      <c r="Q5363" s="143">
        <f t="shared" si="5792"/>
        <v>6102.25</v>
      </c>
      <c r="R5363" s="188">
        <f t="shared" si="5795"/>
        <v>15918.31</v>
      </c>
      <c r="T5363">
        <v>40711.760000000002</v>
      </c>
      <c r="U5363" s="190">
        <f t="shared" si="5796"/>
        <v>0.39100029082505888</v>
      </c>
    </row>
    <row r="5364" spans="1:21" x14ac:dyDescent="0.2">
      <c r="A5364" s="178">
        <v>42959</v>
      </c>
      <c r="B5364" s="179">
        <v>0.41666666666666669</v>
      </c>
      <c r="C5364" t="s">
        <v>349</v>
      </c>
      <c r="D5364">
        <v>2</v>
      </c>
      <c r="E5364">
        <v>4.51</v>
      </c>
      <c r="F5364">
        <v>3.27</v>
      </c>
      <c r="G5364">
        <v>3.27</v>
      </c>
      <c r="H5364" s="184">
        <f t="shared" ref="H5364:L5364" si="5843">H5340</f>
        <v>0.375</v>
      </c>
      <c r="I5364" s="185">
        <f t="shared" si="5843"/>
        <v>156</v>
      </c>
      <c r="J5364" s="185">
        <f t="shared" si="5843"/>
        <v>343</v>
      </c>
      <c r="K5364" s="185">
        <f t="shared" si="5843"/>
        <v>2872</v>
      </c>
      <c r="L5364" s="185">
        <f t="shared" si="5843"/>
        <v>2219</v>
      </c>
      <c r="M5364" s="147"/>
      <c r="N5364" s="143">
        <f t="shared" si="5794"/>
        <v>312</v>
      </c>
      <c r="O5364" s="143">
        <f t="shared" si="5790"/>
        <v>1546.9299999999998</v>
      </c>
      <c r="P5364" s="143">
        <f t="shared" si="5791"/>
        <v>9391.44</v>
      </c>
      <c r="Q5364" s="143">
        <f t="shared" si="5792"/>
        <v>7256.13</v>
      </c>
      <c r="R5364" s="188">
        <f t="shared" si="5795"/>
        <v>18506.5</v>
      </c>
      <c r="T5364">
        <v>44025.41</v>
      </c>
      <c r="U5364" s="190">
        <f t="shared" si="5796"/>
        <v>0.42035951510729824</v>
      </c>
    </row>
    <row r="5365" spans="1:21" x14ac:dyDescent="0.2">
      <c r="A5365" s="178">
        <v>42959</v>
      </c>
      <c r="B5365" s="179">
        <v>0.45833333333333331</v>
      </c>
      <c r="C5365" t="s">
        <v>349</v>
      </c>
      <c r="D5365">
        <v>1</v>
      </c>
      <c r="E5365">
        <v>7</v>
      </c>
      <c r="F5365">
        <v>5.36</v>
      </c>
      <c r="G5365">
        <v>2</v>
      </c>
      <c r="H5365" s="184">
        <f t="shared" ref="H5365:L5365" si="5844">H5341</f>
        <v>0.41666666666666669</v>
      </c>
      <c r="I5365" s="185">
        <f t="shared" si="5844"/>
        <v>196</v>
      </c>
      <c r="J5365" s="185">
        <f t="shared" si="5844"/>
        <v>315</v>
      </c>
      <c r="K5365" s="185">
        <f t="shared" si="5844"/>
        <v>2872</v>
      </c>
      <c r="L5365" s="185">
        <f t="shared" si="5844"/>
        <v>2219</v>
      </c>
      <c r="M5365" s="147"/>
      <c r="N5365" s="143">
        <f t="shared" si="5794"/>
        <v>196</v>
      </c>
      <c r="O5365" s="143">
        <f t="shared" si="5790"/>
        <v>2205</v>
      </c>
      <c r="P5365" s="143">
        <f t="shared" si="5791"/>
        <v>15393.92</v>
      </c>
      <c r="Q5365" s="143">
        <f t="shared" si="5792"/>
        <v>4438</v>
      </c>
      <c r="R5365" s="188">
        <f t="shared" si="5795"/>
        <v>22232.92</v>
      </c>
      <c r="T5365">
        <v>48292.56</v>
      </c>
      <c r="U5365" s="190">
        <f t="shared" si="5796"/>
        <v>0.4603798183405477</v>
      </c>
    </row>
    <row r="5366" spans="1:21" x14ac:dyDescent="0.2">
      <c r="A5366" s="178">
        <v>42959</v>
      </c>
      <c r="B5366" s="179">
        <v>0.5</v>
      </c>
      <c r="C5366" t="s">
        <v>349</v>
      </c>
      <c r="D5366">
        <v>1.21</v>
      </c>
      <c r="E5366">
        <v>9.76</v>
      </c>
      <c r="F5366">
        <v>8.69</v>
      </c>
      <c r="G5366">
        <v>2.14</v>
      </c>
      <c r="H5366" s="184">
        <f t="shared" ref="H5366:L5366" si="5845">H5342</f>
        <v>0.45833333333333331</v>
      </c>
      <c r="I5366" s="185">
        <f t="shared" si="5845"/>
        <v>226</v>
      </c>
      <c r="J5366" s="185">
        <f t="shared" si="5845"/>
        <v>326</v>
      </c>
      <c r="K5366" s="185">
        <f t="shared" si="5845"/>
        <v>2842</v>
      </c>
      <c r="L5366" s="185">
        <f t="shared" si="5845"/>
        <v>1635</v>
      </c>
      <c r="M5366" s="147"/>
      <c r="N5366" s="143">
        <f t="shared" si="5794"/>
        <v>273.45999999999998</v>
      </c>
      <c r="O5366" s="143">
        <f t="shared" si="5790"/>
        <v>3181.7599999999998</v>
      </c>
      <c r="P5366" s="143">
        <f t="shared" si="5791"/>
        <v>24696.98</v>
      </c>
      <c r="Q5366" s="143">
        <f t="shared" si="5792"/>
        <v>3498.9</v>
      </c>
      <c r="R5366" s="188">
        <f t="shared" si="5795"/>
        <v>31651.100000000002</v>
      </c>
      <c r="T5366">
        <v>52507.49</v>
      </c>
      <c r="U5366" s="190">
        <f t="shared" si="5796"/>
        <v>0.60279209689893776</v>
      </c>
    </row>
    <row r="5367" spans="1:21" x14ac:dyDescent="0.2">
      <c r="A5367" s="178">
        <v>42959</v>
      </c>
      <c r="B5367" s="179">
        <v>0.54166666666666663</v>
      </c>
      <c r="C5367" t="s">
        <v>349</v>
      </c>
      <c r="D5367">
        <v>1</v>
      </c>
      <c r="E5367">
        <v>9.9600000000000009</v>
      </c>
      <c r="F5367">
        <v>9.9600000000000009</v>
      </c>
      <c r="G5367">
        <v>3.55</v>
      </c>
      <c r="H5367" s="184">
        <f t="shared" ref="H5367:L5367" si="5846">H5343</f>
        <v>0.5</v>
      </c>
      <c r="I5367" s="185">
        <f t="shared" si="5846"/>
        <v>222</v>
      </c>
      <c r="J5367" s="185">
        <f t="shared" si="5846"/>
        <v>319</v>
      </c>
      <c r="K5367" s="185">
        <f t="shared" si="5846"/>
        <v>2842</v>
      </c>
      <c r="L5367" s="185">
        <f t="shared" si="5846"/>
        <v>1635</v>
      </c>
      <c r="M5367" s="147"/>
      <c r="N5367" s="143">
        <f t="shared" si="5794"/>
        <v>222</v>
      </c>
      <c r="O5367" s="143">
        <f t="shared" si="5790"/>
        <v>3177.2400000000002</v>
      </c>
      <c r="P5367" s="143">
        <f t="shared" si="5791"/>
        <v>28306.320000000003</v>
      </c>
      <c r="Q5367" s="143">
        <f t="shared" si="5792"/>
        <v>5804.25</v>
      </c>
      <c r="R5367" s="188">
        <f t="shared" si="5795"/>
        <v>37509.810000000005</v>
      </c>
      <c r="T5367">
        <v>56299.4</v>
      </c>
      <c r="U5367" s="190">
        <f t="shared" si="5796"/>
        <v>0.66625594588929904</v>
      </c>
    </row>
    <row r="5368" spans="1:21" x14ac:dyDescent="0.2">
      <c r="A5368" s="178">
        <v>42959</v>
      </c>
      <c r="B5368" s="179">
        <v>0.58333333333333337</v>
      </c>
      <c r="C5368" t="s">
        <v>349</v>
      </c>
      <c r="D5368">
        <v>1.64</v>
      </c>
      <c r="E5368">
        <v>16.25</v>
      </c>
      <c r="F5368">
        <v>17.100000000000001</v>
      </c>
      <c r="G5368">
        <v>5.66</v>
      </c>
      <c r="H5368" s="184">
        <f t="shared" ref="H5368:L5368" si="5847">H5344</f>
        <v>0.54166666666666663</v>
      </c>
      <c r="I5368" s="185">
        <f t="shared" si="5847"/>
        <v>195</v>
      </c>
      <c r="J5368" s="185">
        <f t="shared" si="5847"/>
        <v>299</v>
      </c>
      <c r="K5368" s="185">
        <f t="shared" si="5847"/>
        <v>2842</v>
      </c>
      <c r="L5368" s="185">
        <f t="shared" si="5847"/>
        <v>1635</v>
      </c>
      <c r="M5368" s="147"/>
      <c r="N5368" s="143">
        <f t="shared" si="5794"/>
        <v>319.79999999999995</v>
      </c>
      <c r="O5368" s="143">
        <f t="shared" si="5790"/>
        <v>4858.75</v>
      </c>
      <c r="P5368" s="143">
        <f t="shared" si="5791"/>
        <v>48598.200000000004</v>
      </c>
      <c r="Q5368" s="143">
        <f t="shared" si="5792"/>
        <v>9254.1</v>
      </c>
      <c r="R5368" s="188">
        <f t="shared" si="5795"/>
        <v>63030.850000000006</v>
      </c>
      <c r="T5368">
        <v>59614.8</v>
      </c>
      <c r="U5368" s="190">
        <f t="shared" si="5796"/>
        <v>1.0573020458007072</v>
      </c>
    </row>
    <row r="5369" spans="1:21" x14ac:dyDescent="0.2">
      <c r="A5369" s="178">
        <v>42959</v>
      </c>
      <c r="B5369" s="179">
        <v>0.625</v>
      </c>
      <c r="C5369" t="s">
        <v>349</v>
      </c>
      <c r="D5369">
        <v>1</v>
      </c>
      <c r="E5369">
        <v>25.09</v>
      </c>
      <c r="F5369">
        <v>30.09</v>
      </c>
      <c r="G5369">
        <v>3.9</v>
      </c>
      <c r="H5369" s="184">
        <f t="shared" ref="H5369:L5369" si="5848">H5345</f>
        <v>0.58333333333333337</v>
      </c>
      <c r="I5369" s="185">
        <f t="shared" si="5848"/>
        <v>205</v>
      </c>
      <c r="J5369" s="185">
        <f t="shared" si="5848"/>
        <v>237</v>
      </c>
      <c r="K5369" s="185">
        <f t="shared" si="5848"/>
        <v>2842</v>
      </c>
      <c r="L5369" s="185">
        <f t="shared" si="5848"/>
        <v>1635</v>
      </c>
      <c r="M5369" s="147"/>
      <c r="N5369" s="143">
        <f t="shared" si="5794"/>
        <v>205</v>
      </c>
      <c r="O5369" s="143">
        <f t="shared" si="5790"/>
        <v>5946.33</v>
      </c>
      <c r="P5369" s="143">
        <f t="shared" si="5791"/>
        <v>85515.78</v>
      </c>
      <c r="Q5369" s="143">
        <f t="shared" si="5792"/>
        <v>6376.5</v>
      </c>
      <c r="R5369" s="188">
        <f t="shared" si="5795"/>
        <v>98043.61</v>
      </c>
      <c r="T5369">
        <v>62100.67</v>
      </c>
      <c r="U5369" s="190">
        <f t="shared" si="5796"/>
        <v>1.5787850598069233</v>
      </c>
    </row>
    <row r="5370" spans="1:21" x14ac:dyDescent="0.2">
      <c r="A5370" s="178">
        <v>42959</v>
      </c>
      <c r="B5370" s="179">
        <v>0.66666666666666663</v>
      </c>
      <c r="C5370" t="s">
        <v>349</v>
      </c>
      <c r="D5370">
        <v>2.11</v>
      </c>
      <c r="E5370">
        <v>30.12</v>
      </c>
      <c r="F5370">
        <v>35.729999999999997</v>
      </c>
      <c r="G5370">
        <v>3.9</v>
      </c>
      <c r="H5370" s="184">
        <f t="shared" ref="H5370:L5370" si="5849">H5346</f>
        <v>0.625</v>
      </c>
      <c r="I5370" s="185">
        <f t="shared" si="5849"/>
        <v>212</v>
      </c>
      <c r="J5370" s="185">
        <f t="shared" si="5849"/>
        <v>213</v>
      </c>
      <c r="K5370" s="185">
        <f t="shared" si="5849"/>
        <v>2842</v>
      </c>
      <c r="L5370" s="185">
        <f t="shared" si="5849"/>
        <v>1380</v>
      </c>
      <c r="M5370" s="147"/>
      <c r="N5370" s="143">
        <f t="shared" si="5794"/>
        <v>447.32</v>
      </c>
      <c r="O5370" s="143">
        <f t="shared" si="5790"/>
        <v>6415.56</v>
      </c>
      <c r="P5370" s="143">
        <f t="shared" si="5791"/>
        <v>101544.65999999999</v>
      </c>
      <c r="Q5370" s="143">
        <f t="shared" si="5792"/>
        <v>5382</v>
      </c>
      <c r="R5370" s="188">
        <f t="shared" si="5795"/>
        <v>113789.54</v>
      </c>
      <c r="T5370">
        <v>63996.67</v>
      </c>
      <c r="U5370" s="190">
        <f t="shared" si="5796"/>
        <v>1.7780540768761874</v>
      </c>
    </row>
    <row r="5371" spans="1:21" x14ac:dyDescent="0.2">
      <c r="A5371" s="178">
        <v>42959</v>
      </c>
      <c r="B5371" s="179">
        <v>0.70833333333333337</v>
      </c>
      <c r="C5371" t="s">
        <v>349</v>
      </c>
      <c r="D5371">
        <v>2.31</v>
      </c>
      <c r="E5371">
        <v>26.93</v>
      </c>
      <c r="F5371">
        <v>32.57</v>
      </c>
      <c r="G5371">
        <v>3.9</v>
      </c>
      <c r="H5371" s="184">
        <f t="shared" ref="H5371:L5371" si="5850">H5347</f>
        <v>0.66666666666666663</v>
      </c>
      <c r="I5371" s="185">
        <f t="shared" si="5850"/>
        <v>191</v>
      </c>
      <c r="J5371" s="185">
        <f t="shared" si="5850"/>
        <v>237</v>
      </c>
      <c r="K5371" s="185">
        <f t="shared" si="5850"/>
        <v>2842</v>
      </c>
      <c r="L5371" s="185">
        <f t="shared" si="5850"/>
        <v>1380</v>
      </c>
      <c r="M5371" s="147"/>
      <c r="N5371" s="143">
        <f t="shared" si="5794"/>
        <v>441.21000000000004</v>
      </c>
      <c r="O5371" s="143">
        <f t="shared" si="5790"/>
        <v>6382.41</v>
      </c>
      <c r="P5371" s="143">
        <f t="shared" si="5791"/>
        <v>92563.94</v>
      </c>
      <c r="Q5371" s="143">
        <f t="shared" si="5792"/>
        <v>5382</v>
      </c>
      <c r="R5371" s="188">
        <f t="shared" si="5795"/>
        <v>104769.56</v>
      </c>
      <c r="T5371">
        <v>64855.38</v>
      </c>
      <c r="U5371" s="190">
        <f t="shared" si="5796"/>
        <v>1.6154336001115097</v>
      </c>
    </row>
    <row r="5372" spans="1:21" x14ac:dyDescent="0.2">
      <c r="A5372" s="178">
        <v>42959</v>
      </c>
      <c r="B5372" s="179">
        <v>0.75</v>
      </c>
      <c r="C5372" t="s">
        <v>349</v>
      </c>
      <c r="D5372">
        <v>2.38</v>
      </c>
      <c r="E5372">
        <v>11.25</v>
      </c>
      <c r="F5372">
        <v>17.29</v>
      </c>
      <c r="G5372">
        <v>3.9</v>
      </c>
      <c r="H5372" s="184">
        <f t="shared" ref="H5372:L5372" si="5851">H5348</f>
        <v>0.70833333333333337</v>
      </c>
      <c r="I5372" s="185">
        <f t="shared" si="5851"/>
        <v>218</v>
      </c>
      <c r="J5372" s="185">
        <f t="shared" si="5851"/>
        <v>258</v>
      </c>
      <c r="K5372" s="185">
        <f t="shared" si="5851"/>
        <v>2842</v>
      </c>
      <c r="L5372" s="185">
        <f t="shared" si="5851"/>
        <v>1380</v>
      </c>
      <c r="M5372" s="147"/>
      <c r="N5372" s="143">
        <f t="shared" si="5794"/>
        <v>518.84</v>
      </c>
      <c r="O5372" s="143">
        <f t="shared" si="5790"/>
        <v>2902.5</v>
      </c>
      <c r="P5372" s="143">
        <f t="shared" si="5791"/>
        <v>49138.18</v>
      </c>
      <c r="Q5372" s="143">
        <f t="shared" si="5792"/>
        <v>5382</v>
      </c>
      <c r="R5372" s="188">
        <f t="shared" si="5795"/>
        <v>57941.520000000004</v>
      </c>
      <c r="T5372">
        <v>64368.02</v>
      </c>
      <c r="U5372" s="190">
        <f t="shared" si="5796"/>
        <v>0.90016004842156105</v>
      </c>
    </row>
    <row r="5373" spans="1:21" x14ac:dyDescent="0.2">
      <c r="A5373" s="178">
        <v>42959</v>
      </c>
      <c r="B5373" s="179">
        <v>0.79166666666666663</v>
      </c>
      <c r="C5373" t="s">
        <v>349</v>
      </c>
      <c r="D5373">
        <v>2.11</v>
      </c>
      <c r="E5373">
        <v>4.5</v>
      </c>
      <c r="F5373">
        <v>9.36</v>
      </c>
      <c r="G5373">
        <v>1.62</v>
      </c>
      <c r="H5373" s="184">
        <f t="shared" ref="H5373:L5373" si="5852">H5349</f>
        <v>0.75</v>
      </c>
      <c r="I5373" s="185">
        <f t="shared" si="5852"/>
        <v>240</v>
      </c>
      <c r="J5373" s="185">
        <f t="shared" si="5852"/>
        <v>365</v>
      </c>
      <c r="K5373" s="185">
        <f t="shared" si="5852"/>
        <v>2842</v>
      </c>
      <c r="L5373" s="185">
        <f t="shared" si="5852"/>
        <v>1380</v>
      </c>
      <c r="M5373" s="147"/>
      <c r="N5373" s="143">
        <f t="shared" si="5794"/>
        <v>506.4</v>
      </c>
      <c r="O5373" s="143">
        <f t="shared" si="5790"/>
        <v>1642.5</v>
      </c>
      <c r="P5373" s="143">
        <f t="shared" si="5791"/>
        <v>26601.119999999999</v>
      </c>
      <c r="Q5373" s="143">
        <f t="shared" si="5792"/>
        <v>2235.6000000000004</v>
      </c>
      <c r="R5373" s="188">
        <f t="shared" si="5795"/>
        <v>30985.620000000003</v>
      </c>
      <c r="T5373">
        <v>62814.720000000001</v>
      </c>
      <c r="U5373" s="190">
        <f t="shared" si="5796"/>
        <v>0.49328596863919799</v>
      </c>
    </row>
    <row r="5374" spans="1:21" x14ac:dyDescent="0.2">
      <c r="A5374" s="178">
        <v>42959</v>
      </c>
      <c r="B5374" s="179">
        <v>0.83333333333333337</v>
      </c>
      <c r="C5374" t="s">
        <v>349</v>
      </c>
      <c r="D5374">
        <v>2.61</v>
      </c>
      <c r="E5374">
        <v>9.36</v>
      </c>
      <c r="F5374">
        <v>9.82</v>
      </c>
      <c r="G5374">
        <v>0.97</v>
      </c>
      <c r="H5374" s="184">
        <f t="shared" ref="H5374:L5374" si="5853">H5350</f>
        <v>0.79166666666666663</v>
      </c>
      <c r="I5374" s="185">
        <f t="shared" si="5853"/>
        <v>320</v>
      </c>
      <c r="J5374" s="185">
        <f t="shared" si="5853"/>
        <v>214</v>
      </c>
      <c r="K5374" s="185">
        <f t="shared" si="5853"/>
        <v>2842</v>
      </c>
      <c r="L5374" s="185">
        <f t="shared" si="5853"/>
        <v>1426</v>
      </c>
      <c r="M5374" s="147"/>
      <c r="N5374" s="143">
        <f t="shared" si="5794"/>
        <v>835.19999999999993</v>
      </c>
      <c r="O5374" s="143">
        <f t="shared" si="5790"/>
        <v>2003.04</v>
      </c>
      <c r="P5374" s="143">
        <f t="shared" si="5791"/>
        <v>27908.440000000002</v>
      </c>
      <c r="Q5374" s="143">
        <f t="shared" si="5792"/>
        <v>1383.22</v>
      </c>
      <c r="R5374" s="188">
        <f t="shared" si="5795"/>
        <v>32129.9</v>
      </c>
      <c r="T5374">
        <v>60786.73</v>
      </c>
      <c r="U5374" s="190">
        <f t="shared" si="5796"/>
        <v>0.52856766600210281</v>
      </c>
    </row>
    <row r="5375" spans="1:21" x14ac:dyDescent="0.2">
      <c r="A5375" s="178">
        <v>42959</v>
      </c>
      <c r="B5375" s="179">
        <v>0.875</v>
      </c>
      <c r="C5375" t="s">
        <v>349</v>
      </c>
      <c r="D5375">
        <v>3.5</v>
      </c>
      <c r="E5375">
        <v>6.07</v>
      </c>
      <c r="F5375">
        <v>7.78</v>
      </c>
      <c r="G5375">
        <v>0.97</v>
      </c>
      <c r="H5375" s="184">
        <f t="shared" ref="H5375:L5375" si="5854">H5351</f>
        <v>0.83333333333333337</v>
      </c>
      <c r="I5375" s="185">
        <f t="shared" si="5854"/>
        <v>322</v>
      </c>
      <c r="J5375" s="185">
        <f t="shared" si="5854"/>
        <v>178</v>
      </c>
      <c r="K5375" s="185">
        <f t="shared" si="5854"/>
        <v>2842</v>
      </c>
      <c r="L5375" s="185">
        <f t="shared" si="5854"/>
        <v>1426</v>
      </c>
      <c r="M5375" s="147"/>
      <c r="N5375" s="143">
        <f t="shared" si="5794"/>
        <v>1127</v>
      </c>
      <c r="O5375" s="143">
        <f t="shared" si="5790"/>
        <v>1080.46</v>
      </c>
      <c r="P5375" s="143">
        <f t="shared" si="5791"/>
        <v>22110.760000000002</v>
      </c>
      <c r="Q5375" s="143">
        <f t="shared" si="5792"/>
        <v>1383.22</v>
      </c>
      <c r="R5375" s="188">
        <f t="shared" si="5795"/>
        <v>25701.440000000002</v>
      </c>
      <c r="T5375">
        <v>58251.63</v>
      </c>
      <c r="U5375" s="190">
        <f t="shared" si="5796"/>
        <v>0.44121409134817352</v>
      </c>
    </row>
    <row r="5376" spans="1:21" x14ac:dyDescent="0.2">
      <c r="A5376" s="178">
        <v>42959</v>
      </c>
      <c r="B5376" s="179">
        <v>0.91666666666666663</v>
      </c>
      <c r="C5376" t="s">
        <v>349</v>
      </c>
      <c r="D5376">
        <v>5</v>
      </c>
      <c r="E5376">
        <v>9.0299999999999994</v>
      </c>
      <c r="F5376">
        <v>8.25</v>
      </c>
      <c r="G5376">
        <v>0.97</v>
      </c>
      <c r="H5376" s="184">
        <f t="shared" ref="H5376:L5376" si="5855">H5352</f>
        <v>0.875</v>
      </c>
      <c r="I5376" s="185">
        <f t="shared" si="5855"/>
        <v>337</v>
      </c>
      <c r="J5376" s="185">
        <f t="shared" si="5855"/>
        <v>173</v>
      </c>
      <c r="K5376" s="185">
        <f t="shared" si="5855"/>
        <v>2842</v>
      </c>
      <c r="L5376" s="185">
        <f t="shared" si="5855"/>
        <v>1426</v>
      </c>
      <c r="M5376" s="147"/>
      <c r="N5376" s="143">
        <f t="shared" si="5794"/>
        <v>1685</v>
      </c>
      <c r="O5376" s="143">
        <f t="shared" si="5790"/>
        <v>1562.1899999999998</v>
      </c>
      <c r="P5376" s="143">
        <f t="shared" si="5791"/>
        <v>23446.5</v>
      </c>
      <c r="Q5376" s="143">
        <f t="shared" si="5792"/>
        <v>1383.22</v>
      </c>
      <c r="R5376" s="188">
        <f t="shared" si="5795"/>
        <v>28076.91</v>
      </c>
      <c r="T5376">
        <v>56450.25</v>
      </c>
      <c r="U5376" s="190">
        <f t="shared" si="5796"/>
        <v>0.4973744137537035</v>
      </c>
    </row>
    <row r="5377" spans="1:21" x14ac:dyDescent="0.2">
      <c r="A5377" s="178">
        <v>42959</v>
      </c>
      <c r="B5377" s="179">
        <v>0.95833333333333337</v>
      </c>
      <c r="C5377" t="s">
        <v>349</v>
      </c>
      <c r="D5377">
        <v>12</v>
      </c>
      <c r="E5377">
        <v>5.83</v>
      </c>
      <c r="F5377">
        <v>5</v>
      </c>
      <c r="G5377">
        <v>0.12</v>
      </c>
      <c r="H5377" s="184">
        <f t="shared" ref="H5377:L5377" si="5856">H5353</f>
        <v>0.91666666666666663</v>
      </c>
      <c r="I5377" s="185">
        <f t="shared" si="5856"/>
        <v>394</v>
      </c>
      <c r="J5377" s="185">
        <f t="shared" si="5856"/>
        <v>194</v>
      </c>
      <c r="K5377" s="185">
        <f t="shared" si="5856"/>
        <v>2842</v>
      </c>
      <c r="L5377" s="185">
        <f t="shared" si="5856"/>
        <v>1426</v>
      </c>
      <c r="M5377" s="147"/>
      <c r="N5377" s="143">
        <f t="shared" si="5794"/>
        <v>4728</v>
      </c>
      <c r="O5377" s="143">
        <f t="shared" si="5790"/>
        <v>1131.02</v>
      </c>
      <c r="P5377" s="143">
        <f t="shared" si="5791"/>
        <v>14210</v>
      </c>
      <c r="Q5377" s="143">
        <f t="shared" si="5792"/>
        <v>171.12</v>
      </c>
      <c r="R5377" s="188">
        <f t="shared" si="5795"/>
        <v>20240.14</v>
      </c>
      <c r="T5377">
        <v>54376.959999999999</v>
      </c>
      <c r="U5377" s="190">
        <f t="shared" si="5796"/>
        <v>0.372219042771056</v>
      </c>
    </row>
    <row r="5378" spans="1:21" x14ac:dyDescent="0.2">
      <c r="A5378" s="178">
        <v>42959</v>
      </c>
      <c r="B5378" s="180">
        <v>1</v>
      </c>
      <c r="C5378" t="s">
        <v>349</v>
      </c>
      <c r="D5378">
        <v>5.13</v>
      </c>
      <c r="E5378">
        <v>3.34</v>
      </c>
      <c r="F5378">
        <v>2.83</v>
      </c>
      <c r="G5378">
        <v>0.12</v>
      </c>
      <c r="H5378" s="184">
        <f t="shared" ref="H5378:L5378" si="5857">H5354</f>
        <v>0.95833333333333337</v>
      </c>
      <c r="I5378" s="185">
        <f t="shared" si="5857"/>
        <v>389</v>
      </c>
      <c r="J5378" s="185">
        <f t="shared" si="5857"/>
        <v>265</v>
      </c>
      <c r="K5378" s="185">
        <f t="shared" si="5857"/>
        <v>2985</v>
      </c>
      <c r="L5378" s="185">
        <f t="shared" si="5857"/>
        <v>1111</v>
      </c>
      <c r="M5378" s="147"/>
      <c r="N5378" s="143">
        <f t="shared" si="5794"/>
        <v>1995.57</v>
      </c>
      <c r="O5378" s="143">
        <f t="shared" si="5790"/>
        <v>885.09999999999991</v>
      </c>
      <c r="P5378" s="143">
        <f t="shared" si="5791"/>
        <v>8447.5500000000011</v>
      </c>
      <c r="Q5378" s="143">
        <f t="shared" si="5792"/>
        <v>133.32</v>
      </c>
      <c r="R5378" s="188">
        <f t="shared" si="5795"/>
        <v>11461.54</v>
      </c>
      <c r="T5378">
        <v>51163.16</v>
      </c>
      <c r="U5378" s="190">
        <f t="shared" si="5796"/>
        <v>0.22401939207820629</v>
      </c>
    </row>
    <row r="5379" spans="1:21" x14ac:dyDescent="0.2">
      <c r="A5379" s="178">
        <v>42960</v>
      </c>
      <c r="B5379" s="179">
        <v>4.1666666666666664E-2</v>
      </c>
      <c r="C5379" t="s">
        <v>349</v>
      </c>
      <c r="D5379">
        <v>5</v>
      </c>
      <c r="E5379">
        <v>2.76</v>
      </c>
      <c r="F5379">
        <v>1.5</v>
      </c>
      <c r="G5379">
        <v>0.1</v>
      </c>
      <c r="H5379" s="184">
        <f t="shared" ref="H5379:L5379" si="5858">H5355</f>
        <v>1</v>
      </c>
      <c r="I5379" s="185">
        <f t="shared" si="5858"/>
        <v>362</v>
      </c>
      <c r="J5379" s="185">
        <f t="shared" si="5858"/>
        <v>243</v>
      </c>
      <c r="K5379" s="185">
        <f t="shared" si="5858"/>
        <v>2985</v>
      </c>
      <c r="L5379" s="185">
        <f t="shared" si="5858"/>
        <v>1111</v>
      </c>
      <c r="M5379" s="147"/>
      <c r="N5379" s="143">
        <f t="shared" si="5794"/>
        <v>1810</v>
      </c>
      <c r="O5379" s="143">
        <f t="shared" si="5790"/>
        <v>670.68</v>
      </c>
      <c r="P5379" s="143">
        <f t="shared" si="5791"/>
        <v>4477.5</v>
      </c>
      <c r="Q5379" s="143">
        <f t="shared" si="5792"/>
        <v>111.10000000000001</v>
      </c>
      <c r="R5379" s="188">
        <f t="shared" si="5795"/>
        <v>7069.2800000000007</v>
      </c>
      <c r="T5379">
        <v>47951.89</v>
      </c>
      <c r="U5379" s="190">
        <f t="shared" si="5796"/>
        <v>0.14742442894325961</v>
      </c>
    </row>
    <row r="5380" spans="1:21" x14ac:dyDescent="0.2">
      <c r="A5380" s="178">
        <v>42960</v>
      </c>
      <c r="B5380" s="179">
        <v>8.3333333333333329E-2</v>
      </c>
      <c r="C5380" t="s">
        <v>349</v>
      </c>
      <c r="D5380">
        <v>3.8</v>
      </c>
      <c r="E5380">
        <v>2</v>
      </c>
      <c r="F5380">
        <v>1.33</v>
      </c>
      <c r="G5380">
        <v>0.12</v>
      </c>
      <c r="H5380" s="184">
        <f t="shared" ref="H5380:L5380" si="5859">H5356</f>
        <v>4.1666666666666664E-2</v>
      </c>
      <c r="I5380" s="185">
        <f t="shared" si="5859"/>
        <v>294</v>
      </c>
      <c r="J5380" s="185">
        <f t="shared" si="5859"/>
        <v>212</v>
      </c>
      <c r="K5380" s="185">
        <f t="shared" si="5859"/>
        <v>2985</v>
      </c>
      <c r="L5380" s="185">
        <f t="shared" si="5859"/>
        <v>1111</v>
      </c>
      <c r="M5380" s="147"/>
      <c r="N5380" s="143">
        <f t="shared" si="5794"/>
        <v>1117.2</v>
      </c>
      <c r="O5380" s="143">
        <f t="shared" ref="O5380:O5443" si="5860">E5380*J5380</f>
        <v>424</v>
      </c>
      <c r="P5380" s="143">
        <f t="shared" ref="P5380:P5443" si="5861">F5380*K5380</f>
        <v>3970.05</v>
      </c>
      <c r="Q5380" s="143">
        <f t="shared" ref="Q5380:Q5443" si="5862">G5380*L5380</f>
        <v>133.32</v>
      </c>
      <c r="R5380" s="188">
        <f t="shared" si="5795"/>
        <v>5644.57</v>
      </c>
      <c r="T5380">
        <v>44881.41</v>
      </c>
      <c r="U5380" s="190">
        <f t="shared" si="5796"/>
        <v>0.12576632507757665</v>
      </c>
    </row>
    <row r="5381" spans="1:21" x14ac:dyDescent="0.2">
      <c r="A5381" s="178">
        <v>42960</v>
      </c>
      <c r="B5381" s="179">
        <v>0.125</v>
      </c>
      <c r="C5381" t="s">
        <v>349</v>
      </c>
      <c r="D5381">
        <v>2.99</v>
      </c>
      <c r="E5381">
        <v>1.2</v>
      </c>
      <c r="F5381">
        <v>1.05</v>
      </c>
      <c r="G5381">
        <v>0.5</v>
      </c>
      <c r="H5381" s="184">
        <f t="shared" ref="H5381:L5381" si="5863">H5357</f>
        <v>8.3333333333333329E-2</v>
      </c>
      <c r="I5381" s="185">
        <f t="shared" si="5863"/>
        <v>236</v>
      </c>
      <c r="J5381" s="185">
        <f t="shared" si="5863"/>
        <v>179</v>
      </c>
      <c r="K5381" s="185">
        <f t="shared" si="5863"/>
        <v>2985</v>
      </c>
      <c r="L5381" s="185">
        <f t="shared" si="5863"/>
        <v>1111</v>
      </c>
      <c r="M5381" s="147"/>
      <c r="N5381" s="143">
        <f t="shared" ref="N5381:N5444" si="5864">D5381*I5381</f>
        <v>705.6400000000001</v>
      </c>
      <c r="O5381" s="143">
        <f t="shared" si="5860"/>
        <v>214.79999999999998</v>
      </c>
      <c r="P5381" s="143">
        <f t="shared" si="5861"/>
        <v>3134.25</v>
      </c>
      <c r="Q5381" s="143">
        <f t="shared" si="5862"/>
        <v>555.5</v>
      </c>
      <c r="R5381" s="188">
        <f t="shared" ref="R5381:R5444" si="5865">SUM(N5381:Q5381)</f>
        <v>4610.1900000000005</v>
      </c>
      <c r="T5381">
        <v>42539.68</v>
      </c>
      <c r="U5381" s="190">
        <f t="shared" ref="U5381:U5444" si="5866">R5381/T5381</f>
        <v>0.10837387587306722</v>
      </c>
    </row>
    <row r="5382" spans="1:21" x14ac:dyDescent="0.2">
      <c r="A5382" s="178">
        <v>42960</v>
      </c>
      <c r="B5382" s="179">
        <v>0.16666666666666666</v>
      </c>
      <c r="C5382" t="s">
        <v>349</v>
      </c>
      <c r="D5382">
        <v>2.99</v>
      </c>
      <c r="E5382">
        <v>1.01</v>
      </c>
      <c r="F5382">
        <v>1.01</v>
      </c>
      <c r="G5382">
        <v>0.5</v>
      </c>
      <c r="H5382" s="184">
        <f t="shared" ref="H5382:L5382" si="5867">H5358</f>
        <v>0.125</v>
      </c>
      <c r="I5382" s="185">
        <f t="shared" si="5867"/>
        <v>201</v>
      </c>
      <c r="J5382" s="185">
        <f t="shared" si="5867"/>
        <v>205</v>
      </c>
      <c r="K5382" s="185">
        <f t="shared" si="5867"/>
        <v>2985</v>
      </c>
      <c r="L5382" s="185">
        <f t="shared" si="5867"/>
        <v>1717</v>
      </c>
      <c r="M5382" s="147"/>
      <c r="N5382" s="143">
        <f t="shared" si="5864"/>
        <v>600.99</v>
      </c>
      <c r="O5382" s="143">
        <f t="shared" si="5860"/>
        <v>207.05</v>
      </c>
      <c r="P5382" s="143">
        <f t="shared" si="5861"/>
        <v>3014.85</v>
      </c>
      <c r="Q5382" s="143">
        <f t="shared" si="5862"/>
        <v>858.5</v>
      </c>
      <c r="R5382" s="188">
        <f t="shared" si="5865"/>
        <v>4681.3899999999994</v>
      </c>
      <c r="T5382">
        <v>40642.269999999997</v>
      </c>
      <c r="U5382" s="190">
        <f t="shared" si="5866"/>
        <v>0.1151852492491192</v>
      </c>
    </row>
    <row r="5383" spans="1:21" x14ac:dyDescent="0.2">
      <c r="A5383" s="178">
        <v>42960</v>
      </c>
      <c r="B5383" s="179">
        <v>0.20833333333333334</v>
      </c>
      <c r="C5383" t="s">
        <v>349</v>
      </c>
      <c r="D5383">
        <v>2.61</v>
      </c>
      <c r="E5383">
        <v>1.1100000000000001</v>
      </c>
      <c r="F5383">
        <v>1.05</v>
      </c>
      <c r="G5383">
        <v>0.5</v>
      </c>
      <c r="H5383" s="184">
        <f t="shared" ref="H5383:L5383" si="5868">H5359</f>
        <v>0.16666666666666666</v>
      </c>
      <c r="I5383" s="185">
        <f t="shared" si="5868"/>
        <v>185</v>
      </c>
      <c r="J5383" s="185">
        <f t="shared" si="5868"/>
        <v>205</v>
      </c>
      <c r="K5383" s="185">
        <f t="shared" si="5868"/>
        <v>2985</v>
      </c>
      <c r="L5383" s="185">
        <f t="shared" si="5868"/>
        <v>1717</v>
      </c>
      <c r="M5383" s="147"/>
      <c r="N5383" s="143">
        <f t="shared" si="5864"/>
        <v>482.84999999999997</v>
      </c>
      <c r="O5383" s="143">
        <f t="shared" si="5860"/>
        <v>227.55</v>
      </c>
      <c r="P5383" s="143">
        <f t="shared" si="5861"/>
        <v>3134.25</v>
      </c>
      <c r="Q5383" s="143">
        <f t="shared" si="5862"/>
        <v>858.5</v>
      </c>
      <c r="R5383" s="188">
        <f t="shared" si="5865"/>
        <v>4703.1499999999996</v>
      </c>
      <c r="T5383">
        <v>39386.42</v>
      </c>
      <c r="U5383" s="190">
        <f t="shared" si="5866"/>
        <v>0.11941044654477355</v>
      </c>
    </row>
    <row r="5384" spans="1:21" x14ac:dyDescent="0.2">
      <c r="A5384" s="178">
        <v>42960</v>
      </c>
      <c r="B5384" s="179">
        <v>0.25</v>
      </c>
      <c r="C5384" t="s">
        <v>349</v>
      </c>
      <c r="D5384">
        <v>2.99</v>
      </c>
      <c r="E5384">
        <v>2.4</v>
      </c>
      <c r="F5384">
        <v>1.1499999999999999</v>
      </c>
      <c r="G5384">
        <v>0.5</v>
      </c>
      <c r="H5384" s="184">
        <f t="shared" ref="H5384:L5384" si="5869">H5360</f>
        <v>0.20833333333333334</v>
      </c>
      <c r="I5384" s="185">
        <f t="shared" si="5869"/>
        <v>207</v>
      </c>
      <c r="J5384" s="185">
        <f t="shared" si="5869"/>
        <v>283</v>
      </c>
      <c r="K5384" s="185">
        <f t="shared" si="5869"/>
        <v>2985</v>
      </c>
      <c r="L5384" s="185">
        <f t="shared" si="5869"/>
        <v>1717</v>
      </c>
      <c r="M5384" s="147"/>
      <c r="N5384" s="143">
        <f t="shared" si="5864"/>
        <v>618.93000000000006</v>
      </c>
      <c r="O5384" s="143">
        <f t="shared" si="5860"/>
        <v>679.19999999999993</v>
      </c>
      <c r="P5384" s="143">
        <f t="shared" si="5861"/>
        <v>3432.7499999999995</v>
      </c>
      <c r="Q5384" s="143">
        <f t="shared" si="5862"/>
        <v>858.5</v>
      </c>
      <c r="R5384" s="188">
        <f t="shared" si="5865"/>
        <v>5589.3799999999992</v>
      </c>
      <c r="T5384">
        <v>38542.47</v>
      </c>
      <c r="U5384" s="190">
        <f t="shared" si="5866"/>
        <v>0.14501872869071439</v>
      </c>
    </row>
    <row r="5385" spans="1:21" x14ac:dyDescent="0.2">
      <c r="A5385" s="178">
        <v>42960</v>
      </c>
      <c r="B5385" s="179">
        <v>0.29166666666666669</v>
      </c>
      <c r="C5385" t="s">
        <v>349</v>
      </c>
      <c r="D5385">
        <v>3.5</v>
      </c>
      <c r="E5385">
        <v>3.11</v>
      </c>
      <c r="F5385">
        <v>1.5</v>
      </c>
      <c r="G5385">
        <v>2.11</v>
      </c>
      <c r="H5385" s="184">
        <f t="shared" ref="H5385:L5385" si="5870">H5361</f>
        <v>0.25</v>
      </c>
      <c r="I5385" s="185">
        <f t="shared" si="5870"/>
        <v>327</v>
      </c>
      <c r="J5385" s="185">
        <f t="shared" si="5870"/>
        <v>438</v>
      </c>
      <c r="K5385" s="185">
        <f t="shared" si="5870"/>
        <v>2985</v>
      </c>
      <c r="L5385" s="185">
        <f t="shared" si="5870"/>
        <v>1717</v>
      </c>
      <c r="M5385" s="147"/>
      <c r="N5385" s="143">
        <f t="shared" si="5864"/>
        <v>1144.5</v>
      </c>
      <c r="O5385" s="143">
        <f t="shared" si="5860"/>
        <v>1362.1799999999998</v>
      </c>
      <c r="P5385" s="143">
        <f t="shared" si="5861"/>
        <v>4477.5</v>
      </c>
      <c r="Q5385" s="143">
        <f t="shared" si="5862"/>
        <v>3622.87</v>
      </c>
      <c r="R5385" s="188">
        <f t="shared" si="5865"/>
        <v>10607.05</v>
      </c>
      <c r="T5385">
        <v>38179.839999999997</v>
      </c>
      <c r="U5385" s="190">
        <f t="shared" si="5866"/>
        <v>0.2778180840988333</v>
      </c>
    </row>
    <row r="5386" spans="1:21" x14ac:dyDescent="0.2">
      <c r="A5386" s="178">
        <v>42960</v>
      </c>
      <c r="B5386" s="179">
        <v>0.33333333333333331</v>
      </c>
      <c r="C5386" t="s">
        <v>349</v>
      </c>
      <c r="D5386">
        <v>3.5</v>
      </c>
      <c r="E5386">
        <v>2.5</v>
      </c>
      <c r="F5386">
        <v>1.5</v>
      </c>
      <c r="G5386">
        <v>2</v>
      </c>
      <c r="H5386" s="184">
        <f t="shared" ref="H5386:L5386" si="5871">H5362</f>
        <v>0.29166666666666669</v>
      </c>
      <c r="I5386" s="185">
        <f t="shared" si="5871"/>
        <v>249</v>
      </c>
      <c r="J5386" s="185">
        <f t="shared" si="5871"/>
        <v>556</v>
      </c>
      <c r="K5386" s="185">
        <f t="shared" si="5871"/>
        <v>2872</v>
      </c>
      <c r="L5386" s="185">
        <f t="shared" si="5871"/>
        <v>2219</v>
      </c>
      <c r="M5386" s="147"/>
      <c r="N5386" s="143">
        <f t="shared" si="5864"/>
        <v>871.5</v>
      </c>
      <c r="O5386" s="143">
        <f t="shared" si="5860"/>
        <v>1390</v>
      </c>
      <c r="P5386" s="143">
        <f t="shared" si="5861"/>
        <v>4308</v>
      </c>
      <c r="Q5386" s="143">
        <f t="shared" si="5862"/>
        <v>4438</v>
      </c>
      <c r="R5386" s="188">
        <f t="shared" si="5865"/>
        <v>11007.5</v>
      </c>
      <c r="T5386">
        <v>38274.5</v>
      </c>
      <c r="U5386" s="190">
        <f t="shared" si="5866"/>
        <v>0.28759356751884413</v>
      </c>
    </row>
    <row r="5387" spans="1:21" x14ac:dyDescent="0.2">
      <c r="A5387" s="178">
        <v>42960</v>
      </c>
      <c r="B5387" s="179">
        <v>0.375</v>
      </c>
      <c r="C5387" t="s">
        <v>349</v>
      </c>
      <c r="D5387">
        <v>3.5</v>
      </c>
      <c r="E5387">
        <v>3.15</v>
      </c>
      <c r="F5387">
        <v>2</v>
      </c>
      <c r="G5387">
        <v>2.5499999999999998</v>
      </c>
      <c r="H5387" s="184">
        <f t="shared" ref="H5387:L5387" si="5872">H5363</f>
        <v>0.33333333333333331</v>
      </c>
      <c r="I5387" s="185">
        <f t="shared" si="5872"/>
        <v>256</v>
      </c>
      <c r="J5387" s="185">
        <f t="shared" si="5872"/>
        <v>306</v>
      </c>
      <c r="K5387" s="185">
        <f t="shared" si="5872"/>
        <v>2872</v>
      </c>
      <c r="L5387" s="185">
        <f t="shared" si="5872"/>
        <v>2219</v>
      </c>
      <c r="M5387" s="147"/>
      <c r="N5387" s="143">
        <f t="shared" si="5864"/>
        <v>896</v>
      </c>
      <c r="O5387" s="143">
        <f t="shared" si="5860"/>
        <v>963.9</v>
      </c>
      <c r="P5387" s="143">
        <f t="shared" si="5861"/>
        <v>5744</v>
      </c>
      <c r="Q5387" s="143">
        <f t="shared" si="5862"/>
        <v>5658.45</v>
      </c>
      <c r="R5387" s="188">
        <f t="shared" si="5865"/>
        <v>13262.349999999999</v>
      </c>
      <c r="T5387">
        <v>38363.18</v>
      </c>
      <c r="U5387" s="190">
        <f t="shared" si="5866"/>
        <v>0.34570517876776635</v>
      </c>
    </row>
    <row r="5388" spans="1:21" x14ac:dyDescent="0.2">
      <c r="A5388" s="178">
        <v>42960</v>
      </c>
      <c r="B5388" s="179">
        <v>0.41666666666666669</v>
      </c>
      <c r="C5388" t="s">
        <v>349</v>
      </c>
      <c r="D5388">
        <v>3.46</v>
      </c>
      <c r="E5388">
        <v>3.52</v>
      </c>
      <c r="F5388">
        <v>2.42</v>
      </c>
      <c r="G5388">
        <v>3</v>
      </c>
      <c r="H5388" s="184">
        <f t="shared" ref="H5388:L5388" si="5873">H5364</f>
        <v>0.375</v>
      </c>
      <c r="I5388" s="185">
        <f t="shared" si="5873"/>
        <v>156</v>
      </c>
      <c r="J5388" s="185">
        <f t="shared" si="5873"/>
        <v>343</v>
      </c>
      <c r="K5388" s="185">
        <f t="shared" si="5873"/>
        <v>2872</v>
      </c>
      <c r="L5388" s="185">
        <f t="shared" si="5873"/>
        <v>2219</v>
      </c>
      <c r="M5388" s="147"/>
      <c r="N5388" s="143">
        <f t="shared" si="5864"/>
        <v>539.76</v>
      </c>
      <c r="O5388" s="143">
        <f t="shared" si="5860"/>
        <v>1207.3599999999999</v>
      </c>
      <c r="P5388" s="143">
        <f t="shared" si="5861"/>
        <v>6950.24</v>
      </c>
      <c r="Q5388" s="143">
        <f t="shared" si="5862"/>
        <v>6657</v>
      </c>
      <c r="R5388" s="188">
        <f t="shared" si="5865"/>
        <v>15354.36</v>
      </c>
      <c r="T5388">
        <v>40689.14</v>
      </c>
      <c r="U5388" s="190">
        <f t="shared" si="5866"/>
        <v>0.37735769298638411</v>
      </c>
    </row>
    <row r="5389" spans="1:21" x14ac:dyDescent="0.2">
      <c r="A5389" s="178">
        <v>42960</v>
      </c>
      <c r="B5389" s="179">
        <v>0.45833333333333331</v>
      </c>
      <c r="C5389" t="s">
        <v>349</v>
      </c>
      <c r="D5389">
        <v>1</v>
      </c>
      <c r="E5389">
        <v>6.9</v>
      </c>
      <c r="F5389">
        <v>5.18</v>
      </c>
      <c r="G5389">
        <v>2</v>
      </c>
      <c r="H5389" s="184">
        <f t="shared" ref="H5389:L5389" si="5874">H5365</f>
        <v>0.41666666666666669</v>
      </c>
      <c r="I5389" s="185">
        <f t="shared" si="5874"/>
        <v>196</v>
      </c>
      <c r="J5389" s="185">
        <f t="shared" si="5874"/>
        <v>315</v>
      </c>
      <c r="K5389" s="185">
        <f t="shared" si="5874"/>
        <v>2872</v>
      </c>
      <c r="L5389" s="185">
        <f t="shared" si="5874"/>
        <v>2219</v>
      </c>
      <c r="M5389" s="147"/>
      <c r="N5389" s="143">
        <f t="shared" si="5864"/>
        <v>196</v>
      </c>
      <c r="O5389" s="143">
        <f t="shared" si="5860"/>
        <v>2173.5</v>
      </c>
      <c r="P5389" s="143">
        <f t="shared" si="5861"/>
        <v>14876.96</v>
      </c>
      <c r="Q5389" s="143">
        <f t="shared" si="5862"/>
        <v>4438</v>
      </c>
      <c r="R5389" s="188">
        <f t="shared" si="5865"/>
        <v>21684.46</v>
      </c>
      <c r="T5389">
        <v>44250.29</v>
      </c>
      <c r="U5389" s="190">
        <f t="shared" si="5866"/>
        <v>0.49004108221663628</v>
      </c>
    </row>
    <row r="5390" spans="1:21" x14ac:dyDescent="0.2">
      <c r="A5390" s="178">
        <v>42960</v>
      </c>
      <c r="B5390" s="179">
        <v>0.5</v>
      </c>
      <c r="C5390" t="s">
        <v>349</v>
      </c>
      <c r="D5390">
        <v>1</v>
      </c>
      <c r="E5390">
        <v>7.01</v>
      </c>
      <c r="F5390">
        <v>6.15</v>
      </c>
      <c r="G5390">
        <v>3</v>
      </c>
      <c r="H5390" s="184">
        <f t="shared" ref="H5390:L5390" si="5875">H5366</f>
        <v>0.45833333333333331</v>
      </c>
      <c r="I5390" s="185">
        <f t="shared" si="5875"/>
        <v>226</v>
      </c>
      <c r="J5390" s="185">
        <f t="shared" si="5875"/>
        <v>326</v>
      </c>
      <c r="K5390" s="185">
        <f t="shared" si="5875"/>
        <v>2842</v>
      </c>
      <c r="L5390" s="185">
        <f t="shared" si="5875"/>
        <v>1635</v>
      </c>
      <c r="M5390" s="147"/>
      <c r="N5390" s="143">
        <f t="shared" si="5864"/>
        <v>226</v>
      </c>
      <c r="O5390" s="143">
        <f t="shared" si="5860"/>
        <v>2285.2599999999998</v>
      </c>
      <c r="P5390" s="143">
        <f t="shared" si="5861"/>
        <v>17478.3</v>
      </c>
      <c r="Q5390" s="143">
        <f t="shared" si="5862"/>
        <v>4905</v>
      </c>
      <c r="R5390" s="188">
        <f t="shared" si="5865"/>
        <v>24894.559999999998</v>
      </c>
      <c r="T5390">
        <v>47655.72</v>
      </c>
      <c r="U5390" s="190">
        <f t="shared" si="5866"/>
        <v>0.5223834620482074</v>
      </c>
    </row>
    <row r="5391" spans="1:21" x14ac:dyDescent="0.2">
      <c r="A5391" s="178">
        <v>42960</v>
      </c>
      <c r="B5391" s="179">
        <v>0.54166666666666663</v>
      </c>
      <c r="C5391" t="s">
        <v>349</v>
      </c>
      <c r="D5391">
        <v>1</v>
      </c>
      <c r="E5391">
        <v>7.96</v>
      </c>
      <c r="F5391">
        <v>9.33</v>
      </c>
      <c r="G5391">
        <v>1</v>
      </c>
      <c r="H5391" s="184">
        <f t="shared" ref="H5391:L5391" si="5876">H5367</f>
        <v>0.5</v>
      </c>
      <c r="I5391" s="185">
        <f t="shared" si="5876"/>
        <v>222</v>
      </c>
      <c r="J5391" s="185">
        <f t="shared" si="5876"/>
        <v>319</v>
      </c>
      <c r="K5391" s="185">
        <f t="shared" si="5876"/>
        <v>2842</v>
      </c>
      <c r="L5391" s="185">
        <f t="shared" si="5876"/>
        <v>1635</v>
      </c>
      <c r="M5391" s="147"/>
      <c r="N5391" s="143">
        <f t="shared" si="5864"/>
        <v>222</v>
      </c>
      <c r="O5391" s="143">
        <f t="shared" si="5860"/>
        <v>2539.2399999999998</v>
      </c>
      <c r="P5391" s="143">
        <f t="shared" si="5861"/>
        <v>26515.86</v>
      </c>
      <c r="Q5391" s="143">
        <f t="shared" si="5862"/>
        <v>1635</v>
      </c>
      <c r="R5391" s="188">
        <f t="shared" si="5865"/>
        <v>30912.1</v>
      </c>
      <c r="T5391">
        <v>50910.43</v>
      </c>
      <c r="U5391" s="190">
        <f t="shared" si="5866"/>
        <v>0.60718599312557364</v>
      </c>
    </row>
    <row r="5392" spans="1:21" x14ac:dyDescent="0.2">
      <c r="A5392" s="178">
        <v>42960</v>
      </c>
      <c r="B5392" s="179">
        <v>0.58333333333333337</v>
      </c>
      <c r="C5392" t="s">
        <v>349</v>
      </c>
      <c r="D5392">
        <v>1.54</v>
      </c>
      <c r="E5392">
        <v>10.44</v>
      </c>
      <c r="F5392">
        <v>11.8</v>
      </c>
      <c r="G5392">
        <v>3.55</v>
      </c>
      <c r="H5392" s="184">
        <f t="shared" ref="H5392:L5392" si="5877">H5368</f>
        <v>0.54166666666666663</v>
      </c>
      <c r="I5392" s="185">
        <f t="shared" si="5877"/>
        <v>195</v>
      </c>
      <c r="J5392" s="185">
        <f t="shared" si="5877"/>
        <v>299</v>
      </c>
      <c r="K5392" s="185">
        <f t="shared" si="5877"/>
        <v>2842</v>
      </c>
      <c r="L5392" s="185">
        <f t="shared" si="5877"/>
        <v>1635</v>
      </c>
      <c r="M5392" s="147"/>
      <c r="N5392" s="143">
        <f t="shared" si="5864"/>
        <v>300.3</v>
      </c>
      <c r="O5392" s="143">
        <f t="shared" si="5860"/>
        <v>3121.56</v>
      </c>
      <c r="P5392" s="143">
        <f t="shared" si="5861"/>
        <v>33535.599999999999</v>
      </c>
      <c r="Q5392" s="143">
        <f t="shared" si="5862"/>
        <v>5804.25</v>
      </c>
      <c r="R5392" s="188">
        <f t="shared" si="5865"/>
        <v>42761.71</v>
      </c>
      <c r="T5392">
        <v>53882.75</v>
      </c>
      <c r="U5392" s="190">
        <f t="shared" si="5866"/>
        <v>0.79360667374994776</v>
      </c>
    </row>
    <row r="5393" spans="1:21" x14ac:dyDescent="0.2">
      <c r="A5393" s="178">
        <v>42960</v>
      </c>
      <c r="B5393" s="179">
        <v>0.625</v>
      </c>
      <c r="C5393" t="s">
        <v>349</v>
      </c>
      <c r="D5393">
        <v>1</v>
      </c>
      <c r="E5393">
        <v>17.39</v>
      </c>
      <c r="F5393">
        <v>22.99</v>
      </c>
      <c r="G5393">
        <v>3.9</v>
      </c>
      <c r="H5393" s="184">
        <f t="shared" ref="H5393:L5393" si="5878">H5369</f>
        <v>0.58333333333333337</v>
      </c>
      <c r="I5393" s="185">
        <f t="shared" si="5878"/>
        <v>205</v>
      </c>
      <c r="J5393" s="185">
        <f t="shared" si="5878"/>
        <v>237</v>
      </c>
      <c r="K5393" s="185">
        <f t="shared" si="5878"/>
        <v>2842</v>
      </c>
      <c r="L5393" s="185">
        <f t="shared" si="5878"/>
        <v>1635</v>
      </c>
      <c r="M5393" s="147"/>
      <c r="N5393" s="143">
        <f t="shared" si="5864"/>
        <v>205</v>
      </c>
      <c r="O5393" s="143">
        <f t="shared" si="5860"/>
        <v>4121.43</v>
      </c>
      <c r="P5393" s="143">
        <f t="shared" si="5861"/>
        <v>65337.579999999994</v>
      </c>
      <c r="Q5393" s="143">
        <f t="shared" si="5862"/>
        <v>6376.5</v>
      </c>
      <c r="R5393" s="188">
        <f t="shared" si="5865"/>
        <v>76040.509999999995</v>
      </c>
      <c r="T5393">
        <v>56426.82</v>
      </c>
      <c r="U5393" s="190">
        <f t="shared" si="5866"/>
        <v>1.3475951683968721</v>
      </c>
    </row>
    <row r="5394" spans="1:21" x14ac:dyDescent="0.2">
      <c r="A5394" s="178">
        <v>42960</v>
      </c>
      <c r="B5394" s="179">
        <v>0.66666666666666663</v>
      </c>
      <c r="C5394" t="s">
        <v>349</v>
      </c>
      <c r="D5394">
        <v>2.11</v>
      </c>
      <c r="E5394">
        <v>25</v>
      </c>
      <c r="F5394">
        <v>28.49</v>
      </c>
      <c r="G5394">
        <v>3.9</v>
      </c>
      <c r="H5394" s="184">
        <f t="shared" ref="H5394:L5394" si="5879">H5370</f>
        <v>0.625</v>
      </c>
      <c r="I5394" s="185">
        <f t="shared" si="5879"/>
        <v>212</v>
      </c>
      <c r="J5394" s="185">
        <f t="shared" si="5879"/>
        <v>213</v>
      </c>
      <c r="K5394" s="185">
        <f t="shared" si="5879"/>
        <v>2842</v>
      </c>
      <c r="L5394" s="185">
        <f t="shared" si="5879"/>
        <v>1380</v>
      </c>
      <c r="M5394" s="147"/>
      <c r="N5394" s="143">
        <f t="shared" si="5864"/>
        <v>447.32</v>
      </c>
      <c r="O5394" s="143">
        <f t="shared" si="5860"/>
        <v>5325</v>
      </c>
      <c r="P5394" s="143">
        <f t="shared" si="5861"/>
        <v>80968.58</v>
      </c>
      <c r="Q5394" s="143">
        <f t="shared" si="5862"/>
        <v>5382</v>
      </c>
      <c r="R5394" s="188">
        <f t="shared" si="5865"/>
        <v>92122.9</v>
      </c>
      <c r="T5394">
        <v>58736.97</v>
      </c>
      <c r="U5394" s="190">
        <f t="shared" si="5866"/>
        <v>1.5683972121816974</v>
      </c>
    </row>
    <row r="5395" spans="1:21" x14ac:dyDescent="0.2">
      <c r="A5395" s="178">
        <v>42960</v>
      </c>
      <c r="B5395" s="179">
        <v>0.70833333333333337</v>
      </c>
      <c r="C5395" t="s">
        <v>349</v>
      </c>
      <c r="D5395">
        <v>2.31</v>
      </c>
      <c r="E5395">
        <v>31.38</v>
      </c>
      <c r="F5395">
        <v>37.08</v>
      </c>
      <c r="G5395">
        <v>3.9</v>
      </c>
      <c r="H5395" s="184">
        <f t="shared" ref="H5395:L5395" si="5880">H5371</f>
        <v>0.66666666666666663</v>
      </c>
      <c r="I5395" s="185">
        <f t="shared" si="5880"/>
        <v>191</v>
      </c>
      <c r="J5395" s="185">
        <f t="shared" si="5880"/>
        <v>237</v>
      </c>
      <c r="K5395" s="185">
        <f t="shared" si="5880"/>
        <v>2842</v>
      </c>
      <c r="L5395" s="185">
        <f t="shared" si="5880"/>
        <v>1380</v>
      </c>
      <c r="M5395" s="147"/>
      <c r="N5395" s="143">
        <f t="shared" si="5864"/>
        <v>441.21000000000004</v>
      </c>
      <c r="O5395" s="143">
        <f t="shared" si="5860"/>
        <v>7437.0599999999995</v>
      </c>
      <c r="P5395" s="143">
        <f t="shared" si="5861"/>
        <v>105381.36</v>
      </c>
      <c r="Q5395" s="143">
        <f t="shared" si="5862"/>
        <v>5382</v>
      </c>
      <c r="R5395" s="188">
        <f t="shared" si="5865"/>
        <v>118641.63</v>
      </c>
      <c r="T5395">
        <v>60587.56</v>
      </c>
      <c r="U5395" s="190">
        <f t="shared" si="5866"/>
        <v>1.9581846504463953</v>
      </c>
    </row>
    <row r="5396" spans="1:21" x14ac:dyDescent="0.2">
      <c r="A5396" s="178">
        <v>42960</v>
      </c>
      <c r="B5396" s="179">
        <v>0.75</v>
      </c>
      <c r="C5396" t="s">
        <v>349</v>
      </c>
      <c r="D5396">
        <v>2.4</v>
      </c>
      <c r="E5396">
        <v>11.07</v>
      </c>
      <c r="F5396">
        <v>16.77</v>
      </c>
      <c r="G5396">
        <v>3.9</v>
      </c>
      <c r="H5396" s="184">
        <f t="shared" ref="H5396:L5396" si="5881">H5372</f>
        <v>0.70833333333333337</v>
      </c>
      <c r="I5396" s="185">
        <f t="shared" si="5881"/>
        <v>218</v>
      </c>
      <c r="J5396" s="185">
        <f t="shared" si="5881"/>
        <v>258</v>
      </c>
      <c r="K5396" s="185">
        <f t="shared" si="5881"/>
        <v>2842</v>
      </c>
      <c r="L5396" s="185">
        <f t="shared" si="5881"/>
        <v>1380</v>
      </c>
      <c r="M5396" s="147"/>
      <c r="N5396" s="143">
        <f t="shared" si="5864"/>
        <v>523.19999999999993</v>
      </c>
      <c r="O5396" s="143">
        <f t="shared" si="5860"/>
        <v>2856.06</v>
      </c>
      <c r="P5396" s="143">
        <f t="shared" si="5861"/>
        <v>47660.34</v>
      </c>
      <c r="Q5396" s="143">
        <f t="shared" si="5862"/>
        <v>5382</v>
      </c>
      <c r="R5396" s="188">
        <f t="shared" si="5865"/>
        <v>56421.599999999999</v>
      </c>
      <c r="T5396">
        <v>61667.46</v>
      </c>
      <c r="U5396" s="190">
        <f t="shared" si="5866"/>
        <v>0.9149330943742453</v>
      </c>
    </row>
    <row r="5397" spans="1:21" x14ac:dyDescent="0.2">
      <c r="A5397" s="178">
        <v>42960</v>
      </c>
      <c r="B5397" s="179">
        <v>0.79166666666666663</v>
      </c>
      <c r="C5397" t="s">
        <v>349</v>
      </c>
      <c r="D5397">
        <v>2.11</v>
      </c>
      <c r="E5397">
        <v>4</v>
      </c>
      <c r="F5397">
        <v>10.4</v>
      </c>
      <c r="G5397">
        <v>1.54</v>
      </c>
      <c r="H5397" s="184">
        <f t="shared" ref="H5397:L5397" si="5882">H5373</f>
        <v>0.75</v>
      </c>
      <c r="I5397" s="185">
        <f t="shared" si="5882"/>
        <v>240</v>
      </c>
      <c r="J5397" s="185">
        <f t="shared" si="5882"/>
        <v>365</v>
      </c>
      <c r="K5397" s="185">
        <f t="shared" si="5882"/>
        <v>2842</v>
      </c>
      <c r="L5397" s="185">
        <f t="shared" si="5882"/>
        <v>1380</v>
      </c>
      <c r="M5397" s="147"/>
      <c r="N5397" s="143">
        <f t="shared" si="5864"/>
        <v>506.4</v>
      </c>
      <c r="O5397" s="143">
        <f t="shared" si="5860"/>
        <v>1460</v>
      </c>
      <c r="P5397" s="143">
        <f t="shared" si="5861"/>
        <v>29556.799999999999</v>
      </c>
      <c r="Q5397" s="143">
        <f t="shared" si="5862"/>
        <v>2125.2000000000003</v>
      </c>
      <c r="R5397" s="188">
        <f t="shared" si="5865"/>
        <v>33648.400000000001</v>
      </c>
      <c r="T5397">
        <v>61829.05</v>
      </c>
      <c r="U5397" s="190">
        <f t="shared" si="5866"/>
        <v>0.54421667484782643</v>
      </c>
    </row>
    <row r="5398" spans="1:21" x14ac:dyDescent="0.2">
      <c r="A5398" s="178">
        <v>42960</v>
      </c>
      <c r="B5398" s="179">
        <v>0.83333333333333337</v>
      </c>
      <c r="C5398" t="s">
        <v>349</v>
      </c>
      <c r="D5398">
        <v>2.21</v>
      </c>
      <c r="E5398">
        <v>6.12</v>
      </c>
      <c r="F5398">
        <v>8.06</v>
      </c>
      <c r="G5398">
        <v>0.97</v>
      </c>
      <c r="H5398" s="184">
        <f t="shared" ref="H5398:L5398" si="5883">H5374</f>
        <v>0.79166666666666663</v>
      </c>
      <c r="I5398" s="185">
        <f t="shared" si="5883"/>
        <v>320</v>
      </c>
      <c r="J5398" s="185">
        <f t="shared" si="5883"/>
        <v>214</v>
      </c>
      <c r="K5398" s="185">
        <f t="shared" si="5883"/>
        <v>2842</v>
      </c>
      <c r="L5398" s="185">
        <f t="shared" si="5883"/>
        <v>1426</v>
      </c>
      <c r="M5398" s="147"/>
      <c r="N5398" s="143">
        <f t="shared" si="5864"/>
        <v>707.2</v>
      </c>
      <c r="O5398" s="143">
        <f t="shared" si="5860"/>
        <v>1309.68</v>
      </c>
      <c r="P5398" s="143">
        <f t="shared" si="5861"/>
        <v>22906.52</v>
      </c>
      <c r="Q5398" s="143">
        <f t="shared" si="5862"/>
        <v>1383.22</v>
      </c>
      <c r="R5398" s="188">
        <f t="shared" si="5865"/>
        <v>26306.620000000003</v>
      </c>
      <c r="T5398">
        <v>61100.92</v>
      </c>
      <c r="U5398" s="190">
        <f t="shared" si="5866"/>
        <v>0.43054376267984185</v>
      </c>
    </row>
    <row r="5399" spans="1:21" x14ac:dyDescent="0.2">
      <c r="A5399" s="178">
        <v>42960</v>
      </c>
      <c r="B5399" s="179">
        <v>0.875</v>
      </c>
      <c r="C5399" t="s">
        <v>349</v>
      </c>
      <c r="D5399">
        <v>3.5</v>
      </c>
      <c r="E5399">
        <v>6.25</v>
      </c>
      <c r="F5399">
        <v>8.58</v>
      </c>
      <c r="G5399">
        <v>0.97</v>
      </c>
      <c r="H5399" s="184">
        <f t="shared" ref="H5399:L5399" si="5884">H5375</f>
        <v>0.83333333333333337</v>
      </c>
      <c r="I5399" s="185">
        <f t="shared" si="5884"/>
        <v>322</v>
      </c>
      <c r="J5399" s="185">
        <f t="shared" si="5884"/>
        <v>178</v>
      </c>
      <c r="K5399" s="185">
        <f t="shared" si="5884"/>
        <v>2842</v>
      </c>
      <c r="L5399" s="185">
        <f t="shared" si="5884"/>
        <v>1426</v>
      </c>
      <c r="M5399" s="147"/>
      <c r="N5399" s="143">
        <f t="shared" si="5864"/>
        <v>1127</v>
      </c>
      <c r="O5399" s="143">
        <f t="shared" si="5860"/>
        <v>1112.5</v>
      </c>
      <c r="P5399" s="143">
        <f t="shared" si="5861"/>
        <v>24384.36</v>
      </c>
      <c r="Q5399" s="143">
        <f t="shared" si="5862"/>
        <v>1383.22</v>
      </c>
      <c r="R5399" s="188">
        <f t="shared" si="5865"/>
        <v>28007.08</v>
      </c>
      <c r="T5399">
        <v>59315.06</v>
      </c>
      <c r="U5399" s="190">
        <f t="shared" si="5866"/>
        <v>0.47217485744767018</v>
      </c>
    </row>
    <row r="5400" spans="1:21" x14ac:dyDescent="0.2">
      <c r="A5400" s="178">
        <v>42960</v>
      </c>
      <c r="B5400" s="179">
        <v>0.91666666666666663</v>
      </c>
      <c r="C5400" t="s">
        <v>349</v>
      </c>
      <c r="D5400">
        <v>8.41</v>
      </c>
      <c r="E5400">
        <v>5.09</v>
      </c>
      <c r="F5400">
        <v>7.31</v>
      </c>
      <c r="G5400">
        <v>0.97</v>
      </c>
      <c r="H5400" s="184">
        <f t="shared" ref="H5400:L5400" si="5885">H5376</f>
        <v>0.875</v>
      </c>
      <c r="I5400" s="185">
        <f t="shared" si="5885"/>
        <v>337</v>
      </c>
      <c r="J5400" s="185">
        <f t="shared" si="5885"/>
        <v>173</v>
      </c>
      <c r="K5400" s="185">
        <f t="shared" si="5885"/>
        <v>2842</v>
      </c>
      <c r="L5400" s="185">
        <f t="shared" si="5885"/>
        <v>1426</v>
      </c>
      <c r="M5400" s="147"/>
      <c r="N5400" s="143">
        <f t="shared" si="5864"/>
        <v>2834.17</v>
      </c>
      <c r="O5400" s="143">
        <f t="shared" si="5860"/>
        <v>880.56999999999994</v>
      </c>
      <c r="P5400" s="143">
        <f t="shared" si="5861"/>
        <v>20775.02</v>
      </c>
      <c r="Q5400" s="143">
        <f t="shared" si="5862"/>
        <v>1383.22</v>
      </c>
      <c r="R5400" s="188">
        <f t="shared" si="5865"/>
        <v>25872.980000000003</v>
      </c>
      <c r="T5400">
        <v>57801.16</v>
      </c>
      <c r="U5400" s="190">
        <f t="shared" si="5866"/>
        <v>0.44762042837894606</v>
      </c>
    </row>
    <row r="5401" spans="1:21" x14ac:dyDescent="0.2">
      <c r="A5401" s="178">
        <v>42960</v>
      </c>
      <c r="B5401" s="179">
        <v>0.95833333333333337</v>
      </c>
      <c r="C5401" t="s">
        <v>349</v>
      </c>
      <c r="D5401">
        <v>11.07</v>
      </c>
      <c r="E5401">
        <v>5.66</v>
      </c>
      <c r="F5401">
        <v>4</v>
      </c>
      <c r="G5401">
        <v>0.12</v>
      </c>
      <c r="H5401" s="184">
        <f t="shared" ref="H5401:L5401" si="5886">H5377</f>
        <v>0.91666666666666663</v>
      </c>
      <c r="I5401" s="185">
        <f t="shared" si="5886"/>
        <v>394</v>
      </c>
      <c r="J5401" s="185">
        <f t="shared" si="5886"/>
        <v>194</v>
      </c>
      <c r="K5401" s="185">
        <f t="shared" si="5886"/>
        <v>2842</v>
      </c>
      <c r="L5401" s="185">
        <f t="shared" si="5886"/>
        <v>1426</v>
      </c>
      <c r="M5401" s="147"/>
      <c r="N5401" s="143">
        <f t="shared" si="5864"/>
        <v>4361.58</v>
      </c>
      <c r="O5401" s="143">
        <f t="shared" si="5860"/>
        <v>1098.04</v>
      </c>
      <c r="P5401" s="143">
        <f t="shared" si="5861"/>
        <v>11368</v>
      </c>
      <c r="Q5401" s="143">
        <f t="shared" si="5862"/>
        <v>171.12</v>
      </c>
      <c r="R5401" s="188">
        <f t="shared" si="5865"/>
        <v>16998.739999999998</v>
      </c>
      <c r="T5401">
        <v>55869.77</v>
      </c>
      <c r="U5401" s="190">
        <f t="shared" si="5866"/>
        <v>0.30425648790034393</v>
      </c>
    </row>
    <row r="5402" spans="1:21" x14ac:dyDescent="0.2">
      <c r="A5402" s="178">
        <v>42960</v>
      </c>
      <c r="B5402" s="180">
        <v>1</v>
      </c>
      <c r="C5402" t="s">
        <v>349</v>
      </c>
      <c r="D5402">
        <v>5</v>
      </c>
      <c r="E5402">
        <v>3.36</v>
      </c>
      <c r="F5402">
        <v>2.5099999999999998</v>
      </c>
      <c r="G5402">
        <v>0.12</v>
      </c>
      <c r="H5402" s="184">
        <f t="shared" ref="H5402:L5402" si="5887">H5378</f>
        <v>0.95833333333333337</v>
      </c>
      <c r="I5402" s="185">
        <f t="shared" si="5887"/>
        <v>389</v>
      </c>
      <c r="J5402" s="185">
        <f t="shared" si="5887"/>
        <v>265</v>
      </c>
      <c r="K5402" s="185">
        <f t="shared" si="5887"/>
        <v>2985</v>
      </c>
      <c r="L5402" s="185">
        <f t="shared" si="5887"/>
        <v>1111</v>
      </c>
      <c r="M5402" s="147"/>
      <c r="N5402" s="143">
        <f t="shared" si="5864"/>
        <v>1945</v>
      </c>
      <c r="O5402" s="143">
        <f t="shared" si="5860"/>
        <v>890.4</v>
      </c>
      <c r="P5402" s="143">
        <f t="shared" si="5861"/>
        <v>7492.3499999999995</v>
      </c>
      <c r="Q5402" s="143">
        <f t="shared" si="5862"/>
        <v>133.32</v>
      </c>
      <c r="R5402" s="188">
        <f t="shared" si="5865"/>
        <v>10461.07</v>
      </c>
      <c r="T5402">
        <v>52271.65</v>
      </c>
      <c r="U5402" s="190">
        <f t="shared" si="5866"/>
        <v>0.20012894178775684</v>
      </c>
    </row>
    <row r="5403" spans="1:21" x14ac:dyDescent="0.2">
      <c r="A5403" s="178">
        <v>42961</v>
      </c>
      <c r="B5403" s="179">
        <v>4.1666666666666664E-2</v>
      </c>
      <c r="C5403" t="s">
        <v>349</v>
      </c>
      <c r="D5403">
        <v>8.61</v>
      </c>
      <c r="E5403">
        <v>2.61</v>
      </c>
      <c r="F5403">
        <v>1.05</v>
      </c>
      <c r="G5403">
        <v>0.01</v>
      </c>
      <c r="H5403" s="184">
        <f t="shared" ref="H5403:L5403" si="5888">H5379</f>
        <v>1</v>
      </c>
      <c r="I5403" s="185">
        <f t="shared" si="5888"/>
        <v>362</v>
      </c>
      <c r="J5403" s="185">
        <f t="shared" si="5888"/>
        <v>243</v>
      </c>
      <c r="K5403" s="185">
        <f t="shared" si="5888"/>
        <v>2985</v>
      </c>
      <c r="L5403" s="185">
        <f t="shared" si="5888"/>
        <v>1111</v>
      </c>
      <c r="M5403" s="147"/>
      <c r="N5403" s="143">
        <f t="shared" si="5864"/>
        <v>3116.8199999999997</v>
      </c>
      <c r="O5403" s="143">
        <f t="shared" si="5860"/>
        <v>634.23</v>
      </c>
      <c r="P5403" s="143">
        <f t="shared" si="5861"/>
        <v>3134.25</v>
      </c>
      <c r="Q5403" s="143">
        <f t="shared" si="5862"/>
        <v>11.11</v>
      </c>
      <c r="R5403" s="188">
        <f t="shared" si="5865"/>
        <v>6896.4099999999989</v>
      </c>
      <c r="T5403">
        <v>48331.09</v>
      </c>
      <c r="U5403" s="190">
        <f t="shared" si="5866"/>
        <v>0.14269096765663675</v>
      </c>
    </row>
    <row r="5404" spans="1:21" x14ac:dyDescent="0.2">
      <c r="A5404" s="178">
        <v>42961</v>
      </c>
      <c r="B5404" s="179">
        <v>8.3333333333333329E-2</v>
      </c>
      <c r="C5404" t="s">
        <v>349</v>
      </c>
      <c r="D5404">
        <v>5</v>
      </c>
      <c r="E5404">
        <v>2.11</v>
      </c>
      <c r="F5404">
        <v>1</v>
      </c>
      <c r="G5404">
        <v>0.01</v>
      </c>
      <c r="H5404" s="184">
        <f t="shared" ref="H5404:L5404" si="5889">H5380</f>
        <v>4.1666666666666664E-2</v>
      </c>
      <c r="I5404" s="185">
        <f t="shared" si="5889"/>
        <v>294</v>
      </c>
      <c r="J5404" s="185">
        <f t="shared" si="5889"/>
        <v>212</v>
      </c>
      <c r="K5404" s="185">
        <f t="shared" si="5889"/>
        <v>2985</v>
      </c>
      <c r="L5404" s="185">
        <f t="shared" si="5889"/>
        <v>1111</v>
      </c>
      <c r="M5404" s="147"/>
      <c r="N5404" s="143">
        <f t="shared" si="5864"/>
        <v>1470</v>
      </c>
      <c r="O5404" s="143">
        <f t="shared" si="5860"/>
        <v>447.32</v>
      </c>
      <c r="P5404" s="143">
        <f t="shared" si="5861"/>
        <v>2985</v>
      </c>
      <c r="Q5404" s="143">
        <f t="shared" si="5862"/>
        <v>11.11</v>
      </c>
      <c r="R5404" s="188">
        <f t="shared" si="5865"/>
        <v>4913.4299999999994</v>
      </c>
      <c r="T5404">
        <v>44972.31</v>
      </c>
      <c r="U5404" s="190">
        <f t="shared" si="5866"/>
        <v>0.10925456130672406</v>
      </c>
    </row>
    <row r="5405" spans="1:21" x14ac:dyDescent="0.2">
      <c r="A5405" s="178">
        <v>42961</v>
      </c>
      <c r="B5405" s="179">
        <v>0.125</v>
      </c>
      <c r="C5405" t="s">
        <v>349</v>
      </c>
      <c r="D5405">
        <v>3.6</v>
      </c>
      <c r="E5405">
        <v>1.34</v>
      </c>
      <c r="F5405">
        <v>1</v>
      </c>
      <c r="G5405">
        <v>0.5</v>
      </c>
      <c r="H5405" s="184">
        <f t="shared" ref="H5405:L5405" si="5890">H5381</f>
        <v>8.3333333333333329E-2</v>
      </c>
      <c r="I5405" s="185">
        <f t="shared" si="5890"/>
        <v>236</v>
      </c>
      <c r="J5405" s="185">
        <f t="shared" si="5890"/>
        <v>179</v>
      </c>
      <c r="K5405" s="185">
        <f t="shared" si="5890"/>
        <v>2985</v>
      </c>
      <c r="L5405" s="185">
        <f t="shared" si="5890"/>
        <v>1111</v>
      </c>
      <c r="M5405" s="147"/>
      <c r="N5405" s="143">
        <f t="shared" si="5864"/>
        <v>849.6</v>
      </c>
      <c r="O5405" s="143">
        <f t="shared" si="5860"/>
        <v>239.86</v>
      </c>
      <c r="P5405" s="143">
        <f t="shared" si="5861"/>
        <v>2985</v>
      </c>
      <c r="Q5405" s="143">
        <f t="shared" si="5862"/>
        <v>555.5</v>
      </c>
      <c r="R5405" s="188">
        <f t="shared" si="5865"/>
        <v>4629.96</v>
      </c>
      <c r="T5405">
        <v>42605.82</v>
      </c>
      <c r="U5405" s="190">
        <f t="shared" si="5866"/>
        <v>0.10866966062383027</v>
      </c>
    </row>
    <row r="5406" spans="1:21" x14ac:dyDescent="0.2">
      <c r="A5406" s="178">
        <v>42961</v>
      </c>
      <c r="B5406" s="179">
        <v>0.16666666666666666</v>
      </c>
      <c r="C5406" t="s">
        <v>349</v>
      </c>
      <c r="D5406">
        <v>3.5</v>
      </c>
      <c r="E5406">
        <v>1</v>
      </c>
      <c r="F5406">
        <v>1</v>
      </c>
      <c r="G5406">
        <v>0.5</v>
      </c>
      <c r="H5406" s="184">
        <f t="shared" ref="H5406:L5406" si="5891">H5382</f>
        <v>0.125</v>
      </c>
      <c r="I5406" s="185">
        <f t="shared" si="5891"/>
        <v>201</v>
      </c>
      <c r="J5406" s="185">
        <f t="shared" si="5891"/>
        <v>205</v>
      </c>
      <c r="K5406" s="185">
        <f t="shared" si="5891"/>
        <v>2985</v>
      </c>
      <c r="L5406" s="185">
        <f t="shared" si="5891"/>
        <v>1717</v>
      </c>
      <c r="M5406" s="147"/>
      <c r="N5406" s="143">
        <f t="shared" si="5864"/>
        <v>703.5</v>
      </c>
      <c r="O5406" s="143">
        <f t="shared" si="5860"/>
        <v>205</v>
      </c>
      <c r="P5406" s="143">
        <f t="shared" si="5861"/>
        <v>2985</v>
      </c>
      <c r="Q5406" s="143">
        <f t="shared" si="5862"/>
        <v>858.5</v>
      </c>
      <c r="R5406" s="188">
        <f t="shared" si="5865"/>
        <v>4752</v>
      </c>
      <c r="T5406">
        <v>41041.17</v>
      </c>
      <c r="U5406" s="190">
        <f t="shared" si="5866"/>
        <v>0.11578617276261861</v>
      </c>
    </row>
    <row r="5407" spans="1:21" x14ac:dyDescent="0.2">
      <c r="A5407" s="178">
        <v>42961</v>
      </c>
      <c r="B5407" s="179">
        <v>0.20833333333333334</v>
      </c>
      <c r="C5407" t="s">
        <v>349</v>
      </c>
      <c r="D5407">
        <v>3.11</v>
      </c>
      <c r="E5407">
        <v>2</v>
      </c>
      <c r="F5407">
        <v>1</v>
      </c>
      <c r="G5407">
        <v>0.5</v>
      </c>
      <c r="H5407" s="184">
        <f t="shared" ref="H5407:L5407" si="5892">H5383</f>
        <v>0.16666666666666666</v>
      </c>
      <c r="I5407" s="185">
        <f t="shared" si="5892"/>
        <v>185</v>
      </c>
      <c r="J5407" s="185">
        <f t="shared" si="5892"/>
        <v>205</v>
      </c>
      <c r="K5407" s="185">
        <f t="shared" si="5892"/>
        <v>2985</v>
      </c>
      <c r="L5407" s="185">
        <f t="shared" si="5892"/>
        <v>1717</v>
      </c>
      <c r="M5407" s="147"/>
      <c r="N5407" s="143">
        <f t="shared" si="5864"/>
        <v>575.35</v>
      </c>
      <c r="O5407" s="143">
        <f t="shared" si="5860"/>
        <v>410</v>
      </c>
      <c r="P5407" s="143">
        <f t="shared" si="5861"/>
        <v>2985</v>
      </c>
      <c r="Q5407" s="143">
        <f t="shared" si="5862"/>
        <v>858.5</v>
      </c>
      <c r="R5407" s="188">
        <f t="shared" si="5865"/>
        <v>4828.8500000000004</v>
      </c>
      <c r="T5407">
        <v>40155.68</v>
      </c>
      <c r="U5407" s="190">
        <f t="shared" si="5866"/>
        <v>0.1202532244504389</v>
      </c>
    </row>
    <row r="5408" spans="1:21" x14ac:dyDescent="0.2">
      <c r="A5408" s="178">
        <v>42961</v>
      </c>
      <c r="B5408" s="179">
        <v>0.25</v>
      </c>
      <c r="C5408" t="s">
        <v>349</v>
      </c>
      <c r="D5408">
        <v>3.39</v>
      </c>
      <c r="E5408">
        <v>2.54</v>
      </c>
      <c r="F5408">
        <v>1.01</v>
      </c>
      <c r="G5408">
        <v>0.5</v>
      </c>
      <c r="H5408" s="184">
        <f t="shared" ref="H5408:L5408" si="5893">H5384</f>
        <v>0.20833333333333334</v>
      </c>
      <c r="I5408" s="185">
        <f t="shared" si="5893"/>
        <v>207</v>
      </c>
      <c r="J5408" s="185">
        <f t="shared" si="5893"/>
        <v>283</v>
      </c>
      <c r="K5408" s="185">
        <f t="shared" si="5893"/>
        <v>2985</v>
      </c>
      <c r="L5408" s="185">
        <f t="shared" si="5893"/>
        <v>1717</v>
      </c>
      <c r="M5408" s="147"/>
      <c r="N5408" s="143">
        <f t="shared" si="5864"/>
        <v>701.73</v>
      </c>
      <c r="O5408" s="143">
        <f t="shared" si="5860"/>
        <v>718.82</v>
      </c>
      <c r="P5408" s="143">
        <f t="shared" si="5861"/>
        <v>3014.85</v>
      </c>
      <c r="Q5408" s="143">
        <f t="shared" si="5862"/>
        <v>858.5</v>
      </c>
      <c r="R5408" s="188">
        <f t="shared" si="5865"/>
        <v>5293.9</v>
      </c>
      <c r="T5408">
        <v>40205.72</v>
      </c>
      <c r="U5408" s="190">
        <f t="shared" si="5866"/>
        <v>0.13167031954657196</v>
      </c>
    </row>
    <row r="5409" spans="1:21" x14ac:dyDescent="0.2">
      <c r="A5409" s="178">
        <v>42961</v>
      </c>
      <c r="B5409" s="179">
        <v>0.29166666666666669</v>
      </c>
      <c r="C5409" t="s">
        <v>349</v>
      </c>
      <c r="D5409">
        <v>3.5</v>
      </c>
      <c r="E5409">
        <v>3.11</v>
      </c>
      <c r="F5409">
        <v>1.5</v>
      </c>
      <c r="G5409">
        <v>2.5499999999999998</v>
      </c>
      <c r="H5409" s="184">
        <f t="shared" ref="H5409:L5409" si="5894">H5385</f>
        <v>0.25</v>
      </c>
      <c r="I5409" s="185">
        <f t="shared" si="5894"/>
        <v>327</v>
      </c>
      <c r="J5409" s="185">
        <f t="shared" si="5894"/>
        <v>438</v>
      </c>
      <c r="K5409" s="185">
        <f t="shared" si="5894"/>
        <v>2985</v>
      </c>
      <c r="L5409" s="185">
        <f t="shared" si="5894"/>
        <v>1717</v>
      </c>
      <c r="M5409" s="147"/>
      <c r="N5409" s="143">
        <f t="shared" si="5864"/>
        <v>1144.5</v>
      </c>
      <c r="O5409" s="143">
        <f t="shared" si="5860"/>
        <v>1362.1799999999998</v>
      </c>
      <c r="P5409" s="143">
        <f t="shared" si="5861"/>
        <v>4477.5</v>
      </c>
      <c r="Q5409" s="143">
        <f t="shared" si="5862"/>
        <v>4378.3499999999995</v>
      </c>
      <c r="R5409" s="188">
        <f t="shared" si="5865"/>
        <v>11362.529999999999</v>
      </c>
      <c r="T5409">
        <v>41452.160000000003</v>
      </c>
      <c r="U5409" s="190">
        <f t="shared" si="5866"/>
        <v>0.27411189187728691</v>
      </c>
    </row>
    <row r="5410" spans="1:21" x14ac:dyDescent="0.2">
      <c r="A5410" s="178">
        <v>42961</v>
      </c>
      <c r="B5410" s="179">
        <v>0.33333333333333331</v>
      </c>
      <c r="C5410" t="s">
        <v>349</v>
      </c>
      <c r="D5410">
        <v>3.5</v>
      </c>
      <c r="E5410">
        <v>2.5</v>
      </c>
      <c r="F5410">
        <v>2.11</v>
      </c>
      <c r="G5410">
        <v>2.5499999999999998</v>
      </c>
      <c r="H5410" s="184">
        <f t="shared" ref="H5410:L5410" si="5895">H5386</f>
        <v>0.29166666666666669</v>
      </c>
      <c r="I5410" s="185">
        <f t="shared" si="5895"/>
        <v>249</v>
      </c>
      <c r="J5410" s="185">
        <f t="shared" si="5895"/>
        <v>556</v>
      </c>
      <c r="K5410" s="185">
        <f t="shared" si="5895"/>
        <v>2872</v>
      </c>
      <c r="L5410" s="185">
        <f t="shared" si="5895"/>
        <v>2219</v>
      </c>
      <c r="M5410" s="147"/>
      <c r="N5410" s="143">
        <f t="shared" si="5864"/>
        <v>871.5</v>
      </c>
      <c r="O5410" s="143">
        <f t="shared" si="5860"/>
        <v>1390</v>
      </c>
      <c r="P5410" s="143">
        <f t="shared" si="5861"/>
        <v>6059.92</v>
      </c>
      <c r="Q5410" s="143">
        <f t="shared" si="5862"/>
        <v>5658.45</v>
      </c>
      <c r="R5410" s="188">
        <f t="shared" si="5865"/>
        <v>13979.869999999999</v>
      </c>
      <c r="T5410">
        <v>43208.26</v>
      </c>
      <c r="U5410" s="190">
        <f t="shared" si="5866"/>
        <v>0.32354623861270965</v>
      </c>
    </row>
    <row r="5411" spans="1:21" x14ac:dyDescent="0.2">
      <c r="A5411" s="178">
        <v>42961</v>
      </c>
      <c r="B5411" s="179">
        <v>0.375</v>
      </c>
      <c r="C5411" t="s">
        <v>349</v>
      </c>
      <c r="D5411">
        <v>3.98</v>
      </c>
      <c r="E5411">
        <v>4</v>
      </c>
      <c r="F5411">
        <v>2.61</v>
      </c>
      <c r="G5411">
        <v>3.2</v>
      </c>
      <c r="H5411" s="184">
        <f t="shared" ref="H5411:L5411" si="5896">H5387</f>
        <v>0.33333333333333331</v>
      </c>
      <c r="I5411" s="185">
        <f t="shared" si="5896"/>
        <v>256</v>
      </c>
      <c r="J5411" s="185">
        <f t="shared" si="5896"/>
        <v>306</v>
      </c>
      <c r="K5411" s="185">
        <f t="shared" si="5896"/>
        <v>2872</v>
      </c>
      <c r="L5411" s="185">
        <f t="shared" si="5896"/>
        <v>2219</v>
      </c>
      <c r="M5411" s="147"/>
      <c r="N5411" s="143">
        <f t="shared" si="5864"/>
        <v>1018.88</v>
      </c>
      <c r="O5411" s="143">
        <f t="shared" si="5860"/>
        <v>1224</v>
      </c>
      <c r="P5411" s="143">
        <f t="shared" si="5861"/>
        <v>7495.92</v>
      </c>
      <c r="Q5411" s="143">
        <f t="shared" si="5862"/>
        <v>7100.8</v>
      </c>
      <c r="R5411" s="188">
        <f t="shared" si="5865"/>
        <v>16839.599999999999</v>
      </c>
      <c r="T5411">
        <v>43934.62</v>
      </c>
      <c r="U5411" s="190">
        <f t="shared" si="5866"/>
        <v>0.383287712514641</v>
      </c>
    </row>
    <row r="5412" spans="1:21" x14ac:dyDescent="0.2">
      <c r="A5412" s="178">
        <v>42961</v>
      </c>
      <c r="B5412" s="179">
        <v>0.41666666666666669</v>
      </c>
      <c r="C5412" t="s">
        <v>349</v>
      </c>
      <c r="D5412">
        <v>3.01</v>
      </c>
      <c r="E5412">
        <v>4.1500000000000004</v>
      </c>
      <c r="F5412">
        <v>3.75</v>
      </c>
      <c r="G5412">
        <v>3.75</v>
      </c>
      <c r="H5412" s="184">
        <f t="shared" ref="H5412:L5412" si="5897">H5388</f>
        <v>0.375</v>
      </c>
      <c r="I5412" s="185">
        <f t="shared" si="5897"/>
        <v>156</v>
      </c>
      <c r="J5412" s="185">
        <f t="shared" si="5897"/>
        <v>343</v>
      </c>
      <c r="K5412" s="185">
        <f t="shared" si="5897"/>
        <v>2872</v>
      </c>
      <c r="L5412" s="185">
        <f t="shared" si="5897"/>
        <v>2219</v>
      </c>
      <c r="M5412" s="147"/>
      <c r="N5412" s="143">
        <f t="shared" si="5864"/>
        <v>469.55999999999995</v>
      </c>
      <c r="O5412" s="143">
        <f t="shared" si="5860"/>
        <v>1423.45</v>
      </c>
      <c r="P5412" s="143">
        <f t="shared" si="5861"/>
        <v>10770</v>
      </c>
      <c r="Q5412" s="143">
        <f t="shared" si="5862"/>
        <v>8321.25</v>
      </c>
      <c r="R5412" s="188">
        <f t="shared" si="5865"/>
        <v>20984.260000000002</v>
      </c>
      <c r="T5412">
        <v>45724.04</v>
      </c>
      <c r="U5412" s="190">
        <f t="shared" si="5866"/>
        <v>0.45893276272175426</v>
      </c>
    </row>
    <row r="5413" spans="1:21" x14ac:dyDescent="0.2">
      <c r="A5413" s="178">
        <v>42961</v>
      </c>
      <c r="B5413" s="179">
        <v>0.45833333333333331</v>
      </c>
      <c r="C5413" t="s">
        <v>349</v>
      </c>
      <c r="D5413">
        <v>1</v>
      </c>
      <c r="E5413">
        <v>5.46</v>
      </c>
      <c r="F5413">
        <v>5.46</v>
      </c>
      <c r="G5413">
        <v>3</v>
      </c>
      <c r="H5413" s="184">
        <f t="shared" ref="H5413:L5413" si="5898">H5389</f>
        <v>0.41666666666666669</v>
      </c>
      <c r="I5413" s="185">
        <f t="shared" si="5898"/>
        <v>196</v>
      </c>
      <c r="J5413" s="185">
        <f t="shared" si="5898"/>
        <v>315</v>
      </c>
      <c r="K5413" s="185">
        <f t="shared" si="5898"/>
        <v>2872</v>
      </c>
      <c r="L5413" s="185">
        <f t="shared" si="5898"/>
        <v>2219</v>
      </c>
      <c r="M5413" s="147"/>
      <c r="N5413" s="143">
        <f t="shared" si="5864"/>
        <v>196</v>
      </c>
      <c r="O5413" s="143">
        <f t="shared" si="5860"/>
        <v>1719.9</v>
      </c>
      <c r="P5413" s="143">
        <f t="shared" si="5861"/>
        <v>15681.12</v>
      </c>
      <c r="Q5413" s="143">
        <f t="shared" si="5862"/>
        <v>6657</v>
      </c>
      <c r="R5413" s="188">
        <f t="shared" si="5865"/>
        <v>24254.02</v>
      </c>
      <c r="T5413">
        <v>48663.34</v>
      </c>
      <c r="U5413" s="190">
        <f t="shared" si="5866"/>
        <v>0.49840434298180114</v>
      </c>
    </row>
    <row r="5414" spans="1:21" x14ac:dyDescent="0.2">
      <c r="A5414" s="178">
        <v>42961</v>
      </c>
      <c r="B5414" s="179">
        <v>0.5</v>
      </c>
      <c r="C5414" t="s">
        <v>349</v>
      </c>
      <c r="D5414">
        <v>1</v>
      </c>
      <c r="E5414">
        <v>7.46</v>
      </c>
      <c r="F5414">
        <v>8.25</v>
      </c>
      <c r="G5414">
        <v>2.93</v>
      </c>
      <c r="H5414" s="184">
        <f t="shared" ref="H5414:L5414" si="5899">H5390</f>
        <v>0.45833333333333331</v>
      </c>
      <c r="I5414" s="185">
        <f t="shared" si="5899"/>
        <v>226</v>
      </c>
      <c r="J5414" s="185">
        <f t="shared" si="5899"/>
        <v>326</v>
      </c>
      <c r="K5414" s="185">
        <f t="shared" si="5899"/>
        <v>2842</v>
      </c>
      <c r="L5414" s="185">
        <f t="shared" si="5899"/>
        <v>1635</v>
      </c>
      <c r="M5414" s="147"/>
      <c r="N5414" s="143">
        <f t="shared" si="5864"/>
        <v>226</v>
      </c>
      <c r="O5414" s="143">
        <f t="shared" si="5860"/>
        <v>2431.96</v>
      </c>
      <c r="P5414" s="143">
        <f t="shared" si="5861"/>
        <v>23446.5</v>
      </c>
      <c r="Q5414" s="143">
        <f t="shared" si="5862"/>
        <v>4790.55</v>
      </c>
      <c r="R5414" s="188">
        <f t="shared" si="5865"/>
        <v>30895.01</v>
      </c>
      <c r="T5414">
        <v>51995.24</v>
      </c>
      <c r="U5414" s="190">
        <f t="shared" si="5866"/>
        <v>0.59418919885743382</v>
      </c>
    </row>
    <row r="5415" spans="1:21" x14ac:dyDescent="0.2">
      <c r="A5415" s="178">
        <v>42961</v>
      </c>
      <c r="B5415" s="179">
        <v>0.54166666666666663</v>
      </c>
      <c r="C5415" t="s">
        <v>349</v>
      </c>
      <c r="D5415">
        <v>1</v>
      </c>
      <c r="E5415">
        <v>9.9499999999999993</v>
      </c>
      <c r="F5415">
        <v>11.07</v>
      </c>
      <c r="G5415">
        <v>3.9</v>
      </c>
      <c r="H5415" s="184">
        <f t="shared" ref="H5415:L5415" si="5900">H5391</f>
        <v>0.5</v>
      </c>
      <c r="I5415" s="185">
        <f t="shared" si="5900"/>
        <v>222</v>
      </c>
      <c r="J5415" s="185">
        <f t="shared" si="5900"/>
        <v>319</v>
      </c>
      <c r="K5415" s="185">
        <f t="shared" si="5900"/>
        <v>2842</v>
      </c>
      <c r="L5415" s="185">
        <f t="shared" si="5900"/>
        <v>1635</v>
      </c>
      <c r="M5415" s="147"/>
      <c r="N5415" s="143">
        <f t="shared" si="5864"/>
        <v>222</v>
      </c>
      <c r="O5415" s="143">
        <f t="shared" si="5860"/>
        <v>3174.0499999999997</v>
      </c>
      <c r="P5415" s="143">
        <f t="shared" si="5861"/>
        <v>31460.940000000002</v>
      </c>
      <c r="Q5415" s="143">
        <f t="shared" si="5862"/>
        <v>6376.5</v>
      </c>
      <c r="R5415" s="188">
        <f t="shared" si="5865"/>
        <v>41233.490000000005</v>
      </c>
      <c r="T5415">
        <v>55404.15</v>
      </c>
      <c r="U5415" s="190">
        <f t="shared" si="5866"/>
        <v>0.74423107294309188</v>
      </c>
    </row>
    <row r="5416" spans="1:21" x14ac:dyDescent="0.2">
      <c r="A5416" s="178">
        <v>42961</v>
      </c>
      <c r="B5416" s="179">
        <v>0.58333333333333337</v>
      </c>
      <c r="C5416" t="s">
        <v>349</v>
      </c>
      <c r="D5416">
        <v>1.73</v>
      </c>
      <c r="E5416">
        <v>16.12</v>
      </c>
      <c r="F5416">
        <v>17.309999999999999</v>
      </c>
      <c r="G5416">
        <v>4.55</v>
      </c>
      <c r="H5416" s="184">
        <f t="shared" ref="H5416:L5416" si="5901">H5392</f>
        <v>0.54166666666666663</v>
      </c>
      <c r="I5416" s="185">
        <f t="shared" si="5901"/>
        <v>195</v>
      </c>
      <c r="J5416" s="185">
        <f t="shared" si="5901"/>
        <v>299</v>
      </c>
      <c r="K5416" s="185">
        <f t="shared" si="5901"/>
        <v>2842</v>
      </c>
      <c r="L5416" s="185">
        <f t="shared" si="5901"/>
        <v>1635</v>
      </c>
      <c r="M5416" s="147"/>
      <c r="N5416" s="143">
        <f t="shared" si="5864"/>
        <v>337.35</v>
      </c>
      <c r="O5416" s="143">
        <f t="shared" si="5860"/>
        <v>4819.88</v>
      </c>
      <c r="P5416" s="143">
        <f t="shared" si="5861"/>
        <v>49195.02</v>
      </c>
      <c r="Q5416" s="143">
        <f t="shared" si="5862"/>
        <v>7439.25</v>
      </c>
      <c r="R5416" s="188">
        <f t="shared" si="5865"/>
        <v>61791.5</v>
      </c>
      <c r="T5416">
        <v>58626.23</v>
      </c>
      <c r="U5416" s="190">
        <f t="shared" si="5866"/>
        <v>1.0539906795985345</v>
      </c>
    </row>
    <row r="5417" spans="1:21" x14ac:dyDescent="0.2">
      <c r="A5417" s="178">
        <v>42961</v>
      </c>
      <c r="B5417" s="179">
        <v>0.625</v>
      </c>
      <c r="C5417" t="s">
        <v>349</v>
      </c>
      <c r="D5417">
        <v>1</v>
      </c>
      <c r="E5417">
        <v>22.69</v>
      </c>
      <c r="F5417">
        <v>28.55</v>
      </c>
      <c r="G5417">
        <v>3.9</v>
      </c>
      <c r="H5417" s="184">
        <f t="shared" ref="H5417:L5417" si="5902">H5393</f>
        <v>0.58333333333333337</v>
      </c>
      <c r="I5417" s="185">
        <f t="shared" si="5902"/>
        <v>205</v>
      </c>
      <c r="J5417" s="185">
        <f t="shared" si="5902"/>
        <v>237</v>
      </c>
      <c r="K5417" s="185">
        <f t="shared" si="5902"/>
        <v>2842</v>
      </c>
      <c r="L5417" s="185">
        <f t="shared" si="5902"/>
        <v>1635</v>
      </c>
      <c r="M5417" s="147"/>
      <c r="N5417" s="143">
        <f t="shared" si="5864"/>
        <v>205</v>
      </c>
      <c r="O5417" s="143">
        <f t="shared" si="5860"/>
        <v>5377.5300000000007</v>
      </c>
      <c r="P5417" s="143">
        <f t="shared" si="5861"/>
        <v>81139.100000000006</v>
      </c>
      <c r="Q5417" s="143">
        <f t="shared" si="5862"/>
        <v>6376.5</v>
      </c>
      <c r="R5417" s="188">
        <f t="shared" si="5865"/>
        <v>93098.13</v>
      </c>
      <c r="T5417">
        <v>61700.85</v>
      </c>
      <c r="U5417" s="190">
        <f t="shared" si="5866"/>
        <v>1.5088630059391404</v>
      </c>
    </row>
    <row r="5418" spans="1:21" x14ac:dyDescent="0.2">
      <c r="A5418" s="178">
        <v>42961</v>
      </c>
      <c r="B5418" s="179">
        <v>0.66666666666666663</v>
      </c>
      <c r="C5418" t="s">
        <v>349</v>
      </c>
      <c r="D5418">
        <v>2.11</v>
      </c>
      <c r="E5418">
        <v>30.1</v>
      </c>
      <c r="F5418">
        <v>35.58</v>
      </c>
      <c r="G5418">
        <v>3.9</v>
      </c>
      <c r="H5418" s="184">
        <f t="shared" ref="H5418:L5418" si="5903">H5394</f>
        <v>0.625</v>
      </c>
      <c r="I5418" s="185">
        <f t="shared" si="5903"/>
        <v>212</v>
      </c>
      <c r="J5418" s="185">
        <f t="shared" si="5903"/>
        <v>213</v>
      </c>
      <c r="K5418" s="185">
        <f t="shared" si="5903"/>
        <v>2842</v>
      </c>
      <c r="L5418" s="185">
        <f t="shared" si="5903"/>
        <v>1380</v>
      </c>
      <c r="M5418" s="147"/>
      <c r="N5418" s="143">
        <f t="shared" si="5864"/>
        <v>447.32</v>
      </c>
      <c r="O5418" s="143">
        <f t="shared" si="5860"/>
        <v>6411.3</v>
      </c>
      <c r="P5418" s="143">
        <f t="shared" si="5861"/>
        <v>101118.36</v>
      </c>
      <c r="Q5418" s="143">
        <f t="shared" si="5862"/>
        <v>5382</v>
      </c>
      <c r="R5418" s="188">
        <f t="shared" si="5865"/>
        <v>113358.98</v>
      </c>
      <c r="T5418">
        <v>63954.68</v>
      </c>
      <c r="U5418" s="190">
        <f t="shared" si="5866"/>
        <v>1.7724892064192956</v>
      </c>
    </row>
    <row r="5419" spans="1:21" x14ac:dyDescent="0.2">
      <c r="A5419" s="178">
        <v>42961</v>
      </c>
      <c r="B5419" s="179">
        <v>0.70833333333333337</v>
      </c>
      <c r="C5419" t="s">
        <v>349</v>
      </c>
      <c r="D5419">
        <v>2.31</v>
      </c>
      <c r="E5419">
        <v>24.31</v>
      </c>
      <c r="F5419">
        <v>31.31</v>
      </c>
      <c r="G5419">
        <v>3.9</v>
      </c>
      <c r="H5419" s="184">
        <f t="shared" ref="H5419:L5419" si="5904">H5395</f>
        <v>0.66666666666666663</v>
      </c>
      <c r="I5419" s="185">
        <f t="shared" si="5904"/>
        <v>191</v>
      </c>
      <c r="J5419" s="185">
        <f t="shared" si="5904"/>
        <v>237</v>
      </c>
      <c r="K5419" s="185">
        <f t="shared" si="5904"/>
        <v>2842</v>
      </c>
      <c r="L5419" s="185">
        <f t="shared" si="5904"/>
        <v>1380</v>
      </c>
      <c r="M5419" s="147"/>
      <c r="N5419" s="143">
        <f t="shared" si="5864"/>
        <v>441.21000000000004</v>
      </c>
      <c r="O5419" s="143">
        <f t="shared" si="5860"/>
        <v>5761.4699999999993</v>
      </c>
      <c r="P5419" s="143">
        <f t="shared" si="5861"/>
        <v>88983.01999999999</v>
      </c>
      <c r="Q5419" s="143">
        <f t="shared" si="5862"/>
        <v>5382</v>
      </c>
      <c r="R5419" s="188">
        <f t="shared" si="5865"/>
        <v>100567.69999999998</v>
      </c>
      <c r="T5419">
        <v>65379.95</v>
      </c>
      <c r="U5419" s="190">
        <f t="shared" si="5866"/>
        <v>1.5382039906729814</v>
      </c>
    </row>
    <row r="5420" spans="1:21" x14ac:dyDescent="0.2">
      <c r="A5420" s="178">
        <v>42961</v>
      </c>
      <c r="B5420" s="179">
        <v>0.75</v>
      </c>
      <c r="C5420" t="s">
        <v>349</v>
      </c>
      <c r="D5420">
        <v>3.05</v>
      </c>
      <c r="E5420">
        <v>11.59</v>
      </c>
      <c r="F5420">
        <v>17.75</v>
      </c>
      <c r="G5420">
        <v>3.9</v>
      </c>
      <c r="H5420" s="184">
        <f t="shared" ref="H5420:L5420" si="5905">H5396</f>
        <v>0.70833333333333337</v>
      </c>
      <c r="I5420" s="185">
        <f t="shared" si="5905"/>
        <v>218</v>
      </c>
      <c r="J5420" s="185">
        <f t="shared" si="5905"/>
        <v>258</v>
      </c>
      <c r="K5420" s="185">
        <f t="shared" si="5905"/>
        <v>2842</v>
      </c>
      <c r="L5420" s="185">
        <f t="shared" si="5905"/>
        <v>1380</v>
      </c>
      <c r="M5420" s="147"/>
      <c r="N5420" s="143">
        <f t="shared" si="5864"/>
        <v>664.9</v>
      </c>
      <c r="O5420" s="143">
        <f t="shared" si="5860"/>
        <v>2990.22</v>
      </c>
      <c r="P5420" s="143">
        <f t="shared" si="5861"/>
        <v>50445.5</v>
      </c>
      <c r="Q5420" s="143">
        <f t="shared" si="5862"/>
        <v>5382</v>
      </c>
      <c r="R5420" s="188">
        <f t="shared" si="5865"/>
        <v>59482.62</v>
      </c>
      <c r="T5420">
        <v>66015.97</v>
      </c>
      <c r="U5420" s="190">
        <f t="shared" si="5866"/>
        <v>0.90103379530740824</v>
      </c>
    </row>
    <row r="5421" spans="1:21" x14ac:dyDescent="0.2">
      <c r="A5421" s="178">
        <v>42961</v>
      </c>
      <c r="B5421" s="179">
        <v>0.79166666666666663</v>
      </c>
      <c r="C5421" t="s">
        <v>349</v>
      </c>
      <c r="D5421">
        <v>3.5</v>
      </c>
      <c r="E5421">
        <v>6.69</v>
      </c>
      <c r="F5421">
        <v>12.84</v>
      </c>
      <c r="G5421">
        <v>1.7</v>
      </c>
      <c r="H5421" s="184">
        <f t="shared" ref="H5421:L5421" si="5906">H5397</f>
        <v>0.75</v>
      </c>
      <c r="I5421" s="185">
        <f t="shared" si="5906"/>
        <v>240</v>
      </c>
      <c r="J5421" s="185">
        <f t="shared" si="5906"/>
        <v>365</v>
      </c>
      <c r="K5421" s="185">
        <f t="shared" si="5906"/>
        <v>2842</v>
      </c>
      <c r="L5421" s="185">
        <f t="shared" si="5906"/>
        <v>1380</v>
      </c>
      <c r="M5421" s="147"/>
      <c r="N5421" s="143">
        <f t="shared" si="5864"/>
        <v>840</v>
      </c>
      <c r="O5421" s="143">
        <f t="shared" si="5860"/>
        <v>2441.8500000000004</v>
      </c>
      <c r="P5421" s="143">
        <f t="shared" si="5861"/>
        <v>36491.279999999999</v>
      </c>
      <c r="Q5421" s="143">
        <f t="shared" si="5862"/>
        <v>2346</v>
      </c>
      <c r="R5421" s="188">
        <f t="shared" si="5865"/>
        <v>42119.13</v>
      </c>
      <c r="T5421">
        <v>65605.429999999993</v>
      </c>
      <c r="U5421" s="190">
        <f t="shared" si="5866"/>
        <v>0.64200676681792956</v>
      </c>
    </row>
    <row r="5422" spans="1:21" x14ac:dyDescent="0.2">
      <c r="A5422" s="178">
        <v>42961</v>
      </c>
      <c r="B5422" s="179">
        <v>0.83333333333333337</v>
      </c>
      <c r="C5422" t="s">
        <v>349</v>
      </c>
      <c r="D5422">
        <v>2.31</v>
      </c>
      <c r="E5422">
        <v>8.11</v>
      </c>
      <c r="F5422">
        <v>11.8</v>
      </c>
      <c r="G5422">
        <v>3.9</v>
      </c>
      <c r="H5422" s="184">
        <f t="shared" ref="H5422:L5422" si="5907">H5398</f>
        <v>0.79166666666666663</v>
      </c>
      <c r="I5422" s="185">
        <f t="shared" si="5907"/>
        <v>320</v>
      </c>
      <c r="J5422" s="185">
        <f t="shared" si="5907"/>
        <v>214</v>
      </c>
      <c r="K5422" s="185">
        <f t="shared" si="5907"/>
        <v>2842</v>
      </c>
      <c r="L5422" s="185">
        <f t="shared" si="5907"/>
        <v>1426</v>
      </c>
      <c r="M5422" s="147"/>
      <c r="N5422" s="143">
        <f t="shared" si="5864"/>
        <v>739.2</v>
      </c>
      <c r="O5422" s="143">
        <f t="shared" si="5860"/>
        <v>1735.54</v>
      </c>
      <c r="P5422" s="143">
        <f t="shared" si="5861"/>
        <v>33535.599999999999</v>
      </c>
      <c r="Q5422" s="143">
        <f t="shared" si="5862"/>
        <v>5561.4</v>
      </c>
      <c r="R5422" s="188">
        <f t="shared" si="5865"/>
        <v>41571.74</v>
      </c>
      <c r="T5422">
        <v>63951.81</v>
      </c>
      <c r="U5422" s="190">
        <f t="shared" si="5866"/>
        <v>0.65004790325715567</v>
      </c>
    </row>
    <row r="5423" spans="1:21" x14ac:dyDescent="0.2">
      <c r="A5423" s="178">
        <v>42961</v>
      </c>
      <c r="B5423" s="179">
        <v>0.875</v>
      </c>
      <c r="C5423" t="s">
        <v>349</v>
      </c>
      <c r="D5423">
        <v>3</v>
      </c>
      <c r="E5423">
        <v>9.2100000000000009</v>
      </c>
      <c r="F5423">
        <v>11.35</v>
      </c>
      <c r="G5423">
        <v>2</v>
      </c>
      <c r="H5423" s="184">
        <f t="shared" ref="H5423:L5423" si="5908">H5399</f>
        <v>0.83333333333333337</v>
      </c>
      <c r="I5423" s="185">
        <f t="shared" si="5908"/>
        <v>322</v>
      </c>
      <c r="J5423" s="185">
        <f t="shared" si="5908"/>
        <v>178</v>
      </c>
      <c r="K5423" s="185">
        <f t="shared" si="5908"/>
        <v>2842</v>
      </c>
      <c r="L5423" s="185">
        <f t="shared" si="5908"/>
        <v>1426</v>
      </c>
      <c r="M5423" s="147"/>
      <c r="N5423" s="143">
        <f t="shared" si="5864"/>
        <v>966</v>
      </c>
      <c r="O5423" s="143">
        <f t="shared" si="5860"/>
        <v>1639.38</v>
      </c>
      <c r="P5423" s="143">
        <f t="shared" si="5861"/>
        <v>32256.7</v>
      </c>
      <c r="Q5423" s="143">
        <f t="shared" si="5862"/>
        <v>2852</v>
      </c>
      <c r="R5423" s="188">
        <f t="shared" si="5865"/>
        <v>37714.080000000002</v>
      </c>
      <c r="T5423">
        <v>61377.43</v>
      </c>
      <c r="U5423" s="190">
        <f t="shared" si="5866"/>
        <v>0.61446170033512326</v>
      </c>
    </row>
    <row r="5424" spans="1:21" x14ac:dyDescent="0.2">
      <c r="A5424" s="178">
        <v>42961</v>
      </c>
      <c r="B5424" s="179">
        <v>0.91666666666666663</v>
      </c>
      <c r="C5424" t="s">
        <v>349</v>
      </c>
      <c r="D5424">
        <v>5</v>
      </c>
      <c r="E5424">
        <v>6.46</v>
      </c>
      <c r="F5424">
        <v>8.25</v>
      </c>
      <c r="G5424">
        <v>1.1399999999999999</v>
      </c>
      <c r="H5424" s="184">
        <f t="shared" ref="H5424:L5424" si="5909">H5400</f>
        <v>0.875</v>
      </c>
      <c r="I5424" s="185">
        <f t="shared" si="5909"/>
        <v>337</v>
      </c>
      <c r="J5424" s="185">
        <f t="shared" si="5909"/>
        <v>173</v>
      </c>
      <c r="K5424" s="185">
        <f t="shared" si="5909"/>
        <v>2842</v>
      </c>
      <c r="L5424" s="185">
        <f t="shared" si="5909"/>
        <v>1426</v>
      </c>
      <c r="M5424" s="147"/>
      <c r="N5424" s="143">
        <f t="shared" si="5864"/>
        <v>1685</v>
      </c>
      <c r="O5424" s="143">
        <f t="shared" si="5860"/>
        <v>1117.58</v>
      </c>
      <c r="P5424" s="143">
        <f t="shared" si="5861"/>
        <v>23446.5</v>
      </c>
      <c r="Q5424" s="143">
        <f t="shared" si="5862"/>
        <v>1625.6399999999999</v>
      </c>
      <c r="R5424" s="188">
        <f t="shared" si="5865"/>
        <v>27874.720000000001</v>
      </c>
      <c r="T5424">
        <v>59591.8</v>
      </c>
      <c r="U5424" s="190">
        <f t="shared" si="5866"/>
        <v>0.46776100067458948</v>
      </c>
    </row>
    <row r="5425" spans="1:21" x14ac:dyDescent="0.2">
      <c r="A5425" s="178">
        <v>42961</v>
      </c>
      <c r="B5425" s="179">
        <v>0.95833333333333337</v>
      </c>
      <c r="C5425" t="s">
        <v>349</v>
      </c>
      <c r="D5425">
        <v>12</v>
      </c>
      <c r="E5425">
        <v>6.14</v>
      </c>
      <c r="F5425">
        <v>3.22</v>
      </c>
      <c r="G5425">
        <v>0.01</v>
      </c>
      <c r="H5425" s="184">
        <f t="shared" ref="H5425:L5425" si="5910">H5401</f>
        <v>0.91666666666666663</v>
      </c>
      <c r="I5425" s="185">
        <f t="shared" si="5910"/>
        <v>394</v>
      </c>
      <c r="J5425" s="185">
        <f t="shared" si="5910"/>
        <v>194</v>
      </c>
      <c r="K5425" s="185">
        <f t="shared" si="5910"/>
        <v>2842</v>
      </c>
      <c r="L5425" s="185">
        <f t="shared" si="5910"/>
        <v>1426</v>
      </c>
      <c r="M5425" s="147"/>
      <c r="N5425" s="143">
        <f t="shared" si="5864"/>
        <v>4728</v>
      </c>
      <c r="O5425" s="143">
        <f t="shared" si="5860"/>
        <v>1191.1599999999999</v>
      </c>
      <c r="P5425" s="143">
        <f t="shared" si="5861"/>
        <v>9151.24</v>
      </c>
      <c r="Q5425" s="143">
        <f t="shared" si="5862"/>
        <v>14.26</v>
      </c>
      <c r="R5425" s="188">
        <f t="shared" si="5865"/>
        <v>15084.66</v>
      </c>
      <c r="T5425">
        <v>57292.72</v>
      </c>
      <c r="U5425" s="190">
        <f t="shared" si="5866"/>
        <v>0.26329104291086197</v>
      </c>
    </row>
    <row r="5426" spans="1:21" x14ac:dyDescent="0.2">
      <c r="A5426" s="178">
        <v>42961</v>
      </c>
      <c r="B5426" s="180">
        <v>1</v>
      </c>
      <c r="C5426" t="s">
        <v>349</v>
      </c>
      <c r="D5426">
        <v>5</v>
      </c>
      <c r="E5426">
        <v>4.08</v>
      </c>
      <c r="F5426">
        <v>2</v>
      </c>
      <c r="G5426">
        <v>0.12</v>
      </c>
      <c r="H5426" s="184">
        <f t="shared" ref="H5426:L5426" si="5911">H5402</f>
        <v>0.95833333333333337</v>
      </c>
      <c r="I5426" s="185">
        <f t="shared" si="5911"/>
        <v>389</v>
      </c>
      <c r="J5426" s="185">
        <f t="shared" si="5911"/>
        <v>265</v>
      </c>
      <c r="K5426" s="185">
        <f t="shared" si="5911"/>
        <v>2985</v>
      </c>
      <c r="L5426" s="185">
        <f t="shared" si="5911"/>
        <v>1111</v>
      </c>
      <c r="M5426" s="147"/>
      <c r="N5426" s="143">
        <f t="shared" si="5864"/>
        <v>1945</v>
      </c>
      <c r="O5426" s="143">
        <f t="shared" si="5860"/>
        <v>1081.2</v>
      </c>
      <c r="P5426" s="143">
        <f t="shared" si="5861"/>
        <v>5970</v>
      </c>
      <c r="Q5426" s="143">
        <f t="shared" si="5862"/>
        <v>133.32</v>
      </c>
      <c r="R5426" s="188">
        <f t="shared" si="5865"/>
        <v>9129.52</v>
      </c>
      <c r="T5426">
        <v>53155.44</v>
      </c>
      <c r="U5426" s="190">
        <f t="shared" si="5866"/>
        <v>0.17175137671703969</v>
      </c>
    </row>
    <row r="5427" spans="1:21" x14ac:dyDescent="0.2">
      <c r="A5427" s="178">
        <v>42962</v>
      </c>
      <c r="B5427" s="179">
        <v>4.1666666666666664E-2</v>
      </c>
      <c r="C5427" t="s">
        <v>349</v>
      </c>
      <c r="D5427">
        <v>8.11</v>
      </c>
      <c r="E5427">
        <v>2.61</v>
      </c>
      <c r="F5427">
        <v>1</v>
      </c>
      <c r="G5427">
        <v>0.01</v>
      </c>
      <c r="H5427" s="184">
        <f t="shared" ref="H5427:L5427" si="5912">H5403</f>
        <v>1</v>
      </c>
      <c r="I5427" s="185">
        <f t="shared" si="5912"/>
        <v>362</v>
      </c>
      <c r="J5427" s="185">
        <f t="shared" si="5912"/>
        <v>243</v>
      </c>
      <c r="K5427" s="185">
        <f t="shared" si="5912"/>
        <v>2985</v>
      </c>
      <c r="L5427" s="185">
        <f t="shared" si="5912"/>
        <v>1111</v>
      </c>
      <c r="M5427" s="147"/>
      <c r="N5427" s="143">
        <f t="shared" si="5864"/>
        <v>2935.8199999999997</v>
      </c>
      <c r="O5427" s="143">
        <f t="shared" si="5860"/>
        <v>634.23</v>
      </c>
      <c r="P5427" s="143">
        <f t="shared" si="5861"/>
        <v>2985</v>
      </c>
      <c r="Q5427" s="143">
        <f t="shared" si="5862"/>
        <v>11.11</v>
      </c>
      <c r="R5427" s="188">
        <f t="shared" si="5865"/>
        <v>6566.1599999999989</v>
      </c>
      <c r="T5427">
        <v>48799.99</v>
      </c>
      <c r="U5427" s="190">
        <f t="shared" si="5866"/>
        <v>0.13455248658862429</v>
      </c>
    </row>
    <row r="5428" spans="1:21" x14ac:dyDescent="0.2">
      <c r="A5428" s="178">
        <v>42962</v>
      </c>
      <c r="B5428" s="179">
        <v>8.3333333333333329E-2</v>
      </c>
      <c r="C5428" t="s">
        <v>349</v>
      </c>
      <c r="D5428">
        <v>5</v>
      </c>
      <c r="E5428">
        <v>2.11</v>
      </c>
      <c r="F5428">
        <v>1</v>
      </c>
      <c r="G5428">
        <v>0.01</v>
      </c>
      <c r="H5428" s="184">
        <f t="shared" ref="H5428:L5428" si="5913">H5404</f>
        <v>4.1666666666666664E-2</v>
      </c>
      <c r="I5428" s="185">
        <f t="shared" si="5913"/>
        <v>294</v>
      </c>
      <c r="J5428" s="185">
        <f t="shared" si="5913"/>
        <v>212</v>
      </c>
      <c r="K5428" s="185">
        <f t="shared" si="5913"/>
        <v>2985</v>
      </c>
      <c r="L5428" s="185">
        <f t="shared" si="5913"/>
        <v>1111</v>
      </c>
      <c r="M5428" s="147"/>
      <c r="N5428" s="143">
        <f t="shared" si="5864"/>
        <v>1470</v>
      </c>
      <c r="O5428" s="143">
        <f t="shared" si="5860"/>
        <v>447.32</v>
      </c>
      <c r="P5428" s="143">
        <f t="shared" si="5861"/>
        <v>2985</v>
      </c>
      <c r="Q5428" s="143">
        <f t="shared" si="5862"/>
        <v>11.11</v>
      </c>
      <c r="R5428" s="188">
        <f t="shared" si="5865"/>
        <v>4913.4299999999994</v>
      </c>
      <c r="T5428">
        <v>45360.46</v>
      </c>
      <c r="U5428" s="190">
        <f t="shared" si="5866"/>
        <v>0.10831966871588161</v>
      </c>
    </row>
    <row r="5429" spans="1:21" x14ac:dyDescent="0.2">
      <c r="A5429" s="178">
        <v>42962</v>
      </c>
      <c r="B5429" s="179">
        <v>0.125</v>
      </c>
      <c r="C5429" t="s">
        <v>349</v>
      </c>
      <c r="D5429">
        <v>3.5</v>
      </c>
      <c r="E5429">
        <v>1.2</v>
      </c>
      <c r="F5429">
        <v>1</v>
      </c>
      <c r="G5429">
        <v>0.5</v>
      </c>
      <c r="H5429" s="184">
        <f t="shared" ref="H5429:L5429" si="5914">H5405</f>
        <v>8.3333333333333329E-2</v>
      </c>
      <c r="I5429" s="185">
        <f t="shared" si="5914"/>
        <v>236</v>
      </c>
      <c r="J5429" s="185">
        <f t="shared" si="5914"/>
        <v>179</v>
      </c>
      <c r="K5429" s="185">
        <f t="shared" si="5914"/>
        <v>2985</v>
      </c>
      <c r="L5429" s="185">
        <f t="shared" si="5914"/>
        <v>1111</v>
      </c>
      <c r="M5429" s="147"/>
      <c r="N5429" s="143">
        <f t="shared" si="5864"/>
        <v>826</v>
      </c>
      <c r="O5429" s="143">
        <f t="shared" si="5860"/>
        <v>214.79999999999998</v>
      </c>
      <c r="P5429" s="143">
        <f t="shared" si="5861"/>
        <v>2985</v>
      </c>
      <c r="Q5429" s="143">
        <f t="shared" si="5862"/>
        <v>555.5</v>
      </c>
      <c r="R5429" s="188">
        <f t="shared" si="5865"/>
        <v>4581.3</v>
      </c>
      <c r="T5429">
        <v>43146.68</v>
      </c>
      <c r="U5429" s="190">
        <f t="shared" si="5866"/>
        <v>0.10617966434497395</v>
      </c>
    </row>
    <row r="5430" spans="1:21" x14ac:dyDescent="0.2">
      <c r="A5430" s="178">
        <v>42962</v>
      </c>
      <c r="B5430" s="179">
        <v>0.16666666666666666</v>
      </c>
      <c r="C5430" t="s">
        <v>349</v>
      </c>
      <c r="D5430">
        <v>3.5</v>
      </c>
      <c r="E5430">
        <v>1</v>
      </c>
      <c r="F5430">
        <v>1</v>
      </c>
      <c r="G5430">
        <v>0.5</v>
      </c>
      <c r="H5430" s="184">
        <f t="shared" ref="H5430:L5430" si="5915">H5406</f>
        <v>0.125</v>
      </c>
      <c r="I5430" s="185">
        <f t="shared" si="5915"/>
        <v>201</v>
      </c>
      <c r="J5430" s="185">
        <f t="shared" si="5915"/>
        <v>205</v>
      </c>
      <c r="K5430" s="185">
        <f t="shared" si="5915"/>
        <v>2985</v>
      </c>
      <c r="L5430" s="185">
        <f t="shared" si="5915"/>
        <v>1717</v>
      </c>
      <c r="M5430" s="147"/>
      <c r="N5430" s="143">
        <f t="shared" si="5864"/>
        <v>703.5</v>
      </c>
      <c r="O5430" s="143">
        <f t="shared" si="5860"/>
        <v>205</v>
      </c>
      <c r="P5430" s="143">
        <f t="shared" si="5861"/>
        <v>2985</v>
      </c>
      <c r="Q5430" s="143">
        <f t="shared" si="5862"/>
        <v>858.5</v>
      </c>
      <c r="R5430" s="188">
        <f t="shared" si="5865"/>
        <v>4752</v>
      </c>
      <c r="T5430">
        <v>41676.31</v>
      </c>
      <c r="U5430" s="190">
        <f t="shared" si="5866"/>
        <v>0.11402161083838756</v>
      </c>
    </row>
    <row r="5431" spans="1:21" x14ac:dyDescent="0.2">
      <c r="A5431" s="178">
        <v>42962</v>
      </c>
      <c r="B5431" s="179">
        <v>0.20833333333333334</v>
      </c>
      <c r="C5431" t="s">
        <v>349</v>
      </c>
      <c r="D5431">
        <v>2.61</v>
      </c>
      <c r="E5431">
        <v>1</v>
      </c>
      <c r="F5431">
        <v>1</v>
      </c>
      <c r="G5431">
        <v>0.5</v>
      </c>
      <c r="H5431" s="184">
        <f t="shared" ref="H5431:L5431" si="5916">H5407</f>
        <v>0.16666666666666666</v>
      </c>
      <c r="I5431" s="185">
        <f t="shared" si="5916"/>
        <v>185</v>
      </c>
      <c r="J5431" s="185">
        <f t="shared" si="5916"/>
        <v>205</v>
      </c>
      <c r="K5431" s="185">
        <f t="shared" si="5916"/>
        <v>2985</v>
      </c>
      <c r="L5431" s="185">
        <f t="shared" si="5916"/>
        <v>1717</v>
      </c>
      <c r="M5431" s="147"/>
      <c r="N5431" s="143">
        <f t="shared" si="5864"/>
        <v>482.84999999999997</v>
      </c>
      <c r="O5431" s="143">
        <f t="shared" si="5860"/>
        <v>205</v>
      </c>
      <c r="P5431" s="143">
        <f t="shared" si="5861"/>
        <v>2985</v>
      </c>
      <c r="Q5431" s="143">
        <f t="shared" si="5862"/>
        <v>858.5</v>
      </c>
      <c r="R5431" s="188">
        <f t="shared" si="5865"/>
        <v>4531.3500000000004</v>
      </c>
      <c r="T5431">
        <v>40832.61</v>
      </c>
      <c r="U5431" s="190">
        <f t="shared" si="5866"/>
        <v>0.11097380255633917</v>
      </c>
    </row>
    <row r="5432" spans="1:21" x14ac:dyDescent="0.2">
      <c r="A5432" s="178">
        <v>42962</v>
      </c>
      <c r="B5432" s="179">
        <v>0.25</v>
      </c>
      <c r="C5432" t="s">
        <v>349</v>
      </c>
      <c r="D5432">
        <v>2.83</v>
      </c>
      <c r="E5432">
        <v>2.61</v>
      </c>
      <c r="F5432">
        <v>1</v>
      </c>
      <c r="G5432">
        <v>0.5</v>
      </c>
      <c r="H5432" s="184">
        <f t="shared" ref="H5432:L5432" si="5917">H5408</f>
        <v>0.20833333333333334</v>
      </c>
      <c r="I5432" s="185">
        <f t="shared" si="5917"/>
        <v>207</v>
      </c>
      <c r="J5432" s="185">
        <f t="shared" si="5917"/>
        <v>283</v>
      </c>
      <c r="K5432" s="185">
        <f t="shared" si="5917"/>
        <v>2985</v>
      </c>
      <c r="L5432" s="185">
        <f t="shared" si="5917"/>
        <v>1717</v>
      </c>
      <c r="M5432" s="147"/>
      <c r="N5432" s="143">
        <f t="shared" si="5864"/>
        <v>585.81000000000006</v>
      </c>
      <c r="O5432" s="143">
        <f t="shared" si="5860"/>
        <v>738.63</v>
      </c>
      <c r="P5432" s="143">
        <f t="shared" si="5861"/>
        <v>2985</v>
      </c>
      <c r="Q5432" s="143">
        <f t="shared" si="5862"/>
        <v>858.5</v>
      </c>
      <c r="R5432" s="188">
        <f t="shared" si="5865"/>
        <v>5167.9400000000005</v>
      </c>
      <c r="T5432">
        <v>40756.68</v>
      </c>
      <c r="U5432" s="190">
        <f t="shared" si="5866"/>
        <v>0.12679982766015291</v>
      </c>
    </row>
    <row r="5433" spans="1:21" x14ac:dyDescent="0.2">
      <c r="A5433" s="178">
        <v>42962</v>
      </c>
      <c r="B5433" s="179">
        <v>0.29166666666666669</v>
      </c>
      <c r="C5433" t="s">
        <v>349</v>
      </c>
      <c r="D5433">
        <v>3.5</v>
      </c>
      <c r="E5433">
        <v>2.76</v>
      </c>
      <c r="F5433">
        <v>2.11</v>
      </c>
      <c r="G5433">
        <v>3</v>
      </c>
      <c r="H5433" s="184">
        <f t="shared" ref="H5433:L5433" si="5918">H5409</f>
        <v>0.25</v>
      </c>
      <c r="I5433" s="185">
        <f t="shared" si="5918"/>
        <v>327</v>
      </c>
      <c r="J5433" s="185">
        <f t="shared" si="5918"/>
        <v>438</v>
      </c>
      <c r="K5433" s="185">
        <f t="shared" si="5918"/>
        <v>2985</v>
      </c>
      <c r="L5433" s="185">
        <f t="shared" si="5918"/>
        <v>1717</v>
      </c>
      <c r="M5433" s="147"/>
      <c r="N5433" s="143">
        <f t="shared" si="5864"/>
        <v>1144.5</v>
      </c>
      <c r="O5433" s="143">
        <f t="shared" si="5860"/>
        <v>1208.8799999999999</v>
      </c>
      <c r="P5433" s="143">
        <f t="shared" si="5861"/>
        <v>6298.3499999999995</v>
      </c>
      <c r="Q5433" s="143">
        <f t="shared" si="5862"/>
        <v>5151</v>
      </c>
      <c r="R5433" s="188">
        <f t="shared" si="5865"/>
        <v>13802.73</v>
      </c>
      <c r="T5433">
        <v>41995.63</v>
      </c>
      <c r="U5433" s="190">
        <f t="shared" si="5866"/>
        <v>0.3286706259675114</v>
      </c>
    </row>
    <row r="5434" spans="1:21" x14ac:dyDescent="0.2">
      <c r="A5434" s="178">
        <v>42962</v>
      </c>
      <c r="B5434" s="179">
        <v>0.33333333333333331</v>
      </c>
      <c r="C5434" t="s">
        <v>349</v>
      </c>
      <c r="D5434">
        <v>3.64</v>
      </c>
      <c r="E5434">
        <v>2.5</v>
      </c>
      <c r="F5434">
        <v>2.11</v>
      </c>
      <c r="G5434">
        <v>3</v>
      </c>
      <c r="H5434" s="184">
        <f t="shared" ref="H5434:L5434" si="5919">H5410</f>
        <v>0.29166666666666669</v>
      </c>
      <c r="I5434" s="185">
        <f t="shared" si="5919"/>
        <v>249</v>
      </c>
      <c r="J5434" s="185">
        <f t="shared" si="5919"/>
        <v>556</v>
      </c>
      <c r="K5434" s="185">
        <f t="shared" si="5919"/>
        <v>2872</v>
      </c>
      <c r="L5434" s="185">
        <f t="shared" si="5919"/>
        <v>2219</v>
      </c>
      <c r="M5434" s="147"/>
      <c r="N5434" s="143">
        <f t="shared" si="5864"/>
        <v>906.36</v>
      </c>
      <c r="O5434" s="143">
        <f t="shared" si="5860"/>
        <v>1390</v>
      </c>
      <c r="P5434" s="143">
        <f t="shared" si="5861"/>
        <v>6059.92</v>
      </c>
      <c r="Q5434" s="143">
        <f t="shared" si="5862"/>
        <v>6657</v>
      </c>
      <c r="R5434" s="188">
        <f t="shared" si="5865"/>
        <v>15013.28</v>
      </c>
      <c r="T5434">
        <v>44145.41</v>
      </c>
      <c r="U5434" s="190">
        <f t="shared" si="5866"/>
        <v>0.34008699885220228</v>
      </c>
    </row>
    <row r="5435" spans="1:21" x14ac:dyDescent="0.2">
      <c r="A5435" s="178">
        <v>42962</v>
      </c>
      <c r="B5435" s="179">
        <v>0.375</v>
      </c>
      <c r="C5435" t="s">
        <v>349</v>
      </c>
      <c r="D5435">
        <v>3.56</v>
      </c>
      <c r="E5435">
        <v>2.5099999999999998</v>
      </c>
      <c r="F5435">
        <v>2.11</v>
      </c>
      <c r="G5435">
        <v>3</v>
      </c>
      <c r="H5435" s="184">
        <f t="shared" ref="H5435:L5435" si="5920">H5411</f>
        <v>0.33333333333333331</v>
      </c>
      <c r="I5435" s="185">
        <f t="shared" si="5920"/>
        <v>256</v>
      </c>
      <c r="J5435" s="185">
        <f t="shared" si="5920"/>
        <v>306</v>
      </c>
      <c r="K5435" s="185">
        <f t="shared" si="5920"/>
        <v>2872</v>
      </c>
      <c r="L5435" s="185">
        <f t="shared" si="5920"/>
        <v>2219</v>
      </c>
      <c r="M5435" s="147"/>
      <c r="N5435" s="143">
        <f t="shared" si="5864"/>
        <v>911.36</v>
      </c>
      <c r="O5435" s="143">
        <f t="shared" si="5860"/>
        <v>768.06</v>
      </c>
      <c r="P5435" s="143">
        <f t="shared" si="5861"/>
        <v>6059.92</v>
      </c>
      <c r="Q5435" s="143">
        <f t="shared" si="5862"/>
        <v>6657</v>
      </c>
      <c r="R5435" s="188">
        <f t="shared" si="5865"/>
        <v>14396.34</v>
      </c>
      <c r="T5435">
        <v>44846.58</v>
      </c>
      <c r="U5435" s="190">
        <f t="shared" si="5866"/>
        <v>0.32101310735400557</v>
      </c>
    </row>
    <row r="5436" spans="1:21" x14ac:dyDescent="0.2">
      <c r="A5436" s="178">
        <v>42962</v>
      </c>
      <c r="B5436" s="179">
        <v>0.41666666666666669</v>
      </c>
      <c r="C5436" t="s">
        <v>349</v>
      </c>
      <c r="D5436">
        <v>3.5</v>
      </c>
      <c r="E5436">
        <v>2.97</v>
      </c>
      <c r="F5436">
        <v>2.97</v>
      </c>
      <c r="G5436">
        <v>3</v>
      </c>
      <c r="H5436" s="184">
        <f t="shared" ref="H5436:L5436" si="5921">H5412</f>
        <v>0.375</v>
      </c>
      <c r="I5436" s="185">
        <f t="shared" si="5921"/>
        <v>156</v>
      </c>
      <c r="J5436" s="185">
        <f t="shared" si="5921"/>
        <v>343</v>
      </c>
      <c r="K5436" s="185">
        <f t="shared" si="5921"/>
        <v>2872</v>
      </c>
      <c r="L5436" s="185">
        <f t="shared" si="5921"/>
        <v>2219</v>
      </c>
      <c r="M5436" s="147"/>
      <c r="N5436" s="143">
        <f t="shared" si="5864"/>
        <v>546</v>
      </c>
      <c r="O5436" s="143">
        <f t="shared" si="5860"/>
        <v>1018.71</v>
      </c>
      <c r="P5436" s="143">
        <f t="shared" si="5861"/>
        <v>8529.84</v>
      </c>
      <c r="Q5436" s="143">
        <f t="shared" si="5862"/>
        <v>6657</v>
      </c>
      <c r="R5436" s="188">
        <f t="shared" si="5865"/>
        <v>16751.55</v>
      </c>
      <c r="T5436">
        <v>46799.12</v>
      </c>
      <c r="U5436" s="190">
        <f t="shared" si="5866"/>
        <v>0.35794583316951256</v>
      </c>
    </row>
    <row r="5437" spans="1:21" x14ac:dyDescent="0.2">
      <c r="A5437" s="178">
        <v>42962</v>
      </c>
      <c r="B5437" s="179">
        <v>0.45833333333333331</v>
      </c>
      <c r="C5437" t="s">
        <v>349</v>
      </c>
      <c r="D5437">
        <v>2.11</v>
      </c>
      <c r="E5437">
        <v>5.46</v>
      </c>
      <c r="F5437">
        <v>5</v>
      </c>
      <c r="G5437">
        <v>2.14</v>
      </c>
      <c r="H5437" s="184">
        <f t="shared" ref="H5437:L5437" si="5922">H5413</f>
        <v>0.41666666666666669</v>
      </c>
      <c r="I5437" s="185">
        <f t="shared" si="5922"/>
        <v>196</v>
      </c>
      <c r="J5437" s="185">
        <f t="shared" si="5922"/>
        <v>315</v>
      </c>
      <c r="K5437" s="185">
        <f t="shared" si="5922"/>
        <v>2872</v>
      </c>
      <c r="L5437" s="185">
        <f t="shared" si="5922"/>
        <v>2219</v>
      </c>
      <c r="M5437" s="147"/>
      <c r="N5437" s="143">
        <f t="shared" si="5864"/>
        <v>413.56</v>
      </c>
      <c r="O5437" s="143">
        <f t="shared" si="5860"/>
        <v>1719.9</v>
      </c>
      <c r="P5437" s="143">
        <f t="shared" si="5861"/>
        <v>14360</v>
      </c>
      <c r="Q5437" s="143">
        <f t="shared" si="5862"/>
        <v>4748.66</v>
      </c>
      <c r="R5437" s="188">
        <f t="shared" si="5865"/>
        <v>21242.12</v>
      </c>
      <c r="T5437">
        <v>49576.26</v>
      </c>
      <c r="U5437" s="190">
        <f t="shared" si="5866"/>
        <v>0.42847362830516056</v>
      </c>
    </row>
    <row r="5438" spans="1:21" x14ac:dyDescent="0.2">
      <c r="A5438" s="178">
        <v>42962</v>
      </c>
      <c r="B5438" s="179">
        <v>0.5</v>
      </c>
      <c r="C5438" t="s">
        <v>349</v>
      </c>
      <c r="D5438">
        <v>0.69</v>
      </c>
      <c r="E5438">
        <v>8</v>
      </c>
      <c r="F5438">
        <v>6.94</v>
      </c>
      <c r="G5438">
        <v>3</v>
      </c>
      <c r="H5438" s="184">
        <f t="shared" ref="H5438:L5438" si="5923">H5414</f>
        <v>0.45833333333333331</v>
      </c>
      <c r="I5438" s="185">
        <f t="shared" si="5923"/>
        <v>226</v>
      </c>
      <c r="J5438" s="185">
        <f t="shared" si="5923"/>
        <v>326</v>
      </c>
      <c r="K5438" s="185">
        <f t="shared" si="5923"/>
        <v>2842</v>
      </c>
      <c r="L5438" s="185">
        <f t="shared" si="5923"/>
        <v>1635</v>
      </c>
      <c r="M5438" s="147"/>
      <c r="N5438" s="143">
        <f t="shared" si="5864"/>
        <v>155.94</v>
      </c>
      <c r="O5438" s="143">
        <f t="shared" si="5860"/>
        <v>2608</v>
      </c>
      <c r="P5438" s="143">
        <f t="shared" si="5861"/>
        <v>19723.48</v>
      </c>
      <c r="Q5438" s="143">
        <f t="shared" si="5862"/>
        <v>4905</v>
      </c>
      <c r="R5438" s="188">
        <f t="shared" si="5865"/>
        <v>27392.42</v>
      </c>
      <c r="T5438">
        <v>52717.89</v>
      </c>
      <c r="U5438" s="190">
        <f t="shared" si="5866"/>
        <v>0.51960387640704131</v>
      </c>
    </row>
    <row r="5439" spans="1:21" x14ac:dyDescent="0.2">
      <c r="A5439" s="178">
        <v>42962</v>
      </c>
      <c r="B5439" s="179">
        <v>0.54166666666666663</v>
      </c>
      <c r="C5439" t="s">
        <v>349</v>
      </c>
      <c r="D5439">
        <v>1</v>
      </c>
      <c r="E5439">
        <v>8.35</v>
      </c>
      <c r="F5439">
        <v>8.31</v>
      </c>
      <c r="G5439">
        <v>3.9</v>
      </c>
      <c r="H5439" s="184">
        <f t="shared" ref="H5439:L5439" si="5924">H5415</f>
        <v>0.5</v>
      </c>
      <c r="I5439" s="185">
        <f t="shared" si="5924"/>
        <v>222</v>
      </c>
      <c r="J5439" s="185">
        <f t="shared" si="5924"/>
        <v>319</v>
      </c>
      <c r="K5439" s="185">
        <f t="shared" si="5924"/>
        <v>2842</v>
      </c>
      <c r="L5439" s="185">
        <f t="shared" si="5924"/>
        <v>1635</v>
      </c>
      <c r="M5439" s="147"/>
      <c r="N5439" s="143">
        <f t="shared" si="5864"/>
        <v>222</v>
      </c>
      <c r="O5439" s="143">
        <f t="shared" si="5860"/>
        <v>2663.65</v>
      </c>
      <c r="P5439" s="143">
        <f t="shared" si="5861"/>
        <v>23617.02</v>
      </c>
      <c r="Q5439" s="143">
        <f t="shared" si="5862"/>
        <v>6376.5</v>
      </c>
      <c r="R5439" s="188">
        <f t="shared" si="5865"/>
        <v>32879.17</v>
      </c>
      <c r="T5439">
        <v>55944.18</v>
      </c>
      <c r="U5439" s="190">
        <f t="shared" si="5866"/>
        <v>0.58771386049451435</v>
      </c>
    </row>
    <row r="5440" spans="1:21" x14ac:dyDescent="0.2">
      <c r="A5440" s="178">
        <v>42962</v>
      </c>
      <c r="B5440" s="179">
        <v>0.58333333333333337</v>
      </c>
      <c r="C5440" t="s">
        <v>349</v>
      </c>
      <c r="D5440">
        <v>1.68</v>
      </c>
      <c r="E5440">
        <v>11.57</v>
      </c>
      <c r="F5440">
        <v>13.49</v>
      </c>
      <c r="G5440">
        <v>3.9</v>
      </c>
      <c r="H5440" s="184">
        <f t="shared" ref="H5440:L5440" si="5925">H5416</f>
        <v>0.54166666666666663</v>
      </c>
      <c r="I5440" s="185">
        <f t="shared" si="5925"/>
        <v>195</v>
      </c>
      <c r="J5440" s="185">
        <f t="shared" si="5925"/>
        <v>299</v>
      </c>
      <c r="K5440" s="185">
        <f t="shared" si="5925"/>
        <v>2842</v>
      </c>
      <c r="L5440" s="185">
        <f t="shared" si="5925"/>
        <v>1635</v>
      </c>
      <c r="M5440" s="147"/>
      <c r="N5440" s="143">
        <f t="shared" si="5864"/>
        <v>327.59999999999997</v>
      </c>
      <c r="O5440" s="143">
        <f t="shared" si="5860"/>
        <v>3459.4300000000003</v>
      </c>
      <c r="P5440" s="143">
        <f t="shared" si="5861"/>
        <v>38338.58</v>
      </c>
      <c r="Q5440" s="143">
        <f t="shared" si="5862"/>
        <v>6376.5</v>
      </c>
      <c r="R5440" s="188">
        <f t="shared" si="5865"/>
        <v>48502.11</v>
      </c>
      <c r="T5440">
        <v>59209.49</v>
      </c>
      <c r="U5440" s="190">
        <f t="shared" si="5866"/>
        <v>0.81916108380599129</v>
      </c>
    </row>
    <row r="5441" spans="1:21" x14ac:dyDescent="0.2">
      <c r="A5441" s="178">
        <v>42962</v>
      </c>
      <c r="B5441" s="179">
        <v>0.625</v>
      </c>
      <c r="C5441" t="s">
        <v>349</v>
      </c>
      <c r="D5441">
        <v>1</v>
      </c>
      <c r="E5441">
        <v>14.36</v>
      </c>
      <c r="F5441">
        <v>21.4</v>
      </c>
      <c r="G5441">
        <v>1.58</v>
      </c>
      <c r="H5441" s="184">
        <f t="shared" ref="H5441:L5441" si="5926">H5417</f>
        <v>0.58333333333333337</v>
      </c>
      <c r="I5441" s="185">
        <f t="shared" si="5926"/>
        <v>205</v>
      </c>
      <c r="J5441" s="185">
        <f t="shared" si="5926"/>
        <v>237</v>
      </c>
      <c r="K5441" s="185">
        <f t="shared" si="5926"/>
        <v>2842</v>
      </c>
      <c r="L5441" s="185">
        <f t="shared" si="5926"/>
        <v>1635</v>
      </c>
      <c r="M5441" s="147"/>
      <c r="N5441" s="143">
        <f t="shared" si="5864"/>
        <v>205</v>
      </c>
      <c r="O5441" s="143">
        <f t="shared" si="5860"/>
        <v>3403.3199999999997</v>
      </c>
      <c r="P5441" s="143">
        <f t="shared" si="5861"/>
        <v>60818.799999999996</v>
      </c>
      <c r="Q5441" s="143">
        <f t="shared" si="5862"/>
        <v>2583.3000000000002</v>
      </c>
      <c r="R5441" s="188">
        <f t="shared" si="5865"/>
        <v>67010.42</v>
      </c>
      <c r="T5441">
        <v>62301.279999999999</v>
      </c>
      <c r="U5441" s="190">
        <f t="shared" si="5866"/>
        <v>1.0755865690078921</v>
      </c>
    </row>
    <row r="5442" spans="1:21" x14ac:dyDescent="0.2">
      <c r="A5442" s="178">
        <v>42962</v>
      </c>
      <c r="B5442" s="179">
        <v>0.66666666666666663</v>
      </c>
      <c r="C5442" t="s">
        <v>349</v>
      </c>
      <c r="D5442">
        <v>2.21</v>
      </c>
      <c r="E5442">
        <v>20.059999999999999</v>
      </c>
      <c r="F5442">
        <v>27.25</v>
      </c>
      <c r="G5442">
        <v>3.55</v>
      </c>
      <c r="H5442" s="184">
        <f t="shared" ref="H5442:L5442" si="5927">H5418</f>
        <v>0.625</v>
      </c>
      <c r="I5442" s="185">
        <f t="shared" si="5927"/>
        <v>212</v>
      </c>
      <c r="J5442" s="185">
        <f t="shared" si="5927"/>
        <v>213</v>
      </c>
      <c r="K5442" s="185">
        <f t="shared" si="5927"/>
        <v>2842</v>
      </c>
      <c r="L5442" s="185">
        <f t="shared" si="5927"/>
        <v>1380</v>
      </c>
      <c r="M5442" s="147"/>
      <c r="N5442" s="143">
        <f t="shared" si="5864"/>
        <v>468.52</v>
      </c>
      <c r="O5442" s="143">
        <f t="shared" si="5860"/>
        <v>4272.78</v>
      </c>
      <c r="P5442" s="143">
        <f t="shared" si="5861"/>
        <v>77444.5</v>
      </c>
      <c r="Q5442" s="143">
        <f t="shared" si="5862"/>
        <v>4899</v>
      </c>
      <c r="R5442" s="188">
        <f t="shared" si="5865"/>
        <v>87084.800000000003</v>
      </c>
      <c r="T5442">
        <v>64848.06</v>
      </c>
      <c r="U5442" s="190">
        <f t="shared" si="5866"/>
        <v>1.342905246510073</v>
      </c>
    </row>
    <row r="5443" spans="1:21" x14ac:dyDescent="0.2">
      <c r="A5443" s="178">
        <v>42962</v>
      </c>
      <c r="B5443" s="179">
        <v>0.70833333333333337</v>
      </c>
      <c r="C5443" t="s">
        <v>349</v>
      </c>
      <c r="D5443">
        <v>2.61</v>
      </c>
      <c r="E5443">
        <v>17.489999999999998</v>
      </c>
      <c r="F5443">
        <v>24.12</v>
      </c>
      <c r="G5443">
        <v>3.55</v>
      </c>
      <c r="H5443" s="184">
        <f t="shared" ref="H5443:L5443" si="5928">H5419</f>
        <v>0.66666666666666663</v>
      </c>
      <c r="I5443" s="185">
        <f t="shared" si="5928"/>
        <v>191</v>
      </c>
      <c r="J5443" s="185">
        <f t="shared" si="5928"/>
        <v>237</v>
      </c>
      <c r="K5443" s="185">
        <f t="shared" si="5928"/>
        <v>2842</v>
      </c>
      <c r="L5443" s="185">
        <f t="shared" si="5928"/>
        <v>1380</v>
      </c>
      <c r="M5443" s="147"/>
      <c r="N5443" s="143">
        <f t="shared" si="5864"/>
        <v>498.51</v>
      </c>
      <c r="O5443" s="143">
        <f t="shared" si="5860"/>
        <v>4145.1299999999992</v>
      </c>
      <c r="P5443" s="143">
        <f t="shared" si="5861"/>
        <v>68549.040000000008</v>
      </c>
      <c r="Q5443" s="143">
        <f t="shared" si="5862"/>
        <v>4899</v>
      </c>
      <c r="R5443" s="188">
        <f t="shared" si="5865"/>
        <v>78091.680000000008</v>
      </c>
      <c r="T5443">
        <v>66631.19</v>
      </c>
      <c r="U5443" s="190">
        <f t="shared" si="5866"/>
        <v>1.1719988792035683</v>
      </c>
    </row>
    <row r="5444" spans="1:21" x14ac:dyDescent="0.2">
      <c r="A5444" s="178">
        <v>42962</v>
      </c>
      <c r="B5444" s="179">
        <v>0.75</v>
      </c>
      <c r="C5444" t="s">
        <v>349</v>
      </c>
      <c r="D5444">
        <v>2.64</v>
      </c>
      <c r="E5444">
        <v>9.83</v>
      </c>
      <c r="F5444">
        <v>14.83</v>
      </c>
      <c r="G5444">
        <v>1.7</v>
      </c>
      <c r="H5444" s="184">
        <f t="shared" ref="H5444:L5444" si="5929">H5420</f>
        <v>0.70833333333333337</v>
      </c>
      <c r="I5444" s="185">
        <f t="shared" si="5929"/>
        <v>218</v>
      </c>
      <c r="J5444" s="185">
        <f t="shared" si="5929"/>
        <v>258</v>
      </c>
      <c r="K5444" s="185">
        <f t="shared" si="5929"/>
        <v>2842</v>
      </c>
      <c r="L5444" s="185">
        <f t="shared" si="5929"/>
        <v>1380</v>
      </c>
      <c r="M5444" s="147"/>
      <c r="N5444" s="143">
        <f t="shared" si="5864"/>
        <v>575.52</v>
      </c>
      <c r="O5444" s="143">
        <f t="shared" ref="O5444:O5507" si="5930">E5444*J5444</f>
        <v>2536.14</v>
      </c>
      <c r="P5444" s="143">
        <f t="shared" ref="P5444:P5507" si="5931">F5444*K5444</f>
        <v>42146.86</v>
      </c>
      <c r="Q5444" s="143">
        <f t="shared" ref="Q5444:Q5507" si="5932">G5444*L5444</f>
        <v>2346</v>
      </c>
      <c r="R5444" s="188">
        <f t="shared" si="5865"/>
        <v>47604.520000000004</v>
      </c>
      <c r="T5444">
        <v>67216.33</v>
      </c>
      <c r="U5444" s="190">
        <f t="shared" si="5866"/>
        <v>0.70822849149901523</v>
      </c>
    </row>
    <row r="5445" spans="1:21" x14ac:dyDescent="0.2">
      <c r="A5445" s="178">
        <v>42962</v>
      </c>
      <c r="B5445" s="179">
        <v>0.79166666666666663</v>
      </c>
      <c r="C5445" t="s">
        <v>349</v>
      </c>
      <c r="D5445">
        <v>3.5</v>
      </c>
      <c r="E5445">
        <v>7.04</v>
      </c>
      <c r="F5445">
        <v>11.04</v>
      </c>
      <c r="G5445">
        <v>1</v>
      </c>
      <c r="H5445" s="184">
        <f t="shared" ref="H5445:L5445" si="5933">H5421</f>
        <v>0.75</v>
      </c>
      <c r="I5445" s="185">
        <f t="shared" si="5933"/>
        <v>240</v>
      </c>
      <c r="J5445" s="185">
        <f t="shared" si="5933"/>
        <v>365</v>
      </c>
      <c r="K5445" s="185">
        <f t="shared" si="5933"/>
        <v>2842</v>
      </c>
      <c r="L5445" s="185">
        <f t="shared" si="5933"/>
        <v>1380</v>
      </c>
      <c r="M5445" s="147"/>
      <c r="N5445" s="143">
        <f t="shared" ref="N5445:N5508" si="5934">D5445*I5445</f>
        <v>840</v>
      </c>
      <c r="O5445" s="143">
        <f t="shared" si="5930"/>
        <v>2569.6</v>
      </c>
      <c r="P5445" s="143">
        <f t="shared" si="5931"/>
        <v>31375.679999999997</v>
      </c>
      <c r="Q5445" s="143">
        <f t="shared" si="5932"/>
        <v>1380</v>
      </c>
      <c r="R5445" s="188">
        <f t="shared" ref="R5445:R5508" si="5935">SUM(N5445:Q5445)</f>
        <v>36165.279999999999</v>
      </c>
      <c r="T5445">
        <v>66864.710000000006</v>
      </c>
      <c r="U5445" s="190">
        <f t="shared" ref="U5445:U5508" si="5936">R5445/T5445</f>
        <v>0.54087245723491506</v>
      </c>
    </row>
    <row r="5446" spans="1:21" x14ac:dyDescent="0.2">
      <c r="A5446" s="178">
        <v>42962</v>
      </c>
      <c r="B5446" s="179">
        <v>0.83333333333333337</v>
      </c>
      <c r="C5446" t="s">
        <v>349</v>
      </c>
      <c r="D5446">
        <v>2.61</v>
      </c>
      <c r="E5446">
        <v>6.98</v>
      </c>
      <c r="F5446">
        <v>8.8699999999999992</v>
      </c>
      <c r="G5446">
        <v>2.08</v>
      </c>
      <c r="H5446" s="184">
        <f t="shared" ref="H5446:L5446" si="5937">H5422</f>
        <v>0.79166666666666663</v>
      </c>
      <c r="I5446" s="185">
        <f t="shared" si="5937"/>
        <v>320</v>
      </c>
      <c r="J5446" s="185">
        <f t="shared" si="5937"/>
        <v>214</v>
      </c>
      <c r="K5446" s="185">
        <f t="shared" si="5937"/>
        <v>2842</v>
      </c>
      <c r="L5446" s="185">
        <f t="shared" si="5937"/>
        <v>1426</v>
      </c>
      <c r="M5446" s="147"/>
      <c r="N5446" s="143">
        <f t="shared" si="5934"/>
        <v>835.19999999999993</v>
      </c>
      <c r="O5446" s="143">
        <f t="shared" si="5930"/>
        <v>1493.72</v>
      </c>
      <c r="P5446" s="143">
        <f t="shared" si="5931"/>
        <v>25208.539999999997</v>
      </c>
      <c r="Q5446" s="143">
        <f t="shared" si="5932"/>
        <v>2966.08</v>
      </c>
      <c r="R5446" s="188">
        <f t="shared" si="5935"/>
        <v>30503.54</v>
      </c>
      <c r="T5446">
        <v>65303.06</v>
      </c>
      <c r="U5446" s="190">
        <f t="shared" si="5936"/>
        <v>0.46710736066579422</v>
      </c>
    </row>
    <row r="5447" spans="1:21" x14ac:dyDescent="0.2">
      <c r="A5447" s="178">
        <v>42962</v>
      </c>
      <c r="B5447" s="179">
        <v>0.875</v>
      </c>
      <c r="C5447" t="s">
        <v>349</v>
      </c>
      <c r="D5447">
        <v>3.5</v>
      </c>
      <c r="E5447">
        <v>5.5</v>
      </c>
      <c r="F5447">
        <v>7.61</v>
      </c>
      <c r="G5447">
        <v>1.44</v>
      </c>
      <c r="H5447" s="184">
        <f t="shared" ref="H5447:L5447" si="5938">H5423</f>
        <v>0.83333333333333337</v>
      </c>
      <c r="I5447" s="185">
        <f t="shared" si="5938"/>
        <v>322</v>
      </c>
      <c r="J5447" s="185">
        <f t="shared" si="5938"/>
        <v>178</v>
      </c>
      <c r="K5447" s="185">
        <f t="shared" si="5938"/>
        <v>2842</v>
      </c>
      <c r="L5447" s="185">
        <f t="shared" si="5938"/>
        <v>1426</v>
      </c>
      <c r="M5447" s="147"/>
      <c r="N5447" s="143">
        <f t="shared" si="5934"/>
        <v>1127</v>
      </c>
      <c r="O5447" s="143">
        <f t="shared" si="5930"/>
        <v>979</v>
      </c>
      <c r="P5447" s="143">
        <f t="shared" si="5931"/>
        <v>21627.620000000003</v>
      </c>
      <c r="Q5447" s="143">
        <f t="shared" si="5932"/>
        <v>2053.44</v>
      </c>
      <c r="R5447" s="188">
        <f t="shared" si="5935"/>
        <v>25787.06</v>
      </c>
      <c r="T5447">
        <v>62807.94</v>
      </c>
      <c r="U5447" s="190">
        <f t="shared" si="5936"/>
        <v>0.41057006486759479</v>
      </c>
    </row>
    <row r="5448" spans="1:21" x14ac:dyDescent="0.2">
      <c r="A5448" s="178">
        <v>42962</v>
      </c>
      <c r="B5448" s="179">
        <v>0.91666666666666663</v>
      </c>
      <c r="C5448" t="s">
        <v>349</v>
      </c>
      <c r="D5448">
        <v>5</v>
      </c>
      <c r="E5448">
        <v>3.63</v>
      </c>
      <c r="F5448">
        <v>6</v>
      </c>
      <c r="G5448">
        <v>1.3</v>
      </c>
      <c r="H5448" s="184">
        <f t="shared" ref="H5448:L5448" si="5939">H5424</f>
        <v>0.875</v>
      </c>
      <c r="I5448" s="185">
        <f t="shared" si="5939"/>
        <v>337</v>
      </c>
      <c r="J5448" s="185">
        <f t="shared" si="5939"/>
        <v>173</v>
      </c>
      <c r="K5448" s="185">
        <f t="shared" si="5939"/>
        <v>2842</v>
      </c>
      <c r="L5448" s="185">
        <f t="shared" si="5939"/>
        <v>1426</v>
      </c>
      <c r="M5448" s="147"/>
      <c r="N5448" s="143">
        <f t="shared" si="5934"/>
        <v>1685</v>
      </c>
      <c r="O5448" s="143">
        <f t="shared" si="5930"/>
        <v>627.99</v>
      </c>
      <c r="P5448" s="143">
        <f t="shared" si="5931"/>
        <v>17052</v>
      </c>
      <c r="Q5448" s="143">
        <f t="shared" si="5932"/>
        <v>1853.8</v>
      </c>
      <c r="R5448" s="188">
        <f t="shared" si="5935"/>
        <v>21218.789999999997</v>
      </c>
      <c r="T5448">
        <v>61162.28</v>
      </c>
      <c r="U5448" s="190">
        <f t="shared" si="5936"/>
        <v>0.34692607927631208</v>
      </c>
    </row>
    <row r="5449" spans="1:21" x14ac:dyDescent="0.2">
      <c r="A5449" s="178">
        <v>42962</v>
      </c>
      <c r="B5449" s="179">
        <v>0.95833333333333337</v>
      </c>
      <c r="C5449" t="s">
        <v>349</v>
      </c>
      <c r="D5449">
        <v>11.4</v>
      </c>
      <c r="E5449">
        <v>4.99</v>
      </c>
      <c r="F5449">
        <v>3</v>
      </c>
      <c r="G5449">
        <v>0.01</v>
      </c>
      <c r="H5449" s="184">
        <f t="shared" ref="H5449:L5449" si="5940">H5425</f>
        <v>0.91666666666666663</v>
      </c>
      <c r="I5449" s="185">
        <f t="shared" si="5940"/>
        <v>394</v>
      </c>
      <c r="J5449" s="185">
        <f t="shared" si="5940"/>
        <v>194</v>
      </c>
      <c r="K5449" s="185">
        <f t="shared" si="5940"/>
        <v>2842</v>
      </c>
      <c r="L5449" s="185">
        <f t="shared" si="5940"/>
        <v>1426</v>
      </c>
      <c r="M5449" s="147"/>
      <c r="N5449" s="143">
        <f t="shared" si="5934"/>
        <v>4491.6000000000004</v>
      </c>
      <c r="O5449" s="143">
        <f t="shared" si="5930"/>
        <v>968.06000000000006</v>
      </c>
      <c r="P5449" s="143">
        <f t="shared" si="5931"/>
        <v>8526</v>
      </c>
      <c r="Q5449" s="143">
        <f t="shared" si="5932"/>
        <v>14.26</v>
      </c>
      <c r="R5449" s="188">
        <f t="shared" si="5935"/>
        <v>13999.92</v>
      </c>
      <c r="T5449">
        <v>58733.1</v>
      </c>
      <c r="U5449" s="190">
        <f t="shared" si="5936"/>
        <v>0.2383650786353862</v>
      </c>
    </row>
    <row r="5450" spans="1:21" x14ac:dyDescent="0.2">
      <c r="A5450" s="178">
        <v>42962</v>
      </c>
      <c r="B5450" s="180">
        <v>1</v>
      </c>
      <c r="C5450" t="s">
        <v>349</v>
      </c>
      <c r="D5450">
        <v>5</v>
      </c>
      <c r="E5450">
        <v>3</v>
      </c>
      <c r="F5450">
        <v>1.51</v>
      </c>
      <c r="G5450">
        <v>0.01</v>
      </c>
      <c r="H5450" s="184">
        <f t="shared" ref="H5450:L5450" si="5941">H5426</f>
        <v>0.95833333333333337</v>
      </c>
      <c r="I5450" s="185">
        <f t="shared" si="5941"/>
        <v>389</v>
      </c>
      <c r="J5450" s="185">
        <f t="shared" si="5941"/>
        <v>265</v>
      </c>
      <c r="K5450" s="185">
        <f t="shared" si="5941"/>
        <v>2985</v>
      </c>
      <c r="L5450" s="185">
        <f t="shared" si="5941"/>
        <v>1111</v>
      </c>
      <c r="M5450" s="147"/>
      <c r="N5450" s="143">
        <f t="shared" si="5934"/>
        <v>1945</v>
      </c>
      <c r="O5450" s="143">
        <f t="shared" si="5930"/>
        <v>795</v>
      </c>
      <c r="P5450" s="143">
        <f t="shared" si="5931"/>
        <v>4507.3500000000004</v>
      </c>
      <c r="Q5450" s="143">
        <f t="shared" si="5932"/>
        <v>11.11</v>
      </c>
      <c r="R5450" s="188">
        <f t="shared" si="5935"/>
        <v>7258.46</v>
      </c>
      <c r="T5450">
        <v>54703.98</v>
      </c>
      <c r="U5450" s="190">
        <f t="shared" si="5936"/>
        <v>0.13268614093526648</v>
      </c>
    </row>
    <row r="5451" spans="1:21" x14ac:dyDescent="0.2">
      <c r="A5451" s="178">
        <v>42963</v>
      </c>
      <c r="B5451" s="179">
        <v>4.1666666666666664E-2</v>
      </c>
      <c r="C5451" t="s">
        <v>349</v>
      </c>
      <c r="D5451">
        <v>10</v>
      </c>
      <c r="E5451">
        <v>2.61</v>
      </c>
      <c r="F5451">
        <v>1</v>
      </c>
      <c r="G5451">
        <v>0.01</v>
      </c>
      <c r="H5451" s="184">
        <f t="shared" ref="H5451:L5451" si="5942">H5427</f>
        <v>1</v>
      </c>
      <c r="I5451" s="185">
        <f t="shared" si="5942"/>
        <v>362</v>
      </c>
      <c r="J5451" s="185">
        <f t="shared" si="5942"/>
        <v>243</v>
      </c>
      <c r="K5451" s="185">
        <f t="shared" si="5942"/>
        <v>2985</v>
      </c>
      <c r="L5451" s="185">
        <f t="shared" si="5942"/>
        <v>1111</v>
      </c>
      <c r="M5451" s="147"/>
      <c r="N5451" s="143">
        <f t="shared" si="5934"/>
        <v>3620</v>
      </c>
      <c r="O5451" s="143">
        <f t="shared" si="5930"/>
        <v>634.23</v>
      </c>
      <c r="P5451" s="143">
        <f t="shared" si="5931"/>
        <v>2985</v>
      </c>
      <c r="Q5451" s="143">
        <f t="shared" si="5932"/>
        <v>11.11</v>
      </c>
      <c r="R5451" s="188">
        <f t="shared" si="5935"/>
        <v>7250.3399999999992</v>
      </c>
      <c r="T5451">
        <v>50460.88</v>
      </c>
      <c r="U5451" s="190">
        <f t="shared" si="5936"/>
        <v>0.14368239317269138</v>
      </c>
    </row>
    <row r="5452" spans="1:21" x14ac:dyDescent="0.2">
      <c r="A5452" s="178">
        <v>42963</v>
      </c>
      <c r="B5452" s="179">
        <v>8.3333333333333329E-2</v>
      </c>
      <c r="C5452" t="s">
        <v>349</v>
      </c>
      <c r="D5452">
        <v>5.23</v>
      </c>
      <c r="E5452">
        <v>1.72</v>
      </c>
      <c r="F5452">
        <v>1</v>
      </c>
      <c r="G5452">
        <v>0.01</v>
      </c>
      <c r="H5452" s="184">
        <f t="shared" ref="H5452:L5452" si="5943">H5428</f>
        <v>4.1666666666666664E-2</v>
      </c>
      <c r="I5452" s="185">
        <f t="shared" si="5943"/>
        <v>294</v>
      </c>
      <c r="J5452" s="185">
        <f t="shared" si="5943"/>
        <v>212</v>
      </c>
      <c r="K5452" s="185">
        <f t="shared" si="5943"/>
        <v>2985</v>
      </c>
      <c r="L5452" s="185">
        <f t="shared" si="5943"/>
        <v>1111</v>
      </c>
      <c r="M5452" s="147"/>
      <c r="N5452" s="143">
        <f t="shared" si="5934"/>
        <v>1537.6200000000001</v>
      </c>
      <c r="O5452" s="143">
        <f t="shared" si="5930"/>
        <v>364.64</v>
      </c>
      <c r="P5452" s="143">
        <f t="shared" si="5931"/>
        <v>2985</v>
      </c>
      <c r="Q5452" s="143">
        <f t="shared" si="5932"/>
        <v>11.11</v>
      </c>
      <c r="R5452" s="188">
        <f t="shared" si="5935"/>
        <v>4898.37</v>
      </c>
      <c r="T5452">
        <v>47111.41</v>
      </c>
      <c r="U5452" s="190">
        <f t="shared" si="5936"/>
        <v>0.10397417525818055</v>
      </c>
    </row>
    <row r="5453" spans="1:21" x14ac:dyDescent="0.2">
      <c r="A5453" s="178">
        <v>42963</v>
      </c>
      <c r="B5453" s="179">
        <v>0.125</v>
      </c>
      <c r="C5453" t="s">
        <v>349</v>
      </c>
      <c r="D5453">
        <v>3.93</v>
      </c>
      <c r="E5453">
        <v>1.0900000000000001</v>
      </c>
      <c r="F5453">
        <v>1</v>
      </c>
      <c r="G5453">
        <v>0.5</v>
      </c>
      <c r="H5453" s="184">
        <f t="shared" ref="H5453:L5453" si="5944">H5429</f>
        <v>8.3333333333333329E-2</v>
      </c>
      <c r="I5453" s="185">
        <f t="shared" si="5944"/>
        <v>236</v>
      </c>
      <c r="J5453" s="185">
        <f t="shared" si="5944"/>
        <v>179</v>
      </c>
      <c r="K5453" s="185">
        <f t="shared" si="5944"/>
        <v>2985</v>
      </c>
      <c r="L5453" s="185">
        <f t="shared" si="5944"/>
        <v>1111</v>
      </c>
      <c r="M5453" s="147"/>
      <c r="N5453" s="143">
        <f t="shared" si="5934"/>
        <v>927.48</v>
      </c>
      <c r="O5453" s="143">
        <f t="shared" si="5930"/>
        <v>195.11</v>
      </c>
      <c r="P5453" s="143">
        <f t="shared" si="5931"/>
        <v>2985</v>
      </c>
      <c r="Q5453" s="143">
        <f t="shared" si="5932"/>
        <v>555.5</v>
      </c>
      <c r="R5453" s="188">
        <f t="shared" si="5935"/>
        <v>4663.09</v>
      </c>
      <c r="T5453">
        <v>44970.26</v>
      </c>
      <c r="U5453" s="190">
        <f t="shared" si="5936"/>
        <v>0.10369275160961933</v>
      </c>
    </row>
    <row r="5454" spans="1:21" x14ac:dyDescent="0.2">
      <c r="A5454" s="178">
        <v>42963</v>
      </c>
      <c r="B5454" s="179">
        <v>0.16666666666666666</v>
      </c>
      <c r="C5454" t="s">
        <v>349</v>
      </c>
      <c r="D5454">
        <v>3.75</v>
      </c>
      <c r="E5454">
        <v>1</v>
      </c>
      <c r="F5454">
        <v>1</v>
      </c>
      <c r="G5454">
        <v>0.5</v>
      </c>
      <c r="H5454" s="184">
        <f t="shared" ref="H5454:L5454" si="5945">H5430</f>
        <v>0.125</v>
      </c>
      <c r="I5454" s="185">
        <f t="shared" si="5945"/>
        <v>201</v>
      </c>
      <c r="J5454" s="185">
        <f t="shared" si="5945"/>
        <v>205</v>
      </c>
      <c r="K5454" s="185">
        <f t="shared" si="5945"/>
        <v>2985</v>
      </c>
      <c r="L5454" s="185">
        <f t="shared" si="5945"/>
        <v>1717</v>
      </c>
      <c r="M5454" s="147"/>
      <c r="N5454" s="143">
        <f t="shared" si="5934"/>
        <v>753.75</v>
      </c>
      <c r="O5454" s="143">
        <f t="shared" si="5930"/>
        <v>205</v>
      </c>
      <c r="P5454" s="143">
        <f t="shared" si="5931"/>
        <v>2985</v>
      </c>
      <c r="Q5454" s="143">
        <f t="shared" si="5932"/>
        <v>858.5</v>
      </c>
      <c r="R5454" s="188">
        <f t="shared" si="5935"/>
        <v>4802.25</v>
      </c>
      <c r="T5454">
        <v>43488.97</v>
      </c>
      <c r="U5454" s="190">
        <f t="shared" si="5936"/>
        <v>0.11042455132876221</v>
      </c>
    </row>
    <row r="5455" spans="1:21" x14ac:dyDescent="0.2">
      <c r="A5455" s="178">
        <v>42963</v>
      </c>
      <c r="B5455" s="179">
        <v>0.20833333333333334</v>
      </c>
      <c r="C5455" t="s">
        <v>349</v>
      </c>
      <c r="D5455">
        <v>2.61</v>
      </c>
      <c r="E5455">
        <v>1</v>
      </c>
      <c r="F5455">
        <v>1</v>
      </c>
      <c r="G5455">
        <v>0.5</v>
      </c>
      <c r="H5455" s="184">
        <f t="shared" ref="H5455:L5455" si="5946">H5431</f>
        <v>0.16666666666666666</v>
      </c>
      <c r="I5455" s="185">
        <f t="shared" si="5946"/>
        <v>185</v>
      </c>
      <c r="J5455" s="185">
        <f t="shared" si="5946"/>
        <v>205</v>
      </c>
      <c r="K5455" s="185">
        <f t="shared" si="5946"/>
        <v>2985</v>
      </c>
      <c r="L5455" s="185">
        <f t="shared" si="5946"/>
        <v>1717</v>
      </c>
      <c r="M5455" s="147"/>
      <c r="N5455" s="143">
        <f t="shared" si="5934"/>
        <v>482.84999999999997</v>
      </c>
      <c r="O5455" s="143">
        <f t="shared" si="5930"/>
        <v>205</v>
      </c>
      <c r="P5455" s="143">
        <f t="shared" si="5931"/>
        <v>2985</v>
      </c>
      <c r="Q5455" s="143">
        <f t="shared" si="5932"/>
        <v>858.5</v>
      </c>
      <c r="R5455" s="188">
        <f t="shared" si="5935"/>
        <v>4531.3500000000004</v>
      </c>
      <c r="T5455">
        <v>42514.57</v>
      </c>
      <c r="U5455" s="190">
        <f t="shared" si="5936"/>
        <v>0.10658346068183214</v>
      </c>
    </row>
    <row r="5456" spans="1:21" x14ac:dyDescent="0.2">
      <c r="A5456" s="178">
        <v>42963</v>
      </c>
      <c r="B5456" s="179">
        <v>0.25</v>
      </c>
      <c r="C5456" t="s">
        <v>349</v>
      </c>
      <c r="D5456">
        <v>3.5</v>
      </c>
      <c r="E5456">
        <v>2.61</v>
      </c>
      <c r="F5456">
        <v>1</v>
      </c>
      <c r="G5456">
        <v>0.5</v>
      </c>
      <c r="H5456" s="184">
        <f t="shared" ref="H5456:L5456" si="5947">H5432</f>
        <v>0.20833333333333334</v>
      </c>
      <c r="I5456" s="185">
        <f t="shared" si="5947"/>
        <v>207</v>
      </c>
      <c r="J5456" s="185">
        <f t="shared" si="5947"/>
        <v>283</v>
      </c>
      <c r="K5456" s="185">
        <f t="shared" si="5947"/>
        <v>2985</v>
      </c>
      <c r="L5456" s="185">
        <f t="shared" si="5947"/>
        <v>1717</v>
      </c>
      <c r="M5456" s="147"/>
      <c r="N5456" s="143">
        <f t="shared" si="5934"/>
        <v>724.5</v>
      </c>
      <c r="O5456" s="143">
        <f t="shared" si="5930"/>
        <v>738.63</v>
      </c>
      <c r="P5456" s="143">
        <f t="shared" si="5931"/>
        <v>2985</v>
      </c>
      <c r="Q5456" s="143">
        <f t="shared" si="5932"/>
        <v>858.5</v>
      </c>
      <c r="R5456" s="188">
        <f t="shared" si="5935"/>
        <v>5306.63</v>
      </c>
      <c r="T5456">
        <v>42407.21</v>
      </c>
      <c r="U5456" s="190">
        <f t="shared" si="5936"/>
        <v>0.12513508905679011</v>
      </c>
    </row>
    <row r="5457" spans="1:21" x14ac:dyDescent="0.2">
      <c r="A5457" s="178">
        <v>42963</v>
      </c>
      <c r="B5457" s="179">
        <v>0.29166666666666669</v>
      </c>
      <c r="C5457" t="s">
        <v>349</v>
      </c>
      <c r="D5457">
        <v>3.5</v>
      </c>
      <c r="E5457">
        <v>3.6</v>
      </c>
      <c r="F5457">
        <v>2.11</v>
      </c>
      <c r="G5457">
        <v>3</v>
      </c>
      <c r="H5457" s="184">
        <f t="shared" ref="H5457:L5457" si="5948">H5433</f>
        <v>0.25</v>
      </c>
      <c r="I5457" s="185">
        <f t="shared" si="5948"/>
        <v>327</v>
      </c>
      <c r="J5457" s="185">
        <f t="shared" si="5948"/>
        <v>438</v>
      </c>
      <c r="K5457" s="185">
        <f t="shared" si="5948"/>
        <v>2985</v>
      </c>
      <c r="L5457" s="185">
        <f t="shared" si="5948"/>
        <v>1717</v>
      </c>
      <c r="M5457" s="147"/>
      <c r="N5457" s="143">
        <f t="shared" si="5934"/>
        <v>1144.5</v>
      </c>
      <c r="O5457" s="143">
        <f t="shared" si="5930"/>
        <v>1576.8</v>
      </c>
      <c r="P5457" s="143">
        <f t="shared" si="5931"/>
        <v>6298.3499999999995</v>
      </c>
      <c r="Q5457" s="143">
        <f t="shared" si="5932"/>
        <v>5151</v>
      </c>
      <c r="R5457" s="188">
        <f t="shared" si="5935"/>
        <v>14170.65</v>
      </c>
      <c r="T5457">
        <v>43549.61</v>
      </c>
      <c r="U5457" s="190">
        <f t="shared" si="5936"/>
        <v>0.32539097365051028</v>
      </c>
    </row>
    <row r="5458" spans="1:21" x14ac:dyDescent="0.2">
      <c r="A5458" s="178">
        <v>42963</v>
      </c>
      <c r="B5458" s="179">
        <v>0.33333333333333331</v>
      </c>
      <c r="C5458" t="s">
        <v>349</v>
      </c>
      <c r="D5458">
        <v>3.95</v>
      </c>
      <c r="E5458">
        <v>2.82</v>
      </c>
      <c r="F5458">
        <v>2.61</v>
      </c>
      <c r="G5458">
        <v>2.81</v>
      </c>
      <c r="H5458" s="184">
        <f t="shared" ref="H5458:L5458" si="5949">H5434</f>
        <v>0.29166666666666669</v>
      </c>
      <c r="I5458" s="185">
        <f t="shared" si="5949"/>
        <v>249</v>
      </c>
      <c r="J5458" s="185">
        <f t="shared" si="5949"/>
        <v>556</v>
      </c>
      <c r="K5458" s="185">
        <f t="shared" si="5949"/>
        <v>2872</v>
      </c>
      <c r="L5458" s="185">
        <f t="shared" si="5949"/>
        <v>2219</v>
      </c>
      <c r="M5458" s="147"/>
      <c r="N5458" s="143">
        <f t="shared" si="5934"/>
        <v>983.55000000000007</v>
      </c>
      <c r="O5458" s="143">
        <f t="shared" si="5930"/>
        <v>1567.9199999999998</v>
      </c>
      <c r="P5458" s="143">
        <f t="shared" si="5931"/>
        <v>7495.92</v>
      </c>
      <c r="Q5458" s="143">
        <f t="shared" si="5932"/>
        <v>6235.39</v>
      </c>
      <c r="R5458" s="188">
        <f t="shared" si="5935"/>
        <v>16282.779999999999</v>
      </c>
      <c r="T5458">
        <v>45722.2</v>
      </c>
      <c r="U5458" s="190">
        <f t="shared" si="5936"/>
        <v>0.3561241585050588</v>
      </c>
    </row>
    <row r="5459" spans="1:21" x14ac:dyDescent="0.2">
      <c r="A5459" s="178">
        <v>42963</v>
      </c>
      <c r="B5459" s="179">
        <v>0.375</v>
      </c>
      <c r="C5459" t="s">
        <v>349</v>
      </c>
      <c r="D5459">
        <v>3.95</v>
      </c>
      <c r="E5459">
        <v>3.11</v>
      </c>
      <c r="F5459">
        <v>2.11</v>
      </c>
      <c r="G5459">
        <v>3.57</v>
      </c>
      <c r="H5459" s="184">
        <f t="shared" ref="H5459:L5459" si="5950">H5435</f>
        <v>0.33333333333333331</v>
      </c>
      <c r="I5459" s="185">
        <f t="shared" si="5950"/>
        <v>256</v>
      </c>
      <c r="J5459" s="185">
        <f t="shared" si="5950"/>
        <v>306</v>
      </c>
      <c r="K5459" s="185">
        <f t="shared" si="5950"/>
        <v>2872</v>
      </c>
      <c r="L5459" s="185">
        <f t="shared" si="5950"/>
        <v>2219</v>
      </c>
      <c r="M5459" s="147"/>
      <c r="N5459" s="143">
        <f t="shared" si="5934"/>
        <v>1011.2</v>
      </c>
      <c r="O5459" s="143">
        <f t="shared" si="5930"/>
        <v>951.66</v>
      </c>
      <c r="P5459" s="143">
        <f t="shared" si="5931"/>
        <v>6059.92</v>
      </c>
      <c r="Q5459" s="143">
        <f t="shared" si="5932"/>
        <v>7921.83</v>
      </c>
      <c r="R5459" s="188">
        <f t="shared" si="5935"/>
        <v>15944.61</v>
      </c>
      <c r="T5459">
        <v>46303.15</v>
      </c>
      <c r="U5459" s="190">
        <f t="shared" si="5936"/>
        <v>0.34435259804138596</v>
      </c>
    </row>
    <row r="5460" spans="1:21" x14ac:dyDescent="0.2">
      <c r="A5460" s="178">
        <v>42963</v>
      </c>
      <c r="B5460" s="179">
        <v>0.41666666666666669</v>
      </c>
      <c r="C5460" t="s">
        <v>349</v>
      </c>
      <c r="D5460">
        <v>2.11</v>
      </c>
      <c r="E5460">
        <v>4.42</v>
      </c>
      <c r="F5460">
        <v>2.72</v>
      </c>
      <c r="G5460">
        <v>3.9</v>
      </c>
      <c r="H5460" s="184">
        <f t="shared" ref="H5460:L5460" si="5951">H5436</f>
        <v>0.375</v>
      </c>
      <c r="I5460" s="185">
        <f t="shared" si="5951"/>
        <v>156</v>
      </c>
      <c r="J5460" s="185">
        <f t="shared" si="5951"/>
        <v>343</v>
      </c>
      <c r="K5460" s="185">
        <f t="shared" si="5951"/>
        <v>2872</v>
      </c>
      <c r="L5460" s="185">
        <f t="shared" si="5951"/>
        <v>2219</v>
      </c>
      <c r="M5460" s="147"/>
      <c r="N5460" s="143">
        <f t="shared" si="5934"/>
        <v>329.15999999999997</v>
      </c>
      <c r="O5460" s="143">
        <f t="shared" si="5930"/>
        <v>1516.06</v>
      </c>
      <c r="P5460" s="143">
        <f t="shared" si="5931"/>
        <v>7811.84</v>
      </c>
      <c r="Q5460" s="143">
        <f t="shared" si="5932"/>
        <v>8654.1</v>
      </c>
      <c r="R5460" s="188">
        <f t="shared" si="5935"/>
        <v>18311.16</v>
      </c>
      <c r="T5460">
        <v>48302.46</v>
      </c>
      <c r="U5460" s="190">
        <f t="shared" si="5936"/>
        <v>0.37909373559855958</v>
      </c>
    </row>
    <row r="5461" spans="1:21" x14ac:dyDescent="0.2">
      <c r="A5461" s="178">
        <v>42963</v>
      </c>
      <c r="B5461" s="179">
        <v>0.45833333333333331</v>
      </c>
      <c r="C5461" t="s">
        <v>349</v>
      </c>
      <c r="D5461">
        <v>2.11</v>
      </c>
      <c r="E5461">
        <v>4.29</v>
      </c>
      <c r="F5461">
        <v>4.29</v>
      </c>
      <c r="G5461">
        <v>3</v>
      </c>
      <c r="H5461" s="184">
        <f t="shared" ref="H5461:L5461" si="5952">H5437</f>
        <v>0.41666666666666669</v>
      </c>
      <c r="I5461" s="185">
        <f t="shared" si="5952"/>
        <v>196</v>
      </c>
      <c r="J5461" s="185">
        <f t="shared" si="5952"/>
        <v>315</v>
      </c>
      <c r="K5461" s="185">
        <f t="shared" si="5952"/>
        <v>2872</v>
      </c>
      <c r="L5461" s="185">
        <f t="shared" si="5952"/>
        <v>2219</v>
      </c>
      <c r="M5461" s="147"/>
      <c r="N5461" s="143">
        <f t="shared" si="5934"/>
        <v>413.56</v>
      </c>
      <c r="O5461" s="143">
        <f t="shared" si="5930"/>
        <v>1351.35</v>
      </c>
      <c r="P5461" s="143">
        <f t="shared" si="5931"/>
        <v>12320.88</v>
      </c>
      <c r="Q5461" s="143">
        <f t="shared" si="5932"/>
        <v>6657</v>
      </c>
      <c r="R5461" s="188">
        <f t="shared" si="5935"/>
        <v>20742.79</v>
      </c>
      <c r="T5461">
        <v>51479.15</v>
      </c>
      <c r="U5461" s="190">
        <f t="shared" si="5936"/>
        <v>0.40293575165868123</v>
      </c>
    </row>
    <row r="5462" spans="1:21" x14ac:dyDescent="0.2">
      <c r="A5462" s="178">
        <v>42963</v>
      </c>
      <c r="B5462" s="179">
        <v>0.5</v>
      </c>
      <c r="C5462" t="s">
        <v>349</v>
      </c>
      <c r="D5462">
        <v>0.69</v>
      </c>
      <c r="E5462">
        <v>7.89</v>
      </c>
      <c r="F5462">
        <v>7.79</v>
      </c>
      <c r="G5462">
        <v>3</v>
      </c>
      <c r="H5462" s="184">
        <f t="shared" ref="H5462:L5462" si="5953">H5438</f>
        <v>0.45833333333333331</v>
      </c>
      <c r="I5462" s="185">
        <f t="shared" si="5953"/>
        <v>226</v>
      </c>
      <c r="J5462" s="185">
        <f t="shared" si="5953"/>
        <v>326</v>
      </c>
      <c r="K5462" s="185">
        <f t="shared" si="5953"/>
        <v>2842</v>
      </c>
      <c r="L5462" s="185">
        <f t="shared" si="5953"/>
        <v>1635</v>
      </c>
      <c r="M5462" s="147"/>
      <c r="N5462" s="143">
        <f t="shared" si="5934"/>
        <v>155.94</v>
      </c>
      <c r="O5462" s="143">
        <f t="shared" si="5930"/>
        <v>2572.14</v>
      </c>
      <c r="P5462" s="143">
        <f t="shared" si="5931"/>
        <v>22139.18</v>
      </c>
      <c r="Q5462" s="143">
        <f t="shared" si="5932"/>
        <v>4905</v>
      </c>
      <c r="R5462" s="188">
        <f t="shared" si="5935"/>
        <v>29772.260000000002</v>
      </c>
      <c r="T5462">
        <v>55018.559999999998</v>
      </c>
      <c r="U5462" s="190">
        <f t="shared" si="5936"/>
        <v>0.54113121099498063</v>
      </c>
    </row>
    <row r="5463" spans="1:21" x14ac:dyDescent="0.2">
      <c r="A5463" s="178">
        <v>42963</v>
      </c>
      <c r="B5463" s="179">
        <v>0.54166666666666663</v>
      </c>
      <c r="C5463" t="s">
        <v>349</v>
      </c>
      <c r="D5463">
        <v>1</v>
      </c>
      <c r="E5463">
        <v>8.85</v>
      </c>
      <c r="F5463">
        <v>10.58</v>
      </c>
      <c r="G5463">
        <v>3.75</v>
      </c>
      <c r="H5463" s="184">
        <f t="shared" ref="H5463:L5463" si="5954">H5439</f>
        <v>0.5</v>
      </c>
      <c r="I5463" s="185">
        <f t="shared" si="5954"/>
        <v>222</v>
      </c>
      <c r="J5463" s="185">
        <f t="shared" si="5954"/>
        <v>319</v>
      </c>
      <c r="K5463" s="185">
        <f t="shared" si="5954"/>
        <v>2842</v>
      </c>
      <c r="L5463" s="185">
        <f t="shared" si="5954"/>
        <v>1635</v>
      </c>
      <c r="M5463" s="147"/>
      <c r="N5463" s="143">
        <f t="shared" si="5934"/>
        <v>222</v>
      </c>
      <c r="O5463" s="143">
        <f t="shared" si="5930"/>
        <v>2823.15</v>
      </c>
      <c r="P5463" s="143">
        <f t="shared" si="5931"/>
        <v>30068.36</v>
      </c>
      <c r="Q5463" s="143">
        <f t="shared" si="5932"/>
        <v>6131.25</v>
      </c>
      <c r="R5463" s="188">
        <f t="shared" si="5935"/>
        <v>39244.76</v>
      </c>
      <c r="T5463">
        <v>58440.55</v>
      </c>
      <c r="U5463" s="190">
        <f t="shared" si="5936"/>
        <v>0.67153303656450869</v>
      </c>
    </row>
    <row r="5464" spans="1:21" x14ac:dyDescent="0.2">
      <c r="A5464" s="178">
        <v>42963</v>
      </c>
      <c r="B5464" s="179">
        <v>0.58333333333333337</v>
      </c>
      <c r="C5464" t="s">
        <v>349</v>
      </c>
      <c r="D5464">
        <v>2.0099999999999998</v>
      </c>
      <c r="E5464">
        <v>12.34</v>
      </c>
      <c r="F5464">
        <v>16.75</v>
      </c>
      <c r="G5464">
        <v>3.9</v>
      </c>
      <c r="H5464" s="184">
        <f t="shared" ref="H5464:L5464" si="5955">H5440</f>
        <v>0.54166666666666663</v>
      </c>
      <c r="I5464" s="185">
        <f t="shared" si="5955"/>
        <v>195</v>
      </c>
      <c r="J5464" s="185">
        <f t="shared" si="5955"/>
        <v>299</v>
      </c>
      <c r="K5464" s="185">
        <f t="shared" si="5955"/>
        <v>2842</v>
      </c>
      <c r="L5464" s="185">
        <f t="shared" si="5955"/>
        <v>1635</v>
      </c>
      <c r="M5464" s="147"/>
      <c r="N5464" s="143">
        <f t="shared" si="5934"/>
        <v>391.94999999999993</v>
      </c>
      <c r="O5464" s="143">
        <f t="shared" si="5930"/>
        <v>3689.66</v>
      </c>
      <c r="P5464" s="143">
        <f t="shared" si="5931"/>
        <v>47603.5</v>
      </c>
      <c r="Q5464" s="143">
        <f t="shared" si="5932"/>
        <v>6376.5</v>
      </c>
      <c r="R5464" s="188">
        <f t="shared" si="5935"/>
        <v>58061.61</v>
      </c>
      <c r="T5464">
        <v>61471.18</v>
      </c>
      <c r="U5464" s="190">
        <f t="shared" si="5936"/>
        <v>0.94453384496604753</v>
      </c>
    </row>
    <row r="5465" spans="1:21" x14ac:dyDescent="0.2">
      <c r="A5465" s="178">
        <v>42963</v>
      </c>
      <c r="B5465" s="179">
        <v>0.625</v>
      </c>
      <c r="C5465" t="s">
        <v>349</v>
      </c>
      <c r="D5465">
        <v>1</v>
      </c>
      <c r="E5465">
        <v>17.309999999999999</v>
      </c>
      <c r="F5465">
        <v>24.21</v>
      </c>
      <c r="G5465">
        <v>3.55</v>
      </c>
      <c r="H5465" s="184">
        <f t="shared" ref="H5465:L5465" si="5956">H5441</f>
        <v>0.58333333333333337</v>
      </c>
      <c r="I5465" s="185">
        <f t="shared" si="5956"/>
        <v>205</v>
      </c>
      <c r="J5465" s="185">
        <f t="shared" si="5956"/>
        <v>237</v>
      </c>
      <c r="K5465" s="185">
        <f t="shared" si="5956"/>
        <v>2842</v>
      </c>
      <c r="L5465" s="185">
        <f t="shared" si="5956"/>
        <v>1635</v>
      </c>
      <c r="M5465" s="147"/>
      <c r="N5465" s="143">
        <f t="shared" si="5934"/>
        <v>205</v>
      </c>
      <c r="O5465" s="143">
        <f t="shared" si="5930"/>
        <v>4102.4699999999993</v>
      </c>
      <c r="P5465" s="143">
        <f t="shared" si="5931"/>
        <v>68804.820000000007</v>
      </c>
      <c r="Q5465" s="143">
        <f t="shared" si="5932"/>
        <v>5804.25</v>
      </c>
      <c r="R5465" s="188">
        <f t="shared" si="5935"/>
        <v>78916.540000000008</v>
      </c>
      <c r="T5465">
        <v>64173.42</v>
      </c>
      <c r="U5465" s="190">
        <f t="shared" si="5936"/>
        <v>1.2297387298354989</v>
      </c>
    </row>
    <row r="5466" spans="1:21" x14ac:dyDescent="0.2">
      <c r="A5466" s="178">
        <v>42963</v>
      </c>
      <c r="B5466" s="179">
        <v>0.66666666666666663</v>
      </c>
      <c r="C5466" t="s">
        <v>349</v>
      </c>
      <c r="D5466">
        <v>2.11</v>
      </c>
      <c r="E5466">
        <v>25</v>
      </c>
      <c r="F5466">
        <v>35.01</v>
      </c>
      <c r="G5466">
        <v>3.67</v>
      </c>
      <c r="H5466" s="184">
        <f t="shared" ref="H5466:L5466" si="5957">H5442</f>
        <v>0.625</v>
      </c>
      <c r="I5466" s="185">
        <f t="shared" si="5957"/>
        <v>212</v>
      </c>
      <c r="J5466" s="185">
        <f t="shared" si="5957"/>
        <v>213</v>
      </c>
      <c r="K5466" s="185">
        <f t="shared" si="5957"/>
        <v>2842</v>
      </c>
      <c r="L5466" s="185">
        <f t="shared" si="5957"/>
        <v>1380</v>
      </c>
      <c r="M5466" s="147"/>
      <c r="N5466" s="143">
        <f t="shared" si="5934"/>
        <v>447.32</v>
      </c>
      <c r="O5466" s="143">
        <f t="shared" si="5930"/>
        <v>5325</v>
      </c>
      <c r="P5466" s="143">
        <f t="shared" si="5931"/>
        <v>99498.42</v>
      </c>
      <c r="Q5466" s="143">
        <f t="shared" si="5932"/>
        <v>5064.5999999999995</v>
      </c>
      <c r="R5466" s="188">
        <f t="shared" si="5935"/>
        <v>110335.34</v>
      </c>
      <c r="T5466">
        <v>65936.460000000006</v>
      </c>
      <c r="U5466" s="190">
        <f t="shared" si="5936"/>
        <v>1.6733585636838857</v>
      </c>
    </row>
    <row r="5467" spans="1:21" x14ac:dyDescent="0.2">
      <c r="A5467" s="178">
        <v>42963</v>
      </c>
      <c r="B5467" s="179">
        <v>0.70833333333333337</v>
      </c>
      <c r="C5467" t="s">
        <v>349</v>
      </c>
      <c r="D5467">
        <v>2.31</v>
      </c>
      <c r="E5467">
        <v>19.309999999999999</v>
      </c>
      <c r="F5467">
        <v>28.23</v>
      </c>
      <c r="G5467">
        <v>3.55</v>
      </c>
      <c r="H5467" s="184">
        <f t="shared" ref="H5467:L5467" si="5958">H5443</f>
        <v>0.66666666666666663</v>
      </c>
      <c r="I5467" s="185">
        <f t="shared" si="5958"/>
        <v>191</v>
      </c>
      <c r="J5467" s="185">
        <f t="shared" si="5958"/>
        <v>237</v>
      </c>
      <c r="K5467" s="185">
        <f t="shared" si="5958"/>
        <v>2842</v>
      </c>
      <c r="L5467" s="185">
        <f t="shared" si="5958"/>
        <v>1380</v>
      </c>
      <c r="M5467" s="147"/>
      <c r="N5467" s="143">
        <f t="shared" si="5934"/>
        <v>441.21000000000004</v>
      </c>
      <c r="O5467" s="143">
        <f t="shared" si="5930"/>
        <v>4576.4699999999993</v>
      </c>
      <c r="P5467" s="143">
        <f t="shared" si="5931"/>
        <v>80229.66</v>
      </c>
      <c r="Q5467" s="143">
        <f t="shared" si="5932"/>
        <v>4899</v>
      </c>
      <c r="R5467" s="188">
        <f t="shared" si="5935"/>
        <v>90146.34</v>
      </c>
      <c r="T5467">
        <v>67187.509999999995</v>
      </c>
      <c r="U5467" s="190">
        <f t="shared" si="5936"/>
        <v>1.3417127677450764</v>
      </c>
    </row>
    <row r="5468" spans="1:21" x14ac:dyDescent="0.2">
      <c r="A5468" s="178">
        <v>42963</v>
      </c>
      <c r="B5468" s="179">
        <v>0.75</v>
      </c>
      <c r="C5468" t="s">
        <v>349</v>
      </c>
      <c r="D5468">
        <v>2.11</v>
      </c>
      <c r="E5468">
        <v>8.11</v>
      </c>
      <c r="F5468">
        <v>15.2</v>
      </c>
      <c r="G5468">
        <v>3.55</v>
      </c>
      <c r="H5468" s="184">
        <f t="shared" ref="H5468:L5468" si="5959">H5444</f>
        <v>0.70833333333333337</v>
      </c>
      <c r="I5468" s="185">
        <f t="shared" si="5959"/>
        <v>218</v>
      </c>
      <c r="J5468" s="185">
        <f t="shared" si="5959"/>
        <v>258</v>
      </c>
      <c r="K5468" s="185">
        <f t="shared" si="5959"/>
        <v>2842</v>
      </c>
      <c r="L5468" s="185">
        <f t="shared" si="5959"/>
        <v>1380</v>
      </c>
      <c r="M5468" s="147"/>
      <c r="N5468" s="143">
        <f t="shared" si="5934"/>
        <v>459.97999999999996</v>
      </c>
      <c r="O5468" s="143">
        <f t="shared" si="5930"/>
        <v>2092.3799999999997</v>
      </c>
      <c r="P5468" s="143">
        <f t="shared" si="5931"/>
        <v>43198.400000000001</v>
      </c>
      <c r="Q5468" s="143">
        <f t="shared" si="5932"/>
        <v>4899</v>
      </c>
      <c r="R5468" s="188">
        <f t="shared" si="5935"/>
        <v>50649.760000000002</v>
      </c>
      <c r="T5468">
        <v>67873.279999999999</v>
      </c>
      <c r="U5468" s="190">
        <f t="shared" si="5936"/>
        <v>0.74624005204993782</v>
      </c>
    </row>
    <row r="5469" spans="1:21" x14ac:dyDescent="0.2">
      <c r="A5469" s="178">
        <v>42963</v>
      </c>
      <c r="B5469" s="179">
        <v>0.79166666666666663</v>
      </c>
      <c r="C5469" t="s">
        <v>349</v>
      </c>
      <c r="D5469">
        <v>3.5</v>
      </c>
      <c r="E5469">
        <v>6.72</v>
      </c>
      <c r="F5469">
        <v>11.04</v>
      </c>
      <c r="G5469">
        <v>1.32</v>
      </c>
      <c r="H5469" s="184">
        <f t="shared" ref="H5469:L5469" si="5960">H5445</f>
        <v>0.75</v>
      </c>
      <c r="I5469" s="185">
        <f t="shared" si="5960"/>
        <v>240</v>
      </c>
      <c r="J5469" s="185">
        <f t="shared" si="5960"/>
        <v>365</v>
      </c>
      <c r="K5469" s="185">
        <f t="shared" si="5960"/>
        <v>2842</v>
      </c>
      <c r="L5469" s="185">
        <f t="shared" si="5960"/>
        <v>1380</v>
      </c>
      <c r="M5469" s="147"/>
      <c r="N5469" s="143">
        <f t="shared" si="5934"/>
        <v>840</v>
      </c>
      <c r="O5469" s="143">
        <f t="shared" si="5930"/>
        <v>2452.7999999999997</v>
      </c>
      <c r="P5469" s="143">
        <f t="shared" si="5931"/>
        <v>31375.679999999997</v>
      </c>
      <c r="Q5469" s="143">
        <f t="shared" si="5932"/>
        <v>1821.6000000000001</v>
      </c>
      <c r="R5469" s="188">
        <f t="shared" si="5935"/>
        <v>36490.079999999994</v>
      </c>
      <c r="T5469">
        <v>67700.77</v>
      </c>
      <c r="U5469" s="190">
        <f t="shared" si="5936"/>
        <v>0.53899062004760057</v>
      </c>
    </row>
    <row r="5470" spans="1:21" x14ac:dyDescent="0.2">
      <c r="A5470" s="178">
        <v>42963</v>
      </c>
      <c r="B5470" s="179">
        <v>0.83333333333333337</v>
      </c>
      <c r="C5470" t="s">
        <v>349</v>
      </c>
      <c r="D5470">
        <v>2.61</v>
      </c>
      <c r="E5470">
        <v>7.1</v>
      </c>
      <c r="F5470">
        <v>10.17</v>
      </c>
      <c r="G5470">
        <v>1.66</v>
      </c>
      <c r="H5470" s="184">
        <f t="shared" ref="H5470:L5470" si="5961">H5446</f>
        <v>0.79166666666666663</v>
      </c>
      <c r="I5470" s="185">
        <f t="shared" si="5961"/>
        <v>320</v>
      </c>
      <c r="J5470" s="185">
        <f t="shared" si="5961"/>
        <v>214</v>
      </c>
      <c r="K5470" s="185">
        <f t="shared" si="5961"/>
        <v>2842</v>
      </c>
      <c r="L5470" s="185">
        <f t="shared" si="5961"/>
        <v>1426</v>
      </c>
      <c r="M5470" s="147"/>
      <c r="N5470" s="143">
        <f t="shared" si="5934"/>
        <v>835.19999999999993</v>
      </c>
      <c r="O5470" s="143">
        <f t="shared" si="5930"/>
        <v>1519.3999999999999</v>
      </c>
      <c r="P5470" s="143">
        <f t="shared" si="5931"/>
        <v>28903.14</v>
      </c>
      <c r="Q5470" s="143">
        <f t="shared" si="5932"/>
        <v>2367.16</v>
      </c>
      <c r="R5470" s="188">
        <f t="shared" si="5935"/>
        <v>33624.899999999994</v>
      </c>
      <c r="T5470">
        <v>66328.98</v>
      </c>
      <c r="U5470" s="190">
        <f t="shared" si="5936"/>
        <v>0.50694130981661401</v>
      </c>
    </row>
    <row r="5471" spans="1:21" x14ac:dyDescent="0.2">
      <c r="A5471" s="178">
        <v>42963</v>
      </c>
      <c r="B5471" s="179">
        <v>0.875</v>
      </c>
      <c r="C5471" t="s">
        <v>349</v>
      </c>
      <c r="D5471">
        <v>3.5</v>
      </c>
      <c r="E5471">
        <v>6.37</v>
      </c>
      <c r="F5471">
        <v>8.25</v>
      </c>
      <c r="G5471">
        <v>0.99</v>
      </c>
      <c r="H5471" s="184">
        <f t="shared" ref="H5471:L5471" si="5962">H5447</f>
        <v>0.83333333333333337</v>
      </c>
      <c r="I5471" s="185">
        <f t="shared" si="5962"/>
        <v>322</v>
      </c>
      <c r="J5471" s="185">
        <f t="shared" si="5962"/>
        <v>178</v>
      </c>
      <c r="K5471" s="185">
        <f t="shared" si="5962"/>
        <v>2842</v>
      </c>
      <c r="L5471" s="185">
        <f t="shared" si="5962"/>
        <v>1426</v>
      </c>
      <c r="M5471" s="147"/>
      <c r="N5471" s="143">
        <f t="shared" si="5934"/>
        <v>1127</v>
      </c>
      <c r="O5471" s="143">
        <f t="shared" si="5930"/>
        <v>1133.8600000000001</v>
      </c>
      <c r="P5471" s="143">
        <f t="shared" si="5931"/>
        <v>23446.5</v>
      </c>
      <c r="Q5471" s="143">
        <f t="shared" si="5932"/>
        <v>1411.74</v>
      </c>
      <c r="R5471" s="188">
        <f t="shared" si="5935"/>
        <v>27119.100000000002</v>
      </c>
      <c r="T5471">
        <v>63746.54</v>
      </c>
      <c r="U5471" s="190">
        <f t="shared" si="5936"/>
        <v>0.42542073656076079</v>
      </c>
    </row>
    <row r="5472" spans="1:21" x14ac:dyDescent="0.2">
      <c r="A5472" s="178">
        <v>42963</v>
      </c>
      <c r="B5472" s="179">
        <v>0.91666666666666663</v>
      </c>
      <c r="C5472" t="s">
        <v>349</v>
      </c>
      <c r="D5472">
        <v>6.65</v>
      </c>
      <c r="E5472">
        <v>5.12</v>
      </c>
      <c r="F5472">
        <v>6.54</v>
      </c>
      <c r="G5472">
        <v>1.3</v>
      </c>
      <c r="H5472" s="184">
        <f t="shared" ref="H5472:L5472" si="5963">H5448</f>
        <v>0.875</v>
      </c>
      <c r="I5472" s="185">
        <f t="shared" si="5963"/>
        <v>337</v>
      </c>
      <c r="J5472" s="185">
        <f t="shared" si="5963"/>
        <v>173</v>
      </c>
      <c r="K5472" s="185">
        <f t="shared" si="5963"/>
        <v>2842</v>
      </c>
      <c r="L5472" s="185">
        <f t="shared" si="5963"/>
        <v>1426</v>
      </c>
      <c r="M5472" s="147"/>
      <c r="N5472" s="143">
        <f t="shared" si="5934"/>
        <v>2241.0500000000002</v>
      </c>
      <c r="O5472" s="143">
        <f t="shared" si="5930"/>
        <v>885.76</v>
      </c>
      <c r="P5472" s="143">
        <f t="shared" si="5931"/>
        <v>18586.68</v>
      </c>
      <c r="Q5472" s="143">
        <f t="shared" si="5932"/>
        <v>1853.8</v>
      </c>
      <c r="R5472" s="188">
        <f t="shared" si="5935"/>
        <v>23567.29</v>
      </c>
      <c r="T5472">
        <v>62160.46</v>
      </c>
      <c r="U5472" s="190">
        <f t="shared" si="5936"/>
        <v>0.37913635130756757</v>
      </c>
    </row>
    <row r="5473" spans="1:21" x14ac:dyDescent="0.2">
      <c r="A5473" s="178">
        <v>42963</v>
      </c>
      <c r="B5473" s="179">
        <v>0.95833333333333337</v>
      </c>
      <c r="C5473" t="s">
        <v>349</v>
      </c>
      <c r="D5473">
        <v>9.11</v>
      </c>
      <c r="E5473">
        <v>5.2</v>
      </c>
      <c r="F5473">
        <v>3.01</v>
      </c>
      <c r="G5473">
        <v>0.12</v>
      </c>
      <c r="H5473" s="184">
        <f t="shared" ref="H5473:L5473" si="5964">H5449</f>
        <v>0.91666666666666663</v>
      </c>
      <c r="I5473" s="185">
        <f t="shared" si="5964"/>
        <v>394</v>
      </c>
      <c r="J5473" s="185">
        <f t="shared" si="5964"/>
        <v>194</v>
      </c>
      <c r="K5473" s="185">
        <f t="shared" si="5964"/>
        <v>2842</v>
      </c>
      <c r="L5473" s="185">
        <f t="shared" si="5964"/>
        <v>1426</v>
      </c>
      <c r="M5473" s="147"/>
      <c r="N5473" s="143">
        <f t="shared" si="5934"/>
        <v>3589.3399999999997</v>
      </c>
      <c r="O5473" s="143">
        <f t="shared" si="5930"/>
        <v>1008.8000000000001</v>
      </c>
      <c r="P5473" s="143">
        <f t="shared" si="5931"/>
        <v>8554.42</v>
      </c>
      <c r="Q5473" s="143">
        <f t="shared" si="5932"/>
        <v>171.12</v>
      </c>
      <c r="R5473" s="188">
        <f t="shared" si="5935"/>
        <v>13323.68</v>
      </c>
      <c r="T5473">
        <v>59575.79</v>
      </c>
      <c r="U5473" s="190">
        <f t="shared" si="5936"/>
        <v>0.22364252324643955</v>
      </c>
    </row>
    <row r="5474" spans="1:21" x14ac:dyDescent="0.2">
      <c r="A5474" s="178">
        <v>42963</v>
      </c>
      <c r="B5474" s="180">
        <v>1</v>
      </c>
      <c r="C5474" t="s">
        <v>349</v>
      </c>
      <c r="D5474">
        <v>5</v>
      </c>
      <c r="E5474">
        <v>3.11</v>
      </c>
      <c r="F5474">
        <v>1.64</v>
      </c>
      <c r="G5474">
        <v>0.01</v>
      </c>
      <c r="H5474" s="184">
        <f t="shared" ref="H5474:L5474" si="5965">H5450</f>
        <v>0.95833333333333337</v>
      </c>
      <c r="I5474" s="185">
        <f t="shared" si="5965"/>
        <v>389</v>
      </c>
      <c r="J5474" s="185">
        <f t="shared" si="5965"/>
        <v>265</v>
      </c>
      <c r="K5474" s="185">
        <f t="shared" si="5965"/>
        <v>2985</v>
      </c>
      <c r="L5474" s="185">
        <f t="shared" si="5965"/>
        <v>1111</v>
      </c>
      <c r="M5474" s="147"/>
      <c r="N5474" s="143">
        <f t="shared" si="5934"/>
        <v>1945</v>
      </c>
      <c r="O5474" s="143">
        <f t="shared" si="5930"/>
        <v>824.15</v>
      </c>
      <c r="P5474" s="143">
        <f t="shared" si="5931"/>
        <v>4895.3999999999996</v>
      </c>
      <c r="Q5474" s="143">
        <f t="shared" si="5932"/>
        <v>11.11</v>
      </c>
      <c r="R5474" s="188">
        <f t="shared" si="5935"/>
        <v>7675.6599999999989</v>
      </c>
      <c r="T5474">
        <v>55573.37</v>
      </c>
      <c r="U5474" s="190">
        <f t="shared" si="5936"/>
        <v>0.13811759121320155</v>
      </c>
    </row>
    <row r="5475" spans="1:21" x14ac:dyDescent="0.2">
      <c r="A5475" s="178">
        <v>42964</v>
      </c>
      <c r="B5475" s="179">
        <v>4.1666666666666664E-2</v>
      </c>
      <c r="C5475" t="s">
        <v>349</v>
      </c>
      <c r="D5475">
        <v>8.11</v>
      </c>
      <c r="E5475">
        <v>3.11</v>
      </c>
      <c r="F5475">
        <v>1.1499999999999999</v>
      </c>
      <c r="G5475">
        <v>0.01</v>
      </c>
      <c r="H5475" s="184">
        <f t="shared" ref="H5475:L5475" si="5966">H5451</f>
        <v>1</v>
      </c>
      <c r="I5475" s="185">
        <f t="shared" si="5966"/>
        <v>362</v>
      </c>
      <c r="J5475" s="185">
        <f t="shared" si="5966"/>
        <v>243</v>
      </c>
      <c r="K5475" s="185">
        <f t="shared" si="5966"/>
        <v>2985</v>
      </c>
      <c r="L5475" s="185">
        <f t="shared" si="5966"/>
        <v>1111</v>
      </c>
      <c r="M5475" s="147"/>
      <c r="N5475" s="143">
        <f t="shared" si="5934"/>
        <v>2935.8199999999997</v>
      </c>
      <c r="O5475" s="143">
        <f t="shared" si="5930"/>
        <v>755.73</v>
      </c>
      <c r="P5475" s="143">
        <f t="shared" si="5931"/>
        <v>3432.7499999999995</v>
      </c>
      <c r="Q5475" s="143">
        <f t="shared" si="5932"/>
        <v>11.11</v>
      </c>
      <c r="R5475" s="188">
        <f t="shared" si="5935"/>
        <v>7135.4099999999989</v>
      </c>
      <c r="T5475">
        <v>51441.98</v>
      </c>
      <c r="U5475" s="190">
        <f t="shared" si="5936"/>
        <v>0.13870791909642666</v>
      </c>
    </row>
    <row r="5476" spans="1:21" x14ac:dyDescent="0.2">
      <c r="A5476" s="178">
        <v>42964</v>
      </c>
      <c r="B5476" s="179">
        <v>8.3333333333333329E-2</v>
      </c>
      <c r="C5476" t="s">
        <v>349</v>
      </c>
      <c r="D5476">
        <v>5</v>
      </c>
      <c r="E5476">
        <v>2.33</v>
      </c>
      <c r="F5476">
        <v>1</v>
      </c>
      <c r="G5476">
        <v>0.01</v>
      </c>
      <c r="H5476" s="184">
        <f t="shared" ref="H5476:L5476" si="5967">H5452</f>
        <v>4.1666666666666664E-2</v>
      </c>
      <c r="I5476" s="185">
        <f t="shared" si="5967"/>
        <v>294</v>
      </c>
      <c r="J5476" s="185">
        <f t="shared" si="5967"/>
        <v>212</v>
      </c>
      <c r="K5476" s="185">
        <f t="shared" si="5967"/>
        <v>2985</v>
      </c>
      <c r="L5476" s="185">
        <f t="shared" si="5967"/>
        <v>1111</v>
      </c>
      <c r="M5476" s="147"/>
      <c r="N5476" s="143">
        <f t="shared" si="5934"/>
        <v>1470</v>
      </c>
      <c r="O5476" s="143">
        <f t="shared" si="5930"/>
        <v>493.96000000000004</v>
      </c>
      <c r="P5476" s="143">
        <f t="shared" si="5931"/>
        <v>2985</v>
      </c>
      <c r="Q5476" s="143">
        <f t="shared" si="5932"/>
        <v>11.11</v>
      </c>
      <c r="R5476" s="188">
        <f t="shared" si="5935"/>
        <v>4960.07</v>
      </c>
      <c r="T5476">
        <v>48236.01</v>
      </c>
      <c r="U5476" s="190">
        <f t="shared" si="5936"/>
        <v>0.10282919337648366</v>
      </c>
    </row>
    <row r="5477" spans="1:21" x14ac:dyDescent="0.2">
      <c r="A5477" s="178">
        <v>42964</v>
      </c>
      <c r="B5477" s="179">
        <v>0.125</v>
      </c>
      <c r="C5477" t="s">
        <v>349</v>
      </c>
      <c r="D5477">
        <v>3.5</v>
      </c>
      <c r="E5477">
        <v>2.11</v>
      </c>
      <c r="F5477">
        <v>1</v>
      </c>
      <c r="G5477">
        <v>0.75</v>
      </c>
      <c r="H5477" s="184">
        <f t="shared" ref="H5477:L5477" si="5968">H5453</f>
        <v>8.3333333333333329E-2</v>
      </c>
      <c r="I5477" s="185">
        <f t="shared" si="5968"/>
        <v>236</v>
      </c>
      <c r="J5477" s="185">
        <f t="shared" si="5968"/>
        <v>179</v>
      </c>
      <c r="K5477" s="185">
        <f t="shared" si="5968"/>
        <v>2985</v>
      </c>
      <c r="L5477" s="185">
        <f t="shared" si="5968"/>
        <v>1111</v>
      </c>
      <c r="M5477" s="147"/>
      <c r="N5477" s="143">
        <f t="shared" si="5934"/>
        <v>826</v>
      </c>
      <c r="O5477" s="143">
        <f t="shared" si="5930"/>
        <v>377.69</v>
      </c>
      <c r="P5477" s="143">
        <f t="shared" si="5931"/>
        <v>2985</v>
      </c>
      <c r="Q5477" s="143">
        <f t="shared" si="5932"/>
        <v>833.25</v>
      </c>
      <c r="R5477" s="188">
        <f t="shared" si="5935"/>
        <v>5021.9400000000005</v>
      </c>
      <c r="T5477">
        <v>46128.11</v>
      </c>
      <c r="U5477" s="190">
        <f t="shared" si="5936"/>
        <v>0.10886940739605418</v>
      </c>
    </row>
    <row r="5478" spans="1:21" x14ac:dyDescent="0.2">
      <c r="A5478" s="178">
        <v>42964</v>
      </c>
      <c r="B5478" s="179">
        <v>0.16666666666666666</v>
      </c>
      <c r="C5478" t="s">
        <v>349</v>
      </c>
      <c r="D5478">
        <v>3.5</v>
      </c>
      <c r="E5478">
        <v>2</v>
      </c>
      <c r="F5478">
        <v>1</v>
      </c>
      <c r="G5478">
        <v>0.75</v>
      </c>
      <c r="H5478" s="184">
        <f t="shared" ref="H5478:L5478" si="5969">H5454</f>
        <v>0.125</v>
      </c>
      <c r="I5478" s="185">
        <f t="shared" si="5969"/>
        <v>201</v>
      </c>
      <c r="J5478" s="185">
        <f t="shared" si="5969"/>
        <v>205</v>
      </c>
      <c r="K5478" s="185">
        <f t="shared" si="5969"/>
        <v>2985</v>
      </c>
      <c r="L5478" s="185">
        <f t="shared" si="5969"/>
        <v>1717</v>
      </c>
      <c r="M5478" s="147"/>
      <c r="N5478" s="143">
        <f t="shared" si="5934"/>
        <v>703.5</v>
      </c>
      <c r="O5478" s="143">
        <f t="shared" si="5930"/>
        <v>410</v>
      </c>
      <c r="P5478" s="143">
        <f t="shared" si="5931"/>
        <v>2985</v>
      </c>
      <c r="Q5478" s="143">
        <f t="shared" si="5932"/>
        <v>1287.75</v>
      </c>
      <c r="R5478" s="188">
        <f t="shared" si="5935"/>
        <v>5386.25</v>
      </c>
      <c r="T5478">
        <v>44505.3</v>
      </c>
      <c r="U5478" s="190">
        <f t="shared" si="5936"/>
        <v>0.12102491163973728</v>
      </c>
    </row>
    <row r="5479" spans="1:21" x14ac:dyDescent="0.2">
      <c r="A5479" s="178">
        <v>42964</v>
      </c>
      <c r="B5479" s="179">
        <v>0.20833333333333334</v>
      </c>
      <c r="C5479" t="s">
        <v>349</v>
      </c>
      <c r="D5479">
        <v>2.61</v>
      </c>
      <c r="E5479">
        <v>2.11</v>
      </c>
      <c r="F5479">
        <v>1</v>
      </c>
      <c r="G5479">
        <v>0.75</v>
      </c>
      <c r="H5479" s="184">
        <f t="shared" ref="H5479:L5479" si="5970">H5455</f>
        <v>0.16666666666666666</v>
      </c>
      <c r="I5479" s="185">
        <f t="shared" si="5970"/>
        <v>185</v>
      </c>
      <c r="J5479" s="185">
        <f t="shared" si="5970"/>
        <v>205</v>
      </c>
      <c r="K5479" s="185">
        <f t="shared" si="5970"/>
        <v>2985</v>
      </c>
      <c r="L5479" s="185">
        <f t="shared" si="5970"/>
        <v>1717</v>
      </c>
      <c r="M5479" s="147"/>
      <c r="N5479" s="143">
        <f t="shared" si="5934"/>
        <v>482.84999999999997</v>
      </c>
      <c r="O5479" s="143">
        <f t="shared" si="5930"/>
        <v>432.54999999999995</v>
      </c>
      <c r="P5479" s="143">
        <f t="shared" si="5931"/>
        <v>2985</v>
      </c>
      <c r="Q5479" s="143">
        <f t="shared" si="5932"/>
        <v>1287.75</v>
      </c>
      <c r="R5479" s="188">
        <f t="shared" si="5935"/>
        <v>5188.1499999999996</v>
      </c>
      <c r="T5479">
        <v>43469.8</v>
      </c>
      <c r="U5479" s="190">
        <f t="shared" si="5936"/>
        <v>0.11935067564147982</v>
      </c>
    </row>
    <row r="5480" spans="1:21" x14ac:dyDescent="0.2">
      <c r="A5480" s="178">
        <v>42964</v>
      </c>
      <c r="B5480" s="179">
        <v>0.25</v>
      </c>
      <c r="C5480" t="s">
        <v>349</v>
      </c>
      <c r="D5480">
        <v>3.01</v>
      </c>
      <c r="E5480">
        <v>3.11</v>
      </c>
      <c r="F5480">
        <v>1</v>
      </c>
      <c r="G5480">
        <v>0.75</v>
      </c>
      <c r="H5480" s="184">
        <f t="shared" ref="H5480:L5480" si="5971">H5456</f>
        <v>0.20833333333333334</v>
      </c>
      <c r="I5480" s="185">
        <f t="shared" si="5971"/>
        <v>207</v>
      </c>
      <c r="J5480" s="185">
        <f t="shared" si="5971"/>
        <v>283</v>
      </c>
      <c r="K5480" s="185">
        <f t="shared" si="5971"/>
        <v>2985</v>
      </c>
      <c r="L5480" s="185">
        <f t="shared" si="5971"/>
        <v>1717</v>
      </c>
      <c r="M5480" s="147"/>
      <c r="N5480" s="143">
        <f t="shared" si="5934"/>
        <v>623.06999999999994</v>
      </c>
      <c r="O5480" s="143">
        <f t="shared" si="5930"/>
        <v>880.13</v>
      </c>
      <c r="P5480" s="143">
        <f t="shared" si="5931"/>
        <v>2985</v>
      </c>
      <c r="Q5480" s="143">
        <f t="shared" si="5932"/>
        <v>1287.75</v>
      </c>
      <c r="R5480" s="188">
        <f t="shared" si="5935"/>
        <v>5775.95</v>
      </c>
      <c r="T5480">
        <v>43248.67</v>
      </c>
      <c r="U5480" s="190">
        <f t="shared" si="5936"/>
        <v>0.13355208379818384</v>
      </c>
    </row>
    <row r="5481" spans="1:21" x14ac:dyDescent="0.2">
      <c r="A5481" s="178">
        <v>42964</v>
      </c>
      <c r="B5481" s="179">
        <v>0.29166666666666669</v>
      </c>
      <c r="C5481" t="s">
        <v>349</v>
      </c>
      <c r="D5481">
        <v>3.5</v>
      </c>
      <c r="E5481">
        <v>2.61</v>
      </c>
      <c r="F5481">
        <v>2.61</v>
      </c>
      <c r="G5481">
        <v>2.99</v>
      </c>
      <c r="H5481" s="184">
        <f t="shared" ref="H5481:L5481" si="5972">H5457</f>
        <v>0.25</v>
      </c>
      <c r="I5481" s="185">
        <f t="shared" si="5972"/>
        <v>327</v>
      </c>
      <c r="J5481" s="185">
        <f t="shared" si="5972"/>
        <v>438</v>
      </c>
      <c r="K5481" s="185">
        <f t="shared" si="5972"/>
        <v>2985</v>
      </c>
      <c r="L5481" s="185">
        <f t="shared" si="5972"/>
        <v>1717</v>
      </c>
      <c r="M5481" s="147"/>
      <c r="N5481" s="143">
        <f t="shared" si="5934"/>
        <v>1144.5</v>
      </c>
      <c r="O5481" s="143">
        <f t="shared" si="5930"/>
        <v>1143.1799999999998</v>
      </c>
      <c r="P5481" s="143">
        <f t="shared" si="5931"/>
        <v>7790.8499999999995</v>
      </c>
      <c r="Q5481" s="143">
        <f t="shared" si="5932"/>
        <v>5133.83</v>
      </c>
      <c r="R5481" s="188">
        <f t="shared" si="5935"/>
        <v>15212.359999999999</v>
      </c>
      <c r="T5481">
        <v>44168.14</v>
      </c>
      <c r="U5481" s="190">
        <f t="shared" si="5936"/>
        <v>0.34441930314475544</v>
      </c>
    </row>
    <row r="5482" spans="1:21" x14ac:dyDescent="0.2">
      <c r="A5482" s="178">
        <v>42964</v>
      </c>
      <c r="B5482" s="179">
        <v>0.33333333333333331</v>
      </c>
      <c r="C5482" t="s">
        <v>349</v>
      </c>
      <c r="D5482">
        <v>3.5</v>
      </c>
      <c r="E5482">
        <v>2.5</v>
      </c>
      <c r="F5482">
        <v>2.5</v>
      </c>
      <c r="G5482">
        <v>2.4900000000000002</v>
      </c>
      <c r="H5482" s="184">
        <f t="shared" ref="H5482:L5482" si="5973">H5458</f>
        <v>0.29166666666666669</v>
      </c>
      <c r="I5482" s="185">
        <f t="shared" si="5973"/>
        <v>249</v>
      </c>
      <c r="J5482" s="185">
        <f t="shared" si="5973"/>
        <v>556</v>
      </c>
      <c r="K5482" s="185">
        <f t="shared" si="5973"/>
        <v>2872</v>
      </c>
      <c r="L5482" s="185">
        <f t="shared" si="5973"/>
        <v>2219</v>
      </c>
      <c r="M5482" s="147"/>
      <c r="N5482" s="143">
        <f t="shared" si="5934"/>
        <v>871.5</v>
      </c>
      <c r="O5482" s="143">
        <f t="shared" si="5930"/>
        <v>1390</v>
      </c>
      <c r="P5482" s="143">
        <f t="shared" si="5931"/>
        <v>7180</v>
      </c>
      <c r="Q5482" s="143">
        <f t="shared" si="5932"/>
        <v>5525.31</v>
      </c>
      <c r="R5482" s="188">
        <f t="shared" si="5935"/>
        <v>14966.810000000001</v>
      </c>
      <c r="T5482">
        <v>45799.78</v>
      </c>
      <c r="U5482" s="190">
        <f t="shared" si="5936"/>
        <v>0.32678781426461007</v>
      </c>
    </row>
    <row r="5483" spans="1:21" x14ac:dyDescent="0.2">
      <c r="A5483" s="178">
        <v>42964</v>
      </c>
      <c r="B5483" s="179">
        <v>0.375</v>
      </c>
      <c r="C5483" t="s">
        <v>349</v>
      </c>
      <c r="D5483">
        <v>3.11</v>
      </c>
      <c r="E5483">
        <v>2.5</v>
      </c>
      <c r="F5483">
        <v>2.5099999999999998</v>
      </c>
      <c r="G5483">
        <v>3</v>
      </c>
      <c r="H5483" s="184">
        <f t="shared" ref="H5483:L5483" si="5974">H5459</f>
        <v>0.33333333333333331</v>
      </c>
      <c r="I5483" s="185">
        <f t="shared" si="5974"/>
        <v>256</v>
      </c>
      <c r="J5483" s="185">
        <f t="shared" si="5974"/>
        <v>306</v>
      </c>
      <c r="K5483" s="185">
        <f t="shared" si="5974"/>
        <v>2872</v>
      </c>
      <c r="L5483" s="185">
        <f t="shared" si="5974"/>
        <v>2219</v>
      </c>
      <c r="M5483" s="147"/>
      <c r="N5483" s="143">
        <f t="shared" si="5934"/>
        <v>796.16</v>
      </c>
      <c r="O5483" s="143">
        <f t="shared" si="5930"/>
        <v>765</v>
      </c>
      <c r="P5483" s="143">
        <f t="shared" si="5931"/>
        <v>7208.7199999999993</v>
      </c>
      <c r="Q5483" s="143">
        <f t="shared" si="5932"/>
        <v>6657</v>
      </c>
      <c r="R5483" s="188">
        <f t="shared" si="5935"/>
        <v>15426.88</v>
      </c>
      <c r="T5483">
        <v>45997.599999999999</v>
      </c>
      <c r="U5483" s="190">
        <f t="shared" si="5936"/>
        <v>0.33538445484112211</v>
      </c>
    </row>
    <row r="5484" spans="1:21" x14ac:dyDescent="0.2">
      <c r="A5484" s="178">
        <v>42964</v>
      </c>
      <c r="B5484" s="179">
        <v>0.41666666666666669</v>
      </c>
      <c r="C5484" t="s">
        <v>349</v>
      </c>
      <c r="D5484">
        <v>1.58</v>
      </c>
      <c r="E5484">
        <v>2.61</v>
      </c>
      <c r="F5484">
        <v>3</v>
      </c>
      <c r="G5484">
        <v>3.9</v>
      </c>
      <c r="H5484" s="184">
        <f t="shared" ref="H5484:L5484" si="5975">H5460</f>
        <v>0.375</v>
      </c>
      <c r="I5484" s="185">
        <f t="shared" si="5975"/>
        <v>156</v>
      </c>
      <c r="J5484" s="185">
        <f t="shared" si="5975"/>
        <v>343</v>
      </c>
      <c r="K5484" s="185">
        <f t="shared" si="5975"/>
        <v>2872</v>
      </c>
      <c r="L5484" s="185">
        <f t="shared" si="5975"/>
        <v>2219</v>
      </c>
      <c r="M5484" s="147"/>
      <c r="N5484" s="143">
        <f t="shared" si="5934"/>
        <v>246.48000000000002</v>
      </c>
      <c r="O5484" s="143">
        <f t="shared" si="5930"/>
        <v>895.2299999999999</v>
      </c>
      <c r="P5484" s="143">
        <f t="shared" si="5931"/>
        <v>8616</v>
      </c>
      <c r="Q5484" s="143">
        <f t="shared" si="5932"/>
        <v>8654.1</v>
      </c>
      <c r="R5484" s="188">
        <f t="shared" si="5935"/>
        <v>18411.809999999998</v>
      </c>
      <c r="T5484">
        <v>47258.12</v>
      </c>
      <c r="U5484" s="190">
        <f t="shared" si="5936"/>
        <v>0.38960098285754907</v>
      </c>
    </row>
    <row r="5485" spans="1:21" x14ac:dyDescent="0.2">
      <c r="A5485" s="178">
        <v>42964</v>
      </c>
      <c r="B5485" s="179">
        <v>0.45833333333333331</v>
      </c>
      <c r="C5485" t="s">
        <v>349</v>
      </c>
      <c r="D5485">
        <v>1</v>
      </c>
      <c r="E5485">
        <v>4.8600000000000003</v>
      </c>
      <c r="F5485">
        <v>5.64</v>
      </c>
      <c r="G5485">
        <v>2.14</v>
      </c>
      <c r="H5485" s="184">
        <f t="shared" ref="H5485:L5485" si="5976">H5461</f>
        <v>0.41666666666666669</v>
      </c>
      <c r="I5485" s="185">
        <f t="shared" si="5976"/>
        <v>196</v>
      </c>
      <c r="J5485" s="185">
        <f t="shared" si="5976"/>
        <v>315</v>
      </c>
      <c r="K5485" s="185">
        <f t="shared" si="5976"/>
        <v>2872</v>
      </c>
      <c r="L5485" s="185">
        <f t="shared" si="5976"/>
        <v>2219</v>
      </c>
      <c r="M5485" s="147"/>
      <c r="N5485" s="143">
        <f t="shared" si="5934"/>
        <v>196</v>
      </c>
      <c r="O5485" s="143">
        <f t="shared" si="5930"/>
        <v>1530.9</v>
      </c>
      <c r="P5485" s="143">
        <f t="shared" si="5931"/>
        <v>16198.08</v>
      </c>
      <c r="Q5485" s="143">
        <f t="shared" si="5932"/>
        <v>4748.66</v>
      </c>
      <c r="R5485" s="188">
        <f t="shared" si="5935"/>
        <v>22673.64</v>
      </c>
      <c r="T5485">
        <v>50071.22</v>
      </c>
      <c r="U5485" s="190">
        <f t="shared" si="5936"/>
        <v>0.45282779209294277</v>
      </c>
    </row>
    <row r="5486" spans="1:21" x14ac:dyDescent="0.2">
      <c r="A5486" s="178">
        <v>42964</v>
      </c>
      <c r="B5486" s="179">
        <v>0.5</v>
      </c>
      <c r="C5486" t="s">
        <v>349</v>
      </c>
      <c r="D5486">
        <v>1</v>
      </c>
      <c r="E5486">
        <v>8.8800000000000008</v>
      </c>
      <c r="F5486">
        <v>8.8800000000000008</v>
      </c>
      <c r="G5486">
        <v>1.1499999999999999</v>
      </c>
      <c r="H5486" s="184">
        <f t="shared" ref="H5486:L5486" si="5977">H5462</f>
        <v>0.45833333333333331</v>
      </c>
      <c r="I5486" s="185">
        <f t="shared" si="5977"/>
        <v>226</v>
      </c>
      <c r="J5486" s="185">
        <f t="shared" si="5977"/>
        <v>326</v>
      </c>
      <c r="K5486" s="185">
        <f t="shared" si="5977"/>
        <v>2842</v>
      </c>
      <c r="L5486" s="185">
        <f t="shared" si="5977"/>
        <v>1635</v>
      </c>
      <c r="M5486" s="147"/>
      <c r="N5486" s="143">
        <f t="shared" si="5934"/>
        <v>226</v>
      </c>
      <c r="O5486" s="143">
        <f t="shared" si="5930"/>
        <v>2894.88</v>
      </c>
      <c r="P5486" s="143">
        <f t="shared" si="5931"/>
        <v>25236.960000000003</v>
      </c>
      <c r="Q5486" s="143">
        <f t="shared" si="5932"/>
        <v>1880.2499999999998</v>
      </c>
      <c r="R5486" s="188">
        <f t="shared" si="5935"/>
        <v>30238.090000000004</v>
      </c>
      <c r="T5486">
        <v>53469.93</v>
      </c>
      <c r="U5486" s="190">
        <f t="shared" si="5936"/>
        <v>0.56551579551347841</v>
      </c>
    </row>
    <row r="5487" spans="1:21" x14ac:dyDescent="0.2">
      <c r="A5487" s="178">
        <v>42964</v>
      </c>
      <c r="B5487" s="179">
        <v>0.54166666666666663</v>
      </c>
      <c r="C5487" t="s">
        <v>349</v>
      </c>
      <c r="D5487">
        <v>1.31</v>
      </c>
      <c r="E5487">
        <v>13.27</v>
      </c>
      <c r="F5487">
        <v>14.41</v>
      </c>
      <c r="G5487">
        <v>4.55</v>
      </c>
      <c r="H5487" s="184">
        <f t="shared" ref="H5487:L5487" si="5978">H5463</f>
        <v>0.5</v>
      </c>
      <c r="I5487" s="185">
        <f t="shared" si="5978"/>
        <v>222</v>
      </c>
      <c r="J5487" s="185">
        <f t="shared" si="5978"/>
        <v>319</v>
      </c>
      <c r="K5487" s="185">
        <f t="shared" si="5978"/>
        <v>2842</v>
      </c>
      <c r="L5487" s="185">
        <f t="shared" si="5978"/>
        <v>1635</v>
      </c>
      <c r="M5487" s="147"/>
      <c r="N5487" s="143">
        <f t="shared" si="5934"/>
        <v>290.82</v>
      </c>
      <c r="O5487" s="143">
        <f t="shared" si="5930"/>
        <v>4233.13</v>
      </c>
      <c r="P5487" s="143">
        <f t="shared" si="5931"/>
        <v>40953.22</v>
      </c>
      <c r="Q5487" s="143">
        <f t="shared" si="5932"/>
        <v>7439.25</v>
      </c>
      <c r="R5487" s="188">
        <f t="shared" si="5935"/>
        <v>52916.42</v>
      </c>
      <c r="T5487">
        <v>57047.33</v>
      </c>
      <c r="U5487" s="190">
        <f t="shared" si="5936"/>
        <v>0.92758802208622204</v>
      </c>
    </row>
    <row r="5488" spans="1:21" x14ac:dyDescent="0.2">
      <c r="A5488" s="178">
        <v>42964</v>
      </c>
      <c r="B5488" s="179">
        <v>0.58333333333333337</v>
      </c>
      <c r="C5488" t="s">
        <v>349</v>
      </c>
      <c r="D5488">
        <v>1</v>
      </c>
      <c r="E5488">
        <v>14.27</v>
      </c>
      <c r="F5488">
        <v>17.68</v>
      </c>
      <c r="G5488">
        <v>5</v>
      </c>
      <c r="H5488" s="184">
        <f t="shared" ref="H5488:L5488" si="5979">H5464</f>
        <v>0.54166666666666663</v>
      </c>
      <c r="I5488" s="185">
        <f t="shared" si="5979"/>
        <v>195</v>
      </c>
      <c r="J5488" s="185">
        <f t="shared" si="5979"/>
        <v>299</v>
      </c>
      <c r="K5488" s="185">
        <f t="shared" si="5979"/>
        <v>2842</v>
      </c>
      <c r="L5488" s="185">
        <f t="shared" si="5979"/>
        <v>1635</v>
      </c>
      <c r="M5488" s="147"/>
      <c r="N5488" s="143">
        <f t="shared" si="5934"/>
        <v>195</v>
      </c>
      <c r="O5488" s="143">
        <f t="shared" si="5930"/>
        <v>4266.7299999999996</v>
      </c>
      <c r="P5488" s="143">
        <f t="shared" si="5931"/>
        <v>50246.559999999998</v>
      </c>
      <c r="Q5488" s="143">
        <f t="shared" si="5932"/>
        <v>8175</v>
      </c>
      <c r="R5488" s="188">
        <f t="shared" si="5935"/>
        <v>62883.289999999994</v>
      </c>
      <c r="T5488">
        <v>60290.32</v>
      </c>
      <c r="U5488" s="190">
        <f t="shared" si="5936"/>
        <v>1.0430080649762681</v>
      </c>
    </row>
    <row r="5489" spans="1:21" x14ac:dyDescent="0.2">
      <c r="A5489" s="178">
        <v>42964</v>
      </c>
      <c r="B5489" s="179">
        <v>0.625</v>
      </c>
      <c r="C5489" t="s">
        <v>349</v>
      </c>
      <c r="D5489">
        <v>1</v>
      </c>
      <c r="E5489">
        <v>22.25</v>
      </c>
      <c r="F5489">
        <v>27.25</v>
      </c>
      <c r="G5489">
        <v>3.9</v>
      </c>
      <c r="H5489" s="184">
        <f t="shared" ref="H5489:L5489" si="5980">H5465</f>
        <v>0.58333333333333337</v>
      </c>
      <c r="I5489" s="185">
        <f t="shared" si="5980"/>
        <v>205</v>
      </c>
      <c r="J5489" s="185">
        <f t="shared" si="5980"/>
        <v>237</v>
      </c>
      <c r="K5489" s="185">
        <f t="shared" si="5980"/>
        <v>2842</v>
      </c>
      <c r="L5489" s="185">
        <f t="shared" si="5980"/>
        <v>1635</v>
      </c>
      <c r="M5489" s="147"/>
      <c r="N5489" s="143">
        <f t="shared" si="5934"/>
        <v>205</v>
      </c>
      <c r="O5489" s="143">
        <f t="shared" si="5930"/>
        <v>5273.25</v>
      </c>
      <c r="P5489" s="143">
        <f t="shared" si="5931"/>
        <v>77444.5</v>
      </c>
      <c r="Q5489" s="143">
        <f t="shared" si="5932"/>
        <v>6376.5</v>
      </c>
      <c r="R5489" s="188">
        <f t="shared" si="5935"/>
        <v>89299.25</v>
      </c>
      <c r="T5489">
        <v>63215.74</v>
      </c>
      <c r="U5489" s="190">
        <f t="shared" si="5936"/>
        <v>1.4126110047908955</v>
      </c>
    </row>
    <row r="5490" spans="1:21" x14ac:dyDescent="0.2">
      <c r="A5490" s="178">
        <v>42964</v>
      </c>
      <c r="B5490" s="179">
        <v>0.66666666666666663</v>
      </c>
      <c r="C5490" t="s">
        <v>349</v>
      </c>
      <c r="D5490">
        <v>2.11</v>
      </c>
      <c r="E5490">
        <v>32.36</v>
      </c>
      <c r="F5490">
        <v>43.8</v>
      </c>
      <c r="G5490">
        <v>3.9</v>
      </c>
      <c r="H5490" s="184">
        <f t="shared" ref="H5490:L5490" si="5981">H5466</f>
        <v>0.625</v>
      </c>
      <c r="I5490" s="185">
        <f t="shared" si="5981"/>
        <v>212</v>
      </c>
      <c r="J5490" s="185">
        <f t="shared" si="5981"/>
        <v>213</v>
      </c>
      <c r="K5490" s="185">
        <f t="shared" si="5981"/>
        <v>2842</v>
      </c>
      <c r="L5490" s="185">
        <f t="shared" si="5981"/>
        <v>1380</v>
      </c>
      <c r="M5490" s="147"/>
      <c r="N5490" s="143">
        <f t="shared" si="5934"/>
        <v>447.32</v>
      </c>
      <c r="O5490" s="143">
        <f t="shared" si="5930"/>
        <v>6892.68</v>
      </c>
      <c r="P5490" s="143">
        <f t="shared" si="5931"/>
        <v>124479.59999999999</v>
      </c>
      <c r="Q5490" s="143">
        <f t="shared" si="5932"/>
        <v>5382</v>
      </c>
      <c r="R5490" s="188">
        <f t="shared" si="5935"/>
        <v>137201.59999999998</v>
      </c>
      <c r="T5490">
        <v>65157.57</v>
      </c>
      <c r="U5490" s="190">
        <f t="shared" si="5936"/>
        <v>2.1056893312626603</v>
      </c>
    </row>
    <row r="5491" spans="1:21" x14ac:dyDescent="0.2">
      <c r="A5491" s="178">
        <v>42964</v>
      </c>
      <c r="B5491" s="179">
        <v>0.70833333333333337</v>
      </c>
      <c r="C5491" t="s">
        <v>349</v>
      </c>
      <c r="D5491">
        <v>2.31</v>
      </c>
      <c r="E5491">
        <v>23.79</v>
      </c>
      <c r="F5491">
        <v>31.69</v>
      </c>
      <c r="G5491">
        <v>3.9</v>
      </c>
      <c r="H5491" s="184">
        <f t="shared" ref="H5491:L5491" si="5982">H5467</f>
        <v>0.66666666666666663</v>
      </c>
      <c r="I5491" s="185">
        <f t="shared" si="5982"/>
        <v>191</v>
      </c>
      <c r="J5491" s="185">
        <f t="shared" si="5982"/>
        <v>237</v>
      </c>
      <c r="K5491" s="185">
        <f t="shared" si="5982"/>
        <v>2842</v>
      </c>
      <c r="L5491" s="185">
        <f t="shared" si="5982"/>
        <v>1380</v>
      </c>
      <c r="M5491" s="147"/>
      <c r="N5491" s="143">
        <f t="shared" si="5934"/>
        <v>441.21000000000004</v>
      </c>
      <c r="O5491" s="143">
        <f t="shared" si="5930"/>
        <v>5638.23</v>
      </c>
      <c r="P5491" s="143">
        <f t="shared" si="5931"/>
        <v>90062.98000000001</v>
      </c>
      <c r="Q5491" s="143">
        <f t="shared" si="5932"/>
        <v>5382</v>
      </c>
      <c r="R5491" s="188">
        <f t="shared" si="5935"/>
        <v>101524.42000000001</v>
      </c>
      <c r="T5491">
        <v>66071.509999999995</v>
      </c>
      <c r="U5491" s="190">
        <f t="shared" si="5936"/>
        <v>1.5365839224803552</v>
      </c>
    </row>
    <row r="5492" spans="1:21" x14ac:dyDescent="0.2">
      <c r="A5492" s="178">
        <v>42964</v>
      </c>
      <c r="B5492" s="179">
        <v>0.75</v>
      </c>
      <c r="C5492" t="s">
        <v>349</v>
      </c>
      <c r="D5492">
        <v>3.06</v>
      </c>
      <c r="E5492">
        <v>12.38</v>
      </c>
      <c r="F5492">
        <v>17.88</v>
      </c>
      <c r="G5492">
        <v>3.9</v>
      </c>
      <c r="H5492" s="184">
        <f t="shared" ref="H5492:L5492" si="5983">H5468</f>
        <v>0.70833333333333337</v>
      </c>
      <c r="I5492" s="185">
        <f t="shared" si="5983"/>
        <v>218</v>
      </c>
      <c r="J5492" s="185">
        <f t="shared" si="5983"/>
        <v>258</v>
      </c>
      <c r="K5492" s="185">
        <f t="shared" si="5983"/>
        <v>2842</v>
      </c>
      <c r="L5492" s="185">
        <f t="shared" si="5983"/>
        <v>1380</v>
      </c>
      <c r="M5492" s="147"/>
      <c r="N5492" s="143">
        <f t="shared" si="5934"/>
        <v>667.08</v>
      </c>
      <c r="O5492" s="143">
        <f t="shared" si="5930"/>
        <v>3194.0400000000004</v>
      </c>
      <c r="P5492" s="143">
        <f t="shared" si="5931"/>
        <v>50814.96</v>
      </c>
      <c r="Q5492" s="143">
        <f t="shared" si="5932"/>
        <v>5382</v>
      </c>
      <c r="R5492" s="188">
        <f t="shared" si="5935"/>
        <v>60058.080000000002</v>
      </c>
      <c r="T5492">
        <v>65833.81</v>
      </c>
      <c r="U5492" s="190">
        <f t="shared" si="5936"/>
        <v>0.91226802762896453</v>
      </c>
    </row>
    <row r="5493" spans="1:21" x14ac:dyDescent="0.2">
      <c r="A5493" s="178">
        <v>42964</v>
      </c>
      <c r="B5493" s="179">
        <v>0.79166666666666663</v>
      </c>
      <c r="C5493" t="s">
        <v>349</v>
      </c>
      <c r="D5493">
        <v>4</v>
      </c>
      <c r="E5493">
        <v>8.02</v>
      </c>
      <c r="F5493">
        <v>11.25</v>
      </c>
      <c r="G5493">
        <v>3.55</v>
      </c>
      <c r="H5493" s="184">
        <f t="shared" ref="H5493:L5493" si="5984">H5469</f>
        <v>0.75</v>
      </c>
      <c r="I5493" s="185">
        <f t="shared" si="5984"/>
        <v>240</v>
      </c>
      <c r="J5493" s="185">
        <f t="shared" si="5984"/>
        <v>365</v>
      </c>
      <c r="K5493" s="185">
        <f t="shared" si="5984"/>
        <v>2842</v>
      </c>
      <c r="L5493" s="185">
        <f t="shared" si="5984"/>
        <v>1380</v>
      </c>
      <c r="M5493" s="147"/>
      <c r="N5493" s="143">
        <f t="shared" si="5934"/>
        <v>960</v>
      </c>
      <c r="O5493" s="143">
        <f t="shared" si="5930"/>
        <v>2927.2999999999997</v>
      </c>
      <c r="P5493" s="143">
        <f t="shared" si="5931"/>
        <v>31972.5</v>
      </c>
      <c r="Q5493" s="143">
        <f t="shared" si="5932"/>
        <v>4899</v>
      </c>
      <c r="R5493" s="188">
        <f t="shared" si="5935"/>
        <v>40758.800000000003</v>
      </c>
      <c r="T5493">
        <v>64859.42</v>
      </c>
      <c r="U5493" s="190">
        <f t="shared" si="5936"/>
        <v>0.6284175837526762</v>
      </c>
    </row>
    <row r="5494" spans="1:21" x14ac:dyDescent="0.2">
      <c r="A5494" s="178">
        <v>42964</v>
      </c>
      <c r="B5494" s="179">
        <v>0.83333333333333337</v>
      </c>
      <c r="C5494" t="s">
        <v>349</v>
      </c>
      <c r="D5494">
        <v>2.31</v>
      </c>
      <c r="E5494">
        <v>6.93</v>
      </c>
      <c r="F5494">
        <v>9.1999999999999993</v>
      </c>
      <c r="G5494">
        <v>3.55</v>
      </c>
      <c r="H5494" s="184">
        <f t="shared" ref="H5494:L5494" si="5985">H5470</f>
        <v>0.79166666666666663</v>
      </c>
      <c r="I5494" s="185">
        <f t="shared" si="5985"/>
        <v>320</v>
      </c>
      <c r="J5494" s="185">
        <f t="shared" si="5985"/>
        <v>214</v>
      </c>
      <c r="K5494" s="185">
        <f t="shared" si="5985"/>
        <v>2842</v>
      </c>
      <c r="L5494" s="185">
        <f t="shared" si="5985"/>
        <v>1426</v>
      </c>
      <c r="M5494" s="147"/>
      <c r="N5494" s="143">
        <f t="shared" si="5934"/>
        <v>739.2</v>
      </c>
      <c r="O5494" s="143">
        <f t="shared" si="5930"/>
        <v>1483.02</v>
      </c>
      <c r="P5494" s="143">
        <f t="shared" si="5931"/>
        <v>26146.399999999998</v>
      </c>
      <c r="Q5494" s="143">
        <f t="shared" si="5932"/>
        <v>5062.3</v>
      </c>
      <c r="R5494" s="188">
        <f t="shared" si="5935"/>
        <v>33430.92</v>
      </c>
      <c r="T5494">
        <v>62688.68</v>
      </c>
      <c r="U5494" s="190">
        <f t="shared" si="5936"/>
        <v>0.53328479719145461</v>
      </c>
    </row>
    <row r="5495" spans="1:21" x14ac:dyDescent="0.2">
      <c r="A5495" s="178">
        <v>42964</v>
      </c>
      <c r="B5495" s="179">
        <v>0.875</v>
      </c>
      <c r="C5495" t="s">
        <v>349</v>
      </c>
      <c r="D5495">
        <v>3.5</v>
      </c>
      <c r="E5495">
        <v>5.61</v>
      </c>
      <c r="F5495">
        <v>8.24</v>
      </c>
      <c r="G5495">
        <v>0.99</v>
      </c>
      <c r="H5495" s="184">
        <f t="shared" ref="H5495:L5495" si="5986">H5471</f>
        <v>0.83333333333333337</v>
      </c>
      <c r="I5495" s="185">
        <f t="shared" si="5986"/>
        <v>322</v>
      </c>
      <c r="J5495" s="185">
        <f t="shared" si="5986"/>
        <v>178</v>
      </c>
      <c r="K5495" s="185">
        <f t="shared" si="5986"/>
        <v>2842</v>
      </c>
      <c r="L5495" s="185">
        <f t="shared" si="5986"/>
        <v>1426</v>
      </c>
      <c r="M5495" s="147"/>
      <c r="N5495" s="143">
        <f t="shared" si="5934"/>
        <v>1127</v>
      </c>
      <c r="O5495" s="143">
        <f t="shared" si="5930"/>
        <v>998.58</v>
      </c>
      <c r="P5495" s="143">
        <f t="shared" si="5931"/>
        <v>23418.080000000002</v>
      </c>
      <c r="Q5495" s="143">
        <f t="shared" si="5932"/>
        <v>1411.74</v>
      </c>
      <c r="R5495" s="188">
        <f t="shared" si="5935"/>
        <v>26955.400000000005</v>
      </c>
      <c r="T5495">
        <v>59891.37</v>
      </c>
      <c r="U5495" s="190">
        <f t="shared" si="5936"/>
        <v>0.45007152115571913</v>
      </c>
    </row>
    <row r="5496" spans="1:21" x14ac:dyDescent="0.2">
      <c r="A5496" s="178">
        <v>42964</v>
      </c>
      <c r="B5496" s="179">
        <v>0.91666666666666663</v>
      </c>
      <c r="C5496" t="s">
        <v>349</v>
      </c>
      <c r="D5496">
        <v>5.27</v>
      </c>
      <c r="E5496">
        <v>3.95</v>
      </c>
      <c r="F5496">
        <v>6</v>
      </c>
      <c r="G5496">
        <v>0.99</v>
      </c>
      <c r="H5496" s="184">
        <f t="shared" ref="H5496:L5496" si="5987">H5472</f>
        <v>0.875</v>
      </c>
      <c r="I5496" s="185">
        <f t="shared" si="5987"/>
        <v>337</v>
      </c>
      <c r="J5496" s="185">
        <f t="shared" si="5987"/>
        <v>173</v>
      </c>
      <c r="K5496" s="185">
        <f t="shared" si="5987"/>
        <v>2842</v>
      </c>
      <c r="L5496" s="185">
        <f t="shared" si="5987"/>
        <v>1426</v>
      </c>
      <c r="M5496" s="147"/>
      <c r="N5496" s="143">
        <f t="shared" si="5934"/>
        <v>1775.9899999999998</v>
      </c>
      <c r="O5496" s="143">
        <f t="shared" si="5930"/>
        <v>683.35</v>
      </c>
      <c r="P5496" s="143">
        <f t="shared" si="5931"/>
        <v>17052</v>
      </c>
      <c r="Q5496" s="143">
        <f t="shared" si="5932"/>
        <v>1411.74</v>
      </c>
      <c r="R5496" s="188">
        <f t="shared" si="5935"/>
        <v>20923.080000000002</v>
      </c>
      <c r="T5496">
        <v>58351.9</v>
      </c>
      <c r="U5496" s="190">
        <f t="shared" si="5936"/>
        <v>0.35856724459700545</v>
      </c>
    </row>
    <row r="5497" spans="1:21" x14ac:dyDescent="0.2">
      <c r="A5497" s="178">
        <v>42964</v>
      </c>
      <c r="B5497" s="179">
        <v>0.95833333333333337</v>
      </c>
      <c r="C5497" t="s">
        <v>349</v>
      </c>
      <c r="D5497">
        <v>9.57</v>
      </c>
      <c r="E5497">
        <v>5</v>
      </c>
      <c r="F5497">
        <v>3.85</v>
      </c>
      <c r="G5497">
        <v>0.01</v>
      </c>
      <c r="H5497" s="184">
        <f t="shared" ref="H5497:L5497" si="5988">H5473</f>
        <v>0.91666666666666663</v>
      </c>
      <c r="I5497" s="185">
        <f t="shared" si="5988"/>
        <v>394</v>
      </c>
      <c r="J5497" s="185">
        <f t="shared" si="5988"/>
        <v>194</v>
      </c>
      <c r="K5497" s="185">
        <f t="shared" si="5988"/>
        <v>2842</v>
      </c>
      <c r="L5497" s="185">
        <f t="shared" si="5988"/>
        <v>1426</v>
      </c>
      <c r="M5497" s="147"/>
      <c r="N5497" s="143">
        <f t="shared" si="5934"/>
        <v>3770.58</v>
      </c>
      <c r="O5497" s="143">
        <f t="shared" si="5930"/>
        <v>970</v>
      </c>
      <c r="P5497" s="143">
        <f t="shared" si="5931"/>
        <v>10941.7</v>
      </c>
      <c r="Q5497" s="143">
        <f t="shared" si="5932"/>
        <v>14.26</v>
      </c>
      <c r="R5497" s="188">
        <f t="shared" si="5935"/>
        <v>15696.54</v>
      </c>
      <c r="T5497">
        <v>55815.86</v>
      </c>
      <c r="U5497" s="190">
        <f t="shared" si="5936"/>
        <v>0.28122006899114338</v>
      </c>
    </row>
    <row r="5498" spans="1:21" x14ac:dyDescent="0.2">
      <c r="A5498" s="178">
        <v>42964</v>
      </c>
      <c r="B5498" s="180">
        <v>1</v>
      </c>
      <c r="C5498" t="s">
        <v>349</v>
      </c>
      <c r="D5498">
        <v>5.98</v>
      </c>
      <c r="E5498">
        <v>2.92</v>
      </c>
      <c r="F5498">
        <v>1.54</v>
      </c>
      <c r="G5498">
        <v>0.01</v>
      </c>
      <c r="H5498" s="184">
        <f t="shared" ref="H5498:L5498" si="5989">H5474</f>
        <v>0.95833333333333337</v>
      </c>
      <c r="I5498" s="185">
        <f t="shared" si="5989"/>
        <v>389</v>
      </c>
      <c r="J5498" s="185">
        <f t="shared" si="5989"/>
        <v>265</v>
      </c>
      <c r="K5498" s="185">
        <f t="shared" si="5989"/>
        <v>2985</v>
      </c>
      <c r="L5498" s="185">
        <f t="shared" si="5989"/>
        <v>1111</v>
      </c>
      <c r="M5498" s="147"/>
      <c r="N5498" s="143">
        <f t="shared" si="5934"/>
        <v>2326.2200000000003</v>
      </c>
      <c r="O5498" s="143">
        <f t="shared" si="5930"/>
        <v>773.8</v>
      </c>
      <c r="P5498" s="143">
        <f t="shared" si="5931"/>
        <v>4596.9000000000005</v>
      </c>
      <c r="Q5498" s="143">
        <f t="shared" si="5932"/>
        <v>11.11</v>
      </c>
      <c r="R5498" s="188">
        <f t="shared" si="5935"/>
        <v>7708.0300000000007</v>
      </c>
      <c r="T5498">
        <v>51863.41</v>
      </c>
      <c r="U5498" s="190">
        <f t="shared" si="5936"/>
        <v>0.14862173543930104</v>
      </c>
    </row>
    <row r="5499" spans="1:21" x14ac:dyDescent="0.2">
      <c r="A5499" s="178">
        <v>42965</v>
      </c>
      <c r="B5499" s="179">
        <v>4.1666666666666664E-2</v>
      </c>
      <c r="C5499" t="s">
        <v>349</v>
      </c>
      <c r="D5499">
        <v>5</v>
      </c>
      <c r="E5499">
        <v>2.21</v>
      </c>
      <c r="F5499">
        <v>1</v>
      </c>
      <c r="G5499">
        <v>0.01</v>
      </c>
      <c r="H5499" s="184">
        <f t="shared" ref="H5499:L5499" si="5990">H5475</f>
        <v>1</v>
      </c>
      <c r="I5499" s="185">
        <f t="shared" si="5990"/>
        <v>362</v>
      </c>
      <c r="J5499" s="185">
        <f t="shared" si="5990"/>
        <v>243</v>
      </c>
      <c r="K5499" s="185">
        <f t="shared" si="5990"/>
        <v>2985</v>
      </c>
      <c r="L5499" s="185">
        <f t="shared" si="5990"/>
        <v>1111</v>
      </c>
      <c r="M5499" s="147"/>
      <c r="N5499" s="143">
        <f t="shared" si="5934"/>
        <v>1810</v>
      </c>
      <c r="O5499" s="143">
        <f t="shared" si="5930"/>
        <v>537.03</v>
      </c>
      <c r="P5499" s="143">
        <f t="shared" si="5931"/>
        <v>2985</v>
      </c>
      <c r="Q5499" s="143">
        <f t="shared" si="5932"/>
        <v>11.11</v>
      </c>
      <c r="R5499" s="188">
        <f t="shared" si="5935"/>
        <v>5343.1399999999994</v>
      </c>
      <c r="T5499">
        <v>47726.66</v>
      </c>
      <c r="U5499" s="190">
        <f t="shared" si="5936"/>
        <v>0.11195294202443663</v>
      </c>
    </row>
    <row r="5500" spans="1:21" x14ac:dyDescent="0.2">
      <c r="A5500" s="178">
        <v>42965</v>
      </c>
      <c r="B5500" s="179">
        <v>8.3333333333333329E-2</v>
      </c>
      <c r="C5500" t="s">
        <v>349</v>
      </c>
      <c r="D5500">
        <v>3.5</v>
      </c>
      <c r="E5500">
        <v>1</v>
      </c>
      <c r="F5500">
        <v>1</v>
      </c>
      <c r="G5500">
        <v>0.01</v>
      </c>
      <c r="H5500" s="184">
        <f t="shared" ref="H5500:L5500" si="5991">H5476</f>
        <v>4.1666666666666664E-2</v>
      </c>
      <c r="I5500" s="185">
        <f t="shared" si="5991"/>
        <v>294</v>
      </c>
      <c r="J5500" s="185">
        <f t="shared" si="5991"/>
        <v>212</v>
      </c>
      <c r="K5500" s="185">
        <f t="shared" si="5991"/>
        <v>2985</v>
      </c>
      <c r="L5500" s="185">
        <f t="shared" si="5991"/>
        <v>1111</v>
      </c>
      <c r="M5500" s="147"/>
      <c r="N5500" s="143">
        <f t="shared" si="5934"/>
        <v>1029</v>
      </c>
      <c r="O5500" s="143">
        <f t="shared" si="5930"/>
        <v>212</v>
      </c>
      <c r="P5500" s="143">
        <f t="shared" si="5931"/>
        <v>2985</v>
      </c>
      <c r="Q5500" s="143">
        <f t="shared" si="5932"/>
        <v>11.11</v>
      </c>
      <c r="R5500" s="188">
        <f t="shared" si="5935"/>
        <v>4237.1099999999997</v>
      </c>
      <c r="T5500">
        <v>44394.8</v>
      </c>
      <c r="U5500" s="190">
        <f t="shared" si="5936"/>
        <v>9.5441583248488546E-2</v>
      </c>
    </row>
    <row r="5501" spans="1:21" x14ac:dyDescent="0.2">
      <c r="A5501" s="178">
        <v>42965</v>
      </c>
      <c r="B5501" s="179">
        <v>0.125</v>
      </c>
      <c r="C5501" t="s">
        <v>349</v>
      </c>
      <c r="D5501">
        <v>2.99</v>
      </c>
      <c r="E5501">
        <v>1</v>
      </c>
      <c r="F5501">
        <v>1</v>
      </c>
      <c r="G5501">
        <v>0.5</v>
      </c>
      <c r="H5501" s="184">
        <f t="shared" ref="H5501:L5501" si="5992">H5477</f>
        <v>8.3333333333333329E-2</v>
      </c>
      <c r="I5501" s="185">
        <f t="shared" si="5992"/>
        <v>236</v>
      </c>
      <c r="J5501" s="185">
        <f t="shared" si="5992"/>
        <v>179</v>
      </c>
      <c r="K5501" s="185">
        <f t="shared" si="5992"/>
        <v>2985</v>
      </c>
      <c r="L5501" s="185">
        <f t="shared" si="5992"/>
        <v>1111</v>
      </c>
      <c r="M5501" s="147"/>
      <c r="N5501" s="143">
        <f t="shared" si="5934"/>
        <v>705.6400000000001</v>
      </c>
      <c r="O5501" s="143">
        <f t="shared" si="5930"/>
        <v>179</v>
      </c>
      <c r="P5501" s="143">
        <f t="shared" si="5931"/>
        <v>2985</v>
      </c>
      <c r="Q5501" s="143">
        <f t="shared" si="5932"/>
        <v>555.5</v>
      </c>
      <c r="R5501" s="188">
        <f t="shared" si="5935"/>
        <v>4425.1400000000003</v>
      </c>
      <c r="T5501">
        <v>42085.87</v>
      </c>
      <c r="U5501" s="190">
        <f t="shared" si="5936"/>
        <v>0.10514550370468759</v>
      </c>
    </row>
    <row r="5502" spans="1:21" x14ac:dyDescent="0.2">
      <c r="A5502" s="178">
        <v>42965</v>
      </c>
      <c r="B5502" s="179">
        <v>0.16666666666666666</v>
      </c>
      <c r="C5502" t="s">
        <v>349</v>
      </c>
      <c r="D5502">
        <v>2.61</v>
      </c>
      <c r="E5502">
        <v>1</v>
      </c>
      <c r="F5502">
        <v>1</v>
      </c>
      <c r="G5502">
        <v>0.61</v>
      </c>
      <c r="H5502" s="184">
        <f t="shared" ref="H5502:L5502" si="5993">H5478</f>
        <v>0.125</v>
      </c>
      <c r="I5502" s="185">
        <f t="shared" si="5993"/>
        <v>201</v>
      </c>
      <c r="J5502" s="185">
        <f t="shared" si="5993"/>
        <v>205</v>
      </c>
      <c r="K5502" s="185">
        <f t="shared" si="5993"/>
        <v>2985</v>
      </c>
      <c r="L5502" s="185">
        <f t="shared" si="5993"/>
        <v>1717</v>
      </c>
      <c r="M5502" s="147"/>
      <c r="N5502" s="143">
        <f t="shared" si="5934"/>
        <v>524.61</v>
      </c>
      <c r="O5502" s="143">
        <f t="shared" si="5930"/>
        <v>205</v>
      </c>
      <c r="P5502" s="143">
        <f t="shared" si="5931"/>
        <v>2985</v>
      </c>
      <c r="Q5502" s="143">
        <f t="shared" si="5932"/>
        <v>1047.3699999999999</v>
      </c>
      <c r="R5502" s="188">
        <f t="shared" si="5935"/>
        <v>4761.9799999999996</v>
      </c>
      <c r="T5502">
        <v>40524.99</v>
      </c>
      <c r="U5502" s="190">
        <f t="shared" si="5936"/>
        <v>0.11750724676304669</v>
      </c>
    </row>
    <row r="5503" spans="1:21" x14ac:dyDescent="0.2">
      <c r="A5503" s="178">
        <v>42965</v>
      </c>
      <c r="B5503" s="179">
        <v>0.20833333333333334</v>
      </c>
      <c r="C5503" t="s">
        <v>349</v>
      </c>
      <c r="D5503">
        <v>2.31</v>
      </c>
      <c r="E5503">
        <v>1</v>
      </c>
      <c r="F5503">
        <v>1</v>
      </c>
      <c r="G5503">
        <v>0.61</v>
      </c>
      <c r="H5503" s="184">
        <f t="shared" ref="H5503:L5503" si="5994">H5479</f>
        <v>0.16666666666666666</v>
      </c>
      <c r="I5503" s="185">
        <f t="shared" si="5994"/>
        <v>185</v>
      </c>
      <c r="J5503" s="185">
        <f t="shared" si="5994"/>
        <v>205</v>
      </c>
      <c r="K5503" s="185">
        <f t="shared" si="5994"/>
        <v>2985</v>
      </c>
      <c r="L5503" s="185">
        <f t="shared" si="5994"/>
        <v>1717</v>
      </c>
      <c r="M5503" s="147"/>
      <c r="N5503" s="143">
        <f t="shared" si="5934"/>
        <v>427.35</v>
      </c>
      <c r="O5503" s="143">
        <f t="shared" si="5930"/>
        <v>205</v>
      </c>
      <c r="P5503" s="143">
        <f t="shared" si="5931"/>
        <v>2985</v>
      </c>
      <c r="Q5503" s="143">
        <f t="shared" si="5932"/>
        <v>1047.3699999999999</v>
      </c>
      <c r="R5503" s="188">
        <f t="shared" si="5935"/>
        <v>4664.7199999999993</v>
      </c>
      <c r="T5503">
        <v>39606.519999999997</v>
      </c>
      <c r="U5503" s="190">
        <f t="shared" si="5936"/>
        <v>0.11777656810040367</v>
      </c>
    </row>
    <row r="5504" spans="1:21" x14ac:dyDescent="0.2">
      <c r="A5504" s="178">
        <v>42965</v>
      </c>
      <c r="B5504" s="179">
        <v>0.25</v>
      </c>
      <c r="C5504" t="s">
        <v>349</v>
      </c>
      <c r="D5504">
        <v>2.61</v>
      </c>
      <c r="E5504">
        <v>2.21</v>
      </c>
      <c r="F5504">
        <v>1</v>
      </c>
      <c r="G5504">
        <v>0.61</v>
      </c>
      <c r="H5504" s="184">
        <f t="shared" ref="H5504:L5504" si="5995">H5480</f>
        <v>0.20833333333333334</v>
      </c>
      <c r="I5504" s="185">
        <f t="shared" si="5995"/>
        <v>207</v>
      </c>
      <c r="J5504" s="185">
        <f t="shared" si="5995"/>
        <v>283</v>
      </c>
      <c r="K5504" s="185">
        <f t="shared" si="5995"/>
        <v>2985</v>
      </c>
      <c r="L5504" s="185">
        <f t="shared" si="5995"/>
        <v>1717</v>
      </c>
      <c r="M5504" s="147"/>
      <c r="N5504" s="143">
        <f t="shared" si="5934"/>
        <v>540.27</v>
      </c>
      <c r="O5504" s="143">
        <f t="shared" si="5930"/>
        <v>625.42999999999995</v>
      </c>
      <c r="P5504" s="143">
        <f t="shared" si="5931"/>
        <v>2985</v>
      </c>
      <c r="Q5504" s="143">
        <f t="shared" si="5932"/>
        <v>1047.3699999999999</v>
      </c>
      <c r="R5504" s="188">
        <f t="shared" si="5935"/>
        <v>5198.07</v>
      </c>
      <c r="T5504">
        <v>39529.15</v>
      </c>
      <c r="U5504" s="190">
        <f t="shared" si="5936"/>
        <v>0.13149966543677261</v>
      </c>
    </row>
    <row r="5505" spans="1:21" x14ac:dyDescent="0.2">
      <c r="A5505" s="178">
        <v>42965</v>
      </c>
      <c r="B5505" s="179">
        <v>0.29166666666666669</v>
      </c>
      <c r="C5505" t="s">
        <v>349</v>
      </c>
      <c r="D5505">
        <v>2.61</v>
      </c>
      <c r="E5505">
        <v>2.5</v>
      </c>
      <c r="F5505">
        <v>1.51</v>
      </c>
      <c r="G5505">
        <v>2.4900000000000002</v>
      </c>
      <c r="H5505" s="184">
        <f t="shared" ref="H5505:L5505" si="5996">H5481</f>
        <v>0.25</v>
      </c>
      <c r="I5505" s="185">
        <f t="shared" si="5996"/>
        <v>327</v>
      </c>
      <c r="J5505" s="185">
        <f t="shared" si="5996"/>
        <v>438</v>
      </c>
      <c r="K5505" s="185">
        <f t="shared" si="5996"/>
        <v>2985</v>
      </c>
      <c r="L5505" s="185">
        <f t="shared" si="5996"/>
        <v>1717</v>
      </c>
      <c r="M5505" s="147"/>
      <c r="N5505" s="143">
        <f t="shared" si="5934"/>
        <v>853.46999999999991</v>
      </c>
      <c r="O5505" s="143">
        <f t="shared" si="5930"/>
        <v>1095</v>
      </c>
      <c r="P5505" s="143">
        <f t="shared" si="5931"/>
        <v>4507.3500000000004</v>
      </c>
      <c r="Q5505" s="143">
        <f t="shared" si="5932"/>
        <v>4275.33</v>
      </c>
      <c r="R5505" s="188">
        <f t="shared" si="5935"/>
        <v>10731.15</v>
      </c>
      <c r="T5505">
        <v>40747.129999999997</v>
      </c>
      <c r="U5505" s="190">
        <f t="shared" si="5936"/>
        <v>0.2633596525693957</v>
      </c>
    </row>
    <row r="5506" spans="1:21" x14ac:dyDescent="0.2">
      <c r="A5506" s="178">
        <v>42965</v>
      </c>
      <c r="B5506" s="179">
        <v>0.33333333333333331</v>
      </c>
      <c r="C5506" t="s">
        <v>349</v>
      </c>
      <c r="D5506">
        <v>2.99</v>
      </c>
      <c r="E5506">
        <v>2.35</v>
      </c>
      <c r="F5506">
        <v>1.88</v>
      </c>
      <c r="G5506">
        <v>2.34</v>
      </c>
      <c r="H5506" s="184">
        <f t="shared" ref="H5506:L5506" si="5997">H5482</f>
        <v>0.29166666666666669</v>
      </c>
      <c r="I5506" s="185">
        <f t="shared" si="5997"/>
        <v>249</v>
      </c>
      <c r="J5506" s="185">
        <f t="shared" si="5997"/>
        <v>556</v>
      </c>
      <c r="K5506" s="185">
        <f t="shared" si="5997"/>
        <v>2872</v>
      </c>
      <c r="L5506" s="185">
        <f t="shared" si="5997"/>
        <v>2219</v>
      </c>
      <c r="M5506" s="147"/>
      <c r="N5506" s="143">
        <f t="shared" si="5934"/>
        <v>744.5100000000001</v>
      </c>
      <c r="O5506" s="143">
        <f t="shared" si="5930"/>
        <v>1306.6000000000001</v>
      </c>
      <c r="P5506" s="143">
        <f t="shared" si="5931"/>
        <v>5399.36</v>
      </c>
      <c r="Q5506" s="143">
        <f t="shared" si="5932"/>
        <v>5192.46</v>
      </c>
      <c r="R5506" s="188">
        <f t="shared" si="5935"/>
        <v>12642.93</v>
      </c>
      <c r="T5506">
        <v>43052.83</v>
      </c>
      <c r="U5506" s="190">
        <f t="shared" si="5936"/>
        <v>0.29366083483942867</v>
      </c>
    </row>
    <row r="5507" spans="1:21" x14ac:dyDescent="0.2">
      <c r="A5507" s="178">
        <v>42965</v>
      </c>
      <c r="B5507" s="179">
        <v>0.375</v>
      </c>
      <c r="C5507" t="s">
        <v>349</v>
      </c>
      <c r="D5507">
        <v>2.82</v>
      </c>
      <c r="E5507">
        <v>2.5</v>
      </c>
      <c r="F5507">
        <v>2.46</v>
      </c>
      <c r="G5507">
        <v>2.4900000000000002</v>
      </c>
      <c r="H5507" s="184">
        <f t="shared" ref="H5507:L5507" si="5998">H5483</f>
        <v>0.33333333333333331</v>
      </c>
      <c r="I5507" s="185">
        <f t="shared" si="5998"/>
        <v>256</v>
      </c>
      <c r="J5507" s="185">
        <f t="shared" si="5998"/>
        <v>306</v>
      </c>
      <c r="K5507" s="185">
        <f t="shared" si="5998"/>
        <v>2872</v>
      </c>
      <c r="L5507" s="185">
        <f t="shared" si="5998"/>
        <v>2219</v>
      </c>
      <c r="M5507" s="147"/>
      <c r="N5507" s="143">
        <f t="shared" si="5934"/>
        <v>721.92</v>
      </c>
      <c r="O5507" s="143">
        <f t="shared" si="5930"/>
        <v>765</v>
      </c>
      <c r="P5507" s="143">
        <f t="shared" si="5931"/>
        <v>7065.12</v>
      </c>
      <c r="Q5507" s="143">
        <f t="shared" si="5932"/>
        <v>5525.31</v>
      </c>
      <c r="R5507" s="188">
        <f t="shared" si="5935"/>
        <v>14077.350000000002</v>
      </c>
      <c r="T5507">
        <v>43871.91</v>
      </c>
      <c r="U5507" s="190">
        <f t="shared" si="5936"/>
        <v>0.32087388034849634</v>
      </c>
    </row>
    <row r="5508" spans="1:21" x14ac:dyDescent="0.2">
      <c r="A5508" s="178">
        <v>42965</v>
      </c>
      <c r="B5508" s="179">
        <v>0.41666666666666669</v>
      </c>
      <c r="C5508" t="s">
        <v>349</v>
      </c>
      <c r="D5508">
        <v>2.61</v>
      </c>
      <c r="E5508">
        <v>4.29</v>
      </c>
      <c r="F5508">
        <v>4.54</v>
      </c>
      <c r="G5508">
        <v>4</v>
      </c>
      <c r="H5508" s="184">
        <f t="shared" ref="H5508:L5508" si="5999">H5484</f>
        <v>0.375</v>
      </c>
      <c r="I5508" s="185">
        <f t="shared" si="5999"/>
        <v>156</v>
      </c>
      <c r="J5508" s="185">
        <f t="shared" si="5999"/>
        <v>343</v>
      </c>
      <c r="K5508" s="185">
        <f t="shared" si="5999"/>
        <v>2872</v>
      </c>
      <c r="L5508" s="185">
        <f t="shared" si="5999"/>
        <v>2219</v>
      </c>
      <c r="M5508" s="147"/>
      <c r="N5508" s="143">
        <f t="shared" si="5934"/>
        <v>407.15999999999997</v>
      </c>
      <c r="O5508" s="143">
        <f t="shared" ref="O5508:O5571" si="6000">E5508*J5508</f>
        <v>1471.47</v>
      </c>
      <c r="P5508" s="143">
        <f t="shared" ref="P5508:P5571" si="6001">F5508*K5508</f>
        <v>13038.88</v>
      </c>
      <c r="Q5508" s="143">
        <f t="shared" ref="Q5508:Q5571" si="6002">G5508*L5508</f>
        <v>8876</v>
      </c>
      <c r="R5508" s="188">
        <f t="shared" si="5935"/>
        <v>23793.51</v>
      </c>
      <c r="T5508">
        <v>46006.92</v>
      </c>
      <c r="U5508" s="190">
        <f t="shared" si="5936"/>
        <v>0.51717241667123115</v>
      </c>
    </row>
    <row r="5509" spans="1:21" x14ac:dyDescent="0.2">
      <c r="A5509" s="178">
        <v>42965</v>
      </c>
      <c r="B5509" s="179">
        <v>0.45833333333333331</v>
      </c>
      <c r="C5509" t="s">
        <v>349</v>
      </c>
      <c r="D5509">
        <v>3</v>
      </c>
      <c r="E5509">
        <v>7.26</v>
      </c>
      <c r="F5509">
        <v>8.35</v>
      </c>
      <c r="G5509">
        <v>2.09</v>
      </c>
      <c r="H5509" s="184">
        <f t="shared" ref="H5509:L5509" si="6003">H5485</f>
        <v>0.41666666666666669</v>
      </c>
      <c r="I5509" s="185">
        <f t="shared" si="6003"/>
        <v>196</v>
      </c>
      <c r="J5509" s="185">
        <f t="shared" si="6003"/>
        <v>315</v>
      </c>
      <c r="K5509" s="185">
        <f t="shared" si="6003"/>
        <v>2872</v>
      </c>
      <c r="L5509" s="185">
        <f t="shared" si="6003"/>
        <v>2219</v>
      </c>
      <c r="M5509" s="147"/>
      <c r="N5509" s="143">
        <f t="shared" ref="N5509:N5572" si="6004">D5509*I5509</f>
        <v>588</v>
      </c>
      <c r="O5509" s="143">
        <f t="shared" si="6000"/>
        <v>2286.9</v>
      </c>
      <c r="P5509" s="143">
        <f t="shared" si="6001"/>
        <v>23981.200000000001</v>
      </c>
      <c r="Q5509" s="143">
        <f t="shared" si="6002"/>
        <v>4637.71</v>
      </c>
      <c r="R5509" s="188">
        <f t="shared" ref="R5509:R5572" si="6005">SUM(N5509:Q5509)</f>
        <v>31493.81</v>
      </c>
      <c r="T5509">
        <v>49259.29</v>
      </c>
      <c r="U5509" s="190">
        <f t="shared" ref="U5509:U5572" si="6006">R5509/T5509</f>
        <v>0.63934762356501684</v>
      </c>
    </row>
    <row r="5510" spans="1:21" x14ac:dyDescent="0.2">
      <c r="A5510" s="178">
        <v>42965</v>
      </c>
      <c r="B5510" s="179">
        <v>0.5</v>
      </c>
      <c r="C5510" t="s">
        <v>349</v>
      </c>
      <c r="D5510">
        <v>1</v>
      </c>
      <c r="E5510">
        <v>8.7899999999999991</v>
      </c>
      <c r="F5510">
        <v>10.15</v>
      </c>
      <c r="G5510">
        <v>2</v>
      </c>
      <c r="H5510" s="184">
        <f t="shared" ref="H5510:L5510" si="6007">H5486</f>
        <v>0.45833333333333331</v>
      </c>
      <c r="I5510" s="185">
        <f t="shared" si="6007"/>
        <v>226</v>
      </c>
      <c r="J5510" s="185">
        <f t="shared" si="6007"/>
        <v>326</v>
      </c>
      <c r="K5510" s="185">
        <f t="shared" si="6007"/>
        <v>2842</v>
      </c>
      <c r="L5510" s="185">
        <f t="shared" si="6007"/>
        <v>1635</v>
      </c>
      <c r="M5510" s="147"/>
      <c r="N5510" s="143">
        <f t="shared" si="6004"/>
        <v>226</v>
      </c>
      <c r="O5510" s="143">
        <f t="shared" si="6000"/>
        <v>2865.5399999999995</v>
      </c>
      <c r="P5510" s="143">
        <f t="shared" si="6001"/>
        <v>28846.3</v>
      </c>
      <c r="Q5510" s="143">
        <f t="shared" si="6002"/>
        <v>3270</v>
      </c>
      <c r="R5510" s="188">
        <f t="shared" si="6005"/>
        <v>35207.839999999997</v>
      </c>
      <c r="T5510">
        <v>53143.3</v>
      </c>
      <c r="U5510" s="190">
        <f t="shared" si="6006"/>
        <v>0.66250759738292497</v>
      </c>
    </row>
    <row r="5511" spans="1:21" x14ac:dyDescent="0.2">
      <c r="A5511" s="178">
        <v>42965</v>
      </c>
      <c r="B5511" s="179">
        <v>0.54166666666666663</v>
      </c>
      <c r="C5511" t="s">
        <v>349</v>
      </c>
      <c r="D5511">
        <v>1.42</v>
      </c>
      <c r="E5511">
        <v>11.35</v>
      </c>
      <c r="F5511">
        <v>14.77</v>
      </c>
      <c r="G5511">
        <v>4.9000000000000004</v>
      </c>
      <c r="H5511" s="184">
        <f t="shared" ref="H5511:L5511" si="6008">H5487</f>
        <v>0.5</v>
      </c>
      <c r="I5511" s="185">
        <f t="shared" si="6008"/>
        <v>222</v>
      </c>
      <c r="J5511" s="185">
        <f t="shared" si="6008"/>
        <v>319</v>
      </c>
      <c r="K5511" s="185">
        <f t="shared" si="6008"/>
        <v>2842</v>
      </c>
      <c r="L5511" s="185">
        <f t="shared" si="6008"/>
        <v>1635</v>
      </c>
      <c r="M5511" s="147"/>
      <c r="N5511" s="143">
        <f t="shared" si="6004"/>
        <v>315.24</v>
      </c>
      <c r="O5511" s="143">
        <f t="shared" si="6000"/>
        <v>3620.65</v>
      </c>
      <c r="P5511" s="143">
        <f t="shared" si="6001"/>
        <v>41976.34</v>
      </c>
      <c r="Q5511" s="143">
        <f t="shared" si="6002"/>
        <v>8011.5000000000009</v>
      </c>
      <c r="R5511" s="188">
        <f t="shared" si="6005"/>
        <v>53923.729999999996</v>
      </c>
      <c r="T5511">
        <v>57026.74</v>
      </c>
      <c r="U5511" s="190">
        <f t="shared" si="6006"/>
        <v>0.94558675456461294</v>
      </c>
    </row>
    <row r="5512" spans="1:21" x14ac:dyDescent="0.2">
      <c r="A5512" s="178">
        <v>42965</v>
      </c>
      <c r="B5512" s="179">
        <v>0.58333333333333337</v>
      </c>
      <c r="C5512" t="s">
        <v>349</v>
      </c>
      <c r="D5512">
        <v>1.62</v>
      </c>
      <c r="E5512">
        <v>18.059999999999999</v>
      </c>
      <c r="F5512">
        <v>22.13</v>
      </c>
      <c r="G5512">
        <v>9.5500000000000007</v>
      </c>
      <c r="H5512" s="184">
        <f t="shared" ref="H5512:L5512" si="6009">H5488</f>
        <v>0.54166666666666663</v>
      </c>
      <c r="I5512" s="185">
        <f t="shared" si="6009"/>
        <v>195</v>
      </c>
      <c r="J5512" s="185">
        <f t="shared" si="6009"/>
        <v>299</v>
      </c>
      <c r="K5512" s="185">
        <f t="shared" si="6009"/>
        <v>2842</v>
      </c>
      <c r="L5512" s="185">
        <f t="shared" si="6009"/>
        <v>1635</v>
      </c>
      <c r="M5512" s="147"/>
      <c r="N5512" s="143">
        <f t="shared" si="6004"/>
        <v>315.90000000000003</v>
      </c>
      <c r="O5512" s="143">
        <f t="shared" si="6000"/>
        <v>5399.94</v>
      </c>
      <c r="P5512" s="143">
        <f t="shared" si="6001"/>
        <v>62893.46</v>
      </c>
      <c r="Q5512" s="143">
        <f t="shared" si="6002"/>
        <v>15614.250000000002</v>
      </c>
      <c r="R5512" s="188">
        <f t="shared" si="6005"/>
        <v>84223.55</v>
      </c>
      <c r="T5512">
        <v>60468.94</v>
      </c>
      <c r="U5512" s="190">
        <f t="shared" si="6006"/>
        <v>1.3928398612576969</v>
      </c>
    </row>
    <row r="5513" spans="1:21" x14ac:dyDescent="0.2">
      <c r="A5513" s="178">
        <v>42965</v>
      </c>
      <c r="B5513" s="179">
        <v>0.625</v>
      </c>
      <c r="C5513" t="s">
        <v>349</v>
      </c>
      <c r="D5513">
        <v>1</v>
      </c>
      <c r="E5513">
        <v>29.79</v>
      </c>
      <c r="F5513">
        <v>36.18</v>
      </c>
      <c r="G5513">
        <v>15</v>
      </c>
      <c r="H5513" s="184">
        <f t="shared" ref="H5513:L5513" si="6010">H5489</f>
        <v>0.58333333333333337</v>
      </c>
      <c r="I5513" s="185">
        <f t="shared" si="6010"/>
        <v>205</v>
      </c>
      <c r="J5513" s="185">
        <f t="shared" si="6010"/>
        <v>237</v>
      </c>
      <c r="K5513" s="185">
        <f t="shared" si="6010"/>
        <v>2842</v>
      </c>
      <c r="L5513" s="185">
        <f t="shared" si="6010"/>
        <v>1635</v>
      </c>
      <c r="M5513" s="147"/>
      <c r="N5513" s="143">
        <f t="shared" si="6004"/>
        <v>205</v>
      </c>
      <c r="O5513" s="143">
        <f t="shared" si="6000"/>
        <v>7060.23</v>
      </c>
      <c r="P5513" s="143">
        <f t="shared" si="6001"/>
        <v>102823.56</v>
      </c>
      <c r="Q5513" s="143">
        <f t="shared" si="6002"/>
        <v>24525</v>
      </c>
      <c r="R5513" s="188">
        <f t="shared" si="6005"/>
        <v>134613.78999999998</v>
      </c>
      <c r="T5513">
        <v>63160.84</v>
      </c>
      <c r="U5513" s="190">
        <f t="shared" si="6006"/>
        <v>2.1312856193806162</v>
      </c>
    </row>
    <row r="5514" spans="1:21" x14ac:dyDescent="0.2">
      <c r="A5514" s="178">
        <v>42965</v>
      </c>
      <c r="B5514" s="179">
        <v>0.66666666666666663</v>
      </c>
      <c r="C5514" t="s">
        <v>349</v>
      </c>
      <c r="D5514">
        <v>2.11</v>
      </c>
      <c r="E5514">
        <v>51.78</v>
      </c>
      <c r="F5514">
        <v>60.48</v>
      </c>
      <c r="G5514">
        <v>25</v>
      </c>
      <c r="H5514" s="184">
        <f t="shared" ref="H5514:L5514" si="6011">H5490</f>
        <v>0.625</v>
      </c>
      <c r="I5514" s="185">
        <f t="shared" si="6011"/>
        <v>212</v>
      </c>
      <c r="J5514" s="185">
        <f t="shared" si="6011"/>
        <v>213</v>
      </c>
      <c r="K5514" s="185">
        <f t="shared" si="6011"/>
        <v>2842</v>
      </c>
      <c r="L5514" s="185">
        <f t="shared" si="6011"/>
        <v>1380</v>
      </c>
      <c r="M5514" s="147"/>
      <c r="N5514" s="143">
        <f t="shared" si="6004"/>
        <v>447.32</v>
      </c>
      <c r="O5514" s="143">
        <f t="shared" si="6000"/>
        <v>11029.14</v>
      </c>
      <c r="P5514" s="143">
        <f t="shared" si="6001"/>
        <v>171884.16</v>
      </c>
      <c r="Q5514" s="143">
        <f t="shared" si="6002"/>
        <v>34500</v>
      </c>
      <c r="R5514" s="188">
        <f t="shared" si="6005"/>
        <v>217860.62</v>
      </c>
      <c r="T5514">
        <v>64661.919999999998</v>
      </c>
      <c r="U5514" s="190">
        <f t="shared" si="6006"/>
        <v>3.369225967926718</v>
      </c>
    </row>
    <row r="5515" spans="1:21" x14ac:dyDescent="0.2">
      <c r="A5515" s="178">
        <v>42965</v>
      </c>
      <c r="B5515" s="179">
        <v>0.70833333333333337</v>
      </c>
      <c r="C5515" t="s">
        <v>349</v>
      </c>
      <c r="D5515">
        <v>2.11</v>
      </c>
      <c r="E5515">
        <v>35.81</v>
      </c>
      <c r="F5515">
        <v>46.3</v>
      </c>
      <c r="G5515">
        <v>21.3</v>
      </c>
      <c r="H5515" s="184">
        <f t="shared" ref="H5515:L5515" si="6012">H5491</f>
        <v>0.66666666666666663</v>
      </c>
      <c r="I5515" s="185">
        <f t="shared" si="6012"/>
        <v>191</v>
      </c>
      <c r="J5515" s="185">
        <f t="shared" si="6012"/>
        <v>237</v>
      </c>
      <c r="K5515" s="185">
        <f t="shared" si="6012"/>
        <v>2842</v>
      </c>
      <c r="L5515" s="185">
        <f t="shared" si="6012"/>
        <v>1380</v>
      </c>
      <c r="M5515" s="147"/>
      <c r="N5515" s="143">
        <f t="shared" si="6004"/>
        <v>403.01</v>
      </c>
      <c r="O5515" s="143">
        <f t="shared" si="6000"/>
        <v>8486.9700000000012</v>
      </c>
      <c r="P5515" s="143">
        <f t="shared" si="6001"/>
        <v>131584.6</v>
      </c>
      <c r="Q5515" s="143">
        <f t="shared" si="6002"/>
        <v>29394</v>
      </c>
      <c r="R5515" s="188">
        <f t="shared" si="6005"/>
        <v>169868.58000000002</v>
      </c>
      <c r="T5515">
        <v>65177.67</v>
      </c>
      <c r="U5515" s="190">
        <f t="shared" si="6006"/>
        <v>2.6062389158741026</v>
      </c>
    </row>
    <row r="5516" spans="1:21" x14ac:dyDescent="0.2">
      <c r="A5516" s="178">
        <v>42965</v>
      </c>
      <c r="B5516" s="179">
        <v>0.75</v>
      </c>
      <c r="C5516" t="s">
        <v>349</v>
      </c>
      <c r="D5516">
        <v>2.91</v>
      </c>
      <c r="E5516">
        <v>20.37</v>
      </c>
      <c r="F5516">
        <v>25.37</v>
      </c>
      <c r="G5516">
        <v>10.18</v>
      </c>
      <c r="H5516" s="184">
        <f t="shared" ref="H5516:L5516" si="6013">H5492</f>
        <v>0.70833333333333337</v>
      </c>
      <c r="I5516" s="185">
        <f t="shared" si="6013"/>
        <v>218</v>
      </c>
      <c r="J5516" s="185">
        <f t="shared" si="6013"/>
        <v>258</v>
      </c>
      <c r="K5516" s="185">
        <f t="shared" si="6013"/>
        <v>2842</v>
      </c>
      <c r="L5516" s="185">
        <f t="shared" si="6013"/>
        <v>1380</v>
      </c>
      <c r="M5516" s="147"/>
      <c r="N5516" s="143">
        <f t="shared" si="6004"/>
        <v>634.38</v>
      </c>
      <c r="O5516" s="143">
        <f t="shared" si="6000"/>
        <v>5255.46</v>
      </c>
      <c r="P5516" s="143">
        <f t="shared" si="6001"/>
        <v>72101.540000000008</v>
      </c>
      <c r="Q5516" s="143">
        <f t="shared" si="6002"/>
        <v>14048.4</v>
      </c>
      <c r="R5516" s="188">
        <f t="shared" si="6005"/>
        <v>92039.78</v>
      </c>
      <c r="T5516">
        <v>65198.21</v>
      </c>
      <c r="U5516" s="190">
        <f t="shared" si="6006"/>
        <v>1.4116918240546787</v>
      </c>
    </row>
    <row r="5517" spans="1:21" x14ac:dyDescent="0.2">
      <c r="A5517" s="178">
        <v>42965</v>
      </c>
      <c r="B5517" s="179">
        <v>0.79166666666666663</v>
      </c>
      <c r="C5517" t="s">
        <v>349</v>
      </c>
      <c r="D5517">
        <v>2.31</v>
      </c>
      <c r="E5517">
        <v>8.3699999999999992</v>
      </c>
      <c r="F5517">
        <v>13.35</v>
      </c>
      <c r="G5517">
        <v>4.32</v>
      </c>
      <c r="H5517" s="184">
        <f t="shared" ref="H5517:L5517" si="6014">H5493</f>
        <v>0.75</v>
      </c>
      <c r="I5517" s="185">
        <f t="shared" si="6014"/>
        <v>240</v>
      </c>
      <c r="J5517" s="185">
        <f t="shared" si="6014"/>
        <v>365</v>
      </c>
      <c r="K5517" s="185">
        <f t="shared" si="6014"/>
        <v>2842</v>
      </c>
      <c r="L5517" s="185">
        <f t="shared" si="6014"/>
        <v>1380</v>
      </c>
      <c r="M5517" s="147"/>
      <c r="N5517" s="143">
        <f t="shared" si="6004"/>
        <v>554.4</v>
      </c>
      <c r="O5517" s="143">
        <f t="shared" si="6000"/>
        <v>3055.0499999999997</v>
      </c>
      <c r="P5517" s="143">
        <f t="shared" si="6001"/>
        <v>37940.699999999997</v>
      </c>
      <c r="Q5517" s="143">
        <f t="shared" si="6002"/>
        <v>5961.6</v>
      </c>
      <c r="R5517" s="188">
        <f t="shared" si="6005"/>
        <v>47511.749999999993</v>
      </c>
      <c r="T5517">
        <v>64768.41</v>
      </c>
      <c r="U5517" s="190">
        <f t="shared" si="6006"/>
        <v>0.73356363078852782</v>
      </c>
    </row>
    <row r="5518" spans="1:21" x14ac:dyDescent="0.2">
      <c r="A5518" s="178">
        <v>42965</v>
      </c>
      <c r="B5518" s="179">
        <v>0.83333333333333337</v>
      </c>
      <c r="C5518" t="s">
        <v>349</v>
      </c>
      <c r="D5518">
        <v>2.31</v>
      </c>
      <c r="E5518">
        <v>6.27</v>
      </c>
      <c r="F5518">
        <v>8.92</v>
      </c>
      <c r="G5518">
        <v>3.55</v>
      </c>
      <c r="H5518" s="184">
        <f t="shared" ref="H5518:L5518" si="6015">H5494</f>
        <v>0.79166666666666663</v>
      </c>
      <c r="I5518" s="185">
        <f t="shared" si="6015"/>
        <v>320</v>
      </c>
      <c r="J5518" s="185">
        <f t="shared" si="6015"/>
        <v>214</v>
      </c>
      <c r="K5518" s="185">
        <f t="shared" si="6015"/>
        <v>2842</v>
      </c>
      <c r="L5518" s="185">
        <f t="shared" si="6015"/>
        <v>1426</v>
      </c>
      <c r="M5518" s="147"/>
      <c r="N5518" s="143">
        <f t="shared" si="6004"/>
        <v>739.2</v>
      </c>
      <c r="O5518" s="143">
        <f t="shared" si="6000"/>
        <v>1341.78</v>
      </c>
      <c r="P5518" s="143">
        <f t="shared" si="6001"/>
        <v>25350.639999999999</v>
      </c>
      <c r="Q5518" s="143">
        <f t="shared" si="6002"/>
        <v>5062.3</v>
      </c>
      <c r="R5518" s="188">
        <f t="shared" si="6005"/>
        <v>32493.919999999998</v>
      </c>
      <c r="T5518">
        <v>63083.45</v>
      </c>
      <c r="U5518" s="190">
        <f t="shared" si="6006"/>
        <v>0.51509421250740095</v>
      </c>
    </row>
    <row r="5519" spans="1:21" x14ac:dyDescent="0.2">
      <c r="A5519" s="178">
        <v>42965</v>
      </c>
      <c r="B5519" s="179">
        <v>0.875</v>
      </c>
      <c r="C5519" t="s">
        <v>349</v>
      </c>
      <c r="D5519">
        <v>3.5</v>
      </c>
      <c r="E5519">
        <v>4.6900000000000004</v>
      </c>
      <c r="F5519">
        <v>8.25</v>
      </c>
      <c r="G5519">
        <v>0.97</v>
      </c>
      <c r="H5519" s="184">
        <f t="shared" ref="H5519:L5519" si="6016">H5495</f>
        <v>0.83333333333333337</v>
      </c>
      <c r="I5519" s="185">
        <f t="shared" si="6016"/>
        <v>322</v>
      </c>
      <c r="J5519" s="185">
        <f t="shared" si="6016"/>
        <v>178</v>
      </c>
      <c r="K5519" s="185">
        <f t="shared" si="6016"/>
        <v>2842</v>
      </c>
      <c r="L5519" s="185">
        <f t="shared" si="6016"/>
        <v>1426</v>
      </c>
      <c r="M5519" s="147"/>
      <c r="N5519" s="143">
        <f t="shared" si="6004"/>
        <v>1127</v>
      </c>
      <c r="O5519" s="143">
        <f t="shared" si="6000"/>
        <v>834.82</v>
      </c>
      <c r="P5519" s="143">
        <f t="shared" si="6001"/>
        <v>23446.5</v>
      </c>
      <c r="Q5519" s="143">
        <f t="shared" si="6002"/>
        <v>1383.22</v>
      </c>
      <c r="R5519" s="188">
        <f t="shared" si="6005"/>
        <v>26791.54</v>
      </c>
      <c r="T5519">
        <v>60835.73</v>
      </c>
      <c r="U5519" s="190">
        <f t="shared" si="6006"/>
        <v>0.44039152649273705</v>
      </c>
    </row>
    <row r="5520" spans="1:21" x14ac:dyDescent="0.2">
      <c r="A5520" s="178">
        <v>42965</v>
      </c>
      <c r="B5520" s="179">
        <v>0.91666666666666663</v>
      </c>
      <c r="C5520" t="s">
        <v>349</v>
      </c>
      <c r="D5520">
        <v>5.09</v>
      </c>
      <c r="E5520">
        <v>4.82</v>
      </c>
      <c r="F5520">
        <v>6.79</v>
      </c>
      <c r="G5520">
        <v>0.97</v>
      </c>
      <c r="H5520" s="184">
        <f t="shared" ref="H5520:L5520" si="6017">H5496</f>
        <v>0.875</v>
      </c>
      <c r="I5520" s="185">
        <f t="shared" si="6017"/>
        <v>337</v>
      </c>
      <c r="J5520" s="185">
        <f t="shared" si="6017"/>
        <v>173</v>
      </c>
      <c r="K5520" s="185">
        <f t="shared" si="6017"/>
        <v>2842</v>
      </c>
      <c r="L5520" s="185">
        <f t="shared" si="6017"/>
        <v>1426</v>
      </c>
      <c r="M5520" s="147"/>
      <c r="N5520" s="143">
        <f t="shared" si="6004"/>
        <v>1715.33</v>
      </c>
      <c r="O5520" s="143">
        <f t="shared" si="6000"/>
        <v>833.86</v>
      </c>
      <c r="P5520" s="143">
        <f t="shared" si="6001"/>
        <v>19297.18</v>
      </c>
      <c r="Q5520" s="143">
        <f t="shared" si="6002"/>
        <v>1383.22</v>
      </c>
      <c r="R5520" s="188">
        <f t="shared" si="6005"/>
        <v>23229.59</v>
      </c>
      <c r="T5520">
        <v>59081.53</v>
      </c>
      <c r="U5520" s="190">
        <f t="shared" si="6006"/>
        <v>0.39317854496997623</v>
      </c>
    </row>
    <row r="5521" spans="1:21" x14ac:dyDescent="0.2">
      <c r="A5521" s="178">
        <v>42965</v>
      </c>
      <c r="B5521" s="179">
        <v>0.95833333333333337</v>
      </c>
      <c r="C5521" t="s">
        <v>349</v>
      </c>
      <c r="D5521">
        <v>8.61</v>
      </c>
      <c r="E5521">
        <v>5</v>
      </c>
      <c r="F5521">
        <v>4</v>
      </c>
      <c r="G5521">
        <v>0.12</v>
      </c>
      <c r="H5521" s="184">
        <f t="shared" ref="H5521:L5521" si="6018">H5497</f>
        <v>0.91666666666666663</v>
      </c>
      <c r="I5521" s="185">
        <f t="shared" si="6018"/>
        <v>394</v>
      </c>
      <c r="J5521" s="185">
        <f t="shared" si="6018"/>
        <v>194</v>
      </c>
      <c r="K5521" s="185">
        <f t="shared" si="6018"/>
        <v>2842</v>
      </c>
      <c r="L5521" s="185">
        <f t="shared" si="6018"/>
        <v>1426</v>
      </c>
      <c r="M5521" s="147"/>
      <c r="N5521" s="143">
        <f t="shared" si="6004"/>
        <v>3392.3399999999997</v>
      </c>
      <c r="O5521" s="143">
        <f t="shared" si="6000"/>
        <v>970</v>
      </c>
      <c r="P5521" s="143">
        <f t="shared" si="6001"/>
        <v>11368</v>
      </c>
      <c r="Q5521" s="143">
        <f t="shared" si="6002"/>
        <v>171.12</v>
      </c>
      <c r="R5521" s="188">
        <f t="shared" si="6005"/>
        <v>15901.460000000001</v>
      </c>
      <c r="T5521">
        <v>56619.64</v>
      </c>
      <c r="U5521" s="190">
        <f t="shared" si="6006"/>
        <v>0.28084707002729092</v>
      </c>
    </row>
    <row r="5522" spans="1:21" x14ac:dyDescent="0.2">
      <c r="A5522" s="178">
        <v>42965</v>
      </c>
      <c r="B5522" s="180">
        <v>1</v>
      </c>
      <c r="C5522" t="s">
        <v>349</v>
      </c>
      <c r="D5522">
        <v>5.01</v>
      </c>
      <c r="E5522">
        <v>2.9</v>
      </c>
      <c r="F5522">
        <v>1.96</v>
      </c>
      <c r="G5522">
        <v>0.01</v>
      </c>
      <c r="H5522" s="184">
        <f t="shared" ref="H5522:L5522" si="6019">H5498</f>
        <v>0.95833333333333337</v>
      </c>
      <c r="I5522" s="185">
        <f t="shared" si="6019"/>
        <v>389</v>
      </c>
      <c r="J5522" s="185">
        <f t="shared" si="6019"/>
        <v>265</v>
      </c>
      <c r="K5522" s="185">
        <f t="shared" si="6019"/>
        <v>2985</v>
      </c>
      <c r="L5522" s="185">
        <f t="shared" si="6019"/>
        <v>1111</v>
      </c>
      <c r="M5522" s="147"/>
      <c r="N5522" s="143">
        <f t="shared" si="6004"/>
        <v>1948.8899999999999</v>
      </c>
      <c r="O5522" s="143">
        <f t="shared" si="6000"/>
        <v>768.5</v>
      </c>
      <c r="P5522" s="143">
        <f t="shared" si="6001"/>
        <v>5850.5999999999995</v>
      </c>
      <c r="Q5522" s="143">
        <f t="shared" si="6002"/>
        <v>11.11</v>
      </c>
      <c r="R5522" s="188">
        <f t="shared" si="6005"/>
        <v>8579.1</v>
      </c>
      <c r="T5522">
        <v>53218.11</v>
      </c>
      <c r="U5522" s="190">
        <f t="shared" si="6006"/>
        <v>0.1612064013547268</v>
      </c>
    </row>
    <row r="5523" spans="1:21" x14ac:dyDescent="0.2">
      <c r="A5523" s="178">
        <v>42966</v>
      </c>
      <c r="B5523" s="179">
        <v>4.1666666666666664E-2</v>
      </c>
      <c r="C5523" t="s">
        <v>349</v>
      </c>
      <c r="D5523">
        <v>5</v>
      </c>
      <c r="E5523">
        <v>2.11</v>
      </c>
      <c r="F5523">
        <v>1</v>
      </c>
      <c r="G5523">
        <v>0.01</v>
      </c>
      <c r="H5523" s="184">
        <f t="shared" ref="H5523:L5523" si="6020">H5499</f>
        <v>1</v>
      </c>
      <c r="I5523" s="185">
        <f t="shared" si="6020"/>
        <v>362</v>
      </c>
      <c r="J5523" s="185">
        <f t="shared" si="6020"/>
        <v>243</v>
      </c>
      <c r="K5523" s="185">
        <f t="shared" si="6020"/>
        <v>2985</v>
      </c>
      <c r="L5523" s="185">
        <f t="shared" si="6020"/>
        <v>1111</v>
      </c>
      <c r="M5523" s="147"/>
      <c r="N5523" s="143">
        <f t="shared" si="6004"/>
        <v>1810</v>
      </c>
      <c r="O5523" s="143">
        <f t="shared" si="6000"/>
        <v>512.73</v>
      </c>
      <c r="P5523" s="143">
        <f t="shared" si="6001"/>
        <v>2985</v>
      </c>
      <c r="Q5523" s="143">
        <f t="shared" si="6002"/>
        <v>11.11</v>
      </c>
      <c r="R5523" s="188">
        <f t="shared" si="6005"/>
        <v>5318.8399999999992</v>
      </c>
      <c r="T5523">
        <v>49576.29</v>
      </c>
      <c r="U5523" s="190">
        <f t="shared" si="6006"/>
        <v>0.10728596270515602</v>
      </c>
    </row>
    <row r="5524" spans="1:21" x14ac:dyDescent="0.2">
      <c r="A5524" s="178">
        <v>42966</v>
      </c>
      <c r="B5524" s="179">
        <v>8.3333333333333329E-2</v>
      </c>
      <c r="C5524" t="s">
        <v>349</v>
      </c>
      <c r="D5524">
        <v>3.73</v>
      </c>
      <c r="E5524">
        <v>0.99</v>
      </c>
      <c r="F5524">
        <v>0.99</v>
      </c>
      <c r="G5524">
        <v>0.01</v>
      </c>
      <c r="H5524" s="184">
        <f t="shared" ref="H5524:L5524" si="6021">H5500</f>
        <v>4.1666666666666664E-2</v>
      </c>
      <c r="I5524" s="185">
        <f t="shared" si="6021"/>
        <v>294</v>
      </c>
      <c r="J5524" s="185">
        <f t="shared" si="6021"/>
        <v>212</v>
      </c>
      <c r="K5524" s="185">
        <f t="shared" si="6021"/>
        <v>2985</v>
      </c>
      <c r="L5524" s="185">
        <f t="shared" si="6021"/>
        <v>1111</v>
      </c>
      <c r="M5524" s="147"/>
      <c r="N5524" s="143">
        <f t="shared" si="6004"/>
        <v>1096.6199999999999</v>
      </c>
      <c r="O5524" s="143">
        <f t="shared" si="6000"/>
        <v>209.88</v>
      </c>
      <c r="P5524" s="143">
        <f t="shared" si="6001"/>
        <v>2955.15</v>
      </c>
      <c r="Q5524" s="143">
        <f t="shared" si="6002"/>
        <v>11.11</v>
      </c>
      <c r="R5524" s="188">
        <f t="shared" si="6005"/>
        <v>4272.7599999999993</v>
      </c>
      <c r="T5524">
        <v>46410.11</v>
      </c>
      <c r="U5524" s="190">
        <f t="shared" si="6006"/>
        <v>9.2065284913136369E-2</v>
      </c>
    </row>
    <row r="5525" spans="1:21" x14ac:dyDescent="0.2">
      <c r="A5525" s="178">
        <v>42966</v>
      </c>
      <c r="B5525" s="179">
        <v>0.125</v>
      </c>
      <c r="C5525" t="s">
        <v>349</v>
      </c>
      <c r="D5525">
        <v>2.99</v>
      </c>
      <c r="E5525">
        <v>0.5</v>
      </c>
      <c r="F5525">
        <v>0.99</v>
      </c>
      <c r="G5525">
        <v>0.5</v>
      </c>
      <c r="H5525" s="184">
        <f t="shared" ref="H5525:L5525" si="6022">H5501</f>
        <v>8.3333333333333329E-2</v>
      </c>
      <c r="I5525" s="185">
        <f t="shared" si="6022"/>
        <v>236</v>
      </c>
      <c r="J5525" s="185">
        <f t="shared" si="6022"/>
        <v>179</v>
      </c>
      <c r="K5525" s="185">
        <f t="shared" si="6022"/>
        <v>2985</v>
      </c>
      <c r="L5525" s="185">
        <f t="shared" si="6022"/>
        <v>1111</v>
      </c>
      <c r="M5525" s="147"/>
      <c r="N5525" s="143">
        <f t="shared" si="6004"/>
        <v>705.6400000000001</v>
      </c>
      <c r="O5525" s="143">
        <f t="shared" si="6000"/>
        <v>89.5</v>
      </c>
      <c r="P5525" s="143">
        <f t="shared" si="6001"/>
        <v>2955.15</v>
      </c>
      <c r="Q5525" s="143">
        <f t="shared" si="6002"/>
        <v>555.5</v>
      </c>
      <c r="R5525" s="188">
        <f t="shared" si="6005"/>
        <v>4305.79</v>
      </c>
      <c r="T5525">
        <v>43859.14</v>
      </c>
      <c r="U5525" s="190">
        <f t="shared" si="6006"/>
        <v>9.81731515939437E-2</v>
      </c>
    </row>
    <row r="5526" spans="1:21" x14ac:dyDescent="0.2">
      <c r="A5526" s="178">
        <v>42966</v>
      </c>
      <c r="B5526" s="179">
        <v>0.16666666666666666</v>
      </c>
      <c r="C5526" t="s">
        <v>349</v>
      </c>
      <c r="D5526">
        <v>2.61</v>
      </c>
      <c r="E5526">
        <v>0.5</v>
      </c>
      <c r="F5526">
        <v>0.97</v>
      </c>
      <c r="G5526">
        <v>0.5</v>
      </c>
      <c r="H5526" s="184">
        <f t="shared" ref="H5526:L5526" si="6023">H5502</f>
        <v>0.125</v>
      </c>
      <c r="I5526" s="185">
        <f t="shared" si="6023"/>
        <v>201</v>
      </c>
      <c r="J5526" s="185">
        <f t="shared" si="6023"/>
        <v>205</v>
      </c>
      <c r="K5526" s="185">
        <f t="shared" si="6023"/>
        <v>2985</v>
      </c>
      <c r="L5526" s="185">
        <f t="shared" si="6023"/>
        <v>1717</v>
      </c>
      <c r="M5526" s="147"/>
      <c r="N5526" s="143">
        <f t="shared" si="6004"/>
        <v>524.61</v>
      </c>
      <c r="O5526" s="143">
        <f t="shared" si="6000"/>
        <v>102.5</v>
      </c>
      <c r="P5526" s="143">
        <f t="shared" si="6001"/>
        <v>2895.45</v>
      </c>
      <c r="Q5526" s="143">
        <f t="shared" si="6002"/>
        <v>858.5</v>
      </c>
      <c r="R5526" s="188">
        <f t="shared" si="6005"/>
        <v>4381.0599999999995</v>
      </c>
      <c r="T5526">
        <v>41910.959999999999</v>
      </c>
      <c r="U5526" s="190">
        <f t="shared" si="6006"/>
        <v>0.10453256141114399</v>
      </c>
    </row>
    <row r="5527" spans="1:21" x14ac:dyDescent="0.2">
      <c r="A5527" s="178">
        <v>42966</v>
      </c>
      <c r="B5527" s="179">
        <v>0.20833333333333334</v>
      </c>
      <c r="C5527" t="s">
        <v>349</v>
      </c>
      <c r="D5527">
        <v>2.31</v>
      </c>
      <c r="E5527">
        <v>0.5</v>
      </c>
      <c r="F5527">
        <v>0.97</v>
      </c>
      <c r="G5527">
        <v>0.5</v>
      </c>
      <c r="H5527" s="184">
        <f t="shared" ref="H5527:L5527" si="6024">H5503</f>
        <v>0.16666666666666666</v>
      </c>
      <c r="I5527" s="185">
        <f t="shared" si="6024"/>
        <v>185</v>
      </c>
      <c r="J5527" s="185">
        <f t="shared" si="6024"/>
        <v>205</v>
      </c>
      <c r="K5527" s="185">
        <f t="shared" si="6024"/>
        <v>2985</v>
      </c>
      <c r="L5527" s="185">
        <f t="shared" si="6024"/>
        <v>1717</v>
      </c>
      <c r="M5527" s="147"/>
      <c r="N5527" s="143">
        <f t="shared" si="6004"/>
        <v>427.35</v>
      </c>
      <c r="O5527" s="143">
        <f t="shared" si="6000"/>
        <v>102.5</v>
      </c>
      <c r="P5527" s="143">
        <f t="shared" si="6001"/>
        <v>2895.45</v>
      </c>
      <c r="Q5527" s="143">
        <f t="shared" si="6002"/>
        <v>858.5</v>
      </c>
      <c r="R5527" s="188">
        <f t="shared" si="6005"/>
        <v>4283.7999999999993</v>
      </c>
      <c r="T5527">
        <v>40476.22</v>
      </c>
      <c r="U5527" s="190">
        <f t="shared" si="6006"/>
        <v>0.10583498162624867</v>
      </c>
    </row>
    <row r="5528" spans="1:21" x14ac:dyDescent="0.2">
      <c r="A5528" s="178">
        <v>42966</v>
      </c>
      <c r="B5528" s="179">
        <v>0.25</v>
      </c>
      <c r="C5528" t="s">
        <v>349</v>
      </c>
      <c r="D5528">
        <v>2.61</v>
      </c>
      <c r="E5528">
        <v>1</v>
      </c>
      <c r="F5528">
        <v>0.99</v>
      </c>
      <c r="G5528">
        <v>0.5</v>
      </c>
      <c r="H5528" s="184">
        <f t="shared" ref="H5528:L5528" si="6025">H5504</f>
        <v>0.20833333333333334</v>
      </c>
      <c r="I5528" s="185">
        <f t="shared" si="6025"/>
        <v>207</v>
      </c>
      <c r="J5528" s="185">
        <f t="shared" si="6025"/>
        <v>283</v>
      </c>
      <c r="K5528" s="185">
        <f t="shared" si="6025"/>
        <v>2985</v>
      </c>
      <c r="L5528" s="185">
        <f t="shared" si="6025"/>
        <v>1717</v>
      </c>
      <c r="M5528" s="147"/>
      <c r="N5528" s="143">
        <f t="shared" si="6004"/>
        <v>540.27</v>
      </c>
      <c r="O5528" s="143">
        <f t="shared" si="6000"/>
        <v>283</v>
      </c>
      <c r="P5528" s="143">
        <f t="shared" si="6001"/>
        <v>2955.15</v>
      </c>
      <c r="Q5528" s="143">
        <f t="shared" si="6002"/>
        <v>858.5</v>
      </c>
      <c r="R5528" s="188">
        <f t="shared" si="6005"/>
        <v>4636.92</v>
      </c>
      <c r="T5528">
        <v>39580.94</v>
      </c>
      <c r="U5528" s="190">
        <f t="shared" si="6006"/>
        <v>0.11715032538388426</v>
      </c>
    </row>
    <row r="5529" spans="1:21" x14ac:dyDescent="0.2">
      <c r="A5529" s="178">
        <v>42966</v>
      </c>
      <c r="B5529" s="179">
        <v>0.29166666666666669</v>
      </c>
      <c r="C5529" t="s">
        <v>349</v>
      </c>
      <c r="D5529">
        <v>3.15</v>
      </c>
      <c r="E5529">
        <v>2.31</v>
      </c>
      <c r="F5529">
        <v>1.51</v>
      </c>
      <c r="G5529">
        <v>2.2999999999999998</v>
      </c>
      <c r="H5529" s="184">
        <f t="shared" ref="H5529:L5529" si="6026">H5505</f>
        <v>0.25</v>
      </c>
      <c r="I5529" s="185">
        <f t="shared" si="6026"/>
        <v>327</v>
      </c>
      <c r="J5529" s="185">
        <f t="shared" si="6026"/>
        <v>438</v>
      </c>
      <c r="K5529" s="185">
        <f t="shared" si="6026"/>
        <v>2985</v>
      </c>
      <c r="L5529" s="185">
        <f t="shared" si="6026"/>
        <v>1717</v>
      </c>
      <c r="M5529" s="147"/>
      <c r="N5529" s="143">
        <f t="shared" si="6004"/>
        <v>1030.05</v>
      </c>
      <c r="O5529" s="143">
        <f t="shared" si="6000"/>
        <v>1011.78</v>
      </c>
      <c r="P5529" s="143">
        <f t="shared" si="6001"/>
        <v>4507.3500000000004</v>
      </c>
      <c r="Q5529" s="143">
        <f t="shared" si="6002"/>
        <v>3949.1</v>
      </c>
      <c r="R5529" s="188">
        <f t="shared" si="6005"/>
        <v>10498.28</v>
      </c>
      <c r="T5529">
        <v>39482.71</v>
      </c>
      <c r="U5529" s="190">
        <f t="shared" si="6006"/>
        <v>0.26589562874483541</v>
      </c>
    </row>
    <row r="5530" spans="1:21" x14ac:dyDescent="0.2">
      <c r="A5530" s="178">
        <v>42966</v>
      </c>
      <c r="B5530" s="179">
        <v>0.33333333333333331</v>
      </c>
      <c r="C5530" t="s">
        <v>349</v>
      </c>
      <c r="D5530">
        <v>3.5</v>
      </c>
      <c r="E5530">
        <v>2</v>
      </c>
      <c r="F5530">
        <v>1.51</v>
      </c>
      <c r="G5530">
        <v>2.09</v>
      </c>
      <c r="H5530" s="184">
        <f t="shared" ref="H5530:L5530" si="6027">H5506</f>
        <v>0.29166666666666669</v>
      </c>
      <c r="I5530" s="185">
        <f t="shared" si="6027"/>
        <v>249</v>
      </c>
      <c r="J5530" s="185">
        <f t="shared" si="6027"/>
        <v>556</v>
      </c>
      <c r="K5530" s="185">
        <f t="shared" si="6027"/>
        <v>2872</v>
      </c>
      <c r="L5530" s="185">
        <f t="shared" si="6027"/>
        <v>2219</v>
      </c>
      <c r="M5530" s="147"/>
      <c r="N5530" s="143">
        <f t="shared" si="6004"/>
        <v>871.5</v>
      </c>
      <c r="O5530" s="143">
        <f t="shared" si="6000"/>
        <v>1112</v>
      </c>
      <c r="P5530" s="143">
        <f t="shared" si="6001"/>
        <v>4336.72</v>
      </c>
      <c r="Q5530" s="143">
        <f t="shared" si="6002"/>
        <v>4637.71</v>
      </c>
      <c r="R5530" s="188">
        <f t="shared" si="6005"/>
        <v>10957.93</v>
      </c>
      <c r="T5530">
        <v>39946.71</v>
      </c>
      <c r="U5530" s="190">
        <f t="shared" si="6006"/>
        <v>0.27431370443273051</v>
      </c>
    </row>
    <row r="5531" spans="1:21" x14ac:dyDescent="0.2">
      <c r="A5531" s="178">
        <v>42966</v>
      </c>
      <c r="B5531" s="179">
        <v>0.375</v>
      </c>
      <c r="C5531" t="s">
        <v>349</v>
      </c>
      <c r="D5531">
        <v>3.4</v>
      </c>
      <c r="E5531">
        <v>2.37</v>
      </c>
      <c r="F5531">
        <v>2.0099999999999998</v>
      </c>
      <c r="G5531">
        <v>2.36</v>
      </c>
      <c r="H5531" s="184">
        <f t="shared" ref="H5531:L5531" si="6028">H5507</f>
        <v>0.33333333333333331</v>
      </c>
      <c r="I5531" s="185">
        <f t="shared" si="6028"/>
        <v>256</v>
      </c>
      <c r="J5531" s="185">
        <f t="shared" si="6028"/>
        <v>306</v>
      </c>
      <c r="K5531" s="185">
        <f t="shared" si="6028"/>
        <v>2872</v>
      </c>
      <c r="L5531" s="185">
        <f t="shared" si="6028"/>
        <v>2219</v>
      </c>
      <c r="M5531" s="147"/>
      <c r="N5531" s="143">
        <f t="shared" si="6004"/>
        <v>870.4</v>
      </c>
      <c r="O5531" s="143">
        <f t="shared" si="6000"/>
        <v>725.22</v>
      </c>
      <c r="P5531" s="143">
        <f t="shared" si="6001"/>
        <v>5772.7199999999993</v>
      </c>
      <c r="Q5531" s="143">
        <f t="shared" si="6002"/>
        <v>5236.84</v>
      </c>
      <c r="R5531" s="188">
        <f t="shared" si="6005"/>
        <v>12605.18</v>
      </c>
      <c r="T5531">
        <v>40383.08</v>
      </c>
      <c r="U5531" s="190">
        <f t="shared" si="6006"/>
        <v>0.31214013393728263</v>
      </c>
    </row>
    <row r="5532" spans="1:21" x14ac:dyDescent="0.2">
      <c r="A5532" s="178">
        <v>42966</v>
      </c>
      <c r="B5532" s="179">
        <v>0.41666666666666669</v>
      </c>
      <c r="C5532" t="s">
        <v>349</v>
      </c>
      <c r="D5532">
        <v>3</v>
      </c>
      <c r="E5532">
        <v>2.5</v>
      </c>
      <c r="F5532">
        <v>2.71</v>
      </c>
      <c r="G5532">
        <v>3</v>
      </c>
      <c r="H5532" s="184">
        <f t="shared" ref="H5532:L5532" si="6029">H5508</f>
        <v>0.375</v>
      </c>
      <c r="I5532" s="185">
        <f t="shared" si="6029"/>
        <v>156</v>
      </c>
      <c r="J5532" s="185">
        <f t="shared" si="6029"/>
        <v>343</v>
      </c>
      <c r="K5532" s="185">
        <f t="shared" si="6029"/>
        <v>2872</v>
      </c>
      <c r="L5532" s="185">
        <f t="shared" si="6029"/>
        <v>2219</v>
      </c>
      <c r="M5532" s="147"/>
      <c r="N5532" s="143">
        <f t="shared" si="6004"/>
        <v>468</v>
      </c>
      <c r="O5532" s="143">
        <f t="shared" si="6000"/>
        <v>857.5</v>
      </c>
      <c r="P5532" s="143">
        <f t="shared" si="6001"/>
        <v>7783.12</v>
      </c>
      <c r="Q5532" s="143">
        <f t="shared" si="6002"/>
        <v>6657</v>
      </c>
      <c r="R5532" s="188">
        <f t="shared" si="6005"/>
        <v>15765.619999999999</v>
      </c>
      <c r="T5532">
        <v>43635.13</v>
      </c>
      <c r="U5532" s="190">
        <f t="shared" si="6006"/>
        <v>0.3613056727457899</v>
      </c>
    </row>
    <row r="5533" spans="1:21" x14ac:dyDescent="0.2">
      <c r="A5533" s="178">
        <v>42966</v>
      </c>
      <c r="B5533" s="179">
        <v>0.45833333333333331</v>
      </c>
      <c r="C5533" t="s">
        <v>349</v>
      </c>
      <c r="D5533">
        <v>1.64</v>
      </c>
      <c r="E5533">
        <v>4.26</v>
      </c>
      <c r="F5533">
        <v>5.13</v>
      </c>
      <c r="G5533">
        <v>2</v>
      </c>
      <c r="H5533" s="184">
        <f t="shared" ref="H5533:L5533" si="6030">H5509</f>
        <v>0.41666666666666669</v>
      </c>
      <c r="I5533" s="185">
        <f t="shared" si="6030"/>
        <v>196</v>
      </c>
      <c r="J5533" s="185">
        <f t="shared" si="6030"/>
        <v>315</v>
      </c>
      <c r="K5533" s="185">
        <f t="shared" si="6030"/>
        <v>2872</v>
      </c>
      <c r="L5533" s="185">
        <f t="shared" si="6030"/>
        <v>2219</v>
      </c>
      <c r="M5533" s="147"/>
      <c r="N5533" s="143">
        <f t="shared" si="6004"/>
        <v>321.44</v>
      </c>
      <c r="O5533" s="143">
        <f t="shared" si="6000"/>
        <v>1341.8999999999999</v>
      </c>
      <c r="P5533" s="143">
        <f t="shared" si="6001"/>
        <v>14733.36</v>
      </c>
      <c r="Q5533" s="143">
        <f t="shared" si="6002"/>
        <v>4438</v>
      </c>
      <c r="R5533" s="188">
        <f t="shared" si="6005"/>
        <v>20834.7</v>
      </c>
      <c r="T5533">
        <v>47811.73</v>
      </c>
      <c r="U5533" s="190">
        <f t="shared" si="6006"/>
        <v>0.43576544918997911</v>
      </c>
    </row>
    <row r="5534" spans="1:21" x14ac:dyDescent="0.2">
      <c r="A5534" s="178">
        <v>42966</v>
      </c>
      <c r="B5534" s="179">
        <v>0.5</v>
      </c>
      <c r="C5534" t="s">
        <v>349</v>
      </c>
      <c r="D5534">
        <v>1.28</v>
      </c>
      <c r="E5534">
        <v>8.31</v>
      </c>
      <c r="F5534">
        <v>8.6300000000000008</v>
      </c>
      <c r="G5534">
        <v>1.43</v>
      </c>
      <c r="H5534" s="184">
        <f t="shared" ref="H5534:L5534" si="6031">H5510</f>
        <v>0.45833333333333331</v>
      </c>
      <c r="I5534" s="185">
        <f t="shared" si="6031"/>
        <v>226</v>
      </c>
      <c r="J5534" s="185">
        <f t="shared" si="6031"/>
        <v>326</v>
      </c>
      <c r="K5534" s="185">
        <f t="shared" si="6031"/>
        <v>2842</v>
      </c>
      <c r="L5534" s="185">
        <f t="shared" si="6031"/>
        <v>1635</v>
      </c>
      <c r="M5534" s="147"/>
      <c r="N5534" s="143">
        <f t="shared" si="6004"/>
        <v>289.28000000000003</v>
      </c>
      <c r="O5534" s="143">
        <f t="shared" si="6000"/>
        <v>2709.06</v>
      </c>
      <c r="P5534" s="143">
        <f t="shared" si="6001"/>
        <v>24526.460000000003</v>
      </c>
      <c r="Q5534" s="143">
        <f t="shared" si="6002"/>
        <v>2338.0499999999997</v>
      </c>
      <c r="R5534" s="188">
        <f t="shared" si="6005"/>
        <v>29862.850000000002</v>
      </c>
      <c r="T5534">
        <v>52359.79</v>
      </c>
      <c r="U5534" s="190">
        <f t="shared" si="6006"/>
        <v>0.57033937683860081</v>
      </c>
    </row>
    <row r="5535" spans="1:21" x14ac:dyDescent="0.2">
      <c r="A5535" s="178">
        <v>42966</v>
      </c>
      <c r="B5535" s="179">
        <v>0.54166666666666663</v>
      </c>
      <c r="C5535" t="s">
        <v>349</v>
      </c>
      <c r="D5535">
        <v>2.11</v>
      </c>
      <c r="E5535">
        <v>12.5</v>
      </c>
      <c r="F5535">
        <v>12.97</v>
      </c>
      <c r="G5535">
        <v>4.55</v>
      </c>
      <c r="H5535" s="184">
        <f t="shared" ref="H5535:L5535" si="6032">H5511</f>
        <v>0.5</v>
      </c>
      <c r="I5535" s="185">
        <f t="shared" si="6032"/>
        <v>222</v>
      </c>
      <c r="J5535" s="185">
        <f t="shared" si="6032"/>
        <v>319</v>
      </c>
      <c r="K5535" s="185">
        <f t="shared" si="6032"/>
        <v>2842</v>
      </c>
      <c r="L5535" s="185">
        <f t="shared" si="6032"/>
        <v>1635</v>
      </c>
      <c r="M5535" s="147"/>
      <c r="N5535" s="143">
        <f t="shared" si="6004"/>
        <v>468.41999999999996</v>
      </c>
      <c r="O5535" s="143">
        <f t="shared" si="6000"/>
        <v>3987.5</v>
      </c>
      <c r="P5535" s="143">
        <f t="shared" si="6001"/>
        <v>36860.740000000005</v>
      </c>
      <c r="Q5535" s="143">
        <f t="shared" si="6002"/>
        <v>7439.25</v>
      </c>
      <c r="R5535" s="188">
        <f t="shared" si="6005"/>
        <v>48755.91</v>
      </c>
      <c r="T5535">
        <v>56619.56</v>
      </c>
      <c r="U5535" s="190">
        <f t="shared" si="6006"/>
        <v>0.86111425097616456</v>
      </c>
    </row>
    <row r="5536" spans="1:21" x14ac:dyDescent="0.2">
      <c r="A5536" s="178">
        <v>42966</v>
      </c>
      <c r="B5536" s="179">
        <v>0.58333333333333337</v>
      </c>
      <c r="C5536" t="s">
        <v>349</v>
      </c>
      <c r="D5536">
        <v>2.11</v>
      </c>
      <c r="E5536">
        <v>15.17</v>
      </c>
      <c r="F5536">
        <v>19.96</v>
      </c>
      <c r="G5536">
        <v>6.15</v>
      </c>
      <c r="H5536" s="184">
        <f t="shared" ref="H5536:L5536" si="6033">H5512</f>
        <v>0.54166666666666663</v>
      </c>
      <c r="I5536" s="185">
        <f t="shared" si="6033"/>
        <v>195</v>
      </c>
      <c r="J5536" s="185">
        <f t="shared" si="6033"/>
        <v>299</v>
      </c>
      <c r="K5536" s="185">
        <f t="shared" si="6033"/>
        <v>2842</v>
      </c>
      <c r="L5536" s="185">
        <f t="shared" si="6033"/>
        <v>1635</v>
      </c>
      <c r="M5536" s="147"/>
      <c r="N5536" s="143">
        <f t="shared" si="6004"/>
        <v>411.45</v>
      </c>
      <c r="O5536" s="143">
        <f t="shared" si="6000"/>
        <v>4535.83</v>
      </c>
      <c r="P5536" s="143">
        <f t="shared" si="6001"/>
        <v>56726.32</v>
      </c>
      <c r="Q5536" s="143">
        <f t="shared" si="6002"/>
        <v>10055.25</v>
      </c>
      <c r="R5536" s="188">
        <f t="shared" si="6005"/>
        <v>71728.850000000006</v>
      </c>
      <c r="T5536">
        <v>60237.81</v>
      </c>
      <c r="U5536" s="190">
        <f t="shared" si="6006"/>
        <v>1.1907612511145409</v>
      </c>
    </row>
    <row r="5537" spans="1:21" x14ac:dyDescent="0.2">
      <c r="A5537" s="178">
        <v>42966</v>
      </c>
      <c r="B5537" s="179">
        <v>0.625</v>
      </c>
      <c r="C5537" t="s">
        <v>349</v>
      </c>
      <c r="D5537">
        <v>1</v>
      </c>
      <c r="E5537">
        <v>25</v>
      </c>
      <c r="F5537">
        <v>30</v>
      </c>
      <c r="G5537">
        <v>3.9</v>
      </c>
      <c r="H5537" s="184">
        <f t="shared" ref="H5537:L5537" si="6034">H5513</f>
        <v>0.58333333333333337</v>
      </c>
      <c r="I5537" s="185">
        <f t="shared" si="6034"/>
        <v>205</v>
      </c>
      <c r="J5537" s="185">
        <f t="shared" si="6034"/>
        <v>237</v>
      </c>
      <c r="K5537" s="185">
        <f t="shared" si="6034"/>
        <v>2842</v>
      </c>
      <c r="L5537" s="185">
        <f t="shared" si="6034"/>
        <v>1635</v>
      </c>
      <c r="M5537" s="147"/>
      <c r="N5537" s="143">
        <f t="shared" si="6004"/>
        <v>205</v>
      </c>
      <c r="O5537" s="143">
        <f t="shared" si="6000"/>
        <v>5925</v>
      </c>
      <c r="P5537" s="143">
        <f t="shared" si="6001"/>
        <v>85260</v>
      </c>
      <c r="Q5537" s="143">
        <f t="shared" si="6002"/>
        <v>6376.5</v>
      </c>
      <c r="R5537" s="188">
        <f t="shared" si="6005"/>
        <v>97766.5</v>
      </c>
      <c r="T5537">
        <v>63115.7</v>
      </c>
      <c r="U5537" s="190">
        <f t="shared" si="6006"/>
        <v>1.5490044473878926</v>
      </c>
    </row>
    <row r="5538" spans="1:21" x14ac:dyDescent="0.2">
      <c r="A5538" s="178">
        <v>42966</v>
      </c>
      <c r="B5538" s="179">
        <v>0.66666666666666663</v>
      </c>
      <c r="C5538" t="s">
        <v>349</v>
      </c>
      <c r="D5538">
        <v>2.11</v>
      </c>
      <c r="E5538">
        <v>33.549999999999997</v>
      </c>
      <c r="F5538">
        <v>44.21</v>
      </c>
      <c r="G5538">
        <v>3.9</v>
      </c>
      <c r="H5538" s="184">
        <f t="shared" ref="H5538:L5538" si="6035">H5514</f>
        <v>0.625</v>
      </c>
      <c r="I5538" s="185">
        <f t="shared" si="6035"/>
        <v>212</v>
      </c>
      <c r="J5538" s="185">
        <f t="shared" si="6035"/>
        <v>213</v>
      </c>
      <c r="K5538" s="185">
        <f t="shared" si="6035"/>
        <v>2842</v>
      </c>
      <c r="L5538" s="185">
        <f t="shared" si="6035"/>
        <v>1380</v>
      </c>
      <c r="M5538" s="147"/>
      <c r="N5538" s="143">
        <f t="shared" si="6004"/>
        <v>447.32</v>
      </c>
      <c r="O5538" s="143">
        <f t="shared" si="6000"/>
        <v>7146.15</v>
      </c>
      <c r="P5538" s="143">
        <f t="shared" si="6001"/>
        <v>125644.82</v>
      </c>
      <c r="Q5538" s="143">
        <f t="shared" si="6002"/>
        <v>5382</v>
      </c>
      <c r="R5538" s="188">
        <f t="shared" si="6005"/>
        <v>138620.29</v>
      </c>
      <c r="T5538">
        <v>65359.35</v>
      </c>
      <c r="U5538" s="190">
        <f t="shared" si="6006"/>
        <v>2.1208945621399233</v>
      </c>
    </row>
    <row r="5539" spans="1:21" x14ac:dyDescent="0.2">
      <c r="A5539" s="178">
        <v>42966</v>
      </c>
      <c r="B5539" s="179">
        <v>0.70833333333333337</v>
      </c>
      <c r="C5539" t="s">
        <v>349</v>
      </c>
      <c r="D5539">
        <v>2.11</v>
      </c>
      <c r="E5539">
        <v>34.020000000000003</v>
      </c>
      <c r="F5539">
        <v>44.67</v>
      </c>
      <c r="G5539">
        <v>3.9</v>
      </c>
      <c r="H5539" s="184">
        <f t="shared" ref="H5539:L5539" si="6036">H5515</f>
        <v>0.66666666666666663</v>
      </c>
      <c r="I5539" s="185">
        <f t="shared" si="6036"/>
        <v>191</v>
      </c>
      <c r="J5539" s="185">
        <f t="shared" si="6036"/>
        <v>237</v>
      </c>
      <c r="K5539" s="185">
        <f t="shared" si="6036"/>
        <v>2842</v>
      </c>
      <c r="L5539" s="185">
        <f t="shared" si="6036"/>
        <v>1380</v>
      </c>
      <c r="M5539" s="147"/>
      <c r="N5539" s="143">
        <f t="shared" si="6004"/>
        <v>403.01</v>
      </c>
      <c r="O5539" s="143">
        <f t="shared" si="6000"/>
        <v>8062.7400000000007</v>
      </c>
      <c r="P5539" s="143">
        <f t="shared" si="6001"/>
        <v>126952.14</v>
      </c>
      <c r="Q5539" s="143">
        <f t="shared" si="6002"/>
        <v>5382</v>
      </c>
      <c r="R5539" s="188">
        <f t="shared" si="6005"/>
        <v>140799.89000000001</v>
      </c>
      <c r="T5539">
        <v>66728.25</v>
      </c>
      <c r="U5539" s="190">
        <f t="shared" si="6006"/>
        <v>2.110049192058836</v>
      </c>
    </row>
    <row r="5540" spans="1:21" x14ac:dyDescent="0.2">
      <c r="A5540" s="178">
        <v>42966</v>
      </c>
      <c r="B5540" s="179">
        <v>0.75</v>
      </c>
      <c r="C5540" t="s">
        <v>349</v>
      </c>
      <c r="D5540">
        <v>2.11</v>
      </c>
      <c r="E5540">
        <v>12.18</v>
      </c>
      <c r="F5540">
        <v>17.82</v>
      </c>
      <c r="G5540">
        <v>3.9</v>
      </c>
      <c r="H5540" s="184">
        <f t="shared" ref="H5540:L5540" si="6037">H5516</f>
        <v>0.70833333333333337</v>
      </c>
      <c r="I5540" s="185">
        <f t="shared" si="6037"/>
        <v>218</v>
      </c>
      <c r="J5540" s="185">
        <f t="shared" si="6037"/>
        <v>258</v>
      </c>
      <c r="K5540" s="185">
        <f t="shared" si="6037"/>
        <v>2842</v>
      </c>
      <c r="L5540" s="185">
        <f t="shared" si="6037"/>
        <v>1380</v>
      </c>
      <c r="M5540" s="147"/>
      <c r="N5540" s="143">
        <f t="shared" si="6004"/>
        <v>459.97999999999996</v>
      </c>
      <c r="O5540" s="143">
        <f t="shared" si="6000"/>
        <v>3142.44</v>
      </c>
      <c r="P5540" s="143">
        <f t="shared" si="6001"/>
        <v>50644.44</v>
      </c>
      <c r="Q5540" s="143">
        <f t="shared" si="6002"/>
        <v>5382</v>
      </c>
      <c r="R5540" s="188">
        <f t="shared" si="6005"/>
        <v>59628.86</v>
      </c>
      <c r="T5540">
        <v>67154.09</v>
      </c>
      <c r="U5540" s="190">
        <f t="shared" si="6006"/>
        <v>0.88794085363974118</v>
      </c>
    </row>
    <row r="5541" spans="1:21" x14ac:dyDescent="0.2">
      <c r="A5541" s="178">
        <v>42966</v>
      </c>
      <c r="B5541" s="179">
        <v>0.79166666666666663</v>
      </c>
      <c r="C5541" t="s">
        <v>349</v>
      </c>
      <c r="D5541">
        <v>2.2999999999999998</v>
      </c>
      <c r="E5541">
        <v>5.67</v>
      </c>
      <c r="F5541">
        <v>10.6</v>
      </c>
      <c r="G5541">
        <v>3.55</v>
      </c>
      <c r="H5541" s="184">
        <f t="shared" ref="H5541:L5541" si="6038">H5517</f>
        <v>0.75</v>
      </c>
      <c r="I5541" s="185">
        <f t="shared" si="6038"/>
        <v>240</v>
      </c>
      <c r="J5541" s="185">
        <f t="shared" si="6038"/>
        <v>365</v>
      </c>
      <c r="K5541" s="185">
        <f t="shared" si="6038"/>
        <v>2842</v>
      </c>
      <c r="L5541" s="185">
        <f t="shared" si="6038"/>
        <v>1380</v>
      </c>
      <c r="M5541" s="147"/>
      <c r="N5541" s="143">
        <f t="shared" si="6004"/>
        <v>552</v>
      </c>
      <c r="O5541" s="143">
        <f t="shared" si="6000"/>
        <v>2069.5500000000002</v>
      </c>
      <c r="P5541" s="143">
        <f t="shared" si="6001"/>
        <v>30125.200000000001</v>
      </c>
      <c r="Q5541" s="143">
        <f t="shared" si="6002"/>
        <v>4899</v>
      </c>
      <c r="R5541" s="188">
        <f t="shared" si="6005"/>
        <v>37645.75</v>
      </c>
      <c r="T5541">
        <v>66262.880000000005</v>
      </c>
      <c r="U5541" s="190">
        <f t="shared" si="6006"/>
        <v>0.56812728332967111</v>
      </c>
    </row>
    <row r="5542" spans="1:21" x14ac:dyDescent="0.2">
      <c r="A5542" s="178">
        <v>42966</v>
      </c>
      <c r="B5542" s="179">
        <v>0.83333333333333337</v>
      </c>
      <c r="C5542" t="s">
        <v>349</v>
      </c>
      <c r="D5542">
        <v>2.61</v>
      </c>
      <c r="E5542">
        <v>6.13</v>
      </c>
      <c r="F5542">
        <v>8.25</v>
      </c>
      <c r="G5542">
        <v>1.91</v>
      </c>
      <c r="H5542" s="184">
        <f t="shared" ref="H5542:L5542" si="6039">H5518</f>
        <v>0.79166666666666663</v>
      </c>
      <c r="I5542" s="185">
        <f t="shared" si="6039"/>
        <v>320</v>
      </c>
      <c r="J5542" s="185">
        <f t="shared" si="6039"/>
        <v>214</v>
      </c>
      <c r="K5542" s="185">
        <f t="shared" si="6039"/>
        <v>2842</v>
      </c>
      <c r="L5542" s="185">
        <f t="shared" si="6039"/>
        <v>1426</v>
      </c>
      <c r="M5542" s="147"/>
      <c r="N5542" s="143">
        <f t="shared" si="6004"/>
        <v>835.19999999999993</v>
      </c>
      <c r="O5542" s="143">
        <f t="shared" si="6000"/>
        <v>1311.82</v>
      </c>
      <c r="P5542" s="143">
        <f t="shared" si="6001"/>
        <v>23446.5</v>
      </c>
      <c r="Q5542" s="143">
        <f t="shared" si="6002"/>
        <v>2723.66</v>
      </c>
      <c r="R5542" s="188">
        <f t="shared" si="6005"/>
        <v>28317.18</v>
      </c>
      <c r="T5542">
        <v>64214.49</v>
      </c>
      <c r="U5542" s="190">
        <f t="shared" si="6006"/>
        <v>0.44097804093748938</v>
      </c>
    </row>
    <row r="5543" spans="1:21" x14ac:dyDescent="0.2">
      <c r="A5543" s="178">
        <v>42966</v>
      </c>
      <c r="B5543" s="179">
        <v>0.875</v>
      </c>
      <c r="C5543" t="s">
        <v>349</v>
      </c>
      <c r="D5543">
        <v>3.5</v>
      </c>
      <c r="E5543">
        <v>4</v>
      </c>
      <c r="F5543">
        <v>7.67</v>
      </c>
      <c r="G5543">
        <v>0.99</v>
      </c>
      <c r="H5543" s="184">
        <f t="shared" ref="H5543:L5543" si="6040">H5519</f>
        <v>0.83333333333333337</v>
      </c>
      <c r="I5543" s="185">
        <f t="shared" si="6040"/>
        <v>322</v>
      </c>
      <c r="J5543" s="185">
        <f t="shared" si="6040"/>
        <v>178</v>
      </c>
      <c r="K5543" s="185">
        <f t="shared" si="6040"/>
        <v>2842</v>
      </c>
      <c r="L5543" s="185">
        <f t="shared" si="6040"/>
        <v>1426</v>
      </c>
      <c r="M5543" s="147"/>
      <c r="N5543" s="143">
        <f t="shared" si="6004"/>
        <v>1127</v>
      </c>
      <c r="O5543" s="143">
        <f t="shared" si="6000"/>
        <v>712</v>
      </c>
      <c r="P5543" s="143">
        <f t="shared" si="6001"/>
        <v>21798.14</v>
      </c>
      <c r="Q5543" s="143">
        <f t="shared" si="6002"/>
        <v>1411.74</v>
      </c>
      <c r="R5543" s="188">
        <f t="shared" si="6005"/>
        <v>25048.880000000001</v>
      </c>
      <c r="T5543">
        <v>61563.76</v>
      </c>
      <c r="U5543" s="190">
        <f t="shared" si="6006"/>
        <v>0.40687703285179461</v>
      </c>
    </row>
    <row r="5544" spans="1:21" x14ac:dyDescent="0.2">
      <c r="A5544" s="178">
        <v>42966</v>
      </c>
      <c r="B5544" s="179">
        <v>0.91666666666666663</v>
      </c>
      <c r="C5544" t="s">
        <v>349</v>
      </c>
      <c r="D5544">
        <v>5</v>
      </c>
      <c r="E5544">
        <v>3</v>
      </c>
      <c r="F5544">
        <v>4.5</v>
      </c>
      <c r="G5544">
        <v>0.97</v>
      </c>
      <c r="H5544" s="184">
        <f t="shared" ref="H5544:L5544" si="6041">H5520</f>
        <v>0.875</v>
      </c>
      <c r="I5544" s="185">
        <f t="shared" si="6041"/>
        <v>337</v>
      </c>
      <c r="J5544" s="185">
        <f t="shared" si="6041"/>
        <v>173</v>
      </c>
      <c r="K5544" s="185">
        <f t="shared" si="6041"/>
        <v>2842</v>
      </c>
      <c r="L5544" s="185">
        <f t="shared" si="6041"/>
        <v>1426</v>
      </c>
      <c r="M5544" s="147"/>
      <c r="N5544" s="143">
        <f t="shared" si="6004"/>
        <v>1685</v>
      </c>
      <c r="O5544" s="143">
        <f t="shared" si="6000"/>
        <v>519</v>
      </c>
      <c r="P5544" s="143">
        <f t="shared" si="6001"/>
        <v>12789</v>
      </c>
      <c r="Q5544" s="143">
        <f t="shared" si="6002"/>
        <v>1383.22</v>
      </c>
      <c r="R5544" s="188">
        <f t="shared" si="6005"/>
        <v>16376.22</v>
      </c>
      <c r="T5544">
        <v>59740.58</v>
      </c>
      <c r="U5544" s="190">
        <f t="shared" si="6006"/>
        <v>0.27412221307526641</v>
      </c>
    </row>
    <row r="5545" spans="1:21" x14ac:dyDescent="0.2">
      <c r="A5545" s="178">
        <v>42966</v>
      </c>
      <c r="B5545" s="179">
        <v>0.95833333333333337</v>
      </c>
      <c r="C5545" t="s">
        <v>349</v>
      </c>
      <c r="D5545">
        <v>11.12</v>
      </c>
      <c r="E5545">
        <v>3.08</v>
      </c>
      <c r="F5545">
        <v>3</v>
      </c>
      <c r="G5545">
        <v>0.12</v>
      </c>
      <c r="H5545" s="184">
        <f t="shared" ref="H5545:L5545" si="6042">H5521</f>
        <v>0.91666666666666663</v>
      </c>
      <c r="I5545" s="185">
        <f t="shared" si="6042"/>
        <v>394</v>
      </c>
      <c r="J5545" s="185">
        <f t="shared" si="6042"/>
        <v>194</v>
      </c>
      <c r="K5545" s="185">
        <f t="shared" si="6042"/>
        <v>2842</v>
      </c>
      <c r="L5545" s="185">
        <f t="shared" si="6042"/>
        <v>1426</v>
      </c>
      <c r="M5545" s="147"/>
      <c r="N5545" s="143">
        <f t="shared" si="6004"/>
        <v>4381.28</v>
      </c>
      <c r="O5545" s="143">
        <f t="shared" si="6000"/>
        <v>597.52</v>
      </c>
      <c r="P5545" s="143">
        <f t="shared" si="6001"/>
        <v>8526</v>
      </c>
      <c r="Q5545" s="143">
        <f t="shared" si="6002"/>
        <v>171.12</v>
      </c>
      <c r="R5545" s="188">
        <f t="shared" si="6005"/>
        <v>13675.92</v>
      </c>
      <c r="T5545">
        <v>57209.32</v>
      </c>
      <c r="U5545" s="190">
        <f t="shared" si="6006"/>
        <v>0.23905056029332283</v>
      </c>
    </row>
    <row r="5546" spans="1:21" x14ac:dyDescent="0.2">
      <c r="A5546" s="178">
        <v>42966</v>
      </c>
      <c r="B5546" s="180">
        <v>1</v>
      </c>
      <c r="C5546" t="s">
        <v>349</v>
      </c>
      <c r="D5546">
        <v>5</v>
      </c>
      <c r="E5546">
        <v>2.21</v>
      </c>
      <c r="F5546">
        <v>2.0099999999999998</v>
      </c>
      <c r="G5546">
        <v>0.01</v>
      </c>
      <c r="H5546" s="184">
        <f t="shared" ref="H5546:L5546" si="6043">H5522</f>
        <v>0.95833333333333337</v>
      </c>
      <c r="I5546" s="185">
        <f t="shared" si="6043"/>
        <v>389</v>
      </c>
      <c r="J5546" s="185">
        <f t="shared" si="6043"/>
        <v>265</v>
      </c>
      <c r="K5546" s="185">
        <f t="shared" si="6043"/>
        <v>2985</v>
      </c>
      <c r="L5546" s="185">
        <f t="shared" si="6043"/>
        <v>1111</v>
      </c>
      <c r="M5546" s="147"/>
      <c r="N5546" s="143">
        <f t="shared" si="6004"/>
        <v>1945</v>
      </c>
      <c r="O5546" s="143">
        <f t="shared" si="6000"/>
        <v>585.65</v>
      </c>
      <c r="P5546" s="143">
        <f t="shared" si="6001"/>
        <v>5999.8499999999995</v>
      </c>
      <c r="Q5546" s="143">
        <f t="shared" si="6002"/>
        <v>11.11</v>
      </c>
      <c r="R5546" s="188">
        <f t="shared" si="6005"/>
        <v>8541.61</v>
      </c>
      <c r="T5546">
        <v>53793.52</v>
      </c>
      <c r="U5546" s="190">
        <f t="shared" si="6006"/>
        <v>0.15878511017683916</v>
      </c>
    </row>
    <row r="5547" spans="1:21" x14ac:dyDescent="0.2">
      <c r="A5547" s="178">
        <v>42967</v>
      </c>
      <c r="B5547" s="179">
        <v>4.1666666666666664E-2</v>
      </c>
      <c r="C5547" t="s">
        <v>349</v>
      </c>
      <c r="D5547">
        <v>5</v>
      </c>
      <c r="E5547">
        <v>2.11</v>
      </c>
      <c r="F5547">
        <v>1</v>
      </c>
      <c r="G5547">
        <v>0.01</v>
      </c>
      <c r="H5547" s="184">
        <f t="shared" ref="H5547:L5547" si="6044">H5523</f>
        <v>1</v>
      </c>
      <c r="I5547" s="185">
        <f t="shared" si="6044"/>
        <v>362</v>
      </c>
      <c r="J5547" s="185">
        <f t="shared" si="6044"/>
        <v>243</v>
      </c>
      <c r="K5547" s="185">
        <f t="shared" si="6044"/>
        <v>2985</v>
      </c>
      <c r="L5547" s="185">
        <f t="shared" si="6044"/>
        <v>1111</v>
      </c>
      <c r="M5547" s="147"/>
      <c r="N5547" s="143">
        <f t="shared" si="6004"/>
        <v>1810</v>
      </c>
      <c r="O5547" s="143">
        <f t="shared" si="6000"/>
        <v>512.73</v>
      </c>
      <c r="P5547" s="143">
        <f t="shared" si="6001"/>
        <v>2985</v>
      </c>
      <c r="Q5547" s="143">
        <f t="shared" si="6002"/>
        <v>11.11</v>
      </c>
      <c r="R5547" s="188">
        <f t="shared" si="6005"/>
        <v>5318.8399999999992</v>
      </c>
      <c r="T5547">
        <v>50292.43</v>
      </c>
      <c r="U5547" s="190">
        <f t="shared" si="6006"/>
        <v>0.10575826222753602</v>
      </c>
    </row>
    <row r="5548" spans="1:21" x14ac:dyDescent="0.2">
      <c r="A5548" s="178">
        <v>42967</v>
      </c>
      <c r="B5548" s="179">
        <v>8.3333333333333329E-2</v>
      </c>
      <c r="C5548" t="s">
        <v>349</v>
      </c>
      <c r="D5548">
        <v>4.7300000000000004</v>
      </c>
      <c r="E5548">
        <v>1</v>
      </c>
      <c r="F5548">
        <v>1</v>
      </c>
      <c r="G5548">
        <v>0.01</v>
      </c>
      <c r="H5548" s="184">
        <f t="shared" ref="H5548:L5548" si="6045">H5524</f>
        <v>4.1666666666666664E-2</v>
      </c>
      <c r="I5548" s="185">
        <f t="shared" si="6045"/>
        <v>294</v>
      </c>
      <c r="J5548" s="185">
        <f t="shared" si="6045"/>
        <v>212</v>
      </c>
      <c r="K5548" s="185">
        <f t="shared" si="6045"/>
        <v>2985</v>
      </c>
      <c r="L5548" s="185">
        <f t="shared" si="6045"/>
        <v>1111</v>
      </c>
      <c r="M5548" s="147"/>
      <c r="N5548" s="143">
        <f t="shared" si="6004"/>
        <v>1390.6200000000001</v>
      </c>
      <c r="O5548" s="143">
        <f t="shared" si="6000"/>
        <v>212</v>
      </c>
      <c r="P5548" s="143">
        <f t="shared" si="6001"/>
        <v>2985</v>
      </c>
      <c r="Q5548" s="143">
        <f t="shared" si="6002"/>
        <v>11.11</v>
      </c>
      <c r="R5548" s="188">
        <f t="shared" si="6005"/>
        <v>4598.7299999999996</v>
      </c>
      <c r="T5548">
        <v>47214</v>
      </c>
      <c r="U5548" s="190">
        <f t="shared" si="6006"/>
        <v>9.7401829965688136E-2</v>
      </c>
    </row>
    <row r="5549" spans="1:21" x14ac:dyDescent="0.2">
      <c r="A5549" s="178">
        <v>42967</v>
      </c>
      <c r="B5549" s="179">
        <v>0.125</v>
      </c>
      <c r="C5549" t="s">
        <v>349</v>
      </c>
      <c r="D5549">
        <v>3.85</v>
      </c>
      <c r="E5549">
        <v>0.5</v>
      </c>
      <c r="F5549">
        <v>1</v>
      </c>
      <c r="G5549">
        <v>0.5</v>
      </c>
      <c r="H5549" s="184">
        <f t="shared" ref="H5549:L5549" si="6046">H5525</f>
        <v>8.3333333333333329E-2</v>
      </c>
      <c r="I5549" s="185">
        <f t="shared" si="6046"/>
        <v>236</v>
      </c>
      <c r="J5549" s="185">
        <f t="shared" si="6046"/>
        <v>179</v>
      </c>
      <c r="K5549" s="185">
        <f t="shared" si="6046"/>
        <v>2985</v>
      </c>
      <c r="L5549" s="185">
        <f t="shared" si="6046"/>
        <v>1111</v>
      </c>
      <c r="M5549" s="147"/>
      <c r="N5549" s="143">
        <f t="shared" si="6004"/>
        <v>908.6</v>
      </c>
      <c r="O5549" s="143">
        <f t="shared" si="6000"/>
        <v>89.5</v>
      </c>
      <c r="P5549" s="143">
        <f t="shared" si="6001"/>
        <v>2985</v>
      </c>
      <c r="Q5549" s="143">
        <f t="shared" si="6002"/>
        <v>555.5</v>
      </c>
      <c r="R5549" s="188">
        <f t="shared" si="6005"/>
        <v>4538.6000000000004</v>
      </c>
      <c r="T5549">
        <v>44730.45</v>
      </c>
      <c r="U5549" s="190">
        <f t="shared" si="6006"/>
        <v>0.10146555646097906</v>
      </c>
    </row>
    <row r="5550" spans="1:21" x14ac:dyDescent="0.2">
      <c r="A5550" s="178">
        <v>42967</v>
      </c>
      <c r="B5550" s="179">
        <v>0.16666666666666666</v>
      </c>
      <c r="C5550" t="s">
        <v>349</v>
      </c>
      <c r="D5550">
        <v>3.5</v>
      </c>
      <c r="E5550">
        <v>0.5</v>
      </c>
      <c r="F5550">
        <v>0.99</v>
      </c>
      <c r="G5550">
        <v>0.61</v>
      </c>
      <c r="H5550" s="184">
        <f t="shared" ref="H5550:L5550" si="6047">H5526</f>
        <v>0.125</v>
      </c>
      <c r="I5550" s="185">
        <f t="shared" si="6047"/>
        <v>201</v>
      </c>
      <c r="J5550" s="185">
        <f t="shared" si="6047"/>
        <v>205</v>
      </c>
      <c r="K5550" s="185">
        <f t="shared" si="6047"/>
        <v>2985</v>
      </c>
      <c r="L5550" s="185">
        <f t="shared" si="6047"/>
        <v>1717</v>
      </c>
      <c r="M5550" s="147"/>
      <c r="N5550" s="143">
        <f t="shared" si="6004"/>
        <v>703.5</v>
      </c>
      <c r="O5550" s="143">
        <f t="shared" si="6000"/>
        <v>102.5</v>
      </c>
      <c r="P5550" s="143">
        <f t="shared" si="6001"/>
        <v>2955.15</v>
      </c>
      <c r="Q5550" s="143">
        <f t="shared" si="6002"/>
        <v>1047.3699999999999</v>
      </c>
      <c r="R5550" s="188">
        <f t="shared" si="6005"/>
        <v>4808.5200000000004</v>
      </c>
      <c r="T5550">
        <v>42542.06</v>
      </c>
      <c r="U5550" s="190">
        <f t="shared" si="6006"/>
        <v>0.11302978746210222</v>
      </c>
    </row>
    <row r="5551" spans="1:21" x14ac:dyDescent="0.2">
      <c r="A5551" s="178">
        <v>42967</v>
      </c>
      <c r="B5551" s="179">
        <v>0.20833333333333334</v>
      </c>
      <c r="C5551" t="s">
        <v>349</v>
      </c>
      <c r="D5551">
        <v>2.61</v>
      </c>
      <c r="E5551">
        <v>0.5</v>
      </c>
      <c r="F5551">
        <v>0.97</v>
      </c>
      <c r="G5551">
        <v>0.61</v>
      </c>
      <c r="H5551" s="184">
        <f t="shared" ref="H5551:L5551" si="6048">H5527</f>
        <v>0.16666666666666666</v>
      </c>
      <c r="I5551" s="185">
        <f t="shared" si="6048"/>
        <v>185</v>
      </c>
      <c r="J5551" s="185">
        <f t="shared" si="6048"/>
        <v>205</v>
      </c>
      <c r="K5551" s="185">
        <f t="shared" si="6048"/>
        <v>2985</v>
      </c>
      <c r="L5551" s="185">
        <f t="shared" si="6048"/>
        <v>1717</v>
      </c>
      <c r="M5551" s="147"/>
      <c r="N5551" s="143">
        <f t="shared" si="6004"/>
        <v>482.84999999999997</v>
      </c>
      <c r="O5551" s="143">
        <f t="shared" si="6000"/>
        <v>102.5</v>
      </c>
      <c r="P5551" s="143">
        <f t="shared" si="6001"/>
        <v>2895.45</v>
      </c>
      <c r="Q5551" s="143">
        <f t="shared" si="6002"/>
        <v>1047.3699999999999</v>
      </c>
      <c r="R5551" s="188">
        <f t="shared" si="6005"/>
        <v>4528.17</v>
      </c>
      <c r="T5551">
        <v>40808.29</v>
      </c>
      <c r="U5551" s="190">
        <f t="shared" si="6006"/>
        <v>0.11096201286552315</v>
      </c>
    </row>
    <row r="5552" spans="1:21" x14ac:dyDescent="0.2">
      <c r="A5552" s="178">
        <v>42967</v>
      </c>
      <c r="B5552" s="179">
        <v>0.25</v>
      </c>
      <c r="C5552" t="s">
        <v>349</v>
      </c>
      <c r="D5552">
        <v>3.5</v>
      </c>
      <c r="E5552">
        <v>2.11</v>
      </c>
      <c r="F5552">
        <v>0.99</v>
      </c>
      <c r="G5552">
        <v>0.61</v>
      </c>
      <c r="H5552" s="184">
        <f t="shared" ref="H5552:L5552" si="6049">H5528</f>
        <v>0.20833333333333334</v>
      </c>
      <c r="I5552" s="185">
        <f t="shared" si="6049"/>
        <v>207</v>
      </c>
      <c r="J5552" s="185">
        <f t="shared" si="6049"/>
        <v>283</v>
      </c>
      <c r="K5552" s="185">
        <f t="shared" si="6049"/>
        <v>2985</v>
      </c>
      <c r="L5552" s="185">
        <f t="shared" si="6049"/>
        <v>1717</v>
      </c>
      <c r="M5552" s="147"/>
      <c r="N5552" s="143">
        <f t="shared" si="6004"/>
        <v>724.5</v>
      </c>
      <c r="O5552" s="143">
        <f t="shared" si="6000"/>
        <v>597.13</v>
      </c>
      <c r="P5552" s="143">
        <f t="shared" si="6001"/>
        <v>2955.15</v>
      </c>
      <c r="Q5552" s="143">
        <f t="shared" si="6002"/>
        <v>1047.3699999999999</v>
      </c>
      <c r="R5552" s="188">
        <f t="shared" si="6005"/>
        <v>5324.1500000000005</v>
      </c>
      <c r="T5552">
        <v>39754.800000000003</v>
      </c>
      <c r="U5552" s="190">
        <f t="shared" si="6006"/>
        <v>0.13392470846287743</v>
      </c>
    </row>
    <row r="5553" spans="1:21" x14ac:dyDescent="0.2">
      <c r="A5553" s="178">
        <v>42967</v>
      </c>
      <c r="B5553" s="179">
        <v>0.29166666666666669</v>
      </c>
      <c r="C5553" t="s">
        <v>349</v>
      </c>
      <c r="D5553">
        <v>4.03</v>
      </c>
      <c r="E5553">
        <v>2.5</v>
      </c>
      <c r="F5553">
        <v>2</v>
      </c>
      <c r="G5553">
        <v>2.09</v>
      </c>
      <c r="H5553" s="184">
        <f t="shared" ref="H5553:L5553" si="6050">H5529</f>
        <v>0.25</v>
      </c>
      <c r="I5553" s="185">
        <f t="shared" si="6050"/>
        <v>327</v>
      </c>
      <c r="J5553" s="185">
        <f t="shared" si="6050"/>
        <v>438</v>
      </c>
      <c r="K5553" s="185">
        <f t="shared" si="6050"/>
        <v>2985</v>
      </c>
      <c r="L5553" s="185">
        <f t="shared" si="6050"/>
        <v>1717</v>
      </c>
      <c r="M5553" s="147"/>
      <c r="N5553" s="143">
        <f t="shared" si="6004"/>
        <v>1317.8100000000002</v>
      </c>
      <c r="O5553" s="143">
        <f t="shared" si="6000"/>
        <v>1095</v>
      </c>
      <c r="P5553" s="143">
        <f t="shared" si="6001"/>
        <v>5970</v>
      </c>
      <c r="Q5553" s="143">
        <f t="shared" si="6002"/>
        <v>3588.5299999999997</v>
      </c>
      <c r="R5553" s="188">
        <f t="shared" si="6005"/>
        <v>11971.34</v>
      </c>
      <c r="T5553">
        <v>39261.1</v>
      </c>
      <c r="U5553" s="190">
        <f t="shared" si="6006"/>
        <v>0.30491606195445364</v>
      </c>
    </row>
    <row r="5554" spans="1:21" x14ac:dyDescent="0.2">
      <c r="A5554" s="178">
        <v>42967</v>
      </c>
      <c r="B5554" s="179">
        <v>0.33333333333333331</v>
      </c>
      <c r="C5554" t="s">
        <v>349</v>
      </c>
      <c r="D5554">
        <v>4.8600000000000003</v>
      </c>
      <c r="E5554">
        <v>2.21</v>
      </c>
      <c r="F5554">
        <v>2.0099999999999998</v>
      </c>
      <c r="G5554">
        <v>2.09</v>
      </c>
      <c r="H5554" s="184">
        <f t="shared" ref="H5554:L5554" si="6051">H5530</f>
        <v>0.29166666666666669</v>
      </c>
      <c r="I5554" s="185">
        <f t="shared" si="6051"/>
        <v>249</v>
      </c>
      <c r="J5554" s="185">
        <f t="shared" si="6051"/>
        <v>556</v>
      </c>
      <c r="K5554" s="185">
        <f t="shared" si="6051"/>
        <v>2872</v>
      </c>
      <c r="L5554" s="185">
        <f t="shared" si="6051"/>
        <v>2219</v>
      </c>
      <c r="M5554" s="147"/>
      <c r="N5554" s="143">
        <f t="shared" si="6004"/>
        <v>1210.1400000000001</v>
      </c>
      <c r="O5554" s="143">
        <f t="shared" si="6000"/>
        <v>1228.76</v>
      </c>
      <c r="P5554" s="143">
        <f t="shared" si="6001"/>
        <v>5772.7199999999993</v>
      </c>
      <c r="Q5554" s="143">
        <f t="shared" si="6002"/>
        <v>4637.71</v>
      </c>
      <c r="R5554" s="188">
        <f t="shared" si="6005"/>
        <v>12849.329999999998</v>
      </c>
      <c r="T5554">
        <v>39100.44</v>
      </c>
      <c r="U5554" s="190">
        <f t="shared" si="6006"/>
        <v>0.32862366766205181</v>
      </c>
    </row>
    <row r="5555" spans="1:21" x14ac:dyDescent="0.2">
      <c r="A5555" s="178">
        <v>42967</v>
      </c>
      <c r="B5555" s="179">
        <v>0.375</v>
      </c>
      <c r="C5555" t="s">
        <v>349</v>
      </c>
      <c r="D5555">
        <v>3.95</v>
      </c>
      <c r="E5555">
        <v>2.5</v>
      </c>
      <c r="F5555">
        <v>2.11</v>
      </c>
      <c r="G5555">
        <v>2.11</v>
      </c>
      <c r="H5555" s="184">
        <f t="shared" ref="H5555:L5555" si="6052">H5531</f>
        <v>0.33333333333333331</v>
      </c>
      <c r="I5555" s="185">
        <f t="shared" si="6052"/>
        <v>256</v>
      </c>
      <c r="J5555" s="185">
        <f t="shared" si="6052"/>
        <v>306</v>
      </c>
      <c r="K5555" s="185">
        <f t="shared" si="6052"/>
        <v>2872</v>
      </c>
      <c r="L5555" s="185">
        <f t="shared" si="6052"/>
        <v>2219</v>
      </c>
      <c r="M5555" s="147"/>
      <c r="N5555" s="143">
        <f t="shared" si="6004"/>
        <v>1011.2</v>
      </c>
      <c r="O5555" s="143">
        <f t="shared" si="6000"/>
        <v>765</v>
      </c>
      <c r="P5555" s="143">
        <f t="shared" si="6001"/>
        <v>6059.92</v>
      </c>
      <c r="Q5555" s="143">
        <f t="shared" si="6002"/>
        <v>4682.09</v>
      </c>
      <c r="R5555" s="188">
        <f t="shared" si="6005"/>
        <v>12518.21</v>
      </c>
      <c r="T5555">
        <v>38913.14</v>
      </c>
      <c r="U5555" s="190">
        <f t="shared" si="6006"/>
        <v>0.32169621880937904</v>
      </c>
    </row>
    <row r="5556" spans="1:21" x14ac:dyDescent="0.2">
      <c r="A5556" s="178">
        <v>42967</v>
      </c>
      <c r="B5556" s="179">
        <v>0.41666666666666669</v>
      </c>
      <c r="C5556" t="s">
        <v>349</v>
      </c>
      <c r="D5556">
        <v>3.01</v>
      </c>
      <c r="E5556">
        <v>2.31</v>
      </c>
      <c r="F5556">
        <v>2.11</v>
      </c>
      <c r="G5556">
        <v>2.4</v>
      </c>
      <c r="H5556" s="184">
        <f t="shared" ref="H5556:L5556" si="6053">H5532</f>
        <v>0.375</v>
      </c>
      <c r="I5556" s="185">
        <f t="shared" si="6053"/>
        <v>156</v>
      </c>
      <c r="J5556" s="185">
        <f t="shared" si="6053"/>
        <v>343</v>
      </c>
      <c r="K5556" s="185">
        <f t="shared" si="6053"/>
        <v>2872</v>
      </c>
      <c r="L5556" s="185">
        <f t="shared" si="6053"/>
        <v>2219</v>
      </c>
      <c r="M5556" s="147"/>
      <c r="N5556" s="143">
        <f t="shared" si="6004"/>
        <v>469.55999999999995</v>
      </c>
      <c r="O5556" s="143">
        <f t="shared" si="6000"/>
        <v>792.33</v>
      </c>
      <c r="P5556" s="143">
        <f t="shared" si="6001"/>
        <v>6059.92</v>
      </c>
      <c r="Q5556" s="143">
        <f t="shared" si="6002"/>
        <v>5325.5999999999995</v>
      </c>
      <c r="R5556" s="188">
        <f t="shared" si="6005"/>
        <v>12647.41</v>
      </c>
      <c r="T5556">
        <v>41777.58</v>
      </c>
      <c r="U5556" s="190">
        <f t="shared" si="6006"/>
        <v>0.30273199165676901</v>
      </c>
    </row>
    <row r="5557" spans="1:21" x14ac:dyDescent="0.2">
      <c r="A5557" s="178">
        <v>42967</v>
      </c>
      <c r="B5557" s="179">
        <v>0.45833333333333331</v>
      </c>
      <c r="C5557" t="s">
        <v>349</v>
      </c>
      <c r="D5557">
        <v>1</v>
      </c>
      <c r="E5557">
        <v>2.5</v>
      </c>
      <c r="F5557">
        <v>3.13</v>
      </c>
      <c r="G5557">
        <v>0.99</v>
      </c>
      <c r="H5557" s="184">
        <f t="shared" ref="H5557:L5557" si="6054">H5533</f>
        <v>0.41666666666666669</v>
      </c>
      <c r="I5557" s="185">
        <f t="shared" si="6054"/>
        <v>196</v>
      </c>
      <c r="J5557" s="185">
        <f t="shared" si="6054"/>
        <v>315</v>
      </c>
      <c r="K5557" s="185">
        <f t="shared" si="6054"/>
        <v>2872</v>
      </c>
      <c r="L5557" s="185">
        <f t="shared" si="6054"/>
        <v>2219</v>
      </c>
      <c r="M5557" s="147"/>
      <c r="N5557" s="143">
        <f t="shared" si="6004"/>
        <v>196</v>
      </c>
      <c r="O5557" s="143">
        <f t="shared" si="6000"/>
        <v>787.5</v>
      </c>
      <c r="P5557" s="143">
        <f t="shared" si="6001"/>
        <v>8989.36</v>
      </c>
      <c r="Q5557" s="143">
        <f t="shared" si="6002"/>
        <v>2196.81</v>
      </c>
      <c r="R5557" s="188">
        <f t="shared" si="6005"/>
        <v>12169.67</v>
      </c>
      <c r="T5557">
        <v>46012.51</v>
      </c>
      <c r="U5557" s="190">
        <f t="shared" si="6006"/>
        <v>0.26448611475444395</v>
      </c>
    </row>
    <row r="5558" spans="1:21" x14ac:dyDescent="0.2">
      <c r="A5558" s="178">
        <v>42967</v>
      </c>
      <c r="B5558" s="179">
        <v>0.5</v>
      </c>
      <c r="C5558" t="s">
        <v>349</v>
      </c>
      <c r="D5558">
        <v>1</v>
      </c>
      <c r="E5558">
        <v>5.53</v>
      </c>
      <c r="F5558">
        <v>7.21</v>
      </c>
      <c r="G5558">
        <v>2</v>
      </c>
      <c r="H5558" s="184">
        <f t="shared" ref="H5558:L5558" si="6055">H5534</f>
        <v>0.45833333333333331</v>
      </c>
      <c r="I5558" s="185">
        <f t="shared" si="6055"/>
        <v>226</v>
      </c>
      <c r="J5558" s="185">
        <f t="shared" si="6055"/>
        <v>326</v>
      </c>
      <c r="K5558" s="185">
        <f t="shared" si="6055"/>
        <v>2842</v>
      </c>
      <c r="L5558" s="185">
        <f t="shared" si="6055"/>
        <v>1635</v>
      </c>
      <c r="M5558" s="147"/>
      <c r="N5558" s="143">
        <f t="shared" si="6004"/>
        <v>226</v>
      </c>
      <c r="O5558" s="143">
        <f t="shared" si="6000"/>
        <v>1802.78</v>
      </c>
      <c r="P5558" s="143">
        <f t="shared" si="6001"/>
        <v>20490.82</v>
      </c>
      <c r="Q5558" s="143">
        <f t="shared" si="6002"/>
        <v>3270</v>
      </c>
      <c r="R5558" s="188">
        <f t="shared" si="6005"/>
        <v>25789.599999999999</v>
      </c>
      <c r="T5558">
        <v>50453.62</v>
      </c>
      <c r="U5558" s="190">
        <f t="shared" si="6006"/>
        <v>0.51115460099790655</v>
      </c>
    </row>
    <row r="5559" spans="1:21" x14ac:dyDescent="0.2">
      <c r="A5559" s="178">
        <v>42967</v>
      </c>
      <c r="B5559" s="179">
        <v>0.54166666666666663</v>
      </c>
      <c r="C5559" t="s">
        <v>349</v>
      </c>
      <c r="D5559">
        <v>1.27</v>
      </c>
      <c r="E5559">
        <v>7.33</v>
      </c>
      <c r="F5559">
        <v>8.17</v>
      </c>
      <c r="G5559">
        <v>2.2799999999999998</v>
      </c>
      <c r="H5559" s="184">
        <f t="shared" ref="H5559:L5559" si="6056">H5535</f>
        <v>0.5</v>
      </c>
      <c r="I5559" s="185">
        <f t="shared" si="6056"/>
        <v>222</v>
      </c>
      <c r="J5559" s="185">
        <f t="shared" si="6056"/>
        <v>319</v>
      </c>
      <c r="K5559" s="185">
        <f t="shared" si="6056"/>
        <v>2842</v>
      </c>
      <c r="L5559" s="185">
        <f t="shared" si="6056"/>
        <v>1635</v>
      </c>
      <c r="M5559" s="147"/>
      <c r="N5559" s="143">
        <f t="shared" si="6004"/>
        <v>281.94</v>
      </c>
      <c r="O5559" s="143">
        <f t="shared" si="6000"/>
        <v>2338.27</v>
      </c>
      <c r="P5559" s="143">
        <f t="shared" si="6001"/>
        <v>23219.14</v>
      </c>
      <c r="Q5559" s="143">
        <f t="shared" si="6002"/>
        <v>3727.7999999999997</v>
      </c>
      <c r="R5559" s="188">
        <f t="shared" si="6005"/>
        <v>29567.149999999998</v>
      </c>
      <c r="T5559">
        <v>54743.59</v>
      </c>
      <c r="U5559" s="190">
        <f t="shared" si="6006"/>
        <v>0.54010250332504683</v>
      </c>
    </row>
    <row r="5560" spans="1:21" x14ac:dyDescent="0.2">
      <c r="A5560" s="178">
        <v>42967</v>
      </c>
      <c r="B5560" s="179">
        <v>0.58333333333333337</v>
      </c>
      <c r="C5560" t="s">
        <v>349</v>
      </c>
      <c r="D5560">
        <v>1.88</v>
      </c>
      <c r="E5560">
        <v>15.16</v>
      </c>
      <c r="F5560">
        <v>16.010000000000002</v>
      </c>
      <c r="G5560">
        <v>4.08</v>
      </c>
      <c r="H5560" s="184">
        <f t="shared" ref="H5560:L5560" si="6057">H5536</f>
        <v>0.54166666666666663</v>
      </c>
      <c r="I5560" s="185">
        <f t="shared" si="6057"/>
        <v>195</v>
      </c>
      <c r="J5560" s="185">
        <f t="shared" si="6057"/>
        <v>299</v>
      </c>
      <c r="K5560" s="185">
        <f t="shared" si="6057"/>
        <v>2842</v>
      </c>
      <c r="L5560" s="185">
        <f t="shared" si="6057"/>
        <v>1635</v>
      </c>
      <c r="M5560" s="147"/>
      <c r="N5560" s="143">
        <f t="shared" si="6004"/>
        <v>366.59999999999997</v>
      </c>
      <c r="O5560" s="143">
        <f t="shared" si="6000"/>
        <v>4532.84</v>
      </c>
      <c r="P5560" s="143">
        <f t="shared" si="6001"/>
        <v>45500.420000000006</v>
      </c>
      <c r="Q5560" s="143">
        <f t="shared" si="6002"/>
        <v>6670.8</v>
      </c>
      <c r="R5560" s="188">
        <f t="shared" si="6005"/>
        <v>57070.660000000011</v>
      </c>
      <c r="T5560">
        <v>58665.69</v>
      </c>
      <c r="U5560" s="190">
        <f t="shared" si="6006"/>
        <v>0.97281153601023029</v>
      </c>
    </row>
    <row r="5561" spans="1:21" x14ac:dyDescent="0.2">
      <c r="A5561" s="178">
        <v>42967</v>
      </c>
      <c r="B5561" s="179">
        <v>0.625</v>
      </c>
      <c r="C5561" t="s">
        <v>349</v>
      </c>
      <c r="D5561">
        <v>1</v>
      </c>
      <c r="E5561">
        <v>19.22</v>
      </c>
      <c r="F5561">
        <v>21.6</v>
      </c>
      <c r="G5561">
        <v>1.6</v>
      </c>
      <c r="H5561" s="184">
        <f t="shared" ref="H5561:L5561" si="6058">H5537</f>
        <v>0.58333333333333337</v>
      </c>
      <c r="I5561" s="185">
        <f t="shared" si="6058"/>
        <v>205</v>
      </c>
      <c r="J5561" s="185">
        <f t="shared" si="6058"/>
        <v>237</v>
      </c>
      <c r="K5561" s="185">
        <f t="shared" si="6058"/>
        <v>2842</v>
      </c>
      <c r="L5561" s="185">
        <f t="shared" si="6058"/>
        <v>1635</v>
      </c>
      <c r="M5561" s="147"/>
      <c r="N5561" s="143">
        <f t="shared" si="6004"/>
        <v>205</v>
      </c>
      <c r="O5561" s="143">
        <f t="shared" si="6000"/>
        <v>4555.1399999999994</v>
      </c>
      <c r="P5561" s="143">
        <f t="shared" si="6001"/>
        <v>61387.200000000004</v>
      </c>
      <c r="Q5561" s="143">
        <f t="shared" si="6002"/>
        <v>2616</v>
      </c>
      <c r="R5561" s="188">
        <f t="shared" si="6005"/>
        <v>68763.34</v>
      </c>
      <c r="T5561">
        <v>61861.39</v>
      </c>
      <c r="U5561" s="190">
        <f t="shared" si="6006"/>
        <v>1.1115712078244604</v>
      </c>
    </row>
    <row r="5562" spans="1:21" x14ac:dyDescent="0.2">
      <c r="A5562" s="178">
        <v>42967</v>
      </c>
      <c r="B5562" s="179">
        <v>0.66666666666666663</v>
      </c>
      <c r="C5562" t="s">
        <v>349</v>
      </c>
      <c r="D5562">
        <v>2.11</v>
      </c>
      <c r="E5562">
        <v>30.93</v>
      </c>
      <c r="F5562">
        <v>35.979999999999997</v>
      </c>
      <c r="G5562">
        <v>1.59</v>
      </c>
      <c r="H5562" s="184">
        <f t="shared" ref="H5562:L5562" si="6059">H5538</f>
        <v>0.625</v>
      </c>
      <c r="I5562" s="185">
        <f t="shared" si="6059"/>
        <v>212</v>
      </c>
      <c r="J5562" s="185">
        <f t="shared" si="6059"/>
        <v>213</v>
      </c>
      <c r="K5562" s="185">
        <f t="shared" si="6059"/>
        <v>2842</v>
      </c>
      <c r="L5562" s="185">
        <f t="shared" si="6059"/>
        <v>1380</v>
      </c>
      <c r="M5562" s="147"/>
      <c r="N5562" s="143">
        <f t="shared" si="6004"/>
        <v>447.32</v>
      </c>
      <c r="O5562" s="143">
        <f t="shared" si="6000"/>
        <v>6588.09</v>
      </c>
      <c r="P5562" s="143">
        <f t="shared" si="6001"/>
        <v>102255.15999999999</v>
      </c>
      <c r="Q5562" s="143">
        <f t="shared" si="6002"/>
        <v>2194.2000000000003</v>
      </c>
      <c r="R5562" s="188">
        <f t="shared" si="6005"/>
        <v>111484.76999999999</v>
      </c>
      <c r="T5562">
        <v>64003.23</v>
      </c>
      <c r="U5562" s="190">
        <f t="shared" si="6006"/>
        <v>1.741861621671281</v>
      </c>
    </row>
    <row r="5563" spans="1:21" x14ac:dyDescent="0.2">
      <c r="A5563" s="178">
        <v>42967</v>
      </c>
      <c r="B5563" s="179">
        <v>0.70833333333333337</v>
      </c>
      <c r="C5563" t="s">
        <v>349</v>
      </c>
      <c r="D5563">
        <v>2.21</v>
      </c>
      <c r="E5563">
        <v>29.51</v>
      </c>
      <c r="F5563">
        <v>35.11</v>
      </c>
      <c r="G5563">
        <v>1.49</v>
      </c>
      <c r="H5563" s="184">
        <f t="shared" ref="H5563:L5563" si="6060">H5539</f>
        <v>0.66666666666666663</v>
      </c>
      <c r="I5563" s="185">
        <f t="shared" si="6060"/>
        <v>191</v>
      </c>
      <c r="J5563" s="185">
        <f t="shared" si="6060"/>
        <v>237</v>
      </c>
      <c r="K5563" s="185">
        <f t="shared" si="6060"/>
        <v>2842</v>
      </c>
      <c r="L5563" s="185">
        <f t="shared" si="6060"/>
        <v>1380</v>
      </c>
      <c r="M5563" s="147"/>
      <c r="N5563" s="143">
        <f t="shared" si="6004"/>
        <v>422.11</v>
      </c>
      <c r="O5563" s="143">
        <f t="shared" si="6000"/>
        <v>6993.8700000000008</v>
      </c>
      <c r="P5563" s="143">
        <f t="shared" si="6001"/>
        <v>99782.62</v>
      </c>
      <c r="Q5563" s="143">
        <f t="shared" si="6002"/>
        <v>2056.1999999999998</v>
      </c>
      <c r="R5563" s="188">
        <f t="shared" si="6005"/>
        <v>109254.79999999999</v>
      </c>
      <c r="T5563">
        <v>65094.07</v>
      </c>
      <c r="U5563" s="190">
        <f t="shared" si="6006"/>
        <v>1.678414024503307</v>
      </c>
    </row>
    <row r="5564" spans="1:21" x14ac:dyDescent="0.2">
      <c r="A5564" s="178">
        <v>42967</v>
      </c>
      <c r="B5564" s="179">
        <v>0.75</v>
      </c>
      <c r="C5564" t="s">
        <v>349</v>
      </c>
      <c r="D5564">
        <v>2.11</v>
      </c>
      <c r="E5564">
        <v>10.06</v>
      </c>
      <c r="F5564">
        <v>13.21</v>
      </c>
      <c r="G5564">
        <v>1.88</v>
      </c>
      <c r="H5564" s="184">
        <f t="shared" ref="H5564:L5564" si="6061">H5540</f>
        <v>0.70833333333333337</v>
      </c>
      <c r="I5564" s="185">
        <f t="shared" si="6061"/>
        <v>218</v>
      </c>
      <c r="J5564" s="185">
        <f t="shared" si="6061"/>
        <v>258</v>
      </c>
      <c r="K5564" s="185">
        <f t="shared" si="6061"/>
        <v>2842</v>
      </c>
      <c r="L5564" s="185">
        <f t="shared" si="6061"/>
        <v>1380</v>
      </c>
      <c r="M5564" s="147"/>
      <c r="N5564" s="143">
        <f t="shared" si="6004"/>
        <v>459.97999999999996</v>
      </c>
      <c r="O5564" s="143">
        <f t="shared" si="6000"/>
        <v>2595.48</v>
      </c>
      <c r="P5564" s="143">
        <f t="shared" si="6001"/>
        <v>37542.82</v>
      </c>
      <c r="Q5564" s="143">
        <f t="shared" si="6002"/>
        <v>2594.3999999999996</v>
      </c>
      <c r="R5564" s="188">
        <f t="shared" si="6005"/>
        <v>43192.68</v>
      </c>
      <c r="T5564">
        <v>65600.740000000005</v>
      </c>
      <c r="U5564" s="190">
        <f t="shared" si="6006"/>
        <v>0.65841757272860024</v>
      </c>
    </row>
    <row r="5565" spans="1:21" x14ac:dyDescent="0.2">
      <c r="A5565" s="178">
        <v>42967</v>
      </c>
      <c r="B5565" s="179">
        <v>0.79166666666666663</v>
      </c>
      <c r="C5565" t="s">
        <v>349</v>
      </c>
      <c r="D5565">
        <v>2.31</v>
      </c>
      <c r="E5565">
        <v>6.49</v>
      </c>
      <c r="F5565">
        <v>10.36</v>
      </c>
      <c r="G5565">
        <v>2.81</v>
      </c>
      <c r="H5565" s="184">
        <f t="shared" ref="H5565:L5565" si="6062">H5541</f>
        <v>0.75</v>
      </c>
      <c r="I5565" s="185">
        <f t="shared" si="6062"/>
        <v>240</v>
      </c>
      <c r="J5565" s="185">
        <f t="shared" si="6062"/>
        <v>365</v>
      </c>
      <c r="K5565" s="185">
        <f t="shared" si="6062"/>
        <v>2842</v>
      </c>
      <c r="L5565" s="185">
        <f t="shared" si="6062"/>
        <v>1380</v>
      </c>
      <c r="M5565" s="147"/>
      <c r="N5565" s="143">
        <f t="shared" si="6004"/>
        <v>554.4</v>
      </c>
      <c r="O5565" s="143">
        <f t="shared" si="6000"/>
        <v>2368.85</v>
      </c>
      <c r="P5565" s="143">
        <f t="shared" si="6001"/>
        <v>29443.119999999999</v>
      </c>
      <c r="Q5565" s="143">
        <f t="shared" si="6002"/>
        <v>3877.8</v>
      </c>
      <c r="R5565" s="188">
        <f t="shared" si="6005"/>
        <v>36244.17</v>
      </c>
      <c r="T5565">
        <v>65528.08</v>
      </c>
      <c r="U5565" s="190">
        <f t="shared" si="6006"/>
        <v>0.55310898778050566</v>
      </c>
    </row>
    <row r="5566" spans="1:21" x14ac:dyDescent="0.2">
      <c r="A5566" s="178">
        <v>42967</v>
      </c>
      <c r="B5566" s="179">
        <v>0.83333333333333337</v>
      </c>
      <c r="C5566" t="s">
        <v>349</v>
      </c>
      <c r="D5566">
        <v>2.31</v>
      </c>
      <c r="E5566">
        <v>5.16</v>
      </c>
      <c r="F5566">
        <v>8.02</v>
      </c>
      <c r="G5566">
        <v>0.97</v>
      </c>
      <c r="H5566" s="184">
        <f t="shared" ref="H5566:L5566" si="6063">H5542</f>
        <v>0.79166666666666663</v>
      </c>
      <c r="I5566" s="185">
        <f t="shared" si="6063"/>
        <v>320</v>
      </c>
      <c r="J5566" s="185">
        <f t="shared" si="6063"/>
        <v>214</v>
      </c>
      <c r="K5566" s="185">
        <f t="shared" si="6063"/>
        <v>2842</v>
      </c>
      <c r="L5566" s="185">
        <f t="shared" si="6063"/>
        <v>1426</v>
      </c>
      <c r="M5566" s="147"/>
      <c r="N5566" s="143">
        <f t="shared" si="6004"/>
        <v>739.2</v>
      </c>
      <c r="O5566" s="143">
        <f t="shared" si="6000"/>
        <v>1104.24</v>
      </c>
      <c r="P5566" s="143">
        <f t="shared" si="6001"/>
        <v>22792.84</v>
      </c>
      <c r="Q5566" s="143">
        <f t="shared" si="6002"/>
        <v>1383.22</v>
      </c>
      <c r="R5566" s="188">
        <f t="shared" si="6005"/>
        <v>26019.5</v>
      </c>
      <c r="T5566">
        <v>64306.400000000001</v>
      </c>
      <c r="U5566" s="190">
        <f t="shared" si="6006"/>
        <v>0.40461758083176791</v>
      </c>
    </row>
    <row r="5567" spans="1:21" x14ac:dyDescent="0.2">
      <c r="A5567" s="178">
        <v>42967</v>
      </c>
      <c r="B5567" s="179">
        <v>0.875</v>
      </c>
      <c r="C5567" t="s">
        <v>349</v>
      </c>
      <c r="D5567">
        <v>3.5</v>
      </c>
      <c r="E5567">
        <v>4</v>
      </c>
      <c r="F5567">
        <v>7.24</v>
      </c>
      <c r="G5567">
        <v>0.97</v>
      </c>
      <c r="H5567" s="184">
        <f t="shared" ref="H5567:L5567" si="6064">H5543</f>
        <v>0.83333333333333337</v>
      </c>
      <c r="I5567" s="185">
        <f t="shared" si="6064"/>
        <v>322</v>
      </c>
      <c r="J5567" s="185">
        <f t="shared" si="6064"/>
        <v>178</v>
      </c>
      <c r="K5567" s="185">
        <f t="shared" si="6064"/>
        <v>2842</v>
      </c>
      <c r="L5567" s="185">
        <f t="shared" si="6064"/>
        <v>1426</v>
      </c>
      <c r="M5567" s="147"/>
      <c r="N5567" s="143">
        <f t="shared" si="6004"/>
        <v>1127</v>
      </c>
      <c r="O5567" s="143">
        <f t="shared" si="6000"/>
        <v>712</v>
      </c>
      <c r="P5567" s="143">
        <f t="shared" si="6001"/>
        <v>20576.080000000002</v>
      </c>
      <c r="Q5567" s="143">
        <f t="shared" si="6002"/>
        <v>1383.22</v>
      </c>
      <c r="R5567" s="188">
        <f t="shared" si="6005"/>
        <v>23798.300000000003</v>
      </c>
      <c r="T5567">
        <v>62102.71</v>
      </c>
      <c r="U5567" s="190">
        <f t="shared" si="6006"/>
        <v>0.38320871987711974</v>
      </c>
    </row>
    <row r="5568" spans="1:21" x14ac:dyDescent="0.2">
      <c r="A5568" s="178">
        <v>42967</v>
      </c>
      <c r="B5568" s="179">
        <v>0.91666666666666663</v>
      </c>
      <c r="C5568" t="s">
        <v>349</v>
      </c>
      <c r="D5568">
        <v>5</v>
      </c>
      <c r="E5568">
        <v>3.22</v>
      </c>
      <c r="F5568">
        <v>4.7</v>
      </c>
      <c r="G5568">
        <v>0.97</v>
      </c>
      <c r="H5568" s="184">
        <f t="shared" ref="H5568:L5568" si="6065">H5544</f>
        <v>0.875</v>
      </c>
      <c r="I5568" s="185">
        <f t="shared" si="6065"/>
        <v>337</v>
      </c>
      <c r="J5568" s="185">
        <f t="shared" si="6065"/>
        <v>173</v>
      </c>
      <c r="K5568" s="185">
        <f t="shared" si="6065"/>
        <v>2842</v>
      </c>
      <c r="L5568" s="185">
        <f t="shared" si="6065"/>
        <v>1426</v>
      </c>
      <c r="M5568" s="147"/>
      <c r="N5568" s="143">
        <f t="shared" si="6004"/>
        <v>1685</v>
      </c>
      <c r="O5568" s="143">
        <f t="shared" si="6000"/>
        <v>557.06000000000006</v>
      </c>
      <c r="P5568" s="143">
        <f t="shared" si="6001"/>
        <v>13357.4</v>
      </c>
      <c r="Q5568" s="143">
        <f t="shared" si="6002"/>
        <v>1383.22</v>
      </c>
      <c r="R5568" s="188">
        <f t="shared" si="6005"/>
        <v>16982.68</v>
      </c>
      <c r="T5568">
        <v>60469.23</v>
      </c>
      <c r="U5568" s="190">
        <f t="shared" si="6006"/>
        <v>0.28084829259443189</v>
      </c>
    </row>
    <row r="5569" spans="1:21" x14ac:dyDescent="0.2">
      <c r="A5569" s="178">
        <v>42967</v>
      </c>
      <c r="B5569" s="179">
        <v>0.95833333333333337</v>
      </c>
      <c r="C5569" t="s">
        <v>349</v>
      </c>
      <c r="D5569">
        <v>13.3</v>
      </c>
      <c r="E5569">
        <v>2.41</v>
      </c>
      <c r="F5569">
        <v>2.48</v>
      </c>
      <c r="G5569">
        <v>0.01</v>
      </c>
      <c r="H5569" s="184">
        <f t="shared" ref="H5569:L5569" si="6066">H5545</f>
        <v>0.91666666666666663</v>
      </c>
      <c r="I5569" s="185">
        <f t="shared" si="6066"/>
        <v>394</v>
      </c>
      <c r="J5569" s="185">
        <f t="shared" si="6066"/>
        <v>194</v>
      </c>
      <c r="K5569" s="185">
        <f t="shared" si="6066"/>
        <v>2842</v>
      </c>
      <c r="L5569" s="185">
        <f t="shared" si="6066"/>
        <v>1426</v>
      </c>
      <c r="M5569" s="147"/>
      <c r="N5569" s="143">
        <f t="shared" si="6004"/>
        <v>5240.2000000000007</v>
      </c>
      <c r="O5569" s="143">
        <f t="shared" si="6000"/>
        <v>467.54</v>
      </c>
      <c r="P5569" s="143">
        <f t="shared" si="6001"/>
        <v>7048.16</v>
      </c>
      <c r="Q5569" s="143">
        <f t="shared" si="6002"/>
        <v>14.26</v>
      </c>
      <c r="R5569" s="188">
        <f t="shared" si="6005"/>
        <v>12770.160000000002</v>
      </c>
      <c r="T5569">
        <v>58014.37</v>
      </c>
      <c r="U5569" s="190">
        <f t="shared" si="6006"/>
        <v>0.22012063562872441</v>
      </c>
    </row>
    <row r="5570" spans="1:21" x14ac:dyDescent="0.2">
      <c r="A5570" s="178">
        <v>42967</v>
      </c>
      <c r="B5570" s="180">
        <v>1</v>
      </c>
      <c r="C5570" t="s">
        <v>349</v>
      </c>
      <c r="D5570">
        <v>5</v>
      </c>
      <c r="E5570">
        <v>2.21</v>
      </c>
      <c r="F5570">
        <v>1.51</v>
      </c>
      <c r="G5570">
        <v>0.01</v>
      </c>
      <c r="H5570" s="184">
        <f t="shared" ref="H5570:L5570" si="6067">H5546</f>
        <v>0.95833333333333337</v>
      </c>
      <c r="I5570" s="185">
        <f t="shared" si="6067"/>
        <v>389</v>
      </c>
      <c r="J5570" s="185">
        <f t="shared" si="6067"/>
        <v>265</v>
      </c>
      <c r="K5570" s="185">
        <f t="shared" si="6067"/>
        <v>2985</v>
      </c>
      <c r="L5570" s="185">
        <f t="shared" si="6067"/>
        <v>1111</v>
      </c>
      <c r="M5570" s="147"/>
      <c r="N5570" s="143">
        <f t="shared" si="6004"/>
        <v>1945</v>
      </c>
      <c r="O5570" s="143">
        <f t="shared" si="6000"/>
        <v>585.65</v>
      </c>
      <c r="P5570" s="143">
        <f t="shared" si="6001"/>
        <v>4507.3500000000004</v>
      </c>
      <c r="Q5570" s="143">
        <f t="shared" si="6002"/>
        <v>11.11</v>
      </c>
      <c r="R5570" s="188">
        <f t="shared" si="6005"/>
        <v>7049.11</v>
      </c>
      <c r="T5570">
        <v>53940.35</v>
      </c>
      <c r="U5570" s="190">
        <f t="shared" si="6006"/>
        <v>0.13068343086390799</v>
      </c>
    </row>
    <row r="5571" spans="1:21" x14ac:dyDescent="0.2">
      <c r="A5571" s="178">
        <v>42968</v>
      </c>
      <c r="B5571" s="179">
        <v>4.1666666666666664E-2</v>
      </c>
      <c r="C5571" t="s">
        <v>349</v>
      </c>
      <c r="D5571">
        <v>8.61</v>
      </c>
      <c r="E5571">
        <v>1.31</v>
      </c>
      <c r="F5571">
        <v>0.99</v>
      </c>
      <c r="G5571">
        <v>0.01</v>
      </c>
      <c r="H5571" s="184">
        <f t="shared" ref="H5571:L5571" si="6068">H5547</f>
        <v>1</v>
      </c>
      <c r="I5571" s="185">
        <f t="shared" si="6068"/>
        <v>362</v>
      </c>
      <c r="J5571" s="185">
        <f t="shared" si="6068"/>
        <v>243</v>
      </c>
      <c r="K5571" s="185">
        <f t="shared" si="6068"/>
        <v>2985</v>
      </c>
      <c r="L5571" s="185">
        <f t="shared" si="6068"/>
        <v>1111</v>
      </c>
      <c r="M5571" s="147"/>
      <c r="N5571" s="143">
        <f t="shared" si="6004"/>
        <v>3116.8199999999997</v>
      </c>
      <c r="O5571" s="143">
        <f t="shared" si="6000"/>
        <v>318.33000000000004</v>
      </c>
      <c r="P5571" s="143">
        <f t="shared" si="6001"/>
        <v>2955.15</v>
      </c>
      <c r="Q5571" s="143">
        <f t="shared" si="6002"/>
        <v>11.11</v>
      </c>
      <c r="R5571" s="188">
        <f t="shared" si="6005"/>
        <v>6401.4099999999989</v>
      </c>
      <c r="T5571">
        <v>49705.94</v>
      </c>
      <c r="U5571" s="190">
        <f t="shared" si="6006"/>
        <v>0.12878561395277904</v>
      </c>
    </row>
    <row r="5572" spans="1:21" x14ac:dyDescent="0.2">
      <c r="A5572" s="178">
        <v>42968</v>
      </c>
      <c r="B5572" s="179">
        <v>8.3333333333333329E-2</v>
      </c>
      <c r="C5572" t="s">
        <v>349</v>
      </c>
      <c r="D5572">
        <v>5</v>
      </c>
      <c r="E5572">
        <v>0.5</v>
      </c>
      <c r="F5572">
        <v>0.97</v>
      </c>
      <c r="G5572">
        <v>0.01</v>
      </c>
      <c r="H5572" s="184">
        <f t="shared" ref="H5572:L5572" si="6069">H5548</f>
        <v>4.1666666666666664E-2</v>
      </c>
      <c r="I5572" s="185">
        <f t="shared" si="6069"/>
        <v>294</v>
      </c>
      <c r="J5572" s="185">
        <f t="shared" si="6069"/>
        <v>212</v>
      </c>
      <c r="K5572" s="185">
        <f t="shared" si="6069"/>
        <v>2985</v>
      </c>
      <c r="L5572" s="185">
        <f t="shared" si="6069"/>
        <v>1111</v>
      </c>
      <c r="M5572" s="147"/>
      <c r="N5572" s="143">
        <f t="shared" si="6004"/>
        <v>1470</v>
      </c>
      <c r="O5572" s="143">
        <f t="shared" ref="O5572:O5635" si="6070">E5572*J5572</f>
        <v>106</v>
      </c>
      <c r="P5572" s="143">
        <f t="shared" ref="P5572:P5635" si="6071">F5572*K5572</f>
        <v>2895.45</v>
      </c>
      <c r="Q5572" s="143">
        <f t="shared" ref="Q5572:Q5635" si="6072">G5572*L5572</f>
        <v>11.11</v>
      </c>
      <c r="R5572" s="188">
        <f t="shared" si="6005"/>
        <v>4482.5599999999995</v>
      </c>
      <c r="T5572">
        <v>46246.41</v>
      </c>
      <c r="U5572" s="190">
        <f t="shared" si="6006"/>
        <v>9.6927739904567711E-2</v>
      </c>
    </row>
    <row r="5573" spans="1:21" x14ac:dyDescent="0.2">
      <c r="A5573" s="178">
        <v>42968</v>
      </c>
      <c r="B5573" s="179">
        <v>0.125</v>
      </c>
      <c r="C5573" t="s">
        <v>349</v>
      </c>
      <c r="D5573">
        <v>3.5</v>
      </c>
      <c r="E5573">
        <v>0.5</v>
      </c>
      <c r="F5573">
        <v>0.97</v>
      </c>
      <c r="G5573">
        <v>0.61</v>
      </c>
      <c r="H5573" s="184">
        <f t="shared" ref="H5573:L5573" si="6073">H5549</f>
        <v>8.3333333333333329E-2</v>
      </c>
      <c r="I5573" s="185">
        <f t="shared" si="6073"/>
        <v>236</v>
      </c>
      <c r="J5573" s="185">
        <f t="shared" si="6073"/>
        <v>179</v>
      </c>
      <c r="K5573" s="185">
        <f t="shared" si="6073"/>
        <v>2985</v>
      </c>
      <c r="L5573" s="185">
        <f t="shared" si="6073"/>
        <v>1111</v>
      </c>
      <c r="M5573" s="147"/>
      <c r="N5573" s="143">
        <f t="shared" ref="N5573:N5636" si="6074">D5573*I5573</f>
        <v>826</v>
      </c>
      <c r="O5573" s="143">
        <f t="shared" si="6070"/>
        <v>89.5</v>
      </c>
      <c r="P5573" s="143">
        <f t="shared" si="6071"/>
        <v>2895.45</v>
      </c>
      <c r="Q5573" s="143">
        <f t="shared" si="6072"/>
        <v>677.71</v>
      </c>
      <c r="R5573" s="188">
        <f t="shared" ref="R5573:R5636" si="6075">SUM(N5573:Q5573)</f>
        <v>4488.66</v>
      </c>
      <c r="T5573">
        <v>43606.51</v>
      </c>
      <c r="U5573" s="190">
        <f t="shared" ref="U5573:U5636" si="6076">R5573/T5573</f>
        <v>0.10293554792621559</v>
      </c>
    </row>
    <row r="5574" spans="1:21" x14ac:dyDescent="0.2">
      <c r="A5574" s="178">
        <v>42968</v>
      </c>
      <c r="B5574" s="179">
        <v>0.16666666666666666</v>
      </c>
      <c r="C5574" t="s">
        <v>349</v>
      </c>
      <c r="D5574">
        <v>3.5</v>
      </c>
      <c r="E5574">
        <v>0.5</v>
      </c>
      <c r="F5574">
        <v>0.97</v>
      </c>
      <c r="G5574">
        <v>0.61</v>
      </c>
      <c r="H5574" s="184">
        <f t="shared" ref="H5574:L5574" si="6077">H5550</f>
        <v>0.125</v>
      </c>
      <c r="I5574" s="185">
        <f t="shared" si="6077"/>
        <v>201</v>
      </c>
      <c r="J5574" s="185">
        <f t="shared" si="6077"/>
        <v>205</v>
      </c>
      <c r="K5574" s="185">
        <f t="shared" si="6077"/>
        <v>2985</v>
      </c>
      <c r="L5574" s="185">
        <f t="shared" si="6077"/>
        <v>1717</v>
      </c>
      <c r="M5574" s="147"/>
      <c r="N5574" s="143">
        <f t="shared" si="6074"/>
        <v>703.5</v>
      </c>
      <c r="O5574" s="143">
        <f t="shared" si="6070"/>
        <v>102.5</v>
      </c>
      <c r="P5574" s="143">
        <f t="shared" si="6071"/>
        <v>2895.45</v>
      </c>
      <c r="Q5574" s="143">
        <f t="shared" si="6072"/>
        <v>1047.3699999999999</v>
      </c>
      <c r="R5574" s="188">
        <f t="shared" si="6075"/>
        <v>4748.82</v>
      </c>
      <c r="T5574">
        <v>41772.1</v>
      </c>
      <c r="U5574" s="190">
        <f t="shared" si="6076"/>
        <v>0.11368401397104766</v>
      </c>
    </row>
    <row r="5575" spans="1:21" x14ac:dyDescent="0.2">
      <c r="A5575" s="178">
        <v>42968</v>
      </c>
      <c r="B5575" s="179">
        <v>0.20833333333333334</v>
      </c>
      <c r="C5575" t="s">
        <v>349</v>
      </c>
      <c r="D5575">
        <v>2.61</v>
      </c>
      <c r="E5575">
        <v>0.5</v>
      </c>
      <c r="F5575">
        <v>0.97</v>
      </c>
      <c r="G5575">
        <v>0.61</v>
      </c>
      <c r="H5575" s="184">
        <f t="shared" ref="H5575:L5575" si="6078">H5551</f>
        <v>0.16666666666666666</v>
      </c>
      <c r="I5575" s="185">
        <f t="shared" si="6078"/>
        <v>185</v>
      </c>
      <c r="J5575" s="185">
        <f t="shared" si="6078"/>
        <v>205</v>
      </c>
      <c r="K5575" s="185">
        <f t="shared" si="6078"/>
        <v>2985</v>
      </c>
      <c r="L5575" s="185">
        <f t="shared" si="6078"/>
        <v>1717</v>
      </c>
      <c r="M5575" s="147"/>
      <c r="N5575" s="143">
        <f t="shared" si="6074"/>
        <v>482.84999999999997</v>
      </c>
      <c r="O5575" s="143">
        <f t="shared" si="6070"/>
        <v>102.5</v>
      </c>
      <c r="P5575" s="143">
        <f t="shared" si="6071"/>
        <v>2895.45</v>
      </c>
      <c r="Q5575" s="143">
        <f t="shared" si="6072"/>
        <v>1047.3699999999999</v>
      </c>
      <c r="R5575" s="188">
        <f t="shared" si="6075"/>
        <v>4528.17</v>
      </c>
      <c r="T5575">
        <v>40686.6</v>
      </c>
      <c r="U5575" s="190">
        <f t="shared" si="6076"/>
        <v>0.11129389037176859</v>
      </c>
    </row>
    <row r="5576" spans="1:21" x14ac:dyDescent="0.2">
      <c r="A5576" s="178">
        <v>42968</v>
      </c>
      <c r="B5576" s="179">
        <v>0.25</v>
      </c>
      <c r="C5576" t="s">
        <v>349</v>
      </c>
      <c r="D5576">
        <v>2.61</v>
      </c>
      <c r="E5576">
        <v>1.31</v>
      </c>
      <c r="F5576">
        <v>0.97</v>
      </c>
      <c r="G5576">
        <v>0.61</v>
      </c>
      <c r="H5576" s="184">
        <f t="shared" ref="H5576:L5576" si="6079">H5552</f>
        <v>0.20833333333333334</v>
      </c>
      <c r="I5576" s="185">
        <f t="shared" si="6079"/>
        <v>207</v>
      </c>
      <c r="J5576" s="185">
        <f t="shared" si="6079"/>
        <v>283</v>
      </c>
      <c r="K5576" s="185">
        <f t="shared" si="6079"/>
        <v>2985</v>
      </c>
      <c r="L5576" s="185">
        <f t="shared" si="6079"/>
        <v>1717</v>
      </c>
      <c r="M5576" s="147"/>
      <c r="N5576" s="143">
        <f t="shared" si="6074"/>
        <v>540.27</v>
      </c>
      <c r="O5576" s="143">
        <f t="shared" si="6070"/>
        <v>370.73</v>
      </c>
      <c r="P5576" s="143">
        <f t="shared" si="6071"/>
        <v>2895.45</v>
      </c>
      <c r="Q5576" s="143">
        <f t="shared" si="6072"/>
        <v>1047.3699999999999</v>
      </c>
      <c r="R5576" s="188">
        <f t="shared" si="6075"/>
        <v>4853.82</v>
      </c>
      <c r="T5576">
        <v>40543.21</v>
      </c>
      <c r="U5576" s="190">
        <f t="shared" si="6076"/>
        <v>0.11971967685834446</v>
      </c>
    </row>
    <row r="5577" spans="1:21" x14ac:dyDescent="0.2">
      <c r="A5577" s="178">
        <v>42968</v>
      </c>
      <c r="B5577" s="179">
        <v>0.29166666666666669</v>
      </c>
      <c r="C5577" t="s">
        <v>349</v>
      </c>
      <c r="D5577">
        <v>2.61</v>
      </c>
      <c r="E5577">
        <v>2.5</v>
      </c>
      <c r="F5577">
        <v>2.5</v>
      </c>
      <c r="G5577">
        <v>3</v>
      </c>
      <c r="H5577" s="184">
        <f t="shared" ref="H5577:L5577" si="6080">H5553</f>
        <v>0.25</v>
      </c>
      <c r="I5577" s="185">
        <f t="shared" si="6080"/>
        <v>327</v>
      </c>
      <c r="J5577" s="185">
        <f t="shared" si="6080"/>
        <v>438</v>
      </c>
      <c r="K5577" s="185">
        <f t="shared" si="6080"/>
        <v>2985</v>
      </c>
      <c r="L5577" s="185">
        <f t="shared" si="6080"/>
        <v>1717</v>
      </c>
      <c r="M5577" s="147"/>
      <c r="N5577" s="143">
        <f t="shared" si="6074"/>
        <v>853.46999999999991</v>
      </c>
      <c r="O5577" s="143">
        <f t="shared" si="6070"/>
        <v>1095</v>
      </c>
      <c r="P5577" s="143">
        <f t="shared" si="6071"/>
        <v>7462.5</v>
      </c>
      <c r="Q5577" s="143">
        <f t="shared" si="6072"/>
        <v>5151</v>
      </c>
      <c r="R5577" s="188">
        <f t="shared" si="6075"/>
        <v>14561.97</v>
      </c>
      <c r="T5577">
        <v>41920.22</v>
      </c>
      <c r="U5577" s="190">
        <f t="shared" si="6076"/>
        <v>0.34737341550211326</v>
      </c>
    </row>
    <row r="5578" spans="1:21" x14ac:dyDescent="0.2">
      <c r="A5578" s="178">
        <v>42968</v>
      </c>
      <c r="B5578" s="179">
        <v>0.33333333333333331</v>
      </c>
      <c r="C5578" t="s">
        <v>349</v>
      </c>
      <c r="D5578">
        <v>3.5</v>
      </c>
      <c r="E5578">
        <v>2.2599999999999998</v>
      </c>
      <c r="F5578">
        <v>2.61</v>
      </c>
      <c r="G5578">
        <v>3</v>
      </c>
      <c r="H5578" s="184">
        <f t="shared" ref="H5578:L5578" si="6081">H5554</f>
        <v>0.29166666666666669</v>
      </c>
      <c r="I5578" s="185">
        <f t="shared" si="6081"/>
        <v>249</v>
      </c>
      <c r="J5578" s="185">
        <f t="shared" si="6081"/>
        <v>556</v>
      </c>
      <c r="K5578" s="185">
        <f t="shared" si="6081"/>
        <v>2872</v>
      </c>
      <c r="L5578" s="185">
        <f t="shared" si="6081"/>
        <v>2219</v>
      </c>
      <c r="M5578" s="147"/>
      <c r="N5578" s="143">
        <f t="shared" si="6074"/>
        <v>871.5</v>
      </c>
      <c r="O5578" s="143">
        <f t="shared" si="6070"/>
        <v>1256.56</v>
      </c>
      <c r="P5578" s="143">
        <f t="shared" si="6071"/>
        <v>7495.92</v>
      </c>
      <c r="Q5578" s="143">
        <f t="shared" si="6072"/>
        <v>6657</v>
      </c>
      <c r="R5578" s="188">
        <f t="shared" si="6075"/>
        <v>16280.98</v>
      </c>
      <c r="T5578">
        <v>44204.7</v>
      </c>
      <c r="U5578" s="190">
        <f t="shared" si="6076"/>
        <v>0.36830879974301378</v>
      </c>
    </row>
    <row r="5579" spans="1:21" x14ac:dyDescent="0.2">
      <c r="A5579" s="178">
        <v>42968</v>
      </c>
      <c r="B5579" s="179">
        <v>0.375</v>
      </c>
      <c r="C5579" t="s">
        <v>349</v>
      </c>
      <c r="D5579">
        <v>3.01</v>
      </c>
      <c r="E5579">
        <v>2.5</v>
      </c>
      <c r="F5579">
        <v>2.76</v>
      </c>
      <c r="G5579">
        <v>3</v>
      </c>
      <c r="H5579" s="184">
        <f t="shared" ref="H5579:L5579" si="6082">H5555</f>
        <v>0.33333333333333331</v>
      </c>
      <c r="I5579" s="185">
        <f t="shared" si="6082"/>
        <v>256</v>
      </c>
      <c r="J5579" s="185">
        <f t="shared" si="6082"/>
        <v>306</v>
      </c>
      <c r="K5579" s="185">
        <f t="shared" si="6082"/>
        <v>2872</v>
      </c>
      <c r="L5579" s="185">
        <f t="shared" si="6082"/>
        <v>2219</v>
      </c>
      <c r="M5579" s="147"/>
      <c r="N5579" s="143">
        <f t="shared" si="6074"/>
        <v>770.56</v>
      </c>
      <c r="O5579" s="143">
        <f t="shared" si="6070"/>
        <v>765</v>
      </c>
      <c r="P5579" s="143">
        <f t="shared" si="6071"/>
        <v>7926.7199999999993</v>
      </c>
      <c r="Q5579" s="143">
        <f t="shared" si="6072"/>
        <v>6657</v>
      </c>
      <c r="R5579" s="188">
        <f t="shared" si="6075"/>
        <v>16119.279999999999</v>
      </c>
      <c r="T5579">
        <v>44660.45</v>
      </c>
      <c r="U5579" s="190">
        <f t="shared" si="6076"/>
        <v>0.36092963684871066</v>
      </c>
    </row>
    <row r="5580" spans="1:21" x14ac:dyDescent="0.2">
      <c r="A5580" s="178">
        <v>42968</v>
      </c>
      <c r="B5580" s="179">
        <v>0.41666666666666669</v>
      </c>
      <c r="C5580" t="s">
        <v>349</v>
      </c>
      <c r="D5580">
        <v>3.11</v>
      </c>
      <c r="E5580">
        <v>2.59</v>
      </c>
      <c r="F5580">
        <v>3.11</v>
      </c>
      <c r="G5580">
        <v>3.9</v>
      </c>
      <c r="H5580" s="184">
        <f t="shared" ref="H5580:L5580" si="6083">H5556</f>
        <v>0.375</v>
      </c>
      <c r="I5580" s="185">
        <f t="shared" si="6083"/>
        <v>156</v>
      </c>
      <c r="J5580" s="185">
        <f t="shared" si="6083"/>
        <v>343</v>
      </c>
      <c r="K5580" s="185">
        <f t="shared" si="6083"/>
        <v>2872</v>
      </c>
      <c r="L5580" s="185">
        <f t="shared" si="6083"/>
        <v>2219</v>
      </c>
      <c r="M5580" s="147"/>
      <c r="N5580" s="143">
        <f t="shared" si="6074"/>
        <v>485.15999999999997</v>
      </c>
      <c r="O5580" s="143">
        <f t="shared" si="6070"/>
        <v>888.37</v>
      </c>
      <c r="P5580" s="143">
        <f t="shared" si="6071"/>
        <v>8931.92</v>
      </c>
      <c r="Q5580" s="143">
        <f t="shared" si="6072"/>
        <v>8654.1</v>
      </c>
      <c r="R5580" s="188">
        <f t="shared" si="6075"/>
        <v>18959.550000000003</v>
      </c>
      <c r="T5580">
        <v>46868.76</v>
      </c>
      <c r="U5580" s="190">
        <f t="shared" si="6076"/>
        <v>0.40452425026819577</v>
      </c>
    </row>
    <row r="5581" spans="1:21" x14ac:dyDescent="0.2">
      <c r="A5581" s="178">
        <v>42968</v>
      </c>
      <c r="B5581" s="179">
        <v>0.45833333333333331</v>
      </c>
      <c r="C5581" t="s">
        <v>349</v>
      </c>
      <c r="D5581">
        <v>1.56</v>
      </c>
      <c r="E5581">
        <v>4.01</v>
      </c>
      <c r="F5581">
        <v>5.53</v>
      </c>
      <c r="G5581">
        <v>2</v>
      </c>
      <c r="H5581" s="184">
        <f t="shared" ref="H5581:L5581" si="6084">H5557</f>
        <v>0.41666666666666669</v>
      </c>
      <c r="I5581" s="185">
        <f t="shared" si="6084"/>
        <v>196</v>
      </c>
      <c r="J5581" s="185">
        <f t="shared" si="6084"/>
        <v>315</v>
      </c>
      <c r="K5581" s="185">
        <f t="shared" si="6084"/>
        <v>2872</v>
      </c>
      <c r="L5581" s="185">
        <f t="shared" si="6084"/>
        <v>2219</v>
      </c>
      <c r="M5581" s="147"/>
      <c r="N5581" s="143">
        <f t="shared" si="6074"/>
        <v>305.76</v>
      </c>
      <c r="O5581" s="143">
        <f t="shared" si="6070"/>
        <v>1263.1499999999999</v>
      </c>
      <c r="P5581" s="143">
        <f t="shared" si="6071"/>
        <v>15882.16</v>
      </c>
      <c r="Q5581" s="143">
        <f t="shared" si="6072"/>
        <v>4438</v>
      </c>
      <c r="R5581" s="188">
        <f t="shared" si="6075"/>
        <v>21889.07</v>
      </c>
      <c r="T5581">
        <v>50545.62</v>
      </c>
      <c r="U5581" s="190">
        <f t="shared" si="6076"/>
        <v>0.4330557227312673</v>
      </c>
    </row>
    <row r="5582" spans="1:21" x14ac:dyDescent="0.2">
      <c r="A5582" s="178">
        <v>42968</v>
      </c>
      <c r="B5582" s="179">
        <v>0.5</v>
      </c>
      <c r="C5582" t="s">
        <v>349</v>
      </c>
      <c r="D5582">
        <v>0.65</v>
      </c>
      <c r="E5582">
        <v>5.55</v>
      </c>
      <c r="F5582">
        <v>7.31</v>
      </c>
      <c r="G5582">
        <v>3</v>
      </c>
      <c r="H5582" s="184">
        <f t="shared" ref="H5582:L5582" si="6085">H5558</f>
        <v>0.45833333333333331</v>
      </c>
      <c r="I5582" s="185">
        <f t="shared" si="6085"/>
        <v>226</v>
      </c>
      <c r="J5582" s="185">
        <f t="shared" si="6085"/>
        <v>326</v>
      </c>
      <c r="K5582" s="185">
        <f t="shared" si="6085"/>
        <v>2842</v>
      </c>
      <c r="L5582" s="185">
        <f t="shared" si="6085"/>
        <v>1635</v>
      </c>
      <c r="M5582" s="147"/>
      <c r="N5582" s="143">
        <f t="shared" si="6074"/>
        <v>146.9</v>
      </c>
      <c r="O5582" s="143">
        <f t="shared" si="6070"/>
        <v>1809.3</v>
      </c>
      <c r="P5582" s="143">
        <f t="shared" si="6071"/>
        <v>20775.02</v>
      </c>
      <c r="Q5582" s="143">
        <f t="shared" si="6072"/>
        <v>4905</v>
      </c>
      <c r="R5582" s="188">
        <f t="shared" si="6075"/>
        <v>27636.22</v>
      </c>
      <c r="T5582">
        <v>54560.959999999999</v>
      </c>
      <c r="U5582" s="190">
        <f t="shared" si="6076"/>
        <v>0.50652004656809557</v>
      </c>
    </row>
    <row r="5583" spans="1:21" x14ac:dyDescent="0.2">
      <c r="A5583" s="178">
        <v>42968</v>
      </c>
      <c r="B5583" s="179">
        <v>0.54166666666666663</v>
      </c>
      <c r="C5583" t="s">
        <v>349</v>
      </c>
      <c r="D5583">
        <v>1</v>
      </c>
      <c r="E5583">
        <v>8.32</v>
      </c>
      <c r="F5583">
        <v>10</v>
      </c>
      <c r="G5583">
        <v>3.9</v>
      </c>
      <c r="H5583" s="184">
        <f t="shared" ref="H5583:L5583" si="6086">H5559</f>
        <v>0.5</v>
      </c>
      <c r="I5583" s="185">
        <f t="shared" si="6086"/>
        <v>222</v>
      </c>
      <c r="J5583" s="185">
        <f t="shared" si="6086"/>
        <v>319</v>
      </c>
      <c r="K5583" s="185">
        <f t="shared" si="6086"/>
        <v>2842</v>
      </c>
      <c r="L5583" s="185">
        <f t="shared" si="6086"/>
        <v>1635</v>
      </c>
      <c r="M5583" s="147"/>
      <c r="N5583" s="143">
        <f t="shared" si="6074"/>
        <v>222</v>
      </c>
      <c r="O5583" s="143">
        <f t="shared" si="6070"/>
        <v>2654.08</v>
      </c>
      <c r="P5583" s="143">
        <f t="shared" si="6071"/>
        <v>28420</v>
      </c>
      <c r="Q5583" s="143">
        <f t="shared" si="6072"/>
        <v>6376.5</v>
      </c>
      <c r="R5583" s="188">
        <f t="shared" si="6075"/>
        <v>37672.58</v>
      </c>
      <c r="T5583">
        <v>58426.16</v>
      </c>
      <c r="U5583" s="190">
        <f t="shared" si="6076"/>
        <v>0.64478959425024684</v>
      </c>
    </row>
    <row r="5584" spans="1:21" x14ac:dyDescent="0.2">
      <c r="A5584" s="178">
        <v>42968</v>
      </c>
      <c r="B5584" s="179">
        <v>0.58333333333333337</v>
      </c>
      <c r="C5584" t="s">
        <v>349</v>
      </c>
      <c r="D5584">
        <v>1.25</v>
      </c>
      <c r="E5584">
        <v>14.25</v>
      </c>
      <c r="F5584">
        <v>15.45</v>
      </c>
      <c r="G5584">
        <v>4.55</v>
      </c>
      <c r="H5584" s="184">
        <f t="shared" ref="H5584:L5584" si="6087">H5560</f>
        <v>0.54166666666666663</v>
      </c>
      <c r="I5584" s="185">
        <f t="shared" si="6087"/>
        <v>195</v>
      </c>
      <c r="J5584" s="185">
        <f t="shared" si="6087"/>
        <v>299</v>
      </c>
      <c r="K5584" s="185">
        <f t="shared" si="6087"/>
        <v>2842</v>
      </c>
      <c r="L5584" s="185">
        <f t="shared" si="6087"/>
        <v>1635</v>
      </c>
      <c r="M5584" s="147"/>
      <c r="N5584" s="143">
        <f t="shared" si="6074"/>
        <v>243.75</v>
      </c>
      <c r="O5584" s="143">
        <f t="shared" si="6070"/>
        <v>4260.75</v>
      </c>
      <c r="P5584" s="143">
        <f t="shared" si="6071"/>
        <v>43908.9</v>
      </c>
      <c r="Q5584" s="143">
        <f t="shared" si="6072"/>
        <v>7439.25</v>
      </c>
      <c r="R5584" s="188">
        <f t="shared" si="6075"/>
        <v>55852.65</v>
      </c>
      <c r="T5584">
        <v>60614.68</v>
      </c>
      <c r="U5584" s="190">
        <f t="shared" si="6076"/>
        <v>0.92143767813341593</v>
      </c>
    </row>
    <row r="5585" spans="1:21" x14ac:dyDescent="0.2">
      <c r="A5585" s="178">
        <v>42968</v>
      </c>
      <c r="B5585" s="179">
        <v>0.625</v>
      </c>
      <c r="C5585" t="s">
        <v>349</v>
      </c>
      <c r="D5585">
        <v>2.11</v>
      </c>
      <c r="E5585">
        <v>15.67</v>
      </c>
      <c r="F5585">
        <v>21.22</v>
      </c>
      <c r="G5585">
        <v>3.55</v>
      </c>
      <c r="H5585" s="184">
        <f t="shared" ref="H5585:L5585" si="6088">H5561</f>
        <v>0.58333333333333337</v>
      </c>
      <c r="I5585" s="185">
        <f t="shared" si="6088"/>
        <v>205</v>
      </c>
      <c r="J5585" s="185">
        <f t="shared" si="6088"/>
        <v>237</v>
      </c>
      <c r="K5585" s="185">
        <f t="shared" si="6088"/>
        <v>2842</v>
      </c>
      <c r="L5585" s="185">
        <f t="shared" si="6088"/>
        <v>1635</v>
      </c>
      <c r="M5585" s="147"/>
      <c r="N5585" s="143">
        <f t="shared" si="6074"/>
        <v>432.54999999999995</v>
      </c>
      <c r="O5585" s="143">
        <f t="shared" si="6070"/>
        <v>3713.79</v>
      </c>
      <c r="P5585" s="143">
        <f t="shared" si="6071"/>
        <v>60307.24</v>
      </c>
      <c r="Q5585" s="143">
        <f t="shared" si="6072"/>
        <v>5804.25</v>
      </c>
      <c r="R5585" s="188">
        <f t="shared" si="6075"/>
        <v>70257.83</v>
      </c>
      <c r="T5585">
        <v>60259.18</v>
      </c>
      <c r="U5585" s="190">
        <f t="shared" si="6076"/>
        <v>1.1659274155406696</v>
      </c>
    </row>
    <row r="5586" spans="1:21" x14ac:dyDescent="0.2">
      <c r="A5586" s="178">
        <v>42968</v>
      </c>
      <c r="B5586" s="179">
        <v>0.66666666666666663</v>
      </c>
      <c r="C5586" t="s">
        <v>349</v>
      </c>
      <c r="D5586">
        <v>2.61</v>
      </c>
      <c r="E5586">
        <v>21.81</v>
      </c>
      <c r="F5586">
        <v>27.25</v>
      </c>
      <c r="G5586">
        <v>3.55</v>
      </c>
      <c r="H5586" s="184">
        <f t="shared" ref="H5586:L5586" si="6089">H5562</f>
        <v>0.625</v>
      </c>
      <c r="I5586" s="185">
        <f t="shared" si="6089"/>
        <v>212</v>
      </c>
      <c r="J5586" s="185">
        <f t="shared" si="6089"/>
        <v>213</v>
      </c>
      <c r="K5586" s="185">
        <f t="shared" si="6089"/>
        <v>2842</v>
      </c>
      <c r="L5586" s="185">
        <f t="shared" si="6089"/>
        <v>1380</v>
      </c>
      <c r="M5586" s="147"/>
      <c r="N5586" s="143">
        <f t="shared" si="6074"/>
        <v>553.31999999999994</v>
      </c>
      <c r="O5586" s="143">
        <f t="shared" si="6070"/>
        <v>4645.53</v>
      </c>
      <c r="P5586" s="143">
        <f t="shared" si="6071"/>
        <v>77444.5</v>
      </c>
      <c r="Q5586" s="143">
        <f t="shared" si="6072"/>
        <v>4899</v>
      </c>
      <c r="R5586" s="188">
        <f t="shared" si="6075"/>
        <v>87542.35</v>
      </c>
      <c r="T5586">
        <v>62098.7</v>
      </c>
      <c r="U5586" s="190">
        <f t="shared" si="6076"/>
        <v>1.4097291891778734</v>
      </c>
    </row>
    <row r="5587" spans="1:21" x14ac:dyDescent="0.2">
      <c r="A5587" s="178">
        <v>42968</v>
      </c>
      <c r="B5587" s="179">
        <v>0.70833333333333337</v>
      </c>
      <c r="C5587" t="s">
        <v>349</v>
      </c>
      <c r="D5587">
        <v>2.74</v>
      </c>
      <c r="E5587">
        <v>16.25</v>
      </c>
      <c r="F5587">
        <v>22.18</v>
      </c>
      <c r="G5587">
        <v>3.55</v>
      </c>
      <c r="H5587" s="184">
        <f t="shared" ref="H5587:L5587" si="6090">H5563</f>
        <v>0.66666666666666663</v>
      </c>
      <c r="I5587" s="185">
        <f t="shared" si="6090"/>
        <v>191</v>
      </c>
      <c r="J5587" s="185">
        <f t="shared" si="6090"/>
        <v>237</v>
      </c>
      <c r="K5587" s="185">
        <f t="shared" si="6090"/>
        <v>2842</v>
      </c>
      <c r="L5587" s="185">
        <f t="shared" si="6090"/>
        <v>1380</v>
      </c>
      <c r="M5587" s="147"/>
      <c r="N5587" s="143">
        <f t="shared" si="6074"/>
        <v>523.34</v>
      </c>
      <c r="O5587" s="143">
        <f t="shared" si="6070"/>
        <v>3851.25</v>
      </c>
      <c r="P5587" s="143">
        <f t="shared" si="6071"/>
        <v>63035.56</v>
      </c>
      <c r="Q5587" s="143">
        <f t="shared" si="6072"/>
        <v>4899</v>
      </c>
      <c r="R5587" s="188">
        <f t="shared" si="6075"/>
        <v>72309.149999999994</v>
      </c>
      <c r="T5587">
        <v>64478.42</v>
      </c>
      <c r="U5587" s="190">
        <f t="shared" si="6076"/>
        <v>1.1214472997322205</v>
      </c>
    </row>
    <row r="5588" spans="1:21" x14ac:dyDescent="0.2">
      <c r="A5588" s="178">
        <v>42968</v>
      </c>
      <c r="B5588" s="179">
        <v>0.75</v>
      </c>
      <c r="C5588" t="s">
        <v>349</v>
      </c>
      <c r="D5588">
        <v>2.4</v>
      </c>
      <c r="E5588">
        <v>7.01</v>
      </c>
      <c r="F5588">
        <v>13.75</v>
      </c>
      <c r="G5588">
        <v>1</v>
      </c>
      <c r="H5588" s="184">
        <f t="shared" ref="H5588:L5588" si="6091">H5564</f>
        <v>0.70833333333333337</v>
      </c>
      <c r="I5588" s="185">
        <f t="shared" si="6091"/>
        <v>218</v>
      </c>
      <c r="J5588" s="185">
        <f t="shared" si="6091"/>
        <v>258</v>
      </c>
      <c r="K5588" s="185">
        <f t="shared" si="6091"/>
        <v>2842</v>
      </c>
      <c r="L5588" s="185">
        <f t="shared" si="6091"/>
        <v>1380</v>
      </c>
      <c r="M5588" s="147"/>
      <c r="N5588" s="143">
        <f t="shared" si="6074"/>
        <v>523.19999999999993</v>
      </c>
      <c r="O5588" s="143">
        <f t="shared" si="6070"/>
        <v>1808.58</v>
      </c>
      <c r="P5588" s="143">
        <f t="shared" si="6071"/>
        <v>39077.5</v>
      </c>
      <c r="Q5588" s="143">
        <f t="shared" si="6072"/>
        <v>1380</v>
      </c>
      <c r="R5588" s="188">
        <f t="shared" si="6075"/>
        <v>42789.279999999999</v>
      </c>
      <c r="T5588">
        <v>65907.710000000006</v>
      </c>
      <c r="U5588" s="190">
        <f t="shared" si="6076"/>
        <v>0.64923026456237054</v>
      </c>
    </row>
    <row r="5589" spans="1:21" x14ac:dyDescent="0.2">
      <c r="A5589" s="178">
        <v>42968</v>
      </c>
      <c r="B5589" s="179">
        <v>0.79166666666666663</v>
      </c>
      <c r="C5589" t="s">
        <v>349</v>
      </c>
      <c r="D5589">
        <v>3.24</v>
      </c>
      <c r="E5589">
        <v>4.04</v>
      </c>
      <c r="F5589">
        <v>10</v>
      </c>
      <c r="G5589">
        <v>2.04</v>
      </c>
      <c r="H5589" s="184">
        <f t="shared" ref="H5589:L5589" si="6092">H5565</f>
        <v>0.75</v>
      </c>
      <c r="I5589" s="185">
        <f t="shared" si="6092"/>
        <v>240</v>
      </c>
      <c r="J5589" s="185">
        <f t="shared" si="6092"/>
        <v>365</v>
      </c>
      <c r="K5589" s="185">
        <f t="shared" si="6092"/>
        <v>2842</v>
      </c>
      <c r="L5589" s="185">
        <f t="shared" si="6092"/>
        <v>1380</v>
      </c>
      <c r="M5589" s="147"/>
      <c r="N5589" s="143">
        <f t="shared" si="6074"/>
        <v>777.6</v>
      </c>
      <c r="O5589" s="143">
        <f t="shared" si="6070"/>
        <v>1474.6</v>
      </c>
      <c r="P5589" s="143">
        <f t="shared" si="6071"/>
        <v>28420</v>
      </c>
      <c r="Q5589" s="143">
        <f t="shared" si="6072"/>
        <v>2815.2000000000003</v>
      </c>
      <c r="R5589" s="188">
        <f t="shared" si="6075"/>
        <v>33487.4</v>
      </c>
      <c r="T5589">
        <v>65926.64</v>
      </c>
      <c r="U5589" s="190">
        <f t="shared" si="6076"/>
        <v>0.50794944198581937</v>
      </c>
    </row>
    <row r="5590" spans="1:21" x14ac:dyDescent="0.2">
      <c r="A5590" s="178">
        <v>42968</v>
      </c>
      <c r="B5590" s="179">
        <v>0.83333333333333337</v>
      </c>
      <c r="C5590" t="s">
        <v>349</v>
      </c>
      <c r="D5590">
        <v>2.61</v>
      </c>
      <c r="E5590">
        <v>5.81</v>
      </c>
      <c r="F5590">
        <v>8.25</v>
      </c>
      <c r="G5590">
        <v>3.55</v>
      </c>
      <c r="H5590" s="184">
        <f t="shared" ref="H5590:L5590" si="6093">H5566</f>
        <v>0.79166666666666663</v>
      </c>
      <c r="I5590" s="185">
        <f t="shared" si="6093"/>
        <v>320</v>
      </c>
      <c r="J5590" s="185">
        <f t="shared" si="6093"/>
        <v>214</v>
      </c>
      <c r="K5590" s="185">
        <f t="shared" si="6093"/>
        <v>2842</v>
      </c>
      <c r="L5590" s="185">
        <f t="shared" si="6093"/>
        <v>1426</v>
      </c>
      <c r="M5590" s="147"/>
      <c r="N5590" s="143">
        <f t="shared" si="6074"/>
        <v>835.19999999999993</v>
      </c>
      <c r="O5590" s="143">
        <f t="shared" si="6070"/>
        <v>1243.3399999999999</v>
      </c>
      <c r="P5590" s="143">
        <f t="shared" si="6071"/>
        <v>23446.5</v>
      </c>
      <c r="Q5590" s="143">
        <f t="shared" si="6072"/>
        <v>5062.3</v>
      </c>
      <c r="R5590" s="188">
        <f t="shared" si="6075"/>
        <v>30587.34</v>
      </c>
      <c r="T5590">
        <v>64314.26</v>
      </c>
      <c r="U5590" s="190">
        <f t="shared" si="6076"/>
        <v>0.47559188273331604</v>
      </c>
    </row>
    <row r="5591" spans="1:21" x14ac:dyDescent="0.2">
      <c r="A5591" s="178">
        <v>42968</v>
      </c>
      <c r="B5591" s="179">
        <v>0.875</v>
      </c>
      <c r="C5591" t="s">
        <v>349</v>
      </c>
      <c r="D5591">
        <v>3.5</v>
      </c>
      <c r="E5591">
        <v>4.4400000000000004</v>
      </c>
      <c r="F5591">
        <v>7.96</v>
      </c>
      <c r="G5591">
        <v>1.25</v>
      </c>
      <c r="H5591" s="184">
        <f t="shared" ref="H5591:L5591" si="6094">H5567</f>
        <v>0.83333333333333337</v>
      </c>
      <c r="I5591" s="185">
        <f t="shared" si="6094"/>
        <v>322</v>
      </c>
      <c r="J5591" s="185">
        <f t="shared" si="6094"/>
        <v>178</v>
      </c>
      <c r="K5591" s="185">
        <f t="shared" si="6094"/>
        <v>2842</v>
      </c>
      <c r="L5591" s="185">
        <f t="shared" si="6094"/>
        <v>1426</v>
      </c>
      <c r="M5591" s="147"/>
      <c r="N5591" s="143">
        <f t="shared" si="6074"/>
        <v>1127</v>
      </c>
      <c r="O5591" s="143">
        <f t="shared" si="6070"/>
        <v>790.32</v>
      </c>
      <c r="P5591" s="143">
        <f t="shared" si="6071"/>
        <v>22622.32</v>
      </c>
      <c r="Q5591" s="143">
        <f t="shared" si="6072"/>
        <v>1782.5</v>
      </c>
      <c r="R5591" s="188">
        <f t="shared" si="6075"/>
        <v>26322.14</v>
      </c>
      <c r="T5591">
        <v>61792.09</v>
      </c>
      <c r="U5591" s="190">
        <f t="shared" si="6076"/>
        <v>0.42597911803921829</v>
      </c>
    </row>
    <row r="5592" spans="1:21" x14ac:dyDescent="0.2">
      <c r="A5592" s="178">
        <v>42968</v>
      </c>
      <c r="B5592" s="179">
        <v>0.91666666666666663</v>
      </c>
      <c r="C5592" t="s">
        <v>349</v>
      </c>
      <c r="D5592">
        <v>5</v>
      </c>
      <c r="E5592">
        <v>4.24</v>
      </c>
      <c r="F5592">
        <v>6.26</v>
      </c>
      <c r="G5592">
        <v>1.1299999999999999</v>
      </c>
      <c r="H5592" s="184">
        <f t="shared" ref="H5592:L5592" si="6095">H5568</f>
        <v>0.875</v>
      </c>
      <c r="I5592" s="185">
        <f t="shared" si="6095"/>
        <v>337</v>
      </c>
      <c r="J5592" s="185">
        <f t="shared" si="6095"/>
        <v>173</v>
      </c>
      <c r="K5592" s="185">
        <f t="shared" si="6095"/>
        <v>2842</v>
      </c>
      <c r="L5592" s="185">
        <f t="shared" si="6095"/>
        <v>1426</v>
      </c>
      <c r="M5592" s="147"/>
      <c r="N5592" s="143">
        <f t="shared" si="6074"/>
        <v>1685</v>
      </c>
      <c r="O5592" s="143">
        <f t="shared" si="6070"/>
        <v>733.52</v>
      </c>
      <c r="P5592" s="143">
        <f t="shared" si="6071"/>
        <v>17790.919999999998</v>
      </c>
      <c r="Q5592" s="143">
        <f t="shared" si="6072"/>
        <v>1611.3799999999999</v>
      </c>
      <c r="R5592" s="188">
        <f t="shared" si="6075"/>
        <v>21820.82</v>
      </c>
      <c r="T5592">
        <v>60152.23</v>
      </c>
      <c r="U5592" s="190">
        <f t="shared" si="6076"/>
        <v>0.36275995087796409</v>
      </c>
    </row>
    <row r="5593" spans="1:21" x14ac:dyDescent="0.2">
      <c r="A5593" s="178">
        <v>42968</v>
      </c>
      <c r="B5593" s="179">
        <v>0.95833333333333337</v>
      </c>
      <c r="C5593" t="s">
        <v>349</v>
      </c>
      <c r="D5593">
        <v>10.34</v>
      </c>
      <c r="E5593">
        <v>2.6</v>
      </c>
      <c r="F5593">
        <v>2.84</v>
      </c>
      <c r="G5593">
        <v>0.12</v>
      </c>
      <c r="H5593" s="184">
        <f t="shared" ref="H5593:L5593" si="6096">H5569</f>
        <v>0.91666666666666663</v>
      </c>
      <c r="I5593" s="185">
        <f t="shared" si="6096"/>
        <v>394</v>
      </c>
      <c r="J5593" s="185">
        <f t="shared" si="6096"/>
        <v>194</v>
      </c>
      <c r="K5593" s="185">
        <f t="shared" si="6096"/>
        <v>2842</v>
      </c>
      <c r="L5593" s="185">
        <f t="shared" si="6096"/>
        <v>1426</v>
      </c>
      <c r="M5593" s="147"/>
      <c r="N5593" s="143">
        <f t="shared" si="6074"/>
        <v>4073.96</v>
      </c>
      <c r="O5593" s="143">
        <f t="shared" si="6070"/>
        <v>504.40000000000003</v>
      </c>
      <c r="P5593" s="143">
        <f t="shared" si="6071"/>
        <v>8071.28</v>
      </c>
      <c r="Q5593" s="143">
        <f t="shared" si="6072"/>
        <v>171.12</v>
      </c>
      <c r="R5593" s="188">
        <f t="shared" si="6075"/>
        <v>12820.76</v>
      </c>
      <c r="T5593">
        <v>57460.480000000003</v>
      </c>
      <c r="U5593" s="190">
        <f t="shared" si="6076"/>
        <v>0.22312309260208057</v>
      </c>
    </row>
    <row r="5594" spans="1:21" x14ac:dyDescent="0.2">
      <c r="A5594" s="178">
        <v>42968</v>
      </c>
      <c r="B5594" s="180">
        <v>1</v>
      </c>
      <c r="C5594" t="s">
        <v>349</v>
      </c>
      <c r="D5594">
        <v>5</v>
      </c>
      <c r="E5594">
        <v>2.16</v>
      </c>
      <c r="F5594">
        <v>2.16</v>
      </c>
      <c r="G5594">
        <v>0.12</v>
      </c>
      <c r="H5594" s="184">
        <f t="shared" ref="H5594:L5594" si="6097">H5570</f>
        <v>0.95833333333333337</v>
      </c>
      <c r="I5594" s="185">
        <f t="shared" si="6097"/>
        <v>389</v>
      </c>
      <c r="J5594" s="185">
        <f t="shared" si="6097"/>
        <v>265</v>
      </c>
      <c r="K5594" s="185">
        <f t="shared" si="6097"/>
        <v>2985</v>
      </c>
      <c r="L5594" s="185">
        <f t="shared" si="6097"/>
        <v>1111</v>
      </c>
      <c r="M5594" s="147"/>
      <c r="N5594" s="143">
        <f t="shared" si="6074"/>
        <v>1945</v>
      </c>
      <c r="O5594" s="143">
        <f t="shared" si="6070"/>
        <v>572.40000000000009</v>
      </c>
      <c r="P5594" s="143">
        <f t="shared" si="6071"/>
        <v>6447.6</v>
      </c>
      <c r="Q5594" s="143">
        <f t="shared" si="6072"/>
        <v>133.32</v>
      </c>
      <c r="R5594" s="188">
        <f t="shared" si="6075"/>
        <v>9098.32</v>
      </c>
      <c r="T5594">
        <v>52987.040000000001</v>
      </c>
      <c r="U5594" s="190">
        <f t="shared" si="6076"/>
        <v>0.17170840265846138</v>
      </c>
    </row>
    <row r="5595" spans="1:21" x14ac:dyDescent="0.2">
      <c r="A5595" s="178">
        <v>42969</v>
      </c>
      <c r="B5595" s="179">
        <v>4.1666666666666664E-2</v>
      </c>
      <c r="C5595" t="s">
        <v>349</v>
      </c>
      <c r="D5595">
        <v>5</v>
      </c>
      <c r="E5595">
        <v>1.41</v>
      </c>
      <c r="F5595">
        <v>0.97</v>
      </c>
      <c r="G5595">
        <v>0.01</v>
      </c>
      <c r="H5595" s="184">
        <f t="shared" ref="H5595:L5595" si="6098">H5571</f>
        <v>1</v>
      </c>
      <c r="I5595" s="185">
        <f t="shared" si="6098"/>
        <v>362</v>
      </c>
      <c r="J5595" s="185">
        <f t="shared" si="6098"/>
        <v>243</v>
      </c>
      <c r="K5595" s="185">
        <f t="shared" si="6098"/>
        <v>2985</v>
      </c>
      <c r="L5595" s="185">
        <f t="shared" si="6098"/>
        <v>1111</v>
      </c>
      <c r="M5595" s="147"/>
      <c r="N5595" s="143">
        <f t="shared" si="6074"/>
        <v>1810</v>
      </c>
      <c r="O5595" s="143">
        <f t="shared" si="6070"/>
        <v>342.63</v>
      </c>
      <c r="P5595" s="143">
        <f t="shared" si="6071"/>
        <v>2895.45</v>
      </c>
      <c r="Q5595" s="143">
        <f t="shared" si="6072"/>
        <v>11.11</v>
      </c>
      <c r="R5595" s="188">
        <f t="shared" si="6075"/>
        <v>5059.1899999999996</v>
      </c>
      <c r="T5595">
        <v>48783.09</v>
      </c>
      <c r="U5595" s="190">
        <f t="shared" si="6076"/>
        <v>0.10370786270406405</v>
      </c>
    </row>
    <row r="5596" spans="1:21" x14ac:dyDescent="0.2">
      <c r="A5596" s="178">
        <v>42969</v>
      </c>
      <c r="B5596" s="179">
        <v>8.3333333333333329E-2</v>
      </c>
      <c r="C5596" t="s">
        <v>349</v>
      </c>
      <c r="D5596">
        <v>3.55</v>
      </c>
      <c r="E5596">
        <v>0.5</v>
      </c>
      <c r="F5596">
        <v>0.95</v>
      </c>
      <c r="G5596">
        <v>0.01</v>
      </c>
      <c r="H5596" s="184">
        <f t="shared" ref="H5596:L5596" si="6099">H5572</f>
        <v>4.1666666666666664E-2</v>
      </c>
      <c r="I5596" s="185">
        <f t="shared" si="6099"/>
        <v>294</v>
      </c>
      <c r="J5596" s="185">
        <f t="shared" si="6099"/>
        <v>212</v>
      </c>
      <c r="K5596" s="185">
        <f t="shared" si="6099"/>
        <v>2985</v>
      </c>
      <c r="L5596" s="185">
        <f t="shared" si="6099"/>
        <v>1111</v>
      </c>
      <c r="M5596" s="147"/>
      <c r="N5596" s="143">
        <f t="shared" si="6074"/>
        <v>1043.7</v>
      </c>
      <c r="O5596" s="143">
        <f t="shared" si="6070"/>
        <v>106</v>
      </c>
      <c r="P5596" s="143">
        <f t="shared" si="6071"/>
        <v>2835.75</v>
      </c>
      <c r="Q5596" s="143">
        <f t="shared" si="6072"/>
        <v>11.11</v>
      </c>
      <c r="R5596" s="188">
        <f t="shared" si="6075"/>
        <v>3996.56</v>
      </c>
      <c r="T5596">
        <v>45481.24</v>
      </c>
      <c r="U5596" s="190">
        <f t="shared" si="6076"/>
        <v>8.7872714112456035E-2</v>
      </c>
    </row>
    <row r="5597" spans="1:21" x14ac:dyDescent="0.2">
      <c r="A5597" s="178">
        <v>42969</v>
      </c>
      <c r="B5597" s="179">
        <v>0.125</v>
      </c>
      <c r="C5597" t="s">
        <v>349</v>
      </c>
      <c r="D5597">
        <v>3.01</v>
      </c>
      <c r="E5597">
        <v>0.5</v>
      </c>
      <c r="F5597">
        <v>0.95</v>
      </c>
      <c r="G5597">
        <v>0.61</v>
      </c>
      <c r="H5597" s="184">
        <f t="shared" ref="H5597:L5597" si="6100">H5573</f>
        <v>8.3333333333333329E-2</v>
      </c>
      <c r="I5597" s="185">
        <f t="shared" si="6100"/>
        <v>236</v>
      </c>
      <c r="J5597" s="185">
        <f t="shared" si="6100"/>
        <v>179</v>
      </c>
      <c r="K5597" s="185">
        <f t="shared" si="6100"/>
        <v>2985</v>
      </c>
      <c r="L5597" s="185">
        <f t="shared" si="6100"/>
        <v>1111</v>
      </c>
      <c r="M5597" s="147"/>
      <c r="N5597" s="143">
        <f t="shared" si="6074"/>
        <v>710.3599999999999</v>
      </c>
      <c r="O5597" s="143">
        <f t="shared" si="6070"/>
        <v>89.5</v>
      </c>
      <c r="P5597" s="143">
        <f t="shared" si="6071"/>
        <v>2835.75</v>
      </c>
      <c r="Q5597" s="143">
        <f t="shared" si="6072"/>
        <v>677.71</v>
      </c>
      <c r="R5597" s="188">
        <f t="shared" si="6075"/>
        <v>4313.32</v>
      </c>
      <c r="T5597">
        <v>43116.54</v>
      </c>
      <c r="U5597" s="190">
        <f t="shared" si="6076"/>
        <v>0.10003863946411283</v>
      </c>
    </row>
    <row r="5598" spans="1:21" x14ac:dyDescent="0.2">
      <c r="A5598" s="178">
        <v>42969</v>
      </c>
      <c r="B5598" s="179">
        <v>0.16666666666666666</v>
      </c>
      <c r="C5598" t="s">
        <v>349</v>
      </c>
      <c r="D5598">
        <v>2.61</v>
      </c>
      <c r="E5598">
        <v>0.44</v>
      </c>
      <c r="F5598">
        <v>0.95</v>
      </c>
      <c r="G5598">
        <v>0.61</v>
      </c>
      <c r="H5598" s="184">
        <f t="shared" ref="H5598:L5598" si="6101">H5574</f>
        <v>0.125</v>
      </c>
      <c r="I5598" s="185">
        <f t="shared" si="6101"/>
        <v>201</v>
      </c>
      <c r="J5598" s="185">
        <f t="shared" si="6101"/>
        <v>205</v>
      </c>
      <c r="K5598" s="185">
        <f t="shared" si="6101"/>
        <v>2985</v>
      </c>
      <c r="L5598" s="185">
        <f t="shared" si="6101"/>
        <v>1717</v>
      </c>
      <c r="M5598" s="147"/>
      <c r="N5598" s="143">
        <f t="shared" si="6074"/>
        <v>524.61</v>
      </c>
      <c r="O5598" s="143">
        <f t="shared" si="6070"/>
        <v>90.2</v>
      </c>
      <c r="P5598" s="143">
        <f t="shared" si="6071"/>
        <v>2835.75</v>
      </c>
      <c r="Q5598" s="143">
        <f t="shared" si="6072"/>
        <v>1047.3699999999999</v>
      </c>
      <c r="R5598" s="188">
        <f t="shared" si="6075"/>
        <v>4497.93</v>
      </c>
      <c r="T5598">
        <v>41224.589999999997</v>
      </c>
      <c r="U5598" s="190">
        <f t="shared" si="6076"/>
        <v>0.10910793776238892</v>
      </c>
    </row>
    <row r="5599" spans="1:21" x14ac:dyDescent="0.2">
      <c r="A5599" s="178">
        <v>42969</v>
      </c>
      <c r="B5599" s="179">
        <v>0.20833333333333334</v>
      </c>
      <c r="C5599" t="s">
        <v>349</v>
      </c>
      <c r="D5599">
        <v>2.31</v>
      </c>
      <c r="E5599">
        <v>0.5</v>
      </c>
      <c r="F5599">
        <v>0.95</v>
      </c>
      <c r="G5599">
        <v>0.61</v>
      </c>
      <c r="H5599" s="184">
        <f t="shared" ref="H5599:L5599" si="6102">H5575</f>
        <v>0.16666666666666666</v>
      </c>
      <c r="I5599" s="185">
        <f t="shared" si="6102"/>
        <v>185</v>
      </c>
      <c r="J5599" s="185">
        <f t="shared" si="6102"/>
        <v>205</v>
      </c>
      <c r="K5599" s="185">
        <f t="shared" si="6102"/>
        <v>2985</v>
      </c>
      <c r="L5599" s="185">
        <f t="shared" si="6102"/>
        <v>1717</v>
      </c>
      <c r="M5599" s="147"/>
      <c r="N5599" s="143">
        <f t="shared" si="6074"/>
        <v>427.35</v>
      </c>
      <c r="O5599" s="143">
        <f t="shared" si="6070"/>
        <v>102.5</v>
      </c>
      <c r="P5599" s="143">
        <f t="shared" si="6071"/>
        <v>2835.75</v>
      </c>
      <c r="Q5599" s="143">
        <f t="shared" si="6072"/>
        <v>1047.3699999999999</v>
      </c>
      <c r="R5599" s="188">
        <f t="shared" si="6075"/>
        <v>4412.9699999999993</v>
      </c>
      <c r="T5599">
        <v>40019.040000000001</v>
      </c>
      <c r="U5599" s="190">
        <f t="shared" si="6076"/>
        <v>0.11027176064193442</v>
      </c>
    </row>
    <row r="5600" spans="1:21" x14ac:dyDescent="0.2">
      <c r="A5600" s="178">
        <v>42969</v>
      </c>
      <c r="B5600" s="179">
        <v>0.25</v>
      </c>
      <c r="C5600" t="s">
        <v>349</v>
      </c>
      <c r="D5600">
        <v>2.31</v>
      </c>
      <c r="E5600">
        <v>1.1100000000000001</v>
      </c>
      <c r="F5600">
        <v>0.97</v>
      </c>
      <c r="G5600">
        <v>0.61</v>
      </c>
      <c r="H5600" s="184">
        <f t="shared" ref="H5600:L5600" si="6103">H5576</f>
        <v>0.20833333333333334</v>
      </c>
      <c r="I5600" s="185">
        <f t="shared" si="6103"/>
        <v>207</v>
      </c>
      <c r="J5600" s="185">
        <f t="shared" si="6103"/>
        <v>283</v>
      </c>
      <c r="K5600" s="185">
        <f t="shared" si="6103"/>
        <v>2985</v>
      </c>
      <c r="L5600" s="185">
        <f t="shared" si="6103"/>
        <v>1717</v>
      </c>
      <c r="M5600" s="147"/>
      <c r="N5600" s="143">
        <f t="shared" si="6074"/>
        <v>478.17</v>
      </c>
      <c r="O5600" s="143">
        <f t="shared" si="6070"/>
        <v>314.13000000000005</v>
      </c>
      <c r="P5600" s="143">
        <f t="shared" si="6071"/>
        <v>2895.45</v>
      </c>
      <c r="Q5600" s="143">
        <f t="shared" si="6072"/>
        <v>1047.3699999999999</v>
      </c>
      <c r="R5600" s="188">
        <f t="shared" si="6075"/>
        <v>4735.12</v>
      </c>
      <c r="T5600">
        <v>39750.720000000001</v>
      </c>
      <c r="U5600" s="190">
        <f t="shared" si="6076"/>
        <v>0.11912035807150159</v>
      </c>
    </row>
    <row r="5601" spans="1:21" x14ac:dyDescent="0.2">
      <c r="A5601" s="178">
        <v>42969</v>
      </c>
      <c r="B5601" s="179">
        <v>0.29166666666666669</v>
      </c>
      <c r="C5601" t="s">
        <v>349</v>
      </c>
      <c r="D5601">
        <v>2.61</v>
      </c>
      <c r="E5601">
        <v>2.5</v>
      </c>
      <c r="F5601">
        <v>1.51</v>
      </c>
      <c r="G5601">
        <v>2.99</v>
      </c>
      <c r="H5601" s="184">
        <f t="shared" ref="H5601:L5601" si="6104">H5577</f>
        <v>0.25</v>
      </c>
      <c r="I5601" s="185">
        <f t="shared" si="6104"/>
        <v>327</v>
      </c>
      <c r="J5601" s="185">
        <f t="shared" si="6104"/>
        <v>438</v>
      </c>
      <c r="K5601" s="185">
        <f t="shared" si="6104"/>
        <v>2985</v>
      </c>
      <c r="L5601" s="185">
        <f t="shared" si="6104"/>
        <v>1717</v>
      </c>
      <c r="M5601" s="147"/>
      <c r="N5601" s="143">
        <f t="shared" si="6074"/>
        <v>853.46999999999991</v>
      </c>
      <c r="O5601" s="143">
        <f t="shared" si="6070"/>
        <v>1095</v>
      </c>
      <c r="P5601" s="143">
        <f t="shared" si="6071"/>
        <v>4507.3500000000004</v>
      </c>
      <c r="Q5601" s="143">
        <f t="shared" si="6072"/>
        <v>5133.83</v>
      </c>
      <c r="R5601" s="188">
        <f t="shared" si="6075"/>
        <v>11589.65</v>
      </c>
      <c r="T5601">
        <v>40972.85</v>
      </c>
      <c r="U5601" s="190">
        <f t="shared" si="6076"/>
        <v>0.28286169988175097</v>
      </c>
    </row>
    <row r="5602" spans="1:21" x14ac:dyDescent="0.2">
      <c r="A5602" s="178">
        <v>42969</v>
      </c>
      <c r="B5602" s="179">
        <v>0.33333333333333331</v>
      </c>
      <c r="C5602" t="s">
        <v>349</v>
      </c>
      <c r="D5602">
        <v>3.01</v>
      </c>
      <c r="E5602">
        <v>2.4900000000000002</v>
      </c>
      <c r="F5602">
        <v>2.5299999999999998</v>
      </c>
      <c r="G5602">
        <v>2.4900000000000002</v>
      </c>
      <c r="H5602" s="184">
        <f t="shared" ref="H5602:L5602" si="6105">H5578</f>
        <v>0.29166666666666669</v>
      </c>
      <c r="I5602" s="185">
        <f t="shared" si="6105"/>
        <v>249</v>
      </c>
      <c r="J5602" s="185">
        <f t="shared" si="6105"/>
        <v>556</v>
      </c>
      <c r="K5602" s="185">
        <f t="shared" si="6105"/>
        <v>2872</v>
      </c>
      <c r="L5602" s="185">
        <f t="shared" si="6105"/>
        <v>2219</v>
      </c>
      <c r="M5602" s="147"/>
      <c r="N5602" s="143">
        <f t="shared" si="6074"/>
        <v>749.4899999999999</v>
      </c>
      <c r="O5602" s="143">
        <f t="shared" si="6070"/>
        <v>1384.44</v>
      </c>
      <c r="P5602" s="143">
        <f t="shared" si="6071"/>
        <v>7266.16</v>
      </c>
      <c r="Q5602" s="143">
        <f t="shared" si="6072"/>
        <v>5525.31</v>
      </c>
      <c r="R5602" s="188">
        <f t="shared" si="6075"/>
        <v>14925.400000000001</v>
      </c>
      <c r="T5602">
        <v>43320.89</v>
      </c>
      <c r="U5602" s="190">
        <f t="shared" si="6076"/>
        <v>0.34453124116332795</v>
      </c>
    </row>
    <row r="5603" spans="1:21" x14ac:dyDescent="0.2">
      <c r="A5603" s="178">
        <v>42969</v>
      </c>
      <c r="B5603" s="179">
        <v>0.375</v>
      </c>
      <c r="C5603" t="s">
        <v>349</v>
      </c>
      <c r="D5603">
        <v>2.86</v>
      </c>
      <c r="E5603">
        <v>2.5</v>
      </c>
      <c r="F5603">
        <v>3</v>
      </c>
      <c r="G5603">
        <v>3</v>
      </c>
      <c r="H5603" s="184">
        <f t="shared" ref="H5603:L5603" si="6106">H5579</f>
        <v>0.33333333333333331</v>
      </c>
      <c r="I5603" s="185">
        <f t="shared" si="6106"/>
        <v>256</v>
      </c>
      <c r="J5603" s="185">
        <f t="shared" si="6106"/>
        <v>306</v>
      </c>
      <c r="K5603" s="185">
        <f t="shared" si="6106"/>
        <v>2872</v>
      </c>
      <c r="L5603" s="185">
        <f t="shared" si="6106"/>
        <v>2219</v>
      </c>
      <c r="M5603" s="147"/>
      <c r="N5603" s="143">
        <f t="shared" si="6074"/>
        <v>732.16</v>
      </c>
      <c r="O5603" s="143">
        <f t="shared" si="6070"/>
        <v>765</v>
      </c>
      <c r="P5603" s="143">
        <f t="shared" si="6071"/>
        <v>8616</v>
      </c>
      <c r="Q5603" s="143">
        <f t="shared" si="6072"/>
        <v>6657</v>
      </c>
      <c r="R5603" s="188">
        <f t="shared" si="6075"/>
        <v>16770.16</v>
      </c>
      <c r="T5603">
        <v>43759.3</v>
      </c>
      <c r="U5603" s="190">
        <f t="shared" si="6076"/>
        <v>0.38323647773159075</v>
      </c>
    </row>
    <row r="5604" spans="1:21" x14ac:dyDescent="0.2">
      <c r="A5604" s="178">
        <v>42969</v>
      </c>
      <c r="B5604" s="179">
        <v>0.41666666666666669</v>
      </c>
      <c r="C5604" t="s">
        <v>349</v>
      </c>
      <c r="D5604">
        <v>2.61</v>
      </c>
      <c r="E5604">
        <v>3.09</v>
      </c>
      <c r="F5604">
        <v>4.3899999999999997</v>
      </c>
      <c r="G5604">
        <v>3.94</v>
      </c>
      <c r="H5604" s="184">
        <f t="shared" ref="H5604:L5604" si="6107">H5580</f>
        <v>0.375</v>
      </c>
      <c r="I5604" s="185">
        <f t="shared" si="6107"/>
        <v>156</v>
      </c>
      <c r="J5604" s="185">
        <f t="shared" si="6107"/>
        <v>343</v>
      </c>
      <c r="K5604" s="185">
        <f t="shared" si="6107"/>
        <v>2872</v>
      </c>
      <c r="L5604" s="185">
        <f t="shared" si="6107"/>
        <v>2219</v>
      </c>
      <c r="M5604" s="147"/>
      <c r="N5604" s="143">
        <f t="shared" si="6074"/>
        <v>407.15999999999997</v>
      </c>
      <c r="O5604" s="143">
        <f t="shared" si="6070"/>
        <v>1059.8699999999999</v>
      </c>
      <c r="P5604" s="143">
        <f t="shared" si="6071"/>
        <v>12608.08</v>
      </c>
      <c r="Q5604" s="143">
        <f t="shared" si="6072"/>
        <v>8742.86</v>
      </c>
      <c r="R5604" s="188">
        <f t="shared" si="6075"/>
        <v>22817.97</v>
      </c>
      <c r="T5604">
        <v>46111.92</v>
      </c>
      <c r="U5604" s="190">
        <f t="shared" si="6076"/>
        <v>0.49483886162189739</v>
      </c>
    </row>
    <row r="5605" spans="1:21" x14ac:dyDescent="0.2">
      <c r="A5605" s="178">
        <v>42969</v>
      </c>
      <c r="B5605" s="179">
        <v>0.45833333333333331</v>
      </c>
      <c r="C5605" t="s">
        <v>349</v>
      </c>
      <c r="D5605">
        <v>2</v>
      </c>
      <c r="E5605">
        <v>4.8600000000000003</v>
      </c>
      <c r="F5605">
        <v>6.19</v>
      </c>
      <c r="G5605">
        <v>3</v>
      </c>
      <c r="H5605" s="184">
        <f t="shared" ref="H5605:L5605" si="6108">H5581</f>
        <v>0.41666666666666669</v>
      </c>
      <c r="I5605" s="185">
        <f t="shared" si="6108"/>
        <v>196</v>
      </c>
      <c r="J5605" s="185">
        <f t="shared" si="6108"/>
        <v>315</v>
      </c>
      <c r="K5605" s="185">
        <f t="shared" si="6108"/>
        <v>2872</v>
      </c>
      <c r="L5605" s="185">
        <f t="shared" si="6108"/>
        <v>2219</v>
      </c>
      <c r="M5605" s="147"/>
      <c r="N5605" s="143">
        <f t="shared" si="6074"/>
        <v>392</v>
      </c>
      <c r="O5605" s="143">
        <f t="shared" si="6070"/>
        <v>1530.9</v>
      </c>
      <c r="P5605" s="143">
        <f t="shared" si="6071"/>
        <v>17777.68</v>
      </c>
      <c r="Q5605" s="143">
        <f t="shared" si="6072"/>
        <v>6657</v>
      </c>
      <c r="R5605" s="188">
        <f t="shared" si="6075"/>
        <v>26357.58</v>
      </c>
      <c r="T5605">
        <v>49779.5</v>
      </c>
      <c r="U5605" s="190">
        <f t="shared" si="6076"/>
        <v>0.52948663606504687</v>
      </c>
    </row>
    <row r="5606" spans="1:21" x14ac:dyDescent="0.2">
      <c r="A5606" s="178">
        <v>42969</v>
      </c>
      <c r="B5606" s="179">
        <v>0.5</v>
      </c>
      <c r="C5606" t="s">
        <v>349</v>
      </c>
      <c r="D5606">
        <v>1.04</v>
      </c>
      <c r="E5606">
        <v>7.75</v>
      </c>
      <c r="F5606">
        <v>8.25</v>
      </c>
      <c r="G5606">
        <v>3</v>
      </c>
      <c r="H5606" s="184">
        <f t="shared" ref="H5606:L5606" si="6109">H5582</f>
        <v>0.45833333333333331</v>
      </c>
      <c r="I5606" s="185">
        <f t="shared" si="6109"/>
        <v>226</v>
      </c>
      <c r="J5606" s="185">
        <f t="shared" si="6109"/>
        <v>326</v>
      </c>
      <c r="K5606" s="185">
        <f t="shared" si="6109"/>
        <v>2842</v>
      </c>
      <c r="L5606" s="185">
        <f t="shared" si="6109"/>
        <v>1635</v>
      </c>
      <c r="M5606" s="147"/>
      <c r="N5606" s="143">
        <f t="shared" si="6074"/>
        <v>235.04000000000002</v>
      </c>
      <c r="O5606" s="143">
        <f t="shared" si="6070"/>
        <v>2526.5</v>
      </c>
      <c r="P5606" s="143">
        <f t="shared" si="6071"/>
        <v>23446.5</v>
      </c>
      <c r="Q5606" s="143">
        <f t="shared" si="6072"/>
        <v>4905</v>
      </c>
      <c r="R5606" s="188">
        <f t="shared" si="6075"/>
        <v>31113.040000000001</v>
      </c>
      <c r="T5606">
        <v>53757.23</v>
      </c>
      <c r="U5606" s="190">
        <f t="shared" si="6076"/>
        <v>0.57876940459915804</v>
      </c>
    </row>
    <row r="5607" spans="1:21" x14ac:dyDescent="0.2">
      <c r="A5607" s="178">
        <v>42969</v>
      </c>
      <c r="B5607" s="179">
        <v>0.54166666666666663</v>
      </c>
      <c r="C5607" t="s">
        <v>349</v>
      </c>
      <c r="D5607">
        <v>1.26</v>
      </c>
      <c r="E5607">
        <v>11.64</v>
      </c>
      <c r="F5607">
        <v>12.49</v>
      </c>
      <c r="G5607">
        <v>4.5999999999999996</v>
      </c>
      <c r="H5607" s="184">
        <f t="shared" ref="H5607:L5607" si="6110">H5583</f>
        <v>0.5</v>
      </c>
      <c r="I5607" s="185">
        <f t="shared" si="6110"/>
        <v>222</v>
      </c>
      <c r="J5607" s="185">
        <f t="shared" si="6110"/>
        <v>319</v>
      </c>
      <c r="K5607" s="185">
        <f t="shared" si="6110"/>
        <v>2842</v>
      </c>
      <c r="L5607" s="185">
        <f t="shared" si="6110"/>
        <v>1635</v>
      </c>
      <c r="M5607" s="147"/>
      <c r="N5607" s="143">
        <f t="shared" si="6074"/>
        <v>279.72000000000003</v>
      </c>
      <c r="O5607" s="143">
        <f t="shared" si="6070"/>
        <v>3713.1600000000003</v>
      </c>
      <c r="P5607" s="143">
        <f t="shared" si="6071"/>
        <v>35496.58</v>
      </c>
      <c r="Q5607" s="143">
        <f t="shared" si="6072"/>
        <v>7520.9999999999991</v>
      </c>
      <c r="R5607" s="188">
        <f t="shared" si="6075"/>
        <v>47010.46</v>
      </c>
      <c r="T5607">
        <v>57673.81</v>
      </c>
      <c r="U5607" s="190">
        <f t="shared" si="6076"/>
        <v>0.8151093191172909</v>
      </c>
    </row>
    <row r="5608" spans="1:21" x14ac:dyDescent="0.2">
      <c r="A5608" s="178">
        <v>42969</v>
      </c>
      <c r="B5608" s="179">
        <v>0.58333333333333337</v>
      </c>
      <c r="C5608" t="s">
        <v>349</v>
      </c>
      <c r="D5608">
        <v>1.71</v>
      </c>
      <c r="E5608">
        <v>17.63</v>
      </c>
      <c r="F5608">
        <v>20.51</v>
      </c>
      <c r="G5608">
        <v>8.7200000000000006</v>
      </c>
      <c r="H5608" s="184">
        <f t="shared" ref="H5608:L5608" si="6111">H5584</f>
        <v>0.54166666666666663</v>
      </c>
      <c r="I5608" s="185">
        <f t="shared" si="6111"/>
        <v>195</v>
      </c>
      <c r="J5608" s="185">
        <f t="shared" si="6111"/>
        <v>299</v>
      </c>
      <c r="K5608" s="185">
        <f t="shared" si="6111"/>
        <v>2842</v>
      </c>
      <c r="L5608" s="185">
        <f t="shared" si="6111"/>
        <v>1635</v>
      </c>
      <c r="M5608" s="147"/>
      <c r="N5608" s="143">
        <f t="shared" si="6074"/>
        <v>333.45</v>
      </c>
      <c r="O5608" s="143">
        <f t="shared" si="6070"/>
        <v>5271.37</v>
      </c>
      <c r="P5608" s="143">
        <f t="shared" si="6071"/>
        <v>58289.420000000006</v>
      </c>
      <c r="Q5608" s="143">
        <f t="shared" si="6072"/>
        <v>14257.2</v>
      </c>
      <c r="R5608" s="188">
        <f t="shared" si="6075"/>
        <v>78151.44</v>
      </c>
      <c r="T5608">
        <v>61315.92</v>
      </c>
      <c r="U5608" s="190">
        <f t="shared" si="6076"/>
        <v>1.2745701279537192</v>
      </c>
    </row>
    <row r="5609" spans="1:21" x14ac:dyDescent="0.2">
      <c r="A5609" s="178">
        <v>42969</v>
      </c>
      <c r="B5609" s="179">
        <v>0.625</v>
      </c>
      <c r="C5609" t="s">
        <v>349</v>
      </c>
      <c r="D5609">
        <v>1</v>
      </c>
      <c r="E5609">
        <v>21.05</v>
      </c>
      <c r="F5609">
        <v>27.25</v>
      </c>
      <c r="G5609">
        <v>3.9</v>
      </c>
      <c r="H5609" s="184">
        <f t="shared" ref="H5609:L5609" si="6112">H5585</f>
        <v>0.58333333333333337</v>
      </c>
      <c r="I5609" s="185">
        <f t="shared" si="6112"/>
        <v>205</v>
      </c>
      <c r="J5609" s="185">
        <f t="shared" si="6112"/>
        <v>237</v>
      </c>
      <c r="K5609" s="185">
        <f t="shared" si="6112"/>
        <v>2842</v>
      </c>
      <c r="L5609" s="185">
        <f t="shared" si="6112"/>
        <v>1635</v>
      </c>
      <c r="M5609" s="147"/>
      <c r="N5609" s="143">
        <f t="shared" si="6074"/>
        <v>205</v>
      </c>
      <c r="O5609" s="143">
        <f t="shared" si="6070"/>
        <v>4988.8500000000004</v>
      </c>
      <c r="P5609" s="143">
        <f t="shared" si="6071"/>
        <v>77444.5</v>
      </c>
      <c r="Q5609" s="143">
        <f t="shared" si="6072"/>
        <v>6376.5</v>
      </c>
      <c r="R5609" s="188">
        <f t="shared" si="6075"/>
        <v>89014.85</v>
      </c>
      <c r="T5609">
        <v>64583.5</v>
      </c>
      <c r="U5609" s="190">
        <f t="shared" si="6076"/>
        <v>1.3782908947331749</v>
      </c>
    </row>
    <row r="5610" spans="1:21" x14ac:dyDescent="0.2">
      <c r="A5610" s="178">
        <v>42969</v>
      </c>
      <c r="B5610" s="179">
        <v>0.66666666666666663</v>
      </c>
      <c r="C5610" t="s">
        <v>349</v>
      </c>
      <c r="D5610">
        <v>2.11</v>
      </c>
      <c r="E5610">
        <v>36.65</v>
      </c>
      <c r="F5610">
        <v>41.76</v>
      </c>
      <c r="G5610">
        <v>3.9</v>
      </c>
      <c r="H5610" s="184">
        <f t="shared" ref="H5610:L5610" si="6113">H5586</f>
        <v>0.625</v>
      </c>
      <c r="I5610" s="185">
        <f t="shared" si="6113"/>
        <v>212</v>
      </c>
      <c r="J5610" s="185">
        <f t="shared" si="6113"/>
        <v>213</v>
      </c>
      <c r="K5610" s="185">
        <f t="shared" si="6113"/>
        <v>2842</v>
      </c>
      <c r="L5610" s="185">
        <f t="shared" si="6113"/>
        <v>1380</v>
      </c>
      <c r="M5610" s="147"/>
      <c r="N5610" s="143">
        <f t="shared" si="6074"/>
        <v>447.32</v>
      </c>
      <c r="O5610" s="143">
        <f t="shared" si="6070"/>
        <v>7806.45</v>
      </c>
      <c r="P5610" s="143">
        <f t="shared" si="6071"/>
        <v>118681.92</v>
      </c>
      <c r="Q5610" s="143">
        <f t="shared" si="6072"/>
        <v>5382</v>
      </c>
      <c r="R5610" s="188">
        <f t="shared" si="6075"/>
        <v>132317.69</v>
      </c>
      <c r="T5610">
        <v>66901.17</v>
      </c>
      <c r="U5610" s="190">
        <f t="shared" si="6076"/>
        <v>1.9778083103778306</v>
      </c>
    </row>
    <row r="5611" spans="1:21" x14ac:dyDescent="0.2">
      <c r="A5611" s="178">
        <v>42969</v>
      </c>
      <c r="B5611" s="179">
        <v>0.70833333333333337</v>
      </c>
      <c r="C5611" t="s">
        <v>349</v>
      </c>
      <c r="D5611">
        <v>2.31</v>
      </c>
      <c r="E5611">
        <v>23.62</v>
      </c>
      <c r="F5611">
        <v>30</v>
      </c>
      <c r="G5611">
        <v>3.9</v>
      </c>
      <c r="H5611" s="184">
        <f t="shared" ref="H5611:L5611" si="6114">H5587</f>
        <v>0.66666666666666663</v>
      </c>
      <c r="I5611" s="185">
        <f t="shared" si="6114"/>
        <v>191</v>
      </c>
      <c r="J5611" s="185">
        <f t="shared" si="6114"/>
        <v>237</v>
      </c>
      <c r="K5611" s="185">
        <f t="shared" si="6114"/>
        <v>2842</v>
      </c>
      <c r="L5611" s="185">
        <f t="shared" si="6114"/>
        <v>1380</v>
      </c>
      <c r="M5611" s="147"/>
      <c r="N5611" s="143">
        <f t="shared" si="6074"/>
        <v>441.21000000000004</v>
      </c>
      <c r="O5611" s="143">
        <f t="shared" si="6070"/>
        <v>5597.9400000000005</v>
      </c>
      <c r="P5611" s="143">
        <f t="shared" si="6071"/>
        <v>85260</v>
      </c>
      <c r="Q5611" s="143">
        <f t="shared" si="6072"/>
        <v>5382</v>
      </c>
      <c r="R5611" s="188">
        <f t="shared" si="6075"/>
        <v>96681.15</v>
      </c>
      <c r="T5611">
        <v>67405.850000000006</v>
      </c>
      <c r="U5611" s="190">
        <f t="shared" si="6076"/>
        <v>1.4343139356598869</v>
      </c>
    </row>
    <row r="5612" spans="1:21" x14ac:dyDescent="0.2">
      <c r="A5612" s="178">
        <v>42969</v>
      </c>
      <c r="B5612" s="179">
        <v>0.75</v>
      </c>
      <c r="C5612" t="s">
        <v>349</v>
      </c>
      <c r="D5612">
        <v>2.81</v>
      </c>
      <c r="E5612">
        <v>11.41</v>
      </c>
      <c r="F5612">
        <v>18.14</v>
      </c>
      <c r="G5612">
        <v>3.9</v>
      </c>
      <c r="H5612" s="184">
        <f t="shared" ref="H5612:L5612" si="6115">H5588</f>
        <v>0.70833333333333337</v>
      </c>
      <c r="I5612" s="185">
        <f t="shared" si="6115"/>
        <v>218</v>
      </c>
      <c r="J5612" s="185">
        <f t="shared" si="6115"/>
        <v>258</v>
      </c>
      <c r="K5612" s="185">
        <f t="shared" si="6115"/>
        <v>2842</v>
      </c>
      <c r="L5612" s="185">
        <f t="shared" si="6115"/>
        <v>1380</v>
      </c>
      <c r="M5612" s="147"/>
      <c r="N5612" s="143">
        <f t="shared" si="6074"/>
        <v>612.58000000000004</v>
      </c>
      <c r="O5612" s="143">
        <f t="shared" si="6070"/>
        <v>2943.78</v>
      </c>
      <c r="P5612" s="143">
        <f t="shared" si="6071"/>
        <v>51553.880000000005</v>
      </c>
      <c r="Q5612" s="143">
        <f t="shared" si="6072"/>
        <v>5382</v>
      </c>
      <c r="R5612" s="188">
        <f t="shared" si="6075"/>
        <v>60492.240000000005</v>
      </c>
      <c r="T5612">
        <v>67468.13</v>
      </c>
      <c r="U5612" s="190">
        <f t="shared" si="6076"/>
        <v>0.89660466356485646</v>
      </c>
    </row>
    <row r="5613" spans="1:21" x14ac:dyDescent="0.2">
      <c r="A5613" s="178">
        <v>42969</v>
      </c>
      <c r="B5613" s="179">
        <v>0.79166666666666663</v>
      </c>
      <c r="C5613" t="s">
        <v>349</v>
      </c>
      <c r="D5613">
        <v>2.31</v>
      </c>
      <c r="E5613">
        <v>5.48</v>
      </c>
      <c r="F5613">
        <v>11.79</v>
      </c>
      <c r="G5613">
        <v>3.65</v>
      </c>
      <c r="H5613" s="184">
        <f t="shared" ref="H5613:L5613" si="6116">H5589</f>
        <v>0.75</v>
      </c>
      <c r="I5613" s="185">
        <f t="shared" si="6116"/>
        <v>240</v>
      </c>
      <c r="J5613" s="185">
        <f t="shared" si="6116"/>
        <v>365</v>
      </c>
      <c r="K5613" s="185">
        <f t="shared" si="6116"/>
        <v>2842</v>
      </c>
      <c r="L5613" s="185">
        <f t="shared" si="6116"/>
        <v>1380</v>
      </c>
      <c r="M5613" s="147"/>
      <c r="N5613" s="143">
        <f t="shared" si="6074"/>
        <v>554.4</v>
      </c>
      <c r="O5613" s="143">
        <f t="shared" si="6070"/>
        <v>2000.2</v>
      </c>
      <c r="P5613" s="143">
        <f t="shared" si="6071"/>
        <v>33507.18</v>
      </c>
      <c r="Q5613" s="143">
        <f t="shared" si="6072"/>
        <v>5037</v>
      </c>
      <c r="R5613" s="188">
        <f t="shared" si="6075"/>
        <v>41098.78</v>
      </c>
      <c r="T5613">
        <v>67277.66</v>
      </c>
      <c r="U5613" s="190">
        <f t="shared" si="6076"/>
        <v>0.61088301822625812</v>
      </c>
    </row>
    <row r="5614" spans="1:21" x14ac:dyDescent="0.2">
      <c r="A5614" s="178">
        <v>42969</v>
      </c>
      <c r="B5614" s="179">
        <v>0.83333333333333337</v>
      </c>
      <c r="C5614" t="s">
        <v>349</v>
      </c>
      <c r="D5614">
        <v>2.31</v>
      </c>
      <c r="E5614">
        <v>4.09</v>
      </c>
      <c r="F5614">
        <v>9.36</v>
      </c>
      <c r="G5614">
        <v>3.09</v>
      </c>
      <c r="H5614" s="184">
        <f t="shared" ref="H5614:L5614" si="6117">H5590</f>
        <v>0.79166666666666663</v>
      </c>
      <c r="I5614" s="185">
        <f t="shared" si="6117"/>
        <v>320</v>
      </c>
      <c r="J5614" s="185">
        <f t="shared" si="6117"/>
        <v>214</v>
      </c>
      <c r="K5614" s="185">
        <f t="shared" si="6117"/>
        <v>2842</v>
      </c>
      <c r="L5614" s="185">
        <f t="shared" si="6117"/>
        <v>1426</v>
      </c>
      <c r="M5614" s="147"/>
      <c r="N5614" s="143">
        <f t="shared" si="6074"/>
        <v>739.2</v>
      </c>
      <c r="O5614" s="143">
        <f t="shared" si="6070"/>
        <v>875.26</v>
      </c>
      <c r="P5614" s="143">
        <f t="shared" si="6071"/>
        <v>26601.119999999999</v>
      </c>
      <c r="Q5614" s="143">
        <f t="shared" si="6072"/>
        <v>4406.34</v>
      </c>
      <c r="R5614" s="188">
        <f t="shared" si="6075"/>
        <v>32621.919999999998</v>
      </c>
      <c r="T5614">
        <v>66248.179999999993</v>
      </c>
      <c r="U5614" s="190">
        <f t="shared" si="6076"/>
        <v>0.49241986723257908</v>
      </c>
    </row>
    <row r="5615" spans="1:21" x14ac:dyDescent="0.2">
      <c r="A5615" s="178">
        <v>42969</v>
      </c>
      <c r="B5615" s="179">
        <v>0.875</v>
      </c>
      <c r="C5615" t="s">
        <v>349</v>
      </c>
      <c r="D5615">
        <v>3.5</v>
      </c>
      <c r="E5615">
        <v>4.6500000000000004</v>
      </c>
      <c r="F5615">
        <v>8.25</v>
      </c>
      <c r="G5615">
        <v>1.3</v>
      </c>
      <c r="H5615" s="184">
        <f t="shared" ref="H5615:L5615" si="6118">H5591</f>
        <v>0.83333333333333337</v>
      </c>
      <c r="I5615" s="185">
        <f t="shared" si="6118"/>
        <v>322</v>
      </c>
      <c r="J5615" s="185">
        <f t="shared" si="6118"/>
        <v>178</v>
      </c>
      <c r="K5615" s="185">
        <f t="shared" si="6118"/>
        <v>2842</v>
      </c>
      <c r="L5615" s="185">
        <f t="shared" si="6118"/>
        <v>1426</v>
      </c>
      <c r="M5615" s="147"/>
      <c r="N5615" s="143">
        <f t="shared" si="6074"/>
        <v>1127</v>
      </c>
      <c r="O5615" s="143">
        <f t="shared" si="6070"/>
        <v>827.7</v>
      </c>
      <c r="P5615" s="143">
        <f t="shared" si="6071"/>
        <v>23446.5</v>
      </c>
      <c r="Q5615" s="143">
        <f t="shared" si="6072"/>
        <v>1853.8</v>
      </c>
      <c r="R5615" s="188">
        <f t="shared" si="6075"/>
        <v>27255</v>
      </c>
      <c r="T5615">
        <v>63668.43</v>
      </c>
      <c r="U5615" s="190">
        <f t="shared" si="6076"/>
        <v>0.42807714906744204</v>
      </c>
    </row>
    <row r="5616" spans="1:21" x14ac:dyDescent="0.2">
      <c r="A5616" s="178">
        <v>42969</v>
      </c>
      <c r="B5616" s="179">
        <v>0.91666666666666663</v>
      </c>
      <c r="C5616" t="s">
        <v>349</v>
      </c>
      <c r="D5616">
        <v>5</v>
      </c>
      <c r="E5616">
        <v>6.69</v>
      </c>
      <c r="F5616">
        <v>8.25</v>
      </c>
      <c r="G5616">
        <v>1.25</v>
      </c>
      <c r="H5616" s="184">
        <f t="shared" ref="H5616:L5616" si="6119">H5592</f>
        <v>0.875</v>
      </c>
      <c r="I5616" s="185">
        <f t="shared" si="6119"/>
        <v>337</v>
      </c>
      <c r="J5616" s="185">
        <f t="shared" si="6119"/>
        <v>173</v>
      </c>
      <c r="K5616" s="185">
        <f t="shared" si="6119"/>
        <v>2842</v>
      </c>
      <c r="L5616" s="185">
        <f t="shared" si="6119"/>
        <v>1426</v>
      </c>
      <c r="M5616" s="147"/>
      <c r="N5616" s="143">
        <f t="shared" si="6074"/>
        <v>1685</v>
      </c>
      <c r="O5616" s="143">
        <f t="shared" si="6070"/>
        <v>1157.3700000000001</v>
      </c>
      <c r="P5616" s="143">
        <f t="shared" si="6071"/>
        <v>23446.5</v>
      </c>
      <c r="Q5616" s="143">
        <f t="shared" si="6072"/>
        <v>1782.5</v>
      </c>
      <c r="R5616" s="188">
        <f t="shared" si="6075"/>
        <v>28071.37</v>
      </c>
      <c r="T5616">
        <v>61801.16</v>
      </c>
      <c r="U5616" s="190">
        <f t="shared" si="6076"/>
        <v>0.45422076219928553</v>
      </c>
    </row>
    <row r="5617" spans="1:21" x14ac:dyDescent="0.2">
      <c r="A5617" s="178">
        <v>42969</v>
      </c>
      <c r="B5617" s="179">
        <v>0.95833333333333337</v>
      </c>
      <c r="C5617" t="s">
        <v>349</v>
      </c>
      <c r="D5617">
        <v>9.64</v>
      </c>
      <c r="E5617">
        <v>3.02</v>
      </c>
      <c r="F5617">
        <v>2.5299999999999998</v>
      </c>
      <c r="G5617">
        <v>0.12</v>
      </c>
      <c r="H5617" s="184">
        <f t="shared" ref="H5617:L5617" si="6120">H5593</f>
        <v>0.91666666666666663</v>
      </c>
      <c r="I5617" s="185">
        <f t="shared" si="6120"/>
        <v>394</v>
      </c>
      <c r="J5617" s="185">
        <f t="shared" si="6120"/>
        <v>194</v>
      </c>
      <c r="K5617" s="185">
        <f t="shared" si="6120"/>
        <v>2842</v>
      </c>
      <c r="L5617" s="185">
        <f t="shared" si="6120"/>
        <v>1426</v>
      </c>
      <c r="M5617" s="147"/>
      <c r="N5617" s="143">
        <f t="shared" si="6074"/>
        <v>3798.1600000000003</v>
      </c>
      <c r="O5617" s="143">
        <f t="shared" si="6070"/>
        <v>585.88</v>
      </c>
      <c r="P5617" s="143">
        <f t="shared" si="6071"/>
        <v>7190.2599999999993</v>
      </c>
      <c r="Q5617" s="143">
        <f t="shared" si="6072"/>
        <v>171.12</v>
      </c>
      <c r="R5617" s="188">
        <f t="shared" si="6075"/>
        <v>11745.42</v>
      </c>
      <c r="T5617">
        <v>58683.88</v>
      </c>
      <c r="U5617" s="190">
        <f t="shared" si="6076"/>
        <v>0.20014729769060943</v>
      </c>
    </row>
    <row r="5618" spans="1:21" x14ac:dyDescent="0.2">
      <c r="A5618" s="178">
        <v>42969</v>
      </c>
      <c r="B5618" s="180">
        <v>1</v>
      </c>
      <c r="C5618" t="s">
        <v>349</v>
      </c>
      <c r="D5618">
        <v>5</v>
      </c>
      <c r="E5618">
        <v>1.61</v>
      </c>
      <c r="F5618">
        <v>1.05</v>
      </c>
      <c r="G5618">
        <v>0.12</v>
      </c>
      <c r="H5618" s="184">
        <f t="shared" ref="H5618:L5618" si="6121">H5594</f>
        <v>0.95833333333333337</v>
      </c>
      <c r="I5618" s="185">
        <f t="shared" si="6121"/>
        <v>389</v>
      </c>
      <c r="J5618" s="185">
        <f t="shared" si="6121"/>
        <v>265</v>
      </c>
      <c r="K5618" s="185">
        <f t="shared" si="6121"/>
        <v>2985</v>
      </c>
      <c r="L5618" s="185">
        <f t="shared" si="6121"/>
        <v>1111</v>
      </c>
      <c r="M5618" s="147"/>
      <c r="N5618" s="143">
        <f t="shared" si="6074"/>
        <v>1945</v>
      </c>
      <c r="O5618" s="143">
        <f t="shared" si="6070"/>
        <v>426.65000000000003</v>
      </c>
      <c r="P5618" s="143">
        <f t="shared" si="6071"/>
        <v>3134.25</v>
      </c>
      <c r="Q5618" s="143">
        <f t="shared" si="6072"/>
        <v>133.32</v>
      </c>
      <c r="R5618" s="188">
        <f t="shared" si="6075"/>
        <v>5639.2199999999993</v>
      </c>
      <c r="T5618">
        <v>54061.82</v>
      </c>
      <c r="U5618" s="190">
        <f t="shared" si="6076"/>
        <v>0.10431058369844004</v>
      </c>
    </row>
    <row r="5619" spans="1:21" x14ac:dyDescent="0.2">
      <c r="A5619" s="178">
        <v>42970</v>
      </c>
      <c r="B5619" s="179">
        <v>4.1666666666666664E-2</v>
      </c>
      <c r="C5619" t="s">
        <v>349</v>
      </c>
      <c r="D5619">
        <v>3.98</v>
      </c>
      <c r="E5619">
        <v>2.11</v>
      </c>
      <c r="F5619">
        <v>1</v>
      </c>
      <c r="G5619">
        <v>0.12</v>
      </c>
      <c r="H5619" s="184">
        <f t="shared" ref="H5619:L5619" si="6122">H5595</f>
        <v>1</v>
      </c>
      <c r="I5619" s="185">
        <f t="shared" si="6122"/>
        <v>362</v>
      </c>
      <c r="J5619" s="185">
        <f t="shared" si="6122"/>
        <v>243</v>
      </c>
      <c r="K5619" s="185">
        <f t="shared" si="6122"/>
        <v>2985</v>
      </c>
      <c r="L5619" s="185">
        <f t="shared" si="6122"/>
        <v>1111</v>
      </c>
      <c r="M5619" s="147"/>
      <c r="N5619" s="143">
        <f t="shared" si="6074"/>
        <v>1440.76</v>
      </c>
      <c r="O5619" s="143">
        <f t="shared" si="6070"/>
        <v>512.73</v>
      </c>
      <c r="P5619" s="143">
        <f t="shared" si="6071"/>
        <v>2985</v>
      </c>
      <c r="Q5619" s="143">
        <f t="shared" si="6072"/>
        <v>133.32</v>
      </c>
      <c r="R5619" s="188">
        <f t="shared" si="6075"/>
        <v>5071.8099999999995</v>
      </c>
      <c r="T5619">
        <v>49469.16</v>
      </c>
      <c r="U5619" s="190">
        <f t="shared" si="6076"/>
        <v>0.10252468406578966</v>
      </c>
    </row>
    <row r="5620" spans="1:21" x14ac:dyDescent="0.2">
      <c r="A5620" s="178">
        <v>42970</v>
      </c>
      <c r="B5620" s="179">
        <v>8.3333333333333329E-2</v>
      </c>
      <c r="C5620" t="s">
        <v>349</v>
      </c>
      <c r="D5620">
        <v>2.7</v>
      </c>
      <c r="E5620">
        <v>1</v>
      </c>
      <c r="F5620">
        <v>0.95</v>
      </c>
      <c r="G5620">
        <v>0.12</v>
      </c>
      <c r="H5620" s="184">
        <f t="shared" ref="H5620:L5620" si="6123">H5596</f>
        <v>4.1666666666666664E-2</v>
      </c>
      <c r="I5620" s="185">
        <f t="shared" si="6123"/>
        <v>294</v>
      </c>
      <c r="J5620" s="185">
        <f t="shared" si="6123"/>
        <v>212</v>
      </c>
      <c r="K5620" s="185">
        <f t="shared" si="6123"/>
        <v>2985</v>
      </c>
      <c r="L5620" s="185">
        <f t="shared" si="6123"/>
        <v>1111</v>
      </c>
      <c r="M5620" s="147"/>
      <c r="N5620" s="143">
        <f t="shared" si="6074"/>
        <v>793.80000000000007</v>
      </c>
      <c r="O5620" s="143">
        <f t="shared" si="6070"/>
        <v>212</v>
      </c>
      <c r="P5620" s="143">
        <f t="shared" si="6071"/>
        <v>2835.75</v>
      </c>
      <c r="Q5620" s="143">
        <f t="shared" si="6072"/>
        <v>133.32</v>
      </c>
      <c r="R5620" s="188">
        <f t="shared" si="6075"/>
        <v>3974.8700000000003</v>
      </c>
      <c r="T5620">
        <v>45879.3</v>
      </c>
      <c r="U5620" s="190">
        <f t="shared" si="6076"/>
        <v>8.6637546780356289E-2</v>
      </c>
    </row>
    <row r="5621" spans="1:21" x14ac:dyDescent="0.2">
      <c r="A5621" s="178">
        <v>42970</v>
      </c>
      <c r="B5621" s="179">
        <v>0.125</v>
      </c>
      <c r="C5621" t="s">
        <v>349</v>
      </c>
      <c r="D5621">
        <v>2.0699999999999998</v>
      </c>
      <c r="E5621">
        <v>0.61</v>
      </c>
      <c r="F5621">
        <v>0.95</v>
      </c>
      <c r="G5621">
        <v>0.61</v>
      </c>
      <c r="H5621" s="184">
        <f t="shared" ref="H5621:L5621" si="6124">H5597</f>
        <v>8.3333333333333329E-2</v>
      </c>
      <c r="I5621" s="185">
        <f t="shared" si="6124"/>
        <v>236</v>
      </c>
      <c r="J5621" s="185">
        <f t="shared" si="6124"/>
        <v>179</v>
      </c>
      <c r="K5621" s="185">
        <f t="shared" si="6124"/>
        <v>2985</v>
      </c>
      <c r="L5621" s="185">
        <f t="shared" si="6124"/>
        <v>1111</v>
      </c>
      <c r="M5621" s="147"/>
      <c r="N5621" s="143">
        <f t="shared" si="6074"/>
        <v>488.52</v>
      </c>
      <c r="O5621" s="143">
        <f t="shared" si="6070"/>
        <v>109.19</v>
      </c>
      <c r="P5621" s="143">
        <f t="shared" si="6071"/>
        <v>2835.75</v>
      </c>
      <c r="Q5621" s="143">
        <f t="shared" si="6072"/>
        <v>677.71</v>
      </c>
      <c r="R5621" s="188">
        <f t="shared" si="6075"/>
        <v>4111.17</v>
      </c>
      <c r="T5621">
        <v>43270.11</v>
      </c>
      <c r="U5621" s="190">
        <f t="shared" si="6076"/>
        <v>9.5011776027377787E-2</v>
      </c>
    </row>
    <row r="5622" spans="1:21" x14ac:dyDescent="0.2">
      <c r="A5622" s="178">
        <v>42970</v>
      </c>
      <c r="B5622" s="179">
        <v>0.16666666666666666</v>
      </c>
      <c r="C5622" t="s">
        <v>349</v>
      </c>
      <c r="D5622">
        <v>1.68</v>
      </c>
      <c r="E5622">
        <v>0.61</v>
      </c>
      <c r="F5622">
        <v>0.95</v>
      </c>
      <c r="G5622">
        <v>0.61</v>
      </c>
      <c r="H5622" s="184">
        <f t="shared" ref="H5622:L5622" si="6125">H5598</f>
        <v>0.125</v>
      </c>
      <c r="I5622" s="185">
        <f t="shared" si="6125"/>
        <v>201</v>
      </c>
      <c r="J5622" s="185">
        <f t="shared" si="6125"/>
        <v>205</v>
      </c>
      <c r="K5622" s="185">
        <f t="shared" si="6125"/>
        <v>2985</v>
      </c>
      <c r="L5622" s="185">
        <f t="shared" si="6125"/>
        <v>1717</v>
      </c>
      <c r="M5622" s="147"/>
      <c r="N5622" s="143">
        <f t="shared" si="6074"/>
        <v>337.68</v>
      </c>
      <c r="O5622" s="143">
        <f t="shared" si="6070"/>
        <v>125.05</v>
      </c>
      <c r="P5622" s="143">
        <f t="shared" si="6071"/>
        <v>2835.75</v>
      </c>
      <c r="Q5622" s="143">
        <f t="shared" si="6072"/>
        <v>1047.3699999999999</v>
      </c>
      <c r="R5622" s="188">
        <f t="shared" si="6075"/>
        <v>4345.8500000000004</v>
      </c>
      <c r="T5622">
        <v>41332.730000000003</v>
      </c>
      <c r="U5622" s="190">
        <f t="shared" si="6076"/>
        <v>0.10514306700767165</v>
      </c>
    </row>
    <row r="5623" spans="1:21" x14ac:dyDescent="0.2">
      <c r="A5623" s="178">
        <v>42970</v>
      </c>
      <c r="B5623" s="179">
        <v>0.20833333333333334</v>
      </c>
      <c r="C5623" t="s">
        <v>349</v>
      </c>
      <c r="D5623">
        <v>0.25</v>
      </c>
      <c r="E5623">
        <v>1</v>
      </c>
      <c r="F5623">
        <v>0.95</v>
      </c>
      <c r="G5623">
        <v>0.61</v>
      </c>
      <c r="H5623" s="184">
        <f t="shared" ref="H5623:L5623" si="6126">H5599</f>
        <v>0.16666666666666666</v>
      </c>
      <c r="I5623" s="185">
        <f t="shared" si="6126"/>
        <v>185</v>
      </c>
      <c r="J5623" s="185">
        <f t="shared" si="6126"/>
        <v>205</v>
      </c>
      <c r="K5623" s="185">
        <f t="shared" si="6126"/>
        <v>2985</v>
      </c>
      <c r="L5623" s="185">
        <f t="shared" si="6126"/>
        <v>1717</v>
      </c>
      <c r="M5623" s="147"/>
      <c r="N5623" s="143">
        <f t="shared" si="6074"/>
        <v>46.25</v>
      </c>
      <c r="O5623" s="143">
        <f t="shared" si="6070"/>
        <v>205</v>
      </c>
      <c r="P5623" s="143">
        <f t="shared" si="6071"/>
        <v>2835.75</v>
      </c>
      <c r="Q5623" s="143">
        <f t="shared" si="6072"/>
        <v>1047.3699999999999</v>
      </c>
      <c r="R5623" s="188">
        <f t="shared" si="6075"/>
        <v>4134.37</v>
      </c>
      <c r="T5623">
        <v>40159.11</v>
      </c>
      <c r="U5623" s="190">
        <f t="shared" si="6076"/>
        <v>0.10294974166509167</v>
      </c>
    </row>
    <row r="5624" spans="1:21" x14ac:dyDescent="0.2">
      <c r="A5624" s="178">
        <v>42970</v>
      </c>
      <c r="B5624" s="179">
        <v>0.25</v>
      </c>
      <c r="C5624" t="s">
        <v>349</v>
      </c>
      <c r="D5624">
        <v>1</v>
      </c>
      <c r="E5624">
        <v>1.53</v>
      </c>
      <c r="F5624">
        <v>0.95</v>
      </c>
      <c r="G5624">
        <v>0.75</v>
      </c>
      <c r="H5624" s="184">
        <f t="shared" ref="H5624:L5624" si="6127">H5600</f>
        <v>0.20833333333333334</v>
      </c>
      <c r="I5624" s="185">
        <f t="shared" si="6127"/>
        <v>207</v>
      </c>
      <c r="J5624" s="185">
        <f t="shared" si="6127"/>
        <v>283</v>
      </c>
      <c r="K5624" s="185">
        <f t="shared" si="6127"/>
        <v>2985</v>
      </c>
      <c r="L5624" s="185">
        <f t="shared" si="6127"/>
        <v>1717</v>
      </c>
      <c r="M5624" s="147"/>
      <c r="N5624" s="143">
        <f t="shared" si="6074"/>
        <v>207</v>
      </c>
      <c r="O5624" s="143">
        <f t="shared" si="6070"/>
        <v>432.99</v>
      </c>
      <c r="P5624" s="143">
        <f t="shared" si="6071"/>
        <v>2835.75</v>
      </c>
      <c r="Q5624" s="143">
        <f t="shared" si="6072"/>
        <v>1287.75</v>
      </c>
      <c r="R5624" s="188">
        <f t="shared" si="6075"/>
        <v>4763.49</v>
      </c>
      <c r="T5624">
        <v>39827.279999999999</v>
      </c>
      <c r="U5624" s="190">
        <f t="shared" si="6076"/>
        <v>0.11960369877129445</v>
      </c>
    </row>
    <row r="5625" spans="1:21" x14ac:dyDescent="0.2">
      <c r="A5625" s="178">
        <v>42970</v>
      </c>
      <c r="B5625" s="179">
        <v>0.29166666666666669</v>
      </c>
      <c r="C5625" t="s">
        <v>349</v>
      </c>
      <c r="D5625">
        <v>2.11</v>
      </c>
      <c r="E5625">
        <v>2.5</v>
      </c>
      <c r="F5625">
        <v>2.2000000000000002</v>
      </c>
      <c r="G5625">
        <v>2.99</v>
      </c>
      <c r="H5625" s="184">
        <f t="shared" ref="H5625:L5625" si="6128">H5601</f>
        <v>0.25</v>
      </c>
      <c r="I5625" s="185">
        <f t="shared" si="6128"/>
        <v>327</v>
      </c>
      <c r="J5625" s="185">
        <f t="shared" si="6128"/>
        <v>438</v>
      </c>
      <c r="K5625" s="185">
        <f t="shared" si="6128"/>
        <v>2985</v>
      </c>
      <c r="L5625" s="185">
        <f t="shared" si="6128"/>
        <v>1717</v>
      </c>
      <c r="M5625" s="147"/>
      <c r="N5625" s="143">
        <f t="shared" si="6074"/>
        <v>689.96999999999991</v>
      </c>
      <c r="O5625" s="143">
        <f t="shared" si="6070"/>
        <v>1095</v>
      </c>
      <c r="P5625" s="143">
        <f t="shared" si="6071"/>
        <v>6567.0000000000009</v>
      </c>
      <c r="Q5625" s="143">
        <f t="shared" si="6072"/>
        <v>5133.83</v>
      </c>
      <c r="R5625" s="188">
        <f t="shared" si="6075"/>
        <v>13485.800000000001</v>
      </c>
      <c r="T5625">
        <v>40993.14</v>
      </c>
      <c r="U5625" s="190">
        <f t="shared" si="6076"/>
        <v>0.32897699468740382</v>
      </c>
    </row>
    <row r="5626" spans="1:21" x14ac:dyDescent="0.2">
      <c r="A5626" s="178">
        <v>42970</v>
      </c>
      <c r="B5626" s="179">
        <v>0.33333333333333331</v>
      </c>
      <c r="C5626" t="s">
        <v>349</v>
      </c>
      <c r="D5626">
        <v>2.61</v>
      </c>
      <c r="E5626">
        <v>2.38</v>
      </c>
      <c r="F5626">
        <v>2.38</v>
      </c>
      <c r="G5626">
        <v>2.4900000000000002</v>
      </c>
      <c r="H5626" s="184">
        <f t="shared" ref="H5626:L5626" si="6129">H5602</f>
        <v>0.29166666666666669</v>
      </c>
      <c r="I5626" s="185">
        <f t="shared" si="6129"/>
        <v>249</v>
      </c>
      <c r="J5626" s="185">
        <f t="shared" si="6129"/>
        <v>556</v>
      </c>
      <c r="K5626" s="185">
        <f t="shared" si="6129"/>
        <v>2872</v>
      </c>
      <c r="L5626" s="185">
        <f t="shared" si="6129"/>
        <v>2219</v>
      </c>
      <c r="M5626" s="147"/>
      <c r="N5626" s="143">
        <f t="shared" si="6074"/>
        <v>649.89</v>
      </c>
      <c r="O5626" s="143">
        <f t="shared" si="6070"/>
        <v>1323.28</v>
      </c>
      <c r="P5626" s="143">
        <f t="shared" si="6071"/>
        <v>6835.36</v>
      </c>
      <c r="Q5626" s="143">
        <f t="shared" si="6072"/>
        <v>5525.31</v>
      </c>
      <c r="R5626" s="188">
        <f t="shared" si="6075"/>
        <v>14333.84</v>
      </c>
      <c r="T5626">
        <v>43429.55</v>
      </c>
      <c r="U5626" s="190">
        <f t="shared" si="6076"/>
        <v>0.33004808937693342</v>
      </c>
    </row>
    <row r="5627" spans="1:21" x14ac:dyDescent="0.2">
      <c r="A5627" s="178">
        <v>42970</v>
      </c>
      <c r="B5627" s="179">
        <v>0.375</v>
      </c>
      <c r="C5627" t="s">
        <v>349</v>
      </c>
      <c r="D5627">
        <v>2.5</v>
      </c>
      <c r="E5627">
        <v>2.5</v>
      </c>
      <c r="F5627">
        <v>3.08</v>
      </c>
      <c r="G5627">
        <v>3</v>
      </c>
      <c r="H5627" s="184">
        <f t="shared" ref="H5627:L5627" si="6130">H5603</f>
        <v>0.33333333333333331</v>
      </c>
      <c r="I5627" s="185">
        <f t="shared" si="6130"/>
        <v>256</v>
      </c>
      <c r="J5627" s="185">
        <f t="shared" si="6130"/>
        <v>306</v>
      </c>
      <c r="K5627" s="185">
        <f t="shared" si="6130"/>
        <v>2872</v>
      </c>
      <c r="L5627" s="185">
        <f t="shared" si="6130"/>
        <v>2219</v>
      </c>
      <c r="M5627" s="147"/>
      <c r="N5627" s="143">
        <f t="shared" si="6074"/>
        <v>640</v>
      </c>
      <c r="O5627" s="143">
        <f t="shared" si="6070"/>
        <v>765</v>
      </c>
      <c r="P5627" s="143">
        <f t="shared" si="6071"/>
        <v>8845.76</v>
      </c>
      <c r="Q5627" s="143">
        <f t="shared" si="6072"/>
        <v>6657</v>
      </c>
      <c r="R5627" s="188">
        <f t="shared" si="6075"/>
        <v>16907.760000000002</v>
      </c>
      <c r="T5627">
        <v>43716.86</v>
      </c>
      <c r="U5627" s="190">
        <f t="shared" si="6076"/>
        <v>0.38675604789548018</v>
      </c>
    </row>
    <row r="5628" spans="1:21" x14ac:dyDescent="0.2">
      <c r="A5628" s="178">
        <v>42970</v>
      </c>
      <c r="B5628" s="179">
        <v>0.41666666666666669</v>
      </c>
      <c r="C5628" t="s">
        <v>349</v>
      </c>
      <c r="D5628">
        <v>2.11</v>
      </c>
      <c r="E5628">
        <v>3.04</v>
      </c>
      <c r="F5628">
        <v>4.04</v>
      </c>
      <c r="G5628">
        <v>3.9</v>
      </c>
      <c r="H5628" s="184">
        <f t="shared" ref="H5628:L5628" si="6131">H5604</f>
        <v>0.375</v>
      </c>
      <c r="I5628" s="185">
        <f t="shared" si="6131"/>
        <v>156</v>
      </c>
      <c r="J5628" s="185">
        <f t="shared" si="6131"/>
        <v>343</v>
      </c>
      <c r="K5628" s="185">
        <f t="shared" si="6131"/>
        <v>2872</v>
      </c>
      <c r="L5628" s="185">
        <f t="shared" si="6131"/>
        <v>2219</v>
      </c>
      <c r="M5628" s="147"/>
      <c r="N5628" s="143">
        <f t="shared" si="6074"/>
        <v>329.15999999999997</v>
      </c>
      <c r="O5628" s="143">
        <f t="shared" si="6070"/>
        <v>1042.72</v>
      </c>
      <c r="P5628" s="143">
        <f t="shared" si="6071"/>
        <v>11602.88</v>
      </c>
      <c r="Q5628" s="143">
        <f t="shared" si="6072"/>
        <v>8654.1</v>
      </c>
      <c r="R5628" s="188">
        <f t="shared" si="6075"/>
        <v>21628.86</v>
      </c>
      <c r="T5628">
        <v>45178.78</v>
      </c>
      <c r="U5628" s="190">
        <f t="shared" si="6076"/>
        <v>0.47873935506890625</v>
      </c>
    </row>
    <row r="5629" spans="1:21" x14ac:dyDescent="0.2">
      <c r="A5629" s="178">
        <v>42970</v>
      </c>
      <c r="B5629" s="179">
        <v>0.45833333333333331</v>
      </c>
      <c r="C5629" t="s">
        <v>349</v>
      </c>
      <c r="D5629">
        <v>2.11</v>
      </c>
      <c r="E5629">
        <v>4.8899999999999997</v>
      </c>
      <c r="F5629">
        <v>6.21</v>
      </c>
      <c r="G5629">
        <v>3.9</v>
      </c>
      <c r="H5629" s="184">
        <f t="shared" ref="H5629:L5629" si="6132">H5605</f>
        <v>0.41666666666666669</v>
      </c>
      <c r="I5629" s="185">
        <f t="shared" si="6132"/>
        <v>196</v>
      </c>
      <c r="J5629" s="185">
        <f t="shared" si="6132"/>
        <v>315</v>
      </c>
      <c r="K5629" s="185">
        <f t="shared" si="6132"/>
        <v>2872</v>
      </c>
      <c r="L5629" s="185">
        <f t="shared" si="6132"/>
        <v>2219</v>
      </c>
      <c r="M5629" s="147"/>
      <c r="N5629" s="143">
        <f t="shared" si="6074"/>
        <v>413.56</v>
      </c>
      <c r="O5629" s="143">
        <f t="shared" si="6070"/>
        <v>1540.35</v>
      </c>
      <c r="P5629" s="143">
        <f t="shared" si="6071"/>
        <v>17835.12</v>
      </c>
      <c r="Q5629" s="143">
        <f t="shared" si="6072"/>
        <v>8654.1</v>
      </c>
      <c r="R5629" s="188">
        <f t="shared" si="6075"/>
        <v>28443.129999999997</v>
      </c>
      <c r="T5629">
        <v>48021.34</v>
      </c>
      <c r="U5629" s="190">
        <f t="shared" si="6076"/>
        <v>0.59230188078883261</v>
      </c>
    </row>
    <row r="5630" spans="1:21" x14ac:dyDescent="0.2">
      <c r="A5630" s="178">
        <v>42970</v>
      </c>
      <c r="B5630" s="179">
        <v>0.5</v>
      </c>
      <c r="C5630" t="s">
        <v>349</v>
      </c>
      <c r="D5630">
        <v>1</v>
      </c>
      <c r="E5630">
        <v>7.73</v>
      </c>
      <c r="F5630">
        <v>9.23</v>
      </c>
      <c r="G5630">
        <v>3</v>
      </c>
      <c r="H5630" s="184">
        <f t="shared" ref="H5630:L5630" si="6133">H5606</f>
        <v>0.45833333333333331</v>
      </c>
      <c r="I5630" s="185">
        <f t="shared" si="6133"/>
        <v>226</v>
      </c>
      <c r="J5630" s="185">
        <f t="shared" si="6133"/>
        <v>326</v>
      </c>
      <c r="K5630" s="185">
        <f t="shared" si="6133"/>
        <v>2842</v>
      </c>
      <c r="L5630" s="185">
        <f t="shared" si="6133"/>
        <v>1635</v>
      </c>
      <c r="M5630" s="147"/>
      <c r="N5630" s="143">
        <f t="shared" si="6074"/>
        <v>226</v>
      </c>
      <c r="O5630" s="143">
        <f t="shared" si="6070"/>
        <v>2519.98</v>
      </c>
      <c r="P5630" s="143">
        <f t="shared" si="6071"/>
        <v>26231.66</v>
      </c>
      <c r="Q5630" s="143">
        <f t="shared" si="6072"/>
        <v>4905</v>
      </c>
      <c r="R5630" s="188">
        <f t="shared" si="6075"/>
        <v>33882.639999999999</v>
      </c>
      <c r="T5630">
        <v>51320.93</v>
      </c>
      <c r="U5630" s="190">
        <f t="shared" si="6076"/>
        <v>0.66021095097068583</v>
      </c>
    </row>
    <row r="5631" spans="1:21" x14ac:dyDescent="0.2">
      <c r="A5631" s="178">
        <v>42970</v>
      </c>
      <c r="B5631" s="179">
        <v>0.54166666666666663</v>
      </c>
      <c r="C5631" t="s">
        <v>349</v>
      </c>
      <c r="D5631">
        <v>1.28</v>
      </c>
      <c r="E5631">
        <v>9.01</v>
      </c>
      <c r="F5631">
        <v>10.19</v>
      </c>
      <c r="G5631">
        <v>3.9</v>
      </c>
      <c r="H5631" s="184">
        <f t="shared" ref="H5631:L5631" si="6134">H5607</f>
        <v>0.5</v>
      </c>
      <c r="I5631" s="185">
        <f t="shared" si="6134"/>
        <v>222</v>
      </c>
      <c r="J5631" s="185">
        <f t="shared" si="6134"/>
        <v>319</v>
      </c>
      <c r="K5631" s="185">
        <f t="shared" si="6134"/>
        <v>2842</v>
      </c>
      <c r="L5631" s="185">
        <f t="shared" si="6134"/>
        <v>1635</v>
      </c>
      <c r="M5631" s="147"/>
      <c r="N5631" s="143">
        <f t="shared" si="6074"/>
        <v>284.16000000000003</v>
      </c>
      <c r="O5631" s="143">
        <f t="shared" si="6070"/>
        <v>2874.19</v>
      </c>
      <c r="P5631" s="143">
        <f t="shared" si="6071"/>
        <v>28959.98</v>
      </c>
      <c r="Q5631" s="143">
        <f t="shared" si="6072"/>
        <v>6376.5</v>
      </c>
      <c r="R5631" s="188">
        <f t="shared" si="6075"/>
        <v>38494.83</v>
      </c>
      <c r="T5631">
        <v>54460.03</v>
      </c>
      <c r="U5631" s="190">
        <f t="shared" si="6076"/>
        <v>0.70684555260068715</v>
      </c>
    </row>
    <row r="5632" spans="1:21" x14ac:dyDescent="0.2">
      <c r="A5632" s="178">
        <v>42970</v>
      </c>
      <c r="B5632" s="179">
        <v>0.58333333333333337</v>
      </c>
      <c r="C5632" t="s">
        <v>349</v>
      </c>
      <c r="D5632">
        <v>2.11</v>
      </c>
      <c r="E5632">
        <v>14.04</v>
      </c>
      <c r="F5632">
        <v>16.149999999999999</v>
      </c>
      <c r="G5632">
        <v>4.8099999999999996</v>
      </c>
      <c r="H5632" s="184">
        <f t="shared" ref="H5632:L5632" si="6135">H5608</f>
        <v>0.54166666666666663</v>
      </c>
      <c r="I5632" s="185">
        <f t="shared" si="6135"/>
        <v>195</v>
      </c>
      <c r="J5632" s="185">
        <f t="shared" si="6135"/>
        <v>299</v>
      </c>
      <c r="K5632" s="185">
        <f t="shared" si="6135"/>
        <v>2842</v>
      </c>
      <c r="L5632" s="185">
        <f t="shared" si="6135"/>
        <v>1635</v>
      </c>
      <c r="M5632" s="147"/>
      <c r="N5632" s="143">
        <f t="shared" si="6074"/>
        <v>411.45</v>
      </c>
      <c r="O5632" s="143">
        <f t="shared" si="6070"/>
        <v>4197.96</v>
      </c>
      <c r="P5632" s="143">
        <f t="shared" si="6071"/>
        <v>45898.299999999996</v>
      </c>
      <c r="Q5632" s="143">
        <f t="shared" si="6072"/>
        <v>7864.3499999999995</v>
      </c>
      <c r="R5632" s="188">
        <f t="shared" si="6075"/>
        <v>58372.05999999999</v>
      </c>
      <c r="T5632">
        <v>57467.55</v>
      </c>
      <c r="U5632" s="190">
        <f t="shared" si="6076"/>
        <v>1.0157394912433189</v>
      </c>
    </row>
    <row r="5633" spans="1:21" x14ac:dyDescent="0.2">
      <c r="A5633" s="178">
        <v>42970</v>
      </c>
      <c r="B5633" s="179">
        <v>0.625</v>
      </c>
      <c r="C5633" t="s">
        <v>349</v>
      </c>
      <c r="D5633">
        <v>2.11</v>
      </c>
      <c r="E5633">
        <v>17.829999999999998</v>
      </c>
      <c r="F5633">
        <v>22.83</v>
      </c>
      <c r="G5633">
        <v>3.9</v>
      </c>
      <c r="H5633" s="184">
        <f t="shared" ref="H5633:L5633" si="6136">H5609</f>
        <v>0.58333333333333337</v>
      </c>
      <c r="I5633" s="185">
        <f t="shared" si="6136"/>
        <v>205</v>
      </c>
      <c r="J5633" s="185">
        <f t="shared" si="6136"/>
        <v>237</v>
      </c>
      <c r="K5633" s="185">
        <f t="shared" si="6136"/>
        <v>2842</v>
      </c>
      <c r="L5633" s="185">
        <f t="shared" si="6136"/>
        <v>1635</v>
      </c>
      <c r="M5633" s="147"/>
      <c r="N5633" s="143">
        <f t="shared" si="6074"/>
        <v>432.54999999999995</v>
      </c>
      <c r="O5633" s="143">
        <f t="shared" si="6070"/>
        <v>4225.71</v>
      </c>
      <c r="P5633" s="143">
        <f t="shared" si="6071"/>
        <v>64882.859999999993</v>
      </c>
      <c r="Q5633" s="143">
        <f t="shared" si="6072"/>
        <v>6376.5</v>
      </c>
      <c r="R5633" s="188">
        <f t="shared" si="6075"/>
        <v>75917.62</v>
      </c>
      <c r="T5633">
        <v>60291.78</v>
      </c>
      <c r="U5633" s="190">
        <f t="shared" si="6076"/>
        <v>1.2591703213937289</v>
      </c>
    </row>
    <row r="5634" spans="1:21" x14ac:dyDescent="0.2">
      <c r="A5634" s="178">
        <v>42970</v>
      </c>
      <c r="B5634" s="179">
        <v>0.66666666666666663</v>
      </c>
      <c r="C5634" t="s">
        <v>349</v>
      </c>
      <c r="D5634">
        <v>3.2</v>
      </c>
      <c r="E5634">
        <v>28.42</v>
      </c>
      <c r="F5634">
        <v>32.51</v>
      </c>
      <c r="G5634">
        <v>3.9</v>
      </c>
      <c r="H5634" s="184">
        <f t="shared" ref="H5634:L5634" si="6137">H5610</f>
        <v>0.625</v>
      </c>
      <c r="I5634" s="185">
        <f t="shared" si="6137"/>
        <v>212</v>
      </c>
      <c r="J5634" s="185">
        <f t="shared" si="6137"/>
        <v>213</v>
      </c>
      <c r="K5634" s="185">
        <f t="shared" si="6137"/>
        <v>2842</v>
      </c>
      <c r="L5634" s="185">
        <f t="shared" si="6137"/>
        <v>1380</v>
      </c>
      <c r="M5634" s="147"/>
      <c r="N5634" s="143">
        <f t="shared" si="6074"/>
        <v>678.40000000000009</v>
      </c>
      <c r="O5634" s="143">
        <f t="shared" si="6070"/>
        <v>6053.46</v>
      </c>
      <c r="P5634" s="143">
        <f t="shared" si="6071"/>
        <v>92393.42</v>
      </c>
      <c r="Q5634" s="143">
        <f t="shared" si="6072"/>
        <v>5382</v>
      </c>
      <c r="R5634" s="188">
        <f t="shared" si="6075"/>
        <v>104507.28</v>
      </c>
      <c r="T5634">
        <v>62109.29</v>
      </c>
      <c r="U5634" s="190">
        <f t="shared" si="6076"/>
        <v>1.6826352386253327</v>
      </c>
    </row>
    <row r="5635" spans="1:21" x14ac:dyDescent="0.2">
      <c r="A5635" s="178">
        <v>42970</v>
      </c>
      <c r="B5635" s="179">
        <v>0.70833333333333337</v>
      </c>
      <c r="C5635" t="s">
        <v>349</v>
      </c>
      <c r="D5635">
        <v>3.5</v>
      </c>
      <c r="E5635">
        <v>20.81</v>
      </c>
      <c r="F5635">
        <v>27</v>
      </c>
      <c r="G5635">
        <v>3.9</v>
      </c>
      <c r="H5635" s="184">
        <f t="shared" ref="H5635:L5635" si="6138">H5611</f>
        <v>0.66666666666666663</v>
      </c>
      <c r="I5635" s="185">
        <f t="shared" si="6138"/>
        <v>191</v>
      </c>
      <c r="J5635" s="185">
        <f t="shared" si="6138"/>
        <v>237</v>
      </c>
      <c r="K5635" s="185">
        <f t="shared" si="6138"/>
        <v>2842</v>
      </c>
      <c r="L5635" s="185">
        <f t="shared" si="6138"/>
        <v>1380</v>
      </c>
      <c r="M5635" s="147"/>
      <c r="N5635" s="143">
        <f t="shared" si="6074"/>
        <v>668.5</v>
      </c>
      <c r="O5635" s="143">
        <f t="shared" si="6070"/>
        <v>4931.9699999999993</v>
      </c>
      <c r="P5635" s="143">
        <f t="shared" si="6071"/>
        <v>76734</v>
      </c>
      <c r="Q5635" s="143">
        <f t="shared" si="6072"/>
        <v>5382</v>
      </c>
      <c r="R5635" s="188">
        <f t="shared" si="6075"/>
        <v>87716.47</v>
      </c>
      <c r="T5635">
        <v>63142.33</v>
      </c>
      <c r="U5635" s="190">
        <f t="shared" si="6076"/>
        <v>1.3891864617602803</v>
      </c>
    </row>
    <row r="5636" spans="1:21" x14ac:dyDescent="0.2">
      <c r="A5636" s="178">
        <v>42970</v>
      </c>
      <c r="B5636" s="179">
        <v>0.75</v>
      </c>
      <c r="C5636" t="s">
        <v>349</v>
      </c>
      <c r="D5636">
        <v>2.4700000000000002</v>
      </c>
      <c r="E5636">
        <v>11.53</v>
      </c>
      <c r="F5636">
        <v>14.55</v>
      </c>
      <c r="G5636">
        <v>3.12</v>
      </c>
      <c r="H5636" s="184">
        <f t="shared" ref="H5636:L5636" si="6139">H5612</f>
        <v>0.70833333333333337</v>
      </c>
      <c r="I5636" s="185">
        <f t="shared" si="6139"/>
        <v>218</v>
      </c>
      <c r="J5636" s="185">
        <f t="shared" si="6139"/>
        <v>258</v>
      </c>
      <c r="K5636" s="185">
        <f t="shared" si="6139"/>
        <v>2842</v>
      </c>
      <c r="L5636" s="185">
        <f t="shared" si="6139"/>
        <v>1380</v>
      </c>
      <c r="M5636" s="147"/>
      <c r="N5636" s="143">
        <f t="shared" si="6074"/>
        <v>538.46</v>
      </c>
      <c r="O5636" s="143">
        <f t="shared" ref="O5636:O5699" si="6140">E5636*J5636</f>
        <v>2974.74</v>
      </c>
      <c r="P5636" s="143">
        <f t="shared" ref="P5636:P5699" si="6141">F5636*K5636</f>
        <v>41351.1</v>
      </c>
      <c r="Q5636" s="143">
        <f t="shared" ref="Q5636:Q5699" si="6142">G5636*L5636</f>
        <v>4305.6000000000004</v>
      </c>
      <c r="R5636" s="188">
        <f t="shared" si="6075"/>
        <v>49169.899999999994</v>
      </c>
      <c r="T5636">
        <v>63279.43</v>
      </c>
      <c r="U5636" s="190">
        <f t="shared" si="6076"/>
        <v>0.77702817487452069</v>
      </c>
    </row>
    <row r="5637" spans="1:21" x14ac:dyDescent="0.2">
      <c r="A5637" s="178">
        <v>42970</v>
      </c>
      <c r="B5637" s="179">
        <v>0.79166666666666663</v>
      </c>
      <c r="C5637" t="s">
        <v>349</v>
      </c>
      <c r="D5637">
        <v>3.5</v>
      </c>
      <c r="E5637">
        <v>4.93</v>
      </c>
      <c r="F5637">
        <v>11.9</v>
      </c>
      <c r="G5637">
        <v>1</v>
      </c>
      <c r="H5637" s="184">
        <f t="shared" ref="H5637:L5637" si="6143">H5613</f>
        <v>0.75</v>
      </c>
      <c r="I5637" s="185">
        <f t="shared" si="6143"/>
        <v>240</v>
      </c>
      <c r="J5637" s="185">
        <f t="shared" si="6143"/>
        <v>365</v>
      </c>
      <c r="K5637" s="185">
        <f t="shared" si="6143"/>
        <v>2842</v>
      </c>
      <c r="L5637" s="185">
        <f t="shared" si="6143"/>
        <v>1380</v>
      </c>
      <c r="M5637" s="147"/>
      <c r="N5637" s="143">
        <f t="shared" ref="N5637:N5700" si="6144">D5637*I5637</f>
        <v>840</v>
      </c>
      <c r="O5637" s="143">
        <f t="shared" si="6140"/>
        <v>1799.4499999999998</v>
      </c>
      <c r="P5637" s="143">
        <f t="shared" si="6141"/>
        <v>33819.800000000003</v>
      </c>
      <c r="Q5637" s="143">
        <f t="shared" si="6142"/>
        <v>1380</v>
      </c>
      <c r="R5637" s="188">
        <f t="shared" ref="R5637:R5700" si="6145">SUM(N5637:Q5637)</f>
        <v>37839.25</v>
      </c>
      <c r="T5637">
        <v>62378.53</v>
      </c>
      <c r="U5637" s="190">
        <f t="shared" ref="U5637:U5700" si="6146">R5637/T5637</f>
        <v>0.60660695274479859</v>
      </c>
    </row>
    <row r="5638" spans="1:21" x14ac:dyDescent="0.2">
      <c r="A5638" s="178">
        <v>42970</v>
      </c>
      <c r="B5638" s="179">
        <v>0.83333333333333337</v>
      </c>
      <c r="C5638" t="s">
        <v>349</v>
      </c>
      <c r="D5638">
        <v>3.5</v>
      </c>
      <c r="E5638">
        <v>6.95</v>
      </c>
      <c r="F5638">
        <v>9.01</v>
      </c>
      <c r="G5638">
        <v>0.99</v>
      </c>
      <c r="H5638" s="184">
        <f t="shared" ref="H5638:L5638" si="6147">H5614</f>
        <v>0.79166666666666663</v>
      </c>
      <c r="I5638" s="185">
        <f t="shared" si="6147"/>
        <v>320</v>
      </c>
      <c r="J5638" s="185">
        <f t="shared" si="6147"/>
        <v>214</v>
      </c>
      <c r="K5638" s="185">
        <f t="shared" si="6147"/>
        <v>2842</v>
      </c>
      <c r="L5638" s="185">
        <f t="shared" si="6147"/>
        <v>1426</v>
      </c>
      <c r="M5638" s="147"/>
      <c r="N5638" s="143">
        <f t="shared" si="6144"/>
        <v>1120</v>
      </c>
      <c r="O5638" s="143">
        <f t="shared" si="6140"/>
        <v>1487.3</v>
      </c>
      <c r="P5638" s="143">
        <f t="shared" si="6141"/>
        <v>25606.42</v>
      </c>
      <c r="Q5638" s="143">
        <f t="shared" si="6142"/>
        <v>1411.74</v>
      </c>
      <c r="R5638" s="188">
        <f t="shared" si="6145"/>
        <v>29625.46</v>
      </c>
      <c r="T5638">
        <v>60450.18</v>
      </c>
      <c r="U5638" s="190">
        <f t="shared" si="6146"/>
        <v>0.49008059198500314</v>
      </c>
    </row>
    <row r="5639" spans="1:21" x14ac:dyDescent="0.2">
      <c r="A5639" s="178">
        <v>42970</v>
      </c>
      <c r="B5639" s="179">
        <v>0.875</v>
      </c>
      <c r="C5639" t="s">
        <v>349</v>
      </c>
      <c r="D5639">
        <v>5.21</v>
      </c>
      <c r="E5639">
        <v>4.49</v>
      </c>
      <c r="F5639">
        <v>8.07</v>
      </c>
      <c r="G5639">
        <v>0.97</v>
      </c>
      <c r="H5639" s="184">
        <f t="shared" ref="H5639:L5639" si="6148">H5615</f>
        <v>0.83333333333333337</v>
      </c>
      <c r="I5639" s="185">
        <f t="shared" si="6148"/>
        <v>322</v>
      </c>
      <c r="J5639" s="185">
        <f t="shared" si="6148"/>
        <v>178</v>
      </c>
      <c r="K5639" s="185">
        <f t="shared" si="6148"/>
        <v>2842</v>
      </c>
      <c r="L5639" s="185">
        <f t="shared" si="6148"/>
        <v>1426</v>
      </c>
      <c r="M5639" s="147"/>
      <c r="N5639" s="143">
        <f t="shared" si="6144"/>
        <v>1677.62</v>
      </c>
      <c r="O5639" s="143">
        <f t="shared" si="6140"/>
        <v>799.22</v>
      </c>
      <c r="P5639" s="143">
        <f t="shared" si="6141"/>
        <v>22934.940000000002</v>
      </c>
      <c r="Q5639" s="143">
        <f t="shared" si="6142"/>
        <v>1383.22</v>
      </c>
      <c r="R5639" s="188">
        <f t="shared" si="6145"/>
        <v>26795.000000000004</v>
      </c>
      <c r="T5639">
        <v>57981.37</v>
      </c>
      <c r="U5639" s="190">
        <f t="shared" si="6146"/>
        <v>0.46213119834871103</v>
      </c>
    </row>
    <row r="5640" spans="1:21" x14ac:dyDescent="0.2">
      <c r="A5640" s="178">
        <v>42970</v>
      </c>
      <c r="B5640" s="179">
        <v>0.91666666666666663</v>
      </c>
      <c r="C5640" t="s">
        <v>349</v>
      </c>
      <c r="D5640">
        <v>7.55</v>
      </c>
      <c r="E5640">
        <v>4.1500000000000004</v>
      </c>
      <c r="F5640">
        <v>6</v>
      </c>
      <c r="G5640">
        <v>1</v>
      </c>
      <c r="H5640" s="184">
        <f t="shared" ref="H5640:L5640" si="6149">H5616</f>
        <v>0.875</v>
      </c>
      <c r="I5640" s="185">
        <f t="shared" si="6149"/>
        <v>337</v>
      </c>
      <c r="J5640" s="185">
        <f t="shared" si="6149"/>
        <v>173</v>
      </c>
      <c r="K5640" s="185">
        <f t="shared" si="6149"/>
        <v>2842</v>
      </c>
      <c r="L5640" s="185">
        <f t="shared" si="6149"/>
        <v>1426</v>
      </c>
      <c r="M5640" s="147"/>
      <c r="N5640" s="143">
        <f t="shared" si="6144"/>
        <v>2544.35</v>
      </c>
      <c r="O5640" s="143">
        <f t="shared" si="6140"/>
        <v>717.95</v>
      </c>
      <c r="P5640" s="143">
        <f t="shared" si="6141"/>
        <v>17052</v>
      </c>
      <c r="Q5640" s="143">
        <f t="shared" si="6142"/>
        <v>1426</v>
      </c>
      <c r="R5640" s="188">
        <f t="shared" si="6145"/>
        <v>21740.3</v>
      </c>
      <c r="T5640">
        <v>56778.96</v>
      </c>
      <c r="U5640" s="190">
        <f t="shared" si="6146"/>
        <v>0.38289359297880765</v>
      </c>
    </row>
    <row r="5641" spans="1:21" x14ac:dyDescent="0.2">
      <c r="A5641" s="178">
        <v>42970</v>
      </c>
      <c r="B5641" s="179">
        <v>0.95833333333333337</v>
      </c>
      <c r="C5641" t="s">
        <v>349</v>
      </c>
      <c r="D5641">
        <v>16.41</v>
      </c>
      <c r="E5641">
        <v>3.14</v>
      </c>
      <c r="F5641">
        <v>3</v>
      </c>
      <c r="G5641">
        <v>0.12</v>
      </c>
      <c r="H5641" s="184">
        <f t="shared" ref="H5641:L5641" si="6150">H5617</f>
        <v>0.91666666666666663</v>
      </c>
      <c r="I5641" s="185">
        <f t="shared" si="6150"/>
        <v>394</v>
      </c>
      <c r="J5641" s="185">
        <f t="shared" si="6150"/>
        <v>194</v>
      </c>
      <c r="K5641" s="185">
        <f t="shared" si="6150"/>
        <v>2842</v>
      </c>
      <c r="L5641" s="185">
        <f t="shared" si="6150"/>
        <v>1426</v>
      </c>
      <c r="M5641" s="147"/>
      <c r="N5641" s="143">
        <f t="shared" si="6144"/>
        <v>6465.54</v>
      </c>
      <c r="O5641" s="143">
        <f t="shared" si="6140"/>
        <v>609.16</v>
      </c>
      <c r="P5641" s="143">
        <f t="shared" si="6141"/>
        <v>8526</v>
      </c>
      <c r="Q5641" s="143">
        <f t="shared" si="6142"/>
        <v>171.12</v>
      </c>
      <c r="R5641" s="188">
        <f t="shared" si="6145"/>
        <v>15771.820000000002</v>
      </c>
      <c r="T5641">
        <v>54369.5</v>
      </c>
      <c r="U5641" s="190">
        <f t="shared" si="6146"/>
        <v>0.29008580178224924</v>
      </c>
    </row>
    <row r="5642" spans="1:21" x14ac:dyDescent="0.2">
      <c r="A5642" s="178">
        <v>42970</v>
      </c>
      <c r="B5642" s="180">
        <v>1</v>
      </c>
      <c r="C5642" t="s">
        <v>349</v>
      </c>
      <c r="D5642">
        <v>8.61</v>
      </c>
      <c r="E5642">
        <v>2.61</v>
      </c>
      <c r="F5642">
        <v>1.1499999999999999</v>
      </c>
      <c r="G5642">
        <v>0.01</v>
      </c>
      <c r="H5642" s="184">
        <f t="shared" ref="H5642:L5642" si="6151">H5618</f>
        <v>0.95833333333333337</v>
      </c>
      <c r="I5642" s="185">
        <f t="shared" si="6151"/>
        <v>389</v>
      </c>
      <c r="J5642" s="185">
        <f t="shared" si="6151"/>
        <v>265</v>
      </c>
      <c r="K5642" s="185">
        <f t="shared" si="6151"/>
        <v>2985</v>
      </c>
      <c r="L5642" s="185">
        <f t="shared" si="6151"/>
        <v>1111</v>
      </c>
      <c r="M5642" s="147"/>
      <c r="N5642" s="143">
        <f t="shared" si="6144"/>
        <v>3349.29</v>
      </c>
      <c r="O5642" s="143">
        <f t="shared" si="6140"/>
        <v>691.65</v>
      </c>
      <c r="P5642" s="143">
        <f t="shared" si="6141"/>
        <v>3432.7499999999995</v>
      </c>
      <c r="Q5642" s="143">
        <f t="shared" si="6142"/>
        <v>11.11</v>
      </c>
      <c r="R5642" s="188">
        <f t="shared" si="6145"/>
        <v>7484.7999999999993</v>
      </c>
      <c r="T5642">
        <v>50396.34</v>
      </c>
      <c r="U5642" s="190">
        <f t="shared" si="6146"/>
        <v>0.14851872179606693</v>
      </c>
    </row>
    <row r="5643" spans="1:21" x14ac:dyDescent="0.2">
      <c r="A5643" s="178">
        <v>42971</v>
      </c>
      <c r="B5643" s="179">
        <v>4.1666666666666664E-2</v>
      </c>
      <c r="C5643" t="s">
        <v>349</v>
      </c>
      <c r="D5643">
        <v>3.98</v>
      </c>
      <c r="E5643">
        <v>2.11</v>
      </c>
      <c r="F5643">
        <v>0.99</v>
      </c>
      <c r="G5643">
        <v>0.01</v>
      </c>
      <c r="H5643" s="184">
        <f t="shared" ref="H5643:L5643" si="6152">H5619</f>
        <v>1</v>
      </c>
      <c r="I5643" s="185">
        <f t="shared" si="6152"/>
        <v>362</v>
      </c>
      <c r="J5643" s="185">
        <f t="shared" si="6152"/>
        <v>243</v>
      </c>
      <c r="K5643" s="185">
        <f t="shared" si="6152"/>
        <v>2985</v>
      </c>
      <c r="L5643" s="185">
        <f t="shared" si="6152"/>
        <v>1111</v>
      </c>
      <c r="M5643" s="147"/>
      <c r="N5643" s="143">
        <f t="shared" si="6144"/>
        <v>1440.76</v>
      </c>
      <c r="O5643" s="143">
        <f t="shared" si="6140"/>
        <v>512.73</v>
      </c>
      <c r="P5643" s="143">
        <f t="shared" si="6141"/>
        <v>2955.15</v>
      </c>
      <c r="Q5643" s="143">
        <f t="shared" si="6142"/>
        <v>11.11</v>
      </c>
      <c r="R5643" s="188">
        <f t="shared" si="6145"/>
        <v>4919.75</v>
      </c>
      <c r="T5643">
        <v>46436.45</v>
      </c>
      <c r="U5643" s="190">
        <f t="shared" si="6146"/>
        <v>0.10594586795502241</v>
      </c>
    </row>
    <row r="5644" spans="1:21" x14ac:dyDescent="0.2">
      <c r="A5644" s="178">
        <v>42971</v>
      </c>
      <c r="B5644" s="179">
        <v>8.3333333333333329E-2</v>
      </c>
      <c r="C5644" t="s">
        <v>349</v>
      </c>
      <c r="D5644">
        <v>3.42</v>
      </c>
      <c r="E5644">
        <v>0.95</v>
      </c>
      <c r="F5644">
        <v>0.95</v>
      </c>
      <c r="G5644">
        <v>0.01</v>
      </c>
      <c r="H5644" s="184">
        <f t="shared" ref="H5644:L5644" si="6153">H5620</f>
        <v>4.1666666666666664E-2</v>
      </c>
      <c r="I5644" s="185">
        <f t="shared" si="6153"/>
        <v>294</v>
      </c>
      <c r="J5644" s="185">
        <f t="shared" si="6153"/>
        <v>212</v>
      </c>
      <c r="K5644" s="185">
        <f t="shared" si="6153"/>
        <v>2985</v>
      </c>
      <c r="L5644" s="185">
        <f t="shared" si="6153"/>
        <v>1111</v>
      </c>
      <c r="M5644" s="147"/>
      <c r="N5644" s="143">
        <f t="shared" si="6144"/>
        <v>1005.48</v>
      </c>
      <c r="O5644" s="143">
        <f t="shared" si="6140"/>
        <v>201.39999999999998</v>
      </c>
      <c r="P5644" s="143">
        <f t="shared" si="6141"/>
        <v>2835.75</v>
      </c>
      <c r="Q5644" s="143">
        <f t="shared" si="6142"/>
        <v>11.11</v>
      </c>
      <c r="R5644" s="188">
        <f t="shared" si="6145"/>
        <v>4053.7400000000002</v>
      </c>
      <c r="T5644">
        <v>43119.1</v>
      </c>
      <c r="U5644" s="190">
        <f t="shared" si="6146"/>
        <v>9.4012630133745848E-2</v>
      </c>
    </row>
    <row r="5645" spans="1:21" x14ac:dyDescent="0.2">
      <c r="A5645" s="178">
        <v>42971</v>
      </c>
      <c r="B5645" s="179">
        <v>0.125</v>
      </c>
      <c r="C5645" t="s">
        <v>349</v>
      </c>
      <c r="D5645">
        <v>2.61</v>
      </c>
      <c r="E5645">
        <v>0.5</v>
      </c>
      <c r="F5645">
        <v>0.95</v>
      </c>
      <c r="G5645">
        <v>0.5</v>
      </c>
      <c r="H5645" s="184">
        <f t="shared" ref="H5645:L5645" si="6154">H5621</f>
        <v>8.3333333333333329E-2</v>
      </c>
      <c r="I5645" s="185">
        <f t="shared" si="6154"/>
        <v>236</v>
      </c>
      <c r="J5645" s="185">
        <f t="shared" si="6154"/>
        <v>179</v>
      </c>
      <c r="K5645" s="185">
        <f t="shared" si="6154"/>
        <v>2985</v>
      </c>
      <c r="L5645" s="185">
        <f t="shared" si="6154"/>
        <v>1111</v>
      </c>
      <c r="M5645" s="147"/>
      <c r="N5645" s="143">
        <f t="shared" si="6144"/>
        <v>615.95999999999992</v>
      </c>
      <c r="O5645" s="143">
        <f t="shared" si="6140"/>
        <v>89.5</v>
      </c>
      <c r="P5645" s="143">
        <f t="shared" si="6141"/>
        <v>2835.75</v>
      </c>
      <c r="Q5645" s="143">
        <f t="shared" si="6142"/>
        <v>555.5</v>
      </c>
      <c r="R5645" s="188">
        <f t="shared" si="6145"/>
        <v>4096.71</v>
      </c>
      <c r="T5645">
        <v>40802.81</v>
      </c>
      <c r="U5645" s="190">
        <f t="shared" si="6146"/>
        <v>0.10040264383752003</v>
      </c>
    </row>
    <row r="5646" spans="1:21" x14ac:dyDescent="0.2">
      <c r="A5646" s="178">
        <v>42971</v>
      </c>
      <c r="B5646" s="179">
        <v>0.16666666666666666</v>
      </c>
      <c r="C5646" t="s">
        <v>349</v>
      </c>
      <c r="D5646">
        <v>2.11</v>
      </c>
      <c r="E5646">
        <v>0.5</v>
      </c>
      <c r="F5646">
        <v>0.95</v>
      </c>
      <c r="G5646">
        <v>0.5</v>
      </c>
      <c r="H5646" s="184">
        <f t="shared" ref="H5646:L5646" si="6155">H5622</f>
        <v>0.125</v>
      </c>
      <c r="I5646" s="185">
        <f t="shared" si="6155"/>
        <v>201</v>
      </c>
      <c r="J5646" s="185">
        <f t="shared" si="6155"/>
        <v>205</v>
      </c>
      <c r="K5646" s="185">
        <f t="shared" si="6155"/>
        <v>2985</v>
      </c>
      <c r="L5646" s="185">
        <f t="shared" si="6155"/>
        <v>1717</v>
      </c>
      <c r="M5646" s="147"/>
      <c r="N5646" s="143">
        <f t="shared" si="6144"/>
        <v>424.10999999999996</v>
      </c>
      <c r="O5646" s="143">
        <f t="shared" si="6140"/>
        <v>102.5</v>
      </c>
      <c r="P5646" s="143">
        <f t="shared" si="6141"/>
        <v>2835.75</v>
      </c>
      <c r="Q5646" s="143">
        <f t="shared" si="6142"/>
        <v>858.5</v>
      </c>
      <c r="R5646" s="188">
        <f t="shared" si="6145"/>
        <v>4220.8599999999997</v>
      </c>
      <c r="T5646">
        <v>39266.03</v>
      </c>
      <c r="U5646" s="190">
        <f t="shared" si="6146"/>
        <v>0.10749393305103673</v>
      </c>
    </row>
    <row r="5647" spans="1:21" x14ac:dyDescent="0.2">
      <c r="A5647" s="178">
        <v>42971</v>
      </c>
      <c r="B5647" s="179">
        <v>0.20833333333333334</v>
      </c>
      <c r="C5647" t="s">
        <v>349</v>
      </c>
      <c r="D5647">
        <v>0.25</v>
      </c>
      <c r="E5647">
        <v>0.5</v>
      </c>
      <c r="F5647">
        <v>0.95</v>
      </c>
      <c r="G5647">
        <v>0.5</v>
      </c>
      <c r="H5647" s="184">
        <f t="shared" ref="H5647:L5647" si="6156">H5623</f>
        <v>0.16666666666666666</v>
      </c>
      <c r="I5647" s="185">
        <f t="shared" si="6156"/>
        <v>185</v>
      </c>
      <c r="J5647" s="185">
        <f t="shared" si="6156"/>
        <v>205</v>
      </c>
      <c r="K5647" s="185">
        <f t="shared" si="6156"/>
        <v>2985</v>
      </c>
      <c r="L5647" s="185">
        <f t="shared" si="6156"/>
        <v>1717</v>
      </c>
      <c r="M5647" s="147"/>
      <c r="N5647" s="143">
        <f t="shared" si="6144"/>
        <v>46.25</v>
      </c>
      <c r="O5647" s="143">
        <f t="shared" si="6140"/>
        <v>102.5</v>
      </c>
      <c r="P5647" s="143">
        <f t="shared" si="6141"/>
        <v>2835.75</v>
      </c>
      <c r="Q5647" s="143">
        <f t="shared" si="6142"/>
        <v>858.5</v>
      </c>
      <c r="R5647" s="188">
        <f t="shared" si="6145"/>
        <v>3843</v>
      </c>
      <c r="T5647">
        <v>38406.730000000003</v>
      </c>
      <c r="U5647" s="190">
        <f t="shared" si="6146"/>
        <v>0.10006058833959568</v>
      </c>
    </row>
    <row r="5648" spans="1:21" x14ac:dyDescent="0.2">
      <c r="A5648" s="178">
        <v>42971</v>
      </c>
      <c r="B5648" s="179">
        <v>0.25</v>
      </c>
      <c r="C5648" t="s">
        <v>349</v>
      </c>
      <c r="D5648">
        <v>1</v>
      </c>
      <c r="E5648">
        <v>1.7</v>
      </c>
      <c r="F5648">
        <v>0.95</v>
      </c>
      <c r="G5648">
        <v>0.5</v>
      </c>
      <c r="H5648" s="184">
        <f t="shared" ref="H5648:L5648" si="6157">H5624</f>
        <v>0.20833333333333334</v>
      </c>
      <c r="I5648" s="185">
        <f t="shared" si="6157"/>
        <v>207</v>
      </c>
      <c r="J5648" s="185">
        <f t="shared" si="6157"/>
        <v>283</v>
      </c>
      <c r="K5648" s="185">
        <f t="shared" si="6157"/>
        <v>2985</v>
      </c>
      <c r="L5648" s="185">
        <f t="shared" si="6157"/>
        <v>1717</v>
      </c>
      <c r="M5648" s="147"/>
      <c r="N5648" s="143">
        <f t="shared" si="6144"/>
        <v>207</v>
      </c>
      <c r="O5648" s="143">
        <f t="shared" si="6140"/>
        <v>481.09999999999997</v>
      </c>
      <c r="P5648" s="143">
        <f t="shared" si="6141"/>
        <v>2835.75</v>
      </c>
      <c r="Q5648" s="143">
        <f t="shared" si="6142"/>
        <v>858.5</v>
      </c>
      <c r="R5648" s="188">
        <f t="shared" si="6145"/>
        <v>4382.3500000000004</v>
      </c>
      <c r="T5648">
        <v>38386.28</v>
      </c>
      <c r="U5648" s="190">
        <f t="shared" si="6146"/>
        <v>0.11416448793683578</v>
      </c>
    </row>
    <row r="5649" spans="1:21" x14ac:dyDescent="0.2">
      <c r="A5649" s="178">
        <v>42971</v>
      </c>
      <c r="B5649" s="179">
        <v>0.29166666666666669</v>
      </c>
      <c r="C5649" t="s">
        <v>349</v>
      </c>
      <c r="D5649">
        <v>2.11</v>
      </c>
      <c r="E5649">
        <v>2.5</v>
      </c>
      <c r="F5649">
        <v>1.5</v>
      </c>
      <c r="G5649">
        <v>2.9</v>
      </c>
      <c r="H5649" s="184">
        <f t="shared" ref="H5649:L5649" si="6158">H5625</f>
        <v>0.25</v>
      </c>
      <c r="I5649" s="185">
        <f t="shared" si="6158"/>
        <v>327</v>
      </c>
      <c r="J5649" s="185">
        <f t="shared" si="6158"/>
        <v>438</v>
      </c>
      <c r="K5649" s="185">
        <f t="shared" si="6158"/>
        <v>2985</v>
      </c>
      <c r="L5649" s="185">
        <f t="shared" si="6158"/>
        <v>1717</v>
      </c>
      <c r="M5649" s="147"/>
      <c r="N5649" s="143">
        <f t="shared" si="6144"/>
        <v>689.96999999999991</v>
      </c>
      <c r="O5649" s="143">
        <f t="shared" si="6140"/>
        <v>1095</v>
      </c>
      <c r="P5649" s="143">
        <f t="shared" si="6141"/>
        <v>4477.5</v>
      </c>
      <c r="Q5649" s="143">
        <f t="shared" si="6142"/>
        <v>4979.3</v>
      </c>
      <c r="R5649" s="188">
        <f t="shared" si="6145"/>
        <v>11241.77</v>
      </c>
      <c r="T5649">
        <v>39813.370000000003</v>
      </c>
      <c r="U5649" s="190">
        <f t="shared" si="6146"/>
        <v>0.28236167900381204</v>
      </c>
    </row>
    <row r="5650" spans="1:21" x14ac:dyDescent="0.2">
      <c r="A5650" s="178">
        <v>42971</v>
      </c>
      <c r="B5650" s="179">
        <v>0.33333333333333331</v>
      </c>
      <c r="C5650" t="s">
        <v>349</v>
      </c>
      <c r="D5650">
        <v>2.61</v>
      </c>
      <c r="E5650">
        <v>2.21</v>
      </c>
      <c r="F5650">
        <v>1.5</v>
      </c>
      <c r="G5650">
        <v>2.9</v>
      </c>
      <c r="H5650" s="184">
        <f t="shared" ref="H5650:L5650" si="6159">H5626</f>
        <v>0.29166666666666669</v>
      </c>
      <c r="I5650" s="185">
        <f t="shared" si="6159"/>
        <v>249</v>
      </c>
      <c r="J5650" s="185">
        <f t="shared" si="6159"/>
        <v>556</v>
      </c>
      <c r="K5650" s="185">
        <f t="shared" si="6159"/>
        <v>2872</v>
      </c>
      <c r="L5650" s="185">
        <f t="shared" si="6159"/>
        <v>2219</v>
      </c>
      <c r="M5650" s="147"/>
      <c r="N5650" s="143">
        <f t="shared" si="6144"/>
        <v>649.89</v>
      </c>
      <c r="O5650" s="143">
        <f t="shared" si="6140"/>
        <v>1228.76</v>
      </c>
      <c r="P5650" s="143">
        <f t="shared" si="6141"/>
        <v>4308</v>
      </c>
      <c r="Q5650" s="143">
        <f t="shared" si="6142"/>
        <v>6435.0999999999995</v>
      </c>
      <c r="R5650" s="188">
        <f t="shared" si="6145"/>
        <v>12621.75</v>
      </c>
      <c r="T5650">
        <v>42617.36</v>
      </c>
      <c r="U5650" s="190">
        <f t="shared" si="6146"/>
        <v>0.29616452074929089</v>
      </c>
    </row>
    <row r="5651" spans="1:21" x14ac:dyDescent="0.2">
      <c r="A5651" s="178">
        <v>42971</v>
      </c>
      <c r="B5651" s="179">
        <v>0.375</v>
      </c>
      <c r="C5651" t="s">
        <v>349</v>
      </c>
      <c r="D5651">
        <v>2.35</v>
      </c>
      <c r="E5651">
        <v>2.5</v>
      </c>
      <c r="F5651">
        <v>2.0499999999999998</v>
      </c>
      <c r="G5651">
        <v>3</v>
      </c>
      <c r="H5651" s="184">
        <f t="shared" ref="H5651:L5651" si="6160">H5627</f>
        <v>0.33333333333333331</v>
      </c>
      <c r="I5651" s="185">
        <f t="shared" si="6160"/>
        <v>256</v>
      </c>
      <c r="J5651" s="185">
        <f t="shared" si="6160"/>
        <v>306</v>
      </c>
      <c r="K5651" s="185">
        <f t="shared" si="6160"/>
        <v>2872</v>
      </c>
      <c r="L5651" s="185">
        <f t="shared" si="6160"/>
        <v>2219</v>
      </c>
      <c r="M5651" s="147"/>
      <c r="N5651" s="143">
        <f t="shared" si="6144"/>
        <v>601.6</v>
      </c>
      <c r="O5651" s="143">
        <f t="shared" si="6140"/>
        <v>765</v>
      </c>
      <c r="P5651" s="143">
        <f t="shared" si="6141"/>
        <v>5887.5999999999995</v>
      </c>
      <c r="Q5651" s="143">
        <f t="shared" si="6142"/>
        <v>6657</v>
      </c>
      <c r="R5651" s="188">
        <f t="shared" si="6145"/>
        <v>13911.199999999999</v>
      </c>
      <c r="T5651">
        <v>43326.559999999998</v>
      </c>
      <c r="U5651" s="190">
        <f t="shared" si="6146"/>
        <v>0.32107787925004894</v>
      </c>
    </row>
    <row r="5652" spans="1:21" x14ac:dyDescent="0.2">
      <c r="A5652" s="178">
        <v>42971</v>
      </c>
      <c r="B5652" s="179">
        <v>0.41666666666666669</v>
      </c>
      <c r="C5652" t="s">
        <v>349</v>
      </c>
      <c r="D5652">
        <v>2.61</v>
      </c>
      <c r="E5652">
        <v>2.61</v>
      </c>
      <c r="F5652">
        <v>3.07</v>
      </c>
      <c r="G5652">
        <v>2.9</v>
      </c>
      <c r="H5652" s="184">
        <f t="shared" ref="H5652:L5652" si="6161">H5628</f>
        <v>0.375</v>
      </c>
      <c r="I5652" s="185">
        <f t="shared" si="6161"/>
        <v>156</v>
      </c>
      <c r="J5652" s="185">
        <f t="shared" si="6161"/>
        <v>343</v>
      </c>
      <c r="K5652" s="185">
        <f t="shared" si="6161"/>
        <v>2872</v>
      </c>
      <c r="L5652" s="185">
        <f t="shared" si="6161"/>
        <v>2219</v>
      </c>
      <c r="M5652" s="147"/>
      <c r="N5652" s="143">
        <f t="shared" si="6144"/>
        <v>407.15999999999997</v>
      </c>
      <c r="O5652" s="143">
        <f t="shared" si="6140"/>
        <v>895.2299999999999</v>
      </c>
      <c r="P5652" s="143">
        <f t="shared" si="6141"/>
        <v>8817.0399999999991</v>
      </c>
      <c r="Q5652" s="143">
        <f t="shared" si="6142"/>
        <v>6435.0999999999995</v>
      </c>
      <c r="R5652" s="188">
        <f t="shared" si="6145"/>
        <v>16554.53</v>
      </c>
      <c r="T5652">
        <v>44493.37</v>
      </c>
      <c r="U5652" s="190">
        <f t="shared" si="6146"/>
        <v>0.37206734396607849</v>
      </c>
    </row>
    <row r="5653" spans="1:21" x14ac:dyDescent="0.2">
      <c r="A5653" s="178">
        <v>42971</v>
      </c>
      <c r="B5653" s="179">
        <v>0.45833333333333331</v>
      </c>
      <c r="C5653" t="s">
        <v>349</v>
      </c>
      <c r="D5653">
        <v>2.61</v>
      </c>
      <c r="E5653">
        <v>4</v>
      </c>
      <c r="F5653">
        <v>4.9400000000000004</v>
      </c>
      <c r="G5653">
        <v>2.4</v>
      </c>
      <c r="H5653" s="184">
        <f t="shared" ref="H5653:L5653" si="6162">H5629</f>
        <v>0.41666666666666669</v>
      </c>
      <c r="I5653" s="185">
        <f t="shared" si="6162"/>
        <v>196</v>
      </c>
      <c r="J5653" s="185">
        <f t="shared" si="6162"/>
        <v>315</v>
      </c>
      <c r="K5653" s="185">
        <f t="shared" si="6162"/>
        <v>2872</v>
      </c>
      <c r="L5653" s="185">
        <f t="shared" si="6162"/>
        <v>2219</v>
      </c>
      <c r="M5653" s="147"/>
      <c r="N5653" s="143">
        <f t="shared" si="6144"/>
        <v>511.56</v>
      </c>
      <c r="O5653" s="143">
        <f t="shared" si="6140"/>
        <v>1260</v>
      </c>
      <c r="P5653" s="143">
        <f t="shared" si="6141"/>
        <v>14187.68</v>
      </c>
      <c r="Q5653" s="143">
        <f t="shared" si="6142"/>
        <v>5325.5999999999995</v>
      </c>
      <c r="R5653" s="188">
        <f t="shared" si="6145"/>
        <v>21284.84</v>
      </c>
      <c r="T5653">
        <v>46936.87</v>
      </c>
      <c r="U5653" s="190">
        <f t="shared" si="6146"/>
        <v>0.45347804401955222</v>
      </c>
    </row>
    <row r="5654" spans="1:21" x14ac:dyDescent="0.2">
      <c r="A5654" s="178">
        <v>42971</v>
      </c>
      <c r="B5654" s="179">
        <v>0.5</v>
      </c>
      <c r="C5654" t="s">
        <v>349</v>
      </c>
      <c r="D5654">
        <v>1</v>
      </c>
      <c r="E5654">
        <v>5</v>
      </c>
      <c r="F5654">
        <v>6.11</v>
      </c>
      <c r="G5654">
        <v>2.9</v>
      </c>
      <c r="H5654" s="184">
        <f t="shared" ref="H5654:L5654" si="6163">H5630</f>
        <v>0.45833333333333331</v>
      </c>
      <c r="I5654" s="185">
        <f t="shared" si="6163"/>
        <v>226</v>
      </c>
      <c r="J5654" s="185">
        <f t="shared" si="6163"/>
        <v>326</v>
      </c>
      <c r="K5654" s="185">
        <f t="shared" si="6163"/>
        <v>2842</v>
      </c>
      <c r="L5654" s="185">
        <f t="shared" si="6163"/>
        <v>1635</v>
      </c>
      <c r="M5654" s="147"/>
      <c r="N5654" s="143">
        <f t="shared" si="6144"/>
        <v>226</v>
      </c>
      <c r="O5654" s="143">
        <f t="shared" si="6140"/>
        <v>1630</v>
      </c>
      <c r="P5654" s="143">
        <f t="shared" si="6141"/>
        <v>17364.620000000003</v>
      </c>
      <c r="Q5654" s="143">
        <f t="shared" si="6142"/>
        <v>4741.5</v>
      </c>
      <c r="R5654" s="188">
        <f t="shared" si="6145"/>
        <v>23962.120000000003</v>
      </c>
      <c r="T5654">
        <v>49787.519999999997</v>
      </c>
      <c r="U5654" s="190">
        <f t="shared" si="6146"/>
        <v>0.48128768012546125</v>
      </c>
    </row>
    <row r="5655" spans="1:21" x14ac:dyDescent="0.2">
      <c r="A5655" s="178">
        <v>42971</v>
      </c>
      <c r="B5655" s="179">
        <v>0.54166666666666663</v>
      </c>
      <c r="C5655" t="s">
        <v>349</v>
      </c>
      <c r="D5655">
        <v>1</v>
      </c>
      <c r="E5655">
        <v>7</v>
      </c>
      <c r="F5655">
        <v>10</v>
      </c>
      <c r="G5655">
        <v>2.9</v>
      </c>
      <c r="H5655" s="184">
        <f t="shared" ref="H5655:L5655" si="6164">H5631</f>
        <v>0.5</v>
      </c>
      <c r="I5655" s="185">
        <f t="shared" si="6164"/>
        <v>222</v>
      </c>
      <c r="J5655" s="185">
        <f t="shared" si="6164"/>
        <v>319</v>
      </c>
      <c r="K5655" s="185">
        <f t="shared" si="6164"/>
        <v>2842</v>
      </c>
      <c r="L5655" s="185">
        <f t="shared" si="6164"/>
        <v>1635</v>
      </c>
      <c r="M5655" s="147"/>
      <c r="N5655" s="143">
        <f t="shared" si="6144"/>
        <v>222</v>
      </c>
      <c r="O5655" s="143">
        <f t="shared" si="6140"/>
        <v>2233</v>
      </c>
      <c r="P5655" s="143">
        <f t="shared" si="6141"/>
        <v>28420</v>
      </c>
      <c r="Q5655" s="143">
        <f t="shared" si="6142"/>
        <v>4741.5</v>
      </c>
      <c r="R5655" s="188">
        <f t="shared" si="6145"/>
        <v>35616.5</v>
      </c>
      <c r="T5655">
        <v>52675.91</v>
      </c>
      <c r="U5655" s="190">
        <f t="shared" si="6146"/>
        <v>0.67614399067809172</v>
      </c>
    </row>
    <row r="5656" spans="1:21" x14ac:dyDescent="0.2">
      <c r="A5656" s="178">
        <v>42971</v>
      </c>
      <c r="B5656" s="179">
        <v>0.58333333333333337</v>
      </c>
      <c r="C5656" t="s">
        <v>349</v>
      </c>
      <c r="D5656">
        <v>1.28</v>
      </c>
      <c r="E5656">
        <v>12.97</v>
      </c>
      <c r="F5656">
        <v>16.48</v>
      </c>
      <c r="G5656">
        <v>3.85</v>
      </c>
      <c r="H5656" s="184">
        <f t="shared" ref="H5656:L5656" si="6165">H5632</f>
        <v>0.54166666666666663</v>
      </c>
      <c r="I5656" s="185">
        <f t="shared" si="6165"/>
        <v>195</v>
      </c>
      <c r="J5656" s="185">
        <f t="shared" si="6165"/>
        <v>299</v>
      </c>
      <c r="K5656" s="185">
        <f t="shared" si="6165"/>
        <v>2842</v>
      </c>
      <c r="L5656" s="185">
        <f t="shared" si="6165"/>
        <v>1635</v>
      </c>
      <c r="M5656" s="147"/>
      <c r="N5656" s="143">
        <f t="shared" si="6144"/>
        <v>249.6</v>
      </c>
      <c r="O5656" s="143">
        <f t="shared" si="6140"/>
        <v>3878.03</v>
      </c>
      <c r="P5656" s="143">
        <f t="shared" si="6141"/>
        <v>46836.160000000003</v>
      </c>
      <c r="Q5656" s="143">
        <f t="shared" si="6142"/>
        <v>6294.75</v>
      </c>
      <c r="R5656" s="188">
        <f t="shared" si="6145"/>
        <v>57258.54</v>
      </c>
      <c r="T5656">
        <v>55429.41</v>
      </c>
      <c r="U5656" s="190">
        <f t="shared" si="6146"/>
        <v>1.032999268799722</v>
      </c>
    </row>
    <row r="5657" spans="1:21" x14ac:dyDescent="0.2">
      <c r="A5657" s="178">
        <v>42971</v>
      </c>
      <c r="B5657" s="179">
        <v>0.625</v>
      </c>
      <c r="C5657" t="s">
        <v>349</v>
      </c>
      <c r="D5657">
        <v>1.87</v>
      </c>
      <c r="E5657">
        <v>14.58</v>
      </c>
      <c r="F5657">
        <v>18.28</v>
      </c>
      <c r="G5657">
        <v>2.9</v>
      </c>
      <c r="H5657" s="184">
        <f t="shared" ref="H5657:L5657" si="6166">H5633</f>
        <v>0.58333333333333337</v>
      </c>
      <c r="I5657" s="185">
        <f t="shared" si="6166"/>
        <v>205</v>
      </c>
      <c r="J5657" s="185">
        <f t="shared" si="6166"/>
        <v>237</v>
      </c>
      <c r="K5657" s="185">
        <f t="shared" si="6166"/>
        <v>2842</v>
      </c>
      <c r="L5657" s="185">
        <f t="shared" si="6166"/>
        <v>1635</v>
      </c>
      <c r="M5657" s="147"/>
      <c r="N5657" s="143">
        <f t="shared" si="6144"/>
        <v>383.35</v>
      </c>
      <c r="O5657" s="143">
        <f t="shared" si="6140"/>
        <v>3455.46</v>
      </c>
      <c r="P5657" s="143">
        <f t="shared" si="6141"/>
        <v>51951.76</v>
      </c>
      <c r="Q5657" s="143">
        <f t="shared" si="6142"/>
        <v>4741.5</v>
      </c>
      <c r="R5657" s="188">
        <f t="shared" si="6145"/>
        <v>60532.07</v>
      </c>
      <c r="T5657">
        <v>58131.839999999997</v>
      </c>
      <c r="U5657" s="190">
        <f t="shared" si="6146"/>
        <v>1.0412894207374135</v>
      </c>
    </row>
    <row r="5658" spans="1:21" x14ac:dyDescent="0.2">
      <c r="A5658" s="178">
        <v>42971</v>
      </c>
      <c r="B5658" s="179">
        <v>0.66666666666666663</v>
      </c>
      <c r="C5658" t="s">
        <v>349</v>
      </c>
      <c r="D5658">
        <v>2.5</v>
      </c>
      <c r="E5658">
        <v>14.88</v>
      </c>
      <c r="F5658">
        <v>21.51</v>
      </c>
      <c r="G5658">
        <v>2.9</v>
      </c>
      <c r="H5658" s="184">
        <f t="shared" ref="H5658:L5658" si="6167">H5634</f>
        <v>0.625</v>
      </c>
      <c r="I5658" s="185">
        <f t="shared" si="6167"/>
        <v>212</v>
      </c>
      <c r="J5658" s="185">
        <f t="shared" si="6167"/>
        <v>213</v>
      </c>
      <c r="K5658" s="185">
        <f t="shared" si="6167"/>
        <v>2842</v>
      </c>
      <c r="L5658" s="185">
        <f t="shared" si="6167"/>
        <v>1380</v>
      </c>
      <c r="M5658" s="147"/>
      <c r="N5658" s="143">
        <f t="shared" si="6144"/>
        <v>530</v>
      </c>
      <c r="O5658" s="143">
        <f t="shared" si="6140"/>
        <v>3169.44</v>
      </c>
      <c r="P5658" s="143">
        <f t="shared" si="6141"/>
        <v>61131.420000000006</v>
      </c>
      <c r="Q5658" s="143">
        <f t="shared" si="6142"/>
        <v>4002</v>
      </c>
      <c r="R5658" s="188">
        <f t="shared" si="6145"/>
        <v>68832.860000000015</v>
      </c>
      <c r="T5658">
        <v>59996.81</v>
      </c>
      <c r="U5658" s="190">
        <f t="shared" si="6146"/>
        <v>1.147275330138386</v>
      </c>
    </row>
    <row r="5659" spans="1:21" x14ac:dyDescent="0.2">
      <c r="A5659" s="178">
        <v>42971</v>
      </c>
      <c r="B5659" s="179">
        <v>0.70833333333333337</v>
      </c>
      <c r="C5659" t="s">
        <v>349</v>
      </c>
      <c r="D5659">
        <v>2.2200000000000002</v>
      </c>
      <c r="E5659">
        <v>15.1</v>
      </c>
      <c r="F5659">
        <v>18.07</v>
      </c>
      <c r="G5659">
        <v>2.9</v>
      </c>
      <c r="H5659" s="184">
        <f t="shared" ref="H5659:L5659" si="6168">H5635</f>
        <v>0.66666666666666663</v>
      </c>
      <c r="I5659" s="185">
        <f t="shared" si="6168"/>
        <v>191</v>
      </c>
      <c r="J5659" s="185">
        <f t="shared" si="6168"/>
        <v>237</v>
      </c>
      <c r="K5659" s="185">
        <f t="shared" si="6168"/>
        <v>2842</v>
      </c>
      <c r="L5659" s="185">
        <f t="shared" si="6168"/>
        <v>1380</v>
      </c>
      <c r="M5659" s="147"/>
      <c r="N5659" s="143">
        <f t="shared" si="6144"/>
        <v>424.02000000000004</v>
      </c>
      <c r="O5659" s="143">
        <f t="shared" si="6140"/>
        <v>3578.7</v>
      </c>
      <c r="P5659" s="143">
        <f t="shared" si="6141"/>
        <v>51354.94</v>
      </c>
      <c r="Q5659" s="143">
        <f t="shared" si="6142"/>
        <v>4002</v>
      </c>
      <c r="R5659" s="188">
        <f t="shared" si="6145"/>
        <v>59359.66</v>
      </c>
      <c r="T5659">
        <v>60518.29</v>
      </c>
      <c r="U5659" s="190">
        <f t="shared" si="6146"/>
        <v>0.98085487874822641</v>
      </c>
    </row>
    <row r="5660" spans="1:21" x14ac:dyDescent="0.2">
      <c r="A5660" s="178">
        <v>42971</v>
      </c>
      <c r="B5660" s="179">
        <v>0.75</v>
      </c>
      <c r="C5660" t="s">
        <v>349</v>
      </c>
      <c r="D5660">
        <v>3.5</v>
      </c>
      <c r="E5660">
        <v>6.55</v>
      </c>
      <c r="F5660">
        <v>8</v>
      </c>
      <c r="G5660">
        <v>2.9</v>
      </c>
      <c r="H5660" s="184">
        <f t="shared" ref="H5660:L5660" si="6169">H5636</f>
        <v>0.70833333333333337</v>
      </c>
      <c r="I5660" s="185">
        <f t="shared" si="6169"/>
        <v>218</v>
      </c>
      <c r="J5660" s="185">
        <f t="shared" si="6169"/>
        <v>258</v>
      </c>
      <c r="K5660" s="185">
        <f t="shared" si="6169"/>
        <v>2842</v>
      </c>
      <c r="L5660" s="185">
        <f t="shared" si="6169"/>
        <v>1380</v>
      </c>
      <c r="M5660" s="147"/>
      <c r="N5660" s="143">
        <f t="shared" si="6144"/>
        <v>763</v>
      </c>
      <c r="O5660" s="143">
        <f t="shared" si="6140"/>
        <v>1689.8999999999999</v>
      </c>
      <c r="P5660" s="143">
        <f t="shared" si="6141"/>
        <v>22736</v>
      </c>
      <c r="Q5660" s="143">
        <f t="shared" si="6142"/>
        <v>4002</v>
      </c>
      <c r="R5660" s="188">
        <f t="shared" si="6145"/>
        <v>29190.9</v>
      </c>
      <c r="T5660">
        <v>60281</v>
      </c>
      <c r="U5660" s="190">
        <f t="shared" si="6146"/>
        <v>0.48424710937111198</v>
      </c>
    </row>
    <row r="5661" spans="1:21" x14ac:dyDescent="0.2">
      <c r="A5661" s="178">
        <v>42971</v>
      </c>
      <c r="B5661" s="179">
        <v>0.79166666666666663</v>
      </c>
      <c r="C5661" t="s">
        <v>349</v>
      </c>
      <c r="D5661">
        <v>4.6900000000000004</v>
      </c>
      <c r="E5661">
        <v>5.01</v>
      </c>
      <c r="F5661">
        <v>7.54</v>
      </c>
      <c r="G5661">
        <v>1</v>
      </c>
      <c r="H5661" s="184">
        <f t="shared" ref="H5661:L5661" si="6170">H5637</f>
        <v>0.75</v>
      </c>
      <c r="I5661" s="185">
        <f t="shared" si="6170"/>
        <v>240</v>
      </c>
      <c r="J5661" s="185">
        <f t="shared" si="6170"/>
        <v>365</v>
      </c>
      <c r="K5661" s="185">
        <f t="shared" si="6170"/>
        <v>2842</v>
      </c>
      <c r="L5661" s="185">
        <f t="shared" si="6170"/>
        <v>1380</v>
      </c>
      <c r="M5661" s="147"/>
      <c r="N5661" s="143">
        <f t="shared" si="6144"/>
        <v>1125.6000000000001</v>
      </c>
      <c r="O5661" s="143">
        <f t="shared" si="6140"/>
        <v>1828.6499999999999</v>
      </c>
      <c r="P5661" s="143">
        <f t="shared" si="6141"/>
        <v>21428.68</v>
      </c>
      <c r="Q5661" s="143">
        <f t="shared" si="6142"/>
        <v>1380</v>
      </c>
      <c r="R5661" s="188">
        <f t="shared" si="6145"/>
        <v>25762.93</v>
      </c>
      <c r="T5661">
        <v>58942.559999999998</v>
      </c>
      <c r="U5661" s="190">
        <f t="shared" si="6146"/>
        <v>0.43708535903428697</v>
      </c>
    </row>
    <row r="5662" spans="1:21" x14ac:dyDescent="0.2">
      <c r="A5662" s="178">
        <v>42971</v>
      </c>
      <c r="B5662" s="179">
        <v>0.83333333333333337</v>
      </c>
      <c r="C5662" t="s">
        <v>349</v>
      </c>
      <c r="D5662">
        <v>5.46</v>
      </c>
      <c r="E5662">
        <v>3.78</v>
      </c>
      <c r="F5662">
        <v>5.93</v>
      </c>
      <c r="G5662">
        <v>0.99</v>
      </c>
      <c r="H5662" s="184">
        <f t="shared" ref="H5662:L5662" si="6171">H5638</f>
        <v>0.79166666666666663</v>
      </c>
      <c r="I5662" s="185">
        <f t="shared" si="6171"/>
        <v>320</v>
      </c>
      <c r="J5662" s="185">
        <f t="shared" si="6171"/>
        <v>214</v>
      </c>
      <c r="K5662" s="185">
        <f t="shared" si="6171"/>
        <v>2842</v>
      </c>
      <c r="L5662" s="185">
        <f t="shared" si="6171"/>
        <v>1426</v>
      </c>
      <c r="M5662" s="147"/>
      <c r="N5662" s="143">
        <f t="shared" si="6144"/>
        <v>1747.2</v>
      </c>
      <c r="O5662" s="143">
        <f t="shared" si="6140"/>
        <v>808.92</v>
      </c>
      <c r="P5662" s="143">
        <f t="shared" si="6141"/>
        <v>16853.059999999998</v>
      </c>
      <c r="Q5662" s="143">
        <f t="shared" si="6142"/>
        <v>1411.74</v>
      </c>
      <c r="R5662" s="188">
        <f t="shared" si="6145"/>
        <v>20820.919999999998</v>
      </c>
      <c r="T5662">
        <v>56858.3</v>
      </c>
      <c r="U5662" s="190">
        <f t="shared" si="6146"/>
        <v>0.36618963282405553</v>
      </c>
    </row>
    <row r="5663" spans="1:21" x14ac:dyDescent="0.2">
      <c r="A5663" s="178">
        <v>42971</v>
      </c>
      <c r="B5663" s="179">
        <v>0.875</v>
      </c>
      <c r="C5663" t="s">
        <v>349</v>
      </c>
      <c r="D5663">
        <v>5.38</v>
      </c>
      <c r="E5663">
        <v>3.2</v>
      </c>
      <c r="F5663">
        <v>5.8</v>
      </c>
      <c r="G5663">
        <v>0.99</v>
      </c>
      <c r="H5663" s="184">
        <f t="shared" ref="H5663:L5663" si="6172">H5639</f>
        <v>0.83333333333333337</v>
      </c>
      <c r="I5663" s="185">
        <f t="shared" si="6172"/>
        <v>322</v>
      </c>
      <c r="J5663" s="185">
        <f t="shared" si="6172"/>
        <v>178</v>
      </c>
      <c r="K5663" s="185">
        <f t="shared" si="6172"/>
        <v>2842</v>
      </c>
      <c r="L5663" s="185">
        <f t="shared" si="6172"/>
        <v>1426</v>
      </c>
      <c r="M5663" s="147"/>
      <c r="N5663" s="143">
        <f t="shared" si="6144"/>
        <v>1732.36</v>
      </c>
      <c r="O5663" s="143">
        <f t="shared" si="6140"/>
        <v>569.6</v>
      </c>
      <c r="P5663" s="143">
        <f t="shared" si="6141"/>
        <v>16483.599999999999</v>
      </c>
      <c r="Q5663" s="143">
        <f t="shared" si="6142"/>
        <v>1411.74</v>
      </c>
      <c r="R5663" s="188">
        <f t="shared" si="6145"/>
        <v>20197.3</v>
      </c>
      <c r="T5663">
        <v>54860.52</v>
      </c>
      <c r="U5663" s="190">
        <f t="shared" si="6146"/>
        <v>0.36815728323391761</v>
      </c>
    </row>
    <row r="5664" spans="1:21" x14ac:dyDescent="0.2">
      <c r="A5664" s="178">
        <v>42971</v>
      </c>
      <c r="B5664" s="179">
        <v>0.91666666666666663</v>
      </c>
      <c r="C5664" t="s">
        <v>349</v>
      </c>
      <c r="D5664">
        <v>5.54</v>
      </c>
      <c r="E5664">
        <v>2.52</v>
      </c>
      <c r="F5664">
        <v>3.58</v>
      </c>
      <c r="G5664">
        <v>0.99</v>
      </c>
      <c r="H5664" s="184">
        <f t="shared" ref="H5664:L5664" si="6173">H5640</f>
        <v>0.875</v>
      </c>
      <c r="I5664" s="185">
        <f t="shared" si="6173"/>
        <v>337</v>
      </c>
      <c r="J5664" s="185">
        <f t="shared" si="6173"/>
        <v>173</v>
      </c>
      <c r="K5664" s="185">
        <f t="shared" si="6173"/>
        <v>2842</v>
      </c>
      <c r="L5664" s="185">
        <f t="shared" si="6173"/>
        <v>1426</v>
      </c>
      <c r="M5664" s="147"/>
      <c r="N5664" s="143">
        <f t="shared" si="6144"/>
        <v>1866.98</v>
      </c>
      <c r="O5664" s="143">
        <f t="shared" si="6140"/>
        <v>435.96</v>
      </c>
      <c r="P5664" s="143">
        <f t="shared" si="6141"/>
        <v>10174.36</v>
      </c>
      <c r="Q5664" s="143">
        <f t="shared" si="6142"/>
        <v>1411.74</v>
      </c>
      <c r="R5664" s="188">
        <f t="shared" si="6145"/>
        <v>13889.04</v>
      </c>
      <c r="T5664">
        <v>54252.46</v>
      </c>
      <c r="U5664" s="190">
        <f t="shared" si="6146"/>
        <v>0.25600756168476047</v>
      </c>
    </row>
    <row r="5665" spans="1:21" x14ac:dyDescent="0.2">
      <c r="A5665" s="178">
        <v>42971</v>
      </c>
      <c r="B5665" s="179">
        <v>0.95833333333333337</v>
      </c>
      <c r="C5665" t="s">
        <v>349</v>
      </c>
      <c r="D5665">
        <v>20</v>
      </c>
      <c r="E5665">
        <v>3.42</v>
      </c>
      <c r="F5665">
        <v>3.42</v>
      </c>
      <c r="G5665">
        <v>0.12</v>
      </c>
      <c r="H5665" s="184">
        <f t="shared" ref="H5665:L5665" si="6174">H5641</f>
        <v>0.91666666666666663</v>
      </c>
      <c r="I5665" s="185">
        <f t="shared" si="6174"/>
        <v>394</v>
      </c>
      <c r="J5665" s="185">
        <f t="shared" si="6174"/>
        <v>194</v>
      </c>
      <c r="K5665" s="185">
        <f t="shared" si="6174"/>
        <v>2842</v>
      </c>
      <c r="L5665" s="185">
        <f t="shared" si="6174"/>
        <v>1426</v>
      </c>
      <c r="M5665" s="147"/>
      <c r="N5665" s="143">
        <f t="shared" si="6144"/>
        <v>7880</v>
      </c>
      <c r="O5665" s="143">
        <f t="shared" si="6140"/>
        <v>663.48</v>
      </c>
      <c r="P5665" s="143">
        <f t="shared" si="6141"/>
        <v>9719.64</v>
      </c>
      <c r="Q5665" s="143">
        <f t="shared" si="6142"/>
        <v>171.12</v>
      </c>
      <c r="R5665" s="188">
        <f t="shared" si="6145"/>
        <v>18434.239999999998</v>
      </c>
      <c r="T5665">
        <v>52110.17</v>
      </c>
      <c r="U5665" s="190">
        <f t="shared" si="6146"/>
        <v>0.35375513071632658</v>
      </c>
    </row>
    <row r="5666" spans="1:21" x14ac:dyDescent="0.2">
      <c r="A5666" s="178">
        <v>42971</v>
      </c>
      <c r="B5666" s="180">
        <v>1</v>
      </c>
      <c r="C5666" t="s">
        <v>349</v>
      </c>
      <c r="D5666">
        <v>8.61</v>
      </c>
      <c r="E5666">
        <v>2.61</v>
      </c>
      <c r="F5666">
        <v>2.5</v>
      </c>
      <c r="G5666">
        <v>0.01</v>
      </c>
      <c r="H5666" s="184">
        <f t="shared" ref="H5666:L5666" si="6175">H5642</f>
        <v>0.95833333333333337</v>
      </c>
      <c r="I5666" s="185">
        <f t="shared" si="6175"/>
        <v>389</v>
      </c>
      <c r="J5666" s="185">
        <f t="shared" si="6175"/>
        <v>265</v>
      </c>
      <c r="K5666" s="185">
        <f t="shared" si="6175"/>
        <v>2985</v>
      </c>
      <c r="L5666" s="185">
        <f t="shared" si="6175"/>
        <v>1111</v>
      </c>
      <c r="M5666" s="147"/>
      <c r="N5666" s="143">
        <f t="shared" si="6144"/>
        <v>3349.29</v>
      </c>
      <c r="O5666" s="143">
        <f t="shared" si="6140"/>
        <v>691.65</v>
      </c>
      <c r="P5666" s="143">
        <f t="shared" si="6141"/>
        <v>7462.5</v>
      </c>
      <c r="Q5666" s="143">
        <f t="shared" si="6142"/>
        <v>11.11</v>
      </c>
      <c r="R5666" s="188">
        <f t="shared" si="6145"/>
        <v>11514.550000000001</v>
      </c>
      <c r="T5666">
        <v>48560.51</v>
      </c>
      <c r="U5666" s="190">
        <f t="shared" si="6146"/>
        <v>0.23711756734021122</v>
      </c>
    </row>
    <row r="5667" spans="1:21" x14ac:dyDescent="0.2">
      <c r="A5667" s="178">
        <v>42972</v>
      </c>
      <c r="B5667" s="179">
        <v>4.1666666666666664E-2</v>
      </c>
      <c r="C5667" t="s">
        <v>349</v>
      </c>
      <c r="D5667">
        <v>8.61</v>
      </c>
      <c r="E5667">
        <v>2.21</v>
      </c>
      <c r="F5667">
        <v>2.2000000000000002</v>
      </c>
      <c r="G5667">
        <v>0.01</v>
      </c>
      <c r="H5667" s="184">
        <f t="shared" ref="H5667:L5667" si="6176">H5643</f>
        <v>1</v>
      </c>
      <c r="I5667" s="185">
        <f t="shared" si="6176"/>
        <v>362</v>
      </c>
      <c r="J5667" s="185">
        <f t="shared" si="6176"/>
        <v>243</v>
      </c>
      <c r="K5667" s="185">
        <f t="shared" si="6176"/>
        <v>2985</v>
      </c>
      <c r="L5667" s="185">
        <f t="shared" si="6176"/>
        <v>1111</v>
      </c>
      <c r="M5667" s="147"/>
      <c r="N5667" s="143">
        <f t="shared" si="6144"/>
        <v>3116.8199999999997</v>
      </c>
      <c r="O5667" s="143">
        <f t="shared" si="6140"/>
        <v>537.03</v>
      </c>
      <c r="P5667" s="143">
        <f t="shared" si="6141"/>
        <v>6567.0000000000009</v>
      </c>
      <c r="Q5667" s="143">
        <f t="shared" si="6142"/>
        <v>11.11</v>
      </c>
      <c r="R5667" s="188">
        <f t="shared" si="6145"/>
        <v>10231.960000000001</v>
      </c>
      <c r="T5667">
        <v>44836.72</v>
      </c>
      <c r="U5667" s="190">
        <f t="shared" si="6146"/>
        <v>0.22820491775491161</v>
      </c>
    </row>
    <row r="5668" spans="1:21" x14ac:dyDescent="0.2">
      <c r="A5668" s="178">
        <v>42972</v>
      </c>
      <c r="B5668" s="179">
        <v>8.3333333333333329E-2</v>
      </c>
      <c r="C5668" t="s">
        <v>349</v>
      </c>
      <c r="D5668">
        <v>5</v>
      </c>
      <c r="E5668">
        <v>1.01</v>
      </c>
      <c r="F5668">
        <v>2</v>
      </c>
      <c r="G5668">
        <v>0.01</v>
      </c>
      <c r="H5668" s="184">
        <f t="shared" ref="H5668:L5668" si="6177">H5644</f>
        <v>4.1666666666666664E-2</v>
      </c>
      <c r="I5668" s="185">
        <f t="shared" si="6177"/>
        <v>294</v>
      </c>
      <c r="J5668" s="185">
        <f t="shared" si="6177"/>
        <v>212</v>
      </c>
      <c r="K5668" s="185">
        <f t="shared" si="6177"/>
        <v>2985</v>
      </c>
      <c r="L5668" s="185">
        <f t="shared" si="6177"/>
        <v>1111</v>
      </c>
      <c r="M5668" s="147"/>
      <c r="N5668" s="143">
        <f t="shared" si="6144"/>
        <v>1470</v>
      </c>
      <c r="O5668" s="143">
        <f t="shared" si="6140"/>
        <v>214.12</v>
      </c>
      <c r="P5668" s="143">
        <f t="shared" si="6141"/>
        <v>5970</v>
      </c>
      <c r="Q5668" s="143">
        <f t="shared" si="6142"/>
        <v>11.11</v>
      </c>
      <c r="R5668" s="188">
        <f t="shared" si="6145"/>
        <v>7665.23</v>
      </c>
      <c r="T5668">
        <v>41708.07</v>
      </c>
      <c r="U5668" s="190">
        <f t="shared" si="6146"/>
        <v>0.18378289860930988</v>
      </c>
    </row>
    <row r="5669" spans="1:21" x14ac:dyDescent="0.2">
      <c r="A5669" s="178">
        <v>42972</v>
      </c>
      <c r="B5669" s="179">
        <v>0.125</v>
      </c>
      <c r="C5669" t="s">
        <v>349</v>
      </c>
      <c r="D5669">
        <v>2.72</v>
      </c>
      <c r="E5669">
        <v>1</v>
      </c>
      <c r="F5669">
        <v>2</v>
      </c>
      <c r="G5669">
        <v>0.61</v>
      </c>
      <c r="H5669" s="184">
        <f t="shared" ref="H5669:L5669" si="6178">H5645</f>
        <v>8.3333333333333329E-2</v>
      </c>
      <c r="I5669" s="185">
        <f t="shared" si="6178"/>
        <v>236</v>
      </c>
      <c r="J5669" s="185">
        <f t="shared" si="6178"/>
        <v>179</v>
      </c>
      <c r="K5669" s="185">
        <f t="shared" si="6178"/>
        <v>2985</v>
      </c>
      <c r="L5669" s="185">
        <f t="shared" si="6178"/>
        <v>1111</v>
      </c>
      <c r="M5669" s="147"/>
      <c r="N5669" s="143">
        <f t="shared" si="6144"/>
        <v>641.92000000000007</v>
      </c>
      <c r="O5669" s="143">
        <f t="shared" si="6140"/>
        <v>179</v>
      </c>
      <c r="P5669" s="143">
        <f t="shared" si="6141"/>
        <v>5970</v>
      </c>
      <c r="Q5669" s="143">
        <f t="shared" si="6142"/>
        <v>677.71</v>
      </c>
      <c r="R5669" s="188">
        <f t="shared" si="6145"/>
        <v>7468.63</v>
      </c>
      <c r="T5669">
        <v>39376.18</v>
      </c>
      <c r="U5669" s="190">
        <f t="shared" si="6146"/>
        <v>0.18967380787064667</v>
      </c>
    </row>
    <row r="5670" spans="1:21" x14ac:dyDescent="0.2">
      <c r="A5670" s="178">
        <v>42972</v>
      </c>
      <c r="B5670" s="179">
        <v>0.16666666666666666</v>
      </c>
      <c r="C5670" t="s">
        <v>349</v>
      </c>
      <c r="D5670">
        <v>2.61</v>
      </c>
      <c r="E5670">
        <v>0.72</v>
      </c>
      <c r="F5670">
        <v>1.51</v>
      </c>
      <c r="G5670">
        <v>0.61</v>
      </c>
      <c r="H5670" s="184">
        <f t="shared" ref="H5670:L5670" si="6179">H5646</f>
        <v>0.125</v>
      </c>
      <c r="I5670" s="185">
        <f t="shared" si="6179"/>
        <v>201</v>
      </c>
      <c r="J5670" s="185">
        <f t="shared" si="6179"/>
        <v>205</v>
      </c>
      <c r="K5670" s="185">
        <f t="shared" si="6179"/>
        <v>2985</v>
      </c>
      <c r="L5670" s="185">
        <f t="shared" si="6179"/>
        <v>1717</v>
      </c>
      <c r="M5670" s="147"/>
      <c r="N5670" s="143">
        <f t="shared" si="6144"/>
        <v>524.61</v>
      </c>
      <c r="O5670" s="143">
        <f t="shared" si="6140"/>
        <v>147.6</v>
      </c>
      <c r="P5670" s="143">
        <f t="shared" si="6141"/>
        <v>4507.3500000000004</v>
      </c>
      <c r="Q5670" s="143">
        <f t="shared" si="6142"/>
        <v>1047.3699999999999</v>
      </c>
      <c r="R5670" s="188">
        <f t="shared" si="6145"/>
        <v>6226.93</v>
      </c>
      <c r="T5670">
        <v>37863.75</v>
      </c>
      <c r="U5670" s="190">
        <f t="shared" si="6146"/>
        <v>0.16445624112772772</v>
      </c>
    </row>
    <row r="5671" spans="1:21" x14ac:dyDescent="0.2">
      <c r="A5671" s="178">
        <v>42972</v>
      </c>
      <c r="B5671" s="179">
        <v>0.20833333333333334</v>
      </c>
      <c r="C5671" t="s">
        <v>349</v>
      </c>
      <c r="D5671">
        <v>1.95</v>
      </c>
      <c r="E5671">
        <v>1</v>
      </c>
      <c r="F5671">
        <v>1.51</v>
      </c>
      <c r="G5671">
        <v>0.61</v>
      </c>
      <c r="H5671" s="184">
        <f t="shared" ref="H5671:L5671" si="6180">H5647</f>
        <v>0.16666666666666666</v>
      </c>
      <c r="I5671" s="185">
        <f t="shared" si="6180"/>
        <v>185</v>
      </c>
      <c r="J5671" s="185">
        <f t="shared" si="6180"/>
        <v>205</v>
      </c>
      <c r="K5671" s="185">
        <f t="shared" si="6180"/>
        <v>2985</v>
      </c>
      <c r="L5671" s="185">
        <f t="shared" si="6180"/>
        <v>1717</v>
      </c>
      <c r="M5671" s="147"/>
      <c r="N5671" s="143">
        <f t="shared" si="6144"/>
        <v>360.75</v>
      </c>
      <c r="O5671" s="143">
        <f t="shared" si="6140"/>
        <v>205</v>
      </c>
      <c r="P5671" s="143">
        <f t="shared" si="6141"/>
        <v>4507.3500000000004</v>
      </c>
      <c r="Q5671" s="143">
        <f t="shared" si="6142"/>
        <v>1047.3699999999999</v>
      </c>
      <c r="R5671" s="188">
        <f t="shared" si="6145"/>
        <v>6120.47</v>
      </c>
      <c r="T5671">
        <v>37051.620000000003</v>
      </c>
      <c r="U5671" s="190">
        <f t="shared" si="6146"/>
        <v>0.16518764901507679</v>
      </c>
    </row>
    <row r="5672" spans="1:21" x14ac:dyDescent="0.2">
      <c r="A5672" s="178">
        <v>42972</v>
      </c>
      <c r="B5672" s="179">
        <v>0.25</v>
      </c>
      <c r="C5672" t="s">
        <v>349</v>
      </c>
      <c r="D5672">
        <v>2.11</v>
      </c>
      <c r="E5672">
        <v>2.21</v>
      </c>
      <c r="F5672">
        <v>2.11</v>
      </c>
      <c r="G5672">
        <v>0.61</v>
      </c>
      <c r="H5672" s="184">
        <f t="shared" ref="H5672:L5672" si="6181">H5648</f>
        <v>0.20833333333333334</v>
      </c>
      <c r="I5672" s="185">
        <f t="shared" si="6181"/>
        <v>207</v>
      </c>
      <c r="J5672" s="185">
        <f t="shared" si="6181"/>
        <v>283</v>
      </c>
      <c r="K5672" s="185">
        <f t="shared" si="6181"/>
        <v>2985</v>
      </c>
      <c r="L5672" s="185">
        <f t="shared" si="6181"/>
        <v>1717</v>
      </c>
      <c r="M5672" s="147"/>
      <c r="N5672" s="143">
        <f t="shared" si="6144"/>
        <v>436.77</v>
      </c>
      <c r="O5672" s="143">
        <f t="shared" si="6140"/>
        <v>625.42999999999995</v>
      </c>
      <c r="P5672" s="143">
        <f t="shared" si="6141"/>
        <v>6298.3499999999995</v>
      </c>
      <c r="Q5672" s="143">
        <f t="shared" si="6142"/>
        <v>1047.3699999999999</v>
      </c>
      <c r="R5672" s="188">
        <f t="shared" si="6145"/>
        <v>8407.9199999999983</v>
      </c>
      <c r="T5672">
        <v>37113.22</v>
      </c>
      <c r="U5672" s="190">
        <f t="shared" si="6146"/>
        <v>0.22654784467637132</v>
      </c>
    </row>
    <row r="5673" spans="1:21" x14ac:dyDescent="0.2">
      <c r="A5673" s="178">
        <v>42972</v>
      </c>
      <c r="B5673" s="179">
        <v>0.29166666666666669</v>
      </c>
      <c r="C5673" t="s">
        <v>349</v>
      </c>
      <c r="D5673">
        <v>2.61</v>
      </c>
      <c r="E5673">
        <v>4</v>
      </c>
      <c r="F5673">
        <v>3.45</v>
      </c>
      <c r="G5673">
        <v>3</v>
      </c>
      <c r="H5673" s="184">
        <f t="shared" ref="H5673:L5673" si="6182">H5649</f>
        <v>0.25</v>
      </c>
      <c r="I5673" s="185">
        <f t="shared" si="6182"/>
        <v>327</v>
      </c>
      <c r="J5673" s="185">
        <f t="shared" si="6182"/>
        <v>438</v>
      </c>
      <c r="K5673" s="185">
        <f t="shared" si="6182"/>
        <v>2985</v>
      </c>
      <c r="L5673" s="185">
        <f t="shared" si="6182"/>
        <v>1717</v>
      </c>
      <c r="M5673" s="147"/>
      <c r="N5673" s="143">
        <f t="shared" si="6144"/>
        <v>853.46999999999991</v>
      </c>
      <c r="O5673" s="143">
        <f t="shared" si="6140"/>
        <v>1752</v>
      </c>
      <c r="P5673" s="143">
        <f t="shared" si="6141"/>
        <v>10298.25</v>
      </c>
      <c r="Q5673" s="143">
        <f t="shared" si="6142"/>
        <v>5151</v>
      </c>
      <c r="R5673" s="188">
        <f t="shared" si="6145"/>
        <v>18054.72</v>
      </c>
      <c r="T5673">
        <v>38459.18</v>
      </c>
      <c r="U5673" s="190">
        <f t="shared" si="6146"/>
        <v>0.46945150676639497</v>
      </c>
    </row>
    <row r="5674" spans="1:21" x14ac:dyDescent="0.2">
      <c r="A5674" s="178">
        <v>42972</v>
      </c>
      <c r="B5674" s="179">
        <v>0.33333333333333331</v>
      </c>
      <c r="C5674" t="s">
        <v>349</v>
      </c>
      <c r="D5674">
        <v>3.5</v>
      </c>
      <c r="E5674">
        <v>4</v>
      </c>
      <c r="F5674">
        <v>4.08</v>
      </c>
      <c r="G5674">
        <v>3</v>
      </c>
      <c r="H5674" s="184">
        <f t="shared" ref="H5674:L5674" si="6183">H5650</f>
        <v>0.29166666666666669</v>
      </c>
      <c r="I5674" s="185">
        <f t="shared" si="6183"/>
        <v>249</v>
      </c>
      <c r="J5674" s="185">
        <f t="shared" si="6183"/>
        <v>556</v>
      </c>
      <c r="K5674" s="185">
        <f t="shared" si="6183"/>
        <v>2872</v>
      </c>
      <c r="L5674" s="185">
        <f t="shared" si="6183"/>
        <v>2219</v>
      </c>
      <c r="M5674" s="147"/>
      <c r="N5674" s="143">
        <f t="shared" si="6144"/>
        <v>871.5</v>
      </c>
      <c r="O5674" s="143">
        <f t="shared" si="6140"/>
        <v>2224</v>
      </c>
      <c r="P5674" s="143">
        <f t="shared" si="6141"/>
        <v>11717.76</v>
      </c>
      <c r="Q5674" s="143">
        <f t="shared" si="6142"/>
        <v>6657</v>
      </c>
      <c r="R5674" s="188">
        <f t="shared" si="6145"/>
        <v>21470.260000000002</v>
      </c>
      <c r="T5674">
        <v>40813.58</v>
      </c>
      <c r="U5674" s="190">
        <f t="shared" si="6146"/>
        <v>0.52605676835994297</v>
      </c>
    </row>
    <row r="5675" spans="1:21" x14ac:dyDescent="0.2">
      <c r="A5675" s="178">
        <v>42972</v>
      </c>
      <c r="B5675" s="179">
        <v>0.375</v>
      </c>
      <c r="C5675" t="s">
        <v>349</v>
      </c>
      <c r="D5675">
        <v>3.95</v>
      </c>
      <c r="E5675">
        <v>4</v>
      </c>
      <c r="F5675">
        <v>6.25</v>
      </c>
      <c r="G5675">
        <v>3</v>
      </c>
      <c r="H5675" s="184">
        <f t="shared" ref="H5675:L5675" si="6184">H5651</f>
        <v>0.33333333333333331</v>
      </c>
      <c r="I5675" s="185">
        <f t="shared" si="6184"/>
        <v>256</v>
      </c>
      <c r="J5675" s="185">
        <f t="shared" si="6184"/>
        <v>306</v>
      </c>
      <c r="K5675" s="185">
        <f t="shared" si="6184"/>
        <v>2872</v>
      </c>
      <c r="L5675" s="185">
        <f t="shared" si="6184"/>
        <v>2219</v>
      </c>
      <c r="M5675" s="147"/>
      <c r="N5675" s="143">
        <f t="shared" si="6144"/>
        <v>1011.2</v>
      </c>
      <c r="O5675" s="143">
        <f t="shared" si="6140"/>
        <v>1224</v>
      </c>
      <c r="P5675" s="143">
        <f t="shared" si="6141"/>
        <v>17950</v>
      </c>
      <c r="Q5675" s="143">
        <f t="shared" si="6142"/>
        <v>6657</v>
      </c>
      <c r="R5675" s="188">
        <f t="shared" si="6145"/>
        <v>26842.2</v>
      </c>
      <c r="T5675">
        <v>41550.639999999999</v>
      </c>
      <c r="U5675" s="190">
        <f t="shared" si="6146"/>
        <v>0.64601171004826885</v>
      </c>
    </row>
    <row r="5676" spans="1:21" x14ac:dyDescent="0.2">
      <c r="A5676" s="178">
        <v>42972</v>
      </c>
      <c r="B5676" s="179">
        <v>0.41666666666666669</v>
      </c>
      <c r="C5676" t="s">
        <v>349</v>
      </c>
      <c r="D5676">
        <v>3.5</v>
      </c>
      <c r="E5676">
        <v>4.66</v>
      </c>
      <c r="F5676">
        <v>5.85</v>
      </c>
      <c r="G5676">
        <v>3.06</v>
      </c>
      <c r="H5676" s="184">
        <f t="shared" ref="H5676:L5676" si="6185">H5652</f>
        <v>0.375</v>
      </c>
      <c r="I5676" s="185">
        <f t="shared" si="6185"/>
        <v>156</v>
      </c>
      <c r="J5676" s="185">
        <f t="shared" si="6185"/>
        <v>343</v>
      </c>
      <c r="K5676" s="185">
        <f t="shared" si="6185"/>
        <v>2872</v>
      </c>
      <c r="L5676" s="185">
        <f t="shared" si="6185"/>
        <v>2219</v>
      </c>
      <c r="M5676" s="147"/>
      <c r="N5676" s="143">
        <f t="shared" si="6144"/>
        <v>546</v>
      </c>
      <c r="O5676" s="143">
        <f t="shared" si="6140"/>
        <v>1598.38</v>
      </c>
      <c r="P5676" s="143">
        <f t="shared" si="6141"/>
        <v>16801.2</v>
      </c>
      <c r="Q5676" s="143">
        <f t="shared" si="6142"/>
        <v>6790.14</v>
      </c>
      <c r="R5676" s="188">
        <f t="shared" si="6145"/>
        <v>25735.72</v>
      </c>
      <c r="T5676">
        <v>42329.87</v>
      </c>
      <c r="U5676" s="190">
        <f t="shared" si="6146"/>
        <v>0.60798013317782451</v>
      </c>
    </row>
    <row r="5677" spans="1:21" x14ac:dyDescent="0.2">
      <c r="A5677" s="178">
        <v>42972</v>
      </c>
      <c r="B5677" s="179">
        <v>0.45833333333333331</v>
      </c>
      <c r="C5677" t="s">
        <v>349</v>
      </c>
      <c r="D5677">
        <v>4.53</v>
      </c>
      <c r="E5677">
        <v>4.5999999999999996</v>
      </c>
      <c r="F5677">
        <v>7.52</v>
      </c>
      <c r="G5677">
        <v>0.99</v>
      </c>
      <c r="H5677" s="184">
        <f t="shared" ref="H5677:L5677" si="6186">H5653</f>
        <v>0.41666666666666669</v>
      </c>
      <c r="I5677" s="185">
        <f t="shared" si="6186"/>
        <v>196</v>
      </c>
      <c r="J5677" s="185">
        <f t="shared" si="6186"/>
        <v>315</v>
      </c>
      <c r="K5677" s="185">
        <f t="shared" si="6186"/>
        <v>2872</v>
      </c>
      <c r="L5677" s="185">
        <f t="shared" si="6186"/>
        <v>2219</v>
      </c>
      <c r="M5677" s="147"/>
      <c r="N5677" s="143">
        <f t="shared" si="6144"/>
        <v>887.88</v>
      </c>
      <c r="O5677" s="143">
        <f t="shared" si="6140"/>
        <v>1449</v>
      </c>
      <c r="P5677" s="143">
        <f t="shared" si="6141"/>
        <v>21597.439999999999</v>
      </c>
      <c r="Q5677" s="143">
        <f t="shared" si="6142"/>
        <v>2196.81</v>
      </c>
      <c r="R5677" s="188">
        <f t="shared" si="6145"/>
        <v>26131.13</v>
      </c>
      <c r="T5677">
        <v>43918.82</v>
      </c>
      <c r="U5677" s="190">
        <f t="shared" si="6146"/>
        <v>0.59498706932472234</v>
      </c>
    </row>
    <row r="5678" spans="1:21" x14ac:dyDescent="0.2">
      <c r="A5678" s="178">
        <v>42972</v>
      </c>
      <c r="B5678" s="179">
        <v>0.5</v>
      </c>
      <c r="C5678" t="s">
        <v>349</v>
      </c>
      <c r="D5678">
        <v>2.11</v>
      </c>
      <c r="E5678">
        <v>5.91</v>
      </c>
      <c r="F5678">
        <v>9.84</v>
      </c>
      <c r="G5678">
        <v>0.99</v>
      </c>
      <c r="H5678" s="184">
        <f t="shared" ref="H5678:L5678" si="6187">H5654</f>
        <v>0.45833333333333331</v>
      </c>
      <c r="I5678" s="185">
        <f t="shared" si="6187"/>
        <v>226</v>
      </c>
      <c r="J5678" s="185">
        <f t="shared" si="6187"/>
        <v>326</v>
      </c>
      <c r="K5678" s="185">
        <f t="shared" si="6187"/>
        <v>2842</v>
      </c>
      <c r="L5678" s="185">
        <f t="shared" si="6187"/>
        <v>1635</v>
      </c>
      <c r="M5678" s="147"/>
      <c r="N5678" s="143">
        <f t="shared" si="6144"/>
        <v>476.85999999999996</v>
      </c>
      <c r="O5678" s="143">
        <f t="shared" si="6140"/>
        <v>1926.66</v>
      </c>
      <c r="P5678" s="143">
        <f t="shared" si="6141"/>
        <v>27965.279999999999</v>
      </c>
      <c r="Q5678" s="143">
        <f t="shared" si="6142"/>
        <v>1618.65</v>
      </c>
      <c r="R5678" s="188">
        <f t="shared" si="6145"/>
        <v>31987.45</v>
      </c>
      <c r="T5678">
        <v>45945.97</v>
      </c>
      <c r="U5678" s="190">
        <f t="shared" si="6146"/>
        <v>0.69619707669682451</v>
      </c>
    </row>
    <row r="5679" spans="1:21" x14ac:dyDescent="0.2">
      <c r="A5679" s="178">
        <v>42972</v>
      </c>
      <c r="B5679" s="179">
        <v>0.54166666666666663</v>
      </c>
      <c r="C5679" t="s">
        <v>349</v>
      </c>
      <c r="D5679">
        <v>1.5</v>
      </c>
      <c r="E5679">
        <v>10.93</v>
      </c>
      <c r="F5679">
        <v>13.28</v>
      </c>
      <c r="G5679">
        <v>2.86</v>
      </c>
      <c r="H5679" s="184">
        <f t="shared" ref="H5679:L5679" si="6188">H5655</f>
        <v>0.5</v>
      </c>
      <c r="I5679" s="185">
        <f t="shared" si="6188"/>
        <v>222</v>
      </c>
      <c r="J5679" s="185">
        <f t="shared" si="6188"/>
        <v>319</v>
      </c>
      <c r="K5679" s="185">
        <f t="shared" si="6188"/>
        <v>2842</v>
      </c>
      <c r="L5679" s="185">
        <f t="shared" si="6188"/>
        <v>1635</v>
      </c>
      <c r="M5679" s="147"/>
      <c r="N5679" s="143">
        <f t="shared" si="6144"/>
        <v>333</v>
      </c>
      <c r="O5679" s="143">
        <f t="shared" si="6140"/>
        <v>3486.67</v>
      </c>
      <c r="P5679" s="143">
        <f t="shared" si="6141"/>
        <v>37741.759999999995</v>
      </c>
      <c r="Q5679" s="143">
        <f t="shared" si="6142"/>
        <v>4676.0999999999995</v>
      </c>
      <c r="R5679" s="188">
        <f t="shared" si="6145"/>
        <v>46237.529999999992</v>
      </c>
      <c r="T5679">
        <v>47604.7</v>
      </c>
      <c r="U5679" s="190">
        <f t="shared" si="6146"/>
        <v>0.97128077689807923</v>
      </c>
    </row>
    <row r="5680" spans="1:21" x14ac:dyDescent="0.2">
      <c r="A5680" s="178">
        <v>42972</v>
      </c>
      <c r="B5680" s="179">
        <v>0.58333333333333337</v>
      </c>
      <c r="C5680" t="s">
        <v>349</v>
      </c>
      <c r="D5680">
        <v>2.61</v>
      </c>
      <c r="E5680">
        <v>13.81</v>
      </c>
      <c r="F5680">
        <v>18.850000000000001</v>
      </c>
      <c r="G5680">
        <v>3.1</v>
      </c>
      <c r="H5680" s="184">
        <f t="shared" ref="H5680:L5680" si="6189">H5656</f>
        <v>0.54166666666666663</v>
      </c>
      <c r="I5680" s="185">
        <f t="shared" si="6189"/>
        <v>195</v>
      </c>
      <c r="J5680" s="185">
        <f t="shared" si="6189"/>
        <v>299</v>
      </c>
      <c r="K5680" s="185">
        <f t="shared" si="6189"/>
        <v>2842</v>
      </c>
      <c r="L5680" s="185">
        <f t="shared" si="6189"/>
        <v>1635</v>
      </c>
      <c r="M5680" s="147"/>
      <c r="N5680" s="143">
        <f t="shared" si="6144"/>
        <v>508.95</v>
      </c>
      <c r="O5680" s="143">
        <f t="shared" si="6140"/>
        <v>4129.1900000000005</v>
      </c>
      <c r="P5680" s="143">
        <f t="shared" si="6141"/>
        <v>53571.700000000004</v>
      </c>
      <c r="Q5680" s="143">
        <f t="shared" si="6142"/>
        <v>5068.5</v>
      </c>
      <c r="R5680" s="188">
        <f t="shared" si="6145"/>
        <v>63278.340000000004</v>
      </c>
      <c r="T5680">
        <v>49202.12</v>
      </c>
      <c r="U5680" s="190">
        <f t="shared" si="6146"/>
        <v>1.2860897050777487</v>
      </c>
    </row>
    <row r="5681" spans="1:21" x14ac:dyDescent="0.2">
      <c r="A5681" s="178">
        <v>42972</v>
      </c>
      <c r="B5681" s="179">
        <v>0.625</v>
      </c>
      <c r="C5681" t="s">
        <v>349</v>
      </c>
      <c r="D5681">
        <v>2.61</v>
      </c>
      <c r="E5681">
        <v>12.57</v>
      </c>
      <c r="F5681">
        <v>19.32</v>
      </c>
      <c r="G5681">
        <v>1.67</v>
      </c>
      <c r="H5681" s="184">
        <f t="shared" ref="H5681:L5681" si="6190">H5657</f>
        <v>0.58333333333333337</v>
      </c>
      <c r="I5681" s="185">
        <f t="shared" si="6190"/>
        <v>205</v>
      </c>
      <c r="J5681" s="185">
        <f t="shared" si="6190"/>
        <v>237</v>
      </c>
      <c r="K5681" s="185">
        <f t="shared" si="6190"/>
        <v>2842</v>
      </c>
      <c r="L5681" s="185">
        <f t="shared" si="6190"/>
        <v>1635</v>
      </c>
      <c r="M5681" s="147"/>
      <c r="N5681" s="143">
        <f t="shared" si="6144"/>
        <v>535.04999999999995</v>
      </c>
      <c r="O5681" s="143">
        <f t="shared" si="6140"/>
        <v>2979.09</v>
      </c>
      <c r="P5681" s="143">
        <f t="shared" si="6141"/>
        <v>54907.44</v>
      </c>
      <c r="Q5681" s="143">
        <f t="shared" si="6142"/>
        <v>2730.45</v>
      </c>
      <c r="R5681" s="188">
        <f t="shared" si="6145"/>
        <v>61152.03</v>
      </c>
      <c r="T5681">
        <v>50767.92</v>
      </c>
      <c r="U5681" s="190">
        <f t="shared" si="6146"/>
        <v>1.2045407808710697</v>
      </c>
    </row>
    <row r="5682" spans="1:21" x14ac:dyDescent="0.2">
      <c r="A5682" s="178">
        <v>42972</v>
      </c>
      <c r="B5682" s="179">
        <v>0.66666666666666663</v>
      </c>
      <c r="C5682" t="s">
        <v>349</v>
      </c>
      <c r="D5682">
        <v>2.11</v>
      </c>
      <c r="E5682">
        <v>11</v>
      </c>
      <c r="F5682">
        <v>16.72</v>
      </c>
      <c r="G5682">
        <v>2.99</v>
      </c>
      <c r="H5682" s="184">
        <f t="shared" ref="H5682:L5682" si="6191">H5658</f>
        <v>0.625</v>
      </c>
      <c r="I5682" s="185">
        <f t="shared" si="6191"/>
        <v>212</v>
      </c>
      <c r="J5682" s="185">
        <f t="shared" si="6191"/>
        <v>213</v>
      </c>
      <c r="K5682" s="185">
        <f t="shared" si="6191"/>
        <v>2842</v>
      </c>
      <c r="L5682" s="185">
        <f t="shared" si="6191"/>
        <v>1380</v>
      </c>
      <c r="M5682" s="147"/>
      <c r="N5682" s="143">
        <f t="shared" si="6144"/>
        <v>447.32</v>
      </c>
      <c r="O5682" s="143">
        <f t="shared" si="6140"/>
        <v>2343</v>
      </c>
      <c r="P5682" s="143">
        <f t="shared" si="6141"/>
        <v>47518.239999999998</v>
      </c>
      <c r="Q5682" s="143">
        <f t="shared" si="6142"/>
        <v>4126.2000000000007</v>
      </c>
      <c r="R5682" s="188">
        <f t="shared" si="6145"/>
        <v>54434.759999999995</v>
      </c>
      <c r="T5682">
        <v>51557.53</v>
      </c>
      <c r="U5682" s="190">
        <f t="shared" si="6146"/>
        <v>1.0558062032839819</v>
      </c>
    </row>
    <row r="5683" spans="1:21" x14ac:dyDescent="0.2">
      <c r="A5683" s="178">
        <v>42972</v>
      </c>
      <c r="B5683" s="179">
        <v>0.70833333333333337</v>
      </c>
      <c r="C5683" t="s">
        <v>349</v>
      </c>
      <c r="D5683">
        <v>3</v>
      </c>
      <c r="E5683">
        <v>8</v>
      </c>
      <c r="F5683">
        <v>12.56</v>
      </c>
      <c r="G5683">
        <v>2.4</v>
      </c>
      <c r="H5683" s="184">
        <f t="shared" ref="H5683:L5683" si="6192">H5659</f>
        <v>0.66666666666666663</v>
      </c>
      <c r="I5683" s="185">
        <f t="shared" si="6192"/>
        <v>191</v>
      </c>
      <c r="J5683" s="185">
        <f t="shared" si="6192"/>
        <v>237</v>
      </c>
      <c r="K5683" s="185">
        <f t="shared" si="6192"/>
        <v>2842</v>
      </c>
      <c r="L5683" s="185">
        <f t="shared" si="6192"/>
        <v>1380</v>
      </c>
      <c r="M5683" s="147"/>
      <c r="N5683" s="143">
        <f t="shared" si="6144"/>
        <v>573</v>
      </c>
      <c r="O5683" s="143">
        <f t="shared" si="6140"/>
        <v>1896</v>
      </c>
      <c r="P5683" s="143">
        <f t="shared" si="6141"/>
        <v>35695.520000000004</v>
      </c>
      <c r="Q5683" s="143">
        <f t="shared" si="6142"/>
        <v>3312</v>
      </c>
      <c r="R5683" s="188">
        <f t="shared" si="6145"/>
        <v>41476.520000000004</v>
      </c>
      <c r="T5683">
        <v>51495.68</v>
      </c>
      <c r="U5683" s="190">
        <f t="shared" si="6146"/>
        <v>0.80543688324923579</v>
      </c>
    </row>
    <row r="5684" spans="1:21" x14ac:dyDescent="0.2">
      <c r="A5684" s="178">
        <v>42972</v>
      </c>
      <c r="B5684" s="179">
        <v>0.75</v>
      </c>
      <c r="C5684" t="s">
        <v>349</v>
      </c>
      <c r="D5684">
        <v>10</v>
      </c>
      <c r="E5684">
        <v>4.5</v>
      </c>
      <c r="F5684">
        <v>9.26</v>
      </c>
      <c r="G5684">
        <v>2.41</v>
      </c>
      <c r="H5684" s="184">
        <f t="shared" ref="H5684:L5684" si="6193">H5660</f>
        <v>0.70833333333333337</v>
      </c>
      <c r="I5684" s="185">
        <f t="shared" si="6193"/>
        <v>218</v>
      </c>
      <c r="J5684" s="185">
        <f t="shared" si="6193"/>
        <v>258</v>
      </c>
      <c r="K5684" s="185">
        <f t="shared" si="6193"/>
        <v>2842</v>
      </c>
      <c r="L5684" s="185">
        <f t="shared" si="6193"/>
        <v>1380</v>
      </c>
      <c r="M5684" s="147"/>
      <c r="N5684" s="143">
        <f t="shared" si="6144"/>
        <v>2180</v>
      </c>
      <c r="O5684" s="143">
        <f t="shared" si="6140"/>
        <v>1161</v>
      </c>
      <c r="P5684" s="143">
        <f t="shared" si="6141"/>
        <v>26316.92</v>
      </c>
      <c r="Q5684" s="143">
        <f t="shared" si="6142"/>
        <v>3325.8</v>
      </c>
      <c r="R5684" s="188">
        <f t="shared" si="6145"/>
        <v>32983.72</v>
      </c>
      <c r="T5684">
        <v>50945.33</v>
      </c>
      <c r="U5684" s="190">
        <f t="shared" si="6146"/>
        <v>0.64743363130634346</v>
      </c>
    </row>
    <row r="5685" spans="1:21" x14ac:dyDescent="0.2">
      <c r="A5685" s="178">
        <v>42972</v>
      </c>
      <c r="B5685" s="179">
        <v>0.79166666666666663</v>
      </c>
      <c r="C5685" t="s">
        <v>349</v>
      </c>
      <c r="D5685">
        <v>20</v>
      </c>
      <c r="E5685">
        <v>3.66</v>
      </c>
      <c r="F5685">
        <v>6.56</v>
      </c>
      <c r="G5685">
        <v>1.19</v>
      </c>
      <c r="H5685" s="184">
        <f t="shared" ref="H5685:L5685" si="6194">H5661</f>
        <v>0.75</v>
      </c>
      <c r="I5685" s="185">
        <f t="shared" si="6194"/>
        <v>240</v>
      </c>
      <c r="J5685" s="185">
        <f t="shared" si="6194"/>
        <v>365</v>
      </c>
      <c r="K5685" s="185">
        <f t="shared" si="6194"/>
        <v>2842</v>
      </c>
      <c r="L5685" s="185">
        <f t="shared" si="6194"/>
        <v>1380</v>
      </c>
      <c r="M5685" s="147"/>
      <c r="N5685" s="143">
        <f t="shared" si="6144"/>
        <v>4800</v>
      </c>
      <c r="O5685" s="143">
        <f t="shared" si="6140"/>
        <v>1335.9</v>
      </c>
      <c r="P5685" s="143">
        <f t="shared" si="6141"/>
        <v>18643.52</v>
      </c>
      <c r="Q5685" s="143">
        <f t="shared" si="6142"/>
        <v>1642.1999999999998</v>
      </c>
      <c r="R5685" s="188">
        <f t="shared" si="6145"/>
        <v>26421.62</v>
      </c>
      <c r="T5685">
        <v>49999.96</v>
      </c>
      <c r="U5685" s="190">
        <f t="shared" si="6146"/>
        <v>0.52843282274625814</v>
      </c>
    </row>
    <row r="5686" spans="1:21" x14ac:dyDescent="0.2">
      <c r="A5686" s="178">
        <v>42972</v>
      </c>
      <c r="B5686" s="179">
        <v>0.83333333333333337</v>
      </c>
      <c r="C5686" t="s">
        <v>349</v>
      </c>
      <c r="D5686">
        <v>20</v>
      </c>
      <c r="E5686">
        <v>4</v>
      </c>
      <c r="F5686">
        <v>6.46</v>
      </c>
      <c r="G5686">
        <v>0.97</v>
      </c>
      <c r="H5686" s="184">
        <f t="shared" ref="H5686:L5686" si="6195">H5662</f>
        <v>0.79166666666666663</v>
      </c>
      <c r="I5686" s="185">
        <f t="shared" si="6195"/>
        <v>320</v>
      </c>
      <c r="J5686" s="185">
        <f t="shared" si="6195"/>
        <v>214</v>
      </c>
      <c r="K5686" s="185">
        <f t="shared" si="6195"/>
        <v>2842</v>
      </c>
      <c r="L5686" s="185">
        <f t="shared" si="6195"/>
        <v>1426</v>
      </c>
      <c r="M5686" s="147"/>
      <c r="N5686" s="143">
        <f t="shared" si="6144"/>
        <v>6400</v>
      </c>
      <c r="O5686" s="143">
        <f t="shared" si="6140"/>
        <v>856</v>
      </c>
      <c r="P5686" s="143">
        <f t="shared" si="6141"/>
        <v>18359.32</v>
      </c>
      <c r="Q5686" s="143">
        <f t="shared" si="6142"/>
        <v>1383.22</v>
      </c>
      <c r="R5686" s="188">
        <f t="shared" si="6145"/>
        <v>26998.54</v>
      </c>
      <c r="T5686">
        <v>48338.65</v>
      </c>
      <c r="U5686" s="190">
        <f t="shared" si="6146"/>
        <v>0.55852904456371866</v>
      </c>
    </row>
    <row r="5687" spans="1:21" x14ac:dyDescent="0.2">
      <c r="A5687" s="178">
        <v>42972</v>
      </c>
      <c r="B5687" s="179">
        <v>0.875</v>
      </c>
      <c r="C5687" t="s">
        <v>349</v>
      </c>
      <c r="D5687">
        <v>20</v>
      </c>
      <c r="E5687">
        <v>4</v>
      </c>
      <c r="F5687">
        <v>6.82</v>
      </c>
      <c r="G5687">
        <v>0.97</v>
      </c>
      <c r="H5687" s="184">
        <f t="shared" ref="H5687:L5687" si="6196">H5663</f>
        <v>0.83333333333333337</v>
      </c>
      <c r="I5687" s="185">
        <f t="shared" si="6196"/>
        <v>322</v>
      </c>
      <c r="J5687" s="185">
        <f t="shared" si="6196"/>
        <v>178</v>
      </c>
      <c r="K5687" s="185">
        <f t="shared" si="6196"/>
        <v>2842</v>
      </c>
      <c r="L5687" s="185">
        <f t="shared" si="6196"/>
        <v>1426</v>
      </c>
      <c r="M5687" s="147"/>
      <c r="N5687" s="143">
        <f t="shared" si="6144"/>
        <v>6440</v>
      </c>
      <c r="O5687" s="143">
        <f t="shared" si="6140"/>
        <v>712</v>
      </c>
      <c r="P5687" s="143">
        <f t="shared" si="6141"/>
        <v>19382.440000000002</v>
      </c>
      <c r="Q5687" s="143">
        <f t="shared" si="6142"/>
        <v>1383.22</v>
      </c>
      <c r="R5687" s="188">
        <f t="shared" si="6145"/>
        <v>27917.660000000003</v>
      </c>
      <c r="T5687">
        <v>47148.28</v>
      </c>
      <c r="U5687" s="190">
        <f t="shared" si="6146"/>
        <v>0.59212467559792226</v>
      </c>
    </row>
    <row r="5688" spans="1:21" x14ac:dyDescent="0.2">
      <c r="A5688" s="178">
        <v>42972</v>
      </c>
      <c r="B5688" s="179">
        <v>0.91666666666666663</v>
      </c>
      <c r="C5688" t="s">
        <v>349</v>
      </c>
      <c r="D5688">
        <v>30.19</v>
      </c>
      <c r="E5688">
        <v>3.13</v>
      </c>
      <c r="F5688">
        <v>4.53</v>
      </c>
      <c r="G5688">
        <v>0.97</v>
      </c>
      <c r="H5688" s="184">
        <f t="shared" ref="H5688:L5688" si="6197">H5664</f>
        <v>0.875</v>
      </c>
      <c r="I5688" s="185">
        <f t="shared" si="6197"/>
        <v>337</v>
      </c>
      <c r="J5688" s="185">
        <f t="shared" si="6197"/>
        <v>173</v>
      </c>
      <c r="K5688" s="185">
        <f t="shared" si="6197"/>
        <v>2842</v>
      </c>
      <c r="L5688" s="185">
        <f t="shared" si="6197"/>
        <v>1426</v>
      </c>
      <c r="M5688" s="147"/>
      <c r="N5688" s="143">
        <f t="shared" si="6144"/>
        <v>10174.030000000001</v>
      </c>
      <c r="O5688" s="143">
        <f t="shared" si="6140"/>
        <v>541.49</v>
      </c>
      <c r="P5688" s="143">
        <f t="shared" si="6141"/>
        <v>12874.26</v>
      </c>
      <c r="Q5688" s="143">
        <f t="shared" si="6142"/>
        <v>1383.22</v>
      </c>
      <c r="R5688" s="188">
        <f t="shared" si="6145"/>
        <v>24973</v>
      </c>
      <c r="T5688">
        <v>46890.81</v>
      </c>
      <c r="U5688" s="190">
        <f t="shared" si="6146"/>
        <v>0.53257770552481398</v>
      </c>
    </row>
    <row r="5689" spans="1:21" x14ac:dyDescent="0.2">
      <c r="A5689" s="178">
        <v>42972</v>
      </c>
      <c r="B5689" s="179">
        <v>0.95833333333333337</v>
      </c>
      <c r="C5689" t="s">
        <v>349</v>
      </c>
      <c r="D5689">
        <v>37.56</v>
      </c>
      <c r="E5689">
        <v>3.83</v>
      </c>
      <c r="F5689">
        <v>4</v>
      </c>
      <c r="G5689">
        <v>0.01</v>
      </c>
      <c r="H5689" s="184">
        <f t="shared" ref="H5689:L5689" si="6198">H5665</f>
        <v>0.91666666666666663</v>
      </c>
      <c r="I5689" s="185">
        <f t="shared" si="6198"/>
        <v>394</v>
      </c>
      <c r="J5689" s="185">
        <f t="shared" si="6198"/>
        <v>194</v>
      </c>
      <c r="K5689" s="185">
        <f t="shared" si="6198"/>
        <v>2842</v>
      </c>
      <c r="L5689" s="185">
        <f t="shared" si="6198"/>
        <v>1426</v>
      </c>
      <c r="M5689" s="147"/>
      <c r="N5689" s="143">
        <f t="shared" si="6144"/>
        <v>14798.640000000001</v>
      </c>
      <c r="O5689" s="143">
        <f t="shared" si="6140"/>
        <v>743.02</v>
      </c>
      <c r="P5689" s="143">
        <f t="shared" si="6141"/>
        <v>11368</v>
      </c>
      <c r="Q5689" s="143">
        <f t="shared" si="6142"/>
        <v>14.26</v>
      </c>
      <c r="R5689" s="188">
        <f t="shared" si="6145"/>
        <v>26923.920000000002</v>
      </c>
      <c r="T5689">
        <v>45480.91</v>
      </c>
      <c r="U5689" s="190">
        <f t="shared" si="6146"/>
        <v>0.59198287809104966</v>
      </c>
    </row>
    <row r="5690" spans="1:21" x14ac:dyDescent="0.2">
      <c r="A5690" s="178">
        <v>42972</v>
      </c>
      <c r="B5690" s="180">
        <v>1</v>
      </c>
      <c r="C5690" t="s">
        <v>349</v>
      </c>
      <c r="D5690">
        <v>22.31</v>
      </c>
      <c r="E5690">
        <v>2.93</v>
      </c>
      <c r="F5690">
        <v>3.02</v>
      </c>
      <c r="G5690">
        <v>0.01</v>
      </c>
      <c r="H5690" s="184">
        <f t="shared" ref="H5690:L5690" si="6199">H5666</f>
        <v>0.95833333333333337</v>
      </c>
      <c r="I5690" s="185">
        <f t="shared" si="6199"/>
        <v>389</v>
      </c>
      <c r="J5690" s="185">
        <f t="shared" si="6199"/>
        <v>265</v>
      </c>
      <c r="K5690" s="185">
        <f t="shared" si="6199"/>
        <v>2985</v>
      </c>
      <c r="L5690" s="185">
        <f t="shared" si="6199"/>
        <v>1111</v>
      </c>
      <c r="M5690" s="147"/>
      <c r="N5690" s="143">
        <f t="shared" si="6144"/>
        <v>8678.59</v>
      </c>
      <c r="O5690" s="143">
        <f t="shared" si="6140"/>
        <v>776.45</v>
      </c>
      <c r="P5690" s="143">
        <f t="shared" si="6141"/>
        <v>9014.7000000000007</v>
      </c>
      <c r="Q5690" s="143">
        <f t="shared" si="6142"/>
        <v>11.11</v>
      </c>
      <c r="R5690" s="188">
        <f t="shared" si="6145"/>
        <v>18480.850000000002</v>
      </c>
      <c r="T5690">
        <v>43123.6</v>
      </c>
      <c r="U5690" s="190">
        <f t="shared" si="6146"/>
        <v>0.42855536179725262</v>
      </c>
    </row>
    <row r="5691" spans="1:21" x14ac:dyDescent="0.2">
      <c r="A5691" s="178">
        <v>42973</v>
      </c>
      <c r="B5691" s="179">
        <v>4.1666666666666664E-2</v>
      </c>
      <c r="C5691" t="s">
        <v>349</v>
      </c>
      <c r="D5691">
        <v>8.61</v>
      </c>
      <c r="E5691">
        <v>4.2</v>
      </c>
      <c r="F5691">
        <v>4.88</v>
      </c>
      <c r="G5691">
        <v>0.01</v>
      </c>
      <c r="H5691" s="184">
        <f t="shared" ref="H5691:L5691" si="6200">H5667</f>
        <v>1</v>
      </c>
      <c r="I5691" s="185">
        <f t="shared" si="6200"/>
        <v>362</v>
      </c>
      <c r="J5691" s="185">
        <f t="shared" si="6200"/>
        <v>243</v>
      </c>
      <c r="K5691" s="185">
        <f t="shared" si="6200"/>
        <v>2985</v>
      </c>
      <c r="L5691" s="185">
        <f t="shared" si="6200"/>
        <v>1111</v>
      </c>
      <c r="M5691" s="147"/>
      <c r="N5691" s="143">
        <f t="shared" si="6144"/>
        <v>3116.8199999999997</v>
      </c>
      <c r="O5691" s="143">
        <f t="shared" si="6140"/>
        <v>1020.6</v>
      </c>
      <c r="P5691" s="143">
        <f t="shared" si="6141"/>
        <v>14566.8</v>
      </c>
      <c r="Q5691" s="143">
        <f t="shared" si="6142"/>
        <v>11.11</v>
      </c>
      <c r="R5691" s="188">
        <f t="shared" si="6145"/>
        <v>18715.330000000002</v>
      </c>
      <c r="T5691">
        <v>40467.18</v>
      </c>
      <c r="U5691" s="190">
        <f t="shared" si="6146"/>
        <v>0.46248169504274828</v>
      </c>
    </row>
    <row r="5692" spans="1:21" x14ac:dyDescent="0.2">
      <c r="A5692" s="178">
        <v>42973</v>
      </c>
      <c r="B5692" s="179">
        <v>8.3333333333333329E-2</v>
      </c>
      <c r="C5692" t="s">
        <v>349</v>
      </c>
      <c r="D5692">
        <v>5</v>
      </c>
      <c r="E5692">
        <v>2.4</v>
      </c>
      <c r="F5692">
        <v>3.33</v>
      </c>
      <c r="G5692">
        <v>0.01</v>
      </c>
      <c r="H5692" s="184">
        <f t="shared" ref="H5692:L5692" si="6201">H5668</f>
        <v>4.1666666666666664E-2</v>
      </c>
      <c r="I5692" s="185">
        <f t="shared" si="6201"/>
        <v>294</v>
      </c>
      <c r="J5692" s="185">
        <f t="shared" si="6201"/>
        <v>212</v>
      </c>
      <c r="K5692" s="185">
        <f t="shared" si="6201"/>
        <v>2985</v>
      </c>
      <c r="L5692" s="185">
        <f t="shared" si="6201"/>
        <v>1111</v>
      </c>
      <c r="M5692" s="147"/>
      <c r="N5692" s="143">
        <f t="shared" si="6144"/>
        <v>1470</v>
      </c>
      <c r="O5692" s="143">
        <f t="shared" si="6140"/>
        <v>508.79999999999995</v>
      </c>
      <c r="P5692" s="143">
        <f t="shared" si="6141"/>
        <v>9940.0500000000011</v>
      </c>
      <c r="Q5692" s="143">
        <f t="shared" si="6142"/>
        <v>11.11</v>
      </c>
      <c r="R5692" s="188">
        <f t="shared" si="6145"/>
        <v>11929.960000000001</v>
      </c>
      <c r="T5692">
        <v>37949.769999999997</v>
      </c>
      <c r="U5692" s="190">
        <f t="shared" si="6146"/>
        <v>0.31436185252242643</v>
      </c>
    </row>
    <row r="5693" spans="1:21" x14ac:dyDescent="0.2">
      <c r="A5693" s="178">
        <v>42973</v>
      </c>
      <c r="B5693" s="179">
        <v>0.125</v>
      </c>
      <c r="C5693" t="s">
        <v>349</v>
      </c>
      <c r="D5693">
        <v>3</v>
      </c>
      <c r="E5693">
        <v>2.11</v>
      </c>
      <c r="F5693">
        <v>3</v>
      </c>
      <c r="G5693">
        <v>0.61</v>
      </c>
      <c r="H5693" s="184">
        <f t="shared" ref="H5693:L5693" si="6202">H5669</f>
        <v>8.3333333333333329E-2</v>
      </c>
      <c r="I5693" s="185">
        <f t="shared" si="6202"/>
        <v>236</v>
      </c>
      <c r="J5693" s="185">
        <f t="shared" si="6202"/>
        <v>179</v>
      </c>
      <c r="K5693" s="185">
        <f t="shared" si="6202"/>
        <v>2985</v>
      </c>
      <c r="L5693" s="185">
        <f t="shared" si="6202"/>
        <v>1111</v>
      </c>
      <c r="M5693" s="147"/>
      <c r="N5693" s="143">
        <f t="shared" si="6144"/>
        <v>708</v>
      </c>
      <c r="O5693" s="143">
        <f t="shared" si="6140"/>
        <v>377.69</v>
      </c>
      <c r="P5693" s="143">
        <f t="shared" si="6141"/>
        <v>8955</v>
      </c>
      <c r="Q5693" s="143">
        <f t="shared" si="6142"/>
        <v>677.71</v>
      </c>
      <c r="R5693" s="188">
        <f t="shared" si="6145"/>
        <v>10718.400000000001</v>
      </c>
      <c r="T5693">
        <v>36258.769999999997</v>
      </c>
      <c r="U5693" s="190">
        <f t="shared" si="6146"/>
        <v>0.29560848313387361</v>
      </c>
    </row>
    <row r="5694" spans="1:21" x14ac:dyDescent="0.2">
      <c r="A5694" s="178">
        <v>42973</v>
      </c>
      <c r="B5694" s="179">
        <v>0.16666666666666666</v>
      </c>
      <c r="C5694" t="s">
        <v>349</v>
      </c>
      <c r="D5694">
        <v>2.61</v>
      </c>
      <c r="E5694">
        <v>2.11</v>
      </c>
      <c r="F5694">
        <v>3</v>
      </c>
      <c r="G5694">
        <v>0.61</v>
      </c>
      <c r="H5694" s="184">
        <f t="shared" ref="H5694:L5694" si="6203">H5670</f>
        <v>0.125</v>
      </c>
      <c r="I5694" s="185">
        <f t="shared" si="6203"/>
        <v>201</v>
      </c>
      <c r="J5694" s="185">
        <f t="shared" si="6203"/>
        <v>205</v>
      </c>
      <c r="K5694" s="185">
        <f t="shared" si="6203"/>
        <v>2985</v>
      </c>
      <c r="L5694" s="185">
        <f t="shared" si="6203"/>
        <v>1717</v>
      </c>
      <c r="M5694" s="147"/>
      <c r="N5694" s="143">
        <f t="shared" si="6144"/>
        <v>524.61</v>
      </c>
      <c r="O5694" s="143">
        <f t="shared" si="6140"/>
        <v>432.54999999999995</v>
      </c>
      <c r="P5694" s="143">
        <f t="shared" si="6141"/>
        <v>8955</v>
      </c>
      <c r="Q5694" s="143">
        <f t="shared" si="6142"/>
        <v>1047.3699999999999</v>
      </c>
      <c r="R5694" s="188">
        <f t="shared" si="6145"/>
        <v>10959.529999999999</v>
      </c>
      <c r="T5694">
        <v>35148.11</v>
      </c>
      <c r="U5694" s="190">
        <f t="shared" si="6146"/>
        <v>0.31180993800235629</v>
      </c>
    </row>
    <row r="5695" spans="1:21" x14ac:dyDescent="0.2">
      <c r="A5695" s="178">
        <v>42973</v>
      </c>
      <c r="B5695" s="179">
        <v>0.20833333333333334</v>
      </c>
      <c r="C5695" t="s">
        <v>349</v>
      </c>
      <c r="D5695">
        <v>2.11</v>
      </c>
      <c r="E5695">
        <v>2.61</v>
      </c>
      <c r="F5695">
        <v>3</v>
      </c>
      <c r="G5695">
        <v>0.61</v>
      </c>
      <c r="H5695" s="184">
        <f t="shared" ref="H5695:L5695" si="6204">H5671</f>
        <v>0.16666666666666666</v>
      </c>
      <c r="I5695" s="185">
        <f t="shared" si="6204"/>
        <v>185</v>
      </c>
      <c r="J5695" s="185">
        <f t="shared" si="6204"/>
        <v>205</v>
      </c>
      <c r="K5695" s="185">
        <f t="shared" si="6204"/>
        <v>2985</v>
      </c>
      <c r="L5695" s="185">
        <f t="shared" si="6204"/>
        <v>1717</v>
      </c>
      <c r="M5695" s="147"/>
      <c r="N5695" s="143">
        <f t="shared" si="6144"/>
        <v>390.34999999999997</v>
      </c>
      <c r="O5695" s="143">
        <f t="shared" si="6140"/>
        <v>535.04999999999995</v>
      </c>
      <c r="P5695" s="143">
        <f t="shared" si="6141"/>
        <v>8955</v>
      </c>
      <c r="Q5695" s="143">
        <f t="shared" si="6142"/>
        <v>1047.3699999999999</v>
      </c>
      <c r="R5695" s="188">
        <f t="shared" si="6145"/>
        <v>10927.77</v>
      </c>
      <c r="T5695">
        <v>34408.339999999997</v>
      </c>
      <c r="U5695" s="190">
        <f t="shared" si="6146"/>
        <v>0.31759073526941439</v>
      </c>
    </row>
    <row r="5696" spans="1:21" x14ac:dyDescent="0.2">
      <c r="A5696" s="178">
        <v>42973</v>
      </c>
      <c r="B5696" s="179">
        <v>0.25</v>
      </c>
      <c r="C5696" t="s">
        <v>349</v>
      </c>
      <c r="D5696">
        <v>2.61</v>
      </c>
      <c r="E5696">
        <v>4</v>
      </c>
      <c r="F5696">
        <v>4.2</v>
      </c>
      <c r="G5696">
        <v>0.61</v>
      </c>
      <c r="H5696" s="184">
        <f t="shared" ref="H5696:L5696" si="6205">H5672</f>
        <v>0.20833333333333334</v>
      </c>
      <c r="I5696" s="185">
        <f t="shared" si="6205"/>
        <v>207</v>
      </c>
      <c r="J5696" s="185">
        <f t="shared" si="6205"/>
        <v>283</v>
      </c>
      <c r="K5696" s="185">
        <f t="shared" si="6205"/>
        <v>2985</v>
      </c>
      <c r="L5696" s="185">
        <f t="shared" si="6205"/>
        <v>1717</v>
      </c>
      <c r="M5696" s="147"/>
      <c r="N5696" s="143">
        <f t="shared" si="6144"/>
        <v>540.27</v>
      </c>
      <c r="O5696" s="143">
        <f t="shared" si="6140"/>
        <v>1132</v>
      </c>
      <c r="P5696" s="143">
        <f t="shared" si="6141"/>
        <v>12537</v>
      </c>
      <c r="Q5696" s="143">
        <f t="shared" si="6142"/>
        <v>1047.3699999999999</v>
      </c>
      <c r="R5696" s="188">
        <f t="shared" si="6145"/>
        <v>15256.64</v>
      </c>
      <c r="T5696">
        <v>34053.910000000003</v>
      </c>
      <c r="U5696" s="190">
        <f t="shared" si="6146"/>
        <v>0.44801433961621434</v>
      </c>
    </row>
    <row r="5697" spans="1:21" x14ac:dyDescent="0.2">
      <c r="A5697" s="178">
        <v>42973</v>
      </c>
      <c r="B5697" s="179">
        <v>0.29166666666666669</v>
      </c>
      <c r="C5697" t="s">
        <v>349</v>
      </c>
      <c r="D5697">
        <v>3.5</v>
      </c>
      <c r="E5697">
        <v>8</v>
      </c>
      <c r="F5697">
        <v>4.5</v>
      </c>
      <c r="G5697">
        <v>2.99</v>
      </c>
      <c r="H5697" s="184">
        <f t="shared" ref="H5697:L5697" si="6206">H5673</f>
        <v>0.25</v>
      </c>
      <c r="I5697" s="185">
        <f t="shared" si="6206"/>
        <v>327</v>
      </c>
      <c r="J5697" s="185">
        <f t="shared" si="6206"/>
        <v>438</v>
      </c>
      <c r="K5697" s="185">
        <f t="shared" si="6206"/>
        <v>2985</v>
      </c>
      <c r="L5697" s="185">
        <f t="shared" si="6206"/>
        <v>1717</v>
      </c>
      <c r="M5697" s="147"/>
      <c r="N5697" s="143">
        <f t="shared" si="6144"/>
        <v>1144.5</v>
      </c>
      <c r="O5697" s="143">
        <f t="shared" si="6140"/>
        <v>3504</v>
      </c>
      <c r="P5697" s="143">
        <f t="shared" si="6141"/>
        <v>13432.5</v>
      </c>
      <c r="Q5697" s="143">
        <f t="shared" si="6142"/>
        <v>5133.83</v>
      </c>
      <c r="R5697" s="188">
        <f t="shared" si="6145"/>
        <v>23214.83</v>
      </c>
      <c r="T5697">
        <v>34185.97</v>
      </c>
      <c r="U5697" s="190">
        <f t="shared" si="6146"/>
        <v>0.67907477833742913</v>
      </c>
    </row>
    <row r="5698" spans="1:21" x14ac:dyDescent="0.2">
      <c r="A5698" s="178">
        <v>42973</v>
      </c>
      <c r="B5698" s="179">
        <v>0.33333333333333331</v>
      </c>
      <c r="C5698" t="s">
        <v>349</v>
      </c>
      <c r="D5698">
        <v>3.5</v>
      </c>
      <c r="E5698">
        <v>3.8</v>
      </c>
      <c r="F5698">
        <v>3.77</v>
      </c>
      <c r="G5698">
        <v>2.99</v>
      </c>
      <c r="H5698" s="184">
        <f t="shared" ref="H5698:L5698" si="6207">H5674</f>
        <v>0.29166666666666669</v>
      </c>
      <c r="I5698" s="185">
        <f t="shared" si="6207"/>
        <v>249</v>
      </c>
      <c r="J5698" s="185">
        <f t="shared" si="6207"/>
        <v>556</v>
      </c>
      <c r="K5698" s="185">
        <f t="shared" si="6207"/>
        <v>2872</v>
      </c>
      <c r="L5698" s="185">
        <f t="shared" si="6207"/>
        <v>2219</v>
      </c>
      <c r="M5698" s="147"/>
      <c r="N5698" s="143">
        <f t="shared" si="6144"/>
        <v>871.5</v>
      </c>
      <c r="O5698" s="143">
        <f t="shared" si="6140"/>
        <v>2112.7999999999997</v>
      </c>
      <c r="P5698" s="143">
        <f t="shared" si="6141"/>
        <v>10827.44</v>
      </c>
      <c r="Q5698" s="143">
        <f t="shared" si="6142"/>
        <v>6634.81</v>
      </c>
      <c r="R5698" s="188">
        <f t="shared" si="6145"/>
        <v>20446.55</v>
      </c>
      <c r="T5698">
        <v>34804.639999999999</v>
      </c>
      <c r="U5698" s="190">
        <f t="shared" si="6146"/>
        <v>0.58746621140169819</v>
      </c>
    </row>
    <row r="5699" spans="1:21" x14ac:dyDescent="0.2">
      <c r="A5699" s="178">
        <v>42973</v>
      </c>
      <c r="B5699" s="179">
        <v>0.375</v>
      </c>
      <c r="C5699" t="s">
        <v>349</v>
      </c>
      <c r="D5699">
        <v>4.4400000000000004</v>
      </c>
      <c r="E5699">
        <v>4.71</v>
      </c>
      <c r="F5699">
        <v>4.7699999999999996</v>
      </c>
      <c r="G5699">
        <v>3.22</v>
      </c>
      <c r="H5699" s="184">
        <f t="shared" ref="H5699:L5699" si="6208">H5675</f>
        <v>0.33333333333333331</v>
      </c>
      <c r="I5699" s="185">
        <f t="shared" si="6208"/>
        <v>256</v>
      </c>
      <c r="J5699" s="185">
        <f t="shared" si="6208"/>
        <v>306</v>
      </c>
      <c r="K5699" s="185">
        <f t="shared" si="6208"/>
        <v>2872</v>
      </c>
      <c r="L5699" s="185">
        <f t="shared" si="6208"/>
        <v>2219</v>
      </c>
      <c r="M5699" s="147"/>
      <c r="N5699" s="143">
        <f t="shared" si="6144"/>
        <v>1136.6400000000001</v>
      </c>
      <c r="O5699" s="143">
        <f t="shared" si="6140"/>
        <v>1441.26</v>
      </c>
      <c r="P5699" s="143">
        <f t="shared" si="6141"/>
        <v>13699.439999999999</v>
      </c>
      <c r="Q5699" s="143">
        <f t="shared" si="6142"/>
        <v>7145.18</v>
      </c>
      <c r="R5699" s="188">
        <f t="shared" si="6145"/>
        <v>23422.519999999997</v>
      </c>
      <c r="T5699">
        <v>35322.410000000003</v>
      </c>
      <c r="U5699" s="190">
        <f t="shared" si="6146"/>
        <v>0.66310650943692673</v>
      </c>
    </row>
    <row r="5700" spans="1:21" x14ac:dyDescent="0.2">
      <c r="A5700" s="178">
        <v>42973</v>
      </c>
      <c r="B5700" s="179">
        <v>0.41666666666666669</v>
      </c>
      <c r="C5700" t="s">
        <v>349</v>
      </c>
      <c r="D5700">
        <v>4.18</v>
      </c>
      <c r="E5700">
        <v>6.04</v>
      </c>
      <c r="F5700">
        <v>4.8899999999999997</v>
      </c>
      <c r="G5700">
        <v>4.4400000000000004</v>
      </c>
      <c r="H5700" s="184">
        <f t="shared" ref="H5700:L5700" si="6209">H5676</f>
        <v>0.375</v>
      </c>
      <c r="I5700" s="185">
        <f t="shared" si="6209"/>
        <v>156</v>
      </c>
      <c r="J5700" s="185">
        <f t="shared" si="6209"/>
        <v>343</v>
      </c>
      <c r="K5700" s="185">
        <f t="shared" si="6209"/>
        <v>2872</v>
      </c>
      <c r="L5700" s="185">
        <f t="shared" si="6209"/>
        <v>2219</v>
      </c>
      <c r="M5700" s="147"/>
      <c r="N5700" s="143">
        <f t="shared" si="6144"/>
        <v>652.07999999999993</v>
      </c>
      <c r="O5700" s="143">
        <f t="shared" ref="O5700:O5763" si="6210">E5700*J5700</f>
        <v>2071.7199999999998</v>
      </c>
      <c r="P5700" s="143">
        <f t="shared" ref="P5700:P5763" si="6211">F5700*K5700</f>
        <v>14044.08</v>
      </c>
      <c r="Q5700" s="143">
        <f t="shared" ref="Q5700:Q5763" si="6212">G5700*L5700</f>
        <v>9852.36</v>
      </c>
      <c r="R5700" s="188">
        <f t="shared" si="6145"/>
        <v>26620.240000000002</v>
      </c>
      <c r="T5700">
        <v>36659.21</v>
      </c>
      <c r="U5700" s="190">
        <f t="shared" si="6146"/>
        <v>0.72615421881704489</v>
      </c>
    </row>
    <row r="5701" spans="1:21" x14ac:dyDescent="0.2">
      <c r="A5701" s="178">
        <v>42973</v>
      </c>
      <c r="B5701" s="179">
        <v>0.45833333333333331</v>
      </c>
      <c r="C5701" t="s">
        <v>349</v>
      </c>
      <c r="D5701">
        <v>3.5</v>
      </c>
      <c r="E5701">
        <v>4</v>
      </c>
      <c r="F5701">
        <v>3.41</v>
      </c>
      <c r="G5701">
        <v>0.99</v>
      </c>
      <c r="H5701" s="184">
        <f t="shared" ref="H5701:L5701" si="6213">H5677</f>
        <v>0.41666666666666669</v>
      </c>
      <c r="I5701" s="185">
        <f t="shared" si="6213"/>
        <v>196</v>
      </c>
      <c r="J5701" s="185">
        <f t="shared" si="6213"/>
        <v>315</v>
      </c>
      <c r="K5701" s="185">
        <f t="shared" si="6213"/>
        <v>2872</v>
      </c>
      <c r="L5701" s="185">
        <f t="shared" si="6213"/>
        <v>2219</v>
      </c>
      <c r="M5701" s="147"/>
      <c r="N5701" s="143">
        <f t="shared" ref="N5701:N5764" si="6214">D5701*I5701</f>
        <v>686</v>
      </c>
      <c r="O5701" s="143">
        <f t="shared" si="6210"/>
        <v>1260</v>
      </c>
      <c r="P5701" s="143">
        <f t="shared" si="6211"/>
        <v>9793.52</v>
      </c>
      <c r="Q5701" s="143">
        <f t="shared" si="6212"/>
        <v>2196.81</v>
      </c>
      <c r="R5701" s="188">
        <f t="shared" ref="R5701:R5764" si="6215">SUM(N5701:Q5701)</f>
        <v>13936.33</v>
      </c>
      <c r="T5701">
        <v>38630.32</v>
      </c>
      <c r="U5701" s="190">
        <f t="shared" ref="U5701:U5764" si="6216">R5701/T5701</f>
        <v>0.3607614433429493</v>
      </c>
    </row>
    <row r="5702" spans="1:21" x14ac:dyDescent="0.2">
      <c r="A5702" s="178">
        <v>42973</v>
      </c>
      <c r="B5702" s="179">
        <v>0.5</v>
      </c>
      <c r="C5702" t="s">
        <v>349</v>
      </c>
      <c r="D5702">
        <v>2.11</v>
      </c>
      <c r="E5702">
        <v>5.01</v>
      </c>
      <c r="F5702">
        <v>5.01</v>
      </c>
      <c r="G5702">
        <v>0.99</v>
      </c>
      <c r="H5702" s="184">
        <f t="shared" ref="H5702:L5702" si="6217">H5678</f>
        <v>0.45833333333333331</v>
      </c>
      <c r="I5702" s="185">
        <f t="shared" si="6217"/>
        <v>226</v>
      </c>
      <c r="J5702" s="185">
        <f t="shared" si="6217"/>
        <v>326</v>
      </c>
      <c r="K5702" s="185">
        <f t="shared" si="6217"/>
        <v>2842</v>
      </c>
      <c r="L5702" s="185">
        <f t="shared" si="6217"/>
        <v>1635</v>
      </c>
      <c r="M5702" s="147"/>
      <c r="N5702" s="143">
        <f t="shared" si="6214"/>
        <v>476.85999999999996</v>
      </c>
      <c r="O5702" s="143">
        <f t="shared" si="6210"/>
        <v>1633.26</v>
      </c>
      <c r="P5702" s="143">
        <f t="shared" si="6211"/>
        <v>14238.42</v>
      </c>
      <c r="Q5702" s="143">
        <f t="shared" si="6212"/>
        <v>1618.65</v>
      </c>
      <c r="R5702" s="188">
        <f t="shared" si="6215"/>
        <v>17967.190000000002</v>
      </c>
      <c r="T5702">
        <v>40438.06</v>
      </c>
      <c r="U5702" s="190">
        <f t="shared" si="6216"/>
        <v>0.44431384690561326</v>
      </c>
    </row>
    <row r="5703" spans="1:21" x14ac:dyDescent="0.2">
      <c r="A5703" s="178">
        <v>42973</v>
      </c>
      <c r="B5703" s="179">
        <v>0.54166666666666663</v>
      </c>
      <c r="C5703" t="s">
        <v>349</v>
      </c>
      <c r="D5703">
        <v>2</v>
      </c>
      <c r="E5703">
        <v>5.01</v>
      </c>
      <c r="F5703">
        <v>5.87</v>
      </c>
      <c r="G5703">
        <v>2.44</v>
      </c>
      <c r="H5703" s="184">
        <f t="shared" ref="H5703:L5703" si="6218">H5679</f>
        <v>0.5</v>
      </c>
      <c r="I5703" s="185">
        <f t="shared" si="6218"/>
        <v>222</v>
      </c>
      <c r="J5703" s="185">
        <f t="shared" si="6218"/>
        <v>319</v>
      </c>
      <c r="K5703" s="185">
        <f t="shared" si="6218"/>
        <v>2842</v>
      </c>
      <c r="L5703" s="185">
        <f t="shared" si="6218"/>
        <v>1635</v>
      </c>
      <c r="M5703" s="147"/>
      <c r="N5703" s="143">
        <f t="shared" si="6214"/>
        <v>444</v>
      </c>
      <c r="O5703" s="143">
        <f t="shared" si="6210"/>
        <v>1598.1899999999998</v>
      </c>
      <c r="P5703" s="143">
        <f t="shared" si="6211"/>
        <v>16682.54</v>
      </c>
      <c r="Q5703" s="143">
        <f t="shared" si="6212"/>
        <v>3989.4</v>
      </c>
      <c r="R5703" s="188">
        <f t="shared" si="6215"/>
        <v>22714.13</v>
      </c>
      <c r="T5703">
        <v>41784.050000000003</v>
      </c>
      <c r="U5703" s="190">
        <f t="shared" si="6216"/>
        <v>0.54360766847636832</v>
      </c>
    </row>
    <row r="5704" spans="1:21" x14ac:dyDescent="0.2">
      <c r="A5704" s="178">
        <v>42973</v>
      </c>
      <c r="B5704" s="179">
        <v>0.58333333333333337</v>
      </c>
      <c r="C5704" t="s">
        <v>349</v>
      </c>
      <c r="D5704">
        <v>3.5</v>
      </c>
      <c r="E5704">
        <v>9.42</v>
      </c>
      <c r="F5704">
        <v>11.88</v>
      </c>
      <c r="G5704">
        <v>0.99</v>
      </c>
      <c r="H5704" s="184">
        <f t="shared" ref="H5704:L5704" si="6219">H5680</f>
        <v>0.54166666666666663</v>
      </c>
      <c r="I5704" s="185">
        <f t="shared" si="6219"/>
        <v>195</v>
      </c>
      <c r="J5704" s="185">
        <f t="shared" si="6219"/>
        <v>299</v>
      </c>
      <c r="K5704" s="185">
        <f t="shared" si="6219"/>
        <v>2842</v>
      </c>
      <c r="L5704" s="185">
        <f t="shared" si="6219"/>
        <v>1635</v>
      </c>
      <c r="M5704" s="147"/>
      <c r="N5704" s="143">
        <f t="shared" si="6214"/>
        <v>682.5</v>
      </c>
      <c r="O5704" s="143">
        <f t="shared" si="6210"/>
        <v>2816.58</v>
      </c>
      <c r="P5704" s="143">
        <f t="shared" si="6211"/>
        <v>33762.959999999999</v>
      </c>
      <c r="Q5704" s="143">
        <f t="shared" si="6212"/>
        <v>1618.65</v>
      </c>
      <c r="R5704" s="188">
        <f t="shared" si="6215"/>
        <v>38880.69</v>
      </c>
      <c r="T5704">
        <v>42339.91</v>
      </c>
      <c r="U5704" s="190">
        <f t="shared" si="6216"/>
        <v>0.91829883436218918</v>
      </c>
    </row>
    <row r="5705" spans="1:21" x14ac:dyDescent="0.2">
      <c r="A5705" s="178">
        <v>42973</v>
      </c>
      <c r="B5705" s="179">
        <v>0.625</v>
      </c>
      <c r="C5705" t="s">
        <v>349</v>
      </c>
      <c r="D5705">
        <v>2.61</v>
      </c>
      <c r="E5705">
        <v>8.84</v>
      </c>
      <c r="F5705">
        <v>11.81</v>
      </c>
      <c r="G5705">
        <v>1.38</v>
      </c>
      <c r="H5705" s="184">
        <f t="shared" ref="H5705:L5705" si="6220">H5681</f>
        <v>0.58333333333333337</v>
      </c>
      <c r="I5705" s="185">
        <f t="shared" si="6220"/>
        <v>205</v>
      </c>
      <c r="J5705" s="185">
        <f t="shared" si="6220"/>
        <v>237</v>
      </c>
      <c r="K5705" s="185">
        <f t="shared" si="6220"/>
        <v>2842</v>
      </c>
      <c r="L5705" s="185">
        <f t="shared" si="6220"/>
        <v>1635</v>
      </c>
      <c r="M5705" s="147"/>
      <c r="N5705" s="143">
        <f t="shared" si="6214"/>
        <v>535.04999999999995</v>
      </c>
      <c r="O5705" s="143">
        <f t="shared" si="6210"/>
        <v>2095.08</v>
      </c>
      <c r="P5705" s="143">
        <f t="shared" si="6211"/>
        <v>33564.020000000004</v>
      </c>
      <c r="Q5705" s="143">
        <f t="shared" si="6212"/>
        <v>2256.2999999999997</v>
      </c>
      <c r="R5705" s="188">
        <f t="shared" si="6215"/>
        <v>38450.450000000004</v>
      </c>
      <c r="T5705">
        <v>42384.7</v>
      </c>
      <c r="U5705" s="190">
        <f t="shared" si="6216"/>
        <v>0.90717759002658993</v>
      </c>
    </row>
    <row r="5706" spans="1:21" x14ac:dyDescent="0.2">
      <c r="A5706" s="178">
        <v>42973</v>
      </c>
      <c r="B5706" s="179">
        <v>0.66666666666666663</v>
      </c>
      <c r="C5706" t="s">
        <v>349</v>
      </c>
      <c r="D5706">
        <v>2.11</v>
      </c>
      <c r="E5706">
        <v>6.91</v>
      </c>
      <c r="F5706">
        <v>9.65</v>
      </c>
      <c r="G5706">
        <v>1.55</v>
      </c>
      <c r="H5706" s="184">
        <f t="shared" ref="H5706:L5706" si="6221">H5682</f>
        <v>0.625</v>
      </c>
      <c r="I5706" s="185">
        <f t="shared" si="6221"/>
        <v>212</v>
      </c>
      <c r="J5706" s="185">
        <f t="shared" si="6221"/>
        <v>213</v>
      </c>
      <c r="K5706" s="185">
        <f t="shared" si="6221"/>
        <v>2842</v>
      </c>
      <c r="L5706" s="185">
        <f t="shared" si="6221"/>
        <v>1380</v>
      </c>
      <c r="M5706" s="147"/>
      <c r="N5706" s="143">
        <f t="shared" si="6214"/>
        <v>447.32</v>
      </c>
      <c r="O5706" s="143">
        <f t="shared" si="6210"/>
        <v>1471.83</v>
      </c>
      <c r="P5706" s="143">
        <f t="shared" si="6211"/>
        <v>27425.3</v>
      </c>
      <c r="Q5706" s="143">
        <f t="shared" si="6212"/>
        <v>2139</v>
      </c>
      <c r="R5706" s="188">
        <f t="shared" si="6215"/>
        <v>31483.45</v>
      </c>
      <c r="T5706">
        <v>42545.21</v>
      </c>
      <c r="U5706" s="190">
        <f t="shared" si="6216"/>
        <v>0.73999987307619353</v>
      </c>
    </row>
    <row r="5707" spans="1:21" x14ac:dyDescent="0.2">
      <c r="A5707" s="178">
        <v>42973</v>
      </c>
      <c r="B5707" s="179">
        <v>0.70833333333333337</v>
      </c>
      <c r="C5707" t="s">
        <v>349</v>
      </c>
      <c r="D5707">
        <v>2.61</v>
      </c>
      <c r="E5707">
        <v>5.76</v>
      </c>
      <c r="F5707">
        <v>7.88</v>
      </c>
      <c r="G5707">
        <v>0.99</v>
      </c>
      <c r="H5707" s="184">
        <f t="shared" ref="H5707:L5707" si="6222">H5683</f>
        <v>0.66666666666666663</v>
      </c>
      <c r="I5707" s="185">
        <f t="shared" si="6222"/>
        <v>191</v>
      </c>
      <c r="J5707" s="185">
        <f t="shared" si="6222"/>
        <v>237</v>
      </c>
      <c r="K5707" s="185">
        <f t="shared" si="6222"/>
        <v>2842</v>
      </c>
      <c r="L5707" s="185">
        <f t="shared" si="6222"/>
        <v>1380</v>
      </c>
      <c r="M5707" s="147"/>
      <c r="N5707" s="143">
        <f t="shared" si="6214"/>
        <v>498.51</v>
      </c>
      <c r="O5707" s="143">
        <f t="shared" si="6210"/>
        <v>1365.12</v>
      </c>
      <c r="P5707" s="143">
        <f t="shared" si="6211"/>
        <v>22394.959999999999</v>
      </c>
      <c r="Q5707" s="143">
        <f t="shared" si="6212"/>
        <v>1366.2</v>
      </c>
      <c r="R5707" s="188">
        <f t="shared" si="6215"/>
        <v>25624.79</v>
      </c>
      <c r="T5707">
        <v>42924.39</v>
      </c>
      <c r="U5707" s="190">
        <f t="shared" si="6216"/>
        <v>0.59697505311083054</v>
      </c>
    </row>
    <row r="5708" spans="1:21" x14ac:dyDescent="0.2">
      <c r="A5708" s="178">
        <v>42973</v>
      </c>
      <c r="B5708" s="179">
        <v>0.75</v>
      </c>
      <c r="C5708" t="s">
        <v>349</v>
      </c>
      <c r="D5708">
        <v>8.11</v>
      </c>
      <c r="E5708">
        <v>3.65</v>
      </c>
      <c r="F5708">
        <v>5.01</v>
      </c>
      <c r="G5708">
        <v>1</v>
      </c>
      <c r="H5708" s="184">
        <f t="shared" ref="H5708:L5708" si="6223">H5684</f>
        <v>0.70833333333333337</v>
      </c>
      <c r="I5708" s="185">
        <f t="shared" si="6223"/>
        <v>218</v>
      </c>
      <c r="J5708" s="185">
        <f t="shared" si="6223"/>
        <v>258</v>
      </c>
      <c r="K5708" s="185">
        <f t="shared" si="6223"/>
        <v>2842</v>
      </c>
      <c r="L5708" s="185">
        <f t="shared" si="6223"/>
        <v>1380</v>
      </c>
      <c r="M5708" s="147"/>
      <c r="N5708" s="143">
        <f t="shared" si="6214"/>
        <v>1767.9799999999998</v>
      </c>
      <c r="O5708" s="143">
        <f t="shared" si="6210"/>
        <v>941.69999999999993</v>
      </c>
      <c r="P5708" s="143">
        <f t="shared" si="6211"/>
        <v>14238.42</v>
      </c>
      <c r="Q5708" s="143">
        <f t="shared" si="6212"/>
        <v>1380</v>
      </c>
      <c r="R5708" s="188">
        <f t="shared" si="6215"/>
        <v>18328.099999999999</v>
      </c>
      <c r="T5708">
        <v>43415.98</v>
      </c>
      <c r="U5708" s="190">
        <f t="shared" si="6216"/>
        <v>0.42215101444214775</v>
      </c>
    </row>
    <row r="5709" spans="1:21" x14ac:dyDescent="0.2">
      <c r="A5709" s="178">
        <v>42973</v>
      </c>
      <c r="B5709" s="179">
        <v>0.79166666666666663</v>
      </c>
      <c r="C5709" t="s">
        <v>349</v>
      </c>
      <c r="D5709">
        <v>32</v>
      </c>
      <c r="E5709">
        <v>4.1900000000000004</v>
      </c>
      <c r="F5709">
        <v>6.59</v>
      </c>
      <c r="G5709">
        <v>1</v>
      </c>
      <c r="H5709" s="184">
        <f t="shared" ref="H5709:L5709" si="6224">H5685</f>
        <v>0.75</v>
      </c>
      <c r="I5709" s="185">
        <f t="shared" si="6224"/>
        <v>240</v>
      </c>
      <c r="J5709" s="185">
        <f t="shared" si="6224"/>
        <v>365</v>
      </c>
      <c r="K5709" s="185">
        <f t="shared" si="6224"/>
        <v>2842</v>
      </c>
      <c r="L5709" s="185">
        <f t="shared" si="6224"/>
        <v>1380</v>
      </c>
      <c r="M5709" s="147"/>
      <c r="N5709" s="143">
        <f t="shared" si="6214"/>
        <v>7680</v>
      </c>
      <c r="O5709" s="143">
        <f t="shared" si="6210"/>
        <v>1529.3500000000001</v>
      </c>
      <c r="P5709" s="143">
        <f t="shared" si="6211"/>
        <v>18728.78</v>
      </c>
      <c r="Q5709" s="143">
        <f t="shared" si="6212"/>
        <v>1380</v>
      </c>
      <c r="R5709" s="188">
        <f t="shared" si="6215"/>
        <v>29318.129999999997</v>
      </c>
      <c r="T5709">
        <v>43707.99</v>
      </c>
      <c r="U5709" s="190">
        <f t="shared" si="6216"/>
        <v>0.67077278090344572</v>
      </c>
    </row>
    <row r="5710" spans="1:21" x14ac:dyDescent="0.2">
      <c r="A5710" s="178">
        <v>42973</v>
      </c>
      <c r="B5710" s="179">
        <v>0.83333333333333337</v>
      </c>
      <c r="C5710" t="s">
        <v>349</v>
      </c>
      <c r="D5710">
        <v>32.85</v>
      </c>
      <c r="E5710">
        <v>4</v>
      </c>
      <c r="F5710">
        <v>5.0599999999999996</v>
      </c>
      <c r="G5710">
        <v>0.97</v>
      </c>
      <c r="H5710" s="184">
        <f t="shared" ref="H5710:L5710" si="6225">H5686</f>
        <v>0.79166666666666663</v>
      </c>
      <c r="I5710" s="185">
        <f t="shared" si="6225"/>
        <v>320</v>
      </c>
      <c r="J5710" s="185">
        <f t="shared" si="6225"/>
        <v>214</v>
      </c>
      <c r="K5710" s="185">
        <f t="shared" si="6225"/>
        <v>2842</v>
      </c>
      <c r="L5710" s="185">
        <f t="shared" si="6225"/>
        <v>1426</v>
      </c>
      <c r="M5710" s="147"/>
      <c r="N5710" s="143">
        <f t="shared" si="6214"/>
        <v>10512</v>
      </c>
      <c r="O5710" s="143">
        <f t="shared" si="6210"/>
        <v>856</v>
      </c>
      <c r="P5710" s="143">
        <f t="shared" si="6211"/>
        <v>14380.519999999999</v>
      </c>
      <c r="Q5710" s="143">
        <f t="shared" si="6212"/>
        <v>1383.22</v>
      </c>
      <c r="R5710" s="188">
        <f t="shared" si="6215"/>
        <v>27131.739999999998</v>
      </c>
      <c r="T5710">
        <v>43578.41</v>
      </c>
      <c r="U5710" s="190">
        <f t="shared" si="6216"/>
        <v>0.62259591389405888</v>
      </c>
    </row>
    <row r="5711" spans="1:21" x14ac:dyDescent="0.2">
      <c r="A5711" s="178">
        <v>42973</v>
      </c>
      <c r="B5711" s="179">
        <v>0.875</v>
      </c>
      <c r="C5711" t="s">
        <v>349</v>
      </c>
      <c r="D5711">
        <v>20</v>
      </c>
      <c r="E5711">
        <v>4</v>
      </c>
      <c r="F5711">
        <v>6.83</v>
      </c>
      <c r="G5711">
        <v>0.97</v>
      </c>
      <c r="H5711" s="184">
        <f t="shared" ref="H5711:L5711" si="6226">H5687</f>
        <v>0.83333333333333337</v>
      </c>
      <c r="I5711" s="185">
        <f t="shared" si="6226"/>
        <v>322</v>
      </c>
      <c r="J5711" s="185">
        <f t="shared" si="6226"/>
        <v>178</v>
      </c>
      <c r="K5711" s="185">
        <f t="shared" si="6226"/>
        <v>2842</v>
      </c>
      <c r="L5711" s="185">
        <f t="shared" si="6226"/>
        <v>1426</v>
      </c>
      <c r="M5711" s="147"/>
      <c r="N5711" s="143">
        <f t="shared" si="6214"/>
        <v>6440</v>
      </c>
      <c r="O5711" s="143">
        <f t="shared" si="6210"/>
        <v>712</v>
      </c>
      <c r="P5711" s="143">
        <f t="shared" si="6211"/>
        <v>19410.86</v>
      </c>
      <c r="Q5711" s="143">
        <f t="shared" si="6212"/>
        <v>1383.22</v>
      </c>
      <c r="R5711" s="188">
        <f t="shared" si="6215"/>
        <v>27946.080000000002</v>
      </c>
      <c r="T5711">
        <v>43173.81</v>
      </c>
      <c r="U5711" s="190">
        <f t="shared" si="6216"/>
        <v>0.64729242103024964</v>
      </c>
    </row>
    <row r="5712" spans="1:21" x14ac:dyDescent="0.2">
      <c r="A5712" s="178">
        <v>42973</v>
      </c>
      <c r="B5712" s="179">
        <v>0.91666666666666663</v>
      </c>
      <c r="C5712" t="s">
        <v>349</v>
      </c>
      <c r="D5712">
        <v>36.630000000000003</v>
      </c>
      <c r="E5712">
        <v>3.93</v>
      </c>
      <c r="F5712">
        <v>5.25</v>
      </c>
      <c r="G5712">
        <v>0.97</v>
      </c>
      <c r="H5712" s="184">
        <f t="shared" ref="H5712:L5712" si="6227">H5688</f>
        <v>0.875</v>
      </c>
      <c r="I5712" s="185">
        <f t="shared" si="6227"/>
        <v>337</v>
      </c>
      <c r="J5712" s="185">
        <f t="shared" si="6227"/>
        <v>173</v>
      </c>
      <c r="K5712" s="185">
        <f t="shared" si="6227"/>
        <v>2842</v>
      </c>
      <c r="L5712" s="185">
        <f t="shared" si="6227"/>
        <v>1426</v>
      </c>
      <c r="M5712" s="147"/>
      <c r="N5712" s="143">
        <f t="shared" si="6214"/>
        <v>12344.310000000001</v>
      </c>
      <c r="O5712" s="143">
        <f t="shared" si="6210"/>
        <v>679.89</v>
      </c>
      <c r="P5712" s="143">
        <f t="shared" si="6211"/>
        <v>14920.5</v>
      </c>
      <c r="Q5712" s="143">
        <f t="shared" si="6212"/>
        <v>1383.22</v>
      </c>
      <c r="R5712" s="188">
        <f t="shared" si="6215"/>
        <v>29327.920000000002</v>
      </c>
      <c r="T5712">
        <v>43061.02</v>
      </c>
      <c r="U5712" s="190">
        <f t="shared" si="6216"/>
        <v>0.68107815374554537</v>
      </c>
    </row>
    <row r="5713" spans="1:21" x14ac:dyDescent="0.2">
      <c r="A5713" s="178">
        <v>42973</v>
      </c>
      <c r="B5713" s="179">
        <v>0.95833333333333337</v>
      </c>
      <c r="C5713" t="s">
        <v>349</v>
      </c>
      <c r="D5713">
        <v>50</v>
      </c>
      <c r="E5713">
        <v>3.74</v>
      </c>
      <c r="F5713">
        <v>3.94</v>
      </c>
      <c r="G5713">
        <v>0.01</v>
      </c>
      <c r="H5713" s="184">
        <f t="shared" ref="H5713:L5713" si="6228">H5689</f>
        <v>0.91666666666666663</v>
      </c>
      <c r="I5713" s="185">
        <f t="shared" si="6228"/>
        <v>394</v>
      </c>
      <c r="J5713" s="185">
        <f t="shared" si="6228"/>
        <v>194</v>
      </c>
      <c r="K5713" s="185">
        <f t="shared" si="6228"/>
        <v>2842</v>
      </c>
      <c r="L5713" s="185">
        <f t="shared" si="6228"/>
        <v>1426</v>
      </c>
      <c r="M5713" s="147"/>
      <c r="N5713" s="143">
        <f t="shared" si="6214"/>
        <v>19700</v>
      </c>
      <c r="O5713" s="143">
        <f t="shared" si="6210"/>
        <v>725.56000000000006</v>
      </c>
      <c r="P5713" s="143">
        <f t="shared" si="6211"/>
        <v>11197.48</v>
      </c>
      <c r="Q5713" s="143">
        <f t="shared" si="6212"/>
        <v>14.26</v>
      </c>
      <c r="R5713" s="188">
        <f t="shared" si="6215"/>
        <v>31637.3</v>
      </c>
      <c r="T5713">
        <v>41786.160000000003</v>
      </c>
      <c r="U5713" s="190">
        <f t="shared" si="6216"/>
        <v>0.75712388982380763</v>
      </c>
    </row>
    <row r="5714" spans="1:21" x14ac:dyDescent="0.2">
      <c r="A5714" s="178">
        <v>42973</v>
      </c>
      <c r="B5714" s="180">
        <v>1</v>
      </c>
      <c r="C5714" t="s">
        <v>349</v>
      </c>
      <c r="D5714">
        <v>30</v>
      </c>
      <c r="E5714">
        <v>3</v>
      </c>
      <c r="F5714">
        <v>3.93</v>
      </c>
      <c r="G5714">
        <v>0.01</v>
      </c>
      <c r="H5714" s="184">
        <f t="shared" ref="H5714:L5714" si="6229">H5690</f>
        <v>0.95833333333333337</v>
      </c>
      <c r="I5714" s="185">
        <f t="shared" si="6229"/>
        <v>389</v>
      </c>
      <c r="J5714" s="185">
        <f t="shared" si="6229"/>
        <v>265</v>
      </c>
      <c r="K5714" s="185">
        <f t="shared" si="6229"/>
        <v>2985</v>
      </c>
      <c r="L5714" s="185">
        <f t="shared" si="6229"/>
        <v>1111</v>
      </c>
      <c r="M5714" s="147"/>
      <c r="N5714" s="143">
        <f t="shared" si="6214"/>
        <v>11670</v>
      </c>
      <c r="O5714" s="143">
        <f t="shared" si="6210"/>
        <v>795</v>
      </c>
      <c r="P5714" s="143">
        <f t="shared" si="6211"/>
        <v>11731.050000000001</v>
      </c>
      <c r="Q5714" s="143">
        <f t="shared" si="6212"/>
        <v>11.11</v>
      </c>
      <c r="R5714" s="188">
        <f t="shared" si="6215"/>
        <v>24207.160000000003</v>
      </c>
      <c r="T5714">
        <v>39699.82</v>
      </c>
      <c r="U5714" s="190">
        <f t="shared" si="6216"/>
        <v>0.60975490568974877</v>
      </c>
    </row>
    <row r="5715" spans="1:21" x14ac:dyDescent="0.2">
      <c r="A5715" s="178">
        <v>42974</v>
      </c>
      <c r="B5715" s="179">
        <v>4.1666666666666664E-2</v>
      </c>
      <c r="C5715" t="s">
        <v>349</v>
      </c>
      <c r="D5715">
        <v>8.11</v>
      </c>
      <c r="E5715">
        <v>4.3099999999999996</v>
      </c>
      <c r="F5715">
        <v>4.7300000000000004</v>
      </c>
      <c r="G5715">
        <v>0.12</v>
      </c>
      <c r="H5715" s="184">
        <f t="shared" ref="H5715:L5715" si="6230">H5691</f>
        <v>1</v>
      </c>
      <c r="I5715" s="185">
        <f t="shared" si="6230"/>
        <v>362</v>
      </c>
      <c r="J5715" s="185">
        <f t="shared" si="6230"/>
        <v>243</v>
      </c>
      <c r="K5715" s="185">
        <f t="shared" si="6230"/>
        <v>2985</v>
      </c>
      <c r="L5715" s="185">
        <f t="shared" si="6230"/>
        <v>1111</v>
      </c>
      <c r="M5715" s="147"/>
      <c r="N5715" s="143">
        <f t="shared" si="6214"/>
        <v>2935.8199999999997</v>
      </c>
      <c r="O5715" s="143">
        <f t="shared" si="6210"/>
        <v>1047.33</v>
      </c>
      <c r="P5715" s="143">
        <f t="shared" si="6211"/>
        <v>14119.050000000001</v>
      </c>
      <c r="Q5715" s="143">
        <f t="shared" si="6212"/>
        <v>133.32</v>
      </c>
      <c r="R5715" s="188">
        <f t="shared" si="6215"/>
        <v>18235.52</v>
      </c>
      <c r="T5715">
        <v>37419.42</v>
      </c>
      <c r="U5715" s="190">
        <f t="shared" si="6216"/>
        <v>0.48732770310175844</v>
      </c>
    </row>
    <row r="5716" spans="1:21" x14ac:dyDescent="0.2">
      <c r="A5716" s="178">
        <v>42974</v>
      </c>
      <c r="B5716" s="179">
        <v>8.3333333333333329E-2</v>
      </c>
      <c r="C5716" t="s">
        <v>349</v>
      </c>
      <c r="D5716">
        <v>5</v>
      </c>
      <c r="E5716">
        <v>2.2200000000000002</v>
      </c>
      <c r="F5716">
        <v>3</v>
      </c>
      <c r="G5716">
        <v>0.12</v>
      </c>
      <c r="H5716" s="184">
        <f t="shared" ref="H5716:L5716" si="6231">H5692</f>
        <v>4.1666666666666664E-2</v>
      </c>
      <c r="I5716" s="185">
        <f t="shared" si="6231"/>
        <v>294</v>
      </c>
      <c r="J5716" s="185">
        <f t="shared" si="6231"/>
        <v>212</v>
      </c>
      <c r="K5716" s="185">
        <f t="shared" si="6231"/>
        <v>2985</v>
      </c>
      <c r="L5716" s="185">
        <f t="shared" si="6231"/>
        <v>1111</v>
      </c>
      <c r="M5716" s="147"/>
      <c r="N5716" s="143">
        <f t="shared" si="6214"/>
        <v>1470</v>
      </c>
      <c r="O5716" s="143">
        <f t="shared" si="6210"/>
        <v>470.64000000000004</v>
      </c>
      <c r="P5716" s="143">
        <f t="shared" si="6211"/>
        <v>8955</v>
      </c>
      <c r="Q5716" s="143">
        <f t="shared" si="6212"/>
        <v>133.32</v>
      </c>
      <c r="R5716" s="188">
        <f t="shared" si="6215"/>
        <v>11028.96</v>
      </c>
      <c r="T5716">
        <v>35755.82</v>
      </c>
      <c r="U5716" s="190">
        <f t="shared" si="6216"/>
        <v>0.30845216247313023</v>
      </c>
    </row>
    <row r="5717" spans="1:21" x14ac:dyDescent="0.2">
      <c r="A5717" s="178">
        <v>42974</v>
      </c>
      <c r="B5717" s="179">
        <v>0.125</v>
      </c>
      <c r="C5717" t="s">
        <v>349</v>
      </c>
      <c r="D5717">
        <v>2.93</v>
      </c>
      <c r="E5717">
        <v>1.59</v>
      </c>
      <c r="F5717">
        <v>3</v>
      </c>
      <c r="G5717">
        <v>0.76</v>
      </c>
      <c r="H5717" s="184">
        <f t="shared" ref="H5717:L5717" si="6232">H5693</f>
        <v>8.3333333333333329E-2</v>
      </c>
      <c r="I5717" s="185">
        <f t="shared" si="6232"/>
        <v>236</v>
      </c>
      <c r="J5717" s="185">
        <f t="shared" si="6232"/>
        <v>179</v>
      </c>
      <c r="K5717" s="185">
        <f t="shared" si="6232"/>
        <v>2985</v>
      </c>
      <c r="L5717" s="185">
        <f t="shared" si="6232"/>
        <v>1111</v>
      </c>
      <c r="M5717" s="147"/>
      <c r="N5717" s="143">
        <f t="shared" si="6214"/>
        <v>691.48</v>
      </c>
      <c r="O5717" s="143">
        <f t="shared" si="6210"/>
        <v>284.61</v>
      </c>
      <c r="P5717" s="143">
        <f t="shared" si="6211"/>
        <v>8955</v>
      </c>
      <c r="Q5717" s="143">
        <f t="shared" si="6212"/>
        <v>844.36</v>
      </c>
      <c r="R5717" s="188">
        <f t="shared" si="6215"/>
        <v>10775.45</v>
      </c>
      <c r="T5717">
        <v>34338.400000000001</v>
      </c>
      <c r="U5717" s="190">
        <f t="shared" si="6216"/>
        <v>0.31380174964471264</v>
      </c>
    </row>
    <row r="5718" spans="1:21" x14ac:dyDescent="0.2">
      <c r="A5718" s="178">
        <v>42974</v>
      </c>
      <c r="B5718" s="179">
        <v>0.16666666666666666</v>
      </c>
      <c r="C5718" t="s">
        <v>349</v>
      </c>
      <c r="D5718">
        <v>2.61</v>
      </c>
      <c r="E5718">
        <v>1</v>
      </c>
      <c r="F5718">
        <v>3</v>
      </c>
      <c r="G5718">
        <v>0.76</v>
      </c>
      <c r="H5718" s="184">
        <f t="shared" ref="H5718:L5718" si="6233">H5694</f>
        <v>0.125</v>
      </c>
      <c r="I5718" s="185">
        <f t="shared" si="6233"/>
        <v>201</v>
      </c>
      <c r="J5718" s="185">
        <f t="shared" si="6233"/>
        <v>205</v>
      </c>
      <c r="K5718" s="185">
        <f t="shared" si="6233"/>
        <v>2985</v>
      </c>
      <c r="L5718" s="185">
        <f t="shared" si="6233"/>
        <v>1717</v>
      </c>
      <c r="M5718" s="147"/>
      <c r="N5718" s="143">
        <f t="shared" si="6214"/>
        <v>524.61</v>
      </c>
      <c r="O5718" s="143">
        <f t="shared" si="6210"/>
        <v>205</v>
      </c>
      <c r="P5718" s="143">
        <f t="shared" si="6211"/>
        <v>8955</v>
      </c>
      <c r="Q5718" s="143">
        <f t="shared" si="6212"/>
        <v>1304.92</v>
      </c>
      <c r="R5718" s="188">
        <f t="shared" si="6215"/>
        <v>10989.53</v>
      </c>
      <c r="T5718">
        <v>33089.22</v>
      </c>
      <c r="U5718" s="190">
        <f t="shared" si="6216"/>
        <v>0.33211813394211165</v>
      </c>
    </row>
    <row r="5719" spans="1:21" x14ac:dyDescent="0.2">
      <c r="A5719" s="178">
        <v>42974</v>
      </c>
      <c r="B5719" s="179">
        <v>0.20833333333333334</v>
      </c>
      <c r="C5719" t="s">
        <v>349</v>
      </c>
      <c r="D5719">
        <v>2.11</v>
      </c>
      <c r="E5719">
        <v>2.11</v>
      </c>
      <c r="F5719">
        <v>3</v>
      </c>
      <c r="G5719">
        <v>0.76</v>
      </c>
      <c r="H5719" s="184">
        <f t="shared" ref="H5719:L5719" si="6234">H5695</f>
        <v>0.16666666666666666</v>
      </c>
      <c r="I5719" s="185">
        <f t="shared" si="6234"/>
        <v>185</v>
      </c>
      <c r="J5719" s="185">
        <f t="shared" si="6234"/>
        <v>205</v>
      </c>
      <c r="K5719" s="185">
        <f t="shared" si="6234"/>
        <v>2985</v>
      </c>
      <c r="L5719" s="185">
        <f t="shared" si="6234"/>
        <v>1717</v>
      </c>
      <c r="M5719" s="147"/>
      <c r="N5719" s="143">
        <f t="shared" si="6214"/>
        <v>390.34999999999997</v>
      </c>
      <c r="O5719" s="143">
        <f t="shared" si="6210"/>
        <v>432.54999999999995</v>
      </c>
      <c r="P5719" s="143">
        <f t="shared" si="6211"/>
        <v>8955</v>
      </c>
      <c r="Q5719" s="143">
        <f t="shared" si="6212"/>
        <v>1304.92</v>
      </c>
      <c r="R5719" s="188">
        <f t="shared" si="6215"/>
        <v>11082.82</v>
      </c>
      <c r="T5719">
        <v>32201.4</v>
      </c>
      <c r="U5719" s="190">
        <f t="shared" si="6216"/>
        <v>0.34417199252206421</v>
      </c>
    </row>
    <row r="5720" spans="1:21" x14ac:dyDescent="0.2">
      <c r="A5720" s="178">
        <v>42974</v>
      </c>
      <c r="B5720" s="179">
        <v>0.25</v>
      </c>
      <c r="C5720" t="s">
        <v>349</v>
      </c>
      <c r="D5720">
        <v>2.61</v>
      </c>
      <c r="E5720">
        <v>3.26</v>
      </c>
      <c r="F5720">
        <v>3.46</v>
      </c>
      <c r="G5720">
        <v>0.76</v>
      </c>
      <c r="H5720" s="184">
        <f t="shared" ref="H5720:L5720" si="6235">H5696</f>
        <v>0.20833333333333334</v>
      </c>
      <c r="I5720" s="185">
        <f t="shared" si="6235"/>
        <v>207</v>
      </c>
      <c r="J5720" s="185">
        <f t="shared" si="6235"/>
        <v>283</v>
      </c>
      <c r="K5720" s="185">
        <f t="shared" si="6235"/>
        <v>2985</v>
      </c>
      <c r="L5720" s="185">
        <f t="shared" si="6235"/>
        <v>1717</v>
      </c>
      <c r="M5720" s="147"/>
      <c r="N5720" s="143">
        <f t="shared" si="6214"/>
        <v>540.27</v>
      </c>
      <c r="O5720" s="143">
        <f t="shared" si="6210"/>
        <v>922.57999999999993</v>
      </c>
      <c r="P5720" s="143">
        <f t="shared" si="6211"/>
        <v>10328.1</v>
      </c>
      <c r="Q5720" s="143">
        <f t="shared" si="6212"/>
        <v>1304.92</v>
      </c>
      <c r="R5720" s="188">
        <f t="shared" si="6215"/>
        <v>13095.87</v>
      </c>
      <c r="T5720">
        <v>31805.9</v>
      </c>
      <c r="U5720" s="190">
        <f t="shared" si="6216"/>
        <v>0.41174341867389386</v>
      </c>
    </row>
    <row r="5721" spans="1:21" x14ac:dyDescent="0.2">
      <c r="A5721" s="178">
        <v>42974</v>
      </c>
      <c r="B5721" s="179">
        <v>0.29166666666666669</v>
      </c>
      <c r="C5721" t="s">
        <v>349</v>
      </c>
      <c r="D5721">
        <v>3.5</v>
      </c>
      <c r="E5721">
        <v>10.99</v>
      </c>
      <c r="F5721">
        <v>4.99</v>
      </c>
      <c r="G5721">
        <v>4.78</v>
      </c>
      <c r="H5721" s="184">
        <f t="shared" ref="H5721:L5721" si="6236">H5697</f>
        <v>0.25</v>
      </c>
      <c r="I5721" s="185">
        <f t="shared" si="6236"/>
        <v>327</v>
      </c>
      <c r="J5721" s="185">
        <f t="shared" si="6236"/>
        <v>438</v>
      </c>
      <c r="K5721" s="185">
        <f t="shared" si="6236"/>
        <v>2985</v>
      </c>
      <c r="L5721" s="185">
        <f t="shared" si="6236"/>
        <v>1717</v>
      </c>
      <c r="M5721" s="147"/>
      <c r="N5721" s="143">
        <f t="shared" si="6214"/>
        <v>1144.5</v>
      </c>
      <c r="O5721" s="143">
        <f t="shared" si="6210"/>
        <v>4813.62</v>
      </c>
      <c r="P5721" s="143">
        <f t="shared" si="6211"/>
        <v>14895.150000000001</v>
      </c>
      <c r="Q5721" s="143">
        <f t="shared" si="6212"/>
        <v>8207.26</v>
      </c>
      <c r="R5721" s="188">
        <f t="shared" si="6215"/>
        <v>29060.53</v>
      </c>
      <c r="T5721">
        <v>31793.81</v>
      </c>
      <c r="U5721" s="190">
        <f t="shared" si="6216"/>
        <v>0.91403106453740512</v>
      </c>
    </row>
    <row r="5722" spans="1:21" x14ac:dyDescent="0.2">
      <c r="A5722" s="178">
        <v>42974</v>
      </c>
      <c r="B5722" s="179">
        <v>0.33333333333333331</v>
      </c>
      <c r="C5722" t="s">
        <v>349</v>
      </c>
      <c r="D5722">
        <v>5.55</v>
      </c>
      <c r="E5722">
        <v>4.4800000000000004</v>
      </c>
      <c r="F5722">
        <v>4.41</v>
      </c>
      <c r="G5722">
        <v>4.47</v>
      </c>
      <c r="H5722" s="184">
        <f t="shared" ref="H5722:L5722" si="6237">H5698</f>
        <v>0.29166666666666669</v>
      </c>
      <c r="I5722" s="185">
        <f t="shared" si="6237"/>
        <v>249</v>
      </c>
      <c r="J5722" s="185">
        <f t="shared" si="6237"/>
        <v>556</v>
      </c>
      <c r="K5722" s="185">
        <f t="shared" si="6237"/>
        <v>2872</v>
      </c>
      <c r="L5722" s="185">
        <f t="shared" si="6237"/>
        <v>2219</v>
      </c>
      <c r="M5722" s="147"/>
      <c r="N5722" s="143">
        <f t="shared" si="6214"/>
        <v>1381.95</v>
      </c>
      <c r="O5722" s="143">
        <f t="shared" si="6210"/>
        <v>2490.88</v>
      </c>
      <c r="P5722" s="143">
        <f t="shared" si="6211"/>
        <v>12665.52</v>
      </c>
      <c r="Q5722" s="143">
        <f t="shared" si="6212"/>
        <v>9918.93</v>
      </c>
      <c r="R5722" s="188">
        <f t="shared" si="6215"/>
        <v>26457.279999999999</v>
      </c>
      <c r="T5722">
        <v>32093.74</v>
      </c>
      <c r="U5722" s="190">
        <f t="shared" si="6216"/>
        <v>0.82437509620256155</v>
      </c>
    </row>
    <row r="5723" spans="1:21" x14ac:dyDescent="0.2">
      <c r="A5723" s="178">
        <v>42974</v>
      </c>
      <c r="B5723" s="179">
        <v>0.375</v>
      </c>
      <c r="C5723" t="s">
        <v>349</v>
      </c>
      <c r="D5723">
        <v>8.09</v>
      </c>
      <c r="E5723">
        <v>8.11</v>
      </c>
      <c r="F5723">
        <v>5</v>
      </c>
      <c r="G5723">
        <v>7.11</v>
      </c>
      <c r="H5723" s="184">
        <f t="shared" ref="H5723:L5723" si="6238">H5699</f>
        <v>0.33333333333333331</v>
      </c>
      <c r="I5723" s="185">
        <f t="shared" si="6238"/>
        <v>256</v>
      </c>
      <c r="J5723" s="185">
        <f t="shared" si="6238"/>
        <v>306</v>
      </c>
      <c r="K5723" s="185">
        <f t="shared" si="6238"/>
        <v>2872</v>
      </c>
      <c r="L5723" s="185">
        <f t="shared" si="6238"/>
        <v>2219</v>
      </c>
      <c r="M5723" s="147"/>
      <c r="N5723" s="143">
        <f t="shared" si="6214"/>
        <v>2071.04</v>
      </c>
      <c r="O5723" s="143">
        <f t="shared" si="6210"/>
        <v>2481.66</v>
      </c>
      <c r="P5723" s="143">
        <f t="shared" si="6211"/>
        <v>14360</v>
      </c>
      <c r="Q5723" s="143">
        <f t="shared" si="6212"/>
        <v>15777.09</v>
      </c>
      <c r="R5723" s="188">
        <f t="shared" si="6215"/>
        <v>34689.79</v>
      </c>
      <c r="T5723">
        <v>32350.18</v>
      </c>
      <c r="U5723" s="190">
        <f t="shared" si="6216"/>
        <v>1.0723213904837623</v>
      </c>
    </row>
    <row r="5724" spans="1:21" x14ac:dyDescent="0.2">
      <c r="A5724" s="178">
        <v>42974</v>
      </c>
      <c r="B5724" s="179">
        <v>0.41666666666666669</v>
      </c>
      <c r="C5724" t="s">
        <v>349</v>
      </c>
      <c r="D5724">
        <v>8.11</v>
      </c>
      <c r="E5724">
        <v>6.59</v>
      </c>
      <c r="F5724">
        <v>4.04</v>
      </c>
      <c r="G5724">
        <v>6.07</v>
      </c>
      <c r="H5724" s="184">
        <f t="shared" ref="H5724:L5724" si="6239">H5700</f>
        <v>0.375</v>
      </c>
      <c r="I5724" s="185">
        <f t="shared" si="6239"/>
        <v>156</v>
      </c>
      <c r="J5724" s="185">
        <f t="shared" si="6239"/>
        <v>343</v>
      </c>
      <c r="K5724" s="185">
        <f t="shared" si="6239"/>
        <v>2872</v>
      </c>
      <c r="L5724" s="185">
        <f t="shared" si="6239"/>
        <v>2219</v>
      </c>
      <c r="M5724" s="147"/>
      <c r="N5724" s="143">
        <f t="shared" si="6214"/>
        <v>1265.1599999999999</v>
      </c>
      <c r="O5724" s="143">
        <f t="shared" si="6210"/>
        <v>2260.37</v>
      </c>
      <c r="P5724" s="143">
        <f t="shared" si="6211"/>
        <v>11602.88</v>
      </c>
      <c r="Q5724" s="143">
        <f t="shared" si="6212"/>
        <v>13469.33</v>
      </c>
      <c r="R5724" s="188">
        <f t="shared" si="6215"/>
        <v>28597.739999999998</v>
      </c>
      <c r="T5724">
        <v>33645.440000000002</v>
      </c>
      <c r="U5724" s="190">
        <f t="shared" si="6216"/>
        <v>0.84997372600863585</v>
      </c>
    </row>
    <row r="5725" spans="1:21" x14ac:dyDescent="0.2">
      <c r="A5725" s="178">
        <v>42974</v>
      </c>
      <c r="B5725" s="179">
        <v>0.45833333333333331</v>
      </c>
      <c r="C5725" t="s">
        <v>349</v>
      </c>
      <c r="D5725">
        <v>8.61</v>
      </c>
      <c r="E5725">
        <v>8.61</v>
      </c>
      <c r="F5725">
        <v>3</v>
      </c>
      <c r="G5725">
        <v>2.5499999999999998</v>
      </c>
      <c r="H5725" s="184">
        <f t="shared" ref="H5725:L5725" si="6240">H5701</f>
        <v>0.41666666666666669</v>
      </c>
      <c r="I5725" s="185">
        <f t="shared" si="6240"/>
        <v>196</v>
      </c>
      <c r="J5725" s="185">
        <f t="shared" si="6240"/>
        <v>315</v>
      </c>
      <c r="K5725" s="185">
        <f t="shared" si="6240"/>
        <v>2872</v>
      </c>
      <c r="L5725" s="185">
        <f t="shared" si="6240"/>
        <v>2219</v>
      </c>
      <c r="M5725" s="147"/>
      <c r="N5725" s="143">
        <f t="shared" si="6214"/>
        <v>1687.56</v>
      </c>
      <c r="O5725" s="143">
        <f t="shared" si="6210"/>
        <v>2712.1499999999996</v>
      </c>
      <c r="P5725" s="143">
        <f t="shared" si="6211"/>
        <v>8616</v>
      </c>
      <c r="Q5725" s="143">
        <f t="shared" si="6212"/>
        <v>5658.45</v>
      </c>
      <c r="R5725" s="188">
        <f t="shared" si="6215"/>
        <v>18674.16</v>
      </c>
      <c r="T5725">
        <v>35505.03</v>
      </c>
      <c r="U5725" s="190">
        <f t="shared" si="6216"/>
        <v>0.5259581529715649</v>
      </c>
    </row>
    <row r="5726" spans="1:21" x14ac:dyDescent="0.2">
      <c r="A5726" s="178">
        <v>42974</v>
      </c>
      <c r="B5726" s="179">
        <v>0.5</v>
      </c>
      <c r="C5726" t="s">
        <v>349</v>
      </c>
      <c r="D5726">
        <v>2.29</v>
      </c>
      <c r="E5726">
        <v>6.66</v>
      </c>
      <c r="F5726">
        <v>5.46</v>
      </c>
      <c r="G5726">
        <v>1</v>
      </c>
      <c r="H5726" s="184">
        <f t="shared" ref="H5726:L5726" si="6241">H5702</f>
        <v>0.45833333333333331</v>
      </c>
      <c r="I5726" s="185">
        <f t="shared" si="6241"/>
        <v>226</v>
      </c>
      <c r="J5726" s="185">
        <f t="shared" si="6241"/>
        <v>326</v>
      </c>
      <c r="K5726" s="185">
        <f t="shared" si="6241"/>
        <v>2842</v>
      </c>
      <c r="L5726" s="185">
        <f t="shared" si="6241"/>
        <v>1635</v>
      </c>
      <c r="M5726" s="147"/>
      <c r="N5726" s="143">
        <f t="shared" si="6214"/>
        <v>517.54</v>
      </c>
      <c r="O5726" s="143">
        <f t="shared" si="6210"/>
        <v>2171.16</v>
      </c>
      <c r="P5726" s="143">
        <f t="shared" si="6211"/>
        <v>15517.32</v>
      </c>
      <c r="Q5726" s="143">
        <f t="shared" si="6212"/>
        <v>1635</v>
      </c>
      <c r="R5726" s="188">
        <f t="shared" si="6215"/>
        <v>19841.02</v>
      </c>
      <c r="T5726">
        <v>37437.440000000002</v>
      </c>
      <c r="U5726" s="190">
        <f t="shared" si="6216"/>
        <v>0.52997801131701305</v>
      </c>
    </row>
    <row r="5727" spans="1:21" x14ac:dyDescent="0.2">
      <c r="A5727" s="178">
        <v>42974</v>
      </c>
      <c r="B5727" s="179">
        <v>0.54166666666666663</v>
      </c>
      <c r="C5727" t="s">
        <v>349</v>
      </c>
      <c r="D5727">
        <v>1.93</v>
      </c>
      <c r="E5727">
        <v>4.47</v>
      </c>
      <c r="F5727">
        <v>4.1100000000000003</v>
      </c>
      <c r="G5727">
        <v>2.3199999999999998</v>
      </c>
      <c r="H5727" s="184">
        <f t="shared" ref="H5727:L5727" si="6242">H5703</f>
        <v>0.5</v>
      </c>
      <c r="I5727" s="185">
        <f t="shared" si="6242"/>
        <v>222</v>
      </c>
      <c r="J5727" s="185">
        <f t="shared" si="6242"/>
        <v>319</v>
      </c>
      <c r="K5727" s="185">
        <f t="shared" si="6242"/>
        <v>2842</v>
      </c>
      <c r="L5727" s="185">
        <f t="shared" si="6242"/>
        <v>1635</v>
      </c>
      <c r="M5727" s="147"/>
      <c r="N5727" s="143">
        <f t="shared" si="6214"/>
        <v>428.46</v>
      </c>
      <c r="O5727" s="143">
        <f t="shared" si="6210"/>
        <v>1425.9299999999998</v>
      </c>
      <c r="P5727" s="143">
        <f t="shared" si="6211"/>
        <v>11680.62</v>
      </c>
      <c r="Q5727" s="143">
        <f t="shared" si="6212"/>
        <v>3793.2</v>
      </c>
      <c r="R5727" s="188">
        <f t="shared" si="6215"/>
        <v>17328.21</v>
      </c>
      <c r="T5727">
        <v>38549.089999999997</v>
      </c>
      <c r="U5727" s="190">
        <f t="shared" si="6216"/>
        <v>0.44951022190147683</v>
      </c>
    </row>
    <row r="5728" spans="1:21" x14ac:dyDescent="0.2">
      <c r="A5728" s="178">
        <v>42974</v>
      </c>
      <c r="B5728" s="179">
        <v>0.58333333333333337</v>
      </c>
      <c r="C5728" t="s">
        <v>349</v>
      </c>
      <c r="D5728">
        <v>2.61</v>
      </c>
      <c r="E5728">
        <v>5.46</v>
      </c>
      <c r="F5728">
        <v>5.81</v>
      </c>
      <c r="G5728">
        <v>1</v>
      </c>
      <c r="H5728" s="184">
        <f t="shared" ref="H5728:L5728" si="6243">H5704</f>
        <v>0.54166666666666663</v>
      </c>
      <c r="I5728" s="185">
        <f t="shared" si="6243"/>
        <v>195</v>
      </c>
      <c r="J5728" s="185">
        <f t="shared" si="6243"/>
        <v>299</v>
      </c>
      <c r="K5728" s="185">
        <f t="shared" si="6243"/>
        <v>2842</v>
      </c>
      <c r="L5728" s="185">
        <f t="shared" si="6243"/>
        <v>1635</v>
      </c>
      <c r="M5728" s="147"/>
      <c r="N5728" s="143">
        <f t="shared" si="6214"/>
        <v>508.95</v>
      </c>
      <c r="O5728" s="143">
        <f t="shared" si="6210"/>
        <v>1632.54</v>
      </c>
      <c r="P5728" s="143">
        <f t="shared" si="6211"/>
        <v>16512.02</v>
      </c>
      <c r="Q5728" s="143">
        <f t="shared" si="6212"/>
        <v>1635</v>
      </c>
      <c r="R5728" s="188">
        <f t="shared" si="6215"/>
        <v>20288.510000000002</v>
      </c>
      <c r="T5728">
        <v>39356.25</v>
      </c>
      <c r="U5728" s="190">
        <f t="shared" si="6216"/>
        <v>0.51550922661584886</v>
      </c>
    </row>
    <row r="5729" spans="1:21" x14ac:dyDescent="0.2">
      <c r="A5729" s="178">
        <v>42974</v>
      </c>
      <c r="B5729" s="179">
        <v>0.625</v>
      </c>
      <c r="C5729" t="s">
        <v>349</v>
      </c>
      <c r="D5729">
        <v>2.11</v>
      </c>
      <c r="E5729">
        <v>6.61</v>
      </c>
      <c r="F5729">
        <v>6.61</v>
      </c>
      <c r="G5729">
        <v>1.1499999999999999</v>
      </c>
      <c r="H5729" s="184">
        <f t="shared" ref="H5729:L5729" si="6244">H5705</f>
        <v>0.58333333333333337</v>
      </c>
      <c r="I5729" s="185">
        <f t="shared" si="6244"/>
        <v>205</v>
      </c>
      <c r="J5729" s="185">
        <f t="shared" si="6244"/>
        <v>237</v>
      </c>
      <c r="K5729" s="185">
        <f t="shared" si="6244"/>
        <v>2842</v>
      </c>
      <c r="L5729" s="185">
        <f t="shared" si="6244"/>
        <v>1635</v>
      </c>
      <c r="M5729" s="147"/>
      <c r="N5729" s="143">
        <f t="shared" si="6214"/>
        <v>432.54999999999995</v>
      </c>
      <c r="O5729" s="143">
        <f t="shared" si="6210"/>
        <v>1566.5700000000002</v>
      </c>
      <c r="P5729" s="143">
        <f t="shared" si="6211"/>
        <v>18785.620000000003</v>
      </c>
      <c r="Q5729" s="143">
        <f t="shared" si="6212"/>
        <v>1880.2499999999998</v>
      </c>
      <c r="R5729" s="188">
        <f t="shared" si="6215"/>
        <v>22664.99</v>
      </c>
      <c r="T5729">
        <v>40079.089999999997</v>
      </c>
      <c r="U5729" s="190">
        <f t="shared" si="6216"/>
        <v>0.56550660207105508</v>
      </c>
    </row>
    <row r="5730" spans="1:21" x14ac:dyDescent="0.2">
      <c r="A5730" s="178">
        <v>42974</v>
      </c>
      <c r="B5730" s="179">
        <v>0.66666666666666663</v>
      </c>
      <c r="C5730" t="s">
        <v>349</v>
      </c>
      <c r="D5730">
        <v>2</v>
      </c>
      <c r="E5730">
        <v>9.1999999999999993</v>
      </c>
      <c r="F5730">
        <v>9.1999999999999993</v>
      </c>
      <c r="G5730">
        <v>2.09</v>
      </c>
      <c r="H5730" s="184">
        <f t="shared" ref="H5730:L5730" si="6245">H5706</f>
        <v>0.625</v>
      </c>
      <c r="I5730" s="185">
        <f t="shared" si="6245"/>
        <v>212</v>
      </c>
      <c r="J5730" s="185">
        <f t="shared" si="6245"/>
        <v>213</v>
      </c>
      <c r="K5730" s="185">
        <f t="shared" si="6245"/>
        <v>2842</v>
      </c>
      <c r="L5730" s="185">
        <f t="shared" si="6245"/>
        <v>1380</v>
      </c>
      <c r="M5730" s="147"/>
      <c r="N5730" s="143">
        <f t="shared" si="6214"/>
        <v>424</v>
      </c>
      <c r="O5730" s="143">
        <f t="shared" si="6210"/>
        <v>1959.6</v>
      </c>
      <c r="P5730" s="143">
        <f t="shared" si="6211"/>
        <v>26146.399999999998</v>
      </c>
      <c r="Q5730" s="143">
        <f t="shared" si="6212"/>
        <v>2884.2</v>
      </c>
      <c r="R5730" s="188">
        <f t="shared" si="6215"/>
        <v>31414.199999999997</v>
      </c>
      <c r="T5730">
        <v>40657.86</v>
      </c>
      <c r="U5730" s="190">
        <f t="shared" si="6216"/>
        <v>0.77264765041741001</v>
      </c>
    </row>
    <row r="5731" spans="1:21" x14ac:dyDescent="0.2">
      <c r="A5731" s="178">
        <v>42974</v>
      </c>
      <c r="B5731" s="179">
        <v>0.70833333333333337</v>
      </c>
      <c r="C5731" t="s">
        <v>349</v>
      </c>
      <c r="D5731">
        <v>2.61</v>
      </c>
      <c r="E5731">
        <v>6.61</v>
      </c>
      <c r="F5731">
        <v>6.61</v>
      </c>
      <c r="G5731">
        <v>1</v>
      </c>
      <c r="H5731" s="184">
        <f t="shared" ref="H5731:L5731" si="6246">H5707</f>
        <v>0.66666666666666663</v>
      </c>
      <c r="I5731" s="185">
        <f t="shared" si="6246"/>
        <v>191</v>
      </c>
      <c r="J5731" s="185">
        <f t="shared" si="6246"/>
        <v>237</v>
      </c>
      <c r="K5731" s="185">
        <f t="shared" si="6246"/>
        <v>2842</v>
      </c>
      <c r="L5731" s="185">
        <f t="shared" si="6246"/>
        <v>1380</v>
      </c>
      <c r="M5731" s="147"/>
      <c r="N5731" s="143">
        <f t="shared" si="6214"/>
        <v>498.51</v>
      </c>
      <c r="O5731" s="143">
        <f t="shared" si="6210"/>
        <v>1566.5700000000002</v>
      </c>
      <c r="P5731" s="143">
        <f t="shared" si="6211"/>
        <v>18785.620000000003</v>
      </c>
      <c r="Q5731" s="143">
        <f t="shared" si="6212"/>
        <v>1380</v>
      </c>
      <c r="R5731" s="188">
        <f t="shared" si="6215"/>
        <v>22230.700000000004</v>
      </c>
      <c r="T5731">
        <v>40979.11</v>
      </c>
      <c r="U5731" s="190">
        <f t="shared" si="6216"/>
        <v>0.54248859967920249</v>
      </c>
    </row>
    <row r="5732" spans="1:21" x14ac:dyDescent="0.2">
      <c r="A5732" s="178">
        <v>42974</v>
      </c>
      <c r="B5732" s="179">
        <v>0.75</v>
      </c>
      <c r="C5732" t="s">
        <v>349</v>
      </c>
      <c r="D5732">
        <v>8.61</v>
      </c>
      <c r="E5732">
        <v>4</v>
      </c>
      <c r="F5732">
        <v>5</v>
      </c>
      <c r="G5732">
        <v>1</v>
      </c>
      <c r="H5732" s="184">
        <f t="shared" ref="H5732:L5732" si="6247">H5708</f>
        <v>0.70833333333333337</v>
      </c>
      <c r="I5732" s="185">
        <f t="shared" si="6247"/>
        <v>218</v>
      </c>
      <c r="J5732" s="185">
        <f t="shared" si="6247"/>
        <v>258</v>
      </c>
      <c r="K5732" s="185">
        <f t="shared" si="6247"/>
        <v>2842</v>
      </c>
      <c r="L5732" s="185">
        <f t="shared" si="6247"/>
        <v>1380</v>
      </c>
      <c r="M5732" s="147"/>
      <c r="N5732" s="143">
        <f t="shared" si="6214"/>
        <v>1876.9799999999998</v>
      </c>
      <c r="O5732" s="143">
        <f t="shared" si="6210"/>
        <v>1032</v>
      </c>
      <c r="P5732" s="143">
        <f t="shared" si="6211"/>
        <v>14210</v>
      </c>
      <c r="Q5732" s="143">
        <f t="shared" si="6212"/>
        <v>1380</v>
      </c>
      <c r="R5732" s="188">
        <f t="shared" si="6215"/>
        <v>18498.98</v>
      </c>
      <c r="T5732">
        <v>41095.050000000003</v>
      </c>
      <c r="U5732" s="190">
        <f t="shared" si="6216"/>
        <v>0.45015105225568525</v>
      </c>
    </row>
    <row r="5733" spans="1:21" x14ac:dyDescent="0.2">
      <c r="A5733" s="178">
        <v>42974</v>
      </c>
      <c r="B5733" s="179">
        <v>0.79166666666666663</v>
      </c>
      <c r="C5733" t="s">
        <v>349</v>
      </c>
      <c r="D5733">
        <v>30</v>
      </c>
      <c r="E5733">
        <v>3.94</v>
      </c>
      <c r="F5733">
        <v>5</v>
      </c>
      <c r="G5733">
        <v>1</v>
      </c>
      <c r="H5733" s="184">
        <f t="shared" ref="H5733:L5733" si="6248">H5709</f>
        <v>0.75</v>
      </c>
      <c r="I5733" s="185">
        <f t="shared" si="6248"/>
        <v>240</v>
      </c>
      <c r="J5733" s="185">
        <f t="shared" si="6248"/>
        <v>365</v>
      </c>
      <c r="K5733" s="185">
        <f t="shared" si="6248"/>
        <v>2842</v>
      </c>
      <c r="L5733" s="185">
        <f t="shared" si="6248"/>
        <v>1380</v>
      </c>
      <c r="M5733" s="147"/>
      <c r="N5733" s="143">
        <f t="shared" si="6214"/>
        <v>7200</v>
      </c>
      <c r="O5733" s="143">
        <f t="shared" si="6210"/>
        <v>1438.1</v>
      </c>
      <c r="P5733" s="143">
        <f t="shared" si="6211"/>
        <v>14210</v>
      </c>
      <c r="Q5733" s="143">
        <f t="shared" si="6212"/>
        <v>1380</v>
      </c>
      <c r="R5733" s="188">
        <f t="shared" si="6215"/>
        <v>24228.1</v>
      </c>
      <c r="T5733">
        <v>41438.33</v>
      </c>
      <c r="U5733" s="190">
        <f t="shared" si="6216"/>
        <v>0.58467848487137386</v>
      </c>
    </row>
    <row r="5734" spans="1:21" x14ac:dyDescent="0.2">
      <c r="A5734" s="178">
        <v>42974</v>
      </c>
      <c r="B5734" s="179">
        <v>0.83333333333333337</v>
      </c>
      <c r="C5734" t="s">
        <v>349</v>
      </c>
      <c r="D5734">
        <v>30</v>
      </c>
      <c r="E5734">
        <v>8.0500000000000007</v>
      </c>
      <c r="F5734">
        <v>8.0500000000000007</v>
      </c>
      <c r="G5734">
        <v>0.97</v>
      </c>
      <c r="H5734" s="184">
        <f t="shared" ref="H5734:L5734" si="6249">H5710</f>
        <v>0.79166666666666663</v>
      </c>
      <c r="I5734" s="185">
        <f t="shared" si="6249"/>
        <v>320</v>
      </c>
      <c r="J5734" s="185">
        <f t="shared" si="6249"/>
        <v>214</v>
      </c>
      <c r="K5734" s="185">
        <f t="shared" si="6249"/>
        <v>2842</v>
      </c>
      <c r="L5734" s="185">
        <f t="shared" si="6249"/>
        <v>1426</v>
      </c>
      <c r="M5734" s="147"/>
      <c r="N5734" s="143">
        <f t="shared" si="6214"/>
        <v>9600</v>
      </c>
      <c r="O5734" s="143">
        <f t="shared" si="6210"/>
        <v>1722.7</v>
      </c>
      <c r="P5734" s="143">
        <f t="shared" si="6211"/>
        <v>22878.100000000002</v>
      </c>
      <c r="Q5734" s="143">
        <f t="shared" si="6212"/>
        <v>1383.22</v>
      </c>
      <c r="R5734" s="188">
        <f t="shared" si="6215"/>
        <v>35584.020000000004</v>
      </c>
      <c r="T5734">
        <v>41653.69</v>
      </c>
      <c r="U5734" s="190">
        <f t="shared" si="6216"/>
        <v>0.854282537753558</v>
      </c>
    </row>
    <row r="5735" spans="1:21" x14ac:dyDescent="0.2">
      <c r="A5735" s="178">
        <v>42974</v>
      </c>
      <c r="B5735" s="179">
        <v>0.875</v>
      </c>
      <c r="C5735" t="s">
        <v>349</v>
      </c>
      <c r="D5735">
        <v>20</v>
      </c>
      <c r="E5735">
        <v>8.61</v>
      </c>
      <c r="F5735">
        <v>9.5399999999999991</v>
      </c>
      <c r="G5735">
        <v>0.97</v>
      </c>
      <c r="H5735" s="184">
        <f t="shared" ref="H5735:L5735" si="6250">H5711</f>
        <v>0.83333333333333337</v>
      </c>
      <c r="I5735" s="185">
        <f t="shared" si="6250"/>
        <v>322</v>
      </c>
      <c r="J5735" s="185">
        <f t="shared" si="6250"/>
        <v>178</v>
      </c>
      <c r="K5735" s="185">
        <f t="shared" si="6250"/>
        <v>2842</v>
      </c>
      <c r="L5735" s="185">
        <f t="shared" si="6250"/>
        <v>1426</v>
      </c>
      <c r="M5735" s="147"/>
      <c r="N5735" s="143">
        <f t="shared" si="6214"/>
        <v>6440</v>
      </c>
      <c r="O5735" s="143">
        <f t="shared" si="6210"/>
        <v>1532.58</v>
      </c>
      <c r="P5735" s="143">
        <f t="shared" si="6211"/>
        <v>27112.679999999997</v>
      </c>
      <c r="Q5735" s="143">
        <f t="shared" si="6212"/>
        <v>1383.22</v>
      </c>
      <c r="R5735" s="188">
        <f t="shared" si="6215"/>
        <v>36468.479999999996</v>
      </c>
      <c r="T5735">
        <v>41401.050000000003</v>
      </c>
      <c r="U5735" s="190">
        <f t="shared" si="6216"/>
        <v>0.88085881879807382</v>
      </c>
    </row>
    <row r="5736" spans="1:21" x14ac:dyDescent="0.2">
      <c r="A5736" s="178">
        <v>42974</v>
      </c>
      <c r="B5736" s="179">
        <v>0.91666666666666663</v>
      </c>
      <c r="C5736" t="s">
        <v>349</v>
      </c>
      <c r="D5736">
        <v>32</v>
      </c>
      <c r="E5736">
        <v>3.17</v>
      </c>
      <c r="F5736">
        <v>3.37</v>
      </c>
      <c r="G5736">
        <v>0.97</v>
      </c>
      <c r="H5736" s="184">
        <f t="shared" ref="H5736:L5736" si="6251">H5712</f>
        <v>0.875</v>
      </c>
      <c r="I5736" s="185">
        <f t="shared" si="6251"/>
        <v>337</v>
      </c>
      <c r="J5736" s="185">
        <f t="shared" si="6251"/>
        <v>173</v>
      </c>
      <c r="K5736" s="185">
        <f t="shared" si="6251"/>
        <v>2842</v>
      </c>
      <c r="L5736" s="185">
        <f t="shared" si="6251"/>
        <v>1426</v>
      </c>
      <c r="M5736" s="147"/>
      <c r="N5736" s="143">
        <f t="shared" si="6214"/>
        <v>10784</v>
      </c>
      <c r="O5736" s="143">
        <f t="shared" si="6210"/>
        <v>548.41</v>
      </c>
      <c r="P5736" s="143">
        <f t="shared" si="6211"/>
        <v>9577.5400000000009</v>
      </c>
      <c r="Q5736" s="143">
        <f t="shared" si="6212"/>
        <v>1383.22</v>
      </c>
      <c r="R5736" s="188">
        <f t="shared" si="6215"/>
        <v>22293.170000000002</v>
      </c>
      <c r="T5736">
        <v>41553.86</v>
      </c>
      <c r="U5736" s="190">
        <f t="shared" si="6216"/>
        <v>0.5364885476343233</v>
      </c>
    </row>
    <row r="5737" spans="1:21" x14ac:dyDescent="0.2">
      <c r="A5737" s="178">
        <v>42974</v>
      </c>
      <c r="B5737" s="179">
        <v>0.95833333333333337</v>
      </c>
      <c r="C5737" t="s">
        <v>349</v>
      </c>
      <c r="D5737">
        <v>50</v>
      </c>
      <c r="E5737">
        <v>4.93</v>
      </c>
      <c r="F5737">
        <v>5.13</v>
      </c>
      <c r="G5737">
        <v>0.12</v>
      </c>
      <c r="H5737" s="184">
        <f t="shared" ref="H5737:L5737" si="6252">H5713</f>
        <v>0.91666666666666663</v>
      </c>
      <c r="I5737" s="185">
        <f t="shared" si="6252"/>
        <v>394</v>
      </c>
      <c r="J5737" s="185">
        <f t="shared" si="6252"/>
        <v>194</v>
      </c>
      <c r="K5737" s="185">
        <f t="shared" si="6252"/>
        <v>2842</v>
      </c>
      <c r="L5737" s="185">
        <f t="shared" si="6252"/>
        <v>1426</v>
      </c>
      <c r="M5737" s="147"/>
      <c r="N5737" s="143">
        <f t="shared" si="6214"/>
        <v>19700</v>
      </c>
      <c r="O5737" s="143">
        <f t="shared" si="6210"/>
        <v>956.42</v>
      </c>
      <c r="P5737" s="143">
        <f t="shared" si="6211"/>
        <v>14579.46</v>
      </c>
      <c r="Q5737" s="143">
        <f t="shared" si="6212"/>
        <v>171.12</v>
      </c>
      <c r="R5737" s="188">
        <f t="shared" si="6215"/>
        <v>35407</v>
      </c>
      <c r="T5737">
        <v>40467.800000000003</v>
      </c>
      <c r="U5737" s="190">
        <f t="shared" si="6216"/>
        <v>0.87494254691384254</v>
      </c>
    </row>
    <row r="5738" spans="1:21" x14ac:dyDescent="0.2">
      <c r="A5738" s="178">
        <v>42974</v>
      </c>
      <c r="B5738" s="180">
        <v>1</v>
      </c>
      <c r="C5738" t="s">
        <v>349</v>
      </c>
      <c r="D5738">
        <v>29.71</v>
      </c>
      <c r="E5738">
        <v>3.23</v>
      </c>
      <c r="F5738">
        <v>3.43</v>
      </c>
      <c r="G5738">
        <v>0.12</v>
      </c>
      <c r="H5738" s="184">
        <f t="shared" ref="H5738:L5738" si="6253">H5714</f>
        <v>0.95833333333333337</v>
      </c>
      <c r="I5738" s="185">
        <f t="shared" si="6253"/>
        <v>389</v>
      </c>
      <c r="J5738" s="185">
        <f t="shared" si="6253"/>
        <v>265</v>
      </c>
      <c r="K5738" s="185">
        <f t="shared" si="6253"/>
        <v>2985</v>
      </c>
      <c r="L5738" s="185">
        <f t="shared" si="6253"/>
        <v>1111</v>
      </c>
      <c r="M5738" s="147"/>
      <c r="N5738" s="143">
        <f t="shared" si="6214"/>
        <v>11557.19</v>
      </c>
      <c r="O5738" s="143">
        <f t="shared" si="6210"/>
        <v>855.95</v>
      </c>
      <c r="P5738" s="143">
        <f t="shared" si="6211"/>
        <v>10238.550000000001</v>
      </c>
      <c r="Q5738" s="143">
        <f t="shared" si="6212"/>
        <v>133.32</v>
      </c>
      <c r="R5738" s="188">
        <f t="shared" si="6215"/>
        <v>22785.010000000002</v>
      </c>
      <c r="T5738">
        <v>38177.26</v>
      </c>
      <c r="U5738" s="190">
        <f t="shared" si="6216"/>
        <v>0.59682151102514958</v>
      </c>
    </row>
    <row r="5739" spans="1:21" x14ac:dyDescent="0.2">
      <c r="A5739" s="178">
        <v>42975</v>
      </c>
      <c r="B5739" s="179">
        <v>4.1666666666666664E-2</v>
      </c>
      <c r="C5739" t="s">
        <v>349</v>
      </c>
      <c r="D5739">
        <v>7.41</v>
      </c>
      <c r="E5739">
        <v>4</v>
      </c>
      <c r="F5739">
        <v>7.61</v>
      </c>
      <c r="G5739">
        <v>0.12</v>
      </c>
      <c r="H5739" s="184">
        <f t="shared" ref="H5739:L5739" si="6254">H5715</f>
        <v>1</v>
      </c>
      <c r="I5739" s="185">
        <f t="shared" si="6254"/>
        <v>362</v>
      </c>
      <c r="J5739" s="185">
        <f t="shared" si="6254"/>
        <v>243</v>
      </c>
      <c r="K5739" s="185">
        <f t="shared" si="6254"/>
        <v>2985</v>
      </c>
      <c r="L5739" s="185">
        <f t="shared" si="6254"/>
        <v>1111</v>
      </c>
      <c r="M5739" s="147"/>
      <c r="N5739" s="143">
        <f t="shared" si="6214"/>
        <v>2682.42</v>
      </c>
      <c r="O5739" s="143">
        <f t="shared" si="6210"/>
        <v>972</v>
      </c>
      <c r="P5739" s="143">
        <f t="shared" si="6211"/>
        <v>22715.850000000002</v>
      </c>
      <c r="Q5739" s="143">
        <f t="shared" si="6212"/>
        <v>133.32</v>
      </c>
      <c r="R5739" s="188">
        <f t="shared" si="6215"/>
        <v>26503.590000000004</v>
      </c>
      <c r="T5739">
        <v>35311.08</v>
      </c>
      <c r="U5739" s="190">
        <f t="shared" si="6216"/>
        <v>0.75057432397989532</v>
      </c>
    </row>
    <row r="5740" spans="1:21" x14ac:dyDescent="0.2">
      <c r="A5740" s="178">
        <v>42975</v>
      </c>
      <c r="B5740" s="179">
        <v>8.3333333333333329E-2</v>
      </c>
      <c r="C5740" t="s">
        <v>349</v>
      </c>
      <c r="D5740">
        <v>5</v>
      </c>
      <c r="E5740">
        <v>1.89</v>
      </c>
      <c r="F5740">
        <v>7.61</v>
      </c>
      <c r="G5740">
        <v>0.12</v>
      </c>
      <c r="H5740" s="184">
        <f t="shared" ref="H5740:L5740" si="6255">H5716</f>
        <v>4.1666666666666664E-2</v>
      </c>
      <c r="I5740" s="185">
        <f t="shared" si="6255"/>
        <v>294</v>
      </c>
      <c r="J5740" s="185">
        <f t="shared" si="6255"/>
        <v>212</v>
      </c>
      <c r="K5740" s="185">
        <f t="shared" si="6255"/>
        <v>2985</v>
      </c>
      <c r="L5740" s="185">
        <f t="shared" si="6255"/>
        <v>1111</v>
      </c>
      <c r="M5740" s="147"/>
      <c r="N5740" s="143">
        <f t="shared" si="6214"/>
        <v>1470</v>
      </c>
      <c r="O5740" s="143">
        <f t="shared" si="6210"/>
        <v>400.68</v>
      </c>
      <c r="P5740" s="143">
        <f t="shared" si="6211"/>
        <v>22715.850000000002</v>
      </c>
      <c r="Q5740" s="143">
        <f t="shared" si="6212"/>
        <v>133.32</v>
      </c>
      <c r="R5740" s="188">
        <f t="shared" si="6215"/>
        <v>24719.850000000002</v>
      </c>
      <c r="T5740">
        <v>33150.6</v>
      </c>
      <c r="U5740" s="190">
        <f t="shared" si="6216"/>
        <v>0.74568333604821646</v>
      </c>
    </row>
    <row r="5741" spans="1:21" x14ac:dyDescent="0.2">
      <c r="A5741" s="178">
        <v>42975</v>
      </c>
      <c r="B5741" s="179">
        <v>0.125</v>
      </c>
      <c r="C5741" t="s">
        <v>349</v>
      </c>
      <c r="D5741">
        <v>3.47</v>
      </c>
      <c r="E5741">
        <v>1.01</v>
      </c>
      <c r="F5741">
        <v>8</v>
      </c>
      <c r="G5741">
        <v>0.76</v>
      </c>
      <c r="H5741" s="184">
        <f t="shared" ref="H5741:L5741" si="6256">H5717</f>
        <v>8.3333333333333329E-2</v>
      </c>
      <c r="I5741" s="185">
        <f t="shared" si="6256"/>
        <v>236</v>
      </c>
      <c r="J5741" s="185">
        <f t="shared" si="6256"/>
        <v>179</v>
      </c>
      <c r="K5741" s="185">
        <f t="shared" si="6256"/>
        <v>2985</v>
      </c>
      <c r="L5741" s="185">
        <f t="shared" si="6256"/>
        <v>1111</v>
      </c>
      <c r="M5741" s="147"/>
      <c r="N5741" s="143">
        <f t="shared" si="6214"/>
        <v>818.92000000000007</v>
      </c>
      <c r="O5741" s="143">
        <f t="shared" si="6210"/>
        <v>180.79</v>
      </c>
      <c r="P5741" s="143">
        <f t="shared" si="6211"/>
        <v>23880</v>
      </c>
      <c r="Q5741" s="143">
        <f t="shared" si="6212"/>
        <v>844.36</v>
      </c>
      <c r="R5741" s="188">
        <f t="shared" si="6215"/>
        <v>25724.07</v>
      </c>
      <c r="T5741">
        <v>31649.42</v>
      </c>
      <c r="U5741" s="190">
        <f t="shared" si="6216"/>
        <v>0.81278171922265874</v>
      </c>
    </row>
    <row r="5742" spans="1:21" x14ac:dyDescent="0.2">
      <c r="A5742" s="178">
        <v>42975</v>
      </c>
      <c r="B5742" s="179">
        <v>0.16666666666666666</v>
      </c>
      <c r="C5742" t="s">
        <v>349</v>
      </c>
      <c r="D5742">
        <v>3.11</v>
      </c>
      <c r="E5742">
        <v>1</v>
      </c>
      <c r="F5742">
        <v>7.61</v>
      </c>
      <c r="G5742">
        <v>0.76</v>
      </c>
      <c r="H5742" s="184">
        <f t="shared" ref="H5742:L5742" si="6257">H5718</f>
        <v>0.125</v>
      </c>
      <c r="I5742" s="185">
        <f t="shared" si="6257"/>
        <v>201</v>
      </c>
      <c r="J5742" s="185">
        <f t="shared" si="6257"/>
        <v>205</v>
      </c>
      <c r="K5742" s="185">
        <f t="shared" si="6257"/>
        <v>2985</v>
      </c>
      <c r="L5742" s="185">
        <f t="shared" si="6257"/>
        <v>1717</v>
      </c>
      <c r="M5742" s="147"/>
      <c r="N5742" s="143">
        <f t="shared" si="6214"/>
        <v>625.11</v>
      </c>
      <c r="O5742" s="143">
        <f t="shared" si="6210"/>
        <v>205</v>
      </c>
      <c r="P5742" s="143">
        <f t="shared" si="6211"/>
        <v>22715.850000000002</v>
      </c>
      <c r="Q5742" s="143">
        <f t="shared" si="6212"/>
        <v>1304.92</v>
      </c>
      <c r="R5742" s="188">
        <f t="shared" si="6215"/>
        <v>24850.880000000005</v>
      </c>
      <c r="T5742">
        <v>30755.81</v>
      </c>
      <c r="U5742" s="190">
        <f t="shared" si="6216"/>
        <v>0.80800603203102128</v>
      </c>
    </row>
    <row r="5743" spans="1:21" x14ac:dyDescent="0.2">
      <c r="A5743" s="178">
        <v>42975</v>
      </c>
      <c r="B5743" s="179">
        <v>0.20833333333333334</v>
      </c>
      <c r="C5743" t="s">
        <v>349</v>
      </c>
      <c r="D5743">
        <v>2.61</v>
      </c>
      <c r="E5743">
        <v>1.01</v>
      </c>
      <c r="F5743">
        <v>7.61</v>
      </c>
      <c r="G5743">
        <v>0.76</v>
      </c>
      <c r="H5743" s="184">
        <f t="shared" ref="H5743:L5743" si="6258">H5719</f>
        <v>0.16666666666666666</v>
      </c>
      <c r="I5743" s="185">
        <f t="shared" si="6258"/>
        <v>185</v>
      </c>
      <c r="J5743" s="185">
        <f t="shared" si="6258"/>
        <v>205</v>
      </c>
      <c r="K5743" s="185">
        <f t="shared" si="6258"/>
        <v>2985</v>
      </c>
      <c r="L5743" s="185">
        <f t="shared" si="6258"/>
        <v>1717</v>
      </c>
      <c r="M5743" s="147"/>
      <c r="N5743" s="143">
        <f t="shared" si="6214"/>
        <v>482.84999999999997</v>
      </c>
      <c r="O5743" s="143">
        <f t="shared" si="6210"/>
        <v>207.05</v>
      </c>
      <c r="P5743" s="143">
        <f t="shared" si="6211"/>
        <v>22715.850000000002</v>
      </c>
      <c r="Q5743" s="143">
        <f t="shared" si="6212"/>
        <v>1304.92</v>
      </c>
      <c r="R5743" s="188">
        <f t="shared" si="6215"/>
        <v>24710.670000000006</v>
      </c>
      <c r="T5743">
        <v>30345.37</v>
      </c>
      <c r="U5743" s="190">
        <f t="shared" si="6216"/>
        <v>0.81431434185841223</v>
      </c>
    </row>
    <row r="5744" spans="1:21" x14ac:dyDescent="0.2">
      <c r="A5744" s="178">
        <v>42975</v>
      </c>
      <c r="B5744" s="179">
        <v>0.25</v>
      </c>
      <c r="C5744" t="s">
        <v>349</v>
      </c>
      <c r="D5744">
        <v>2.6</v>
      </c>
      <c r="E5744">
        <v>6.08</v>
      </c>
      <c r="F5744">
        <v>7.61</v>
      </c>
      <c r="G5744">
        <v>0.76</v>
      </c>
      <c r="H5744" s="184">
        <f t="shared" ref="H5744:L5744" si="6259">H5720</f>
        <v>0.20833333333333334</v>
      </c>
      <c r="I5744" s="185">
        <f t="shared" si="6259"/>
        <v>207</v>
      </c>
      <c r="J5744" s="185">
        <f t="shared" si="6259"/>
        <v>283</v>
      </c>
      <c r="K5744" s="185">
        <f t="shared" si="6259"/>
        <v>2985</v>
      </c>
      <c r="L5744" s="185">
        <f t="shared" si="6259"/>
        <v>1717</v>
      </c>
      <c r="M5744" s="147"/>
      <c r="N5744" s="143">
        <f t="shared" si="6214"/>
        <v>538.20000000000005</v>
      </c>
      <c r="O5744" s="143">
        <f t="shared" si="6210"/>
        <v>1720.64</v>
      </c>
      <c r="P5744" s="143">
        <f t="shared" si="6211"/>
        <v>22715.850000000002</v>
      </c>
      <c r="Q5744" s="143">
        <f t="shared" si="6212"/>
        <v>1304.92</v>
      </c>
      <c r="R5744" s="188">
        <f t="shared" si="6215"/>
        <v>26279.61</v>
      </c>
      <c r="T5744">
        <v>30546.73</v>
      </c>
      <c r="U5744" s="190">
        <f t="shared" si="6216"/>
        <v>0.86030845200124528</v>
      </c>
    </row>
    <row r="5745" spans="1:21" x14ac:dyDescent="0.2">
      <c r="A5745" s="178">
        <v>42975</v>
      </c>
      <c r="B5745" s="179">
        <v>0.29166666666666669</v>
      </c>
      <c r="C5745" t="s">
        <v>349</v>
      </c>
      <c r="D5745">
        <v>3.5</v>
      </c>
      <c r="E5745">
        <v>8.61</v>
      </c>
      <c r="F5745">
        <v>7.61</v>
      </c>
      <c r="G5745">
        <v>3.76</v>
      </c>
      <c r="H5745" s="184">
        <f t="shared" ref="H5745:L5745" si="6260">H5721</f>
        <v>0.25</v>
      </c>
      <c r="I5745" s="185">
        <f t="shared" si="6260"/>
        <v>327</v>
      </c>
      <c r="J5745" s="185">
        <f t="shared" si="6260"/>
        <v>438</v>
      </c>
      <c r="K5745" s="185">
        <f t="shared" si="6260"/>
        <v>2985</v>
      </c>
      <c r="L5745" s="185">
        <f t="shared" si="6260"/>
        <v>1717</v>
      </c>
      <c r="M5745" s="147"/>
      <c r="N5745" s="143">
        <f t="shared" si="6214"/>
        <v>1144.5</v>
      </c>
      <c r="O5745" s="143">
        <f t="shared" si="6210"/>
        <v>3771.18</v>
      </c>
      <c r="P5745" s="143">
        <f t="shared" si="6211"/>
        <v>22715.850000000002</v>
      </c>
      <c r="Q5745" s="143">
        <f t="shared" si="6212"/>
        <v>6455.92</v>
      </c>
      <c r="R5745" s="188">
        <f t="shared" si="6215"/>
        <v>34087.450000000004</v>
      </c>
      <c r="T5745">
        <v>31797.24</v>
      </c>
      <c r="U5745" s="190">
        <f t="shared" si="6216"/>
        <v>1.0720254336539903</v>
      </c>
    </row>
    <row r="5746" spans="1:21" x14ac:dyDescent="0.2">
      <c r="A5746" s="178">
        <v>42975</v>
      </c>
      <c r="B5746" s="179">
        <v>0.33333333333333331</v>
      </c>
      <c r="C5746" t="s">
        <v>349</v>
      </c>
      <c r="D5746">
        <v>4.1900000000000004</v>
      </c>
      <c r="E5746">
        <v>4.8899999999999997</v>
      </c>
      <c r="F5746">
        <v>5.19</v>
      </c>
      <c r="G5746">
        <v>3.89</v>
      </c>
      <c r="H5746" s="184">
        <f t="shared" ref="H5746:L5746" si="6261">H5722</f>
        <v>0.29166666666666669</v>
      </c>
      <c r="I5746" s="185">
        <f t="shared" si="6261"/>
        <v>249</v>
      </c>
      <c r="J5746" s="185">
        <f t="shared" si="6261"/>
        <v>556</v>
      </c>
      <c r="K5746" s="185">
        <f t="shared" si="6261"/>
        <v>2872</v>
      </c>
      <c r="L5746" s="185">
        <f t="shared" si="6261"/>
        <v>2219</v>
      </c>
      <c r="M5746" s="147"/>
      <c r="N5746" s="143">
        <f t="shared" si="6214"/>
        <v>1043.3100000000002</v>
      </c>
      <c r="O5746" s="143">
        <f t="shared" si="6210"/>
        <v>2718.8399999999997</v>
      </c>
      <c r="P5746" s="143">
        <f t="shared" si="6211"/>
        <v>14905.68</v>
      </c>
      <c r="Q5746" s="143">
        <f t="shared" si="6212"/>
        <v>8631.91</v>
      </c>
      <c r="R5746" s="188">
        <f t="shared" si="6215"/>
        <v>27299.74</v>
      </c>
      <c r="T5746">
        <v>34180.720000000001</v>
      </c>
      <c r="U5746" s="190">
        <f t="shared" si="6216"/>
        <v>0.79868826636770673</v>
      </c>
    </row>
    <row r="5747" spans="1:21" x14ac:dyDescent="0.2">
      <c r="A5747" s="178">
        <v>42975</v>
      </c>
      <c r="B5747" s="179">
        <v>0.375</v>
      </c>
      <c r="C5747" t="s">
        <v>349</v>
      </c>
      <c r="D5747">
        <v>6.56</v>
      </c>
      <c r="E5747">
        <v>7.41</v>
      </c>
      <c r="F5747">
        <v>7.61</v>
      </c>
      <c r="G5747">
        <v>4.9000000000000004</v>
      </c>
      <c r="H5747" s="184">
        <f t="shared" ref="H5747:L5747" si="6262">H5723</f>
        <v>0.33333333333333331</v>
      </c>
      <c r="I5747" s="185">
        <f t="shared" si="6262"/>
        <v>256</v>
      </c>
      <c r="J5747" s="185">
        <f t="shared" si="6262"/>
        <v>306</v>
      </c>
      <c r="K5747" s="185">
        <f t="shared" si="6262"/>
        <v>2872</v>
      </c>
      <c r="L5747" s="185">
        <f t="shared" si="6262"/>
        <v>2219</v>
      </c>
      <c r="M5747" s="147"/>
      <c r="N5747" s="143">
        <f t="shared" si="6214"/>
        <v>1679.36</v>
      </c>
      <c r="O5747" s="143">
        <f t="shared" si="6210"/>
        <v>2267.46</v>
      </c>
      <c r="P5747" s="143">
        <f t="shared" si="6211"/>
        <v>21855.920000000002</v>
      </c>
      <c r="Q5747" s="143">
        <f t="shared" si="6212"/>
        <v>10873.1</v>
      </c>
      <c r="R5747" s="188">
        <f t="shared" si="6215"/>
        <v>36675.840000000004</v>
      </c>
      <c r="T5747">
        <v>34814.339999999997</v>
      </c>
      <c r="U5747" s="190">
        <f t="shared" si="6216"/>
        <v>1.0534693462521481</v>
      </c>
    </row>
    <row r="5748" spans="1:21" x14ac:dyDescent="0.2">
      <c r="A5748" s="178">
        <v>42975</v>
      </c>
      <c r="B5748" s="179">
        <v>0.41666666666666669</v>
      </c>
      <c r="C5748" t="s">
        <v>349</v>
      </c>
      <c r="D5748">
        <v>3.84</v>
      </c>
      <c r="E5748">
        <v>6.25</v>
      </c>
      <c r="F5748">
        <v>6.25</v>
      </c>
      <c r="G5748">
        <v>4.9000000000000004</v>
      </c>
      <c r="H5748" s="184">
        <f t="shared" ref="H5748:L5748" si="6263">H5724</f>
        <v>0.375</v>
      </c>
      <c r="I5748" s="185">
        <f t="shared" si="6263"/>
        <v>156</v>
      </c>
      <c r="J5748" s="185">
        <f t="shared" si="6263"/>
        <v>343</v>
      </c>
      <c r="K5748" s="185">
        <f t="shared" si="6263"/>
        <v>2872</v>
      </c>
      <c r="L5748" s="185">
        <f t="shared" si="6263"/>
        <v>2219</v>
      </c>
      <c r="M5748" s="147"/>
      <c r="N5748" s="143">
        <f t="shared" si="6214"/>
        <v>599.04</v>
      </c>
      <c r="O5748" s="143">
        <f t="shared" si="6210"/>
        <v>2143.75</v>
      </c>
      <c r="P5748" s="143">
        <f t="shared" si="6211"/>
        <v>17950</v>
      </c>
      <c r="Q5748" s="143">
        <f t="shared" si="6212"/>
        <v>10873.1</v>
      </c>
      <c r="R5748" s="188">
        <f t="shared" si="6215"/>
        <v>31565.89</v>
      </c>
      <c r="T5748">
        <v>35609.71</v>
      </c>
      <c r="U5748" s="190">
        <f t="shared" si="6216"/>
        <v>0.88644052422780195</v>
      </c>
    </row>
    <row r="5749" spans="1:21" x14ac:dyDescent="0.2">
      <c r="A5749" s="178">
        <v>42975</v>
      </c>
      <c r="B5749" s="179">
        <v>0.45833333333333331</v>
      </c>
      <c r="C5749" t="s">
        <v>349</v>
      </c>
      <c r="D5749">
        <v>3.5</v>
      </c>
      <c r="E5749">
        <v>5.39</v>
      </c>
      <c r="F5749">
        <v>5.94</v>
      </c>
      <c r="G5749">
        <v>2.19</v>
      </c>
      <c r="H5749" s="184">
        <f t="shared" ref="H5749:L5749" si="6264">H5725</f>
        <v>0.41666666666666669</v>
      </c>
      <c r="I5749" s="185">
        <f t="shared" si="6264"/>
        <v>196</v>
      </c>
      <c r="J5749" s="185">
        <f t="shared" si="6264"/>
        <v>315</v>
      </c>
      <c r="K5749" s="185">
        <f t="shared" si="6264"/>
        <v>2872</v>
      </c>
      <c r="L5749" s="185">
        <f t="shared" si="6264"/>
        <v>2219</v>
      </c>
      <c r="M5749" s="147"/>
      <c r="N5749" s="143">
        <f t="shared" si="6214"/>
        <v>686</v>
      </c>
      <c r="O5749" s="143">
        <f t="shared" si="6210"/>
        <v>1697.85</v>
      </c>
      <c r="P5749" s="143">
        <f t="shared" si="6211"/>
        <v>17059.68</v>
      </c>
      <c r="Q5749" s="143">
        <f t="shared" si="6212"/>
        <v>4859.6099999999997</v>
      </c>
      <c r="R5749" s="188">
        <f t="shared" si="6215"/>
        <v>24303.14</v>
      </c>
      <c r="T5749">
        <v>37155.96</v>
      </c>
      <c r="U5749" s="190">
        <f t="shared" si="6216"/>
        <v>0.65408456678282567</v>
      </c>
    </row>
    <row r="5750" spans="1:21" x14ac:dyDescent="0.2">
      <c r="A5750" s="178">
        <v>42975</v>
      </c>
      <c r="B5750" s="179">
        <v>0.5</v>
      </c>
      <c r="C5750" t="s">
        <v>349</v>
      </c>
      <c r="D5750">
        <v>2.11</v>
      </c>
      <c r="E5750">
        <v>5.01</v>
      </c>
      <c r="F5750">
        <v>7.33</v>
      </c>
      <c r="G5750">
        <v>2.86</v>
      </c>
      <c r="H5750" s="184">
        <f t="shared" ref="H5750:L5750" si="6265">H5726</f>
        <v>0.45833333333333331</v>
      </c>
      <c r="I5750" s="185">
        <f t="shared" si="6265"/>
        <v>226</v>
      </c>
      <c r="J5750" s="185">
        <f t="shared" si="6265"/>
        <v>326</v>
      </c>
      <c r="K5750" s="185">
        <f t="shared" si="6265"/>
        <v>2842</v>
      </c>
      <c r="L5750" s="185">
        <f t="shared" si="6265"/>
        <v>1635</v>
      </c>
      <c r="M5750" s="147"/>
      <c r="N5750" s="143">
        <f t="shared" si="6214"/>
        <v>476.85999999999996</v>
      </c>
      <c r="O5750" s="143">
        <f t="shared" si="6210"/>
        <v>1633.26</v>
      </c>
      <c r="P5750" s="143">
        <f t="shared" si="6211"/>
        <v>20831.86</v>
      </c>
      <c r="Q5750" s="143">
        <f t="shared" si="6212"/>
        <v>4676.0999999999995</v>
      </c>
      <c r="R5750" s="188">
        <f t="shared" si="6215"/>
        <v>27618.079999999998</v>
      </c>
      <c r="T5750">
        <v>38593.699999999997</v>
      </c>
      <c r="U5750" s="190">
        <f t="shared" si="6216"/>
        <v>0.7156110971479801</v>
      </c>
    </row>
    <row r="5751" spans="1:21" x14ac:dyDescent="0.2">
      <c r="A5751" s="178">
        <v>42975</v>
      </c>
      <c r="B5751" s="179">
        <v>0.54166666666666663</v>
      </c>
      <c r="C5751" t="s">
        <v>349</v>
      </c>
      <c r="D5751">
        <v>2</v>
      </c>
      <c r="E5751">
        <v>6.21</v>
      </c>
      <c r="F5751">
        <v>6.61</v>
      </c>
      <c r="G5751">
        <v>4.6100000000000003</v>
      </c>
      <c r="H5751" s="184">
        <f t="shared" ref="H5751:L5751" si="6266">H5727</f>
        <v>0.5</v>
      </c>
      <c r="I5751" s="185">
        <f t="shared" si="6266"/>
        <v>222</v>
      </c>
      <c r="J5751" s="185">
        <f t="shared" si="6266"/>
        <v>319</v>
      </c>
      <c r="K5751" s="185">
        <f t="shared" si="6266"/>
        <v>2842</v>
      </c>
      <c r="L5751" s="185">
        <f t="shared" si="6266"/>
        <v>1635</v>
      </c>
      <c r="M5751" s="147"/>
      <c r="N5751" s="143">
        <f t="shared" si="6214"/>
        <v>444</v>
      </c>
      <c r="O5751" s="143">
        <f t="shared" si="6210"/>
        <v>1980.99</v>
      </c>
      <c r="P5751" s="143">
        <f t="shared" si="6211"/>
        <v>18785.620000000003</v>
      </c>
      <c r="Q5751" s="143">
        <f t="shared" si="6212"/>
        <v>7537.35</v>
      </c>
      <c r="R5751" s="188">
        <f t="shared" si="6215"/>
        <v>28747.96</v>
      </c>
      <c r="T5751">
        <v>40155.49</v>
      </c>
      <c r="U5751" s="190">
        <f t="shared" si="6216"/>
        <v>0.71591605531398073</v>
      </c>
    </row>
    <row r="5752" spans="1:21" x14ac:dyDescent="0.2">
      <c r="A5752" s="178">
        <v>42975</v>
      </c>
      <c r="B5752" s="179">
        <v>0.58333333333333337</v>
      </c>
      <c r="C5752" t="s">
        <v>349</v>
      </c>
      <c r="D5752">
        <v>3.5</v>
      </c>
      <c r="E5752">
        <v>5.42</v>
      </c>
      <c r="F5752">
        <v>10.81</v>
      </c>
      <c r="G5752">
        <v>3.11</v>
      </c>
      <c r="H5752" s="184">
        <f t="shared" ref="H5752:L5752" si="6267">H5728</f>
        <v>0.54166666666666663</v>
      </c>
      <c r="I5752" s="185">
        <f t="shared" si="6267"/>
        <v>195</v>
      </c>
      <c r="J5752" s="185">
        <f t="shared" si="6267"/>
        <v>299</v>
      </c>
      <c r="K5752" s="185">
        <f t="shared" si="6267"/>
        <v>2842</v>
      </c>
      <c r="L5752" s="185">
        <f t="shared" si="6267"/>
        <v>1635</v>
      </c>
      <c r="M5752" s="147"/>
      <c r="N5752" s="143">
        <f t="shared" si="6214"/>
        <v>682.5</v>
      </c>
      <c r="O5752" s="143">
        <f t="shared" si="6210"/>
        <v>1620.58</v>
      </c>
      <c r="P5752" s="143">
        <f t="shared" si="6211"/>
        <v>30722.02</v>
      </c>
      <c r="Q5752" s="143">
        <f t="shared" si="6212"/>
        <v>5084.8499999999995</v>
      </c>
      <c r="R5752" s="188">
        <f t="shared" si="6215"/>
        <v>38109.949999999997</v>
      </c>
      <c r="T5752">
        <v>41453.21</v>
      </c>
      <c r="U5752" s="190">
        <f t="shared" si="6216"/>
        <v>0.91934858603229996</v>
      </c>
    </row>
    <row r="5753" spans="1:21" x14ac:dyDescent="0.2">
      <c r="A5753" s="178">
        <v>42975</v>
      </c>
      <c r="B5753" s="179">
        <v>0.625</v>
      </c>
      <c r="C5753" t="s">
        <v>349</v>
      </c>
      <c r="D5753">
        <v>2.61</v>
      </c>
      <c r="E5753">
        <v>7.37</v>
      </c>
      <c r="F5753">
        <v>11.33</v>
      </c>
      <c r="G5753">
        <v>2.99</v>
      </c>
      <c r="H5753" s="184">
        <f t="shared" ref="H5753:L5753" si="6268">H5729</f>
        <v>0.58333333333333337</v>
      </c>
      <c r="I5753" s="185">
        <f t="shared" si="6268"/>
        <v>205</v>
      </c>
      <c r="J5753" s="185">
        <f t="shared" si="6268"/>
        <v>237</v>
      </c>
      <c r="K5753" s="185">
        <f t="shared" si="6268"/>
        <v>2842</v>
      </c>
      <c r="L5753" s="185">
        <f t="shared" si="6268"/>
        <v>1635</v>
      </c>
      <c r="M5753" s="147"/>
      <c r="N5753" s="143">
        <f t="shared" si="6214"/>
        <v>535.04999999999995</v>
      </c>
      <c r="O5753" s="143">
        <f t="shared" si="6210"/>
        <v>1746.69</v>
      </c>
      <c r="P5753" s="143">
        <f t="shared" si="6211"/>
        <v>32199.86</v>
      </c>
      <c r="Q5753" s="143">
        <f t="shared" si="6212"/>
        <v>4888.6500000000005</v>
      </c>
      <c r="R5753" s="188">
        <f t="shared" si="6215"/>
        <v>39370.25</v>
      </c>
      <c r="T5753">
        <v>42695.43</v>
      </c>
      <c r="U5753" s="190">
        <f t="shared" si="6216"/>
        <v>0.9221185967678508</v>
      </c>
    </row>
    <row r="5754" spans="1:21" x14ac:dyDescent="0.2">
      <c r="A5754" s="178">
        <v>42975</v>
      </c>
      <c r="B5754" s="179">
        <v>0.66666666666666663</v>
      </c>
      <c r="C5754" t="s">
        <v>349</v>
      </c>
      <c r="D5754">
        <v>2.61</v>
      </c>
      <c r="E5754">
        <v>13.88</v>
      </c>
      <c r="F5754">
        <v>18.07</v>
      </c>
      <c r="G5754">
        <v>2.99</v>
      </c>
      <c r="H5754" s="184">
        <f t="shared" ref="H5754:L5754" si="6269">H5730</f>
        <v>0.625</v>
      </c>
      <c r="I5754" s="185">
        <f t="shared" si="6269"/>
        <v>212</v>
      </c>
      <c r="J5754" s="185">
        <f t="shared" si="6269"/>
        <v>213</v>
      </c>
      <c r="K5754" s="185">
        <f t="shared" si="6269"/>
        <v>2842</v>
      </c>
      <c r="L5754" s="185">
        <f t="shared" si="6269"/>
        <v>1380</v>
      </c>
      <c r="M5754" s="147"/>
      <c r="N5754" s="143">
        <f t="shared" si="6214"/>
        <v>553.31999999999994</v>
      </c>
      <c r="O5754" s="143">
        <f t="shared" si="6210"/>
        <v>2956.44</v>
      </c>
      <c r="P5754" s="143">
        <f t="shared" si="6211"/>
        <v>51354.94</v>
      </c>
      <c r="Q5754" s="143">
        <f t="shared" si="6212"/>
        <v>4126.2000000000007</v>
      </c>
      <c r="R5754" s="188">
        <f t="shared" si="6215"/>
        <v>58990.900000000009</v>
      </c>
      <c r="T5754">
        <v>43827.29</v>
      </c>
      <c r="U5754" s="190">
        <f t="shared" si="6216"/>
        <v>1.3459855720031972</v>
      </c>
    </row>
    <row r="5755" spans="1:21" x14ac:dyDescent="0.2">
      <c r="A5755" s="178">
        <v>42975</v>
      </c>
      <c r="B5755" s="179">
        <v>0.70833333333333337</v>
      </c>
      <c r="C5755" t="s">
        <v>349</v>
      </c>
      <c r="D5755">
        <v>3.5</v>
      </c>
      <c r="E5755">
        <v>8</v>
      </c>
      <c r="F5755">
        <v>11.82</v>
      </c>
      <c r="G5755">
        <v>2.4</v>
      </c>
      <c r="H5755" s="184">
        <f t="shared" ref="H5755:L5755" si="6270">H5731</f>
        <v>0.66666666666666663</v>
      </c>
      <c r="I5755" s="185">
        <f t="shared" si="6270"/>
        <v>191</v>
      </c>
      <c r="J5755" s="185">
        <f t="shared" si="6270"/>
        <v>237</v>
      </c>
      <c r="K5755" s="185">
        <f t="shared" si="6270"/>
        <v>2842</v>
      </c>
      <c r="L5755" s="185">
        <f t="shared" si="6270"/>
        <v>1380</v>
      </c>
      <c r="M5755" s="147"/>
      <c r="N5755" s="143">
        <f t="shared" si="6214"/>
        <v>668.5</v>
      </c>
      <c r="O5755" s="143">
        <f t="shared" si="6210"/>
        <v>1896</v>
      </c>
      <c r="P5755" s="143">
        <f t="shared" si="6211"/>
        <v>33592.44</v>
      </c>
      <c r="Q5755" s="143">
        <f t="shared" si="6212"/>
        <v>3312</v>
      </c>
      <c r="R5755" s="188">
        <f t="shared" si="6215"/>
        <v>39468.94</v>
      </c>
      <c r="T5755">
        <v>44476.18</v>
      </c>
      <c r="U5755" s="190">
        <f t="shared" si="6216"/>
        <v>0.88741748954159283</v>
      </c>
    </row>
    <row r="5756" spans="1:21" x14ac:dyDescent="0.2">
      <c r="A5756" s="178">
        <v>42975</v>
      </c>
      <c r="B5756" s="179">
        <v>0.75</v>
      </c>
      <c r="C5756" t="s">
        <v>349</v>
      </c>
      <c r="D5756">
        <v>10</v>
      </c>
      <c r="E5756">
        <v>4</v>
      </c>
      <c r="F5756">
        <v>7.86</v>
      </c>
      <c r="G5756">
        <v>1.41</v>
      </c>
      <c r="H5756" s="184">
        <f t="shared" ref="H5756:L5756" si="6271">H5732</f>
        <v>0.70833333333333337</v>
      </c>
      <c r="I5756" s="185">
        <f t="shared" si="6271"/>
        <v>218</v>
      </c>
      <c r="J5756" s="185">
        <f t="shared" si="6271"/>
        <v>258</v>
      </c>
      <c r="K5756" s="185">
        <f t="shared" si="6271"/>
        <v>2842</v>
      </c>
      <c r="L5756" s="185">
        <f t="shared" si="6271"/>
        <v>1380</v>
      </c>
      <c r="M5756" s="147"/>
      <c r="N5756" s="143">
        <f t="shared" si="6214"/>
        <v>2180</v>
      </c>
      <c r="O5756" s="143">
        <f t="shared" si="6210"/>
        <v>1032</v>
      </c>
      <c r="P5756" s="143">
        <f t="shared" si="6211"/>
        <v>22338.120000000003</v>
      </c>
      <c r="Q5756" s="143">
        <f t="shared" si="6212"/>
        <v>1945.8</v>
      </c>
      <c r="R5756" s="188">
        <f t="shared" si="6215"/>
        <v>27495.920000000002</v>
      </c>
      <c r="T5756">
        <v>44818.02</v>
      </c>
      <c r="U5756" s="190">
        <f t="shared" si="6216"/>
        <v>0.61350144428513365</v>
      </c>
    </row>
    <row r="5757" spans="1:21" x14ac:dyDescent="0.2">
      <c r="A5757" s="178">
        <v>42975</v>
      </c>
      <c r="B5757" s="179">
        <v>0.79166666666666663</v>
      </c>
      <c r="C5757" t="s">
        <v>349</v>
      </c>
      <c r="D5757">
        <v>40</v>
      </c>
      <c r="E5757">
        <v>2.61</v>
      </c>
      <c r="F5757">
        <v>6.03</v>
      </c>
      <c r="G5757">
        <v>1.21</v>
      </c>
      <c r="H5757" s="184">
        <f t="shared" ref="H5757:L5757" si="6272">H5733</f>
        <v>0.75</v>
      </c>
      <c r="I5757" s="185">
        <f t="shared" si="6272"/>
        <v>240</v>
      </c>
      <c r="J5757" s="185">
        <f t="shared" si="6272"/>
        <v>365</v>
      </c>
      <c r="K5757" s="185">
        <f t="shared" si="6272"/>
        <v>2842</v>
      </c>
      <c r="L5757" s="185">
        <f t="shared" si="6272"/>
        <v>1380</v>
      </c>
      <c r="M5757" s="147"/>
      <c r="N5757" s="143">
        <f t="shared" si="6214"/>
        <v>9600</v>
      </c>
      <c r="O5757" s="143">
        <f t="shared" si="6210"/>
        <v>952.65</v>
      </c>
      <c r="P5757" s="143">
        <f t="shared" si="6211"/>
        <v>17137.260000000002</v>
      </c>
      <c r="Q5757" s="143">
        <f t="shared" si="6212"/>
        <v>1669.8</v>
      </c>
      <c r="R5757" s="188">
        <f t="shared" si="6215"/>
        <v>29359.710000000003</v>
      </c>
      <c r="T5757">
        <v>44742.83</v>
      </c>
      <c r="U5757" s="190">
        <f t="shared" si="6216"/>
        <v>0.65618804174881207</v>
      </c>
    </row>
    <row r="5758" spans="1:21" x14ac:dyDescent="0.2">
      <c r="A5758" s="178">
        <v>42975</v>
      </c>
      <c r="B5758" s="179">
        <v>0.83333333333333337</v>
      </c>
      <c r="C5758" t="s">
        <v>349</v>
      </c>
      <c r="D5758">
        <v>40</v>
      </c>
      <c r="E5758">
        <v>3.01</v>
      </c>
      <c r="F5758">
        <v>5.89</v>
      </c>
      <c r="G5758">
        <v>1.54</v>
      </c>
      <c r="H5758" s="184">
        <f t="shared" ref="H5758:L5758" si="6273">H5734</f>
        <v>0.79166666666666663</v>
      </c>
      <c r="I5758" s="185">
        <f t="shared" si="6273"/>
        <v>320</v>
      </c>
      <c r="J5758" s="185">
        <f t="shared" si="6273"/>
        <v>214</v>
      </c>
      <c r="K5758" s="185">
        <f t="shared" si="6273"/>
        <v>2842</v>
      </c>
      <c r="L5758" s="185">
        <f t="shared" si="6273"/>
        <v>1426</v>
      </c>
      <c r="M5758" s="147"/>
      <c r="N5758" s="143">
        <f t="shared" si="6214"/>
        <v>12800</v>
      </c>
      <c r="O5758" s="143">
        <f t="shared" si="6210"/>
        <v>644.14</v>
      </c>
      <c r="P5758" s="143">
        <f t="shared" si="6211"/>
        <v>16739.379999999997</v>
      </c>
      <c r="Q5758" s="143">
        <f t="shared" si="6212"/>
        <v>2196.04</v>
      </c>
      <c r="R5758" s="188">
        <f t="shared" si="6215"/>
        <v>32379.559999999998</v>
      </c>
      <c r="T5758">
        <v>44374.43</v>
      </c>
      <c r="U5758" s="190">
        <f t="shared" si="6216"/>
        <v>0.72968959826638891</v>
      </c>
    </row>
    <row r="5759" spans="1:21" x14ac:dyDescent="0.2">
      <c r="A5759" s="178">
        <v>42975</v>
      </c>
      <c r="B5759" s="179">
        <v>0.875</v>
      </c>
      <c r="C5759" t="s">
        <v>349</v>
      </c>
      <c r="D5759">
        <v>20</v>
      </c>
      <c r="E5759">
        <v>4.99</v>
      </c>
      <c r="F5759">
        <v>7.65</v>
      </c>
      <c r="G5759">
        <v>1.1399999999999999</v>
      </c>
      <c r="H5759" s="184">
        <f t="shared" ref="H5759:L5759" si="6274">H5735</f>
        <v>0.83333333333333337</v>
      </c>
      <c r="I5759" s="185">
        <f t="shared" si="6274"/>
        <v>322</v>
      </c>
      <c r="J5759" s="185">
        <f t="shared" si="6274"/>
        <v>178</v>
      </c>
      <c r="K5759" s="185">
        <f t="shared" si="6274"/>
        <v>2842</v>
      </c>
      <c r="L5759" s="185">
        <f t="shared" si="6274"/>
        <v>1426</v>
      </c>
      <c r="M5759" s="147"/>
      <c r="N5759" s="143">
        <f t="shared" si="6214"/>
        <v>6440</v>
      </c>
      <c r="O5759" s="143">
        <f t="shared" si="6210"/>
        <v>888.22</v>
      </c>
      <c r="P5759" s="143">
        <f t="shared" si="6211"/>
        <v>21741.3</v>
      </c>
      <c r="Q5759" s="143">
        <f t="shared" si="6212"/>
        <v>1625.6399999999999</v>
      </c>
      <c r="R5759" s="188">
        <f t="shared" si="6215"/>
        <v>30695.16</v>
      </c>
      <c r="T5759">
        <v>43562.47</v>
      </c>
      <c r="U5759" s="190">
        <f t="shared" si="6216"/>
        <v>0.70462395727331351</v>
      </c>
    </row>
    <row r="5760" spans="1:21" x14ac:dyDescent="0.2">
      <c r="A5760" s="178">
        <v>42975</v>
      </c>
      <c r="B5760" s="179">
        <v>0.91666666666666663</v>
      </c>
      <c r="C5760" t="s">
        <v>349</v>
      </c>
      <c r="D5760">
        <v>20</v>
      </c>
      <c r="E5760">
        <v>3.6</v>
      </c>
      <c r="F5760">
        <v>3.6</v>
      </c>
      <c r="G5760">
        <v>1.32</v>
      </c>
      <c r="H5760" s="184">
        <f t="shared" ref="H5760:L5760" si="6275">H5736</f>
        <v>0.875</v>
      </c>
      <c r="I5760" s="185">
        <f t="shared" si="6275"/>
        <v>337</v>
      </c>
      <c r="J5760" s="185">
        <f t="shared" si="6275"/>
        <v>173</v>
      </c>
      <c r="K5760" s="185">
        <f t="shared" si="6275"/>
        <v>2842</v>
      </c>
      <c r="L5760" s="185">
        <f t="shared" si="6275"/>
        <v>1426</v>
      </c>
      <c r="M5760" s="147"/>
      <c r="N5760" s="143">
        <f t="shared" si="6214"/>
        <v>6740</v>
      </c>
      <c r="O5760" s="143">
        <f t="shared" si="6210"/>
        <v>622.80000000000007</v>
      </c>
      <c r="P5760" s="143">
        <f t="shared" si="6211"/>
        <v>10231.200000000001</v>
      </c>
      <c r="Q5760" s="143">
        <f t="shared" si="6212"/>
        <v>1882.3200000000002</v>
      </c>
      <c r="R5760" s="188">
        <f t="shared" si="6215"/>
        <v>19476.32</v>
      </c>
      <c r="T5760">
        <v>43394.74</v>
      </c>
      <c r="U5760" s="190">
        <f t="shared" si="6216"/>
        <v>0.44881752949781473</v>
      </c>
    </row>
    <row r="5761" spans="1:21" x14ac:dyDescent="0.2">
      <c r="A5761" s="178">
        <v>42975</v>
      </c>
      <c r="B5761" s="179">
        <v>0.95833333333333337</v>
      </c>
      <c r="C5761" t="s">
        <v>349</v>
      </c>
      <c r="D5761">
        <v>51.95</v>
      </c>
      <c r="E5761">
        <v>7.09</v>
      </c>
      <c r="F5761">
        <v>7.61</v>
      </c>
      <c r="G5761">
        <v>0.12</v>
      </c>
      <c r="H5761" s="184">
        <f t="shared" ref="H5761:L5761" si="6276">H5737</f>
        <v>0.91666666666666663</v>
      </c>
      <c r="I5761" s="185">
        <f t="shared" si="6276"/>
        <v>394</v>
      </c>
      <c r="J5761" s="185">
        <f t="shared" si="6276"/>
        <v>194</v>
      </c>
      <c r="K5761" s="185">
        <f t="shared" si="6276"/>
        <v>2842</v>
      </c>
      <c r="L5761" s="185">
        <f t="shared" si="6276"/>
        <v>1426</v>
      </c>
      <c r="M5761" s="147"/>
      <c r="N5761" s="143">
        <f t="shared" si="6214"/>
        <v>20468.300000000003</v>
      </c>
      <c r="O5761" s="143">
        <f t="shared" si="6210"/>
        <v>1375.46</v>
      </c>
      <c r="P5761" s="143">
        <f t="shared" si="6211"/>
        <v>21627.620000000003</v>
      </c>
      <c r="Q5761" s="143">
        <f t="shared" si="6212"/>
        <v>171.12</v>
      </c>
      <c r="R5761" s="188">
        <f t="shared" si="6215"/>
        <v>43642.500000000007</v>
      </c>
      <c r="T5761">
        <v>41774.199999999997</v>
      </c>
      <c r="U5761" s="190">
        <f t="shared" si="6216"/>
        <v>1.0447237768766371</v>
      </c>
    </row>
    <row r="5762" spans="1:21" x14ac:dyDescent="0.2">
      <c r="A5762" s="178">
        <v>42975</v>
      </c>
      <c r="B5762" s="180">
        <v>1</v>
      </c>
      <c r="C5762" t="s">
        <v>349</v>
      </c>
      <c r="D5762">
        <v>30</v>
      </c>
      <c r="E5762">
        <v>7.75</v>
      </c>
      <c r="F5762">
        <v>8.07</v>
      </c>
      <c r="G5762">
        <v>0.12</v>
      </c>
      <c r="H5762" s="184">
        <f t="shared" ref="H5762:L5762" si="6277">H5738</f>
        <v>0.95833333333333337</v>
      </c>
      <c r="I5762" s="185">
        <f t="shared" si="6277"/>
        <v>389</v>
      </c>
      <c r="J5762" s="185">
        <f t="shared" si="6277"/>
        <v>265</v>
      </c>
      <c r="K5762" s="185">
        <f t="shared" si="6277"/>
        <v>2985</v>
      </c>
      <c r="L5762" s="185">
        <f t="shared" si="6277"/>
        <v>1111</v>
      </c>
      <c r="M5762" s="147"/>
      <c r="N5762" s="143">
        <f t="shared" si="6214"/>
        <v>11670</v>
      </c>
      <c r="O5762" s="143">
        <f t="shared" si="6210"/>
        <v>2053.75</v>
      </c>
      <c r="P5762" s="143">
        <f t="shared" si="6211"/>
        <v>24088.95</v>
      </c>
      <c r="Q5762" s="143">
        <f t="shared" si="6212"/>
        <v>133.32</v>
      </c>
      <c r="R5762" s="188">
        <f t="shared" si="6215"/>
        <v>37946.019999999997</v>
      </c>
      <c r="T5762">
        <v>38752.53</v>
      </c>
      <c r="U5762" s="190">
        <f t="shared" si="6216"/>
        <v>0.97918819751897479</v>
      </c>
    </row>
    <row r="5763" spans="1:21" x14ac:dyDescent="0.2">
      <c r="A5763" s="178">
        <v>42976</v>
      </c>
      <c r="B5763" s="179">
        <v>4.1666666666666664E-2</v>
      </c>
      <c r="C5763" t="s">
        <v>349</v>
      </c>
      <c r="D5763">
        <v>20</v>
      </c>
      <c r="E5763">
        <v>3</v>
      </c>
      <c r="F5763">
        <v>3</v>
      </c>
      <c r="G5763">
        <v>0.12</v>
      </c>
      <c r="H5763" s="184">
        <f t="shared" ref="H5763:L5763" si="6278">H5739</f>
        <v>1</v>
      </c>
      <c r="I5763" s="185">
        <f t="shared" si="6278"/>
        <v>362</v>
      </c>
      <c r="J5763" s="185">
        <f t="shared" si="6278"/>
        <v>243</v>
      </c>
      <c r="K5763" s="185">
        <f t="shared" si="6278"/>
        <v>2985</v>
      </c>
      <c r="L5763" s="185">
        <f t="shared" si="6278"/>
        <v>1111</v>
      </c>
      <c r="M5763" s="147"/>
      <c r="N5763" s="143">
        <f t="shared" si="6214"/>
        <v>7240</v>
      </c>
      <c r="O5763" s="143">
        <f t="shared" si="6210"/>
        <v>729</v>
      </c>
      <c r="P5763" s="143">
        <f t="shared" si="6211"/>
        <v>8955</v>
      </c>
      <c r="Q5763" s="143">
        <f t="shared" si="6212"/>
        <v>133.32</v>
      </c>
      <c r="R5763" s="188">
        <f t="shared" si="6215"/>
        <v>17057.32</v>
      </c>
      <c r="T5763">
        <v>35506.81</v>
      </c>
      <c r="U5763" s="190">
        <f t="shared" si="6216"/>
        <v>0.48039573253694151</v>
      </c>
    </row>
    <row r="5764" spans="1:21" x14ac:dyDescent="0.2">
      <c r="A5764" s="178">
        <v>42976</v>
      </c>
      <c r="B5764" s="179">
        <v>8.3333333333333329E-2</v>
      </c>
      <c r="C5764" t="s">
        <v>349</v>
      </c>
      <c r="D5764">
        <v>6.97</v>
      </c>
      <c r="E5764">
        <v>2.4</v>
      </c>
      <c r="F5764">
        <v>3</v>
      </c>
      <c r="G5764">
        <v>0.01</v>
      </c>
      <c r="H5764" s="184">
        <f t="shared" ref="H5764:L5764" si="6279">H5740</f>
        <v>4.1666666666666664E-2</v>
      </c>
      <c r="I5764" s="185">
        <f t="shared" si="6279"/>
        <v>294</v>
      </c>
      <c r="J5764" s="185">
        <f t="shared" si="6279"/>
        <v>212</v>
      </c>
      <c r="K5764" s="185">
        <f t="shared" si="6279"/>
        <v>2985</v>
      </c>
      <c r="L5764" s="185">
        <f t="shared" si="6279"/>
        <v>1111</v>
      </c>
      <c r="M5764" s="147"/>
      <c r="N5764" s="143">
        <f t="shared" si="6214"/>
        <v>2049.1799999999998</v>
      </c>
      <c r="O5764" s="143">
        <f t="shared" ref="O5764:O5827" si="6280">E5764*J5764</f>
        <v>508.79999999999995</v>
      </c>
      <c r="P5764" s="143">
        <f t="shared" ref="P5764:P5827" si="6281">F5764*K5764</f>
        <v>8955</v>
      </c>
      <c r="Q5764" s="143">
        <f t="shared" ref="Q5764:Q5827" si="6282">G5764*L5764</f>
        <v>11.11</v>
      </c>
      <c r="R5764" s="188">
        <f t="shared" si="6215"/>
        <v>11524.09</v>
      </c>
      <c r="T5764">
        <v>33036.17</v>
      </c>
      <c r="U5764" s="190">
        <f t="shared" si="6216"/>
        <v>0.34883250691590462</v>
      </c>
    </row>
    <row r="5765" spans="1:21" x14ac:dyDescent="0.2">
      <c r="A5765" s="178">
        <v>42976</v>
      </c>
      <c r="B5765" s="179">
        <v>0.125</v>
      </c>
      <c r="C5765" t="s">
        <v>349</v>
      </c>
      <c r="D5765">
        <v>5</v>
      </c>
      <c r="E5765">
        <v>1.2</v>
      </c>
      <c r="F5765">
        <v>3</v>
      </c>
      <c r="G5765">
        <v>0.91</v>
      </c>
      <c r="H5765" s="184">
        <f t="shared" ref="H5765:L5765" si="6283">H5741</f>
        <v>8.3333333333333329E-2</v>
      </c>
      <c r="I5765" s="185">
        <f t="shared" si="6283"/>
        <v>236</v>
      </c>
      <c r="J5765" s="185">
        <f t="shared" si="6283"/>
        <v>179</v>
      </c>
      <c r="K5765" s="185">
        <f t="shared" si="6283"/>
        <v>2985</v>
      </c>
      <c r="L5765" s="185">
        <f t="shared" si="6283"/>
        <v>1111</v>
      </c>
      <c r="M5765" s="147"/>
      <c r="N5765" s="143">
        <f t="shared" ref="N5765:N5828" si="6284">D5765*I5765</f>
        <v>1180</v>
      </c>
      <c r="O5765" s="143">
        <f t="shared" si="6280"/>
        <v>214.79999999999998</v>
      </c>
      <c r="P5765" s="143">
        <f t="shared" si="6281"/>
        <v>8955</v>
      </c>
      <c r="Q5765" s="143">
        <f t="shared" si="6282"/>
        <v>1011.01</v>
      </c>
      <c r="R5765" s="188">
        <f t="shared" ref="R5765:R5828" si="6285">SUM(N5765:Q5765)</f>
        <v>11360.81</v>
      </c>
      <c r="T5765">
        <v>31332.34</v>
      </c>
      <c r="U5765" s="190">
        <f t="shared" ref="U5765:U5828" si="6286">R5765/T5765</f>
        <v>0.36259053744469771</v>
      </c>
    </row>
    <row r="5766" spans="1:21" x14ac:dyDescent="0.2">
      <c r="A5766" s="178">
        <v>42976</v>
      </c>
      <c r="B5766" s="179">
        <v>0.16666666666666666</v>
      </c>
      <c r="C5766" t="s">
        <v>349</v>
      </c>
      <c r="D5766">
        <v>5</v>
      </c>
      <c r="E5766">
        <v>1.1100000000000001</v>
      </c>
      <c r="F5766">
        <v>3</v>
      </c>
      <c r="G5766">
        <v>0.91</v>
      </c>
      <c r="H5766" s="184">
        <f t="shared" ref="H5766:L5766" si="6287">H5742</f>
        <v>0.125</v>
      </c>
      <c r="I5766" s="185">
        <f t="shared" si="6287"/>
        <v>201</v>
      </c>
      <c r="J5766" s="185">
        <f t="shared" si="6287"/>
        <v>205</v>
      </c>
      <c r="K5766" s="185">
        <f t="shared" si="6287"/>
        <v>2985</v>
      </c>
      <c r="L5766" s="185">
        <f t="shared" si="6287"/>
        <v>1717</v>
      </c>
      <c r="M5766" s="147"/>
      <c r="N5766" s="143">
        <f t="shared" si="6284"/>
        <v>1005</v>
      </c>
      <c r="O5766" s="143">
        <f t="shared" si="6280"/>
        <v>227.55</v>
      </c>
      <c r="P5766" s="143">
        <f t="shared" si="6281"/>
        <v>8955</v>
      </c>
      <c r="Q5766" s="143">
        <f t="shared" si="6282"/>
        <v>1562.47</v>
      </c>
      <c r="R5766" s="188">
        <f t="shared" si="6285"/>
        <v>11750.019999999999</v>
      </c>
      <c r="T5766">
        <v>30197.73</v>
      </c>
      <c r="U5766" s="190">
        <f t="shared" si="6286"/>
        <v>0.38910275706154068</v>
      </c>
    </row>
    <row r="5767" spans="1:21" x14ac:dyDescent="0.2">
      <c r="A5767" s="178">
        <v>42976</v>
      </c>
      <c r="B5767" s="179">
        <v>0.20833333333333334</v>
      </c>
      <c r="C5767" t="s">
        <v>349</v>
      </c>
      <c r="D5767">
        <v>3.11</v>
      </c>
      <c r="E5767">
        <v>2.11</v>
      </c>
      <c r="F5767">
        <v>3</v>
      </c>
      <c r="G5767">
        <v>0.91</v>
      </c>
      <c r="H5767" s="184">
        <f t="shared" ref="H5767:L5767" si="6288">H5743</f>
        <v>0.16666666666666666</v>
      </c>
      <c r="I5767" s="185">
        <f t="shared" si="6288"/>
        <v>185</v>
      </c>
      <c r="J5767" s="185">
        <f t="shared" si="6288"/>
        <v>205</v>
      </c>
      <c r="K5767" s="185">
        <f t="shared" si="6288"/>
        <v>2985</v>
      </c>
      <c r="L5767" s="185">
        <f t="shared" si="6288"/>
        <v>1717</v>
      </c>
      <c r="M5767" s="147"/>
      <c r="N5767" s="143">
        <f t="shared" si="6284"/>
        <v>575.35</v>
      </c>
      <c r="O5767" s="143">
        <f t="shared" si="6280"/>
        <v>432.54999999999995</v>
      </c>
      <c r="P5767" s="143">
        <f t="shared" si="6281"/>
        <v>8955</v>
      </c>
      <c r="Q5767" s="143">
        <f t="shared" si="6282"/>
        <v>1562.47</v>
      </c>
      <c r="R5767" s="188">
        <f t="shared" si="6285"/>
        <v>11525.369999999999</v>
      </c>
      <c r="T5767">
        <v>29613.33</v>
      </c>
      <c r="U5767" s="190">
        <f t="shared" si="6286"/>
        <v>0.389195338720772</v>
      </c>
    </row>
    <row r="5768" spans="1:21" x14ac:dyDescent="0.2">
      <c r="A5768" s="178">
        <v>42976</v>
      </c>
      <c r="B5768" s="179">
        <v>0.25</v>
      </c>
      <c r="C5768" t="s">
        <v>349</v>
      </c>
      <c r="D5768">
        <v>3.5</v>
      </c>
      <c r="E5768">
        <v>3</v>
      </c>
      <c r="F5768">
        <v>3</v>
      </c>
      <c r="G5768">
        <v>0.91</v>
      </c>
      <c r="H5768" s="184">
        <f t="shared" ref="H5768:L5768" si="6289">H5744</f>
        <v>0.20833333333333334</v>
      </c>
      <c r="I5768" s="185">
        <f t="shared" si="6289"/>
        <v>207</v>
      </c>
      <c r="J5768" s="185">
        <f t="shared" si="6289"/>
        <v>283</v>
      </c>
      <c r="K5768" s="185">
        <f t="shared" si="6289"/>
        <v>2985</v>
      </c>
      <c r="L5768" s="185">
        <f t="shared" si="6289"/>
        <v>1717</v>
      </c>
      <c r="M5768" s="147"/>
      <c r="N5768" s="143">
        <f t="shared" si="6284"/>
        <v>724.5</v>
      </c>
      <c r="O5768" s="143">
        <f t="shared" si="6280"/>
        <v>849</v>
      </c>
      <c r="P5768" s="143">
        <f t="shared" si="6281"/>
        <v>8955</v>
      </c>
      <c r="Q5768" s="143">
        <f t="shared" si="6282"/>
        <v>1562.47</v>
      </c>
      <c r="R5768" s="188">
        <f t="shared" si="6285"/>
        <v>12090.97</v>
      </c>
      <c r="T5768">
        <v>29624.32</v>
      </c>
      <c r="U5768" s="190">
        <f t="shared" si="6286"/>
        <v>0.40814337679312129</v>
      </c>
    </row>
    <row r="5769" spans="1:21" x14ac:dyDescent="0.2">
      <c r="A5769" s="178">
        <v>42976</v>
      </c>
      <c r="B5769" s="179">
        <v>0.29166666666666669</v>
      </c>
      <c r="C5769" t="s">
        <v>349</v>
      </c>
      <c r="D5769">
        <v>6.34</v>
      </c>
      <c r="E5769">
        <v>5.8</v>
      </c>
      <c r="F5769">
        <v>5.25</v>
      </c>
      <c r="G5769">
        <v>4.8</v>
      </c>
      <c r="H5769" s="184">
        <f t="shared" ref="H5769:L5769" si="6290">H5745</f>
        <v>0.25</v>
      </c>
      <c r="I5769" s="185">
        <f t="shared" si="6290"/>
        <v>327</v>
      </c>
      <c r="J5769" s="185">
        <f t="shared" si="6290"/>
        <v>438</v>
      </c>
      <c r="K5769" s="185">
        <f t="shared" si="6290"/>
        <v>2985</v>
      </c>
      <c r="L5769" s="185">
        <f t="shared" si="6290"/>
        <v>1717</v>
      </c>
      <c r="M5769" s="147"/>
      <c r="N5769" s="143">
        <f t="shared" si="6284"/>
        <v>2073.1799999999998</v>
      </c>
      <c r="O5769" s="143">
        <f t="shared" si="6280"/>
        <v>2540.4</v>
      </c>
      <c r="P5769" s="143">
        <f t="shared" si="6281"/>
        <v>15671.25</v>
      </c>
      <c r="Q5769" s="143">
        <f t="shared" si="6282"/>
        <v>8241.6</v>
      </c>
      <c r="R5769" s="188">
        <f t="shared" si="6285"/>
        <v>28526.43</v>
      </c>
      <c r="T5769">
        <v>30886.73</v>
      </c>
      <c r="U5769" s="190">
        <f t="shared" si="6286"/>
        <v>0.92358206906331619</v>
      </c>
    </row>
    <row r="5770" spans="1:21" x14ac:dyDescent="0.2">
      <c r="A5770" s="178">
        <v>42976</v>
      </c>
      <c r="B5770" s="179">
        <v>0.33333333333333331</v>
      </c>
      <c r="C5770" t="s">
        <v>349</v>
      </c>
      <c r="D5770">
        <v>8.11</v>
      </c>
      <c r="E5770">
        <v>2.61</v>
      </c>
      <c r="F5770">
        <v>3.36</v>
      </c>
      <c r="G5770">
        <v>3.15</v>
      </c>
      <c r="H5770" s="184">
        <f t="shared" ref="H5770:L5770" si="6291">H5746</f>
        <v>0.29166666666666669</v>
      </c>
      <c r="I5770" s="185">
        <f t="shared" si="6291"/>
        <v>249</v>
      </c>
      <c r="J5770" s="185">
        <f t="shared" si="6291"/>
        <v>556</v>
      </c>
      <c r="K5770" s="185">
        <f t="shared" si="6291"/>
        <v>2872</v>
      </c>
      <c r="L5770" s="185">
        <f t="shared" si="6291"/>
        <v>2219</v>
      </c>
      <c r="M5770" s="147"/>
      <c r="N5770" s="143">
        <f t="shared" si="6284"/>
        <v>2019.3899999999999</v>
      </c>
      <c r="O5770" s="143">
        <f t="shared" si="6280"/>
        <v>1451.1599999999999</v>
      </c>
      <c r="P5770" s="143">
        <f t="shared" si="6281"/>
        <v>9649.92</v>
      </c>
      <c r="Q5770" s="143">
        <f t="shared" si="6282"/>
        <v>6989.8499999999995</v>
      </c>
      <c r="R5770" s="188">
        <f t="shared" si="6285"/>
        <v>20110.32</v>
      </c>
      <c r="T5770">
        <v>33269.279999999999</v>
      </c>
      <c r="U5770" s="190">
        <f t="shared" si="6286"/>
        <v>0.60447115176523203</v>
      </c>
    </row>
    <row r="5771" spans="1:21" x14ac:dyDescent="0.2">
      <c r="A5771" s="178">
        <v>42976</v>
      </c>
      <c r="B5771" s="179">
        <v>0.375</v>
      </c>
      <c r="C5771" t="s">
        <v>349</v>
      </c>
      <c r="D5771">
        <v>8.61</v>
      </c>
      <c r="E5771">
        <v>4.12</v>
      </c>
      <c r="F5771">
        <v>4.32</v>
      </c>
      <c r="G5771">
        <v>4</v>
      </c>
      <c r="H5771" s="184">
        <f t="shared" ref="H5771:L5771" si="6292">H5747</f>
        <v>0.33333333333333331</v>
      </c>
      <c r="I5771" s="185">
        <f t="shared" si="6292"/>
        <v>256</v>
      </c>
      <c r="J5771" s="185">
        <f t="shared" si="6292"/>
        <v>306</v>
      </c>
      <c r="K5771" s="185">
        <f t="shared" si="6292"/>
        <v>2872</v>
      </c>
      <c r="L5771" s="185">
        <f t="shared" si="6292"/>
        <v>2219</v>
      </c>
      <c r="M5771" s="147"/>
      <c r="N5771" s="143">
        <f t="shared" si="6284"/>
        <v>2204.16</v>
      </c>
      <c r="O5771" s="143">
        <f t="shared" si="6280"/>
        <v>1260.72</v>
      </c>
      <c r="P5771" s="143">
        <f t="shared" si="6281"/>
        <v>12407.04</v>
      </c>
      <c r="Q5771" s="143">
        <f t="shared" si="6282"/>
        <v>8876</v>
      </c>
      <c r="R5771" s="188">
        <f t="shared" si="6285"/>
        <v>24747.920000000002</v>
      </c>
      <c r="T5771">
        <v>33906.559999999998</v>
      </c>
      <c r="U5771" s="190">
        <f t="shared" si="6286"/>
        <v>0.72988589818607386</v>
      </c>
    </row>
    <row r="5772" spans="1:21" x14ac:dyDescent="0.2">
      <c r="A5772" s="178">
        <v>42976</v>
      </c>
      <c r="B5772" s="179">
        <v>0.41666666666666669</v>
      </c>
      <c r="C5772" t="s">
        <v>349</v>
      </c>
      <c r="D5772">
        <v>8.11</v>
      </c>
      <c r="E5772">
        <v>5.57</v>
      </c>
      <c r="F5772">
        <v>5.57</v>
      </c>
      <c r="G5772">
        <v>5.12</v>
      </c>
      <c r="H5772" s="184">
        <f t="shared" ref="H5772:L5772" si="6293">H5748</f>
        <v>0.375</v>
      </c>
      <c r="I5772" s="185">
        <f t="shared" si="6293"/>
        <v>156</v>
      </c>
      <c r="J5772" s="185">
        <f t="shared" si="6293"/>
        <v>343</v>
      </c>
      <c r="K5772" s="185">
        <f t="shared" si="6293"/>
        <v>2872</v>
      </c>
      <c r="L5772" s="185">
        <f t="shared" si="6293"/>
        <v>2219</v>
      </c>
      <c r="M5772" s="147"/>
      <c r="N5772" s="143">
        <f t="shared" si="6284"/>
        <v>1265.1599999999999</v>
      </c>
      <c r="O5772" s="143">
        <f t="shared" si="6280"/>
        <v>1910.51</v>
      </c>
      <c r="P5772" s="143">
        <f t="shared" si="6281"/>
        <v>15997.04</v>
      </c>
      <c r="Q5772" s="143">
        <f t="shared" si="6282"/>
        <v>11361.28</v>
      </c>
      <c r="R5772" s="188">
        <f t="shared" si="6285"/>
        <v>30533.989999999998</v>
      </c>
      <c r="T5772">
        <v>35010.46</v>
      </c>
      <c r="U5772" s="190">
        <f t="shared" si="6286"/>
        <v>0.87213906929529061</v>
      </c>
    </row>
    <row r="5773" spans="1:21" x14ac:dyDescent="0.2">
      <c r="A5773" s="178">
        <v>42976</v>
      </c>
      <c r="B5773" s="179">
        <v>0.45833333333333331</v>
      </c>
      <c r="C5773" t="s">
        <v>349</v>
      </c>
      <c r="D5773">
        <v>3.5</v>
      </c>
      <c r="E5773">
        <v>5.01</v>
      </c>
      <c r="F5773">
        <v>4.67</v>
      </c>
      <c r="G5773">
        <v>1.22</v>
      </c>
      <c r="H5773" s="184">
        <f t="shared" ref="H5773:L5773" si="6294">H5749</f>
        <v>0.41666666666666669</v>
      </c>
      <c r="I5773" s="185">
        <f t="shared" si="6294"/>
        <v>196</v>
      </c>
      <c r="J5773" s="185">
        <f t="shared" si="6294"/>
        <v>315</v>
      </c>
      <c r="K5773" s="185">
        <f t="shared" si="6294"/>
        <v>2872</v>
      </c>
      <c r="L5773" s="185">
        <f t="shared" si="6294"/>
        <v>2219</v>
      </c>
      <c r="M5773" s="147"/>
      <c r="N5773" s="143">
        <f t="shared" si="6284"/>
        <v>686</v>
      </c>
      <c r="O5773" s="143">
        <f t="shared" si="6280"/>
        <v>1578.1499999999999</v>
      </c>
      <c r="P5773" s="143">
        <f t="shared" si="6281"/>
        <v>13412.24</v>
      </c>
      <c r="Q5773" s="143">
        <f t="shared" si="6282"/>
        <v>2707.18</v>
      </c>
      <c r="R5773" s="188">
        <f t="shared" si="6285"/>
        <v>18383.57</v>
      </c>
      <c r="T5773">
        <v>37133.32</v>
      </c>
      <c r="U5773" s="190">
        <f t="shared" si="6286"/>
        <v>0.49506938781665633</v>
      </c>
    </row>
    <row r="5774" spans="1:21" x14ac:dyDescent="0.2">
      <c r="A5774" s="178">
        <v>42976</v>
      </c>
      <c r="B5774" s="179">
        <v>0.5</v>
      </c>
      <c r="C5774" t="s">
        <v>349</v>
      </c>
      <c r="D5774">
        <v>2.61</v>
      </c>
      <c r="E5774">
        <v>5.01</v>
      </c>
      <c r="F5774">
        <v>5.4</v>
      </c>
      <c r="G5774">
        <v>2.62</v>
      </c>
      <c r="H5774" s="184">
        <f t="shared" ref="H5774:L5774" si="6295">H5750</f>
        <v>0.45833333333333331</v>
      </c>
      <c r="I5774" s="185">
        <f t="shared" si="6295"/>
        <v>226</v>
      </c>
      <c r="J5774" s="185">
        <f t="shared" si="6295"/>
        <v>326</v>
      </c>
      <c r="K5774" s="185">
        <f t="shared" si="6295"/>
        <v>2842</v>
      </c>
      <c r="L5774" s="185">
        <f t="shared" si="6295"/>
        <v>1635</v>
      </c>
      <c r="M5774" s="147"/>
      <c r="N5774" s="143">
        <f t="shared" si="6284"/>
        <v>589.86</v>
      </c>
      <c r="O5774" s="143">
        <f t="shared" si="6280"/>
        <v>1633.26</v>
      </c>
      <c r="P5774" s="143">
        <f t="shared" si="6281"/>
        <v>15346.800000000001</v>
      </c>
      <c r="Q5774" s="143">
        <f t="shared" si="6282"/>
        <v>4283.7</v>
      </c>
      <c r="R5774" s="188">
        <f t="shared" si="6285"/>
        <v>21853.620000000003</v>
      </c>
      <c r="T5774">
        <v>39397.72</v>
      </c>
      <c r="U5774" s="190">
        <f t="shared" si="6286"/>
        <v>0.55469250504851553</v>
      </c>
    </row>
    <row r="5775" spans="1:21" x14ac:dyDescent="0.2">
      <c r="A5775" s="178">
        <v>42976</v>
      </c>
      <c r="B5775" s="179">
        <v>0.54166666666666663</v>
      </c>
      <c r="C5775" t="s">
        <v>349</v>
      </c>
      <c r="D5775">
        <v>2</v>
      </c>
      <c r="E5775">
        <v>5.58</v>
      </c>
      <c r="F5775">
        <v>6.67</v>
      </c>
      <c r="G5775">
        <v>3.98</v>
      </c>
      <c r="H5775" s="184">
        <f t="shared" ref="H5775:L5775" si="6296">H5751</f>
        <v>0.5</v>
      </c>
      <c r="I5775" s="185">
        <f t="shared" si="6296"/>
        <v>222</v>
      </c>
      <c r="J5775" s="185">
        <f t="shared" si="6296"/>
        <v>319</v>
      </c>
      <c r="K5775" s="185">
        <f t="shared" si="6296"/>
        <v>2842</v>
      </c>
      <c r="L5775" s="185">
        <f t="shared" si="6296"/>
        <v>1635</v>
      </c>
      <c r="M5775" s="147"/>
      <c r="N5775" s="143">
        <f t="shared" si="6284"/>
        <v>444</v>
      </c>
      <c r="O5775" s="143">
        <f t="shared" si="6280"/>
        <v>1780.02</v>
      </c>
      <c r="P5775" s="143">
        <f t="shared" si="6281"/>
        <v>18956.14</v>
      </c>
      <c r="Q5775" s="143">
        <f t="shared" si="6282"/>
        <v>6507.3</v>
      </c>
      <c r="R5775" s="188">
        <f t="shared" si="6285"/>
        <v>27687.46</v>
      </c>
      <c r="T5775">
        <v>41441.47</v>
      </c>
      <c r="U5775" s="190">
        <f t="shared" si="6286"/>
        <v>0.66810998741116079</v>
      </c>
    </row>
    <row r="5776" spans="1:21" x14ac:dyDescent="0.2">
      <c r="A5776" s="178">
        <v>42976</v>
      </c>
      <c r="B5776" s="179">
        <v>0.58333333333333337</v>
      </c>
      <c r="C5776" t="s">
        <v>349</v>
      </c>
      <c r="D5776">
        <v>3.5</v>
      </c>
      <c r="E5776">
        <v>6.01</v>
      </c>
      <c r="F5776">
        <v>7.9</v>
      </c>
      <c r="G5776">
        <v>2.99</v>
      </c>
      <c r="H5776" s="184">
        <f t="shared" ref="H5776:L5776" si="6297">H5752</f>
        <v>0.54166666666666663</v>
      </c>
      <c r="I5776" s="185">
        <f t="shared" si="6297"/>
        <v>195</v>
      </c>
      <c r="J5776" s="185">
        <f t="shared" si="6297"/>
        <v>299</v>
      </c>
      <c r="K5776" s="185">
        <f t="shared" si="6297"/>
        <v>2842</v>
      </c>
      <c r="L5776" s="185">
        <f t="shared" si="6297"/>
        <v>1635</v>
      </c>
      <c r="M5776" s="147"/>
      <c r="N5776" s="143">
        <f t="shared" si="6284"/>
        <v>682.5</v>
      </c>
      <c r="O5776" s="143">
        <f t="shared" si="6280"/>
        <v>1796.99</v>
      </c>
      <c r="P5776" s="143">
        <f t="shared" si="6281"/>
        <v>22451.8</v>
      </c>
      <c r="Q5776" s="143">
        <f t="shared" si="6282"/>
        <v>4888.6500000000005</v>
      </c>
      <c r="R5776" s="188">
        <f t="shared" si="6285"/>
        <v>29819.940000000002</v>
      </c>
      <c r="T5776">
        <v>43219.91</v>
      </c>
      <c r="U5776" s="190">
        <f t="shared" si="6286"/>
        <v>0.6899584011165224</v>
      </c>
    </row>
    <row r="5777" spans="1:21" x14ac:dyDescent="0.2">
      <c r="A5777" s="178">
        <v>42976</v>
      </c>
      <c r="B5777" s="179">
        <v>0.625</v>
      </c>
      <c r="C5777" t="s">
        <v>349</v>
      </c>
      <c r="D5777">
        <v>2.61</v>
      </c>
      <c r="E5777">
        <v>6.01</v>
      </c>
      <c r="F5777">
        <v>10.54</v>
      </c>
      <c r="G5777">
        <v>1.64</v>
      </c>
      <c r="H5777" s="184">
        <f t="shared" ref="H5777:L5777" si="6298">H5753</f>
        <v>0.58333333333333337</v>
      </c>
      <c r="I5777" s="185">
        <f t="shared" si="6298"/>
        <v>205</v>
      </c>
      <c r="J5777" s="185">
        <f t="shared" si="6298"/>
        <v>237</v>
      </c>
      <c r="K5777" s="185">
        <f t="shared" si="6298"/>
        <v>2842</v>
      </c>
      <c r="L5777" s="185">
        <f t="shared" si="6298"/>
        <v>1635</v>
      </c>
      <c r="M5777" s="147"/>
      <c r="N5777" s="143">
        <f t="shared" si="6284"/>
        <v>535.04999999999995</v>
      </c>
      <c r="O5777" s="143">
        <f t="shared" si="6280"/>
        <v>1424.37</v>
      </c>
      <c r="P5777" s="143">
        <f t="shared" si="6281"/>
        <v>29954.679999999997</v>
      </c>
      <c r="Q5777" s="143">
        <f t="shared" si="6282"/>
        <v>2681.3999999999996</v>
      </c>
      <c r="R5777" s="188">
        <f t="shared" si="6285"/>
        <v>34595.499999999993</v>
      </c>
      <c r="T5777">
        <v>45064.02</v>
      </c>
      <c r="U5777" s="190">
        <f t="shared" si="6286"/>
        <v>0.76769671236609593</v>
      </c>
    </row>
    <row r="5778" spans="1:21" x14ac:dyDescent="0.2">
      <c r="A5778" s="178">
        <v>42976</v>
      </c>
      <c r="B5778" s="179">
        <v>0.66666666666666663</v>
      </c>
      <c r="C5778" t="s">
        <v>349</v>
      </c>
      <c r="D5778">
        <v>2</v>
      </c>
      <c r="E5778">
        <v>11.08</v>
      </c>
      <c r="F5778">
        <v>16</v>
      </c>
      <c r="G5778">
        <v>2.99</v>
      </c>
      <c r="H5778" s="184">
        <f t="shared" ref="H5778:L5778" si="6299">H5754</f>
        <v>0.625</v>
      </c>
      <c r="I5778" s="185">
        <f t="shared" si="6299"/>
        <v>212</v>
      </c>
      <c r="J5778" s="185">
        <f t="shared" si="6299"/>
        <v>213</v>
      </c>
      <c r="K5778" s="185">
        <f t="shared" si="6299"/>
        <v>2842</v>
      </c>
      <c r="L5778" s="185">
        <f t="shared" si="6299"/>
        <v>1380</v>
      </c>
      <c r="M5778" s="147"/>
      <c r="N5778" s="143">
        <f t="shared" si="6284"/>
        <v>424</v>
      </c>
      <c r="O5778" s="143">
        <f t="shared" si="6280"/>
        <v>2360.04</v>
      </c>
      <c r="P5778" s="143">
        <f t="shared" si="6281"/>
        <v>45472</v>
      </c>
      <c r="Q5778" s="143">
        <f t="shared" si="6282"/>
        <v>4126.2000000000007</v>
      </c>
      <c r="R5778" s="188">
        <f t="shared" si="6285"/>
        <v>52382.240000000005</v>
      </c>
      <c r="T5778">
        <v>46526.51</v>
      </c>
      <c r="U5778" s="190">
        <f t="shared" si="6286"/>
        <v>1.1258579248690694</v>
      </c>
    </row>
    <row r="5779" spans="1:21" x14ac:dyDescent="0.2">
      <c r="A5779" s="178">
        <v>42976</v>
      </c>
      <c r="B5779" s="179">
        <v>0.70833333333333337</v>
      </c>
      <c r="C5779" t="s">
        <v>349</v>
      </c>
      <c r="D5779">
        <v>3.22</v>
      </c>
      <c r="E5779">
        <v>12.45</v>
      </c>
      <c r="F5779">
        <v>17.88</v>
      </c>
      <c r="G5779">
        <v>2.99</v>
      </c>
      <c r="H5779" s="184">
        <f t="shared" ref="H5779:L5779" si="6300">H5755</f>
        <v>0.66666666666666663</v>
      </c>
      <c r="I5779" s="185">
        <f t="shared" si="6300"/>
        <v>191</v>
      </c>
      <c r="J5779" s="185">
        <f t="shared" si="6300"/>
        <v>237</v>
      </c>
      <c r="K5779" s="185">
        <f t="shared" si="6300"/>
        <v>2842</v>
      </c>
      <c r="L5779" s="185">
        <f t="shared" si="6300"/>
        <v>1380</v>
      </c>
      <c r="M5779" s="147"/>
      <c r="N5779" s="143">
        <f t="shared" si="6284"/>
        <v>615.02</v>
      </c>
      <c r="O5779" s="143">
        <f t="shared" si="6280"/>
        <v>2950.6499999999996</v>
      </c>
      <c r="P5779" s="143">
        <f t="shared" si="6281"/>
        <v>50814.96</v>
      </c>
      <c r="Q5779" s="143">
        <f t="shared" si="6282"/>
        <v>4126.2000000000007</v>
      </c>
      <c r="R5779" s="188">
        <f t="shared" si="6285"/>
        <v>58506.83</v>
      </c>
      <c r="T5779">
        <v>47511.199999999997</v>
      </c>
      <c r="U5779" s="190">
        <f t="shared" si="6286"/>
        <v>1.2314323780498073</v>
      </c>
    </row>
    <row r="5780" spans="1:21" x14ac:dyDescent="0.2">
      <c r="A5780" s="178">
        <v>42976</v>
      </c>
      <c r="B5780" s="179">
        <v>0.75</v>
      </c>
      <c r="C5780" t="s">
        <v>349</v>
      </c>
      <c r="D5780">
        <v>10</v>
      </c>
      <c r="E5780">
        <v>4.01</v>
      </c>
      <c r="F5780">
        <v>9.19</v>
      </c>
      <c r="G5780">
        <v>1</v>
      </c>
      <c r="H5780" s="184">
        <f t="shared" ref="H5780:L5780" si="6301">H5756</f>
        <v>0.70833333333333337</v>
      </c>
      <c r="I5780" s="185">
        <f t="shared" si="6301"/>
        <v>218</v>
      </c>
      <c r="J5780" s="185">
        <f t="shared" si="6301"/>
        <v>258</v>
      </c>
      <c r="K5780" s="185">
        <f t="shared" si="6301"/>
        <v>2842</v>
      </c>
      <c r="L5780" s="185">
        <f t="shared" si="6301"/>
        <v>1380</v>
      </c>
      <c r="M5780" s="147"/>
      <c r="N5780" s="143">
        <f t="shared" si="6284"/>
        <v>2180</v>
      </c>
      <c r="O5780" s="143">
        <f t="shared" si="6280"/>
        <v>1034.58</v>
      </c>
      <c r="P5780" s="143">
        <f t="shared" si="6281"/>
        <v>26117.98</v>
      </c>
      <c r="Q5780" s="143">
        <f t="shared" si="6282"/>
        <v>1380</v>
      </c>
      <c r="R5780" s="188">
        <f t="shared" si="6285"/>
        <v>30712.559999999998</v>
      </c>
      <c r="T5780">
        <v>48340.78</v>
      </c>
      <c r="U5780" s="190">
        <f t="shared" si="6286"/>
        <v>0.63533439054975938</v>
      </c>
    </row>
    <row r="5781" spans="1:21" x14ac:dyDescent="0.2">
      <c r="A5781" s="178">
        <v>42976</v>
      </c>
      <c r="B5781" s="179">
        <v>0.79166666666666663</v>
      </c>
      <c r="C5781" t="s">
        <v>349</v>
      </c>
      <c r="D5781">
        <v>32</v>
      </c>
      <c r="E5781">
        <v>2.95</v>
      </c>
      <c r="F5781">
        <v>5.94</v>
      </c>
      <c r="G5781">
        <v>1</v>
      </c>
      <c r="H5781" s="184">
        <f t="shared" ref="H5781:L5781" si="6302">H5757</f>
        <v>0.75</v>
      </c>
      <c r="I5781" s="185">
        <f t="shared" si="6302"/>
        <v>240</v>
      </c>
      <c r="J5781" s="185">
        <f t="shared" si="6302"/>
        <v>365</v>
      </c>
      <c r="K5781" s="185">
        <f t="shared" si="6302"/>
        <v>2842</v>
      </c>
      <c r="L5781" s="185">
        <f t="shared" si="6302"/>
        <v>1380</v>
      </c>
      <c r="M5781" s="147"/>
      <c r="N5781" s="143">
        <f t="shared" si="6284"/>
        <v>7680</v>
      </c>
      <c r="O5781" s="143">
        <f t="shared" si="6280"/>
        <v>1076.75</v>
      </c>
      <c r="P5781" s="143">
        <f t="shared" si="6281"/>
        <v>16881.48</v>
      </c>
      <c r="Q5781" s="143">
        <f t="shared" si="6282"/>
        <v>1380</v>
      </c>
      <c r="R5781" s="188">
        <f t="shared" si="6285"/>
        <v>27018.23</v>
      </c>
      <c r="T5781">
        <v>48563.79</v>
      </c>
      <c r="U5781" s="190">
        <f t="shared" si="6286"/>
        <v>0.5563451699301063</v>
      </c>
    </row>
    <row r="5782" spans="1:21" x14ac:dyDescent="0.2">
      <c r="A5782" s="178">
        <v>42976</v>
      </c>
      <c r="B5782" s="179">
        <v>0.83333333333333337</v>
      </c>
      <c r="C5782" t="s">
        <v>349</v>
      </c>
      <c r="D5782">
        <v>25.3</v>
      </c>
      <c r="E5782">
        <v>3.86</v>
      </c>
      <c r="F5782">
        <v>5.42</v>
      </c>
      <c r="G5782">
        <v>1.06</v>
      </c>
      <c r="H5782" s="184">
        <f t="shared" ref="H5782:L5782" si="6303">H5758</f>
        <v>0.79166666666666663</v>
      </c>
      <c r="I5782" s="185">
        <f t="shared" si="6303"/>
        <v>320</v>
      </c>
      <c r="J5782" s="185">
        <f t="shared" si="6303"/>
        <v>214</v>
      </c>
      <c r="K5782" s="185">
        <f t="shared" si="6303"/>
        <v>2842</v>
      </c>
      <c r="L5782" s="185">
        <f t="shared" si="6303"/>
        <v>1426</v>
      </c>
      <c r="M5782" s="147"/>
      <c r="N5782" s="143">
        <f t="shared" si="6284"/>
        <v>8096</v>
      </c>
      <c r="O5782" s="143">
        <f t="shared" si="6280"/>
        <v>826.04</v>
      </c>
      <c r="P5782" s="143">
        <f t="shared" si="6281"/>
        <v>15403.64</v>
      </c>
      <c r="Q5782" s="143">
        <f t="shared" si="6282"/>
        <v>1511.5600000000002</v>
      </c>
      <c r="R5782" s="188">
        <f t="shared" si="6285"/>
        <v>25837.24</v>
      </c>
      <c r="T5782">
        <v>47675.09</v>
      </c>
      <c r="U5782" s="190">
        <f t="shared" si="6286"/>
        <v>0.54194423125367996</v>
      </c>
    </row>
    <row r="5783" spans="1:21" x14ac:dyDescent="0.2">
      <c r="A5783" s="178">
        <v>42976</v>
      </c>
      <c r="B5783" s="179">
        <v>0.875</v>
      </c>
      <c r="C5783" t="s">
        <v>349</v>
      </c>
      <c r="D5783">
        <v>20</v>
      </c>
      <c r="E5783">
        <v>7.59</v>
      </c>
      <c r="F5783">
        <v>11.61</v>
      </c>
      <c r="G5783">
        <v>1.22</v>
      </c>
      <c r="H5783" s="184">
        <f t="shared" ref="H5783:L5783" si="6304">H5759</f>
        <v>0.83333333333333337</v>
      </c>
      <c r="I5783" s="185">
        <f t="shared" si="6304"/>
        <v>322</v>
      </c>
      <c r="J5783" s="185">
        <f t="shared" si="6304"/>
        <v>178</v>
      </c>
      <c r="K5783" s="185">
        <f t="shared" si="6304"/>
        <v>2842</v>
      </c>
      <c r="L5783" s="185">
        <f t="shared" si="6304"/>
        <v>1426</v>
      </c>
      <c r="M5783" s="147"/>
      <c r="N5783" s="143">
        <f t="shared" si="6284"/>
        <v>6440</v>
      </c>
      <c r="O5783" s="143">
        <f t="shared" si="6280"/>
        <v>1351.02</v>
      </c>
      <c r="P5783" s="143">
        <f t="shared" si="6281"/>
        <v>32995.619999999995</v>
      </c>
      <c r="Q5783" s="143">
        <f t="shared" si="6282"/>
        <v>1739.72</v>
      </c>
      <c r="R5783" s="188">
        <f t="shared" si="6285"/>
        <v>42526.36</v>
      </c>
      <c r="T5783">
        <v>46348.38</v>
      </c>
      <c r="U5783" s="190">
        <f t="shared" si="6286"/>
        <v>0.91753713937790282</v>
      </c>
    </row>
    <row r="5784" spans="1:21" x14ac:dyDescent="0.2">
      <c r="A5784" s="178">
        <v>42976</v>
      </c>
      <c r="B5784" s="179">
        <v>0.91666666666666663</v>
      </c>
      <c r="C5784" t="s">
        <v>349</v>
      </c>
      <c r="D5784">
        <v>29.84</v>
      </c>
      <c r="E5784">
        <v>3.72</v>
      </c>
      <c r="F5784">
        <v>5.25</v>
      </c>
      <c r="G5784">
        <v>1.22</v>
      </c>
      <c r="H5784" s="184">
        <f t="shared" ref="H5784:L5784" si="6305">H5760</f>
        <v>0.875</v>
      </c>
      <c r="I5784" s="185">
        <f t="shared" si="6305"/>
        <v>337</v>
      </c>
      <c r="J5784" s="185">
        <f t="shared" si="6305"/>
        <v>173</v>
      </c>
      <c r="K5784" s="185">
        <f t="shared" si="6305"/>
        <v>2842</v>
      </c>
      <c r="L5784" s="185">
        <f t="shared" si="6305"/>
        <v>1426</v>
      </c>
      <c r="M5784" s="147"/>
      <c r="N5784" s="143">
        <f t="shared" si="6284"/>
        <v>10056.08</v>
      </c>
      <c r="O5784" s="143">
        <f t="shared" si="6280"/>
        <v>643.56000000000006</v>
      </c>
      <c r="P5784" s="143">
        <f t="shared" si="6281"/>
        <v>14920.5</v>
      </c>
      <c r="Q5784" s="143">
        <f t="shared" si="6282"/>
        <v>1739.72</v>
      </c>
      <c r="R5784" s="188">
        <f t="shared" si="6285"/>
        <v>27359.86</v>
      </c>
      <c r="T5784">
        <v>45877.36</v>
      </c>
      <c r="U5784" s="190">
        <f t="shared" si="6286"/>
        <v>0.59636953826462547</v>
      </c>
    </row>
    <row r="5785" spans="1:21" x14ac:dyDescent="0.2">
      <c r="A5785" s="178">
        <v>42976</v>
      </c>
      <c r="B5785" s="179">
        <v>0.95833333333333337</v>
      </c>
      <c r="C5785" t="s">
        <v>349</v>
      </c>
      <c r="D5785">
        <v>40</v>
      </c>
      <c r="E5785">
        <v>5.03</v>
      </c>
      <c r="F5785">
        <v>4.3099999999999996</v>
      </c>
      <c r="G5785">
        <v>0.12</v>
      </c>
      <c r="H5785" s="184">
        <f t="shared" ref="H5785:L5785" si="6306">H5761</f>
        <v>0.91666666666666663</v>
      </c>
      <c r="I5785" s="185">
        <f t="shared" si="6306"/>
        <v>394</v>
      </c>
      <c r="J5785" s="185">
        <f t="shared" si="6306"/>
        <v>194</v>
      </c>
      <c r="K5785" s="185">
        <f t="shared" si="6306"/>
        <v>2842</v>
      </c>
      <c r="L5785" s="185">
        <f t="shared" si="6306"/>
        <v>1426</v>
      </c>
      <c r="M5785" s="147"/>
      <c r="N5785" s="143">
        <f t="shared" si="6284"/>
        <v>15760</v>
      </c>
      <c r="O5785" s="143">
        <f t="shared" si="6280"/>
        <v>975.82</v>
      </c>
      <c r="P5785" s="143">
        <f t="shared" si="6281"/>
        <v>12249.019999999999</v>
      </c>
      <c r="Q5785" s="143">
        <f t="shared" si="6282"/>
        <v>171.12</v>
      </c>
      <c r="R5785" s="188">
        <f t="shared" si="6285"/>
        <v>29155.959999999995</v>
      </c>
      <c r="T5785">
        <v>43938.3</v>
      </c>
      <c r="U5785" s="190">
        <f t="shared" si="6286"/>
        <v>0.6635659549868792</v>
      </c>
    </row>
    <row r="5786" spans="1:21" x14ac:dyDescent="0.2">
      <c r="A5786" s="178">
        <v>42976</v>
      </c>
      <c r="B5786" s="180">
        <v>1</v>
      </c>
      <c r="C5786" t="s">
        <v>349</v>
      </c>
      <c r="D5786">
        <v>40</v>
      </c>
      <c r="E5786">
        <v>4.91</v>
      </c>
      <c r="F5786">
        <v>4.83</v>
      </c>
      <c r="G5786">
        <v>0.12</v>
      </c>
      <c r="H5786" s="184">
        <f t="shared" ref="H5786:L5786" si="6307">H5762</f>
        <v>0.95833333333333337</v>
      </c>
      <c r="I5786" s="185">
        <f t="shared" si="6307"/>
        <v>389</v>
      </c>
      <c r="J5786" s="185">
        <f t="shared" si="6307"/>
        <v>265</v>
      </c>
      <c r="K5786" s="185">
        <f t="shared" si="6307"/>
        <v>2985</v>
      </c>
      <c r="L5786" s="185">
        <f t="shared" si="6307"/>
        <v>1111</v>
      </c>
      <c r="M5786" s="147"/>
      <c r="N5786" s="143">
        <f t="shared" si="6284"/>
        <v>15560</v>
      </c>
      <c r="O5786" s="143">
        <f t="shared" si="6280"/>
        <v>1301.1500000000001</v>
      </c>
      <c r="P5786" s="143">
        <f t="shared" si="6281"/>
        <v>14417.550000000001</v>
      </c>
      <c r="Q5786" s="143">
        <f t="shared" si="6282"/>
        <v>133.32</v>
      </c>
      <c r="R5786" s="188">
        <f t="shared" si="6285"/>
        <v>31412.020000000004</v>
      </c>
      <c r="T5786">
        <v>40645.11</v>
      </c>
      <c r="U5786" s="190">
        <f t="shared" si="6286"/>
        <v>0.77283638794433096</v>
      </c>
    </row>
    <row r="5787" spans="1:21" x14ac:dyDescent="0.2">
      <c r="A5787" s="178">
        <v>42977</v>
      </c>
      <c r="B5787" s="179">
        <v>4.1666666666666664E-2</v>
      </c>
      <c r="C5787" t="s">
        <v>349</v>
      </c>
      <c r="D5787">
        <v>20</v>
      </c>
      <c r="E5787">
        <v>1.2</v>
      </c>
      <c r="F5787">
        <v>3.2</v>
      </c>
      <c r="G5787">
        <v>0.01</v>
      </c>
      <c r="H5787" s="184">
        <f t="shared" ref="H5787:L5787" si="6308">H5763</f>
        <v>1</v>
      </c>
      <c r="I5787" s="185">
        <f t="shared" si="6308"/>
        <v>362</v>
      </c>
      <c r="J5787" s="185">
        <f t="shared" si="6308"/>
        <v>243</v>
      </c>
      <c r="K5787" s="185">
        <f t="shared" si="6308"/>
        <v>2985</v>
      </c>
      <c r="L5787" s="185">
        <f t="shared" si="6308"/>
        <v>1111</v>
      </c>
      <c r="M5787" s="147"/>
      <c r="N5787" s="143">
        <f t="shared" si="6284"/>
        <v>7240</v>
      </c>
      <c r="O5787" s="143">
        <f t="shared" si="6280"/>
        <v>291.59999999999997</v>
      </c>
      <c r="P5787" s="143">
        <f t="shared" si="6281"/>
        <v>9552</v>
      </c>
      <c r="Q5787" s="143">
        <f t="shared" si="6282"/>
        <v>11.11</v>
      </c>
      <c r="R5787" s="188">
        <f t="shared" si="6285"/>
        <v>17094.71</v>
      </c>
      <c r="T5787">
        <v>37088.61</v>
      </c>
      <c r="U5787" s="190">
        <f t="shared" si="6286"/>
        <v>0.46091535918978899</v>
      </c>
    </row>
    <row r="5788" spans="1:21" x14ac:dyDescent="0.2">
      <c r="A5788" s="178">
        <v>42977</v>
      </c>
      <c r="B5788" s="179">
        <v>8.3333333333333329E-2</v>
      </c>
      <c r="C5788" t="s">
        <v>349</v>
      </c>
      <c r="D5788">
        <v>8.61</v>
      </c>
      <c r="E5788">
        <v>1</v>
      </c>
      <c r="F5788">
        <v>3.2</v>
      </c>
      <c r="G5788">
        <v>0.01</v>
      </c>
      <c r="H5788" s="184">
        <f t="shared" ref="H5788:L5788" si="6309">H5764</f>
        <v>4.1666666666666664E-2</v>
      </c>
      <c r="I5788" s="185">
        <f t="shared" si="6309"/>
        <v>294</v>
      </c>
      <c r="J5788" s="185">
        <f t="shared" si="6309"/>
        <v>212</v>
      </c>
      <c r="K5788" s="185">
        <f t="shared" si="6309"/>
        <v>2985</v>
      </c>
      <c r="L5788" s="185">
        <f t="shared" si="6309"/>
        <v>1111</v>
      </c>
      <c r="M5788" s="147"/>
      <c r="N5788" s="143">
        <f t="shared" si="6284"/>
        <v>2531.3399999999997</v>
      </c>
      <c r="O5788" s="143">
        <f t="shared" si="6280"/>
        <v>212</v>
      </c>
      <c r="P5788" s="143">
        <f t="shared" si="6281"/>
        <v>9552</v>
      </c>
      <c r="Q5788" s="143">
        <f t="shared" si="6282"/>
        <v>11.11</v>
      </c>
      <c r="R5788" s="188">
        <f t="shared" si="6285"/>
        <v>12306.45</v>
      </c>
      <c r="T5788">
        <v>34216.89</v>
      </c>
      <c r="U5788" s="190">
        <f t="shared" si="6286"/>
        <v>0.35966009768859769</v>
      </c>
    </row>
    <row r="5789" spans="1:21" x14ac:dyDescent="0.2">
      <c r="A5789" s="178">
        <v>42977</v>
      </c>
      <c r="B5789" s="179">
        <v>0.125</v>
      </c>
      <c r="C5789" t="s">
        <v>349</v>
      </c>
      <c r="D5789">
        <v>4.97</v>
      </c>
      <c r="E5789">
        <v>1</v>
      </c>
      <c r="F5789">
        <v>3.2</v>
      </c>
      <c r="G5789">
        <v>0.61</v>
      </c>
      <c r="H5789" s="184">
        <f t="shared" ref="H5789:L5789" si="6310">H5765</f>
        <v>8.3333333333333329E-2</v>
      </c>
      <c r="I5789" s="185">
        <f t="shared" si="6310"/>
        <v>236</v>
      </c>
      <c r="J5789" s="185">
        <f t="shared" si="6310"/>
        <v>179</v>
      </c>
      <c r="K5789" s="185">
        <f t="shared" si="6310"/>
        <v>2985</v>
      </c>
      <c r="L5789" s="185">
        <f t="shared" si="6310"/>
        <v>1111</v>
      </c>
      <c r="M5789" s="147"/>
      <c r="N5789" s="143">
        <f t="shared" si="6284"/>
        <v>1172.9199999999998</v>
      </c>
      <c r="O5789" s="143">
        <f t="shared" si="6280"/>
        <v>179</v>
      </c>
      <c r="P5789" s="143">
        <f t="shared" si="6281"/>
        <v>9552</v>
      </c>
      <c r="Q5789" s="143">
        <f t="shared" si="6282"/>
        <v>677.71</v>
      </c>
      <c r="R5789" s="188">
        <f t="shared" si="6285"/>
        <v>11581.630000000001</v>
      </c>
      <c r="T5789">
        <v>32365.4</v>
      </c>
      <c r="U5789" s="190">
        <f t="shared" si="6286"/>
        <v>0.35783985367089549</v>
      </c>
    </row>
    <row r="5790" spans="1:21" x14ac:dyDescent="0.2">
      <c r="A5790" s="178">
        <v>42977</v>
      </c>
      <c r="B5790" s="179">
        <v>0.16666666666666666</v>
      </c>
      <c r="C5790" t="s">
        <v>349</v>
      </c>
      <c r="D5790">
        <v>3.84</v>
      </c>
      <c r="E5790">
        <v>1</v>
      </c>
      <c r="F5790">
        <v>3.2</v>
      </c>
      <c r="G5790">
        <v>0.61</v>
      </c>
      <c r="H5790" s="184">
        <f t="shared" ref="H5790:L5790" si="6311">H5766</f>
        <v>0.125</v>
      </c>
      <c r="I5790" s="185">
        <f t="shared" si="6311"/>
        <v>201</v>
      </c>
      <c r="J5790" s="185">
        <f t="shared" si="6311"/>
        <v>205</v>
      </c>
      <c r="K5790" s="185">
        <f t="shared" si="6311"/>
        <v>2985</v>
      </c>
      <c r="L5790" s="185">
        <f t="shared" si="6311"/>
        <v>1717</v>
      </c>
      <c r="M5790" s="147"/>
      <c r="N5790" s="143">
        <f t="shared" si="6284"/>
        <v>771.83999999999992</v>
      </c>
      <c r="O5790" s="143">
        <f t="shared" si="6280"/>
        <v>205</v>
      </c>
      <c r="P5790" s="143">
        <f t="shared" si="6281"/>
        <v>9552</v>
      </c>
      <c r="Q5790" s="143">
        <f t="shared" si="6282"/>
        <v>1047.3699999999999</v>
      </c>
      <c r="R5790" s="188">
        <f t="shared" si="6285"/>
        <v>11576.21</v>
      </c>
      <c r="T5790">
        <v>31092.28</v>
      </c>
      <c r="U5790" s="190">
        <f t="shared" si="6286"/>
        <v>0.37231782294511689</v>
      </c>
    </row>
    <row r="5791" spans="1:21" x14ac:dyDescent="0.2">
      <c r="A5791" s="178">
        <v>42977</v>
      </c>
      <c r="B5791" s="179">
        <v>0.20833333333333334</v>
      </c>
      <c r="C5791" t="s">
        <v>349</v>
      </c>
      <c r="D5791">
        <v>2.91</v>
      </c>
      <c r="E5791">
        <v>1</v>
      </c>
      <c r="F5791">
        <v>3.2</v>
      </c>
      <c r="G5791">
        <v>0.61</v>
      </c>
      <c r="H5791" s="184">
        <f t="shared" ref="H5791:L5791" si="6312">H5767</f>
        <v>0.16666666666666666</v>
      </c>
      <c r="I5791" s="185">
        <f t="shared" si="6312"/>
        <v>185</v>
      </c>
      <c r="J5791" s="185">
        <f t="shared" si="6312"/>
        <v>205</v>
      </c>
      <c r="K5791" s="185">
        <f t="shared" si="6312"/>
        <v>2985</v>
      </c>
      <c r="L5791" s="185">
        <f t="shared" si="6312"/>
        <v>1717</v>
      </c>
      <c r="M5791" s="147"/>
      <c r="N5791" s="143">
        <f t="shared" si="6284"/>
        <v>538.35</v>
      </c>
      <c r="O5791" s="143">
        <f t="shared" si="6280"/>
        <v>205</v>
      </c>
      <c r="P5791" s="143">
        <f t="shared" si="6281"/>
        <v>9552</v>
      </c>
      <c r="Q5791" s="143">
        <f t="shared" si="6282"/>
        <v>1047.3699999999999</v>
      </c>
      <c r="R5791" s="188">
        <f t="shared" si="6285"/>
        <v>11342.720000000001</v>
      </c>
      <c r="T5791">
        <v>30286.720000000001</v>
      </c>
      <c r="U5791" s="190">
        <f t="shared" si="6286"/>
        <v>0.37451133698201722</v>
      </c>
    </row>
    <row r="5792" spans="1:21" x14ac:dyDescent="0.2">
      <c r="A5792" s="178">
        <v>42977</v>
      </c>
      <c r="B5792" s="179">
        <v>0.25</v>
      </c>
      <c r="C5792" t="s">
        <v>349</v>
      </c>
      <c r="D5792">
        <v>3.78</v>
      </c>
      <c r="E5792">
        <v>2.4</v>
      </c>
      <c r="F5792">
        <v>3.2</v>
      </c>
      <c r="G5792">
        <v>0.61</v>
      </c>
      <c r="H5792" s="184">
        <f t="shared" ref="H5792:L5792" si="6313">H5768</f>
        <v>0.20833333333333334</v>
      </c>
      <c r="I5792" s="185">
        <f t="shared" si="6313"/>
        <v>207</v>
      </c>
      <c r="J5792" s="185">
        <f t="shared" si="6313"/>
        <v>283</v>
      </c>
      <c r="K5792" s="185">
        <f t="shared" si="6313"/>
        <v>2985</v>
      </c>
      <c r="L5792" s="185">
        <f t="shared" si="6313"/>
        <v>1717</v>
      </c>
      <c r="M5792" s="147"/>
      <c r="N5792" s="143">
        <f t="shared" si="6284"/>
        <v>782.45999999999992</v>
      </c>
      <c r="O5792" s="143">
        <f t="shared" si="6280"/>
        <v>679.19999999999993</v>
      </c>
      <c r="P5792" s="143">
        <f t="shared" si="6281"/>
        <v>9552</v>
      </c>
      <c r="Q5792" s="143">
        <f t="shared" si="6282"/>
        <v>1047.3699999999999</v>
      </c>
      <c r="R5792" s="188">
        <f t="shared" si="6285"/>
        <v>12061.029999999999</v>
      </c>
      <c r="T5792">
        <v>30206.43</v>
      </c>
      <c r="U5792" s="190">
        <f t="shared" si="6286"/>
        <v>0.39928684058327973</v>
      </c>
    </row>
    <row r="5793" spans="1:21" x14ac:dyDescent="0.2">
      <c r="A5793" s="178">
        <v>42977</v>
      </c>
      <c r="B5793" s="179">
        <v>0.29166666666666669</v>
      </c>
      <c r="C5793" t="s">
        <v>349</v>
      </c>
      <c r="D5793">
        <v>4.42</v>
      </c>
      <c r="E5793">
        <v>3.05</v>
      </c>
      <c r="F5793">
        <v>2.61</v>
      </c>
      <c r="G5793">
        <v>3.04</v>
      </c>
      <c r="H5793" s="184">
        <f t="shared" ref="H5793:L5793" si="6314">H5769</f>
        <v>0.25</v>
      </c>
      <c r="I5793" s="185">
        <f t="shared" si="6314"/>
        <v>327</v>
      </c>
      <c r="J5793" s="185">
        <f t="shared" si="6314"/>
        <v>438</v>
      </c>
      <c r="K5793" s="185">
        <f t="shared" si="6314"/>
        <v>2985</v>
      </c>
      <c r="L5793" s="185">
        <f t="shared" si="6314"/>
        <v>1717</v>
      </c>
      <c r="M5793" s="147"/>
      <c r="N5793" s="143">
        <f t="shared" si="6284"/>
        <v>1445.34</v>
      </c>
      <c r="O5793" s="143">
        <f t="shared" si="6280"/>
        <v>1335.8999999999999</v>
      </c>
      <c r="P5793" s="143">
        <f t="shared" si="6281"/>
        <v>7790.8499999999995</v>
      </c>
      <c r="Q5793" s="143">
        <f t="shared" si="6282"/>
        <v>5219.68</v>
      </c>
      <c r="R5793" s="188">
        <f t="shared" si="6285"/>
        <v>15791.77</v>
      </c>
      <c r="T5793">
        <v>31299.52</v>
      </c>
      <c r="U5793" s="190">
        <f t="shared" si="6286"/>
        <v>0.50453713028187019</v>
      </c>
    </row>
    <row r="5794" spans="1:21" x14ac:dyDescent="0.2">
      <c r="A5794" s="178">
        <v>42977</v>
      </c>
      <c r="B5794" s="179">
        <v>0.33333333333333331</v>
      </c>
      <c r="C5794" t="s">
        <v>349</v>
      </c>
      <c r="D5794">
        <v>4.32</v>
      </c>
      <c r="E5794">
        <v>1.2</v>
      </c>
      <c r="F5794">
        <v>2.61</v>
      </c>
      <c r="G5794">
        <v>2.99</v>
      </c>
      <c r="H5794" s="184">
        <f t="shared" ref="H5794:L5794" si="6315">H5770</f>
        <v>0.29166666666666669</v>
      </c>
      <c r="I5794" s="185">
        <f t="shared" si="6315"/>
        <v>249</v>
      </c>
      <c r="J5794" s="185">
        <f t="shared" si="6315"/>
        <v>556</v>
      </c>
      <c r="K5794" s="185">
        <f t="shared" si="6315"/>
        <v>2872</v>
      </c>
      <c r="L5794" s="185">
        <f t="shared" si="6315"/>
        <v>2219</v>
      </c>
      <c r="M5794" s="147"/>
      <c r="N5794" s="143">
        <f t="shared" si="6284"/>
        <v>1075.68</v>
      </c>
      <c r="O5794" s="143">
        <f t="shared" si="6280"/>
        <v>667.19999999999993</v>
      </c>
      <c r="P5794" s="143">
        <f t="shared" si="6281"/>
        <v>7495.92</v>
      </c>
      <c r="Q5794" s="143">
        <f t="shared" si="6282"/>
        <v>6634.81</v>
      </c>
      <c r="R5794" s="188">
        <f t="shared" si="6285"/>
        <v>15873.61</v>
      </c>
      <c r="T5794">
        <v>33767.449999999997</v>
      </c>
      <c r="U5794" s="190">
        <f t="shared" si="6286"/>
        <v>0.47008613324370074</v>
      </c>
    </row>
    <row r="5795" spans="1:21" x14ac:dyDescent="0.2">
      <c r="A5795" s="178">
        <v>42977</v>
      </c>
      <c r="B5795" s="179">
        <v>0.375</v>
      </c>
      <c r="C5795" t="s">
        <v>349</v>
      </c>
      <c r="D5795">
        <v>3.5</v>
      </c>
      <c r="E5795">
        <v>2.61</v>
      </c>
      <c r="F5795">
        <v>3.98</v>
      </c>
      <c r="G5795">
        <v>3.77</v>
      </c>
      <c r="H5795" s="184">
        <f t="shared" ref="H5795:L5795" si="6316">H5771</f>
        <v>0.33333333333333331</v>
      </c>
      <c r="I5795" s="185">
        <f t="shared" si="6316"/>
        <v>256</v>
      </c>
      <c r="J5795" s="185">
        <f t="shared" si="6316"/>
        <v>306</v>
      </c>
      <c r="K5795" s="185">
        <f t="shared" si="6316"/>
        <v>2872</v>
      </c>
      <c r="L5795" s="185">
        <f t="shared" si="6316"/>
        <v>2219</v>
      </c>
      <c r="M5795" s="147"/>
      <c r="N5795" s="143">
        <f t="shared" si="6284"/>
        <v>896</v>
      </c>
      <c r="O5795" s="143">
        <f t="shared" si="6280"/>
        <v>798.66</v>
      </c>
      <c r="P5795" s="143">
        <f t="shared" si="6281"/>
        <v>11430.56</v>
      </c>
      <c r="Q5795" s="143">
        <f t="shared" si="6282"/>
        <v>8365.6299999999992</v>
      </c>
      <c r="R5795" s="188">
        <f t="shared" si="6285"/>
        <v>21490.85</v>
      </c>
      <c r="T5795">
        <v>34187.43</v>
      </c>
      <c r="U5795" s="190">
        <f t="shared" si="6286"/>
        <v>0.62861847175994212</v>
      </c>
    </row>
    <row r="5796" spans="1:21" x14ac:dyDescent="0.2">
      <c r="A5796" s="178">
        <v>42977</v>
      </c>
      <c r="B5796" s="179">
        <v>0.41666666666666669</v>
      </c>
      <c r="C5796" t="s">
        <v>349</v>
      </c>
      <c r="D5796">
        <v>2.6</v>
      </c>
      <c r="E5796">
        <v>3.11</v>
      </c>
      <c r="F5796">
        <v>4.5</v>
      </c>
      <c r="G5796">
        <v>4.5</v>
      </c>
      <c r="H5796" s="184">
        <f t="shared" ref="H5796:L5796" si="6317">H5772</f>
        <v>0.375</v>
      </c>
      <c r="I5796" s="185">
        <f t="shared" si="6317"/>
        <v>156</v>
      </c>
      <c r="J5796" s="185">
        <f t="shared" si="6317"/>
        <v>343</v>
      </c>
      <c r="K5796" s="185">
        <f t="shared" si="6317"/>
        <v>2872</v>
      </c>
      <c r="L5796" s="185">
        <f t="shared" si="6317"/>
        <v>2219</v>
      </c>
      <c r="M5796" s="147"/>
      <c r="N5796" s="143">
        <f t="shared" si="6284"/>
        <v>405.6</v>
      </c>
      <c r="O5796" s="143">
        <f t="shared" si="6280"/>
        <v>1066.73</v>
      </c>
      <c r="P5796" s="143">
        <f t="shared" si="6281"/>
        <v>12924</v>
      </c>
      <c r="Q5796" s="143">
        <f t="shared" si="6282"/>
        <v>9985.5</v>
      </c>
      <c r="R5796" s="188">
        <f t="shared" si="6285"/>
        <v>24381.83</v>
      </c>
      <c r="T5796">
        <v>35283.97</v>
      </c>
      <c r="U5796" s="190">
        <f t="shared" si="6286"/>
        <v>0.69101719562736286</v>
      </c>
    </row>
    <row r="5797" spans="1:21" x14ac:dyDescent="0.2">
      <c r="A5797" s="178">
        <v>42977</v>
      </c>
      <c r="B5797" s="179">
        <v>0.45833333333333331</v>
      </c>
      <c r="C5797" t="s">
        <v>349</v>
      </c>
      <c r="D5797">
        <v>2</v>
      </c>
      <c r="E5797">
        <v>5</v>
      </c>
      <c r="F5797">
        <v>5</v>
      </c>
      <c r="G5797">
        <v>0.99</v>
      </c>
      <c r="H5797" s="184">
        <f t="shared" ref="H5797:L5797" si="6318">H5773</f>
        <v>0.41666666666666669</v>
      </c>
      <c r="I5797" s="185">
        <f t="shared" si="6318"/>
        <v>196</v>
      </c>
      <c r="J5797" s="185">
        <f t="shared" si="6318"/>
        <v>315</v>
      </c>
      <c r="K5797" s="185">
        <f t="shared" si="6318"/>
        <v>2872</v>
      </c>
      <c r="L5797" s="185">
        <f t="shared" si="6318"/>
        <v>2219</v>
      </c>
      <c r="M5797" s="147"/>
      <c r="N5797" s="143">
        <f t="shared" si="6284"/>
        <v>392</v>
      </c>
      <c r="O5797" s="143">
        <f t="shared" si="6280"/>
        <v>1575</v>
      </c>
      <c r="P5797" s="143">
        <f t="shared" si="6281"/>
        <v>14360</v>
      </c>
      <c r="Q5797" s="143">
        <f t="shared" si="6282"/>
        <v>2196.81</v>
      </c>
      <c r="R5797" s="188">
        <f t="shared" si="6285"/>
        <v>18523.810000000001</v>
      </c>
      <c r="T5797">
        <v>38043.370000000003</v>
      </c>
      <c r="U5797" s="190">
        <f t="shared" si="6286"/>
        <v>0.48691296275803114</v>
      </c>
    </row>
    <row r="5798" spans="1:21" x14ac:dyDescent="0.2">
      <c r="A5798" s="178">
        <v>42977</v>
      </c>
      <c r="B5798" s="179">
        <v>0.5</v>
      </c>
      <c r="C5798" t="s">
        <v>349</v>
      </c>
      <c r="D5798">
        <v>1</v>
      </c>
      <c r="E5798">
        <v>4.49</v>
      </c>
      <c r="F5798">
        <v>4.6900000000000004</v>
      </c>
      <c r="G5798">
        <v>2.75</v>
      </c>
      <c r="H5798" s="184">
        <f t="shared" ref="H5798:L5798" si="6319">H5774</f>
        <v>0.45833333333333331</v>
      </c>
      <c r="I5798" s="185">
        <f t="shared" si="6319"/>
        <v>226</v>
      </c>
      <c r="J5798" s="185">
        <f t="shared" si="6319"/>
        <v>326</v>
      </c>
      <c r="K5798" s="185">
        <f t="shared" si="6319"/>
        <v>2842</v>
      </c>
      <c r="L5798" s="185">
        <f t="shared" si="6319"/>
        <v>1635</v>
      </c>
      <c r="M5798" s="147"/>
      <c r="N5798" s="143">
        <f t="shared" si="6284"/>
        <v>226</v>
      </c>
      <c r="O5798" s="143">
        <f t="shared" si="6280"/>
        <v>1463.74</v>
      </c>
      <c r="P5798" s="143">
        <f t="shared" si="6281"/>
        <v>13328.980000000001</v>
      </c>
      <c r="Q5798" s="143">
        <f t="shared" si="6282"/>
        <v>4496.25</v>
      </c>
      <c r="R5798" s="188">
        <f t="shared" si="6285"/>
        <v>19514.97</v>
      </c>
      <c r="T5798">
        <v>41167.449999999997</v>
      </c>
      <c r="U5798" s="190">
        <f t="shared" si="6286"/>
        <v>0.47403883407886577</v>
      </c>
    </row>
    <row r="5799" spans="1:21" x14ac:dyDescent="0.2">
      <c r="A5799" s="178">
        <v>42977</v>
      </c>
      <c r="B5799" s="179">
        <v>0.54166666666666663</v>
      </c>
      <c r="C5799" t="s">
        <v>349</v>
      </c>
      <c r="D5799">
        <v>0.71</v>
      </c>
      <c r="E5799">
        <v>3.5</v>
      </c>
      <c r="F5799">
        <v>5</v>
      </c>
      <c r="G5799">
        <v>2.99</v>
      </c>
      <c r="H5799" s="184">
        <f t="shared" ref="H5799:L5799" si="6320">H5775</f>
        <v>0.5</v>
      </c>
      <c r="I5799" s="185">
        <f t="shared" si="6320"/>
        <v>222</v>
      </c>
      <c r="J5799" s="185">
        <f t="shared" si="6320"/>
        <v>319</v>
      </c>
      <c r="K5799" s="185">
        <f t="shared" si="6320"/>
        <v>2842</v>
      </c>
      <c r="L5799" s="185">
        <f t="shared" si="6320"/>
        <v>1635</v>
      </c>
      <c r="M5799" s="147"/>
      <c r="N5799" s="143">
        <f t="shared" si="6284"/>
        <v>157.62</v>
      </c>
      <c r="O5799" s="143">
        <f t="shared" si="6280"/>
        <v>1116.5</v>
      </c>
      <c r="P5799" s="143">
        <f t="shared" si="6281"/>
        <v>14210</v>
      </c>
      <c r="Q5799" s="143">
        <f t="shared" si="6282"/>
        <v>4888.6500000000005</v>
      </c>
      <c r="R5799" s="188">
        <f t="shared" si="6285"/>
        <v>20372.77</v>
      </c>
      <c r="T5799">
        <v>43964.99</v>
      </c>
      <c r="U5799" s="190">
        <f t="shared" si="6286"/>
        <v>0.4633862079804863</v>
      </c>
    </row>
    <row r="5800" spans="1:21" x14ac:dyDescent="0.2">
      <c r="A5800" s="178">
        <v>42977</v>
      </c>
      <c r="B5800" s="179">
        <v>0.58333333333333337</v>
      </c>
      <c r="C5800" t="s">
        <v>349</v>
      </c>
      <c r="D5800">
        <v>2</v>
      </c>
      <c r="E5800">
        <v>9.4600000000000009</v>
      </c>
      <c r="F5800">
        <v>9.66</v>
      </c>
      <c r="G5800">
        <v>1</v>
      </c>
      <c r="H5800" s="184">
        <f t="shared" ref="H5800:L5800" si="6321">H5776</f>
        <v>0.54166666666666663</v>
      </c>
      <c r="I5800" s="185">
        <f t="shared" si="6321"/>
        <v>195</v>
      </c>
      <c r="J5800" s="185">
        <f t="shared" si="6321"/>
        <v>299</v>
      </c>
      <c r="K5800" s="185">
        <f t="shared" si="6321"/>
        <v>2842</v>
      </c>
      <c r="L5800" s="185">
        <f t="shared" si="6321"/>
        <v>1635</v>
      </c>
      <c r="M5800" s="147"/>
      <c r="N5800" s="143">
        <f t="shared" si="6284"/>
        <v>390</v>
      </c>
      <c r="O5800" s="143">
        <f t="shared" si="6280"/>
        <v>2828.5400000000004</v>
      </c>
      <c r="P5800" s="143">
        <f t="shared" si="6281"/>
        <v>27453.72</v>
      </c>
      <c r="Q5800" s="143">
        <f t="shared" si="6282"/>
        <v>1635</v>
      </c>
      <c r="R5800" s="188">
        <f t="shared" si="6285"/>
        <v>32307.260000000002</v>
      </c>
      <c r="T5800">
        <v>46411.55</v>
      </c>
      <c r="U5800" s="190">
        <f t="shared" si="6286"/>
        <v>0.69610387931452411</v>
      </c>
    </row>
    <row r="5801" spans="1:21" x14ac:dyDescent="0.2">
      <c r="A5801" s="178">
        <v>42977</v>
      </c>
      <c r="B5801" s="179">
        <v>0.625</v>
      </c>
      <c r="C5801" t="s">
        <v>349</v>
      </c>
      <c r="D5801">
        <v>1.03</v>
      </c>
      <c r="E5801">
        <v>12.64</v>
      </c>
      <c r="F5801">
        <v>17.48</v>
      </c>
      <c r="G5801">
        <v>1.7</v>
      </c>
      <c r="H5801" s="184">
        <f t="shared" ref="H5801:L5801" si="6322">H5777</f>
        <v>0.58333333333333337</v>
      </c>
      <c r="I5801" s="185">
        <f t="shared" si="6322"/>
        <v>205</v>
      </c>
      <c r="J5801" s="185">
        <f t="shared" si="6322"/>
        <v>237</v>
      </c>
      <c r="K5801" s="185">
        <f t="shared" si="6322"/>
        <v>2842</v>
      </c>
      <c r="L5801" s="185">
        <f t="shared" si="6322"/>
        <v>1635</v>
      </c>
      <c r="M5801" s="147"/>
      <c r="N5801" s="143">
        <f t="shared" si="6284"/>
        <v>211.15</v>
      </c>
      <c r="O5801" s="143">
        <f t="shared" si="6280"/>
        <v>2995.6800000000003</v>
      </c>
      <c r="P5801" s="143">
        <f t="shared" si="6281"/>
        <v>49678.16</v>
      </c>
      <c r="Q5801" s="143">
        <f t="shared" si="6282"/>
        <v>2779.5</v>
      </c>
      <c r="R5801" s="188">
        <f t="shared" si="6285"/>
        <v>55664.490000000005</v>
      </c>
      <c r="T5801">
        <v>48686.18</v>
      </c>
      <c r="U5801" s="190">
        <f t="shared" si="6286"/>
        <v>1.1433324610803313</v>
      </c>
    </row>
    <row r="5802" spans="1:21" x14ac:dyDescent="0.2">
      <c r="A5802" s="178">
        <v>42977</v>
      </c>
      <c r="B5802" s="179">
        <v>0.66666666666666663</v>
      </c>
      <c r="C5802" t="s">
        <v>349</v>
      </c>
      <c r="D5802">
        <v>1.23</v>
      </c>
      <c r="E5802">
        <v>17.75</v>
      </c>
      <c r="F5802">
        <v>23</v>
      </c>
      <c r="G5802">
        <v>2.99</v>
      </c>
      <c r="H5802" s="184">
        <f t="shared" ref="H5802:L5802" si="6323">H5778</f>
        <v>0.625</v>
      </c>
      <c r="I5802" s="185">
        <f t="shared" si="6323"/>
        <v>212</v>
      </c>
      <c r="J5802" s="185">
        <f t="shared" si="6323"/>
        <v>213</v>
      </c>
      <c r="K5802" s="185">
        <f t="shared" si="6323"/>
        <v>2842</v>
      </c>
      <c r="L5802" s="185">
        <f t="shared" si="6323"/>
        <v>1380</v>
      </c>
      <c r="M5802" s="147"/>
      <c r="N5802" s="143">
        <f t="shared" si="6284"/>
        <v>260.76</v>
      </c>
      <c r="O5802" s="143">
        <f t="shared" si="6280"/>
        <v>3780.75</v>
      </c>
      <c r="P5802" s="143">
        <f t="shared" si="6281"/>
        <v>65366</v>
      </c>
      <c r="Q5802" s="143">
        <f t="shared" si="6282"/>
        <v>4126.2000000000007</v>
      </c>
      <c r="R5802" s="188">
        <f t="shared" si="6285"/>
        <v>73533.709999999992</v>
      </c>
      <c r="T5802">
        <v>50324.02</v>
      </c>
      <c r="U5802" s="190">
        <f t="shared" si="6286"/>
        <v>1.4612050070721694</v>
      </c>
    </row>
    <row r="5803" spans="1:21" x14ac:dyDescent="0.2">
      <c r="A5803" s="178">
        <v>42977</v>
      </c>
      <c r="B5803" s="179">
        <v>0.70833333333333337</v>
      </c>
      <c r="C5803" t="s">
        <v>349</v>
      </c>
      <c r="D5803">
        <v>1.64</v>
      </c>
      <c r="E5803">
        <v>28.77</v>
      </c>
      <c r="F5803">
        <v>35.6</v>
      </c>
      <c r="G5803">
        <v>2.99</v>
      </c>
      <c r="H5803" s="184">
        <f t="shared" ref="H5803:L5803" si="6324">H5779</f>
        <v>0.66666666666666663</v>
      </c>
      <c r="I5803" s="185">
        <f t="shared" si="6324"/>
        <v>191</v>
      </c>
      <c r="J5803" s="185">
        <f t="shared" si="6324"/>
        <v>237</v>
      </c>
      <c r="K5803" s="185">
        <f t="shared" si="6324"/>
        <v>2842</v>
      </c>
      <c r="L5803" s="185">
        <f t="shared" si="6324"/>
        <v>1380</v>
      </c>
      <c r="M5803" s="147"/>
      <c r="N5803" s="143">
        <f t="shared" si="6284"/>
        <v>313.24</v>
      </c>
      <c r="O5803" s="143">
        <f t="shared" si="6280"/>
        <v>6818.49</v>
      </c>
      <c r="P5803" s="143">
        <f t="shared" si="6281"/>
        <v>101175.2</v>
      </c>
      <c r="Q5803" s="143">
        <f t="shared" si="6282"/>
        <v>4126.2000000000007</v>
      </c>
      <c r="R5803" s="188">
        <f t="shared" si="6285"/>
        <v>112433.12999999999</v>
      </c>
      <c r="T5803">
        <v>51567.29</v>
      </c>
      <c r="U5803" s="190">
        <f t="shared" si="6286"/>
        <v>2.1803187640847521</v>
      </c>
    </row>
    <row r="5804" spans="1:21" x14ac:dyDescent="0.2">
      <c r="A5804" s="178">
        <v>42977</v>
      </c>
      <c r="B5804" s="179">
        <v>0.75</v>
      </c>
      <c r="C5804" t="s">
        <v>349</v>
      </c>
      <c r="D5804">
        <v>2.21</v>
      </c>
      <c r="E5804">
        <v>22.08</v>
      </c>
      <c r="F5804">
        <v>28.43</v>
      </c>
      <c r="G5804">
        <v>2.99</v>
      </c>
      <c r="H5804" s="184">
        <f t="shared" ref="H5804:L5804" si="6325">H5780</f>
        <v>0.70833333333333337</v>
      </c>
      <c r="I5804" s="185">
        <f t="shared" si="6325"/>
        <v>218</v>
      </c>
      <c r="J5804" s="185">
        <f t="shared" si="6325"/>
        <v>258</v>
      </c>
      <c r="K5804" s="185">
        <f t="shared" si="6325"/>
        <v>2842</v>
      </c>
      <c r="L5804" s="185">
        <f t="shared" si="6325"/>
        <v>1380</v>
      </c>
      <c r="M5804" s="147"/>
      <c r="N5804" s="143">
        <f t="shared" si="6284"/>
        <v>481.78</v>
      </c>
      <c r="O5804" s="143">
        <f t="shared" si="6280"/>
        <v>5696.6399999999994</v>
      </c>
      <c r="P5804" s="143">
        <f t="shared" si="6281"/>
        <v>80798.06</v>
      </c>
      <c r="Q5804" s="143">
        <f t="shared" si="6282"/>
        <v>4126.2000000000007</v>
      </c>
      <c r="R5804" s="188">
        <f t="shared" si="6285"/>
        <v>91102.68</v>
      </c>
      <c r="T5804">
        <v>52410.32</v>
      </c>
      <c r="U5804" s="190">
        <f t="shared" si="6286"/>
        <v>1.7382584193342074</v>
      </c>
    </row>
    <row r="5805" spans="1:21" x14ac:dyDescent="0.2">
      <c r="A5805" s="178">
        <v>42977</v>
      </c>
      <c r="B5805" s="179">
        <v>0.79166666666666663</v>
      </c>
      <c r="C5805" t="s">
        <v>349</v>
      </c>
      <c r="D5805">
        <v>3.5</v>
      </c>
      <c r="E5805">
        <v>8.35</v>
      </c>
      <c r="F5805">
        <v>11.32</v>
      </c>
      <c r="G5805">
        <v>1.47</v>
      </c>
      <c r="H5805" s="184">
        <f t="shared" ref="H5805:L5805" si="6326">H5781</f>
        <v>0.75</v>
      </c>
      <c r="I5805" s="185">
        <f t="shared" si="6326"/>
        <v>240</v>
      </c>
      <c r="J5805" s="185">
        <f t="shared" si="6326"/>
        <v>365</v>
      </c>
      <c r="K5805" s="185">
        <f t="shared" si="6326"/>
        <v>2842</v>
      </c>
      <c r="L5805" s="185">
        <f t="shared" si="6326"/>
        <v>1380</v>
      </c>
      <c r="M5805" s="147"/>
      <c r="N5805" s="143">
        <f t="shared" si="6284"/>
        <v>840</v>
      </c>
      <c r="O5805" s="143">
        <f t="shared" si="6280"/>
        <v>3047.75</v>
      </c>
      <c r="P5805" s="143">
        <f t="shared" si="6281"/>
        <v>32171.440000000002</v>
      </c>
      <c r="Q5805" s="143">
        <f t="shared" si="6282"/>
        <v>2028.6</v>
      </c>
      <c r="R5805" s="188">
        <f t="shared" si="6285"/>
        <v>38087.79</v>
      </c>
      <c r="T5805">
        <v>52185.85</v>
      </c>
      <c r="U5805" s="190">
        <f t="shared" si="6286"/>
        <v>0.72984899163278938</v>
      </c>
    </row>
    <row r="5806" spans="1:21" x14ac:dyDescent="0.2">
      <c r="A5806" s="178">
        <v>42977</v>
      </c>
      <c r="B5806" s="179">
        <v>0.83333333333333337</v>
      </c>
      <c r="C5806" t="s">
        <v>349</v>
      </c>
      <c r="D5806">
        <v>3.5</v>
      </c>
      <c r="E5806">
        <v>8.65</v>
      </c>
      <c r="F5806">
        <v>11.57</v>
      </c>
      <c r="G5806">
        <v>1.35</v>
      </c>
      <c r="H5806" s="184">
        <f t="shared" ref="H5806:L5806" si="6327">H5782</f>
        <v>0.79166666666666663</v>
      </c>
      <c r="I5806" s="185">
        <f t="shared" si="6327"/>
        <v>320</v>
      </c>
      <c r="J5806" s="185">
        <f t="shared" si="6327"/>
        <v>214</v>
      </c>
      <c r="K5806" s="185">
        <f t="shared" si="6327"/>
        <v>2842</v>
      </c>
      <c r="L5806" s="185">
        <f t="shared" si="6327"/>
        <v>1426</v>
      </c>
      <c r="M5806" s="147"/>
      <c r="N5806" s="143">
        <f t="shared" si="6284"/>
        <v>1120</v>
      </c>
      <c r="O5806" s="143">
        <f t="shared" si="6280"/>
        <v>1851.1000000000001</v>
      </c>
      <c r="P5806" s="143">
        <f t="shared" si="6281"/>
        <v>32881.94</v>
      </c>
      <c r="Q5806" s="143">
        <f t="shared" si="6282"/>
        <v>1925.1000000000001</v>
      </c>
      <c r="R5806" s="188">
        <f t="shared" si="6285"/>
        <v>37778.14</v>
      </c>
      <c r="T5806">
        <v>50896.36</v>
      </c>
      <c r="U5806" s="190">
        <f t="shared" si="6286"/>
        <v>0.74225622421721316</v>
      </c>
    </row>
    <row r="5807" spans="1:21" x14ac:dyDescent="0.2">
      <c r="A5807" s="178">
        <v>42977</v>
      </c>
      <c r="B5807" s="179">
        <v>0.875</v>
      </c>
      <c r="C5807" t="s">
        <v>349</v>
      </c>
      <c r="D5807">
        <v>4</v>
      </c>
      <c r="E5807">
        <v>7.13</v>
      </c>
      <c r="F5807">
        <v>10.4</v>
      </c>
      <c r="G5807">
        <v>0.99</v>
      </c>
      <c r="H5807" s="184">
        <f t="shared" ref="H5807:L5807" si="6328">H5783</f>
        <v>0.83333333333333337</v>
      </c>
      <c r="I5807" s="185">
        <f t="shared" si="6328"/>
        <v>322</v>
      </c>
      <c r="J5807" s="185">
        <f t="shared" si="6328"/>
        <v>178</v>
      </c>
      <c r="K5807" s="185">
        <f t="shared" si="6328"/>
        <v>2842</v>
      </c>
      <c r="L5807" s="185">
        <f t="shared" si="6328"/>
        <v>1426</v>
      </c>
      <c r="M5807" s="147"/>
      <c r="N5807" s="143">
        <f t="shared" si="6284"/>
        <v>1288</v>
      </c>
      <c r="O5807" s="143">
        <f t="shared" si="6280"/>
        <v>1269.1399999999999</v>
      </c>
      <c r="P5807" s="143">
        <f t="shared" si="6281"/>
        <v>29556.799999999999</v>
      </c>
      <c r="Q5807" s="143">
        <f t="shared" si="6282"/>
        <v>1411.74</v>
      </c>
      <c r="R5807" s="188">
        <f t="shared" si="6285"/>
        <v>33525.68</v>
      </c>
      <c r="T5807">
        <v>48949.27</v>
      </c>
      <c r="U5807" s="190">
        <f t="shared" si="6286"/>
        <v>0.68490663905713001</v>
      </c>
    </row>
    <row r="5808" spans="1:21" x14ac:dyDescent="0.2">
      <c r="A5808" s="178">
        <v>42977</v>
      </c>
      <c r="B5808" s="179">
        <v>0.91666666666666663</v>
      </c>
      <c r="C5808" t="s">
        <v>349</v>
      </c>
      <c r="D5808">
        <v>20</v>
      </c>
      <c r="E5808">
        <v>4.3499999999999996</v>
      </c>
      <c r="F5808">
        <v>6.03</v>
      </c>
      <c r="G5808">
        <v>0.99</v>
      </c>
      <c r="H5808" s="184">
        <f t="shared" ref="H5808:L5808" si="6329">H5784</f>
        <v>0.875</v>
      </c>
      <c r="I5808" s="185">
        <f t="shared" si="6329"/>
        <v>337</v>
      </c>
      <c r="J5808" s="185">
        <f t="shared" si="6329"/>
        <v>173</v>
      </c>
      <c r="K5808" s="185">
        <f t="shared" si="6329"/>
        <v>2842</v>
      </c>
      <c r="L5808" s="185">
        <f t="shared" si="6329"/>
        <v>1426</v>
      </c>
      <c r="M5808" s="147"/>
      <c r="N5808" s="143">
        <f t="shared" si="6284"/>
        <v>6740</v>
      </c>
      <c r="O5808" s="143">
        <f t="shared" si="6280"/>
        <v>752.55</v>
      </c>
      <c r="P5808" s="143">
        <f t="shared" si="6281"/>
        <v>17137.260000000002</v>
      </c>
      <c r="Q5808" s="143">
        <f t="shared" si="6282"/>
        <v>1411.74</v>
      </c>
      <c r="R5808" s="188">
        <f t="shared" si="6285"/>
        <v>26041.550000000003</v>
      </c>
      <c r="T5808">
        <v>48232.99</v>
      </c>
      <c r="U5808" s="190">
        <f t="shared" si="6286"/>
        <v>0.5399115833374627</v>
      </c>
    </row>
    <row r="5809" spans="1:21" x14ac:dyDescent="0.2">
      <c r="A5809" s="178">
        <v>42977</v>
      </c>
      <c r="B5809" s="179">
        <v>0.95833333333333337</v>
      </c>
      <c r="C5809" t="s">
        <v>349</v>
      </c>
      <c r="D5809">
        <v>34.880000000000003</v>
      </c>
      <c r="E5809">
        <v>2.4</v>
      </c>
      <c r="F5809">
        <v>3.9</v>
      </c>
      <c r="G5809">
        <v>0.12</v>
      </c>
      <c r="H5809" s="184">
        <f t="shared" ref="H5809:L5809" si="6330">H5785</f>
        <v>0.91666666666666663</v>
      </c>
      <c r="I5809" s="185">
        <f t="shared" si="6330"/>
        <v>394</v>
      </c>
      <c r="J5809" s="185">
        <f t="shared" si="6330"/>
        <v>194</v>
      </c>
      <c r="K5809" s="185">
        <f t="shared" si="6330"/>
        <v>2842</v>
      </c>
      <c r="L5809" s="185">
        <f t="shared" si="6330"/>
        <v>1426</v>
      </c>
      <c r="M5809" s="147"/>
      <c r="N5809" s="143">
        <f t="shared" si="6284"/>
        <v>13742.720000000001</v>
      </c>
      <c r="O5809" s="143">
        <f t="shared" si="6280"/>
        <v>465.59999999999997</v>
      </c>
      <c r="P5809" s="143">
        <f t="shared" si="6281"/>
        <v>11083.8</v>
      </c>
      <c r="Q5809" s="143">
        <f t="shared" si="6282"/>
        <v>171.12</v>
      </c>
      <c r="R5809" s="188">
        <f t="shared" si="6285"/>
        <v>25463.24</v>
      </c>
      <c r="T5809">
        <v>45933.03</v>
      </c>
      <c r="U5809" s="190">
        <f t="shared" si="6286"/>
        <v>0.55435576533923414</v>
      </c>
    </row>
    <row r="5810" spans="1:21" x14ac:dyDescent="0.2">
      <c r="A5810" s="178">
        <v>42977</v>
      </c>
      <c r="B5810" s="180">
        <v>1</v>
      </c>
      <c r="C5810" t="s">
        <v>349</v>
      </c>
      <c r="D5810">
        <v>38.340000000000003</v>
      </c>
      <c r="E5810">
        <v>1.2</v>
      </c>
      <c r="F5810">
        <v>3.96</v>
      </c>
      <c r="G5810">
        <v>0.01</v>
      </c>
      <c r="H5810" s="184">
        <f t="shared" ref="H5810:L5810" si="6331">H5786</f>
        <v>0.95833333333333337</v>
      </c>
      <c r="I5810" s="185">
        <f t="shared" si="6331"/>
        <v>389</v>
      </c>
      <c r="J5810" s="185">
        <f t="shared" si="6331"/>
        <v>265</v>
      </c>
      <c r="K5810" s="185">
        <f t="shared" si="6331"/>
        <v>2985</v>
      </c>
      <c r="L5810" s="185">
        <f t="shared" si="6331"/>
        <v>1111</v>
      </c>
      <c r="M5810" s="147"/>
      <c r="N5810" s="143">
        <f t="shared" si="6284"/>
        <v>14914.260000000002</v>
      </c>
      <c r="O5810" s="143">
        <f t="shared" si="6280"/>
        <v>318</v>
      </c>
      <c r="P5810" s="143">
        <f t="shared" si="6281"/>
        <v>11820.6</v>
      </c>
      <c r="Q5810" s="143">
        <f t="shared" si="6282"/>
        <v>11.11</v>
      </c>
      <c r="R5810" s="188">
        <f t="shared" si="6285"/>
        <v>27063.97</v>
      </c>
      <c r="T5810">
        <v>42229.52</v>
      </c>
      <c r="U5810" s="190">
        <f t="shared" si="6286"/>
        <v>0.64087799245646182</v>
      </c>
    </row>
    <row r="5811" spans="1:21" x14ac:dyDescent="0.2">
      <c r="A5811" s="178">
        <v>42978</v>
      </c>
      <c r="B5811" s="179">
        <v>4.1666666666666664E-2</v>
      </c>
      <c r="C5811" t="s">
        <v>349</v>
      </c>
      <c r="D5811">
        <v>11.22</v>
      </c>
      <c r="E5811">
        <v>2.61</v>
      </c>
      <c r="F5811">
        <v>3</v>
      </c>
      <c r="G5811">
        <v>0.01</v>
      </c>
      <c r="H5811" s="184">
        <f t="shared" ref="H5811:L5811" si="6332">H5787</f>
        <v>1</v>
      </c>
      <c r="I5811" s="185">
        <f t="shared" si="6332"/>
        <v>362</v>
      </c>
      <c r="J5811" s="185">
        <f t="shared" si="6332"/>
        <v>243</v>
      </c>
      <c r="K5811" s="185">
        <f t="shared" si="6332"/>
        <v>2985</v>
      </c>
      <c r="L5811" s="185">
        <f t="shared" si="6332"/>
        <v>1111</v>
      </c>
      <c r="M5811" s="147"/>
      <c r="N5811" s="143">
        <f t="shared" si="6284"/>
        <v>4061.6400000000003</v>
      </c>
      <c r="O5811" s="143">
        <f t="shared" si="6280"/>
        <v>634.23</v>
      </c>
      <c r="P5811" s="143">
        <f t="shared" si="6281"/>
        <v>8955</v>
      </c>
      <c r="Q5811" s="143">
        <f t="shared" si="6282"/>
        <v>11.11</v>
      </c>
      <c r="R5811" s="188">
        <f t="shared" si="6285"/>
        <v>13661.980000000001</v>
      </c>
      <c r="T5811">
        <v>38278</v>
      </c>
      <c r="U5811" s="190">
        <f t="shared" si="6286"/>
        <v>0.35691467683787037</v>
      </c>
    </row>
    <row r="5812" spans="1:21" x14ac:dyDescent="0.2">
      <c r="A5812" s="178">
        <v>42978</v>
      </c>
      <c r="B5812" s="179">
        <v>8.3333333333333329E-2</v>
      </c>
      <c r="C5812" t="s">
        <v>349</v>
      </c>
      <c r="D5812">
        <v>6.91</v>
      </c>
      <c r="E5812">
        <v>2.11</v>
      </c>
      <c r="F5812">
        <v>3</v>
      </c>
      <c r="G5812">
        <v>0.01</v>
      </c>
      <c r="H5812" s="184">
        <f t="shared" ref="H5812:L5812" si="6333">H5788</f>
        <v>4.1666666666666664E-2</v>
      </c>
      <c r="I5812" s="185">
        <f t="shared" si="6333"/>
        <v>294</v>
      </c>
      <c r="J5812" s="185">
        <f t="shared" si="6333"/>
        <v>212</v>
      </c>
      <c r="K5812" s="185">
        <f t="shared" si="6333"/>
        <v>2985</v>
      </c>
      <c r="L5812" s="185">
        <f t="shared" si="6333"/>
        <v>1111</v>
      </c>
      <c r="M5812" s="147"/>
      <c r="N5812" s="143">
        <f t="shared" si="6284"/>
        <v>2031.54</v>
      </c>
      <c r="O5812" s="143">
        <f t="shared" si="6280"/>
        <v>447.32</v>
      </c>
      <c r="P5812" s="143">
        <f t="shared" si="6281"/>
        <v>8955</v>
      </c>
      <c r="Q5812" s="143">
        <f t="shared" si="6282"/>
        <v>11.11</v>
      </c>
      <c r="R5812" s="188">
        <f t="shared" si="6285"/>
        <v>11444.970000000001</v>
      </c>
      <c r="T5812">
        <v>35223.24</v>
      </c>
      <c r="U5812" s="190">
        <f t="shared" si="6286"/>
        <v>0.32492666773414375</v>
      </c>
    </row>
    <row r="5813" spans="1:21" x14ac:dyDescent="0.2">
      <c r="A5813" s="178">
        <v>42978</v>
      </c>
      <c r="B5813" s="179">
        <v>0.125</v>
      </c>
      <c r="C5813" t="s">
        <v>349</v>
      </c>
      <c r="D5813">
        <v>4.41</v>
      </c>
      <c r="E5813">
        <v>1</v>
      </c>
      <c r="F5813">
        <v>3</v>
      </c>
      <c r="G5813">
        <v>0.61</v>
      </c>
      <c r="H5813" s="184">
        <f t="shared" ref="H5813:L5813" si="6334">H5789</f>
        <v>8.3333333333333329E-2</v>
      </c>
      <c r="I5813" s="185">
        <f t="shared" si="6334"/>
        <v>236</v>
      </c>
      <c r="J5813" s="185">
        <f t="shared" si="6334"/>
        <v>179</v>
      </c>
      <c r="K5813" s="185">
        <f t="shared" si="6334"/>
        <v>2985</v>
      </c>
      <c r="L5813" s="185">
        <f t="shared" si="6334"/>
        <v>1111</v>
      </c>
      <c r="M5813" s="147"/>
      <c r="N5813" s="143">
        <f t="shared" si="6284"/>
        <v>1040.76</v>
      </c>
      <c r="O5813" s="143">
        <f t="shared" si="6280"/>
        <v>179</v>
      </c>
      <c r="P5813" s="143">
        <f t="shared" si="6281"/>
        <v>8955</v>
      </c>
      <c r="Q5813" s="143">
        <f t="shared" si="6282"/>
        <v>677.71</v>
      </c>
      <c r="R5813" s="188">
        <f t="shared" si="6285"/>
        <v>10852.470000000001</v>
      </c>
      <c r="T5813">
        <v>33164.550000000003</v>
      </c>
      <c r="U5813" s="190">
        <f t="shared" si="6286"/>
        <v>0.3272310343423927</v>
      </c>
    </row>
    <row r="5814" spans="1:21" x14ac:dyDescent="0.2">
      <c r="A5814" s="178">
        <v>42978</v>
      </c>
      <c r="B5814" s="179">
        <v>0.16666666666666666</v>
      </c>
      <c r="C5814" t="s">
        <v>349</v>
      </c>
      <c r="D5814">
        <v>3.5</v>
      </c>
      <c r="E5814">
        <v>1</v>
      </c>
      <c r="F5814">
        <v>2.61</v>
      </c>
      <c r="G5814">
        <v>0.61</v>
      </c>
      <c r="H5814" s="184">
        <f t="shared" ref="H5814:L5814" si="6335">H5790</f>
        <v>0.125</v>
      </c>
      <c r="I5814" s="185">
        <f t="shared" si="6335"/>
        <v>201</v>
      </c>
      <c r="J5814" s="185">
        <f t="shared" si="6335"/>
        <v>205</v>
      </c>
      <c r="K5814" s="185">
        <f t="shared" si="6335"/>
        <v>2985</v>
      </c>
      <c r="L5814" s="185">
        <f t="shared" si="6335"/>
        <v>1717</v>
      </c>
      <c r="M5814" s="147"/>
      <c r="N5814" s="143">
        <f t="shared" si="6284"/>
        <v>703.5</v>
      </c>
      <c r="O5814" s="143">
        <f t="shared" si="6280"/>
        <v>205</v>
      </c>
      <c r="P5814" s="143">
        <f t="shared" si="6281"/>
        <v>7790.8499999999995</v>
      </c>
      <c r="Q5814" s="143">
        <f t="shared" si="6282"/>
        <v>1047.3699999999999</v>
      </c>
      <c r="R5814" s="188">
        <f t="shared" si="6285"/>
        <v>9746.7199999999975</v>
      </c>
      <c r="T5814">
        <v>31731.51</v>
      </c>
      <c r="U5814" s="190">
        <f t="shared" si="6286"/>
        <v>0.30716218673488899</v>
      </c>
    </row>
    <row r="5815" spans="1:21" x14ac:dyDescent="0.2">
      <c r="A5815" s="178">
        <v>42978</v>
      </c>
      <c r="B5815" s="179">
        <v>0.20833333333333334</v>
      </c>
      <c r="C5815" t="s">
        <v>349</v>
      </c>
      <c r="D5815">
        <v>2.61</v>
      </c>
      <c r="E5815">
        <v>1</v>
      </c>
      <c r="F5815">
        <v>2.61</v>
      </c>
      <c r="G5815">
        <v>0.61</v>
      </c>
      <c r="H5815" s="184">
        <f t="shared" ref="H5815:L5815" si="6336">H5791</f>
        <v>0.16666666666666666</v>
      </c>
      <c r="I5815" s="185">
        <f t="shared" si="6336"/>
        <v>185</v>
      </c>
      <c r="J5815" s="185">
        <f t="shared" si="6336"/>
        <v>205</v>
      </c>
      <c r="K5815" s="185">
        <f t="shared" si="6336"/>
        <v>2985</v>
      </c>
      <c r="L5815" s="185">
        <f t="shared" si="6336"/>
        <v>1717</v>
      </c>
      <c r="M5815" s="147"/>
      <c r="N5815" s="143">
        <f t="shared" si="6284"/>
        <v>482.84999999999997</v>
      </c>
      <c r="O5815" s="143">
        <f t="shared" si="6280"/>
        <v>205</v>
      </c>
      <c r="P5815" s="143">
        <f t="shared" si="6281"/>
        <v>7790.8499999999995</v>
      </c>
      <c r="Q5815" s="143">
        <f t="shared" si="6282"/>
        <v>1047.3699999999999</v>
      </c>
      <c r="R5815" s="188">
        <f t="shared" si="6285"/>
        <v>9526.07</v>
      </c>
      <c r="T5815">
        <v>30914.25</v>
      </c>
      <c r="U5815" s="190">
        <f t="shared" si="6286"/>
        <v>0.30814494933566233</v>
      </c>
    </row>
    <row r="5816" spans="1:21" x14ac:dyDescent="0.2">
      <c r="A5816" s="178">
        <v>42978</v>
      </c>
      <c r="B5816" s="179">
        <v>0.25</v>
      </c>
      <c r="C5816" t="s">
        <v>349</v>
      </c>
      <c r="D5816">
        <v>3.5</v>
      </c>
      <c r="E5816">
        <v>2.61</v>
      </c>
      <c r="F5816">
        <v>2.81</v>
      </c>
      <c r="G5816">
        <v>0.61</v>
      </c>
      <c r="H5816" s="184">
        <f t="shared" ref="H5816:L5816" si="6337">H5792</f>
        <v>0.20833333333333334</v>
      </c>
      <c r="I5816" s="185">
        <f t="shared" si="6337"/>
        <v>207</v>
      </c>
      <c r="J5816" s="185">
        <f t="shared" si="6337"/>
        <v>283</v>
      </c>
      <c r="K5816" s="185">
        <f t="shared" si="6337"/>
        <v>2985</v>
      </c>
      <c r="L5816" s="185">
        <f t="shared" si="6337"/>
        <v>1717</v>
      </c>
      <c r="M5816" s="147"/>
      <c r="N5816" s="143">
        <f t="shared" si="6284"/>
        <v>724.5</v>
      </c>
      <c r="O5816" s="143">
        <f t="shared" si="6280"/>
        <v>738.63</v>
      </c>
      <c r="P5816" s="143">
        <f t="shared" si="6281"/>
        <v>8387.85</v>
      </c>
      <c r="Q5816" s="143">
        <f t="shared" si="6282"/>
        <v>1047.3699999999999</v>
      </c>
      <c r="R5816" s="188">
        <f t="shared" si="6285"/>
        <v>10898.349999999999</v>
      </c>
      <c r="T5816">
        <v>30897.27</v>
      </c>
      <c r="U5816" s="190">
        <f t="shared" si="6286"/>
        <v>0.35272857440155708</v>
      </c>
    </row>
    <row r="5817" spans="1:21" x14ac:dyDescent="0.2">
      <c r="A5817" s="178">
        <v>42978</v>
      </c>
      <c r="B5817" s="179">
        <v>0.29166666666666669</v>
      </c>
      <c r="C5817" t="s">
        <v>349</v>
      </c>
      <c r="D5817">
        <v>2.61</v>
      </c>
      <c r="E5817">
        <v>2.65</v>
      </c>
      <c r="F5817">
        <v>2.5</v>
      </c>
      <c r="G5817">
        <v>2.99</v>
      </c>
      <c r="H5817" s="184">
        <f t="shared" ref="H5817:L5817" si="6338">H5793</f>
        <v>0.25</v>
      </c>
      <c r="I5817" s="185">
        <f t="shared" si="6338"/>
        <v>327</v>
      </c>
      <c r="J5817" s="185">
        <f t="shared" si="6338"/>
        <v>438</v>
      </c>
      <c r="K5817" s="185">
        <f t="shared" si="6338"/>
        <v>2985</v>
      </c>
      <c r="L5817" s="185">
        <f t="shared" si="6338"/>
        <v>1717</v>
      </c>
      <c r="M5817" s="147"/>
      <c r="N5817" s="143">
        <f t="shared" si="6284"/>
        <v>853.46999999999991</v>
      </c>
      <c r="O5817" s="143">
        <f t="shared" si="6280"/>
        <v>1160.7</v>
      </c>
      <c r="P5817" s="143">
        <f t="shared" si="6281"/>
        <v>7462.5</v>
      </c>
      <c r="Q5817" s="143">
        <f t="shared" si="6282"/>
        <v>5133.83</v>
      </c>
      <c r="R5817" s="188">
        <f t="shared" si="6285"/>
        <v>14610.5</v>
      </c>
      <c r="T5817">
        <v>32113.53</v>
      </c>
      <c r="U5817" s="190">
        <f t="shared" si="6286"/>
        <v>0.45496399804070126</v>
      </c>
    </row>
    <row r="5818" spans="1:21" x14ac:dyDescent="0.2">
      <c r="A5818" s="178">
        <v>42978</v>
      </c>
      <c r="B5818" s="179">
        <v>0.33333333333333331</v>
      </c>
      <c r="C5818" t="s">
        <v>349</v>
      </c>
      <c r="D5818">
        <v>2.61</v>
      </c>
      <c r="E5818">
        <v>1</v>
      </c>
      <c r="F5818">
        <v>2.5</v>
      </c>
      <c r="G5818">
        <v>2.4900000000000002</v>
      </c>
      <c r="H5818" s="184">
        <f t="shared" ref="H5818:L5818" si="6339">H5794</f>
        <v>0.29166666666666669</v>
      </c>
      <c r="I5818" s="185">
        <f t="shared" si="6339"/>
        <v>249</v>
      </c>
      <c r="J5818" s="185">
        <f t="shared" si="6339"/>
        <v>556</v>
      </c>
      <c r="K5818" s="185">
        <f t="shared" si="6339"/>
        <v>2872</v>
      </c>
      <c r="L5818" s="185">
        <f t="shared" si="6339"/>
        <v>2219</v>
      </c>
      <c r="M5818" s="147"/>
      <c r="N5818" s="143">
        <f t="shared" si="6284"/>
        <v>649.89</v>
      </c>
      <c r="O5818" s="143">
        <f t="shared" si="6280"/>
        <v>556</v>
      </c>
      <c r="P5818" s="143">
        <f t="shared" si="6281"/>
        <v>7180</v>
      </c>
      <c r="Q5818" s="143">
        <f t="shared" si="6282"/>
        <v>5525.31</v>
      </c>
      <c r="R5818" s="188">
        <f t="shared" si="6285"/>
        <v>13911.2</v>
      </c>
      <c r="T5818">
        <v>34603.53</v>
      </c>
      <c r="U5818" s="190">
        <f t="shared" si="6286"/>
        <v>0.40201678846059929</v>
      </c>
    </row>
    <row r="5819" spans="1:21" x14ac:dyDescent="0.2">
      <c r="A5819" s="178">
        <v>42978</v>
      </c>
      <c r="B5819" s="179">
        <v>0.375</v>
      </c>
      <c r="C5819" t="s">
        <v>349</v>
      </c>
      <c r="D5819">
        <v>3.11</v>
      </c>
      <c r="E5819">
        <v>2.5</v>
      </c>
      <c r="F5819">
        <v>2.5</v>
      </c>
      <c r="G5819">
        <v>2.99</v>
      </c>
      <c r="H5819" s="184">
        <f t="shared" ref="H5819:L5819" si="6340">H5795</f>
        <v>0.33333333333333331</v>
      </c>
      <c r="I5819" s="185">
        <f t="shared" si="6340"/>
        <v>256</v>
      </c>
      <c r="J5819" s="185">
        <f t="shared" si="6340"/>
        <v>306</v>
      </c>
      <c r="K5819" s="185">
        <f t="shared" si="6340"/>
        <v>2872</v>
      </c>
      <c r="L5819" s="185">
        <f t="shared" si="6340"/>
        <v>2219</v>
      </c>
      <c r="M5819" s="147"/>
      <c r="N5819" s="143">
        <f t="shared" si="6284"/>
        <v>796.16</v>
      </c>
      <c r="O5819" s="143">
        <f t="shared" si="6280"/>
        <v>765</v>
      </c>
      <c r="P5819" s="143">
        <f t="shared" si="6281"/>
        <v>7180</v>
      </c>
      <c r="Q5819" s="143">
        <f t="shared" si="6282"/>
        <v>6634.81</v>
      </c>
      <c r="R5819" s="188">
        <f t="shared" si="6285"/>
        <v>15375.970000000001</v>
      </c>
      <c r="T5819">
        <v>35270.239999999998</v>
      </c>
      <c r="U5819" s="190">
        <f t="shared" si="6286"/>
        <v>0.43594741629203548</v>
      </c>
    </row>
    <row r="5820" spans="1:21" x14ac:dyDescent="0.2">
      <c r="A5820" s="178">
        <v>42978</v>
      </c>
      <c r="B5820" s="179">
        <v>0.41666666666666669</v>
      </c>
      <c r="C5820" t="s">
        <v>349</v>
      </c>
      <c r="D5820">
        <v>2.61</v>
      </c>
      <c r="E5820">
        <v>3.83</v>
      </c>
      <c r="F5820">
        <v>4.03</v>
      </c>
      <c r="G5820">
        <v>3.82</v>
      </c>
      <c r="H5820" s="184">
        <f t="shared" ref="H5820:L5820" si="6341">H5796</f>
        <v>0.375</v>
      </c>
      <c r="I5820" s="185">
        <f t="shared" si="6341"/>
        <v>156</v>
      </c>
      <c r="J5820" s="185">
        <f t="shared" si="6341"/>
        <v>343</v>
      </c>
      <c r="K5820" s="185">
        <f t="shared" si="6341"/>
        <v>2872</v>
      </c>
      <c r="L5820" s="185">
        <f t="shared" si="6341"/>
        <v>2219</v>
      </c>
      <c r="M5820" s="147"/>
      <c r="N5820" s="143">
        <f t="shared" si="6284"/>
        <v>407.15999999999997</v>
      </c>
      <c r="O5820" s="143">
        <f t="shared" si="6280"/>
        <v>1313.69</v>
      </c>
      <c r="P5820" s="143">
        <f t="shared" si="6281"/>
        <v>11574.16</v>
      </c>
      <c r="Q5820" s="143">
        <f t="shared" si="6282"/>
        <v>8476.58</v>
      </c>
      <c r="R5820" s="188">
        <f t="shared" si="6285"/>
        <v>21771.59</v>
      </c>
      <c r="T5820">
        <v>36792.18</v>
      </c>
      <c r="U5820" s="190">
        <f t="shared" si="6286"/>
        <v>0.59174503929911193</v>
      </c>
    </row>
    <row r="5821" spans="1:21" x14ac:dyDescent="0.2">
      <c r="A5821" s="178">
        <v>42978</v>
      </c>
      <c r="B5821" s="179">
        <v>0.45833333333333331</v>
      </c>
      <c r="C5821" t="s">
        <v>349</v>
      </c>
      <c r="D5821">
        <v>2.61</v>
      </c>
      <c r="E5821">
        <v>4.75</v>
      </c>
      <c r="F5821">
        <v>4.8600000000000003</v>
      </c>
      <c r="G5821">
        <v>2.72</v>
      </c>
      <c r="H5821" s="184">
        <f t="shared" ref="H5821:L5821" si="6342">H5797</f>
        <v>0.41666666666666669</v>
      </c>
      <c r="I5821" s="185">
        <f t="shared" si="6342"/>
        <v>196</v>
      </c>
      <c r="J5821" s="185">
        <f t="shared" si="6342"/>
        <v>315</v>
      </c>
      <c r="K5821" s="185">
        <f t="shared" si="6342"/>
        <v>2872</v>
      </c>
      <c r="L5821" s="185">
        <f t="shared" si="6342"/>
        <v>2219</v>
      </c>
      <c r="M5821" s="147"/>
      <c r="N5821" s="143">
        <f t="shared" si="6284"/>
        <v>511.56</v>
      </c>
      <c r="O5821" s="143">
        <f t="shared" si="6280"/>
        <v>1496.25</v>
      </c>
      <c r="P5821" s="143">
        <f t="shared" si="6281"/>
        <v>13957.92</v>
      </c>
      <c r="Q5821" s="143">
        <f t="shared" si="6282"/>
        <v>6035.68</v>
      </c>
      <c r="R5821" s="188">
        <f t="shared" si="6285"/>
        <v>22001.41</v>
      </c>
      <c r="T5821">
        <v>39737.360000000001</v>
      </c>
      <c r="U5821" s="190">
        <f t="shared" si="6286"/>
        <v>0.55367065149773409</v>
      </c>
    </row>
    <row r="5822" spans="1:21" x14ac:dyDescent="0.2">
      <c r="A5822" s="178">
        <v>42978</v>
      </c>
      <c r="B5822" s="179">
        <v>0.5</v>
      </c>
      <c r="C5822" t="s">
        <v>349</v>
      </c>
      <c r="D5822">
        <v>1.5</v>
      </c>
      <c r="E5822">
        <v>6.69</v>
      </c>
      <c r="F5822">
        <v>6.89</v>
      </c>
      <c r="G5822">
        <v>2.99</v>
      </c>
      <c r="H5822" s="184">
        <f t="shared" ref="H5822:L5822" si="6343">H5798</f>
        <v>0.45833333333333331</v>
      </c>
      <c r="I5822" s="185">
        <f t="shared" si="6343"/>
        <v>226</v>
      </c>
      <c r="J5822" s="185">
        <f t="shared" si="6343"/>
        <v>326</v>
      </c>
      <c r="K5822" s="185">
        <f t="shared" si="6343"/>
        <v>2842</v>
      </c>
      <c r="L5822" s="185">
        <f t="shared" si="6343"/>
        <v>1635</v>
      </c>
      <c r="M5822" s="147"/>
      <c r="N5822" s="143">
        <f t="shared" si="6284"/>
        <v>339</v>
      </c>
      <c r="O5822" s="143">
        <f t="shared" si="6280"/>
        <v>2180.94</v>
      </c>
      <c r="P5822" s="143">
        <f t="shared" si="6281"/>
        <v>19581.379999999997</v>
      </c>
      <c r="Q5822" s="143">
        <f t="shared" si="6282"/>
        <v>4888.6500000000005</v>
      </c>
      <c r="R5822" s="188">
        <f t="shared" si="6285"/>
        <v>26989.969999999998</v>
      </c>
      <c r="T5822">
        <v>43229.52</v>
      </c>
      <c r="U5822" s="190">
        <f t="shared" si="6286"/>
        <v>0.62434119092694063</v>
      </c>
    </row>
    <row r="5823" spans="1:21" x14ac:dyDescent="0.2">
      <c r="A5823" s="178">
        <v>42978</v>
      </c>
      <c r="B5823" s="179">
        <v>0.54166666666666663</v>
      </c>
      <c r="C5823" t="s">
        <v>349</v>
      </c>
      <c r="D5823">
        <v>1.01</v>
      </c>
      <c r="E5823">
        <v>9.01</v>
      </c>
      <c r="F5823">
        <v>10.51</v>
      </c>
      <c r="G5823">
        <v>1</v>
      </c>
      <c r="H5823" s="184">
        <f t="shared" ref="H5823:L5823" si="6344">H5799</f>
        <v>0.5</v>
      </c>
      <c r="I5823" s="185">
        <f t="shared" si="6344"/>
        <v>222</v>
      </c>
      <c r="J5823" s="185">
        <f t="shared" si="6344"/>
        <v>319</v>
      </c>
      <c r="K5823" s="185">
        <f t="shared" si="6344"/>
        <v>2842</v>
      </c>
      <c r="L5823" s="185">
        <f t="shared" si="6344"/>
        <v>1635</v>
      </c>
      <c r="M5823" s="147"/>
      <c r="N5823" s="143">
        <f t="shared" si="6284"/>
        <v>224.22</v>
      </c>
      <c r="O5823" s="143">
        <f t="shared" si="6280"/>
        <v>2874.19</v>
      </c>
      <c r="P5823" s="143">
        <f t="shared" si="6281"/>
        <v>29869.42</v>
      </c>
      <c r="Q5823" s="143">
        <f t="shared" si="6282"/>
        <v>1635</v>
      </c>
      <c r="R5823" s="188">
        <f t="shared" si="6285"/>
        <v>34602.83</v>
      </c>
      <c r="T5823">
        <v>46585.01</v>
      </c>
      <c r="U5823" s="190">
        <f t="shared" si="6286"/>
        <v>0.74278893575422655</v>
      </c>
    </row>
    <row r="5824" spans="1:21" x14ac:dyDescent="0.2">
      <c r="A5824" s="178">
        <v>42978</v>
      </c>
      <c r="B5824" s="179">
        <v>0.58333333333333337</v>
      </c>
      <c r="C5824" t="s">
        <v>349</v>
      </c>
      <c r="D5824">
        <v>2</v>
      </c>
      <c r="E5824">
        <v>14.21</v>
      </c>
      <c r="F5824">
        <v>17.100000000000001</v>
      </c>
      <c r="G5824">
        <v>3.56</v>
      </c>
      <c r="H5824" s="184">
        <f t="shared" ref="H5824:L5824" si="6345">H5800</f>
        <v>0.54166666666666663</v>
      </c>
      <c r="I5824" s="185">
        <f t="shared" si="6345"/>
        <v>195</v>
      </c>
      <c r="J5824" s="185">
        <f t="shared" si="6345"/>
        <v>299</v>
      </c>
      <c r="K5824" s="185">
        <f t="shared" si="6345"/>
        <v>2842</v>
      </c>
      <c r="L5824" s="185">
        <f t="shared" si="6345"/>
        <v>1635</v>
      </c>
      <c r="M5824" s="147"/>
      <c r="N5824" s="143">
        <f t="shared" si="6284"/>
        <v>390</v>
      </c>
      <c r="O5824" s="143">
        <f t="shared" si="6280"/>
        <v>4248.79</v>
      </c>
      <c r="P5824" s="143">
        <f t="shared" si="6281"/>
        <v>48598.200000000004</v>
      </c>
      <c r="Q5824" s="143">
        <f t="shared" si="6282"/>
        <v>5820.6</v>
      </c>
      <c r="R5824" s="188">
        <f t="shared" si="6285"/>
        <v>59057.590000000004</v>
      </c>
      <c r="T5824">
        <v>49405.33</v>
      </c>
      <c r="U5824" s="190">
        <f t="shared" si="6286"/>
        <v>1.195368799277325</v>
      </c>
    </row>
    <row r="5825" spans="1:21" x14ac:dyDescent="0.2">
      <c r="A5825" s="178">
        <v>42978</v>
      </c>
      <c r="B5825" s="179">
        <v>0.625</v>
      </c>
      <c r="C5825" t="s">
        <v>349</v>
      </c>
      <c r="D5825">
        <v>1.69</v>
      </c>
      <c r="E5825">
        <v>17</v>
      </c>
      <c r="F5825">
        <v>22.64</v>
      </c>
      <c r="G5825">
        <v>2.99</v>
      </c>
      <c r="H5825" s="184">
        <f t="shared" ref="H5825:L5825" si="6346">H5801</f>
        <v>0.58333333333333337</v>
      </c>
      <c r="I5825" s="185">
        <f t="shared" si="6346"/>
        <v>205</v>
      </c>
      <c r="J5825" s="185">
        <f t="shared" si="6346"/>
        <v>237</v>
      </c>
      <c r="K5825" s="185">
        <f t="shared" si="6346"/>
        <v>2842</v>
      </c>
      <c r="L5825" s="185">
        <f t="shared" si="6346"/>
        <v>1635</v>
      </c>
      <c r="M5825" s="147"/>
      <c r="N5825" s="143">
        <f t="shared" si="6284"/>
        <v>346.45</v>
      </c>
      <c r="O5825" s="143">
        <f t="shared" si="6280"/>
        <v>4029</v>
      </c>
      <c r="P5825" s="143">
        <f t="shared" si="6281"/>
        <v>64342.880000000005</v>
      </c>
      <c r="Q5825" s="143">
        <f t="shared" si="6282"/>
        <v>4888.6500000000005</v>
      </c>
      <c r="R5825" s="188">
        <f t="shared" si="6285"/>
        <v>73606.98</v>
      </c>
      <c r="T5825">
        <v>52062.81</v>
      </c>
      <c r="U5825" s="190">
        <f t="shared" si="6286"/>
        <v>1.4138111254463599</v>
      </c>
    </row>
    <row r="5826" spans="1:21" x14ac:dyDescent="0.2">
      <c r="A5826" s="178">
        <v>42978</v>
      </c>
      <c r="B5826" s="179">
        <v>0.66666666666666663</v>
      </c>
      <c r="C5826" t="s">
        <v>349</v>
      </c>
      <c r="D5826">
        <v>2.11</v>
      </c>
      <c r="E5826">
        <v>28.2</v>
      </c>
      <c r="F5826">
        <v>39.119999999999997</v>
      </c>
      <c r="G5826">
        <v>2.99</v>
      </c>
      <c r="H5826" s="184">
        <f t="shared" ref="H5826:L5826" si="6347">H5802</f>
        <v>0.625</v>
      </c>
      <c r="I5826" s="185">
        <f t="shared" si="6347"/>
        <v>212</v>
      </c>
      <c r="J5826" s="185">
        <f t="shared" si="6347"/>
        <v>213</v>
      </c>
      <c r="K5826" s="185">
        <f t="shared" si="6347"/>
        <v>2842</v>
      </c>
      <c r="L5826" s="185">
        <f t="shared" si="6347"/>
        <v>1380</v>
      </c>
      <c r="M5826" s="147"/>
      <c r="N5826" s="143">
        <f t="shared" si="6284"/>
        <v>447.32</v>
      </c>
      <c r="O5826" s="143">
        <f t="shared" si="6280"/>
        <v>6006.5999999999995</v>
      </c>
      <c r="P5826" s="143">
        <f t="shared" si="6281"/>
        <v>111179.04</v>
      </c>
      <c r="Q5826" s="143">
        <f t="shared" si="6282"/>
        <v>4126.2000000000007</v>
      </c>
      <c r="R5826" s="188">
        <f t="shared" si="6285"/>
        <v>121759.15999999999</v>
      </c>
      <c r="T5826">
        <v>54157.14</v>
      </c>
      <c r="U5826" s="190">
        <f t="shared" si="6286"/>
        <v>2.2482568318784928</v>
      </c>
    </row>
    <row r="5827" spans="1:21" x14ac:dyDescent="0.2">
      <c r="A5827" s="178">
        <v>42978</v>
      </c>
      <c r="B5827" s="179">
        <v>0.70833333333333337</v>
      </c>
      <c r="C5827" t="s">
        <v>349</v>
      </c>
      <c r="D5827">
        <v>2.14</v>
      </c>
      <c r="E5827">
        <v>39.630000000000003</v>
      </c>
      <c r="F5827">
        <v>49.07</v>
      </c>
      <c r="G5827">
        <v>2.99</v>
      </c>
      <c r="H5827" s="184">
        <f t="shared" ref="H5827:L5827" si="6348">H5803</f>
        <v>0.66666666666666663</v>
      </c>
      <c r="I5827" s="185">
        <f t="shared" si="6348"/>
        <v>191</v>
      </c>
      <c r="J5827" s="185">
        <f t="shared" si="6348"/>
        <v>237</v>
      </c>
      <c r="K5827" s="185">
        <f t="shared" si="6348"/>
        <v>2842</v>
      </c>
      <c r="L5827" s="185">
        <f t="shared" si="6348"/>
        <v>1380</v>
      </c>
      <c r="M5827" s="147"/>
      <c r="N5827" s="143">
        <f t="shared" si="6284"/>
        <v>408.74</v>
      </c>
      <c r="O5827" s="143">
        <f t="shared" si="6280"/>
        <v>9392.3100000000013</v>
      </c>
      <c r="P5827" s="143">
        <f t="shared" si="6281"/>
        <v>139456.94</v>
      </c>
      <c r="Q5827" s="143">
        <f t="shared" si="6282"/>
        <v>4126.2000000000007</v>
      </c>
      <c r="R5827" s="188">
        <f t="shared" si="6285"/>
        <v>153384.19</v>
      </c>
      <c r="T5827">
        <v>55600.959999999999</v>
      </c>
      <c r="U5827" s="190">
        <f t="shared" si="6286"/>
        <v>2.7586608216836543</v>
      </c>
    </row>
    <row r="5828" spans="1:21" x14ac:dyDescent="0.2">
      <c r="A5828" s="178">
        <v>42978</v>
      </c>
      <c r="B5828" s="179">
        <v>0.75</v>
      </c>
      <c r="C5828" t="s">
        <v>349</v>
      </c>
      <c r="D5828">
        <v>2.13</v>
      </c>
      <c r="E5828">
        <v>20.54</v>
      </c>
      <c r="F5828">
        <v>32</v>
      </c>
      <c r="G5828">
        <v>2.99</v>
      </c>
      <c r="H5828" s="184">
        <f t="shared" ref="H5828:L5828" si="6349">H5804</f>
        <v>0.70833333333333337</v>
      </c>
      <c r="I5828" s="185">
        <f t="shared" si="6349"/>
        <v>218</v>
      </c>
      <c r="J5828" s="185">
        <f t="shared" si="6349"/>
        <v>258</v>
      </c>
      <c r="K5828" s="185">
        <f t="shared" si="6349"/>
        <v>2842</v>
      </c>
      <c r="L5828" s="185">
        <f t="shared" si="6349"/>
        <v>1380</v>
      </c>
      <c r="M5828" s="147"/>
      <c r="N5828" s="143">
        <f t="shared" si="6284"/>
        <v>464.34</v>
      </c>
      <c r="O5828" s="143">
        <f t="shared" ref="O5828:O5891" si="6350">E5828*J5828</f>
        <v>5299.32</v>
      </c>
      <c r="P5828" s="143">
        <f t="shared" ref="P5828:P5891" si="6351">F5828*K5828</f>
        <v>90944</v>
      </c>
      <c r="Q5828" s="143">
        <f t="shared" ref="Q5828:Q5891" si="6352">G5828*L5828</f>
        <v>4126.2000000000007</v>
      </c>
      <c r="R5828" s="188">
        <f t="shared" si="6285"/>
        <v>100833.86</v>
      </c>
      <c r="T5828">
        <v>56548.19</v>
      </c>
      <c r="U5828" s="190">
        <f t="shared" si="6286"/>
        <v>1.7831492042450872</v>
      </c>
    </row>
    <row r="5829" spans="1:21" x14ac:dyDescent="0.2">
      <c r="A5829" s="178">
        <v>42978</v>
      </c>
      <c r="B5829" s="179">
        <v>0.79166666666666663</v>
      </c>
      <c r="C5829" t="s">
        <v>349</v>
      </c>
      <c r="D5829">
        <v>3.5</v>
      </c>
      <c r="E5829">
        <v>8.06</v>
      </c>
      <c r="F5829">
        <v>13.47</v>
      </c>
      <c r="G5829">
        <v>2.99</v>
      </c>
      <c r="H5829" s="184">
        <f t="shared" ref="H5829:L5829" si="6353">H5805</f>
        <v>0.75</v>
      </c>
      <c r="I5829" s="185">
        <f t="shared" si="6353"/>
        <v>240</v>
      </c>
      <c r="J5829" s="185">
        <f t="shared" si="6353"/>
        <v>365</v>
      </c>
      <c r="K5829" s="185">
        <f t="shared" si="6353"/>
        <v>2842</v>
      </c>
      <c r="L5829" s="185">
        <f t="shared" si="6353"/>
        <v>1380</v>
      </c>
      <c r="M5829" s="147"/>
      <c r="N5829" s="143">
        <f t="shared" ref="N5829:N5892" si="6354">D5829*I5829</f>
        <v>840</v>
      </c>
      <c r="O5829" s="143">
        <f t="shared" si="6350"/>
        <v>2941.9</v>
      </c>
      <c r="P5829" s="143">
        <f t="shared" si="6351"/>
        <v>38281.740000000005</v>
      </c>
      <c r="Q5829" s="143">
        <f t="shared" si="6352"/>
        <v>4126.2000000000007</v>
      </c>
      <c r="R5829" s="188">
        <f t="shared" ref="R5829:R5892" si="6355">SUM(N5829:Q5829)</f>
        <v>46189.840000000011</v>
      </c>
      <c r="T5829">
        <v>56238.18</v>
      </c>
      <c r="U5829" s="190">
        <f t="shared" ref="U5829:U5892" si="6356">R5829/T5829</f>
        <v>0.82132529893392725</v>
      </c>
    </row>
    <row r="5830" spans="1:21" x14ac:dyDescent="0.2">
      <c r="A5830" s="178">
        <v>42978</v>
      </c>
      <c r="B5830" s="179">
        <v>0.83333333333333337</v>
      </c>
      <c r="C5830" t="s">
        <v>349</v>
      </c>
      <c r="D5830">
        <v>3.5</v>
      </c>
      <c r="E5830">
        <v>9</v>
      </c>
      <c r="F5830">
        <v>11.83</v>
      </c>
      <c r="G5830">
        <v>1.95</v>
      </c>
      <c r="H5830" s="184">
        <f t="shared" ref="H5830:L5830" si="6357">H5806</f>
        <v>0.79166666666666663</v>
      </c>
      <c r="I5830" s="185">
        <f t="shared" si="6357"/>
        <v>320</v>
      </c>
      <c r="J5830" s="185">
        <f t="shared" si="6357"/>
        <v>214</v>
      </c>
      <c r="K5830" s="185">
        <f t="shared" si="6357"/>
        <v>2842</v>
      </c>
      <c r="L5830" s="185">
        <f t="shared" si="6357"/>
        <v>1426</v>
      </c>
      <c r="M5830" s="147"/>
      <c r="N5830" s="143">
        <f t="shared" si="6354"/>
        <v>1120</v>
      </c>
      <c r="O5830" s="143">
        <f t="shared" si="6350"/>
        <v>1926</v>
      </c>
      <c r="P5830" s="143">
        <f t="shared" si="6351"/>
        <v>33620.86</v>
      </c>
      <c r="Q5830" s="143">
        <f t="shared" si="6352"/>
        <v>2780.7</v>
      </c>
      <c r="R5830" s="188">
        <f t="shared" si="6355"/>
        <v>39447.56</v>
      </c>
      <c r="T5830">
        <v>54476.34</v>
      </c>
      <c r="U5830" s="190">
        <f t="shared" si="6356"/>
        <v>0.72412280266992979</v>
      </c>
    </row>
    <row r="5831" spans="1:21" x14ac:dyDescent="0.2">
      <c r="A5831" s="178">
        <v>42978</v>
      </c>
      <c r="B5831" s="179">
        <v>0.875</v>
      </c>
      <c r="C5831" t="s">
        <v>349</v>
      </c>
      <c r="D5831">
        <v>3.5</v>
      </c>
      <c r="E5831">
        <v>7.88</v>
      </c>
      <c r="F5831">
        <v>10.61</v>
      </c>
      <c r="G5831">
        <v>1.19</v>
      </c>
      <c r="H5831" s="184">
        <f t="shared" ref="H5831:L5831" si="6358">H5807</f>
        <v>0.83333333333333337</v>
      </c>
      <c r="I5831" s="185">
        <f t="shared" si="6358"/>
        <v>322</v>
      </c>
      <c r="J5831" s="185">
        <f t="shared" si="6358"/>
        <v>178</v>
      </c>
      <c r="K5831" s="185">
        <f t="shared" si="6358"/>
        <v>2842</v>
      </c>
      <c r="L5831" s="185">
        <f t="shared" si="6358"/>
        <v>1426</v>
      </c>
      <c r="M5831" s="147"/>
      <c r="N5831" s="143">
        <f t="shared" si="6354"/>
        <v>1127</v>
      </c>
      <c r="O5831" s="143">
        <f t="shared" si="6350"/>
        <v>1402.6399999999999</v>
      </c>
      <c r="P5831" s="143">
        <f t="shared" si="6351"/>
        <v>30153.62</v>
      </c>
      <c r="Q5831" s="143">
        <f t="shared" si="6352"/>
        <v>1696.9399999999998</v>
      </c>
      <c r="R5831" s="188">
        <f t="shared" si="6355"/>
        <v>34380.199999999997</v>
      </c>
      <c r="T5831">
        <v>51918.03</v>
      </c>
      <c r="U5831" s="190">
        <f t="shared" si="6356"/>
        <v>0.66220155117595947</v>
      </c>
    </row>
    <row r="5832" spans="1:21" x14ac:dyDescent="0.2">
      <c r="A5832" s="178">
        <v>42978</v>
      </c>
      <c r="B5832" s="179">
        <v>0.91666666666666663</v>
      </c>
      <c r="C5832" t="s">
        <v>349</v>
      </c>
      <c r="D5832">
        <v>20</v>
      </c>
      <c r="E5832">
        <v>5</v>
      </c>
      <c r="F5832">
        <v>7.31</v>
      </c>
      <c r="G5832">
        <v>1</v>
      </c>
      <c r="H5832" s="184">
        <f t="shared" ref="H5832:L5832" si="6359">H5808</f>
        <v>0.875</v>
      </c>
      <c r="I5832" s="185">
        <f t="shared" si="6359"/>
        <v>337</v>
      </c>
      <c r="J5832" s="185">
        <f t="shared" si="6359"/>
        <v>173</v>
      </c>
      <c r="K5832" s="185">
        <f t="shared" si="6359"/>
        <v>2842</v>
      </c>
      <c r="L5832" s="185">
        <f t="shared" si="6359"/>
        <v>1426</v>
      </c>
      <c r="M5832" s="147"/>
      <c r="N5832" s="143">
        <f t="shared" si="6354"/>
        <v>6740</v>
      </c>
      <c r="O5832" s="143">
        <f t="shared" si="6350"/>
        <v>865</v>
      </c>
      <c r="P5832" s="143">
        <f t="shared" si="6351"/>
        <v>20775.02</v>
      </c>
      <c r="Q5832" s="143">
        <f t="shared" si="6352"/>
        <v>1426</v>
      </c>
      <c r="R5832" s="188">
        <f t="shared" si="6355"/>
        <v>29806.02</v>
      </c>
      <c r="T5832">
        <v>50543.33</v>
      </c>
      <c r="U5832" s="190">
        <f t="shared" si="6356"/>
        <v>0.58971223304835674</v>
      </c>
    </row>
    <row r="5833" spans="1:21" x14ac:dyDescent="0.2">
      <c r="A5833" s="178">
        <v>42978</v>
      </c>
      <c r="B5833" s="179">
        <v>0.95833333333333337</v>
      </c>
      <c r="C5833" t="s">
        <v>349</v>
      </c>
      <c r="D5833">
        <v>30</v>
      </c>
      <c r="E5833">
        <v>2.61</v>
      </c>
      <c r="F5833">
        <v>3</v>
      </c>
      <c r="G5833">
        <v>0.12</v>
      </c>
      <c r="H5833" s="184">
        <f t="shared" ref="H5833:L5833" si="6360">H5809</f>
        <v>0.91666666666666663</v>
      </c>
      <c r="I5833" s="185">
        <f t="shared" si="6360"/>
        <v>394</v>
      </c>
      <c r="J5833" s="185">
        <f t="shared" si="6360"/>
        <v>194</v>
      </c>
      <c r="K5833" s="185">
        <f t="shared" si="6360"/>
        <v>2842</v>
      </c>
      <c r="L5833" s="185">
        <f t="shared" si="6360"/>
        <v>1426</v>
      </c>
      <c r="M5833" s="147"/>
      <c r="N5833" s="143">
        <f t="shared" si="6354"/>
        <v>11820</v>
      </c>
      <c r="O5833" s="143">
        <f t="shared" si="6350"/>
        <v>506.34</v>
      </c>
      <c r="P5833" s="143">
        <f t="shared" si="6351"/>
        <v>8526</v>
      </c>
      <c r="Q5833" s="143">
        <f t="shared" si="6352"/>
        <v>171.12</v>
      </c>
      <c r="R5833" s="188">
        <f t="shared" si="6355"/>
        <v>21023.46</v>
      </c>
      <c r="T5833">
        <v>47682.65</v>
      </c>
      <c r="U5833" s="190">
        <f t="shared" si="6356"/>
        <v>0.44090376688376165</v>
      </c>
    </row>
    <row r="5834" spans="1:21" x14ac:dyDescent="0.2">
      <c r="A5834" s="178">
        <v>42978</v>
      </c>
      <c r="B5834" s="180">
        <v>1</v>
      </c>
      <c r="C5834" t="s">
        <v>349</v>
      </c>
      <c r="D5834">
        <v>27.74</v>
      </c>
      <c r="E5834">
        <v>2.21</v>
      </c>
      <c r="F5834">
        <v>3.91</v>
      </c>
      <c r="G5834">
        <v>0.01</v>
      </c>
      <c r="H5834" s="184">
        <f t="shared" ref="H5834:L5834" si="6361">H5810</f>
        <v>0.95833333333333337</v>
      </c>
      <c r="I5834" s="185">
        <f t="shared" si="6361"/>
        <v>389</v>
      </c>
      <c r="J5834" s="185">
        <f t="shared" si="6361"/>
        <v>265</v>
      </c>
      <c r="K5834" s="185">
        <f t="shared" si="6361"/>
        <v>2985</v>
      </c>
      <c r="L5834" s="185">
        <f t="shared" si="6361"/>
        <v>1111</v>
      </c>
      <c r="M5834" s="147"/>
      <c r="N5834" s="143">
        <f t="shared" si="6354"/>
        <v>10790.859999999999</v>
      </c>
      <c r="O5834" s="143">
        <f t="shared" si="6350"/>
        <v>585.65</v>
      </c>
      <c r="P5834" s="143">
        <f t="shared" si="6351"/>
        <v>11671.35</v>
      </c>
      <c r="Q5834" s="143">
        <f t="shared" si="6352"/>
        <v>11.11</v>
      </c>
      <c r="R5834" s="188">
        <f t="shared" si="6355"/>
        <v>23058.97</v>
      </c>
      <c r="T5834">
        <v>43724.62</v>
      </c>
      <c r="U5834" s="190">
        <f t="shared" si="6356"/>
        <v>0.52736810520022814</v>
      </c>
    </row>
    <row r="5835" spans="1:21" x14ac:dyDescent="0.2">
      <c r="A5835" s="178">
        <v>42979</v>
      </c>
      <c r="B5835" s="179">
        <v>4.1666666666666664E-2</v>
      </c>
      <c r="C5835" t="s">
        <v>349</v>
      </c>
      <c r="D5835">
        <v>10.43</v>
      </c>
      <c r="E5835">
        <v>2.61</v>
      </c>
      <c r="F5835">
        <v>3</v>
      </c>
      <c r="G5835">
        <v>0.5</v>
      </c>
      <c r="H5835" s="184">
        <f t="shared" ref="H5835:L5835" si="6362">H5811</f>
        <v>1</v>
      </c>
      <c r="I5835" s="185">
        <f t="shared" si="6362"/>
        <v>362</v>
      </c>
      <c r="J5835" s="185">
        <f t="shared" si="6362"/>
        <v>243</v>
      </c>
      <c r="K5835" s="185">
        <f t="shared" si="6362"/>
        <v>2985</v>
      </c>
      <c r="L5835" s="185">
        <f t="shared" si="6362"/>
        <v>1111</v>
      </c>
      <c r="M5835" s="147"/>
      <c r="N5835" s="143">
        <f t="shared" si="6354"/>
        <v>3775.66</v>
      </c>
      <c r="O5835" s="143">
        <f t="shared" si="6350"/>
        <v>634.23</v>
      </c>
      <c r="P5835" s="143">
        <f t="shared" si="6351"/>
        <v>8955</v>
      </c>
      <c r="Q5835" s="143">
        <f t="shared" si="6352"/>
        <v>555.5</v>
      </c>
      <c r="R5835" s="188">
        <f t="shared" si="6355"/>
        <v>13920.39</v>
      </c>
      <c r="T5835">
        <v>39673.300000000003</v>
      </c>
      <c r="U5835" s="190">
        <f t="shared" si="6356"/>
        <v>0.35087552585744058</v>
      </c>
    </row>
    <row r="5836" spans="1:21" x14ac:dyDescent="0.2">
      <c r="A5836" s="178">
        <v>42979</v>
      </c>
      <c r="B5836" s="179">
        <v>8.3333333333333329E-2</v>
      </c>
      <c r="C5836" t="s">
        <v>349</v>
      </c>
      <c r="D5836">
        <v>6.25</v>
      </c>
      <c r="E5836">
        <v>1.2</v>
      </c>
      <c r="F5836">
        <v>2.75</v>
      </c>
      <c r="G5836">
        <v>0.5</v>
      </c>
      <c r="H5836" s="184">
        <f t="shared" ref="H5836:L5836" si="6363">H5812</f>
        <v>4.1666666666666664E-2</v>
      </c>
      <c r="I5836" s="185">
        <f t="shared" si="6363"/>
        <v>294</v>
      </c>
      <c r="J5836" s="185">
        <f t="shared" si="6363"/>
        <v>212</v>
      </c>
      <c r="K5836" s="185">
        <f t="shared" si="6363"/>
        <v>2985</v>
      </c>
      <c r="L5836" s="185">
        <f t="shared" si="6363"/>
        <v>1111</v>
      </c>
      <c r="M5836" s="147"/>
      <c r="N5836" s="143">
        <f t="shared" si="6354"/>
        <v>1837.5</v>
      </c>
      <c r="O5836" s="143">
        <f t="shared" si="6350"/>
        <v>254.39999999999998</v>
      </c>
      <c r="P5836" s="143">
        <f t="shared" si="6351"/>
        <v>8208.75</v>
      </c>
      <c r="Q5836" s="143">
        <f t="shared" si="6352"/>
        <v>555.5</v>
      </c>
      <c r="R5836" s="188">
        <f t="shared" si="6355"/>
        <v>10856.15</v>
      </c>
      <c r="T5836">
        <v>36319.129999999997</v>
      </c>
      <c r="U5836" s="190">
        <f t="shared" si="6356"/>
        <v>0.29890996838305323</v>
      </c>
    </row>
    <row r="5837" spans="1:21" x14ac:dyDescent="0.2">
      <c r="A5837" s="178">
        <v>42979</v>
      </c>
      <c r="B5837" s="179">
        <v>0.125</v>
      </c>
      <c r="C5837" t="s">
        <v>349</v>
      </c>
      <c r="D5837">
        <v>5.32</v>
      </c>
      <c r="E5837">
        <v>1</v>
      </c>
      <c r="F5837">
        <v>2.75</v>
      </c>
      <c r="G5837">
        <v>1.29</v>
      </c>
      <c r="H5837" s="184">
        <f t="shared" ref="H5837:L5837" si="6364">H5813</f>
        <v>8.3333333333333329E-2</v>
      </c>
      <c r="I5837" s="185">
        <f t="shared" si="6364"/>
        <v>236</v>
      </c>
      <c r="J5837" s="185">
        <f t="shared" si="6364"/>
        <v>179</v>
      </c>
      <c r="K5837" s="185">
        <f t="shared" si="6364"/>
        <v>2985</v>
      </c>
      <c r="L5837" s="185">
        <f t="shared" si="6364"/>
        <v>1111</v>
      </c>
      <c r="M5837" s="147"/>
      <c r="N5837" s="143">
        <f t="shared" si="6354"/>
        <v>1255.52</v>
      </c>
      <c r="O5837" s="143">
        <f t="shared" si="6350"/>
        <v>179</v>
      </c>
      <c r="P5837" s="143">
        <f t="shared" si="6351"/>
        <v>8208.75</v>
      </c>
      <c r="Q5837" s="143">
        <f t="shared" si="6352"/>
        <v>1433.19</v>
      </c>
      <c r="R5837" s="188">
        <f t="shared" si="6355"/>
        <v>11076.460000000001</v>
      </c>
      <c r="T5837">
        <v>34113.99</v>
      </c>
      <c r="U5837" s="190">
        <f t="shared" si="6356"/>
        <v>0.32468966544224237</v>
      </c>
    </row>
    <row r="5838" spans="1:21" x14ac:dyDescent="0.2">
      <c r="A5838" s="178">
        <v>42979</v>
      </c>
      <c r="B5838" s="179">
        <v>0.16666666666666666</v>
      </c>
      <c r="C5838" t="s">
        <v>349</v>
      </c>
      <c r="D5838">
        <v>5</v>
      </c>
      <c r="E5838">
        <v>1</v>
      </c>
      <c r="F5838">
        <v>2.75</v>
      </c>
      <c r="G5838">
        <v>1.2</v>
      </c>
      <c r="H5838" s="184">
        <f t="shared" ref="H5838:L5838" si="6365">H5814</f>
        <v>0.125</v>
      </c>
      <c r="I5838" s="185">
        <f t="shared" si="6365"/>
        <v>201</v>
      </c>
      <c r="J5838" s="185">
        <f t="shared" si="6365"/>
        <v>205</v>
      </c>
      <c r="K5838" s="185">
        <f t="shared" si="6365"/>
        <v>2985</v>
      </c>
      <c r="L5838" s="185">
        <f t="shared" si="6365"/>
        <v>1717</v>
      </c>
      <c r="M5838" s="147"/>
      <c r="N5838" s="143">
        <f t="shared" si="6354"/>
        <v>1005</v>
      </c>
      <c r="O5838" s="143">
        <f t="shared" si="6350"/>
        <v>205</v>
      </c>
      <c r="P5838" s="143">
        <f t="shared" si="6351"/>
        <v>8208.75</v>
      </c>
      <c r="Q5838" s="143">
        <f t="shared" si="6352"/>
        <v>2060.4</v>
      </c>
      <c r="R5838" s="188">
        <f t="shared" si="6355"/>
        <v>11479.15</v>
      </c>
      <c r="T5838">
        <v>32603.35</v>
      </c>
      <c r="U5838" s="190">
        <f t="shared" si="6356"/>
        <v>0.35208498513189596</v>
      </c>
    </row>
    <row r="5839" spans="1:21" x14ac:dyDescent="0.2">
      <c r="A5839" s="178">
        <v>42979</v>
      </c>
      <c r="B5839" s="179">
        <v>0.20833333333333334</v>
      </c>
      <c r="C5839" t="s">
        <v>349</v>
      </c>
      <c r="D5839">
        <v>5</v>
      </c>
      <c r="E5839">
        <v>1.2</v>
      </c>
      <c r="F5839">
        <v>2.75</v>
      </c>
      <c r="G5839">
        <v>1.29</v>
      </c>
      <c r="H5839" s="184">
        <f t="shared" ref="H5839:L5839" si="6366">H5815</f>
        <v>0.16666666666666666</v>
      </c>
      <c r="I5839" s="185">
        <f t="shared" si="6366"/>
        <v>185</v>
      </c>
      <c r="J5839" s="185">
        <f t="shared" si="6366"/>
        <v>205</v>
      </c>
      <c r="K5839" s="185">
        <f t="shared" si="6366"/>
        <v>2985</v>
      </c>
      <c r="L5839" s="185">
        <f t="shared" si="6366"/>
        <v>1717</v>
      </c>
      <c r="M5839" s="147"/>
      <c r="N5839" s="143">
        <f t="shared" si="6354"/>
        <v>925</v>
      </c>
      <c r="O5839" s="143">
        <f t="shared" si="6350"/>
        <v>246</v>
      </c>
      <c r="P5839" s="143">
        <f t="shared" si="6351"/>
        <v>8208.75</v>
      </c>
      <c r="Q5839" s="143">
        <f t="shared" si="6352"/>
        <v>2214.9299999999998</v>
      </c>
      <c r="R5839" s="188">
        <f t="shared" si="6355"/>
        <v>11594.68</v>
      </c>
      <c r="T5839">
        <v>31702.720000000001</v>
      </c>
      <c r="U5839" s="190">
        <f t="shared" si="6356"/>
        <v>0.36573139465635757</v>
      </c>
    </row>
    <row r="5840" spans="1:21" x14ac:dyDescent="0.2">
      <c r="A5840" s="178">
        <v>42979</v>
      </c>
      <c r="B5840" s="179">
        <v>0.25</v>
      </c>
      <c r="C5840" t="s">
        <v>349</v>
      </c>
      <c r="D5840">
        <v>9.11</v>
      </c>
      <c r="E5840">
        <v>4.1900000000000004</v>
      </c>
      <c r="F5840">
        <v>3</v>
      </c>
      <c r="G5840">
        <v>1.26</v>
      </c>
      <c r="H5840" s="184">
        <f t="shared" ref="H5840:L5840" si="6367">H5816</f>
        <v>0.20833333333333334</v>
      </c>
      <c r="I5840" s="185">
        <f t="shared" si="6367"/>
        <v>207</v>
      </c>
      <c r="J5840" s="185">
        <f t="shared" si="6367"/>
        <v>283</v>
      </c>
      <c r="K5840" s="185">
        <f t="shared" si="6367"/>
        <v>2985</v>
      </c>
      <c r="L5840" s="185">
        <f t="shared" si="6367"/>
        <v>1717</v>
      </c>
      <c r="M5840" s="147"/>
      <c r="N5840" s="143">
        <f t="shared" si="6354"/>
        <v>1885.77</v>
      </c>
      <c r="O5840" s="143">
        <f t="shared" si="6350"/>
        <v>1185.7700000000002</v>
      </c>
      <c r="P5840" s="143">
        <f t="shared" si="6351"/>
        <v>8955</v>
      </c>
      <c r="Q5840" s="143">
        <f t="shared" si="6352"/>
        <v>2163.42</v>
      </c>
      <c r="R5840" s="188">
        <f t="shared" si="6355"/>
        <v>14189.960000000001</v>
      </c>
      <c r="T5840">
        <v>31449.75</v>
      </c>
      <c r="U5840" s="190">
        <f t="shared" si="6356"/>
        <v>0.45119468358254045</v>
      </c>
    </row>
    <row r="5841" spans="1:21" x14ac:dyDescent="0.2">
      <c r="A5841" s="178">
        <v>42979</v>
      </c>
      <c r="B5841" s="179">
        <v>0.29166666666666669</v>
      </c>
      <c r="C5841" t="s">
        <v>349</v>
      </c>
      <c r="D5841">
        <v>5.8</v>
      </c>
      <c r="E5841">
        <v>4</v>
      </c>
      <c r="F5841">
        <v>2.5</v>
      </c>
      <c r="G5841">
        <v>2.99</v>
      </c>
      <c r="H5841" s="184">
        <f t="shared" ref="H5841:L5841" si="6368">H5817</f>
        <v>0.25</v>
      </c>
      <c r="I5841" s="185">
        <f t="shared" si="6368"/>
        <v>327</v>
      </c>
      <c r="J5841" s="185">
        <f t="shared" si="6368"/>
        <v>438</v>
      </c>
      <c r="K5841" s="185">
        <f t="shared" si="6368"/>
        <v>2985</v>
      </c>
      <c r="L5841" s="185">
        <f t="shared" si="6368"/>
        <v>1717</v>
      </c>
      <c r="M5841" s="147"/>
      <c r="N5841" s="143">
        <f t="shared" si="6354"/>
        <v>1896.6</v>
      </c>
      <c r="O5841" s="143">
        <f t="shared" si="6350"/>
        <v>1752</v>
      </c>
      <c r="P5841" s="143">
        <f t="shared" si="6351"/>
        <v>7462.5</v>
      </c>
      <c r="Q5841" s="143">
        <f t="shared" si="6352"/>
        <v>5133.83</v>
      </c>
      <c r="R5841" s="188">
        <f t="shared" si="6355"/>
        <v>16244.93</v>
      </c>
      <c r="T5841">
        <v>32534.080000000002</v>
      </c>
      <c r="U5841" s="190">
        <f t="shared" si="6356"/>
        <v>0.49932040494152591</v>
      </c>
    </row>
    <row r="5842" spans="1:21" x14ac:dyDescent="0.2">
      <c r="A5842" s="178">
        <v>42979</v>
      </c>
      <c r="B5842" s="179">
        <v>0.33333333333333331</v>
      </c>
      <c r="C5842" t="s">
        <v>349</v>
      </c>
      <c r="D5842">
        <v>3.5</v>
      </c>
      <c r="E5842">
        <v>1</v>
      </c>
      <c r="F5842">
        <v>2.5</v>
      </c>
      <c r="G5842">
        <v>2.7</v>
      </c>
      <c r="H5842" s="184">
        <f t="shared" ref="H5842:L5842" si="6369">H5818</f>
        <v>0.29166666666666669</v>
      </c>
      <c r="I5842" s="185">
        <f t="shared" si="6369"/>
        <v>249</v>
      </c>
      <c r="J5842" s="185">
        <f t="shared" si="6369"/>
        <v>556</v>
      </c>
      <c r="K5842" s="185">
        <f t="shared" si="6369"/>
        <v>2872</v>
      </c>
      <c r="L5842" s="185">
        <f t="shared" si="6369"/>
        <v>2219</v>
      </c>
      <c r="M5842" s="147"/>
      <c r="N5842" s="143">
        <f t="shared" si="6354"/>
        <v>871.5</v>
      </c>
      <c r="O5842" s="143">
        <f t="shared" si="6350"/>
        <v>556</v>
      </c>
      <c r="P5842" s="143">
        <f t="shared" si="6351"/>
        <v>7180</v>
      </c>
      <c r="Q5842" s="143">
        <f t="shared" si="6352"/>
        <v>5991.3</v>
      </c>
      <c r="R5842" s="188">
        <f t="shared" si="6355"/>
        <v>14598.8</v>
      </c>
      <c r="T5842">
        <v>35015.78</v>
      </c>
      <c r="U5842" s="190">
        <f t="shared" si="6356"/>
        <v>0.41692059979814816</v>
      </c>
    </row>
    <row r="5843" spans="1:21" x14ac:dyDescent="0.2">
      <c r="A5843" s="178">
        <v>42979</v>
      </c>
      <c r="B5843" s="179">
        <v>0.375</v>
      </c>
      <c r="C5843" t="s">
        <v>349</v>
      </c>
      <c r="D5843">
        <v>8.61</v>
      </c>
      <c r="E5843">
        <v>2.11</v>
      </c>
      <c r="F5843">
        <v>2.61</v>
      </c>
      <c r="G5843">
        <v>2.7</v>
      </c>
      <c r="H5843" s="184">
        <f t="shared" ref="H5843:L5843" si="6370">H5819</f>
        <v>0.33333333333333331</v>
      </c>
      <c r="I5843" s="185">
        <f t="shared" si="6370"/>
        <v>256</v>
      </c>
      <c r="J5843" s="185">
        <f t="shared" si="6370"/>
        <v>306</v>
      </c>
      <c r="K5843" s="185">
        <f t="shared" si="6370"/>
        <v>2872</v>
      </c>
      <c r="L5843" s="185">
        <f t="shared" si="6370"/>
        <v>2219</v>
      </c>
      <c r="M5843" s="147"/>
      <c r="N5843" s="143">
        <f t="shared" si="6354"/>
        <v>2204.16</v>
      </c>
      <c r="O5843" s="143">
        <f t="shared" si="6350"/>
        <v>645.66</v>
      </c>
      <c r="P5843" s="143">
        <f t="shared" si="6351"/>
        <v>7495.92</v>
      </c>
      <c r="Q5843" s="143">
        <f t="shared" si="6352"/>
        <v>5991.3</v>
      </c>
      <c r="R5843" s="188">
        <f t="shared" si="6355"/>
        <v>16337.04</v>
      </c>
      <c r="T5843">
        <v>35763.279999999999</v>
      </c>
      <c r="U5843" s="190">
        <f t="shared" si="6356"/>
        <v>0.45681044915343338</v>
      </c>
    </row>
    <row r="5844" spans="1:21" x14ac:dyDescent="0.2">
      <c r="A5844" s="178">
        <v>42979</v>
      </c>
      <c r="B5844" s="179">
        <v>0.41666666666666669</v>
      </c>
      <c r="C5844" t="s">
        <v>349</v>
      </c>
      <c r="D5844">
        <v>3.5</v>
      </c>
      <c r="E5844">
        <v>2.21</v>
      </c>
      <c r="F5844">
        <v>2.65</v>
      </c>
      <c r="G5844">
        <v>2.99</v>
      </c>
      <c r="H5844" s="184">
        <f t="shared" ref="H5844:L5844" si="6371">H5820</f>
        <v>0.375</v>
      </c>
      <c r="I5844" s="185">
        <f t="shared" si="6371"/>
        <v>156</v>
      </c>
      <c r="J5844" s="185">
        <f t="shared" si="6371"/>
        <v>343</v>
      </c>
      <c r="K5844" s="185">
        <f t="shared" si="6371"/>
        <v>2872</v>
      </c>
      <c r="L5844" s="185">
        <f t="shared" si="6371"/>
        <v>2219</v>
      </c>
      <c r="M5844" s="147"/>
      <c r="N5844" s="143">
        <f t="shared" si="6354"/>
        <v>546</v>
      </c>
      <c r="O5844" s="143">
        <f t="shared" si="6350"/>
        <v>758.03</v>
      </c>
      <c r="P5844" s="143">
        <f t="shared" si="6351"/>
        <v>7610.8</v>
      </c>
      <c r="Q5844" s="143">
        <f t="shared" si="6352"/>
        <v>6634.81</v>
      </c>
      <c r="R5844" s="188">
        <f t="shared" si="6355"/>
        <v>15549.64</v>
      </c>
      <c r="T5844">
        <v>37514.19</v>
      </c>
      <c r="U5844" s="190">
        <f t="shared" si="6356"/>
        <v>0.41450021978350055</v>
      </c>
    </row>
    <row r="5845" spans="1:21" x14ac:dyDescent="0.2">
      <c r="A5845" s="178">
        <v>42979</v>
      </c>
      <c r="B5845" s="179">
        <v>0.45833333333333331</v>
      </c>
      <c r="C5845" t="s">
        <v>349</v>
      </c>
      <c r="D5845">
        <v>2</v>
      </c>
      <c r="E5845">
        <v>4.59</v>
      </c>
      <c r="F5845">
        <v>4.59</v>
      </c>
      <c r="G5845">
        <v>5.44</v>
      </c>
      <c r="H5845" s="184">
        <f t="shared" ref="H5845:L5845" si="6372">H5821</f>
        <v>0.41666666666666669</v>
      </c>
      <c r="I5845" s="185">
        <f t="shared" si="6372"/>
        <v>196</v>
      </c>
      <c r="J5845" s="185">
        <f t="shared" si="6372"/>
        <v>315</v>
      </c>
      <c r="K5845" s="185">
        <f t="shared" si="6372"/>
        <v>2872</v>
      </c>
      <c r="L5845" s="185">
        <f t="shared" si="6372"/>
        <v>2219</v>
      </c>
      <c r="M5845" s="147"/>
      <c r="N5845" s="143">
        <f t="shared" si="6354"/>
        <v>392</v>
      </c>
      <c r="O5845" s="143">
        <f t="shared" si="6350"/>
        <v>1445.85</v>
      </c>
      <c r="P5845" s="143">
        <f t="shared" si="6351"/>
        <v>13182.48</v>
      </c>
      <c r="Q5845" s="143">
        <f t="shared" si="6352"/>
        <v>12071.36</v>
      </c>
      <c r="R5845" s="188">
        <f t="shared" si="6355"/>
        <v>27091.690000000002</v>
      </c>
      <c r="T5845">
        <v>40633.69</v>
      </c>
      <c r="U5845" s="190">
        <f t="shared" si="6356"/>
        <v>0.66672975060842377</v>
      </c>
    </row>
    <row r="5846" spans="1:21" x14ac:dyDescent="0.2">
      <c r="A5846" s="178">
        <v>42979</v>
      </c>
      <c r="B5846" s="179">
        <v>0.5</v>
      </c>
      <c r="C5846" t="s">
        <v>349</v>
      </c>
      <c r="D5846">
        <v>1</v>
      </c>
      <c r="E5846">
        <v>7.06</v>
      </c>
      <c r="F5846">
        <v>7.31</v>
      </c>
      <c r="G5846">
        <v>6.81</v>
      </c>
      <c r="H5846" s="184">
        <f t="shared" ref="H5846:L5846" si="6373">H5822</f>
        <v>0.45833333333333331</v>
      </c>
      <c r="I5846" s="185">
        <f t="shared" si="6373"/>
        <v>226</v>
      </c>
      <c r="J5846" s="185">
        <f t="shared" si="6373"/>
        <v>326</v>
      </c>
      <c r="K5846" s="185">
        <f t="shared" si="6373"/>
        <v>2842</v>
      </c>
      <c r="L5846" s="185">
        <f t="shared" si="6373"/>
        <v>1635</v>
      </c>
      <c r="M5846" s="147"/>
      <c r="N5846" s="143">
        <f t="shared" si="6354"/>
        <v>226</v>
      </c>
      <c r="O5846" s="143">
        <f t="shared" si="6350"/>
        <v>2301.56</v>
      </c>
      <c r="P5846" s="143">
        <f t="shared" si="6351"/>
        <v>20775.02</v>
      </c>
      <c r="Q5846" s="143">
        <f t="shared" si="6352"/>
        <v>11134.349999999999</v>
      </c>
      <c r="R5846" s="188">
        <f t="shared" si="6355"/>
        <v>34436.93</v>
      </c>
      <c r="T5846">
        <v>44323.4</v>
      </c>
      <c r="U5846" s="190">
        <f t="shared" si="6356"/>
        <v>0.77694693999106568</v>
      </c>
    </row>
    <row r="5847" spans="1:21" x14ac:dyDescent="0.2">
      <c r="A5847" s="178">
        <v>42979</v>
      </c>
      <c r="B5847" s="179">
        <v>0.54166666666666663</v>
      </c>
      <c r="C5847" t="s">
        <v>349</v>
      </c>
      <c r="D5847">
        <v>1.05</v>
      </c>
      <c r="E5847">
        <v>8.59</v>
      </c>
      <c r="F5847">
        <v>10.09</v>
      </c>
      <c r="G5847">
        <v>9.1999999999999993</v>
      </c>
      <c r="H5847" s="184">
        <f t="shared" ref="H5847:L5847" si="6374">H5823</f>
        <v>0.5</v>
      </c>
      <c r="I5847" s="185">
        <f t="shared" si="6374"/>
        <v>222</v>
      </c>
      <c r="J5847" s="185">
        <f t="shared" si="6374"/>
        <v>319</v>
      </c>
      <c r="K5847" s="185">
        <f t="shared" si="6374"/>
        <v>2842</v>
      </c>
      <c r="L5847" s="185">
        <f t="shared" si="6374"/>
        <v>1635</v>
      </c>
      <c r="M5847" s="147"/>
      <c r="N5847" s="143">
        <f t="shared" si="6354"/>
        <v>233.10000000000002</v>
      </c>
      <c r="O5847" s="143">
        <f t="shared" si="6350"/>
        <v>2740.21</v>
      </c>
      <c r="P5847" s="143">
        <f t="shared" si="6351"/>
        <v>28675.78</v>
      </c>
      <c r="Q5847" s="143">
        <f t="shared" si="6352"/>
        <v>15041.999999999998</v>
      </c>
      <c r="R5847" s="188">
        <f t="shared" si="6355"/>
        <v>46691.09</v>
      </c>
      <c r="T5847">
        <v>48005.34</v>
      </c>
      <c r="U5847" s="190">
        <f t="shared" si="6356"/>
        <v>0.97262283737600863</v>
      </c>
    </row>
    <row r="5848" spans="1:21" x14ac:dyDescent="0.2">
      <c r="A5848" s="178">
        <v>42979</v>
      </c>
      <c r="B5848" s="179">
        <v>0.58333333333333337</v>
      </c>
      <c r="C5848" t="s">
        <v>349</v>
      </c>
      <c r="D5848">
        <v>1.1100000000000001</v>
      </c>
      <c r="E5848">
        <v>15.5</v>
      </c>
      <c r="F5848">
        <v>18.16</v>
      </c>
      <c r="G5848">
        <v>15.94</v>
      </c>
      <c r="H5848" s="184">
        <f t="shared" ref="H5848:L5848" si="6375">H5824</f>
        <v>0.54166666666666663</v>
      </c>
      <c r="I5848" s="185">
        <f t="shared" si="6375"/>
        <v>195</v>
      </c>
      <c r="J5848" s="185">
        <f t="shared" si="6375"/>
        <v>299</v>
      </c>
      <c r="K5848" s="185">
        <f t="shared" si="6375"/>
        <v>2842</v>
      </c>
      <c r="L5848" s="185">
        <f t="shared" si="6375"/>
        <v>1635</v>
      </c>
      <c r="M5848" s="147"/>
      <c r="N5848" s="143">
        <f t="shared" si="6354"/>
        <v>216.45000000000002</v>
      </c>
      <c r="O5848" s="143">
        <f t="shared" si="6350"/>
        <v>4634.5</v>
      </c>
      <c r="P5848" s="143">
        <f t="shared" si="6351"/>
        <v>51610.720000000001</v>
      </c>
      <c r="Q5848" s="143">
        <f t="shared" si="6352"/>
        <v>26061.899999999998</v>
      </c>
      <c r="R5848" s="188">
        <f t="shared" si="6355"/>
        <v>82523.569999999992</v>
      </c>
      <c r="T5848">
        <v>51206.65</v>
      </c>
      <c r="U5848" s="190">
        <f t="shared" si="6356"/>
        <v>1.611579160128616</v>
      </c>
    </row>
    <row r="5849" spans="1:21" x14ac:dyDescent="0.2">
      <c r="A5849" s="178">
        <v>42979</v>
      </c>
      <c r="B5849" s="179">
        <v>0.625</v>
      </c>
      <c r="C5849" t="s">
        <v>349</v>
      </c>
      <c r="D5849">
        <v>1.79</v>
      </c>
      <c r="E5849">
        <v>19.89</v>
      </c>
      <c r="F5849">
        <v>25.83</v>
      </c>
      <c r="G5849">
        <v>2.99</v>
      </c>
      <c r="H5849" s="184">
        <f t="shared" ref="H5849:L5849" si="6376">H5825</f>
        <v>0.58333333333333337</v>
      </c>
      <c r="I5849" s="185">
        <f t="shared" si="6376"/>
        <v>205</v>
      </c>
      <c r="J5849" s="185">
        <f t="shared" si="6376"/>
        <v>237</v>
      </c>
      <c r="K5849" s="185">
        <f t="shared" si="6376"/>
        <v>2842</v>
      </c>
      <c r="L5849" s="185">
        <f t="shared" si="6376"/>
        <v>1635</v>
      </c>
      <c r="M5849" s="147"/>
      <c r="N5849" s="143">
        <f t="shared" si="6354"/>
        <v>366.95</v>
      </c>
      <c r="O5849" s="143">
        <f t="shared" si="6350"/>
        <v>4713.93</v>
      </c>
      <c r="P5849" s="143">
        <f t="shared" si="6351"/>
        <v>73408.86</v>
      </c>
      <c r="Q5849" s="143">
        <f t="shared" si="6352"/>
        <v>4888.6500000000005</v>
      </c>
      <c r="R5849" s="188">
        <f t="shared" si="6355"/>
        <v>83378.39</v>
      </c>
      <c r="T5849">
        <v>54088.44</v>
      </c>
      <c r="U5849" s="190">
        <f t="shared" si="6356"/>
        <v>1.541519592726283</v>
      </c>
    </row>
    <row r="5850" spans="1:21" x14ac:dyDescent="0.2">
      <c r="A5850" s="178">
        <v>42979</v>
      </c>
      <c r="B5850" s="179">
        <v>0.66666666666666663</v>
      </c>
      <c r="C5850" t="s">
        <v>349</v>
      </c>
      <c r="D5850">
        <v>2.21</v>
      </c>
      <c r="E5850">
        <v>25.49</v>
      </c>
      <c r="F5850">
        <v>36.950000000000003</v>
      </c>
      <c r="G5850">
        <v>2.99</v>
      </c>
      <c r="H5850" s="184">
        <f t="shared" ref="H5850:L5850" si="6377">H5826</f>
        <v>0.625</v>
      </c>
      <c r="I5850" s="185">
        <f t="shared" si="6377"/>
        <v>212</v>
      </c>
      <c r="J5850" s="185">
        <f t="shared" si="6377"/>
        <v>213</v>
      </c>
      <c r="K5850" s="185">
        <f t="shared" si="6377"/>
        <v>2842</v>
      </c>
      <c r="L5850" s="185">
        <f t="shared" si="6377"/>
        <v>1380</v>
      </c>
      <c r="M5850" s="147"/>
      <c r="N5850" s="143">
        <f t="shared" si="6354"/>
        <v>468.52</v>
      </c>
      <c r="O5850" s="143">
        <f t="shared" si="6350"/>
        <v>5429.37</v>
      </c>
      <c r="P5850" s="143">
        <f t="shared" si="6351"/>
        <v>105011.90000000001</v>
      </c>
      <c r="Q5850" s="143">
        <f t="shared" si="6352"/>
        <v>4126.2000000000007</v>
      </c>
      <c r="R5850" s="188">
        <f t="shared" si="6355"/>
        <v>115035.99</v>
      </c>
      <c r="T5850">
        <v>56015.74</v>
      </c>
      <c r="U5850" s="190">
        <f t="shared" si="6356"/>
        <v>2.053636888488843</v>
      </c>
    </row>
    <row r="5851" spans="1:21" x14ac:dyDescent="0.2">
      <c r="A5851" s="178">
        <v>42979</v>
      </c>
      <c r="B5851" s="179">
        <v>0.70833333333333337</v>
      </c>
      <c r="C5851" t="s">
        <v>349</v>
      </c>
      <c r="D5851">
        <v>2.38</v>
      </c>
      <c r="E5851">
        <v>30.2</v>
      </c>
      <c r="F5851">
        <v>41.19</v>
      </c>
      <c r="G5851">
        <v>2.99</v>
      </c>
      <c r="H5851" s="184">
        <f t="shared" ref="H5851:L5851" si="6378">H5827</f>
        <v>0.66666666666666663</v>
      </c>
      <c r="I5851" s="185">
        <f t="shared" si="6378"/>
        <v>191</v>
      </c>
      <c r="J5851" s="185">
        <f t="shared" si="6378"/>
        <v>237</v>
      </c>
      <c r="K5851" s="185">
        <f t="shared" si="6378"/>
        <v>2842</v>
      </c>
      <c r="L5851" s="185">
        <f t="shared" si="6378"/>
        <v>1380</v>
      </c>
      <c r="M5851" s="147"/>
      <c r="N5851" s="143">
        <f t="shared" si="6354"/>
        <v>454.58</v>
      </c>
      <c r="O5851" s="143">
        <f t="shared" si="6350"/>
        <v>7157.4</v>
      </c>
      <c r="P5851" s="143">
        <f t="shared" si="6351"/>
        <v>117061.98</v>
      </c>
      <c r="Q5851" s="143">
        <f t="shared" si="6352"/>
        <v>4126.2000000000007</v>
      </c>
      <c r="R5851" s="188">
        <f t="shared" si="6355"/>
        <v>128800.15999999999</v>
      </c>
      <c r="T5851">
        <v>56871.55</v>
      </c>
      <c r="U5851" s="190">
        <f t="shared" si="6356"/>
        <v>2.2647555763822154</v>
      </c>
    </row>
    <row r="5852" spans="1:21" x14ac:dyDescent="0.2">
      <c r="A5852" s="178">
        <v>42979</v>
      </c>
      <c r="B5852" s="179">
        <v>0.75</v>
      </c>
      <c r="C5852" t="s">
        <v>349</v>
      </c>
      <c r="D5852">
        <v>2.11</v>
      </c>
      <c r="E5852">
        <v>14.22</v>
      </c>
      <c r="F5852">
        <v>18.52</v>
      </c>
      <c r="G5852">
        <v>2.1800000000000002</v>
      </c>
      <c r="H5852" s="184">
        <f t="shared" ref="H5852:L5852" si="6379">H5828</f>
        <v>0.70833333333333337</v>
      </c>
      <c r="I5852" s="185">
        <f t="shared" si="6379"/>
        <v>218</v>
      </c>
      <c r="J5852" s="185">
        <f t="shared" si="6379"/>
        <v>258</v>
      </c>
      <c r="K5852" s="185">
        <f t="shared" si="6379"/>
        <v>2842</v>
      </c>
      <c r="L5852" s="185">
        <f t="shared" si="6379"/>
        <v>1380</v>
      </c>
      <c r="M5852" s="147"/>
      <c r="N5852" s="143">
        <f t="shared" si="6354"/>
        <v>459.97999999999996</v>
      </c>
      <c r="O5852" s="143">
        <f t="shared" si="6350"/>
        <v>3668.76</v>
      </c>
      <c r="P5852" s="143">
        <f t="shared" si="6351"/>
        <v>52633.84</v>
      </c>
      <c r="Q5852" s="143">
        <f t="shared" si="6352"/>
        <v>3008.4</v>
      </c>
      <c r="R5852" s="188">
        <f t="shared" si="6355"/>
        <v>59770.979999999996</v>
      </c>
      <c r="T5852">
        <v>57101</v>
      </c>
      <c r="U5852" s="190">
        <f t="shared" si="6356"/>
        <v>1.0467589008949054</v>
      </c>
    </row>
    <row r="5853" spans="1:21" x14ac:dyDescent="0.2">
      <c r="A5853" s="178">
        <v>42979</v>
      </c>
      <c r="B5853" s="179">
        <v>0.79166666666666663</v>
      </c>
      <c r="C5853" t="s">
        <v>349</v>
      </c>
      <c r="D5853">
        <v>3.5</v>
      </c>
      <c r="E5853">
        <v>6.85</v>
      </c>
      <c r="F5853">
        <v>10.81</v>
      </c>
      <c r="G5853">
        <v>2.99</v>
      </c>
      <c r="H5853" s="184">
        <f t="shared" ref="H5853:L5853" si="6380">H5829</f>
        <v>0.75</v>
      </c>
      <c r="I5853" s="185">
        <f t="shared" si="6380"/>
        <v>240</v>
      </c>
      <c r="J5853" s="185">
        <f t="shared" si="6380"/>
        <v>365</v>
      </c>
      <c r="K5853" s="185">
        <f t="shared" si="6380"/>
        <v>2842</v>
      </c>
      <c r="L5853" s="185">
        <f t="shared" si="6380"/>
        <v>1380</v>
      </c>
      <c r="M5853" s="147"/>
      <c r="N5853" s="143">
        <f t="shared" si="6354"/>
        <v>840</v>
      </c>
      <c r="O5853" s="143">
        <f t="shared" si="6350"/>
        <v>2500.25</v>
      </c>
      <c r="P5853" s="143">
        <f t="shared" si="6351"/>
        <v>30722.02</v>
      </c>
      <c r="Q5853" s="143">
        <f t="shared" si="6352"/>
        <v>4126.2000000000007</v>
      </c>
      <c r="R5853" s="188">
        <f t="shared" si="6355"/>
        <v>38188.47</v>
      </c>
      <c r="T5853">
        <v>56810</v>
      </c>
      <c r="U5853" s="190">
        <f t="shared" si="6356"/>
        <v>0.67221387079739481</v>
      </c>
    </row>
    <row r="5854" spans="1:21" x14ac:dyDescent="0.2">
      <c r="A5854" s="178">
        <v>42979</v>
      </c>
      <c r="B5854" s="179">
        <v>0.83333333333333337</v>
      </c>
      <c r="C5854" t="s">
        <v>349</v>
      </c>
      <c r="D5854">
        <v>2.61</v>
      </c>
      <c r="E5854">
        <v>4.9000000000000004</v>
      </c>
      <c r="F5854">
        <v>8.23</v>
      </c>
      <c r="G5854">
        <v>2.99</v>
      </c>
      <c r="H5854" s="184">
        <f t="shared" ref="H5854:L5854" si="6381">H5830</f>
        <v>0.79166666666666663</v>
      </c>
      <c r="I5854" s="185">
        <f t="shared" si="6381"/>
        <v>320</v>
      </c>
      <c r="J5854" s="185">
        <f t="shared" si="6381"/>
        <v>214</v>
      </c>
      <c r="K5854" s="185">
        <f t="shared" si="6381"/>
        <v>2842</v>
      </c>
      <c r="L5854" s="185">
        <f t="shared" si="6381"/>
        <v>1426</v>
      </c>
      <c r="M5854" s="147"/>
      <c r="N5854" s="143">
        <f t="shared" si="6354"/>
        <v>835.19999999999993</v>
      </c>
      <c r="O5854" s="143">
        <f t="shared" si="6350"/>
        <v>1048.6000000000001</v>
      </c>
      <c r="P5854" s="143">
        <f t="shared" si="6351"/>
        <v>23389.66</v>
      </c>
      <c r="Q5854" s="143">
        <f t="shared" si="6352"/>
        <v>4263.7400000000007</v>
      </c>
      <c r="R5854" s="188">
        <f t="shared" si="6355"/>
        <v>29537.200000000001</v>
      </c>
      <c r="T5854">
        <v>55228.43</v>
      </c>
      <c r="U5854" s="190">
        <f t="shared" si="6356"/>
        <v>0.53481875186384986</v>
      </c>
    </row>
    <row r="5855" spans="1:21" x14ac:dyDescent="0.2">
      <c r="A5855" s="178">
        <v>42979</v>
      </c>
      <c r="B5855" s="179">
        <v>0.875</v>
      </c>
      <c r="C5855" t="s">
        <v>349</v>
      </c>
      <c r="D5855">
        <v>15</v>
      </c>
      <c r="E5855">
        <v>5.0599999999999996</v>
      </c>
      <c r="F5855">
        <v>8.1300000000000008</v>
      </c>
      <c r="G5855">
        <v>2.99</v>
      </c>
      <c r="H5855" s="184">
        <f t="shared" ref="H5855:L5855" si="6382">H5831</f>
        <v>0.83333333333333337</v>
      </c>
      <c r="I5855" s="185">
        <f t="shared" si="6382"/>
        <v>322</v>
      </c>
      <c r="J5855" s="185">
        <f t="shared" si="6382"/>
        <v>178</v>
      </c>
      <c r="K5855" s="185">
        <f t="shared" si="6382"/>
        <v>2842</v>
      </c>
      <c r="L5855" s="185">
        <f t="shared" si="6382"/>
        <v>1426</v>
      </c>
      <c r="M5855" s="147"/>
      <c r="N5855" s="143">
        <f t="shared" si="6354"/>
        <v>4830</v>
      </c>
      <c r="O5855" s="143">
        <f t="shared" si="6350"/>
        <v>900.68</v>
      </c>
      <c r="P5855" s="143">
        <f t="shared" si="6351"/>
        <v>23105.460000000003</v>
      </c>
      <c r="Q5855" s="143">
        <f t="shared" si="6352"/>
        <v>4263.7400000000007</v>
      </c>
      <c r="R5855" s="188">
        <f t="shared" si="6355"/>
        <v>33099.880000000005</v>
      </c>
      <c r="T5855">
        <v>52342.65</v>
      </c>
      <c r="U5855" s="190">
        <f t="shared" si="6356"/>
        <v>0.63236920560957466</v>
      </c>
    </row>
    <row r="5856" spans="1:21" x14ac:dyDescent="0.2">
      <c r="A5856" s="178">
        <v>42979</v>
      </c>
      <c r="B5856" s="179">
        <v>0.91666666666666663</v>
      </c>
      <c r="C5856" t="s">
        <v>349</v>
      </c>
      <c r="D5856">
        <v>22.01</v>
      </c>
      <c r="E5856">
        <v>3.3</v>
      </c>
      <c r="F5856">
        <v>4.99</v>
      </c>
      <c r="G5856">
        <v>2.99</v>
      </c>
      <c r="H5856" s="184">
        <f t="shared" ref="H5856:L5856" si="6383">H5832</f>
        <v>0.875</v>
      </c>
      <c r="I5856" s="185">
        <f t="shared" si="6383"/>
        <v>337</v>
      </c>
      <c r="J5856" s="185">
        <f t="shared" si="6383"/>
        <v>173</v>
      </c>
      <c r="K5856" s="185">
        <f t="shared" si="6383"/>
        <v>2842</v>
      </c>
      <c r="L5856" s="185">
        <f t="shared" si="6383"/>
        <v>1426</v>
      </c>
      <c r="M5856" s="147"/>
      <c r="N5856" s="143">
        <f t="shared" si="6354"/>
        <v>7417.3700000000008</v>
      </c>
      <c r="O5856" s="143">
        <f t="shared" si="6350"/>
        <v>570.9</v>
      </c>
      <c r="P5856" s="143">
        <f t="shared" si="6351"/>
        <v>14181.58</v>
      </c>
      <c r="Q5856" s="143">
        <f t="shared" si="6352"/>
        <v>4263.7400000000007</v>
      </c>
      <c r="R5856" s="188">
        <f t="shared" si="6355"/>
        <v>26433.59</v>
      </c>
      <c r="T5856">
        <v>50735.17</v>
      </c>
      <c r="U5856" s="190">
        <f t="shared" si="6356"/>
        <v>0.52101116444470374</v>
      </c>
    </row>
    <row r="5857" spans="1:21" x14ac:dyDescent="0.2">
      <c r="A5857" s="178">
        <v>42979</v>
      </c>
      <c r="B5857" s="179">
        <v>0.95833333333333337</v>
      </c>
      <c r="C5857" t="s">
        <v>349</v>
      </c>
      <c r="D5857">
        <v>30</v>
      </c>
      <c r="E5857">
        <v>2.61</v>
      </c>
      <c r="F5857">
        <v>3</v>
      </c>
      <c r="G5857">
        <v>0.61</v>
      </c>
      <c r="H5857" s="184">
        <f t="shared" ref="H5857:L5857" si="6384">H5833</f>
        <v>0.91666666666666663</v>
      </c>
      <c r="I5857" s="185">
        <f t="shared" si="6384"/>
        <v>394</v>
      </c>
      <c r="J5857" s="185">
        <f t="shared" si="6384"/>
        <v>194</v>
      </c>
      <c r="K5857" s="185">
        <f t="shared" si="6384"/>
        <v>2842</v>
      </c>
      <c r="L5857" s="185">
        <f t="shared" si="6384"/>
        <v>1426</v>
      </c>
      <c r="M5857" s="147"/>
      <c r="N5857" s="143">
        <f t="shared" si="6354"/>
        <v>11820</v>
      </c>
      <c r="O5857" s="143">
        <f t="shared" si="6350"/>
        <v>506.34</v>
      </c>
      <c r="P5857" s="143">
        <f t="shared" si="6351"/>
        <v>8526</v>
      </c>
      <c r="Q5857" s="143">
        <f t="shared" si="6352"/>
        <v>869.86</v>
      </c>
      <c r="R5857" s="188">
        <f t="shared" si="6355"/>
        <v>21722.2</v>
      </c>
      <c r="T5857">
        <v>48018.53</v>
      </c>
      <c r="U5857" s="190">
        <f t="shared" si="6356"/>
        <v>0.45237119920164154</v>
      </c>
    </row>
    <row r="5858" spans="1:21" x14ac:dyDescent="0.2">
      <c r="A5858" s="178">
        <v>42979</v>
      </c>
      <c r="B5858" s="180">
        <v>1</v>
      </c>
      <c r="C5858" t="s">
        <v>349</v>
      </c>
      <c r="D5858">
        <v>20</v>
      </c>
      <c r="E5858">
        <v>2.61</v>
      </c>
      <c r="F5858">
        <v>5</v>
      </c>
      <c r="G5858">
        <v>0.61</v>
      </c>
      <c r="H5858" s="184">
        <f t="shared" ref="H5858:L5858" si="6385">H5834</f>
        <v>0.95833333333333337</v>
      </c>
      <c r="I5858" s="185">
        <f t="shared" si="6385"/>
        <v>389</v>
      </c>
      <c r="J5858" s="185">
        <f t="shared" si="6385"/>
        <v>265</v>
      </c>
      <c r="K5858" s="185">
        <f t="shared" si="6385"/>
        <v>2985</v>
      </c>
      <c r="L5858" s="185">
        <f t="shared" si="6385"/>
        <v>1111</v>
      </c>
      <c r="M5858" s="147"/>
      <c r="N5858" s="143">
        <f t="shared" si="6354"/>
        <v>7780</v>
      </c>
      <c r="O5858" s="143">
        <f t="shared" si="6350"/>
        <v>691.65</v>
      </c>
      <c r="P5858" s="143">
        <f t="shared" si="6351"/>
        <v>14925</v>
      </c>
      <c r="Q5858" s="143">
        <f t="shared" si="6352"/>
        <v>677.71</v>
      </c>
      <c r="R5858" s="188">
        <f t="shared" si="6355"/>
        <v>24074.36</v>
      </c>
      <c r="T5858">
        <v>44578.64</v>
      </c>
      <c r="U5858" s="190">
        <f t="shared" si="6356"/>
        <v>0.54004249568851814</v>
      </c>
    </row>
    <row r="5859" spans="1:21" x14ac:dyDescent="0.2">
      <c r="A5859" s="178">
        <v>42980</v>
      </c>
      <c r="B5859" s="179">
        <v>4.1666666666666664E-2</v>
      </c>
      <c r="C5859" t="s">
        <v>349</v>
      </c>
      <c r="D5859">
        <v>10.26</v>
      </c>
      <c r="E5859">
        <v>2.61</v>
      </c>
      <c r="F5859">
        <v>3</v>
      </c>
      <c r="G5859">
        <v>0.5</v>
      </c>
      <c r="H5859" s="184">
        <f t="shared" ref="H5859:L5859" si="6386">H5835</f>
        <v>1</v>
      </c>
      <c r="I5859" s="185">
        <f t="shared" si="6386"/>
        <v>362</v>
      </c>
      <c r="J5859" s="185">
        <f t="shared" si="6386"/>
        <v>243</v>
      </c>
      <c r="K5859" s="185">
        <f t="shared" si="6386"/>
        <v>2985</v>
      </c>
      <c r="L5859" s="185">
        <f t="shared" si="6386"/>
        <v>1111</v>
      </c>
      <c r="M5859" s="147"/>
      <c r="N5859" s="143">
        <f t="shared" si="6354"/>
        <v>3714.12</v>
      </c>
      <c r="O5859" s="143">
        <f t="shared" si="6350"/>
        <v>634.23</v>
      </c>
      <c r="P5859" s="143">
        <f t="shared" si="6351"/>
        <v>8955</v>
      </c>
      <c r="Q5859" s="143">
        <f t="shared" si="6352"/>
        <v>555.5</v>
      </c>
      <c r="R5859" s="188">
        <f t="shared" si="6355"/>
        <v>13858.85</v>
      </c>
      <c r="T5859">
        <v>41115.269999999997</v>
      </c>
      <c r="U5859" s="190">
        <f t="shared" si="6356"/>
        <v>0.33707306312229013</v>
      </c>
    </row>
    <row r="5860" spans="1:21" x14ac:dyDescent="0.2">
      <c r="A5860" s="178">
        <v>42980</v>
      </c>
      <c r="B5860" s="179">
        <v>8.3333333333333329E-2</v>
      </c>
      <c r="C5860" t="s">
        <v>349</v>
      </c>
      <c r="D5860">
        <v>5</v>
      </c>
      <c r="E5860">
        <v>1</v>
      </c>
      <c r="F5860">
        <v>3</v>
      </c>
      <c r="G5860">
        <v>0.45</v>
      </c>
      <c r="H5860" s="184">
        <f t="shared" ref="H5860:L5860" si="6387">H5836</f>
        <v>4.1666666666666664E-2</v>
      </c>
      <c r="I5860" s="185">
        <f t="shared" si="6387"/>
        <v>294</v>
      </c>
      <c r="J5860" s="185">
        <f t="shared" si="6387"/>
        <v>212</v>
      </c>
      <c r="K5860" s="185">
        <f t="shared" si="6387"/>
        <v>2985</v>
      </c>
      <c r="L5860" s="185">
        <f t="shared" si="6387"/>
        <v>1111</v>
      </c>
      <c r="M5860" s="147"/>
      <c r="N5860" s="143">
        <f t="shared" si="6354"/>
        <v>1470</v>
      </c>
      <c r="O5860" s="143">
        <f t="shared" si="6350"/>
        <v>212</v>
      </c>
      <c r="P5860" s="143">
        <f t="shared" si="6351"/>
        <v>8955</v>
      </c>
      <c r="Q5860" s="143">
        <f t="shared" si="6352"/>
        <v>499.95</v>
      </c>
      <c r="R5860" s="188">
        <f t="shared" si="6355"/>
        <v>11136.95</v>
      </c>
      <c r="T5860">
        <v>38005.46</v>
      </c>
      <c r="U5860" s="190">
        <f t="shared" si="6356"/>
        <v>0.29303552700059415</v>
      </c>
    </row>
    <row r="5861" spans="1:21" x14ac:dyDescent="0.2">
      <c r="A5861" s="178">
        <v>42980</v>
      </c>
      <c r="B5861" s="179">
        <v>0.125</v>
      </c>
      <c r="C5861" t="s">
        <v>349</v>
      </c>
      <c r="D5861">
        <v>5</v>
      </c>
      <c r="E5861">
        <v>1</v>
      </c>
      <c r="F5861">
        <v>3</v>
      </c>
      <c r="G5861">
        <v>1.32</v>
      </c>
      <c r="H5861" s="184">
        <f t="shared" ref="H5861:L5861" si="6388">H5837</f>
        <v>8.3333333333333329E-2</v>
      </c>
      <c r="I5861" s="185">
        <f t="shared" si="6388"/>
        <v>236</v>
      </c>
      <c r="J5861" s="185">
        <f t="shared" si="6388"/>
        <v>179</v>
      </c>
      <c r="K5861" s="185">
        <f t="shared" si="6388"/>
        <v>2985</v>
      </c>
      <c r="L5861" s="185">
        <f t="shared" si="6388"/>
        <v>1111</v>
      </c>
      <c r="M5861" s="147"/>
      <c r="N5861" s="143">
        <f t="shared" si="6354"/>
        <v>1180</v>
      </c>
      <c r="O5861" s="143">
        <f t="shared" si="6350"/>
        <v>179</v>
      </c>
      <c r="P5861" s="143">
        <f t="shared" si="6351"/>
        <v>8955</v>
      </c>
      <c r="Q5861" s="143">
        <f t="shared" si="6352"/>
        <v>1466.52</v>
      </c>
      <c r="R5861" s="188">
        <f t="shared" si="6355"/>
        <v>11780.52</v>
      </c>
      <c r="T5861">
        <v>35444.49</v>
      </c>
      <c r="U5861" s="190">
        <f t="shared" si="6356"/>
        <v>0.3323653408470541</v>
      </c>
    </row>
    <row r="5862" spans="1:21" x14ac:dyDescent="0.2">
      <c r="A5862" s="178">
        <v>42980</v>
      </c>
      <c r="B5862" s="179">
        <v>0.16666666666666666</v>
      </c>
      <c r="C5862" t="s">
        <v>349</v>
      </c>
      <c r="D5862">
        <v>4.63</v>
      </c>
      <c r="E5862">
        <v>1</v>
      </c>
      <c r="F5862">
        <v>3</v>
      </c>
      <c r="G5862">
        <v>0.99</v>
      </c>
      <c r="H5862" s="184">
        <f t="shared" ref="H5862:L5862" si="6389">H5838</f>
        <v>0.125</v>
      </c>
      <c r="I5862" s="185">
        <f t="shared" si="6389"/>
        <v>201</v>
      </c>
      <c r="J5862" s="185">
        <f t="shared" si="6389"/>
        <v>205</v>
      </c>
      <c r="K5862" s="185">
        <f t="shared" si="6389"/>
        <v>2985</v>
      </c>
      <c r="L5862" s="185">
        <f t="shared" si="6389"/>
        <v>1717</v>
      </c>
      <c r="M5862" s="147"/>
      <c r="N5862" s="143">
        <f t="shared" si="6354"/>
        <v>930.63</v>
      </c>
      <c r="O5862" s="143">
        <f t="shared" si="6350"/>
        <v>205</v>
      </c>
      <c r="P5862" s="143">
        <f t="shared" si="6351"/>
        <v>8955</v>
      </c>
      <c r="Q5862" s="143">
        <f t="shared" si="6352"/>
        <v>1699.83</v>
      </c>
      <c r="R5862" s="188">
        <f t="shared" si="6355"/>
        <v>11790.460000000001</v>
      </c>
      <c r="T5862">
        <v>33639.620000000003</v>
      </c>
      <c r="U5862" s="190">
        <f t="shared" si="6356"/>
        <v>0.35049325765273209</v>
      </c>
    </row>
    <row r="5863" spans="1:21" x14ac:dyDescent="0.2">
      <c r="A5863" s="178">
        <v>42980</v>
      </c>
      <c r="B5863" s="179">
        <v>0.20833333333333334</v>
      </c>
      <c r="C5863" t="s">
        <v>349</v>
      </c>
      <c r="D5863">
        <v>4.29</v>
      </c>
      <c r="E5863">
        <v>1</v>
      </c>
      <c r="F5863">
        <v>3</v>
      </c>
      <c r="G5863">
        <v>0.99</v>
      </c>
      <c r="H5863" s="184">
        <f t="shared" ref="H5863:L5863" si="6390">H5839</f>
        <v>0.16666666666666666</v>
      </c>
      <c r="I5863" s="185">
        <f t="shared" si="6390"/>
        <v>185</v>
      </c>
      <c r="J5863" s="185">
        <f t="shared" si="6390"/>
        <v>205</v>
      </c>
      <c r="K5863" s="185">
        <f t="shared" si="6390"/>
        <v>2985</v>
      </c>
      <c r="L5863" s="185">
        <f t="shared" si="6390"/>
        <v>1717</v>
      </c>
      <c r="M5863" s="147"/>
      <c r="N5863" s="143">
        <f t="shared" si="6354"/>
        <v>793.65</v>
      </c>
      <c r="O5863" s="143">
        <f t="shared" si="6350"/>
        <v>205</v>
      </c>
      <c r="P5863" s="143">
        <f t="shared" si="6351"/>
        <v>8955</v>
      </c>
      <c r="Q5863" s="143">
        <f t="shared" si="6352"/>
        <v>1699.83</v>
      </c>
      <c r="R5863" s="188">
        <f t="shared" si="6355"/>
        <v>11653.48</v>
      </c>
      <c r="T5863">
        <v>32429.95</v>
      </c>
      <c r="U5863" s="190">
        <f t="shared" si="6356"/>
        <v>0.35934313805602536</v>
      </c>
    </row>
    <row r="5864" spans="1:21" x14ac:dyDescent="0.2">
      <c r="A5864" s="178">
        <v>42980</v>
      </c>
      <c r="B5864" s="179">
        <v>0.25</v>
      </c>
      <c r="C5864" t="s">
        <v>349</v>
      </c>
      <c r="D5864">
        <v>8.61</v>
      </c>
      <c r="E5864">
        <v>3</v>
      </c>
      <c r="F5864">
        <v>3</v>
      </c>
      <c r="G5864">
        <v>0.99</v>
      </c>
      <c r="H5864" s="184">
        <f t="shared" ref="H5864:L5864" si="6391">H5840</f>
        <v>0.20833333333333334</v>
      </c>
      <c r="I5864" s="185">
        <f t="shared" si="6391"/>
        <v>207</v>
      </c>
      <c r="J5864" s="185">
        <f t="shared" si="6391"/>
        <v>283</v>
      </c>
      <c r="K5864" s="185">
        <f t="shared" si="6391"/>
        <v>2985</v>
      </c>
      <c r="L5864" s="185">
        <f t="shared" si="6391"/>
        <v>1717</v>
      </c>
      <c r="M5864" s="147"/>
      <c r="N5864" s="143">
        <f t="shared" si="6354"/>
        <v>1782.27</v>
      </c>
      <c r="O5864" s="143">
        <f t="shared" si="6350"/>
        <v>849</v>
      </c>
      <c r="P5864" s="143">
        <f t="shared" si="6351"/>
        <v>8955</v>
      </c>
      <c r="Q5864" s="143">
        <f t="shared" si="6352"/>
        <v>1699.83</v>
      </c>
      <c r="R5864" s="188">
        <f t="shared" si="6355"/>
        <v>13286.1</v>
      </c>
      <c r="T5864">
        <v>31755.919999999998</v>
      </c>
      <c r="U5864" s="190">
        <f t="shared" si="6356"/>
        <v>0.41838183242683574</v>
      </c>
    </row>
    <row r="5865" spans="1:21" x14ac:dyDescent="0.2">
      <c r="A5865" s="178">
        <v>42980</v>
      </c>
      <c r="B5865" s="179">
        <v>0.29166666666666669</v>
      </c>
      <c r="C5865" t="s">
        <v>349</v>
      </c>
      <c r="D5865">
        <v>5.41</v>
      </c>
      <c r="E5865">
        <v>4</v>
      </c>
      <c r="F5865">
        <v>2.61</v>
      </c>
      <c r="G5865">
        <v>2.7</v>
      </c>
      <c r="H5865" s="184">
        <f t="shared" ref="H5865:L5865" si="6392">H5841</f>
        <v>0.25</v>
      </c>
      <c r="I5865" s="185">
        <f t="shared" si="6392"/>
        <v>327</v>
      </c>
      <c r="J5865" s="185">
        <f t="shared" si="6392"/>
        <v>438</v>
      </c>
      <c r="K5865" s="185">
        <f t="shared" si="6392"/>
        <v>2985</v>
      </c>
      <c r="L5865" s="185">
        <f t="shared" si="6392"/>
        <v>1717</v>
      </c>
      <c r="M5865" s="147"/>
      <c r="N5865" s="143">
        <f t="shared" si="6354"/>
        <v>1769.07</v>
      </c>
      <c r="O5865" s="143">
        <f t="shared" si="6350"/>
        <v>1752</v>
      </c>
      <c r="P5865" s="143">
        <f t="shared" si="6351"/>
        <v>7790.8499999999995</v>
      </c>
      <c r="Q5865" s="143">
        <f t="shared" si="6352"/>
        <v>4635.9000000000005</v>
      </c>
      <c r="R5865" s="188">
        <f t="shared" si="6355"/>
        <v>15947.82</v>
      </c>
      <c r="T5865">
        <v>31760.880000000001</v>
      </c>
      <c r="U5865" s="190">
        <f t="shared" si="6356"/>
        <v>0.50212147774243032</v>
      </c>
    </row>
    <row r="5866" spans="1:21" x14ac:dyDescent="0.2">
      <c r="A5866" s="178">
        <v>42980</v>
      </c>
      <c r="B5866" s="179">
        <v>0.33333333333333331</v>
      </c>
      <c r="C5866" t="s">
        <v>349</v>
      </c>
      <c r="D5866">
        <v>4.6500000000000004</v>
      </c>
      <c r="E5866">
        <v>1</v>
      </c>
      <c r="F5866">
        <v>2.61</v>
      </c>
      <c r="G5866">
        <v>2.4900000000000002</v>
      </c>
      <c r="H5866" s="184">
        <f t="shared" ref="H5866:L5866" si="6393">H5842</f>
        <v>0.29166666666666669</v>
      </c>
      <c r="I5866" s="185">
        <f t="shared" si="6393"/>
        <v>249</v>
      </c>
      <c r="J5866" s="185">
        <f t="shared" si="6393"/>
        <v>556</v>
      </c>
      <c r="K5866" s="185">
        <f t="shared" si="6393"/>
        <v>2872</v>
      </c>
      <c r="L5866" s="185">
        <f t="shared" si="6393"/>
        <v>2219</v>
      </c>
      <c r="M5866" s="147"/>
      <c r="N5866" s="143">
        <f t="shared" si="6354"/>
        <v>1157.8500000000001</v>
      </c>
      <c r="O5866" s="143">
        <f t="shared" si="6350"/>
        <v>556</v>
      </c>
      <c r="P5866" s="143">
        <f t="shared" si="6351"/>
        <v>7495.92</v>
      </c>
      <c r="Q5866" s="143">
        <f t="shared" si="6352"/>
        <v>5525.31</v>
      </c>
      <c r="R5866" s="188">
        <f t="shared" si="6355"/>
        <v>14735.080000000002</v>
      </c>
      <c r="T5866">
        <v>32322.53</v>
      </c>
      <c r="U5866" s="190">
        <f t="shared" si="6356"/>
        <v>0.45587644284033468</v>
      </c>
    </row>
    <row r="5867" spans="1:21" x14ac:dyDescent="0.2">
      <c r="A5867" s="178">
        <v>42980</v>
      </c>
      <c r="B5867" s="179">
        <v>0.375</v>
      </c>
      <c r="C5867" t="s">
        <v>349</v>
      </c>
      <c r="D5867">
        <v>10.53</v>
      </c>
      <c r="E5867">
        <v>2.61</v>
      </c>
      <c r="F5867">
        <v>2.75</v>
      </c>
      <c r="G5867">
        <v>2.4900000000000002</v>
      </c>
      <c r="H5867" s="184">
        <f t="shared" ref="H5867:L5867" si="6394">H5843</f>
        <v>0.33333333333333331</v>
      </c>
      <c r="I5867" s="185">
        <f t="shared" si="6394"/>
        <v>256</v>
      </c>
      <c r="J5867" s="185">
        <f t="shared" si="6394"/>
        <v>306</v>
      </c>
      <c r="K5867" s="185">
        <f t="shared" si="6394"/>
        <v>2872</v>
      </c>
      <c r="L5867" s="185">
        <f t="shared" si="6394"/>
        <v>2219</v>
      </c>
      <c r="M5867" s="147"/>
      <c r="N5867" s="143">
        <f t="shared" si="6354"/>
        <v>2695.68</v>
      </c>
      <c r="O5867" s="143">
        <f t="shared" si="6350"/>
        <v>798.66</v>
      </c>
      <c r="P5867" s="143">
        <f t="shared" si="6351"/>
        <v>7898</v>
      </c>
      <c r="Q5867" s="143">
        <f t="shared" si="6352"/>
        <v>5525.31</v>
      </c>
      <c r="R5867" s="188">
        <f t="shared" si="6355"/>
        <v>16917.650000000001</v>
      </c>
      <c r="T5867">
        <v>32729.39</v>
      </c>
      <c r="U5867" s="190">
        <f t="shared" si="6356"/>
        <v>0.51689475422548359</v>
      </c>
    </row>
    <row r="5868" spans="1:21" x14ac:dyDescent="0.2">
      <c r="A5868" s="178">
        <v>42980</v>
      </c>
      <c r="B5868" s="179">
        <v>0.41666666666666669</v>
      </c>
      <c r="C5868" t="s">
        <v>349</v>
      </c>
      <c r="D5868">
        <v>15.8</v>
      </c>
      <c r="E5868">
        <v>3.29</v>
      </c>
      <c r="F5868">
        <v>3</v>
      </c>
      <c r="G5868">
        <v>2.4900000000000002</v>
      </c>
      <c r="H5868" s="184">
        <f t="shared" ref="H5868:L5868" si="6395">H5844</f>
        <v>0.375</v>
      </c>
      <c r="I5868" s="185">
        <f t="shared" si="6395"/>
        <v>156</v>
      </c>
      <c r="J5868" s="185">
        <f t="shared" si="6395"/>
        <v>343</v>
      </c>
      <c r="K5868" s="185">
        <f t="shared" si="6395"/>
        <v>2872</v>
      </c>
      <c r="L5868" s="185">
        <f t="shared" si="6395"/>
        <v>2219</v>
      </c>
      <c r="M5868" s="147"/>
      <c r="N5868" s="143">
        <f t="shared" si="6354"/>
        <v>2464.8000000000002</v>
      </c>
      <c r="O5868" s="143">
        <f t="shared" si="6350"/>
        <v>1128.47</v>
      </c>
      <c r="P5868" s="143">
        <f t="shared" si="6351"/>
        <v>8616</v>
      </c>
      <c r="Q5868" s="143">
        <f t="shared" si="6352"/>
        <v>5525.31</v>
      </c>
      <c r="R5868" s="188">
        <f t="shared" si="6355"/>
        <v>17734.580000000002</v>
      </c>
      <c r="T5868">
        <v>35213.839999999997</v>
      </c>
      <c r="U5868" s="190">
        <f t="shared" si="6356"/>
        <v>0.50362527915160638</v>
      </c>
    </row>
    <row r="5869" spans="1:21" x14ac:dyDescent="0.2">
      <c r="A5869" s="178">
        <v>42980</v>
      </c>
      <c r="B5869" s="179">
        <v>0.45833333333333331</v>
      </c>
      <c r="C5869" t="s">
        <v>349</v>
      </c>
      <c r="D5869">
        <v>2.61</v>
      </c>
      <c r="E5869">
        <v>3.7</v>
      </c>
      <c r="F5869">
        <v>4</v>
      </c>
      <c r="G5869">
        <v>3.6</v>
      </c>
      <c r="H5869" s="184">
        <f t="shared" ref="H5869:L5869" si="6396">H5845</f>
        <v>0.41666666666666669</v>
      </c>
      <c r="I5869" s="185">
        <f t="shared" si="6396"/>
        <v>196</v>
      </c>
      <c r="J5869" s="185">
        <f t="shared" si="6396"/>
        <v>315</v>
      </c>
      <c r="K5869" s="185">
        <f t="shared" si="6396"/>
        <v>2872</v>
      </c>
      <c r="L5869" s="185">
        <f t="shared" si="6396"/>
        <v>2219</v>
      </c>
      <c r="M5869" s="147"/>
      <c r="N5869" s="143">
        <f t="shared" si="6354"/>
        <v>511.56</v>
      </c>
      <c r="O5869" s="143">
        <f t="shared" si="6350"/>
        <v>1165.5</v>
      </c>
      <c r="P5869" s="143">
        <f t="shared" si="6351"/>
        <v>11488</v>
      </c>
      <c r="Q5869" s="143">
        <f t="shared" si="6352"/>
        <v>7988.4000000000005</v>
      </c>
      <c r="R5869" s="188">
        <f t="shared" si="6355"/>
        <v>21153.46</v>
      </c>
      <c r="T5869">
        <v>39150.080000000002</v>
      </c>
      <c r="U5869" s="190">
        <f t="shared" si="6356"/>
        <v>0.5403171589943111</v>
      </c>
    </row>
    <row r="5870" spans="1:21" x14ac:dyDescent="0.2">
      <c r="A5870" s="178">
        <v>42980</v>
      </c>
      <c r="B5870" s="179">
        <v>0.5</v>
      </c>
      <c r="C5870" t="s">
        <v>349</v>
      </c>
      <c r="D5870">
        <v>1</v>
      </c>
      <c r="E5870">
        <v>4</v>
      </c>
      <c r="F5870">
        <v>4.28</v>
      </c>
      <c r="G5870">
        <v>4.28</v>
      </c>
      <c r="H5870" s="184">
        <f t="shared" ref="H5870:L5870" si="6397">H5846</f>
        <v>0.45833333333333331</v>
      </c>
      <c r="I5870" s="185">
        <f t="shared" si="6397"/>
        <v>226</v>
      </c>
      <c r="J5870" s="185">
        <f t="shared" si="6397"/>
        <v>326</v>
      </c>
      <c r="K5870" s="185">
        <f t="shared" si="6397"/>
        <v>2842</v>
      </c>
      <c r="L5870" s="185">
        <f t="shared" si="6397"/>
        <v>1635</v>
      </c>
      <c r="M5870" s="147"/>
      <c r="N5870" s="143">
        <f t="shared" si="6354"/>
        <v>226</v>
      </c>
      <c r="O5870" s="143">
        <f t="shared" si="6350"/>
        <v>1304</v>
      </c>
      <c r="P5870" s="143">
        <f t="shared" si="6351"/>
        <v>12163.76</v>
      </c>
      <c r="Q5870" s="143">
        <f t="shared" si="6352"/>
        <v>6997.8</v>
      </c>
      <c r="R5870" s="188">
        <f t="shared" si="6355"/>
        <v>20691.560000000001</v>
      </c>
      <c r="T5870">
        <v>43374.3</v>
      </c>
      <c r="U5870" s="190">
        <f t="shared" si="6356"/>
        <v>0.47704654599613133</v>
      </c>
    </row>
    <row r="5871" spans="1:21" x14ac:dyDescent="0.2">
      <c r="A5871" s="178">
        <v>42980</v>
      </c>
      <c r="B5871" s="179">
        <v>0.54166666666666663</v>
      </c>
      <c r="C5871" t="s">
        <v>349</v>
      </c>
      <c r="D5871">
        <v>1</v>
      </c>
      <c r="E5871">
        <v>4.51</v>
      </c>
      <c r="F5871">
        <v>6</v>
      </c>
      <c r="G5871">
        <v>5.5</v>
      </c>
      <c r="H5871" s="184">
        <f t="shared" ref="H5871:L5871" si="6398">H5847</f>
        <v>0.5</v>
      </c>
      <c r="I5871" s="185">
        <f t="shared" si="6398"/>
        <v>222</v>
      </c>
      <c r="J5871" s="185">
        <f t="shared" si="6398"/>
        <v>319</v>
      </c>
      <c r="K5871" s="185">
        <f t="shared" si="6398"/>
        <v>2842</v>
      </c>
      <c r="L5871" s="185">
        <f t="shared" si="6398"/>
        <v>1635</v>
      </c>
      <c r="M5871" s="147"/>
      <c r="N5871" s="143">
        <f t="shared" si="6354"/>
        <v>222</v>
      </c>
      <c r="O5871" s="143">
        <f t="shared" si="6350"/>
        <v>1438.6899999999998</v>
      </c>
      <c r="P5871" s="143">
        <f t="shared" si="6351"/>
        <v>17052</v>
      </c>
      <c r="Q5871" s="143">
        <f t="shared" si="6352"/>
        <v>8992.5</v>
      </c>
      <c r="R5871" s="188">
        <f t="shared" si="6355"/>
        <v>27705.19</v>
      </c>
      <c r="T5871">
        <v>47471.62</v>
      </c>
      <c r="U5871" s="190">
        <f t="shared" si="6356"/>
        <v>0.58361585300859753</v>
      </c>
    </row>
    <row r="5872" spans="1:21" x14ac:dyDescent="0.2">
      <c r="A5872" s="178">
        <v>42980</v>
      </c>
      <c r="B5872" s="179">
        <v>0.58333333333333337</v>
      </c>
      <c r="C5872" t="s">
        <v>349</v>
      </c>
      <c r="D5872">
        <v>0.86</v>
      </c>
      <c r="E5872">
        <v>8.68</v>
      </c>
      <c r="F5872">
        <v>10.18</v>
      </c>
      <c r="G5872">
        <v>10.18</v>
      </c>
      <c r="H5872" s="184">
        <f t="shared" ref="H5872:L5872" si="6399">H5848</f>
        <v>0.54166666666666663</v>
      </c>
      <c r="I5872" s="185">
        <f t="shared" si="6399"/>
        <v>195</v>
      </c>
      <c r="J5872" s="185">
        <f t="shared" si="6399"/>
        <v>299</v>
      </c>
      <c r="K5872" s="185">
        <f t="shared" si="6399"/>
        <v>2842</v>
      </c>
      <c r="L5872" s="185">
        <f t="shared" si="6399"/>
        <v>1635</v>
      </c>
      <c r="M5872" s="147"/>
      <c r="N5872" s="143">
        <f t="shared" si="6354"/>
        <v>167.7</v>
      </c>
      <c r="O5872" s="143">
        <f t="shared" si="6350"/>
        <v>2595.3199999999997</v>
      </c>
      <c r="P5872" s="143">
        <f t="shared" si="6351"/>
        <v>28931.559999999998</v>
      </c>
      <c r="Q5872" s="143">
        <f t="shared" si="6352"/>
        <v>16644.3</v>
      </c>
      <c r="R5872" s="188">
        <f t="shared" si="6355"/>
        <v>48338.879999999997</v>
      </c>
      <c r="T5872">
        <v>50842.51</v>
      </c>
      <c r="U5872" s="190">
        <f t="shared" si="6356"/>
        <v>0.95075715184006448</v>
      </c>
    </row>
    <row r="5873" spans="1:21" x14ac:dyDescent="0.2">
      <c r="A5873" s="178">
        <v>42980</v>
      </c>
      <c r="B5873" s="179">
        <v>0.625</v>
      </c>
      <c r="C5873" t="s">
        <v>349</v>
      </c>
      <c r="D5873">
        <v>2.41</v>
      </c>
      <c r="E5873">
        <v>14.27</v>
      </c>
      <c r="F5873">
        <v>16.07</v>
      </c>
      <c r="G5873">
        <v>2.99</v>
      </c>
      <c r="H5873" s="184">
        <f t="shared" ref="H5873:L5873" si="6400">H5849</f>
        <v>0.58333333333333337</v>
      </c>
      <c r="I5873" s="185">
        <f t="shared" si="6400"/>
        <v>205</v>
      </c>
      <c r="J5873" s="185">
        <f t="shared" si="6400"/>
        <v>237</v>
      </c>
      <c r="K5873" s="185">
        <f t="shared" si="6400"/>
        <v>2842</v>
      </c>
      <c r="L5873" s="185">
        <f t="shared" si="6400"/>
        <v>1635</v>
      </c>
      <c r="M5873" s="147"/>
      <c r="N5873" s="143">
        <f t="shared" si="6354"/>
        <v>494.05</v>
      </c>
      <c r="O5873" s="143">
        <f t="shared" si="6350"/>
        <v>3381.99</v>
      </c>
      <c r="P5873" s="143">
        <f t="shared" si="6351"/>
        <v>45670.94</v>
      </c>
      <c r="Q5873" s="143">
        <f t="shared" si="6352"/>
        <v>4888.6500000000005</v>
      </c>
      <c r="R5873" s="188">
        <f t="shared" si="6355"/>
        <v>54435.630000000005</v>
      </c>
      <c r="T5873">
        <v>53492.44</v>
      </c>
      <c r="U5873" s="190">
        <f t="shared" si="6356"/>
        <v>1.01763221120592</v>
      </c>
    </row>
    <row r="5874" spans="1:21" x14ac:dyDescent="0.2">
      <c r="A5874" s="178">
        <v>42980</v>
      </c>
      <c r="B5874" s="179">
        <v>0.66666666666666663</v>
      </c>
      <c r="C5874" t="s">
        <v>349</v>
      </c>
      <c r="D5874">
        <v>1.45</v>
      </c>
      <c r="E5874">
        <v>18.73</v>
      </c>
      <c r="F5874">
        <v>23.73</v>
      </c>
      <c r="G5874">
        <v>2.99</v>
      </c>
      <c r="H5874" s="184">
        <f t="shared" ref="H5874:L5874" si="6401">H5850</f>
        <v>0.625</v>
      </c>
      <c r="I5874" s="185">
        <f t="shared" si="6401"/>
        <v>212</v>
      </c>
      <c r="J5874" s="185">
        <f t="shared" si="6401"/>
        <v>213</v>
      </c>
      <c r="K5874" s="185">
        <f t="shared" si="6401"/>
        <v>2842</v>
      </c>
      <c r="L5874" s="185">
        <f t="shared" si="6401"/>
        <v>1380</v>
      </c>
      <c r="M5874" s="147"/>
      <c r="N5874" s="143">
        <f t="shared" si="6354"/>
        <v>307.39999999999998</v>
      </c>
      <c r="O5874" s="143">
        <f t="shared" si="6350"/>
        <v>3989.4900000000002</v>
      </c>
      <c r="P5874" s="143">
        <f t="shared" si="6351"/>
        <v>67440.66</v>
      </c>
      <c r="Q5874" s="143">
        <f t="shared" si="6352"/>
        <v>4126.2000000000007</v>
      </c>
      <c r="R5874" s="188">
        <f t="shared" si="6355"/>
        <v>75863.75</v>
      </c>
      <c r="T5874">
        <v>55382.559999999998</v>
      </c>
      <c r="U5874" s="190">
        <f t="shared" si="6356"/>
        <v>1.3698129880597791</v>
      </c>
    </row>
    <row r="5875" spans="1:21" x14ac:dyDescent="0.2">
      <c r="A5875" s="178">
        <v>42980</v>
      </c>
      <c r="B5875" s="179">
        <v>0.70833333333333337</v>
      </c>
      <c r="C5875" t="s">
        <v>349</v>
      </c>
      <c r="D5875">
        <v>1.58</v>
      </c>
      <c r="E5875">
        <v>20.2</v>
      </c>
      <c r="F5875">
        <v>28</v>
      </c>
      <c r="G5875">
        <v>2.99</v>
      </c>
      <c r="H5875" s="184">
        <f t="shared" ref="H5875:L5875" si="6402">H5851</f>
        <v>0.66666666666666663</v>
      </c>
      <c r="I5875" s="185">
        <f t="shared" si="6402"/>
        <v>191</v>
      </c>
      <c r="J5875" s="185">
        <f t="shared" si="6402"/>
        <v>237</v>
      </c>
      <c r="K5875" s="185">
        <f t="shared" si="6402"/>
        <v>2842</v>
      </c>
      <c r="L5875" s="185">
        <f t="shared" si="6402"/>
        <v>1380</v>
      </c>
      <c r="M5875" s="147"/>
      <c r="N5875" s="143">
        <f t="shared" si="6354"/>
        <v>301.78000000000003</v>
      </c>
      <c r="O5875" s="143">
        <f t="shared" si="6350"/>
        <v>4787.3999999999996</v>
      </c>
      <c r="P5875" s="143">
        <f t="shared" si="6351"/>
        <v>79576</v>
      </c>
      <c r="Q5875" s="143">
        <f t="shared" si="6352"/>
        <v>4126.2000000000007</v>
      </c>
      <c r="R5875" s="188">
        <f t="shared" si="6355"/>
        <v>88791.37999999999</v>
      </c>
      <c r="T5875">
        <v>56558.95</v>
      </c>
      <c r="U5875" s="190">
        <f t="shared" si="6356"/>
        <v>1.5698908837593342</v>
      </c>
    </row>
    <row r="5876" spans="1:21" x14ac:dyDescent="0.2">
      <c r="A5876" s="178">
        <v>42980</v>
      </c>
      <c r="B5876" s="179">
        <v>0.75</v>
      </c>
      <c r="C5876" t="s">
        <v>349</v>
      </c>
      <c r="D5876">
        <v>3</v>
      </c>
      <c r="E5876">
        <v>6.47</v>
      </c>
      <c r="F5876">
        <v>13.49</v>
      </c>
      <c r="G5876">
        <v>1.34</v>
      </c>
      <c r="H5876" s="184">
        <f t="shared" ref="H5876:L5876" si="6403">H5852</f>
        <v>0.70833333333333337</v>
      </c>
      <c r="I5876" s="185">
        <f t="shared" si="6403"/>
        <v>218</v>
      </c>
      <c r="J5876" s="185">
        <f t="shared" si="6403"/>
        <v>258</v>
      </c>
      <c r="K5876" s="185">
        <f t="shared" si="6403"/>
        <v>2842</v>
      </c>
      <c r="L5876" s="185">
        <f t="shared" si="6403"/>
        <v>1380</v>
      </c>
      <c r="M5876" s="147"/>
      <c r="N5876" s="143">
        <f t="shared" si="6354"/>
        <v>654</v>
      </c>
      <c r="O5876" s="143">
        <f t="shared" si="6350"/>
        <v>1669.26</v>
      </c>
      <c r="P5876" s="143">
        <f t="shared" si="6351"/>
        <v>38338.58</v>
      </c>
      <c r="Q5876" s="143">
        <f t="shared" si="6352"/>
        <v>1849.2</v>
      </c>
      <c r="R5876" s="188">
        <f t="shared" si="6355"/>
        <v>42511.040000000001</v>
      </c>
      <c r="T5876">
        <v>56931.3</v>
      </c>
      <c r="U5876" s="190">
        <f t="shared" si="6356"/>
        <v>0.74670769857705688</v>
      </c>
    </row>
    <row r="5877" spans="1:21" x14ac:dyDescent="0.2">
      <c r="A5877" s="178">
        <v>42980</v>
      </c>
      <c r="B5877" s="179">
        <v>0.79166666666666663</v>
      </c>
      <c r="C5877" t="s">
        <v>349</v>
      </c>
      <c r="D5877">
        <v>7.24</v>
      </c>
      <c r="E5877">
        <v>6</v>
      </c>
      <c r="F5877">
        <v>10.65</v>
      </c>
      <c r="G5877">
        <v>4.6100000000000003</v>
      </c>
      <c r="H5877" s="184">
        <f t="shared" ref="H5877:L5877" si="6404">H5853</f>
        <v>0.75</v>
      </c>
      <c r="I5877" s="185">
        <f t="shared" si="6404"/>
        <v>240</v>
      </c>
      <c r="J5877" s="185">
        <f t="shared" si="6404"/>
        <v>365</v>
      </c>
      <c r="K5877" s="185">
        <f t="shared" si="6404"/>
        <v>2842</v>
      </c>
      <c r="L5877" s="185">
        <f t="shared" si="6404"/>
        <v>1380</v>
      </c>
      <c r="M5877" s="147"/>
      <c r="N5877" s="143">
        <f t="shared" si="6354"/>
        <v>1737.6000000000001</v>
      </c>
      <c r="O5877" s="143">
        <f t="shared" si="6350"/>
        <v>2190</v>
      </c>
      <c r="P5877" s="143">
        <f t="shared" si="6351"/>
        <v>30267.3</v>
      </c>
      <c r="Q5877" s="143">
        <f t="shared" si="6352"/>
        <v>6361.8</v>
      </c>
      <c r="R5877" s="188">
        <f t="shared" si="6355"/>
        <v>40556.700000000004</v>
      </c>
      <c r="T5877">
        <v>56445.46</v>
      </c>
      <c r="U5877" s="190">
        <f t="shared" si="6356"/>
        <v>0.71851128505286355</v>
      </c>
    </row>
    <row r="5878" spans="1:21" x14ac:dyDescent="0.2">
      <c r="A5878" s="178">
        <v>42980</v>
      </c>
      <c r="B5878" s="179">
        <v>0.83333333333333337</v>
      </c>
      <c r="C5878" t="s">
        <v>349</v>
      </c>
      <c r="D5878">
        <v>2.61</v>
      </c>
      <c r="E5878">
        <v>5</v>
      </c>
      <c r="F5878">
        <v>8.74</v>
      </c>
      <c r="G5878">
        <v>2.99</v>
      </c>
      <c r="H5878" s="184">
        <f t="shared" ref="H5878:L5878" si="6405">H5854</f>
        <v>0.79166666666666663</v>
      </c>
      <c r="I5878" s="185">
        <f t="shared" si="6405"/>
        <v>320</v>
      </c>
      <c r="J5878" s="185">
        <f t="shared" si="6405"/>
        <v>214</v>
      </c>
      <c r="K5878" s="185">
        <f t="shared" si="6405"/>
        <v>2842</v>
      </c>
      <c r="L5878" s="185">
        <f t="shared" si="6405"/>
        <v>1426</v>
      </c>
      <c r="M5878" s="147"/>
      <c r="N5878" s="143">
        <f t="shared" si="6354"/>
        <v>835.19999999999993</v>
      </c>
      <c r="O5878" s="143">
        <f t="shared" si="6350"/>
        <v>1070</v>
      </c>
      <c r="P5878" s="143">
        <f t="shared" si="6351"/>
        <v>24839.08</v>
      </c>
      <c r="Q5878" s="143">
        <f t="shared" si="6352"/>
        <v>4263.7400000000007</v>
      </c>
      <c r="R5878" s="188">
        <f t="shared" si="6355"/>
        <v>31008.020000000004</v>
      </c>
      <c r="T5878">
        <v>54628.92</v>
      </c>
      <c r="U5878" s="190">
        <f t="shared" si="6356"/>
        <v>0.56761180707947378</v>
      </c>
    </row>
    <row r="5879" spans="1:21" x14ac:dyDescent="0.2">
      <c r="A5879" s="178">
        <v>42980</v>
      </c>
      <c r="B5879" s="179">
        <v>0.875</v>
      </c>
      <c r="C5879" t="s">
        <v>349</v>
      </c>
      <c r="D5879">
        <v>17.62</v>
      </c>
      <c r="E5879">
        <v>3.24</v>
      </c>
      <c r="F5879">
        <v>5.73</v>
      </c>
      <c r="G5879">
        <v>2.99</v>
      </c>
      <c r="H5879" s="184">
        <f t="shared" ref="H5879:L5879" si="6406">H5855</f>
        <v>0.83333333333333337</v>
      </c>
      <c r="I5879" s="185">
        <f t="shared" si="6406"/>
        <v>322</v>
      </c>
      <c r="J5879" s="185">
        <f t="shared" si="6406"/>
        <v>178</v>
      </c>
      <c r="K5879" s="185">
        <f t="shared" si="6406"/>
        <v>2842</v>
      </c>
      <c r="L5879" s="185">
        <f t="shared" si="6406"/>
        <v>1426</v>
      </c>
      <c r="M5879" s="147"/>
      <c r="N5879" s="143">
        <f t="shared" si="6354"/>
        <v>5673.64</v>
      </c>
      <c r="O5879" s="143">
        <f t="shared" si="6350"/>
        <v>576.72</v>
      </c>
      <c r="P5879" s="143">
        <f t="shared" si="6351"/>
        <v>16284.660000000002</v>
      </c>
      <c r="Q5879" s="143">
        <f t="shared" si="6352"/>
        <v>4263.7400000000007</v>
      </c>
      <c r="R5879" s="188">
        <f t="shared" si="6355"/>
        <v>26798.760000000006</v>
      </c>
      <c r="T5879">
        <v>52001.87</v>
      </c>
      <c r="U5879" s="190">
        <f t="shared" si="6356"/>
        <v>0.51534223673110224</v>
      </c>
    </row>
    <row r="5880" spans="1:21" x14ac:dyDescent="0.2">
      <c r="A5880" s="178">
        <v>42980</v>
      </c>
      <c r="B5880" s="179">
        <v>0.91666666666666663</v>
      </c>
      <c r="C5880" t="s">
        <v>349</v>
      </c>
      <c r="D5880">
        <v>20</v>
      </c>
      <c r="E5880">
        <v>2.0099999999999998</v>
      </c>
      <c r="F5880">
        <v>3.4</v>
      </c>
      <c r="G5880">
        <v>2.99</v>
      </c>
      <c r="H5880" s="184">
        <f t="shared" ref="H5880:L5880" si="6407">H5856</f>
        <v>0.875</v>
      </c>
      <c r="I5880" s="185">
        <f t="shared" si="6407"/>
        <v>337</v>
      </c>
      <c r="J5880" s="185">
        <f t="shared" si="6407"/>
        <v>173</v>
      </c>
      <c r="K5880" s="185">
        <f t="shared" si="6407"/>
        <v>2842</v>
      </c>
      <c r="L5880" s="185">
        <f t="shared" si="6407"/>
        <v>1426</v>
      </c>
      <c r="M5880" s="147"/>
      <c r="N5880" s="143">
        <f t="shared" si="6354"/>
        <v>6740</v>
      </c>
      <c r="O5880" s="143">
        <f t="shared" si="6350"/>
        <v>347.72999999999996</v>
      </c>
      <c r="P5880" s="143">
        <f t="shared" si="6351"/>
        <v>9662.7999999999993</v>
      </c>
      <c r="Q5880" s="143">
        <f t="shared" si="6352"/>
        <v>4263.7400000000007</v>
      </c>
      <c r="R5880" s="188">
        <f t="shared" si="6355"/>
        <v>21014.27</v>
      </c>
      <c r="T5880">
        <v>50679.91</v>
      </c>
      <c r="U5880" s="190">
        <f t="shared" si="6356"/>
        <v>0.41464694787342754</v>
      </c>
    </row>
    <row r="5881" spans="1:21" x14ac:dyDescent="0.2">
      <c r="A5881" s="178">
        <v>42980</v>
      </c>
      <c r="B5881" s="179">
        <v>0.95833333333333337</v>
      </c>
      <c r="C5881" t="s">
        <v>349</v>
      </c>
      <c r="D5881">
        <v>20</v>
      </c>
      <c r="E5881">
        <v>3.15</v>
      </c>
      <c r="F5881">
        <v>3</v>
      </c>
      <c r="G5881">
        <v>0.5</v>
      </c>
      <c r="H5881" s="184">
        <f t="shared" ref="H5881:L5881" si="6408">H5857</f>
        <v>0.91666666666666663</v>
      </c>
      <c r="I5881" s="185">
        <f t="shared" si="6408"/>
        <v>394</v>
      </c>
      <c r="J5881" s="185">
        <f t="shared" si="6408"/>
        <v>194</v>
      </c>
      <c r="K5881" s="185">
        <f t="shared" si="6408"/>
        <v>2842</v>
      </c>
      <c r="L5881" s="185">
        <f t="shared" si="6408"/>
        <v>1426</v>
      </c>
      <c r="M5881" s="147"/>
      <c r="N5881" s="143">
        <f t="shared" si="6354"/>
        <v>7880</v>
      </c>
      <c r="O5881" s="143">
        <f t="shared" si="6350"/>
        <v>611.1</v>
      </c>
      <c r="P5881" s="143">
        <f t="shared" si="6351"/>
        <v>8526</v>
      </c>
      <c r="Q5881" s="143">
        <f t="shared" si="6352"/>
        <v>713</v>
      </c>
      <c r="R5881" s="188">
        <f t="shared" si="6355"/>
        <v>17730.099999999999</v>
      </c>
      <c r="T5881">
        <v>48028.38</v>
      </c>
      <c r="U5881" s="190">
        <f t="shared" si="6356"/>
        <v>0.36915881818208318</v>
      </c>
    </row>
    <row r="5882" spans="1:21" x14ac:dyDescent="0.2">
      <c r="A5882" s="178">
        <v>42980</v>
      </c>
      <c r="B5882" s="180">
        <v>1</v>
      </c>
      <c r="C5882" t="s">
        <v>349</v>
      </c>
      <c r="D5882">
        <v>13.71</v>
      </c>
      <c r="E5882">
        <v>2.61</v>
      </c>
      <c r="F5882">
        <v>3</v>
      </c>
      <c r="G5882">
        <v>0.5</v>
      </c>
      <c r="H5882" s="184">
        <f t="shared" ref="H5882:L5882" si="6409">H5858</f>
        <v>0.95833333333333337</v>
      </c>
      <c r="I5882" s="185">
        <f t="shared" si="6409"/>
        <v>389</v>
      </c>
      <c r="J5882" s="185">
        <f t="shared" si="6409"/>
        <v>265</v>
      </c>
      <c r="K5882" s="185">
        <f t="shared" si="6409"/>
        <v>2985</v>
      </c>
      <c r="L5882" s="185">
        <f t="shared" si="6409"/>
        <v>1111</v>
      </c>
      <c r="M5882" s="147"/>
      <c r="N5882" s="143">
        <f t="shared" si="6354"/>
        <v>5333.1900000000005</v>
      </c>
      <c r="O5882" s="143">
        <f t="shared" si="6350"/>
        <v>691.65</v>
      </c>
      <c r="P5882" s="143">
        <f t="shared" si="6351"/>
        <v>8955</v>
      </c>
      <c r="Q5882" s="143">
        <f t="shared" si="6352"/>
        <v>555.5</v>
      </c>
      <c r="R5882" s="188">
        <f t="shared" si="6355"/>
        <v>15535.34</v>
      </c>
      <c r="T5882">
        <v>44988.81</v>
      </c>
      <c r="U5882" s="190">
        <f t="shared" si="6356"/>
        <v>0.34531564626848321</v>
      </c>
    </row>
    <row r="5883" spans="1:21" x14ac:dyDescent="0.2">
      <c r="A5883" s="178">
        <v>42981</v>
      </c>
      <c r="B5883" s="179">
        <v>4.1666666666666664E-2</v>
      </c>
      <c r="C5883" t="s">
        <v>349</v>
      </c>
      <c r="D5883">
        <v>6.51</v>
      </c>
      <c r="E5883">
        <v>2.69</v>
      </c>
      <c r="F5883">
        <v>3</v>
      </c>
      <c r="G5883">
        <v>0.5</v>
      </c>
      <c r="H5883" s="184">
        <f t="shared" ref="H5883:L5883" si="6410">H5859</f>
        <v>1</v>
      </c>
      <c r="I5883" s="185">
        <f t="shared" si="6410"/>
        <v>362</v>
      </c>
      <c r="J5883" s="185">
        <f t="shared" si="6410"/>
        <v>243</v>
      </c>
      <c r="K5883" s="185">
        <f t="shared" si="6410"/>
        <v>2985</v>
      </c>
      <c r="L5883" s="185">
        <f t="shared" si="6410"/>
        <v>1111</v>
      </c>
      <c r="M5883" s="147"/>
      <c r="N5883" s="143">
        <f t="shared" si="6354"/>
        <v>2356.62</v>
      </c>
      <c r="O5883" s="143">
        <f t="shared" si="6350"/>
        <v>653.66999999999996</v>
      </c>
      <c r="P5883" s="143">
        <f t="shared" si="6351"/>
        <v>8955</v>
      </c>
      <c r="Q5883" s="143">
        <f t="shared" si="6352"/>
        <v>555.5</v>
      </c>
      <c r="R5883" s="188">
        <f t="shared" si="6355"/>
        <v>12520.79</v>
      </c>
      <c r="T5883">
        <v>41619.07</v>
      </c>
      <c r="U5883" s="190">
        <f t="shared" si="6356"/>
        <v>0.30084261854001065</v>
      </c>
    </row>
    <row r="5884" spans="1:21" x14ac:dyDescent="0.2">
      <c r="A5884" s="178">
        <v>42981</v>
      </c>
      <c r="B5884" s="179">
        <v>8.3333333333333329E-2</v>
      </c>
      <c r="C5884" t="s">
        <v>349</v>
      </c>
      <c r="D5884">
        <v>3.5</v>
      </c>
      <c r="E5884">
        <v>2.09</v>
      </c>
      <c r="F5884">
        <v>3</v>
      </c>
      <c r="G5884">
        <v>0.61</v>
      </c>
      <c r="H5884" s="184">
        <f t="shared" ref="H5884:L5884" si="6411">H5860</f>
        <v>4.1666666666666664E-2</v>
      </c>
      <c r="I5884" s="185">
        <f t="shared" si="6411"/>
        <v>294</v>
      </c>
      <c r="J5884" s="185">
        <f t="shared" si="6411"/>
        <v>212</v>
      </c>
      <c r="K5884" s="185">
        <f t="shared" si="6411"/>
        <v>2985</v>
      </c>
      <c r="L5884" s="185">
        <f t="shared" si="6411"/>
        <v>1111</v>
      </c>
      <c r="M5884" s="147"/>
      <c r="N5884" s="143">
        <f t="shared" si="6354"/>
        <v>1029</v>
      </c>
      <c r="O5884" s="143">
        <f t="shared" si="6350"/>
        <v>443.08</v>
      </c>
      <c r="P5884" s="143">
        <f t="shared" si="6351"/>
        <v>8955</v>
      </c>
      <c r="Q5884" s="143">
        <f t="shared" si="6352"/>
        <v>677.71</v>
      </c>
      <c r="R5884" s="188">
        <f t="shared" si="6355"/>
        <v>11104.79</v>
      </c>
      <c r="T5884">
        <v>38630.82</v>
      </c>
      <c r="U5884" s="190">
        <f t="shared" si="6356"/>
        <v>0.2874593394600477</v>
      </c>
    </row>
    <row r="5885" spans="1:21" x14ac:dyDescent="0.2">
      <c r="A5885" s="178">
        <v>42981</v>
      </c>
      <c r="B5885" s="179">
        <v>0.125</v>
      </c>
      <c r="C5885" t="s">
        <v>349</v>
      </c>
      <c r="D5885">
        <v>3.34</v>
      </c>
      <c r="E5885">
        <v>1</v>
      </c>
      <c r="F5885">
        <v>3</v>
      </c>
      <c r="G5885">
        <v>1</v>
      </c>
      <c r="H5885" s="184">
        <f t="shared" ref="H5885:L5885" si="6412">H5861</f>
        <v>8.3333333333333329E-2</v>
      </c>
      <c r="I5885" s="185">
        <f t="shared" si="6412"/>
        <v>236</v>
      </c>
      <c r="J5885" s="185">
        <f t="shared" si="6412"/>
        <v>179</v>
      </c>
      <c r="K5885" s="185">
        <f t="shared" si="6412"/>
        <v>2985</v>
      </c>
      <c r="L5885" s="185">
        <f t="shared" si="6412"/>
        <v>1111</v>
      </c>
      <c r="M5885" s="147"/>
      <c r="N5885" s="143">
        <f t="shared" si="6354"/>
        <v>788.24</v>
      </c>
      <c r="O5885" s="143">
        <f t="shared" si="6350"/>
        <v>179</v>
      </c>
      <c r="P5885" s="143">
        <f t="shared" si="6351"/>
        <v>8955</v>
      </c>
      <c r="Q5885" s="143">
        <f t="shared" si="6352"/>
        <v>1111</v>
      </c>
      <c r="R5885" s="188">
        <f t="shared" si="6355"/>
        <v>11033.24</v>
      </c>
      <c r="T5885">
        <v>36358.379999999997</v>
      </c>
      <c r="U5885" s="190">
        <f t="shared" si="6356"/>
        <v>0.30345796484881893</v>
      </c>
    </row>
    <row r="5886" spans="1:21" x14ac:dyDescent="0.2">
      <c r="A5886" s="178">
        <v>42981</v>
      </c>
      <c r="B5886" s="179">
        <v>0.16666666666666666</v>
      </c>
      <c r="C5886" t="s">
        <v>349</v>
      </c>
      <c r="D5886">
        <v>3.03</v>
      </c>
      <c r="E5886">
        <v>1</v>
      </c>
      <c r="F5886">
        <v>3</v>
      </c>
      <c r="G5886">
        <v>0.99</v>
      </c>
      <c r="H5886" s="184">
        <f t="shared" ref="H5886:L5886" si="6413">H5862</f>
        <v>0.125</v>
      </c>
      <c r="I5886" s="185">
        <f t="shared" si="6413"/>
        <v>201</v>
      </c>
      <c r="J5886" s="185">
        <f t="shared" si="6413"/>
        <v>205</v>
      </c>
      <c r="K5886" s="185">
        <f t="shared" si="6413"/>
        <v>2985</v>
      </c>
      <c r="L5886" s="185">
        <f t="shared" si="6413"/>
        <v>1717</v>
      </c>
      <c r="M5886" s="147"/>
      <c r="N5886" s="143">
        <f t="shared" si="6354"/>
        <v>609.03</v>
      </c>
      <c r="O5886" s="143">
        <f t="shared" si="6350"/>
        <v>205</v>
      </c>
      <c r="P5886" s="143">
        <f t="shared" si="6351"/>
        <v>8955</v>
      </c>
      <c r="Q5886" s="143">
        <f t="shared" si="6352"/>
        <v>1699.83</v>
      </c>
      <c r="R5886" s="188">
        <f t="shared" si="6355"/>
        <v>11468.86</v>
      </c>
      <c r="T5886">
        <v>34598.86</v>
      </c>
      <c r="U5886" s="190">
        <f t="shared" si="6356"/>
        <v>0.33148086382036868</v>
      </c>
    </row>
    <row r="5887" spans="1:21" x14ac:dyDescent="0.2">
      <c r="A5887" s="178">
        <v>42981</v>
      </c>
      <c r="B5887" s="179">
        <v>0.20833333333333334</v>
      </c>
      <c r="C5887" t="s">
        <v>349</v>
      </c>
      <c r="D5887">
        <v>3.5</v>
      </c>
      <c r="E5887">
        <v>2.11</v>
      </c>
      <c r="F5887">
        <v>3</v>
      </c>
      <c r="G5887">
        <v>0.99</v>
      </c>
      <c r="H5887" s="184">
        <f t="shared" ref="H5887:L5887" si="6414">H5863</f>
        <v>0.16666666666666666</v>
      </c>
      <c r="I5887" s="185">
        <f t="shared" si="6414"/>
        <v>185</v>
      </c>
      <c r="J5887" s="185">
        <f t="shared" si="6414"/>
        <v>205</v>
      </c>
      <c r="K5887" s="185">
        <f t="shared" si="6414"/>
        <v>2985</v>
      </c>
      <c r="L5887" s="185">
        <f t="shared" si="6414"/>
        <v>1717</v>
      </c>
      <c r="M5887" s="147"/>
      <c r="N5887" s="143">
        <f t="shared" si="6354"/>
        <v>647.5</v>
      </c>
      <c r="O5887" s="143">
        <f t="shared" si="6350"/>
        <v>432.54999999999995</v>
      </c>
      <c r="P5887" s="143">
        <f t="shared" si="6351"/>
        <v>8955</v>
      </c>
      <c r="Q5887" s="143">
        <f t="shared" si="6352"/>
        <v>1699.83</v>
      </c>
      <c r="R5887" s="188">
        <f t="shared" si="6355"/>
        <v>11734.88</v>
      </c>
      <c r="T5887">
        <v>33366.129999999997</v>
      </c>
      <c r="U5887" s="190">
        <f t="shared" si="6356"/>
        <v>0.3517003620138146</v>
      </c>
    </row>
    <row r="5888" spans="1:21" x14ac:dyDescent="0.2">
      <c r="A5888" s="178">
        <v>42981</v>
      </c>
      <c r="B5888" s="179">
        <v>0.25</v>
      </c>
      <c r="C5888" t="s">
        <v>349</v>
      </c>
      <c r="D5888">
        <v>6.28</v>
      </c>
      <c r="E5888">
        <v>3.27</v>
      </c>
      <c r="F5888">
        <v>3</v>
      </c>
      <c r="G5888">
        <v>0.99</v>
      </c>
      <c r="H5888" s="184">
        <f t="shared" ref="H5888:L5888" si="6415">H5864</f>
        <v>0.20833333333333334</v>
      </c>
      <c r="I5888" s="185">
        <f t="shared" si="6415"/>
        <v>207</v>
      </c>
      <c r="J5888" s="185">
        <f t="shared" si="6415"/>
        <v>283</v>
      </c>
      <c r="K5888" s="185">
        <f t="shared" si="6415"/>
        <v>2985</v>
      </c>
      <c r="L5888" s="185">
        <f t="shared" si="6415"/>
        <v>1717</v>
      </c>
      <c r="M5888" s="147"/>
      <c r="N5888" s="143">
        <f t="shared" si="6354"/>
        <v>1299.96</v>
      </c>
      <c r="O5888" s="143">
        <f t="shared" si="6350"/>
        <v>925.41</v>
      </c>
      <c r="P5888" s="143">
        <f t="shared" si="6351"/>
        <v>8955</v>
      </c>
      <c r="Q5888" s="143">
        <f t="shared" si="6352"/>
        <v>1699.83</v>
      </c>
      <c r="R5888" s="188">
        <f t="shared" si="6355"/>
        <v>12880.199999999999</v>
      </c>
      <c r="T5888">
        <v>32569.08</v>
      </c>
      <c r="U5888" s="190">
        <f t="shared" si="6356"/>
        <v>0.39547325254505189</v>
      </c>
    </row>
    <row r="5889" spans="1:21" x14ac:dyDescent="0.2">
      <c r="A5889" s="178">
        <v>42981</v>
      </c>
      <c r="B5889" s="179">
        <v>0.29166666666666669</v>
      </c>
      <c r="C5889" t="s">
        <v>349</v>
      </c>
      <c r="D5889">
        <v>3.5</v>
      </c>
      <c r="E5889">
        <v>5</v>
      </c>
      <c r="F5889">
        <v>2.5</v>
      </c>
      <c r="G5889">
        <v>2.5</v>
      </c>
      <c r="H5889" s="184">
        <f t="shared" ref="H5889:L5889" si="6416">H5865</f>
        <v>0.25</v>
      </c>
      <c r="I5889" s="185">
        <f t="shared" si="6416"/>
        <v>327</v>
      </c>
      <c r="J5889" s="185">
        <f t="shared" si="6416"/>
        <v>438</v>
      </c>
      <c r="K5889" s="185">
        <f t="shared" si="6416"/>
        <v>2985</v>
      </c>
      <c r="L5889" s="185">
        <f t="shared" si="6416"/>
        <v>1717</v>
      </c>
      <c r="M5889" s="147"/>
      <c r="N5889" s="143">
        <f t="shared" si="6354"/>
        <v>1144.5</v>
      </c>
      <c r="O5889" s="143">
        <f t="shared" si="6350"/>
        <v>2190</v>
      </c>
      <c r="P5889" s="143">
        <f t="shared" si="6351"/>
        <v>7462.5</v>
      </c>
      <c r="Q5889" s="143">
        <f t="shared" si="6352"/>
        <v>4292.5</v>
      </c>
      <c r="R5889" s="188">
        <f t="shared" si="6355"/>
        <v>15089.5</v>
      </c>
      <c r="T5889">
        <v>32373.360000000001</v>
      </c>
      <c r="U5889" s="190">
        <f t="shared" si="6356"/>
        <v>0.46610855345259189</v>
      </c>
    </row>
    <row r="5890" spans="1:21" x14ac:dyDescent="0.2">
      <c r="A5890" s="178">
        <v>42981</v>
      </c>
      <c r="B5890" s="179">
        <v>0.33333333333333331</v>
      </c>
      <c r="C5890" t="s">
        <v>349</v>
      </c>
      <c r="D5890">
        <v>3.5</v>
      </c>
      <c r="E5890">
        <v>2.21</v>
      </c>
      <c r="F5890">
        <v>2.5</v>
      </c>
      <c r="G5890">
        <v>2.57</v>
      </c>
      <c r="H5890" s="184">
        <f t="shared" ref="H5890:L5890" si="6417">H5866</f>
        <v>0.29166666666666669</v>
      </c>
      <c r="I5890" s="185">
        <f t="shared" si="6417"/>
        <v>249</v>
      </c>
      <c r="J5890" s="185">
        <f t="shared" si="6417"/>
        <v>556</v>
      </c>
      <c r="K5890" s="185">
        <f t="shared" si="6417"/>
        <v>2872</v>
      </c>
      <c r="L5890" s="185">
        <f t="shared" si="6417"/>
        <v>2219</v>
      </c>
      <c r="M5890" s="147"/>
      <c r="N5890" s="143">
        <f t="shared" si="6354"/>
        <v>871.5</v>
      </c>
      <c r="O5890" s="143">
        <f t="shared" si="6350"/>
        <v>1228.76</v>
      </c>
      <c r="P5890" s="143">
        <f t="shared" si="6351"/>
        <v>7180</v>
      </c>
      <c r="Q5890" s="143">
        <f t="shared" si="6352"/>
        <v>5702.83</v>
      </c>
      <c r="R5890" s="188">
        <f t="shared" si="6355"/>
        <v>14983.09</v>
      </c>
      <c r="T5890">
        <v>32593.58</v>
      </c>
      <c r="U5890" s="190">
        <f t="shared" si="6356"/>
        <v>0.45969451652748788</v>
      </c>
    </row>
    <row r="5891" spans="1:21" x14ac:dyDescent="0.2">
      <c r="A5891" s="178">
        <v>42981</v>
      </c>
      <c r="B5891" s="179">
        <v>0.375</v>
      </c>
      <c r="C5891" t="s">
        <v>349</v>
      </c>
      <c r="D5891">
        <v>5.88</v>
      </c>
      <c r="E5891">
        <v>4</v>
      </c>
      <c r="F5891">
        <v>2.5099999999999998</v>
      </c>
      <c r="G5891">
        <v>2.99</v>
      </c>
      <c r="H5891" s="184">
        <f t="shared" ref="H5891:L5891" si="6418">H5867</f>
        <v>0.33333333333333331</v>
      </c>
      <c r="I5891" s="185">
        <f t="shared" si="6418"/>
        <v>256</v>
      </c>
      <c r="J5891" s="185">
        <f t="shared" si="6418"/>
        <v>306</v>
      </c>
      <c r="K5891" s="185">
        <f t="shared" si="6418"/>
        <v>2872</v>
      </c>
      <c r="L5891" s="185">
        <f t="shared" si="6418"/>
        <v>2219</v>
      </c>
      <c r="M5891" s="147"/>
      <c r="N5891" s="143">
        <f t="shared" si="6354"/>
        <v>1505.28</v>
      </c>
      <c r="O5891" s="143">
        <f t="shared" si="6350"/>
        <v>1224</v>
      </c>
      <c r="P5891" s="143">
        <f t="shared" si="6351"/>
        <v>7208.7199999999993</v>
      </c>
      <c r="Q5891" s="143">
        <f t="shared" si="6352"/>
        <v>6634.81</v>
      </c>
      <c r="R5891" s="188">
        <f t="shared" si="6355"/>
        <v>16572.810000000001</v>
      </c>
      <c r="T5891">
        <v>32775.050000000003</v>
      </c>
      <c r="U5891" s="190">
        <f t="shared" si="6356"/>
        <v>0.50565323317584565</v>
      </c>
    </row>
    <row r="5892" spans="1:21" x14ac:dyDescent="0.2">
      <c r="A5892" s="178">
        <v>42981</v>
      </c>
      <c r="B5892" s="179">
        <v>0.41666666666666669</v>
      </c>
      <c r="C5892" t="s">
        <v>349</v>
      </c>
      <c r="D5892">
        <v>8.61</v>
      </c>
      <c r="E5892">
        <v>4</v>
      </c>
      <c r="F5892">
        <v>3</v>
      </c>
      <c r="G5892">
        <v>2.7</v>
      </c>
      <c r="H5892" s="184">
        <f t="shared" ref="H5892:L5892" si="6419">H5868</f>
        <v>0.375</v>
      </c>
      <c r="I5892" s="185">
        <f t="shared" si="6419"/>
        <v>156</v>
      </c>
      <c r="J5892" s="185">
        <f t="shared" si="6419"/>
        <v>343</v>
      </c>
      <c r="K5892" s="185">
        <f t="shared" si="6419"/>
        <v>2872</v>
      </c>
      <c r="L5892" s="185">
        <f t="shared" si="6419"/>
        <v>2219</v>
      </c>
      <c r="M5892" s="147"/>
      <c r="N5892" s="143">
        <f t="shared" si="6354"/>
        <v>1343.1599999999999</v>
      </c>
      <c r="O5892" s="143">
        <f t="shared" ref="O5892:O5955" si="6420">E5892*J5892</f>
        <v>1372</v>
      </c>
      <c r="P5892" s="143">
        <f t="shared" ref="P5892:P5955" si="6421">F5892*K5892</f>
        <v>8616</v>
      </c>
      <c r="Q5892" s="143">
        <f t="shared" ref="Q5892:Q5955" si="6422">G5892*L5892</f>
        <v>5991.3</v>
      </c>
      <c r="R5892" s="188">
        <f t="shared" si="6355"/>
        <v>17322.46</v>
      </c>
      <c r="T5892">
        <v>35031.03</v>
      </c>
      <c r="U5892" s="190">
        <f t="shared" si="6356"/>
        <v>0.49448902872681733</v>
      </c>
    </row>
    <row r="5893" spans="1:21" x14ac:dyDescent="0.2">
      <c r="A5893" s="178">
        <v>42981</v>
      </c>
      <c r="B5893" s="179">
        <v>0.45833333333333331</v>
      </c>
      <c r="C5893" t="s">
        <v>349</v>
      </c>
      <c r="D5893">
        <v>2.61</v>
      </c>
      <c r="E5893">
        <v>4.08</v>
      </c>
      <c r="F5893">
        <v>3.11</v>
      </c>
      <c r="G5893">
        <v>3.68</v>
      </c>
      <c r="H5893" s="184">
        <f t="shared" ref="H5893:L5893" si="6423">H5869</f>
        <v>0.41666666666666669</v>
      </c>
      <c r="I5893" s="185">
        <f t="shared" si="6423"/>
        <v>196</v>
      </c>
      <c r="J5893" s="185">
        <f t="shared" si="6423"/>
        <v>315</v>
      </c>
      <c r="K5893" s="185">
        <f t="shared" si="6423"/>
        <v>2872</v>
      </c>
      <c r="L5893" s="185">
        <f t="shared" si="6423"/>
        <v>2219</v>
      </c>
      <c r="M5893" s="147"/>
      <c r="N5893" s="143">
        <f t="shared" ref="N5893:N5956" si="6424">D5893*I5893</f>
        <v>511.56</v>
      </c>
      <c r="O5893" s="143">
        <f t="shared" si="6420"/>
        <v>1285.2</v>
      </c>
      <c r="P5893" s="143">
        <f t="shared" si="6421"/>
        <v>8931.92</v>
      </c>
      <c r="Q5893" s="143">
        <f t="shared" si="6422"/>
        <v>8165.92</v>
      </c>
      <c r="R5893" s="188">
        <f t="shared" ref="R5893:R5956" si="6425">SUM(N5893:Q5893)</f>
        <v>18894.599999999999</v>
      </c>
      <c r="T5893">
        <v>38811.620000000003</v>
      </c>
      <c r="U5893" s="190">
        <f t="shared" ref="U5893:U5956" si="6426">R5893/T5893</f>
        <v>0.48682842921784758</v>
      </c>
    </row>
    <row r="5894" spans="1:21" x14ac:dyDescent="0.2">
      <c r="A5894" s="178">
        <v>42981</v>
      </c>
      <c r="B5894" s="179">
        <v>0.5</v>
      </c>
      <c r="C5894" t="s">
        <v>349</v>
      </c>
      <c r="D5894">
        <v>1</v>
      </c>
      <c r="E5894">
        <v>5.81</v>
      </c>
      <c r="F5894">
        <v>5.81</v>
      </c>
      <c r="G5894">
        <v>6.25</v>
      </c>
      <c r="H5894" s="184">
        <f t="shared" ref="H5894:L5894" si="6427">H5870</f>
        <v>0.45833333333333331</v>
      </c>
      <c r="I5894" s="185">
        <f t="shared" si="6427"/>
        <v>226</v>
      </c>
      <c r="J5894" s="185">
        <f t="shared" si="6427"/>
        <v>326</v>
      </c>
      <c r="K5894" s="185">
        <f t="shared" si="6427"/>
        <v>2842</v>
      </c>
      <c r="L5894" s="185">
        <f t="shared" si="6427"/>
        <v>1635</v>
      </c>
      <c r="M5894" s="147"/>
      <c r="N5894" s="143">
        <f t="shared" si="6424"/>
        <v>226</v>
      </c>
      <c r="O5894" s="143">
        <f t="shared" si="6420"/>
        <v>1894.06</v>
      </c>
      <c r="P5894" s="143">
        <f t="shared" si="6421"/>
        <v>16512.02</v>
      </c>
      <c r="Q5894" s="143">
        <f t="shared" si="6422"/>
        <v>10218.75</v>
      </c>
      <c r="R5894" s="188">
        <f t="shared" si="6425"/>
        <v>28850.83</v>
      </c>
      <c r="T5894">
        <v>42708.6</v>
      </c>
      <c r="U5894" s="190">
        <f t="shared" si="6426"/>
        <v>0.67552741134104144</v>
      </c>
    </row>
    <row r="5895" spans="1:21" x14ac:dyDescent="0.2">
      <c r="A5895" s="178">
        <v>42981</v>
      </c>
      <c r="B5895" s="179">
        <v>0.54166666666666663</v>
      </c>
      <c r="C5895" t="s">
        <v>349</v>
      </c>
      <c r="D5895">
        <v>1.32</v>
      </c>
      <c r="E5895">
        <v>8.34</v>
      </c>
      <c r="F5895">
        <v>9.06</v>
      </c>
      <c r="G5895">
        <v>8.34</v>
      </c>
      <c r="H5895" s="184">
        <f t="shared" ref="H5895:L5895" si="6428">H5871</f>
        <v>0.5</v>
      </c>
      <c r="I5895" s="185">
        <f t="shared" si="6428"/>
        <v>222</v>
      </c>
      <c r="J5895" s="185">
        <f t="shared" si="6428"/>
        <v>319</v>
      </c>
      <c r="K5895" s="185">
        <f t="shared" si="6428"/>
        <v>2842</v>
      </c>
      <c r="L5895" s="185">
        <f t="shared" si="6428"/>
        <v>1635</v>
      </c>
      <c r="M5895" s="147"/>
      <c r="N5895" s="143">
        <f t="shared" si="6424"/>
        <v>293.04000000000002</v>
      </c>
      <c r="O5895" s="143">
        <f t="shared" si="6420"/>
        <v>2660.46</v>
      </c>
      <c r="P5895" s="143">
        <f t="shared" si="6421"/>
        <v>25748.52</v>
      </c>
      <c r="Q5895" s="143">
        <f t="shared" si="6422"/>
        <v>13635.9</v>
      </c>
      <c r="R5895" s="188">
        <f t="shared" si="6425"/>
        <v>42337.919999999998</v>
      </c>
      <c r="T5895">
        <v>46549.22</v>
      </c>
      <c r="U5895" s="190">
        <f t="shared" si="6426"/>
        <v>0.909530170430353</v>
      </c>
    </row>
    <row r="5896" spans="1:21" x14ac:dyDescent="0.2">
      <c r="A5896" s="178">
        <v>42981</v>
      </c>
      <c r="B5896" s="179">
        <v>0.58333333333333337</v>
      </c>
      <c r="C5896" t="s">
        <v>349</v>
      </c>
      <c r="D5896">
        <v>1</v>
      </c>
      <c r="E5896">
        <v>15.38</v>
      </c>
      <c r="F5896">
        <v>16.36</v>
      </c>
      <c r="G5896">
        <v>15.38</v>
      </c>
      <c r="H5896" s="184">
        <f t="shared" ref="H5896:L5896" si="6429">H5872</f>
        <v>0.54166666666666663</v>
      </c>
      <c r="I5896" s="185">
        <f t="shared" si="6429"/>
        <v>195</v>
      </c>
      <c r="J5896" s="185">
        <f t="shared" si="6429"/>
        <v>299</v>
      </c>
      <c r="K5896" s="185">
        <f t="shared" si="6429"/>
        <v>2842</v>
      </c>
      <c r="L5896" s="185">
        <f t="shared" si="6429"/>
        <v>1635</v>
      </c>
      <c r="M5896" s="147"/>
      <c r="N5896" s="143">
        <f t="shared" si="6424"/>
        <v>195</v>
      </c>
      <c r="O5896" s="143">
        <f t="shared" si="6420"/>
        <v>4598.62</v>
      </c>
      <c r="P5896" s="143">
        <f t="shared" si="6421"/>
        <v>46495.119999999995</v>
      </c>
      <c r="Q5896" s="143">
        <f t="shared" si="6422"/>
        <v>25146.300000000003</v>
      </c>
      <c r="R5896" s="188">
        <f t="shared" si="6425"/>
        <v>76435.040000000008</v>
      </c>
      <c r="T5896">
        <v>50062.87</v>
      </c>
      <c r="U5896" s="190">
        <f t="shared" si="6426"/>
        <v>1.5267810255384879</v>
      </c>
    </row>
    <row r="5897" spans="1:21" x14ac:dyDescent="0.2">
      <c r="A5897" s="178">
        <v>42981</v>
      </c>
      <c r="B5897" s="179">
        <v>0.625</v>
      </c>
      <c r="C5897" t="s">
        <v>349</v>
      </c>
      <c r="D5897">
        <v>2.21</v>
      </c>
      <c r="E5897">
        <v>15.22</v>
      </c>
      <c r="F5897">
        <v>20</v>
      </c>
      <c r="G5897">
        <v>1.54</v>
      </c>
      <c r="H5897" s="184">
        <f t="shared" ref="H5897:L5897" si="6430">H5873</f>
        <v>0.58333333333333337</v>
      </c>
      <c r="I5897" s="185">
        <f t="shared" si="6430"/>
        <v>205</v>
      </c>
      <c r="J5897" s="185">
        <f t="shared" si="6430"/>
        <v>237</v>
      </c>
      <c r="K5897" s="185">
        <f t="shared" si="6430"/>
        <v>2842</v>
      </c>
      <c r="L5897" s="185">
        <f t="shared" si="6430"/>
        <v>1635</v>
      </c>
      <c r="M5897" s="147"/>
      <c r="N5897" s="143">
        <f t="shared" si="6424"/>
        <v>453.05</v>
      </c>
      <c r="O5897" s="143">
        <f t="shared" si="6420"/>
        <v>3607.1400000000003</v>
      </c>
      <c r="P5897" s="143">
        <f t="shared" si="6421"/>
        <v>56840</v>
      </c>
      <c r="Q5897" s="143">
        <f t="shared" si="6422"/>
        <v>2517.9</v>
      </c>
      <c r="R5897" s="188">
        <f t="shared" si="6425"/>
        <v>63418.090000000004</v>
      </c>
      <c r="T5897">
        <v>52900.57</v>
      </c>
      <c r="U5897" s="190">
        <f t="shared" si="6426"/>
        <v>1.1988167613316834</v>
      </c>
    </row>
    <row r="5898" spans="1:21" x14ac:dyDescent="0.2">
      <c r="A5898" s="178">
        <v>42981</v>
      </c>
      <c r="B5898" s="179">
        <v>0.66666666666666663</v>
      </c>
      <c r="C5898" t="s">
        <v>349</v>
      </c>
      <c r="D5898">
        <v>2.21</v>
      </c>
      <c r="E5898">
        <v>27.53</v>
      </c>
      <c r="F5898">
        <v>32.590000000000003</v>
      </c>
      <c r="G5898">
        <v>1.52</v>
      </c>
      <c r="H5898" s="184">
        <f t="shared" ref="H5898:L5898" si="6431">H5874</f>
        <v>0.625</v>
      </c>
      <c r="I5898" s="185">
        <f t="shared" si="6431"/>
        <v>212</v>
      </c>
      <c r="J5898" s="185">
        <f t="shared" si="6431"/>
        <v>213</v>
      </c>
      <c r="K5898" s="185">
        <f t="shared" si="6431"/>
        <v>2842</v>
      </c>
      <c r="L5898" s="185">
        <f t="shared" si="6431"/>
        <v>1380</v>
      </c>
      <c r="M5898" s="147"/>
      <c r="N5898" s="143">
        <f t="shared" si="6424"/>
        <v>468.52</v>
      </c>
      <c r="O5898" s="143">
        <f t="shared" si="6420"/>
        <v>5863.89</v>
      </c>
      <c r="P5898" s="143">
        <f t="shared" si="6421"/>
        <v>92620.780000000013</v>
      </c>
      <c r="Q5898" s="143">
        <f t="shared" si="6422"/>
        <v>2097.6</v>
      </c>
      <c r="R5898" s="188">
        <f t="shared" si="6425"/>
        <v>101050.79000000002</v>
      </c>
      <c r="T5898">
        <v>55106.51</v>
      </c>
      <c r="U5898" s="190">
        <f t="shared" si="6426"/>
        <v>1.8337359778363758</v>
      </c>
    </row>
    <row r="5899" spans="1:21" x14ac:dyDescent="0.2">
      <c r="A5899" s="178">
        <v>42981</v>
      </c>
      <c r="B5899" s="179">
        <v>0.70833333333333337</v>
      </c>
      <c r="C5899" t="s">
        <v>349</v>
      </c>
      <c r="D5899">
        <v>1.82</v>
      </c>
      <c r="E5899">
        <v>26.53</v>
      </c>
      <c r="F5899">
        <v>32.19</v>
      </c>
      <c r="G5899">
        <v>1.42</v>
      </c>
      <c r="H5899" s="184">
        <f t="shared" ref="H5899:L5899" si="6432">H5875</f>
        <v>0.66666666666666663</v>
      </c>
      <c r="I5899" s="185">
        <f t="shared" si="6432"/>
        <v>191</v>
      </c>
      <c r="J5899" s="185">
        <f t="shared" si="6432"/>
        <v>237</v>
      </c>
      <c r="K5899" s="185">
        <f t="shared" si="6432"/>
        <v>2842</v>
      </c>
      <c r="L5899" s="185">
        <f t="shared" si="6432"/>
        <v>1380</v>
      </c>
      <c r="M5899" s="147"/>
      <c r="N5899" s="143">
        <f t="shared" si="6424"/>
        <v>347.62</v>
      </c>
      <c r="O5899" s="143">
        <f t="shared" si="6420"/>
        <v>6287.6100000000006</v>
      </c>
      <c r="P5899" s="143">
        <f t="shared" si="6421"/>
        <v>91483.98</v>
      </c>
      <c r="Q5899" s="143">
        <f t="shared" si="6422"/>
        <v>1959.6</v>
      </c>
      <c r="R5899" s="188">
        <f t="shared" si="6425"/>
        <v>100078.81</v>
      </c>
      <c r="T5899">
        <v>56340.57</v>
      </c>
      <c r="U5899" s="190">
        <f t="shared" si="6426"/>
        <v>1.7763187344394988</v>
      </c>
    </row>
    <row r="5900" spans="1:21" x14ac:dyDescent="0.2">
      <c r="A5900" s="178">
        <v>42981</v>
      </c>
      <c r="B5900" s="179">
        <v>0.75</v>
      </c>
      <c r="C5900" t="s">
        <v>349</v>
      </c>
      <c r="D5900">
        <v>2.21</v>
      </c>
      <c r="E5900">
        <v>9.41</v>
      </c>
      <c r="F5900">
        <v>15.21</v>
      </c>
      <c r="G5900">
        <v>1.44</v>
      </c>
      <c r="H5900" s="184">
        <f t="shared" ref="H5900:L5900" si="6433">H5876</f>
        <v>0.70833333333333337</v>
      </c>
      <c r="I5900" s="185">
        <f t="shared" si="6433"/>
        <v>218</v>
      </c>
      <c r="J5900" s="185">
        <f t="shared" si="6433"/>
        <v>258</v>
      </c>
      <c r="K5900" s="185">
        <f t="shared" si="6433"/>
        <v>2842</v>
      </c>
      <c r="L5900" s="185">
        <f t="shared" si="6433"/>
        <v>1380</v>
      </c>
      <c r="M5900" s="147"/>
      <c r="N5900" s="143">
        <f t="shared" si="6424"/>
        <v>481.78</v>
      </c>
      <c r="O5900" s="143">
        <f t="shared" si="6420"/>
        <v>2427.7800000000002</v>
      </c>
      <c r="P5900" s="143">
        <f t="shared" si="6421"/>
        <v>43226.82</v>
      </c>
      <c r="Q5900" s="143">
        <f t="shared" si="6422"/>
        <v>1987.1999999999998</v>
      </c>
      <c r="R5900" s="188">
        <f t="shared" si="6425"/>
        <v>48123.579999999994</v>
      </c>
      <c r="T5900">
        <v>56818.75</v>
      </c>
      <c r="U5900" s="190">
        <f t="shared" si="6426"/>
        <v>0.84696653833461655</v>
      </c>
    </row>
    <row r="5901" spans="1:21" x14ac:dyDescent="0.2">
      <c r="A5901" s="178">
        <v>42981</v>
      </c>
      <c r="B5901" s="179">
        <v>0.79166666666666663</v>
      </c>
      <c r="C5901" t="s">
        <v>349</v>
      </c>
      <c r="D5901">
        <v>3.5</v>
      </c>
      <c r="E5901">
        <v>6.55</v>
      </c>
      <c r="F5901">
        <v>11.77</v>
      </c>
      <c r="G5901">
        <v>2.99</v>
      </c>
      <c r="H5901" s="184">
        <f t="shared" ref="H5901:L5901" si="6434">H5877</f>
        <v>0.75</v>
      </c>
      <c r="I5901" s="185">
        <f t="shared" si="6434"/>
        <v>240</v>
      </c>
      <c r="J5901" s="185">
        <f t="shared" si="6434"/>
        <v>365</v>
      </c>
      <c r="K5901" s="185">
        <f t="shared" si="6434"/>
        <v>2842</v>
      </c>
      <c r="L5901" s="185">
        <f t="shared" si="6434"/>
        <v>1380</v>
      </c>
      <c r="M5901" s="147"/>
      <c r="N5901" s="143">
        <f t="shared" si="6424"/>
        <v>840</v>
      </c>
      <c r="O5901" s="143">
        <f t="shared" si="6420"/>
        <v>2390.75</v>
      </c>
      <c r="P5901" s="143">
        <f t="shared" si="6421"/>
        <v>33450.339999999997</v>
      </c>
      <c r="Q5901" s="143">
        <f t="shared" si="6422"/>
        <v>4126.2000000000007</v>
      </c>
      <c r="R5901" s="188">
        <f t="shared" si="6425"/>
        <v>40807.289999999994</v>
      </c>
      <c r="T5901">
        <v>56478.78</v>
      </c>
      <c r="U5901" s="190">
        <f t="shared" si="6426"/>
        <v>0.72252428257125945</v>
      </c>
    </row>
    <row r="5902" spans="1:21" x14ac:dyDescent="0.2">
      <c r="A5902" s="178">
        <v>42981</v>
      </c>
      <c r="B5902" s="179">
        <v>0.83333333333333337</v>
      </c>
      <c r="C5902" t="s">
        <v>349</v>
      </c>
      <c r="D5902">
        <v>2.61</v>
      </c>
      <c r="E5902">
        <v>8</v>
      </c>
      <c r="F5902">
        <v>10.84</v>
      </c>
      <c r="G5902">
        <v>2.99</v>
      </c>
      <c r="H5902" s="184">
        <f t="shared" ref="H5902:L5902" si="6435">H5878</f>
        <v>0.79166666666666663</v>
      </c>
      <c r="I5902" s="185">
        <f t="shared" si="6435"/>
        <v>320</v>
      </c>
      <c r="J5902" s="185">
        <f t="shared" si="6435"/>
        <v>214</v>
      </c>
      <c r="K5902" s="185">
        <f t="shared" si="6435"/>
        <v>2842</v>
      </c>
      <c r="L5902" s="185">
        <f t="shared" si="6435"/>
        <v>1426</v>
      </c>
      <c r="M5902" s="147"/>
      <c r="N5902" s="143">
        <f t="shared" si="6424"/>
        <v>835.19999999999993</v>
      </c>
      <c r="O5902" s="143">
        <f t="shared" si="6420"/>
        <v>1712</v>
      </c>
      <c r="P5902" s="143">
        <f t="shared" si="6421"/>
        <v>30807.279999999999</v>
      </c>
      <c r="Q5902" s="143">
        <f t="shared" si="6422"/>
        <v>4263.7400000000007</v>
      </c>
      <c r="R5902" s="188">
        <f t="shared" si="6425"/>
        <v>37618.219999999994</v>
      </c>
      <c r="T5902">
        <v>54763.49</v>
      </c>
      <c r="U5902" s="190">
        <f t="shared" si="6426"/>
        <v>0.68692152381084537</v>
      </c>
    </row>
    <row r="5903" spans="1:21" x14ac:dyDescent="0.2">
      <c r="A5903" s="178">
        <v>42981</v>
      </c>
      <c r="B5903" s="179">
        <v>0.875</v>
      </c>
      <c r="C5903" t="s">
        <v>349</v>
      </c>
      <c r="D5903">
        <v>15</v>
      </c>
      <c r="E5903">
        <v>5.71</v>
      </c>
      <c r="F5903">
        <v>8.7899999999999991</v>
      </c>
      <c r="G5903">
        <v>2.99</v>
      </c>
      <c r="H5903" s="184">
        <f t="shared" ref="H5903:L5903" si="6436">H5879</f>
        <v>0.83333333333333337</v>
      </c>
      <c r="I5903" s="185">
        <f t="shared" si="6436"/>
        <v>322</v>
      </c>
      <c r="J5903" s="185">
        <f t="shared" si="6436"/>
        <v>178</v>
      </c>
      <c r="K5903" s="185">
        <f t="shared" si="6436"/>
        <v>2842</v>
      </c>
      <c r="L5903" s="185">
        <f t="shared" si="6436"/>
        <v>1426</v>
      </c>
      <c r="M5903" s="147"/>
      <c r="N5903" s="143">
        <f t="shared" si="6424"/>
        <v>4830</v>
      </c>
      <c r="O5903" s="143">
        <f t="shared" si="6420"/>
        <v>1016.38</v>
      </c>
      <c r="P5903" s="143">
        <f t="shared" si="6421"/>
        <v>24981.179999999997</v>
      </c>
      <c r="Q5903" s="143">
        <f t="shared" si="6422"/>
        <v>4263.7400000000007</v>
      </c>
      <c r="R5903" s="188">
        <f t="shared" si="6425"/>
        <v>35091.299999999996</v>
      </c>
      <c r="T5903">
        <v>52320.91</v>
      </c>
      <c r="U5903" s="190">
        <f t="shared" si="6426"/>
        <v>0.67069360987796267</v>
      </c>
    </row>
    <row r="5904" spans="1:21" x14ac:dyDescent="0.2">
      <c r="A5904" s="178">
        <v>42981</v>
      </c>
      <c r="B5904" s="179">
        <v>0.91666666666666663</v>
      </c>
      <c r="C5904" t="s">
        <v>349</v>
      </c>
      <c r="D5904">
        <v>20</v>
      </c>
      <c r="E5904">
        <v>4.91</v>
      </c>
      <c r="F5904">
        <v>5.4</v>
      </c>
      <c r="G5904">
        <v>2.84</v>
      </c>
      <c r="H5904" s="184">
        <f t="shared" ref="H5904:L5904" si="6437">H5880</f>
        <v>0.875</v>
      </c>
      <c r="I5904" s="185">
        <f t="shared" si="6437"/>
        <v>337</v>
      </c>
      <c r="J5904" s="185">
        <f t="shared" si="6437"/>
        <v>173</v>
      </c>
      <c r="K5904" s="185">
        <f t="shared" si="6437"/>
        <v>2842</v>
      </c>
      <c r="L5904" s="185">
        <f t="shared" si="6437"/>
        <v>1426</v>
      </c>
      <c r="M5904" s="147"/>
      <c r="N5904" s="143">
        <f t="shared" si="6424"/>
        <v>6740</v>
      </c>
      <c r="O5904" s="143">
        <f t="shared" si="6420"/>
        <v>849.43000000000006</v>
      </c>
      <c r="P5904" s="143">
        <f t="shared" si="6421"/>
        <v>15346.800000000001</v>
      </c>
      <c r="Q5904" s="143">
        <f t="shared" si="6422"/>
        <v>4049.8399999999997</v>
      </c>
      <c r="R5904" s="188">
        <f t="shared" si="6425"/>
        <v>26986.070000000003</v>
      </c>
      <c r="T5904">
        <v>50943.37</v>
      </c>
      <c r="U5904" s="190">
        <f t="shared" si="6426"/>
        <v>0.52972683197048021</v>
      </c>
    </row>
    <row r="5905" spans="1:21" x14ac:dyDescent="0.2">
      <c r="A5905" s="178">
        <v>42981</v>
      </c>
      <c r="B5905" s="179">
        <v>0.95833333333333337</v>
      </c>
      <c r="C5905" t="s">
        <v>349</v>
      </c>
      <c r="D5905">
        <v>23.52</v>
      </c>
      <c r="E5905">
        <v>4.4000000000000004</v>
      </c>
      <c r="F5905">
        <v>4.4000000000000004</v>
      </c>
      <c r="G5905">
        <v>0.5</v>
      </c>
      <c r="H5905" s="184">
        <f t="shared" ref="H5905:L5905" si="6438">H5881</f>
        <v>0.91666666666666663</v>
      </c>
      <c r="I5905" s="185">
        <f t="shared" si="6438"/>
        <v>394</v>
      </c>
      <c r="J5905" s="185">
        <f t="shared" si="6438"/>
        <v>194</v>
      </c>
      <c r="K5905" s="185">
        <f t="shared" si="6438"/>
        <v>2842</v>
      </c>
      <c r="L5905" s="185">
        <f t="shared" si="6438"/>
        <v>1426</v>
      </c>
      <c r="M5905" s="147"/>
      <c r="N5905" s="143">
        <f t="shared" si="6424"/>
        <v>9266.8799999999992</v>
      </c>
      <c r="O5905" s="143">
        <f t="shared" si="6420"/>
        <v>853.6</v>
      </c>
      <c r="P5905" s="143">
        <f t="shared" si="6421"/>
        <v>12504.800000000001</v>
      </c>
      <c r="Q5905" s="143">
        <f t="shared" si="6422"/>
        <v>713</v>
      </c>
      <c r="R5905" s="188">
        <f t="shared" si="6425"/>
        <v>23338.28</v>
      </c>
      <c r="T5905">
        <v>48455.82</v>
      </c>
      <c r="U5905" s="190">
        <f t="shared" si="6426"/>
        <v>0.48164038912147189</v>
      </c>
    </row>
    <row r="5906" spans="1:21" x14ac:dyDescent="0.2">
      <c r="A5906" s="178">
        <v>42981</v>
      </c>
      <c r="B5906" s="180">
        <v>1</v>
      </c>
      <c r="C5906" t="s">
        <v>349</v>
      </c>
      <c r="D5906">
        <v>20</v>
      </c>
      <c r="E5906">
        <v>5</v>
      </c>
      <c r="F5906">
        <v>5</v>
      </c>
      <c r="G5906">
        <v>0.5</v>
      </c>
      <c r="H5906" s="184">
        <f t="shared" ref="H5906:L5906" si="6439">H5882</f>
        <v>0.95833333333333337</v>
      </c>
      <c r="I5906" s="185">
        <f t="shared" si="6439"/>
        <v>389</v>
      </c>
      <c r="J5906" s="185">
        <f t="shared" si="6439"/>
        <v>265</v>
      </c>
      <c r="K5906" s="185">
        <f t="shared" si="6439"/>
        <v>2985</v>
      </c>
      <c r="L5906" s="185">
        <f t="shared" si="6439"/>
        <v>1111</v>
      </c>
      <c r="M5906" s="147"/>
      <c r="N5906" s="143">
        <f t="shared" si="6424"/>
        <v>7780</v>
      </c>
      <c r="O5906" s="143">
        <f t="shared" si="6420"/>
        <v>1325</v>
      </c>
      <c r="P5906" s="143">
        <f t="shared" si="6421"/>
        <v>14925</v>
      </c>
      <c r="Q5906" s="143">
        <f t="shared" si="6422"/>
        <v>555.5</v>
      </c>
      <c r="R5906" s="188">
        <f t="shared" si="6425"/>
        <v>24585.5</v>
      </c>
      <c r="T5906">
        <v>45256.43</v>
      </c>
      <c r="U5906" s="190">
        <f t="shared" si="6426"/>
        <v>0.54324877150053597</v>
      </c>
    </row>
    <row r="5907" spans="1:21" x14ac:dyDescent="0.2">
      <c r="A5907" s="178">
        <v>42982</v>
      </c>
      <c r="B5907" s="179">
        <v>4.1666666666666664E-2</v>
      </c>
      <c r="C5907" t="s">
        <v>349</v>
      </c>
      <c r="D5907">
        <v>5.55</v>
      </c>
      <c r="E5907">
        <v>2.61</v>
      </c>
      <c r="F5907">
        <v>3</v>
      </c>
      <c r="G5907">
        <v>0.5</v>
      </c>
      <c r="H5907" s="184">
        <f t="shared" ref="H5907:L5907" si="6440">H5883</f>
        <v>1</v>
      </c>
      <c r="I5907" s="185">
        <f t="shared" si="6440"/>
        <v>362</v>
      </c>
      <c r="J5907" s="185">
        <f t="shared" si="6440"/>
        <v>243</v>
      </c>
      <c r="K5907" s="185">
        <f t="shared" si="6440"/>
        <v>2985</v>
      </c>
      <c r="L5907" s="185">
        <f t="shared" si="6440"/>
        <v>1111</v>
      </c>
      <c r="M5907" s="147"/>
      <c r="N5907" s="143">
        <f t="shared" si="6424"/>
        <v>2009.1</v>
      </c>
      <c r="O5907" s="143">
        <f t="shared" si="6420"/>
        <v>634.23</v>
      </c>
      <c r="P5907" s="143">
        <f t="shared" si="6421"/>
        <v>8955</v>
      </c>
      <c r="Q5907" s="143">
        <f t="shared" si="6422"/>
        <v>555.5</v>
      </c>
      <c r="R5907" s="188">
        <f t="shared" si="6425"/>
        <v>12153.83</v>
      </c>
      <c r="T5907">
        <v>41964.28</v>
      </c>
      <c r="U5907" s="190">
        <f t="shared" si="6426"/>
        <v>0.28962322241677924</v>
      </c>
    </row>
    <row r="5908" spans="1:21" x14ac:dyDescent="0.2">
      <c r="A5908" s="178">
        <v>42982</v>
      </c>
      <c r="B5908" s="179">
        <v>8.3333333333333329E-2</v>
      </c>
      <c r="C5908" t="s">
        <v>349</v>
      </c>
      <c r="D5908">
        <v>3.5</v>
      </c>
      <c r="E5908">
        <v>1.2</v>
      </c>
      <c r="F5908">
        <v>3</v>
      </c>
      <c r="G5908">
        <v>0.5</v>
      </c>
      <c r="H5908" s="184">
        <f t="shared" ref="H5908:L5908" si="6441">H5884</f>
        <v>4.1666666666666664E-2</v>
      </c>
      <c r="I5908" s="185">
        <f t="shared" si="6441"/>
        <v>294</v>
      </c>
      <c r="J5908" s="185">
        <f t="shared" si="6441"/>
        <v>212</v>
      </c>
      <c r="K5908" s="185">
        <f t="shared" si="6441"/>
        <v>2985</v>
      </c>
      <c r="L5908" s="185">
        <f t="shared" si="6441"/>
        <v>1111</v>
      </c>
      <c r="M5908" s="147"/>
      <c r="N5908" s="143">
        <f t="shared" si="6424"/>
        <v>1029</v>
      </c>
      <c r="O5908" s="143">
        <f t="shared" si="6420"/>
        <v>254.39999999999998</v>
      </c>
      <c r="P5908" s="143">
        <f t="shared" si="6421"/>
        <v>8955</v>
      </c>
      <c r="Q5908" s="143">
        <f t="shared" si="6422"/>
        <v>555.5</v>
      </c>
      <c r="R5908" s="188">
        <f t="shared" si="6425"/>
        <v>10793.9</v>
      </c>
      <c r="T5908">
        <v>38983.35</v>
      </c>
      <c r="U5908" s="190">
        <f t="shared" si="6426"/>
        <v>0.27688487520954458</v>
      </c>
    </row>
    <row r="5909" spans="1:21" x14ac:dyDescent="0.2">
      <c r="A5909" s="178">
        <v>42982</v>
      </c>
      <c r="B5909" s="179">
        <v>0.125</v>
      </c>
      <c r="C5909" t="s">
        <v>349</v>
      </c>
      <c r="D5909">
        <v>3.3</v>
      </c>
      <c r="E5909">
        <v>1</v>
      </c>
      <c r="F5909">
        <v>2.75</v>
      </c>
      <c r="G5909">
        <v>0.99</v>
      </c>
      <c r="H5909" s="184">
        <f t="shared" ref="H5909:L5909" si="6442">H5885</f>
        <v>8.3333333333333329E-2</v>
      </c>
      <c r="I5909" s="185">
        <f t="shared" si="6442"/>
        <v>236</v>
      </c>
      <c r="J5909" s="185">
        <f t="shared" si="6442"/>
        <v>179</v>
      </c>
      <c r="K5909" s="185">
        <f t="shared" si="6442"/>
        <v>2985</v>
      </c>
      <c r="L5909" s="185">
        <f t="shared" si="6442"/>
        <v>1111</v>
      </c>
      <c r="M5909" s="147"/>
      <c r="N5909" s="143">
        <f t="shared" si="6424"/>
        <v>778.8</v>
      </c>
      <c r="O5909" s="143">
        <f t="shared" si="6420"/>
        <v>179</v>
      </c>
      <c r="P5909" s="143">
        <f t="shared" si="6421"/>
        <v>8208.75</v>
      </c>
      <c r="Q5909" s="143">
        <f t="shared" si="6422"/>
        <v>1099.8900000000001</v>
      </c>
      <c r="R5909" s="188">
        <f t="shared" si="6425"/>
        <v>10266.439999999999</v>
      </c>
      <c r="T5909">
        <v>36642.58</v>
      </c>
      <c r="U5909" s="190">
        <f t="shared" si="6426"/>
        <v>0.28017786957141111</v>
      </c>
    </row>
    <row r="5910" spans="1:21" x14ac:dyDescent="0.2">
      <c r="A5910" s="178">
        <v>42982</v>
      </c>
      <c r="B5910" s="179">
        <v>0.16666666666666666</v>
      </c>
      <c r="C5910" t="s">
        <v>349</v>
      </c>
      <c r="D5910">
        <v>2.75</v>
      </c>
      <c r="E5910">
        <v>1</v>
      </c>
      <c r="F5910">
        <v>2.75</v>
      </c>
      <c r="G5910">
        <v>0.99</v>
      </c>
      <c r="H5910" s="184">
        <f t="shared" ref="H5910:L5910" si="6443">H5886</f>
        <v>0.125</v>
      </c>
      <c r="I5910" s="185">
        <f t="shared" si="6443"/>
        <v>201</v>
      </c>
      <c r="J5910" s="185">
        <f t="shared" si="6443"/>
        <v>205</v>
      </c>
      <c r="K5910" s="185">
        <f t="shared" si="6443"/>
        <v>2985</v>
      </c>
      <c r="L5910" s="185">
        <f t="shared" si="6443"/>
        <v>1717</v>
      </c>
      <c r="M5910" s="147"/>
      <c r="N5910" s="143">
        <f t="shared" si="6424"/>
        <v>552.75</v>
      </c>
      <c r="O5910" s="143">
        <f t="shared" si="6420"/>
        <v>205</v>
      </c>
      <c r="P5910" s="143">
        <f t="shared" si="6421"/>
        <v>8208.75</v>
      </c>
      <c r="Q5910" s="143">
        <f t="shared" si="6422"/>
        <v>1699.83</v>
      </c>
      <c r="R5910" s="188">
        <f t="shared" si="6425"/>
        <v>10666.33</v>
      </c>
      <c r="T5910">
        <v>34924.400000000001</v>
      </c>
      <c r="U5910" s="190">
        <f t="shared" si="6426"/>
        <v>0.30541197558154182</v>
      </c>
    </row>
    <row r="5911" spans="1:21" x14ac:dyDescent="0.2">
      <c r="A5911" s="178">
        <v>42982</v>
      </c>
      <c r="B5911" s="179">
        <v>0.20833333333333334</v>
      </c>
      <c r="C5911" t="s">
        <v>349</v>
      </c>
      <c r="D5911">
        <v>3.11</v>
      </c>
      <c r="E5911">
        <v>1.39</v>
      </c>
      <c r="F5911">
        <v>2.75</v>
      </c>
      <c r="G5911">
        <v>0.99</v>
      </c>
      <c r="H5911" s="184">
        <f t="shared" ref="H5911:L5911" si="6444">H5887</f>
        <v>0.16666666666666666</v>
      </c>
      <c r="I5911" s="185">
        <f t="shared" si="6444"/>
        <v>185</v>
      </c>
      <c r="J5911" s="185">
        <f t="shared" si="6444"/>
        <v>205</v>
      </c>
      <c r="K5911" s="185">
        <f t="shared" si="6444"/>
        <v>2985</v>
      </c>
      <c r="L5911" s="185">
        <f t="shared" si="6444"/>
        <v>1717</v>
      </c>
      <c r="M5911" s="147"/>
      <c r="N5911" s="143">
        <f t="shared" si="6424"/>
        <v>575.35</v>
      </c>
      <c r="O5911" s="143">
        <f t="shared" si="6420"/>
        <v>284.95</v>
      </c>
      <c r="P5911" s="143">
        <f t="shared" si="6421"/>
        <v>8208.75</v>
      </c>
      <c r="Q5911" s="143">
        <f t="shared" si="6422"/>
        <v>1699.83</v>
      </c>
      <c r="R5911" s="188">
        <f t="shared" si="6425"/>
        <v>10768.88</v>
      </c>
      <c r="T5911">
        <v>33770.800000000003</v>
      </c>
      <c r="U5911" s="190">
        <f t="shared" si="6426"/>
        <v>0.31888140049984004</v>
      </c>
    </row>
    <row r="5912" spans="1:21" x14ac:dyDescent="0.2">
      <c r="A5912" s="178">
        <v>42982</v>
      </c>
      <c r="B5912" s="179">
        <v>0.25</v>
      </c>
      <c r="C5912" t="s">
        <v>349</v>
      </c>
      <c r="D5912">
        <v>5</v>
      </c>
      <c r="E5912">
        <v>2.91</v>
      </c>
      <c r="F5912">
        <v>3</v>
      </c>
      <c r="G5912">
        <v>1</v>
      </c>
      <c r="H5912" s="184">
        <f t="shared" ref="H5912:L5912" si="6445">H5888</f>
        <v>0.20833333333333334</v>
      </c>
      <c r="I5912" s="185">
        <f t="shared" si="6445"/>
        <v>207</v>
      </c>
      <c r="J5912" s="185">
        <f t="shared" si="6445"/>
        <v>283</v>
      </c>
      <c r="K5912" s="185">
        <f t="shared" si="6445"/>
        <v>2985</v>
      </c>
      <c r="L5912" s="185">
        <f t="shared" si="6445"/>
        <v>1717</v>
      </c>
      <c r="M5912" s="147"/>
      <c r="N5912" s="143">
        <f t="shared" si="6424"/>
        <v>1035</v>
      </c>
      <c r="O5912" s="143">
        <f t="shared" si="6420"/>
        <v>823.53000000000009</v>
      </c>
      <c r="P5912" s="143">
        <f t="shared" si="6421"/>
        <v>8955</v>
      </c>
      <c r="Q5912" s="143">
        <f t="shared" si="6422"/>
        <v>1717</v>
      </c>
      <c r="R5912" s="188">
        <f t="shared" si="6425"/>
        <v>12530.53</v>
      </c>
      <c r="T5912">
        <v>33239.339999999997</v>
      </c>
      <c r="U5912" s="190">
        <f t="shared" si="6426"/>
        <v>0.376978905116648</v>
      </c>
    </row>
    <row r="5913" spans="1:21" x14ac:dyDescent="0.2">
      <c r="A5913" s="178">
        <v>42982</v>
      </c>
      <c r="B5913" s="179">
        <v>0.29166666666666669</v>
      </c>
      <c r="C5913" t="s">
        <v>349</v>
      </c>
      <c r="D5913">
        <v>3.5</v>
      </c>
      <c r="E5913">
        <v>5</v>
      </c>
      <c r="F5913">
        <v>2.5</v>
      </c>
      <c r="G5913">
        <v>2</v>
      </c>
      <c r="H5913" s="184">
        <f t="shared" ref="H5913:L5913" si="6446">H5889</f>
        <v>0.25</v>
      </c>
      <c r="I5913" s="185">
        <f t="shared" si="6446"/>
        <v>327</v>
      </c>
      <c r="J5913" s="185">
        <f t="shared" si="6446"/>
        <v>438</v>
      </c>
      <c r="K5913" s="185">
        <f t="shared" si="6446"/>
        <v>2985</v>
      </c>
      <c r="L5913" s="185">
        <f t="shared" si="6446"/>
        <v>1717</v>
      </c>
      <c r="M5913" s="147"/>
      <c r="N5913" s="143">
        <f t="shared" si="6424"/>
        <v>1144.5</v>
      </c>
      <c r="O5913" s="143">
        <f t="shared" si="6420"/>
        <v>2190</v>
      </c>
      <c r="P5913" s="143">
        <f t="shared" si="6421"/>
        <v>7462.5</v>
      </c>
      <c r="Q5913" s="143">
        <f t="shared" si="6422"/>
        <v>3434</v>
      </c>
      <c r="R5913" s="188">
        <f t="shared" si="6425"/>
        <v>14231</v>
      </c>
      <c r="T5913">
        <v>33385.22</v>
      </c>
      <c r="U5913" s="190">
        <f t="shared" si="6426"/>
        <v>0.42626647360718306</v>
      </c>
    </row>
    <row r="5914" spans="1:21" x14ac:dyDescent="0.2">
      <c r="A5914" s="178">
        <v>42982</v>
      </c>
      <c r="B5914" s="179">
        <v>0.33333333333333331</v>
      </c>
      <c r="C5914" t="s">
        <v>349</v>
      </c>
      <c r="D5914">
        <v>3.11</v>
      </c>
      <c r="E5914">
        <v>2.11</v>
      </c>
      <c r="F5914">
        <v>2.5</v>
      </c>
      <c r="G5914">
        <v>2.29</v>
      </c>
      <c r="H5914" s="184">
        <f t="shared" ref="H5914:L5914" si="6447">H5890</f>
        <v>0.29166666666666669</v>
      </c>
      <c r="I5914" s="185">
        <f t="shared" si="6447"/>
        <v>249</v>
      </c>
      <c r="J5914" s="185">
        <f t="shared" si="6447"/>
        <v>556</v>
      </c>
      <c r="K5914" s="185">
        <f t="shared" si="6447"/>
        <v>2872</v>
      </c>
      <c r="L5914" s="185">
        <f t="shared" si="6447"/>
        <v>2219</v>
      </c>
      <c r="M5914" s="147"/>
      <c r="N5914" s="143">
        <f t="shared" si="6424"/>
        <v>774.39</v>
      </c>
      <c r="O5914" s="143">
        <f t="shared" si="6420"/>
        <v>1173.1599999999999</v>
      </c>
      <c r="P5914" s="143">
        <f t="shared" si="6421"/>
        <v>7180</v>
      </c>
      <c r="Q5914" s="143">
        <f t="shared" si="6422"/>
        <v>5081.51</v>
      </c>
      <c r="R5914" s="188">
        <f t="shared" si="6425"/>
        <v>14209.06</v>
      </c>
      <c r="T5914">
        <v>33983.17</v>
      </c>
      <c r="U5914" s="190">
        <f t="shared" si="6426"/>
        <v>0.41812049905879883</v>
      </c>
    </row>
    <row r="5915" spans="1:21" x14ac:dyDescent="0.2">
      <c r="A5915" s="178">
        <v>42982</v>
      </c>
      <c r="B5915" s="179">
        <v>0.375</v>
      </c>
      <c r="C5915" t="s">
        <v>349</v>
      </c>
      <c r="D5915">
        <v>3.67</v>
      </c>
      <c r="E5915">
        <v>3.22</v>
      </c>
      <c r="F5915">
        <v>2.73</v>
      </c>
      <c r="G5915">
        <v>2.7</v>
      </c>
      <c r="H5915" s="184">
        <f t="shared" ref="H5915:L5915" si="6448">H5891</f>
        <v>0.33333333333333331</v>
      </c>
      <c r="I5915" s="185">
        <f t="shared" si="6448"/>
        <v>256</v>
      </c>
      <c r="J5915" s="185">
        <f t="shared" si="6448"/>
        <v>306</v>
      </c>
      <c r="K5915" s="185">
        <f t="shared" si="6448"/>
        <v>2872</v>
      </c>
      <c r="L5915" s="185">
        <f t="shared" si="6448"/>
        <v>2219</v>
      </c>
      <c r="M5915" s="147"/>
      <c r="N5915" s="143">
        <f t="shared" si="6424"/>
        <v>939.52</v>
      </c>
      <c r="O5915" s="143">
        <f t="shared" si="6420"/>
        <v>985.32</v>
      </c>
      <c r="P5915" s="143">
        <f t="shared" si="6421"/>
        <v>7840.56</v>
      </c>
      <c r="Q5915" s="143">
        <f t="shared" si="6422"/>
        <v>5991.3</v>
      </c>
      <c r="R5915" s="188">
        <f t="shared" si="6425"/>
        <v>15756.7</v>
      </c>
      <c r="T5915">
        <v>33862.120000000003</v>
      </c>
      <c r="U5915" s="190">
        <f t="shared" si="6426"/>
        <v>0.46531935980381617</v>
      </c>
    </row>
    <row r="5916" spans="1:21" x14ac:dyDescent="0.2">
      <c r="A5916" s="178">
        <v>42982</v>
      </c>
      <c r="B5916" s="179">
        <v>0.41666666666666669</v>
      </c>
      <c r="C5916" t="s">
        <v>349</v>
      </c>
      <c r="D5916">
        <v>8.11</v>
      </c>
      <c r="E5916">
        <v>3.82</v>
      </c>
      <c r="F5916">
        <v>3.11</v>
      </c>
      <c r="G5916">
        <v>2</v>
      </c>
      <c r="H5916" s="184">
        <f t="shared" ref="H5916:L5916" si="6449">H5892</f>
        <v>0.375</v>
      </c>
      <c r="I5916" s="185">
        <f t="shared" si="6449"/>
        <v>156</v>
      </c>
      <c r="J5916" s="185">
        <f t="shared" si="6449"/>
        <v>343</v>
      </c>
      <c r="K5916" s="185">
        <f t="shared" si="6449"/>
        <v>2872</v>
      </c>
      <c r="L5916" s="185">
        <f t="shared" si="6449"/>
        <v>2219</v>
      </c>
      <c r="M5916" s="147"/>
      <c r="N5916" s="143">
        <f t="shared" si="6424"/>
        <v>1265.1599999999999</v>
      </c>
      <c r="O5916" s="143">
        <f t="shared" si="6420"/>
        <v>1310.26</v>
      </c>
      <c r="P5916" s="143">
        <f t="shared" si="6421"/>
        <v>8931.92</v>
      </c>
      <c r="Q5916" s="143">
        <f t="shared" si="6422"/>
        <v>4438</v>
      </c>
      <c r="R5916" s="188">
        <f t="shared" si="6425"/>
        <v>15945.34</v>
      </c>
      <c r="T5916">
        <v>35902.28</v>
      </c>
      <c r="U5916" s="190">
        <f t="shared" si="6426"/>
        <v>0.44413168188761271</v>
      </c>
    </row>
    <row r="5917" spans="1:21" x14ac:dyDescent="0.2">
      <c r="A5917" s="178">
        <v>42982</v>
      </c>
      <c r="B5917" s="179">
        <v>0.45833333333333331</v>
      </c>
      <c r="C5917" t="s">
        <v>349</v>
      </c>
      <c r="D5917">
        <v>2.11</v>
      </c>
      <c r="E5917">
        <v>4.38</v>
      </c>
      <c r="F5917">
        <v>4.38</v>
      </c>
      <c r="G5917">
        <v>3.98</v>
      </c>
      <c r="H5917" s="184">
        <f t="shared" ref="H5917:L5917" si="6450">H5893</f>
        <v>0.41666666666666669</v>
      </c>
      <c r="I5917" s="185">
        <f t="shared" si="6450"/>
        <v>196</v>
      </c>
      <c r="J5917" s="185">
        <f t="shared" si="6450"/>
        <v>315</v>
      </c>
      <c r="K5917" s="185">
        <f t="shared" si="6450"/>
        <v>2872</v>
      </c>
      <c r="L5917" s="185">
        <f t="shared" si="6450"/>
        <v>2219</v>
      </c>
      <c r="M5917" s="147"/>
      <c r="N5917" s="143">
        <f t="shared" si="6424"/>
        <v>413.56</v>
      </c>
      <c r="O5917" s="143">
        <f t="shared" si="6420"/>
        <v>1379.7</v>
      </c>
      <c r="P5917" s="143">
        <f t="shared" si="6421"/>
        <v>12579.36</v>
      </c>
      <c r="Q5917" s="143">
        <f t="shared" si="6422"/>
        <v>8831.6200000000008</v>
      </c>
      <c r="R5917" s="188">
        <f t="shared" si="6425"/>
        <v>23204.240000000002</v>
      </c>
      <c r="T5917">
        <v>39752.379999999997</v>
      </c>
      <c r="U5917" s="190">
        <f t="shared" si="6426"/>
        <v>0.58371951566170388</v>
      </c>
    </row>
    <row r="5918" spans="1:21" x14ac:dyDescent="0.2">
      <c r="A5918" s="178">
        <v>42982</v>
      </c>
      <c r="B5918" s="179">
        <v>0.5</v>
      </c>
      <c r="C5918" t="s">
        <v>349</v>
      </c>
      <c r="D5918">
        <v>1</v>
      </c>
      <c r="E5918">
        <v>5.24</v>
      </c>
      <c r="F5918">
        <v>5.65</v>
      </c>
      <c r="G5918">
        <v>5.24</v>
      </c>
      <c r="H5918" s="184">
        <f t="shared" ref="H5918:L5918" si="6451">H5894</f>
        <v>0.45833333333333331</v>
      </c>
      <c r="I5918" s="185">
        <f t="shared" si="6451"/>
        <v>226</v>
      </c>
      <c r="J5918" s="185">
        <f t="shared" si="6451"/>
        <v>326</v>
      </c>
      <c r="K5918" s="185">
        <f t="shared" si="6451"/>
        <v>2842</v>
      </c>
      <c r="L5918" s="185">
        <f t="shared" si="6451"/>
        <v>1635</v>
      </c>
      <c r="M5918" s="147"/>
      <c r="N5918" s="143">
        <f t="shared" si="6424"/>
        <v>226</v>
      </c>
      <c r="O5918" s="143">
        <f t="shared" si="6420"/>
        <v>1708.24</v>
      </c>
      <c r="P5918" s="143">
        <f t="shared" si="6421"/>
        <v>16057.300000000001</v>
      </c>
      <c r="Q5918" s="143">
        <f t="shared" si="6422"/>
        <v>8567.4</v>
      </c>
      <c r="R5918" s="188">
        <f t="shared" si="6425"/>
        <v>26558.940000000002</v>
      </c>
      <c r="T5918">
        <v>44031.94</v>
      </c>
      <c r="U5918" s="190">
        <f t="shared" si="6426"/>
        <v>0.6031744229302638</v>
      </c>
    </row>
    <row r="5919" spans="1:21" x14ac:dyDescent="0.2">
      <c r="A5919" s="178">
        <v>42982</v>
      </c>
      <c r="B5919" s="179">
        <v>0.54166666666666663</v>
      </c>
      <c r="C5919" t="s">
        <v>349</v>
      </c>
      <c r="D5919">
        <v>1</v>
      </c>
      <c r="E5919">
        <v>8.2100000000000009</v>
      </c>
      <c r="F5919">
        <v>9.32</v>
      </c>
      <c r="G5919">
        <v>5.76</v>
      </c>
      <c r="H5919" s="184">
        <f t="shared" ref="H5919:L5919" si="6452">H5895</f>
        <v>0.5</v>
      </c>
      <c r="I5919" s="185">
        <f t="shared" si="6452"/>
        <v>222</v>
      </c>
      <c r="J5919" s="185">
        <f t="shared" si="6452"/>
        <v>319</v>
      </c>
      <c r="K5919" s="185">
        <f t="shared" si="6452"/>
        <v>2842</v>
      </c>
      <c r="L5919" s="185">
        <f t="shared" si="6452"/>
        <v>1635</v>
      </c>
      <c r="M5919" s="147"/>
      <c r="N5919" s="143">
        <f t="shared" si="6424"/>
        <v>222</v>
      </c>
      <c r="O5919" s="143">
        <f t="shared" si="6420"/>
        <v>2618.9900000000002</v>
      </c>
      <c r="P5919" s="143">
        <f t="shared" si="6421"/>
        <v>26487.440000000002</v>
      </c>
      <c r="Q5919" s="143">
        <f t="shared" si="6422"/>
        <v>9417.6</v>
      </c>
      <c r="R5919" s="188">
        <f t="shared" si="6425"/>
        <v>38746.030000000006</v>
      </c>
      <c r="T5919">
        <v>48081.41</v>
      </c>
      <c r="U5919" s="190">
        <f t="shared" si="6426"/>
        <v>0.80584221635763187</v>
      </c>
    </row>
    <row r="5920" spans="1:21" x14ac:dyDescent="0.2">
      <c r="A5920" s="178">
        <v>42982</v>
      </c>
      <c r="B5920" s="179">
        <v>0.58333333333333337</v>
      </c>
      <c r="C5920" t="s">
        <v>349</v>
      </c>
      <c r="D5920">
        <v>1</v>
      </c>
      <c r="E5920">
        <v>13.68</v>
      </c>
      <c r="F5920">
        <v>15.18</v>
      </c>
      <c r="G5920">
        <v>9.33</v>
      </c>
      <c r="H5920" s="184">
        <f t="shared" ref="H5920:L5920" si="6453">H5896</f>
        <v>0.54166666666666663</v>
      </c>
      <c r="I5920" s="185">
        <f t="shared" si="6453"/>
        <v>195</v>
      </c>
      <c r="J5920" s="185">
        <f t="shared" si="6453"/>
        <v>299</v>
      </c>
      <c r="K5920" s="185">
        <f t="shared" si="6453"/>
        <v>2842</v>
      </c>
      <c r="L5920" s="185">
        <f t="shared" si="6453"/>
        <v>1635</v>
      </c>
      <c r="M5920" s="147"/>
      <c r="N5920" s="143">
        <f t="shared" si="6424"/>
        <v>195</v>
      </c>
      <c r="O5920" s="143">
        <f t="shared" si="6420"/>
        <v>4090.3199999999997</v>
      </c>
      <c r="P5920" s="143">
        <f t="shared" si="6421"/>
        <v>43141.56</v>
      </c>
      <c r="Q5920" s="143">
        <f t="shared" si="6422"/>
        <v>15254.55</v>
      </c>
      <c r="R5920" s="188">
        <f t="shared" si="6425"/>
        <v>62681.429999999993</v>
      </c>
      <c r="T5920">
        <v>51622.26</v>
      </c>
      <c r="U5920" s="190">
        <f t="shared" si="6426"/>
        <v>1.2142325810609607</v>
      </c>
    </row>
    <row r="5921" spans="1:21" x14ac:dyDescent="0.2">
      <c r="A5921" s="178">
        <v>42982</v>
      </c>
      <c r="B5921" s="179">
        <v>0.625</v>
      </c>
      <c r="C5921" t="s">
        <v>349</v>
      </c>
      <c r="D5921">
        <v>1.1000000000000001</v>
      </c>
      <c r="E5921">
        <v>13.46</v>
      </c>
      <c r="F5921">
        <v>19</v>
      </c>
      <c r="G5921">
        <v>1.5</v>
      </c>
      <c r="H5921" s="184">
        <f t="shared" ref="H5921:L5921" si="6454">H5897</f>
        <v>0.58333333333333337</v>
      </c>
      <c r="I5921" s="185">
        <f t="shared" si="6454"/>
        <v>205</v>
      </c>
      <c r="J5921" s="185">
        <f t="shared" si="6454"/>
        <v>237</v>
      </c>
      <c r="K5921" s="185">
        <f t="shared" si="6454"/>
        <v>2842</v>
      </c>
      <c r="L5921" s="185">
        <f t="shared" si="6454"/>
        <v>1635</v>
      </c>
      <c r="M5921" s="147"/>
      <c r="N5921" s="143">
        <f t="shared" si="6424"/>
        <v>225.50000000000003</v>
      </c>
      <c r="O5921" s="143">
        <f t="shared" si="6420"/>
        <v>3190.02</v>
      </c>
      <c r="P5921" s="143">
        <f t="shared" si="6421"/>
        <v>53998</v>
      </c>
      <c r="Q5921" s="143">
        <f t="shared" si="6422"/>
        <v>2452.5</v>
      </c>
      <c r="R5921" s="188">
        <f t="shared" si="6425"/>
        <v>59866.02</v>
      </c>
      <c r="T5921">
        <v>54592.66</v>
      </c>
      <c r="U5921" s="190">
        <f t="shared" si="6426"/>
        <v>1.0965946704190634</v>
      </c>
    </row>
    <row r="5922" spans="1:21" x14ac:dyDescent="0.2">
      <c r="A5922" s="178">
        <v>42982</v>
      </c>
      <c r="B5922" s="179">
        <v>0.66666666666666663</v>
      </c>
      <c r="C5922" t="s">
        <v>349</v>
      </c>
      <c r="D5922">
        <v>2.11</v>
      </c>
      <c r="E5922">
        <v>23.89</v>
      </c>
      <c r="F5922">
        <v>32.47</v>
      </c>
      <c r="G5922">
        <v>1.27</v>
      </c>
      <c r="H5922" s="184">
        <f t="shared" ref="H5922:L5922" si="6455">H5898</f>
        <v>0.625</v>
      </c>
      <c r="I5922" s="185">
        <f t="shared" si="6455"/>
        <v>212</v>
      </c>
      <c r="J5922" s="185">
        <f t="shared" si="6455"/>
        <v>213</v>
      </c>
      <c r="K5922" s="185">
        <f t="shared" si="6455"/>
        <v>2842</v>
      </c>
      <c r="L5922" s="185">
        <f t="shared" si="6455"/>
        <v>1380</v>
      </c>
      <c r="M5922" s="147"/>
      <c r="N5922" s="143">
        <f t="shared" si="6424"/>
        <v>447.32</v>
      </c>
      <c r="O5922" s="143">
        <f t="shared" si="6420"/>
        <v>5088.57</v>
      </c>
      <c r="P5922" s="143">
        <f t="shared" si="6421"/>
        <v>92279.739999999991</v>
      </c>
      <c r="Q5922" s="143">
        <f t="shared" si="6422"/>
        <v>1752.6000000000001</v>
      </c>
      <c r="R5922" s="188">
        <f t="shared" si="6425"/>
        <v>99568.23</v>
      </c>
      <c r="T5922">
        <v>56803.72</v>
      </c>
      <c r="U5922" s="190">
        <f t="shared" si="6426"/>
        <v>1.7528469966403608</v>
      </c>
    </row>
    <row r="5923" spans="1:21" x14ac:dyDescent="0.2">
      <c r="A5923" s="178">
        <v>42982</v>
      </c>
      <c r="B5923" s="179">
        <v>0.70833333333333337</v>
      </c>
      <c r="C5923" t="s">
        <v>349</v>
      </c>
      <c r="D5923">
        <v>2</v>
      </c>
      <c r="E5923">
        <v>25.69</v>
      </c>
      <c r="F5923">
        <v>33.630000000000003</v>
      </c>
      <c r="G5923">
        <v>1.24</v>
      </c>
      <c r="H5923" s="184">
        <f t="shared" ref="H5923:L5923" si="6456">H5899</f>
        <v>0.66666666666666663</v>
      </c>
      <c r="I5923" s="185">
        <f t="shared" si="6456"/>
        <v>191</v>
      </c>
      <c r="J5923" s="185">
        <f t="shared" si="6456"/>
        <v>237</v>
      </c>
      <c r="K5923" s="185">
        <f t="shared" si="6456"/>
        <v>2842</v>
      </c>
      <c r="L5923" s="185">
        <f t="shared" si="6456"/>
        <v>1380</v>
      </c>
      <c r="M5923" s="147"/>
      <c r="N5923" s="143">
        <f t="shared" si="6424"/>
        <v>382</v>
      </c>
      <c r="O5923" s="143">
        <f t="shared" si="6420"/>
        <v>6088.5300000000007</v>
      </c>
      <c r="P5923" s="143">
        <f t="shared" si="6421"/>
        <v>95576.46</v>
      </c>
      <c r="Q5923" s="143">
        <f t="shared" si="6422"/>
        <v>1711.2</v>
      </c>
      <c r="R5923" s="188">
        <f t="shared" si="6425"/>
        <v>103758.19</v>
      </c>
      <c r="T5923">
        <v>57916.27</v>
      </c>
      <c r="U5923" s="190">
        <f t="shared" si="6426"/>
        <v>1.7915205865294848</v>
      </c>
    </row>
    <row r="5924" spans="1:21" x14ac:dyDescent="0.2">
      <c r="A5924" s="178">
        <v>42982</v>
      </c>
      <c r="B5924" s="179">
        <v>0.75</v>
      </c>
      <c r="C5924" t="s">
        <v>349</v>
      </c>
      <c r="D5924">
        <v>2.11</v>
      </c>
      <c r="E5924">
        <v>7.63</v>
      </c>
      <c r="F5924">
        <v>17.91</v>
      </c>
      <c r="G5924">
        <v>1.38</v>
      </c>
      <c r="H5924" s="184">
        <f t="shared" ref="H5924:L5924" si="6457">H5900</f>
        <v>0.70833333333333337</v>
      </c>
      <c r="I5924" s="185">
        <f t="shared" si="6457"/>
        <v>218</v>
      </c>
      <c r="J5924" s="185">
        <f t="shared" si="6457"/>
        <v>258</v>
      </c>
      <c r="K5924" s="185">
        <f t="shared" si="6457"/>
        <v>2842</v>
      </c>
      <c r="L5924" s="185">
        <f t="shared" si="6457"/>
        <v>1380</v>
      </c>
      <c r="M5924" s="147"/>
      <c r="N5924" s="143">
        <f t="shared" si="6424"/>
        <v>459.97999999999996</v>
      </c>
      <c r="O5924" s="143">
        <f t="shared" si="6420"/>
        <v>1968.54</v>
      </c>
      <c r="P5924" s="143">
        <f t="shared" si="6421"/>
        <v>50900.22</v>
      </c>
      <c r="Q5924" s="143">
        <f t="shared" si="6422"/>
        <v>1904.3999999999999</v>
      </c>
      <c r="R5924" s="188">
        <f t="shared" si="6425"/>
        <v>55233.14</v>
      </c>
      <c r="T5924">
        <v>58333.04</v>
      </c>
      <c r="U5924" s="190">
        <f t="shared" si="6426"/>
        <v>0.94685858991748073</v>
      </c>
    </row>
    <row r="5925" spans="1:21" x14ac:dyDescent="0.2">
      <c r="A5925" s="178">
        <v>42982</v>
      </c>
      <c r="B5925" s="179">
        <v>0.79166666666666663</v>
      </c>
      <c r="C5925" t="s">
        <v>349</v>
      </c>
      <c r="D5925">
        <v>3.5</v>
      </c>
      <c r="E5925">
        <v>8</v>
      </c>
      <c r="F5925">
        <v>16.260000000000002</v>
      </c>
      <c r="G5925">
        <v>4.16</v>
      </c>
      <c r="H5925" s="184">
        <f t="shared" ref="H5925:L5925" si="6458">H5901</f>
        <v>0.75</v>
      </c>
      <c r="I5925" s="185">
        <f t="shared" si="6458"/>
        <v>240</v>
      </c>
      <c r="J5925" s="185">
        <f t="shared" si="6458"/>
        <v>365</v>
      </c>
      <c r="K5925" s="185">
        <f t="shared" si="6458"/>
        <v>2842</v>
      </c>
      <c r="L5925" s="185">
        <f t="shared" si="6458"/>
        <v>1380</v>
      </c>
      <c r="M5925" s="147"/>
      <c r="N5925" s="143">
        <f t="shared" si="6424"/>
        <v>840</v>
      </c>
      <c r="O5925" s="143">
        <f t="shared" si="6420"/>
        <v>2920</v>
      </c>
      <c r="P5925" s="143">
        <f t="shared" si="6421"/>
        <v>46210.920000000006</v>
      </c>
      <c r="Q5925" s="143">
        <f t="shared" si="6422"/>
        <v>5740.8</v>
      </c>
      <c r="R5925" s="188">
        <f t="shared" si="6425"/>
        <v>55711.720000000008</v>
      </c>
      <c r="T5925">
        <v>58130.18</v>
      </c>
      <c r="U5925" s="190">
        <f t="shared" si="6426"/>
        <v>0.9583957937167924</v>
      </c>
    </row>
    <row r="5926" spans="1:21" x14ac:dyDescent="0.2">
      <c r="A5926" s="178">
        <v>42982</v>
      </c>
      <c r="B5926" s="179">
        <v>0.83333333333333337</v>
      </c>
      <c r="C5926" t="s">
        <v>349</v>
      </c>
      <c r="D5926">
        <v>2.61</v>
      </c>
      <c r="E5926">
        <v>6.27</v>
      </c>
      <c r="F5926">
        <v>11.36</v>
      </c>
      <c r="G5926">
        <v>4.6100000000000003</v>
      </c>
      <c r="H5926" s="184">
        <f t="shared" ref="H5926:L5926" si="6459">H5902</f>
        <v>0.79166666666666663</v>
      </c>
      <c r="I5926" s="185">
        <f t="shared" si="6459"/>
        <v>320</v>
      </c>
      <c r="J5926" s="185">
        <f t="shared" si="6459"/>
        <v>214</v>
      </c>
      <c r="K5926" s="185">
        <f t="shared" si="6459"/>
        <v>2842</v>
      </c>
      <c r="L5926" s="185">
        <f t="shared" si="6459"/>
        <v>1426</v>
      </c>
      <c r="M5926" s="147"/>
      <c r="N5926" s="143">
        <f t="shared" si="6424"/>
        <v>835.19999999999993</v>
      </c>
      <c r="O5926" s="143">
        <f t="shared" si="6420"/>
        <v>1341.78</v>
      </c>
      <c r="P5926" s="143">
        <f t="shared" si="6421"/>
        <v>32285.119999999999</v>
      </c>
      <c r="Q5926" s="143">
        <f t="shared" si="6422"/>
        <v>6573.8600000000006</v>
      </c>
      <c r="R5926" s="188">
        <f t="shared" si="6425"/>
        <v>41035.96</v>
      </c>
      <c r="T5926">
        <v>56682.51</v>
      </c>
      <c r="U5926" s="190">
        <f t="shared" si="6426"/>
        <v>0.72396158885695072</v>
      </c>
    </row>
    <row r="5927" spans="1:21" x14ac:dyDescent="0.2">
      <c r="A5927" s="178">
        <v>42982</v>
      </c>
      <c r="B5927" s="179">
        <v>0.875</v>
      </c>
      <c r="C5927" t="s">
        <v>349</v>
      </c>
      <c r="D5927">
        <v>8.61</v>
      </c>
      <c r="E5927">
        <v>5.95</v>
      </c>
      <c r="F5927">
        <v>10.84</v>
      </c>
      <c r="G5927">
        <v>2.99</v>
      </c>
      <c r="H5927" s="184">
        <f t="shared" ref="H5927:L5927" si="6460">H5903</f>
        <v>0.83333333333333337</v>
      </c>
      <c r="I5927" s="185">
        <f t="shared" si="6460"/>
        <v>322</v>
      </c>
      <c r="J5927" s="185">
        <f t="shared" si="6460"/>
        <v>178</v>
      </c>
      <c r="K5927" s="185">
        <f t="shared" si="6460"/>
        <v>2842</v>
      </c>
      <c r="L5927" s="185">
        <f t="shared" si="6460"/>
        <v>1426</v>
      </c>
      <c r="M5927" s="147"/>
      <c r="N5927" s="143">
        <f t="shared" si="6424"/>
        <v>2772.4199999999996</v>
      </c>
      <c r="O5927" s="143">
        <f t="shared" si="6420"/>
        <v>1059.1000000000001</v>
      </c>
      <c r="P5927" s="143">
        <f t="shared" si="6421"/>
        <v>30807.279999999999</v>
      </c>
      <c r="Q5927" s="143">
        <f t="shared" si="6422"/>
        <v>4263.7400000000007</v>
      </c>
      <c r="R5927" s="188">
        <f t="shared" si="6425"/>
        <v>38902.539999999994</v>
      </c>
      <c r="T5927">
        <v>54557.8</v>
      </c>
      <c r="U5927" s="190">
        <f t="shared" si="6426"/>
        <v>0.71305184593220383</v>
      </c>
    </row>
    <row r="5928" spans="1:21" x14ac:dyDescent="0.2">
      <c r="A5928" s="178">
        <v>42982</v>
      </c>
      <c r="B5928" s="179">
        <v>0.91666666666666663</v>
      </c>
      <c r="C5928" t="s">
        <v>349</v>
      </c>
      <c r="D5928">
        <v>8.61</v>
      </c>
      <c r="E5928">
        <v>5.49</v>
      </c>
      <c r="F5928">
        <v>7</v>
      </c>
      <c r="G5928">
        <v>2.99</v>
      </c>
      <c r="H5928" s="184">
        <f t="shared" ref="H5928:L5928" si="6461">H5904</f>
        <v>0.875</v>
      </c>
      <c r="I5928" s="185">
        <f t="shared" si="6461"/>
        <v>337</v>
      </c>
      <c r="J5928" s="185">
        <f t="shared" si="6461"/>
        <v>173</v>
      </c>
      <c r="K5928" s="185">
        <f t="shared" si="6461"/>
        <v>2842</v>
      </c>
      <c r="L5928" s="185">
        <f t="shared" si="6461"/>
        <v>1426</v>
      </c>
      <c r="M5928" s="147"/>
      <c r="N5928" s="143">
        <f t="shared" si="6424"/>
        <v>2901.5699999999997</v>
      </c>
      <c r="O5928" s="143">
        <f t="shared" si="6420"/>
        <v>949.77</v>
      </c>
      <c r="P5928" s="143">
        <f t="shared" si="6421"/>
        <v>19894</v>
      </c>
      <c r="Q5928" s="143">
        <f t="shared" si="6422"/>
        <v>4263.7400000000007</v>
      </c>
      <c r="R5928" s="188">
        <f t="shared" si="6425"/>
        <v>28009.08</v>
      </c>
      <c r="T5928">
        <v>53467.46</v>
      </c>
      <c r="U5928" s="190">
        <f t="shared" si="6426"/>
        <v>0.523852825625156</v>
      </c>
    </row>
    <row r="5929" spans="1:21" x14ac:dyDescent="0.2">
      <c r="A5929" s="178">
        <v>42982</v>
      </c>
      <c r="B5929" s="179">
        <v>0.95833333333333337</v>
      </c>
      <c r="C5929" t="s">
        <v>349</v>
      </c>
      <c r="D5929">
        <v>12</v>
      </c>
      <c r="E5929">
        <v>4.1900000000000004</v>
      </c>
      <c r="F5929">
        <v>4.5599999999999996</v>
      </c>
      <c r="G5929">
        <v>0.5</v>
      </c>
      <c r="H5929" s="184">
        <f t="shared" ref="H5929:L5929" si="6462">H5905</f>
        <v>0.91666666666666663</v>
      </c>
      <c r="I5929" s="185">
        <f t="shared" si="6462"/>
        <v>394</v>
      </c>
      <c r="J5929" s="185">
        <f t="shared" si="6462"/>
        <v>194</v>
      </c>
      <c r="K5929" s="185">
        <f t="shared" si="6462"/>
        <v>2842</v>
      </c>
      <c r="L5929" s="185">
        <f t="shared" si="6462"/>
        <v>1426</v>
      </c>
      <c r="M5929" s="147"/>
      <c r="N5929" s="143">
        <f t="shared" si="6424"/>
        <v>4728</v>
      </c>
      <c r="O5929" s="143">
        <f t="shared" si="6420"/>
        <v>812.86000000000013</v>
      </c>
      <c r="P5929" s="143">
        <f t="shared" si="6421"/>
        <v>12959.519999999999</v>
      </c>
      <c r="Q5929" s="143">
        <f t="shared" si="6422"/>
        <v>713</v>
      </c>
      <c r="R5929" s="188">
        <f t="shared" si="6425"/>
        <v>19213.379999999997</v>
      </c>
      <c r="T5929">
        <v>50495.199999999997</v>
      </c>
      <c r="U5929" s="190">
        <f t="shared" si="6426"/>
        <v>0.38049913655159301</v>
      </c>
    </row>
    <row r="5930" spans="1:21" x14ac:dyDescent="0.2">
      <c r="A5930" s="178">
        <v>42982</v>
      </c>
      <c r="B5930" s="180">
        <v>1</v>
      </c>
      <c r="C5930" t="s">
        <v>349</v>
      </c>
      <c r="D5930">
        <v>12</v>
      </c>
      <c r="E5930">
        <v>4.0199999999999996</v>
      </c>
      <c r="F5930">
        <v>4.22</v>
      </c>
      <c r="G5930">
        <v>0.5</v>
      </c>
      <c r="H5930" s="184">
        <f t="shared" ref="H5930:L5930" si="6463">H5906</f>
        <v>0.95833333333333337</v>
      </c>
      <c r="I5930" s="185">
        <f t="shared" si="6463"/>
        <v>389</v>
      </c>
      <c r="J5930" s="185">
        <f t="shared" si="6463"/>
        <v>265</v>
      </c>
      <c r="K5930" s="185">
        <f t="shared" si="6463"/>
        <v>2985</v>
      </c>
      <c r="L5930" s="185">
        <f t="shared" si="6463"/>
        <v>1111</v>
      </c>
      <c r="M5930" s="147"/>
      <c r="N5930" s="143">
        <f t="shared" si="6424"/>
        <v>4668</v>
      </c>
      <c r="O5930" s="143">
        <f t="shared" si="6420"/>
        <v>1065.3</v>
      </c>
      <c r="P5930" s="143">
        <f t="shared" si="6421"/>
        <v>12596.699999999999</v>
      </c>
      <c r="Q5930" s="143">
        <f t="shared" si="6422"/>
        <v>555.5</v>
      </c>
      <c r="R5930" s="188">
        <f t="shared" si="6425"/>
        <v>18885.5</v>
      </c>
      <c r="T5930">
        <v>46368.58</v>
      </c>
      <c r="U5930" s="190">
        <f t="shared" si="6426"/>
        <v>0.4072908853365792</v>
      </c>
    </row>
    <row r="5931" spans="1:21" x14ac:dyDescent="0.2">
      <c r="A5931" s="178">
        <v>42983</v>
      </c>
      <c r="B5931" s="179">
        <v>4.1666666666666664E-2</v>
      </c>
      <c r="C5931" t="s">
        <v>349</v>
      </c>
      <c r="D5931">
        <v>6.51</v>
      </c>
      <c r="E5931">
        <v>2.11</v>
      </c>
      <c r="F5931">
        <v>2.75</v>
      </c>
      <c r="G5931">
        <v>0.5</v>
      </c>
      <c r="H5931" s="184">
        <f t="shared" ref="H5931:L5931" si="6464">H5907</f>
        <v>1</v>
      </c>
      <c r="I5931" s="185">
        <f t="shared" si="6464"/>
        <v>362</v>
      </c>
      <c r="J5931" s="185">
        <f t="shared" si="6464"/>
        <v>243</v>
      </c>
      <c r="K5931" s="185">
        <f t="shared" si="6464"/>
        <v>2985</v>
      </c>
      <c r="L5931" s="185">
        <f t="shared" si="6464"/>
        <v>1111</v>
      </c>
      <c r="M5931" s="147"/>
      <c r="N5931" s="143">
        <f t="shared" si="6424"/>
        <v>2356.62</v>
      </c>
      <c r="O5931" s="143">
        <f t="shared" si="6420"/>
        <v>512.73</v>
      </c>
      <c r="P5931" s="143">
        <f t="shared" si="6421"/>
        <v>8208.75</v>
      </c>
      <c r="Q5931" s="143">
        <f t="shared" si="6422"/>
        <v>555.5</v>
      </c>
      <c r="R5931" s="188">
        <f t="shared" si="6425"/>
        <v>11633.6</v>
      </c>
      <c r="T5931">
        <v>42133.52</v>
      </c>
      <c r="U5931" s="190">
        <f t="shared" si="6426"/>
        <v>0.27611270076651562</v>
      </c>
    </row>
    <row r="5932" spans="1:21" x14ac:dyDescent="0.2">
      <c r="A5932" s="178">
        <v>42983</v>
      </c>
      <c r="B5932" s="179">
        <v>8.3333333333333329E-2</v>
      </c>
      <c r="C5932" t="s">
        <v>349</v>
      </c>
      <c r="D5932">
        <v>3.88</v>
      </c>
      <c r="E5932">
        <v>1</v>
      </c>
      <c r="F5932">
        <v>2.75</v>
      </c>
      <c r="G5932">
        <v>0.5</v>
      </c>
      <c r="H5932" s="184">
        <f t="shared" ref="H5932:L5932" si="6465">H5908</f>
        <v>4.1666666666666664E-2</v>
      </c>
      <c r="I5932" s="185">
        <f t="shared" si="6465"/>
        <v>294</v>
      </c>
      <c r="J5932" s="185">
        <f t="shared" si="6465"/>
        <v>212</v>
      </c>
      <c r="K5932" s="185">
        <f t="shared" si="6465"/>
        <v>2985</v>
      </c>
      <c r="L5932" s="185">
        <f t="shared" si="6465"/>
        <v>1111</v>
      </c>
      <c r="M5932" s="147"/>
      <c r="N5932" s="143">
        <f t="shared" si="6424"/>
        <v>1140.72</v>
      </c>
      <c r="O5932" s="143">
        <f t="shared" si="6420"/>
        <v>212</v>
      </c>
      <c r="P5932" s="143">
        <f t="shared" si="6421"/>
        <v>8208.75</v>
      </c>
      <c r="Q5932" s="143">
        <f t="shared" si="6422"/>
        <v>555.5</v>
      </c>
      <c r="R5932" s="188">
        <f t="shared" si="6425"/>
        <v>10116.969999999999</v>
      </c>
      <c r="T5932">
        <v>38910.120000000003</v>
      </c>
      <c r="U5932" s="190">
        <f t="shared" si="6426"/>
        <v>0.26000870724634101</v>
      </c>
    </row>
    <row r="5933" spans="1:21" x14ac:dyDescent="0.2">
      <c r="A5933" s="178">
        <v>42983</v>
      </c>
      <c r="B5933" s="179">
        <v>0.125</v>
      </c>
      <c r="C5933" t="s">
        <v>349</v>
      </c>
      <c r="D5933">
        <v>4.13</v>
      </c>
      <c r="E5933">
        <v>1</v>
      </c>
      <c r="F5933">
        <v>2.61</v>
      </c>
      <c r="G5933">
        <v>0.99</v>
      </c>
      <c r="H5933" s="184">
        <f t="shared" ref="H5933:L5933" si="6466">H5909</f>
        <v>8.3333333333333329E-2</v>
      </c>
      <c r="I5933" s="185">
        <f t="shared" si="6466"/>
        <v>236</v>
      </c>
      <c r="J5933" s="185">
        <f t="shared" si="6466"/>
        <v>179</v>
      </c>
      <c r="K5933" s="185">
        <f t="shared" si="6466"/>
        <v>2985</v>
      </c>
      <c r="L5933" s="185">
        <f t="shared" si="6466"/>
        <v>1111</v>
      </c>
      <c r="M5933" s="147"/>
      <c r="N5933" s="143">
        <f t="shared" si="6424"/>
        <v>974.68</v>
      </c>
      <c r="O5933" s="143">
        <f t="shared" si="6420"/>
        <v>179</v>
      </c>
      <c r="P5933" s="143">
        <f t="shared" si="6421"/>
        <v>7790.8499999999995</v>
      </c>
      <c r="Q5933" s="143">
        <f t="shared" si="6422"/>
        <v>1099.8900000000001</v>
      </c>
      <c r="R5933" s="188">
        <f t="shared" si="6425"/>
        <v>10044.419999999998</v>
      </c>
      <c r="T5933">
        <v>36667.919999999998</v>
      </c>
      <c r="U5933" s="190">
        <f t="shared" si="6426"/>
        <v>0.27392936386901678</v>
      </c>
    </row>
    <row r="5934" spans="1:21" x14ac:dyDescent="0.2">
      <c r="A5934" s="178">
        <v>42983</v>
      </c>
      <c r="B5934" s="179">
        <v>0.16666666666666666</v>
      </c>
      <c r="C5934" t="s">
        <v>349</v>
      </c>
      <c r="D5934">
        <v>3.5</v>
      </c>
      <c r="E5934">
        <v>1</v>
      </c>
      <c r="F5934">
        <v>2.61</v>
      </c>
      <c r="G5934">
        <v>0.99</v>
      </c>
      <c r="H5934" s="184">
        <f t="shared" ref="H5934:L5934" si="6467">H5910</f>
        <v>0.125</v>
      </c>
      <c r="I5934" s="185">
        <f t="shared" si="6467"/>
        <v>201</v>
      </c>
      <c r="J5934" s="185">
        <f t="shared" si="6467"/>
        <v>205</v>
      </c>
      <c r="K5934" s="185">
        <f t="shared" si="6467"/>
        <v>2985</v>
      </c>
      <c r="L5934" s="185">
        <f t="shared" si="6467"/>
        <v>1717</v>
      </c>
      <c r="M5934" s="147"/>
      <c r="N5934" s="143">
        <f t="shared" si="6424"/>
        <v>703.5</v>
      </c>
      <c r="O5934" s="143">
        <f t="shared" si="6420"/>
        <v>205</v>
      </c>
      <c r="P5934" s="143">
        <f t="shared" si="6421"/>
        <v>7790.8499999999995</v>
      </c>
      <c r="Q5934" s="143">
        <f t="shared" si="6422"/>
        <v>1699.83</v>
      </c>
      <c r="R5934" s="188">
        <f t="shared" si="6425"/>
        <v>10399.179999999998</v>
      </c>
      <c r="T5934">
        <v>35174.6</v>
      </c>
      <c r="U5934" s="190">
        <f t="shared" si="6426"/>
        <v>0.29564458444445707</v>
      </c>
    </row>
    <row r="5935" spans="1:21" x14ac:dyDescent="0.2">
      <c r="A5935" s="178">
        <v>42983</v>
      </c>
      <c r="B5935" s="179">
        <v>0.20833333333333334</v>
      </c>
      <c r="C5935" t="s">
        <v>349</v>
      </c>
      <c r="D5935">
        <v>3.5</v>
      </c>
      <c r="E5935">
        <v>1</v>
      </c>
      <c r="F5935">
        <v>2.61</v>
      </c>
      <c r="G5935">
        <v>0.99</v>
      </c>
      <c r="H5935" s="184">
        <f t="shared" ref="H5935:L5935" si="6468">H5911</f>
        <v>0.16666666666666666</v>
      </c>
      <c r="I5935" s="185">
        <f t="shared" si="6468"/>
        <v>185</v>
      </c>
      <c r="J5935" s="185">
        <f t="shared" si="6468"/>
        <v>205</v>
      </c>
      <c r="K5935" s="185">
        <f t="shared" si="6468"/>
        <v>2985</v>
      </c>
      <c r="L5935" s="185">
        <f t="shared" si="6468"/>
        <v>1717</v>
      </c>
      <c r="M5935" s="147"/>
      <c r="N5935" s="143">
        <f t="shared" si="6424"/>
        <v>647.5</v>
      </c>
      <c r="O5935" s="143">
        <f t="shared" si="6420"/>
        <v>205</v>
      </c>
      <c r="P5935" s="143">
        <f t="shared" si="6421"/>
        <v>7790.8499999999995</v>
      </c>
      <c r="Q5935" s="143">
        <f t="shared" si="6422"/>
        <v>1699.83</v>
      </c>
      <c r="R5935" s="188">
        <f t="shared" si="6425"/>
        <v>10343.179999999998</v>
      </c>
      <c r="T5935">
        <v>34230.080000000002</v>
      </c>
      <c r="U5935" s="190">
        <f t="shared" si="6426"/>
        <v>0.30216639867625195</v>
      </c>
    </row>
    <row r="5936" spans="1:21" x14ac:dyDescent="0.2">
      <c r="A5936" s="178">
        <v>42983</v>
      </c>
      <c r="B5936" s="179">
        <v>0.25</v>
      </c>
      <c r="C5936" t="s">
        <v>349</v>
      </c>
      <c r="D5936">
        <v>5.26</v>
      </c>
      <c r="E5936">
        <v>2.5499999999999998</v>
      </c>
      <c r="F5936">
        <v>2.75</v>
      </c>
      <c r="G5936">
        <v>1.5</v>
      </c>
      <c r="H5936" s="184">
        <f t="shared" ref="H5936:L5936" si="6469">H5912</f>
        <v>0.20833333333333334</v>
      </c>
      <c r="I5936" s="185">
        <f t="shared" si="6469"/>
        <v>207</v>
      </c>
      <c r="J5936" s="185">
        <f t="shared" si="6469"/>
        <v>283</v>
      </c>
      <c r="K5936" s="185">
        <f t="shared" si="6469"/>
        <v>2985</v>
      </c>
      <c r="L5936" s="185">
        <f t="shared" si="6469"/>
        <v>1717</v>
      </c>
      <c r="M5936" s="147"/>
      <c r="N5936" s="143">
        <f t="shared" si="6424"/>
        <v>1088.82</v>
      </c>
      <c r="O5936" s="143">
        <f t="shared" si="6420"/>
        <v>721.65</v>
      </c>
      <c r="P5936" s="143">
        <f t="shared" si="6421"/>
        <v>8208.75</v>
      </c>
      <c r="Q5936" s="143">
        <f t="shared" si="6422"/>
        <v>2575.5</v>
      </c>
      <c r="R5936" s="188">
        <f t="shared" si="6425"/>
        <v>12594.72</v>
      </c>
      <c r="T5936">
        <v>34192.19</v>
      </c>
      <c r="U5936" s="190">
        <f t="shared" si="6426"/>
        <v>0.36835078419954964</v>
      </c>
    </row>
    <row r="5937" spans="1:21" x14ac:dyDescent="0.2">
      <c r="A5937" s="178">
        <v>42983</v>
      </c>
      <c r="B5937" s="179">
        <v>0.29166666666666669</v>
      </c>
      <c r="C5937" t="s">
        <v>349</v>
      </c>
      <c r="D5937">
        <v>3.22</v>
      </c>
      <c r="E5937">
        <v>3.11</v>
      </c>
      <c r="F5937">
        <v>2.5</v>
      </c>
      <c r="G5937">
        <v>2.99</v>
      </c>
      <c r="H5937" s="184">
        <f t="shared" ref="H5937:L5937" si="6470">H5913</f>
        <v>0.25</v>
      </c>
      <c r="I5937" s="185">
        <f t="shared" si="6470"/>
        <v>327</v>
      </c>
      <c r="J5937" s="185">
        <f t="shared" si="6470"/>
        <v>438</v>
      </c>
      <c r="K5937" s="185">
        <f t="shared" si="6470"/>
        <v>2985</v>
      </c>
      <c r="L5937" s="185">
        <f t="shared" si="6470"/>
        <v>1717</v>
      </c>
      <c r="M5937" s="147"/>
      <c r="N5937" s="143">
        <f t="shared" si="6424"/>
        <v>1052.94</v>
      </c>
      <c r="O5937" s="143">
        <f t="shared" si="6420"/>
        <v>1362.1799999999998</v>
      </c>
      <c r="P5937" s="143">
        <f t="shared" si="6421"/>
        <v>7462.5</v>
      </c>
      <c r="Q5937" s="143">
        <f t="shared" si="6422"/>
        <v>5133.83</v>
      </c>
      <c r="R5937" s="188">
        <f t="shared" si="6425"/>
        <v>15011.449999999999</v>
      </c>
      <c r="T5937">
        <v>35596.29</v>
      </c>
      <c r="U5937" s="190">
        <f t="shared" si="6426"/>
        <v>0.42171389209381088</v>
      </c>
    </row>
    <row r="5938" spans="1:21" x14ac:dyDescent="0.2">
      <c r="A5938" s="178">
        <v>42983</v>
      </c>
      <c r="B5938" s="179">
        <v>0.33333333333333331</v>
      </c>
      <c r="C5938" t="s">
        <v>349</v>
      </c>
      <c r="D5938">
        <v>2.61</v>
      </c>
      <c r="E5938">
        <v>1</v>
      </c>
      <c r="F5938">
        <v>2.5</v>
      </c>
      <c r="G5938">
        <v>2.7</v>
      </c>
      <c r="H5938" s="184">
        <f t="shared" ref="H5938:L5938" si="6471">H5914</f>
        <v>0.29166666666666669</v>
      </c>
      <c r="I5938" s="185">
        <f t="shared" si="6471"/>
        <v>249</v>
      </c>
      <c r="J5938" s="185">
        <f t="shared" si="6471"/>
        <v>556</v>
      </c>
      <c r="K5938" s="185">
        <f t="shared" si="6471"/>
        <v>2872</v>
      </c>
      <c r="L5938" s="185">
        <f t="shared" si="6471"/>
        <v>2219</v>
      </c>
      <c r="M5938" s="147"/>
      <c r="N5938" s="143">
        <f t="shared" si="6424"/>
        <v>649.89</v>
      </c>
      <c r="O5938" s="143">
        <f t="shared" si="6420"/>
        <v>556</v>
      </c>
      <c r="P5938" s="143">
        <f t="shared" si="6421"/>
        <v>7180</v>
      </c>
      <c r="Q5938" s="143">
        <f t="shared" si="6422"/>
        <v>5991.3</v>
      </c>
      <c r="R5938" s="188">
        <f t="shared" si="6425"/>
        <v>14377.189999999999</v>
      </c>
      <c r="T5938">
        <v>38358.129999999997</v>
      </c>
      <c r="U5938" s="190">
        <f t="shared" si="6426"/>
        <v>0.37481467422942671</v>
      </c>
    </row>
    <row r="5939" spans="1:21" x14ac:dyDescent="0.2">
      <c r="A5939" s="178">
        <v>42983</v>
      </c>
      <c r="B5939" s="179">
        <v>0.375</v>
      </c>
      <c r="C5939" t="s">
        <v>349</v>
      </c>
      <c r="D5939">
        <v>5.31</v>
      </c>
      <c r="E5939">
        <v>2.4</v>
      </c>
      <c r="F5939">
        <v>2.61</v>
      </c>
      <c r="G5939">
        <v>2.7</v>
      </c>
      <c r="H5939" s="184">
        <f t="shared" ref="H5939:L5939" si="6472">H5915</f>
        <v>0.33333333333333331</v>
      </c>
      <c r="I5939" s="185">
        <f t="shared" si="6472"/>
        <v>256</v>
      </c>
      <c r="J5939" s="185">
        <f t="shared" si="6472"/>
        <v>306</v>
      </c>
      <c r="K5939" s="185">
        <f t="shared" si="6472"/>
        <v>2872</v>
      </c>
      <c r="L5939" s="185">
        <f t="shared" si="6472"/>
        <v>2219</v>
      </c>
      <c r="M5939" s="147"/>
      <c r="N5939" s="143">
        <f t="shared" si="6424"/>
        <v>1359.36</v>
      </c>
      <c r="O5939" s="143">
        <f t="shared" si="6420"/>
        <v>734.4</v>
      </c>
      <c r="P5939" s="143">
        <f t="shared" si="6421"/>
        <v>7495.92</v>
      </c>
      <c r="Q5939" s="143">
        <f t="shared" si="6422"/>
        <v>5991.3</v>
      </c>
      <c r="R5939" s="188">
        <f t="shared" si="6425"/>
        <v>15580.98</v>
      </c>
      <c r="T5939">
        <v>39228.74</v>
      </c>
      <c r="U5939" s="190">
        <f t="shared" si="6426"/>
        <v>0.39718277976809863</v>
      </c>
    </row>
    <row r="5940" spans="1:21" x14ac:dyDescent="0.2">
      <c r="A5940" s="178">
        <v>42983</v>
      </c>
      <c r="B5940" s="179">
        <v>0.41666666666666669</v>
      </c>
      <c r="C5940" t="s">
        <v>349</v>
      </c>
      <c r="D5940">
        <v>8.11</v>
      </c>
      <c r="E5940">
        <v>2.4</v>
      </c>
      <c r="F5940">
        <v>3</v>
      </c>
      <c r="G5940">
        <v>2.98</v>
      </c>
      <c r="H5940" s="184">
        <f t="shared" ref="H5940:L5940" si="6473">H5916</f>
        <v>0.375</v>
      </c>
      <c r="I5940" s="185">
        <f t="shared" si="6473"/>
        <v>156</v>
      </c>
      <c r="J5940" s="185">
        <f t="shared" si="6473"/>
        <v>343</v>
      </c>
      <c r="K5940" s="185">
        <f t="shared" si="6473"/>
        <v>2872</v>
      </c>
      <c r="L5940" s="185">
        <f t="shared" si="6473"/>
        <v>2219</v>
      </c>
      <c r="M5940" s="147"/>
      <c r="N5940" s="143">
        <f t="shared" si="6424"/>
        <v>1265.1599999999999</v>
      </c>
      <c r="O5940" s="143">
        <f t="shared" si="6420"/>
        <v>823.19999999999993</v>
      </c>
      <c r="P5940" s="143">
        <f t="shared" si="6421"/>
        <v>8616</v>
      </c>
      <c r="Q5940" s="143">
        <f t="shared" si="6422"/>
        <v>6612.62</v>
      </c>
      <c r="R5940" s="188">
        <f t="shared" si="6425"/>
        <v>17316.98</v>
      </c>
      <c r="T5940">
        <v>40802.82</v>
      </c>
      <c r="U5940" s="190">
        <f t="shared" si="6426"/>
        <v>0.42440645033848151</v>
      </c>
    </row>
    <row r="5941" spans="1:21" x14ac:dyDescent="0.2">
      <c r="A5941" s="178">
        <v>42983</v>
      </c>
      <c r="B5941" s="179">
        <v>0.45833333333333331</v>
      </c>
      <c r="C5941" t="s">
        <v>349</v>
      </c>
      <c r="D5941">
        <v>2</v>
      </c>
      <c r="E5941">
        <v>2.88</v>
      </c>
      <c r="F5941">
        <v>2.88</v>
      </c>
      <c r="G5941">
        <v>3.6</v>
      </c>
      <c r="H5941" s="184">
        <f t="shared" ref="H5941:L5941" si="6474">H5917</f>
        <v>0.41666666666666669</v>
      </c>
      <c r="I5941" s="185">
        <f t="shared" si="6474"/>
        <v>196</v>
      </c>
      <c r="J5941" s="185">
        <f t="shared" si="6474"/>
        <v>315</v>
      </c>
      <c r="K5941" s="185">
        <f t="shared" si="6474"/>
        <v>2872</v>
      </c>
      <c r="L5941" s="185">
        <f t="shared" si="6474"/>
        <v>2219</v>
      </c>
      <c r="M5941" s="147"/>
      <c r="N5941" s="143">
        <f t="shared" si="6424"/>
        <v>392</v>
      </c>
      <c r="O5941" s="143">
        <f t="shared" si="6420"/>
        <v>907.19999999999993</v>
      </c>
      <c r="P5941" s="143">
        <f t="shared" si="6421"/>
        <v>8271.36</v>
      </c>
      <c r="Q5941" s="143">
        <f t="shared" si="6422"/>
        <v>7988.4000000000005</v>
      </c>
      <c r="R5941" s="188">
        <f t="shared" si="6425"/>
        <v>17558.960000000003</v>
      </c>
      <c r="T5941">
        <v>43741.919999999998</v>
      </c>
      <c r="U5941" s="190">
        <f t="shared" si="6426"/>
        <v>0.4014217940136145</v>
      </c>
    </row>
    <row r="5942" spans="1:21" x14ac:dyDescent="0.2">
      <c r="A5942" s="178">
        <v>42983</v>
      </c>
      <c r="B5942" s="179">
        <v>0.5</v>
      </c>
      <c r="C5942" t="s">
        <v>349</v>
      </c>
      <c r="D5942">
        <v>1</v>
      </c>
      <c r="E5942">
        <v>6.03</v>
      </c>
      <c r="F5942">
        <v>6.46</v>
      </c>
      <c r="G5942">
        <v>6.53</v>
      </c>
      <c r="H5942" s="184">
        <f t="shared" ref="H5942:L5942" si="6475">H5918</f>
        <v>0.45833333333333331</v>
      </c>
      <c r="I5942" s="185">
        <f t="shared" si="6475"/>
        <v>226</v>
      </c>
      <c r="J5942" s="185">
        <f t="shared" si="6475"/>
        <v>326</v>
      </c>
      <c r="K5942" s="185">
        <f t="shared" si="6475"/>
        <v>2842</v>
      </c>
      <c r="L5942" s="185">
        <f t="shared" si="6475"/>
        <v>1635</v>
      </c>
      <c r="M5942" s="147"/>
      <c r="N5942" s="143">
        <f t="shared" si="6424"/>
        <v>226</v>
      </c>
      <c r="O5942" s="143">
        <f t="shared" si="6420"/>
        <v>1965.78</v>
      </c>
      <c r="P5942" s="143">
        <f t="shared" si="6421"/>
        <v>18359.32</v>
      </c>
      <c r="Q5942" s="143">
        <f t="shared" si="6422"/>
        <v>10676.550000000001</v>
      </c>
      <c r="R5942" s="188">
        <f t="shared" si="6425"/>
        <v>31227.65</v>
      </c>
      <c r="T5942">
        <v>47283.73</v>
      </c>
      <c r="U5942" s="190">
        <f t="shared" si="6426"/>
        <v>0.66043118848703353</v>
      </c>
    </row>
    <row r="5943" spans="1:21" x14ac:dyDescent="0.2">
      <c r="A5943" s="178">
        <v>42983</v>
      </c>
      <c r="B5943" s="179">
        <v>0.54166666666666663</v>
      </c>
      <c r="C5943" t="s">
        <v>349</v>
      </c>
      <c r="D5943">
        <v>1</v>
      </c>
      <c r="E5943">
        <v>8</v>
      </c>
      <c r="F5943">
        <v>8.86</v>
      </c>
      <c r="G5943">
        <v>8.86</v>
      </c>
      <c r="H5943" s="184">
        <f t="shared" ref="H5943:L5943" si="6476">H5919</f>
        <v>0.5</v>
      </c>
      <c r="I5943" s="185">
        <f t="shared" si="6476"/>
        <v>222</v>
      </c>
      <c r="J5943" s="185">
        <f t="shared" si="6476"/>
        <v>319</v>
      </c>
      <c r="K5943" s="185">
        <f t="shared" si="6476"/>
        <v>2842</v>
      </c>
      <c r="L5943" s="185">
        <f t="shared" si="6476"/>
        <v>1635</v>
      </c>
      <c r="M5943" s="147"/>
      <c r="N5943" s="143">
        <f t="shared" si="6424"/>
        <v>222</v>
      </c>
      <c r="O5943" s="143">
        <f t="shared" si="6420"/>
        <v>2552</v>
      </c>
      <c r="P5943" s="143">
        <f t="shared" si="6421"/>
        <v>25180.12</v>
      </c>
      <c r="Q5943" s="143">
        <f t="shared" si="6422"/>
        <v>14486.099999999999</v>
      </c>
      <c r="R5943" s="188">
        <f t="shared" si="6425"/>
        <v>42440.22</v>
      </c>
      <c r="T5943">
        <v>50879.199999999997</v>
      </c>
      <c r="U5943" s="190">
        <f t="shared" si="6426"/>
        <v>0.83413693611534778</v>
      </c>
    </row>
    <row r="5944" spans="1:21" x14ac:dyDescent="0.2">
      <c r="A5944" s="178">
        <v>42983</v>
      </c>
      <c r="B5944" s="179">
        <v>0.58333333333333337</v>
      </c>
      <c r="C5944" t="s">
        <v>349</v>
      </c>
      <c r="D5944">
        <v>1</v>
      </c>
      <c r="E5944">
        <v>14.27</v>
      </c>
      <c r="F5944">
        <v>15.77</v>
      </c>
      <c r="G5944">
        <v>14.89</v>
      </c>
      <c r="H5944" s="184">
        <f t="shared" ref="H5944:L5944" si="6477">H5920</f>
        <v>0.54166666666666663</v>
      </c>
      <c r="I5944" s="185">
        <f t="shared" si="6477"/>
        <v>195</v>
      </c>
      <c r="J5944" s="185">
        <f t="shared" si="6477"/>
        <v>299</v>
      </c>
      <c r="K5944" s="185">
        <f t="shared" si="6477"/>
        <v>2842</v>
      </c>
      <c r="L5944" s="185">
        <f t="shared" si="6477"/>
        <v>1635</v>
      </c>
      <c r="M5944" s="147"/>
      <c r="N5944" s="143">
        <f t="shared" si="6424"/>
        <v>195</v>
      </c>
      <c r="O5944" s="143">
        <f t="shared" si="6420"/>
        <v>4266.7299999999996</v>
      </c>
      <c r="P5944" s="143">
        <f t="shared" si="6421"/>
        <v>44818.34</v>
      </c>
      <c r="Q5944" s="143">
        <f t="shared" si="6422"/>
        <v>24345.15</v>
      </c>
      <c r="R5944" s="188">
        <f t="shared" si="6425"/>
        <v>73625.22</v>
      </c>
      <c r="T5944">
        <v>54372.9</v>
      </c>
      <c r="U5944" s="190">
        <f t="shared" si="6426"/>
        <v>1.3540793299603295</v>
      </c>
    </row>
    <row r="5945" spans="1:21" x14ac:dyDescent="0.2">
      <c r="A5945" s="178">
        <v>42983</v>
      </c>
      <c r="B5945" s="179">
        <v>0.625</v>
      </c>
      <c r="C5945" t="s">
        <v>349</v>
      </c>
      <c r="D5945">
        <v>1.62</v>
      </c>
      <c r="E5945">
        <v>18.329999999999998</v>
      </c>
      <c r="F5945">
        <v>22.2</v>
      </c>
      <c r="G5945">
        <v>2.99</v>
      </c>
      <c r="H5945" s="184">
        <f t="shared" ref="H5945:L5945" si="6478">H5921</f>
        <v>0.58333333333333337</v>
      </c>
      <c r="I5945" s="185">
        <f t="shared" si="6478"/>
        <v>205</v>
      </c>
      <c r="J5945" s="185">
        <f t="shared" si="6478"/>
        <v>237</v>
      </c>
      <c r="K5945" s="185">
        <f t="shared" si="6478"/>
        <v>2842</v>
      </c>
      <c r="L5945" s="185">
        <f t="shared" si="6478"/>
        <v>1635</v>
      </c>
      <c r="M5945" s="147"/>
      <c r="N5945" s="143">
        <f t="shared" si="6424"/>
        <v>332.1</v>
      </c>
      <c r="O5945" s="143">
        <f t="shared" si="6420"/>
        <v>4344.21</v>
      </c>
      <c r="P5945" s="143">
        <f t="shared" si="6421"/>
        <v>63092.4</v>
      </c>
      <c r="Q5945" s="143">
        <f t="shared" si="6422"/>
        <v>4888.6500000000005</v>
      </c>
      <c r="R5945" s="188">
        <f t="shared" si="6425"/>
        <v>72657.36</v>
      </c>
      <c r="T5945">
        <v>57579.43</v>
      </c>
      <c r="U5945" s="190">
        <f t="shared" si="6426"/>
        <v>1.2618631341088302</v>
      </c>
    </row>
    <row r="5946" spans="1:21" x14ac:dyDescent="0.2">
      <c r="A5946" s="178">
        <v>42983</v>
      </c>
      <c r="B5946" s="179">
        <v>0.66666666666666663</v>
      </c>
      <c r="C5946" t="s">
        <v>349</v>
      </c>
      <c r="D5946">
        <v>1.8</v>
      </c>
      <c r="E5946">
        <v>25</v>
      </c>
      <c r="F5946">
        <v>36.729999999999997</v>
      </c>
      <c r="G5946">
        <v>2.99</v>
      </c>
      <c r="H5946" s="184">
        <f t="shared" ref="H5946:L5946" si="6479">H5922</f>
        <v>0.625</v>
      </c>
      <c r="I5946" s="185">
        <f t="shared" si="6479"/>
        <v>212</v>
      </c>
      <c r="J5946" s="185">
        <f t="shared" si="6479"/>
        <v>213</v>
      </c>
      <c r="K5946" s="185">
        <f t="shared" si="6479"/>
        <v>2842</v>
      </c>
      <c r="L5946" s="185">
        <f t="shared" si="6479"/>
        <v>1380</v>
      </c>
      <c r="M5946" s="147"/>
      <c r="N5946" s="143">
        <f t="shared" si="6424"/>
        <v>381.6</v>
      </c>
      <c r="O5946" s="143">
        <f t="shared" si="6420"/>
        <v>5325</v>
      </c>
      <c r="P5946" s="143">
        <f t="shared" si="6421"/>
        <v>104386.65999999999</v>
      </c>
      <c r="Q5946" s="143">
        <f t="shared" si="6422"/>
        <v>4126.2000000000007</v>
      </c>
      <c r="R5946" s="188">
        <f t="shared" si="6425"/>
        <v>114219.45999999999</v>
      </c>
      <c r="T5946">
        <v>59282.05</v>
      </c>
      <c r="U5946" s="190">
        <f t="shared" si="6426"/>
        <v>1.9267123859583126</v>
      </c>
    </row>
    <row r="5947" spans="1:21" x14ac:dyDescent="0.2">
      <c r="A5947" s="178">
        <v>42983</v>
      </c>
      <c r="B5947" s="179">
        <v>0.70833333333333337</v>
      </c>
      <c r="C5947" t="s">
        <v>349</v>
      </c>
      <c r="D5947">
        <v>1.47</v>
      </c>
      <c r="E5947">
        <v>20</v>
      </c>
      <c r="F5947">
        <v>28</v>
      </c>
      <c r="G5947">
        <v>2.99</v>
      </c>
      <c r="H5947" s="184">
        <f t="shared" ref="H5947:L5947" si="6480">H5923</f>
        <v>0.66666666666666663</v>
      </c>
      <c r="I5947" s="185">
        <f t="shared" si="6480"/>
        <v>191</v>
      </c>
      <c r="J5947" s="185">
        <f t="shared" si="6480"/>
        <v>237</v>
      </c>
      <c r="K5947" s="185">
        <f t="shared" si="6480"/>
        <v>2842</v>
      </c>
      <c r="L5947" s="185">
        <f t="shared" si="6480"/>
        <v>1380</v>
      </c>
      <c r="M5947" s="147"/>
      <c r="N5947" s="143">
        <f t="shared" si="6424"/>
        <v>280.77</v>
      </c>
      <c r="O5947" s="143">
        <f t="shared" si="6420"/>
        <v>4740</v>
      </c>
      <c r="P5947" s="143">
        <f t="shared" si="6421"/>
        <v>79576</v>
      </c>
      <c r="Q5947" s="143">
        <f t="shared" si="6422"/>
        <v>4126.2000000000007</v>
      </c>
      <c r="R5947" s="188">
        <f t="shared" si="6425"/>
        <v>88722.97</v>
      </c>
      <c r="T5947">
        <v>59325.39</v>
      </c>
      <c r="U5947" s="190">
        <f t="shared" si="6426"/>
        <v>1.495531171392215</v>
      </c>
    </row>
    <row r="5948" spans="1:21" x14ac:dyDescent="0.2">
      <c r="A5948" s="178">
        <v>42983</v>
      </c>
      <c r="B5948" s="179">
        <v>0.75</v>
      </c>
      <c r="C5948" t="s">
        <v>349</v>
      </c>
      <c r="D5948">
        <v>2.61</v>
      </c>
      <c r="E5948">
        <v>5.49</v>
      </c>
      <c r="F5948">
        <v>15</v>
      </c>
      <c r="G5948">
        <v>2.99</v>
      </c>
      <c r="H5948" s="184">
        <f t="shared" ref="H5948:L5948" si="6481">H5924</f>
        <v>0.70833333333333337</v>
      </c>
      <c r="I5948" s="185">
        <f t="shared" si="6481"/>
        <v>218</v>
      </c>
      <c r="J5948" s="185">
        <f t="shared" si="6481"/>
        <v>258</v>
      </c>
      <c r="K5948" s="185">
        <f t="shared" si="6481"/>
        <v>2842</v>
      </c>
      <c r="L5948" s="185">
        <f t="shared" si="6481"/>
        <v>1380</v>
      </c>
      <c r="M5948" s="147"/>
      <c r="N5948" s="143">
        <f t="shared" si="6424"/>
        <v>568.98</v>
      </c>
      <c r="O5948" s="143">
        <f t="shared" si="6420"/>
        <v>1416.42</v>
      </c>
      <c r="P5948" s="143">
        <f t="shared" si="6421"/>
        <v>42630</v>
      </c>
      <c r="Q5948" s="143">
        <f t="shared" si="6422"/>
        <v>4126.2000000000007</v>
      </c>
      <c r="R5948" s="188">
        <f t="shared" si="6425"/>
        <v>48741.600000000006</v>
      </c>
      <c r="T5948">
        <v>59012.52</v>
      </c>
      <c r="U5948" s="190">
        <f t="shared" si="6426"/>
        <v>0.82595354341756644</v>
      </c>
    </row>
    <row r="5949" spans="1:21" x14ac:dyDescent="0.2">
      <c r="A5949" s="178">
        <v>42983</v>
      </c>
      <c r="B5949" s="179">
        <v>0.79166666666666663</v>
      </c>
      <c r="C5949" t="s">
        <v>349</v>
      </c>
      <c r="D5949">
        <v>3.6</v>
      </c>
      <c r="E5949">
        <v>5</v>
      </c>
      <c r="F5949">
        <v>11.11</v>
      </c>
      <c r="G5949">
        <v>4.9000000000000004</v>
      </c>
      <c r="H5949" s="184">
        <f t="shared" ref="H5949:L5949" si="6482">H5925</f>
        <v>0.75</v>
      </c>
      <c r="I5949" s="185">
        <f t="shared" si="6482"/>
        <v>240</v>
      </c>
      <c r="J5949" s="185">
        <f t="shared" si="6482"/>
        <v>365</v>
      </c>
      <c r="K5949" s="185">
        <f t="shared" si="6482"/>
        <v>2842</v>
      </c>
      <c r="L5949" s="185">
        <f t="shared" si="6482"/>
        <v>1380</v>
      </c>
      <c r="M5949" s="147"/>
      <c r="N5949" s="143">
        <f t="shared" si="6424"/>
        <v>864</v>
      </c>
      <c r="O5949" s="143">
        <f t="shared" si="6420"/>
        <v>1825</v>
      </c>
      <c r="P5949" s="143">
        <f t="shared" si="6421"/>
        <v>31574.62</v>
      </c>
      <c r="Q5949" s="143">
        <f t="shared" si="6422"/>
        <v>6762.0000000000009</v>
      </c>
      <c r="R5949" s="188">
        <f t="shared" si="6425"/>
        <v>41025.619999999995</v>
      </c>
      <c r="T5949">
        <v>57913.05</v>
      </c>
      <c r="U5949" s="190">
        <f t="shared" si="6426"/>
        <v>0.70840026557054059</v>
      </c>
    </row>
    <row r="5950" spans="1:21" x14ac:dyDescent="0.2">
      <c r="A5950" s="178">
        <v>42983</v>
      </c>
      <c r="B5950" s="179">
        <v>0.83333333333333337</v>
      </c>
      <c r="C5950" t="s">
        <v>349</v>
      </c>
      <c r="D5950">
        <v>2.61</v>
      </c>
      <c r="E5950">
        <v>4.4800000000000004</v>
      </c>
      <c r="F5950">
        <v>8</v>
      </c>
      <c r="G5950">
        <v>4.6100000000000003</v>
      </c>
      <c r="H5950" s="184">
        <f t="shared" ref="H5950:L5950" si="6483">H5926</f>
        <v>0.79166666666666663</v>
      </c>
      <c r="I5950" s="185">
        <f t="shared" si="6483"/>
        <v>320</v>
      </c>
      <c r="J5950" s="185">
        <f t="shared" si="6483"/>
        <v>214</v>
      </c>
      <c r="K5950" s="185">
        <f t="shared" si="6483"/>
        <v>2842</v>
      </c>
      <c r="L5950" s="185">
        <f t="shared" si="6483"/>
        <v>1426</v>
      </c>
      <c r="M5950" s="147"/>
      <c r="N5950" s="143">
        <f t="shared" si="6424"/>
        <v>835.19999999999993</v>
      </c>
      <c r="O5950" s="143">
        <f t="shared" si="6420"/>
        <v>958.72000000000014</v>
      </c>
      <c r="P5950" s="143">
        <f t="shared" si="6421"/>
        <v>22736</v>
      </c>
      <c r="Q5950" s="143">
        <f t="shared" si="6422"/>
        <v>6573.8600000000006</v>
      </c>
      <c r="R5950" s="188">
        <f t="shared" si="6425"/>
        <v>31103.78</v>
      </c>
      <c r="T5950">
        <v>55981.5</v>
      </c>
      <c r="U5950" s="190">
        <f t="shared" si="6426"/>
        <v>0.55560819199199729</v>
      </c>
    </row>
    <row r="5951" spans="1:21" x14ac:dyDescent="0.2">
      <c r="A5951" s="178">
        <v>42983</v>
      </c>
      <c r="B5951" s="179">
        <v>0.875</v>
      </c>
      <c r="C5951" t="s">
        <v>349</v>
      </c>
      <c r="D5951">
        <v>10</v>
      </c>
      <c r="E5951">
        <v>2.92</v>
      </c>
      <c r="F5951">
        <v>6.01</v>
      </c>
      <c r="G5951">
        <v>2.99</v>
      </c>
      <c r="H5951" s="184">
        <f t="shared" ref="H5951:L5951" si="6484">H5927</f>
        <v>0.83333333333333337</v>
      </c>
      <c r="I5951" s="185">
        <f t="shared" si="6484"/>
        <v>322</v>
      </c>
      <c r="J5951" s="185">
        <f t="shared" si="6484"/>
        <v>178</v>
      </c>
      <c r="K5951" s="185">
        <f t="shared" si="6484"/>
        <v>2842</v>
      </c>
      <c r="L5951" s="185">
        <f t="shared" si="6484"/>
        <v>1426</v>
      </c>
      <c r="M5951" s="147"/>
      <c r="N5951" s="143">
        <f t="shared" si="6424"/>
        <v>3220</v>
      </c>
      <c r="O5951" s="143">
        <f t="shared" si="6420"/>
        <v>519.76</v>
      </c>
      <c r="P5951" s="143">
        <f t="shared" si="6421"/>
        <v>17080.419999999998</v>
      </c>
      <c r="Q5951" s="143">
        <f t="shared" si="6422"/>
        <v>4263.7400000000007</v>
      </c>
      <c r="R5951" s="188">
        <f t="shared" si="6425"/>
        <v>25083.920000000002</v>
      </c>
      <c r="T5951">
        <v>53616.2</v>
      </c>
      <c r="U5951" s="190">
        <f t="shared" si="6426"/>
        <v>0.46784218202707395</v>
      </c>
    </row>
    <row r="5952" spans="1:21" x14ac:dyDescent="0.2">
      <c r="A5952" s="178">
        <v>42983</v>
      </c>
      <c r="B5952" s="179">
        <v>0.91666666666666663</v>
      </c>
      <c r="C5952" t="s">
        <v>349</v>
      </c>
      <c r="D5952">
        <v>11.6</v>
      </c>
      <c r="E5952">
        <v>1.5</v>
      </c>
      <c r="F5952">
        <v>3</v>
      </c>
      <c r="G5952">
        <v>2.99</v>
      </c>
      <c r="H5952" s="184">
        <f t="shared" ref="H5952:L5952" si="6485">H5928</f>
        <v>0.875</v>
      </c>
      <c r="I5952" s="185">
        <f t="shared" si="6485"/>
        <v>337</v>
      </c>
      <c r="J5952" s="185">
        <f t="shared" si="6485"/>
        <v>173</v>
      </c>
      <c r="K5952" s="185">
        <f t="shared" si="6485"/>
        <v>2842</v>
      </c>
      <c r="L5952" s="185">
        <f t="shared" si="6485"/>
        <v>1426</v>
      </c>
      <c r="M5952" s="147"/>
      <c r="N5952" s="143">
        <f t="shared" si="6424"/>
        <v>3909.2</v>
      </c>
      <c r="O5952" s="143">
        <f t="shared" si="6420"/>
        <v>259.5</v>
      </c>
      <c r="P5952" s="143">
        <f t="shared" si="6421"/>
        <v>8526</v>
      </c>
      <c r="Q5952" s="143">
        <f t="shared" si="6422"/>
        <v>4263.7400000000007</v>
      </c>
      <c r="R5952" s="188">
        <f t="shared" si="6425"/>
        <v>16958.440000000002</v>
      </c>
      <c r="T5952">
        <v>52551.89</v>
      </c>
      <c r="U5952" s="190">
        <f t="shared" si="6426"/>
        <v>0.32269895526117143</v>
      </c>
    </row>
    <row r="5953" spans="1:21" x14ac:dyDescent="0.2">
      <c r="A5953" s="178">
        <v>42983</v>
      </c>
      <c r="B5953" s="179">
        <v>0.95833333333333337</v>
      </c>
      <c r="C5953" t="s">
        <v>349</v>
      </c>
      <c r="D5953">
        <v>17.05</v>
      </c>
      <c r="E5953">
        <v>3.98</v>
      </c>
      <c r="F5953">
        <v>4.18</v>
      </c>
      <c r="G5953">
        <v>0.61</v>
      </c>
      <c r="H5953" s="184">
        <f t="shared" ref="H5953:L5953" si="6486">H5929</f>
        <v>0.91666666666666663</v>
      </c>
      <c r="I5953" s="185">
        <f t="shared" si="6486"/>
        <v>394</v>
      </c>
      <c r="J5953" s="185">
        <f t="shared" si="6486"/>
        <v>194</v>
      </c>
      <c r="K5953" s="185">
        <f t="shared" si="6486"/>
        <v>2842</v>
      </c>
      <c r="L5953" s="185">
        <f t="shared" si="6486"/>
        <v>1426</v>
      </c>
      <c r="M5953" s="147"/>
      <c r="N5953" s="143">
        <f t="shared" si="6424"/>
        <v>6717.7000000000007</v>
      </c>
      <c r="O5953" s="143">
        <f t="shared" si="6420"/>
        <v>772.12</v>
      </c>
      <c r="P5953" s="143">
        <f t="shared" si="6421"/>
        <v>11879.56</v>
      </c>
      <c r="Q5953" s="143">
        <f t="shared" si="6422"/>
        <v>869.86</v>
      </c>
      <c r="R5953" s="188">
        <f t="shared" si="6425"/>
        <v>20239.240000000002</v>
      </c>
      <c r="T5953">
        <v>49393.15</v>
      </c>
      <c r="U5953" s="190">
        <f t="shared" si="6426"/>
        <v>0.40975803324954979</v>
      </c>
    </row>
    <row r="5954" spans="1:21" x14ac:dyDescent="0.2">
      <c r="A5954" s="178">
        <v>42983</v>
      </c>
      <c r="B5954" s="180">
        <v>1</v>
      </c>
      <c r="C5954" t="s">
        <v>349</v>
      </c>
      <c r="D5954">
        <v>14.19</v>
      </c>
      <c r="E5954">
        <v>2.61</v>
      </c>
      <c r="F5954">
        <v>3</v>
      </c>
      <c r="G5954">
        <v>0.61</v>
      </c>
      <c r="H5954" s="184">
        <f t="shared" ref="H5954:L5954" si="6487">H5930</f>
        <v>0.95833333333333337</v>
      </c>
      <c r="I5954" s="185">
        <f t="shared" si="6487"/>
        <v>389</v>
      </c>
      <c r="J5954" s="185">
        <f t="shared" si="6487"/>
        <v>265</v>
      </c>
      <c r="K5954" s="185">
        <f t="shared" si="6487"/>
        <v>2985</v>
      </c>
      <c r="L5954" s="185">
        <f t="shared" si="6487"/>
        <v>1111</v>
      </c>
      <c r="M5954" s="147"/>
      <c r="N5954" s="143">
        <f t="shared" si="6424"/>
        <v>5519.91</v>
      </c>
      <c r="O5954" s="143">
        <f t="shared" si="6420"/>
        <v>691.65</v>
      </c>
      <c r="P5954" s="143">
        <f t="shared" si="6421"/>
        <v>8955</v>
      </c>
      <c r="Q5954" s="143">
        <f t="shared" si="6422"/>
        <v>677.71</v>
      </c>
      <c r="R5954" s="188">
        <f t="shared" si="6425"/>
        <v>15844.27</v>
      </c>
      <c r="T5954">
        <v>45164.04</v>
      </c>
      <c r="U5954" s="190">
        <f t="shared" si="6426"/>
        <v>0.35081604745722483</v>
      </c>
    </row>
    <row r="5955" spans="1:21" x14ac:dyDescent="0.2">
      <c r="A5955" s="178">
        <v>42984</v>
      </c>
      <c r="B5955" s="179">
        <v>4.1666666666666664E-2</v>
      </c>
      <c r="C5955" t="s">
        <v>349</v>
      </c>
      <c r="D5955">
        <v>8.11</v>
      </c>
      <c r="E5955">
        <v>2.11</v>
      </c>
      <c r="F5955">
        <v>2.5</v>
      </c>
      <c r="G5955">
        <v>0.45</v>
      </c>
      <c r="H5955" s="184">
        <f t="shared" ref="H5955:L5955" si="6488">H5931</f>
        <v>1</v>
      </c>
      <c r="I5955" s="185">
        <f t="shared" si="6488"/>
        <v>362</v>
      </c>
      <c r="J5955" s="185">
        <f t="shared" si="6488"/>
        <v>243</v>
      </c>
      <c r="K5955" s="185">
        <f t="shared" si="6488"/>
        <v>2985</v>
      </c>
      <c r="L5955" s="185">
        <f t="shared" si="6488"/>
        <v>1111</v>
      </c>
      <c r="M5955" s="147"/>
      <c r="N5955" s="143">
        <f t="shared" si="6424"/>
        <v>2935.8199999999997</v>
      </c>
      <c r="O5955" s="143">
        <f t="shared" si="6420"/>
        <v>512.73</v>
      </c>
      <c r="P5955" s="143">
        <f t="shared" si="6421"/>
        <v>7462.5</v>
      </c>
      <c r="Q5955" s="143">
        <f t="shared" si="6422"/>
        <v>499.95</v>
      </c>
      <c r="R5955" s="188">
        <f t="shared" si="6425"/>
        <v>11411</v>
      </c>
      <c r="T5955">
        <v>41099.54</v>
      </c>
      <c r="U5955" s="190">
        <f t="shared" si="6426"/>
        <v>0.2776430101164149</v>
      </c>
    </row>
    <row r="5956" spans="1:21" x14ac:dyDescent="0.2">
      <c r="A5956" s="178">
        <v>42984</v>
      </c>
      <c r="B5956" s="179">
        <v>8.3333333333333329E-2</v>
      </c>
      <c r="C5956" t="s">
        <v>349</v>
      </c>
      <c r="D5956">
        <v>4.63</v>
      </c>
      <c r="E5956">
        <v>1</v>
      </c>
      <c r="F5956">
        <v>2.5</v>
      </c>
      <c r="G5956">
        <v>0.45</v>
      </c>
      <c r="H5956" s="184">
        <f t="shared" ref="H5956:L5956" si="6489">H5932</f>
        <v>4.1666666666666664E-2</v>
      </c>
      <c r="I5956" s="185">
        <f t="shared" si="6489"/>
        <v>294</v>
      </c>
      <c r="J5956" s="185">
        <f t="shared" si="6489"/>
        <v>212</v>
      </c>
      <c r="K5956" s="185">
        <f t="shared" si="6489"/>
        <v>2985</v>
      </c>
      <c r="L5956" s="185">
        <f t="shared" si="6489"/>
        <v>1111</v>
      </c>
      <c r="M5956" s="147"/>
      <c r="N5956" s="143">
        <f t="shared" si="6424"/>
        <v>1361.22</v>
      </c>
      <c r="O5956" s="143">
        <f t="shared" ref="O5956:O6019" si="6490">E5956*J5956</f>
        <v>212</v>
      </c>
      <c r="P5956" s="143">
        <f t="shared" ref="P5956:P6019" si="6491">F5956*K5956</f>
        <v>7462.5</v>
      </c>
      <c r="Q5956" s="143">
        <f t="shared" ref="Q5956:Q6019" si="6492">G5956*L5956</f>
        <v>499.95</v>
      </c>
      <c r="R5956" s="188">
        <f t="shared" si="6425"/>
        <v>9535.67</v>
      </c>
      <c r="T5956">
        <v>37914.74</v>
      </c>
      <c r="U5956" s="190">
        <f t="shared" si="6426"/>
        <v>0.25150297746997607</v>
      </c>
    </row>
    <row r="5957" spans="1:21" x14ac:dyDescent="0.2">
      <c r="A5957" s="178">
        <v>42984</v>
      </c>
      <c r="B5957" s="179">
        <v>0.125</v>
      </c>
      <c r="C5957" t="s">
        <v>349</v>
      </c>
      <c r="D5957">
        <v>4.05</v>
      </c>
      <c r="E5957">
        <v>1</v>
      </c>
      <c r="F5957">
        <v>2.5</v>
      </c>
      <c r="G5957">
        <v>0.97</v>
      </c>
      <c r="H5957" s="184">
        <f t="shared" ref="H5957:L5957" si="6493">H5933</f>
        <v>8.3333333333333329E-2</v>
      </c>
      <c r="I5957" s="185">
        <f t="shared" si="6493"/>
        <v>236</v>
      </c>
      <c r="J5957" s="185">
        <f t="shared" si="6493"/>
        <v>179</v>
      </c>
      <c r="K5957" s="185">
        <f t="shared" si="6493"/>
        <v>2985</v>
      </c>
      <c r="L5957" s="185">
        <f t="shared" si="6493"/>
        <v>1111</v>
      </c>
      <c r="M5957" s="147"/>
      <c r="N5957" s="143">
        <f t="shared" ref="N5957:N6020" si="6494">D5957*I5957</f>
        <v>955.8</v>
      </c>
      <c r="O5957" s="143">
        <f t="shared" si="6490"/>
        <v>179</v>
      </c>
      <c r="P5957" s="143">
        <f t="shared" si="6491"/>
        <v>7462.5</v>
      </c>
      <c r="Q5957" s="143">
        <f t="shared" si="6492"/>
        <v>1077.67</v>
      </c>
      <c r="R5957" s="188">
        <f t="shared" ref="R5957:R6020" si="6495">SUM(N5957:Q5957)</f>
        <v>9674.9699999999993</v>
      </c>
      <c r="T5957">
        <v>35813.81</v>
      </c>
      <c r="U5957" s="190">
        <f t="shared" ref="U5957:U6020" si="6496">R5957/T5957</f>
        <v>0.27014634857335762</v>
      </c>
    </row>
    <row r="5958" spans="1:21" x14ac:dyDescent="0.2">
      <c r="A5958" s="178">
        <v>42984</v>
      </c>
      <c r="B5958" s="179">
        <v>0.16666666666666666</v>
      </c>
      <c r="C5958" t="s">
        <v>349</v>
      </c>
      <c r="D5958">
        <v>3.5</v>
      </c>
      <c r="E5958">
        <v>1</v>
      </c>
      <c r="F5958">
        <v>2.5</v>
      </c>
      <c r="G5958">
        <v>0.97</v>
      </c>
      <c r="H5958" s="184">
        <f t="shared" ref="H5958:L5958" si="6497">H5934</f>
        <v>0.125</v>
      </c>
      <c r="I5958" s="185">
        <f t="shared" si="6497"/>
        <v>201</v>
      </c>
      <c r="J5958" s="185">
        <f t="shared" si="6497"/>
        <v>205</v>
      </c>
      <c r="K5958" s="185">
        <f t="shared" si="6497"/>
        <v>2985</v>
      </c>
      <c r="L5958" s="185">
        <f t="shared" si="6497"/>
        <v>1717</v>
      </c>
      <c r="M5958" s="147"/>
      <c r="N5958" s="143">
        <f t="shared" si="6494"/>
        <v>703.5</v>
      </c>
      <c r="O5958" s="143">
        <f t="shared" si="6490"/>
        <v>205</v>
      </c>
      <c r="P5958" s="143">
        <f t="shared" si="6491"/>
        <v>7462.5</v>
      </c>
      <c r="Q5958" s="143">
        <f t="shared" si="6492"/>
        <v>1665.49</v>
      </c>
      <c r="R5958" s="188">
        <f t="shared" si="6495"/>
        <v>10036.49</v>
      </c>
      <c r="T5958">
        <v>34262.36</v>
      </c>
      <c r="U5958" s="190">
        <f t="shared" si="6496"/>
        <v>0.292930492820693</v>
      </c>
    </row>
    <row r="5959" spans="1:21" x14ac:dyDescent="0.2">
      <c r="A5959" s="178">
        <v>42984</v>
      </c>
      <c r="B5959" s="179">
        <v>0.20833333333333334</v>
      </c>
      <c r="C5959" t="s">
        <v>349</v>
      </c>
      <c r="D5959">
        <v>3.31</v>
      </c>
      <c r="E5959">
        <v>1</v>
      </c>
      <c r="F5959">
        <v>2.5</v>
      </c>
      <c r="G5959">
        <v>0.97</v>
      </c>
      <c r="H5959" s="184">
        <f t="shared" ref="H5959:L5959" si="6498">H5935</f>
        <v>0.16666666666666666</v>
      </c>
      <c r="I5959" s="185">
        <f t="shared" si="6498"/>
        <v>185</v>
      </c>
      <c r="J5959" s="185">
        <f t="shared" si="6498"/>
        <v>205</v>
      </c>
      <c r="K5959" s="185">
        <f t="shared" si="6498"/>
        <v>2985</v>
      </c>
      <c r="L5959" s="185">
        <f t="shared" si="6498"/>
        <v>1717</v>
      </c>
      <c r="M5959" s="147"/>
      <c r="N5959" s="143">
        <f t="shared" si="6494"/>
        <v>612.35</v>
      </c>
      <c r="O5959" s="143">
        <f t="shared" si="6490"/>
        <v>205</v>
      </c>
      <c r="P5959" s="143">
        <f t="shared" si="6491"/>
        <v>7462.5</v>
      </c>
      <c r="Q5959" s="143">
        <f t="shared" si="6492"/>
        <v>1665.49</v>
      </c>
      <c r="R5959" s="188">
        <f t="shared" si="6495"/>
        <v>9945.34</v>
      </c>
      <c r="T5959">
        <v>33392</v>
      </c>
      <c r="U5959" s="190">
        <f t="shared" si="6496"/>
        <v>0.29783600862482035</v>
      </c>
    </row>
    <row r="5960" spans="1:21" x14ac:dyDescent="0.2">
      <c r="A5960" s="178">
        <v>42984</v>
      </c>
      <c r="B5960" s="179">
        <v>0.25</v>
      </c>
      <c r="C5960" t="s">
        <v>349</v>
      </c>
      <c r="D5960">
        <v>6.05</v>
      </c>
      <c r="E5960">
        <v>2.4</v>
      </c>
      <c r="F5960">
        <v>2.5</v>
      </c>
      <c r="G5960">
        <v>0.97</v>
      </c>
      <c r="H5960" s="184">
        <f t="shared" ref="H5960:L5960" si="6499">H5936</f>
        <v>0.20833333333333334</v>
      </c>
      <c r="I5960" s="185">
        <f t="shared" si="6499"/>
        <v>207</v>
      </c>
      <c r="J5960" s="185">
        <f t="shared" si="6499"/>
        <v>283</v>
      </c>
      <c r="K5960" s="185">
        <f t="shared" si="6499"/>
        <v>2985</v>
      </c>
      <c r="L5960" s="185">
        <f t="shared" si="6499"/>
        <v>1717</v>
      </c>
      <c r="M5960" s="147"/>
      <c r="N5960" s="143">
        <f t="shared" si="6494"/>
        <v>1252.3499999999999</v>
      </c>
      <c r="O5960" s="143">
        <f t="shared" si="6490"/>
        <v>679.19999999999993</v>
      </c>
      <c r="P5960" s="143">
        <f t="shared" si="6491"/>
        <v>7462.5</v>
      </c>
      <c r="Q5960" s="143">
        <f t="shared" si="6492"/>
        <v>1665.49</v>
      </c>
      <c r="R5960" s="188">
        <f t="shared" si="6495"/>
        <v>11059.539999999999</v>
      </c>
      <c r="T5960">
        <v>33149.449999999997</v>
      </c>
      <c r="U5960" s="190">
        <f t="shared" si="6496"/>
        <v>0.33362665142257264</v>
      </c>
    </row>
    <row r="5961" spans="1:21" x14ac:dyDescent="0.2">
      <c r="A5961" s="178">
        <v>42984</v>
      </c>
      <c r="B5961" s="179">
        <v>0.29166666666666669</v>
      </c>
      <c r="C5961" t="s">
        <v>349</v>
      </c>
      <c r="D5961">
        <v>3.5</v>
      </c>
      <c r="E5961">
        <v>3.06</v>
      </c>
      <c r="F5961">
        <v>2.5</v>
      </c>
      <c r="G5961">
        <v>2.16</v>
      </c>
      <c r="H5961" s="184">
        <f t="shared" ref="H5961:L5961" si="6500">H5937</f>
        <v>0.25</v>
      </c>
      <c r="I5961" s="185">
        <f t="shared" si="6500"/>
        <v>327</v>
      </c>
      <c r="J5961" s="185">
        <f t="shared" si="6500"/>
        <v>438</v>
      </c>
      <c r="K5961" s="185">
        <f t="shared" si="6500"/>
        <v>2985</v>
      </c>
      <c r="L5961" s="185">
        <f t="shared" si="6500"/>
        <v>1717</v>
      </c>
      <c r="M5961" s="147"/>
      <c r="N5961" s="143">
        <f t="shared" si="6494"/>
        <v>1144.5</v>
      </c>
      <c r="O5961" s="143">
        <f t="shared" si="6490"/>
        <v>1340.28</v>
      </c>
      <c r="P5961" s="143">
        <f t="shared" si="6491"/>
        <v>7462.5</v>
      </c>
      <c r="Q5961" s="143">
        <f t="shared" si="6492"/>
        <v>3708.7200000000003</v>
      </c>
      <c r="R5961" s="188">
        <f t="shared" si="6495"/>
        <v>13656</v>
      </c>
      <c r="T5961">
        <v>34270.76</v>
      </c>
      <c r="U5961" s="190">
        <f t="shared" si="6496"/>
        <v>0.39847380098953156</v>
      </c>
    </row>
    <row r="5962" spans="1:21" x14ac:dyDescent="0.2">
      <c r="A5962" s="178">
        <v>42984</v>
      </c>
      <c r="B5962" s="179">
        <v>0.33333333333333331</v>
      </c>
      <c r="C5962" t="s">
        <v>349</v>
      </c>
      <c r="D5962">
        <v>2.81</v>
      </c>
      <c r="E5962">
        <v>1</v>
      </c>
      <c r="F5962">
        <v>2.5</v>
      </c>
      <c r="G5962">
        <v>2</v>
      </c>
      <c r="H5962" s="184">
        <f t="shared" ref="H5962:L5962" si="6501">H5938</f>
        <v>0.29166666666666669</v>
      </c>
      <c r="I5962" s="185">
        <f t="shared" si="6501"/>
        <v>249</v>
      </c>
      <c r="J5962" s="185">
        <f t="shared" si="6501"/>
        <v>556</v>
      </c>
      <c r="K5962" s="185">
        <f t="shared" si="6501"/>
        <v>2872</v>
      </c>
      <c r="L5962" s="185">
        <f t="shared" si="6501"/>
        <v>2219</v>
      </c>
      <c r="M5962" s="147"/>
      <c r="N5962" s="143">
        <f t="shared" si="6494"/>
        <v>699.69</v>
      </c>
      <c r="O5962" s="143">
        <f t="shared" si="6490"/>
        <v>556</v>
      </c>
      <c r="P5962" s="143">
        <f t="shared" si="6491"/>
        <v>7180</v>
      </c>
      <c r="Q5962" s="143">
        <f t="shared" si="6492"/>
        <v>4438</v>
      </c>
      <c r="R5962" s="188">
        <f t="shared" si="6495"/>
        <v>12873.69</v>
      </c>
      <c r="T5962">
        <v>36799.33</v>
      </c>
      <c r="U5962" s="190">
        <f t="shared" si="6496"/>
        <v>0.34983490188544192</v>
      </c>
    </row>
    <row r="5963" spans="1:21" x14ac:dyDescent="0.2">
      <c r="A5963" s="178">
        <v>42984</v>
      </c>
      <c r="B5963" s="179">
        <v>0.375</v>
      </c>
      <c r="C5963" t="s">
        <v>349</v>
      </c>
      <c r="D5963">
        <v>8.11</v>
      </c>
      <c r="E5963">
        <v>2.11</v>
      </c>
      <c r="F5963">
        <v>2.5</v>
      </c>
      <c r="G5963">
        <v>2.2200000000000002</v>
      </c>
      <c r="H5963" s="184">
        <f t="shared" ref="H5963:L5963" si="6502">H5939</f>
        <v>0.33333333333333331</v>
      </c>
      <c r="I5963" s="185">
        <f t="shared" si="6502"/>
        <v>256</v>
      </c>
      <c r="J5963" s="185">
        <f t="shared" si="6502"/>
        <v>306</v>
      </c>
      <c r="K5963" s="185">
        <f t="shared" si="6502"/>
        <v>2872</v>
      </c>
      <c r="L5963" s="185">
        <f t="shared" si="6502"/>
        <v>2219</v>
      </c>
      <c r="M5963" s="147"/>
      <c r="N5963" s="143">
        <f t="shared" si="6494"/>
        <v>2076.16</v>
      </c>
      <c r="O5963" s="143">
        <f t="shared" si="6490"/>
        <v>645.66</v>
      </c>
      <c r="P5963" s="143">
        <f t="shared" si="6491"/>
        <v>7180</v>
      </c>
      <c r="Q5963" s="143">
        <f t="shared" si="6492"/>
        <v>4926.18</v>
      </c>
      <c r="R5963" s="188">
        <f t="shared" si="6495"/>
        <v>14828</v>
      </c>
      <c r="T5963">
        <v>37222.879999999997</v>
      </c>
      <c r="U5963" s="190">
        <f t="shared" si="6496"/>
        <v>0.39835713947980383</v>
      </c>
    </row>
    <row r="5964" spans="1:21" x14ac:dyDescent="0.2">
      <c r="A5964" s="178">
        <v>42984</v>
      </c>
      <c r="B5964" s="179">
        <v>0.41666666666666669</v>
      </c>
      <c r="C5964" t="s">
        <v>349</v>
      </c>
      <c r="D5964">
        <v>3.5</v>
      </c>
      <c r="E5964">
        <v>1.01</v>
      </c>
      <c r="F5964">
        <v>2.5</v>
      </c>
      <c r="G5964">
        <v>2.29</v>
      </c>
      <c r="H5964" s="184">
        <f t="shared" ref="H5964:L5964" si="6503">H5940</f>
        <v>0.375</v>
      </c>
      <c r="I5964" s="185">
        <f t="shared" si="6503"/>
        <v>156</v>
      </c>
      <c r="J5964" s="185">
        <f t="shared" si="6503"/>
        <v>343</v>
      </c>
      <c r="K5964" s="185">
        <f t="shared" si="6503"/>
        <v>2872</v>
      </c>
      <c r="L5964" s="185">
        <f t="shared" si="6503"/>
        <v>2219</v>
      </c>
      <c r="M5964" s="147"/>
      <c r="N5964" s="143">
        <f t="shared" si="6494"/>
        <v>546</v>
      </c>
      <c r="O5964" s="143">
        <f t="shared" si="6490"/>
        <v>346.43</v>
      </c>
      <c r="P5964" s="143">
        <f t="shared" si="6491"/>
        <v>7180</v>
      </c>
      <c r="Q5964" s="143">
        <f t="shared" si="6492"/>
        <v>5081.51</v>
      </c>
      <c r="R5964" s="188">
        <f t="shared" si="6495"/>
        <v>13153.94</v>
      </c>
      <c r="T5964">
        <v>37876.78</v>
      </c>
      <c r="U5964" s="190">
        <f t="shared" si="6496"/>
        <v>0.34728242474677101</v>
      </c>
    </row>
    <row r="5965" spans="1:21" x14ac:dyDescent="0.2">
      <c r="A5965" s="178">
        <v>42984</v>
      </c>
      <c r="B5965" s="179">
        <v>0.45833333333333331</v>
      </c>
      <c r="C5965" t="s">
        <v>349</v>
      </c>
      <c r="D5965">
        <v>1</v>
      </c>
      <c r="E5965">
        <v>2.11</v>
      </c>
      <c r="F5965">
        <v>2.5</v>
      </c>
      <c r="G5965">
        <v>2.99</v>
      </c>
      <c r="H5965" s="184">
        <f t="shared" ref="H5965:L5965" si="6504">H5941</f>
        <v>0.41666666666666669</v>
      </c>
      <c r="I5965" s="185">
        <f t="shared" si="6504"/>
        <v>196</v>
      </c>
      <c r="J5965" s="185">
        <f t="shared" si="6504"/>
        <v>315</v>
      </c>
      <c r="K5965" s="185">
        <f t="shared" si="6504"/>
        <v>2872</v>
      </c>
      <c r="L5965" s="185">
        <f t="shared" si="6504"/>
        <v>2219</v>
      </c>
      <c r="M5965" s="147"/>
      <c r="N5965" s="143">
        <f t="shared" si="6494"/>
        <v>196</v>
      </c>
      <c r="O5965" s="143">
        <f t="shared" si="6490"/>
        <v>664.65</v>
      </c>
      <c r="P5965" s="143">
        <f t="shared" si="6491"/>
        <v>7180</v>
      </c>
      <c r="Q5965" s="143">
        <f t="shared" si="6492"/>
        <v>6634.81</v>
      </c>
      <c r="R5965" s="188">
        <f t="shared" si="6495"/>
        <v>14675.46</v>
      </c>
      <c r="T5965">
        <v>39627.199999999997</v>
      </c>
      <c r="U5965" s="190">
        <f t="shared" si="6496"/>
        <v>0.37033805063188924</v>
      </c>
    </row>
    <row r="5966" spans="1:21" x14ac:dyDescent="0.2">
      <c r="A5966" s="178">
        <v>42984</v>
      </c>
      <c r="B5966" s="179">
        <v>0.5</v>
      </c>
      <c r="C5966" t="s">
        <v>349</v>
      </c>
      <c r="D5966">
        <v>0.59</v>
      </c>
      <c r="E5966">
        <v>2.21</v>
      </c>
      <c r="F5966">
        <v>2.5</v>
      </c>
      <c r="G5966">
        <v>3.96</v>
      </c>
      <c r="H5966" s="184">
        <f t="shared" ref="H5966:L5966" si="6505">H5942</f>
        <v>0.45833333333333331</v>
      </c>
      <c r="I5966" s="185">
        <f t="shared" si="6505"/>
        <v>226</v>
      </c>
      <c r="J5966" s="185">
        <f t="shared" si="6505"/>
        <v>326</v>
      </c>
      <c r="K5966" s="185">
        <f t="shared" si="6505"/>
        <v>2842</v>
      </c>
      <c r="L5966" s="185">
        <f t="shared" si="6505"/>
        <v>1635</v>
      </c>
      <c r="M5966" s="147"/>
      <c r="N5966" s="143">
        <f t="shared" si="6494"/>
        <v>133.34</v>
      </c>
      <c r="O5966" s="143">
        <f t="shared" si="6490"/>
        <v>720.46</v>
      </c>
      <c r="P5966" s="143">
        <f t="shared" si="6491"/>
        <v>7105</v>
      </c>
      <c r="Q5966" s="143">
        <f t="shared" si="6492"/>
        <v>6474.6</v>
      </c>
      <c r="R5966" s="188">
        <f t="shared" si="6495"/>
        <v>14433.400000000001</v>
      </c>
      <c r="T5966">
        <v>41759.93</v>
      </c>
      <c r="U5966" s="190">
        <f t="shared" si="6496"/>
        <v>0.34562797399325146</v>
      </c>
    </row>
    <row r="5967" spans="1:21" x14ac:dyDescent="0.2">
      <c r="A5967" s="178">
        <v>42984</v>
      </c>
      <c r="B5967" s="179">
        <v>0.54166666666666663</v>
      </c>
      <c r="C5967" t="s">
        <v>349</v>
      </c>
      <c r="D5967">
        <v>0.89</v>
      </c>
      <c r="E5967">
        <v>2.5</v>
      </c>
      <c r="F5967">
        <v>3.54</v>
      </c>
      <c r="G5967">
        <v>4.5</v>
      </c>
      <c r="H5967" s="184">
        <f t="shared" ref="H5967:L5967" si="6506">H5943</f>
        <v>0.5</v>
      </c>
      <c r="I5967" s="185">
        <f t="shared" si="6506"/>
        <v>222</v>
      </c>
      <c r="J5967" s="185">
        <f t="shared" si="6506"/>
        <v>319</v>
      </c>
      <c r="K5967" s="185">
        <f t="shared" si="6506"/>
        <v>2842</v>
      </c>
      <c r="L5967" s="185">
        <f t="shared" si="6506"/>
        <v>1635</v>
      </c>
      <c r="M5967" s="147"/>
      <c r="N5967" s="143">
        <f t="shared" si="6494"/>
        <v>197.58</v>
      </c>
      <c r="O5967" s="143">
        <f t="shared" si="6490"/>
        <v>797.5</v>
      </c>
      <c r="P5967" s="143">
        <f t="shared" si="6491"/>
        <v>10060.68</v>
      </c>
      <c r="Q5967" s="143">
        <f t="shared" si="6492"/>
        <v>7357.5</v>
      </c>
      <c r="R5967" s="188">
        <f t="shared" si="6495"/>
        <v>18413.260000000002</v>
      </c>
      <c r="T5967">
        <v>43799.17</v>
      </c>
      <c r="U5967" s="190">
        <f t="shared" si="6496"/>
        <v>0.42040203044943553</v>
      </c>
    </row>
    <row r="5968" spans="1:21" x14ac:dyDescent="0.2">
      <c r="A5968" s="178">
        <v>42984</v>
      </c>
      <c r="B5968" s="179">
        <v>0.58333333333333337</v>
      </c>
      <c r="C5968" t="s">
        <v>349</v>
      </c>
      <c r="D5968">
        <v>0.78</v>
      </c>
      <c r="E5968">
        <v>6.25</v>
      </c>
      <c r="F5968">
        <v>7.75</v>
      </c>
      <c r="G5968">
        <v>7.75</v>
      </c>
      <c r="H5968" s="184">
        <f t="shared" ref="H5968:L5968" si="6507">H5944</f>
        <v>0.54166666666666663</v>
      </c>
      <c r="I5968" s="185">
        <f t="shared" si="6507"/>
        <v>195</v>
      </c>
      <c r="J5968" s="185">
        <f t="shared" si="6507"/>
        <v>299</v>
      </c>
      <c r="K5968" s="185">
        <f t="shared" si="6507"/>
        <v>2842</v>
      </c>
      <c r="L5968" s="185">
        <f t="shared" si="6507"/>
        <v>1635</v>
      </c>
      <c r="M5968" s="147"/>
      <c r="N5968" s="143">
        <f t="shared" si="6494"/>
        <v>152.1</v>
      </c>
      <c r="O5968" s="143">
        <f t="shared" si="6490"/>
        <v>1868.75</v>
      </c>
      <c r="P5968" s="143">
        <f t="shared" si="6491"/>
        <v>22025.5</v>
      </c>
      <c r="Q5968" s="143">
        <f t="shared" si="6492"/>
        <v>12671.25</v>
      </c>
      <c r="R5968" s="188">
        <f t="shared" si="6495"/>
        <v>36717.599999999999</v>
      </c>
      <c r="T5968">
        <v>45757.279999999999</v>
      </c>
      <c r="U5968" s="190">
        <f t="shared" si="6496"/>
        <v>0.80244280254420719</v>
      </c>
    </row>
    <row r="5969" spans="1:21" x14ac:dyDescent="0.2">
      <c r="A5969" s="178">
        <v>42984</v>
      </c>
      <c r="B5969" s="179">
        <v>0.625</v>
      </c>
      <c r="C5969" t="s">
        <v>349</v>
      </c>
      <c r="D5969">
        <v>1.1299999999999999</v>
      </c>
      <c r="E5969">
        <v>7.19</v>
      </c>
      <c r="F5969">
        <v>8.94</v>
      </c>
      <c r="G5969">
        <v>1.66</v>
      </c>
      <c r="H5969" s="184">
        <f t="shared" ref="H5969:L5969" si="6508">H5945</f>
        <v>0.58333333333333337</v>
      </c>
      <c r="I5969" s="185">
        <f t="shared" si="6508"/>
        <v>205</v>
      </c>
      <c r="J5969" s="185">
        <f t="shared" si="6508"/>
        <v>237</v>
      </c>
      <c r="K5969" s="185">
        <f t="shared" si="6508"/>
        <v>2842</v>
      </c>
      <c r="L5969" s="185">
        <f t="shared" si="6508"/>
        <v>1635</v>
      </c>
      <c r="M5969" s="147"/>
      <c r="N5969" s="143">
        <f t="shared" si="6494"/>
        <v>231.64999999999998</v>
      </c>
      <c r="O5969" s="143">
        <f t="shared" si="6490"/>
        <v>1704.0300000000002</v>
      </c>
      <c r="P5969" s="143">
        <f t="shared" si="6491"/>
        <v>25407.48</v>
      </c>
      <c r="Q5969" s="143">
        <f t="shared" si="6492"/>
        <v>2714.1</v>
      </c>
      <c r="R5969" s="188">
        <f t="shared" si="6495"/>
        <v>30057.26</v>
      </c>
      <c r="T5969">
        <v>47745.2</v>
      </c>
      <c r="U5969" s="190">
        <f t="shared" si="6496"/>
        <v>0.62953469668155126</v>
      </c>
    </row>
    <row r="5970" spans="1:21" x14ac:dyDescent="0.2">
      <c r="A5970" s="178">
        <v>42984</v>
      </c>
      <c r="B5970" s="179">
        <v>0.66666666666666663</v>
      </c>
      <c r="C5970" t="s">
        <v>349</v>
      </c>
      <c r="D5970">
        <v>1.31</v>
      </c>
      <c r="E5970">
        <v>17.64</v>
      </c>
      <c r="F5970">
        <v>19.47</v>
      </c>
      <c r="G5970">
        <v>1.65</v>
      </c>
      <c r="H5970" s="184">
        <f t="shared" ref="H5970:L5970" si="6509">H5946</f>
        <v>0.625</v>
      </c>
      <c r="I5970" s="185">
        <f t="shared" si="6509"/>
        <v>212</v>
      </c>
      <c r="J5970" s="185">
        <f t="shared" si="6509"/>
        <v>213</v>
      </c>
      <c r="K5970" s="185">
        <f t="shared" si="6509"/>
        <v>2842</v>
      </c>
      <c r="L5970" s="185">
        <f t="shared" si="6509"/>
        <v>1380</v>
      </c>
      <c r="M5970" s="147"/>
      <c r="N5970" s="143">
        <f t="shared" si="6494"/>
        <v>277.72000000000003</v>
      </c>
      <c r="O5970" s="143">
        <f t="shared" si="6490"/>
        <v>3757.32</v>
      </c>
      <c r="P5970" s="143">
        <f t="shared" si="6491"/>
        <v>55333.74</v>
      </c>
      <c r="Q5970" s="143">
        <f t="shared" si="6492"/>
        <v>2277</v>
      </c>
      <c r="R5970" s="188">
        <f t="shared" si="6495"/>
        <v>61645.78</v>
      </c>
      <c r="T5970">
        <v>49272.98</v>
      </c>
      <c r="U5970" s="190">
        <f t="shared" si="6496"/>
        <v>1.251107199118056</v>
      </c>
    </row>
    <row r="5971" spans="1:21" x14ac:dyDescent="0.2">
      <c r="A5971" s="178">
        <v>42984</v>
      </c>
      <c r="B5971" s="179">
        <v>0.70833333333333337</v>
      </c>
      <c r="C5971" t="s">
        <v>349</v>
      </c>
      <c r="D5971">
        <v>1.28</v>
      </c>
      <c r="E5971">
        <v>17.29</v>
      </c>
      <c r="F5971">
        <v>18.8</v>
      </c>
      <c r="G5971">
        <v>2.75</v>
      </c>
      <c r="H5971" s="184">
        <f t="shared" ref="H5971:L5971" si="6510">H5947</f>
        <v>0.66666666666666663</v>
      </c>
      <c r="I5971" s="185">
        <f t="shared" si="6510"/>
        <v>191</v>
      </c>
      <c r="J5971" s="185">
        <f t="shared" si="6510"/>
        <v>237</v>
      </c>
      <c r="K5971" s="185">
        <f t="shared" si="6510"/>
        <v>2842</v>
      </c>
      <c r="L5971" s="185">
        <f t="shared" si="6510"/>
        <v>1380</v>
      </c>
      <c r="M5971" s="147"/>
      <c r="N5971" s="143">
        <f t="shared" si="6494"/>
        <v>244.48000000000002</v>
      </c>
      <c r="O5971" s="143">
        <f t="shared" si="6490"/>
        <v>4097.7299999999996</v>
      </c>
      <c r="P5971" s="143">
        <f t="shared" si="6491"/>
        <v>53429.599999999999</v>
      </c>
      <c r="Q5971" s="143">
        <f t="shared" si="6492"/>
        <v>3795</v>
      </c>
      <c r="R5971" s="188">
        <f t="shared" si="6495"/>
        <v>61566.81</v>
      </c>
      <c r="T5971">
        <v>50330.67</v>
      </c>
      <c r="U5971" s="190">
        <f t="shared" si="6496"/>
        <v>1.2232463823748025</v>
      </c>
    </row>
    <row r="5972" spans="1:21" x14ac:dyDescent="0.2">
      <c r="A5972" s="178">
        <v>42984</v>
      </c>
      <c r="B5972" s="179">
        <v>0.75</v>
      </c>
      <c r="C5972" t="s">
        <v>349</v>
      </c>
      <c r="D5972">
        <v>3.11</v>
      </c>
      <c r="E5972">
        <v>6.83</v>
      </c>
      <c r="F5972">
        <v>9.57</v>
      </c>
      <c r="G5972">
        <v>2.75</v>
      </c>
      <c r="H5972" s="184">
        <f t="shared" ref="H5972:L5972" si="6511">H5948</f>
        <v>0.70833333333333337</v>
      </c>
      <c r="I5972" s="185">
        <f t="shared" si="6511"/>
        <v>218</v>
      </c>
      <c r="J5972" s="185">
        <f t="shared" si="6511"/>
        <v>258</v>
      </c>
      <c r="K5972" s="185">
        <f t="shared" si="6511"/>
        <v>2842</v>
      </c>
      <c r="L5972" s="185">
        <f t="shared" si="6511"/>
        <v>1380</v>
      </c>
      <c r="M5972" s="147"/>
      <c r="N5972" s="143">
        <f t="shared" si="6494"/>
        <v>677.98</v>
      </c>
      <c r="O5972" s="143">
        <f t="shared" si="6490"/>
        <v>1762.14</v>
      </c>
      <c r="P5972" s="143">
        <f t="shared" si="6491"/>
        <v>27197.940000000002</v>
      </c>
      <c r="Q5972" s="143">
        <f t="shared" si="6492"/>
        <v>3795</v>
      </c>
      <c r="R5972" s="188">
        <f t="shared" si="6495"/>
        <v>33433.06</v>
      </c>
      <c r="T5972">
        <v>51130.07</v>
      </c>
      <c r="U5972" s="190">
        <f t="shared" si="6496"/>
        <v>0.65388253917899974</v>
      </c>
    </row>
    <row r="5973" spans="1:21" x14ac:dyDescent="0.2">
      <c r="A5973" s="178">
        <v>42984</v>
      </c>
      <c r="B5973" s="179">
        <v>0.79166666666666663</v>
      </c>
      <c r="C5973" t="s">
        <v>349</v>
      </c>
      <c r="D5973">
        <v>3.5</v>
      </c>
      <c r="E5973">
        <v>2.99</v>
      </c>
      <c r="F5973">
        <v>4.3</v>
      </c>
      <c r="G5973">
        <v>2.99</v>
      </c>
      <c r="H5973" s="184">
        <f t="shared" ref="H5973:L5973" si="6512">H5949</f>
        <v>0.75</v>
      </c>
      <c r="I5973" s="185">
        <f t="shared" si="6512"/>
        <v>240</v>
      </c>
      <c r="J5973" s="185">
        <f t="shared" si="6512"/>
        <v>365</v>
      </c>
      <c r="K5973" s="185">
        <f t="shared" si="6512"/>
        <v>2842</v>
      </c>
      <c r="L5973" s="185">
        <f t="shared" si="6512"/>
        <v>1380</v>
      </c>
      <c r="M5973" s="147"/>
      <c r="N5973" s="143">
        <f t="shared" si="6494"/>
        <v>840</v>
      </c>
      <c r="O5973" s="143">
        <f t="shared" si="6490"/>
        <v>1091.3500000000001</v>
      </c>
      <c r="P5973" s="143">
        <f t="shared" si="6491"/>
        <v>12220.6</v>
      </c>
      <c r="Q5973" s="143">
        <f t="shared" si="6492"/>
        <v>4126.2000000000007</v>
      </c>
      <c r="R5973" s="188">
        <f t="shared" si="6495"/>
        <v>18278.150000000001</v>
      </c>
      <c r="T5973">
        <v>50864.81</v>
      </c>
      <c r="U5973" s="190">
        <f t="shared" si="6496"/>
        <v>0.35934765115607437</v>
      </c>
    </row>
    <row r="5974" spans="1:21" x14ac:dyDescent="0.2">
      <c r="A5974" s="178">
        <v>42984</v>
      </c>
      <c r="B5974" s="179">
        <v>0.83333333333333337</v>
      </c>
      <c r="C5974" t="s">
        <v>349</v>
      </c>
      <c r="D5974">
        <v>2</v>
      </c>
      <c r="E5974">
        <v>2.99</v>
      </c>
      <c r="F5974">
        <v>4.5999999999999996</v>
      </c>
      <c r="G5974">
        <v>2.99</v>
      </c>
      <c r="H5974" s="184">
        <f t="shared" ref="H5974:L5974" si="6513">H5950</f>
        <v>0.79166666666666663</v>
      </c>
      <c r="I5974" s="185">
        <f t="shared" si="6513"/>
        <v>320</v>
      </c>
      <c r="J5974" s="185">
        <f t="shared" si="6513"/>
        <v>214</v>
      </c>
      <c r="K5974" s="185">
        <f t="shared" si="6513"/>
        <v>2842</v>
      </c>
      <c r="L5974" s="185">
        <f t="shared" si="6513"/>
        <v>1426</v>
      </c>
      <c r="M5974" s="147"/>
      <c r="N5974" s="143">
        <f t="shared" si="6494"/>
        <v>640</v>
      </c>
      <c r="O5974" s="143">
        <f t="shared" si="6490"/>
        <v>639.86</v>
      </c>
      <c r="P5974" s="143">
        <f t="shared" si="6491"/>
        <v>13073.199999999999</v>
      </c>
      <c r="Q5974" s="143">
        <f t="shared" si="6492"/>
        <v>4263.7400000000007</v>
      </c>
      <c r="R5974" s="188">
        <f t="shared" si="6495"/>
        <v>18616.8</v>
      </c>
      <c r="T5974">
        <v>49204.28</v>
      </c>
      <c r="U5974" s="190">
        <f t="shared" si="6496"/>
        <v>0.37835732989081439</v>
      </c>
    </row>
    <row r="5975" spans="1:21" x14ac:dyDescent="0.2">
      <c r="A5975" s="178">
        <v>42984</v>
      </c>
      <c r="B5975" s="179">
        <v>0.875</v>
      </c>
      <c r="C5975" t="s">
        <v>349</v>
      </c>
      <c r="D5975">
        <v>8.11</v>
      </c>
      <c r="E5975">
        <v>2.4700000000000002</v>
      </c>
      <c r="F5975">
        <v>4.49</v>
      </c>
      <c r="G5975">
        <v>2.4700000000000002</v>
      </c>
      <c r="H5975" s="184">
        <f t="shared" ref="H5975:L5975" si="6514">H5951</f>
        <v>0.83333333333333337</v>
      </c>
      <c r="I5975" s="185">
        <f t="shared" si="6514"/>
        <v>322</v>
      </c>
      <c r="J5975" s="185">
        <f t="shared" si="6514"/>
        <v>178</v>
      </c>
      <c r="K5975" s="185">
        <f t="shared" si="6514"/>
        <v>2842</v>
      </c>
      <c r="L5975" s="185">
        <f t="shared" si="6514"/>
        <v>1426</v>
      </c>
      <c r="M5975" s="147"/>
      <c r="N5975" s="143">
        <f t="shared" si="6494"/>
        <v>2611.4199999999996</v>
      </c>
      <c r="O5975" s="143">
        <f t="shared" si="6490"/>
        <v>439.66</v>
      </c>
      <c r="P5975" s="143">
        <f t="shared" si="6491"/>
        <v>12760.58</v>
      </c>
      <c r="Q5975" s="143">
        <f t="shared" si="6492"/>
        <v>3522.2200000000003</v>
      </c>
      <c r="R5975" s="188">
        <f t="shared" si="6495"/>
        <v>19333.88</v>
      </c>
      <c r="T5975">
        <v>46884.79</v>
      </c>
      <c r="U5975" s="190">
        <f t="shared" si="6496"/>
        <v>0.41236998182139667</v>
      </c>
    </row>
    <row r="5976" spans="1:21" x14ac:dyDescent="0.2">
      <c r="A5976" s="178">
        <v>42984</v>
      </c>
      <c r="B5976" s="179">
        <v>0.91666666666666663</v>
      </c>
      <c r="C5976" t="s">
        <v>349</v>
      </c>
      <c r="D5976">
        <v>20</v>
      </c>
      <c r="E5976">
        <v>2.61</v>
      </c>
      <c r="F5976">
        <v>3</v>
      </c>
      <c r="G5976">
        <v>2.61</v>
      </c>
      <c r="H5976" s="184">
        <f t="shared" ref="H5976:L5976" si="6515">H5952</f>
        <v>0.875</v>
      </c>
      <c r="I5976" s="185">
        <f t="shared" si="6515"/>
        <v>337</v>
      </c>
      <c r="J5976" s="185">
        <f t="shared" si="6515"/>
        <v>173</v>
      </c>
      <c r="K5976" s="185">
        <f t="shared" si="6515"/>
        <v>2842</v>
      </c>
      <c r="L5976" s="185">
        <f t="shared" si="6515"/>
        <v>1426</v>
      </c>
      <c r="M5976" s="147"/>
      <c r="N5976" s="143">
        <f t="shared" si="6494"/>
        <v>6740</v>
      </c>
      <c r="O5976" s="143">
        <f t="shared" si="6490"/>
        <v>451.53</v>
      </c>
      <c r="P5976" s="143">
        <f t="shared" si="6491"/>
        <v>8526</v>
      </c>
      <c r="Q5976" s="143">
        <f t="shared" si="6492"/>
        <v>3721.8599999999997</v>
      </c>
      <c r="R5976" s="188">
        <f t="shared" si="6495"/>
        <v>19439.39</v>
      </c>
      <c r="T5976">
        <v>46035.3</v>
      </c>
      <c r="U5976" s="190">
        <f t="shared" si="6496"/>
        <v>0.42227138739184927</v>
      </c>
    </row>
    <row r="5977" spans="1:21" x14ac:dyDescent="0.2">
      <c r="A5977" s="178">
        <v>42984</v>
      </c>
      <c r="B5977" s="179">
        <v>0.95833333333333337</v>
      </c>
      <c r="C5977" t="s">
        <v>349</v>
      </c>
      <c r="D5977">
        <v>28.82</v>
      </c>
      <c r="E5977">
        <v>2.8</v>
      </c>
      <c r="F5977">
        <v>3</v>
      </c>
      <c r="G5977">
        <v>0.61</v>
      </c>
      <c r="H5977" s="184">
        <f t="shared" ref="H5977:L5977" si="6516">H5953</f>
        <v>0.91666666666666663</v>
      </c>
      <c r="I5977" s="185">
        <f t="shared" si="6516"/>
        <v>394</v>
      </c>
      <c r="J5977" s="185">
        <f t="shared" si="6516"/>
        <v>194</v>
      </c>
      <c r="K5977" s="185">
        <f t="shared" si="6516"/>
        <v>2842</v>
      </c>
      <c r="L5977" s="185">
        <f t="shared" si="6516"/>
        <v>1426</v>
      </c>
      <c r="M5977" s="147"/>
      <c r="N5977" s="143">
        <f t="shared" si="6494"/>
        <v>11355.08</v>
      </c>
      <c r="O5977" s="143">
        <f t="shared" si="6490"/>
        <v>543.19999999999993</v>
      </c>
      <c r="P5977" s="143">
        <f t="shared" si="6491"/>
        <v>8526</v>
      </c>
      <c r="Q5977" s="143">
        <f t="shared" si="6492"/>
        <v>869.86</v>
      </c>
      <c r="R5977" s="188">
        <f t="shared" si="6495"/>
        <v>21294.14</v>
      </c>
      <c r="T5977">
        <v>43306.23</v>
      </c>
      <c r="U5977" s="190">
        <f t="shared" si="6496"/>
        <v>0.49171077694825888</v>
      </c>
    </row>
    <row r="5978" spans="1:21" x14ac:dyDescent="0.2">
      <c r="A5978" s="178">
        <v>42984</v>
      </c>
      <c r="B5978" s="180">
        <v>1</v>
      </c>
      <c r="C5978" t="s">
        <v>349</v>
      </c>
      <c r="D5978">
        <v>20</v>
      </c>
      <c r="E5978">
        <v>2.8</v>
      </c>
      <c r="F5978">
        <v>3</v>
      </c>
      <c r="G5978">
        <v>0.5</v>
      </c>
      <c r="H5978" s="184">
        <f t="shared" ref="H5978:L5978" si="6517">H5954</f>
        <v>0.95833333333333337</v>
      </c>
      <c r="I5978" s="185">
        <f t="shared" si="6517"/>
        <v>389</v>
      </c>
      <c r="J5978" s="185">
        <f t="shared" si="6517"/>
        <v>265</v>
      </c>
      <c r="K5978" s="185">
        <f t="shared" si="6517"/>
        <v>2985</v>
      </c>
      <c r="L5978" s="185">
        <f t="shared" si="6517"/>
        <v>1111</v>
      </c>
      <c r="M5978" s="147"/>
      <c r="N5978" s="143">
        <f t="shared" si="6494"/>
        <v>7780</v>
      </c>
      <c r="O5978" s="143">
        <f t="shared" si="6490"/>
        <v>742</v>
      </c>
      <c r="P5978" s="143">
        <f t="shared" si="6491"/>
        <v>8955</v>
      </c>
      <c r="Q5978" s="143">
        <f t="shared" si="6492"/>
        <v>555.5</v>
      </c>
      <c r="R5978" s="188">
        <f t="shared" si="6495"/>
        <v>18032.5</v>
      </c>
      <c r="T5978">
        <v>39422.480000000003</v>
      </c>
      <c r="U5978" s="190">
        <f t="shared" si="6496"/>
        <v>0.4574166820555175</v>
      </c>
    </row>
    <row r="5979" spans="1:21" x14ac:dyDescent="0.2">
      <c r="A5979" s="178">
        <v>42985</v>
      </c>
      <c r="B5979" s="179">
        <v>4.1666666666666664E-2</v>
      </c>
      <c r="C5979" t="s">
        <v>349</v>
      </c>
      <c r="D5979">
        <v>11.1</v>
      </c>
      <c r="E5979">
        <v>7.5</v>
      </c>
      <c r="F5979">
        <v>5.5</v>
      </c>
      <c r="G5979">
        <v>0.45</v>
      </c>
      <c r="H5979" s="184">
        <f t="shared" ref="H5979:L5979" si="6518">H5955</f>
        <v>1</v>
      </c>
      <c r="I5979" s="185">
        <f t="shared" si="6518"/>
        <v>362</v>
      </c>
      <c r="J5979" s="185">
        <f t="shared" si="6518"/>
        <v>243</v>
      </c>
      <c r="K5979" s="185">
        <f t="shared" si="6518"/>
        <v>2985</v>
      </c>
      <c r="L5979" s="185">
        <f t="shared" si="6518"/>
        <v>1111</v>
      </c>
      <c r="M5979" s="147"/>
      <c r="N5979" s="143">
        <f t="shared" si="6494"/>
        <v>4018.2</v>
      </c>
      <c r="O5979" s="143">
        <f t="shared" si="6490"/>
        <v>1822.5</v>
      </c>
      <c r="P5979" s="143">
        <f t="shared" si="6491"/>
        <v>16417.5</v>
      </c>
      <c r="Q5979" s="143">
        <f t="shared" si="6492"/>
        <v>499.95</v>
      </c>
      <c r="R5979" s="188">
        <f t="shared" si="6495"/>
        <v>22758.15</v>
      </c>
      <c r="T5979">
        <v>35481.01</v>
      </c>
      <c r="U5979" s="190">
        <f t="shared" si="6496"/>
        <v>0.64141776121931138</v>
      </c>
    </row>
    <row r="5980" spans="1:21" x14ac:dyDescent="0.2">
      <c r="A5980" s="178">
        <v>42985</v>
      </c>
      <c r="B5980" s="179">
        <v>8.3333333333333329E-2</v>
      </c>
      <c r="C5980" t="s">
        <v>349</v>
      </c>
      <c r="D5980">
        <v>5.9</v>
      </c>
      <c r="E5980">
        <v>2.61</v>
      </c>
      <c r="F5980">
        <v>5.5</v>
      </c>
      <c r="G5980">
        <v>0.45</v>
      </c>
      <c r="H5980" s="184">
        <f t="shared" ref="H5980:L5980" si="6519">H5956</f>
        <v>4.1666666666666664E-2</v>
      </c>
      <c r="I5980" s="185">
        <f t="shared" si="6519"/>
        <v>294</v>
      </c>
      <c r="J5980" s="185">
        <f t="shared" si="6519"/>
        <v>212</v>
      </c>
      <c r="K5980" s="185">
        <f t="shared" si="6519"/>
        <v>2985</v>
      </c>
      <c r="L5980" s="185">
        <f t="shared" si="6519"/>
        <v>1111</v>
      </c>
      <c r="M5980" s="147"/>
      <c r="N5980" s="143">
        <f t="shared" si="6494"/>
        <v>1734.6000000000001</v>
      </c>
      <c r="O5980" s="143">
        <f t="shared" si="6490"/>
        <v>553.31999999999994</v>
      </c>
      <c r="P5980" s="143">
        <f t="shared" si="6491"/>
        <v>16417.5</v>
      </c>
      <c r="Q5980" s="143">
        <f t="shared" si="6492"/>
        <v>499.95</v>
      </c>
      <c r="R5980" s="188">
        <f t="shared" si="6495"/>
        <v>19205.37</v>
      </c>
      <c r="T5980">
        <v>32693.46</v>
      </c>
      <c r="U5980" s="190">
        <f t="shared" si="6496"/>
        <v>0.58743767102044264</v>
      </c>
    </row>
    <row r="5981" spans="1:21" x14ac:dyDescent="0.2">
      <c r="A5981" s="178">
        <v>42985</v>
      </c>
      <c r="B5981" s="179">
        <v>0.125</v>
      </c>
      <c r="C5981" t="s">
        <v>349</v>
      </c>
      <c r="D5981">
        <v>5</v>
      </c>
      <c r="E5981">
        <v>2.61</v>
      </c>
      <c r="F5981">
        <v>3.89</v>
      </c>
      <c r="G5981">
        <v>0.97</v>
      </c>
      <c r="H5981" s="184">
        <f t="shared" ref="H5981:L5981" si="6520">H5957</f>
        <v>8.3333333333333329E-2</v>
      </c>
      <c r="I5981" s="185">
        <f t="shared" si="6520"/>
        <v>236</v>
      </c>
      <c r="J5981" s="185">
        <f t="shared" si="6520"/>
        <v>179</v>
      </c>
      <c r="K5981" s="185">
        <f t="shared" si="6520"/>
        <v>2985</v>
      </c>
      <c r="L5981" s="185">
        <f t="shared" si="6520"/>
        <v>1111</v>
      </c>
      <c r="M5981" s="147"/>
      <c r="N5981" s="143">
        <f t="shared" si="6494"/>
        <v>1180</v>
      </c>
      <c r="O5981" s="143">
        <f t="shared" si="6490"/>
        <v>467.19</v>
      </c>
      <c r="P5981" s="143">
        <f t="shared" si="6491"/>
        <v>11611.65</v>
      </c>
      <c r="Q5981" s="143">
        <f t="shared" si="6492"/>
        <v>1077.67</v>
      </c>
      <c r="R5981" s="188">
        <f t="shared" si="6495"/>
        <v>14336.51</v>
      </c>
      <c r="T5981">
        <v>30802.18</v>
      </c>
      <c r="U5981" s="190">
        <f t="shared" si="6496"/>
        <v>0.46543816054577958</v>
      </c>
    </row>
    <row r="5982" spans="1:21" x14ac:dyDescent="0.2">
      <c r="A5982" s="178">
        <v>42985</v>
      </c>
      <c r="B5982" s="179">
        <v>0.16666666666666666</v>
      </c>
      <c r="C5982" t="s">
        <v>349</v>
      </c>
      <c r="D5982">
        <v>5.26</v>
      </c>
      <c r="E5982">
        <v>2.61</v>
      </c>
      <c r="F5982">
        <v>3.5</v>
      </c>
      <c r="G5982">
        <v>0.97</v>
      </c>
      <c r="H5982" s="184">
        <f t="shared" ref="H5982:L5982" si="6521">H5958</f>
        <v>0.125</v>
      </c>
      <c r="I5982" s="185">
        <f t="shared" si="6521"/>
        <v>201</v>
      </c>
      <c r="J5982" s="185">
        <f t="shared" si="6521"/>
        <v>205</v>
      </c>
      <c r="K5982" s="185">
        <f t="shared" si="6521"/>
        <v>2985</v>
      </c>
      <c r="L5982" s="185">
        <f t="shared" si="6521"/>
        <v>1717</v>
      </c>
      <c r="M5982" s="147"/>
      <c r="N5982" s="143">
        <f t="shared" si="6494"/>
        <v>1057.26</v>
      </c>
      <c r="O5982" s="143">
        <f t="shared" si="6490"/>
        <v>535.04999999999995</v>
      </c>
      <c r="P5982" s="143">
        <f t="shared" si="6491"/>
        <v>10447.5</v>
      </c>
      <c r="Q5982" s="143">
        <f t="shared" si="6492"/>
        <v>1665.49</v>
      </c>
      <c r="R5982" s="188">
        <f t="shared" si="6495"/>
        <v>13705.3</v>
      </c>
      <c r="T5982">
        <v>29593.42</v>
      </c>
      <c r="U5982" s="190">
        <f t="shared" si="6496"/>
        <v>0.4631198421811335</v>
      </c>
    </row>
    <row r="5983" spans="1:21" x14ac:dyDescent="0.2">
      <c r="A5983" s="178">
        <v>42985</v>
      </c>
      <c r="B5983" s="179">
        <v>0.20833333333333334</v>
      </c>
      <c r="C5983" t="s">
        <v>349</v>
      </c>
      <c r="D5983">
        <v>5.0999999999999996</v>
      </c>
      <c r="E5983">
        <v>4.8</v>
      </c>
      <c r="F5983">
        <v>5</v>
      </c>
      <c r="G5983">
        <v>0.97</v>
      </c>
      <c r="H5983" s="184">
        <f t="shared" ref="H5983:L5983" si="6522">H5959</f>
        <v>0.16666666666666666</v>
      </c>
      <c r="I5983" s="185">
        <f t="shared" si="6522"/>
        <v>185</v>
      </c>
      <c r="J5983" s="185">
        <f t="shared" si="6522"/>
        <v>205</v>
      </c>
      <c r="K5983" s="185">
        <f t="shared" si="6522"/>
        <v>2985</v>
      </c>
      <c r="L5983" s="185">
        <f t="shared" si="6522"/>
        <v>1717</v>
      </c>
      <c r="M5983" s="147"/>
      <c r="N5983" s="143">
        <f t="shared" si="6494"/>
        <v>943.49999999999989</v>
      </c>
      <c r="O5983" s="143">
        <f t="shared" si="6490"/>
        <v>984</v>
      </c>
      <c r="P5983" s="143">
        <f t="shared" si="6491"/>
        <v>14925</v>
      </c>
      <c r="Q5983" s="143">
        <f t="shared" si="6492"/>
        <v>1665.49</v>
      </c>
      <c r="R5983" s="188">
        <f t="shared" si="6495"/>
        <v>18517.990000000002</v>
      </c>
      <c r="T5983">
        <v>28898.61</v>
      </c>
      <c r="U5983" s="190">
        <f t="shared" si="6496"/>
        <v>0.64079171974015359</v>
      </c>
    </row>
    <row r="5984" spans="1:21" x14ac:dyDescent="0.2">
      <c r="A5984" s="178">
        <v>42985</v>
      </c>
      <c r="B5984" s="179">
        <v>0.25</v>
      </c>
      <c r="C5984" t="s">
        <v>349</v>
      </c>
      <c r="D5984">
        <v>9.11</v>
      </c>
      <c r="E5984">
        <v>8.61</v>
      </c>
      <c r="F5984">
        <v>6.61</v>
      </c>
      <c r="G5984">
        <v>0.97</v>
      </c>
      <c r="H5984" s="184">
        <f t="shared" ref="H5984:L5984" si="6523">H5960</f>
        <v>0.20833333333333334</v>
      </c>
      <c r="I5984" s="185">
        <f t="shared" si="6523"/>
        <v>207</v>
      </c>
      <c r="J5984" s="185">
        <f t="shared" si="6523"/>
        <v>283</v>
      </c>
      <c r="K5984" s="185">
        <f t="shared" si="6523"/>
        <v>2985</v>
      </c>
      <c r="L5984" s="185">
        <f t="shared" si="6523"/>
        <v>1717</v>
      </c>
      <c r="M5984" s="147"/>
      <c r="N5984" s="143">
        <f t="shared" si="6494"/>
        <v>1885.77</v>
      </c>
      <c r="O5984" s="143">
        <f t="shared" si="6490"/>
        <v>2436.6299999999997</v>
      </c>
      <c r="P5984" s="143">
        <f t="shared" si="6491"/>
        <v>19730.850000000002</v>
      </c>
      <c r="Q5984" s="143">
        <f t="shared" si="6492"/>
        <v>1665.49</v>
      </c>
      <c r="R5984" s="188">
        <f t="shared" si="6495"/>
        <v>25718.74</v>
      </c>
      <c r="T5984">
        <v>29035.01</v>
      </c>
      <c r="U5984" s="190">
        <f t="shared" si="6496"/>
        <v>0.88578374865378051</v>
      </c>
    </row>
    <row r="5985" spans="1:21" x14ac:dyDescent="0.2">
      <c r="A5985" s="178">
        <v>42985</v>
      </c>
      <c r="B5985" s="179">
        <v>0.29166666666666669</v>
      </c>
      <c r="C5985" t="s">
        <v>349</v>
      </c>
      <c r="D5985">
        <v>3.6</v>
      </c>
      <c r="E5985">
        <v>62</v>
      </c>
      <c r="F5985">
        <v>10</v>
      </c>
      <c r="G5985">
        <v>2</v>
      </c>
      <c r="H5985" s="184">
        <f t="shared" ref="H5985:L5985" si="6524">H5961</f>
        <v>0.25</v>
      </c>
      <c r="I5985" s="185">
        <f t="shared" si="6524"/>
        <v>327</v>
      </c>
      <c r="J5985" s="185">
        <f t="shared" si="6524"/>
        <v>438</v>
      </c>
      <c r="K5985" s="185">
        <f t="shared" si="6524"/>
        <v>2985</v>
      </c>
      <c r="L5985" s="185">
        <f t="shared" si="6524"/>
        <v>1717</v>
      </c>
      <c r="M5985" s="147"/>
      <c r="N5985" s="143">
        <f t="shared" si="6494"/>
        <v>1177.2</v>
      </c>
      <c r="O5985" s="143">
        <f t="shared" si="6490"/>
        <v>27156</v>
      </c>
      <c r="P5985" s="143">
        <f t="shared" si="6491"/>
        <v>29850</v>
      </c>
      <c r="Q5985" s="143">
        <f t="shared" si="6492"/>
        <v>3434</v>
      </c>
      <c r="R5985" s="188">
        <f t="shared" si="6495"/>
        <v>61617.2</v>
      </c>
      <c r="T5985">
        <v>30484.13</v>
      </c>
      <c r="U5985" s="190">
        <f t="shared" si="6496"/>
        <v>2.0212877979460129</v>
      </c>
    </row>
    <row r="5986" spans="1:21" x14ac:dyDescent="0.2">
      <c r="A5986" s="178">
        <v>42985</v>
      </c>
      <c r="B5986" s="179">
        <v>0.33333333333333331</v>
      </c>
      <c r="C5986" t="s">
        <v>349</v>
      </c>
      <c r="D5986">
        <v>3.73</v>
      </c>
      <c r="E5986">
        <v>3.11</v>
      </c>
      <c r="F5986">
        <v>15</v>
      </c>
      <c r="G5986">
        <v>1.55</v>
      </c>
      <c r="H5986" s="184">
        <f t="shared" ref="H5986:L5986" si="6525">H5962</f>
        <v>0.29166666666666669</v>
      </c>
      <c r="I5986" s="185">
        <f t="shared" si="6525"/>
        <v>249</v>
      </c>
      <c r="J5986" s="185">
        <f t="shared" si="6525"/>
        <v>556</v>
      </c>
      <c r="K5986" s="185">
        <f t="shared" si="6525"/>
        <v>2872</v>
      </c>
      <c r="L5986" s="185">
        <f t="shared" si="6525"/>
        <v>2219</v>
      </c>
      <c r="M5986" s="147"/>
      <c r="N5986" s="143">
        <f t="shared" si="6494"/>
        <v>928.77</v>
      </c>
      <c r="O5986" s="143">
        <f t="shared" si="6490"/>
        <v>1729.1599999999999</v>
      </c>
      <c r="P5986" s="143">
        <f t="shared" si="6491"/>
        <v>43080</v>
      </c>
      <c r="Q5986" s="143">
        <f t="shared" si="6492"/>
        <v>3439.4500000000003</v>
      </c>
      <c r="R5986" s="188">
        <f t="shared" si="6495"/>
        <v>49177.38</v>
      </c>
      <c r="T5986">
        <v>33332.959999999999</v>
      </c>
      <c r="U5986" s="190">
        <f t="shared" si="6496"/>
        <v>1.4753379237847464</v>
      </c>
    </row>
    <row r="5987" spans="1:21" x14ac:dyDescent="0.2">
      <c r="A5987" s="178">
        <v>42985</v>
      </c>
      <c r="B5987" s="179">
        <v>0.375</v>
      </c>
      <c r="C5987" t="s">
        <v>349</v>
      </c>
      <c r="D5987">
        <v>15.6</v>
      </c>
      <c r="E5987">
        <v>15.1</v>
      </c>
      <c r="F5987">
        <v>15</v>
      </c>
      <c r="G5987">
        <v>1.81</v>
      </c>
      <c r="H5987" s="184">
        <f t="shared" ref="H5987:L5987" si="6526">H5963</f>
        <v>0.33333333333333331</v>
      </c>
      <c r="I5987" s="185">
        <f t="shared" si="6526"/>
        <v>256</v>
      </c>
      <c r="J5987" s="185">
        <f t="shared" si="6526"/>
        <v>306</v>
      </c>
      <c r="K5987" s="185">
        <f t="shared" si="6526"/>
        <v>2872</v>
      </c>
      <c r="L5987" s="185">
        <f t="shared" si="6526"/>
        <v>2219</v>
      </c>
      <c r="M5987" s="147"/>
      <c r="N5987" s="143">
        <f t="shared" si="6494"/>
        <v>3993.6</v>
      </c>
      <c r="O5987" s="143">
        <f t="shared" si="6490"/>
        <v>4620.5999999999995</v>
      </c>
      <c r="P5987" s="143">
        <f t="shared" si="6491"/>
        <v>43080</v>
      </c>
      <c r="Q5987" s="143">
        <f t="shared" si="6492"/>
        <v>4016.3900000000003</v>
      </c>
      <c r="R5987" s="188">
        <f t="shared" si="6495"/>
        <v>55710.59</v>
      </c>
      <c r="T5987">
        <v>33979.81</v>
      </c>
      <c r="U5987" s="190">
        <f t="shared" si="6496"/>
        <v>1.6395203504669391</v>
      </c>
    </row>
    <row r="5988" spans="1:21" x14ac:dyDescent="0.2">
      <c r="A5988" s="178">
        <v>42985</v>
      </c>
      <c r="B5988" s="179">
        <v>0.41666666666666669</v>
      </c>
      <c r="C5988" t="s">
        <v>349</v>
      </c>
      <c r="D5988">
        <v>10.82</v>
      </c>
      <c r="E5988">
        <v>8.9600000000000009</v>
      </c>
      <c r="F5988">
        <v>8.2100000000000009</v>
      </c>
      <c r="G5988">
        <v>1</v>
      </c>
      <c r="H5988" s="184">
        <f t="shared" ref="H5988:L5988" si="6527">H5964</f>
        <v>0.375</v>
      </c>
      <c r="I5988" s="185">
        <f t="shared" si="6527"/>
        <v>156</v>
      </c>
      <c r="J5988" s="185">
        <f t="shared" si="6527"/>
        <v>343</v>
      </c>
      <c r="K5988" s="185">
        <f t="shared" si="6527"/>
        <v>2872</v>
      </c>
      <c r="L5988" s="185">
        <f t="shared" si="6527"/>
        <v>2219</v>
      </c>
      <c r="M5988" s="147"/>
      <c r="N5988" s="143">
        <f t="shared" si="6494"/>
        <v>1687.92</v>
      </c>
      <c r="O5988" s="143">
        <f t="shared" si="6490"/>
        <v>3073.28</v>
      </c>
      <c r="P5988" s="143">
        <f t="shared" si="6491"/>
        <v>23579.120000000003</v>
      </c>
      <c r="Q5988" s="143">
        <f t="shared" si="6492"/>
        <v>2219</v>
      </c>
      <c r="R5988" s="188">
        <f t="shared" si="6495"/>
        <v>30559.320000000003</v>
      </c>
      <c r="T5988">
        <v>34960.47</v>
      </c>
      <c r="U5988" s="190">
        <f t="shared" si="6496"/>
        <v>0.87411067414139465</v>
      </c>
    </row>
    <row r="5989" spans="1:21" x14ac:dyDescent="0.2">
      <c r="A5989" s="178">
        <v>42985</v>
      </c>
      <c r="B5989" s="179">
        <v>0.45833333333333331</v>
      </c>
      <c r="C5989" t="s">
        <v>349</v>
      </c>
      <c r="D5989">
        <v>7.68</v>
      </c>
      <c r="E5989">
        <v>8.07</v>
      </c>
      <c r="F5989">
        <v>8.07</v>
      </c>
      <c r="G5989">
        <v>2</v>
      </c>
      <c r="H5989" s="184">
        <f t="shared" ref="H5989:L5989" si="6528">H5965</f>
        <v>0.41666666666666669</v>
      </c>
      <c r="I5989" s="185">
        <f t="shared" si="6528"/>
        <v>196</v>
      </c>
      <c r="J5989" s="185">
        <f t="shared" si="6528"/>
        <v>315</v>
      </c>
      <c r="K5989" s="185">
        <f t="shared" si="6528"/>
        <v>2872</v>
      </c>
      <c r="L5989" s="185">
        <f t="shared" si="6528"/>
        <v>2219</v>
      </c>
      <c r="M5989" s="147"/>
      <c r="N5989" s="143">
        <f t="shared" si="6494"/>
        <v>1505.28</v>
      </c>
      <c r="O5989" s="143">
        <f t="shared" si="6490"/>
        <v>2542.0500000000002</v>
      </c>
      <c r="P5989" s="143">
        <f t="shared" si="6491"/>
        <v>23177.040000000001</v>
      </c>
      <c r="Q5989" s="143">
        <f t="shared" si="6492"/>
        <v>4438</v>
      </c>
      <c r="R5989" s="188">
        <f t="shared" si="6495"/>
        <v>31662.370000000003</v>
      </c>
      <c r="T5989">
        <v>36732.32</v>
      </c>
      <c r="U5989" s="190">
        <f t="shared" si="6496"/>
        <v>0.86197577501230527</v>
      </c>
    </row>
    <row r="5990" spans="1:21" x14ac:dyDescent="0.2">
      <c r="A5990" s="178">
        <v>42985</v>
      </c>
      <c r="B5990" s="179">
        <v>0.5</v>
      </c>
      <c r="C5990" t="s">
        <v>349</v>
      </c>
      <c r="D5990">
        <v>2.11</v>
      </c>
      <c r="E5990">
        <v>5.77</v>
      </c>
      <c r="F5990">
        <v>6.11</v>
      </c>
      <c r="G5990">
        <v>2.99</v>
      </c>
      <c r="H5990" s="184">
        <f t="shared" ref="H5990:L5990" si="6529">H5966</f>
        <v>0.45833333333333331</v>
      </c>
      <c r="I5990" s="185">
        <f t="shared" si="6529"/>
        <v>226</v>
      </c>
      <c r="J5990" s="185">
        <f t="shared" si="6529"/>
        <v>326</v>
      </c>
      <c r="K5990" s="185">
        <f t="shared" si="6529"/>
        <v>2842</v>
      </c>
      <c r="L5990" s="185">
        <f t="shared" si="6529"/>
        <v>1635</v>
      </c>
      <c r="M5990" s="147"/>
      <c r="N5990" s="143">
        <f t="shared" si="6494"/>
        <v>476.85999999999996</v>
      </c>
      <c r="O5990" s="143">
        <f t="shared" si="6490"/>
        <v>1881.0199999999998</v>
      </c>
      <c r="P5990" s="143">
        <f t="shared" si="6491"/>
        <v>17364.620000000003</v>
      </c>
      <c r="Q5990" s="143">
        <f t="shared" si="6492"/>
        <v>4888.6500000000005</v>
      </c>
      <c r="R5990" s="188">
        <f t="shared" si="6495"/>
        <v>24611.150000000005</v>
      </c>
      <c r="T5990">
        <v>38857.769999999997</v>
      </c>
      <c r="U5990" s="190">
        <f t="shared" si="6496"/>
        <v>0.63336496149933486</v>
      </c>
    </row>
    <row r="5991" spans="1:21" x14ac:dyDescent="0.2">
      <c r="A5991" s="178">
        <v>42985</v>
      </c>
      <c r="B5991" s="179">
        <v>0.54166666666666663</v>
      </c>
      <c r="C5991" t="s">
        <v>349</v>
      </c>
      <c r="D5991">
        <v>2.44</v>
      </c>
      <c r="E5991">
        <v>6.45</v>
      </c>
      <c r="F5991">
        <v>6.65</v>
      </c>
      <c r="G5991">
        <v>4.57</v>
      </c>
      <c r="H5991" s="184">
        <f t="shared" ref="H5991:L5991" si="6530">H5967</f>
        <v>0.5</v>
      </c>
      <c r="I5991" s="185">
        <f t="shared" si="6530"/>
        <v>222</v>
      </c>
      <c r="J5991" s="185">
        <f t="shared" si="6530"/>
        <v>319</v>
      </c>
      <c r="K5991" s="185">
        <f t="shared" si="6530"/>
        <v>2842</v>
      </c>
      <c r="L5991" s="185">
        <f t="shared" si="6530"/>
        <v>1635</v>
      </c>
      <c r="M5991" s="147"/>
      <c r="N5991" s="143">
        <f t="shared" si="6494"/>
        <v>541.67999999999995</v>
      </c>
      <c r="O5991" s="143">
        <f t="shared" si="6490"/>
        <v>2057.5500000000002</v>
      </c>
      <c r="P5991" s="143">
        <f t="shared" si="6491"/>
        <v>18899.3</v>
      </c>
      <c r="Q5991" s="143">
        <f t="shared" si="6492"/>
        <v>7471.9500000000007</v>
      </c>
      <c r="R5991" s="188">
        <f t="shared" si="6495"/>
        <v>28970.48</v>
      </c>
      <c r="T5991">
        <v>40855.050000000003</v>
      </c>
      <c r="U5991" s="190">
        <f t="shared" si="6496"/>
        <v>0.70910401529309097</v>
      </c>
    </row>
    <row r="5992" spans="1:21" x14ac:dyDescent="0.2">
      <c r="A5992" s="178">
        <v>42985</v>
      </c>
      <c r="B5992" s="179">
        <v>0.58333333333333337</v>
      </c>
      <c r="C5992" t="s">
        <v>349</v>
      </c>
      <c r="D5992">
        <v>0.66</v>
      </c>
      <c r="E5992">
        <v>4.8</v>
      </c>
      <c r="F5992">
        <v>5</v>
      </c>
      <c r="G5992">
        <v>2.75</v>
      </c>
      <c r="H5992" s="184">
        <f t="shared" ref="H5992:L5992" si="6531">H5968</f>
        <v>0.54166666666666663</v>
      </c>
      <c r="I5992" s="185">
        <f t="shared" si="6531"/>
        <v>195</v>
      </c>
      <c r="J5992" s="185">
        <f t="shared" si="6531"/>
        <v>299</v>
      </c>
      <c r="K5992" s="185">
        <f t="shared" si="6531"/>
        <v>2842</v>
      </c>
      <c r="L5992" s="185">
        <f t="shared" si="6531"/>
        <v>1635</v>
      </c>
      <c r="M5992" s="147"/>
      <c r="N5992" s="143">
        <f t="shared" si="6494"/>
        <v>128.70000000000002</v>
      </c>
      <c r="O5992" s="143">
        <f t="shared" si="6490"/>
        <v>1435.2</v>
      </c>
      <c r="P5992" s="143">
        <f t="shared" si="6491"/>
        <v>14210</v>
      </c>
      <c r="Q5992" s="143">
        <f t="shared" si="6492"/>
        <v>4496.25</v>
      </c>
      <c r="R5992" s="188">
        <f t="shared" si="6495"/>
        <v>20270.150000000001</v>
      </c>
      <c r="T5992">
        <v>42860.12</v>
      </c>
      <c r="U5992" s="190">
        <f t="shared" si="6496"/>
        <v>0.47293731328797028</v>
      </c>
    </row>
    <row r="5993" spans="1:21" x14ac:dyDescent="0.2">
      <c r="A5993" s="178">
        <v>42985</v>
      </c>
      <c r="B5993" s="179">
        <v>0.625</v>
      </c>
      <c r="C5993" t="s">
        <v>349</v>
      </c>
      <c r="D5993">
        <v>0.85</v>
      </c>
      <c r="E5993">
        <v>5</v>
      </c>
      <c r="F5993">
        <v>6.8</v>
      </c>
      <c r="G5993">
        <v>1</v>
      </c>
      <c r="H5993" s="184">
        <f t="shared" ref="H5993:L5993" si="6532">H5969</f>
        <v>0.58333333333333337</v>
      </c>
      <c r="I5993" s="185">
        <f t="shared" si="6532"/>
        <v>205</v>
      </c>
      <c r="J5993" s="185">
        <f t="shared" si="6532"/>
        <v>237</v>
      </c>
      <c r="K5993" s="185">
        <f t="shared" si="6532"/>
        <v>2842</v>
      </c>
      <c r="L5993" s="185">
        <f t="shared" si="6532"/>
        <v>1635</v>
      </c>
      <c r="M5993" s="147"/>
      <c r="N5993" s="143">
        <f t="shared" si="6494"/>
        <v>174.25</v>
      </c>
      <c r="O5993" s="143">
        <f t="shared" si="6490"/>
        <v>1185</v>
      </c>
      <c r="P5993" s="143">
        <f t="shared" si="6491"/>
        <v>19325.599999999999</v>
      </c>
      <c r="Q5993" s="143">
        <f t="shared" si="6492"/>
        <v>1635</v>
      </c>
      <c r="R5993" s="188">
        <f t="shared" si="6495"/>
        <v>22319.85</v>
      </c>
      <c r="T5993">
        <v>45234.720000000001</v>
      </c>
      <c r="U5993" s="190">
        <f t="shared" si="6496"/>
        <v>0.49342297244240702</v>
      </c>
    </row>
    <row r="5994" spans="1:21" x14ac:dyDescent="0.2">
      <c r="A5994" s="178">
        <v>42985</v>
      </c>
      <c r="B5994" s="179">
        <v>0.66666666666666663</v>
      </c>
      <c r="C5994" t="s">
        <v>349</v>
      </c>
      <c r="D5994">
        <v>1</v>
      </c>
      <c r="E5994">
        <v>11.84</v>
      </c>
      <c r="F5994">
        <v>15</v>
      </c>
      <c r="G5994">
        <v>2.75</v>
      </c>
      <c r="H5994" s="184">
        <f t="shared" ref="H5994:L5994" si="6533">H5970</f>
        <v>0.625</v>
      </c>
      <c r="I5994" s="185">
        <f t="shared" si="6533"/>
        <v>212</v>
      </c>
      <c r="J5994" s="185">
        <f t="shared" si="6533"/>
        <v>213</v>
      </c>
      <c r="K5994" s="185">
        <f t="shared" si="6533"/>
        <v>2842</v>
      </c>
      <c r="L5994" s="185">
        <f t="shared" si="6533"/>
        <v>1380</v>
      </c>
      <c r="M5994" s="147"/>
      <c r="N5994" s="143">
        <f t="shared" si="6494"/>
        <v>212</v>
      </c>
      <c r="O5994" s="143">
        <f t="shared" si="6490"/>
        <v>2521.92</v>
      </c>
      <c r="P5994" s="143">
        <f t="shared" si="6491"/>
        <v>42630</v>
      </c>
      <c r="Q5994" s="143">
        <f t="shared" si="6492"/>
        <v>3795</v>
      </c>
      <c r="R5994" s="188">
        <f t="shared" si="6495"/>
        <v>49158.92</v>
      </c>
      <c r="T5994">
        <v>47418.559999999998</v>
      </c>
      <c r="U5994" s="190">
        <f t="shared" si="6496"/>
        <v>1.0367020845846016</v>
      </c>
    </row>
    <row r="5995" spans="1:21" x14ac:dyDescent="0.2">
      <c r="A5995" s="178">
        <v>42985</v>
      </c>
      <c r="B5995" s="179">
        <v>0.70833333333333337</v>
      </c>
      <c r="C5995" t="s">
        <v>349</v>
      </c>
      <c r="D5995">
        <v>1.1200000000000001</v>
      </c>
      <c r="E5995">
        <v>15.74</v>
      </c>
      <c r="F5995">
        <v>20</v>
      </c>
      <c r="G5995">
        <v>2.75</v>
      </c>
      <c r="H5995" s="184">
        <f t="shared" ref="H5995:L5995" si="6534">H5971</f>
        <v>0.66666666666666663</v>
      </c>
      <c r="I5995" s="185">
        <f t="shared" si="6534"/>
        <v>191</v>
      </c>
      <c r="J5995" s="185">
        <f t="shared" si="6534"/>
        <v>237</v>
      </c>
      <c r="K5995" s="185">
        <f t="shared" si="6534"/>
        <v>2842</v>
      </c>
      <c r="L5995" s="185">
        <f t="shared" si="6534"/>
        <v>1380</v>
      </c>
      <c r="M5995" s="147"/>
      <c r="N5995" s="143">
        <f t="shared" si="6494"/>
        <v>213.92000000000002</v>
      </c>
      <c r="O5995" s="143">
        <f t="shared" si="6490"/>
        <v>3730.38</v>
      </c>
      <c r="P5995" s="143">
        <f t="shared" si="6491"/>
        <v>56840</v>
      </c>
      <c r="Q5995" s="143">
        <f t="shared" si="6492"/>
        <v>3795</v>
      </c>
      <c r="R5995" s="188">
        <f t="shared" si="6495"/>
        <v>64579.3</v>
      </c>
      <c r="T5995">
        <v>49188.07</v>
      </c>
      <c r="U5995" s="190">
        <f t="shared" si="6496"/>
        <v>1.312905751333606</v>
      </c>
    </row>
    <row r="5996" spans="1:21" x14ac:dyDescent="0.2">
      <c r="A5996" s="178">
        <v>42985</v>
      </c>
      <c r="B5996" s="179">
        <v>0.75</v>
      </c>
      <c r="C5996" t="s">
        <v>349</v>
      </c>
      <c r="D5996">
        <v>2</v>
      </c>
      <c r="E5996">
        <v>4.68</v>
      </c>
      <c r="F5996">
        <v>8.02</v>
      </c>
      <c r="G5996">
        <v>1</v>
      </c>
      <c r="H5996" s="184">
        <f t="shared" ref="H5996:L5996" si="6535">H5972</f>
        <v>0.70833333333333337</v>
      </c>
      <c r="I5996" s="185">
        <f t="shared" si="6535"/>
        <v>218</v>
      </c>
      <c r="J5996" s="185">
        <f t="shared" si="6535"/>
        <v>258</v>
      </c>
      <c r="K5996" s="185">
        <f t="shared" si="6535"/>
        <v>2842</v>
      </c>
      <c r="L5996" s="185">
        <f t="shared" si="6535"/>
        <v>1380</v>
      </c>
      <c r="M5996" s="147"/>
      <c r="N5996" s="143">
        <f t="shared" si="6494"/>
        <v>436</v>
      </c>
      <c r="O5996" s="143">
        <f t="shared" si="6490"/>
        <v>1207.4399999999998</v>
      </c>
      <c r="P5996" s="143">
        <f t="shared" si="6491"/>
        <v>22792.84</v>
      </c>
      <c r="Q5996" s="143">
        <f t="shared" si="6492"/>
        <v>1380</v>
      </c>
      <c r="R5996" s="188">
        <f t="shared" si="6495"/>
        <v>25816.28</v>
      </c>
      <c r="T5996">
        <v>50541.23</v>
      </c>
      <c r="U5996" s="190">
        <f t="shared" si="6496"/>
        <v>0.51079643293208332</v>
      </c>
    </row>
    <row r="5997" spans="1:21" x14ac:dyDescent="0.2">
      <c r="A5997" s="178">
        <v>42985</v>
      </c>
      <c r="B5997" s="179">
        <v>0.79166666666666663</v>
      </c>
      <c r="C5997" t="s">
        <v>349</v>
      </c>
      <c r="D5997">
        <v>8.11</v>
      </c>
      <c r="E5997">
        <v>2.99</v>
      </c>
      <c r="F5997">
        <v>6.11</v>
      </c>
      <c r="G5997">
        <v>2.99</v>
      </c>
      <c r="H5997" s="184">
        <f t="shared" ref="H5997:L5997" si="6536">H5973</f>
        <v>0.75</v>
      </c>
      <c r="I5997" s="185">
        <f t="shared" si="6536"/>
        <v>240</v>
      </c>
      <c r="J5997" s="185">
        <f t="shared" si="6536"/>
        <v>365</v>
      </c>
      <c r="K5997" s="185">
        <f t="shared" si="6536"/>
        <v>2842</v>
      </c>
      <c r="L5997" s="185">
        <f t="shared" si="6536"/>
        <v>1380</v>
      </c>
      <c r="M5997" s="147"/>
      <c r="N5997" s="143">
        <f t="shared" si="6494"/>
        <v>1946.3999999999999</v>
      </c>
      <c r="O5997" s="143">
        <f t="shared" si="6490"/>
        <v>1091.3500000000001</v>
      </c>
      <c r="P5997" s="143">
        <f t="shared" si="6491"/>
        <v>17364.620000000003</v>
      </c>
      <c r="Q5997" s="143">
        <f t="shared" si="6492"/>
        <v>4126.2000000000007</v>
      </c>
      <c r="R5997" s="188">
        <f t="shared" si="6495"/>
        <v>24528.570000000003</v>
      </c>
      <c r="T5997">
        <v>50581.02</v>
      </c>
      <c r="U5997" s="190">
        <f t="shared" si="6496"/>
        <v>0.4849362468372525</v>
      </c>
    </row>
    <row r="5998" spans="1:21" x14ac:dyDescent="0.2">
      <c r="A5998" s="178">
        <v>42985</v>
      </c>
      <c r="B5998" s="179">
        <v>0.83333333333333337</v>
      </c>
      <c r="C5998" t="s">
        <v>349</v>
      </c>
      <c r="D5998">
        <v>3.11</v>
      </c>
      <c r="E5998">
        <v>5</v>
      </c>
      <c r="F5998">
        <v>10.96</v>
      </c>
      <c r="G5998">
        <v>2.75</v>
      </c>
      <c r="H5998" s="184">
        <f t="shared" ref="H5998:L5998" si="6537">H5974</f>
        <v>0.79166666666666663</v>
      </c>
      <c r="I5998" s="185">
        <f t="shared" si="6537"/>
        <v>320</v>
      </c>
      <c r="J5998" s="185">
        <f t="shared" si="6537"/>
        <v>214</v>
      </c>
      <c r="K5998" s="185">
        <f t="shared" si="6537"/>
        <v>2842</v>
      </c>
      <c r="L5998" s="185">
        <f t="shared" si="6537"/>
        <v>1426</v>
      </c>
      <c r="M5998" s="147"/>
      <c r="N5998" s="143">
        <f t="shared" si="6494"/>
        <v>995.19999999999993</v>
      </c>
      <c r="O5998" s="143">
        <f t="shared" si="6490"/>
        <v>1070</v>
      </c>
      <c r="P5998" s="143">
        <f t="shared" si="6491"/>
        <v>31148.320000000003</v>
      </c>
      <c r="Q5998" s="143">
        <f t="shared" si="6492"/>
        <v>3921.5</v>
      </c>
      <c r="R5998" s="188">
        <f t="shared" si="6495"/>
        <v>37135.020000000004</v>
      </c>
      <c r="T5998">
        <v>49084.88</v>
      </c>
      <c r="U5998" s="190">
        <f t="shared" si="6496"/>
        <v>0.75654702629404424</v>
      </c>
    </row>
    <row r="5999" spans="1:21" x14ac:dyDescent="0.2">
      <c r="A5999" s="178">
        <v>42985</v>
      </c>
      <c r="B5999" s="179">
        <v>0.875</v>
      </c>
      <c r="C5999" t="s">
        <v>349</v>
      </c>
      <c r="D5999">
        <v>8.61</v>
      </c>
      <c r="E5999">
        <v>3</v>
      </c>
      <c r="F5999">
        <v>8.11</v>
      </c>
      <c r="G5999">
        <v>2.75</v>
      </c>
      <c r="H5999" s="184">
        <f t="shared" ref="H5999:L5999" si="6538">H5975</f>
        <v>0.83333333333333337</v>
      </c>
      <c r="I5999" s="185">
        <f t="shared" si="6538"/>
        <v>322</v>
      </c>
      <c r="J5999" s="185">
        <f t="shared" si="6538"/>
        <v>178</v>
      </c>
      <c r="K5999" s="185">
        <f t="shared" si="6538"/>
        <v>2842</v>
      </c>
      <c r="L5999" s="185">
        <f t="shared" si="6538"/>
        <v>1426</v>
      </c>
      <c r="M5999" s="147"/>
      <c r="N5999" s="143">
        <f t="shared" si="6494"/>
        <v>2772.4199999999996</v>
      </c>
      <c r="O5999" s="143">
        <f t="shared" si="6490"/>
        <v>534</v>
      </c>
      <c r="P5999" s="143">
        <f t="shared" si="6491"/>
        <v>23048.62</v>
      </c>
      <c r="Q5999" s="143">
        <f t="shared" si="6492"/>
        <v>3921.5</v>
      </c>
      <c r="R5999" s="188">
        <f t="shared" si="6495"/>
        <v>30276.539999999997</v>
      </c>
      <c r="T5999">
        <v>46740.03</v>
      </c>
      <c r="U5999" s="190">
        <f t="shared" si="6496"/>
        <v>0.64776466767351237</v>
      </c>
    </row>
    <row r="6000" spans="1:21" x14ac:dyDescent="0.2">
      <c r="A6000" s="178">
        <v>42985</v>
      </c>
      <c r="B6000" s="179">
        <v>0.91666666666666663</v>
      </c>
      <c r="C6000" t="s">
        <v>349</v>
      </c>
      <c r="D6000">
        <v>16.47</v>
      </c>
      <c r="E6000">
        <v>8.48</v>
      </c>
      <c r="F6000">
        <v>8.7200000000000006</v>
      </c>
      <c r="G6000">
        <v>1</v>
      </c>
      <c r="H6000" s="184">
        <f t="shared" ref="H6000:L6000" si="6539">H5976</f>
        <v>0.875</v>
      </c>
      <c r="I6000" s="185">
        <f t="shared" si="6539"/>
        <v>337</v>
      </c>
      <c r="J6000" s="185">
        <f t="shared" si="6539"/>
        <v>173</v>
      </c>
      <c r="K6000" s="185">
        <f t="shared" si="6539"/>
        <v>2842</v>
      </c>
      <c r="L6000" s="185">
        <f t="shared" si="6539"/>
        <v>1426</v>
      </c>
      <c r="M6000" s="147"/>
      <c r="N6000" s="143">
        <f t="shared" si="6494"/>
        <v>5550.3899999999994</v>
      </c>
      <c r="O6000" s="143">
        <f t="shared" si="6490"/>
        <v>1467.04</v>
      </c>
      <c r="P6000" s="143">
        <f t="shared" si="6491"/>
        <v>24782.240000000002</v>
      </c>
      <c r="Q6000" s="143">
        <f t="shared" si="6492"/>
        <v>1426</v>
      </c>
      <c r="R6000" s="188">
        <f t="shared" si="6495"/>
        <v>33225.67</v>
      </c>
      <c r="T6000">
        <v>45796.83</v>
      </c>
      <c r="U6000" s="190">
        <f t="shared" si="6496"/>
        <v>0.72550152488720288</v>
      </c>
    </row>
    <row r="6001" spans="1:21" x14ac:dyDescent="0.2">
      <c r="A6001" s="178">
        <v>42985</v>
      </c>
      <c r="B6001" s="179">
        <v>0.95833333333333337</v>
      </c>
      <c r="C6001" t="s">
        <v>349</v>
      </c>
      <c r="D6001">
        <v>50</v>
      </c>
      <c r="E6001">
        <v>12</v>
      </c>
      <c r="F6001">
        <v>10</v>
      </c>
      <c r="G6001">
        <v>0.5</v>
      </c>
      <c r="H6001" s="184">
        <f t="shared" ref="H6001:L6001" si="6540">H5977</f>
        <v>0.91666666666666663</v>
      </c>
      <c r="I6001" s="185">
        <f t="shared" si="6540"/>
        <v>394</v>
      </c>
      <c r="J6001" s="185">
        <f t="shared" si="6540"/>
        <v>194</v>
      </c>
      <c r="K6001" s="185">
        <f t="shared" si="6540"/>
        <v>2842</v>
      </c>
      <c r="L6001" s="185">
        <f t="shared" si="6540"/>
        <v>1426</v>
      </c>
      <c r="M6001" s="147"/>
      <c r="N6001" s="143">
        <f t="shared" si="6494"/>
        <v>19700</v>
      </c>
      <c r="O6001" s="143">
        <f t="shared" si="6490"/>
        <v>2328</v>
      </c>
      <c r="P6001" s="143">
        <f t="shared" si="6491"/>
        <v>28420</v>
      </c>
      <c r="Q6001" s="143">
        <f t="shared" si="6492"/>
        <v>713</v>
      </c>
      <c r="R6001" s="188">
        <f t="shared" si="6495"/>
        <v>51161</v>
      </c>
      <c r="T6001">
        <v>43287.82</v>
      </c>
      <c r="U6001" s="190">
        <f t="shared" si="6496"/>
        <v>1.1818797989827161</v>
      </c>
    </row>
    <row r="6002" spans="1:21" x14ac:dyDescent="0.2">
      <c r="A6002" s="178">
        <v>42985</v>
      </c>
      <c r="B6002" s="180">
        <v>1</v>
      </c>
      <c r="C6002" t="s">
        <v>349</v>
      </c>
      <c r="D6002">
        <v>20</v>
      </c>
      <c r="E6002">
        <v>10</v>
      </c>
      <c r="F6002">
        <v>8</v>
      </c>
      <c r="G6002">
        <v>0.5</v>
      </c>
      <c r="H6002" s="184">
        <f t="shared" ref="H6002:L6002" si="6541">H5978</f>
        <v>0.95833333333333337</v>
      </c>
      <c r="I6002" s="185">
        <f t="shared" si="6541"/>
        <v>389</v>
      </c>
      <c r="J6002" s="185">
        <f t="shared" si="6541"/>
        <v>265</v>
      </c>
      <c r="K6002" s="185">
        <f t="shared" si="6541"/>
        <v>2985</v>
      </c>
      <c r="L6002" s="185">
        <f t="shared" si="6541"/>
        <v>1111</v>
      </c>
      <c r="M6002" s="147"/>
      <c r="N6002" s="143">
        <f t="shared" si="6494"/>
        <v>7780</v>
      </c>
      <c r="O6002" s="143">
        <f t="shared" si="6490"/>
        <v>2650</v>
      </c>
      <c r="P6002" s="143">
        <f t="shared" si="6491"/>
        <v>23880</v>
      </c>
      <c r="Q6002" s="143">
        <f t="shared" si="6492"/>
        <v>555.5</v>
      </c>
      <c r="R6002" s="188">
        <f t="shared" si="6495"/>
        <v>34865.5</v>
      </c>
      <c r="T6002">
        <v>39643.42</v>
      </c>
      <c r="U6002" s="190">
        <f t="shared" si="6496"/>
        <v>0.87947760309277057</v>
      </c>
    </row>
    <row r="6003" spans="1:21" x14ac:dyDescent="0.2">
      <c r="A6003" s="178">
        <v>42986</v>
      </c>
      <c r="B6003" s="179">
        <v>4.1666666666666664E-2</v>
      </c>
      <c r="C6003" t="s">
        <v>349</v>
      </c>
      <c r="D6003">
        <v>24.37</v>
      </c>
      <c r="E6003">
        <v>20</v>
      </c>
      <c r="F6003">
        <v>18</v>
      </c>
      <c r="G6003">
        <v>0.5</v>
      </c>
      <c r="H6003" s="184">
        <f t="shared" ref="H6003:L6003" si="6542">H5979</f>
        <v>1</v>
      </c>
      <c r="I6003" s="185">
        <f t="shared" si="6542"/>
        <v>362</v>
      </c>
      <c r="J6003" s="185">
        <f t="shared" si="6542"/>
        <v>243</v>
      </c>
      <c r="K6003" s="185">
        <f t="shared" si="6542"/>
        <v>2985</v>
      </c>
      <c r="L6003" s="185">
        <f t="shared" si="6542"/>
        <v>1111</v>
      </c>
      <c r="M6003" s="147"/>
      <c r="N6003" s="143">
        <f t="shared" si="6494"/>
        <v>8821.94</v>
      </c>
      <c r="O6003" s="143">
        <f t="shared" si="6490"/>
        <v>4860</v>
      </c>
      <c r="P6003" s="143">
        <f t="shared" si="6491"/>
        <v>53730</v>
      </c>
      <c r="Q6003" s="143">
        <f t="shared" si="6492"/>
        <v>555.5</v>
      </c>
      <c r="R6003" s="188">
        <f t="shared" si="6495"/>
        <v>67967.44</v>
      </c>
      <c r="T6003">
        <v>35895.440000000002</v>
      </c>
      <c r="U6003" s="190">
        <f t="shared" si="6496"/>
        <v>1.8934839634226519</v>
      </c>
    </row>
    <row r="6004" spans="1:21" x14ac:dyDescent="0.2">
      <c r="A6004" s="178">
        <v>42986</v>
      </c>
      <c r="B6004" s="179">
        <v>8.3333333333333329E-2</v>
      </c>
      <c r="C6004" t="s">
        <v>349</v>
      </c>
      <c r="D6004">
        <v>15</v>
      </c>
      <c r="E6004">
        <v>6.98</v>
      </c>
      <c r="F6004">
        <v>18</v>
      </c>
      <c r="G6004">
        <v>0.5</v>
      </c>
      <c r="H6004" s="184">
        <f t="shared" ref="H6004:L6004" si="6543">H5980</f>
        <v>4.1666666666666664E-2</v>
      </c>
      <c r="I6004" s="185">
        <f t="shared" si="6543"/>
        <v>294</v>
      </c>
      <c r="J6004" s="185">
        <f t="shared" si="6543"/>
        <v>212</v>
      </c>
      <c r="K6004" s="185">
        <f t="shared" si="6543"/>
        <v>2985</v>
      </c>
      <c r="L6004" s="185">
        <f t="shared" si="6543"/>
        <v>1111</v>
      </c>
      <c r="M6004" s="147"/>
      <c r="N6004" s="143">
        <f t="shared" si="6494"/>
        <v>4410</v>
      </c>
      <c r="O6004" s="143">
        <f t="shared" si="6490"/>
        <v>1479.76</v>
      </c>
      <c r="P6004" s="143">
        <f t="shared" si="6491"/>
        <v>53730</v>
      </c>
      <c r="Q6004" s="143">
        <f t="shared" si="6492"/>
        <v>555.5</v>
      </c>
      <c r="R6004" s="188">
        <f t="shared" si="6495"/>
        <v>60175.26</v>
      </c>
      <c r="T6004">
        <v>32956.1</v>
      </c>
      <c r="U6004" s="190">
        <f t="shared" si="6496"/>
        <v>1.8259217565185202</v>
      </c>
    </row>
    <row r="6005" spans="1:21" x14ac:dyDescent="0.2">
      <c r="A6005" s="178">
        <v>42986</v>
      </c>
      <c r="B6005" s="179">
        <v>0.125</v>
      </c>
      <c r="C6005" t="s">
        <v>349</v>
      </c>
      <c r="D6005">
        <v>15.02</v>
      </c>
      <c r="E6005">
        <v>5</v>
      </c>
      <c r="F6005">
        <v>18</v>
      </c>
      <c r="G6005">
        <v>1</v>
      </c>
      <c r="H6005" s="184">
        <f t="shared" ref="H6005:L6005" si="6544">H5981</f>
        <v>8.3333333333333329E-2</v>
      </c>
      <c r="I6005" s="185">
        <f t="shared" si="6544"/>
        <v>236</v>
      </c>
      <c r="J6005" s="185">
        <f t="shared" si="6544"/>
        <v>179</v>
      </c>
      <c r="K6005" s="185">
        <f t="shared" si="6544"/>
        <v>2985</v>
      </c>
      <c r="L6005" s="185">
        <f t="shared" si="6544"/>
        <v>1111</v>
      </c>
      <c r="M6005" s="147"/>
      <c r="N6005" s="143">
        <f t="shared" si="6494"/>
        <v>3544.72</v>
      </c>
      <c r="O6005" s="143">
        <f t="shared" si="6490"/>
        <v>895</v>
      </c>
      <c r="P6005" s="143">
        <f t="shared" si="6491"/>
        <v>53730</v>
      </c>
      <c r="Q6005" s="143">
        <f t="shared" si="6492"/>
        <v>1111</v>
      </c>
      <c r="R6005" s="188">
        <f t="shared" si="6495"/>
        <v>59280.72</v>
      </c>
      <c r="T6005">
        <v>31100.07</v>
      </c>
      <c r="U6005" s="190">
        <f t="shared" si="6496"/>
        <v>1.9061281855635694</v>
      </c>
    </row>
    <row r="6006" spans="1:21" x14ac:dyDescent="0.2">
      <c r="A6006" s="178">
        <v>42986</v>
      </c>
      <c r="B6006" s="179">
        <v>0.16666666666666666</v>
      </c>
      <c r="C6006" t="s">
        <v>349</v>
      </c>
      <c r="D6006">
        <v>11.12</v>
      </c>
      <c r="E6006">
        <v>3.11</v>
      </c>
      <c r="F6006">
        <v>18</v>
      </c>
      <c r="G6006">
        <v>1</v>
      </c>
      <c r="H6006" s="184">
        <f t="shared" ref="H6006:L6006" si="6545">H5982</f>
        <v>0.125</v>
      </c>
      <c r="I6006" s="185">
        <f t="shared" si="6545"/>
        <v>201</v>
      </c>
      <c r="J6006" s="185">
        <f t="shared" si="6545"/>
        <v>205</v>
      </c>
      <c r="K6006" s="185">
        <f t="shared" si="6545"/>
        <v>2985</v>
      </c>
      <c r="L6006" s="185">
        <f t="shared" si="6545"/>
        <v>1717</v>
      </c>
      <c r="M6006" s="147"/>
      <c r="N6006" s="143">
        <f t="shared" si="6494"/>
        <v>2235.12</v>
      </c>
      <c r="O6006" s="143">
        <f t="shared" si="6490"/>
        <v>637.54999999999995</v>
      </c>
      <c r="P6006" s="143">
        <f t="shared" si="6491"/>
        <v>53730</v>
      </c>
      <c r="Q6006" s="143">
        <f t="shared" si="6492"/>
        <v>1717</v>
      </c>
      <c r="R6006" s="188">
        <f t="shared" si="6495"/>
        <v>58319.67</v>
      </c>
      <c r="T6006">
        <v>29843.33</v>
      </c>
      <c r="U6006" s="190">
        <f t="shared" si="6496"/>
        <v>1.9541944548413328</v>
      </c>
    </row>
    <row r="6007" spans="1:21" x14ac:dyDescent="0.2">
      <c r="A6007" s="178">
        <v>42986</v>
      </c>
      <c r="B6007" s="179">
        <v>0.20833333333333334</v>
      </c>
      <c r="C6007" t="s">
        <v>349</v>
      </c>
      <c r="D6007">
        <v>8.26</v>
      </c>
      <c r="E6007">
        <v>8</v>
      </c>
      <c r="F6007">
        <v>18</v>
      </c>
      <c r="G6007">
        <v>1</v>
      </c>
      <c r="H6007" s="184">
        <f t="shared" ref="H6007:L6007" si="6546">H5983</f>
        <v>0.16666666666666666</v>
      </c>
      <c r="I6007" s="185">
        <f t="shared" si="6546"/>
        <v>185</v>
      </c>
      <c r="J6007" s="185">
        <f t="shared" si="6546"/>
        <v>205</v>
      </c>
      <c r="K6007" s="185">
        <f t="shared" si="6546"/>
        <v>2985</v>
      </c>
      <c r="L6007" s="185">
        <f t="shared" si="6546"/>
        <v>1717</v>
      </c>
      <c r="M6007" s="147"/>
      <c r="N6007" s="143">
        <f t="shared" si="6494"/>
        <v>1528.1</v>
      </c>
      <c r="O6007" s="143">
        <f t="shared" si="6490"/>
        <v>1640</v>
      </c>
      <c r="P6007" s="143">
        <f t="shared" si="6491"/>
        <v>53730</v>
      </c>
      <c r="Q6007" s="143">
        <f t="shared" si="6492"/>
        <v>1717</v>
      </c>
      <c r="R6007" s="188">
        <f t="shared" si="6495"/>
        <v>58615.1</v>
      </c>
      <c r="T6007">
        <v>29172.78</v>
      </c>
      <c r="U6007" s="190">
        <f t="shared" si="6496"/>
        <v>2.0092394348430282</v>
      </c>
    </row>
    <row r="6008" spans="1:21" x14ac:dyDescent="0.2">
      <c r="A6008" s="178">
        <v>42986</v>
      </c>
      <c r="B6008" s="179">
        <v>0.25</v>
      </c>
      <c r="C6008" t="s">
        <v>349</v>
      </c>
      <c r="D6008">
        <v>20</v>
      </c>
      <c r="E6008">
        <v>26</v>
      </c>
      <c r="F6008">
        <v>24</v>
      </c>
      <c r="G6008">
        <v>1</v>
      </c>
      <c r="H6008" s="184">
        <f t="shared" ref="H6008:L6008" si="6547">H5984</f>
        <v>0.20833333333333334</v>
      </c>
      <c r="I6008" s="185">
        <f t="shared" si="6547"/>
        <v>207</v>
      </c>
      <c r="J6008" s="185">
        <f t="shared" si="6547"/>
        <v>283</v>
      </c>
      <c r="K6008" s="185">
        <f t="shared" si="6547"/>
        <v>2985</v>
      </c>
      <c r="L6008" s="185">
        <f t="shared" si="6547"/>
        <v>1717</v>
      </c>
      <c r="M6008" s="147"/>
      <c r="N6008" s="143">
        <f t="shared" si="6494"/>
        <v>4140</v>
      </c>
      <c r="O6008" s="143">
        <f t="shared" si="6490"/>
        <v>7358</v>
      </c>
      <c r="P6008" s="143">
        <f t="shared" si="6491"/>
        <v>71640</v>
      </c>
      <c r="Q6008" s="143">
        <f t="shared" si="6492"/>
        <v>1717</v>
      </c>
      <c r="R6008" s="188">
        <f t="shared" si="6495"/>
        <v>84855</v>
      </c>
      <c r="T6008">
        <v>29251.53</v>
      </c>
      <c r="U6008" s="190">
        <f t="shared" si="6496"/>
        <v>2.9008739030060995</v>
      </c>
    </row>
    <row r="6009" spans="1:21" x14ac:dyDescent="0.2">
      <c r="A6009" s="178">
        <v>42986</v>
      </c>
      <c r="B6009" s="179">
        <v>0.29166666666666669</v>
      </c>
      <c r="C6009" t="s">
        <v>349</v>
      </c>
      <c r="D6009">
        <v>8.61</v>
      </c>
      <c r="E6009">
        <v>46</v>
      </c>
      <c r="F6009">
        <v>20</v>
      </c>
      <c r="G6009">
        <v>2</v>
      </c>
      <c r="H6009" s="184">
        <f t="shared" ref="H6009:L6009" si="6548">H5985</f>
        <v>0.25</v>
      </c>
      <c r="I6009" s="185">
        <f t="shared" si="6548"/>
        <v>327</v>
      </c>
      <c r="J6009" s="185">
        <f t="shared" si="6548"/>
        <v>438</v>
      </c>
      <c r="K6009" s="185">
        <f t="shared" si="6548"/>
        <v>2985</v>
      </c>
      <c r="L6009" s="185">
        <f t="shared" si="6548"/>
        <v>1717</v>
      </c>
      <c r="M6009" s="147"/>
      <c r="N6009" s="143">
        <f t="shared" si="6494"/>
        <v>2815.47</v>
      </c>
      <c r="O6009" s="143">
        <f t="shared" si="6490"/>
        <v>20148</v>
      </c>
      <c r="P6009" s="143">
        <f t="shared" si="6491"/>
        <v>59700</v>
      </c>
      <c r="Q6009" s="143">
        <f t="shared" si="6492"/>
        <v>3434</v>
      </c>
      <c r="R6009" s="188">
        <f t="shared" si="6495"/>
        <v>86097.47</v>
      </c>
      <c r="T6009">
        <v>30607.58</v>
      </c>
      <c r="U6009" s="190">
        <f t="shared" si="6496"/>
        <v>2.8129460087991274</v>
      </c>
    </row>
    <row r="6010" spans="1:21" x14ac:dyDescent="0.2">
      <c r="A6010" s="178">
        <v>42986</v>
      </c>
      <c r="B6010" s="179">
        <v>0.33333333333333331</v>
      </c>
      <c r="C6010" t="s">
        <v>349</v>
      </c>
      <c r="D6010">
        <v>4.07</v>
      </c>
      <c r="E6010">
        <v>3</v>
      </c>
      <c r="F6010">
        <v>10.5</v>
      </c>
      <c r="G6010">
        <v>1.45</v>
      </c>
      <c r="H6010" s="184">
        <f t="shared" ref="H6010:L6010" si="6549">H5986</f>
        <v>0.29166666666666669</v>
      </c>
      <c r="I6010" s="185">
        <f t="shared" si="6549"/>
        <v>249</v>
      </c>
      <c r="J6010" s="185">
        <f t="shared" si="6549"/>
        <v>556</v>
      </c>
      <c r="K6010" s="185">
        <f t="shared" si="6549"/>
        <v>2872</v>
      </c>
      <c r="L6010" s="185">
        <f t="shared" si="6549"/>
        <v>2219</v>
      </c>
      <c r="M6010" s="147"/>
      <c r="N6010" s="143">
        <f t="shared" si="6494"/>
        <v>1013.4300000000001</v>
      </c>
      <c r="O6010" s="143">
        <f t="shared" si="6490"/>
        <v>1668</v>
      </c>
      <c r="P6010" s="143">
        <f t="shared" si="6491"/>
        <v>30156</v>
      </c>
      <c r="Q6010" s="143">
        <f t="shared" si="6492"/>
        <v>3217.5499999999997</v>
      </c>
      <c r="R6010" s="188">
        <f t="shared" si="6495"/>
        <v>36054.980000000003</v>
      </c>
      <c r="T6010">
        <v>33435.43</v>
      </c>
      <c r="U6010" s="190">
        <f t="shared" si="6496"/>
        <v>1.0783465324058941</v>
      </c>
    </row>
    <row r="6011" spans="1:21" x14ac:dyDescent="0.2">
      <c r="A6011" s="178">
        <v>42986</v>
      </c>
      <c r="B6011" s="179">
        <v>0.375</v>
      </c>
      <c r="C6011" t="s">
        <v>349</v>
      </c>
      <c r="D6011">
        <v>9.4700000000000006</v>
      </c>
      <c r="E6011">
        <v>10.5</v>
      </c>
      <c r="F6011">
        <v>10.5</v>
      </c>
      <c r="G6011">
        <v>1.59</v>
      </c>
      <c r="H6011" s="184">
        <f t="shared" ref="H6011:L6011" si="6550">H5987</f>
        <v>0.33333333333333331</v>
      </c>
      <c r="I6011" s="185">
        <f t="shared" si="6550"/>
        <v>256</v>
      </c>
      <c r="J6011" s="185">
        <f t="shared" si="6550"/>
        <v>306</v>
      </c>
      <c r="K6011" s="185">
        <f t="shared" si="6550"/>
        <v>2872</v>
      </c>
      <c r="L6011" s="185">
        <f t="shared" si="6550"/>
        <v>2219</v>
      </c>
      <c r="M6011" s="147"/>
      <c r="N6011" s="143">
        <f t="shared" si="6494"/>
        <v>2424.3200000000002</v>
      </c>
      <c r="O6011" s="143">
        <f t="shared" si="6490"/>
        <v>3213</v>
      </c>
      <c r="P6011" s="143">
        <f t="shared" si="6491"/>
        <v>30156</v>
      </c>
      <c r="Q6011" s="143">
        <f t="shared" si="6492"/>
        <v>3528.21</v>
      </c>
      <c r="R6011" s="188">
        <f t="shared" si="6495"/>
        <v>39321.53</v>
      </c>
      <c r="T6011">
        <v>34172.410000000003</v>
      </c>
      <c r="U6011" s="190">
        <f t="shared" si="6496"/>
        <v>1.1506806221744383</v>
      </c>
    </row>
    <row r="6012" spans="1:21" x14ac:dyDescent="0.2">
      <c r="A6012" s="178">
        <v>42986</v>
      </c>
      <c r="B6012" s="179">
        <v>0.41666666666666669</v>
      </c>
      <c r="C6012" t="s">
        <v>349</v>
      </c>
      <c r="D6012">
        <v>10.79</v>
      </c>
      <c r="E6012">
        <v>9.67</v>
      </c>
      <c r="F6012">
        <v>9.58</v>
      </c>
      <c r="G6012">
        <v>2</v>
      </c>
      <c r="H6012" s="184">
        <f t="shared" ref="H6012:L6012" si="6551">H5988</f>
        <v>0.375</v>
      </c>
      <c r="I6012" s="185">
        <f t="shared" si="6551"/>
        <v>156</v>
      </c>
      <c r="J6012" s="185">
        <f t="shared" si="6551"/>
        <v>343</v>
      </c>
      <c r="K6012" s="185">
        <f t="shared" si="6551"/>
        <v>2872</v>
      </c>
      <c r="L6012" s="185">
        <f t="shared" si="6551"/>
        <v>2219</v>
      </c>
      <c r="M6012" s="147"/>
      <c r="N6012" s="143">
        <f t="shared" si="6494"/>
        <v>1683.2399999999998</v>
      </c>
      <c r="O6012" s="143">
        <f t="shared" si="6490"/>
        <v>3316.81</v>
      </c>
      <c r="P6012" s="143">
        <f t="shared" si="6491"/>
        <v>27513.759999999998</v>
      </c>
      <c r="Q6012" s="143">
        <f t="shared" si="6492"/>
        <v>4438</v>
      </c>
      <c r="R6012" s="188">
        <f t="shared" si="6495"/>
        <v>36951.81</v>
      </c>
      <c r="T6012">
        <v>35187.64</v>
      </c>
      <c r="U6012" s="190">
        <f t="shared" si="6496"/>
        <v>1.0501360705065756</v>
      </c>
    </row>
    <row r="6013" spans="1:21" x14ac:dyDescent="0.2">
      <c r="A6013" s="178">
        <v>42986</v>
      </c>
      <c r="B6013" s="179">
        <v>0.45833333333333331</v>
      </c>
      <c r="C6013" t="s">
        <v>349</v>
      </c>
      <c r="D6013">
        <v>8.25</v>
      </c>
      <c r="E6013">
        <v>8</v>
      </c>
      <c r="F6013">
        <v>8</v>
      </c>
      <c r="G6013">
        <v>2.99</v>
      </c>
      <c r="H6013" s="184">
        <f t="shared" ref="H6013:L6013" si="6552">H5989</f>
        <v>0.41666666666666669</v>
      </c>
      <c r="I6013" s="185">
        <f t="shared" si="6552"/>
        <v>196</v>
      </c>
      <c r="J6013" s="185">
        <f t="shared" si="6552"/>
        <v>315</v>
      </c>
      <c r="K6013" s="185">
        <f t="shared" si="6552"/>
        <v>2872</v>
      </c>
      <c r="L6013" s="185">
        <f t="shared" si="6552"/>
        <v>2219</v>
      </c>
      <c r="M6013" s="147"/>
      <c r="N6013" s="143">
        <f t="shared" si="6494"/>
        <v>1617</v>
      </c>
      <c r="O6013" s="143">
        <f t="shared" si="6490"/>
        <v>2520</v>
      </c>
      <c r="P6013" s="143">
        <f t="shared" si="6491"/>
        <v>22976</v>
      </c>
      <c r="Q6013" s="143">
        <f t="shared" si="6492"/>
        <v>6634.81</v>
      </c>
      <c r="R6013" s="188">
        <f t="shared" si="6495"/>
        <v>33747.81</v>
      </c>
      <c r="T6013">
        <v>37076.769999999997</v>
      </c>
      <c r="U6013" s="190">
        <f t="shared" si="6496"/>
        <v>0.91021440109265184</v>
      </c>
    </row>
    <row r="6014" spans="1:21" x14ac:dyDescent="0.2">
      <c r="A6014" s="178">
        <v>42986</v>
      </c>
      <c r="B6014" s="179">
        <v>0.5</v>
      </c>
      <c r="C6014" t="s">
        <v>349</v>
      </c>
      <c r="D6014">
        <v>3.5</v>
      </c>
      <c r="E6014">
        <v>4.79</v>
      </c>
      <c r="F6014">
        <v>5.37</v>
      </c>
      <c r="G6014">
        <v>2.99</v>
      </c>
      <c r="H6014" s="184">
        <f t="shared" ref="H6014:L6014" si="6553">H5990</f>
        <v>0.45833333333333331</v>
      </c>
      <c r="I6014" s="185">
        <f t="shared" si="6553"/>
        <v>226</v>
      </c>
      <c r="J6014" s="185">
        <f t="shared" si="6553"/>
        <v>326</v>
      </c>
      <c r="K6014" s="185">
        <f t="shared" si="6553"/>
        <v>2842</v>
      </c>
      <c r="L6014" s="185">
        <f t="shared" si="6553"/>
        <v>1635</v>
      </c>
      <c r="M6014" s="147"/>
      <c r="N6014" s="143">
        <f t="shared" si="6494"/>
        <v>791</v>
      </c>
      <c r="O6014" s="143">
        <f t="shared" si="6490"/>
        <v>1561.54</v>
      </c>
      <c r="P6014" s="143">
        <f t="shared" si="6491"/>
        <v>15261.54</v>
      </c>
      <c r="Q6014" s="143">
        <f t="shared" si="6492"/>
        <v>4888.6500000000005</v>
      </c>
      <c r="R6014" s="188">
        <f t="shared" si="6495"/>
        <v>22502.730000000003</v>
      </c>
      <c r="T6014">
        <v>39298.22</v>
      </c>
      <c r="U6014" s="190">
        <f t="shared" si="6496"/>
        <v>0.57261448482908395</v>
      </c>
    </row>
    <row r="6015" spans="1:21" x14ac:dyDescent="0.2">
      <c r="A6015" s="178">
        <v>42986</v>
      </c>
      <c r="B6015" s="179">
        <v>0.54166666666666663</v>
      </c>
      <c r="C6015" t="s">
        <v>349</v>
      </c>
      <c r="D6015">
        <v>2.61</v>
      </c>
      <c r="E6015">
        <v>3.86</v>
      </c>
      <c r="F6015">
        <v>5</v>
      </c>
      <c r="G6015">
        <v>3.32</v>
      </c>
      <c r="H6015" s="184">
        <f t="shared" ref="H6015:L6015" si="6554">H5991</f>
        <v>0.5</v>
      </c>
      <c r="I6015" s="185">
        <f t="shared" si="6554"/>
        <v>222</v>
      </c>
      <c r="J6015" s="185">
        <f t="shared" si="6554"/>
        <v>319</v>
      </c>
      <c r="K6015" s="185">
        <f t="shared" si="6554"/>
        <v>2842</v>
      </c>
      <c r="L6015" s="185">
        <f t="shared" si="6554"/>
        <v>1635</v>
      </c>
      <c r="M6015" s="147"/>
      <c r="N6015" s="143">
        <f t="shared" si="6494"/>
        <v>579.41999999999996</v>
      </c>
      <c r="O6015" s="143">
        <f t="shared" si="6490"/>
        <v>1231.3399999999999</v>
      </c>
      <c r="P6015" s="143">
        <f t="shared" si="6491"/>
        <v>14210</v>
      </c>
      <c r="Q6015" s="143">
        <f t="shared" si="6492"/>
        <v>5428.2</v>
      </c>
      <c r="R6015" s="188">
        <f t="shared" si="6495"/>
        <v>21448.959999999999</v>
      </c>
      <c r="T6015">
        <v>41402.92</v>
      </c>
      <c r="U6015" s="190">
        <f t="shared" si="6496"/>
        <v>0.51805428216174121</v>
      </c>
    </row>
    <row r="6016" spans="1:21" x14ac:dyDescent="0.2">
      <c r="A6016" s="178">
        <v>42986</v>
      </c>
      <c r="B6016" s="179">
        <v>0.58333333333333337</v>
      </c>
      <c r="C6016" t="s">
        <v>349</v>
      </c>
      <c r="D6016">
        <v>2</v>
      </c>
      <c r="E6016">
        <v>2.5099999999999998</v>
      </c>
      <c r="F6016">
        <v>5</v>
      </c>
      <c r="G6016">
        <v>3.52</v>
      </c>
      <c r="H6016" s="184">
        <f t="shared" ref="H6016:L6016" si="6555">H5992</f>
        <v>0.54166666666666663</v>
      </c>
      <c r="I6016" s="185">
        <f t="shared" si="6555"/>
        <v>195</v>
      </c>
      <c r="J6016" s="185">
        <f t="shared" si="6555"/>
        <v>299</v>
      </c>
      <c r="K6016" s="185">
        <f t="shared" si="6555"/>
        <v>2842</v>
      </c>
      <c r="L6016" s="185">
        <f t="shared" si="6555"/>
        <v>1635</v>
      </c>
      <c r="M6016" s="147"/>
      <c r="N6016" s="143">
        <f t="shared" si="6494"/>
        <v>390</v>
      </c>
      <c r="O6016" s="143">
        <f t="shared" si="6490"/>
        <v>750.4899999999999</v>
      </c>
      <c r="P6016" s="143">
        <f t="shared" si="6491"/>
        <v>14210</v>
      </c>
      <c r="Q6016" s="143">
        <f t="shared" si="6492"/>
        <v>5755.2</v>
      </c>
      <c r="R6016" s="188">
        <f t="shared" si="6495"/>
        <v>21105.69</v>
      </c>
      <c r="T6016">
        <v>43414.03</v>
      </c>
      <c r="U6016" s="190">
        <f t="shared" si="6496"/>
        <v>0.48614906287207155</v>
      </c>
    </row>
    <row r="6017" spans="1:21" x14ac:dyDescent="0.2">
      <c r="A6017" s="178">
        <v>42986</v>
      </c>
      <c r="B6017" s="179">
        <v>0.625</v>
      </c>
      <c r="C6017" t="s">
        <v>349</v>
      </c>
      <c r="D6017">
        <v>2</v>
      </c>
      <c r="E6017">
        <v>3.43</v>
      </c>
      <c r="F6017">
        <v>7.18</v>
      </c>
      <c r="G6017">
        <v>1.66</v>
      </c>
      <c r="H6017" s="184">
        <f t="shared" ref="H6017:L6017" si="6556">H5993</f>
        <v>0.58333333333333337</v>
      </c>
      <c r="I6017" s="185">
        <f t="shared" si="6556"/>
        <v>205</v>
      </c>
      <c r="J6017" s="185">
        <f t="shared" si="6556"/>
        <v>237</v>
      </c>
      <c r="K6017" s="185">
        <f t="shared" si="6556"/>
        <v>2842</v>
      </c>
      <c r="L6017" s="185">
        <f t="shared" si="6556"/>
        <v>1635</v>
      </c>
      <c r="M6017" s="147"/>
      <c r="N6017" s="143">
        <f t="shared" si="6494"/>
        <v>410</v>
      </c>
      <c r="O6017" s="143">
        <f t="shared" si="6490"/>
        <v>812.91000000000008</v>
      </c>
      <c r="P6017" s="143">
        <f t="shared" si="6491"/>
        <v>20405.559999999998</v>
      </c>
      <c r="Q6017" s="143">
        <f t="shared" si="6492"/>
        <v>2714.1</v>
      </c>
      <c r="R6017" s="188">
        <f t="shared" si="6495"/>
        <v>24342.569999999996</v>
      </c>
      <c r="T6017">
        <v>45699.199999999997</v>
      </c>
      <c r="U6017" s="190">
        <f t="shared" si="6496"/>
        <v>0.53266949968489596</v>
      </c>
    </row>
    <row r="6018" spans="1:21" x14ac:dyDescent="0.2">
      <c r="A6018" s="178">
        <v>42986</v>
      </c>
      <c r="B6018" s="179">
        <v>0.66666666666666663</v>
      </c>
      <c r="C6018" t="s">
        <v>349</v>
      </c>
      <c r="D6018">
        <v>2</v>
      </c>
      <c r="E6018">
        <v>8.83</v>
      </c>
      <c r="F6018">
        <v>15.38</v>
      </c>
      <c r="G6018">
        <v>2.5</v>
      </c>
      <c r="H6018" s="184">
        <f t="shared" ref="H6018:L6018" si="6557">H5994</f>
        <v>0.625</v>
      </c>
      <c r="I6018" s="185">
        <f t="shared" si="6557"/>
        <v>212</v>
      </c>
      <c r="J6018" s="185">
        <f t="shared" si="6557"/>
        <v>213</v>
      </c>
      <c r="K6018" s="185">
        <f t="shared" si="6557"/>
        <v>2842</v>
      </c>
      <c r="L6018" s="185">
        <f t="shared" si="6557"/>
        <v>1380</v>
      </c>
      <c r="M6018" s="147"/>
      <c r="N6018" s="143">
        <f t="shared" si="6494"/>
        <v>424</v>
      </c>
      <c r="O6018" s="143">
        <f t="shared" si="6490"/>
        <v>1880.79</v>
      </c>
      <c r="P6018" s="143">
        <f t="shared" si="6491"/>
        <v>43709.96</v>
      </c>
      <c r="Q6018" s="143">
        <f t="shared" si="6492"/>
        <v>3450</v>
      </c>
      <c r="R6018" s="188">
        <f t="shared" si="6495"/>
        <v>49464.75</v>
      </c>
      <c r="T6018">
        <v>47654.84</v>
      </c>
      <c r="U6018" s="190">
        <f t="shared" si="6496"/>
        <v>1.0379795630412358</v>
      </c>
    </row>
    <row r="6019" spans="1:21" x14ac:dyDescent="0.2">
      <c r="A6019" s="178">
        <v>42986</v>
      </c>
      <c r="B6019" s="179">
        <v>0.70833333333333337</v>
      </c>
      <c r="C6019" t="s">
        <v>349</v>
      </c>
      <c r="D6019">
        <v>2.61</v>
      </c>
      <c r="E6019">
        <v>13.89</v>
      </c>
      <c r="F6019">
        <v>20.05</v>
      </c>
      <c r="G6019">
        <v>2.5</v>
      </c>
      <c r="H6019" s="184">
        <f t="shared" ref="H6019:L6019" si="6558">H5995</f>
        <v>0.66666666666666663</v>
      </c>
      <c r="I6019" s="185">
        <f t="shared" si="6558"/>
        <v>191</v>
      </c>
      <c r="J6019" s="185">
        <f t="shared" si="6558"/>
        <v>237</v>
      </c>
      <c r="K6019" s="185">
        <f t="shared" si="6558"/>
        <v>2842</v>
      </c>
      <c r="L6019" s="185">
        <f t="shared" si="6558"/>
        <v>1380</v>
      </c>
      <c r="M6019" s="147"/>
      <c r="N6019" s="143">
        <f t="shared" si="6494"/>
        <v>498.51</v>
      </c>
      <c r="O6019" s="143">
        <f t="shared" si="6490"/>
        <v>3291.9300000000003</v>
      </c>
      <c r="P6019" s="143">
        <f t="shared" si="6491"/>
        <v>56982.1</v>
      </c>
      <c r="Q6019" s="143">
        <f t="shared" si="6492"/>
        <v>3450</v>
      </c>
      <c r="R6019" s="188">
        <f t="shared" si="6495"/>
        <v>64222.54</v>
      </c>
      <c r="T6019">
        <v>49328.15</v>
      </c>
      <c r="U6019" s="190">
        <f t="shared" si="6496"/>
        <v>1.3019450354412236</v>
      </c>
    </row>
    <row r="6020" spans="1:21" x14ac:dyDescent="0.2">
      <c r="A6020" s="178">
        <v>42986</v>
      </c>
      <c r="B6020" s="179">
        <v>0.75</v>
      </c>
      <c r="C6020" t="s">
        <v>349</v>
      </c>
      <c r="D6020">
        <v>10</v>
      </c>
      <c r="E6020">
        <v>6</v>
      </c>
      <c r="F6020">
        <v>10.35</v>
      </c>
      <c r="G6020">
        <v>2.5</v>
      </c>
      <c r="H6020" s="184">
        <f t="shared" ref="H6020:L6020" si="6559">H5996</f>
        <v>0.70833333333333337</v>
      </c>
      <c r="I6020" s="185">
        <f t="shared" si="6559"/>
        <v>218</v>
      </c>
      <c r="J6020" s="185">
        <f t="shared" si="6559"/>
        <v>258</v>
      </c>
      <c r="K6020" s="185">
        <f t="shared" si="6559"/>
        <v>2842</v>
      </c>
      <c r="L6020" s="185">
        <f t="shared" si="6559"/>
        <v>1380</v>
      </c>
      <c r="M6020" s="147"/>
      <c r="N6020" s="143">
        <f t="shared" si="6494"/>
        <v>2180</v>
      </c>
      <c r="O6020" s="143">
        <f t="shared" ref="O6020:O6083" si="6560">E6020*J6020</f>
        <v>1548</v>
      </c>
      <c r="P6020" s="143">
        <f t="shared" ref="P6020:P6083" si="6561">F6020*K6020</f>
        <v>29414.7</v>
      </c>
      <c r="Q6020" s="143">
        <f t="shared" ref="Q6020:Q6083" si="6562">G6020*L6020</f>
        <v>3450</v>
      </c>
      <c r="R6020" s="188">
        <f t="shared" si="6495"/>
        <v>36592.699999999997</v>
      </c>
      <c r="T6020">
        <v>50505.01</v>
      </c>
      <c r="U6020" s="190">
        <f t="shared" si="6496"/>
        <v>0.72453604107790481</v>
      </c>
    </row>
    <row r="6021" spans="1:21" x14ac:dyDescent="0.2">
      <c r="A6021" s="178">
        <v>42986</v>
      </c>
      <c r="B6021" s="179">
        <v>0.79166666666666663</v>
      </c>
      <c r="C6021" t="s">
        <v>349</v>
      </c>
      <c r="D6021">
        <v>20.07</v>
      </c>
      <c r="E6021">
        <v>2.95</v>
      </c>
      <c r="F6021">
        <v>5.31</v>
      </c>
      <c r="G6021">
        <v>2.99</v>
      </c>
      <c r="H6021" s="184">
        <f t="shared" ref="H6021:L6021" si="6563">H5997</f>
        <v>0.75</v>
      </c>
      <c r="I6021" s="185">
        <f t="shared" si="6563"/>
        <v>240</v>
      </c>
      <c r="J6021" s="185">
        <f t="shared" si="6563"/>
        <v>365</v>
      </c>
      <c r="K6021" s="185">
        <f t="shared" si="6563"/>
        <v>2842</v>
      </c>
      <c r="L6021" s="185">
        <f t="shared" si="6563"/>
        <v>1380</v>
      </c>
      <c r="M6021" s="147"/>
      <c r="N6021" s="143">
        <f t="shared" ref="N6021:N6084" si="6564">D6021*I6021</f>
        <v>4816.8</v>
      </c>
      <c r="O6021" s="143">
        <f t="shared" si="6560"/>
        <v>1076.75</v>
      </c>
      <c r="P6021" s="143">
        <f t="shared" si="6561"/>
        <v>15091.019999999999</v>
      </c>
      <c r="Q6021" s="143">
        <f t="shared" si="6562"/>
        <v>4126.2000000000007</v>
      </c>
      <c r="R6021" s="188">
        <f t="shared" ref="R6021:R6084" si="6565">SUM(N6021:Q6021)</f>
        <v>25110.77</v>
      </c>
      <c r="T6021">
        <v>50220.71</v>
      </c>
      <c r="U6021" s="190">
        <f t="shared" ref="U6021:U6084" si="6566">R6021/T6021</f>
        <v>0.50000826352315608</v>
      </c>
    </row>
    <row r="6022" spans="1:21" x14ac:dyDescent="0.2">
      <c r="A6022" s="178">
        <v>42986</v>
      </c>
      <c r="B6022" s="179">
        <v>0.83333333333333337</v>
      </c>
      <c r="C6022" t="s">
        <v>349</v>
      </c>
      <c r="D6022">
        <v>8.61</v>
      </c>
      <c r="E6022">
        <v>2.67</v>
      </c>
      <c r="F6022">
        <v>7.41</v>
      </c>
      <c r="G6022">
        <v>2.67</v>
      </c>
      <c r="H6022" s="184">
        <f t="shared" ref="H6022:L6022" si="6567">H5998</f>
        <v>0.79166666666666663</v>
      </c>
      <c r="I6022" s="185">
        <f t="shared" si="6567"/>
        <v>320</v>
      </c>
      <c r="J6022" s="185">
        <f t="shared" si="6567"/>
        <v>214</v>
      </c>
      <c r="K6022" s="185">
        <f t="shared" si="6567"/>
        <v>2842</v>
      </c>
      <c r="L6022" s="185">
        <f t="shared" si="6567"/>
        <v>1426</v>
      </c>
      <c r="M6022" s="147"/>
      <c r="N6022" s="143">
        <f t="shared" si="6564"/>
        <v>2755.2</v>
      </c>
      <c r="O6022" s="143">
        <f t="shared" si="6560"/>
        <v>571.38</v>
      </c>
      <c r="P6022" s="143">
        <f t="shared" si="6561"/>
        <v>21059.22</v>
      </c>
      <c r="Q6022" s="143">
        <f t="shared" si="6562"/>
        <v>3807.42</v>
      </c>
      <c r="R6022" s="188">
        <f t="shared" si="6565"/>
        <v>28193.22</v>
      </c>
      <c r="T6022">
        <v>48182.09</v>
      </c>
      <c r="U6022" s="190">
        <f t="shared" si="6566"/>
        <v>0.58513900081959924</v>
      </c>
    </row>
    <row r="6023" spans="1:21" x14ac:dyDescent="0.2">
      <c r="A6023" s="178">
        <v>42986</v>
      </c>
      <c r="B6023" s="179">
        <v>0.875</v>
      </c>
      <c r="C6023" t="s">
        <v>349</v>
      </c>
      <c r="D6023">
        <v>28</v>
      </c>
      <c r="E6023">
        <v>2.5</v>
      </c>
      <c r="F6023">
        <v>6.3</v>
      </c>
      <c r="G6023">
        <v>2.5</v>
      </c>
      <c r="H6023" s="184">
        <f t="shared" ref="H6023:L6023" si="6568">H5999</f>
        <v>0.83333333333333337</v>
      </c>
      <c r="I6023" s="185">
        <f t="shared" si="6568"/>
        <v>322</v>
      </c>
      <c r="J6023" s="185">
        <f t="shared" si="6568"/>
        <v>178</v>
      </c>
      <c r="K6023" s="185">
        <f t="shared" si="6568"/>
        <v>2842</v>
      </c>
      <c r="L6023" s="185">
        <f t="shared" si="6568"/>
        <v>1426</v>
      </c>
      <c r="M6023" s="147"/>
      <c r="N6023" s="143">
        <f t="shared" si="6564"/>
        <v>9016</v>
      </c>
      <c r="O6023" s="143">
        <f t="shared" si="6560"/>
        <v>445</v>
      </c>
      <c r="P6023" s="143">
        <f t="shared" si="6561"/>
        <v>17904.599999999999</v>
      </c>
      <c r="Q6023" s="143">
        <f t="shared" si="6562"/>
        <v>3565</v>
      </c>
      <c r="R6023" s="188">
        <f t="shared" si="6565"/>
        <v>30930.6</v>
      </c>
      <c r="T6023">
        <v>45792.75</v>
      </c>
      <c r="U6023" s="190">
        <f t="shared" si="6566"/>
        <v>0.67544753263344082</v>
      </c>
    </row>
    <row r="6024" spans="1:21" x14ac:dyDescent="0.2">
      <c r="A6024" s="178">
        <v>42986</v>
      </c>
      <c r="B6024" s="179">
        <v>0.91666666666666663</v>
      </c>
      <c r="C6024" t="s">
        <v>349</v>
      </c>
      <c r="D6024">
        <v>20</v>
      </c>
      <c r="E6024">
        <v>3.11</v>
      </c>
      <c r="F6024">
        <v>6.17</v>
      </c>
      <c r="G6024">
        <v>1.34</v>
      </c>
      <c r="H6024" s="184">
        <f t="shared" ref="H6024:L6024" si="6569">H6000</f>
        <v>0.875</v>
      </c>
      <c r="I6024" s="185">
        <f t="shared" si="6569"/>
        <v>337</v>
      </c>
      <c r="J6024" s="185">
        <f t="shared" si="6569"/>
        <v>173</v>
      </c>
      <c r="K6024" s="185">
        <f t="shared" si="6569"/>
        <v>2842</v>
      </c>
      <c r="L6024" s="185">
        <f t="shared" si="6569"/>
        <v>1426</v>
      </c>
      <c r="M6024" s="147"/>
      <c r="N6024" s="143">
        <f t="shared" si="6564"/>
        <v>6740</v>
      </c>
      <c r="O6024" s="143">
        <f t="shared" si="6560"/>
        <v>538.03</v>
      </c>
      <c r="P6024" s="143">
        <f t="shared" si="6561"/>
        <v>17535.14</v>
      </c>
      <c r="Q6024" s="143">
        <f t="shared" si="6562"/>
        <v>1910.8400000000001</v>
      </c>
      <c r="R6024" s="188">
        <f t="shared" si="6565"/>
        <v>26724.01</v>
      </c>
      <c r="T6024">
        <v>44783.519999999997</v>
      </c>
      <c r="U6024" s="190">
        <f t="shared" si="6566"/>
        <v>0.59673759454370712</v>
      </c>
    </row>
    <row r="6025" spans="1:21" x14ac:dyDescent="0.2">
      <c r="A6025" s="178">
        <v>42986</v>
      </c>
      <c r="B6025" s="179">
        <v>0.95833333333333337</v>
      </c>
      <c r="C6025" t="s">
        <v>349</v>
      </c>
      <c r="D6025">
        <v>28.56</v>
      </c>
      <c r="E6025">
        <v>10</v>
      </c>
      <c r="F6025">
        <v>8</v>
      </c>
      <c r="G6025">
        <v>0.5</v>
      </c>
      <c r="H6025" s="184">
        <f t="shared" ref="H6025:L6025" si="6570">H6001</f>
        <v>0.91666666666666663</v>
      </c>
      <c r="I6025" s="185">
        <f t="shared" si="6570"/>
        <v>394</v>
      </c>
      <c r="J6025" s="185">
        <f t="shared" si="6570"/>
        <v>194</v>
      </c>
      <c r="K6025" s="185">
        <f t="shared" si="6570"/>
        <v>2842</v>
      </c>
      <c r="L6025" s="185">
        <f t="shared" si="6570"/>
        <v>1426</v>
      </c>
      <c r="M6025" s="147"/>
      <c r="N6025" s="143">
        <f t="shared" si="6564"/>
        <v>11252.64</v>
      </c>
      <c r="O6025" s="143">
        <f t="shared" si="6560"/>
        <v>1940</v>
      </c>
      <c r="P6025" s="143">
        <f t="shared" si="6561"/>
        <v>22736</v>
      </c>
      <c r="Q6025" s="143">
        <f t="shared" si="6562"/>
        <v>713</v>
      </c>
      <c r="R6025" s="188">
        <f t="shared" si="6565"/>
        <v>36641.64</v>
      </c>
      <c r="T6025">
        <v>42576.26</v>
      </c>
      <c r="U6025" s="190">
        <f t="shared" si="6566"/>
        <v>0.86061199363213203</v>
      </c>
    </row>
    <row r="6026" spans="1:21" x14ac:dyDescent="0.2">
      <c r="A6026" s="178">
        <v>42986</v>
      </c>
      <c r="B6026" s="180">
        <v>1</v>
      </c>
      <c r="C6026" t="s">
        <v>349</v>
      </c>
      <c r="D6026">
        <v>22</v>
      </c>
      <c r="E6026">
        <v>17</v>
      </c>
      <c r="F6026">
        <v>15</v>
      </c>
      <c r="G6026">
        <v>0.5</v>
      </c>
      <c r="H6026" s="184">
        <f t="shared" ref="H6026:L6026" si="6571">H6002</f>
        <v>0.95833333333333337</v>
      </c>
      <c r="I6026" s="185">
        <f t="shared" si="6571"/>
        <v>389</v>
      </c>
      <c r="J6026" s="185">
        <f t="shared" si="6571"/>
        <v>265</v>
      </c>
      <c r="K6026" s="185">
        <f t="shared" si="6571"/>
        <v>2985</v>
      </c>
      <c r="L6026" s="185">
        <f t="shared" si="6571"/>
        <v>1111</v>
      </c>
      <c r="M6026" s="147"/>
      <c r="N6026" s="143">
        <f t="shared" si="6564"/>
        <v>8558</v>
      </c>
      <c r="O6026" s="143">
        <f t="shared" si="6560"/>
        <v>4505</v>
      </c>
      <c r="P6026" s="143">
        <f t="shared" si="6561"/>
        <v>44775</v>
      </c>
      <c r="Q6026" s="143">
        <f t="shared" si="6562"/>
        <v>555.5</v>
      </c>
      <c r="R6026" s="188">
        <f t="shared" si="6565"/>
        <v>58393.5</v>
      </c>
      <c r="T6026">
        <v>39800.730000000003</v>
      </c>
      <c r="U6026" s="190">
        <f t="shared" si="6566"/>
        <v>1.4671464568614696</v>
      </c>
    </row>
    <row r="6027" spans="1:21" x14ac:dyDescent="0.2">
      <c r="A6027" s="178">
        <v>42987</v>
      </c>
      <c r="B6027" s="179">
        <v>4.1666666666666664E-2</v>
      </c>
      <c r="C6027" t="s">
        <v>349</v>
      </c>
      <c r="D6027">
        <v>11.15</v>
      </c>
      <c r="E6027">
        <v>8.61</v>
      </c>
      <c r="F6027">
        <v>9.5</v>
      </c>
      <c r="G6027">
        <v>0.5</v>
      </c>
      <c r="H6027" s="184">
        <f t="shared" ref="H6027:L6027" si="6572">H6003</f>
        <v>1</v>
      </c>
      <c r="I6027" s="185">
        <f t="shared" si="6572"/>
        <v>362</v>
      </c>
      <c r="J6027" s="185">
        <f t="shared" si="6572"/>
        <v>243</v>
      </c>
      <c r="K6027" s="185">
        <f t="shared" si="6572"/>
        <v>2985</v>
      </c>
      <c r="L6027" s="185">
        <f t="shared" si="6572"/>
        <v>1111</v>
      </c>
      <c r="M6027" s="147"/>
      <c r="N6027" s="143">
        <f t="shared" si="6564"/>
        <v>4036.3</v>
      </c>
      <c r="O6027" s="143">
        <f t="shared" si="6560"/>
        <v>2092.23</v>
      </c>
      <c r="P6027" s="143">
        <f t="shared" si="6561"/>
        <v>28357.5</v>
      </c>
      <c r="Q6027" s="143">
        <f t="shared" si="6562"/>
        <v>555.5</v>
      </c>
      <c r="R6027" s="188">
        <f t="shared" si="6565"/>
        <v>35041.53</v>
      </c>
      <c r="T6027">
        <v>36833.519999999997</v>
      </c>
      <c r="U6027" s="190">
        <f t="shared" si="6566"/>
        <v>0.95134893434024226</v>
      </c>
    </row>
    <row r="6028" spans="1:21" x14ac:dyDescent="0.2">
      <c r="A6028" s="178">
        <v>42987</v>
      </c>
      <c r="B6028" s="179">
        <v>8.3333333333333329E-2</v>
      </c>
      <c r="C6028" t="s">
        <v>349</v>
      </c>
      <c r="D6028">
        <v>5.35</v>
      </c>
      <c r="E6028">
        <v>1.58</v>
      </c>
      <c r="F6028">
        <v>10</v>
      </c>
      <c r="G6028">
        <v>0.5</v>
      </c>
      <c r="H6028" s="184">
        <f t="shared" ref="H6028:L6028" si="6573">H6004</f>
        <v>4.1666666666666664E-2</v>
      </c>
      <c r="I6028" s="185">
        <f t="shared" si="6573"/>
        <v>294</v>
      </c>
      <c r="J6028" s="185">
        <f t="shared" si="6573"/>
        <v>212</v>
      </c>
      <c r="K6028" s="185">
        <f t="shared" si="6573"/>
        <v>2985</v>
      </c>
      <c r="L6028" s="185">
        <f t="shared" si="6573"/>
        <v>1111</v>
      </c>
      <c r="M6028" s="147"/>
      <c r="N6028" s="143">
        <f t="shared" si="6564"/>
        <v>1572.8999999999999</v>
      </c>
      <c r="O6028" s="143">
        <f t="shared" si="6560"/>
        <v>334.96000000000004</v>
      </c>
      <c r="P6028" s="143">
        <f t="shared" si="6561"/>
        <v>29850</v>
      </c>
      <c r="Q6028" s="143">
        <f t="shared" si="6562"/>
        <v>555.5</v>
      </c>
      <c r="R6028" s="188">
        <f t="shared" si="6565"/>
        <v>32313.360000000001</v>
      </c>
      <c r="T6028">
        <v>34164.61</v>
      </c>
      <c r="U6028" s="190">
        <f t="shared" si="6566"/>
        <v>0.94581381142650245</v>
      </c>
    </row>
    <row r="6029" spans="1:21" x14ac:dyDescent="0.2">
      <c r="A6029" s="178">
        <v>42987</v>
      </c>
      <c r="B6029" s="179">
        <v>0.125</v>
      </c>
      <c r="C6029" t="s">
        <v>349</v>
      </c>
      <c r="D6029">
        <v>5</v>
      </c>
      <c r="E6029">
        <v>1</v>
      </c>
      <c r="F6029">
        <v>10</v>
      </c>
      <c r="G6029">
        <v>0.99</v>
      </c>
      <c r="H6029" s="184">
        <f t="shared" ref="H6029:L6029" si="6574">H6005</f>
        <v>8.3333333333333329E-2</v>
      </c>
      <c r="I6029" s="185">
        <f t="shared" si="6574"/>
        <v>236</v>
      </c>
      <c r="J6029" s="185">
        <f t="shared" si="6574"/>
        <v>179</v>
      </c>
      <c r="K6029" s="185">
        <f t="shared" si="6574"/>
        <v>2985</v>
      </c>
      <c r="L6029" s="185">
        <f t="shared" si="6574"/>
        <v>1111</v>
      </c>
      <c r="M6029" s="147"/>
      <c r="N6029" s="143">
        <f t="shared" si="6564"/>
        <v>1180</v>
      </c>
      <c r="O6029" s="143">
        <f t="shared" si="6560"/>
        <v>179</v>
      </c>
      <c r="P6029" s="143">
        <f t="shared" si="6561"/>
        <v>29850</v>
      </c>
      <c r="Q6029" s="143">
        <f t="shared" si="6562"/>
        <v>1099.8900000000001</v>
      </c>
      <c r="R6029" s="188">
        <f t="shared" si="6565"/>
        <v>32308.89</v>
      </c>
      <c r="T6029">
        <v>32214</v>
      </c>
      <c r="U6029" s="190">
        <f t="shared" si="6566"/>
        <v>1.0029456137083255</v>
      </c>
    </row>
    <row r="6030" spans="1:21" x14ac:dyDescent="0.2">
      <c r="A6030" s="178">
        <v>42987</v>
      </c>
      <c r="B6030" s="179">
        <v>0.16666666666666666</v>
      </c>
      <c r="C6030" t="s">
        <v>349</v>
      </c>
      <c r="D6030">
        <v>5</v>
      </c>
      <c r="E6030">
        <v>1.1299999999999999</v>
      </c>
      <c r="F6030">
        <v>9.5</v>
      </c>
      <c r="G6030">
        <v>0.99</v>
      </c>
      <c r="H6030" s="184">
        <f t="shared" ref="H6030:L6030" si="6575">H6006</f>
        <v>0.125</v>
      </c>
      <c r="I6030" s="185">
        <f t="shared" si="6575"/>
        <v>201</v>
      </c>
      <c r="J6030" s="185">
        <f t="shared" si="6575"/>
        <v>205</v>
      </c>
      <c r="K6030" s="185">
        <f t="shared" si="6575"/>
        <v>2985</v>
      </c>
      <c r="L6030" s="185">
        <f t="shared" si="6575"/>
        <v>1717</v>
      </c>
      <c r="M6030" s="147"/>
      <c r="N6030" s="143">
        <f t="shared" si="6564"/>
        <v>1005</v>
      </c>
      <c r="O6030" s="143">
        <f t="shared" si="6560"/>
        <v>231.64999999999998</v>
      </c>
      <c r="P6030" s="143">
        <f t="shared" si="6561"/>
        <v>28357.5</v>
      </c>
      <c r="Q6030" s="143">
        <f t="shared" si="6562"/>
        <v>1699.83</v>
      </c>
      <c r="R6030" s="188">
        <f t="shared" si="6565"/>
        <v>31293.980000000003</v>
      </c>
      <c r="T6030">
        <v>30924.959999999999</v>
      </c>
      <c r="U6030" s="190">
        <f t="shared" si="6566"/>
        <v>1.0119327559356586</v>
      </c>
    </row>
    <row r="6031" spans="1:21" x14ac:dyDescent="0.2">
      <c r="A6031" s="178">
        <v>42987</v>
      </c>
      <c r="B6031" s="179">
        <v>0.20833333333333334</v>
      </c>
      <c r="C6031" t="s">
        <v>349</v>
      </c>
      <c r="D6031">
        <v>3.66</v>
      </c>
      <c r="E6031">
        <v>2.61</v>
      </c>
      <c r="F6031">
        <v>9.5</v>
      </c>
      <c r="G6031">
        <v>0.99</v>
      </c>
      <c r="H6031" s="184">
        <f t="shared" ref="H6031:L6031" si="6576">H6007</f>
        <v>0.16666666666666666</v>
      </c>
      <c r="I6031" s="185">
        <f t="shared" si="6576"/>
        <v>185</v>
      </c>
      <c r="J6031" s="185">
        <f t="shared" si="6576"/>
        <v>205</v>
      </c>
      <c r="K6031" s="185">
        <f t="shared" si="6576"/>
        <v>2985</v>
      </c>
      <c r="L6031" s="185">
        <f t="shared" si="6576"/>
        <v>1717</v>
      </c>
      <c r="M6031" s="147"/>
      <c r="N6031" s="143">
        <f t="shared" si="6564"/>
        <v>677.1</v>
      </c>
      <c r="O6031" s="143">
        <f t="shared" si="6560"/>
        <v>535.04999999999995</v>
      </c>
      <c r="P6031" s="143">
        <f t="shared" si="6561"/>
        <v>28357.5</v>
      </c>
      <c r="Q6031" s="143">
        <f t="shared" si="6562"/>
        <v>1699.83</v>
      </c>
      <c r="R6031" s="188">
        <f t="shared" si="6565"/>
        <v>31269.480000000003</v>
      </c>
      <c r="T6031">
        <v>29982.43</v>
      </c>
      <c r="U6031" s="190">
        <f t="shared" si="6566"/>
        <v>1.0429268074669065</v>
      </c>
    </row>
    <row r="6032" spans="1:21" x14ac:dyDescent="0.2">
      <c r="A6032" s="178">
        <v>42987</v>
      </c>
      <c r="B6032" s="179">
        <v>0.25</v>
      </c>
      <c r="C6032" t="s">
        <v>349</v>
      </c>
      <c r="D6032">
        <v>10.19</v>
      </c>
      <c r="E6032">
        <v>11.97</v>
      </c>
      <c r="F6032">
        <v>10</v>
      </c>
      <c r="G6032">
        <v>0.99</v>
      </c>
      <c r="H6032" s="184">
        <f t="shared" ref="H6032:L6032" si="6577">H6008</f>
        <v>0.20833333333333334</v>
      </c>
      <c r="I6032" s="185">
        <f t="shared" si="6577"/>
        <v>207</v>
      </c>
      <c r="J6032" s="185">
        <f t="shared" si="6577"/>
        <v>283</v>
      </c>
      <c r="K6032" s="185">
        <f t="shared" si="6577"/>
        <v>2985</v>
      </c>
      <c r="L6032" s="185">
        <f t="shared" si="6577"/>
        <v>1717</v>
      </c>
      <c r="M6032" s="147"/>
      <c r="N6032" s="143">
        <f t="shared" si="6564"/>
        <v>2109.33</v>
      </c>
      <c r="O6032" s="143">
        <f t="shared" si="6560"/>
        <v>3387.51</v>
      </c>
      <c r="P6032" s="143">
        <f t="shared" si="6561"/>
        <v>29850</v>
      </c>
      <c r="Q6032" s="143">
        <f t="shared" si="6562"/>
        <v>1699.83</v>
      </c>
      <c r="R6032" s="188">
        <f t="shared" si="6565"/>
        <v>37046.67</v>
      </c>
      <c r="T6032">
        <v>29540.3</v>
      </c>
      <c r="U6032" s="190">
        <f t="shared" si="6566"/>
        <v>1.2541060855847774</v>
      </c>
    </row>
    <row r="6033" spans="1:21" x14ac:dyDescent="0.2">
      <c r="A6033" s="178">
        <v>42987</v>
      </c>
      <c r="B6033" s="179">
        <v>0.29166666666666669</v>
      </c>
      <c r="C6033" t="s">
        <v>349</v>
      </c>
      <c r="D6033">
        <v>5.56</v>
      </c>
      <c r="E6033">
        <v>25</v>
      </c>
      <c r="F6033">
        <v>14.5</v>
      </c>
      <c r="G6033">
        <v>2</v>
      </c>
      <c r="H6033" s="184">
        <f t="shared" ref="H6033:L6033" si="6578">H6009</f>
        <v>0.25</v>
      </c>
      <c r="I6033" s="185">
        <f t="shared" si="6578"/>
        <v>327</v>
      </c>
      <c r="J6033" s="185">
        <f t="shared" si="6578"/>
        <v>438</v>
      </c>
      <c r="K6033" s="185">
        <f t="shared" si="6578"/>
        <v>2985</v>
      </c>
      <c r="L6033" s="185">
        <f t="shared" si="6578"/>
        <v>1717</v>
      </c>
      <c r="M6033" s="147"/>
      <c r="N6033" s="143">
        <f t="shared" si="6564"/>
        <v>1818.12</v>
      </c>
      <c r="O6033" s="143">
        <f t="shared" si="6560"/>
        <v>10950</v>
      </c>
      <c r="P6033" s="143">
        <f t="shared" si="6561"/>
        <v>43282.5</v>
      </c>
      <c r="Q6033" s="143">
        <f t="shared" si="6562"/>
        <v>3434</v>
      </c>
      <c r="R6033" s="188">
        <f t="shared" si="6565"/>
        <v>59484.619999999995</v>
      </c>
      <c r="T6033">
        <v>29691.83</v>
      </c>
      <c r="U6033" s="190">
        <f t="shared" si="6566"/>
        <v>2.0034002619575819</v>
      </c>
    </row>
    <row r="6034" spans="1:21" x14ac:dyDescent="0.2">
      <c r="A6034" s="178">
        <v>42987</v>
      </c>
      <c r="B6034" s="179">
        <v>0.33333333333333331</v>
      </c>
      <c r="C6034" t="s">
        <v>349</v>
      </c>
      <c r="D6034">
        <v>4.46</v>
      </c>
      <c r="E6034">
        <v>3</v>
      </c>
      <c r="F6034">
        <v>9.5</v>
      </c>
      <c r="G6034">
        <v>1.25</v>
      </c>
      <c r="H6034" s="184">
        <f t="shared" ref="H6034:L6034" si="6579">H6010</f>
        <v>0.29166666666666669</v>
      </c>
      <c r="I6034" s="185">
        <f t="shared" si="6579"/>
        <v>249</v>
      </c>
      <c r="J6034" s="185">
        <f t="shared" si="6579"/>
        <v>556</v>
      </c>
      <c r="K6034" s="185">
        <f t="shared" si="6579"/>
        <v>2872</v>
      </c>
      <c r="L6034" s="185">
        <f t="shared" si="6579"/>
        <v>2219</v>
      </c>
      <c r="M6034" s="147"/>
      <c r="N6034" s="143">
        <f t="shared" si="6564"/>
        <v>1110.54</v>
      </c>
      <c r="O6034" s="143">
        <f t="shared" si="6560"/>
        <v>1668</v>
      </c>
      <c r="P6034" s="143">
        <f t="shared" si="6561"/>
        <v>27284</v>
      </c>
      <c r="Q6034" s="143">
        <f t="shared" si="6562"/>
        <v>2773.75</v>
      </c>
      <c r="R6034" s="188">
        <f t="shared" si="6565"/>
        <v>32836.29</v>
      </c>
      <c r="T6034">
        <v>30436.959999999999</v>
      </c>
      <c r="U6034" s="190">
        <f t="shared" si="6566"/>
        <v>1.0788294888845666</v>
      </c>
    </row>
    <row r="6035" spans="1:21" x14ac:dyDescent="0.2">
      <c r="A6035" s="178">
        <v>42987</v>
      </c>
      <c r="B6035" s="179">
        <v>0.375</v>
      </c>
      <c r="C6035" t="s">
        <v>349</v>
      </c>
      <c r="D6035">
        <v>15.61</v>
      </c>
      <c r="E6035">
        <v>13.8</v>
      </c>
      <c r="F6035">
        <v>14</v>
      </c>
      <c r="G6035">
        <v>1.44</v>
      </c>
      <c r="H6035" s="184">
        <f t="shared" ref="H6035:L6035" si="6580">H6011</f>
        <v>0.33333333333333331</v>
      </c>
      <c r="I6035" s="185">
        <f t="shared" si="6580"/>
        <v>256</v>
      </c>
      <c r="J6035" s="185">
        <f t="shared" si="6580"/>
        <v>306</v>
      </c>
      <c r="K6035" s="185">
        <f t="shared" si="6580"/>
        <v>2872</v>
      </c>
      <c r="L6035" s="185">
        <f t="shared" si="6580"/>
        <v>2219</v>
      </c>
      <c r="M6035" s="147"/>
      <c r="N6035" s="143">
        <f t="shared" si="6564"/>
        <v>3996.16</v>
      </c>
      <c r="O6035" s="143">
        <f t="shared" si="6560"/>
        <v>4222.8</v>
      </c>
      <c r="P6035" s="143">
        <f t="shared" si="6561"/>
        <v>40208</v>
      </c>
      <c r="Q6035" s="143">
        <f t="shared" si="6562"/>
        <v>3195.3599999999997</v>
      </c>
      <c r="R6035" s="188">
        <f t="shared" si="6565"/>
        <v>51622.32</v>
      </c>
      <c r="T6035">
        <v>30865.29</v>
      </c>
      <c r="U6035" s="190">
        <f t="shared" si="6566"/>
        <v>1.6725039680495468</v>
      </c>
    </row>
    <row r="6036" spans="1:21" x14ac:dyDescent="0.2">
      <c r="A6036" s="178">
        <v>42987</v>
      </c>
      <c r="B6036" s="179">
        <v>0.41666666666666669</v>
      </c>
      <c r="C6036" t="s">
        <v>349</v>
      </c>
      <c r="D6036">
        <v>20</v>
      </c>
      <c r="E6036">
        <v>12.5</v>
      </c>
      <c r="F6036">
        <v>12.5</v>
      </c>
      <c r="G6036">
        <v>1.53</v>
      </c>
      <c r="H6036" s="184">
        <f t="shared" ref="H6036:L6036" si="6581">H6012</f>
        <v>0.375</v>
      </c>
      <c r="I6036" s="185">
        <f t="shared" si="6581"/>
        <v>156</v>
      </c>
      <c r="J6036" s="185">
        <f t="shared" si="6581"/>
        <v>343</v>
      </c>
      <c r="K6036" s="185">
        <f t="shared" si="6581"/>
        <v>2872</v>
      </c>
      <c r="L6036" s="185">
        <f t="shared" si="6581"/>
        <v>2219</v>
      </c>
      <c r="M6036" s="147"/>
      <c r="N6036" s="143">
        <f t="shared" si="6564"/>
        <v>3120</v>
      </c>
      <c r="O6036" s="143">
        <f t="shared" si="6560"/>
        <v>4287.5</v>
      </c>
      <c r="P6036" s="143">
        <f t="shared" si="6561"/>
        <v>35900</v>
      </c>
      <c r="Q6036" s="143">
        <f t="shared" si="6562"/>
        <v>3395.07</v>
      </c>
      <c r="R6036" s="188">
        <f t="shared" si="6565"/>
        <v>46702.57</v>
      </c>
      <c r="T6036">
        <v>32779.64</v>
      </c>
      <c r="U6036" s="190">
        <f t="shared" si="6566"/>
        <v>1.4247432247578069</v>
      </c>
    </row>
    <row r="6037" spans="1:21" x14ac:dyDescent="0.2">
      <c r="A6037" s="178">
        <v>42987</v>
      </c>
      <c r="B6037" s="179">
        <v>0.45833333333333331</v>
      </c>
      <c r="C6037" t="s">
        <v>349</v>
      </c>
      <c r="D6037">
        <v>7.37</v>
      </c>
      <c r="E6037">
        <v>9.11</v>
      </c>
      <c r="F6037">
        <v>9.11</v>
      </c>
      <c r="G6037">
        <v>2.99</v>
      </c>
      <c r="H6037" s="184">
        <f t="shared" ref="H6037:L6037" si="6582">H6013</f>
        <v>0.41666666666666669</v>
      </c>
      <c r="I6037" s="185">
        <f t="shared" si="6582"/>
        <v>196</v>
      </c>
      <c r="J6037" s="185">
        <f t="shared" si="6582"/>
        <v>315</v>
      </c>
      <c r="K6037" s="185">
        <f t="shared" si="6582"/>
        <v>2872</v>
      </c>
      <c r="L6037" s="185">
        <f t="shared" si="6582"/>
        <v>2219</v>
      </c>
      <c r="M6037" s="147"/>
      <c r="N6037" s="143">
        <f t="shared" si="6564"/>
        <v>1444.52</v>
      </c>
      <c r="O6037" s="143">
        <f t="shared" si="6560"/>
        <v>2869.6499999999996</v>
      </c>
      <c r="P6037" s="143">
        <f t="shared" si="6561"/>
        <v>26163.919999999998</v>
      </c>
      <c r="Q6037" s="143">
        <f t="shared" si="6562"/>
        <v>6634.81</v>
      </c>
      <c r="R6037" s="188">
        <f t="shared" si="6565"/>
        <v>37112.899999999994</v>
      </c>
      <c r="T6037">
        <v>35559.49</v>
      </c>
      <c r="U6037" s="190">
        <f t="shared" si="6566"/>
        <v>1.0436848222513877</v>
      </c>
    </row>
    <row r="6038" spans="1:21" x14ac:dyDescent="0.2">
      <c r="A6038" s="178">
        <v>42987</v>
      </c>
      <c r="B6038" s="179">
        <v>0.5</v>
      </c>
      <c r="C6038" t="s">
        <v>349</v>
      </c>
      <c r="D6038">
        <v>2.61</v>
      </c>
      <c r="E6038">
        <v>4.76</v>
      </c>
      <c r="F6038">
        <v>5.76</v>
      </c>
      <c r="G6038">
        <v>2.99</v>
      </c>
      <c r="H6038" s="184">
        <f t="shared" ref="H6038:L6038" si="6583">H6014</f>
        <v>0.45833333333333331</v>
      </c>
      <c r="I6038" s="185">
        <f t="shared" si="6583"/>
        <v>226</v>
      </c>
      <c r="J6038" s="185">
        <f t="shared" si="6583"/>
        <v>326</v>
      </c>
      <c r="K6038" s="185">
        <f t="shared" si="6583"/>
        <v>2842</v>
      </c>
      <c r="L6038" s="185">
        <f t="shared" si="6583"/>
        <v>1635</v>
      </c>
      <c r="M6038" s="147"/>
      <c r="N6038" s="143">
        <f t="shared" si="6564"/>
        <v>589.86</v>
      </c>
      <c r="O6038" s="143">
        <f t="shared" si="6560"/>
        <v>1551.76</v>
      </c>
      <c r="P6038" s="143">
        <f t="shared" si="6561"/>
        <v>16369.92</v>
      </c>
      <c r="Q6038" s="143">
        <f t="shared" si="6562"/>
        <v>4888.6500000000005</v>
      </c>
      <c r="R6038" s="188">
        <f t="shared" si="6565"/>
        <v>23400.190000000002</v>
      </c>
      <c r="T6038">
        <v>38282.949999999997</v>
      </c>
      <c r="U6038" s="190">
        <f t="shared" si="6566"/>
        <v>0.61124312520325641</v>
      </c>
    </row>
    <row r="6039" spans="1:21" x14ac:dyDescent="0.2">
      <c r="A6039" s="178">
        <v>42987</v>
      </c>
      <c r="B6039" s="179">
        <v>0.54166666666666663</v>
      </c>
      <c r="C6039" t="s">
        <v>349</v>
      </c>
      <c r="D6039">
        <v>2.61</v>
      </c>
      <c r="E6039">
        <v>5.43</v>
      </c>
      <c r="F6039">
        <v>7.11</v>
      </c>
      <c r="G6039">
        <v>3.83</v>
      </c>
      <c r="H6039" s="184">
        <f t="shared" ref="H6039:L6039" si="6584">H6015</f>
        <v>0.5</v>
      </c>
      <c r="I6039" s="185">
        <f t="shared" si="6584"/>
        <v>222</v>
      </c>
      <c r="J6039" s="185">
        <f t="shared" si="6584"/>
        <v>319</v>
      </c>
      <c r="K6039" s="185">
        <f t="shared" si="6584"/>
        <v>2842</v>
      </c>
      <c r="L6039" s="185">
        <f t="shared" si="6584"/>
        <v>1635</v>
      </c>
      <c r="M6039" s="147"/>
      <c r="N6039" s="143">
        <f t="shared" si="6564"/>
        <v>579.41999999999996</v>
      </c>
      <c r="O6039" s="143">
        <f t="shared" si="6560"/>
        <v>1732.1699999999998</v>
      </c>
      <c r="P6039" s="143">
        <f t="shared" si="6561"/>
        <v>20206.620000000003</v>
      </c>
      <c r="Q6039" s="143">
        <f t="shared" si="6562"/>
        <v>6262.05</v>
      </c>
      <c r="R6039" s="188">
        <f t="shared" si="6565"/>
        <v>28780.260000000002</v>
      </c>
      <c r="T6039">
        <v>40704.76</v>
      </c>
      <c r="U6039" s="190">
        <f t="shared" si="6566"/>
        <v>0.70704900360547518</v>
      </c>
    </row>
    <row r="6040" spans="1:21" x14ac:dyDescent="0.2">
      <c r="A6040" s="178">
        <v>42987</v>
      </c>
      <c r="B6040" s="179">
        <v>0.58333333333333337</v>
      </c>
      <c r="C6040" t="s">
        <v>349</v>
      </c>
      <c r="D6040">
        <v>1</v>
      </c>
      <c r="E6040">
        <v>4.9000000000000004</v>
      </c>
      <c r="F6040">
        <v>7.61</v>
      </c>
      <c r="G6040">
        <v>4.9000000000000004</v>
      </c>
      <c r="H6040" s="184">
        <f t="shared" ref="H6040:L6040" si="6585">H6016</f>
        <v>0.54166666666666663</v>
      </c>
      <c r="I6040" s="185">
        <f t="shared" si="6585"/>
        <v>195</v>
      </c>
      <c r="J6040" s="185">
        <f t="shared" si="6585"/>
        <v>299</v>
      </c>
      <c r="K6040" s="185">
        <f t="shared" si="6585"/>
        <v>2842</v>
      </c>
      <c r="L6040" s="185">
        <f t="shared" si="6585"/>
        <v>1635</v>
      </c>
      <c r="M6040" s="147"/>
      <c r="N6040" s="143">
        <f t="shared" si="6564"/>
        <v>195</v>
      </c>
      <c r="O6040" s="143">
        <f t="shared" si="6560"/>
        <v>1465.1000000000001</v>
      </c>
      <c r="P6040" s="143">
        <f t="shared" si="6561"/>
        <v>21627.620000000003</v>
      </c>
      <c r="Q6040" s="143">
        <f t="shared" si="6562"/>
        <v>8011.5000000000009</v>
      </c>
      <c r="R6040" s="188">
        <f t="shared" si="6565"/>
        <v>31299.22</v>
      </c>
      <c r="T6040">
        <v>43040.41</v>
      </c>
      <c r="U6040" s="190">
        <f t="shared" si="6566"/>
        <v>0.7272054332196185</v>
      </c>
    </row>
    <row r="6041" spans="1:21" x14ac:dyDescent="0.2">
      <c r="A6041" s="178">
        <v>42987</v>
      </c>
      <c r="B6041" s="179">
        <v>0.625</v>
      </c>
      <c r="C6041" t="s">
        <v>349</v>
      </c>
      <c r="D6041">
        <v>1.17</v>
      </c>
      <c r="E6041">
        <v>7.51</v>
      </c>
      <c r="F6041">
        <v>10</v>
      </c>
      <c r="G6041">
        <v>0.97</v>
      </c>
      <c r="H6041" s="184">
        <f t="shared" ref="H6041:L6041" si="6586">H6017</f>
        <v>0.58333333333333337</v>
      </c>
      <c r="I6041" s="185">
        <f t="shared" si="6586"/>
        <v>205</v>
      </c>
      <c r="J6041" s="185">
        <f t="shared" si="6586"/>
        <v>237</v>
      </c>
      <c r="K6041" s="185">
        <f t="shared" si="6586"/>
        <v>2842</v>
      </c>
      <c r="L6041" s="185">
        <f t="shared" si="6586"/>
        <v>1635</v>
      </c>
      <c r="M6041" s="147"/>
      <c r="N6041" s="143">
        <f t="shared" si="6564"/>
        <v>239.85</v>
      </c>
      <c r="O6041" s="143">
        <f t="shared" si="6560"/>
        <v>1779.87</v>
      </c>
      <c r="P6041" s="143">
        <f t="shared" si="6561"/>
        <v>28420</v>
      </c>
      <c r="Q6041" s="143">
        <f t="shared" si="6562"/>
        <v>1585.95</v>
      </c>
      <c r="R6041" s="188">
        <f t="shared" si="6565"/>
        <v>32025.670000000002</v>
      </c>
      <c r="T6041">
        <v>45321.62</v>
      </c>
      <c r="U6041" s="190">
        <f t="shared" si="6566"/>
        <v>0.70663118396915203</v>
      </c>
    </row>
    <row r="6042" spans="1:21" x14ac:dyDescent="0.2">
      <c r="A6042" s="178">
        <v>42987</v>
      </c>
      <c r="B6042" s="179">
        <v>0.66666666666666663</v>
      </c>
      <c r="C6042" t="s">
        <v>349</v>
      </c>
      <c r="D6042">
        <v>2.11</v>
      </c>
      <c r="E6042">
        <v>12.16</v>
      </c>
      <c r="F6042">
        <v>17.16</v>
      </c>
      <c r="G6042">
        <v>0.97</v>
      </c>
      <c r="H6042" s="184">
        <f t="shared" ref="H6042:L6042" si="6587">H6018</f>
        <v>0.625</v>
      </c>
      <c r="I6042" s="185">
        <f t="shared" si="6587"/>
        <v>212</v>
      </c>
      <c r="J6042" s="185">
        <f t="shared" si="6587"/>
        <v>213</v>
      </c>
      <c r="K6042" s="185">
        <f t="shared" si="6587"/>
        <v>2842</v>
      </c>
      <c r="L6042" s="185">
        <f t="shared" si="6587"/>
        <v>1380</v>
      </c>
      <c r="M6042" s="147"/>
      <c r="N6042" s="143">
        <f t="shared" si="6564"/>
        <v>447.32</v>
      </c>
      <c r="O6042" s="143">
        <f t="shared" si="6560"/>
        <v>2590.08</v>
      </c>
      <c r="P6042" s="143">
        <f t="shared" si="6561"/>
        <v>48768.72</v>
      </c>
      <c r="Q6042" s="143">
        <f t="shared" si="6562"/>
        <v>1338.6</v>
      </c>
      <c r="R6042" s="188">
        <f t="shared" si="6565"/>
        <v>53144.72</v>
      </c>
      <c r="T6042">
        <v>47306.97</v>
      </c>
      <c r="U6042" s="190">
        <f t="shared" si="6566"/>
        <v>1.1234014776258128</v>
      </c>
    </row>
    <row r="6043" spans="1:21" x14ac:dyDescent="0.2">
      <c r="A6043" s="178">
        <v>42987</v>
      </c>
      <c r="B6043" s="179">
        <v>0.70833333333333337</v>
      </c>
      <c r="C6043" t="s">
        <v>349</v>
      </c>
      <c r="D6043">
        <v>2.11</v>
      </c>
      <c r="E6043">
        <v>13</v>
      </c>
      <c r="F6043">
        <v>19.18</v>
      </c>
      <c r="G6043">
        <v>0.97</v>
      </c>
      <c r="H6043" s="184">
        <f t="shared" ref="H6043:L6043" si="6588">H6019</f>
        <v>0.66666666666666663</v>
      </c>
      <c r="I6043" s="185">
        <f t="shared" si="6588"/>
        <v>191</v>
      </c>
      <c r="J6043" s="185">
        <f t="shared" si="6588"/>
        <v>237</v>
      </c>
      <c r="K6043" s="185">
        <f t="shared" si="6588"/>
        <v>2842</v>
      </c>
      <c r="L6043" s="185">
        <f t="shared" si="6588"/>
        <v>1380</v>
      </c>
      <c r="M6043" s="147"/>
      <c r="N6043" s="143">
        <f t="shared" si="6564"/>
        <v>403.01</v>
      </c>
      <c r="O6043" s="143">
        <f t="shared" si="6560"/>
        <v>3081</v>
      </c>
      <c r="P6043" s="143">
        <f t="shared" si="6561"/>
        <v>54509.56</v>
      </c>
      <c r="Q6043" s="143">
        <f t="shared" si="6562"/>
        <v>1338.6</v>
      </c>
      <c r="R6043" s="188">
        <f t="shared" si="6565"/>
        <v>59332.17</v>
      </c>
      <c r="T6043">
        <v>48885.5</v>
      </c>
      <c r="U6043" s="190">
        <f t="shared" si="6566"/>
        <v>1.2136966994303013</v>
      </c>
    </row>
    <row r="6044" spans="1:21" x14ac:dyDescent="0.2">
      <c r="A6044" s="178">
        <v>42987</v>
      </c>
      <c r="B6044" s="179">
        <v>0.75</v>
      </c>
      <c r="C6044" t="s">
        <v>349</v>
      </c>
      <c r="D6044">
        <v>5</v>
      </c>
      <c r="E6044">
        <v>8.07</v>
      </c>
      <c r="F6044">
        <v>10.98</v>
      </c>
      <c r="G6044">
        <v>0.97</v>
      </c>
      <c r="H6044" s="184">
        <f t="shared" ref="H6044:L6044" si="6589">H6020</f>
        <v>0.70833333333333337</v>
      </c>
      <c r="I6044" s="185">
        <f t="shared" si="6589"/>
        <v>218</v>
      </c>
      <c r="J6044" s="185">
        <f t="shared" si="6589"/>
        <v>258</v>
      </c>
      <c r="K6044" s="185">
        <f t="shared" si="6589"/>
        <v>2842</v>
      </c>
      <c r="L6044" s="185">
        <f t="shared" si="6589"/>
        <v>1380</v>
      </c>
      <c r="M6044" s="147"/>
      <c r="N6044" s="143">
        <f t="shared" si="6564"/>
        <v>1090</v>
      </c>
      <c r="O6044" s="143">
        <f t="shared" si="6560"/>
        <v>2082.06</v>
      </c>
      <c r="P6044" s="143">
        <f t="shared" si="6561"/>
        <v>31205.16</v>
      </c>
      <c r="Q6044" s="143">
        <f t="shared" si="6562"/>
        <v>1338.6</v>
      </c>
      <c r="R6044" s="188">
        <f t="shared" si="6565"/>
        <v>35715.82</v>
      </c>
      <c r="T6044">
        <v>49892.35</v>
      </c>
      <c r="U6044" s="190">
        <f t="shared" si="6566"/>
        <v>0.71585764150215414</v>
      </c>
    </row>
    <row r="6045" spans="1:21" x14ac:dyDescent="0.2">
      <c r="A6045" s="178">
        <v>42987</v>
      </c>
      <c r="B6045" s="179">
        <v>0.79166666666666663</v>
      </c>
      <c r="C6045" t="s">
        <v>349</v>
      </c>
      <c r="D6045">
        <v>10.53</v>
      </c>
      <c r="E6045">
        <v>5.77</v>
      </c>
      <c r="F6045">
        <v>9.89</v>
      </c>
      <c r="G6045">
        <v>2.5</v>
      </c>
      <c r="H6045" s="184">
        <f t="shared" ref="H6045:L6045" si="6590">H6021</f>
        <v>0.75</v>
      </c>
      <c r="I6045" s="185">
        <f t="shared" si="6590"/>
        <v>240</v>
      </c>
      <c r="J6045" s="185">
        <f t="shared" si="6590"/>
        <v>365</v>
      </c>
      <c r="K6045" s="185">
        <f t="shared" si="6590"/>
        <v>2842</v>
      </c>
      <c r="L6045" s="185">
        <f t="shared" si="6590"/>
        <v>1380</v>
      </c>
      <c r="M6045" s="147"/>
      <c r="N6045" s="143">
        <f t="shared" si="6564"/>
        <v>2527.1999999999998</v>
      </c>
      <c r="O6045" s="143">
        <f t="shared" si="6560"/>
        <v>2106.0499999999997</v>
      </c>
      <c r="P6045" s="143">
        <f t="shared" si="6561"/>
        <v>28107.38</v>
      </c>
      <c r="Q6045" s="143">
        <f t="shared" si="6562"/>
        <v>3450</v>
      </c>
      <c r="R6045" s="188">
        <f t="shared" si="6565"/>
        <v>36190.630000000005</v>
      </c>
      <c r="T6045">
        <v>49773.31</v>
      </c>
      <c r="U6045" s="190">
        <f t="shared" si="6566"/>
        <v>0.72710916754381028</v>
      </c>
    </row>
    <row r="6046" spans="1:21" x14ac:dyDescent="0.2">
      <c r="A6046" s="178">
        <v>42987</v>
      </c>
      <c r="B6046" s="179">
        <v>0.83333333333333337</v>
      </c>
      <c r="C6046" t="s">
        <v>349</v>
      </c>
      <c r="D6046">
        <v>5</v>
      </c>
      <c r="E6046">
        <v>3.11</v>
      </c>
      <c r="F6046">
        <v>8</v>
      </c>
      <c r="G6046">
        <v>0.97</v>
      </c>
      <c r="H6046" s="184">
        <f t="shared" ref="H6046:L6046" si="6591">H6022</f>
        <v>0.79166666666666663</v>
      </c>
      <c r="I6046" s="185">
        <f t="shared" si="6591"/>
        <v>320</v>
      </c>
      <c r="J6046" s="185">
        <f t="shared" si="6591"/>
        <v>214</v>
      </c>
      <c r="K6046" s="185">
        <f t="shared" si="6591"/>
        <v>2842</v>
      </c>
      <c r="L6046" s="185">
        <f t="shared" si="6591"/>
        <v>1426</v>
      </c>
      <c r="M6046" s="147"/>
      <c r="N6046" s="143">
        <f t="shared" si="6564"/>
        <v>1600</v>
      </c>
      <c r="O6046" s="143">
        <f t="shared" si="6560"/>
        <v>665.54</v>
      </c>
      <c r="P6046" s="143">
        <f t="shared" si="6561"/>
        <v>22736</v>
      </c>
      <c r="Q6046" s="143">
        <f t="shared" si="6562"/>
        <v>1383.22</v>
      </c>
      <c r="R6046" s="188">
        <f t="shared" si="6565"/>
        <v>26384.760000000002</v>
      </c>
      <c r="T6046">
        <v>48094.31</v>
      </c>
      <c r="U6046" s="190">
        <f t="shared" si="6566"/>
        <v>0.54860460624136209</v>
      </c>
    </row>
    <row r="6047" spans="1:21" x14ac:dyDescent="0.2">
      <c r="A6047" s="178">
        <v>42987</v>
      </c>
      <c r="B6047" s="179">
        <v>0.875</v>
      </c>
      <c r="C6047" t="s">
        <v>349</v>
      </c>
      <c r="D6047">
        <v>16.71</v>
      </c>
      <c r="E6047">
        <v>2.89</v>
      </c>
      <c r="F6047">
        <v>8.11</v>
      </c>
      <c r="G6047">
        <v>2</v>
      </c>
      <c r="H6047" s="184">
        <f t="shared" ref="H6047:L6047" si="6592">H6023</f>
        <v>0.83333333333333337</v>
      </c>
      <c r="I6047" s="185">
        <f t="shared" si="6592"/>
        <v>322</v>
      </c>
      <c r="J6047" s="185">
        <f t="shared" si="6592"/>
        <v>178</v>
      </c>
      <c r="K6047" s="185">
        <f t="shared" si="6592"/>
        <v>2842</v>
      </c>
      <c r="L6047" s="185">
        <f t="shared" si="6592"/>
        <v>1426</v>
      </c>
      <c r="M6047" s="147"/>
      <c r="N6047" s="143">
        <f t="shared" si="6564"/>
        <v>5380.62</v>
      </c>
      <c r="O6047" s="143">
        <f t="shared" si="6560"/>
        <v>514.42000000000007</v>
      </c>
      <c r="P6047" s="143">
        <f t="shared" si="6561"/>
        <v>23048.62</v>
      </c>
      <c r="Q6047" s="143">
        <f t="shared" si="6562"/>
        <v>2852</v>
      </c>
      <c r="R6047" s="188">
        <f t="shared" si="6565"/>
        <v>31795.66</v>
      </c>
      <c r="T6047">
        <v>45804.25</v>
      </c>
      <c r="U6047" s="190">
        <f t="shared" si="6566"/>
        <v>0.69416396950064674</v>
      </c>
    </row>
    <row r="6048" spans="1:21" x14ac:dyDescent="0.2">
      <c r="A6048" s="178">
        <v>42987</v>
      </c>
      <c r="B6048" s="179">
        <v>0.91666666666666663</v>
      </c>
      <c r="C6048" t="s">
        <v>349</v>
      </c>
      <c r="D6048">
        <v>16.25</v>
      </c>
      <c r="E6048">
        <v>3</v>
      </c>
      <c r="F6048">
        <v>8</v>
      </c>
      <c r="G6048">
        <v>1</v>
      </c>
      <c r="H6048" s="184">
        <f t="shared" ref="H6048:L6048" si="6593">H6024</f>
        <v>0.875</v>
      </c>
      <c r="I6048" s="185">
        <f t="shared" si="6593"/>
        <v>337</v>
      </c>
      <c r="J6048" s="185">
        <f t="shared" si="6593"/>
        <v>173</v>
      </c>
      <c r="K6048" s="185">
        <f t="shared" si="6593"/>
        <v>2842</v>
      </c>
      <c r="L6048" s="185">
        <f t="shared" si="6593"/>
        <v>1426</v>
      </c>
      <c r="M6048" s="147"/>
      <c r="N6048" s="143">
        <f t="shared" si="6564"/>
        <v>5476.25</v>
      </c>
      <c r="O6048" s="143">
        <f t="shared" si="6560"/>
        <v>519</v>
      </c>
      <c r="P6048" s="143">
        <f t="shared" si="6561"/>
        <v>22736</v>
      </c>
      <c r="Q6048" s="143">
        <f t="shared" si="6562"/>
        <v>1426</v>
      </c>
      <c r="R6048" s="188">
        <f t="shared" si="6565"/>
        <v>30157.25</v>
      </c>
      <c r="T6048">
        <v>44730.13</v>
      </c>
      <c r="U6048" s="190">
        <f t="shared" si="6566"/>
        <v>0.67420438974802899</v>
      </c>
    </row>
    <row r="6049" spans="1:21" x14ac:dyDescent="0.2">
      <c r="A6049" s="178">
        <v>42987</v>
      </c>
      <c r="B6049" s="179">
        <v>0.95833333333333337</v>
      </c>
      <c r="C6049" t="s">
        <v>349</v>
      </c>
      <c r="D6049">
        <v>20</v>
      </c>
      <c r="E6049">
        <v>8.61</v>
      </c>
      <c r="F6049">
        <v>8.61</v>
      </c>
      <c r="G6049">
        <v>0.5</v>
      </c>
      <c r="H6049" s="184">
        <f t="shared" ref="H6049:L6049" si="6594">H6025</f>
        <v>0.91666666666666663</v>
      </c>
      <c r="I6049" s="185">
        <f t="shared" si="6594"/>
        <v>394</v>
      </c>
      <c r="J6049" s="185">
        <f t="shared" si="6594"/>
        <v>194</v>
      </c>
      <c r="K6049" s="185">
        <f t="shared" si="6594"/>
        <v>2842</v>
      </c>
      <c r="L6049" s="185">
        <f t="shared" si="6594"/>
        <v>1426</v>
      </c>
      <c r="M6049" s="147"/>
      <c r="N6049" s="143">
        <f t="shared" si="6564"/>
        <v>7880</v>
      </c>
      <c r="O6049" s="143">
        <f t="shared" si="6560"/>
        <v>1670.34</v>
      </c>
      <c r="P6049" s="143">
        <f t="shared" si="6561"/>
        <v>24469.62</v>
      </c>
      <c r="Q6049" s="143">
        <f t="shared" si="6562"/>
        <v>713</v>
      </c>
      <c r="R6049" s="188">
        <f t="shared" si="6565"/>
        <v>34732.959999999999</v>
      </c>
      <c r="T6049">
        <v>42453.55</v>
      </c>
      <c r="U6049" s="190">
        <f t="shared" si="6566"/>
        <v>0.81814029686563305</v>
      </c>
    </row>
    <row r="6050" spans="1:21" x14ac:dyDescent="0.2">
      <c r="A6050" s="178">
        <v>42987</v>
      </c>
      <c r="B6050" s="180">
        <v>1</v>
      </c>
      <c r="C6050" t="s">
        <v>349</v>
      </c>
      <c r="D6050">
        <v>20</v>
      </c>
      <c r="E6050">
        <v>14</v>
      </c>
      <c r="F6050">
        <v>14</v>
      </c>
      <c r="G6050">
        <v>0.5</v>
      </c>
      <c r="H6050" s="184">
        <f t="shared" ref="H6050:L6050" si="6595">H6026</f>
        <v>0.95833333333333337</v>
      </c>
      <c r="I6050" s="185">
        <f t="shared" si="6595"/>
        <v>389</v>
      </c>
      <c r="J6050" s="185">
        <f t="shared" si="6595"/>
        <v>265</v>
      </c>
      <c r="K6050" s="185">
        <f t="shared" si="6595"/>
        <v>2985</v>
      </c>
      <c r="L6050" s="185">
        <f t="shared" si="6595"/>
        <v>1111</v>
      </c>
      <c r="M6050" s="147"/>
      <c r="N6050" s="143">
        <f t="shared" si="6564"/>
        <v>7780</v>
      </c>
      <c r="O6050" s="143">
        <f t="shared" si="6560"/>
        <v>3710</v>
      </c>
      <c r="P6050" s="143">
        <f t="shared" si="6561"/>
        <v>41790</v>
      </c>
      <c r="Q6050" s="143">
        <f t="shared" si="6562"/>
        <v>555.5</v>
      </c>
      <c r="R6050" s="188">
        <f t="shared" si="6565"/>
        <v>53835.5</v>
      </c>
      <c r="T6050">
        <v>39684.300000000003</v>
      </c>
      <c r="U6050" s="190">
        <f t="shared" si="6566"/>
        <v>1.3565944214714634</v>
      </c>
    </row>
    <row r="6051" spans="1:21" x14ac:dyDescent="0.2">
      <c r="A6051" s="178">
        <v>42988</v>
      </c>
      <c r="B6051" s="179">
        <v>4.1666666666666664E-2</v>
      </c>
      <c r="C6051" t="s">
        <v>349</v>
      </c>
      <c r="D6051">
        <v>10</v>
      </c>
      <c r="E6051">
        <v>8</v>
      </c>
      <c r="F6051">
        <v>8</v>
      </c>
      <c r="G6051">
        <v>0.5</v>
      </c>
      <c r="H6051" s="184">
        <f t="shared" ref="H6051:L6051" si="6596">H6027</f>
        <v>1</v>
      </c>
      <c r="I6051" s="185">
        <f t="shared" si="6596"/>
        <v>362</v>
      </c>
      <c r="J6051" s="185">
        <f t="shared" si="6596"/>
        <v>243</v>
      </c>
      <c r="K6051" s="185">
        <f t="shared" si="6596"/>
        <v>2985</v>
      </c>
      <c r="L6051" s="185">
        <f t="shared" si="6596"/>
        <v>1111</v>
      </c>
      <c r="M6051" s="147"/>
      <c r="N6051" s="143">
        <f t="shared" si="6564"/>
        <v>3620</v>
      </c>
      <c r="O6051" s="143">
        <f t="shared" si="6560"/>
        <v>1944</v>
      </c>
      <c r="P6051" s="143">
        <f t="shared" si="6561"/>
        <v>23880</v>
      </c>
      <c r="Q6051" s="143">
        <f t="shared" si="6562"/>
        <v>555.5</v>
      </c>
      <c r="R6051" s="188">
        <f t="shared" si="6565"/>
        <v>29999.5</v>
      </c>
      <c r="T6051">
        <v>36708.25</v>
      </c>
      <c r="U6051" s="190">
        <f t="shared" si="6566"/>
        <v>0.81724135582600643</v>
      </c>
    </row>
    <row r="6052" spans="1:21" x14ac:dyDescent="0.2">
      <c r="A6052" s="178">
        <v>42988</v>
      </c>
      <c r="B6052" s="179">
        <v>8.3333333333333329E-2</v>
      </c>
      <c r="C6052" t="s">
        <v>349</v>
      </c>
      <c r="D6052">
        <v>5</v>
      </c>
      <c r="E6052">
        <v>2.31</v>
      </c>
      <c r="F6052">
        <v>5.5</v>
      </c>
      <c r="G6052">
        <v>0.5</v>
      </c>
      <c r="H6052" s="184">
        <f t="shared" ref="H6052:L6052" si="6597">H6028</f>
        <v>4.1666666666666664E-2</v>
      </c>
      <c r="I6052" s="185">
        <f t="shared" si="6597"/>
        <v>294</v>
      </c>
      <c r="J6052" s="185">
        <f t="shared" si="6597"/>
        <v>212</v>
      </c>
      <c r="K6052" s="185">
        <f t="shared" si="6597"/>
        <v>2985</v>
      </c>
      <c r="L6052" s="185">
        <f t="shared" si="6597"/>
        <v>1111</v>
      </c>
      <c r="M6052" s="147"/>
      <c r="N6052" s="143">
        <f t="shared" si="6564"/>
        <v>1470</v>
      </c>
      <c r="O6052" s="143">
        <f t="shared" si="6560"/>
        <v>489.72</v>
      </c>
      <c r="P6052" s="143">
        <f t="shared" si="6561"/>
        <v>16417.5</v>
      </c>
      <c r="Q6052" s="143">
        <f t="shared" si="6562"/>
        <v>555.5</v>
      </c>
      <c r="R6052" s="188">
        <f t="shared" si="6565"/>
        <v>18932.72</v>
      </c>
      <c r="T6052">
        <v>34037.339999999997</v>
      </c>
      <c r="U6052" s="190">
        <f t="shared" si="6566"/>
        <v>0.55623383025818129</v>
      </c>
    </row>
    <row r="6053" spans="1:21" x14ac:dyDescent="0.2">
      <c r="A6053" s="178">
        <v>42988</v>
      </c>
      <c r="B6053" s="179">
        <v>0.125</v>
      </c>
      <c r="C6053" t="s">
        <v>349</v>
      </c>
      <c r="D6053">
        <v>5</v>
      </c>
      <c r="E6053">
        <v>1.05</v>
      </c>
      <c r="F6053">
        <v>5.5</v>
      </c>
      <c r="G6053">
        <v>0.99</v>
      </c>
      <c r="H6053" s="184">
        <f t="shared" ref="H6053:L6053" si="6598">H6029</f>
        <v>8.3333333333333329E-2</v>
      </c>
      <c r="I6053" s="185">
        <f t="shared" si="6598"/>
        <v>236</v>
      </c>
      <c r="J6053" s="185">
        <f t="shared" si="6598"/>
        <v>179</v>
      </c>
      <c r="K6053" s="185">
        <f t="shared" si="6598"/>
        <v>2985</v>
      </c>
      <c r="L6053" s="185">
        <f t="shared" si="6598"/>
        <v>1111</v>
      </c>
      <c r="M6053" s="147"/>
      <c r="N6053" s="143">
        <f t="shared" si="6564"/>
        <v>1180</v>
      </c>
      <c r="O6053" s="143">
        <f t="shared" si="6560"/>
        <v>187.95000000000002</v>
      </c>
      <c r="P6053" s="143">
        <f t="shared" si="6561"/>
        <v>16417.5</v>
      </c>
      <c r="Q6053" s="143">
        <f t="shared" si="6562"/>
        <v>1099.8900000000001</v>
      </c>
      <c r="R6053" s="188">
        <f t="shared" si="6565"/>
        <v>18885.34</v>
      </c>
      <c r="T6053">
        <v>31997.66</v>
      </c>
      <c r="U6053" s="190">
        <f t="shared" si="6566"/>
        <v>0.59021003410874417</v>
      </c>
    </row>
    <row r="6054" spans="1:21" x14ac:dyDescent="0.2">
      <c r="A6054" s="178">
        <v>42988</v>
      </c>
      <c r="B6054" s="179">
        <v>0.16666666666666666</v>
      </c>
      <c r="C6054" t="s">
        <v>349</v>
      </c>
      <c r="D6054">
        <v>5</v>
      </c>
      <c r="E6054">
        <v>1.31</v>
      </c>
      <c r="F6054">
        <v>5.5</v>
      </c>
      <c r="G6054">
        <v>0.99</v>
      </c>
      <c r="H6054" s="184">
        <f t="shared" ref="H6054:L6054" si="6599">H6030</f>
        <v>0.125</v>
      </c>
      <c r="I6054" s="185">
        <f t="shared" si="6599"/>
        <v>201</v>
      </c>
      <c r="J6054" s="185">
        <f t="shared" si="6599"/>
        <v>205</v>
      </c>
      <c r="K6054" s="185">
        <f t="shared" si="6599"/>
        <v>2985</v>
      </c>
      <c r="L6054" s="185">
        <f t="shared" si="6599"/>
        <v>1717</v>
      </c>
      <c r="M6054" s="147"/>
      <c r="N6054" s="143">
        <f t="shared" si="6564"/>
        <v>1005</v>
      </c>
      <c r="O6054" s="143">
        <f t="shared" si="6560"/>
        <v>268.55</v>
      </c>
      <c r="P6054" s="143">
        <f t="shared" si="6561"/>
        <v>16417.5</v>
      </c>
      <c r="Q6054" s="143">
        <f t="shared" si="6562"/>
        <v>1699.83</v>
      </c>
      <c r="R6054" s="188">
        <f t="shared" si="6565"/>
        <v>19390.879999999997</v>
      </c>
      <c r="T6054">
        <v>30528.62</v>
      </c>
      <c r="U6054" s="190">
        <f t="shared" si="6566"/>
        <v>0.63517053833419257</v>
      </c>
    </row>
    <row r="6055" spans="1:21" x14ac:dyDescent="0.2">
      <c r="A6055" s="178">
        <v>42988</v>
      </c>
      <c r="B6055" s="179">
        <v>0.20833333333333334</v>
      </c>
      <c r="C6055" t="s">
        <v>349</v>
      </c>
      <c r="D6055">
        <v>3.5</v>
      </c>
      <c r="E6055">
        <v>2.61</v>
      </c>
      <c r="F6055">
        <v>5.5</v>
      </c>
      <c r="G6055">
        <v>0.99</v>
      </c>
      <c r="H6055" s="184">
        <f t="shared" ref="H6055:L6055" si="6600">H6031</f>
        <v>0.16666666666666666</v>
      </c>
      <c r="I6055" s="185">
        <f t="shared" si="6600"/>
        <v>185</v>
      </c>
      <c r="J6055" s="185">
        <f t="shared" si="6600"/>
        <v>205</v>
      </c>
      <c r="K6055" s="185">
        <f t="shared" si="6600"/>
        <v>2985</v>
      </c>
      <c r="L6055" s="185">
        <f t="shared" si="6600"/>
        <v>1717</v>
      </c>
      <c r="M6055" s="147"/>
      <c r="N6055" s="143">
        <f t="shared" si="6564"/>
        <v>647.5</v>
      </c>
      <c r="O6055" s="143">
        <f t="shared" si="6560"/>
        <v>535.04999999999995</v>
      </c>
      <c r="P6055" s="143">
        <f t="shared" si="6561"/>
        <v>16417.5</v>
      </c>
      <c r="Q6055" s="143">
        <f t="shared" si="6562"/>
        <v>1699.83</v>
      </c>
      <c r="R6055" s="188">
        <f t="shared" si="6565"/>
        <v>19299.879999999997</v>
      </c>
      <c r="T6055">
        <v>29583.21</v>
      </c>
      <c r="U6055" s="190">
        <f t="shared" si="6566"/>
        <v>0.65239302969488433</v>
      </c>
    </row>
    <row r="6056" spans="1:21" x14ac:dyDescent="0.2">
      <c r="A6056" s="178">
        <v>42988</v>
      </c>
      <c r="B6056" s="179">
        <v>0.25</v>
      </c>
      <c r="C6056" t="s">
        <v>349</v>
      </c>
      <c r="D6056">
        <v>10.24</v>
      </c>
      <c r="E6056">
        <v>10</v>
      </c>
      <c r="F6056">
        <v>8</v>
      </c>
      <c r="G6056">
        <v>0.99</v>
      </c>
      <c r="H6056" s="184">
        <f t="shared" ref="H6056:L6056" si="6601">H6032</f>
        <v>0.20833333333333334</v>
      </c>
      <c r="I6056" s="185">
        <f t="shared" si="6601"/>
        <v>207</v>
      </c>
      <c r="J6056" s="185">
        <f t="shared" si="6601"/>
        <v>283</v>
      </c>
      <c r="K6056" s="185">
        <f t="shared" si="6601"/>
        <v>2985</v>
      </c>
      <c r="L6056" s="185">
        <f t="shared" si="6601"/>
        <v>1717</v>
      </c>
      <c r="M6056" s="147"/>
      <c r="N6056" s="143">
        <f t="shared" si="6564"/>
        <v>2119.6799999999998</v>
      </c>
      <c r="O6056" s="143">
        <f t="shared" si="6560"/>
        <v>2830</v>
      </c>
      <c r="P6056" s="143">
        <f t="shared" si="6561"/>
        <v>23880</v>
      </c>
      <c r="Q6056" s="143">
        <f t="shared" si="6562"/>
        <v>1699.83</v>
      </c>
      <c r="R6056" s="188">
        <f t="shared" si="6565"/>
        <v>30529.510000000002</v>
      </c>
      <c r="T6056">
        <v>29041.9</v>
      </c>
      <c r="U6056" s="190">
        <f t="shared" si="6566"/>
        <v>1.0512228883096493</v>
      </c>
    </row>
    <row r="6057" spans="1:21" x14ac:dyDescent="0.2">
      <c r="A6057" s="178">
        <v>42988</v>
      </c>
      <c r="B6057" s="179">
        <v>0.29166666666666669</v>
      </c>
      <c r="C6057" t="s">
        <v>349</v>
      </c>
      <c r="D6057">
        <v>8.61</v>
      </c>
      <c r="E6057">
        <v>17.5</v>
      </c>
      <c r="F6057">
        <v>14</v>
      </c>
      <c r="G6057">
        <v>2</v>
      </c>
      <c r="H6057" s="184">
        <f t="shared" ref="H6057:L6057" si="6602">H6033</f>
        <v>0.25</v>
      </c>
      <c r="I6057" s="185">
        <f t="shared" si="6602"/>
        <v>327</v>
      </c>
      <c r="J6057" s="185">
        <f t="shared" si="6602"/>
        <v>438</v>
      </c>
      <c r="K6057" s="185">
        <f t="shared" si="6602"/>
        <v>2985</v>
      </c>
      <c r="L6057" s="185">
        <f t="shared" si="6602"/>
        <v>1717</v>
      </c>
      <c r="M6057" s="147"/>
      <c r="N6057" s="143">
        <f t="shared" si="6564"/>
        <v>2815.47</v>
      </c>
      <c r="O6057" s="143">
        <f t="shared" si="6560"/>
        <v>7665</v>
      </c>
      <c r="P6057" s="143">
        <f t="shared" si="6561"/>
        <v>41790</v>
      </c>
      <c r="Q6057" s="143">
        <f t="shared" si="6562"/>
        <v>3434</v>
      </c>
      <c r="R6057" s="188">
        <f t="shared" si="6565"/>
        <v>55704.47</v>
      </c>
      <c r="T6057">
        <v>28944.5</v>
      </c>
      <c r="U6057" s="190">
        <f t="shared" si="6566"/>
        <v>1.9245269394876401</v>
      </c>
    </row>
    <row r="6058" spans="1:21" x14ac:dyDescent="0.2">
      <c r="A6058" s="178">
        <v>42988</v>
      </c>
      <c r="B6058" s="179">
        <v>0.33333333333333331</v>
      </c>
      <c r="C6058" t="s">
        <v>349</v>
      </c>
      <c r="D6058">
        <v>5.64</v>
      </c>
      <c r="E6058">
        <v>3</v>
      </c>
      <c r="F6058">
        <v>9.5</v>
      </c>
      <c r="G6058">
        <v>2</v>
      </c>
      <c r="H6058" s="184">
        <f t="shared" ref="H6058:L6058" si="6603">H6034</f>
        <v>0.29166666666666669</v>
      </c>
      <c r="I6058" s="185">
        <f t="shared" si="6603"/>
        <v>249</v>
      </c>
      <c r="J6058" s="185">
        <f t="shared" si="6603"/>
        <v>556</v>
      </c>
      <c r="K6058" s="185">
        <f t="shared" si="6603"/>
        <v>2872</v>
      </c>
      <c r="L6058" s="185">
        <f t="shared" si="6603"/>
        <v>2219</v>
      </c>
      <c r="M6058" s="147"/>
      <c r="N6058" s="143">
        <f t="shared" si="6564"/>
        <v>1404.36</v>
      </c>
      <c r="O6058" s="143">
        <f t="shared" si="6560"/>
        <v>1668</v>
      </c>
      <c r="P6058" s="143">
        <f t="shared" si="6561"/>
        <v>27284</v>
      </c>
      <c r="Q6058" s="143">
        <f t="shared" si="6562"/>
        <v>4438</v>
      </c>
      <c r="R6058" s="188">
        <f t="shared" si="6565"/>
        <v>34794.36</v>
      </c>
      <c r="T6058">
        <v>29261.14</v>
      </c>
      <c r="U6058" s="190">
        <f t="shared" si="6566"/>
        <v>1.1890978957074128</v>
      </c>
    </row>
    <row r="6059" spans="1:21" x14ac:dyDescent="0.2">
      <c r="A6059" s="178">
        <v>42988</v>
      </c>
      <c r="B6059" s="179">
        <v>0.375</v>
      </c>
      <c r="C6059" t="s">
        <v>349</v>
      </c>
      <c r="D6059">
        <v>11.49</v>
      </c>
      <c r="E6059">
        <v>9.5</v>
      </c>
      <c r="F6059">
        <v>9.5</v>
      </c>
      <c r="G6059">
        <v>2.44</v>
      </c>
      <c r="H6059" s="184">
        <f t="shared" ref="H6059:L6059" si="6604">H6035</f>
        <v>0.33333333333333331</v>
      </c>
      <c r="I6059" s="185">
        <f t="shared" si="6604"/>
        <v>256</v>
      </c>
      <c r="J6059" s="185">
        <f t="shared" si="6604"/>
        <v>306</v>
      </c>
      <c r="K6059" s="185">
        <f t="shared" si="6604"/>
        <v>2872</v>
      </c>
      <c r="L6059" s="185">
        <f t="shared" si="6604"/>
        <v>2219</v>
      </c>
      <c r="M6059" s="147"/>
      <c r="N6059" s="143">
        <f t="shared" si="6564"/>
        <v>2941.44</v>
      </c>
      <c r="O6059" s="143">
        <f t="shared" si="6560"/>
        <v>2907</v>
      </c>
      <c r="P6059" s="143">
        <f t="shared" si="6561"/>
        <v>27284</v>
      </c>
      <c r="Q6059" s="143">
        <f t="shared" si="6562"/>
        <v>5414.36</v>
      </c>
      <c r="R6059" s="188">
        <f t="shared" si="6565"/>
        <v>38546.800000000003</v>
      </c>
      <c r="T6059">
        <v>29368.23</v>
      </c>
      <c r="U6059" s="190">
        <f t="shared" si="6566"/>
        <v>1.3125339865562209</v>
      </c>
    </row>
    <row r="6060" spans="1:21" x14ac:dyDescent="0.2">
      <c r="A6060" s="178">
        <v>42988</v>
      </c>
      <c r="B6060" s="179">
        <v>0.41666666666666669</v>
      </c>
      <c r="C6060" t="s">
        <v>349</v>
      </c>
      <c r="D6060">
        <v>10.89</v>
      </c>
      <c r="E6060">
        <v>8.49</v>
      </c>
      <c r="F6060">
        <v>8.44</v>
      </c>
      <c r="G6060">
        <v>2.99</v>
      </c>
      <c r="H6060" s="184">
        <f t="shared" ref="H6060:L6060" si="6605">H6036</f>
        <v>0.375</v>
      </c>
      <c r="I6060" s="185">
        <f t="shared" si="6605"/>
        <v>156</v>
      </c>
      <c r="J6060" s="185">
        <f t="shared" si="6605"/>
        <v>343</v>
      </c>
      <c r="K6060" s="185">
        <f t="shared" si="6605"/>
        <v>2872</v>
      </c>
      <c r="L6060" s="185">
        <f t="shared" si="6605"/>
        <v>2219</v>
      </c>
      <c r="M6060" s="147"/>
      <c r="N6060" s="143">
        <f t="shared" si="6564"/>
        <v>1698.8400000000001</v>
      </c>
      <c r="O6060" s="143">
        <f t="shared" si="6560"/>
        <v>2912.07</v>
      </c>
      <c r="P6060" s="143">
        <f t="shared" si="6561"/>
        <v>24239.68</v>
      </c>
      <c r="Q6060" s="143">
        <f t="shared" si="6562"/>
        <v>6634.81</v>
      </c>
      <c r="R6060" s="188">
        <f t="shared" si="6565"/>
        <v>35485.4</v>
      </c>
      <c r="T6060">
        <v>31291.81</v>
      </c>
      <c r="U6060" s="190">
        <f t="shared" si="6566"/>
        <v>1.1340155778780454</v>
      </c>
    </row>
    <row r="6061" spans="1:21" x14ac:dyDescent="0.2">
      <c r="A6061" s="178">
        <v>42988</v>
      </c>
      <c r="B6061" s="179">
        <v>0.45833333333333331</v>
      </c>
      <c r="C6061" t="s">
        <v>349</v>
      </c>
      <c r="D6061">
        <v>8.27</v>
      </c>
      <c r="E6061">
        <v>7.11</v>
      </c>
      <c r="F6061">
        <v>7.11</v>
      </c>
      <c r="G6061">
        <v>4.9000000000000004</v>
      </c>
      <c r="H6061" s="184">
        <f t="shared" ref="H6061:L6061" si="6606">H6037</f>
        <v>0.41666666666666669</v>
      </c>
      <c r="I6061" s="185">
        <f t="shared" si="6606"/>
        <v>196</v>
      </c>
      <c r="J6061" s="185">
        <f t="shared" si="6606"/>
        <v>315</v>
      </c>
      <c r="K6061" s="185">
        <f t="shared" si="6606"/>
        <v>2872</v>
      </c>
      <c r="L6061" s="185">
        <f t="shared" si="6606"/>
        <v>2219</v>
      </c>
      <c r="M6061" s="147"/>
      <c r="N6061" s="143">
        <f t="shared" si="6564"/>
        <v>1620.9199999999998</v>
      </c>
      <c r="O6061" s="143">
        <f t="shared" si="6560"/>
        <v>2239.65</v>
      </c>
      <c r="P6061" s="143">
        <f t="shared" si="6561"/>
        <v>20419.920000000002</v>
      </c>
      <c r="Q6061" s="143">
        <f t="shared" si="6562"/>
        <v>10873.1</v>
      </c>
      <c r="R6061" s="188">
        <f t="shared" si="6565"/>
        <v>35153.590000000004</v>
      </c>
      <c r="T6061">
        <v>34155.29</v>
      </c>
      <c r="U6061" s="190">
        <f t="shared" si="6566"/>
        <v>1.0292282688860204</v>
      </c>
    </row>
    <row r="6062" spans="1:21" x14ac:dyDescent="0.2">
      <c r="A6062" s="178">
        <v>42988</v>
      </c>
      <c r="B6062" s="179">
        <v>0.5</v>
      </c>
      <c r="C6062" t="s">
        <v>349</v>
      </c>
      <c r="D6062">
        <v>2.33</v>
      </c>
      <c r="E6062">
        <v>4.5</v>
      </c>
      <c r="F6062">
        <v>5.5</v>
      </c>
      <c r="G6062">
        <v>4.0999999999999996</v>
      </c>
      <c r="H6062" s="184">
        <f t="shared" ref="H6062:L6062" si="6607">H6038</f>
        <v>0.45833333333333331</v>
      </c>
      <c r="I6062" s="185">
        <f t="shared" si="6607"/>
        <v>226</v>
      </c>
      <c r="J6062" s="185">
        <f t="shared" si="6607"/>
        <v>326</v>
      </c>
      <c r="K6062" s="185">
        <f t="shared" si="6607"/>
        <v>2842</v>
      </c>
      <c r="L6062" s="185">
        <f t="shared" si="6607"/>
        <v>1635</v>
      </c>
      <c r="M6062" s="147"/>
      <c r="N6062" s="143">
        <f t="shared" si="6564"/>
        <v>526.58000000000004</v>
      </c>
      <c r="O6062" s="143">
        <f t="shared" si="6560"/>
        <v>1467</v>
      </c>
      <c r="P6062" s="143">
        <f t="shared" si="6561"/>
        <v>15631</v>
      </c>
      <c r="Q6062" s="143">
        <f t="shared" si="6562"/>
        <v>6703.4999999999991</v>
      </c>
      <c r="R6062" s="188">
        <f t="shared" si="6565"/>
        <v>24328.080000000002</v>
      </c>
      <c r="T6062">
        <v>36978.379999999997</v>
      </c>
      <c r="U6062" s="190">
        <f t="shared" si="6566"/>
        <v>0.65790010270866395</v>
      </c>
    </row>
    <row r="6063" spans="1:21" x14ac:dyDescent="0.2">
      <c r="A6063" s="178">
        <v>42988</v>
      </c>
      <c r="B6063" s="179">
        <v>0.54166666666666663</v>
      </c>
      <c r="C6063" t="s">
        <v>349</v>
      </c>
      <c r="D6063">
        <v>2.11</v>
      </c>
      <c r="E6063">
        <v>5.18</v>
      </c>
      <c r="F6063">
        <v>6.12</v>
      </c>
      <c r="G6063">
        <v>4.9000000000000004</v>
      </c>
      <c r="H6063" s="184">
        <f t="shared" ref="H6063:L6063" si="6608">H6039</f>
        <v>0.5</v>
      </c>
      <c r="I6063" s="185">
        <f t="shared" si="6608"/>
        <v>222</v>
      </c>
      <c r="J6063" s="185">
        <f t="shared" si="6608"/>
        <v>319</v>
      </c>
      <c r="K6063" s="185">
        <f t="shared" si="6608"/>
        <v>2842</v>
      </c>
      <c r="L6063" s="185">
        <f t="shared" si="6608"/>
        <v>1635</v>
      </c>
      <c r="M6063" s="147"/>
      <c r="N6063" s="143">
        <f t="shared" si="6564"/>
        <v>468.41999999999996</v>
      </c>
      <c r="O6063" s="143">
        <f t="shared" si="6560"/>
        <v>1652.4199999999998</v>
      </c>
      <c r="P6063" s="143">
        <f t="shared" si="6561"/>
        <v>17393.04</v>
      </c>
      <c r="Q6063" s="143">
        <f t="shared" si="6562"/>
        <v>8011.5000000000009</v>
      </c>
      <c r="R6063" s="188">
        <f t="shared" si="6565"/>
        <v>27525.38</v>
      </c>
      <c r="T6063">
        <v>39899.379999999997</v>
      </c>
      <c r="U6063" s="190">
        <f t="shared" si="6566"/>
        <v>0.68986986765207892</v>
      </c>
    </row>
    <row r="6064" spans="1:21" x14ac:dyDescent="0.2">
      <c r="A6064" s="178">
        <v>42988</v>
      </c>
      <c r="B6064" s="179">
        <v>0.58333333333333337</v>
      </c>
      <c r="C6064" t="s">
        <v>349</v>
      </c>
      <c r="D6064">
        <v>2</v>
      </c>
      <c r="E6064">
        <v>5.54</v>
      </c>
      <c r="F6064">
        <v>7.31</v>
      </c>
      <c r="G6064">
        <v>5.54</v>
      </c>
      <c r="H6064" s="184">
        <f t="shared" ref="H6064:L6064" si="6609">H6040</f>
        <v>0.54166666666666663</v>
      </c>
      <c r="I6064" s="185">
        <f t="shared" si="6609"/>
        <v>195</v>
      </c>
      <c r="J6064" s="185">
        <f t="shared" si="6609"/>
        <v>299</v>
      </c>
      <c r="K6064" s="185">
        <f t="shared" si="6609"/>
        <v>2842</v>
      </c>
      <c r="L6064" s="185">
        <f t="shared" si="6609"/>
        <v>1635</v>
      </c>
      <c r="M6064" s="147"/>
      <c r="N6064" s="143">
        <f t="shared" si="6564"/>
        <v>390</v>
      </c>
      <c r="O6064" s="143">
        <f t="shared" si="6560"/>
        <v>1656.46</v>
      </c>
      <c r="P6064" s="143">
        <f t="shared" si="6561"/>
        <v>20775.02</v>
      </c>
      <c r="Q6064" s="143">
        <f t="shared" si="6562"/>
        <v>9057.9</v>
      </c>
      <c r="R6064" s="188">
        <f t="shared" si="6565"/>
        <v>31879.379999999997</v>
      </c>
      <c r="T6064">
        <v>42613.34</v>
      </c>
      <c r="U6064" s="190">
        <f t="shared" si="6566"/>
        <v>0.74810798684167912</v>
      </c>
    </row>
    <row r="6065" spans="1:21" x14ac:dyDescent="0.2">
      <c r="A6065" s="178">
        <v>42988</v>
      </c>
      <c r="B6065" s="179">
        <v>0.625</v>
      </c>
      <c r="C6065" t="s">
        <v>349</v>
      </c>
      <c r="D6065">
        <v>2</v>
      </c>
      <c r="E6065">
        <v>7.14</v>
      </c>
      <c r="F6065">
        <v>11.03</v>
      </c>
      <c r="G6065">
        <v>1.36</v>
      </c>
      <c r="H6065" s="184">
        <f t="shared" ref="H6065:L6065" si="6610">H6041</f>
        <v>0.58333333333333337</v>
      </c>
      <c r="I6065" s="185">
        <f t="shared" si="6610"/>
        <v>205</v>
      </c>
      <c r="J6065" s="185">
        <f t="shared" si="6610"/>
        <v>237</v>
      </c>
      <c r="K6065" s="185">
        <f t="shared" si="6610"/>
        <v>2842</v>
      </c>
      <c r="L6065" s="185">
        <f t="shared" si="6610"/>
        <v>1635</v>
      </c>
      <c r="M6065" s="147"/>
      <c r="N6065" s="143">
        <f t="shared" si="6564"/>
        <v>410</v>
      </c>
      <c r="O6065" s="143">
        <f t="shared" si="6560"/>
        <v>1692.1799999999998</v>
      </c>
      <c r="P6065" s="143">
        <f t="shared" si="6561"/>
        <v>31347.26</v>
      </c>
      <c r="Q6065" s="143">
        <f t="shared" si="6562"/>
        <v>2223.6000000000004</v>
      </c>
      <c r="R6065" s="188">
        <f t="shared" si="6565"/>
        <v>35673.039999999994</v>
      </c>
      <c r="T6065">
        <v>45063.4</v>
      </c>
      <c r="U6065" s="190">
        <f t="shared" si="6566"/>
        <v>0.79161891912283566</v>
      </c>
    </row>
    <row r="6066" spans="1:21" x14ac:dyDescent="0.2">
      <c r="A6066" s="178">
        <v>42988</v>
      </c>
      <c r="B6066" s="179">
        <v>0.66666666666666663</v>
      </c>
      <c r="C6066" t="s">
        <v>349</v>
      </c>
      <c r="D6066">
        <v>2</v>
      </c>
      <c r="E6066">
        <v>11.57</v>
      </c>
      <c r="F6066">
        <v>15</v>
      </c>
      <c r="G6066">
        <v>1.42</v>
      </c>
      <c r="H6066" s="184">
        <f t="shared" ref="H6066:L6066" si="6611">H6042</f>
        <v>0.625</v>
      </c>
      <c r="I6066" s="185">
        <f t="shared" si="6611"/>
        <v>212</v>
      </c>
      <c r="J6066" s="185">
        <f t="shared" si="6611"/>
        <v>213</v>
      </c>
      <c r="K6066" s="185">
        <f t="shared" si="6611"/>
        <v>2842</v>
      </c>
      <c r="L6066" s="185">
        <f t="shared" si="6611"/>
        <v>1380</v>
      </c>
      <c r="M6066" s="147"/>
      <c r="N6066" s="143">
        <f t="shared" si="6564"/>
        <v>424</v>
      </c>
      <c r="O6066" s="143">
        <f t="shared" si="6560"/>
        <v>2464.41</v>
      </c>
      <c r="P6066" s="143">
        <f t="shared" si="6561"/>
        <v>42630</v>
      </c>
      <c r="Q6066" s="143">
        <f t="shared" si="6562"/>
        <v>1959.6</v>
      </c>
      <c r="R6066" s="188">
        <f t="shared" si="6565"/>
        <v>47478.01</v>
      </c>
      <c r="T6066">
        <v>47234.16</v>
      </c>
      <c r="U6066" s="190">
        <f t="shared" si="6566"/>
        <v>1.0051625772534114</v>
      </c>
    </row>
    <row r="6067" spans="1:21" x14ac:dyDescent="0.2">
      <c r="A6067" s="178">
        <v>42988</v>
      </c>
      <c r="B6067" s="179">
        <v>0.70833333333333337</v>
      </c>
      <c r="C6067" t="s">
        <v>349</v>
      </c>
      <c r="D6067">
        <v>2.61</v>
      </c>
      <c r="E6067">
        <v>14.59</v>
      </c>
      <c r="F6067">
        <v>18.21</v>
      </c>
      <c r="G6067">
        <v>1.25</v>
      </c>
      <c r="H6067" s="184">
        <f t="shared" ref="H6067:L6067" si="6612">H6043</f>
        <v>0.66666666666666663</v>
      </c>
      <c r="I6067" s="185">
        <f t="shared" si="6612"/>
        <v>191</v>
      </c>
      <c r="J6067" s="185">
        <f t="shared" si="6612"/>
        <v>237</v>
      </c>
      <c r="K6067" s="185">
        <f t="shared" si="6612"/>
        <v>2842</v>
      </c>
      <c r="L6067" s="185">
        <f t="shared" si="6612"/>
        <v>1380</v>
      </c>
      <c r="M6067" s="147"/>
      <c r="N6067" s="143">
        <f t="shared" si="6564"/>
        <v>498.51</v>
      </c>
      <c r="O6067" s="143">
        <f t="shared" si="6560"/>
        <v>3457.83</v>
      </c>
      <c r="P6067" s="143">
        <f t="shared" si="6561"/>
        <v>51752.82</v>
      </c>
      <c r="Q6067" s="143">
        <f t="shared" si="6562"/>
        <v>1725</v>
      </c>
      <c r="R6067" s="188">
        <f t="shared" si="6565"/>
        <v>57434.16</v>
      </c>
      <c r="T6067">
        <v>48967.94</v>
      </c>
      <c r="U6067" s="190">
        <f t="shared" si="6566"/>
        <v>1.1728931214994953</v>
      </c>
    </row>
    <row r="6068" spans="1:21" x14ac:dyDescent="0.2">
      <c r="A6068" s="178">
        <v>42988</v>
      </c>
      <c r="B6068" s="179">
        <v>0.75</v>
      </c>
      <c r="C6068" t="s">
        <v>349</v>
      </c>
      <c r="D6068">
        <v>5</v>
      </c>
      <c r="E6068">
        <v>11.58</v>
      </c>
      <c r="F6068">
        <v>15.76</v>
      </c>
      <c r="G6068">
        <v>1.29</v>
      </c>
      <c r="H6068" s="184">
        <f t="shared" ref="H6068:L6068" si="6613">H6044</f>
        <v>0.70833333333333337</v>
      </c>
      <c r="I6068" s="185">
        <f t="shared" si="6613"/>
        <v>218</v>
      </c>
      <c r="J6068" s="185">
        <f t="shared" si="6613"/>
        <v>258</v>
      </c>
      <c r="K6068" s="185">
        <f t="shared" si="6613"/>
        <v>2842</v>
      </c>
      <c r="L6068" s="185">
        <f t="shared" si="6613"/>
        <v>1380</v>
      </c>
      <c r="M6068" s="147"/>
      <c r="N6068" s="143">
        <f t="shared" si="6564"/>
        <v>1090</v>
      </c>
      <c r="O6068" s="143">
        <f t="shared" si="6560"/>
        <v>2987.64</v>
      </c>
      <c r="P6068" s="143">
        <f t="shared" si="6561"/>
        <v>44789.919999999998</v>
      </c>
      <c r="Q6068" s="143">
        <f t="shared" si="6562"/>
        <v>1780.2</v>
      </c>
      <c r="R6068" s="188">
        <f t="shared" si="6565"/>
        <v>50647.759999999995</v>
      </c>
      <c r="T6068">
        <v>50017.67</v>
      </c>
      <c r="U6068" s="190">
        <f t="shared" si="6566"/>
        <v>1.0125973480971824</v>
      </c>
    </row>
    <row r="6069" spans="1:21" x14ac:dyDescent="0.2">
      <c r="A6069" s="178">
        <v>42988</v>
      </c>
      <c r="B6069" s="179">
        <v>0.79166666666666663</v>
      </c>
      <c r="C6069" t="s">
        <v>349</v>
      </c>
      <c r="D6069">
        <v>13</v>
      </c>
      <c r="E6069">
        <v>9.1999999999999993</v>
      </c>
      <c r="F6069">
        <v>11.71</v>
      </c>
      <c r="G6069">
        <v>4.6100000000000003</v>
      </c>
      <c r="H6069" s="184">
        <f t="shared" ref="H6069:L6069" si="6614">H6045</f>
        <v>0.75</v>
      </c>
      <c r="I6069" s="185">
        <f t="shared" si="6614"/>
        <v>240</v>
      </c>
      <c r="J6069" s="185">
        <f t="shared" si="6614"/>
        <v>365</v>
      </c>
      <c r="K6069" s="185">
        <f t="shared" si="6614"/>
        <v>2842</v>
      </c>
      <c r="L6069" s="185">
        <f t="shared" si="6614"/>
        <v>1380</v>
      </c>
      <c r="M6069" s="147"/>
      <c r="N6069" s="143">
        <f t="shared" si="6564"/>
        <v>3120</v>
      </c>
      <c r="O6069" s="143">
        <f t="shared" si="6560"/>
        <v>3357.9999999999995</v>
      </c>
      <c r="P6069" s="143">
        <f t="shared" si="6561"/>
        <v>33279.82</v>
      </c>
      <c r="Q6069" s="143">
        <f t="shared" si="6562"/>
        <v>6361.8</v>
      </c>
      <c r="R6069" s="188">
        <f t="shared" si="6565"/>
        <v>46119.62</v>
      </c>
      <c r="T6069">
        <v>50149.56</v>
      </c>
      <c r="U6069" s="190">
        <f t="shared" si="6566"/>
        <v>0.91964156814137565</v>
      </c>
    </row>
    <row r="6070" spans="1:21" x14ac:dyDescent="0.2">
      <c r="A6070" s="178">
        <v>42988</v>
      </c>
      <c r="B6070" s="179">
        <v>0.83333333333333337</v>
      </c>
      <c r="C6070" t="s">
        <v>349</v>
      </c>
      <c r="D6070">
        <v>5</v>
      </c>
      <c r="E6070">
        <v>4.87</v>
      </c>
      <c r="F6070">
        <v>8</v>
      </c>
      <c r="G6070">
        <v>2.5</v>
      </c>
      <c r="H6070" s="184">
        <f t="shared" ref="H6070:L6070" si="6615">H6046</f>
        <v>0.79166666666666663</v>
      </c>
      <c r="I6070" s="185">
        <f t="shared" si="6615"/>
        <v>320</v>
      </c>
      <c r="J6070" s="185">
        <f t="shared" si="6615"/>
        <v>214</v>
      </c>
      <c r="K6070" s="185">
        <f t="shared" si="6615"/>
        <v>2842</v>
      </c>
      <c r="L6070" s="185">
        <f t="shared" si="6615"/>
        <v>1426</v>
      </c>
      <c r="M6070" s="147"/>
      <c r="N6070" s="143">
        <f t="shared" si="6564"/>
        <v>1600</v>
      </c>
      <c r="O6070" s="143">
        <f t="shared" si="6560"/>
        <v>1042.18</v>
      </c>
      <c r="P6070" s="143">
        <f t="shared" si="6561"/>
        <v>22736</v>
      </c>
      <c r="Q6070" s="143">
        <f t="shared" si="6562"/>
        <v>3565</v>
      </c>
      <c r="R6070" s="188">
        <f t="shared" si="6565"/>
        <v>28943.18</v>
      </c>
      <c r="T6070">
        <v>48745.65</v>
      </c>
      <c r="U6070" s="190">
        <f t="shared" si="6566"/>
        <v>0.59375923800380137</v>
      </c>
    </row>
    <row r="6071" spans="1:21" x14ac:dyDescent="0.2">
      <c r="A6071" s="178">
        <v>42988</v>
      </c>
      <c r="B6071" s="179">
        <v>0.875</v>
      </c>
      <c r="C6071" t="s">
        <v>349</v>
      </c>
      <c r="D6071">
        <v>10</v>
      </c>
      <c r="E6071">
        <v>3.96</v>
      </c>
      <c r="F6071">
        <v>8</v>
      </c>
      <c r="G6071">
        <v>2.5</v>
      </c>
      <c r="H6071" s="184">
        <f t="shared" ref="H6071:L6071" si="6616">H6047</f>
        <v>0.83333333333333337</v>
      </c>
      <c r="I6071" s="185">
        <f t="shared" si="6616"/>
        <v>322</v>
      </c>
      <c r="J6071" s="185">
        <f t="shared" si="6616"/>
        <v>178</v>
      </c>
      <c r="K6071" s="185">
        <f t="shared" si="6616"/>
        <v>2842</v>
      </c>
      <c r="L6071" s="185">
        <f t="shared" si="6616"/>
        <v>1426</v>
      </c>
      <c r="M6071" s="147"/>
      <c r="N6071" s="143">
        <f t="shared" si="6564"/>
        <v>3220</v>
      </c>
      <c r="O6071" s="143">
        <f t="shared" si="6560"/>
        <v>704.88</v>
      </c>
      <c r="P6071" s="143">
        <f t="shared" si="6561"/>
        <v>22736</v>
      </c>
      <c r="Q6071" s="143">
        <f t="shared" si="6562"/>
        <v>3565</v>
      </c>
      <c r="R6071" s="188">
        <f t="shared" si="6565"/>
        <v>30225.88</v>
      </c>
      <c r="T6071">
        <v>46849.73</v>
      </c>
      <c r="U6071" s="190">
        <f t="shared" si="6566"/>
        <v>0.645166578334603</v>
      </c>
    </row>
    <row r="6072" spans="1:21" x14ac:dyDescent="0.2">
      <c r="A6072" s="178">
        <v>42988</v>
      </c>
      <c r="B6072" s="179">
        <v>0.91666666666666663</v>
      </c>
      <c r="C6072" t="s">
        <v>349</v>
      </c>
      <c r="D6072">
        <v>16.22</v>
      </c>
      <c r="E6072">
        <v>6.37</v>
      </c>
      <c r="F6072">
        <v>7.1</v>
      </c>
      <c r="G6072">
        <v>2.5</v>
      </c>
      <c r="H6072" s="184">
        <f t="shared" ref="H6072:L6072" si="6617">H6048</f>
        <v>0.875</v>
      </c>
      <c r="I6072" s="185">
        <f t="shared" si="6617"/>
        <v>337</v>
      </c>
      <c r="J6072" s="185">
        <f t="shared" si="6617"/>
        <v>173</v>
      </c>
      <c r="K6072" s="185">
        <f t="shared" si="6617"/>
        <v>2842</v>
      </c>
      <c r="L6072" s="185">
        <f t="shared" si="6617"/>
        <v>1426</v>
      </c>
      <c r="M6072" s="147"/>
      <c r="N6072" s="143">
        <f t="shared" si="6564"/>
        <v>5466.1399999999994</v>
      </c>
      <c r="O6072" s="143">
        <f t="shared" si="6560"/>
        <v>1102.01</v>
      </c>
      <c r="P6072" s="143">
        <f t="shared" si="6561"/>
        <v>20178.2</v>
      </c>
      <c r="Q6072" s="143">
        <f t="shared" si="6562"/>
        <v>3565</v>
      </c>
      <c r="R6072" s="188">
        <f t="shared" si="6565"/>
        <v>30311.35</v>
      </c>
      <c r="T6072">
        <v>45891.41</v>
      </c>
      <c r="U6072" s="190">
        <f t="shared" si="6566"/>
        <v>0.66050160585608497</v>
      </c>
    </row>
    <row r="6073" spans="1:21" x14ac:dyDescent="0.2">
      <c r="A6073" s="178">
        <v>42988</v>
      </c>
      <c r="B6073" s="179">
        <v>0.95833333333333337</v>
      </c>
      <c r="C6073" t="s">
        <v>349</v>
      </c>
      <c r="D6073">
        <v>15.76</v>
      </c>
      <c r="E6073">
        <v>8</v>
      </c>
      <c r="F6073">
        <v>6</v>
      </c>
      <c r="G6073">
        <v>0.5</v>
      </c>
      <c r="H6073" s="184">
        <f t="shared" ref="H6073:L6073" si="6618">H6049</f>
        <v>0.91666666666666663</v>
      </c>
      <c r="I6073" s="185">
        <f t="shared" si="6618"/>
        <v>394</v>
      </c>
      <c r="J6073" s="185">
        <f t="shared" si="6618"/>
        <v>194</v>
      </c>
      <c r="K6073" s="185">
        <f t="shared" si="6618"/>
        <v>2842</v>
      </c>
      <c r="L6073" s="185">
        <f t="shared" si="6618"/>
        <v>1426</v>
      </c>
      <c r="M6073" s="147"/>
      <c r="N6073" s="143">
        <f t="shared" si="6564"/>
        <v>6209.44</v>
      </c>
      <c r="O6073" s="143">
        <f t="shared" si="6560"/>
        <v>1552</v>
      </c>
      <c r="P6073" s="143">
        <f t="shared" si="6561"/>
        <v>17052</v>
      </c>
      <c r="Q6073" s="143">
        <f t="shared" si="6562"/>
        <v>713</v>
      </c>
      <c r="R6073" s="188">
        <f t="shared" si="6565"/>
        <v>25526.44</v>
      </c>
      <c r="T6073">
        <v>43561.15</v>
      </c>
      <c r="U6073" s="190">
        <f t="shared" si="6566"/>
        <v>0.58599095753899977</v>
      </c>
    </row>
    <row r="6074" spans="1:21" x14ac:dyDescent="0.2">
      <c r="A6074" s="178">
        <v>42988</v>
      </c>
      <c r="B6074" s="180">
        <v>1</v>
      </c>
      <c r="C6074" t="s">
        <v>349</v>
      </c>
      <c r="D6074">
        <v>15.39</v>
      </c>
      <c r="E6074">
        <v>10.5</v>
      </c>
      <c r="F6074">
        <v>10</v>
      </c>
      <c r="G6074">
        <v>0.5</v>
      </c>
      <c r="H6074" s="184">
        <f t="shared" ref="H6074:L6074" si="6619">H6050</f>
        <v>0.95833333333333337</v>
      </c>
      <c r="I6074" s="185">
        <f t="shared" si="6619"/>
        <v>389</v>
      </c>
      <c r="J6074" s="185">
        <f t="shared" si="6619"/>
        <v>265</v>
      </c>
      <c r="K6074" s="185">
        <f t="shared" si="6619"/>
        <v>2985</v>
      </c>
      <c r="L6074" s="185">
        <f t="shared" si="6619"/>
        <v>1111</v>
      </c>
      <c r="M6074" s="147"/>
      <c r="N6074" s="143">
        <f t="shared" si="6564"/>
        <v>5986.71</v>
      </c>
      <c r="O6074" s="143">
        <f t="shared" si="6560"/>
        <v>2782.5</v>
      </c>
      <c r="P6074" s="143">
        <f t="shared" si="6561"/>
        <v>29850</v>
      </c>
      <c r="Q6074" s="143">
        <f t="shared" si="6562"/>
        <v>555.5</v>
      </c>
      <c r="R6074" s="188">
        <f t="shared" si="6565"/>
        <v>39174.71</v>
      </c>
      <c r="T6074">
        <v>39966.26</v>
      </c>
      <c r="U6074" s="190">
        <f t="shared" si="6566"/>
        <v>0.9801945440979466</v>
      </c>
    </row>
    <row r="6075" spans="1:21" x14ac:dyDescent="0.2">
      <c r="A6075" s="178">
        <v>42989</v>
      </c>
      <c r="B6075" s="179">
        <v>4.1666666666666664E-2</v>
      </c>
      <c r="C6075" t="s">
        <v>349</v>
      </c>
      <c r="D6075">
        <v>9.19</v>
      </c>
      <c r="E6075">
        <v>6.67</v>
      </c>
      <c r="F6075">
        <v>6.87</v>
      </c>
      <c r="G6075">
        <v>0.5</v>
      </c>
      <c r="H6075" s="184">
        <f t="shared" ref="H6075:L6075" si="6620">H6051</f>
        <v>1</v>
      </c>
      <c r="I6075" s="185">
        <f t="shared" si="6620"/>
        <v>362</v>
      </c>
      <c r="J6075" s="185">
        <f t="shared" si="6620"/>
        <v>243</v>
      </c>
      <c r="K6075" s="185">
        <f t="shared" si="6620"/>
        <v>2985</v>
      </c>
      <c r="L6075" s="185">
        <f t="shared" si="6620"/>
        <v>1111</v>
      </c>
      <c r="M6075" s="147"/>
      <c r="N6075" s="143">
        <f t="shared" si="6564"/>
        <v>3326.7799999999997</v>
      </c>
      <c r="O6075" s="143">
        <f t="shared" si="6560"/>
        <v>1620.81</v>
      </c>
      <c r="P6075" s="143">
        <f t="shared" si="6561"/>
        <v>20506.95</v>
      </c>
      <c r="Q6075" s="143">
        <f t="shared" si="6562"/>
        <v>555.5</v>
      </c>
      <c r="R6075" s="188">
        <f t="shared" si="6565"/>
        <v>26010.04</v>
      </c>
      <c r="T6075">
        <v>36251.46</v>
      </c>
      <c r="U6075" s="190">
        <f t="shared" si="6566"/>
        <v>0.71748944732156994</v>
      </c>
    </row>
    <row r="6076" spans="1:21" x14ac:dyDescent="0.2">
      <c r="A6076" s="178">
        <v>42989</v>
      </c>
      <c r="B6076" s="179">
        <v>8.3333333333333329E-2</v>
      </c>
      <c r="C6076" t="s">
        <v>349</v>
      </c>
      <c r="D6076">
        <v>4.91</v>
      </c>
      <c r="E6076">
        <v>2.11</v>
      </c>
      <c r="F6076">
        <v>7.11</v>
      </c>
      <c r="G6076">
        <v>0.5</v>
      </c>
      <c r="H6076" s="184">
        <f t="shared" ref="H6076:L6076" si="6621">H6052</f>
        <v>4.1666666666666664E-2</v>
      </c>
      <c r="I6076" s="185">
        <f t="shared" si="6621"/>
        <v>294</v>
      </c>
      <c r="J6076" s="185">
        <f t="shared" si="6621"/>
        <v>212</v>
      </c>
      <c r="K6076" s="185">
        <f t="shared" si="6621"/>
        <v>2985</v>
      </c>
      <c r="L6076" s="185">
        <f t="shared" si="6621"/>
        <v>1111</v>
      </c>
      <c r="M6076" s="147"/>
      <c r="N6076" s="143">
        <f t="shared" si="6564"/>
        <v>1443.54</v>
      </c>
      <c r="O6076" s="143">
        <f t="shared" si="6560"/>
        <v>447.32</v>
      </c>
      <c r="P6076" s="143">
        <f t="shared" si="6561"/>
        <v>21223.350000000002</v>
      </c>
      <c r="Q6076" s="143">
        <f t="shared" si="6562"/>
        <v>555.5</v>
      </c>
      <c r="R6076" s="188">
        <f t="shared" si="6565"/>
        <v>23669.710000000003</v>
      </c>
      <c r="T6076">
        <v>33404.81</v>
      </c>
      <c r="U6076" s="190">
        <f t="shared" si="6566"/>
        <v>0.7085719092549847</v>
      </c>
    </row>
    <row r="6077" spans="1:21" x14ac:dyDescent="0.2">
      <c r="A6077" s="178">
        <v>42989</v>
      </c>
      <c r="B6077" s="179">
        <v>0.125</v>
      </c>
      <c r="C6077" t="s">
        <v>349</v>
      </c>
      <c r="D6077">
        <v>5</v>
      </c>
      <c r="E6077">
        <v>1</v>
      </c>
      <c r="F6077">
        <v>7.11</v>
      </c>
      <c r="G6077">
        <v>0.99</v>
      </c>
      <c r="H6077" s="184">
        <f t="shared" ref="H6077:L6077" si="6622">H6053</f>
        <v>8.3333333333333329E-2</v>
      </c>
      <c r="I6077" s="185">
        <f t="shared" si="6622"/>
        <v>236</v>
      </c>
      <c r="J6077" s="185">
        <f t="shared" si="6622"/>
        <v>179</v>
      </c>
      <c r="K6077" s="185">
        <f t="shared" si="6622"/>
        <v>2985</v>
      </c>
      <c r="L6077" s="185">
        <f t="shared" si="6622"/>
        <v>1111</v>
      </c>
      <c r="M6077" s="147"/>
      <c r="N6077" s="143">
        <f t="shared" si="6564"/>
        <v>1180</v>
      </c>
      <c r="O6077" s="143">
        <f t="shared" si="6560"/>
        <v>179</v>
      </c>
      <c r="P6077" s="143">
        <f t="shared" si="6561"/>
        <v>21223.350000000002</v>
      </c>
      <c r="Q6077" s="143">
        <f t="shared" si="6562"/>
        <v>1099.8900000000001</v>
      </c>
      <c r="R6077" s="188">
        <f t="shared" si="6565"/>
        <v>23682.240000000002</v>
      </c>
      <c r="T6077">
        <v>31507.97</v>
      </c>
      <c r="U6077" s="190">
        <f t="shared" si="6566"/>
        <v>0.75162696930332229</v>
      </c>
    </row>
    <row r="6078" spans="1:21" x14ac:dyDescent="0.2">
      <c r="A6078" s="178">
        <v>42989</v>
      </c>
      <c r="B6078" s="179">
        <v>0.16666666666666666</v>
      </c>
      <c r="C6078" t="s">
        <v>349</v>
      </c>
      <c r="D6078">
        <v>3.5</v>
      </c>
      <c r="E6078">
        <v>1</v>
      </c>
      <c r="F6078">
        <v>5.5</v>
      </c>
      <c r="G6078">
        <v>0.99</v>
      </c>
      <c r="H6078" s="184">
        <f t="shared" ref="H6078:L6078" si="6623">H6054</f>
        <v>0.125</v>
      </c>
      <c r="I6078" s="185">
        <f t="shared" si="6623"/>
        <v>201</v>
      </c>
      <c r="J6078" s="185">
        <f t="shared" si="6623"/>
        <v>205</v>
      </c>
      <c r="K6078" s="185">
        <f t="shared" si="6623"/>
        <v>2985</v>
      </c>
      <c r="L6078" s="185">
        <f t="shared" si="6623"/>
        <v>1717</v>
      </c>
      <c r="M6078" s="147"/>
      <c r="N6078" s="143">
        <f t="shared" si="6564"/>
        <v>703.5</v>
      </c>
      <c r="O6078" s="143">
        <f t="shared" si="6560"/>
        <v>205</v>
      </c>
      <c r="P6078" s="143">
        <f t="shared" si="6561"/>
        <v>16417.5</v>
      </c>
      <c r="Q6078" s="143">
        <f t="shared" si="6562"/>
        <v>1699.83</v>
      </c>
      <c r="R6078" s="188">
        <f t="shared" si="6565"/>
        <v>19025.830000000002</v>
      </c>
      <c r="T6078">
        <v>30360.26</v>
      </c>
      <c r="U6078" s="190">
        <f t="shared" si="6566"/>
        <v>0.6266688756947405</v>
      </c>
    </row>
    <row r="6079" spans="1:21" x14ac:dyDescent="0.2">
      <c r="A6079" s="178">
        <v>42989</v>
      </c>
      <c r="B6079" s="179">
        <v>0.20833333333333334</v>
      </c>
      <c r="C6079" t="s">
        <v>349</v>
      </c>
      <c r="D6079">
        <v>3.11</v>
      </c>
      <c r="E6079">
        <v>2.61</v>
      </c>
      <c r="F6079">
        <v>5.5</v>
      </c>
      <c r="G6079">
        <v>0.99</v>
      </c>
      <c r="H6079" s="184">
        <f t="shared" ref="H6079:L6079" si="6624">H6055</f>
        <v>0.16666666666666666</v>
      </c>
      <c r="I6079" s="185">
        <f t="shared" si="6624"/>
        <v>185</v>
      </c>
      <c r="J6079" s="185">
        <f t="shared" si="6624"/>
        <v>205</v>
      </c>
      <c r="K6079" s="185">
        <f t="shared" si="6624"/>
        <v>2985</v>
      </c>
      <c r="L6079" s="185">
        <f t="shared" si="6624"/>
        <v>1717</v>
      </c>
      <c r="M6079" s="147"/>
      <c r="N6079" s="143">
        <f t="shared" si="6564"/>
        <v>575.35</v>
      </c>
      <c r="O6079" s="143">
        <f t="shared" si="6560"/>
        <v>535.04999999999995</v>
      </c>
      <c r="P6079" s="143">
        <f t="shared" si="6561"/>
        <v>16417.5</v>
      </c>
      <c r="Q6079" s="143">
        <f t="shared" si="6562"/>
        <v>1699.83</v>
      </c>
      <c r="R6079" s="188">
        <f t="shared" si="6565"/>
        <v>19227.730000000003</v>
      </c>
      <c r="T6079">
        <v>29735.15</v>
      </c>
      <c r="U6079" s="190">
        <f t="shared" si="6566"/>
        <v>0.64663302522435573</v>
      </c>
    </row>
    <row r="6080" spans="1:21" x14ac:dyDescent="0.2">
      <c r="A6080" s="178">
        <v>42989</v>
      </c>
      <c r="B6080" s="179">
        <v>0.25</v>
      </c>
      <c r="C6080" t="s">
        <v>349</v>
      </c>
      <c r="D6080">
        <v>8.27</v>
      </c>
      <c r="E6080">
        <v>8.0500000000000007</v>
      </c>
      <c r="F6080">
        <v>8</v>
      </c>
      <c r="G6080">
        <v>0.99</v>
      </c>
      <c r="H6080" s="184">
        <f t="shared" ref="H6080:L6080" si="6625">H6056</f>
        <v>0.20833333333333334</v>
      </c>
      <c r="I6080" s="185">
        <f t="shared" si="6625"/>
        <v>207</v>
      </c>
      <c r="J6080" s="185">
        <f t="shared" si="6625"/>
        <v>283</v>
      </c>
      <c r="K6080" s="185">
        <f t="shared" si="6625"/>
        <v>2985</v>
      </c>
      <c r="L6080" s="185">
        <f t="shared" si="6625"/>
        <v>1717</v>
      </c>
      <c r="M6080" s="147"/>
      <c r="N6080" s="143">
        <f t="shared" si="6564"/>
        <v>1711.8899999999999</v>
      </c>
      <c r="O6080" s="143">
        <f t="shared" si="6560"/>
        <v>2278.15</v>
      </c>
      <c r="P6080" s="143">
        <f t="shared" si="6561"/>
        <v>23880</v>
      </c>
      <c r="Q6080" s="143">
        <f t="shared" si="6562"/>
        <v>1699.83</v>
      </c>
      <c r="R6080" s="188">
        <f t="shared" si="6565"/>
        <v>29569.870000000003</v>
      </c>
      <c r="T6080">
        <v>29894.68</v>
      </c>
      <c r="U6080" s="190">
        <f t="shared" si="6566"/>
        <v>0.98913485610148699</v>
      </c>
    </row>
    <row r="6081" spans="1:21" x14ac:dyDescent="0.2">
      <c r="A6081" s="178">
        <v>42989</v>
      </c>
      <c r="B6081" s="179">
        <v>0.29166666666666669</v>
      </c>
      <c r="C6081" t="s">
        <v>349</v>
      </c>
      <c r="D6081">
        <v>3.5</v>
      </c>
      <c r="E6081">
        <v>12.5</v>
      </c>
      <c r="F6081">
        <v>9.5</v>
      </c>
      <c r="G6081">
        <v>2</v>
      </c>
      <c r="H6081" s="184">
        <f t="shared" ref="H6081:L6081" si="6626">H6057</f>
        <v>0.25</v>
      </c>
      <c r="I6081" s="185">
        <f t="shared" si="6626"/>
        <v>327</v>
      </c>
      <c r="J6081" s="185">
        <f t="shared" si="6626"/>
        <v>438</v>
      </c>
      <c r="K6081" s="185">
        <f t="shared" si="6626"/>
        <v>2985</v>
      </c>
      <c r="L6081" s="185">
        <f t="shared" si="6626"/>
        <v>1717</v>
      </c>
      <c r="M6081" s="147"/>
      <c r="N6081" s="143">
        <f t="shared" si="6564"/>
        <v>1144.5</v>
      </c>
      <c r="O6081" s="143">
        <f t="shared" si="6560"/>
        <v>5475</v>
      </c>
      <c r="P6081" s="143">
        <f t="shared" si="6561"/>
        <v>28357.5</v>
      </c>
      <c r="Q6081" s="143">
        <f t="shared" si="6562"/>
        <v>3434</v>
      </c>
      <c r="R6081" s="188">
        <f t="shared" si="6565"/>
        <v>38411</v>
      </c>
      <c r="T6081">
        <v>31474.66</v>
      </c>
      <c r="U6081" s="190">
        <f t="shared" si="6566"/>
        <v>1.2203785521432162</v>
      </c>
    </row>
    <row r="6082" spans="1:21" x14ac:dyDescent="0.2">
      <c r="A6082" s="178">
        <v>42989</v>
      </c>
      <c r="B6082" s="179">
        <v>0.33333333333333331</v>
      </c>
      <c r="C6082" t="s">
        <v>349</v>
      </c>
      <c r="D6082">
        <v>3.11</v>
      </c>
      <c r="E6082">
        <v>3</v>
      </c>
      <c r="F6082">
        <v>8.11</v>
      </c>
      <c r="G6082">
        <v>1</v>
      </c>
      <c r="H6082" s="184">
        <f t="shared" ref="H6082:L6082" si="6627">H6058</f>
        <v>0.29166666666666669</v>
      </c>
      <c r="I6082" s="185">
        <f t="shared" si="6627"/>
        <v>249</v>
      </c>
      <c r="J6082" s="185">
        <f t="shared" si="6627"/>
        <v>556</v>
      </c>
      <c r="K6082" s="185">
        <f t="shared" si="6627"/>
        <v>2872</v>
      </c>
      <c r="L6082" s="185">
        <f t="shared" si="6627"/>
        <v>2219</v>
      </c>
      <c r="M6082" s="147"/>
      <c r="N6082" s="143">
        <f t="shared" si="6564"/>
        <v>774.39</v>
      </c>
      <c r="O6082" s="143">
        <f t="shared" si="6560"/>
        <v>1668</v>
      </c>
      <c r="P6082" s="143">
        <f t="shared" si="6561"/>
        <v>23291.919999999998</v>
      </c>
      <c r="Q6082" s="143">
        <f t="shared" si="6562"/>
        <v>2219</v>
      </c>
      <c r="R6082" s="188">
        <f t="shared" si="6565"/>
        <v>27953.309999999998</v>
      </c>
      <c r="T6082">
        <v>34443.58</v>
      </c>
      <c r="U6082" s="190">
        <f t="shared" si="6566"/>
        <v>0.81156807741820092</v>
      </c>
    </row>
    <row r="6083" spans="1:21" x14ac:dyDescent="0.2">
      <c r="A6083" s="178">
        <v>42989</v>
      </c>
      <c r="B6083" s="179">
        <v>0.375</v>
      </c>
      <c r="C6083" t="s">
        <v>349</v>
      </c>
      <c r="D6083">
        <v>8.11</v>
      </c>
      <c r="E6083">
        <v>8.23</v>
      </c>
      <c r="F6083">
        <v>8.32</v>
      </c>
      <c r="G6083">
        <v>1.71</v>
      </c>
      <c r="H6083" s="184">
        <f t="shared" ref="H6083:L6083" si="6628">H6059</f>
        <v>0.33333333333333331</v>
      </c>
      <c r="I6083" s="185">
        <f t="shared" si="6628"/>
        <v>256</v>
      </c>
      <c r="J6083" s="185">
        <f t="shared" si="6628"/>
        <v>306</v>
      </c>
      <c r="K6083" s="185">
        <f t="shared" si="6628"/>
        <v>2872</v>
      </c>
      <c r="L6083" s="185">
        <f t="shared" si="6628"/>
        <v>2219</v>
      </c>
      <c r="M6083" s="147"/>
      <c r="N6083" s="143">
        <f t="shared" si="6564"/>
        <v>2076.16</v>
      </c>
      <c r="O6083" s="143">
        <f t="shared" si="6560"/>
        <v>2518.38</v>
      </c>
      <c r="P6083" s="143">
        <f t="shared" si="6561"/>
        <v>23895.040000000001</v>
      </c>
      <c r="Q6083" s="143">
        <f t="shared" si="6562"/>
        <v>3794.49</v>
      </c>
      <c r="R6083" s="188">
        <f t="shared" si="6565"/>
        <v>32284.07</v>
      </c>
      <c r="T6083">
        <v>35172.42</v>
      </c>
      <c r="U6083" s="190">
        <f t="shared" si="6566"/>
        <v>0.91788025958975816</v>
      </c>
    </row>
    <row r="6084" spans="1:21" x14ac:dyDescent="0.2">
      <c r="A6084" s="178">
        <v>42989</v>
      </c>
      <c r="B6084" s="179">
        <v>0.41666666666666669</v>
      </c>
      <c r="C6084" t="s">
        <v>349</v>
      </c>
      <c r="D6084">
        <v>3.11</v>
      </c>
      <c r="E6084">
        <v>5.77</v>
      </c>
      <c r="F6084">
        <v>6.11</v>
      </c>
      <c r="G6084">
        <v>2.2200000000000002</v>
      </c>
      <c r="H6084" s="184">
        <f t="shared" ref="H6084:L6084" si="6629">H6060</f>
        <v>0.375</v>
      </c>
      <c r="I6084" s="185">
        <f t="shared" si="6629"/>
        <v>156</v>
      </c>
      <c r="J6084" s="185">
        <f t="shared" si="6629"/>
        <v>343</v>
      </c>
      <c r="K6084" s="185">
        <f t="shared" si="6629"/>
        <v>2872</v>
      </c>
      <c r="L6084" s="185">
        <f t="shared" si="6629"/>
        <v>2219</v>
      </c>
      <c r="M6084" s="147"/>
      <c r="N6084" s="143">
        <f t="shared" si="6564"/>
        <v>485.15999999999997</v>
      </c>
      <c r="O6084" s="143">
        <f t="shared" ref="O6084:O6147" si="6630">E6084*J6084</f>
        <v>1979.11</v>
      </c>
      <c r="P6084" s="143">
        <f t="shared" ref="P6084:P6147" si="6631">F6084*K6084</f>
        <v>17547.920000000002</v>
      </c>
      <c r="Q6084" s="143">
        <f t="shared" ref="Q6084:Q6147" si="6632">G6084*L6084</f>
        <v>4926.18</v>
      </c>
      <c r="R6084" s="188">
        <f t="shared" si="6565"/>
        <v>24938.370000000003</v>
      </c>
      <c r="T6084">
        <v>36078.01</v>
      </c>
      <c r="U6084" s="190">
        <f t="shared" si="6566"/>
        <v>0.69123463295231646</v>
      </c>
    </row>
    <row r="6085" spans="1:21" x14ac:dyDescent="0.2">
      <c r="A6085" s="178">
        <v>42989</v>
      </c>
      <c r="B6085" s="179">
        <v>0.45833333333333331</v>
      </c>
      <c r="C6085" t="s">
        <v>349</v>
      </c>
      <c r="D6085">
        <v>2</v>
      </c>
      <c r="E6085">
        <v>5.58</v>
      </c>
      <c r="F6085">
        <v>6.11</v>
      </c>
      <c r="G6085">
        <v>3.05</v>
      </c>
      <c r="H6085" s="184">
        <f t="shared" ref="H6085:L6085" si="6633">H6061</f>
        <v>0.41666666666666669</v>
      </c>
      <c r="I6085" s="185">
        <f t="shared" si="6633"/>
        <v>196</v>
      </c>
      <c r="J6085" s="185">
        <f t="shared" si="6633"/>
        <v>315</v>
      </c>
      <c r="K6085" s="185">
        <f t="shared" si="6633"/>
        <v>2872</v>
      </c>
      <c r="L6085" s="185">
        <f t="shared" si="6633"/>
        <v>2219</v>
      </c>
      <c r="M6085" s="147"/>
      <c r="N6085" s="143">
        <f t="shared" ref="N6085:N6148" si="6634">D6085*I6085</f>
        <v>392</v>
      </c>
      <c r="O6085" s="143">
        <f t="shared" si="6630"/>
        <v>1757.7</v>
      </c>
      <c r="P6085" s="143">
        <f t="shared" si="6631"/>
        <v>17547.920000000002</v>
      </c>
      <c r="Q6085" s="143">
        <f t="shared" si="6632"/>
        <v>6767.95</v>
      </c>
      <c r="R6085" s="188">
        <f t="shared" ref="R6085:R6148" si="6635">SUM(N6085:Q6085)</f>
        <v>26465.570000000003</v>
      </c>
      <c r="T6085">
        <v>38118.06</v>
      </c>
      <c r="U6085" s="190">
        <f t="shared" ref="U6085:U6148" si="6636">R6085/T6085</f>
        <v>0.69430527156943467</v>
      </c>
    </row>
    <row r="6086" spans="1:21" x14ac:dyDescent="0.2">
      <c r="A6086" s="178">
        <v>42989</v>
      </c>
      <c r="B6086" s="179">
        <v>0.5</v>
      </c>
      <c r="C6086" t="s">
        <v>349</v>
      </c>
      <c r="D6086">
        <v>1</v>
      </c>
      <c r="E6086">
        <v>5.34</v>
      </c>
      <c r="F6086">
        <v>6.34</v>
      </c>
      <c r="G6086">
        <v>4.62</v>
      </c>
      <c r="H6086" s="184">
        <f t="shared" ref="H6086:L6086" si="6637">H6062</f>
        <v>0.45833333333333331</v>
      </c>
      <c r="I6086" s="185">
        <f t="shared" si="6637"/>
        <v>226</v>
      </c>
      <c r="J6086" s="185">
        <f t="shared" si="6637"/>
        <v>326</v>
      </c>
      <c r="K6086" s="185">
        <f t="shared" si="6637"/>
        <v>2842</v>
      </c>
      <c r="L6086" s="185">
        <f t="shared" si="6637"/>
        <v>1635</v>
      </c>
      <c r="M6086" s="147"/>
      <c r="N6086" s="143">
        <f t="shared" si="6634"/>
        <v>226</v>
      </c>
      <c r="O6086" s="143">
        <f t="shared" si="6630"/>
        <v>1740.84</v>
      </c>
      <c r="P6086" s="143">
        <f t="shared" si="6631"/>
        <v>18018.28</v>
      </c>
      <c r="Q6086" s="143">
        <f t="shared" si="6632"/>
        <v>7553.7</v>
      </c>
      <c r="R6086" s="188">
        <f t="shared" si="6635"/>
        <v>27538.82</v>
      </c>
      <c r="T6086">
        <v>40526.300000000003</v>
      </c>
      <c r="U6086" s="190">
        <f t="shared" si="6636"/>
        <v>0.67952958942711272</v>
      </c>
    </row>
    <row r="6087" spans="1:21" x14ac:dyDescent="0.2">
      <c r="A6087" s="178">
        <v>42989</v>
      </c>
      <c r="B6087" s="179">
        <v>0.54166666666666663</v>
      </c>
      <c r="C6087" t="s">
        <v>349</v>
      </c>
      <c r="D6087">
        <v>1</v>
      </c>
      <c r="E6087">
        <v>5.59</v>
      </c>
      <c r="F6087">
        <v>7.09</v>
      </c>
      <c r="G6087">
        <v>2.99</v>
      </c>
      <c r="H6087" s="184">
        <f t="shared" ref="H6087:L6087" si="6638">H6063</f>
        <v>0.5</v>
      </c>
      <c r="I6087" s="185">
        <f t="shared" si="6638"/>
        <v>222</v>
      </c>
      <c r="J6087" s="185">
        <f t="shared" si="6638"/>
        <v>319</v>
      </c>
      <c r="K6087" s="185">
        <f t="shared" si="6638"/>
        <v>2842</v>
      </c>
      <c r="L6087" s="185">
        <f t="shared" si="6638"/>
        <v>1635</v>
      </c>
      <c r="M6087" s="147"/>
      <c r="N6087" s="143">
        <f t="shared" si="6634"/>
        <v>222</v>
      </c>
      <c r="O6087" s="143">
        <f t="shared" si="6630"/>
        <v>1783.21</v>
      </c>
      <c r="P6087" s="143">
        <f t="shared" si="6631"/>
        <v>20149.78</v>
      </c>
      <c r="Q6087" s="143">
        <f t="shared" si="6632"/>
        <v>4888.6500000000005</v>
      </c>
      <c r="R6087" s="188">
        <f t="shared" si="6635"/>
        <v>27043.64</v>
      </c>
      <c r="T6087">
        <v>42925.96</v>
      </c>
      <c r="U6087" s="190">
        <f t="shared" si="6636"/>
        <v>0.6300066439981773</v>
      </c>
    </row>
    <row r="6088" spans="1:21" x14ac:dyDescent="0.2">
      <c r="A6088" s="178">
        <v>42989</v>
      </c>
      <c r="B6088" s="179">
        <v>0.58333333333333337</v>
      </c>
      <c r="C6088" t="s">
        <v>349</v>
      </c>
      <c r="D6088">
        <v>0.88</v>
      </c>
      <c r="E6088">
        <v>8.4499999999999993</v>
      </c>
      <c r="F6088">
        <v>9.9499999999999993</v>
      </c>
      <c r="G6088">
        <v>4.62</v>
      </c>
      <c r="H6088" s="184">
        <f t="shared" ref="H6088:L6088" si="6639">H6064</f>
        <v>0.54166666666666663</v>
      </c>
      <c r="I6088" s="185">
        <f t="shared" si="6639"/>
        <v>195</v>
      </c>
      <c r="J6088" s="185">
        <f t="shared" si="6639"/>
        <v>299</v>
      </c>
      <c r="K6088" s="185">
        <f t="shared" si="6639"/>
        <v>2842</v>
      </c>
      <c r="L6088" s="185">
        <f t="shared" si="6639"/>
        <v>1635</v>
      </c>
      <c r="M6088" s="147"/>
      <c r="N6088" s="143">
        <f t="shared" si="6634"/>
        <v>171.6</v>
      </c>
      <c r="O6088" s="143">
        <f t="shared" si="6630"/>
        <v>2526.5499999999997</v>
      </c>
      <c r="P6088" s="143">
        <f t="shared" si="6631"/>
        <v>28277.899999999998</v>
      </c>
      <c r="Q6088" s="143">
        <f t="shared" si="6632"/>
        <v>7553.7</v>
      </c>
      <c r="R6088" s="188">
        <f t="shared" si="6635"/>
        <v>38529.749999999993</v>
      </c>
      <c r="T6088">
        <v>45070</v>
      </c>
      <c r="U6088" s="190">
        <f t="shared" si="6636"/>
        <v>0.85488684268915005</v>
      </c>
    </row>
    <row r="6089" spans="1:21" x14ac:dyDescent="0.2">
      <c r="A6089" s="178">
        <v>42989</v>
      </c>
      <c r="B6089" s="179">
        <v>0.625</v>
      </c>
      <c r="C6089" t="s">
        <v>349</v>
      </c>
      <c r="D6089">
        <v>1</v>
      </c>
      <c r="E6089">
        <v>7.96</v>
      </c>
      <c r="F6089">
        <v>10</v>
      </c>
      <c r="G6089">
        <v>0.97</v>
      </c>
      <c r="H6089" s="184">
        <f t="shared" ref="H6089:L6089" si="6640">H6065</f>
        <v>0.58333333333333337</v>
      </c>
      <c r="I6089" s="185">
        <f t="shared" si="6640"/>
        <v>205</v>
      </c>
      <c r="J6089" s="185">
        <f t="shared" si="6640"/>
        <v>237</v>
      </c>
      <c r="K6089" s="185">
        <f t="shared" si="6640"/>
        <v>2842</v>
      </c>
      <c r="L6089" s="185">
        <f t="shared" si="6640"/>
        <v>1635</v>
      </c>
      <c r="M6089" s="147"/>
      <c r="N6089" s="143">
        <f t="shared" si="6634"/>
        <v>205</v>
      </c>
      <c r="O6089" s="143">
        <f t="shared" si="6630"/>
        <v>1886.52</v>
      </c>
      <c r="P6089" s="143">
        <f t="shared" si="6631"/>
        <v>28420</v>
      </c>
      <c r="Q6089" s="143">
        <f t="shared" si="6632"/>
        <v>1585.95</v>
      </c>
      <c r="R6089" s="188">
        <f t="shared" si="6635"/>
        <v>32097.47</v>
      </c>
      <c r="T6089">
        <v>47264.27</v>
      </c>
      <c r="U6089" s="190">
        <f t="shared" si="6636"/>
        <v>0.67910643706123042</v>
      </c>
    </row>
    <row r="6090" spans="1:21" x14ac:dyDescent="0.2">
      <c r="A6090" s="178">
        <v>42989</v>
      </c>
      <c r="B6090" s="179">
        <v>0.66666666666666663</v>
      </c>
      <c r="C6090" t="s">
        <v>349</v>
      </c>
      <c r="D6090">
        <v>1</v>
      </c>
      <c r="E6090">
        <v>13.45</v>
      </c>
      <c r="F6090">
        <v>15.27</v>
      </c>
      <c r="G6090">
        <v>0.97</v>
      </c>
      <c r="H6090" s="184">
        <f t="shared" ref="H6090:L6090" si="6641">H6066</f>
        <v>0.625</v>
      </c>
      <c r="I6090" s="185">
        <f t="shared" si="6641"/>
        <v>212</v>
      </c>
      <c r="J6090" s="185">
        <f t="shared" si="6641"/>
        <v>213</v>
      </c>
      <c r="K6090" s="185">
        <f t="shared" si="6641"/>
        <v>2842</v>
      </c>
      <c r="L6090" s="185">
        <f t="shared" si="6641"/>
        <v>1380</v>
      </c>
      <c r="M6090" s="147"/>
      <c r="N6090" s="143">
        <f t="shared" si="6634"/>
        <v>212</v>
      </c>
      <c r="O6090" s="143">
        <f t="shared" si="6630"/>
        <v>2864.85</v>
      </c>
      <c r="P6090" s="143">
        <f t="shared" si="6631"/>
        <v>43397.34</v>
      </c>
      <c r="Q6090" s="143">
        <f t="shared" si="6632"/>
        <v>1338.6</v>
      </c>
      <c r="R6090" s="188">
        <f t="shared" si="6635"/>
        <v>47812.789999999994</v>
      </c>
      <c r="T6090">
        <v>49114.87</v>
      </c>
      <c r="U6090" s="190">
        <f t="shared" si="6636"/>
        <v>0.97348908792795319</v>
      </c>
    </row>
    <row r="6091" spans="1:21" x14ac:dyDescent="0.2">
      <c r="A6091" s="178">
        <v>42989</v>
      </c>
      <c r="B6091" s="179">
        <v>0.70833333333333337</v>
      </c>
      <c r="C6091" t="s">
        <v>349</v>
      </c>
      <c r="D6091">
        <v>1</v>
      </c>
      <c r="E6091">
        <v>20.77</v>
      </c>
      <c r="F6091">
        <v>22.67</v>
      </c>
      <c r="G6091">
        <v>0.97</v>
      </c>
      <c r="H6091" s="184">
        <f t="shared" ref="H6091:L6091" si="6642">H6067</f>
        <v>0.66666666666666663</v>
      </c>
      <c r="I6091" s="185">
        <f t="shared" si="6642"/>
        <v>191</v>
      </c>
      <c r="J6091" s="185">
        <f t="shared" si="6642"/>
        <v>237</v>
      </c>
      <c r="K6091" s="185">
        <f t="shared" si="6642"/>
        <v>2842</v>
      </c>
      <c r="L6091" s="185">
        <f t="shared" si="6642"/>
        <v>1380</v>
      </c>
      <c r="M6091" s="147"/>
      <c r="N6091" s="143">
        <f t="shared" si="6634"/>
        <v>191</v>
      </c>
      <c r="O6091" s="143">
        <f t="shared" si="6630"/>
        <v>4922.49</v>
      </c>
      <c r="P6091" s="143">
        <f t="shared" si="6631"/>
        <v>64428.140000000007</v>
      </c>
      <c r="Q6091" s="143">
        <f t="shared" si="6632"/>
        <v>1338.6</v>
      </c>
      <c r="R6091" s="188">
        <f t="shared" si="6635"/>
        <v>70880.23000000001</v>
      </c>
      <c r="T6091">
        <v>50674.02</v>
      </c>
      <c r="U6091" s="190">
        <f t="shared" si="6636"/>
        <v>1.3987489052575661</v>
      </c>
    </row>
    <row r="6092" spans="1:21" x14ac:dyDescent="0.2">
      <c r="A6092" s="178">
        <v>42989</v>
      </c>
      <c r="B6092" s="179">
        <v>0.75</v>
      </c>
      <c r="C6092" t="s">
        <v>349</v>
      </c>
      <c r="D6092">
        <v>2</v>
      </c>
      <c r="E6092">
        <v>14.21</v>
      </c>
      <c r="F6092">
        <v>17.2</v>
      </c>
      <c r="G6092">
        <v>0.97</v>
      </c>
      <c r="H6092" s="184">
        <f t="shared" ref="H6092:L6092" si="6643">H6068</f>
        <v>0.70833333333333337</v>
      </c>
      <c r="I6092" s="185">
        <f t="shared" si="6643"/>
        <v>218</v>
      </c>
      <c r="J6092" s="185">
        <f t="shared" si="6643"/>
        <v>258</v>
      </c>
      <c r="K6092" s="185">
        <f t="shared" si="6643"/>
        <v>2842</v>
      </c>
      <c r="L6092" s="185">
        <f t="shared" si="6643"/>
        <v>1380</v>
      </c>
      <c r="M6092" s="147"/>
      <c r="N6092" s="143">
        <f t="shared" si="6634"/>
        <v>436</v>
      </c>
      <c r="O6092" s="143">
        <f t="shared" si="6630"/>
        <v>3666.1800000000003</v>
      </c>
      <c r="P6092" s="143">
        <f t="shared" si="6631"/>
        <v>48882.400000000001</v>
      </c>
      <c r="Q6092" s="143">
        <f t="shared" si="6632"/>
        <v>1338.6</v>
      </c>
      <c r="R6092" s="188">
        <f t="shared" si="6635"/>
        <v>54323.18</v>
      </c>
      <c r="T6092">
        <v>51834.37</v>
      </c>
      <c r="U6092" s="190">
        <f t="shared" si="6636"/>
        <v>1.0480146667163119</v>
      </c>
    </row>
    <row r="6093" spans="1:21" x14ac:dyDescent="0.2">
      <c r="A6093" s="178">
        <v>42989</v>
      </c>
      <c r="B6093" s="179">
        <v>0.79166666666666663</v>
      </c>
      <c r="C6093" t="s">
        <v>349</v>
      </c>
      <c r="D6093">
        <v>2</v>
      </c>
      <c r="E6093">
        <v>6.57</v>
      </c>
      <c r="F6093">
        <v>9.07</v>
      </c>
      <c r="G6093">
        <v>2.5</v>
      </c>
      <c r="H6093" s="184">
        <f t="shared" ref="H6093:L6093" si="6644">H6069</f>
        <v>0.75</v>
      </c>
      <c r="I6093" s="185">
        <f t="shared" si="6644"/>
        <v>240</v>
      </c>
      <c r="J6093" s="185">
        <f t="shared" si="6644"/>
        <v>365</v>
      </c>
      <c r="K6093" s="185">
        <f t="shared" si="6644"/>
        <v>2842</v>
      </c>
      <c r="L6093" s="185">
        <f t="shared" si="6644"/>
        <v>1380</v>
      </c>
      <c r="M6093" s="147"/>
      <c r="N6093" s="143">
        <f t="shared" si="6634"/>
        <v>480</v>
      </c>
      <c r="O6093" s="143">
        <f t="shared" si="6630"/>
        <v>2398.0500000000002</v>
      </c>
      <c r="P6093" s="143">
        <f t="shared" si="6631"/>
        <v>25776.940000000002</v>
      </c>
      <c r="Q6093" s="143">
        <f t="shared" si="6632"/>
        <v>3450</v>
      </c>
      <c r="R6093" s="188">
        <f t="shared" si="6635"/>
        <v>32104.99</v>
      </c>
      <c r="T6093">
        <v>51762.64</v>
      </c>
      <c r="U6093" s="190">
        <f t="shared" si="6636"/>
        <v>0.62023478709741242</v>
      </c>
    </row>
    <row r="6094" spans="1:21" x14ac:dyDescent="0.2">
      <c r="A6094" s="178">
        <v>42989</v>
      </c>
      <c r="B6094" s="179">
        <v>0.83333333333333337</v>
      </c>
      <c r="C6094" t="s">
        <v>349</v>
      </c>
      <c r="D6094">
        <v>1.05</v>
      </c>
      <c r="E6094">
        <v>6.87</v>
      </c>
      <c r="F6094">
        <v>8.3800000000000008</v>
      </c>
      <c r="G6094">
        <v>2.99</v>
      </c>
      <c r="H6094" s="184">
        <f t="shared" ref="H6094:L6094" si="6645">H6070</f>
        <v>0.79166666666666663</v>
      </c>
      <c r="I6094" s="185">
        <f t="shared" si="6645"/>
        <v>320</v>
      </c>
      <c r="J6094" s="185">
        <f t="shared" si="6645"/>
        <v>214</v>
      </c>
      <c r="K6094" s="185">
        <f t="shared" si="6645"/>
        <v>2842</v>
      </c>
      <c r="L6094" s="185">
        <f t="shared" si="6645"/>
        <v>1426</v>
      </c>
      <c r="M6094" s="147"/>
      <c r="N6094" s="143">
        <f t="shared" si="6634"/>
        <v>336</v>
      </c>
      <c r="O6094" s="143">
        <f t="shared" si="6630"/>
        <v>1470.18</v>
      </c>
      <c r="P6094" s="143">
        <f t="shared" si="6631"/>
        <v>23815.960000000003</v>
      </c>
      <c r="Q6094" s="143">
        <f t="shared" si="6632"/>
        <v>4263.7400000000007</v>
      </c>
      <c r="R6094" s="188">
        <f t="shared" si="6635"/>
        <v>29885.880000000005</v>
      </c>
      <c r="T6094">
        <v>50198.12</v>
      </c>
      <c r="U6094" s="190">
        <f t="shared" si="6636"/>
        <v>0.59535855127642234</v>
      </c>
    </row>
    <row r="6095" spans="1:21" x14ac:dyDescent="0.2">
      <c r="A6095" s="178">
        <v>42989</v>
      </c>
      <c r="B6095" s="179">
        <v>0.875</v>
      </c>
      <c r="C6095" t="s">
        <v>349</v>
      </c>
      <c r="D6095">
        <v>4.96</v>
      </c>
      <c r="E6095">
        <v>3.11</v>
      </c>
      <c r="F6095">
        <v>6.11</v>
      </c>
      <c r="G6095">
        <v>1.57</v>
      </c>
      <c r="H6095" s="184">
        <f t="shared" ref="H6095:L6095" si="6646">H6071</f>
        <v>0.83333333333333337</v>
      </c>
      <c r="I6095" s="185">
        <f t="shared" si="6646"/>
        <v>322</v>
      </c>
      <c r="J6095" s="185">
        <f t="shared" si="6646"/>
        <v>178</v>
      </c>
      <c r="K6095" s="185">
        <f t="shared" si="6646"/>
        <v>2842</v>
      </c>
      <c r="L6095" s="185">
        <f t="shared" si="6646"/>
        <v>1426</v>
      </c>
      <c r="M6095" s="147"/>
      <c r="N6095" s="143">
        <f t="shared" si="6634"/>
        <v>1597.12</v>
      </c>
      <c r="O6095" s="143">
        <f t="shared" si="6630"/>
        <v>553.57999999999993</v>
      </c>
      <c r="P6095" s="143">
        <f t="shared" si="6631"/>
        <v>17364.620000000003</v>
      </c>
      <c r="Q6095" s="143">
        <f t="shared" si="6632"/>
        <v>2238.8200000000002</v>
      </c>
      <c r="R6095" s="188">
        <f t="shared" si="6635"/>
        <v>21754.140000000003</v>
      </c>
      <c r="T6095">
        <v>48205.599999999999</v>
      </c>
      <c r="U6095" s="190">
        <f t="shared" si="6636"/>
        <v>0.45127827472326876</v>
      </c>
    </row>
    <row r="6096" spans="1:21" x14ac:dyDescent="0.2">
      <c r="A6096" s="178">
        <v>42989</v>
      </c>
      <c r="B6096" s="179">
        <v>0.91666666666666663</v>
      </c>
      <c r="C6096" t="s">
        <v>349</v>
      </c>
      <c r="D6096">
        <v>5</v>
      </c>
      <c r="E6096">
        <v>3.23</v>
      </c>
      <c r="F6096">
        <v>4.2</v>
      </c>
      <c r="G6096">
        <v>2.46</v>
      </c>
      <c r="H6096" s="184">
        <f t="shared" ref="H6096:L6096" si="6647">H6072</f>
        <v>0.875</v>
      </c>
      <c r="I6096" s="185">
        <f t="shared" si="6647"/>
        <v>337</v>
      </c>
      <c r="J6096" s="185">
        <f t="shared" si="6647"/>
        <v>173</v>
      </c>
      <c r="K6096" s="185">
        <f t="shared" si="6647"/>
        <v>2842</v>
      </c>
      <c r="L6096" s="185">
        <f t="shared" si="6647"/>
        <v>1426</v>
      </c>
      <c r="M6096" s="147"/>
      <c r="N6096" s="143">
        <f t="shared" si="6634"/>
        <v>1685</v>
      </c>
      <c r="O6096" s="143">
        <f t="shared" si="6630"/>
        <v>558.79</v>
      </c>
      <c r="P6096" s="143">
        <f t="shared" si="6631"/>
        <v>11936.4</v>
      </c>
      <c r="Q6096" s="143">
        <f t="shared" si="6632"/>
        <v>3507.96</v>
      </c>
      <c r="R6096" s="188">
        <f t="shared" si="6635"/>
        <v>17688.149999999998</v>
      </c>
      <c r="T6096">
        <v>47020.19</v>
      </c>
      <c r="U6096" s="190">
        <f t="shared" si="6636"/>
        <v>0.37618201883063418</v>
      </c>
    </row>
    <row r="6097" spans="1:21" x14ac:dyDescent="0.2">
      <c r="A6097" s="178">
        <v>42989</v>
      </c>
      <c r="B6097" s="179">
        <v>0.95833333333333337</v>
      </c>
      <c r="C6097" t="s">
        <v>349</v>
      </c>
      <c r="D6097">
        <v>20</v>
      </c>
      <c r="E6097">
        <v>7</v>
      </c>
      <c r="F6097">
        <v>5</v>
      </c>
      <c r="G6097">
        <v>0.5</v>
      </c>
      <c r="H6097" s="184">
        <f t="shared" ref="H6097:L6097" si="6648">H6073</f>
        <v>0.91666666666666663</v>
      </c>
      <c r="I6097" s="185">
        <f t="shared" si="6648"/>
        <v>394</v>
      </c>
      <c r="J6097" s="185">
        <f t="shared" si="6648"/>
        <v>194</v>
      </c>
      <c r="K6097" s="185">
        <f t="shared" si="6648"/>
        <v>2842</v>
      </c>
      <c r="L6097" s="185">
        <f t="shared" si="6648"/>
        <v>1426</v>
      </c>
      <c r="M6097" s="147"/>
      <c r="N6097" s="143">
        <f t="shared" si="6634"/>
        <v>7880</v>
      </c>
      <c r="O6097" s="143">
        <f t="shared" si="6630"/>
        <v>1358</v>
      </c>
      <c r="P6097" s="143">
        <f t="shared" si="6631"/>
        <v>14210</v>
      </c>
      <c r="Q6097" s="143">
        <f t="shared" si="6632"/>
        <v>713</v>
      </c>
      <c r="R6097" s="188">
        <f t="shared" si="6635"/>
        <v>24161</v>
      </c>
      <c r="T6097">
        <v>44069.95</v>
      </c>
      <c r="U6097" s="190">
        <f t="shared" si="6636"/>
        <v>0.54824205609491283</v>
      </c>
    </row>
    <row r="6098" spans="1:21" x14ac:dyDescent="0.2">
      <c r="A6098" s="178">
        <v>42989</v>
      </c>
      <c r="B6098" s="180">
        <v>1</v>
      </c>
      <c r="C6098" t="s">
        <v>349</v>
      </c>
      <c r="D6098">
        <v>13</v>
      </c>
      <c r="E6098">
        <v>8</v>
      </c>
      <c r="F6098">
        <v>7.83</v>
      </c>
      <c r="G6098">
        <v>0.5</v>
      </c>
      <c r="H6098" s="184">
        <f t="shared" ref="H6098:L6098" si="6649">H6074</f>
        <v>0.95833333333333337</v>
      </c>
      <c r="I6098" s="185">
        <f t="shared" si="6649"/>
        <v>389</v>
      </c>
      <c r="J6098" s="185">
        <f t="shared" si="6649"/>
        <v>265</v>
      </c>
      <c r="K6098" s="185">
        <f t="shared" si="6649"/>
        <v>2985</v>
      </c>
      <c r="L6098" s="185">
        <f t="shared" si="6649"/>
        <v>1111</v>
      </c>
      <c r="M6098" s="147"/>
      <c r="N6098" s="143">
        <f t="shared" si="6634"/>
        <v>5057</v>
      </c>
      <c r="O6098" s="143">
        <f t="shared" si="6630"/>
        <v>2120</v>
      </c>
      <c r="P6098" s="143">
        <f t="shared" si="6631"/>
        <v>23372.55</v>
      </c>
      <c r="Q6098" s="143">
        <f t="shared" si="6632"/>
        <v>555.5</v>
      </c>
      <c r="R6098" s="188">
        <f t="shared" si="6635"/>
        <v>31105.05</v>
      </c>
      <c r="T6098">
        <v>39994.199999999997</v>
      </c>
      <c r="U6098" s="190">
        <f t="shared" si="6636"/>
        <v>0.777739022158213</v>
      </c>
    </row>
    <row r="6099" spans="1:21" x14ac:dyDescent="0.2">
      <c r="A6099" s="178">
        <v>42990</v>
      </c>
      <c r="B6099" s="179">
        <v>4.1666666666666664E-2</v>
      </c>
      <c r="C6099" t="s">
        <v>349</v>
      </c>
      <c r="D6099">
        <v>5</v>
      </c>
      <c r="E6099">
        <v>3.11</v>
      </c>
      <c r="F6099">
        <v>3</v>
      </c>
      <c r="G6099">
        <v>0.45</v>
      </c>
      <c r="H6099" s="184">
        <f t="shared" ref="H6099:L6099" si="6650">H6075</f>
        <v>1</v>
      </c>
      <c r="I6099" s="185">
        <f t="shared" si="6650"/>
        <v>362</v>
      </c>
      <c r="J6099" s="185">
        <f t="shared" si="6650"/>
        <v>243</v>
      </c>
      <c r="K6099" s="185">
        <f t="shared" si="6650"/>
        <v>2985</v>
      </c>
      <c r="L6099" s="185">
        <f t="shared" si="6650"/>
        <v>1111</v>
      </c>
      <c r="M6099" s="147"/>
      <c r="N6099" s="143">
        <f t="shared" si="6634"/>
        <v>1810</v>
      </c>
      <c r="O6099" s="143">
        <f t="shared" si="6630"/>
        <v>755.73</v>
      </c>
      <c r="P6099" s="143">
        <f t="shared" si="6631"/>
        <v>8955</v>
      </c>
      <c r="Q6099" s="143">
        <f t="shared" si="6632"/>
        <v>499.95</v>
      </c>
      <c r="R6099" s="188">
        <f t="shared" si="6635"/>
        <v>12020.68</v>
      </c>
      <c r="T6099">
        <v>35979.17</v>
      </c>
      <c r="U6099" s="190">
        <f t="shared" si="6636"/>
        <v>0.33410109238206442</v>
      </c>
    </row>
    <row r="6100" spans="1:21" x14ac:dyDescent="0.2">
      <c r="A6100" s="178">
        <v>42990</v>
      </c>
      <c r="B6100" s="179">
        <v>8.3333333333333329E-2</v>
      </c>
      <c r="C6100" t="s">
        <v>349</v>
      </c>
      <c r="D6100">
        <v>3.11</v>
      </c>
      <c r="E6100">
        <v>1</v>
      </c>
      <c r="F6100">
        <v>2.5</v>
      </c>
      <c r="G6100">
        <v>0.45</v>
      </c>
      <c r="H6100" s="184">
        <f t="shared" ref="H6100:L6100" si="6651">H6076</f>
        <v>4.1666666666666664E-2</v>
      </c>
      <c r="I6100" s="185">
        <f t="shared" si="6651"/>
        <v>294</v>
      </c>
      <c r="J6100" s="185">
        <f t="shared" si="6651"/>
        <v>212</v>
      </c>
      <c r="K6100" s="185">
        <f t="shared" si="6651"/>
        <v>2985</v>
      </c>
      <c r="L6100" s="185">
        <f t="shared" si="6651"/>
        <v>1111</v>
      </c>
      <c r="M6100" s="147"/>
      <c r="N6100" s="143">
        <f t="shared" si="6634"/>
        <v>914.33999999999992</v>
      </c>
      <c r="O6100" s="143">
        <f t="shared" si="6630"/>
        <v>212</v>
      </c>
      <c r="P6100" s="143">
        <f t="shared" si="6631"/>
        <v>7462.5</v>
      </c>
      <c r="Q6100" s="143">
        <f t="shared" si="6632"/>
        <v>499.95</v>
      </c>
      <c r="R6100" s="188">
        <f t="shared" si="6635"/>
        <v>9088.7900000000009</v>
      </c>
      <c r="T6100">
        <v>33077.370000000003</v>
      </c>
      <c r="U6100" s="190">
        <f t="shared" si="6636"/>
        <v>0.27477365945357807</v>
      </c>
    </row>
    <row r="6101" spans="1:21" x14ac:dyDescent="0.2">
      <c r="A6101" s="178">
        <v>42990</v>
      </c>
      <c r="B6101" s="179">
        <v>0.125</v>
      </c>
      <c r="C6101" t="s">
        <v>349</v>
      </c>
      <c r="D6101">
        <v>3.11</v>
      </c>
      <c r="E6101">
        <v>0.88</v>
      </c>
      <c r="F6101">
        <v>2.5</v>
      </c>
      <c r="G6101">
        <v>0.97</v>
      </c>
      <c r="H6101" s="184">
        <f t="shared" ref="H6101:L6101" si="6652">H6077</f>
        <v>8.3333333333333329E-2</v>
      </c>
      <c r="I6101" s="185">
        <f t="shared" si="6652"/>
        <v>236</v>
      </c>
      <c r="J6101" s="185">
        <f t="shared" si="6652"/>
        <v>179</v>
      </c>
      <c r="K6101" s="185">
        <f t="shared" si="6652"/>
        <v>2985</v>
      </c>
      <c r="L6101" s="185">
        <f t="shared" si="6652"/>
        <v>1111</v>
      </c>
      <c r="M6101" s="147"/>
      <c r="N6101" s="143">
        <f t="shared" si="6634"/>
        <v>733.95999999999992</v>
      </c>
      <c r="O6101" s="143">
        <f t="shared" si="6630"/>
        <v>157.52000000000001</v>
      </c>
      <c r="P6101" s="143">
        <f t="shared" si="6631"/>
        <v>7462.5</v>
      </c>
      <c r="Q6101" s="143">
        <f t="shared" si="6632"/>
        <v>1077.67</v>
      </c>
      <c r="R6101" s="188">
        <f t="shared" si="6635"/>
        <v>9431.65</v>
      </c>
      <c r="T6101">
        <v>31183.61</v>
      </c>
      <c r="U6101" s="190">
        <f t="shared" si="6636"/>
        <v>0.30245536036398607</v>
      </c>
    </row>
    <row r="6102" spans="1:21" x14ac:dyDescent="0.2">
      <c r="A6102" s="178">
        <v>42990</v>
      </c>
      <c r="B6102" s="179">
        <v>0.16666666666666666</v>
      </c>
      <c r="C6102" t="s">
        <v>349</v>
      </c>
      <c r="D6102">
        <v>2.11</v>
      </c>
      <c r="E6102">
        <v>1</v>
      </c>
      <c r="F6102">
        <v>2.5</v>
      </c>
      <c r="G6102">
        <v>0.97</v>
      </c>
      <c r="H6102" s="184">
        <f t="shared" ref="H6102:L6102" si="6653">H6078</f>
        <v>0.125</v>
      </c>
      <c r="I6102" s="185">
        <f t="shared" si="6653"/>
        <v>201</v>
      </c>
      <c r="J6102" s="185">
        <f t="shared" si="6653"/>
        <v>205</v>
      </c>
      <c r="K6102" s="185">
        <f t="shared" si="6653"/>
        <v>2985</v>
      </c>
      <c r="L6102" s="185">
        <f t="shared" si="6653"/>
        <v>1717</v>
      </c>
      <c r="M6102" s="147"/>
      <c r="N6102" s="143">
        <f t="shared" si="6634"/>
        <v>424.10999999999996</v>
      </c>
      <c r="O6102" s="143">
        <f t="shared" si="6630"/>
        <v>205</v>
      </c>
      <c r="P6102" s="143">
        <f t="shared" si="6631"/>
        <v>7462.5</v>
      </c>
      <c r="Q6102" s="143">
        <f t="shared" si="6632"/>
        <v>1665.49</v>
      </c>
      <c r="R6102" s="188">
        <f t="shared" si="6635"/>
        <v>9757.1</v>
      </c>
      <c r="T6102">
        <v>29977.38</v>
      </c>
      <c r="U6102" s="190">
        <f t="shared" si="6636"/>
        <v>0.3254820801551036</v>
      </c>
    </row>
    <row r="6103" spans="1:21" x14ac:dyDescent="0.2">
      <c r="A6103" s="178">
        <v>42990</v>
      </c>
      <c r="B6103" s="179">
        <v>0.20833333333333334</v>
      </c>
      <c r="C6103" t="s">
        <v>349</v>
      </c>
      <c r="D6103">
        <v>1.92</v>
      </c>
      <c r="E6103">
        <v>1.01</v>
      </c>
      <c r="F6103">
        <v>2.5</v>
      </c>
      <c r="G6103">
        <v>0.97</v>
      </c>
      <c r="H6103" s="184">
        <f t="shared" ref="H6103:L6103" si="6654">H6079</f>
        <v>0.16666666666666666</v>
      </c>
      <c r="I6103" s="185">
        <f t="shared" si="6654"/>
        <v>185</v>
      </c>
      <c r="J6103" s="185">
        <f t="shared" si="6654"/>
        <v>205</v>
      </c>
      <c r="K6103" s="185">
        <f t="shared" si="6654"/>
        <v>2985</v>
      </c>
      <c r="L6103" s="185">
        <f t="shared" si="6654"/>
        <v>1717</v>
      </c>
      <c r="M6103" s="147"/>
      <c r="N6103" s="143">
        <f t="shared" si="6634"/>
        <v>355.2</v>
      </c>
      <c r="O6103" s="143">
        <f t="shared" si="6630"/>
        <v>207.05</v>
      </c>
      <c r="P6103" s="143">
        <f t="shared" si="6631"/>
        <v>7462.5</v>
      </c>
      <c r="Q6103" s="143">
        <f t="shared" si="6632"/>
        <v>1665.49</v>
      </c>
      <c r="R6103" s="188">
        <f t="shared" si="6635"/>
        <v>9690.24</v>
      </c>
      <c r="T6103">
        <v>29252</v>
      </c>
      <c r="U6103" s="190">
        <f t="shared" si="6636"/>
        <v>0.33126760563380281</v>
      </c>
    </row>
    <row r="6104" spans="1:21" x14ac:dyDescent="0.2">
      <c r="A6104" s="178">
        <v>42990</v>
      </c>
      <c r="B6104" s="179">
        <v>0.25</v>
      </c>
      <c r="C6104" t="s">
        <v>349</v>
      </c>
      <c r="D6104">
        <v>5</v>
      </c>
      <c r="E6104">
        <v>5</v>
      </c>
      <c r="F6104">
        <v>3</v>
      </c>
      <c r="G6104">
        <v>0.97</v>
      </c>
      <c r="H6104" s="184">
        <f t="shared" ref="H6104:L6104" si="6655">H6080</f>
        <v>0.20833333333333334</v>
      </c>
      <c r="I6104" s="185">
        <f t="shared" si="6655"/>
        <v>207</v>
      </c>
      <c r="J6104" s="185">
        <f t="shared" si="6655"/>
        <v>283</v>
      </c>
      <c r="K6104" s="185">
        <f t="shared" si="6655"/>
        <v>2985</v>
      </c>
      <c r="L6104" s="185">
        <f t="shared" si="6655"/>
        <v>1717</v>
      </c>
      <c r="M6104" s="147"/>
      <c r="N6104" s="143">
        <f t="shared" si="6634"/>
        <v>1035</v>
      </c>
      <c r="O6104" s="143">
        <f t="shared" si="6630"/>
        <v>1415</v>
      </c>
      <c r="P6104" s="143">
        <f t="shared" si="6631"/>
        <v>8955</v>
      </c>
      <c r="Q6104" s="143">
        <f t="shared" si="6632"/>
        <v>1665.49</v>
      </c>
      <c r="R6104" s="188">
        <f t="shared" si="6635"/>
        <v>13070.49</v>
      </c>
      <c r="T6104">
        <v>29435.22</v>
      </c>
      <c r="U6104" s="190">
        <f t="shared" si="6636"/>
        <v>0.44404254495125223</v>
      </c>
    </row>
    <row r="6105" spans="1:21" x14ac:dyDescent="0.2">
      <c r="A6105" s="178">
        <v>42990</v>
      </c>
      <c r="B6105" s="179">
        <v>0.29166666666666669</v>
      </c>
      <c r="C6105" t="s">
        <v>349</v>
      </c>
      <c r="D6105">
        <v>0.79</v>
      </c>
      <c r="E6105">
        <v>8</v>
      </c>
      <c r="F6105">
        <v>3.17</v>
      </c>
      <c r="G6105">
        <v>1.99</v>
      </c>
      <c r="H6105" s="184">
        <f t="shared" ref="H6105:L6105" si="6656">H6081</f>
        <v>0.25</v>
      </c>
      <c r="I6105" s="185">
        <f t="shared" si="6656"/>
        <v>327</v>
      </c>
      <c r="J6105" s="185">
        <f t="shared" si="6656"/>
        <v>438</v>
      </c>
      <c r="K6105" s="185">
        <f t="shared" si="6656"/>
        <v>2985</v>
      </c>
      <c r="L6105" s="185">
        <f t="shared" si="6656"/>
        <v>1717</v>
      </c>
      <c r="M6105" s="147"/>
      <c r="N6105" s="143">
        <f t="shared" si="6634"/>
        <v>258.33</v>
      </c>
      <c r="O6105" s="143">
        <f t="shared" si="6630"/>
        <v>3504</v>
      </c>
      <c r="P6105" s="143">
        <f t="shared" si="6631"/>
        <v>9462.4499999999989</v>
      </c>
      <c r="Q6105" s="143">
        <f t="shared" si="6632"/>
        <v>3416.83</v>
      </c>
      <c r="R6105" s="188">
        <f t="shared" si="6635"/>
        <v>16641.61</v>
      </c>
      <c r="T6105">
        <v>30965.72</v>
      </c>
      <c r="U6105" s="190">
        <f t="shared" si="6636"/>
        <v>0.53742041199106627</v>
      </c>
    </row>
    <row r="6106" spans="1:21" x14ac:dyDescent="0.2">
      <c r="A6106" s="178">
        <v>42990</v>
      </c>
      <c r="B6106" s="179">
        <v>0.33333333333333331</v>
      </c>
      <c r="C6106" t="s">
        <v>349</v>
      </c>
      <c r="D6106">
        <v>1</v>
      </c>
      <c r="E6106">
        <v>2.61</v>
      </c>
      <c r="F6106">
        <v>2.82</v>
      </c>
      <c r="G6106">
        <v>1.37</v>
      </c>
      <c r="H6106" s="184">
        <f t="shared" ref="H6106:L6106" si="6657">H6082</f>
        <v>0.29166666666666669</v>
      </c>
      <c r="I6106" s="185">
        <f t="shared" si="6657"/>
        <v>249</v>
      </c>
      <c r="J6106" s="185">
        <f t="shared" si="6657"/>
        <v>556</v>
      </c>
      <c r="K6106" s="185">
        <f t="shared" si="6657"/>
        <v>2872</v>
      </c>
      <c r="L6106" s="185">
        <f t="shared" si="6657"/>
        <v>2219</v>
      </c>
      <c r="M6106" s="147"/>
      <c r="N6106" s="143">
        <f t="shared" si="6634"/>
        <v>249</v>
      </c>
      <c r="O6106" s="143">
        <f t="shared" si="6630"/>
        <v>1451.1599999999999</v>
      </c>
      <c r="P6106" s="143">
        <f t="shared" si="6631"/>
        <v>8099.04</v>
      </c>
      <c r="Q6106" s="143">
        <f t="shared" si="6632"/>
        <v>3040.03</v>
      </c>
      <c r="R6106" s="188">
        <f t="shared" si="6635"/>
        <v>12839.230000000001</v>
      </c>
      <c r="T6106">
        <v>33984.199999999997</v>
      </c>
      <c r="U6106" s="190">
        <f t="shared" si="6636"/>
        <v>0.37779997763666651</v>
      </c>
    </row>
    <row r="6107" spans="1:21" x14ac:dyDescent="0.2">
      <c r="A6107" s="178">
        <v>42990</v>
      </c>
      <c r="B6107" s="179">
        <v>0.375</v>
      </c>
      <c r="C6107" t="s">
        <v>349</v>
      </c>
      <c r="D6107">
        <v>2.61</v>
      </c>
      <c r="E6107">
        <v>4.09</v>
      </c>
      <c r="F6107">
        <v>4.1100000000000003</v>
      </c>
      <c r="G6107">
        <v>1.56</v>
      </c>
      <c r="H6107" s="184">
        <f t="shared" ref="H6107:L6107" si="6658">H6083</f>
        <v>0.33333333333333331</v>
      </c>
      <c r="I6107" s="185">
        <f t="shared" si="6658"/>
        <v>256</v>
      </c>
      <c r="J6107" s="185">
        <f t="shared" si="6658"/>
        <v>306</v>
      </c>
      <c r="K6107" s="185">
        <f t="shared" si="6658"/>
        <v>2872</v>
      </c>
      <c r="L6107" s="185">
        <f t="shared" si="6658"/>
        <v>2219</v>
      </c>
      <c r="M6107" s="147"/>
      <c r="N6107" s="143">
        <f t="shared" si="6634"/>
        <v>668.16</v>
      </c>
      <c r="O6107" s="143">
        <f t="shared" si="6630"/>
        <v>1251.54</v>
      </c>
      <c r="P6107" s="143">
        <f t="shared" si="6631"/>
        <v>11803.92</v>
      </c>
      <c r="Q6107" s="143">
        <f t="shared" si="6632"/>
        <v>3461.6400000000003</v>
      </c>
      <c r="R6107" s="188">
        <f t="shared" si="6635"/>
        <v>17185.259999999998</v>
      </c>
      <c r="T6107">
        <v>34661.94</v>
      </c>
      <c r="U6107" s="190">
        <f t="shared" si="6636"/>
        <v>0.49579625375844505</v>
      </c>
    </row>
    <row r="6108" spans="1:21" x14ac:dyDescent="0.2">
      <c r="A6108" s="178">
        <v>42990</v>
      </c>
      <c r="B6108" s="179">
        <v>0.41666666666666669</v>
      </c>
      <c r="C6108" t="s">
        <v>349</v>
      </c>
      <c r="D6108">
        <v>3.5</v>
      </c>
      <c r="E6108">
        <v>5.4</v>
      </c>
      <c r="F6108">
        <v>5.4</v>
      </c>
      <c r="G6108">
        <v>2</v>
      </c>
      <c r="H6108" s="184">
        <f t="shared" ref="H6108:L6108" si="6659">H6084</f>
        <v>0.375</v>
      </c>
      <c r="I6108" s="185">
        <f t="shared" si="6659"/>
        <v>156</v>
      </c>
      <c r="J6108" s="185">
        <f t="shared" si="6659"/>
        <v>343</v>
      </c>
      <c r="K6108" s="185">
        <f t="shared" si="6659"/>
        <v>2872</v>
      </c>
      <c r="L6108" s="185">
        <f t="shared" si="6659"/>
        <v>2219</v>
      </c>
      <c r="M6108" s="147"/>
      <c r="N6108" s="143">
        <f t="shared" si="6634"/>
        <v>546</v>
      </c>
      <c r="O6108" s="143">
        <f t="shared" si="6630"/>
        <v>1852.2</v>
      </c>
      <c r="P6108" s="143">
        <f t="shared" si="6631"/>
        <v>15508.800000000001</v>
      </c>
      <c r="Q6108" s="143">
        <f t="shared" si="6632"/>
        <v>4438</v>
      </c>
      <c r="R6108" s="188">
        <f t="shared" si="6635"/>
        <v>22345</v>
      </c>
      <c r="T6108">
        <v>35520.74</v>
      </c>
      <c r="U6108" s="190">
        <f t="shared" si="6636"/>
        <v>0.62906910160092389</v>
      </c>
    </row>
    <row r="6109" spans="1:21" x14ac:dyDescent="0.2">
      <c r="A6109" s="178">
        <v>42990</v>
      </c>
      <c r="B6109" s="179">
        <v>0.45833333333333331</v>
      </c>
      <c r="C6109" t="s">
        <v>349</v>
      </c>
      <c r="D6109">
        <v>1</v>
      </c>
      <c r="E6109">
        <v>4</v>
      </c>
      <c r="F6109">
        <v>4</v>
      </c>
      <c r="G6109">
        <v>2.99</v>
      </c>
      <c r="H6109" s="184">
        <f t="shared" ref="H6109:L6109" si="6660">H6085</f>
        <v>0.41666666666666669</v>
      </c>
      <c r="I6109" s="185">
        <f t="shared" si="6660"/>
        <v>196</v>
      </c>
      <c r="J6109" s="185">
        <f t="shared" si="6660"/>
        <v>315</v>
      </c>
      <c r="K6109" s="185">
        <f t="shared" si="6660"/>
        <v>2872</v>
      </c>
      <c r="L6109" s="185">
        <f t="shared" si="6660"/>
        <v>2219</v>
      </c>
      <c r="M6109" s="147"/>
      <c r="N6109" s="143">
        <f t="shared" si="6634"/>
        <v>196</v>
      </c>
      <c r="O6109" s="143">
        <f t="shared" si="6630"/>
        <v>1260</v>
      </c>
      <c r="P6109" s="143">
        <f t="shared" si="6631"/>
        <v>11488</v>
      </c>
      <c r="Q6109" s="143">
        <f t="shared" si="6632"/>
        <v>6634.81</v>
      </c>
      <c r="R6109" s="188">
        <f t="shared" si="6635"/>
        <v>19578.810000000001</v>
      </c>
      <c r="T6109">
        <v>37454.54</v>
      </c>
      <c r="U6109" s="190">
        <f t="shared" si="6636"/>
        <v>0.52273529457310119</v>
      </c>
    </row>
    <row r="6110" spans="1:21" x14ac:dyDescent="0.2">
      <c r="A6110" s="178">
        <v>42990</v>
      </c>
      <c r="B6110" s="179">
        <v>0.5</v>
      </c>
      <c r="C6110" t="s">
        <v>349</v>
      </c>
      <c r="D6110">
        <v>1</v>
      </c>
      <c r="E6110">
        <v>4</v>
      </c>
      <c r="F6110">
        <v>4.21</v>
      </c>
      <c r="G6110">
        <v>3.6</v>
      </c>
      <c r="H6110" s="184">
        <f t="shared" ref="H6110:L6110" si="6661">H6086</f>
        <v>0.45833333333333331</v>
      </c>
      <c r="I6110" s="185">
        <f t="shared" si="6661"/>
        <v>226</v>
      </c>
      <c r="J6110" s="185">
        <f t="shared" si="6661"/>
        <v>326</v>
      </c>
      <c r="K6110" s="185">
        <f t="shared" si="6661"/>
        <v>2842</v>
      </c>
      <c r="L6110" s="185">
        <f t="shared" si="6661"/>
        <v>1635</v>
      </c>
      <c r="M6110" s="147"/>
      <c r="N6110" s="143">
        <f t="shared" si="6634"/>
        <v>226</v>
      </c>
      <c r="O6110" s="143">
        <f t="shared" si="6630"/>
        <v>1304</v>
      </c>
      <c r="P6110" s="143">
        <f t="shared" si="6631"/>
        <v>11964.82</v>
      </c>
      <c r="Q6110" s="143">
        <f t="shared" si="6632"/>
        <v>5886</v>
      </c>
      <c r="R6110" s="188">
        <f t="shared" si="6635"/>
        <v>19380.82</v>
      </c>
      <c r="T6110">
        <v>39824.31</v>
      </c>
      <c r="U6110" s="190">
        <f t="shared" si="6636"/>
        <v>0.48665802370461664</v>
      </c>
    </row>
    <row r="6111" spans="1:21" x14ac:dyDescent="0.2">
      <c r="A6111" s="178">
        <v>42990</v>
      </c>
      <c r="B6111" s="179">
        <v>0.54166666666666663</v>
      </c>
      <c r="C6111" t="s">
        <v>349</v>
      </c>
      <c r="D6111">
        <v>1</v>
      </c>
      <c r="E6111">
        <v>4.75</v>
      </c>
      <c r="F6111">
        <v>4.68</v>
      </c>
      <c r="G6111">
        <v>3.51</v>
      </c>
      <c r="H6111" s="184">
        <f t="shared" ref="H6111:L6111" si="6662">H6087</f>
        <v>0.5</v>
      </c>
      <c r="I6111" s="185">
        <f t="shared" si="6662"/>
        <v>222</v>
      </c>
      <c r="J6111" s="185">
        <f t="shared" si="6662"/>
        <v>319</v>
      </c>
      <c r="K6111" s="185">
        <f t="shared" si="6662"/>
        <v>2842</v>
      </c>
      <c r="L6111" s="185">
        <f t="shared" si="6662"/>
        <v>1635</v>
      </c>
      <c r="M6111" s="147"/>
      <c r="N6111" s="143">
        <f t="shared" si="6634"/>
        <v>222</v>
      </c>
      <c r="O6111" s="143">
        <f t="shared" si="6630"/>
        <v>1515.25</v>
      </c>
      <c r="P6111" s="143">
        <f t="shared" si="6631"/>
        <v>13300.56</v>
      </c>
      <c r="Q6111" s="143">
        <f t="shared" si="6632"/>
        <v>5738.8499999999995</v>
      </c>
      <c r="R6111" s="188">
        <f t="shared" si="6635"/>
        <v>20776.66</v>
      </c>
      <c r="T6111">
        <v>42233.1</v>
      </c>
      <c r="U6111" s="190">
        <f t="shared" si="6636"/>
        <v>0.49195204709102575</v>
      </c>
    </row>
    <row r="6112" spans="1:21" x14ac:dyDescent="0.2">
      <c r="A6112" s="178">
        <v>42990</v>
      </c>
      <c r="B6112" s="179">
        <v>0.58333333333333337</v>
      </c>
      <c r="C6112" t="s">
        <v>349</v>
      </c>
      <c r="D6112">
        <v>0.95</v>
      </c>
      <c r="E6112">
        <v>3.34</v>
      </c>
      <c r="F6112">
        <v>4.84</v>
      </c>
      <c r="G6112">
        <v>2.99</v>
      </c>
      <c r="H6112" s="184">
        <f t="shared" ref="H6112:L6112" si="6663">H6088</f>
        <v>0.54166666666666663</v>
      </c>
      <c r="I6112" s="185">
        <f t="shared" si="6663"/>
        <v>195</v>
      </c>
      <c r="J6112" s="185">
        <f t="shared" si="6663"/>
        <v>299</v>
      </c>
      <c r="K6112" s="185">
        <f t="shared" si="6663"/>
        <v>2842</v>
      </c>
      <c r="L6112" s="185">
        <f t="shared" si="6663"/>
        <v>1635</v>
      </c>
      <c r="M6112" s="147"/>
      <c r="N6112" s="143">
        <f t="shared" si="6634"/>
        <v>185.25</v>
      </c>
      <c r="O6112" s="143">
        <f t="shared" si="6630"/>
        <v>998.66</v>
      </c>
      <c r="P6112" s="143">
        <f t="shared" si="6631"/>
        <v>13755.279999999999</v>
      </c>
      <c r="Q6112" s="143">
        <f t="shared" si="6632"/>
        <v>4888.6500000000005</v>
      </c>
      <c r="R6112" s="188">
        <f t="shared" si="6635"/>
        <v>19827.84</v>
      </c>
      <c r="T6112">
        <v>44721.86</v>
      </c>
      <c r="U6112" s="190">
        <f t="shared" si="6636"/>
        <v>0.44335901950410828</v>
      </c>
    </row>
    <row r="6113" spans="1:21" x14ac:dyDescent="0.2">
      <c r="A6113" s="178">
        <v>42990</v>
      </c>
      <c r="B6113" s="179">
        <v>0.625</v>
      </c>
      <c r="C6113" t="s">
        <v>349</v>
      </c>
      <c r="D6113">
        <v>1.07</v>
      </c>
      <c r="E6113">
        <v>9.5</v>
      </c>
      <c r="F6113">
        <v>12.91</v>
      </c>
      <c r="G6113">
        <v>1.24</v>
      </c>
      <c r="H6113" s="184">
        <f t="shared" ref="H6113:L6113" si="6664">H6089</f>
        <v>0.58333333333333337</v>
      </c>
      <c r="I6113" s="185">
        <f t="shared" si="6664"/>
        <v>205</v>
      </c>
      <c r="J6113" s="185">
        <f t="shared" si="6664"/>
        <v>237</v>
      </c>
      <c r="K6113" s="185">
        <f t="shared" si="6664"/>
        <v>2842</v>
      </c>
      <c r="L6113" s="185">
        <f t="shared" si="6664"/>
        <v>1635</v>
      </c>
      <c r="M6113" s="147"/>
      <c r="N6113" s="143">
        <f t="shared" si="6634"/>
        <v>219.35000000000002</v>
      </c>
      <c r="O6113" s="143">
        <f t="shared" si="6630"/>
        <v>2251.5</v>
      </c>
      <c r="P6113" s="143">
        <f t="shared" si="6631"/>
        <v>36690.22</v>
      </c>
      <c r="Q6113" s="143">
        <f t="shared" si="6632"/>
        <v>2027.4</v>
      </c>
      <c r="R6113" s="188">
        <f t="shared" si="6635"/>
        <v>41188.47</v>
      </c>
      <c r="T6113">
        <v>47301.48</v>
      </c>
      <c r="U6113" s="190">
        <f t="shared" si="6636"/>
        <v>0.87076493166809998</v>
      </c>
    </row>
    <row r="6114" spans="1:21" x14ac:dyDescent="0.2">
      <c r="A6114" s="178">
        <v>42990</v>
      </c>
      <c r="B6114" s="179">
        <v>0.66666666666666663</v>
      </c>
      <c r="C6114" t="s">
        <v>349</v>
      </c>
      <c r="D6114">
        <v>1.3</v>
      </c>
      <c r="E6114">
        <v>15</v>
      </c>
      <c r="F6114">
        <v>18.760000000000002</v>
      </c>
      <c r="G6114">
        <v>1.1100000000000001</v>
      </c>
      <c r="H6114" s="184">
        <f t="shared" ref="H6114:L6114" si="6665">H6090</f>
        <v>0.625</v>
      </c>
      <c r="I6114" s="185">
        <f t="shared" si="6665"/>
        <v>212</v>
      </c>
      <c r="J6114" s="185">
        <f t="shared" si="6665"/>
        <v>213</v>
      </c>
      <c r="K6114" s="185">
        <f t="shared" si="6665"/>
        <v>2842</v>
      </c>
      <c r="L6114" s="185">
        <f t="shared" si="6665"/>
        <v>1380</v>
      </c>
      <c r="M6114" s="147"/>
      <c r="N6114" s="143">
        <f t="shared" si="6634"/>
        <v>275.60000000000002</v>
      </c>
      <c r="O6114" s="143">
        <f t="shared" si="6630"/>
        <v>3195</v>
      </c>
      <c r="P6114" s="143">
        <f t="shared" si="6631"/>
        <v>53315.920000000006</v>
      </c>
      <c r="Q6114" s="143">
        <f t="shared" si="6632"/>
        <v>1531.8000000000002</v>
      </c>
      <c r="R6114" s="188">
        <f t="shared" si="6635"/>
        <v>58318.320000000007</v>
      </c>
      <c r="T6114">
        <v>49493.64</v>
      </c>
      <c r="U6114" s="190">
        <f t="shared" si="6636"/>
        <v>1.1782992723913619</v>
      </c>
    </row>
    <row r="6115" spans="1:21" x14ac:dyDescent="0.2">
      <c r="A6115" s="178">
        <v>42990</v>
      </c>
      <c r="B6115" s="179">
        <v>0.70833333333333337</v>
      </c>
      <c r="C6115" t="s">
        <v>349</v>
      </c>
      <c r="D6115">
        <v>1.86</v>
      </c>
      <c r="E6115">
        <v>20.09</v>
      </c>
      <c r="F6115">
        <v>23.26</v>
      </c>
      <c r="G6115">
        <v>1.1399999999999999</v>
      </c>
      <c r="H6115" s="184">
        <f t="shared" ref="H6115:L6115" si="6666">H6091</f>
        <v>0.66666666666666663</v>
      </c>
      <c r="I6115" s="185">
        <f t="shared" si="6666"/>
        <v>191</v>
      </c>
      <c r="J6115" s="185">
        <f t="shared" si="6666"/>
        <v>237</v>
      </c>
      <c r="K6115" s="185">
        <f t="shared" si="6666"/>
        <v>2842</v>
      </c>
      <c r="L6115" s="185">
        <f t="shared" si="6666"/>
        <v>1380</v>
      </c>
      <c r="M6115" s="147"/>
      <c r="N6115" s="143">
        <f t="shared" si="6634"/>
        <v>355.26</v>
      </c>
      <c r="O6115" s="143">
        <f t="shared" si="6630"/>
        <v>4761.33</v>
      </c>
      <c r="P6115" s="143">
        <f t="shared" si="6631"/>
        <v>66104.92</v>
      </c>
      <c r="Q6115" s="143">
        <f t="shared" si="6632"/>
        <v>1573.1999999999998</v>
      </c>
      <c r="R6115" s="188">
        <f t="shared" si="6635"/>
        <v>72794.709999999992</v>
      </c>
      <c r="T6115">
        <v>51276.51</v>
      </c>
      <c r="U6115" s="190">
        <f t="shared" si="6636"/>
        <v>1.4196502453072564</v>
      </c>
    </row>
    <row r="6116" spans="1:21" x14ac:dyDescent="0.2">
      <c r="A6116" s="178">
        <v>42990</v>
      </c>
      <c r="B6116" s="179">
        <v>0.75</v>
      </c>
      <c r="C6116" t="s">
        <v>349</v>
      </c>
      <c r="D6116">
        <v>2.61</v>
      </c>
      <c r="E6116">
        <v>12.13</v>
      </c>
      <c r="F6116">
        <v>14.91</v>
      </c>
      <c r="G6116">
        <v>1.26</v>
      </c>
      <c r="H6116" s="184">
        <f t="shared" ref="H6116:L6116" si="6667">H6092</f>
        <v>0.70833333333333337</v>
      </c>
      <c r="I6116" s="185">
        <f t="shared" si="6667"/>
        <v>218</v>
      </c>
      <c r="J6116" s="185">
        <f t="shared" si="6667"/>
        <v>258</v>
      </c>
      <c r="K6116" s="185">
        <f t="shared" si="6667"/>
        <v>2842</v>
      </c>
      <c r="L6116" s="185">
        <f t="shared" si="6667"/>
        <v>1380</v>
      </c>
      <c r="M6116" s="147"/>
      <c r="N6116" s="143">
        <f t="shared" si="6634"/>
        <v>568.98</v>
      </c>
      <c r="O6116" s="143">
        <f t="shared" si="6630"/>
        <v>3129.5400000000004</v>
      </c>
      <c r="P6116" s="143">
        <f t="shared" si="6631"/>
        <v>42374.22</v>
      </c>
      <c r="Q6116" s="143">
        <f t="shared" si="6632"/>
        <v>1738.8</v>
      </c>
      <c r="R6116" s="188">
        <f t="shared" si="6635"/>
        <v>47811.540000000008</v>
      </c>
      <c r="T6116">
        <v>52536.2</v>
      </c>
      <c r="U6116" s="190">
        <f t="shared" si="6636"/>
        <v>0.91006848611052971</v>
      </c>
    </row>
    <row r="6117" spans="1:21" x14ac:dyDescent="0.2">
      <c r="A6117" s="178">
        <v>42990</v>
      </c>
      <c r="B6117" s="179">
        <v>0.79166666666666663</v>
      </c>
      <c r="C6117" t="s">
        <v>349</v>
      </c>
      <c r="D6117">
        <v>2.61</v>
      </c>
      <c r="E6117">
        <v>3.95</v>
      </c>
      <c r="F6117">
        <v>6.97</v>
      </c>
      <c r="G6117">
        <v>1.77</v>
      </c>
      <c r="H6117" s="184">
        <f t="shared" ref="H6117:L6117" si="6668">H6093</f>
        <v>0.75</v>
      </c>
      <c r="I6117" s="185">
        <f t="shared" si="6668"/>
        <v>240</v>
      </c>
      <c r="J6117" s="185">
        <f t="shared" si="6668"/>
        <v>365</v>
      </c>
      <c r="K6117" s="185">
        <f t="shared" si="6668"/>
        <v>2842</v>
      </c>
      <c r="L6117" s="185">
        <f t="shared" si="6668"/>
        <v>1380</v>
      </c>
      <c r="M6117" s="147"/>
      <c r="N6117" s="143">
        <f t="shared" si="6634"/>
        <v>626.4</v>
      </c>
      <c r="O6117" s="143">
        <f t="shared" si="6630"/>
        <v>1441.75</v>
      </c>
      <c r="P6117" s="143">
        <f t="shared" si="6631"/>
        <v>19808.739999999998</v>
      </c>
      <c r="Q6117" s="143">
        <f t="shared" si="6632"/>
        <v>2442.6</v>
      </c>
      <c r="R6117" s="188">
        <f t="shared" si="6635"/>
        <v>24319.489999999998</v>
      </c>
      <c r="T6117">
        <v>52570.67</v>
      </c>
      <c r="U6117" s="190">
        <f t="shared" si="6636"/>
        <v>0.46260566966333128</v>
      </c>
    </row>
    <row r="6118" spans="1:21" x14ac:dyDescent="0.2">
      <c r="A6118" s="178">
        <v>42990</v>
      </c>
      <c r="B6118" s="179">
        <v>0.83333333333333337</v>
      </c>
      <c r="C6118" t="s">
        <v>349</v>
      </c>
      <c r="D6118">
        <v>1.5</v>
      </c>
      <c r="E6118">
        <v>4.2</v>
      </c>
      <c r="F6118">
        <v>5.75</v>
      </c>
      <c r="G6118">
        <v>2.99</v>
      </c>
      <c r="H6118" s="184">
        <f t="shared" ref="H6118:L6118" si="6669">H6094</f>
        <v>0.79166666666666663</v>
      </c>
      <c r="I6118" s="185">
        <f t="shared" si="6669"/>
        <v>320</v>
      </c>
      <c r="J6118" s="185">
        <f t="shared" si="6669"/>
        <v>214</v>
      </c>
      <c r="K6118" s="185">
        <f t="shared" si="6669"/>
        <v>2842</v>
      </c>
      <c r="L6118" s="185">
        <f t="shared" si="6669"/>
        <v>1426</v>
      </c>
      <c r="M6118" s="147"/>
      <c r="N6118" s="143">
        <f t="shared" si="6634"/>
        <v>480</v>
      </c>
      <c r="O6118" s="143">
        <f t="shared" si="6630"/>
        <v>898.80000000000007</v>
      </c>
      <c r="P6118" s="143">
        <f t="shared" si="6631"/>
        <v>16341.5</v>
      </c>
      <c r="Q6118" s="143">
        <f t="shared" si="6632"/>
        <v>4263.7400000000007</v>
      </c>
      <c r="R6118" s="188">
        <f t="shared" si="6635"/>
        <v>21984.04</v>
      </c>
      <c r="T6118">
        <v>50869.120000000003</v>
      </c>
      <c r="U6118" s="190">
        <f t="shared" si="6636"/>
        <v>0.43216867128819997</v>
      </c>
    </row>
    <row r="6119" spans="1:21" x14ac:dyDescent="0.2">
      <c r="A6119" s="178">
        <v>42990</v>
      </c>
      <c r="B6119" s="179">
        <v>0.875</v>
      </c>
      <c r="C6119" t="s">
        <v>349</v>
      </c>
      <c r="D6119">
        <v>5</v>
      </c>
      <c r="E6119">
        <v>3</v>
      </c>
      <c r="F6119">
        <v>5.27</v>
      </c>
      <c r="G6119">
        <v>2.5</v>
      </c>
      <c r="H6119" s="184">
        <f t="shared" ref="H6119:L6119" si="6670">H6095</f>
        <v>0.83333333333333337</v>
      </c>
      <c r="I6119" s="185">
        <f t="shared" si="6670"/>
        <v>322</v>
      </c>
      <c r="J6119" s="185">
        <f t="shared" si="6670"/>
        <v>178</v>
      </c>
      <c r="K6119" s="185">
        <f t="shared" si="6670"/>
        <v>2842</v>
      </c>
      <c r="L6119" s="185">
        <f t="shared" si="6670"/>
        <v>1426</v>
      </c>
      <c r="M6119" s="147"/>
      <c r="N6119" s="143">
        <f t="shared" si="6634"/>
        <v>1610</v>
      </c>
      <c r="O6119" s="143">
        <f t="shared" si="6630"/>
        <v>534</v>
      </c>
      <c r="P6119" s="143">
        <f t="shared" si="6631"/>
        <v>14977.339999999998</v>
      </c>
      <c r="Q6119" s="143">
        <f t="shared" si="6632"/>
        <v>3565</v>
      </c>
      <c r="R6119" s="188">
        <f t="shared" si="6635"/>
        <v>20686.339999999997</v>
      </c>
      <c r="T6119">
        <v>49014.23</v>
      </c>
      <c r="U6119" s="190">
        <f t="shared" si="6636"/>
        <v>0.42204763800226985</v>
      </c>
    </row>
    <row r="6120" spans="1:21" x14ac:dyDescent="0.2">
      <c r="A6120" s="178">
        <v>42990</v>
      </c>
      <c r="B6120" s="179">
        <v>0.91666666666666663</v>
      </c>
      <c r="C6120" t="s">
        <v>349</v>
      </c>
      <c r="D6120">
        <v>5</v>
      </c>
      <c r="E6120">
        <v>3</v>
      </c>
      <c r="F6120">
        <v>4.1100000000000003</v>
      </c>
      <c r="G6120">
        <v>1.71</v>
      </c>
      <c r="H6120" s="184">
        <f t="shared" ref="H6120:L6120" si="6671">H6096</f>
        <v>0.875</v>
      </c>
      <c r="I6120" s="185">
        <f t="shared" si="6671"/>
        <v>337</v>
      </c>
      <c r="J6120" s="185">
        <f t="shared" si="6671"/>
        <v>173</v>
      </c>
      <c r="K6120" s="185">
        <f t="shared" si="6671"/>
        <v>2842</v>
      </c>
      <c r="L6120" s="185">
        <f t="shared" si="6671"/>
        <v>1426</v>
      </c>
      <c r="M6120" s="147"/>
      <c r="N6120" s="143">
        <f t="shared" si="6634"/>
        <v>1685</v>
      </c>
      <c r="O6120" s="143">
        <f t="shared" si="6630"/>
        <v>519</v>
      </c>
      <c r="P6120" s="143">
        <f t="shared" si="6631"/>
        <v>11680.62</v>
      </c>
      <c r="Q6120" s="143">
        <f t="shared" si="6632"/>
        <v>2438.46</v>
      </c>
      <c r="R6120" s="188">
        <f t="shared" si="6635"/>
        <v>16323.080000000002</v>
      </c>
      <c r="T6120">
        <v>48140.24</v>
      </c>
      <c r="U6120" s="190">
        <f t="shared" si="6636"/>
        <v>0.33907350690399557</v>
      </c>
    </row>
    <row r="6121" spans="1:21" x14ac:dyDescent="0.2">
      <c r="A6121" s="178">
        <v>42990</v>
      </c>
      <c r="B6121" s="179">
        <v>0.95833333333333337</v>
      </c>
      <c r="C6121" t="s">
        <v>349</v>
      </c>
      <c r="D6121">
        <v>11.03</v>
      </c>
      <c r="E6121">
        <v>4.67</v>
      </c>
      <c r="F6121">
        <v>3.63</v>
      </c>
      <c r="G6121">
        <v>0.5</v>
      </c>
      <c r="H6121" s="184">
        <f t="shared" ref="H6121:L6121" si="6672">H6097</f>
        <v>0.91666666666666663</v>
      </c>
      <c r="I6121" s="185">
        <f t="shared" si="6672"/>
        <v>394</v>
      </c>
      <c r="J6121" s="185">
        <f t="shared" si="6672"/>
        <v>194</v>
      </c>
      <c r="K6121" s="185">
        <f t="shared" si="6672"/>
        <v>2842</v>
      </c>
      <c r="L6121" s="185">
        <f t="shared" si="6672"/>
        <v>1426</v>
      </c>
      <c r="M6121" s="147"/>
      <c r="N6121" s="143">
        <f t="shared" si="6634"/>
        <v>4345.82</v>
      </c>
      <c r="O6121" s="143">
        <f t="shared" si="6630"/>
        <v>905.98</v>
      </c>
      <c r="P6121" s="143">
        <f t="shared" si="6631"/>
        <v>10316.459999999999</v>
      </c>
      <c r="Q6121" s="143">
        <f t="shared" si="6632"/>
        <v>713</v>
      </c>
      <c r="R6121" s="188">
        <f t="shared" si="6635"/>
        <v>16281.259999999998</v>
      </c>
      <c r="T6121">
        <v>45235.74</v>
      </c>
      <c r="U6121" s="190">
        <f t="shared" si="6636"/>
        <v>0.3599202754282344</v>
      </c>
    </row>
    <row r="6122" spans="1:21" x14ac:dyDescent="0.2">
      <c r="A6122" s="178">
        <v>42990</v>
      </c>
      <c r="B6122" s="180">
        <v>1</v>
      </c>
      <c r="C6122" t="s">
        <v>349</v>
      </c>
      <c r="D6122">
        <v>8.2899999999999991</v>
      </c>
      <c r="E6122">
        <v>3.13</v>
      </c>
      <c r="F6122">
        <v>2.5</v>
      </c>
      <c r="G6122">
        <v>0.5</v>
      </c>
      <c r="H6122" s="184">
        <f t="shared" ref="H6122:L6122" si="6673">H6098</f>
        <v>0.95833333333333337</v>
      </c>
      <c r="I6122" s="185">
        <f t="shared" si="6673"/>
        <v>389</v>
      </c>
      <c r="J6122" s="185">
        <f t="shared" si="6673"/>
        <v>265</v>
      </c>
      <c r="K6122" s="185">
        <f t="shared" si="6673"/>
        <v>2985</v>
      </c>
      <c r="L6122" s="185">
        <f t="shared" si="6673"/>
        <v>1111</v>
      </c>
      <c r="M6122" s="147"/>
      <c r="N6122" s="143">
        <f t="shared" si="6634"/>
        <v>3224.8099999999995</v>
      </c>
      <c r="O6122" s="143">
        <f t="shared" si="6630"/>
        <v>829.44999999999993</v>
      </c>
      <c r="P6122" s="143">
        <f t="shared" si="6631"/>
        <v>7462.5</v>
      </c>
      <c r="Q6122" s="143">
        <f t="shared" si="6632"/>
        <v>555.5</v>
      </c>
      <c r="R6122" s="188">
        <f t="shared" si="6635"/>
        <v>12072.259999999998</v>
      </c>
      <c r="T6122">
        <v>41109.11</v>
      </c>
      <c r="U6122" s="190">
        <f t="shared" si="6636"/>
        <v>0.2936638618544648</v>
      </c>
    </row>
    <row r="6123" spans="1:21" x14ac:dyDescent="0.2">
      <c r="A6123" s="178">
        <v>42991</v>
      </c>
      <c r="B6123" s="179">
        <v>4.1666666666666664E-2</v>
      </c>
      <c r="C6123" t="s">
        <v>349</v>
      </c>
      <c r="D6123">
        <v>4.42</v>
      </c>
      <c r="E6123">
        <v>2.4</v>
      </c>
      <c r="F6123">
        <v>2.4</v>
      </c>
      <c r="G6123">
        <v>0.45</v>
      </c>
      <c r="H6123" s="184">
        <f t="shared" ref="H6123:L6123" si="6674">H6099</f>
        <v>1</v>
      </c>
      <c r="I6123" s="185">
        <f t="shared" si="6674"/>
        <v>362</v>
      </c>
      <c r="J6123" s="185">
        <f t="shared" si="6674"/>
        <v>243</v>
      </c>
      <c r="K6123" s="185">
        <f t="shared" si="6674"/>
        <v>2985</v>
      </c>
      <c r="L6123" s="185">
        <f t="shared" si="6674"/>
        <v>1111</v>
      </c>
      <c r="M6123" s="147"/>
      <c r="N6123" s="143">
        <f t="shared" si="6634"/>
        <v>1600.04</v>
      </c>
      <c r="O6123" s="143">
        <f t="shared" si="6630"/>
        <v>583.19999999999993</v>
      </c>
      <c r="P6123" s="143">
        <f t="shared" si="6631"/>
        <v>7164</v>
      </c>
      <c r="Q6123" s="143">
        <f t="shared" si="6632"/>
        <v>499.95</v>
      </c>
      <c r="R6123" s="188">
        <f t="shared" si="6635"/>
        <v>9847.19</v>
      </c>
      <c r="T6123">
        <v>37077.800000000003</v>
      </c>
      <c r="U6123" s="190">
        <f t="shared" si="6636"/>
        <v>0.2655818306372007</v>
      </c>
    </row>
    <row r="6124" spans="1:21" x14ac:dyDescent="0.2">
      <c r="A6124" s="178">
        <v>42991</v>
      </c>
      <c r="B6124" s="179">
        <v>8.3333333333333329E-2</v>
      </c>
      <c r="C6124" t="s">
        <v>349</v>
      </c>
      <c r="D6124">
        <v>2.54</v>
      </c>
      <c r="E6124">
        <v>1</v>
      </c>
      <c r="F6124">
        <v>1.51</v>
      </c>
      <c r="G6124">
        <v>0.45</v>
      </c>
      <c r="H6124" s="184">
        <f t="shared" ref="H6124:L6124" si="6675">H6100</f>
        <v>4.1666666666666664E-2</v>
      </c>
      <c r="I6124" s="185">
        <f t="shared" si="6675"/>
        <v>294</v>
      </c>
      <c r="J6124" s="185">
        <f t="shared" si="6675"/>
        <v>212</v>
      </c>
      <c r="K6124" s="185">
        <f t="shared" si="6675"/>
        <v>2985</v>
      </c>
      <c r="L6124" s="185">
        <f t="shared" si="6675"/>
        <v>1111</v>
      </c>
      <c r="M6124" s="147"/>
      <c r="N6124" s="143">
        <f t="shared" si="6634"/>
        <v>746.76</v>
      </c>
      <c r="O6124" s="143">
        <f t="shared" si="6630"/>
        <v>212</v>
      </c>
      <c r="P6124" s="143">
        <f t="shared" si="6631"/>
        <v>4507.3500000000004</v>
      </c>
      <c r="Q6124" s="143">
        <f t="shared" si="6632"/>
        <v>499.95</v>
      </c>
      <c r="R6124" s="188">
        <f t="shared" si="6635"/>
        <v>5966.06</v>
      </c>
      <c r="T6124">
        <v>34184.01</v>
      </c>
      <c r="U6124" s="190">
        <f t="shared" si="6636"/>
        <v>0.17452779823081024</v>
      </c>
    </row>
    <row r="6125" spans="1:21" x14ac:dyDescent="0.2">
      <c r="A6125" s="178">
        <v>42991</v>
      </c>
      <c r="B6125" s="179">
        <v>0.125</v>
      </c>
      <c r="C6125" t="s">
        <v>349</v>
      </c>
      <c r="D6125">
        <v>2.61</v>
      </c>
      <c r="E6125">
        <v>0.67</v>
      </c>
      <c r="F6125">
        <v>1.68</v>
      </c>
      <c r="G6125">
        <v>0.97</v>
      </c>
      <c r="H6125" s="184">
        <f t="shared" ref="H6125:L6125" si="6676">H6101</f>
        <v>8.3333333333333329E-2</v>
      </c>
      <c r="I6125" s="185">
        <f t="shared" si="6676"/>
        <v>236</v>
      </c>
      <c r="J6125" s="185">
        <f t="shared" si="6676"/>
        <v>179</v>
      </c>
      <c r="K6125" s="185">
        <f t="shared" si="6676"/>
        <v>2985</v>
      </c>
      <c r="L6125" s="185">
        <f t="shared" si="6676"/>
        <v>1111</v>
      </c>
      <c r="M6125" s="147"/>
      <c r="N6125" s="143">
        <f t="shared" si="6634"/>
        <v>615.95999999999992</v>
      </c>
      <c r="O6125" s="143">
        <f t="shared" si="6630"/>
        <v>119.93</v>
      </c>
      <c r="P6125" s="143">
        <f t="shared" si="6631"/>
        <v>5014.8</v>
      </c>
      <c r="Q6125" s="143">
        <f t="shared" si="6632"/>
        <v>1077.67</v>
      </c>
      <c r="R6125" s="188">
        <f t="shared" si="6635"/>
        <v>6828.3600000000006</v>
      </c>
      <c r="T6125">
        <v>32323.99</v>
      </c>
      <c r="U6125" s="190">
        <f t="shared" si="6636"/>
        <v>0.21124743572807689</v>
      </c>
    </row>
    <row r="6126" spans="1:21" x14ac:dyDescent="0.2">
      <c r="A6126" s="178">
        <v>42991</v>
      </c>
      <c r="B6126" s="179">
        <v>0.16666666666666666</v>
      </c>
      <c r="C6126" t="s">
        <v>349</v>
      </c>
      <c r="D6126">
        <v>2.11</v>
      </c>
      <c r="E6126">
        <v>0.72</v>
      </c>
      <c r="F6126">
        <v>1.51</v>
      </c>
      <c r="G6126">
        <v>0.97</v>
      </c>
      <c r="H6126" s="184">
        <f t="shared" ref="H6126:L6126" si="6677">H6102</f>
        <v>0.125</v>
      </c>
      <c r="I6126" s="185">
        <f t="shared" si="6677"/>
        <v>201</v>
      </c>
      <c r="J6126" s="185">
        <f t="shared" si="6677"/>
        <v>205</v>
      </c>
      <c r="K6126" s="185">
        <f t="shared" si="6677"/>
        <v>2985</v>
      </c>
      <c r="L6126" s="185">
        <f t="shared" si="6677"/>
        <v>1717</v>
      </c>
      <c r="M6126" s="147"/>
      <c r="N6126" s="143">
        <f t="shared" si="6634"/>
        <v>424.10999999999996</v>
      </c>
      <c r="O6126" s="143">
        <f t="shared" si="6630"/>
        <v>147.6</v>
      </c>
      <c r="P6126" s="143">
        <f t="shared" si="6631"/>
        <v>4507.3500000000004</v>
      </c>
      <c r="Q6126" s="143">
        <f t="shared" si="6632"/>
        <v>1665.49</v>
      </c>
      <c r="R6126" s="188">
        <f t="shared" si="6635"/>
        <v>6744.55</v>
      </c>
      <c r="T6126">
        <v>31121.99</v>
      </c>
      <c r="U6126" s="190">
        <f t="shared" si="6636"/>
        <v>0.21671332713621461</v>
      </c>
    </row>
    <row r="6127" spans="1:21" x14ac:dyDescent="0.2">
      <c r="A6127" s="178">
        <v>42991</v>
      </c>
      <c r="B6127" s="179">
        <v>0.20833333333333334</v>
      </c>
      <c r="C6127" t="s">
        <v>349</v>
      </c>
      <c r="D6127">
        <v>2</v>
      </c>
      <c r="E6127">
        <v>1</v>
      </c>
      <c r="F6127">
        <v>2.4500000000000002</v>
      </c>
      <c r="G6127">
        <v>0.97</v>
      </c>
      <c r="H6127" s="184">
        <f t="shared" ref="H6127:L6127" si="6678">H6103</f>
        <v>0.16666666666666666</v>
      </c>
      <c r="I6127" s="185">
        <f t="shared" si="6678"/>
        <v>185</v>
      </c>
      <c r="J6127" s="185">
        <f t="shared" si="6678"/>
        <v>205</v>
      </c>
      <c r="K6127" s="185">
        <f t="shared" si="6678"/>
        <v>2985</v>
      </c>
      <c r="L6127" s="185">
        <f t="shared" si="6678"/>
        <v>1717</v>
      </c>
      <c r="M6127" s="147"/>
      <c r="N6127" s="143">
        <f t="shared" si="6634"/>
        <v>370</v>
      </c>
      <c r="O6127" s="143">
        <f t="shared" si="6630"/>
        <v>205</v>
      </c>
      <c r="P6127" s="143">
        <f t="shared" si="6631"/>
        <v>7313.2500000000009</v>
      </c>
      <c r="Q6127" s="143">
        <f t="shared" si="6632"/>
        <v>1665.49</v>
      </c>
      <c r="R6127" s="188">
        <f t="shared" si="6635"/>
        <v>9553.7400000000016</v>
      </c>
      <c r="T6127">
        <v>30493.200000000001</v>
      </c>
      <c r="U6127" s="190">
        <f t="shared" si="6636"/>
        <v>0.31330722915272918</v>
      </c>
    </row>
    <row r="6128" spans="1:21" x14ac:dyDescent="0.2">
      <c r="A6128" s="178">
        <v>42991</v>
      </c>
      <c r="B6128" s="179">
        <v>0.25</v>
      </c>
      <c r="C6128" t="s">
        <v>349</v>
      </c>
      <c r="D6128">
        <v>3.5</v>
      </c>
      <c r="E6128">
        <v>2.61</v>
      </c>
      <c r="F6128">
        <v>2.4500000000000002</v>
      </c>
      <c r="G6128">
        <v>0.97</v>
      </c>
      <c r="H6128" s="184">
        <f t="shared" ref="H6128:L6128" si="6679">H6104</f>
        <v>0.20833333333333334</v>
      </c>
      <c r="I6128" s="185">
        <f t="shared" si="6679"/>
        <v>207</v>
      </c>
      <c r="J6128" s="185">
        <f t="shared" si="6679"/>
        <v>283</v>
      </c>
      <c r="K6128" s="185">
        <f t="shared" si="6679"/>
        <v>2985</v>
      </c>
      <c r="L6128" s="185">
        <f t="shared" si="6679"/>
        <v>1717</v>
      </c>
      <c r="M6128" s="147"/>
      <c r="N6128" s="143">
        <f t="shared" si="6634"/>
        <v>724.5</v>
      </c>
      <c r="O6128" s="143">
        <f t="shared" si="6630"/>
        <v>738.63</v>
      </c>
      <c r="P6128" s="143">
        <f t="shared" si="6631"/>
        <v>7313.2500000000009</v>
      </c>
      <c r="Q6128" s="143">
        <f t="shared" si="6632"/>
        <v>1665.49</v>
      </c>
      <c r="R6128" s="188">
        <f t="shared" si="6635"/>
        <v>10441.870000000001</v>
      </c>
      <c r="T6128">
        <v>30609.83</v>
      </c>
      <c r="U6128" s="190">
        <f t="shared" si="6636"/>
        <v>0.34112799711726594</v>
      </c>
    </row>
    <row r="6129" spans="1:21" x14ac:dyDescent="0.2">
      <c r="A6129" s="178">
        <v>42991</v>
      </c>
      <c r="B6129" s="179">
        <v>0.29166666666666669</v>
      </c>
      <c r="C6129" t="s">
        <v>349</v>
      </c>
      <c r="D6129">
        <v>2</v>
      </c>
      <c r="E6129">
        <v>5</v>
      </c>
      <c r="F6129">
        <v>2.5</v>
      </c>
      <c r="G6129">
        <v>1.78</v>
      </c>
      <c r="H6129" s="184">
        <f t="shared" ref="H6129:L6129" si="6680">H6105</f>
        <v>0.25</v>
      </c>
      <c r="I6129" s="185">
        <f t="shared" si="6680"/>
        <v>327</v>
      </c>
      <c r="J6129" s="185">
        <f t="shared" si="6680"/>
        <v>438</v>
      </c>
      <c r="K6129" s="185">
        <f t="shared" si="6680"/>
        <v>2985</v>
      </c>
      <c r="L6129" s="185">
        <f t="shared" si="6680"/>
        <v>1717</v>
      </c>
      <c r="M6129" s="147"/>
      <c r="N6129" s="143">
        <f t="shared" si="6634"/>
        <v>654</v>
      </c>
      <c r="O6129" s="143">
        <f t="shared" si="6630"/>
        <v>2190</v>
      </c>
      <c r="P6129" s="143">
        <f t="shared" si="6631"/>
        <v>7462.5</v>
      </c>
      <c r="Q6129" s="143">
        <f t="shared" si="6632"/>
        <v>3056.26</v>
      </c>
      <c r="R6129" s="188">
        <f t="shared" si="6635"/>
        <v>13362.76</v>
      </c>
      <c r="T6129">
        <v>32126.240000000002</v>
      </c>
      <c r="U6129" s="190">
        <f t="shared" si="6636"/>
        <v>0.41594534561156238</v>
      </c>
    </row>
    <row r="6130" spans="1:21" x14ac:dyDescent="0.2">
      <c r="A6130" s="178">
        <v>42991</v>
      </c>
      <c r="B6130" s="179">
        <v>0.33333333333333331</v>
      </c>
      <c r="C6130" t="s">
        <v>349</v>
      </c>
      <c r="D6130">
        <v>2</v>
      </c>
      <c r="E6130">
        <v>1.44</v>
      </c>
      <c r="F6130">
        <v>2.4500000000000002</v>
      </c>
      <c r="G6130">
        <v>0.99</v>
      </c>
      <c r="H6130" s="184">
        <f t="shared" ref="H6130:L6130" si="6681">H6106</f>
        <v>0.29166666666666669</v>
      </c>
      <c r="I6130" s="185">
        <f t="shared" si="6681"/>
        <v>249</v>
      </c>
      <c r="J6130" s="185">
        <f t="shared" si="6681"/>
        <v>556</v>
      </c>
      <c r="K6130" s="185">
        <f t="shared" si="6681"/>
        <v>2872</v>
      </c>
      <c r="L6130" s="185">
        <f t="shared" si="6681"/>
        <v>2219</v>
      </c>
      <c r="M6130" s="147"/>
      <c r="N6130" s="143">
        <f t="shared" si="6634"/>
        <v>498</v>
      </c>
      <c r="O6130" s="143">
        <f t="shared" si="6630"/>
        <v>800.64</v>
      </c>
      <c r="P6130" s="143">
        <f t="shared" si="6631"/>
        <v>7036.4000000000005</v>
      </c>
      <c r="Q6130" s="143">
        <f t="shared" si="6632"/>
        <v>2196.81</v>
      </c>
      <c r="R6130" s="188">
        <f t="shared" si="6635"/>
        <v>10531.85</v>
      </c>
      <c r="T6130">
        <v>35222.720000000001</v>
      </c>
      <c r="U6130" s="190">
        <f t="shared" si="6636"/>
        <v>0.29900728847743729</v>
      </c>
    </row>
    <row r="6131" spans="1:21" x14ac:dyDescent="0.2">
      <c r="A6131" s="178">
        <v>42991</v>
      </c>
      <c r="B6131" s="179">
        <v>0.375</v>
      </c>
      <c r="C6131" t="s">
        <v>349</v>
      </c>
      <c r="D6131">
        <v>3.11</v>
      </c>
      <c r="E6131">
        <v>2.8</v>
      </c>
      <c r="F6131">
        <v>2.5099999999999998</v>
      </c>
      <c r="G6131">
        <v>1</v>
      </c>
      <c r="H6131" s="184">
        <f t="shared" ref="H6131:L6131" si="6682">H6107</f>
        <v>0.33333333333333331</v>
      </c>
      <c r="I6131" s="185">
        <f t="shared" si="6682"/>
        <v>256</v>
      </c>
      <c r="J6131" s="185">
        <f t="shared" si="6682"/>
        <v>306</v>
      </c>
      <c r="K6131" s="185">
        <f t="shared" si="6682"/>
        <v>2872</v>
      </c>
      <c r="L6131" s="185">
        <f t="shared" si="6682"/>
        <v>2219</v>
      </c>
      <c r="M6131" s="147"/>
      <c r="N6131" s="143">
        <f t="shared" si="6634"/>
        <v>796.16</v>
      </c>
      <c r="O6131" s="143">
        <f t="shared" si="6630"/>
        <v>856.8</v>
      </c>
      <c r="P6131" s="143">
        <f t="shared" si="6631"/>
        <v>7208.7199999999993</v>
      </c>
      <c r="Q6131" s="143">
        <f t="shared" si="6632"/>
        <v>2219</v>
      </c>
      <c r="R6131" s="188">
        <f t="shared" si="6635"/>
        <v>11080.68</v>
      </c>
      <c r="T6131">
        <v>36155.230000000003</v>
      </c>
      <c r="U6131" s="190">
        <f t="shared" si="6636"/>
        <v>0.30647516279110931</v>
      </c>
    </row>
    <row r="6132" spans="1:21" x14ac:dyDescent="0.2">
      <c r="A6132" s="178">
        <v>42991</v>
      </c>
      <c r="B6132" s="179">
        <v>0.41666666666666669</v>
      </c>
      <c r="C6132" t="s">
        <v>349</v>
      </c>
      <c r="D6132">
        <v>2.61</v>
      </c>
      <c r="E6132">
        <v>3.11</v>
      </c>
      <c r="F6132">
        <v>3</v>
      </c>
      <c r="G6132">
        <v>1</v>
      </c>
      <c r="H6132" s="184">
        <f t="shared" ref="H6132:L6132" si="6683">H6108</f>
        <v>0.375</v>
      </c>
      <c r="I6132" s="185">
        <f t="shared" si="6683"/>
        <v>156</v>
      </c>
      <c r="J6132" s="185">
        <f t="shared" si="6683"/>
        <v>343</v>
      </c>
      <c r="K6132" s="185">
        <f t="shared" si="6683"/>
        <v>2872</v>
      </c>
      <c r="L6132" s="185">
        <f t="shared" si="6683"/>
        <v>2219</v>
      </c>
      <c r="M6132" s="147"/>
      <c r="N6132" s="143">
        <f t="shared" si="6634"/>
        <v>407.15999999999997</v>
      </c>
      <c r="O6132" s="143">
        <f t="shared" si="6630"/>
        <v>1066.73</v>
      </c>
      <c r="P6132" s="143">
        <f t="shared" si="6631"/>
        <v>8616</v>
      </c>
      <c r="Q6132" s="143">
        <f t="shared" si="6632"/>
        <v>2219</v>
      </c>
      <c r="R6132" s="188">
        <f t="shared" si="6635"/>
        <v>12308.89</v>
      </c>
      <c r="T6132">
        <v>36820.19</v>
      </c>
      <c r="U6132" s="190">
        <f t="shared" si="6636"/>
        <v>0.33429729721655427</v>
      </c>
    </row>
    <row r="6133" spans="1:21" x14ac:dyDescent="0.2">
      <c r="A6133" s="178">
        <v>42991</v>
      </c>
      <c r="B6133" s="179">
        <v>0.45833333333333331</v>
      </c>
      <c r="C6133" t="s">
        <v>349</v>
      </c>
      <c r="D6133">
        <v>1.21</v>
      </c>
      <c r="E6133">
        <v>3.19</v>
      </c>
      <c r="F6133">
        <v>3.19</v>
      </c>
      <c r="G6133">
        <v>2.23</v>
      </c>
      <c r="H6133" s="184">
        <f t="shared" ref="H6133:L6133" si="6684">H6109</f>
        <v>0.41666666666666669</v>
      </c>
      <c r="I6133" s="185">
        <f t="shared" si="6684"/>
        <v>196</v>
      </c>
      <c r="J6133" s="185">
        <f t="shared" si="6684"/>
        <v>315</v>
      </c>
      <c r="K6133" s="185">
        <f t="shared" si="6684"/>
        <v>2872</v>
      </c>
      <c r="L6133" s="185">
        <f t="shared" si="6684"/>
        <v>2219</v>
      </c>
      <c r="M6133" s="147"/>
      <c r="N6133" s="143">
        <f t="shared" si="6634"/>
        <v>237.16</v>
      </c>
      <c r="O6133" s="143">
        <f t="shared" si="6630"/>
        <v>1004.85</v>
      </c>
      <c r="P6133" s="143">
        <f t="shared" si="6631"/>
        <v>9161.68</v>
      </c>
      <c r="Q6133" s="143">
        <f t="shared" si="6632"/>
        <v>4948.37</v>
      </c>
      <c r="R6133" s="188">
        <f t="shared" si="6635"/>
        <v>15352.060000000001</v>
      </c>
      <c r="T6133">
        <v>38760.629999999997</v>
      </c>
      <c r="U6133" s="190">
        <f t="shared" si="6636"/>
        <v>0.39607354163232134</v>
      </c>
    </row>
    <row r="6134" spans="1:21" x14ac:dyDescent="0.2">
      <c r="A6134" s="178">
        <v>42991</v>
      </c>
      <c r="B6134" s="179">
        <v>0.5</v>
      </c>
      <c r="C6134" t="s">
        <v>349</v>
      </c>
      <c r="D6134">
        <v>0.44</v>
      </c>
      <c r="E6134">
        <v>3.88</v>
      </c>
      <c r="F6134">
        <v>3.74</v>
      </c>
      <c r="G6134">
        <v>2.99</v>
      </c>
      <c r="H6134" s="184">
        <f t="shared" ref="H6134:L6134" si="6685">H6110</f>
        <v>0.45833333333333331</v>
      </c>
      <c r="I6134" s="185">
        <f t="shared" si="6685"/>
        <v>226</v>
      </c>
      <c r="J6134" s="185">
        <f t="shared" si="6685"/>
        <v>326</v>
      </c>
      <c r="K6134" s="185">
        <f t="shared" si="6685"/>
        <v>2842</v>
      </c>
      <c r="L6134" s="185">
        <f t="shared" si="6685"/>
        <v>1635</v>
      </c>
      <c r="M6134" s="147"/>
      <c r="N6134" s="143">
        <f t="shared" si="6634"/>
        <v>99.44</v>
      </c>
      <c r="O6134" s="143">
        <f t="shared" si="6630"/>
        <v>1264.8799999999999</v>
      </c>
      <c r="P6134" s="143">
        <f t="shared" si="6631"/>
        <v>10629.08</v>
      </c>
      <c r="Q6134" s="143">
        <f t="shared" si="6632"/>
        <v>4888.6500000000005</v>
      </c>
      <c r="R6134" s="188">
        <f t="shared" si="6635"/>
        <v>16882.05</v>
      </c>
      <c r="T6134">
        <v>41333.629999999997</v>
      </c>
      <c r="U6134" s="190">
        <f t="shared" si="6636"/>
        <v>0.40843376204799819</v>
      </c>
    </row>
    <row r="6135" spans="1:21" x14ac:dyDescent="0.2">
      <c r="A6135" s="178">
        <v>42991</v>
      </c>
      <c r="B6135" s="179">
        <v>0.54166666666666663</v>
      </c>
      <c r="C6135" t="s">
        <v>349</v>
      </c>
      <c r="D6135">
        <v>0.86</v>
      </c>
      <c r="E6135">
        <v>2.58</v>
      </c>
      <c r="F6135">
        <v>2.82</v>
      </c>
      <c r="G6135">
        <v>2.99</v>
      </c>
      <c r="H6135" s="184">
        <f t="shared" ref="H6135:L6135" si="6686">H6111</f>
        <v>0.5</v>
      </c>
      <c r="I6135" s="185">
        <f t="shared" si="6686"/>
        <v>222</v>
      </c>
      <c r="J6135" s="185">
        <f t="shared" si="6686"/>
        <v>319</v>
      </c>
      <c r="K6135" s="185">
        <f t="shared" si="6686"/>
        <v>2842</v>
      </c>
      <c r="L6135" s="185">
        <f t="shared" si="6686"/>
        <v>1635</v>
      </c>
      <c r="M6135" s="147"/>
      <c r="N6135" s="143">
        <f t="shared" si="6634"/>
        <v>190.92</v>
      </c>
      <c r="O6135" s="143">
        <f t="shared" si="6630"/>
        <v>823.02</v>
      </c>
      <c r="P6135" s="143">
        <f t="shared" si="6631"/>
        <v>8014.44</v>
      </c>
      <c r="Q6135" s="143">
        <f t="shared" si="6632"/>
        <v>4888.6500000000005</v>
      </c>
      <c r="R6135" s="188">
        <f t="shared" si="6635"/>
        <v>13917.029999999999</v>
      </c>
      <c r="T6135">
        <v>44099.41</v>
      </c>
      <c r="U6135" s="190">
        <f t="shared" si="6636"/>
        <v>0.31558313365190144</v>
      </c>
    </row>
    <row r="6136" spans="1:21" x14ac:dyDescent="0.2">
      <c r="A6136" s="178">
        <v>42991</v>
      </c>
      <c r="B6136" s="179">
        <v>0.58333333333333337</v>
      </c>
      <c r="C6136" t="s">
        <v>349</v>
      </c>
      <c r="D6136">
        <v>1.01</v>
      </c>
      <c r="E6136">
        <v>6.71</v>
      </c>
      <c r="F6136">
        <v>8</v>
      </c>
      <c r="G6136">
        <v>6.38</v>
      </c>
      <c r="H6136" s="184">
        <f t="shared" ref="H6136:L6136" si="6687">H6112</f>
        <v>0.54166666666666663</v>
      </c>
      <c r="I6136" s="185">
        <f t="shared" si="6687"/>
        <v>195</v>
      </c>
      <c r="J6136" s="185">
        <f t="shared" si="6687"/>
        <v>299</v>
      </c>
      <c r="K6136" s="185">
        <f t="shared" si="6687"/>
        <v>2842</v>
      </c>
      <c r="L6136" s="185">
        <f t="shared" si="6687"/>
        <v>1635</v>
      </c>
      <c r="M6136" s="147"/>
      <c r="N6136" s="143">
        <f t="shared" si="6634"/>
        <v>196.95</v>
      </c>
      <c r="O6136" s="143">
        <f t="shared" si="6630"/>
        <v>2006.29</v>
      </c>
      <c r="P6136" s="143">
        <f t="shared" si="6631"/>
        <v>22736</v>
      </c>
      <c r="Q6136" s="143">
        <f t="shared" si="6632"/>
        <v>10431.299999999999</v>
      </c>
      <c r="R6136" s="188">
        <f t="shared" si="6635"/>
        <v>35370.539999999994</v>
      </c>
      <c r="T6136">
        <v>47007.7</v>
      </c>
      <c r="U6136" s="190">
        <f t="shared" si="6636"/>
        <v>0.75244140853519736</v>
      </c>
    </row>
    <row r="6137" spans="1:21" x14ac:dyDescent="0.2">
      <c r="A6137" s="178">
        <v>42991</v>
      </c>
      <c r="B6137" s="179">
        <v>0.625</v>
      </c>
      <c r="C6137" t="s">
        <v>349</v>
      </c>
      <c r="D6137">
        <v>1.43</v>
      </c>
      <c r="E6137">
        <v>10.55</v>
      </c>
      <c r="F6137">
        <v>14.51</v>
      </c>
      <c r="G6137">
        <v>1.24</v>
      </c>
      <c r="H6137" s="184">
        <f t="shared" ref="H6137:L6137" si="6688">H6113</f>
        <v>0.58333333333333337</v>
      </c>
      <c r="I6137" s="185">
        <f t="shared" si="6688"/>
        <v>205</v>
      </c>
      <c r="J6137" s="185">
        <f t="shared" si="6688"/>
        <v>237</v>
      </c>
      <c r="K6137" s="185">
        <f t="shared" si="6688"/>
        <v>2842</v>
      </c>
      <c r="L6137" s="185">
        <f t="shared" si="6688"/>
        <v>1635</v>
      </c>
      <c r="M6137" s="147"/>
      <c r="N6137" s="143">
        <f t="shared" si="6634"/>
        <v>293.14999999999998</v>
      </c>
      <c r="O6137" s="143">
        <f t="shared" si="6630"/>
        <v>2500.3500000000004</v>
      </c>
      <c r="P6137" s="143">
        <f t="shared" si="6631"/>
        <v>41237.42</v>
      </c>
      <c r="Q6137" s="143">
        <f t="shared" si="6632"/>
        <v>2027.4</v>
      </c>
      <c r="R6137" s="188">
        <f t="shared" si="6635"/>
        <v>46058.32</v>
      </c>
      <c r="T6137">
        <v>50151.28</v>
      </c>
      <c r="U6137" s="190">
        <f t="shared" si="6636"/>
        <v>0.91838772609592423</v>
      </c>
    </row>
    <row r="6138" spans="1:21" x14ac:dyDescent="0.2">
      <c r="A6138" s="178">
        <v>42991</v>
      </c>
      <c r="B6138" s="179">
        <v>0.66666666666666663</v>
      </c>
      <c r="C6138" t="s">
        <v>349</v>
      </c>
      <c r="D6138">
        <v>2</v>
      </c>
      <c r="E6138">
        <v>20.3</v>
      </c>
      <c r="F6138">
        <v>27</v>
      </c>
      <c r="G6138">
        <v>1.4</v>
      </c>
      <c r="H6138" s="184">
        <f t="shared" ref="H6138:L6138" si="6689">H6114</f>
        <v>0.625</v>
      </c>
      <c r="I6138" s="185">
        <f t="shared" si="6689"/>
        <v>212</v>
      </c>
      <c r="J6138" s="185">
        <f t="shared" si="6689"/>
        <v>213</v>
      </c>
      <c r="K6138" s="185">
        <f t="shared" si="6689"/>
        <v>2842</v>
      </c>
      <c r="L6138" s="185">
        <f t="shared" si="6689"/>
        <v>1380</v>
      </c>
      <c r="M6138" s="147"/>
      <c r="N6138" s="143">
        <f t="shared" si="6634"/>
        <v>424</v>
      </c>
      <c r="O6138" s="143">
        <f t="shared" si="6630"/>
        <v>4323.9000000000005</v>
      </c>
      <c r="P6138" s="143">
        <f t="shared" si="6631"/>
        <v>76734</v>
      </c>
      <c r="Q6138" s="143">
        <f t="shared" si="6632"/>
        <v>1931.9999999999998</v>
      </c>
      <c r="R6138" s="188">
        <f t="shared" si="6635"/>
        <v>83413.899999999994</v>
      </c>
      <c r="T6138">
        <v>52859.01</v>
      </c>
      <c r="U6138" s="190">
        <f t="shared" si="6636"/>
        <v>1.5780450674350501</v>
      </c>
    </row>
    <row r="6139" spans="1:21" x14ac:dyDescent="0.2">
      <c r="A6139" s="178">
        <v>42991</v>
      </c>
      <c r="B6139" s="179">
        <v>0.70833333333333337</v>
      </c>
      <c r="C6139" t="s">
        <v>349</v>
      </c>
      <c r="D6139">
        <v>2.11</v>
      </c>
      <c r="E6139">
        <v>20.51</v>
      </c>
      <c r="F6139">
        <v>25.83</v>
      </c>
      <c r="G6139">
        <v>1.38</v>
      </c>
      <c r="H6139" s="184">
        <f t="shared" ref="H6139:L6139" si="6690">H6115</f>
        <v>0.66666666666666663</v>
      </c>
      <c r="I6139" s="185">
        <f t="shared" si="6690"/>
        <v>191</v>
      </c>
      <c r="J6139" s="185">
        <f t="shared" si="6690"/>
        <v>237</v>
      </c>
      <c r="K6139" s="185">
        <f t="shared" si="6690"/>
        <v>2842</v>
      </c>
      <c r="L6139" s="185">
        <f t="shared" si="6690"/>
        <v>1380</v>
      </c>
      <c r="M6139" s="147"/>
      <c r="N6139" s="143">
        <f t="shared" si="6634"/>
        <v>403.01</v>
      </c>
      <c r="O6139" s="143">
        <f t="shared" si="6630"/>
        <v>4860.8700000000008</v>
      </c>
      <c r="P6139" s="143">
        <f t="shared" si="6631"/>
        <v>73408.86</v>
      </c>
      <c r="Q6139" s="143">
        <f t="shared" si="6632"/>
        <v>1904.3999999999999</v>
      </c>
      <c r="R6139" s="188">
        <f t="shared" si="6635"/>
        <v>80577.14</v>
      </c>
      <c r="T6139">
        <v>54975.75</v>
      </c>
      <c r="U6139" s="190">
        <f t="shared" si="6636"/>
        <v>1.4656851429948659</v>
      </c>
    </row>
    <row r="6140" spans="1:21" x14ac:dyDescent="0.2">
      <c r="A6140" s="178">
        <v>42991</v>
      </c>
      <c r="B6140" s="179">
        <v>0.75</v>
      </c>
      <c r="C6140" t="s">
        <v>349</v>
      </c>
      <c r="D6140">
        <v>3.14</v>
      </c>
      <c r="E6140">
        <v>10.47</v>
      </c>
      <c r="F6140">
        <v>12.51</v>
      </c>
      <c r="G6140">
        <v>1.35</v>
      </c>
      <c r="H6140" s="184">
        <f t="shared" ref="H6140:L6140" si="6691">H6116</f>
        <v>0.70833333333333337</v>
      </c>
      <c r="I6140" s="185">
        <f t="shared" si="6691"/>
        <v>218</v>
      </c>
      <c r="J6140" s="185">
        <f t="shared" si="6691"/>
        <v>258</v>
      </c>
      <c r="K6140" s="185">
        <f t="shared" si="6691"/>
        <v>2842</v>
      </c>
      <c r="L6140" s="185">
        <f t="shared" si="6691"/>
        <v>1380</v>
      </c>
      <c r="M6140" s="147"/>
      <c r="N6140" s="143">
        <f t="shared" si="6634"/>
        <v>684.52</v>
      </c>
      <c r="O6140" s="143">
        <f t="shared" si="6630"/>
        <v>2701.26</v>
      </c>
      <c r="P6140" s="143">
        <f t="shared" si="6631"/>
        <v>35553.42</v>
      </c>
      <c r="Q6140" s="143">
        <f t="shared" si="6632"/>
        <v>1863.0000000000002</v>
      </c>
      <c r="R6140" s="188">
        <f t="shared" si="6635"/>
        <v>40802.199999999997</v>
      </c>
      <c r="T6140">
        <v>56396.160000000003</v>
      </c>
      <c r="U6140" s="190">
        <f t="shared" si="6636"/>
        <v>0.72349252147663945</v>
      </c>
    </row>
    <row r="6141" spans="1:21" x14ac:dyDescent="0.2">
      <c r="A6141" s="178">
        <v>42991</v>
      </c>
      <c r="B6141" s="179">
        <v>0.79166666666666663</v>
      </c>
      <c r="C6141" t="s">
        <v>349</v>
      </c>
      <c r="D6141">
        <v>3.5</v>
      </c>
      <c r="E6141">
        <v>3.01</v>
      </c>
      <c r="F6141">
        <v>5.94</v>
      </c>
      <c r="G6141">
        <v>2.99</v>
      </c>
      <c r="H6141" s="184">
        <f t="shared" ref="H6141:L6141" si="6692">H6117</f>
        <v>0.75</v>
      </c>
      <c r="I6141" s="185">
        <f t="shared" si="6692"/>
        <v>240</v>
      </c>
      <c r="J6141" s="185">
        <f t="shared" si="6692"/>
        <v>365</v>
      </c>
      <c r="K6141" s="185">
        <f t="shared" si="6692"/>
        <v>2842</v>
      </c>
      <c r="L6141" s="185">
        <f t="shared" si="6692"/>
        <v>1380</v>
      </c>
      <c r="M6141" s="147"/>
      <c r="N6141" s="143">
        <f t="shared" si="6634"/>
        <v>840</v>
      </c>
      <c r="O6141" s="143">
        <f t="shared" si="6630"/>
        <v>1098.6499999999999</v>
      </c>
      <c r="P6141" s="143">
        <f t="shared" si="6631"/>
        <v>16881.48</v>
      </c>
      <c r="Q6141" s="143">
        <f t="shared" si="6632"/>
        <v>4126.2000000000007</v>
      </c>
      <c r="R6141" s="188">
        <f t="shared" si="6635"/>
        <v>22946.33</v>
      </c>
      <c r="T6141">
        <v>56393.42</v>
      </c>
      <c r="U6141" s="190">
        <f t="shared" si="6636"/>
        <v>0.40689729404600755</v>
      </c>
    </row>
    <row r="6142" spans="1:21" x14ac:dyDescent="0.2">
      <c r="A6142" s="178">
        <v>42991</v>
      </c>
      <c r="B6142" s="179">
        <v>0.83333333333333337</v>
      </c>
      <c r="C6142" t="s">
        <v>349</v>
      </c>
      <c r="D6142">
        <v>1.5</v>
      </c>
      <c r="E6142">
        <v>3</v>
      </c>
      <c r="F6142">
        <v>4.58</v>
      </c>
      <c r="G6142">
        <v>2.5</v>
      </c>
      <c r="H6142" s="184">
        <f t="shared" ref="H6142:L6142" si="6693">H6118</f>
        <v>0.79166666666666663</v>
      </c>
      <c r="I6142" s="185">
        <f t="shared" si="6693"/>
        <v>320</v>
      </c>
      <c r="J6142" s="185">
        <f t="shared" si="6693"/>
        <v>214</v>
      </c>
      <c r="K6142" s="185">
        <f t="shared" si="6693"/>
        <v>2842</v>
      </c>
      <c r="L6142" s="185">
        <f t="shared" si="6693"/>
        <v>1426</v>
      </c>
      <c r="M6142" s="147"/>
      <c r="N6142" s="143">
        <f t="shared" si="6634"/>
        <v>480</v>
      </c>
      <c r="O6142" s="143">
        <f t="shared" si="6630"/>
        <v>642</v>
      </c>
      <c r="P6142" s="143">
        <f t="shared" si="6631"/>
        <v>13016.36</v>
      </c>
      <c r="Q6142" s="143">
        <f t="shared" si="6632"/>
        <v>3565</v>
      </c>
      <c r="R6142" s="188">
        <f t="shared" si="6635"/>
        <v>17703.36</v>
      </c>
      <c r="T6142">
        <v>54837.8</v>
      </c>
      <c r="U6142" s="190">
        <f t="shared" si="6636"/>
        <v>0.3228313316726783</v>
      </c>
    </row>
    <row r="6143" spans="1:21" x14ac:dyDescent="0.2">
      <c r="A6143" s="178">
        <v>42991</v>
      </c>
      <c r="B6143" s="179">
        <v>0.875</v>
      </c>
      <c r="C6143" t="s">
        <v>349</v>
      </c>
      <c r="D6143">
        <v>5</v>
      </c>
      <c r="E6143">
        <v>2.68</v>
      </c>
      <c r="F6143">
        <v>4.18</v>
      </c>
      <c r="G6143">
        <v>0.99</v>
      </c>
      <c r="H6143" s="184">
        <f t="shared" ref="H6143:L6143" si="6694">H6119</f>
        <v>0.83333333333333337</v>
      </c>
      <c r="I6143" s="185">
        <f t="shared" si="6694"/>
        <v>322</v>
      </c>
      <c r="J6143" s="185">
        <f t="shared" si="6694"/>
        <v>178</v>
      </c>
      <c r="K6143" s="185">
        <f t="shared" si="6694"/>
        <v>2842</v>
      </c>
      <c r="L6143" s="185">
        <f t="shared" si="6694"/>
        <v>1426</v>
      </c>
      <c r="M6143" s="147"/>
      <c r="N6143" s="143">
        <f t="shared" si="6634"/>
        <v>1610</v>
      </c>
      <c r="O6143" s="143">
        <f t="shared" si="6630"/>
        <v>477.04</v>
      </c>
      <c r="P6143" s="143">
        <f t="shared" si="6631"/>
        <v>11879.56</v>
      </c>
      <c r="Q6143" s="143">
        <f t="shared" si="6632"/>
        <v>1411.74</v>
      </c>
      <c r="R6143" s="188">
        <f t="shared" si="6635"/>
        <v>15378.339999999998</v>
      </c>
      <c r="T6143">
        <v>52752.68</v>
      </c>
      <c r="U6143" s="190">
        <f t="shared" si="6636"/>
        <v>0.29151770109120517</v>
      </c>
    </row>
    <row r="6144" spans="1:21" x14ac:dyDescent="0.2">
      <c r="A6144" s="178">
        <v>42991</v>
      </c>
      <c r="B6144" s="179">
        <v>0.91666666666666663</v>
      </c>
      <c r="C6144" t="s">
        <v>349</v>
      </c>
      <c r="D6144">
        <v>5</v>
      </c>
      <c r="E6144">
        <v>2.61</v>
      </c>
      <c r="F6144">
        <v>2.58</v>
      </c>
      <c r="G6144">
        <v>0.99</v>
      </c>
      <c r="H6144" s="184">
        <f t="shared" ref="H6144:L6144" si="6695">H6120</f>
        <v>0.875</v>
      </c>
      <c r="I6144" s="185">
        <f t="shared" si="6695"/>
        <v>337</v>
      </c>
      <c r="J6144" s="185">
        <f t="shared" si="6695"/>
        <v>173</v>
      </c>
      <c r="K6144" s="185">
        <f t="shared" si="6695"/>
        <v>2842</v>
      </c>
      <c r="L6144" s="185">
        <f t="shared" si="6695"/>
        <v>1426</v>
      </c>
      <c r="M6144" s="147"/>
      <c r="N6144" s="143">
        <f t="shared" si="6634"/>
        <v>1685</v>
      </c>
      <c r="O6144" s="143">
        <f t="shared" si="6630"/>
        <v>451.53</v>
      </c>
      <c r="P6144" s="143">
        <f t="shared" si="6631"/>
        <v>7332.3600000000006</v>
      </c>
      <c r="Q6144" s="143">
        <f t="shared" si="6632"/>
        <v>1411.74</v>
      </c>
      <c r="R6144" s="188">
        <f t="shared" si="6635"/>
        <v>10880.63</v>
      </c>
      <c r="T6144">
        <v>51444.49</v>
      </c>
      <c r="U6144" s="190">
        <f t="shared" si="6636"/>
        <v>0.21150233970635143</v>
      </c>
    </row>
    <row r="6145" spans="1:21" x14ac:dyDescent="0.2">
      <c r="A6145" s="178">
        <v>42991</v>
      </c>
      <c r="B6145" s="179">
        <v>0.95833333333333337</v>
      </c>
      <c r="C6145" t="s">
        <v>349</v>
      </c>
      <c r="D6145">
        <v>30</v>
      </c>
      <c r="E6145">
        <v>3.38</v>
      </c>
      <c r="F6145">
        <v>2.81</v>
      </c>
      <c r="G6145">
        <v>0.5</v>
      </c>
      <c r="H6145" s="184">
        <f t="shared" ref="H6145:L6145" si="6696">H6121</f>
        <v>0.91666666666666663</v>
      </c>
      <c r="I6145" s="185">
        <f t="shared" si="6696"/>
        <v>394</v>
      </c>
      <c r="J6145" s="185">
        <f t="shared" si="6696"/>
        <v>194</v>
      </c>
      <c r="K6145" s="185">
        <f t="shared" si="6696"/>
        <v>2842</v>
      </c>
      <c r="L6145" s="185">
        <f t="shared" si="6696"/>
        <v>1426</v>
      </c>
      <c r="M6145" s="147"/>
      <c r="N6145" s="143">
        <f t="shared" si="6634"/>
        <v>11820</v>
      </c>
      <c r="O6145" s="143">
        <f t="shared" si="6630"/>
        <v>655.72</v>
      </c>
      <c r="P6145" s="143">
        <f t="shared" si="6631"/>
        <v>7986.02</v>
      </c>
      <c r="Q6145" s="143">
        <f t="shared" si="6632"/>
        <v>713</v>
      </c>
      <c r="R6145" s="188">
        <f t="shared" si="6635"/>
        <v>21174.739999999998</v>
      </c>
      <c r="T6145">
        <v>48316.39</v>
      </c>
      <c r="U6145" s="190">
        <f t="shared" si="6636"/>
        <v>0.43825169885415688</v>
      </c>
    </row>
    <row r="6146" spans="1:21" x14ac:dyDescent="0.2">
      <c r="A6146" s="178">
        <v>42991</v>
      </c>
      <c r="B6146" s="180">
        <v>1</v>
      </c>
      <c r="C6146" t="s">
        <v>349</v>
      </c>
      <c r="D6146">
        <v>22</v>
      </c>
      <c r="E6146">
        <v>3.11</v>
      </c>
      <c r="F6146">
        <v>2.81</v>
      </c>
      <c r="G6146">
        <v>0.5</v>
      </c>
      <c r="H6146" s="184">
        <f t="shared" ref="H6146:L6146" si="6697">H6122</f>
        <v>0.95833333333333337</v>
      </c>
      <c r="I6146" s="185">
        <f t="shared" si="6697"/>
        <v>389</v>
      </c>
      <c r="J6146" s="185">
        <f t="shared" si="6697"/>
        <v>265</v>
      </c>
      <c r="K6146" s="185">
        <f t="shared" si="6697"/>
        <v>2985</v>
      </c>
      <c r="L6146" s="185">
        <f t="shared" si="6697"/>
        <v>1111</v>
      </c>
      <c r="M6146" s="147"/>
      <c r="N6146" s="143">
        <f t="shared" si="6634"/>
        <v>8558</v>
      </c>
      <c r="O6146" s="143">
        <f t="shared" si="6630"/>
        <v>824.15</v>
      </c>
      <c r="P6146" s="143">
        <f t="shared" si="6631"/>
        <v>8387.85</v>
      </c>
      <c r="Q6146" s="143">
        <f t="shared" si="6632"/>
        <v>555.5</v>
      </c>
      <c r="R6146" s="188">
        <f t="shared" si="6635"/>
        <v>18325.5</v>
      </c>
      <c r="T6146">
        <v>44257.36</v>
      </c>
      <c r="U6146" s="190">
        <f t="shared" si="6636"/>
        <v>0.41406672246152953</v>
      </c>
    </row>
    <row r="6147" spans="1:21" x14ac:dyDescent="0.2">
      <c r="A6147" s="178">
        <v>42992</v>
      </c>
      <c r="B6147" s="179">
        <v>4.1666666666666664E-2</v>
      </c>
      <c r="C6147" t="s">
        <v>349</v>
      </c>
      <c r="D6147">
        <v>20</v>
      </c>
      <c r="E6147">
        <v>5.21</v>
      </c>
      <c r="F6147">
        <v>4.54</v>
      </c>
      <c r="G6147">
        <v>0.5</v>
      </c>
      <c r="H6147" s="184">
        <f t="shared" ref="H6147:L6147" si="6698">H6123</f>
        <v>1</v>
      </c>
      <c r="I6147" s="185">
        <f t="shared" si="6698"/>
        <v>362</v>
      </c>
      <c r="J6147" s="185">
        <f t="shared" si="6698"/>
        <v>243</v>
      </c>
      <c r="K6147" s="185">
        <f t="shared" si="6698"/>
        <v>2985</v>
      </c>
      <c r="L6147" s="185">
        <f t="shared" si="6698"/>
        <v>1111</v>
      </c>
      <c r="M6147" s="147"/>
      <c r="N6147" s="143">
        <f t="shared" si="6634"/>
        <v>7240</v>
      </c>
      <c r="O6147" s="143">
        <f t="shared" si="6630"/>
        <v>1266.03</v>
      </c>
      <c r="P6147" s="143">
        <f t="shared" si="6631"/>
        <v>13551.9</v>
      </c>
      <c r="Q6147" s="143">
        <f t="shared" si="6632"/>
        <v>555.5</v>
      </c>
      <c r="R6147" s="188">
        <f t="shared" si="6635"/>
        <v>22613.43</v>
      </c>
      <c r="T6147">
        <v>40181.870000000003</v>
      </c>
      <c r="U6147" s="190">
        <f t="shared" si="6636"/>
        <v>0.5627769439301854</v>
      </c>
    </row>
    <row r="6148" spans="1:21" x14ac:dyDescent="0.2">
      <c r="A6148" s="178">
        <v>42992</v>
      </c>
      <c r="B6148" s="179">
        <v>8.3333333333333329E-2</v>
      </c>
      <c r="C6148" t="s">
        <v>349</v>
      </c>
      <c r="D6148">
        <v>8.61</v>
      </c>
      <c r="E6148">
        <v>2.11</v>
      </c>
      <c r="F6148">
        <v>4.45</v>
      </c>
      <c r="G6148">
        <v>0.5</v>
      </c>
      <c r="H6148" s="184">
        <f t="shared" ref="H6148:L6148" si="6699">H6124</f>
        <v>4.1666666666666664E-2</v>
      </c>
      <c r="I6148" s="185">
        <f t="shared" si="6699"/>
        <v>294</v>
      </c>
      <c r="J6148" s="185">
        <f t="shared" si="6699"/>
        <v>212</v>
      </c>
      <c r="K6148" s="185">
        <f t="shared" si="6699"/>
        <v>2985</v>
      </c>
      <c r="L6148" s="185">
        <f t="shared" si="6699"/>
        <v>1111</v>
      </c>
      <c r="M6148" s="147"/>
      <c r="N6148" s="143">
        <f t="shared" si="6634"/>
        <v>2531.3399999999997</v>
      </c>
      <c r="O6148" s="143">
        <f t="shared" ref="O6148:O6211" si="6700">E6148*J6148</f>
        <v>447.32</v>
      </c>
      <c r="P6148" s="143">
        <f t="shared" ref="P6148:P6211" si="6701">F6148*K6148</f>
        <v>13283.25</v>
      </c>
      <c r="Q6148" s="143">
        <f t="shared" ref="Q6148:Q6211" si="6702">G6148*L6148</f>
        <v>555.5</v>
      </c>
      <c r="R6148" s="188">
        <f t="shared" si="6635"/>
        <v>16817.41</v>
      </c>
      <c r="T6148">
        <v>37094.959999999999</v>
      </c>
      <c r="U6148" s="190">
        <f t="shared" si="6636"/>
        <v>0.45336104958732937</v>
      </c>
    </row>
    <row r="6149" spans="1:21" x14ac:dyDescent="0.2">
      <c r="A6149" s="178">
        <v>42992</v>
      </c>
      <c r="B6149" s="179">
        <v>0.125</v>
      </c>
      <c r="C6149" t="s">
        <v>349</v>
      </c>
      <c r="D6149">
        <v>9.8000000000000007</v>
      </c>
      <c r="E6149">
        <v>1.01</v>
      </c>
      <c r="F6149">
        <v>4.45</v>
      </c>
      <c r="G6149">
        <v>0.97</v>
      </c>
      <c r="H6149" s="184">
        <f t="shared" ref="H6149:L6149" si="6703">H6125</f>
        <v>8.3333333333333329E-2</v>
      </c>
      <c r="I6149" s="185">
        <f t="shared" si="6703"/>
        <v>236</v>
      </c>
      <c r="J6149" s="185">
        <f t="shared" si="6703"/>
        <v>179</v>
      </c>
      <c r="K6149" s="185">
        <f t="shared" si="6703"/>
        <v>2985</v>
      </c>
      <c r="L6149" s="185">
        <f t="shared" si="6703"/>
        <v>1111</v>
      </c>
      <c r="M6149" s="147"/>
      <c r="N6149" s="143">
        <f t="shared" ref="N6149:N6212" si="6704">D6149*I6149</f>
        <v>2312.8000000000002</v>
      </c>
      <c r="O6149" s="143">
        <f t="shared" si="6700"/>
        <v>180.79</v>
      </c>
      <c r="P6149" s="143">
        <f t="shared" si="6701"/>
        <v>13283.25</v>
      </c>
      <c r="Q6149" s="143">
        <f t="shared" si="6702"/>
        <v>1077.67</v>
      </c>
      <c r="R6149" s="188">
        <f t="shared" ref="R6149:R6212" si="6705">SUM(N6149:Q6149)</f>
        <v>16854.510000000002</v>
      </c>
      <c r="T6149">
        <v>34985.43</v>
      </c>
      <c r="U6149" s="190">
        <f t="shared" ref="U6149:U6212" si="6706">R6149/T6149</f>
        <v>0.48175797753521971</v>
      </c>
    </row>
    <row r="6150" spans="1:21" x14ac:dyDescent="0.2">
      <c r="A6150" s="178">
        <v>42992</v>
      </c>
      <c r="B6150" s="179">
        <v>0.16666666666666666</v>
      </c>
      <c r="C6150" t="s">
        <v>349</v>
      </c>
      <c r="D6150">
        <v>8.69</v>
      </c>
      <c r="E6150">
        <v>1.01</v>
      </c>
      <c r="F6150">
        <v>4.45</v>
      </c>
      <c r="G6150">
        <v>0.97</v>
      </c>
      <c r="H6150" s="184">
        <f t="shared" ref="H6150:L6150" si="6707">H6126</f>
        <v>0.125</v>
      </c>
      <c r="I6150" s="185">
        <f t="shared" si="6707"/>
        <v>201</v>
      </c>
      <c r="J6150" s="185">
        <f t="shared" si="6707"/>
        <v>205</v>
      </c>
      <c r="K6150" s="185">
        <f t="shared" si="6707"/>
        <v>2985</v>
      </c>
      <c r="L6150" s="185">
        <f t="shared" si="6707"/>
        <v>1717</v>
      </c>
      <c r="M6150" s="147"/>
      <c r="N6150" s="143">
        <f t="shared" si="6704"/>
        <v>1746.6899999999998</v>
      </c>
      <c r="O6150" s="143">
        <f t="shared" si="6700"/>
        <v>207.05</v>
      </c>
      <c r="P6150" s="143">
        <f t="shared" si="6701"/>
        <v>13283.25</v>
      </c>
      <c r="Q6150" s="143">
        <f t="shared" si="6702"/>
        <v>1665.49</v>
      </c>
      <c r="R6150" s="188">
        <f t="shared" si="6705"/>
        <v>16902.48</v>
      </c>
      <c r="T6150">
        <v>33622.910000000003</v>
      </c>
      <c r="U6150" s="190">
        <f t="shared" si="6706"/>
        <v>0.50270723146806739</v>
      </c>
    </row>
    <row r="6151" spans="1:21" x14ac:dyDescent="0.2">
      <c r="A6151" s="178">
        <v>42992</v>
      </c>
      <c r="B6151" s="179">
        <v>0.20833333333333334</v>
      </c>
      <c r="C6151" t="s">
        <v>349</v>
      </c>
      <c r="D6151">
        <v>5</v>
      </c>
      <c r="E6151">
        <v>2.21</v>
      </c>
      <c r="F6151">
        <v>5</v>
      </c>
      <c r="G6151">
        <v>0.97</v>
      </c>
      <c r="H6151" s="184">
        <f t="shared" ref="H6151:L6151" si="6708">H6127</f>
        <v>0.16666666666666666</v>
      </c>
      <c r="I6151" s="185">
        <f t="shared" si="6708"/>
        <v>185</v>
      </c>
      <c r="J6151" s="185">
        <f t="shared" si="6708"/>
        <v>205</v>
      </c>
      <c r="K6151" s="185">
        <f t="shared" si="6708"/>
        <v>2985</v>
      </c>
      <c r="L6151" s="185">
        <f t="shared" si="6708"/>
        <v>1717</v>
      </c>
      <c r="M6151" s="147"/>
      <c r="N6151" s="143">
        <f t="shared" si="6704"/>
        <v>925</v>
      </c>
      <c r="O6151" s="143">
        <f t="shared" si="6700"/>
        <v>453.05</v>
      </c>
      <c r="P6151" s="143">
        <f t="shared" si="6701"/>
        <v>14925</v>
      </c>
      <c r="Q6151" s="143">
        <f t="shared" si="6702"/>
        <v>1665.49</v>
      </c>
      <c r="R6151" s="188">
        <f t="shared" si="6705"/>
        <v>17968.54</v>
      </c>
      <c r="T6151">
        <v>32906.050000000003</v>
      </c>
      <c r="U6151" s="190">
        <f t="shared" si="6706"/>
        <v>0.54605581648359491</v>
      </c>
    </row>
    <row r="6152" spans="1:21" x14ac:dyDescent="0.2">
      <c r="A6152" s="178">
        <v>42992</v>
      </c>
      <c r="B6152" s="179">
        <v>0.25</v>
      </c>
      <c r="C6152" t="s">
        <v>349</v>
      </c>
      <c r="D6152">
        <v>13.34</v>
      </c>
      <c r="E6152">
        <v>8.61</v>
      </c>
      <c r="F6152">
        <v>7.11</v>
      </c>
      <c r="G6152">
        <v>0.97</v>
      </c>
      <c r="H6152" s="184">
        <f t="shared" ref="H6152:L6152" si="6709">H6128</f>
        <v>0.20833333333333334</v>
      </c>
      <c r="I6152" s="185">
        <f t="shared" si="6709"/>
        <v>207</v>
      </c>
      <c r="J6152" s="185">
        <f t="shared" si="6709"/>
        <v>283</v>
      </c>
      <c r="K6152" s="185">
        <f t="shared" si="6709"/>
        <v>2985</v>
      </c>
      <c r="L6152" s="185">
        <f t="shared" si="6709"/>
        <v>1717</v>
      </c>
      <c r="M6152" s="147"/>
      <c r="N6152" s="143">
        <f t="shared" si="6704"/>
        <v>2761.38</v>
      </c>
      <c r="O6152" s="143">
        <f t="shared" si="6700"/>
        <v>2436.6299999999997</v>
      </c>
      <c r="P6152" s="143">
        <f t="shared" si="6701"/>
        <v>21223.350000000002</v>
      </c>
      <c r="Q6152" s="143">
        <f t="shared" si="6702"/>
        <v>1665.49</v>
      </c>
      <c r="R6152" s="188">
        <f t="shared" si="6705"/>
        <v>28086.850000000002</v>
      </c>
      <c r="T6152">
        <v>32899.980000000003</v>
      </c>
      <c r="U6152" s="190">
        <f t="shared" si="6706"/>
        <v>0.8537041663855115</v>
      </c>
    </row>
    <row r="6153" spans="1:21" x14ac:dyDescent="0.2">
      <c r="A6153" s="178">
        <v>42992</v>
      </c>
      <c r="B6153" s="179">
        <v>0.29166666666666669</v>
      </c>
      <c r="C6153" t="s">
        <v>349</v>
      </c>
      <c r="D6153">
        <v>9.11</v>
      </c>
      <c r="E6153">
        <v>17.5</v>
      </c>
      <c r="F6153">
        <v>13.45</v>
      </c>
      <c r="G6153">
        <v>2.5</v>
      </c>
      <c r="H6153" s="184">
        <f t="shared" ref="H6153:L6153" si="6710">H6129</f>
        <v>0.25</v>
      </c>
      <c r="I6153" s="185">
        <f t="shared" si="6710"/>
        <v>327</v>
      </c>
      <c r="J6153" s="185">
        <f t="shared" si="6710"/>
        <v>438</v>
      </c>
      <c r="K6153" s="185">
        <f t="shared" si="6710"/>
        <v>2985</v>
      </c>
      <c r="L6153" s="185">
        <f t="shared" si="6710"/>
        <v>1717</v>
      </c>
      <c r="M6153" s="147"/>
      <c r="N6153" s="143">
        <f t="shared" si="6704"/>
        <v>2978.97</v>
      </c>
      <c r="O6153" s="143">
        <f t="shared" si="6700"/>
        <v>7665</v>
      </c>
      <c r="P6153" s="143">
        <f t="shared" si="6701"/>
        <v>40148.25</v>
      </c>
      <c r="Q6153" s="143">
        <f t="shared" si="6702"/>
        <v>4292.5</v>
      </c>
      <c r="R6153" s="188">
        <f t="shared" si="6705"/>
        <v>55084.72</v>
      </c>
      <c r="T6153">
        <v>34411.449999999997</v>
      </c>
      <c r="U6153" s="190">
        <f t="shared" si="6706"/>
        <v>1.6007671865033297</v>
      </c>
    </row>
    <row r="6154" spans="1:21" x14ac:dyDescent="0.2">
      <c r="A6154" s="178">
        <v>42992</v>
      </c>
      <c r="B6154" s="179">
        <v>0.33333333333333331</v>
      </c>
      <c r="C6154" t="s">
        <v>349</v>
      </c>
      <c r="D6154">
        <v>4.5199999999999996</v>
      </c>
      <c r="E6154">
        <v>3</v>
      </c>
      <c r="F6154">
        <v>8.11</v>
      </c>
      <c r="G6154">
        <v>1.24</v>
      </c>
      <c r="H6154" s="184">
        <f t="shared" ref="H6154:L6154" si="6711">H6130</f>
        <v>0.29166666666666669</v>
      </c>
      <c r="I6154" s="185">
        <f t="shared" si="6711"/>
        <v>249</v>
      </c>
      <c r="J6154" s="185">
        <f t="shared" si="6711"/>
        <v>556</v>
      </c>
      <c r="K6154" s="185">
        <f t="shared" si="6711"/>
        <v>2872</v>
      </c>
      <c r="L6154" s="185">
        <f t="shared" si="6711"/>
        <v>2219</v>
      </c>
      <c r="M6154" s="147"/>
      <c r="N6154" s="143">
        <f t="shared" si="6704"/>
        <v>1125.4799999999998</v>
      </c>
      <c r="O6154" s="143">
        <f t="shared" si="6700"/>
        <v>1668</v>
      </c>
      <c r="P6154" s="143">
        <f t="shared" si="6701"/>
        <v>23291.919999999998</v>
      </c>
      <c r="Q6154" s="143">
        <f t="shared" si="6702"/>
        <v>2751.56</v>
      </c>
      <c r="R6154" s="188">
        <f t="shared" si="6705"/>
        <v>28836.959999999999</v>
      </c>
      <c r="T6154">
        <v>37473.699999999997</v>
      </c>
      <c r="U6154" s="190">
        <f t="shared" si="6706"/>
        <v>0.76952529373934253</v>
      </c>
    </row>
    <row r="6155" spans="1:21" x14ac:dyDescent="0.2">
      <c r="A6155" s="178">
        <v>42992</v>
      </c>
      <c r="B6155" s="179">
        <v>0.375</v>
      </c>
      <c r="C6155" t="s">
        <v>349</v>
      </c>
      <c r="D6155">
        <v>10.26</v>
      </c>
      <c r="E6155">
        <v>9.3000000000000007</v>
      </c>
      <c r="F6155">
        <v>9.5</v>
      </c>
      <c r="G6155">
        <v>1</v>
      </c>
      <c r="H6155" s="184">
        <f t="shared" ref="H6155:L6155" si="6712">H6131</f>
        <v>0.33333333333333331</v>
      </c>
      <c r="I6155" s="185">
        <f t="shared" si="6712"/>
        <v>256</v>
      </c>
      <c r="J6155" s="185">
        <f t="shared" si="6712"/>
        <v>306</v>
      </c>
      <c r="K6155" s="185">
        <f t="shared" si="6712"/>
        <v>2872</v>
      </c>
      <c r="L6155" s="185">
        <f t="shared" si="6712"/>
        <v>2219</v>
      </c>
      <c r="M6155" s="147"/>
      <c r="N6155" s="143">
        <f t="shared" si="6704"/>
        <v>2626.56</v>
      </c>
      <c r="O6155" s="143">
        <f t="shared" si="6700"/>
        <v>2845.8</v>
      </c>
      <c r="P6155" s="143">
        <f t="shared" si="6701"/>
        <v>27284</v>
      </c>
      <c r="Q6155" s="143">
        <f t="shared" si="6702"/>
        <v>2219</v>
      </c>
      <c r="R6155" s="188">
        <f t="shared" si="6705"/>
        <v>34975.360000000001</v>
      </c>
      <c r="T6155">
        <v>38197.4</v>
      </c>
      <c r="U6155" s="190">
        <f t="shared" si="6706"/>
        <v>0.91564766188274593</v>
      </c>
    </row>
    <row r="6156" spans="1:21" x14ac:dyDescent="0.2">
      <c r="A6156" s="178">
        <v>42992</v>
      </c>
      <c r="B6156" s="179">
        <v>0.41666666666666669</v>
      </c>
      <c r="C6156" t="s">
        <v>349</v>
      </c>
      <c r="D6156">
        <v>10.88</v>
      </c>
      <c r="E6156">
        <v>5.71</v>
      </c>
      <c r="F6156">
        <v>5.91</v>
      </c>
      <c r="G6156">
        <v>1</v>
      </c>
      <c r="H6156" s="184">
        <f t="shared" ref="H6156:L6156" si="6713">H6132</f>
        <v>0.375</v>
      </c>
      <c r="I6156" s="185">
        <f t="shared" si="6713"/>
        <v>156</v>
      </c>
      <c r="J6156" s="185">
        <f t="shared" si="6713"/>
        <v>343</v>
      </c>
      <c r="K6156" s="185">
        <f t="shared" si="6713"/>
        <v>2872</v>
      </c>
      <c r="L6156" s="185">
        <f t="shared" si="6713"/>
        <v>2219</v>
      </c>
      <c r="M6156" s="147"/>
      <c r="N6156" s="143">
        <f t="shared" si="6704"/>
        <v>1697.2800000000002</v>
      </c>
      <c r="O6156" s="143">
        <f t="shared" si="6700"/>
        <v>1958.53</v>
      </c>
      <c r="P6156" s="143">
        <f t="shared" si="6701"/>
        <v>16973.52</v>
      </c>
      <c r="Q6156" s="143">
        <f t="shared" si="6702"/>
        <v>2219</v>
      </c>
      <c r="R6156" s="188">
        <f t="shared" si="6705"/>
        <v>22848.33</v>
      </c>
      <c r="T6156">
        <v>39231.81</v>
      </c>
      <c r="U6156" s="190">
        <f t="shared" si="6706"/>
        <v>0.58239296122202888</v>
      </c>
    </row>
    <row r="6157" spans="1:21" x14ac:dyDescent="0.2">
      <c r="A6157" s="178">
        <v>42992</v>
      </c>
      <c r="B6157" s="179">
        <v>0.45833333333333331</v>
      </c>
      <c r="C6157" t="s">
        <v>349</v>
      </c>
      <c r="D6157">
        <v>5.87</v>
      </c>
      <c r="E6157">
        <v>4</v>
      </c>
      <c r="F6157">
        <v>4</v>
      </c>
      <c r="G6157">
        <v>2</v>
      </c>
      <c r="H6157" s="184">
        <f t="shared" ref="H6157:L6157" si="6714">H6133</f>
        <v>0.41666666666666669</v>
      </c>
      <c r="I6157" s="185">
        <f t="shared" si="6714"/>
        <v>196</v>
      </c>
      <c r="J6157" s="185">
        <f t="shared" si="6714"/>
        <v>315</v>
      </c>
      <c r="K6157" s="185">
        <f t="shared" si="6714"/>
        <v>2872</v>
      </c>
      <c r="L6157" s="185">
        <f t="shared" si="6714"/>
        <v>2219</v>
      </c>
      <c r="M6157" s="147"/>
      <c r="N6157" s="143">
        <f t="shared" si="6704"/>
        <v>1150.52</v>
      </c>
      <c r="O6157" s="143">
        <f t="shared" si="6700"/>
        <v>1260</v>
      </c>
      <c r="P6157" s="143">
        <f t="shared" si="6701"/>
        <v>11488</v>
      </c>
      <c r="Q6157" s="143">
        <f t="shared" si="6702"/>
        <v>4438</v>
      </c>
      <c r="R6157" s="188">
        <f t="shared" si="6705"/>
        <v>18336.52</v>
      </c>
      <c r="T6157">
        <v>41933.11</v>
      </c>
      <c r="U6157" s="190">
        <f t="shared" si="6706"/>
        <v>0.43728023034780872</v>
      </c>
    </row>
    <row r="6158" spans="1:21" x14ac:dyDescent="0.2">
      <c r="A6158" s="178">
        <v>42992</v>
      </c>
      <c r="B6158" s="179">
        <v>0.5</v>
      </c>
      <c r="C6158" t="s">
        <v>349</v>
      </c>
      <c r="D6158">
        <v>2.11</v>
      </c>
      <c r="E6158">
        <v>4</v>
      </c>
      <c r="F6158">
        <v>5</v>
      </c>
      <c r="G6158">
        <v>2.99</v>
      </c>
      <c r="H6158" s="184">
        <f t="shared" ref="H6158:L6158" si="6715">H6134</f>
        <v>0.45833333333333331</v>
      </c>
      <c r="I6158" s="185">
        <f t="shared" si="6715"/>
        <v>226</v>
      </c>
      <c r="J6158" s="185">
        <f t="shared" si="6715"/>
        <v>326</v>
      </c>
      <c r="K6158" s="185">
        <f t="shared" si="6715"/>
        <v>2842</v>
      </c>
      <c r="L6158" s="185">
        <f t="shared" si="6715"/>
        <v>1635</v>
      </c>
      <c r="M6158" s="147"/>
      <c r="N6158" s="143">
        <f t="shared" si="6704"/>
        <v>476.85999999999996</v>
      </c>
      <c r="O6158" s="143">
        <f t="shared" si="6700"/>
        <v>1304</v>
      </c>
      <c r="P6158" s="143">
        <f t="shared" si="6701"/>
        <v>14210</v>
      </c>
      <c r="Q6158" s="143">
        <f t="shared" si="6702"/>
        <v>4888.6500000000005</v>
      </c>
      <c r="R6158" s="188">
        <f t="shared" si="6705"/>
        <v>20879.510000000002</v>
      </c>
      <c r="T6158">
        <v>45344.47</v>
      </c>
      <c r="U6158" s="190">
        <f t="shared" si="6706"/>
        <v>0.46046430799610188</v>
      </c>
    </row>
    <row r="6159" spans="1:21" x14ac:dyDescent="0.2">
      <c r="A6159" s="178">
        <v>42992</v>
      </c>
      <c r="B6159" s="179">
        <v>0.54166666666666663</v>
      </c>
      <c r="C6159" t="s">
        <v>349</v>
      </c>
      <c r="D6159">
        <v>2.61</v>
      </c>
      <c r="E6159">
        <v>3.39</v>
      </c>
      <c r="F6159">
        <v>4.21</v>
      </c>
      <c r="G6159">
        <v>3.39</v>
      </c>
      <c r="H6159" s="184">
        <f t="shared" ref="H6159:L6159" si="6716">H6135</f>
        <v>0.5</v>
      </c>
      <c r="I6159" s="185">
        <f t="shared" si="6716"/>
        <v>222</v>
      </c>
      <c r="J6159" s="185">
        <f t="shared" si="6716"/>
        <v>319</v>
      </c>
      <c r="K6159" s="185">
        <f t="shared" si="6716"/>
        <v>2842</v>
      </c>
      <c r="L6159" s="185">
        <f t="shared" si="6716"/>
        <v>1635</v>
      </c>
      <c r="M6159" s="147"/>
      <c r="N6159" s="143">
        <f t="shared" si="6704"/>
        <v>579.41999999999996</v>
      </c>
      <c r="O6159" s="143">
        <f t="shared" si="6700"/>
        <v>1081.4100000000001</v>
      </c>
      <c r="P6159" s="143">
        <f t="shared" si="6701"/>
        <v>11964.82</v>
      </c>
      <c r="Q6159" s="143">
        <f t="shared" si="6702"/>
        <v>5542.6500000000005</v>
      </c>
      <c r="R6159" s="188">
        <f t="shared" si="6705"/>
        <v>19168.3</v>
      </c>
      <c r="T6159">
        <v>48930.67</v>
      </c>
      <c r="U6159" s="190">
        <f t="shared" si="6706"/>
        <v>0.3917440738089219</v>
      </c>
    </row>
    <row r="6160" spans="1:21" x14ac:dyDescent="0.2">
      <c r="A6160" s="178">
        <v>42992</v>
      </c>
      <c r="B6160" s="179">
        <v>0.58333333333333337</v>
      </c>
      <c r="C6160" t="s">
        <v>349</v>
      </c>
      <c r="D6160">
        <v>1.92</v>
      </c>
      <c r="E6160">
        <v>6.3</v>
      </c>
      <c r="F6160">
        <v>8.85</v>
      </c>
      <c r="G6160">
        <v>4.17</v>
      </c>
      <c r="H6160" s="184">
        <f t="shared" ref="H6160:L6160" si="6717">H6136</f>
        <v>0.54166666666666663</v>
      </c>
      <c r="I6160" s="185">
        <f t="shared" si="6717"/>
        <v>195</v>
      </c>
      <c r="J6160" s="185">
        <f t="shared" si="6717"/>
        <v>299</v>
      </c>
      <c r="K6160" s="185">
        <f t="shared" si="6717"/>
        <v>2842</v>
      </c>
      <c r="L6160" s="185">
        <f t="shared" si="6717"/>
        <v>1635</v>
      </c>
      <c r="M6160" s="147"/>
      <c r="N6160" s="143">
        <f t="shared" si="6704"/>
        <v>374.4</v>
      </c>
      <c r="O6160" s="143">
        <f t="shared" si="6700"/>
        <v>1883.7</v>
      </c>
      <c r="P6160" s="143">
        <f t="shared" si="6701"/>
        <v>25151.7</v>
      </c>
      <c r="Q6160" s="143">
        <f t="shared" si="6702"/>
        <v>6817.95</v>
      </c>
      <c r="R6160" s="188">
        <f t="shared" si="6705"/>
        <v>34227.75</v>
      </c>
      <c r="T6160">
        <v>52601.88</v>
      </c>
      <c r="U6160" s="190">
        <f t="shared" si="6706"/>
        <v>0.65069442384948983</v>
      </c>
    </row>
    <row r="6161" spans="1:21" x14ac:dyDescent="0.2">
      <c r="A6161" s="178">
        <v>42992</v>
      </c>
      <c r="B6161" s="179">
        <v>0.625</v>
      </c>
      <c r="C6161" t="s">
        <v>349</v>
      </c>
      <c r="D6161">
        <v>2.15</v>
      </c>
      <c r="E6161">
        <v>10.17</v>
      </c>
      <c r="F6161">
        <v>15.28</v>
      </c>
      <c r="G6161">
        <v>1.54</v>
      </c>
      <c r="H6161" s="184">
        <f t="shared" ref="H6161:L6161" si="6718">H6137</f>
        <v>0.58333333333333337</v>
      </c>
      <c r="I6161" s="185">
        <f t="shared" si="6718"/>
        <v>205</v>
      </c>
      <c r="J6161" s="185">
        <f t="shared" si="6718"/>
        <v>237</v>
      </c>
      <c r="K6161" s="185">
        <f t="shared" si="6718"/>
        <v>2842</v>
      </c>
      <c r="L6161" s="185">
        <f t="shared" si="6718"/>
        <v>1635</v>
      </c>
      <c r="M6161" s="147"/>
      <c r="N6161" s="143">
        <f t="shared" si="6704"/>
        <v>440.75</v>
      </c>
      <c r="O6161" s="143">
        <f t="shared" si="6700"/>
        <v>2410.29</v>
      </c>
      <c r="P6161" s="143">
        <f t="shared" si="6701"/>
        <v>43425.759999999995</v>
      </c>
      <c r="Q6161" s="143">
        <f t="shared" si="6702"/>
        <v>2517.9</v>
      </c>
      <c r="R6161" s="188">
        <f t="shared" si="6705"/>
        <v>48794.7</v>
      </c>
      <c r="T6161">
        <v>56363.85</v>
      </c>
      <c r="U6161" s="190">
        <f t="shared" si="6706"/>
        <v>0.86570913803794447</v>
      </c>
    </row>
    <row r="6162" spans="1:21" x14ac:dyDescent="0.2">
      <c r="A6162" s="178">
        <v>42992</v>
      </c>
      <c r="B6162" s="179">
        <v>0.66666666666666663</v>
      </c>
      <c r="C6162" t="s">
        <v>349</v>
      </c>
      <c r="D6162">
        <v>4.63</v>
      </c>
      <c r="E6162">
        <v>17.46</v>
      </c>
      <c r="F6162">
        <v>23.59</v>
      </c>
      <c r="G6162">
        <v>1.6</v>
      </c>
      <c r="H6162" s="184">
        <f t="shared" ref="H6162:L6162" si="6719">H6138</f>
        <v>0.625</v>
      </c>
      <c r="I6162" s="185">
        <f t="shared" si="6719"/>
        <v>212</v>
      </c>
      <c r="J6162" s="185">
        <f t="shared" si="6719"/>
        <v>213</v>
      </c>
      <c r="K6162" s="185">
        <f t="shared" si="6719"/>
        <v>2842</v>
      </c>
      <c r="L6162" s="185">
        <f t="shared" si="6719"/>
        <v>1380</v>
      </c>
      <c r="M6162" s="147"/>
      <c r="N6162" s="143">
        <f t="shared" si="6704"/>
        <v>981.56</v>
      </c>
      <c r="O6162" s="143">
        <f t="shared" si="6700"/>
        <v>3718.98</v>
      </c>
      <c r="P6162" s="143">
        <f t="shared" si="6701"/>
        <v>67042.78</v>
      </c>
      <c r="Q6162" s="143">
        <f t="shared" si="6702"/>
        <v>2208</v>
      </c>
      <c r="R6162" s="188">
        <f t="shared" si="6705"/>
        <v>73951.319999999992</v>
      </c>
      <c r="T6162">
        <v>59110.92</v>
      </c>
      <c r="U6162" s="190">
        <f t="shared" si="6706"/>
        <v>1.2510602101946644</v>
      </c>
    </row>
    <row r="6163" spans="1:21" x14ac:dyDescent="0.2">
      <c r="A6163" s="178">
        <v>42992</v>
      </c>
      <c r="B6163" s="179">
        <v>0.70833333333333337</v>
      </c>
      <c r="C6163" t="s">
        <v>349</v>
      </c>
      <c r="D6163">
        <v>3.5</v>
      </c>
      <c r="E6163">
        <v>18.27</v>
      </c>
      <c r="F6163">
        <v>23.14</v>
      </c>
      <c r="G6163">
        <v>1.57</v>
      </c>
      <c r="H6163" s="184">
        <f t="shared" ref="H6163:L6163" si="6720">H6139</f>
        <v>0.66666666666666663</v>
      </c>
      <c r="I6163" s="185">
        <f t="shared" si="6720"/>
        <v>191</v>
      </c>
      <c r="J6163" s="185">
        <f t="shared" si="6720"/>
        <v>237</v>
      </c>
      <c r="K6163" s="185">
        <f t="shared" si="6720"/>
        <v>2842</v>
      </c>
      <c r="L6163" s="185">
        <f t="shared" si="6720"/>
        <v>1380</v>
      </c>
      <c r="M6163" s="147"/>
      <c r="N6163" s="143">
        <f t="shared" si="6704"/>
        <v>668.5</v>
      </c>
      <c r="O6163" s="143">
        <f t="shared" si="6700"/>
        <v>4329.99</v>
      </c>
      <c r="P6163" s="143">
        <f t="shared" si="6701"/>
        <v>65763.88</v>
      </c>
      <c r="Q6163" s="143">
        <f t="shared" si="6702"/>
        <v>2166.6</v>
      </c>
      <c r="R6163" s="188">
        <f t="shared" si="6705"/>
        <v>72928.970000000016</v>
      </c>
      <c r="T6163">
        <v>60559.66</v>
      </c>
      <c r="U6163" s="190">
        <f t="shared" si="6706"/>
        <v>1.2042499908354838</v>
      </c>
    </row>
    <row r="6164" spans="1:21" x14ac:dyDescent="0.2">
      <c r="A6164" s="178">
        <v>42992</v>
      </c>
      <c r="B6164" s="179">
        <v>0.75</v>
      </c>
      <c r="C6164" t="s">
        <v>349</v>
      </c>
      <c r="D6164">
        <v>8.61</v>
      </c>
      <c r="E6164">
        <v>6.5</v>
      </c>
      <c r="F6164">
        <v>10.6</v>
      </c>
      <c r="G6164">
        <v>1</v>
      </c>
      <c r="H6164" s="184">
        <f t="shared" ref="H6164:L6164" si="6721">H6140</f>
        <v>0.70833333333333337</v>
      </c>
      <c r="I6164" s="185">
        <f t="shared" si="6721"/>
        <v>218</v>
      </c>
      <c r="J6164" s="185">
        <f t="shared" si="6721"/>
        <v>258</v>
      </c>
      <c r="K6164" s="185">
        <f t="shared" si="6721"/>
        <v>2842</v>
      </c>
      <c r="L6164" s="185">
        <f t="shared" si="6721"/>
        <v>1380</v>
      </c>
      <c r="M6164" s="147"/>
      <c r="N6164" s="143">
        <f t="shared" si="6704"/>
        <v>1876.9799999999998</v>
      </c>
      <c r="O6164" s="143">
        <f t="shared" si="6700"/>
        <v>1677</v>
      </c>
      <c r="P6164" s="143">
        <f t="shared" si="6701"/>
        <v>30125.200000000001</v>
      </c>
      <c r="Q6164" s="143">
        <f t="shared" si="6702"/>
        <v>1380</v>
      </c>
      <c r="R6164" s="188">
        <f t="shared" si="6705"/>
        <v>35059.18</v>
      </c>
      <c r="T6164">
        <v>61269.7</v>
      </c>
      <c r="U6164" s="190">
        <f t="shared" si="6706"/>
        <v>0.57221073385376464</v>
      </c>
    </row>
    <row r="6165" spans="1:21" x14ac:dyDescent="0.2">
      <c r="A6165" s="178">
        <v>42992</v>
      </c>
      <c r="B6165" s="179">
        <v>0.79166666666666663</v>
      </c>
      <c r="C6165" t="s">
        <v>349</v>
      </c>
      <c r="D6165">
        <v>8.61</v>
      </c>
      <c r="E6165">
        <v>3</v>
      </c>
      <c r="F6165">
        <v>6.79</v>
      </c>
      <c r="G6165">
        <v>1</v>
      </c>
      <c r="H6165" s="184">
        <f t="shared" ref="H6165:L6165" si="6722">H6141</f>
        <v>0.75</v>
      </c>
      <c r="I6165" s="185">
        <f t="shared" si="6722"/>
        <v>240</v>
      </c>
      <c r="J6165" s="185">
        <f t="shared" si="6722"/>
        <v>365</v>
      </c>
      <c r="K6165" s="185">
        <f t="shared" si="6722"/>
        <v>2842</v>
      </c>
      <c r="L6165" s="185">
        <f t="shared" si="6722"/>
        <v>1380</v>
      </c>
      <c r="M6165" s="147"/>
      <c r="N6165" s="143">
        <f t="shared" si="6704"/>
        <v>2066.3999999999996</v>
      </c>
      <c r="O6165" s="143">
        <f t="shared" si="6700"/>
        <v>1095</v>
      </c>
      <c r="P6165" s="143">
        <f t="shared" si="6701"/>
        <v>19297.18</v>
      </c>
      <c r="Q6165" s="143">
        <f t="shared" si="6702"/>
        <v>1380</v>
      </c>
      <c r="R6165" s="188">
        <f t="shared" si="6705"/>
        <v>23838.58</v>
      </c>
      <c r="T6165">
        <v>61062.74</v>
      </c>
      <c r="U6165" s="190">
        <f t="shared" si="6706"/>
        <v>0.3903948627264352</v>
      </c>
    </row>
    <row r="6166" spans="1:21" x14ac:dyDescent="0.2">
      <c r="A6166" s="178">
        <v>42992</v>
      </c>
      <c r="B6166" s="179">
        <v>0.83333333333333337</v>
      </c>
      <c r="C6166" t="s">
        <v>349</v>
      </c>
      <c r="D6166">
        <v>2.61</v>
      </c>
      <c r="E6166">
        <v>2.93</v>
      </c>
      <c r="F6166">
        <v>7.18</v>
      </c>
      <c r="G6166">
        <v>1</v>
      </c>
      <c r="H6166" s="184">
        <f t="shared" ref="H6166:L6166" si="6723">H6142</f>
        <v>0.79166666666666663</v>
      </c>
      <c r="I6166" s="185">
        <f t="shared" si="6723"/>
        <v>320</v>
      </c>
      <c r="J6166" s="185">
        <f t="shared" si="6723"/>
        <v>214</v>
      </c>
      <c r="K6166" s="185">
        <f t="shared" si="6723"/>
        <v>2842</v>
      </c>
      <c r="L6166" s="185">
        <f t="shared" si="6723"/>
        <v>1426</v>
      </c>
      <c r="M6166" s="147"/>
      <c r="N6166" s="143">
        <f t="shared" si="6704"/>
        <v>835.19999999999993</v>
      </c>
      <c r="O6166" s="143">
        <f t="shared" si="6700"/>
        <v>627.02</v>
      </c>
      <c r="P6166" s="143">
        <f t="shared" si="6701"/>
        <v>20405.559999999998</v>
      </c>
      <c r="Q6166" s="143">
        <f t="shared" si="6702"/>
        <v>1426</v>
      </c>
      <c r="R6166" s="188">
        <f t="shared" si="6705"/>
        <v>23293.78</v>
      </c>
      <c r="T6166">
        <v>59147.51</v>
      </c>
      <c r="U6166" s="190">
        <f t="shared" si="6706"/>
        <v>0.39382520075654914</v>
      </c>
    </row>
    <row r="6167" spans="1:21" x14ac:dyDescent="0.2">
      <c r="A6167" s="178">
        <v>42992</v>
      </c>
      <c r="B6167" s="179">
        <v>0.875</v>
      </c>
      <c r="C6167" t="s">
        <v>349</v>
      </c>
      <c r="D6167">
        <v>16.47</v>
      </c>
      <c r="E6167">
        <v>2.61</v>
      </c>
      <c r="F6167">
        <v>8</v>
      </c>
      <c r="G6167">
        <v>1</v>
      </c>
      <c r="H6167" s="184">
        <f t="shared" ref="H6167:L6167" si="6724">H6143</f>
        <v>0.83333333333333337</v>
      </c>
      <c r="I6167" s="185">
        <f t="shared" si="6724"/>
        <v>322</v>
      </c>
      <c r="J6167" s="185">
        <f t="shared" si="6724"/>
        <v>178</v>
      </c>
      <c r="K6167" s="185">
        <f t="shared" si="6724"/>
        <v>2842</v>
      </c>
      <c r="L6167" s="185">
        <f t="shared" si="6724"/>
        <v>1426</v>
      </c>
      <c r="M6167" s="147"/>
      <c r="N6167" s="143">
        <f t="shared" si="6704"/>
        <v>5303.3399999999992</v>
      </c>
      <c r="O6167" s="143">
        <f t="shared" si="6700"/>
        <v>464.58</v>
      </c>
      <c r="P6167" s="143">
        <f t="shared" si="6701"/>
        <v>22736</v>
      </c>
      <c r="Q6167" s="143">
        <f t="shared" si="6702"/>
        <v>1426</v>
      </c>
      <c r="R6167" s="188">
        <f t="shared" si="6705"/>
        <v>29929.919999999998</v>
      </c>
      <c r="T6167">
        <v>56930.14</v>
      </c>
      <c r="U6167" s="190">
        <f t="shared" si="6706"/>
        <v>0.5257306586634074</v>
      </c>
    </row>
    <row r="6168" spans="1:21" x14ac:dyDescent="0.2">
      <c r="A6168" s="178">
        <v>42992</v>
      </c>
      <c r="B6168" s="179">
        <v>0.91666666666666663</v>
      </c>
      <c r="C6168" t="s">
        <v>349</v>
      </c>
      <c r="D6168">
        <v>20</v>
      </c>
      <c r="E6168">
        <v>8.15</v>
      </c>
      <c r="F6168">
        <v>10.93</v>
      </c>
      <c r="G6168">
        <v>0.99</v>
      </c>
      <c r="H6168" s="184">
        <f t="shared" ref="H6168:L6168" si="6725">H6144</f>
        <v>0.875</v>
      </c>
      <c r="I6168" s="185">
        <f t="shared" si="6725"/>
        <v>337</v>
      </c>
      <c r="J6168" s="185">
        <f t="shared" si="6725"/>
        <v>173</v>
      </c>
      <c r="K6168" s="185">
        <f t="shared" si="6725"/>
        <v>2842</v>
      </c>
      <c r="L6168" s="185">
        <f t="shared" si="6725"/>
        <v>1426</v>
      </c>
      <c r="M6168" s="147"/>
      <c r="N6168" s="143">
        <f t="shared" si="6704"/>
        <v>6740</v>
      </c>
      <c r="O6168" s="143">
        <f t="shared" si="6700"/>
        <v>1409.95</v>
      </c>
      <c r="P6168" s="143">
        <f t="shared" si="6701"/>
        <v>31063.059999999998</v>
      </c>
      <c r="Q6168" s="143">
        <f t="shared" si="6702"/>
        <v>1411.74</v>
      </c>
      <c r="R6168" s="188">
        <f t="shared" si="6705"/>
        <v>40624.749999999993</v>
      </c>
      <c r="T6168">
        <v>55742.18</v>
      </c>
      <c r="U6168" s="190">
        <f t="shared" si="6706"/>
        <v>0.72879729497482859</v>
      </c>
    </row>
    <row r="6169" spans="1:21" x14ac:dyDescent="0.2">
      <c r="A6169" s="178">
        <v>42992</v>
      </c>
      <c r="B6169" s="179">
        <v>0.95833333333333337</v>
      </c>
      <c r="C6169" t="s">
        <v>349</v>
      </c>
      <c r="D6169">
        <v>50</v>
      </c>
      <c r="E6169">
        <v>7.21</v>
      </c>
      <c r="F6169">
        <v>5.21</v>
      </c>
      <c r="G6169">
        <v>0.5</v>
      </c>
      <c r="H6169" s="184">
        <f t="shared" ref="H6169:L6169" si="6726">H6145</f>
        <v>0.91666666666666663</v>
      </c>
      <c r="I6169" s="185">
        <f t="shared" si="6726"/>
        <v>394</v>
      </c>
      <c r="J6169" s="185">
        <f t="shared" si="6726"/>
        <v>194</v>
      </c>
      <c r="K6169" s="185">
        <f t="shared" si="6726"/>
        <v>2842</v>
      </c>
      <c r="L6169" s="185">
        <f t="shared" si="6726"/>
        <v>1426</v>
      </c>
      <c r="M6169" s="147"/>
      <c r="N6169" s="143">
        <f t="shared" si="6704"/>
        <v>19700</v>
      </c>
      <c r="O6169" s="143">
        <f t="shared" si="6700"/>
        <v>1398.74</v>
      </c>
      <c r="P6169" s="143">
        <f t="shared" si="6701"/>
        <v>14806.82</v>
      </c>
      <c r="Q6169" s="143">
        <f t="shared" si="6702"/>
        <v>713</v>
      </c>
      <c r="R6169" s="188">
        <f t="shared" si="6705"/>
        <v>36618.559999999998</v>
      </c>
      <c r="T6169">
        <v>52641.93</v>
      </c>
      <c r="U6169" s="190">
        <f t="shared" si="6706"/>
        <v>0.69561583323407783</v>
      </c>
    </row>
    <row r="6170" spans="1:21" x14ac:dyDescent="0.2">
      <c r="A6170" s="178">
        <v>42992</v>
      </c>
      <c r="B6170" s="180">
        <v>1</v>
      </c>
      <c r="C6170" t="s">
        <v>349</v>
      </c>
      <c r="D6170">
        <v>50</v>
      </c>
      <c r="E6170">
        <v>8</v>
      </c>
      <c r="F6170">
        <v>7.11</v>
      </c>
      <c r="G6170">
        <v>0.5</v>
      </c>
      <c r="H6170" s="184">
        <f t="shared" ref="H6170:L6170" si="6727">H6146</f>
        <v>0.95833333333333337</v>
      </c>
      <c r="I6170" s="185">
        <f t="shared" si="6727"/>
        <v>389</v>
      </c>
      <c r="J6170" s="185">
        <f t="shared" si="6727"/>
        <v>265</v>
      </c>
      <c r="K6170" s="185">
        <f t="shared" si="6727"/>
        <v>2985</v>
      </c>
      <c r="L6170" s="185">
        <f t="shared" si="6727"/>
        <v>1111</v>
      </c>
      <c r="M6170" s="147"/>
      <c r="N6170" s="143">
        <f t="shared" si="6704"/>
        <v>19450</v>
      </c>
      <c r="O6170" s="143">
        <f t="shared" si="6700"/>
        <v>2120</v>
      </c>
      <c r="P6170" s="143">
        <f t="shared" si="6701"/>
        <v>21223.350000000002</v>
      </c>
      <c r="Q6170" s="143">
        <f t="shared" si="6702"/>
        <v>555.5</v>
      </c>
      <c r="R6170" s="188">
        <f t="shared" si="6705"/>
        <v>43348.850000000006</v>
      </c>
      <c r="T6170">
        <v>48396.49</v>
      </c>
      <c r="U6170" s="190">
        <f t="shared" si="6706"/>
        <v>0.89570235362109951</v>
      </c>
    </row>
    <row r="6171" spans="1:21" x14ac:dyDescent="0.2">
      <c r="A6171" s="178">
        <v>42993</v>
      </c>
      <c r="B6171" s="179">
        <v>4.1666666666666664E-2</v>
      </c>
      <c r="C6171" t="s">
        <v>349</v>
      </c>
      <c r="D6171">
        <v>10.71</v>
      </c>
      <c r="E6171">
        <v>4</v>
      </c>
      <c r="F6171">
        <v>7.11</v>
      </c>
      <c r="G6171">
        <v>0.5</v>
      </c>
      <c r="H6171" s="184">
        <f t="shared" ref="H6171:L6171" si="6728">H6147</f>
        <v>1</v>
      </c>
      <c r="I6171" s="185">
        <f t="shared" si="6728"/>
        <v>362</v>
      </c>
      <c r="J6171" s="185">
        <f t="shared" si="6728"/>
        <v>243</v>
      </c>
      <c r="K6171" s="185">
        <f t="shared" si="6728"/>
        <v>2985</v>
      </c>
      <c r="L6171" s="185">
        <f t="shared" si="6728"/>
        <v>1111</v>
      </c>
      <c r="M6171" s="147"/>
      <c r="N6171" s="143">
        <f t="shared" si="6704"/>
        <v>3877.0200000000004</v>
      </c>
      <c r="O6171" s="143">
        <f t="shared" si="6700"/>
        <v>972</v>
      </c>
      <c r="P6171" s="143">
        <f t="shared" si="6701"/>
        <v>21223.350000000002</v>
      </c>
      <c r="Q6171" s="143">
        <f t="shared" si="6702"/>
        <v>555.5</v>
      </c>
      <c r="R6171" s="188">
        <f t="shared" si="6705"/>
        <v>26627.870000000003</v>
      </c>
      <c r="T6171">
        <v>44064.92</v>
      </c>
      <c r="U6171" s="190">
        <f t="shared" si="6706"/>
        <v>0.60428726524409904</v>
      </c>
    </row>
    <row r="6172" spans="1:21" x14ac:dyDescent="0.2">
      <c r="A6172" s="178">
        <v>42993</v>
      </c>
      <c r="B6172" s="179">
        <v>8.3333333333333329E-2</v>
      </c>
      <c r="C6172" t="s">
        <v>349</v>
      </c>
      <c r="D6172">
        <v>7.52</v>
      </c>
      <c r="E6172">
        <v>2.21</v>
      </c>
      <c r="F6172">
        <v>5.78</v>
      </c>
      <c r="G6172">
        <v>0.5</v>
      </c>
      <c r="H6172" s="184">
        <f t="shared" ref="H6172:L6172" si="6729">H6148</f>
        <v>4.1666666666666664E-2</v>
      </c>
      <c r="I6172" s="185">
        <f t="shared" si="6729"/>
        <v>294</v>
      </c>
      <c r="J6172" s="185">
        <f t="shared" si="6729"/>
        <v>212</v>
      </c>
      <c r="K6172" s="185">
        <f t="shared" si="6729"/>
        <v>2985</v>
      </c>
      <c r="L6172" s="185">
        <f t="shared" si="6729"/>
        <v>1111</v>
      </c>
      <c r="M6172" s="147"/>
      <c r="N6172" s="143">
        <f t="shared" si="6704"/>
        <v>2210.8799999999997</v>
      </c>
      <c r="O6172" s="143">
        <f t="shared" si="6700"/>
        <v>468.52</v>
      </c>
      <c r="P6172" s="143">
        <f t="shared" si="6701"/>
        <v>17253.3</v>
      </c>
      <c r="Q6172" s="143">
        <f t="shared" si="6702"/>
        <v>555.5</v>
      </c>
      <c r="R6172" s="188">
        <f t="shared" si="6705"/>
        <v>20488.199999999997</v>
      </c>
      <c r="T6172">
        <v>40701.800000000003</v>
      </c>
      <c r="U6172" s="190">
        <f t="shared" si="6706"/>
        <v>0.50337331518507766</v>
      </c>
    </row>
    <row r="6173" spans="1:21" x14ac:dyDescent="0.2">
      <c r="A6173" s="178">
        <v>42993</v>
      </c>
      <c r="B6173" s="179">
        <v>0.125</v>
      </c>
      <c r="C6173" t="s">
        <v>349</v>
      </c>
      <c r="D6173">
        <v>8.11</v>
      </c>
      <c r="E6173">
        <v>2.11</v>
      </c>
      <c r="F6173">
        <v>7.11</v>
      </c>
      <c r="G6173">
        <v>1</v>
      </c>
      <c r="H6173" s="184">
        <f t="shared" ref="H6173:L6173" si="6730">H6149</f>
        <v>8.3333333333333329E-2</v>
      </c>
      <c r="I6173" s="185">
        <f t="shared" si="6730"/>
        <v>236</v>
      </c>
      <c r="J6173" s="185">
        <f t="shared" si="6730"/>
        <v>179</v>
      </c>
      <c r="K6173" s="185">
        <f t="shared" si="6730"/>
        <v>2985</v>
      </c>
      <c r="L6173" s="185">
        <f t="shared" si="6730"/>
        <v>1111</v>
      </c>
      <c r="M6173" s="147"/>
      <c r="N6173" s="143">
        <f t="shared" si="6704"/>
        <v>1913.9599999999998</v>
      </c>
      <c r="O6173" s="143">
        <f t="shared" si="6700"/>
        <v>377.69</v>
      </c>
      <c r="P6173" s="143">
        <f t="shared" si="6701"/>
        <v>21223.350000000002</v>
      </c>
      <c r="Q6173" s="143">
        <f t="shared" si="6702"/>
        <v>1111</v>
      </c>
      <c r="R6173" s="188">
        <f t="shared" si="6705"/>
        <v>24626</v>
      </c>
      <c r="T6173">
        <v>38366.6</v>
      </c>
      <c r="U6173" s="190">
        <f t="shared" si="6706"/>
        <v>0.64186036813269876</v>
      </c>
    </row>
    <row r="6174" spans="1:21" x14ac:dyDescent="0.2">
      <c r="A6174" s="178">
        <v>42993</v>
      </c>
      <c r="B6174" s="179">
        <v>0.16666666666666666</v>
      </c>
      <c r="C6174" t="s">
        <v>349</v>
      </c>
      <c r="D6174">
        <v>5.46</v>
      </c>
      <c r="E6174">
        <v>2.11</v>
      </c>
      <c r="F6174">
        <v>4.45</v>
      </c>
      <c r="G6174">
        <v>1</v>
      </c>
      <c r="H6174" s="184">
        <f t="shared" ref="H6174:L6174" si="6731">H6150</f>
        <v>0.125</v>
      </c>
      <c r="I6174" s="185">
        <f t="shared" si="6731"/>
        <v>201</v>
      </c>
      <c r="J6174" s="185">
        <f t="shared" si="6731"/>
        <v>205</v>
      </c>
      <c r="K6174" s="185">
        <f t="shared" si="6731"/>
        <v>2985</v>
      </c>
      <c r="L6174" s="185">
        <f t="shared" si="6731"/>
        <v>1717</v>
      </c>
      <c r="M6174" s="147"/>
      <c r="N6174" s="143">
        <f t="shared" si="6704"/>
        <v>1097.46</v>
      </c>
      <c r="O6174" s="143">
        <f t="shared" si="6700"/>
        <v>432.54999999999995</v>
      </c>
      <c r="P6174" s="143">
        <f t="shared" si="6701"/>
        <v>13283.25</v>
      </c>
      <c r="Q6174" s="143">
        <f t="shared" si="6702"/>
        <v>1717</v>
      </c>
      <c r="R6174" s="188">
        <f t="shared" si="6705"/>
        <v>16530.260000000002</v>
      </c>
      <c r="T6174">
        <v>36657.24</v>
      </c>
      <c r="U6174" s="190">
        <f t="shared" si="6706"/>
        <v>0.45094120561177009</v>
      </c>
    </row>
    <row r="6175" spans="1:21" x14ac:dyDescent="0.2">
      <c r="A6175" s="178">
        <v>42993</v>
      </c>
      <c r="B6175" s="179">
        <v>0.20833333333333334</v>
      </c>
      <c r="C6175" t="s">
        <v>349</v>
      </c>
      <c r="D6175">
        <v>5</v>
      </c>
      <c r="E6175">
        <v>2.21</v>
      </c>
      <c r="F6175">
        <v>4.45</v>
      </c>
      <c r="G6175">
        <v>1.04</v>
      </c>
      <c r="H6175" s="184">
        <f t="shared" ref="H6175:L6175" si="6732">H6151</f>
        <v>0.16666666666666666</v>
      </c>
      <c r="I6175" s="185">
        <f t="shared" si="6732"/>
        <v>185</v>
      </c>
      <c r="J6175" s="185">
        <f t="shared" si="6732"/>
        <v>205</v>
      </c>
      <c r="K6175" s="185">
        <f t="shared" si="6732"/>
        <v>2985</v>
      </c>
      <c r="L6175" s="185">
        <f t="shared" si="6732"/>
        <v>1717</v>
      </c>
      <c r="M6175" s="147"/>
      <c r="N6175" s="143">
        <f t="shared" si="6704"/>
        <v>925</v>
      </c>
      <c r="O6175" s="143">
        <f t="shared" si="6700"/>
        <v>453.05</v>
      </c>
      <c r="P6175" s="143">
        <f t="shared" si="6701"/>
        <v>13283.25</v>
      </c>
      <c r="Q6175" s="143">
        <f t="shared" si="6702"/>
        <v>1785.68</v>
      </c>
      <c r="R6175" s="188">
        <f t="shared" si="6705"/>
        <v>16446.98</v>
      </c>
      <c r="T6175">
        <v>35658.97</v>
      </c>
      <c r="U6175" s="190">
        <f t="shared" si="6706"/>
        <v>0.46122981118074918</v>
      </c>
    </row>
    <row r="6176" spans="1:21" x14ac:dyDescent="0.2">
      <c r="A6176" s="178">
        <v>42993</v>
      </c>
      <c r="B6176" s="179">
        <v>0.25</v>
      </c>
      <c r="C6176" t="s">
        <v>349</v>
      </c>
      <c r="D6176">
        <v>10.55</v>
      </c>
      <c r="E6176">
        <v>8.11</v>
      </c>
      <c r="F6176">
        <v>7.11</v>
      </c>
      <c r="G6176">
        <v>1.17</v>
      </c>
      <c r="H6176" s="184">
        <f t="shared" ref="H6176:L6176" si="6733">H6152</f>
        <v>0.20833333333333334</v>
      </c>
      <c r="I6176" s="185">
        <f t="shared" si="6733"/>
        <v>207</v>
      </c>
      <c r="J6176" s="185">
        <f t="shared" si="6733"/>
        <v>283</v>
      </c>
      <c r="K6176" s="185">
        <f t="shared" si="6733"/>
        <v>2985</v>
      </c>
      <c r="L6176" s="185">
        <f t="shared" si="6733"/>
        <v>1717</v>
      </c>
      <c r="M6176" s="147"/>
      <c r="N6176" s="143">
        <f t="shared" si="6704"/>
        <v>2183.8500000000004</v>
      </c>
      <c r="O6176" s="143">
        <f t="shared" si="6700"/>
        <v>2295.1299999999997</v>
      </c>
      <c r="P6176" s="143">
        <f t="shared" si="6701"/>
        <v>21223.350000000002</v>
      </c>
      <c r="Q6176" s="143">
        <f t="shared" si="6702"/>
        <v>2008.8899999999999</v>
      </c>
      <c r="R6176" s="188">
        <f t="shared" si="6705"/>
        <v>27711.22</v>
      </c>
      <c r="T6176">
        <v>35533.82</v>
      </c>
      <c r="U6176" s="190">
        <f t="shared" si="6706"/>
        <v>0.77985479748588815</v>
      </c>
    </row>
    <row r="6177" spans="1:21" x14ac:dyDescent="0.2">
      <c r="A6177" s="178">
        <v>42993</v>
      </c>
      <c r="B6177" s="179">
        <v>0.29166666666666669</v>
      </c>
      <c r="C6177" t="s">
        <v>349</v>
      </c>
      <c r="D6177">
        <v>6.94</v>
      </c>
      <c r="E6177">
        <v>17.5</v>
      </c>
      <c r="F6177">
        <v>8.4499999999999993</v>
      </c>
      <c r="G6177">
        <v>2.99</v>
      </c>
      <c r="H6177" s="184">
        <f t="shared" ref="H6177:L6177" si="6734">H6153</f>
        <v>0.25</v>
      </c>
      <c r="I6177" s="185">
        <f t="shared" si="6734"/>
        <v>327</v>
      </c>
      <c r="J6177" s="185">
        <f t="shared" si="6734"/>
        <v>438</v>
      </c>
      <c r="K6177" s="185">
        <f t="shared" si="6734"/>
        <v>2985</v>
      </c>
      <c r="L6177" s="185">
        <f t="shared" si="6734"/>
        <v>1717</v>
      </c>
      <c r="M6177" s="147"/>
      <c r="N6177" s="143">
        <f t="shared" si="6704"/>
        <v>2269.38</v>
      </c>
      <c r="O6177" s="143">
        <f t="shared" si="6700"/>
        <v>7665</v>
      </c>
      <c r="P6177" s="143">
        <f t="shared" si="6701"/>
        <v>25223.249999999996</v>
      </c>
      <c r="Q6177" s="143">
        <f t="shared" si="6702"/>
        <v>5133.83</v>
      </c>
      <c r="R6177" s="188">
        <f t="shared" si="6705"/>
        <v>40291.46</v>
      </c>
      <c r="T6177">
        <v>36871.370000000003</v>
      </c>
      <c r="U6177" s="190">
        <f t="shared" si="6706"/>
        <v>1.0927573344847235</v>
      </c>
    </row>
    <row r="6178" spans="1:21" x14ac:dyDescent="0.2">
      <c r="A6178" s="178">
        <v>42993</v>
      </c>
      <c r="B6178" s="179">
        <v>0.33333333333333331</v>
      </c>
      <c r="C6178" t="s">
        <v>349</v>
      </c>
      <c r="D6178">
        <v>4.26</v>
      </c>
      <c r="E6178">
        <v>3</v>
      </c>
      <c r="F6178">
        <v>8.4499999999999993</v>
      </c>
      <c r="G6178">
        <v>2.7</v>
      </c>
      <c r="H6178" s="184">
        <f t="shared" ref="H6178:L6178" si="6735">H6154</f>
        <v>0.29166666666666669</v>
      </c>
      <c r="I6178" s="185">
        <f t="shared" si="6735"/>
        <v>249</v>
      </c>
      <c r="J6178" s="185">
        <f t="shared" si="6735"/>
        <v>556</v>
      </c>
      <c r="K6178" s="185">
        <f t="shared" si="6735"/>
        <v>2872</v>
      </c>
      <c r="L6178" s="185">
        <f t="shared" si="6735"/>
        <v>2219</v>
      </c>
      <c r="M6178" s="147"/>
      <c r="N6178" s="143">
        <f t="shared" si="6704"/>
        <v>1060.74</v>
      </c>
      <c r="O6178" s="143">
        <f t="shared" si="6700"/>
        <v>1668</v>
      </c>
      <c r="P6178" s="143">
        <f t="shared" si="6701"/>
        <v>24268.399999999998</v>
      </c>
      <c r="Q6178" s="143">
        <f t="shared" si="6702"/>
        <v>5991.3</v>
      </c>
      <c r="R6178" s="188">
        <f t="shared" si="6705"/>
        <v>32988.44</v>
      </c>
      <c r="T6178">
        <v>39713.589999999997</v>
      </c>
      <c r="U6178" s="190">
        <f t="shared" si="6706"/>
        <v>0.83065872412944797</v>
      </c>
    </row>
    <row r="6179" spans="1:21" x14ac:dyDescent="0.2">
      <c r="A6179" s="178">
        <v>42993</v>
      </c>
      <c r="B6179" s="179">
        <v>0.375</v>
      </c>
      <c r="C6179" t="s">
        <v>349</v>
      </c>
      <c r="D6179">
        <v>10.64</v>
      </c>
      <c r="E6179">
        <v>9.3000000000000007</v>
      </c>
      <c r="F6179">
        <v>9.5</v>
      </c>
      <c r="G6179">
        <v>2</v>
      </c>
      <c r="H6179" s="184">
        <f t="shared" ref="H6179:L6179" si="6736">H6155</f>
        <v>0.33333333333333331</v>
      </c>
      <c r="I6179" s="185">
        <f t="shared" si="6736"/>
        <v>256</v>
      </c>
      <c r="J6179" s="185">
        <f t="shared" si="6736"/>
        <v>306</v>
      </c>
      <c r="K6179" s="185">
        <f t="shared" si="6736"/>
        <v>2872</v>
      </c>
      <c r="L6179" s="185">
        <f t="shared" si="6736"/>
        <v>2219</v>
      </c>
      <c r="M6179" s="147"/>
      <c r="N6179" s="143">
        <f t="shared" si="6704"/>
        <v>2723.84</v>
      </c>
      <c r="O6179" s="143">
        <f t="shared" si="6700"/>
        <v>2845.8</v>
      </c>
      <c r="P6179" s="143">
        <f t="shared" si="6701"/>
        <v>27284</v>
      </c>
      <c r="Q6179" s="143">
        <f t="shared" si="6702"/>
        <v>4438</v>
      </c>
      <c r="R6179" s="188">
        <f t="shared" si="6705"/>
        <v>37291.64</v>
      </c>
      <c r="T6179">
        <v>40410.57</v>
      </c>
      <c r="U6179" s="190">
        <f t="shared" si="6706"/>
        <v>0.9228189555356433</v>
      </c>
    </row>
    <row r="6180" spans="1:21" x14ac:dyDescent="0.2">
      <c r="A6180" s="178">
        <v>42993</v>
      </c>
      <c r="B6180" s="179">
        <v>0.41666666666666669</v>
      </c>
      <c r="C6180" t="s">
        <v>349</v>
      </c>
      <c r="D6180">
        <v>15.8</v>
      </c>
      <c r="E6180">
        <v>3.94</v>
      </c>
      <c r="F6180">
        <v>4.1399999999999997</v>
      </c>
      <c r="G6180">
        <v>2</v>
      </c>
      <c r="H6180" s="184">
        <f t="shared" ref="H6180:L6180" si="6737">H6156</f>
        <v>0.375</v>
      </c>
      <c r="I6180" s="185">
        <f t="shared" si="6737"/>
        <v>156</v>
      </c>
      <c r="J6180" s="185">
        <f t="shared" si="6737"/>
        <v>343</v>
      </c>
      <c r="K6180" s="185">
        <f t="shared" si="6737"/>
        <v>2872</v>
      </c>
      <c r="L6180" s="185">
        <f t="shared" si="6737"/>
        <v>2219</v>
      </c>
      <c r="M6180" s="147"/>
      <c r="N6180" s="143">
        <f t="shared" si="6704"/>
        <v>2464.8000000000002</v>
      </c>
      <c r="O6180" s="143">
        <f t="shared" si="6700"/>
        <v>1351.42</v>
      </c>
      <c r="P6180" s="143">
        <f t="shared" si="6701"/>
        <v>11890.08</v>
      </c>
      <c r="Q6180" s="143">
        <f t="shared" si="6702"/>
        <v>4438</v>
      </c>
      <c r="R6180" s="188">
        <f t="shared" si="6705"/>
        <v>20144.3</v>
      </c>
      <c r="T6180">
        <v>41360.26</v>
      </c>
      <c r="U6180" s="190">
        <f t="shared" si="6706"/>
        <v>0.48704481064674154</v>
      </c>
    </row>
    <row r="6181" spans="1:21" x14ac:dyDescent="0.2">
      <c r="A6181" s="178">
        <v>42993</v>
      </c>
      <c r="B6181" s="179">
        <v>0.45833333333333331</v>
      </c>
      <c r="C6181" t="s">
        <v>349</v>
      </c>
      <c r="D6181">
        <v>5</v>
      </c>
      <c r="E6181">
        <v>3.29</v>
      </c>
      <c r="F6181">
        <v>4.29</v>
      </c>
      <c r="G6181">
        <v>2.99</v>
      </c>
      <c r="H6181" s="184">
        <f t="shared" ref="H6181:L6181" si="6738">H6157</f>
        <v>0.41666666666666669</v>
      </c>
      <c r="I6181" s="185">
        <f t="shared" si="6738"/>
        <v>196</v>
      </c>
      <c r="J6181" s="185">
        <f t="shared" si="6738"/>
        <v>315</v>
      </c>
      <c r="K6181" s="185">
        <f t="shared" si="6738"/>
        <v>2872</v>
      </c>
      <c r="L6181" s="185">
        <f t="shared" si="6738"/>
        <v>2219</v>
      </c>
      <c r="M6181" s="147"/>
      <c r="N6181" s="143">
        <f t="shared" si="6704"/>
        <v>980</v>
      </c>
      <c r="O6181" s="143">
        <f t="shared" si="6700"/>
        <v>1036.3499999999999</v>
      </c>
      <c r="P6181" s="143">
        <f t="shared" si="6701"/>
        <v>12320.88</v>
      </c>
      <c r="Q6181" s="143">
        <f t="shared" si="6702"/>
        <v>6634.81</v>
      </c>
      <c r="R6181" s="188">
        <f t="shared" si="6705"/>
        <v>20972.04</v>
      </c>
      <c r="T6181">
        <v>43840.01</v>
      </c>
      <c r="U6181" s="190">
        <f t="shared" si="6706"/>
        <v>0.47837671569874185</v>
      </c>
    </row>
    <row r="6182" spans="1:21" x14ac:dyDescent="0.2">
      <c r="A6182" s="178">
        <v>42993</v>
      </c>
      <c r="B6182" s="179">
        <v>0.5</v>
      </c>
      <c r="C6182" t="s">
        <v>349</v>
      </c>
      <c r="D6182">
        <v>2.61</v>
      </c>
      <c r="E6182">
        <v>4.96</v>
      </c>
      <c r="F6182">
        <v>6.11</v>
      </c>
      <c r="G6182">
        <v>4.66</v>
      </c>
      <c r="H6182" s="184">
        <f t="shared" ref="H6182:L6182" si="6739">H6158</f>
        <v>0.45833333333333331</v>
      </c>
      <c r="I6182" s="185">
        <f t="shared" si="6739"/>
        <v>226</v>
      </c>
      <c r="J6182" s="185">
        <f t="shared" si="6739"/>
        <v>326</v>
      </c>
      <c r="K6182" s="185">
        <f t="shared" si="6739"/>
        <v>2842</v>
      </c>
      <c r="L6182" s="185">
        <f t="shared" si="6739"/>
        <v>1635</v>
      </c>
      <c r="M6182" s="147"/>
      <c r="N6182" s="143">
        <f t="shared" si="6704"/>
        <v>589.86</v>
      </c>
      <c r="O6182" s="143">
        <f t="shared" si="6700"/>
        <v>1616.96</v>
      </c>
      <c r="P6182" s="143">
        <f t="shared" si="6701"/>
        <v>17364.620000000003</v>
      </c>
      <c r="Q6182" s="143">
        <f t="shared" si="6702"/>
        <v>7619.1</v>
      </c>
      <c r="R6182" s="188">
        <f t="shared" si="6705"/>
        <v>27190.54</v>
      </c>
      <c r="T6182">
        <v>46853.85</v>
      </c>
      <c r="U6182" s="190">
        <f t="shared" si="6706"/>
        <v>0.58032669673890191</v>
      </c>
    </row>
    <row r="6183" spans="1:21" x14ac:dyDescent="0.2">
      <c r="A6183" s="178">
        <v>42993</v>
      </c>
      <c r="B6183" s="179">
        <v>0.54166666666666663</v>
      </c>
      <c r="C6183" t="s">
        <v>349</v>
      </c>
      <c r="D6183">
        <v>2.61</v>
      </c>
      <c r="E6183">
        <v>4.5999999999999996</v>
      </c>
      <c r="F6183">
        <v>5.6</v>
      </c>
      <c r="G6183">
        <v>5.0999999999999996</v>
      </c>
      <c r="H6183" s="184">
        <f t="shared" ref="H6183:L6183" si="6740">H6159</f>
        <v>0.5</v>
      </c>
      <c r="I6183" s="185">
        <f t="shared" si="6740"/>
        <v>222</v>
      </c>
      <c r="J6183" s="185">
        <f t="shared" si="6740"/>
        <v>319</v>
      </c>
      <c r="K6183" s="185">
        <f t="shared" si="6740"/>
        <v>2842</v>
      </c>
      <c r="L6183" s="185">
        <f t="shared" si="6740"/>
        <v>1635</v>
      </c>
      <c r="M6183" s="147"/>
      <c r="N6183" s="143">
        <f t="shared" si="6704"/>
        <v>579.41999999999996</v>
      </c>
      <c r="O6183" s="143">
        <f t="shared" si="6700"/>
        <v>1467.3999999999999</v>
      </c>
      <c r="P6183" s="143">
        <f t="shared" si="6701"/>
        <v>15915.199999999999</v>
      </c>
      <c r="Q6183" s="143">
        <f t="shared" si="6702"/>
        <v>8338.5</v>
      </c>
      <c r="R6183" s="188">
        <f t="shared" si="6705"/>
        <v>26300.519999999997</v>
      </c>
      <c r="T6183">
        <v>49873.47</v>
      </c>
      <c r="U6183" s="190">
        <f t="shared" si="6706"/>
        <v>0.5273448990014129</v>
      </c>
    </row>
    <row r="6184" spans="1:21" x14ac:dyDescent="0.2">
      <c r="A6184" s="178">
        <v>42993</v>
      </c>
      <c r="B6184" s="179">
        <v>0.58333333333333337</v>
      </c>
      <c r="C6184" t="s">
        <v>349</v>
      </c>
      <c r="D6184">
        <v>1.36</v>
      </c>
      <c r="E6184">
        <v>3.91</v>
      </c>
      <c r="F6184">
        <v>5.41</v>
      </c>
      <c r="G6184">
        <v>7.5</v>
      </c>
      <c r="H6184" s="184">
        <f t="shared" ref="H6184:L6184" si="6741">H6160</f>
        <v>0.54166666666666663</v>
      </c>
      <c r="I6184" s="185">
        <f t="shared" si="6741"/>
        <v>195</v>
      </c>
      <c r="J6184" s="185">
        <f t="shared" si="6741"/>
        <v>299</v>
      </c>
      <c r="K6184" s="185">
        <f t="shared" si="6741"/>
        <v>2842</v>
      </c>
      <c r="L6184" s="185">
        <f t="shared" si="6741"/>
        <v>1635</v>
      </c>
      <c r="M6184" s="147"/>
      <c r="N6184" s="143">
        <f t="shared" si="6704"/>
        <v>265.20000000000005</v>
      </c>
      <c r="O6184" s="143">
        <f t="shared" si="6700"/>
        <v>1169.0900000000001</v>
      </c>
      <c r="P6184" s="143">
        <f t="shared" si="6701"/>
        <v>15375.220000000001</v>
      </c>
      <c r="Q6184" s="143">
        <f t="shared" si="6702"/>
        <v>12262.5</v>
      </c>
      <c r="R6184" s="188">
        <f t="shared" si="6705"/>
        <v>29072.010000000002</v>
      </c>
      <c r="T6184">
        <v>52883.46</v>
      </c>
      <c r="U6184" s="190">
        <f t="shared" si="6706"/>
        <v>0.54973729026050877</v>
      </c>
    </row>
    <row r="6185" spans="1:21" x14ac:dyDescent="0.2">
      <c r="A6185" s="178">
        <v>42993</v>
      </c>
      <c r="B6185" s="179">
        <v>0.625</v>
      </c>
      <c r="C6185" t="s">
        <v>349</v>
      </c>
      <c r="D6185">
        <v>1.62</v>
      </c>
      <c r="E6185">
        <v>5.54</v>
      </c>
      <c r="F6185">
        <v>9.0299999999999994</v>
      </c>
      <c r="G6185">
        <v>1.36</v>
      </c>
      <c r="H6185" s="184">
        <f t="shared" ref="H6185:L6185" si="6742">H6161</f>
        <v>0.58333333333333337</v>
      </c>
      <c r="I6185" s="185">
        <f t="shared" si="6742"/>
        <v>205</v>
      </c>
      <c r="J6185" s="185">
        <f t="shared" si="6742"/>
        <v>237</v>
      </c>
      <c r="K6185" s="185">
        <f t="shared" si="6742"/>
        <v>2842</v>
      </c>
      <c r="L6185" s="185">
        <f t="shared" si="6742"/>
        <v>1635</v>
      </c>
      <c r="M6185" s="147"/>
      <c r="N6185" s="143">
        <f t="shared" si="6704"/>
        <v>332.1</v>
      </c>
      <c r="O6185" s="143">
        <f t="shared" si="6700"/>
        <v>1312.98</v>
      </c>
      <c r="P6185" s="143">
        <f t="shared" si="6701"/>
        <v>25663.26</v>
      </c>
      <c r="Q6185" s="143">
        <f t="shared" si="6702"/>
        <v>2223.6000000000004</v>
      </c>
      <c r="R6185" s="188">
        <f t="shared" si="6705"/>
        <v>29531.939999999995</v>
      </c>
      <c r="T6185">
        <v>56112.07</v>
      </c>
      <c r="U6185" s="190">
        <f t="shared" si="6706"/>
        <v>0.52630280793419304</v>
      </c>
    </row>
    <row r="6186" spans="1:21" x14ac:dyDescent="0.2">
      <c r="A6186" s="178">
        <v>42993</v>
      </c>
      <c r="B6186" s="179">
        <v>0.66666666666666663</v>
      </c>
      <c r="C6186" t="s">
        <v>349</v>
      </c>
      <c r="D6186">
        <v>2.61</v>
      </c>
      <c r="E6186">
        <v>11.77</v>
      </c>
      <c r="F6186">
        <v>14.53</v>
      </c>
      <c r="G6186">
        <v>2.5</v>
      </c>
      <c r="H6186" s="184">
        <f t="shared" ref="H6186:L6186" si="6743">H6162</f>
        <v>0.625</v>
      </c>
      <c r="I6186" s="185">
        <f t="shared" si="6743"/>
        <v>212</v>
      </c>
      <c r="J6186" s="185">
        <f t="shared" si="6743"/>
        <v>213</v>
      </c>
      <c r="K6186" s="185">
        <f t="shared" si="6743"/>
        <v>2842</v>
      </c>
      <c r="L6186" s="185">
        <f t="shared" si="6743"/>
        <v>1380</v>
      </c>
      <c r="M6186" s="147"/>
      <c r="N6186" s="143">
        <f t="shared" si="6704"/>
        <v>553.31999999999994</v>
      </c>
      <c r="O6186" s="143">
        <f t="shared" si="6700"/>
        <v>2507.0099999999998</v>
      </c>
      <c r="P6186" s="143">
        <f t="shared" si="6701"/>
        <v>41294.259999999995</v>
      </c>
      <c r="Q6186" s="143">
        <f t="shared" si="6702"/>
        <v>3450</v>
      </c>
      <c r="R6186" s="188">
        <f t="shared" si="6705"/>
        <v>47804.59</v>
      </c>
      <c r="T6186">
        <v>58403.89</v>
      </c>
      <c r="U6186" s="190">
        <f t="shared" si="6706"/>
        <v>0.81851722547933015</v>
      </c>
    </row>
    <row r="6187" spans="1:21" x14ac:dyDescent="0.2">
      <c r="A6187" s="178">
        <v>42993</v>
      </c>
      <c r="B6187" s="179">
        <v>0.70833333333333337</v>
      </c>
      <c r="C6187" t="s">
        <v>349</v>
      </c>
      <c r="D6187">
        <v>2.1800000000000002</v>
      </c>
      <c r="E6187">
        <v>16.010000000000002</v>
      </c>
      <c r="F6187">
        <v>19.13</v>
      </c>
      <c r="G6187">
        <v>2.5</v>
      </c>
      <c r="H6187" s="184">
        <f t="shared" ref="H6187:L6187" si="6744">H6163</f>
        <v>0.66666666666666663</v>
      </c>
      <c r="I6187" s="185">
        <f t="shared" si="6744"/>
        <v>191</v>
      </c>
      <c r="J6187" s="185">
        <f t="shared" si="6744"/>
        <v>237</v>
      </c>
      <c r="K6187" s="185">
        <f t="shared" si="6744"/>
        <v>2842</v>
      </c>
      <c r="L6187" s="185">
        <f t="shared" si="6744"/>
        <v>1380</v>
      </c>
      <c r="M6187" s="147"/>
      <c r="N6187" s="143">
        <f t="shared" si="6704"/>
        <v>416.38000000000005</v>
      </c>
      <c r="O6187" s="143">
        <f t="shared" si="6700"/>
        <v>3794.3700000000003</v>
      </c>
      <c r="P6187" s="143">
        <f t="shared" si="6701"/>
        <v>54367.46</v>
      </c>
      <c r="Q6187" s="143">
        <f t="shared" si="6702"/>
        <v>3450</v>
      </c>
      <c r="R6187" s="188">
        <f t="shared" si="6705"/>
        <v>62028.21</v>
      </c>
      <c r="T6187">
        <v>59729.71</v>
      </c>
      <c r="U6187" s="190">
        <f t="shared" si="6706"/>
        <v>1.0384816869192903</v>
      </c>
    </row>
    <row r="6188" spans="1:21" x14ac:dyDescent="0.2">
      <c r="A6188" s="178">
        <v>42993</v>
      </c>
      <c r="B6188" s="179">
        <v>0.75</v>
      </c>
      <c r="C6188" t="s">
        <v>349</v>
      </c>
      <c r="D6188">
        <v>2.11</v>
      </c>
      <c r="E6188">
        <v>7.01</v>
      </c>
      <c r="F6188">
        <v>10</v>
      </c>
      <c r="G6188">
        <v>1</v>
      </c>
      <c r="H6188" s="184">
        <f t="shared" ref="H6188:L6188" si="6745">H6164</f>
        <v>0.70833333333333337</v>
      </c>
      <c r="I6188" s="185">
        <f t="shared" si="6745"/>
        <v>218</v>
      </c>
      <c r="J6188" s="185">
        <f t="shared" si="6745"/>
        <v>258</v>
      </c>
      <c r="K6188" s="185">
        <f t="shared" si="6745"/>
        <v>2842</v>
      </c>
      <c r="L6188" s="185">
        <f t="shared" si="6745"/>
        <v>1380</v>
      </c>
      <c r="M6188" s="147"/>
      <c r="N6188" s="143">
        <f t="shared" si="6704"/>
        <v>459.97999999999996</v>
      </c>
      <c r="O6188" s="143">
        <f t="shared" si="6700"/>
        <v>1808.58</v>
      </c>
      <c r="P6188" s="143">
        <f t="shared" si="6701"/>
        <v>28420</v>
      </c>
      <c r="Q6188" s="143">
        <f t="shared" si="6702"/>
        <v>1380</v>
      </c>
      <c r="R6188" s="188">
        <f t="shared" si="6705"/>
        <v>32068.560000000001</v>
      </c>
      <c r="T6188">
        <v>60509.59</v>
      </c>
      <c r="U6188" s="190">
        <f t="shared" si="6706"/>
        <v>0.52997483539386081</v>
      </c>
    </row>
    <row r="6189" spans="1:21" x14ac:dyDescent="0.2">
      <c r="A6189" s="178">
        <v>42993</v>
      </c>
      <c r="B6189" s="179">
        <v>0.79166666666666663</v>
      </c>
      <c r="C6189" t="s">
        <v>349</v>
      </c>
      <c r="D6189">
        <v>3.11</v>
      </c>
      <c r="E6189">
        <v>2.21</v>
      </c>
      <c r="F6189">
        <v>6.35</v>
      </c>
      <c r="G6189">
        <v>1</v>
      </c>
      <c r="H6189" s="184">
        <f t="shared" ref="H6189:L6189" si="6746">H6165</f>
        <v>0.75</v>
      </c>
      <c r="I6189" s="185">
        <f t="shared" si="6746"/>
        <v>240</v>
      </c>
      <c r="J6189" s="185">
        <f t="shared" si="6746"/>
        <v>365</v>
      </c>
      <c r="K6189" s="185">
        <f t="shared" si="6746"/>
        <v>2842</v>
      </c>
      <c r="L6189" s="185">
        <f t="shared" si="6746"/>
        <v>1380</v>
      </c>
      <c r="M6189" s="147"/>
      <c r="N6189" s="143">
        <f t="shared" si="6704"/>
        <v>746.4</v>
      </c>
      <c r="O6189" s="143">
        <f t="shared" si="6700"/>
        <v>806.65</v>
      </c>
      <c r="P6189" s="143">
        <f t="shared" si="6701"/>
        <v>18046.7</v>
      </c>
      <c r="Q6189" s="143">
        <f t="shared" si="6702"/>
        <v>1380</v>
      </c>
      <c r="R6189" s="188">
        <f t="shared" si="6705"/>
        <v>20979.75</v>
      </c>
      <c r="T6189">
        <v>59719.360000000001</v>
      </c>
      <c r="U6189" s="190">
        <f t="shared" si="6706"/>
        <v>0.35130567373796368</v>
      </c>
    </row>
    <row r="6190" spans="1:21" x14ac:dyDescent="0.2">
      <c r="A6190" s="178">
        <v>42993</v>
      </c>
      <c r="B6190" s="179">
        <v>0.83333333333333337</v>
      </c>
      <c r="C6190" t="s">
        <v>349</v>
      </c>
      <c r="D6190">
        <v>2</v>
      </c>
      <c r="E6190">
        <v>2.82</v>
      </c>
      <c r="F6190">
        <v>4.3899999999999997</v>
      </c>
      <c r="G6190">
        <v>2.82</v>
      </c>
      <c r="H6190" s="184">
        <f t="shared" ref="H6190:L6190" si="6747">H6166</f>
        <v>0.79166666666666663</v>
      </c>
      <c r="I6190" s="185">
        <f t="shared" si="6747"/>
        <v>320</v>
      </c>
      <c r="J6190" s="185">
        <f t="shared" si="6747"/>
        <v>214</v>
      </c>
      <c r="K6190" s="185">
        <f t="shared" si="6747"/>
        <v>2842</v>
      </c>
      <c r="L6190" s="185">
        <f t="shared" si="6747"/>
        <v>1426</v>
      </c>
      <c r="M6190" s="147"/>
      <c r="N6190" s="143">
        <f t="shared" si="6704"/>
        <v>640</v>
      </c>
      <c r="O6190" s="143">
        <f t="shared" si="6700"/>
        <v>603.48</v>
      </c>
      <c r="P6190" s="143">
        <f t="shared" si="6701"/>
        <v>12476.38</v>
      </c>
      <c r="Q6190" s="143">
        <f t="shared" si="6702"/>
        <v>4021.3199999999997</v>
      </c>
      <c r="R6190" s="188">
        <f t="shared" si="6705"/>
        <v>17741.18</v>
      </c>
      <c r="T6190">
        <v>57336.480000000003</v>
      </c>
      <c r="U6190" s="190">
        <f t="shared" si="6706"/>
        <v>0.30942220380462837</v>
      </c>
    </row>
    <row r="6191" spans="1:21" x14ac:dyDescent="0.2">
      <c r="A6191" s="178">
        <v>42993</v>
      </c>
      <c r="B6191" s="179">
        <v>0.875</v>
      </c>
      <c r="C6191" t="s">
        <v>349</v>
      </c>
      <c r="D6191">
        <v>5</v>
      </c>
      <c r="E6191">
        <v>3</v>
      </c>
      <c r="F6191">
        <v>5.04</v>
      </c>
      <c r="G6191">
        <v>2.99</v>
      </c>
      <c r="H6191" s="184">
        <f t="shared" ref="H6191:L6191" si="6748">H6167</f>
        <v>0.83333333333333337</v>
      </c>
      <c r="I6191" s="185">
        <f t="shared" si="6748"/>
        <v>322</v>
      </c>
      <c r="J6191" s="185">
        <f t="shared" si="6748"/>
        <v>178</v>
      </c>
      <c r="K6191" s="185">
        <f t="shared" si="6748"/>
        <v>2842</v>
      </c>
      <c r="L6191" s="185">
        <f t="shared" si="6748"/>
        <v>1426</v>
      </c>
      <c r="M6191" s="147"/>
      <c r="N6191" s="143">
        <f t="shared" si="6704"/>
        <v>1610</v>
      </c>
      <c r="O6191" s="143">
        <f t="shared" si="6700"/>
        <v>534</v>
      </c>
      <c r="P6191" s="143">
        <f t="shared" si="6701"/>
        <v>14323.68</v>
      </c>
      <c r="Q6191" s="143">
        <f t="shared" si="6702"/>
        <v>4263.7400000000007</v>
      </c>
      <c r="R6191" s="188">
        <f t="shared" si="6705"/>
        <v>20731.420000000002</v>
      </c>
      <c r="T6191">
        <v>54794.13</v>
      </c>
      <c r="U6191" s="190">
        <f t="shared" si="6706"/>
        <v>0.3783511116975487</v>
      </c>
    </row>
    <row r="6192" spans="1:21" x14ac:dyDescent="0.2">
      <c r="A6192" s="178">
        <v>42993</v>
      </c>
      <c r="B6192" s="179">
        <v>0.91666666666666663</v>
      </c>
      <c r="C6192" t="s">
        <v>349</v>
      </c>
      <c r="D6192">
        <v>5.05</v>
      </c>
      <c r="E6192">
        <v>3.11</v>
      </c>
      <c r="F6192">
        <v>3.27</v>
      </c>
      <c r="G6192">
        <v>2.99</v>
      </c>
      <c r="H6192" s="184">
        <f t="shared" ref="H6192:L6192" si="6749">H6168</f>
        <v>0.875</v>
      </c>
      <c r="I6192" s="185">
        <f t="shared" si="6749"/>
        <v>337</v>
      </c>
      <c r="J6192" s="185">
        <f t="shared" si="6749"/>
        <v>173</v>
      </c>
      <c r="K6192" s="185">
        <f t="shared" si="6749"/>
        <v>2842</v>
      </c>
      <c r="L6192" s="185">
        <f t="shared" si="6749"/>
        <v>1426</v>
      </c>
      <c r="M6192" s="147"/>
      <c r="N6192" s="143">
        <f t="shared" si="6704"/>
        <v>1701.85</v>
      </c>
      <c r="O6192" s="143">
        <f t="shared" si="6700"/>
        <v>538.03</v>
      </c>
      <c r="P6192" s="143">
        <f t="shared" si="6701"/>
        <v>9293.34</v>
      </c>
      <c r="Q6192" s="143">
        <f t="shared" si="6702"/>
        <v>4263.7400000000007</v>
      </c>
      <c r="R6192" s="188">
        <f t="shared" si="6705"/>
        <v>15796.960000000003</v>
      </c>
      <c r="T6192">
        <v>53229.79</v>
      </c>
      <c r="U6192" s="190">
        <f t="shared" si="6706"/>
        <v>0.29676915877368676</v>
      </c>
    </row>
    <row r="6193" spans="1:21" x14ac:dyDescent="0.2">
      <c r="A6193" s="178">
        <v>42993</v>
      </c>
      <c r="B6193" s="179">
        <v>0.95833333333333337</v>
      </c>
      <c r="C6193" t="s">
        <v>349</v>
      </c>
      <c r="D6193">
        <v>30</v>
      </c>
      <c r="E6193">
        <v>5</v>
      </c>
      <c r="F6193">
        <v>5</v>
      </c>
      <c r="G6193">
        <v>0.61</v>
      </c>
      <c r="H6193" s="184">
        <f t="shared" ref="H6193:L6193" si="6750">H6169</f>
        <v>0.91666666666666663</v>
      </c>
      <c r="I6193" s="185">
        <f t="shared" si="6750"/>
        <v>394</v>
      </c>
      <c r="J6193" s="185">
        <f t="shared" si="6750"/>
        <v>194</v>
      </c>
      <c r="K6193" s="185">
        <f t="shared" si="6750"/>
        <v>2842</v>
      </c>
      <c r="L6193" s="185">
        <f t="shared" si="6750"/>
        <v>1426</v>
      </c>
      <c r="M6193" s="147"/>
      <c r="N6193" s="143">
        <f t="shared" si="6704"/>
        <v>11820</v>
      </c>
      <c r="O6193" s="143">
        <f t="shared" si="6700"/>
        <v>970</v>
      </c>
      <c r="P6193" s="143">
        <f t="shared" si="6701"/>
        <v>14210</v>
      </c>
      <c r="Q6193" s="143">
        <f t="shared" si="6702"/>
        <v>869.86</v>
      </c>
      <c r="R6193" s="188">
        <f t="shared" si="6705"/>
        <v>27869.86</v>
      </c>
      <c r="T6193">
        <v>50675.14</v>
      </c>
      <c r="U6193" s="190">
        <f t="shared" si="6706"/>
        <v>0.54997105089398868</v>
      </c>
    </row>
    <row r="6194" spans="1:21" x14ac:dyDescent="0.2">
      <c r="A6194" s="178">
        <v>42993</v>
      </c>
      <c r="B6194" s="180">
        <v>1</v>
      </c>
      <c r="C6194" t="s">
        <v>349</v>
      </c>
      <c r="D6194">
        <v>22</v>
      </c>
      <c r="E6194">
        <v>7</v>
      </c>
      <c r="F6194">
        <v>5</v>
      </c>
      <c r="G6194">
        <v>0.5</v>
      </c>
      <c r="H6194" s="184">
        <f t="shared" ref="H6194:L6194" si="6751">H6170</f>
        <v>0.95833333333333337</v>
      </c>
      <c r="I6194" s="185">
        <f t="shared" si="6751"/>
        <v>389</v>
      </c>
      <c r="J6194" s="185">
        <f t="shared" si="6751"/>
        <v>265</v>
      </c>
      <c r="K6194" s="185">
        <f t="shared" si="6751"/>
        <v>2985</v>
      </c>
      <c r="L6194" s="185">
        <f t="shared" si="6751"/>
        <v>1111</v>
      </c>
      <c r="M6194" s="147"/>
      <c r="N6194" s="143">
        <f t="shared" si="6704"/>
        <v>8558</v>
      </c>
      <c r="O6194" s="143">
        <f t="shared" si="6700"/>
        <v>1855</v>
      </c>
      <c r="P6194" s="143">
        <f t="shared" si="6701"/>
        <v>14925</v>
      </c>
      <c r="Q6194" s="143">
        <f t="shared" si="6702"/>
        <v>555.5</v>
      </c>
      <c r="R6194" s="188">
        <f t="shared" si="6705"/>
        <v>25893.5</v>
      </c>
      <c r="T6194">
        <v>47557.13</v>
      </c>
      <c r="U6194" s="190">
        <f t="shared" si="6706"/>
        <v>0.54447145990517087</v>
      </c>
    </row>
    <row r="6195" spans="1:21" x14ac:dyDescent="0.2">
      <c r="A6195" s="178">
        <v>42994</v>
      </c>
      <c r="B6195" s="179">
        <v>4.1666666666666664E-2</v>
      </c>
      <c r="C6195" t="s">
        <v>349</v>
      </c>
      <c r="D6195">
        <v>7.51</v>
      </c>
      <c r="E6195">
        <v>4</v>
      </c>
      <c r="F6195">
        <v>2.5</v>
      </c>
      <c r="G6195">
        <v>0.45</v>
      </c>
      <c r="H6195" s="184">
        <f t="shared" ref="H6195:L6195" si="6752">H6171</f>
        <v>1</v>
      </c>
      <c r="I6195" s="185">
        <f t="shared" si="6752"/>
        <v>362</v>
      </c>
      <c r="J6195" s="185">
        <f t="shared" si="6752"/>
        <v>243</v>
      </c>
      <c r="K6195" s="185">
        <f t="shared" si="6752"/>
        <v>2985</v>
      </c>
      <c r="L6195" s="185">
        <f t="shared" si="6752"/>
        <v>1111</v>
      </c>
      <c r="M6195" s="147"/>
      <c r="N6195" s="143">
        <f t="shared" si="6704"/>
        <v>2718.62</v>
      </c>
      <c r="O6195" s="143">
        <f t="shared" si="6700"/>
        <v>972</v>
      </c>
      <c r="P6195" s="143">
        <f t="shared" si="6701"/>
        <v>7462.5</v>
      </c>
      <c r="Q6195" s="143">
        <f t="shared" si="6702"/>
        <v>499.95</v>
      </c>
      <c r="R6195" s="188">
        <f t="shared" si="6705"/>
        <v>11653.07</v>
      </c>
      <c r="T6195">
        <v>44261.78</v>
      </c>
      <c r="U6195" s="190">
        <f t="shared" si="6706"/>
        <v>0.26327612671700051</v>
      </c>
    </row>
    <row r="6196" spans="1:21" x14ac:dyDescent="0.2">
      <c r="A6196" s="178">
        <v>42994</v>
      </c>
      <c r="B6196" s="179">
        <v>8.3333333333333329E-2</v>
      </c>
      <c r="C6196" t="s">
        <v>349</v>
      </c>
      <c r="D6196">
        <v>5.19</v>
      </c>
      <c r="E6196">
        <v>2.21</v>
      </c>
      <c r="F6196">
        <v>2.5</v>
      </c>
      <c r="G6196">
        <v>0.5</v>
      </c>
      <c r="H6196" s="184">
        <f t="shared" ref="H6196:L6196" si="6753">H6172</f>
        <v>4.1666666666666664E-2</v>
      </c>
      <c r="I6196" s="185">
        <f t="shared" si="6753"/>
        <v>294</v>
      </c>
      <c r="J6196" s="185">
        <f t="shared" si="6753"/>
        <v>212</v>
      </c>
      <c r="K6196" s="185">
        <f t="shared" si="6753"/>
        <v>2985</v>
      </c>
      <c r="L6196" s="185">
        <f t="shared" si="6753"/>
        <v>1111</v>
      </c>
      <c r="M6196" s="147"/>
      <c r="N6196" s="143">
        <f t="shared" si="6704"/>
        <v>1525.8600000000001</v>
      </c>
      <c r="O6196" s="143">
        <f t="shared" si="6700"/>
        <v>468.52</v>
      </c>
      <c r="P6196" s="143">
        <f t="shared" si="6701"/>
        <v>7462.5</v>
      </c>
      <c r="Q6196" s="143">
        <f t="shared" si="6702"/>
        <v>555.5</v>
      </c>
      <c r="R6196" s="188">
        <f t="shared" si="6705"/>
        <v>10012.380000000001</v>
      </c>
      <c r="T6196">
        <v>41227.72</v>
      </c>
      <c r="U6196" s="190">
        <f t="shared" si="6706"/>
        <v>0.24285553506233187</v>
      </c>
    </row>
    <row r="6197" spans="1:21" x14ac:dyDescent="0.2">
      <c r="A6197" s="178">
        <v>42994</v>
      </c>
      <c r="B6197" s="179">
        <v>0.125</v>
      </c>
      <c r="C6197" t="s">
        <v>349</v>
      </c>
      <c r="D6197">
        <v>5.59</v>
      </c>
      <c r="E6197">
        <v>2.11</v>
      </c>
      <c r="F6197">
        <v>2.5</v>
      </c>
      <c r="G6197">
        <v>0.99</v>
      </c>
      <c r="H6197" s="184">
        <f t="shared" ref="H6197:L6197" si="6754">H6173</f>
        <v>8.3333333333333329E-2</v>
      </c>
      <c r="I6197" s="185">
        <f t="shared" si="6754"/>
        <v>236</v>
      </c>
      <c r="J6197" s="185">
        <f t="shared" si="6754"/>
        <v>179</v>
      </c>
      <c r="K6197" s="185">
        <f t="shared" si="6754"/>
        <v>2985</v>
      </c>
      <c r="L6197" s="185">
        <f t="shared" si="6754"/>
        <v>1111</v>
      </c>
      <c r="M6197" s="147"/>
      <c r="N6197" s="143">
        <f t="shared" si="6704"/>
        <v>1319.24</v>
      </c>
      <c r="O6197" s="143">
        <f t="shared" si="6700"/>
        <v>377.69</v>
      </c>
      <c r="P6197" s="143">
        <f t="shared" si="6701"/>
        <v>7462.5</v>
      </c>
      <c r="Q6197" s="143">
        <f t="shared" si="6702"/>
        <v>1099.8900000000001</v>
      </c>
      <c r="R6197" s="188">
        <f t="shared" si="6705"/>
        <v>10259.32</v>
      </c>
      <c r="T6197">
        <v>38889.519999999997</v>
      </c>
      <c r="U6197" s="190">
        <f t="shared" si="6706"/>
        <v>0.26380680450671545</v>
      </c>
    </row>
    <row r="6198" spans="1:21" x14ac:dyDescent="0.2">
      <c r="A6198" s="178">
        <v>42994</v>
      </c>
      <c r="B6198" s="179">
        <v>0.16666666666666666</v>
      </c>
      <c r="C6198" t="s">
        <v>349</v>
      </c>
      <c r="D6198">
        <v>5</v>
      </c>
      <c r="E6198">
        <v>2.11</v>
      </c>
      <c r="F6198">
        <v>2.4500000000000002</v>
      </c>
      <c r="G6198">
        <v>0.99</v>
      </c>
      <c r="H6198" s="184">
        <f t="shared" ref="H6198:L6198" si="6755">H6174</f>
        <v>0.125</v>
      </c>
      <c r="I6198" s="185">
        <f t="shared" si="6755"/>
        <v>201</v>
      </c>
      <c r="J6198" s="185">
        <f t="shared" si="6755"/>
        <v>205</v>
      </c>
      <c r="K6198" s="185">
        <f t="shared" si="6755"/>
        <v>2985</v>
      </c>
      <c r="L6198" s="185">
        <f t="shared" si="6755"/>
        <v>1717</v>
      </c>
      <c r="M6198" s="147"/>
      <c r="N6198" s="143">
        <f t="shared" si="6704"/>
        <v>1005</v>
      </c>
      <c r="O6198" s="143">
        <f t="shared" si="6700"/>
        <v>432.54999999999995</v>
      </c>
      <c r="P6198" s="143">
        <f t="shared" si="6701"/>
        <v>7313.2500000000009</v>
      </c>
      <c r="Q6198" s="143">
        <f t="shared" si="6702"/>
        <v>1699.83</v>
      </c>
      <c r="R6198" s="188">
        <f t="shared" si="6705"/>
        <v>10450.630000000001</v>
      </c>
      <c r="T6198">
        <v>37138.97</v>
      </c>
      <c r="U6198" s="190">
        <f t="shared" si="6706"/>
        <v>0.28139256419873787</v>
      </c>
    </row>
    <row r="6199" spans="1:21" x14ac:dyDescent="0.2">
      <c r="A6199" s="178">
        <v>42994</v>
      </c>
      <c r="B6199" s="179">
        <v>0.20833333333333334</v>
      </c>
      <c r="C6199" t="s">
        <v>349</v>
      </c>
      <c r="D6199">
        <v>4.22</v>
      </c>
      <c r="E6199">
        <v>2.21</v>
      </c>
      <c r="F6199">
        <v>2.5</v>
      </c>
      <c r="G6199">
        <v>1</v>
      </c>
      <c r="H6199" s="184">
        <f t="shared" ref="H6199:L6199" si="6756">H6175</f>
        <v>0.16666666666666666</v>
      </c>
      <c r="I6199" s="185">
        <f t="shared" si="6756"/>
        <v>185</v>
      </c>
      <c r="J6199" s="185">
        <f t="shared" si="6756"/>
        <v>205</v>
      </c>
      <c r="K6199" s="185">
        <f t="shared" si="6756"/>
        <v>2985</v>
      </c>
      <c r="L6199" s="185">
        <f t="shared" si="6756"/>
        <v>1717</v>
      </c>
      <c r="M6199" s="147"/>
      <c r="N6199" s="143">
        <f t="shared" si="6704"/>
        <v>780.69999999999993</v>
      </c>
      <c r="O6199" s="143">
        <f t="shared" si="6700"/>
        <v>453.05</v>
      </c>
      <c r="P6199" s="143">
        <f t="shared" si="6701"/>
        <v>7462.5</v>
      </c>
      <c r="Q6199" s="143">
        <f t="shared" si="6702"/>
        <v>1717</v>
      </c>
      <c r="R6199" s="188">
        <f t="shared" si="6705"/>
        <v>10413.25</v>
      </c>
      <c r="T6199">
        <v>35899.5</v>
      </c>
      <c r="U6199" s="190">
        <f t="shared" si="6706"/>
        <v>0.29006671402108664</v>
      </c>
    </row>
    <row r="6200" spans="1:21" x14ac:dyDescent="0.2">
      <c r="A6200" s="178">
        <v>42994</v>
      </c>
      <c r="B6200" s="179">
        <v>0.25</v>
      </c>
      <c r="C6200" t="s">
        <v>349</v>
      </c>
      <c r="D6200">
        <v>8.11</v>
      </c>
      <c r="E6200">
        <v>7.46</v>
      </c>
      <c r="F6200">
        <v>2.5</v>
      </c>
      <c r="G6200">
        <v>1</v>
      </c>
      <c r="H6200" s="184">
        <f t="shared" ref="H6200:L6200" si="6757">H6176</f>
        <v>0.20833333333333334</v>
      </c>
      <c r="I6200" s="185">
        <f t="shared" si="6757"/>
        <v>207</v>
      </c>
      <c r="J6200" s="185">
        <f t="shared" si="6757"/>
        <v>283</v>
      </c>
      <c r="K6200" s="185">
        <f t="shared" si="6757"/>
        <v>2985</v>
      </c>
      <c r="L6200" s="185">
        <f t="shared" si="6757"/>
        <v>1717</v>
      </c>
      <c r="M6200" s="147"/>
      <c r="N6200" s="143">
        <f t="shared" si="6704"/>
        <v>1678.77</v>
      </c>
      <c r="O6200" s="143">
        <f t="shared" si="6700"/>
        <v>2111.1799999999998</v>
      </c>
      <c r="P6200" s="143">
        <f t="shared" si="6701"/>
        <v>7462.5</v>
      </c>
      <c r="Q6200" s="143">
        <f t="shared" si="6702"/>
        <v>1717</v>
      </c>
      <c r="R6200" s="188">
        <f t="shared" si="6705"/>
        <v>12969.45</v>
      </c>
      <c r="T6200">
        <v>35212.74</v>
      </c>
      <c r="U6200" s="190">
        <f t="shared" si="6706"/>
        <v>0.36831697845722888</v>
      </c>
    </row>
    <row r="6201" spans="1:21" x14ac:dyDescent="0.2">
      <c r="A6201" s="178">
        <v>42994</v>
      </c>
      <c r="B6201" s="179">
        <v>0.29166666666666669</v>
      </c>
      <c r="C6201" t="s">
        <v>349</v>
      </c>
      <c r="D6201">
        <v>5.66</v>
      </c>
      <c r="E6201">
        <v>12.5</v>
      </c>
      <c r="F6201">
        <v>2.5</v>
      </c>
      <c r="G6201">
        <v>2.99</v>
      </c>
      <c r="H6201" s="184">
        <f t="shared" ref="H6201:L6201" si="6758">H6177</f>
        <v>0.25</v>
      </c>
      <c r="I6201" s="185">
        <f t="shared" si="6758"/>
        <v>327</v>
      </c>
      <c r="J6201" s="185">
        <f t="shared" si="6758"/>
        <v>438</v>
      </c>
      <c r="K6201" s="185">
        <f t="shared" si="6758"/>
        <v>2985</v>
      </c>
      <c r="L6201" s="185">
        <f t="shared" si="6758"/>
        <v>1717</v>
      </c>
      <c r="M6201" s="147"/>
      <c r="N6201" s="143">
        <f t="shared" si="6704"/>
        <v>1850.82</v>
      </c>
      <c r="O6201" s="143">
        <f t="shared" si="6700"/>
        <v>5475</v>
      </c>
      <c r="P6201" s="143">
        <f t="shared" si="6701"/>
        <v>7462.5</v>
      </c>
      <c r="Q6201" s="143">
        <f t="shared" si="6702"/>
        <v>5133.83</v>
      </c>
      <c r="R6201" s="188">
        <f t="shared" si="6705"/>
        <v>19922.150000000001</v>
      </c>
      <c r="T6201">
        <v>35267.480000000003</v>
      </c>
      <c r="U6201" s="190">
        <f t="shared" si="6706"/>
        <v>0.56488725590827582</v>
      </c>
    </row>
    <row r="6202" spans="1:21" x14ac:dyDescent="0.2">
      <c r="A6202" s="178">
        <v>42994</v>
      </c>
      <c r="B6202" s="179">
        <v>0.33333333333333331</v>
      </c>
      <c r="C6202" t="s">
        <v>349</v>
      </c>
      <c r="D6202">
        <v>3.5</v>
      </c>
      <c r="E6202">
        <v>2.5</v>
      </c>
      <c r="F6202">
        <v>2.5</v>
      </c>
      <c r="G6202">
        <v>1</v>
      </c>
      <c r="H6202" s="184">
        <f t="shared" ref="H6202:L6202" si="6759">H6178</f>
        <v>0.29166666666666669</v>
      </c>
      <c r="I6202" s="185">
        <f t="shared" si="6759"/>
        <v>249</v>
      </c>
      <c r="J6202" s="185">
        <f t="shared" si="6759"/>
        <v>556</v>
      </c>
      <c r="K6202" s="185">
        <f t="shared" si="6759"/>
        <v>2872</v>
      </c>
      <c r="L6202" s="185">
        <f t="shared" si="6759"/>
        <v>2219</v>
      </c>
      <c r="M6202" s="147"/>
      <c r="N6202" s="143">
        <f t="shared" si="6704"/>
        <v>871.5</v>
      </c>
      <c r="O6202" s="143">
        <f t="shared" si="6700"/>
        <v>1390</v>
      </c>
      <c r="P6202" s="143">
        <f t="shared" si="6701"/>
        <v>7180</v>
      </c>
      <c r="Q6202" s="143">
        <f t="shared" si="6702"/>
        <v>2219</v>
      </c>
      <c r="R6202" s="188">
        <f t="shared" si="6705"/>
        <v>11660.5</v>
      </c>
      <c r="T6202">
        <v>35999.35</v>
      </c>
      <c r="U6202" s="190">
        <f t="shared" si="6706"/>
        <v>0.32390862612797178</v>
      </c>
    </row>
    <row r="6203" spans="1:21" x14ac:dyDescent="0.2">
      <c r="A6203" s="178">
        <v>42994</v>
      </c>
      <c r="B6203" s="179">
        <v>0.375</v>
      </c>
      <c r="C6203" t="s">
        <v>349</v>
      </c>
      <c r="D6203">
        <v>8.11</v>
      </c>
      <c r="E6203">
        <v>5.89</v>
      </c>
      <c r="F6203">
        <v>2.5</v>
      </c>
      <c r="G6203">
        <v>2</v>
      </c>
      <c r="H6203" s="184">
        <f t="shared" ref="H6203:L6203" si="6760">H6179</f>
        <v>0.33333333333333331</v>
      </c>
      <c r="I6203" s="185">
        <f t="shared" si="6760"/>
        <v>256</v>
      </c>
      <c r="J6203" s="185">
        <f t="shared" si="6760"/>
        <v>306</v>
      </c>
      <c r="K6203" s="185">
        <f t="shared" si="6760"/>
        <v>2872</v>
      </c>
      <c r="L6203" s="185">
        <f t="shared" si="6760"/>
        <v>2219</v>
      </c>
      <c r="M6203" s="147"/>
      <c r="N6203" s="143">
        <f t="shared" si="6704"/>
        <v>2076.16</v>
      </c>
      <c r="O6203" s="143">
        <f t="shared" si="6700"/>
        <v>1802.34</v>
      </c>
      <c r="P6203" s="143">
        <f t="shared" si="6701"/>
        <v>7180</v>
      </c>
      <c r="Q6203" s="143">
        <f t="shared" si="6702"/>
        <v>4438</v>
      </c>
      <c r="R6203" s="188">
        <f t="shared" si="6705"/>
        <v>15496.5</v>
      </c>
      <c r="T6203">
        <v>36597.019999999997</v>
      </c>
      <c r="U6203" s="190">
        <f t="shared" si="6706"/>
        <v>0.42343611583675395</v>
      </c>
    </row>
    <row r="6204" spans="1:21" x14ac:dyDescent="0.2">
      <c r="A6204" s="178">
        <v>42994</v>
      </c>
      <c r="B6204" s="179">
        <v>0.41666666666666669</v>
      </c>
      <c r="C6204" t="s">
        <v>349</v>
      </c>
      <c r="D6204">
        <v>10.69</v>
      </c>
      <c r="E6204">
        <v>3</v>
      </c>
      <c r="F6204">
        <v>2.5</v>
      </c>
      <c r="G6204">
        <v>1.76</v>
      </c>
      <c r="H6204" s="184">
        <f t="shared" ref="H6204:L6204" si="6761">H6180</f>
        <v>0.375</v>
      </c>
      <c r="I6204" s="185">
        <f t="shared" si="6761"/>
        <v>156</v>
      </c>
      <c r="J6204" s="185">
        <f t="shared" si="6761"/>
        <v>343</v>
      </c>
      <c r="K6204" s="185">
        <f t="shared" si="6761"/>
        <v>2872</v>
      </c>
      <c r="L6204" s="185">
        <f t="shared" si="6761"/>
        <v>2219</v>
      </c>
      <c r="M6204" s="147"/>
      <c r="N6204" s="143">
        <f t="shared" si="6704"/>
        <v>1667.6399999999999</v>
      </c>
      <c r="O6204" s="143">
        <f t="shared" si="6700"/>
        <v>1029</v>
      </c>
      <c r="P6204" s="143">
        <f t="shared" si="6701"/>
        <v>7180</v>
      </c>
      <c r="Q6204" s="143">
        <f t="shared" si="6702"/>
        <v>3905.44</v>
      </c>
      <c r="R6204" s="188">
        <f t="shared" si="6705"/>
        <v>13782.08</v>
      </c>
      <c r="T6204">
        <v>38788.76</v>
      </c>
      <c r="U6204" s="190">
        <f t="shared" si="6706"/>
        <v>0.35531117777417992</v>
      </c>
    </row>
    <row r="6205" spans="1:21" x14ac:dyDescent="0.2">
      <c r="A6205" s="178">
        <v>42994</v>
      </c>
      <c r="B6205" s="179">
        <v>0.45833333333333331</v>
      </c>
      <c r="C6205" t="s">
        <v>349</v>
      </c>
      <c r="D6205">
        <v>3.5</v>
      </c>
      <c r="E6205">
        <v>3.11</v>
      </c>
      <c r="F6205">
        <v>3.35</v>
      </c>
      <c r="G6205">
        <v>2.81</v>
      </c>
      <c r="H6205" s="184">
        <f t="shared" ref="H6205:L6205" si="6762">H6181</f>
        <v>0.41666666666666669</v>
      </c>
      <c r="I6205" s="185">
        <f t="shared" si="6762"/>
        <v>196</v>
      </c>
      <c r="J6205" s="185">
        <f t="shared" si="6762"/>
        <v>315</v>
      </c>
      <c r="K6205" s="185">
        <f t="shared" si="6762"/>
        <v>2872</v>
      </c>
      <c r="L6205" s="185">
        <f t="shared" si="6762"/>
        <v>2219</v>
      </c>
      <c r="M6205" s="147"/>
      <c r="N6205" s="143">
        <f t="shared" si="6704"/>
        <v>686</v>
      </c>
      <c r="O6205" s="143">
        <f t="shared" si="6700"/>
        <v>979.65</v>
      </c>
      <c r="P6205" s="143">
        <f t="shared" si="6701"/>
        <v>9621.2000000000007</v>
      </c>
      <c r="Q6205" s="143">
        <f t="shared" si="6702"/>
        <v>6235.39</v>
      </c>
      <c r="R6205" s="188">
        <f t="shared" si="6705"/>
        <v>17522.240000000002</v>
      </c>
      <c r="T6205">
        <v>42191</v>
      </c>
      <c r="U6205" s="190">
        <f t="shared" si="6706"/>
        <v>0.41530753004195209</v>
      </c>
    </row>
    <row r="6206" spans="1:21" x14ac:dyDescent="0.2">
      <c r="A6206" s="178">
        <v>42994</v>
      </c>
      <c r="B6206" s="179">
        <v>0.5</v>
      </c>
      <c r="C6206" t="s">
        <v>349</v>
      </c>
      <c r="D6206">
        <v>2.11</v>
      </c>
      <c r="E6206">
        <v>4.47</v>
      </c>
      <c r="F6206">
        <v>4.97</v>
      </c>
      <c r="G6206">
        <v>4.2300000000000004</v>
      </c>
      <c r="H6206" s="184">
        <f t="shared" ref="H6206:L6206" si="6763">H6182</f>
        <v>0.45833333333333331</v>
      </c>
      <c r="I6206" s="185">
        <f t="shared" si="6763"/>
        <v>226</v>
      </c>
      <c r="J6206" s="185">
        <f t="shared" si="6763"/>
        <v>326</v>
      </c>
      <c r="K6206" s="185">
        <f t="shared" si="6763"/>
        <v>2842</v>
      </c>
      <c r="L6206" s="185">
        <f t="shared" si="6763"/>
        <v>1635</v>
      </c>
      <c r="M6206" s="147"/>
      <c r="N6206" s="143">
        <f t="shared" si="6704"/>
        <v>476.85999999999996</v>
      </c>
      <c r="O6206" s="143">
        <f t="shared" si="6700"/>
        <v>1457.22</v>
      </c>
      <c r="P6206" s="143">
        <f t="shared" si="6701"/>
        <v>14124.74</v>
      </c>
      <c r="Q6206" s="143">
        <f t="shared" si="6702"/>
        <v>6916.0500000000011</v>
      </c>
      <c r="R6206" s="188">
        <f t="shared" si="6705"/>
        <v>22974.870000000003</v>
      </c>
      <c r="T6206">
        <v>45820.73</v>
      </c>
      <c r="U6206" s="190">
        <f t="shared" si="6706"/>
        <v>0.50140776892904149</v>
      </c>
    </row>
    <row r="6207" spans="1:21" x14ac:dyDescent="0.2">
      <c r="A6207" s="178">
        <v>42994</v>
      </c>
      <c r="B6207" s="179">
        <v>0.54166666666666663</v>
      </c>
      <c r="C6207" t="s">
        <v>349</v>
      </c>
      <c r="D6207">
        <v>0.77</v>
      </c>
      <c r="E6207">
        <v>5.13</v>
      </c>
      <c r="F6207">
        <v>5.51</v>
      </c>
      <c r="G6207">
        <v>5.13</v>
      </c>
      <c r="H6207" s="184">
        <f t="shared" ref="H6207:L6207" si="6764">H6183</f>
        <v>0.5</v>
      </c>
      <c r="I6207" s="185">
        <f t="shared" si="6764"/>
        <v>222</v>
      </c>
      <c r="J6207" s="185">
        <f t="shared" si="6764"/>
        <v>319</v>
      </c>
      <c r="K6207" s="185">
        <f t="shared" si="6764"/>
        <v>2842</v>
      </c>
      <c r="L6207" s="185">
        <f t="shared" si="6764"/>
        <v>1635</v>
      </c>
      <c r="M6207" s="147"/>
      <c r="N6207" s="143">
        <f t="shared" si="6704"/>
        <v>170.94</v>
      </c>
      <c r="O6207" s="143">
        <f t="shared" si="6700"/>
        <v>1636.47</v>
      </c>
      <c r="P6207" s="143">
        <f t="shared" si="6701"/>
        <v>15659.42</v>
      </c>
      <c r="Q6207" s="143">
        <f t="shared" si="6702"/>
        <v>8387.5499999999993</v>
      </c>
      <c r="R6207" s="188">
        <f t="shared" si="6705"/>
        <v>25854.38</v>
      </c>
      <c r="T6207">
        <v>49288.91</v>
      </c>
      <c r="U6207" s="190">
        <f t="shared" si="6706"/>
        <v>0.52454761121720883</v>
      </c>
    </row>
    <row r="6208" spans="1:21" x14ac:dyDescent="0.2">
      <c r="A6208" s="178">
        <v>42994</v>
      </c>
      <c r="B6208" s="179">
        <v>0.58333333333333337</v>
      </c>
      <c r="C6208" t="s">
        <v>349</v>
      </c>
      <c r="D6208">
        <v>1.37</v>
      </c>
      <c r="E6208">
        <v>5.6</v>
      </c>
      <c r="F6208">
        <v>5.93</v>
      </c>
      <c r="G6208">
        <v>5.6</v>
      </c>
      <c r="H6208" s="184">
        <f t="shared" ref="H6208:L6208" si="6765">H6184</f>
        <v>0.54166666666666663</v>
      </c>
      <c r="I6208" s="185">
        <f t="shared" si="6765"/>
        <v>195</v>
      </c>
      <c r="J6208" s="185">
        <f t="shared" si="6765"/>
        <v>299</v>
      </c>
      <c r="K6208" s="185">
        <f t="shared" si="6765"/>
        <v>2842</v>
      </c>
      <c r="L6208" s="185">
        <f t="shared" si="6765"/>
        <v>1635</v>
      </c>
      <c r="M6208" s="147"/>
      <c r="N6208" s="143">
        <f t="shared" si="6704"/>
        <v>267.15000000000003</v>
      </c>
      <c r="O6208" s="143">
        <f t="shared" si="6700"/>
        <v>1674.3999999999999</v>
      </c>
      <c r="P6208" s="143">
        <f t="shared" si="6701"/>
        <v>16853.059999999998</v>
      </c>
      <c r="Q6208" s="143">
        <f t="shared" si="6702"/>
        <v>9156</v>
      </c>
      <c r="R6208" s="188">
        <f t="shared" si="6705"/>
        <v>27950.609999999997</v>
      </c>
      <c r="T6208">
        <v>52531.8</v>
      </c>
      <c r="U6208" s="190">
        <f t="shared" si="6706"/>
        <v>0.53207028885360863</v>
      </c>
    </row>
    <row r="6209" spans="1:21" x14ac:dyDescent="0.2">
      <c r="A6209" s="178">
        <v>42994</v>
      </c>
      <c r="B6209" s="179">
        <v>0.625</v>
      </c>
      <c r="C6209" t="s">
        <v>349</v>
      </c>
      <c r="D6209">
        <v>2</v>
      </c>
      <c r="E6209">
        <v>7.75</v>
      </c>
      <c r="F6209">
        <v>10.98</v>
      </c>
      <c r="G6209">
        <v>0.99</v>
      </c>
      <c r="H6209" s="184">
        <f t="shared" ref="H6209:L6209" si="6766">H6185</f>
        <v>0.58333333333333337</v>
      </c>
      <c r="I6209" s="185">
        <f t="shared" si="6766"/>
        <v>205</v>
      </c>
      <c r="J6209" s="185">
        <f t="shared" si="6766"/>
        <v>237</v>
      </c>
      <c r="K6209" s="185">
        <f t="shared" si="6766"/>
        <v>2842</v>
      </c>
      <c r="L6209" s="185">
        <f t="shared" si="6766"/>
        <v>1635</v>
      </c>
      <c r="M6209" s="147"/>
      <c r="N6209" s="143">
        <f t="shared" si="6704"/>
        <v>410</v>
      </c>
      <c r="O6209" s="143">
        <f t="shared" si="6700"/>
        <v>1836.75</v>
      </c>
      <c r="P6209" s="143">
        <f t="shared" si="6701"/>
        <v>31205.16</v>
      </c>
      <c r="Q6209" s="143">
        <f t="shared" si="6702"/>
        <v>1618.65</v>
      </c>
      <c r="R6209" s="188">
        <f t="shared" si="6705"/>
        <v>35070.560000000005</v>
      </c>
      <c r="T6209">
        <v>55310.27</v>
      </c>
      <c r="U6209" s="190">
        <f t="shared" si="6706"/>
        <v>0.63406958599189633</v>
      </c>
    </row>
    <row r="6210" spans="1:21" x14ac:dyDescent="0.2">
      <c r="A6210" s="178">
        <v>42994</v>
      </c>
      <c r="B6210" s="179">
        <v>0.66666666666666663</v>
      </c>
      <c r="C6210" t="s">
        <v>349</v>
      </c>
      <c r="D6210">
        <v>1.46</v>
      </c>
      <c r="E6210">
        <v>15.17</v>
      </c>
      <c r="F6210">
        <v>19.920000000000002</v>
      </c>
      <c r="G6210">
        <v>2.42</v>
      </c>
      <c r="H6210" s="184">
        <f t="shared" ref="H6210:L6210" si="6767">H6186</f>
        <v>0.625</v>
      </c>
      <c r="I6210" s="185">
        <f t="shared" si="6767"/>
        <v>212</v>
      </c>
      <c r="J6210" s="185">
        <f t="shared" si="6767"/>
        <v>213</v>
      </c>
      <c r="K6210" s="185">
        <f t="shared" si="6767"/>
        <v>2842</v>
      </c>
      <c r="L6210" s="185">
        <f t="shared" si="6767"/>
        <v>1380</v>
      </c>
      <c r="M6210" s="147"/>
      <c r="N6210" s="143">
        <f t="shared" si="6704"/>
        <v>309.52</v>
      </c>
      <c r="O6210" s="143">
        <f t="shared" si="6700"/>
        <v>3231.21</v>
      </c>
      <c r="P6210" s="143">
        <f t="shared" si="6701"/>
        <v>56612.640000000007</v>
      </c>
      <c r="Q6210" s="143">
        <f t="shared" si="6702"/>
        <v>3339.6</v>
      </c>
      <c r="R6210" s="188">
        <f t="shared" si="6705"/>
        <v>63492.970000000008</v>
      </c>
      <c r="T6210">
        <v>57570.74</v>
      </c>
      <c r="U6210" s="190">
        <f t="shared" si="6706"/>
        <v>1.1028687489512903</v>
      </c>
    </row>
    <row r="6211" spans="1:21" x14ac:dyDescent="0.2">
      <c r="A6211" s="178">
        <v>42994</v>
      </c>
      <c r="B6211" s="179">
        <v>0.70833333333333337</v>
      </c>
      <c r="C6211" t="s">
        <v>349</v>
      </c>
      <c r="D6211">
        <v>1.91</v>
      </c>
      <c r="E6211">
        <v>19.149999999999999</v>
      </c>
      <c r="F6211">
        <v>24.73</v>
      </c>
      <c r="G6211">
        <v>0.99</v>
      </c>
      <c r="H6211" s="184">
        <f t="shared" ref="H6211:L6211" si="6768">H6187</f>
        <v>0.66666666666666663</v>
      </c>
      <c r="I6211" s="185">
        <f t="shared" si="6768"/>
        <v>191</v>
      </c>
      <c r="J6211" s="185">
        <f t="shared" si="6768"/>
        <v>237</v>
      </c>
      <c r="K6211" s="185">
        <f t="shared" si="6768"/>
        <v>2842</v>
      </c>
      <c r="L6211" s="185">
        <f t="shared" si="6768"/>
        <v>1380</v>
      </c>
      <c r="M6211" s="147"/>
      <c r="N6211" s="143">
        <f t="shared" si="6704"/>
        <v>364.81</v>
      </c>
      <c r="O6211" s="143">
        <f t="shared" si="6700"/>
        <v>4538.5499999999993</v>
      </c>
      <c r="P6211" s="143">
        <f t="shared" si="6701"/>
        <v>70282.66</v>
      </c>
      <c r="Q6211" s="143">
        <f t="shared" si="6702"/>
        <v>1366.2</v>
      </c>
      <c r="R6211" s="188">
        <f t="shared" si="6705"/>
        <v>76552.22</v>
      </c>
      <c r="T6211">
        <v>59218.92</v>
      </c>
      <c r="U6211" s="190">
        <f t="shared" si="6706"/>
        <v>1.2926986848122188</v>
      </c>
    </row>
    <row r="6212" spans="1:21" x14ac:dyDescent="0.2">
      <c r="A6212" s="178">
        <v>42994</v>
      </c>
      <c r="B6212" s="179">
        <v>0.75</v>
      </c>
      <c r="C6212" t="s">
        <v>349</v>
      </c>
      <c r="D6212">
        <v>2.4700000000000002</v>
      </c>
      <c r="E6212">
        <v>7.96</v>
      </c>
      <c r="F6212">
        <v>10</v>
      </c>
      <c r="G6212">
        <v>0.99</v>
      </c>
      <c r="H6212" s="184">
        <f t="shared" ref="H6212:L6212" si="6769">H6188</f>
        <v>0.70833333333333337</v>
      </c>
      <c r="I6212" s="185">
        <f t="shared" si="6769"/>
        <v>218</v>
      </c>
      <c r="J6212" s="185">
        <f t="shared" si="6769"/>
        <v>258</v>
      </c>
      <c r="K6212" s="185">
        <f t="shared" si="6769"/>
        <v>2842</v>
      </c>
      <c r="L6212" s="185">
        <f t="shared" si="6769"/>
        <v>1380</v>
      </c>
      <c r="M6212" s="147"/>
      <c r="N6212" s="143">
        <f t="shared" si="6704"/>
        <v>538.46</v>
      </c>
      <c r="O6212" s="143">
        <f t="shared" ref="O6212:O6275" si="6770">E6212*J6212</f>
        <v>2053.6799999999998</v>
      </c>
      <c r="P6212" s="143">
        <f t="shared" ref="P6212:P6275" si="6771">F6212*K6212</f>
        <v>28420</v>
      </c>
      <c r="Q6212" s="143">
        <f t="shared" ref="Q6212:Q6275" si="6772">G6212*L6212</f>
        <v>1366.2</v>
      </c>
      <c r="R6212" s="188">
        <f t="shared" si="6705"/>
        <v>32378.34</v>
      </c>
      <c r="T6212">
        <v>60117.38</v>
      </c>
      <c r="U6212" s="190">
        <f t="shared" si="6706"/>
        <v>0.53858534753177867</v>
      </c>
    </row>
    <row r="6213" spans="1:21" x14ac:dyDescent="0.2">
      <c r="A6213" s="178">
        <v>42994</v>
      </c>
      <c r="B6213" s="179">
        <v>0.79166666666666663</v>
      </c>
      <c r="C6213" t="s">
        <v>349</v>
      </c>
      <c r="D6213">
        <v>2.61</v>
      </c>
      <c r="E6213">
        <v>2.27</v>
      </c>
      <c r="F6213">
        <v>5.7</v>
      </c>
      <c r="G6213">
        <v>1.27</v>
      </c>
      <c r="H6213" s="184">
        <f t="shared" ref="H6213:L6213" si="6773">H6189</f>
        <v>0.75</v>
      </c>
      <c r="I6213" s="185">
        <f t="shared" si="6773"/>
        <v>240</v>
      </c>
      <c r="J6213" s="185">
        <f t="shared" si="6773"/>
        <v>365</v>
      </c>
      <c r="K6213" s="185">
        <f t="shared" si="6773"/>
        <v>2842</v>
      </c>
      <c r="L6213" s="185">
        <f t="shared" si="6773"/>
        <v>1380</v>
      </c>
      <c r="M6213" s="147"/>
      <c r="N6213" s="143">
        <f t="shared" ref="N6213:N6276" si="6774">D6213*I6213</f>
        <v>626.4</v>
      </c>
      <c r="O6213" s="143">
        <f t="shared" si="6770"/>
        <v>828.55</v>
      </c>
      <c r="P6213" s="143">
        <f t="shared" si="6771"/>
        <v>16199.4</v>
      </c>
      <c r="Q6213" s="143">
        <f t="shared" si="6772"/>
        <v>1752.6000000000001</v>
      </c>
      <c r="R6213" s="188">
        <f t="shared" ref="R6213:R6276" si="6775">SUM(N6213:Q6213)</f>
        <v>19406.949999999997</v>
      </c>
      <c r="T6213">
        <v>59673.66</v>
      </c>
      <c r="U6213" s="190">
        <f t="shared" ref="U6213:U6276" si="6776">R6213/T6213</f>
        <v>0.32521802751833884</v>
      </c>
    </row>
    <row r="6214" spans="1:21" x14ac:dyDescent="0.2">
      <c r="A6214" s="178">
        <v>42994</v>
      </c>
      <c r="B6214" s="179">
        <v>0.83333333333333337</v>
      </c>
      <c r="C6214" t="s">
        <v>349</v>
      </c>
      <c r="D6214">
        <v>1.91</v>
      </c>
      <c r="E6214">
        <v>3</v>
      </c>
      <c r="F6214">
        <v>4.5</v>
      </c>
      <c r="G6214">
        <v>2.5</v>
      </c>
      <c r="H6214" s="184">
        <f t="shared" ref="H6214:L6214" si="6777">H6190</f>
        <v>0.79166666666666663</v>
      </c>
      <c r="I6214" s="185">
        <f t="shared" si="6777"/>
        <v>320</v>
      </c>
      <c r="J6214" s="185">
        <f t="shared" si="6777"/>
        <v>214</v>
      </c>
      <c r="K6214" s="185">
        <f t="shared" si="6777"/>
        <v>2842</v>
      </c>
      <c r="L6214" s="185">
        <f t="shared" si="6777"/>
        <v>1426</v>
      </c>
      <c r="M6214" s="147"/>
      <c r="N6214" s="143">
        <f t="shared" si="6774"/>
        <v>611.19999999999993</v>
      </c>
      <c r="O6214" s="143">
        <f t="shared" si="6770"/>
        <v>642</v>
      </c>
      <c r="P6214" s="143">
        <f t="shared" si="6771"/>
        <v>12789</v>
      </c>
      <c r="Q6214" s="143">
        <f t="shared" si="6772"/>
        <v>3565</v>
      </c>
      <c r="R6214" s="188">
        <f t="shared" si="6775"/>
        <v>17607.2</v>
      </c>
      <c r="T6214">
        <v>57606.79</v>
      </c>
      <c r="U6214" s="190">
        <f t="shared" si="6776"/>
        <v>0.30564452558457084</v>
      </c>
    </row>
    <row r="6215" spans="1:21" x14ac:dyDescent="0.2">
      <c r="A6215" s="178">
        <v>42994</v>
      </c>
      <c r="B6215" s="179">
        <v>0.875</v>
      </c>
      <c r="C6215" t="s">
        <v>349</v>
      </c>
      <c r="D6215">
        <v>3.5</v>
      </c>
      <c r="E6215">
        <v>4.33</v>
      </c>
      <c r="F6215">
        <v>6.26</v>
      </c>
      <c r="G6215">
        <v>2.5</v>
      </c>
      <c r="H6215" s="184">
        <f t="shared" ref="H6215:L6215" si="6778">H6191</f>
        <v>0.83333333333333337</v>
      </c>
      <c r="I6215" s="185">
        <f t="shared" si="6778"/>
        <v>322</v>
      </c>
      <c r="J6215" s="185">
        <f t="shared" si="6778"/>
        <v>178</v>
      </c>
      <c r="K6215" s="185">
        <f t="shared" si="6778"/>
        <v>2842</v>
      </c>
      <c r="L6215" s="185">
        <f t="shared" si="6778"/>
        <v>1426</v>
      </c>
      <c r="M6215" s="147"/>
      <c r="N6215" s="143">
        <f t="shared" si="6774"/>
        <v>1127</v>
      </c>
      <c r="O6215" s="143">
        <f t="shared" si="6770"/>
        <v>770.74</v>
      </c>
      <c r="P6215" s="143">
        <f t="shared" si="6771"/>
        <v>17790.919999999998</v>
      </c>
      <c r="Q6215" s="143">
        <f t="shared" si="6772"/>
        <v>3565</v>
      </c>
      <c r="R6215" s="188">
        <f t="shared" si="6775"/>
        <v>23253.66</v>
      </c>
      <c r="T6215">
        <v>55114.6</v>
      </c>
      <c r="U6215" s="190">
        <f t="shared" si="6776"/>
        <v>0.42191470136769571</v>
      </c>
    </row>
    <row r="6216" spans="1:21" x14ac:dyDescent="0.2">
      <c r="A6216" s="178">
        <v>42994</v>
      </c>
      <c r="B6216" s="179">
        <v>0.91666666666666663</v>
      </c>
      <c r="C6216" t="s">
        <v>349</v>
      </c>
      <c r="D6216">
        <v>5</v>
      </c>
      <c r="E6216">
        <v>3</v>
      </c>
      <c r="F6216">
        <v>3.16</v>
      </c>
      <c r="G6216">
        <v>2.27</v>
      </c>
      <c r="H6216" s="184">
        <f t="shared" ref="H6216:L6216" si="6779">H6192</f>
        <v>0.875</v>
      </c>
      <c r="I6216" s="185">
        <f t="shared" si="6779"/>
        <v>337</v>
      </c>
      <c r="J6216" s="185">
        <f t="shared" si="6779"/>
        <v>173</v>
      </c>
      <c r="K6216" s="185">
        <f t="shared" si="6779"/>
        <v>2842</v>
      </c>
      <c r="L6216" s="185">
        <f t="shared" si="6779"/>
        <v>1426</v>
      </c>
      <c r="M6216" s="147"/>
      <c r="N6216" s="143">
        <f t="shared" si="6774"/>
        <v>1685</v>
      </c>
      <c r="O6216" s="143">
        <f t="shared" si="6770"/>
        <v>519</v>
      </c>
      <c r="P6216" s="143">
        <f t="shared" si="6771"/>
        <v>8980.7200000000012</v>
      </c>
      <c r="Q6216" s="143">
        <f t="shared" si="6772"/>
        <v>3237.02</v>
      </c>
      <c r="R6216" s="188">
        <f t="shared" si="6775"/>
        <v>14421.740000000002</v>
      </c>
      <c r="T6216">
        <v>53166.59</v>
      </c>
      <c r="U6216" s="190">
        <f t="shared" si="6776"/>
        <v>0.2712556889580468</v>
      </c>
    </row>
    <row r="6217" spans="1:21" x14ac:dyDescent="0.2">
      <c r="A6217" s="178">
        <v>42994</v>
      </c>
      <c r="B6217" s="179">
        <v>0.95833333333333337</v>
      </c>
      <c r="C6217" t="s">
        <v>349</v>
      </c>
      <c r="D6217">
        <v>20</v>
      </c>
      <c r="E6217">
        <v>4.63</v>
      </c>
      <c r="F6217">
        <v>2.5</v>
      </c>
      <c r="G6217">
        <v>0.5</v>
      </c>
      <c r="H6217" s="184">
        <f t="shared" ref="H6217:L6217" si="6780">H6193</f>
        <v>0.91666666666666663</v>
      </c>
      <c r="I6217" s="185">
        <f t="shared" si="6780"/>
        <v>394</v>
      </c>
      <c r="J6217" s="185">
        <f t="shared" si="6780"/>
        <v>194</v>
      </c>
      <c r="K6217" s="185">
        <f t="shared" si="6780"/>
        <v>2842</v>
      </c>
      <c r="L6217" s="185">
        <f t="shared" si="6780"/>
        <v>1426</v>
      </c>
      <c r="M6217" s="147"/>
      <c r="N6217" s="143">
        <f t="shared" si="6774"/>
        <v>7880</v>
      </c>
      <c r="O6217" s="143">
        <f t="shared" si="6770"/>
        <v>898.22</v>
      </c>
      <c r="P6217" s="143">
        <f t="shared" si="6771"/>
        <v>7105</v>
      </c>
      <c r="Q6217" s="143">
        <f t="shared" si="6772"/>
        <v>713</v>
      </c>
      <c r="R6217" s="188">
        <f t="shared" si="6775"/>
        <v>16596.22</v>
      </c>
      <c r="T6217">
        <v>50273.5</v>
      </c>
      <c r="U6217" s="190">
        <f t="shared" si="6776"/>
        <v>0.33011865097914411</v>
      </c>
    </row>
    <row r="6218" spans="1:21" x14ac:dyDescent="0.2">
      <c r="A6218" s="178">
        <v>42994</v>
      </c>
      <c r="B6218" s="180">
        <v>1</v>
      </c>
      <c r="C6218" t="s">
        <v>349</v>
      </c>
      <c r="D6218">
        <v>20</v>
      </c>
      <c r="E6218">
        <v>5</v>
      </c>
      <c r="F6218">
        <v>2.5</v>
      </c>
      <c r="G6218">
        <v>0.5</v>
      </c>
      <c r="H6218" s="184">
        <f t="shared" ref="H6218:L6218" si="6781">H6194</f>
        <v>0.95833333333333337</v>
      </c>
      <c r="I6218" s="185">
        <f t="shared" si="6781"/>
        <v>389</v>
      </c>
      <c r="J6218" s="185">
        <f t="shared" si="6781"/>
        <v>265</v>
      </c>
      <c r="K6218" s="185">
        <f t="shared" si="6781"/>
        <v>2985</v>
      </c>
      <c r="L6218" s="185">
        <f t="shared" si="6781"/>
        <v>1111</v>
      </c>
      <c r="M6218" s="147"/>
      <c r="N6218" s="143">
        <f t="shared" si="6774"/>
        <v>7780</v>
      </c>
      <c r="O6218" s="143">
        <f t="shared" si="6770"/>
        <v>1325</v>
      </c>
      <c r="P6218" s="143">
        <f t="shared" si="6771"/>
        <v>7462.5</v>
      </c>
      <c r="Q6218" s="143">
        <f t="shared" si="6772"/>
        <v>555.5</v>
      </c>
      <c r="R6218" s="188">
        <f t="shared" si="6775"/>
        <v>17123</v>
      </c>
      <c r="T6218">
        <v>46997.67</v>
      </c>
      <c r="U6218" s="190">
        <f t="shared" si="6776"/>
        <v>0.36433721075959724</v>
      </c>
    </row>
    <row r="6219" spans="1:21" x14ac:dyDescent="0.2">
      <c r="A6219" s="178">
        <v>42995</v>
      </c>
      <c r="B6219" s="179">
        <v>4.1666666666666664E-2</v>
      </c>
      <c r="C6219" t="s">
        <v>349</v>
      </c>
      <c r="D6219">
        <v>3</v>
      </c>
      <c r="E6219">
        <v>4</v>
      </c>
      <c r="F6219">
        <v>2.5</v>
      </c>
      <c r="G6219">
        <v>0.61</v>
      </c>
      <c r="H6219" s="184">
        <f t="shared" ref="H6219:L6219" si="6782">H6195</f>
        <v>1</v>
      </c>
      <c r="I6219" s="185">
        <f t="shared" si="6782"/>
        <v>362</v>
      </c>
      <c r="J6219" s="185">
        <f t="shared" si="6782"/>
        <v>243</v>
      </c>
      <c r="K6219" s="185">
        <f t="shared" si="6782"/>
        <v>2985</v>
      </c>
      <c r="L6219" s="185">
        <f t="shared" si="6782"/>
        <v>1111</v>
      </c>
      <c r="M6219" s="147"/>
      <c r="N6219" s="143">
        <f t="shared" si="6774"/>
        <v>1086</v>
      </c>
      <c r="O6219" s="143">
        <f t="shared" si="6770"/>
        <v>972</v>
      </c>
      <c r="P6219" s="143">
        <f t="shared" si="6771"/>
        <v>7462.5</v>
      </c>
      <c r="Q6219" s="143">
        <f t="shared" si="6772"/>
        <v>677.71</v>
      </c>
      <c r="R6219" s="188">
        <f t="shared" si="6775"/>
        <v>10198.209999999999</v>
      </c>
      <c r="T6219">
        <v>43908.01</v>
      </c>
      <c r="U6219" s="190">
        <f t="shared" si="6776"/>
        <v>0.23226308821556702</v>
      </c>
    </row>
    <row r="6220" spans="1:21" x14ac:dyDescent="0.2">
      <c r="A6220" s="178">
        <v>42995</v>
      </c>
      <c r="B6220" s="179">
        <v>8.3333333333333329E-2</v>
      </c>
      <c r="C6220" t="s">
        <v>349</v>
      </c>
      <c r="D6220">
        <v>3</v>
      </c>
      <c r="E6220">
        <v>2.21</v>
      </c>
      <c r="F6220">
        <v>2.5</v>
      </c>
      <c r="G6220">
        <v>0.5</v>
      </c>
      <c r="H6220" s="184">
        <f t="shared" ref="H6220:L6220" si="6783">H6196</f>
        <v>4.1666666666666664E-2</v>
      </c>
      <c r="I6220" s="185">
        <f t="shared" si="6783"/>
        <v>294</v>
      </c>
      <c r="J6220" s="185">
        <f t="shared" si="6783"/>
        <v>212</v>
      </c>
      <c r="K6220" s="185">
        <f t="shared" si="6783"/>
        <v>2985</v>
      </c>
      <c r="L6220" s="185">
        <f t="shared" si="6783"/>
        <v>1111</v>
      </c>
      <c r="M6220" s="147"/>
      <c r="N6220" s="143">
        <f t="shared" si="6774"/>
        <v>882</v>
      </c>
      <c r="O6220" s="143">
        <f t="shared" si="6770"/>
        <v>468.52</v>
      </c>
      <c r="P6220" s="143">
        <f t="shared" si="6771"/>
        <v>7462.5</v>
      </c>
      <c r="Q6220" s="143">
        <f t="shared" si="6772"/>
        <v>555.5</v>
      </c>
      <c r="R6220" s="188">
        <f t="shared" si="6775"/>
        <v>9368.52</v>
      </c>
      <c r="T6220">
        <v>41126.44</v>
      </c>
      <c r="U6220" s="190">
        <f t="shared" si="6776"/>
        <v>0.22779798105549617</v>
      </c>
    </row>
    <row r="6221" spans="1:21" x14ac:dyDescent="0.2">
      <c r="A6221" s="178">
        <v>42995</v>
      </c>
      <c r="B6221" s="179">
        <v>0.125</v>
      </c>
      <c r="C6221" t="s">
        <v>349</v>
      </c>
      <c r="D6221">
        <v>3</v>
      </c>
      <c r="E6221">
        <v>2.11</v>
      </c>
      <c r="F6221">
        <v>2.5</v>
      </c>
      <c r="G6221">
        <v>0.99</v>
      </c>
      <c r="H6221" s="184">
        <f t="shared" ref="H6221:L6221" si="6784">H6197</f>
        <v>8.3333333333333329E-2</v>
      </c>
      <c r="I6221" s="185">
        <f t="shared" si="6784"/>
        <v>236</v>
      </c>
      <c r="J6221" s="185">
        <f t="shared" si="6784"/>
        <v>179</v>
      </c>
      <c r="K6221" s="185">
        <f t="shared" si="6784"/>
        <v>2985</v>
      </c>
      <c r="L6221" s="185">
        <f t="shared" si="6784"/>
        <v>1111</v>
      </c>
      <c r="M6221" s="147"/>
      <c r="N6221" s="143">
        <f t="shared" si="6774"/>
        <v>708</v>
      </c>
      <c r="O6221" s="143">
        <f t="shared" si="6770"/>
        <v>377.69</v>
      </c>
      <c r="P6221" s="143">
        <f t="shared" si="6771"/>
        <v>7462.5</v>
      </c>
      <c r="Q6221" s="143">
        <f t="shared" si="6772"/>
        <v>1099.8900000000001</v>
      </c>
      <c r="R6221" s="188">
        <f t="shared" si="6775"/>
        <v>9648.08</v>
      </c>
      <c r="T6221">
        <v>38653.22</v>
      </c>
      <c r="U6221" s="190">
        <f t="shared" si="6776"/>
        <v>0.24960611302240795</v>
      </c>
    </row>
    <row r="6222" spans="1:21" x14ac:dyDescent="0.2">
      <c r="A6222" s="178">
        <v>42995</v>
      </c>
      <c r="B6222" s="179">
        <v>0.16666666666666666</v>
      </c>
      <c r="C6222" t="s">
        <v>349</v>
      </c>
      <c r="D6222">
        <v>3</v>
      </c>
      <c r="E6222">
        <v>2.11</v>
      </c>
      <c r="F6222">
        <v>2.5</v>
      </c>
      <c r="G6222">
        <v>0.99</v>
      </c>
      <c r="H6222" s="184">
        <f t="shared" ref="H6222:L6222" si="6785">H6198</f>
        <v>0.125</v>
      </c>
      <c r="I6222" s="185">
        <f t="shared" si="6785"/>
        <v>201</v>
      </c>
      <c r="J6222" s="185">
        <f t="shared" si="6785"/>
        <v>205</v>
      </c>
      <c r="K6222" s="185">
        <f t="shared" si="6785"/>
        <v>2985</v>
      </c>
      <c r="L6222" s="185">
        <f t="shared" si="6785"/>
        <v>1717</v>
      </c>
      <c r="M6222" s="147"/>
      <c r="N6222" s="143">
        <f t="shared" si="6774"/>
        <v>603</v>
      </c>
      <c r="O6222" s="143">
        <f t="shared" si="6770"/>
        <v>432.54999999999995</v>
      </c>
      <c r="P6222" s="143">
        <f t="shared" si="6771"/>
        <v>7462.5</v>
      </c>
      <c r="Q6222" s="143">
        <f t="shared" si="6772"/>
        <v>1699.83</v>
      </c>
      <c r="R6222" s="188">
        <f t="shared" si="6775"/>
        <v>10197.879999999999</v>
      </c>
      <c r="T6222">
        <v>36824.03</v>
      </c>
      <c r="U6222" s="190">
        <f t="shared" si="6776"/>
        <v>0.27693546849706563</v>
      </c>
    </row>
    <row r="6223" spans="1:21" x14ac:dyDescent="0.2">
      <c r="A6223" s="178">
        <v>42995</v>
      </c>
      <c r="B6223" s="179">
        <v>0.20833333333333334</v>
      </c>
      <c r="C6223" t="s">
        <v>349</v>
      </c>
      <c r="D6223">
        <v>3</v>
      </c>
      <c r="E6223">
        <v>2.21</v>
      </c>
      <c r="F6223">
        <v>2.5</v>
      </c>
      <c r="G6223">
        <v>0.99</v>
      </c>
      <c r="H6223" s="184">
        <f t="shared" ref="H6223:L6223" si="6786">H6199</f>
        <v>0.16666666666666666</v>
      </c>
      <c r="I6223" s="185">
        <f t="shared" si="6786"/>
        <v>185</v>
      </c>
      <c r="J6223" s="185">
        <f t="shared" si="6786"/>
        <v>205</v>
      </c>
      <c r="K6223" s="185">
        <f t="shared" si="6786"/>
        <v>2985</v>
      </c>
      <c r="L6223" s="185">
        <f t="shared" si="6786"/>
        <v>1717</v>
      </c>
      <c r="M6223" s="147"/>
      <c r="N6223" s="143">
        <f t="shared" si="6774"/>
        <v>555</v>
      </c>
      <c r="O6223" s="143">
        <f t="shared" si="6770"/>
        <v>453.05</v>
      </c>
      <c r="P6223" s="143">
        <f t="shared" si="6771"/>
        <v>7462.5</v>
      </c>
      <c r="Q6223" s="143">
        <f t="shared" si="6772"/>
        <v>1699.83</v>
      </c>
      <c r="R6223" s="188">
        <f t="shared" si="6775"/>
        <v>10170.379999999999</v>
      </c>
      <c r="T6223">
        <v>35470.39</v>
      </c>
      <c r="U6223" s="190">
        <f t="shared" si="6776"/>
        <v>0.28672873345909078</v>
      </c>
    </row>
    <row r="6224" spans="1:21" x14ac:dyDescent="0.2">
      <c r="A6224" s="178">
        <v>42995</v>
      </c>
      <c r="B6224" s="179">
        <v>0.25</v>
      </c>
      <c r="C6224" t="s">
        <v>349</v>
      </c>
      <c r="D6224">
        <v>3</v>
      </c>
      <c r="E6224">
        <v>7.46</v>
      </c>
      <c r="F6224">
        <v>2.5</v>
      </c>
      <c r="G6224">
        <v>0.99</v>
      </c>
      <c r="H6224" s="184">
        <f t="shared" ref="H6224:L6224" si="6787">H6200</f>
        <v>0.20833333333333334</v>
      </c>
      <c r="I6224" s="185">
        <f t="shared" si="6787"/>
        <v>207</v>
      </c>
      <c r="J6224" s="185">
        <f t="shared" si="6787"/>
        <v>283</v>
      </c>
      <c r="K6224" s="185">
        <f t="shared" si="6787"/>
        <v>2985</v>
      </c>
      <c r="L6224" s="185">
        <f t="shared" si="6787"/>
        <v>1717</v>
      </c>
      <c r="M6224" s="147"/>
      <c r="N6224" s="143">
        <f t="shared" si="6774"/>
        <v>621</v>
      </c>
      <c r="O6224" s="143">
        <f t="shared" si="6770"/>
        <v>2111.1799999999998</v>
      </c>
      <c r="P6224" s="143">
        <f t="shared" si="6771"/>
        <v>7462.5</v>
      </c>
      <c r="Q6224" s="143">
        <f t="shared" si="6772"/>
        <v>1699.83</v>
      </c>
      <c r="R6224" s="188">
        <f t="shared" si="6775"/>
        <v>11894.51</v>
      </c>
      <c r="T6224">
        <v>34642.410000000003</v>
      </c>
      <c r="U6224" s="190">
        <f t="shared" si="6776"/>
        <v>0.34335111211950897</v>
      </c>
    </row>
    <row r="6225" spans="1:21" x14ac:dyDescent="0.2">
      <c r="A6225" s="178">
        <v>42995</v>
      </c>
      <c r="B6225" s="179">
        <v>0.29166666666666669</v>
      </c>
      <c r="C6225" t="s">
        <v>349</v>
      </c>
      <c r="D6225">
        <v>4.57</v>
      </c>
      <c r="E6225">
        <v>17.010000000000002</v>
      </c>
      <c r="F6225">
        <v>2.5</v>
      </c>
      <c r="G6225">
        <v>2.69</v>
      </c>
      <c r="H6225" s="184">
        <f t="shared" ref="H6225:L6225" si="6788">H6201</f>
        <v>0.25</v>
      </c>
      <c r="I6225" s="185">
        <f t="shared" si="6788"/>
        <v>327</v>
      </c>
      <c r="J6225" s="185">
        <f t="shared" si="6788"/>
        <v>438</v>
      </c>
      <c r="K6225" s="185">
        <f t="shared" si="6788"/>
        <v>2985</v>
      </c>
      <c r="L6225" s="185">
        <f t="shared" si="6788"/>
        <v>1717</v>
      </c>
      <c r="M6225" s="147"/>
      <c r="N6225" s="143">
        <f t="shared" si="6774"/>
        <v>1494.39</v>
      </c>
      <c r="O6225" s="143">
        <f t="shared" si="6770"/>
        <v>7450.380000000001</v>
      </c>
      <c r="P6225" s="143">
        <f t="shared" si="6771"/>
        <v>7462.5</v>
      </c>
      <c r="Q6225" s="143">
        <f t="shared" si="6772"/>
        <v>4618.7299999999996</v>
      </c>
      <c r="R6225" s="188">
        <f t="shared" si="6775"/>
        <v>21026</v>
      </c>
      <c r="T6225">
        <v>34410.75</v>
      </c>
      <c r="U6225" s="190">
        <f t="shared" si="6776"/>
        <v>0.61102998336275727</v>
      </c>
    </row>
    <row r="6226" spans="1:21" x14ac:dyDescent="0.2">
      <c r="A6226" s="178">
        <v>42995</v>
      </c>
      <c r="B6226" s="179">
        <v>0.33333333333333331</v>
      </c>
      <c r="C6226" t="s">
        <v>349</v>
      </c>
      <c r="D6226">
        <v>3.5</v>
      </c>
      <c r="E6226">
        <v>2.5</v>
      </c>
      <c r="F6226">
        <v>2.5</v>
      </c>
      <c r="G6226">
        <v>2.7</v>
      </c>
      <c r="H6226" s="184">
        <f t="shared" ref="H6226:L6226" si="6789">H6202</f>
        <v>0.29166666666666669</v>
      </c>
      <c r="I6226" s="185">
        <f t="shared" si="6789"/>
        <v>249</v>
      </c>
      <c r="J6226" s="185">
        <f t="shared" si="6789"/>
        <v>556</v>
      </c>
      <c r="K6226" s="185">
        <f t="shared" si="6789"/>
        <v>2872</v>
      </c>
      <c r="L6226" s="185">
        <f t="shared" si="6789"/>
        <v>2219</v>
      </c>
      <c r="M6226" s="147"/>
      <c r="N6226" s="143">
        <f t="shared" si="6774"/>
        <v>871.5</v>
      </c>
      <c r="O6226" s="143">
        <f t="shared" si="6770"/>
        <v>1390</v>
      </c>
      <c r="P6226" s="143">
        <f t="shared" si="6771"/>
        <v>7180</v>
      </c>
      <c r="Q6226" s="143">
        <f t="shared" si="6772"/>
        <v>5991.3</v>
      </c>
      <c r="R6226" s="188">
        <f t="shared" si="6775"/>
        <v>15432.8</v>
      </c>
      <c r="T6226">
        <v>34622.49</v>
      </c>
      <c r="U6226" s="190">
        <f t="shared" si="6776"/>
        <v>0.44574494786481272</v>
      </c>
    </row>
    <row r="6227" spans="1:21" x14ac:dyDescent="0.2">
      <c r="A6227" s="178">
        <v>42995</v>
      </c>
      <c r="B6227" s="179">
        <v>0.375</v>
      </c>
      <c r="C6227" t="s">
        <v>349</v>
      </c>
      <c r="D6227">
        <v>6.43</v>
      </c>
      <c r="E6227">
        <v>3.31</v>
      </c>
      <c r="F6227">
        <v>2.44</v>
      </c>
      <c r="G6227">
        <v>2.99</v>
      </c>
      <c r="H6227" s="184">
        <f t="shared" ref="H6227:L6227" si="6790">H6203</f>
        <v>0.33333333333333331</v>
      </c>
      <c r="I6227" s="185">
        <f t="shared" si="6790"/>
        <v>256</v>
      </c>
      <c r="J6227" s="185">
        <f t="shared" si="6790"/>
        <v>306</v>
      </c>
      <c r="K6227" s="185">
        <f t="shared" si="6790"/>
        <v>2872</v>
      </c>
      <c r="L6227" s="185">
        <f t="shared" si="6790"/>
        <v>2219</v>
      </c>
      <c r="M6227" s="147"/>
      <c r="N6227" s="143">
        <f t="shared" si="6774"/>
        <v>1646.08</v>
      </c>
      <c r="O6227" s="143">
        <f t="shared" si="6770"/>
        <v>1012.86</v>
      </c>
      <c r="P6227" s="143">
        <f t="shared" si="6771"/>
        <v>7007.68</v>
      </c>
      <c r="Q6227" s="143">
        <f t="shared" si="6772"/>
        <v>6634.81</v>
      </c>
      <c r="R6227" s="188">
        <f t="shared" si="6775"/>
        <v>16301.43</v>
      </c>
      <c r="T6227">
        <v>34712.14</v>
      </c>
      <c r="U6227" s="190">
        <f t="shared" si="6776"/>
        <v>0.4696175459075701</v>
      </c>
    </row>
    <row r="6228" spans="1:21" x14ac:dyDescent="0.2">
      <c r="A6228" s="178">
        <v>42995</v>
      </c>
      <c r="B6228" s="179">
        <v>0.41666666666666669</v>
      </c>
      <c r="C6228" t="s">
        <v>349</v>
      </c>
      <c r="D6228">
        <v>9.48</v>
      </c>
      <c r="E6228">
        <v>3.11</v>
      </c>
      <c r="F6228">
        <v>2.5</v>
      </c>
      <c r="G6228">
        <v>2.81</v>
      </c>
      <c r="H6228" s="184">
        <f t="shared" ref="H6228:L6228" si="6791">H6204</f>
        <v>0.375</v>
      </c>
      <c r="I6228" s="185">
        <f t="shared" si="6791"/>
        <v>156</v>
      </c>
      <c r="J6228" s="185">
        <f t="shared" si="6791"/>
        <v>343</v>
      </c>
      <c r="K6228" s="185">
        <f t="shared" si="6791"/>
        <v>2872</v>
      </c>
      <c r="L6228" s="185">
        <f t="shared" si="6791"/>
        <v>2219</v>
      </c>
      <c r="M6228" s="147"/>
      <c r="N6228" s="143">
        <f t="shared" si="6774"/>
        <v>1478.88</v>
      </c>
      <c r="O6228" s="143">
        <f t="shared" si="6770"/>
        <v>1066.73</v>
      </c>
      <c r="P6228" s="143">
        <f t="shared" si="6771"/>
        <v>7180</v>
      </c>
      <c r="Q6228" s="143">
        <f t="shared" si="6772"/>
        <v>6235.39</v>
      </c>
      <c r="R6228" s="188">
        <f t="shared" si="6775"/>
        <v>15961</v>
      </c>
      <c r="T6228">
        <v>36872.57</v>
      </c>
      <c r="U6228" s="190">
        <f t="shared" si="6776"/>
        <v>0.43286920331292339</v>
      </c>
    </row>
    <row r="6229" spans="1:21" x14ac:dyDescent="0.2">
      <c r="A6229" s="178">
        <v>42995</v>
      </c>
      <c r="B6229" s="179">
        <v>0.45833333333333331</v>
      </c>
      <c r="C6229" t="s">
        <v>349</v>
      </c>
      <c r="D6229">
        <v>3.03</v>
      </c>
      <c r="E6229">
        <v>3.08</v>
      </c>
      <c r="F6229">
        <v>3.13</v>
      </c>
      <c r="G6229">
        <v>3.07</v>
      </c>
      <c r="H6229" s="184">
        <f t="shared" ref="H6229:L6229" si="6792">H6205</f>
        <v>0.41666666666666669</v>
      </c>
      <c r="I6229" s="185">
        <f t="shared" si="6792"/>
        <v>196</v>
      </c>
      <c r="J6229" s="185">
        <f t="shared" si="6792"/>
        <v>315</v>
      </c>
      <c r="K6229" s="185">
        <f t="shared" si="6792"/>
        <v>2872</v>
      </c>
      <c r="L6229" s="185">
        <f t="shared" si="6792"/>
        <v>2219</v>
      </c>
      <c r="M6229" s="147"/>
      <c r="N6229" s="143">
        <f t="shared" si="6774"/>
        <v>593.88</v>
      </c>
      <c r="O6229" s="143">
        <f t="shared" si="6770"/>
        <v>970.2</v>
      </c>
      <c r="P6229" s="143">
        <f t="shared" si="6771"/>
        <v>8989.36</v>
      </c>
      <c r="Q6229" s="143">
        <f t="shared" si="6772"/>
        <v>6812.33</v>
      </c>
      <c r="R6229" s="188">
        <f t="shared" si="6775"/>
        <v>17365.77</v>
      </c>
      <c r="T6229">
        <v>40549.589999999997</v>
      </c>
      <c r="U6229" s="190">
        <f t="shared" si="6776"/>
        <v>0.42826006378856118</v>
      </c>
    </row>
    <row r="6230" spans="1:21" x14ac:dyDescent="0.2">
      <c r="A6230" s="178">
        <v>42995</v>
      </c>
      <c r="B6230" s="179">
        <v>0.5</v>
      </c>
      <c r="C6230" t="s">
        <v>349</v>
      </c>
      <c r="D6230">
        <v>1.6</v>
      </c>
      <c r="E6230">
        <v>4.47</v>
      </c>
      <c r="F6230">
        <v>4.9400000000000004</v>
      </c>
      <c r="G6230">
        <v>4.47</v>
      </c>
      <c r="H6230" s="184">
        <f t="shared" ref="H6230:L6230" si="6793">H6206</f>
        <v>0.45833333333333331</v>
      </c>
      <c r="I6230" s="185">
        <f t="shared" si="6793"/>
        <v>226</v>
      </c>
      <c r="J6230" s="185">
        <f t="shared" si="6793"/>
        <v>326</v>
      </c>
      <c r="K6230" s="185">
        <f t="shared" si="6793"/>
        <v>2842</v>
      </c>
      <c r="L6230" s="185">
        <f t="shared" si="6793"/>
        <v>1635</v>
      </c>
      <c r="M6230" s="147"/>
      <c r="N6230" s="143">
        <f t="shared" si="6774"/>
        <v>361.6</v>
      </c>
      <c r="O6230" s="143">
        <f t="shared" si="6770"/>
        <v>1457.22</v>
      </c>
      <c r="P6230" s="143">
        <f t="shared" si="6771"/>
        <v>14039.480000000001</v>
      </c>
      <c r="Q6230" s="143">
        <f t="shared" si="6772"/>
        <v>7308.45</v>
      </c>
      <c r="R6230" s="188">
        <f t="shared" si="6775"/>
        <v>23166.75</v>
      </c>
      <c r="T6230">
        <v>44539.95</v>
      </c>
      <c r="U6230" s="190">
        <f t="shared" si="6776"/>
        <v>0.5201341716818273</v>
      </c>
    </row>
    <row r="6231" spans="1:21" x14ac:dyDescent="0.2">
      <c r="A6231" s="178">
        <v>42995</v>
      </c>
      <c r="B6231" s="179">
        <v>0.54166666666666663</v>
      </c>
      <c r="C6231" t="s">
        <v>349</v>
      </c>
      <c r="D6231">
        <v>0.84</v>
      </c>
      <c r="E6231">
        <v>5.59</v>
      </c>
      <c r="F6231">
        <v>6.52</v>
      </c>
      <c r="G6231">
        <v>6.09</v>
      </c>
      <c r="H6231" s="184">
        <f t="shared" ref="H6231:L6231" si="6794">H6207</f>
        <v>0.5</v>
      </c>
      <c r="I6231" s="185">
        <f t="shared" si="6794"/>
        <v>222</v>
      </c>
      <c r="J6231" s="185">
        <f t="shared" si="6794"/>
        <v>319</v>
      </c>
      <c r="K6231" s="185">
        <f t="shared" si="6794"/>
        <v>2842</v>
      </c>
      <c r="L6231" s="185">
        <f t="shared" si="6794"/>
        <v>1635</v>
      </c>
      <c r="M6231" s="147"/>
      <c r="N6231" s="143">
        <f t="shared" si="6774"/>
        <v>186.48</v>
      </c>
      <c r="O6231" s="143">
        <f t="shared" si="6770"/>
        <v>1783.21</v>
      </c>
      <c r="P6231" s="143">
        <f t="shared" si="6771"/>
        <v>18529.84</v>
      </c>
      <c r="Q6231" s="143">
        <f t="shared" si="6772"/>
        <v>9957.15</v>
      </c>
      <c r="R6231" s="188">
        <f t="shared" si="6775"/>
        <v>30456.68</v>
      </c>
      <c r="T6231">
        <v>48736.21</v>
      </c>
      <c r="U6231" s="190">
        <f t="shared" si="6776"/>
        <v>0.62492918509666628</v>
      </c>
    </row>
    <row r="6232" spans="1:21" x14ac:dyDescent="0.2">
      <c r="A6232" s="178">
        <v>42995</v>
      </c>
      <c r="B6232" s="179">
        <v>0.58333333333333337</v>
      </c>
      <c r="C6232" t="s">
        <v>349</v>
      </c>
      <c r="D6232">
        <v>1</v>
      </c>
      <c r="E6232">
        <v>9.49</v>
      </c>
      <c r="F6232">
        <v>11.61</v>
      </c>
      <c r="G6232">
        <v>8.8800000000000008</v>
      </c>
      <c r="H6232" s="184">
        <f t="shared" ref="H6232:L6232" si="6795">H6208</f>
        <v>0.54166666666666663</v>
      </c>
      <c r="I6232" s="185">
        <f t="shared" si="6795"/>
        <v>195</v>
      </c>
      <c r="J6232" s="185">
        <f t="shared" si="6795"/>
        <v>299</v>
      </c>
      <c r="K6232" s="185">
        <f t="shared" si="6795"/>
        <v>2842</v>
      </c>
      <c r="L6232" s="185">
        <f t="shared" si="6795"/>
        <v>1635</v>
      </c>
      <c r="M6232" s="147"/>
      <c r="N6232" s="143">
        <f t="shared" si="6774"/>
        <v>195</v>
      </c>
      <c r="O6232" s="143">
        <f t="shared" si="6770"/>
        <v>2837.51</v>
      </c>
      <c r="P6232" s="143">
        <f t="shared" si="6771"/>
        <v>32995.619999999995</v>
      </c>
      <c r="Q6232" s="143">
        <f t="shared" si="6772"/>
        <v>14518.800000000001</v>
      </c>
      <c r="R6232" s="188">
        <f t="shared" si="6775"/>
        <v>50546.93</v>
      </c>
      <c r="T6232">
        <v>52624.66</v>
      </c>
      <c r="U6232" s="190">
        <f t="shared" si="6776"/>
        <v>0.96051793968835142</v>
      </c>
    </row>
    <row r="6233" spans="1:21" x14ac:dyDescent="0.2">
      <c r="A6233" s="178">
        <v>42995</v>
      </c>
      <c r="B6233" s="179">
        <v>0.625</v>
      </c>
      <c r="C6233" t="s">
        <v>349</v>
      </c>
      <c r="D6233">
        <v>2</v>
      </c>
      <c r="E6233">
        <v>16.46</v>
      </c>
      <c r="F6233">
        <v>21.3</v>
      </c>
      <c r="G6233">
        <v>2.99</v>
      </c>
      <c r="H6233" s="184">
        <f t="shared" ref="H6233:L6233" si="6796">H6209</f>
        <v>0.58333333333333337</v>
      </c>
      <c r="I6233" s="185">
        <f t="shared" si="6796"/>
        <v>205</v>
      </c>
      <c r="J6233" s="185">
        <f t="shared" si="6796"/>
        <v>237</v>
      </c>
      <c r="K6233" s="185">
        <f t="shared" si="6796"/>
        <v>2842</v>
      </c>
      <c r="L6233" s="185">
        <f t="shared" si="6796"/>
        <v>1635</v>
      </c>
      <c r="M6233" s="147"/>
      <c r="N6233" s="143">
        <f t="shared" si="6774"/>
        <v>410</v>
      </c>
      <c r="O6233" s="143">
        <f t="shared" si="6770"/>
        <v>3901.02</v>
      </c>
      <c r="P6233" s="143">
        <f t="shared" si="6771"/>
        <v>60534.6</v>
      </c>
      <c r="Q6233" s="143">
        <f t="shared" si="6772"/>
        <v>4888.6500000000005</v>
      </c>
      <c r="R6233" s="188">
        <f t="shared" si="6775"/>
        <v>69734.26999999999</v>
      </c>
      <c r="T6233">
        <v>55721.919999999998</v>
      </c>
      <c r="U6233" s="190">
        <f t="shared" si="6776"/>
        <v>1.2514692602121389</v>
      </c>
    </row>
    <row r="6234" spans="1:21" x14ac:dyDescent="0.2">
      <c r="A6234" s="178">
        <v>42995</v>
      </c>
      <c r="B6234" s="179">
        <v>0.66666666666666663</v>
      </c>
      <c r="C6234" t="s">
        <v>349</v>
      </c>
      <c r="D6234">
        <v>1.67</v>
      </c>
      <c r="E6234">
        <v>27.47</v>
      </c>
      <c r="F6234">
        <v>32</v>
      </c>
      <c r="G6234">
        <v>2.99</v>
      </c>
      <c r="H6234" s="184">
        <f t="shared" ref="H6234:L6234" si="6797">H6210</f>
        <v>0.625</v>
      </c>
      <c r="I6234" s="185">
        <f t="shared" si="6797"/>
        <v>212</v>
      </c>
      <c r="J6234" s="185">
        <f t="shared" si="6797"/>
        <v>213</v>
      </c>
      <c r="K6234" s="185">
        <f t="shared" si="6797"/>
        <v>2842</v>
      </c>
      <c r="L6234" s="185">
        <f t="shared" si="6797"/>
        <v>1380</v>
      </c>
      <c r="M6234" s="147"/>
      <c r="N6234" s="143">
        <f t="shared" si="6774"/>
        <v>354.03999999999996</v>
      </c>
      <c r="O6234" s="143">
        <f t="shared" si="6770"/>
        <v>5851.11</v>
      </c>
      <c r="P6234" s="143">
        <f t="shared" si="6771"/>
        <v>90944</v>
      </c>
      <c r="Q6234" s="143">
        <f t="shared" si="6772"/>
        <v>4126.2000000000007</v>
      </c>
      <c r="R6234" s="188">
        <f t="shared" si="6775"/>
        <v>101275.34999999999</v>
      </c>
      <c r="T6234">
        <v>57954.52</v>
      </c>
      <c r="U6234" s="190">
        <f t="shared" si="6776"/>
        <v>1.747497002822213</v>
      </c>
    </row>
    <row r="6235" spans="1:21" x14ac:dyDescent="0.2">
      <c r="A6235" s="178">
        <v>42995</v>
      </c>
      <c r="B6235" s="179">
        <v>0.70833333333333337</v>
      </c>
      <c r="C6235" t="s">
        <v>349</v>
      </c>
      <c r="D6235">
        <v>2.0099999999999998</v>
      </c>
      <c r="E6235">
        <v>27.25</v>
      </c>
      <c r="F6235">
        <v>32.29</v>
      </c>
      <c r="G6235">
        <v>2.99</v>
      </c>
      <c r="H6235" s="184">
        <f t="shared" ref="H6235:L6235" si="6798">H6211</f>
        <v>0.66666666666666663</v>
      </c>
      <c r="I6235" s="185">
        <f t="shared" si="6798"/>
        <v>191</v>
      </c>
      <c r="J6235" s="185">
        <f t="shared" si="6798"/>
        <v>237</v>
      </c>
      <c r="K6235" s="185">
        <f t="shared" si="6798"/>
        <v>2842</v>
      </c>
      <c r="L6235" s="185">
        <f t="shared" si="6798"/>
        <v>1380</v>
      </c>
      <c r="M6235" s="147"/>
      <c r="N6235" s="143">
        <f t="shared" si="6774"/>
        <v>383.90999999999997</v>
      </c>
      <c r="O6235" s="143">
        <f t="shared" si="6770"/>
        <v>6458.25</v>
      </c>
      <c r="P6235" s="143">
        <f t="shared" si="6771"/>
        <v>91768.18</v>
      </c>
      <c r="Q6235" s="143">
        <f t="shared" si="6772"/>
        <v>4126.2000000000007</v>
      </c>
      <c r="R6235" s="188">
        <f t="shared" si="6775"/>
        <v>102736.54</v>
      </c>
      <c r="T6235">
        <v>59532.97</v>
      </c>
      <c r="U6235" s="190">
        <f t="shared" si="6776"/>
        <v>1.7257082923966331</v>
      </c>
    </row>
    <row r="6236" spans="1:21" x14ac:dyDescent="0.2">
      <c r="A6236" s="178">
        <v>42995</v>
      </c>
      <c r="B6236" s="179">
        <v>0.75</v>
      </c>
      <c r="C6236" t="s">
        <v>349</v>
      </c>
      <c r="D6236">
        <v>2.11</v>
      </c>
      <c r="E6236">
        <v>7.96</v>
      </c>
      <c r="F6236">
        <v>13.02</v>
      </c>
      <c r="G6236">
        <v>2.99</v>
      </c>
      <c r="H6236" s="184">
        <f t="shared" ref="H6236:L6236" si="6799">H6212</f>
        <v>0.70833333333333337</v>
      </c>
      <c r="I6236" s="185">
        <f t="shared" si="6799"/>
        <v>218</v>
      </c>
      <c r="J6236" s="185">
        <f t="shared" si="6799"/>
        <v>258</v>
      </c>
      <c r="K6236" s="185">
        <f t="shared" si="6799"/>
        <v>2842</v>
      </c>
      <c r="L6236" s="185">
        <f t="shared" si="6799"/>
        <v>1380</v>
      </c>
      <c r="M6236" s="147"/>
      <c r="N6236" s="143">
        <f t="shared" si="6774"/>
        <v>459.97999999999996</v>
      </c>
      <c r="O6236" s="143">
        <f t="shared" si="6770"/>
        <v>2053.6799999999998</v>
      </c>
      <c r="P6236" s="143">
        <f t="shared" si="6771"/>
        <v>37002.839999999997</v>
      </c>
      <c r="Q6236" s="143">
        <f t="shared" si="6772"/>
        <v>4126.2000000000007</v>
      </c>
      <c r="R6236" s="188">
        <f t="shared" si="6775"/>
        <v>43642.7</v>
      </c>
      <c r="T6236">
        <v>60387.61</v>
      </c>
      <c r="U6236" s="190">
        <f t="shared" si="6776"/>
        <v>0.7227095094506969</v>
      </c>
    </row>
    <row r="6237" spans="1:21" x14ac:dyDescent="0.2">
      <c r="A6237" s="178">
        <v>42995</v>
      </c>
      <c r="B6237" s="179">
        <v>0.79166666666666663</v>
      </c>
      <c r="C6237" t="s">
        <v>349</v>
      </c>
      <c r="D6237">
        <v>2.61</v>
      </c>
      <c r="E6237">
        <v>3.53</v>
      </c>
      <c r="F6237">
        <v>6.87</v>
      </c>
      <c r="G6237">
        <v>2.99</v>
      </c>
      <c r="H6237" s="184">
        <f t="shared" ref="H6237:L6237" si="6800">H6213</f>
        <v>0.75</v>
      </c>
      <c r="I6237" s="185">
        <f t="shared" si="6800"/>
        <v>240</v>
      </c>
      <c r="J6237" s="185">
        <f t="shared" si="6800"/>
        <v>365</v>
      </c>
      <c r="K6237" s="185">
        <f t="shared" si="6800"/>
        <v>2842</v>
      </c>
      <c r="L6237" s="185">
        <f t="shared" si="6800"/>
        <v>1380</v>
      </c>
      <c r="M6237" s="147"/>
      <c r="N6237" s="143">
        <f t="shared" si="6774"/>
        <v>626.4</v>
      </c>
      <c r="O6237" s="143">
        <f t="shared" si="6770"/>
        <v>1288.4499999999998</v>
      </c>
      <c r="P6237" s="143">
        <f t="shared" si="6771"/>
        <v>19524.54</v>
      </c>
      <c r="Q6237" s="143">
        <f t="shared" si="6772"/>
        <v>4126.2000000000007</v>
      </c>
      <c r="R6237" s="188">
        <f t="shared" si="6775"/>
        <v>25565.59</v>
      </c>
      <c r="T6237">
        <v>60058.3</v>
      </c>
      <c r="U6237" s="190">
        <f t="shared" si="6776"/>
        <v>0.42567954803915525</v>
      </c>
    </row>
    <row r="6238" spans="1:21" x14ac:dyDescent="0.2">
      <c r="A6238" s="178">
        <v>42995</v>
      </c>
      <c r="B6238" s="179">
        <v>0.83333333333333337</v>
      </c>
      <c r="C6238" t="s">
        <v>349</v>
      </c>
      <c r="D6238">
        <v>1</v>
      </c>
      <c r="E6238">
        <v>2.44</v>
      </c>
      <c r="F6238">
        <v>5.4</v>
      </c>
      <c r="G6238">
        <v>1</v>
      </c>
      <c r="H6238" s="184">
        <f t="shared" ref="H6238:L6238" si="6801">H6214</f>
        <v>0.79166666666666663</v>
      </c>
      <c r="I6238" s="185">
        <f t="shared" si="6801"/>
        <v>320</v>
      </c>
      <c r="J6238" s="185">
        <f t="shared" si="6801"/>
        <v>214</v>
      </c>
      <c r="K6238" s="185">
        <f t="shared" si="6801"/>
        <v>2842</v>
      </c>
      <c r="L6238" s="185">
        <f t="shared" si="6801"/>
        <v>1426</v>
      </c>
      <c r="M6238" s="147"/>
      <c r="N6238" s="143">
        <f t="shared" si="6774"/>
        <v>320</v>
      </c>
      <c r="O6238" s="143">
        <f t="shared" si="6770"/>
        <v>522.16</v>
      </c>
      <c r="P6238" s="143">
        <f t="shared" si="6771"/>
        <v>15346.800000000001</v>
      </c>
      <c r="Q6238" s="143">
        <f t="shared" si="6772"/>
        <v>1426</v>
      </c>
      <c r="R6238" s="188">
        <f t="shared" si="6775"/>
        <v>17614.96</v>
      </c>
      <c r="T6238">
        <v>58313.16</v>
      </c>
      <c r="U6238" s="190">
        <f t="shared" si="6776"/>
        <v>0.30207520909516822</v>
      </c>
    </row>
    <row r="6239" spans="1:21" x14ac:dyDescent="0.2">
      <c r="A6239" s="178">
        <v>42995</v>
      </c>
      <c r="B6239" s="179">
        <v>0.875</v>
      </c>
      <c r="C6239" t="s">
        <v>349</v>
      </c>
      <c r="D6239">
        <v>4.76</v>
      </c>
      <c r="E6239">
        <v>2.5099999999999998</v>
      </c>
      <c r="F6239">
        <v>4.01</v>
      </c>
      <c r="G6239">
        <v>1</v>
      </c>
      <c r="H6239" s="184">
        <f t="shared" ref="H6239:L6239" si="6802">H6215</f>
        <v>0.83333333333333337</v>
      </c>
      <c r="I6239" s="185">
        <f t="shared" si="6802"/>
        <v>322</v>
      </c>
      <c r="J6239" s="185">
        <f t="shared" si="6802"/>
        <v>178</v>
      </c>
      <c r="K6239" s="185">
        <f t="shared" si="6802"/>
        <v>2842</v>
      </c>
      <c r="L6239" s="185">
        <f t="shared" si="6802"/>
        <v>1426</v>
      </c>
      <c r="M6239" s="147"/>
      <c r="N6239" s="143">
        <f t="shared" si="6774"/>
        <v>1532.72</v>
      </c>
      <c r="O6239" s="143">
        <f t="shared" si="6770"/>
        <v>446.78</v>
      </c>
      <c r="P6239" s="143">
        <f t="shared" si="6771"/>
        <v>11396.42</v>
      </c>
      <c r="Q6239" s="143">
        <f t="shared" si="6772"/>
        <v>1426</v>
      </c>
      <c r="R6239" s="188">
        <f t="shared" si="6775"/>
        <v>14801.92</v>
      </c>
      <c r="T6239">
        <v>56461.02</v>
      </c>
      <c r="U6239" s="190">
        <f t="shared" si="6776"/>
        <v>0.26216175336541919</v>
      </c>
    </row>
    <row r="6240" spans="1:21" x14ac:dyDescent="0.2">
      <c r="A6240" s="178">
        <v>42995</v>
      </c>
      <c r="B6240" s="179">
        <v>0.91666666666666663</v>
      </c>
      <c r="C6240" t="s">
        <v>349</v>
      </c>
      <c r="D6240">
        <v>8.11</v>
      </c>
      <c r="E6240">
        <v>3</v>
      </c>
      <c r="F6240">
        <v>4.04</v>
      </c>
      <c r="G6240">
        <v>2.99</v>
      </c>
      <c r="H6240" s="184">
        <f t="shared" ref="H6240:L6240" si="6803">H6216</f>
        <v>0.875</v>
      </c>
      <c r="I6240" s="185">
        <f t="shared" si="6803"/>
        <v>337</v>
      </c>
      <c r="J6240" s="185">
        <f t="shared" si="6803"/>
        <v>173</v>
      </c>
      <c r="K6240" s="185">
        <f t="shared" si="6803"/>
        <v>2842</v>
      </c>
      <c r="L6240" s="185">
        <f t="shared" si="6803"/>
        <v>1426</v>
      </c>
      <c r="M6240" s="147"/>
      <c r="N6240" s="143">
        <f t="shared" si="6774"/>
        <v>2733.0699999999997</v>
      </c>
      <c r="O6240" s="143">
        <f t="shared" si="6770"/>
        <v>519</v>
      </c>
      <c r="P6240" s="143">
        <f t="shared" si="6771"/>
        <v>11481.68</v>
      </c>
      <c r="Q6240" s="143">
        <f t="shared" si="6772"/>
        <v>4263.7400000000007</v>
      </c>
      <c r="R6240" s="188">
        <f t="shared" si="6775"/>
        <v>18997.490000000002</v>
      </c>
      <c r="T6240">
        <v>55347.61</v>
      </c>
      <c r="U6240" s="190">
        <f t="shared" si="6776"/>
        <v>0.34323957258497706</v>
      </c>
    </row>
    <row r="6241" spans="1:21" x14ac:dyDescent="0.2">
      <c r="A6241" s="178">
        <v>42995</v>
      </c>
      <c r="B6241" s="179">
        <v>0.95833333333333337</v>
      </c>
      <c r="C6241" t="s">
        <v>349</v>
      </c>
      <c r="D6241">
        <v>20</v>
      </c>
      <c r="E6241">
        <v>4.63</v>
      </c>
      <c r="F6241">
        <v>3</v>
      </c>
      <c r="G6241">
        <v>0.61</v>
      </c>
      <c r="H6241" s="184">
        <f t="shared" ref="H6241:L6241" si="6804">H6217</f>
        <v>0.91666666666666663</v>
      </c>
      <c r="I6241" s="185">
        <f t="shared" si="6804"/>
        <v>394</v>
      </c>
      <c r="J6241" s="185">
        <f t="shared" si="6804"/>
        <v>194</v>
      </c>
      <c r="K6241" s="185">
        <f t="shared" si="6804"/>
        <v>2842</v>
      </c>
      <c r="L6241" s="185">
        <f t="shared" si="6804"/>
        <v>1426</v>
      </c>
      <c r="M6241" s="147"/>
      <c r="N6241" s="143">
        <f t="shared" si="6774"/>
        <v>7880</v>
      </c>
      <c r="O6241" s="143">
        <f t="shared" si="6770"/>
        <v>898.22</v>
      </c>
      <c r="P6241" s="143">
        <f t="shared" si="6771"/>
        <v>8526</v>
      </c>
      <c r="Q6241" s="143">
        <f t="shared" si="6772"/>
        <v>869.86</v>
      </c>
      <c r="R6241" s="188">
        <f t="shared" si="6775"/>
        <v>18174.080000000002</v>
      </c>
      <c r="T6241">
        <v>52405.22</v>
      </c>
      <c r="U6241" s="190">
        <f t="shared" si="6776"/>
        <v>0.34679904024828062</v>
      </c>
    </row>
    <row r="6242" spans="1:21" x14ac:dyDescent="0.2">
      <c r="A6242" s="178">
        <v>42995</v>
      </c>
      <c r="B6242" s="180">
        <v>1</v>
      </c>
      <c r="C6242" t="s">
        <v>349</v>
      </c>
      <c r="D6242">
        <v>20</v>
      </c>
      <c r="E6242">
        <v>5</v>
      </c>
      <c r="F6242">
        <v>2.5</v>
      </c>
      <c r="G6242">
        <v>0.56000000000000005</v>
      </c>
      <c r="H6242" s="184">
        <f t="shared" ref="H6242:L6242" si="6805">H6218</f>
        <v>0.95833333333333337</v>
      </c>
      <c r="I6242" s="185">
        <f t="shared" si="6805"/>
        <v>389</v>
      </c>
      <c r="J6242" s="185">
        <f t="shared" si="6805"/>
        <v>265</v>
      </c>
      <c r="K6242" s="185">
        <f t="shared" si="6805"/>
        <v>2985</v>
      </c>
      <c r="L6242" s="185">
        <f t="shared" si="6805"/>
        <v>1111</v>
      </c>
      <c r="M6242" s="147"/>
      <c r="N6242" s="143">
        <f t="shared" si="6774"/>
        <v>7780</v>
      </c>
      <c r="O6242" s="143">
        <f t="shared" si="6770"/>
        <v>1325</v>
      </c>
      <c r="P6242" s="143">
        <f t="shared" si="6771"/>
        <v>7462.5</v>
      </c>
      <c r="Q6242" s="143">
        <f t="shared" si="6772"/>
        <v>622.16000000000008</v>
      </c>
      <c r="R6242" s="188">
        <f t="shared" si="6775"/>
        <v>17189.66</v>
      </c>
      <c r="T6242">
        <v>48303.24</v>
      </c>
      <c r="U6242" s="190">
        <f t="shared" si="6776"/>
        <v>0.35586970977516208</v>
      </c>
    </row>
    <row r="6243" spans="1:21" x14ac:dyDescent="0.2">
      <c r="A6243" s="178">
        <v>42996</v>
      </c>
      <c r="B6243" s="179">
        <v>4.1666666666666664E-2</v>
      </c>
      <c r="C6243" t="s">
        <v>349</v>
      </c>
      <c r="D6243">
        <v>3</v>
      </c>
      <c r="E6243">
        <v>3.11</v>
      </c>
      <c r="F6243">
        <v>2.2000000000000002</v>
      </c>
      <c r="G6243">
        <v>0.45</v>
      </c>
      <c r="H6243" s="184">
        <f t="shared" ref="H6243:L6243" si="6806">H6219</f>
        <v>1</v>
      </c>
      <c r="I6243" s="185">
        <f t="shared" si="6806"/>
        <v>362</v>
      </c>
      <c r="J6243" s="185">
        <f t="shared" si="6806"/>
        <v>243</v>
      </c>
      <c r="K6243" s="185">
        <f t="shared" si="6806"/>
        <v>2985</v>
      </c>
      <c r="L6243" s="185">
        <f t="shared" si="6806"/>
        <v>1111</v>
      </c>
      <c r="M6243" s="147"/>
      <c r="N6243" s="143">
        <f t="shared" si="6774"/>
        <v>1086</v>
      </c>
      <c r="O6243" s="143">
        <f t="shared" si="6770"/>
        <v>755.73</v>
      </c>
      <c r="P6243" s="143">
        <f t="shared" si="6771"/>
        <v>6567.0000000000009</v>
      </c>
      <c r="Q6243" s="143">
        <f t="shared" si="6772"/>
        <v>499.95</v>
      </c>
      <c r="R6243" s="188">
        <f t="shared" si="6775"/>
        <v>8908.6800000000021</v>
      </c>
      <c r="T6243">
        <v>44066.62</v>
      </c>
      <c r="U6243" s="190">
        <f t="shared" si="6776"/>
        <v>0.20216390546858373</v>
      </c>
    </row>
    <row r="6244" spans="1:21" x14ac:dyDescent="0.2">
      <c r="A6244" s="178">
        <v>42996</v>
      </c>
      <c r="B6244" s="179">
        <v>8.3333333333333329E-2</v>
      </c>
      <c r="C6244" t="s">
        <v>349</v>
      </c>
      <c r="D6244">
        <v>3</v>
      </c>
      <c r="E6244">
        <v>2.0499999999999998</v>
      </c>
      <c r="F6244">
        <v>2.0499999999999998</v>
      </c>
      <c r="G6244">
        <v>0.5</v>
      </c>
      <c r="H6244" s="184">
        <f t="shared" ref="H6244:L6244" si="6807">H6220</f>
        <v>4.1666666666666664E-2</v>
      </c>
      <c r="I6244" s="185">
        <f t="shared" si="6807"/>
        <v>294</v>
      </c>
      <c r="J6244" s="185">
        <f t="shared" si="6807"/>
        <v>212</v>
      </c>
      <c r="K6244" s="185">
        <f t="shared" si="6807"/>
        <v>2985</v>
      </c>
      <c r="L6244" s="185">
        <f t="shared" si="6807"/>
        <v>1111</v>
      </c>
      <c r="M6244" s="147"/>
      <c r="N6244" s="143">
        <f t="shared" si="6774"/>
        <v>882</v>
      </c>
      <c r="O6244" s="143">
        <f t="shared" si="6770"/>
        <v>434.59999999999997</v>
      </c>
      <c r="P6244" s="143">
        <f t="shared" si="6771"/>
        <v>6119.2499999999991</v>
      </c>
      <c r="Q6244" s="143">
        <f t="shared" si="6772"/>
        <v>555.5</v>
      </c>
      <c r="R6244" s="188">
        <f t="shared" si="6775"/>
        <v>7991.3499999999985</v>
      </c>
      <c r="T6244">
        <v>40782.54</v>
      </c>
      <c r="U6244" s="190">
        <f t="shared" si="6776"/>
        <v>0.19595027676059407</v>
      </c>
    </row>
    <row r="6245" spans="1:21" x14ac:dyDescent="0.2">
      <c r="A6245" s="178">
        <v>42996</v>
      </c>
      <c r="B6245" s="179">
        <v>0.125</v>
      </c>
      <c r="C6245" t="s">
        <v>349</v>
      </c>
      <c r="D6245">
        <v>3</v>
      </c>
      <c r="E6245">
        <v>1.85</v>
      </c>
      <c r="F6245">
        <v>2.0499999999999998</v>
      </c>
      <c r="G6245">
        <v>0.97</v>
      </c>
      <c r="H6245" s="184">
        <f t="shared" ref="H6245:L6245" si="6808">H6221</f>
        <v>8.3333333333333329E-2</v>
      </c>
      <c r="I6245" s="185">
        <f t="shared" si="6808"/>
        <v>236</v>
      </c>
      <c r="J6245" s="185">
        <f t="shared" si="6808"/>
        <v>179</v>
      </c>
      <c r="K6245" s="185">
        <f t="shared" si="6808"/>
        <v>2985</v>
      </c>
      <c r="L6245" s="185">
        <f t="shared" si="6808"/>
        <v>1111</v>
      </c>
      <c r="M6245" s="147"/>
      <c r="N6245" s="143">
        <f t="shared" si="6774"/>
        <v>708</v>
      </c>
      <c r="O6245" s="143">
        <f t="shared" si="6770"/>
        <v>331.15000000000003</v>
      </c>
      <c r="P6245" s="143">
        <f t="shared" si="6771"/>
        <v>6119.2499999999991</v>
      </c>
      <c r="Q6245" s="143">
        <f t="shared" si="6772"/>
        <v>1077.67</v>
      </c>
      <c r="R6245" s="188">
        <f t="shared" si="6775"/>
        <v>8236.07</v>
      </c>
      <c r="T6245">
        <v>38529.040000000001</v>
      </c>
      <c r="U6245" s="190">
        <f t="shared" si="6776"/>
        <v>0.21376265798473046</v>
      </c>
    </row>
    <row r="6246" spans="1:21" x14ac:dyDescent="0.2">
      <c r="A6246" s="178">
        <v>42996</v>
      </c>
      <c r="B6246" s="179">
        <v>0.16666666666666666</v>
      </c>
      <c r="C6246" t="s">
        <v>349</v>
      </c>
      <c r="D6246">
        <v>3</v>
      </c>
      <c r="E6246">
        <v>1.85</v>
      </c>
      <c r="F6246">
        <v>2.0499999999999998</v>
      </c>
      <c r="G6246">
        <v>0.97</v>
      </c>
      <c r="H6246" s="184">
        <f t="shared" ref="H6246:L6246" si="6809">H6222</f>
        <v>0.125</v>
      </c>
      <c r="I6246" s="185">
        <f t="shared" si="6809"/>
        <v>201</v>
      </c>
      <c r="J6246" s="185">
        <f t="shared" si="6809"/>
        <v>205</v>
      </c>
      <c r="K6246" s="185">
        <f t="shared" si="6809"/>
        <v>2985</v>
      </c>
      <c r="L6246" s="185">
        <f t="shared" si="6809"/>
        <v>1717</v>
      </c>
      <c r="M6246" s="147"/>
      <c r="N6246" s="143">
        <f t="shared" si="6774"/>
        <v>603</v>
      </c>
      <c r="O6246" s="143">
        <f t="shared" si="6770"/>
        <v>379.25</v>
      </c>
      <c r="P6246" s="143">
        <f t="shared" si="6771"/>
        <v>6119.2499999999991</v>
      </c>
      <c r="Q6246" s="143">
        <f t="shared" si="6772"/>
        <v>1665.49</v>
      </c>
      <c r="R6246" s="188">
        <f t="shared" si="6775"/>
        <v>8766.99</v>
      </c>
      <c r="T6246">
        <v>37019.85</v>
      </c>
      <c r="U6246" s="190">
        <f t="shared" si="6776"/>
        <v>0.23681862568324832</v>
      </c>
    </row>
    <row r="6247" spans="1:21" x14ac:dyDescent="0.2">
      <c r="A6247" s="178">
        <v>42996</v>
      </c>
      <c r="B6247" s="179">
        <v>0.20833333333333334</v>
      </c>
      <c r="C6247" t="s">
        <v>349</v>
      </c>
      <c r="D6247">
        <v>3</v>
      </c>
      <c r="E6247">
        <v>2.11</v>
      </c>
      <c r="F6247">
        <v>2.0499999999999998</v>
      </c>
      <c r="G6247">
        <v>0.97</v>
      </c>
      <c r="H6247" s="184">
        <f t="shared" ref="H6247:L6247" si="6810">H6223</f>
        <v>0.16666666666666666</v>
      </c>
      <c r="I6247" s="185">
        <f t="shared" si="6810"/>
        <v>185</v>
      </c>
      <c r="J6247" s="185">
        <f t="shared" si="6810"/>
        <v>205</v>
      </c>
      <c r="K6247" s="185">
        <f t="shared" si="6810"/>
        <v>2985</v>
      </c>
      <c r="L6247" s="185">
        <f t="shared" si="6810"/>
        <v>1717</v>
      </c>
      <c r="M6247" s="147"/>
      <c r="N6247" s="143">
        <f t="shared" si="6774"/>
        <v>555</v>
      </c>
      <c r="O6247" s="143">
        <f t="shared" si="6770"/>
        <v>432.54999999999995</v>
      </c>
      <c r="P6247" s="143">
        <f t="shared" si="6771"/>
        <v>6119.2499999999991</v>
      </c>
      <c r="Q6247" s="143">
        <f t="shared" si="6772"/>
        <v>1665.49</v>
      </c>
      <c r="R6247" s="188">
        <f t="shared" si="6775"/>
        <v>8772.2899999999991</v>
      </c>
      <c r="T6247">
        <v>36150.550000000003</v>
      </c>
      <c r="U6247" s="190">
        <f t="shared" si="6776"/>
        <v>0.24265993186825646</v>
      </c>
    </row>
    <row r="6248" spans="1:21" x14ac:dyDescent="0.2">
      <c r="A6248" s="178">
        <v>42996</v>
      </c>
      <c r="B6248" s="179">
        <v>0.25</v>
      </c>
      <c r="C6248" t="s">
        <v>349</v>
      </c>
      <c r="D6248">
        <v>3</v>
      </c>
      <c r="E6248">
        <v>5</v>
      </c>
      <c r="F6248">
        <v>2.5</v>
      </c>
      <c r="G6248">
        <v>0.97</v>
      </c>
      <c r="H6248" s="184">
        <f t="shared" ref="H6248:L6248" si="6811">H6224</f>
        <v>0.20833333333333334</v>
      </c>
      <c r="I6248" s="185">
        <f t="shared" si="6811"/>
        <v>207</v>
      </c>
      <c r="J6248" s="185">
        <f t="shared" si="6811"/>
        <v>283</v>
      </c>
      <c r="K6248" s="185">
        <f t="shared" si="6811"/>
        <v>2985</v>
      </c>
      <c r="L6248" s="185">
        <f t="shared" si="6811"/>
        <v>1717</v>
      </c>
      <c r="M6248" s="147"/>
      <c r="N6248" s="143">
        <f t="shared" si="6774"/>
        <v>621</v>
      </c>
      <c r="O6248" s="143">
        <f t="shared" si="6770"/>
        <v>1415</v>
      </c>
      <c r="P6248" s="143">
        <f t="shared" si="6771"/>
        <v>7462.5</v>
      </c>
      <c r="Q6248" s="143">
        <f t="shared" si="6772"/>
        <v>1665.49</v>
      </c>
      <c r="R6248" s="188">
        <f t="shared" si="6775"/>
        <v>11163.99</v>
      </c>
      <c r="T6248">
        <v>36287.589999999997</v>
      </c>
      <c r="U6248" s="190">
        <f t="shared" si="6776"/>
        <v>0.30765311226234648</v>
      </c>
    </row>
    <row r="6249" spans="1:21" x14ac:dyDescent="0.2">
      <c r="A6249" s="178">
        <v>42996</v>
      </c>
      <c r="B6249" s="179">
        <v>0.29166666666666669</v>
      </c>
      <c r="C6249" t="s">
        <v>349</v>
      </c>
      <c r="D6249">
        <v>3.5</v>
      </c>
      <c r="E6249">
        <v>8.61</v>
      </c>
      <c r="F6249">
        <v>2.5</v>
      </c>
      <c r="G6249">
        <v>2</v>
      </c>
      <c r="H6249" s="184">
        <f t="shared" ref="H6249:L6249" si="6812">H6225</f>
        <v>0.25</v>
      </c>
      <c r="I6249" s="185">
        <f t="shared" si="6812"/>
        <v>327</v>
      </c>
      <c r="J6249" s="185">
        <f t="shared" si="6812"/>
        <v>438</v>
      </c>
      <c r="K6249" s="185">
        <f t="shared" si="6812"/>
        <v>2985</v>
      </c>
      <c r="L6249" s="185">
        <f t="shared" si="6812"/>
        <v>1717</v>
      </c>
      <c r="M6249" s="147"/>
      <c r="N6249" s="143">
        <f t="shared" si="6774"/>
        <v>1144.5</v>
      </c>
      <c r="O6249" s="143">
        <f t="shared" si="6770"/>
        <v>3771.18</v>
      </c>
      <c r="P6249" s="143">
        <f t="shared" si="6771"/>
        <v>7462.5</v>
      </c>
      <c r="Q6249" s="143">
        <f t="shared" si="6772"/>
        <v>3434</v>
      </c>
      <c r="R6249" s="188">
        <f t="shared" si="6775"/>
        <v>15812.18</v>
      </c>
      <c r="T6249">
        <v>38074.32</v>
      </c>
      <c r="U6249" s="190">
        <f t="shared" si="6776"/>
        <v>0.41529776500276305</v>
      </c>
    </row>
    <row r="6250" spans="1:21" x14ac:dyDescent="0.2">
      <c r="A6250" s="178">
        <v>42996</v>
      </c>
      <c r="B6250" s="179">
        <v>0.33333333333333331</v>
      </c>
      <c r="C6250" t="s">
        <v>349</v>
      </c>
      <c r="D6250">
        <v>2.62</v>
      </c>
      <c r="E6250">
        <v>2.61</v>
      </c>
      <c r="F6250">
        <v>2.61</v>
      </c>
      <c r="G6250">
        <v>2</v>
      </c>
      <c r="H6250" s="184">
        <f t="shared" ref="H6250:L6250" si="6813">H6226</f>
        <v>0.29166666666666669</v>
      </c>
      <c r="I6250" s="185">
        <f t="shared" si="6813"/>
        <v>249</v>
      </c>
      <c r="J6250" s="185">
        <f t="shared" si="6813"/>
        <v>556</v>
      </c>
      <c r="K6250" s="185">
        <f t="shared" si="6813"/>
        <v>2872</v>
      </c>
      <c r="L6250" s="185">
        <f t="shared" si="6813"/>
        <v>2219</v>
      </c>
      <c r="M6250" s="147"/>
      <c r="N6250" s="143">
        <f t="shared" si="6774"/>
        <v>652.38</v>
      </c>
      <c r="O6250" s="143">
        <f t="shared" si="6770"/>
        <v>1451.1599999999999</v>
      </c>
      <c r="P6250" s="143">
        <f t="shared" si="6771"/>
        <v>7495.92</v>
      </c>
      <c r="Q6250" s="143">
        <f t="shared" si="6772"/>
        <v>4438</v>
      </c>
      <c r="R6250" s="188">
        <f t="shared" si="6775"/>
        <v>14037.46</v>
      </c>
      <c r="T6250">
        <v>41245.089999999997</v>
      </c>
      <c r="U6250" s="190">
        <f t="shared" si="6776"/>
        <v>0.34034257168550247</v>
      </c>
    </row>
    <row r="6251" spans="1:21" x14ac:dyDescent="0.2">
      <c r="A6251" s="178">
        <v>42996</v>
      </c>
      <c r="B6251" s="179">
        <v>0.375</v>
      </c>
      <c r="C6251" t="s">
        <v>349</v>
      </c>
      <c r="D6251">
        <v>6.44</v>
      </c>
      <c r="E6251">
        <v>3.12</v>
      </c>
      <c r="F6251">
        <v>3.01</v>
      </c>
      <c r="G6251">
        <v>2.82</v>
      </c>
      <c r="H6251" s="184">
        <f t="shared" ref="H6251:L6251" si="6814">H6227</f>
        <v>0.33333333333333331</v>
      </c>
      <c r="I6251" s="185">
        <f t="shared" si="6814"/>
        <v>256</v>
      </c>
      <c r="J6251" s="185">
        <f t="shared" si="6814"/>
        <v>306</v>
      </c>
      <c r="K6251" s="185">
        <f t="shared" si="6814"/>
        <v>2872</v>
      </c>
      <c r="L6251" s="185">
        <f t="shared" si="6814"/>
        <v>2219</v>
      </c>
      <c r="M6251" s="147"/>
      <c r="N6251" s="143">
        <f t="shared" si="6774"/>
        <v>1648.64</v>
      </c>
      <c r="O6251" s="143">
        <f t="shared" si="6770"/>
        <v>954.72</v>
      </c>
      <c r="P6251" s="143">
        <f t="shared" si="6771"/>
        <v>8644.7199999999993</v>
      </c>
      <c r="Q6251" s="143">
        <f t="shared" si="6772"/>
        <v>6257.58</v>
      </c>
      <c r="R6251" s="188">
        <f t="shared" si="6775"/>
        <v>17505.66</v>
      </c>
      <c r="T6251">
        <v>42087.11</v>
      </c>
      <c r="U6251" s="190">
        <f t="shared" si="6776"/>
        <v>0.4159387517936014</v>
      </c>
    </row>
    <row r="6252" spans="1:21" x14ac:dyDescent="0.2">
      <c r="A6252" s="178">
        <v>42996</v>
      </c>
      <c r="B6252" s="179">
        <v>0.41666666666666669</v>
      </c>
      <c r="C6252" t="s">
        <v>349</v>
      </c>
      <c r="D6252">
        <v>8.25</v>
      </c>
      <c r="E6252">
        <v>3</v>
      </c>
      <c r="F6252">
        <v>3</v>
      </c>
      <c r="G6252">
        <v>2.7</v>
      </c>
      <c r="H6252" s="184">
        <f t="shared" ref="H6252:L6252" si="6815">H6228</f>
        <v>0.375</v>
      </c>
      <c r="I6252" s="185">
        <f t="shared" si="6815"/>
        <v>156</v>
      </c>
      <c r="J6252" s="185">
        <f t="shared" si="6815"/>
        <v>343</v>
      </c>
      <c r="K6252" s="185">
        <f t="shared" si="6815"/>
        <v>2872</v>
      </c>
      <c r="L6252" s="185">
        <f t="shared" si="6815"/>
        <v>2219</v>
      </c>
      <c r="M6252" s="147"/>
      <c r="N6252" s="143">
        <f t="shared" si="6774"/>
        <v>1287</v>
      </c>
      <c r="O6252" s="143">
        <f t="shared" si="6770"/>
        <v>1029</v>
      </c>
      <c r="P6252" s="143">
        <f t="shared" si="6771"/>
        <v>8616</v>
      </c>
      <c r="Q6252" s="143">
        <f t="shared" si="6772"/>
        <v>5991.3</v>
      </c>
      <c r="R6252" s="188">
        <f t="shared" si="6775"/>
        <v>16923.3</v>
      </c>
      <c r="T6252">
        <v>43205.37</v>
      </c>
      <c r="U6252" s="190">
        <f t="shared" si="6776"/>
        <v>0.39169436576981054</v>
      </c>
    </row>
    <row r="6253" spans="1:21" x14ac:dyDescent="0.2">
      <c r="A6253" s="178">
        <v>42996</v>
      </c>
      <c r="B6253" s="179">
        <v>0.45833333333333331</v>
      </c>
      <c r="C6253" t="s">
        <v>349</v>
      </c>
      <c r="D6253">
        <v>2.61</v>
      </c>
      <c r="E6253">
        <v>3</v>
      </c>
      <c r="F6253">
        <v>3</v>
      </c>
      <c r="G6253">
        <v>2.99</v>
      </c>
      <c r="H6253" s="184">
        <f t="shared" ref="H6253:L6253" si="6816">H6229</f>
        <v>0.41666666666666669</v>
      </c>
      <c r="I6253" s="185">
        <f t="shared" si="6816"/>
        <v>196</v>
      </c>
      <c r="J6253" s="185">
        <f t="shared" si="6816"/>
        <v>315</v>
      </c>
      <c r="K6253" s="185">
        <f t="shared" si="6816"/>
        <v>2872</v>
      </c>
      <c r="L6253" s="185">
        <f t="shared" si="6816"/>
        <v>2219</v>
      </c>
      <c r="M6253" s="147"/>
      <c r="N6253" s="143">
        <f t="shared" si="6774"/>
        <v>511.56</v>
      </c>
      <c r="O6253" s="143">
        <f t="shared" si="6770"/>
        <v>945</v>
      </c>
      <c r="P6253" s="143">
        <f t="shared" si="6771"/>
        <v>8616</v>
      </c>
      <c r="Q6253" s="143">
        <f t="shared" si="6772"/>
        <v>6634.81</v>
      </c>
      <c r="R6253" s="188">
        <f t="shared" si="6775"/>
        <v>16707.37</v>
      </c>
      <c r="T6253">
        <v>45942.11</v>
      </c>
      <c r="U6253" s="190">
        <f t="shared" si="6776"/>
        <v>0.36366135556246759</v>
      </c>
    </row>
    <row r="6254" spans="1:21" x14ac:dyDescent="0.2">
      <c r="A6254" s="178">
        <v>42996</v>
      </c>
      <c r="B6254" s="179">
        <v>0.5</v>
      </c>
      <c r="C6254" t="s">
        <v>349</v>
      </c>
      <c r="D6254">
        <v>0.73</v>
      </c>
      <c r="E6254">
        <v>4.51</v>
      </c>
      <c r="F6254">
        <v>5.07</v>
      </c>
      <c r="G6254">
        <v>4.74</v>
      </c>
      <c r="H6254" s="184">
        <f t="shared" ref="H6254:L6254" si="6817">H6230</f>
        <v>0.45833333333333331</v>
      </c>
      <c r="I6254" s="185">
        <f t="shared" si="6817"/>
        <v>226</v>
      </c>
      <c r="J6254" s="185">
        <f t="shared" si="6817"/>
        <v>326</v>
      </c>
      <c r="K6254" s="185">
        <f t="shared" si="6817"/>
        <v>2842</v>
      </c>
      <c r="L6254" s="185">
        <f t="shared" si="6817"/>
        <v>1635</v>
      </c>
      <c r="M6254" s="147"/>
      <c r="N6254" s="143">
        <f t="shared" si="6774"/>
        <v>164.98</v>
      </c>
      <c r="O6254" s="143">
        <f t="shared" si="6770"/>
        <v>1470.26</v>
      </c>
      <c r="P6254" s="143">
        <f t="shared" si="6771"/>
        <v>14408.94</v>
      </c>
      <c r="Q6254" s="143">
        <f t="shared" si="6772"/>
        <v>7749.9000000000005</v>
      </c>
      <c r="R6254" s="188">
        <f t="shared" si="6775"/>
        <v>23794.080000000002</v>
      </c>
      <c r="T6254">
        <v>49347.49</v>
      </c>
      <c r="U6254" s="190">
        <f t="shared" si="6776"/>
        <v>0.4821740680225074</v>
      </c>
    </row>
    <row r="6255" spans="1:21" x14ac:dyDescent="0.2">
      <c r="A6255" s="178">
        <v>42996</v>
      </c>
      <c r="B6255" s="179">
        <v>0.54166666666666663</v>
      </c>
      <c r="C6255" t="s">
        <v>349</v>
      </c>
      <c r="D6255">
        <v>1</v>
      </c>
      <c r="E6255">
        <v>4.12</v>
      </c>
      <c r="F6255">
        <v>4.96</v>
      </c>
      <c r="G6255">
        <v>4.9000000000000004</v>
      </c>
      <c r="H6255" s="184">
        <f t="shared" ref="H6255:L6255" si="6818">H6231</f>
        <v>0.5</v>
      </c>
      <c r="I6255" s="185">
        <f t="shared" si="6818"/>
        <v>222</v>
      </c>
      <c r="J6255" s="185">
        <f t="shared" si="6818"/>
        <v>319</v>
      </c>
      <c r="K6255" s="185">
        <f t="shared" si="6818"/>
        <v>2842</v>
      </c>
      <c r="L6255" s="185">
        <f t="shared" si="6818"/>
        <v>1635</v>
      </c>
      <c r="M6255" s="147"/>
      <c r="N6255" s="143">
        <f t="shared" si="6774"/>
        <v>222</v>
      </c>
      <c r="O6255" s="143">
        <f t="shared" si="6770"/>
        <v>1314.28</v>
      </c>
      <c r="P6255" s="143">
        <f t="shared" si="6771"/>
        <v>14096.32</v>
      </c>
      <c r="Q6255" s="143">
        <f t="shared" si="6772"/>
        <v>8011.5000000000009</v>
      </c>
      <c r="R6255" s="188">
        <f t="shared" si="6775"/>
        <v>23644.100000000002</v>
      </c>
      <c r="T6255">
        <v>52755.8</v>
      </c>
      <c r="U6255" s="190">
        <f t="shared" si="6776"/>
        <v>0.44818010531543451</v>
      </c>
    </row>
    <row r="6256" spans="1:21" x14ac:dyDescent="0.2">
      <c r="A6256" s="178">
        <v>42996</v>
      </c>
      <c r="B6256" s="179">
        <v>0.58333333333333337</v>
      </c>
      <c r="C6256" t="s">
        <v>349</v>
      </c>
      <c r="D6256">
        <v>1</v>
      </c>
      <c r="E6256">
        <v>11.4</v>
      </c>
      <c r="F6256">
        <v>12.9</v>
      </c>
      <c r="G6256">
        <v>7.93</v>
      </c>
      <c r="H6256" s="184">
        <f t="shared" ref="H6256:L6256" si="6819">H6232</f>
        <v>0.54166666666666663</v>
      </c>
      <c r="I6256" s="185">
        <f t="shared" si="6819"/>
        <v>195</v>
      </c>
      <c r="J6256" s="185">
        <f t="shared" si="6819"/>
        <v>299</v>
      </c>
      <c r="K6256" s="185">
        <f t="shared" si="6819"/>
        <v>2842</v>
      </c>
      <c r="L6256" s="185">
        <f t="shared" si="6819"/>
        <v>1635</v>
      </c>
      <c r="M6256" s="147"/>
      <c r="N6256" s="143">
        <f t="shared" si="6774"/>
        <v>195</v>
      </c>
      <c r="O6256" s="143">
        <f t="shared" si="6770"/>
        <v>3408.6</v>
      </c>
      <c r="P6256" s="143">
        <f t="shared" si="6771"/>
        <v>36661.800000000003</v>
      </c>
      <c r="Q6256" s="143">
        <f t="shared" si="6772"/>
        <v>12965.55</v>
      </c>
      <c r="R6256" s="188">
        <f t="shared" si="6775"/>
        <v>53230.95</v>
      </c>
      <c r="T6256">
        <v>55614.92</v>
      </c>
      <c r="U6256" s="190">
        <f t="shared" si="6776"/>
        <v>0.9571343445248145</v>
      </c>
    </row>
    <row r="6257" spans="1:21" x14ac:dyDescent="0.2">
      <c r="A6257" s="178">
        <v>42996</v>
      </c>
      <c r="B6257" s="179">
        <v>0.625</v>
      </c>
      <c r="C6257" t="s">
        <v>349</v>
      </c>
      <c r="D6257">
        <v>1.64</v>
      </c>
      <c r="E6257">
        <v>8.5399999999999991</v>
      </c>
      <c r="F6257">
        <v>14.74</v>
      </c>
      <c r="G6257">
        <v>1</v>
      </c>
      <c r="H6257" s="184">
        <f t="shared" ref="H6257:L6257" si="6820">H6233</f>
        <v>0.58333333333333337</v>
      </c>
      <c r="I6257" s="185">
        <f t="shared" si="6820"/>
        <v>205</v>
      </c>
      <c r="J6257" s="185">
        <f t="shared" si="6820"/>
        <v>237</v>
      </c>
      <c r="K6257" s="185">
        <f t="shared" si="6820"/>
        <v>2842</v>
      </c>
      <c r="L6257" s="185">
        <f t="shared" si="6820"/>
        <v>1635</v>
      </c>
      <c r="M6257" s="147"/>
      <c r="N6257" s="143">
        <f t="shared" si="6774"/>
        <v>336.2</v>
      </c>
      <c r="O6257" s="143">
        <f t="shared" si="6770"/>
        <v>2023.9799999999998</v>
      </c>
      <c r="P6257" s="143">
        <f t="shared" si="6771"/>
        <v>41891.08</v>
      </c>
      <c r="Q6257" s="143">
        <f t="shared" si="6772"/>
        <v>1635</v>
      </c>
      <c r="R6257" s="188">
        <f t="shared" si="6775"/>
        <v>45886.26</v>
      </c>
      <c r="T6257">
        <v>58086.44</v>
      </c>
      <c r="U6257" s="190">
        <f t="shared" si="6776"/>
        <v>0.78996509340217791</v>
      </c>
    </row>
    <row r="6258" spans="1:21" x14ac:dyDescent="0.2">
      <c r="A6258" s="178">
        <v>42996</v>
      </c>
      <c r="B6258" s="179">
        <v>0.66666666666666663</v>
      </c>
      <c r="C6258" t="s">
        <v>349</v>
      </c>
      <c r="D6258">
        <v>2.0299999999999998</v>
      </c>
      <c r="E6258">
        <v>17.440000000000001</v>
      </c>
      <c r="F6258">
        <v>27</v>
      </c>
      <c r="G6258">
        <v>1.36</v>
      </c>
      <c r="H6258" s="184">
        <f t="shared" ref="H6258:L6258" si="6821">H6234</f>
        <v>0.625</v>
      </c>
      <c r="I6258" s="185">
        <f t="shared" si="6821"/>
        <v>212</v>
      </c>
      <c r="J6258" s="185">
        <f t="shared" si="6821"/>
        <v>213</v>
      </c>
      <c r="K6258" s="185">
        <f t="shared" si="6821"/>
        <v>2842</v>
      </c>
      <c r="L6258" s="185">
        <f t="shared" si="6821"/>
        <v>1380</v>
      </c>
      <c r="M6258" s="147"/>
      <c r="N6258" s="143">
        <f t="shared" si="6774"/>
        <v>430.35999999999996</v>
      </c>
      <c r="O6258" s="143">
        <f t="shared" si="6770"/>
        <v>3714.7200000000003</v>
      </c>
      <c r="P6258" s="143">
        <f t="shared" si="6771"/>
        <v>76734</v>
      </c>
      <c r="Q6258" s="143">
        <f t="shared" si="6772"/>
        <v>1876.8000000000002</v>
      </c>
      <c r="R6258" s="188">
        <f t="shared" si="6775"/>
        <v>82755.88</v>
      </c>
      <c r="T6258">
        <v>59822.559999999998</v>
      </c>
      <c r="U6258" s="190">
        <f t="shared" si="6776"/>
        <v>1.3833557106215448</v>
      </c>
    </row>
    <row r="6259" spans="1:21" x14ac:dyDescent="0.2">
      <c r="A6259" s="178">
        <v>42996</v>
      </c>
      <c r="B6259" s="179">
        <v>0.70833333333333337</v>
      </c>
      <c r="C6259" t="s">
        <v>349</v>
      </c>
      <c r="D6259">
        <v>2.11</v>
      </c>
      <c r="E6259">
        <v>16.97</v>
      </c>
      <c r="F6259">
        <v>23.92</v>
      </c>
      <c r="G6259">
        <v>1.25</v>
      </c>
      <c r="H6259" s="184">
        <f t="shared" ref="H6259:L6259" si="6822">H6235</f>
        <v>0.66666666666666663</v>
      </c>
      <c r="I6259" s="185">
        <f t="shared" si="6822"/>
        <v>191</v>
      </c>
      <c r="J6259" s="185">
        <f t="shared" si="6822"/>
        <v>237</v>
      </c>
      <c r="K6259" s="185">
        <f t="shared" si="6822"/>
        <v>2842</v>
      </c>
      <c r="L6259" s="185">
        <f t="shared" si="6822"/>
        <v>1380</v>
      </c>
      <c r="M6259" s="147"/>
      <c r="N6259" s="143">
        <f t="shared" si="6774"/>
        <v>403.01</v>
      </c>
      <c r="O6259" s="143">
        <f t="shared" si="6770"/>
        <v>4021.89</v>
      </c>
      <c r="P6259" s="143">
        <f t="shared" si="6771"/>
        <v>67980.639999999999</v>
      </c>
      <c r="Q6259" s="143">
        <f t="shared" si="6772"/>
        <v>1725</v>
      </c>
      <c r="R6259" s="188">
        <f t="shared" si="6775"/>
        <v>74130.539999999994</v>
      </c>
      <c r="T6259">
        <v>60650.89</v>
      </c>
      <c r="U6259" s="190">
        <f t="shared" si="6776"/>
        <v>1.2222498301343969</v>
      </c>
    </row>
    <row r="6260" spans="1:21" x14ac:dyDescent="0.2">
      <c r="A6260" s="178">
        <v>42996</v>
      </c>
      <c r="B6260" s="179">
        <v>0.75</v>
      </c>
      <c r="C6260" t="s">
        <v>349</v>
      </c>
      <c r="D6260">
        <v>2.2599999999999998</v>
      </c>
      <c r="E6260">
        <v>6.4</v>
      </c>
      <c r="F6260">
        <v>11.11</v>
      </c>
      <c r="G6260">
        <v>1</v>
      </c>
      <c r="H6260" s="184">
        <f t="shared" ref="H6260:L6260" si="6823">H6236</f>
        <v>0.70833333333333337</v>
      </c>
      <c r="I6260" s="185">
        <f t="shared" si="6823"/>
        <v>218</v>
      </c>
      <c r="J6260" s="185">
        <f t="shared" si="6823"/>
        <v>258</v>
      </c>
      <c r="K6260" s="185">
        <f t="shared" si="6823"/>
        <v>2842</v>
      </c>
      <c r="L6260" s="185">
        <f t="shared" si="6823"/>
        <v>1380</v>
      </c>
      <c r="M6260" s="147"/>
      <c r="N6260" s="143">
        <f t="shared" si="6774"/>
        <v>492.67999999999995</v>
      </c>
      <c r="O6260" s="143">
        <f t="shared" si="6770"/>
        <v>1651.2</v>
      </c>
      <c r="P6260" s="143">
        <f t="shared" si="6771"/>
        <v>31574.62</v>
      </c>
      <c r="Q6260" s="143">
        <f t="shared" si="6772"/>
        <v>1380</v>
      </c>
      <c r="R6260" s="188">
        <f t="shared" si="6775"/>
        <v>35098.5</v>
      </c>
      <c r="T6260">
        <v>60977.72</v>
      </c>
      <c r="U6260" s="190">
        <f t="shared" si="6776"/>
        <v>0.57559547979163539</v>
      </c>
    </row>
    <row r="6261" spans="1:21" x14ac:dyDescent="0.2">
      <c r="A6261" s="178">
        <v>42996</v>
      </c>
      <c r="B6261" s="179">
        <v>0.79166666666666663</v>
      </c>
      <c r="C6261" t="s">
        <v>349</v>
      </c>
      <c r="D6261">
        <v>2</v>
      </c>
      <c r="E6261">
        <v>2.66</v>
      </c>
      <c r="F6261">
        <v>6.73</v>
      </c>
      <c r="G6261">
        <v>1</v>
      </c>
      <c r="H6261" s="184">
        <f t="shared" ref="H6261:L6261" si="6824">H6237</f>
        <v>0.75</v>
      </c>
      <c r="I6261" s="185">
        <f t="shared" si="6824"/>
        <v>240</v>
      </c>
      <c r="J6261" s="185">
        <f t="shared" si="6824"/>
        <v>365</v>
      </c>
      <c r="K6261" s="185">
        <f t="shared" si="6824"/>
        <v>2842</v>
      </c>
      <c r="L6261" s="185">
        <f t="shared" si="6824"/>
        <v>1380</v>
      </c>
      <c r="M6261" s="147"/>
      <c r="N6261" s="143">
        <f t="shared" si="6774"/>
        <v>480</v>
      </c>
      <c r="O6261" s="143">
        <f t="shared" si="6770"/>
        <v>970.90000000000009</v>
      </c>
      <c r="P6261" s="143">
        <f t="shared" si="6771"/>
        <v>19126.66</v>
      </c>
      <c r="Q6261" s="143">
        <f t="shared" si="6772"/>
        <v>1380</v>
      </c>
      <c r="R6261" s="188">
        <f t="shared" si="6775"/>
        <v>21957.56</v>
      </c>
      <c r="T6261">
        <v>60340.25</v>
      </c>
      <c r="U6261" s="190">
        <f t="shared" si="6776"/>
        <v>0.36389574123408508</v>
      </c>
    </row>
    <row r="6262" spans="1:21" x14ac:dyDescent="0.2">
      <c r="A6262" s="178">
        <v>42996</v>
      </c>
      <c r="B6262" s="179">
        <v>0.83333333333333337</v>
      </c>
      <c r="C6262" t="s">
        <v>349</v>
      </c>
      <c r="D6262">
        <v>1.28</v>
      </c>
      <c r="E6262">
        <v>2.61</v>
      </c>
      <c r="F6262">
        <v>6.11</v>
      </c>
      <c r="G6262">
        <v>1</v>
      </c>
      <c r="H6262" s="184">
        <f t="shared" ref="H6262:L6262" si="6825">H6238</f>
        <v>0.79166666666666663</v>
      </c>
      <c r="I6262" s="185">
        <f t="shared" si="6825"/>
        <v>320</v>
      </c>
      <c r="J6262" s="185">
        <f t="shared" si="6825"/>
        <v>214</v>
      </c>
      <c r="K6262" s="185">
        <f t="shared" si="6825"/>
        <v>2842</v>
      </c>
      <c r="L6262" s="185">
        <f t="shared" si="6825"/>
        <v>1426</v>
      </c>
      <c r="M6262" s="147"/>
      <c r="N6262" s="143">
        <f t="shared" si="6774"/>
        <v>409.6</v>
      </c>
      <c r="O6262" s="143">
        <f t="shared" si="6770"/>
        <v>558.54</v>
      </c>
      <c r="P6262" s="143">
        <f t="shared" si="6771"/>
        <v>17364.620000000003</v>
      </c>
      <c r="Q6262" s="143">
        <f t="shared" si="6772"/>
        <v>1426</v>
      </c>
      <c r="R6262" s="188">
        <f t="shared" si="6775"/>
        <v>19758.760000000002</v>
      </c>
      <c r="T6262">
        <v>58510.84</v>
      </c>
      <c r="U6262" s="190">
        <f t="shared" si="6776"/>
        <v>0.33769400678575123</v>
      </c>
    </row>
    <row r="6263" spans="1:21" x14ac:dyDescent="0.2">
      <c r="A6263" s="178">
        <v>42996</v>
      </c>
      <c r="B6263" s="179">
        <v>0.875</v>
      </c>
      <c r="C6263" t="s">
        <v>349</v>
      </c>
      <c r="D6263">
        <v>3.5</v>
      </c>
      <c r="E6263">
        <v>2.99</v>
      </c>
      <c r="F6263">
        <v>7.12</v>
      </c>
      <c r="G6263">
        <v>1</v>
      </c>
      <c r="H6263" s="184">
        <f t="shared" ref="H6263:L6263" si="6826">H6239</f>
        <v>0.83333333333333337</v>
      </c>
      <c r="I6263" s="185">
        <f t="shared" si="6826"/>
        <v>322</v>
      </c>
      <c r="J6263" s="185">
        <f t="shared" si="6826"/>
        <v>178</v>
      </c>
      <c r="K6263" s="185">
        <f t="shared" si="6826"/>
        <v>2842</v>
      </c>
      <c r="L6263" s="185">
        <f t="shared" si="6826"/>
        <v>1426</v>
      </c>
      <c r="M6263" s="147"/>
      <c r="N6263" s="143">
        <f t="shared" si="6774"/>
        <v>1127</v>
      </c>
      <c r="O6263" s="143">
        <f t="shared" si="6770"/>
        <v>532.22</v>
      </c>
      <c r="P6263" s="143">
        <f t="shared" si="6771"/>
        <v>20235.04</v>
      </c>
      <c r="Q6263" s="143">
        <f t="shared" si="6772"/>
        <v>1426</v>
      </c>
      <c r="R6263" s="188">
        <f t="shared" si="6775"/>
        <v>23320.260000000002</v>
      </c>
      <c r="T6263">
        <v>56624.21</v>
      </c>
      <c r="U6263" s="190">
        <f t="shared" si="6776"/>
        <v>0.41184256698680655</v>
      </c>
    </row>
    <row r="6264" spans="1:21" x14ac:dyDescent="0.2">
      <c r="A6264" s="178">
        <v>42996</v>
      </c>
      <c r="B6264" s="179">
        <v>0.91666666666666663</v>
      </c>
      <c r="C6264" t="s">
        <v>349</v>
      </c>
      <c r="D6264">
        <v>4.46</v>
      </c>
      <c r="E6264">
        <v>2.69</v>
      </c>
      <c r="F6264">
        <v>3</v>
      </c>
      <c r="G6264">
        <v>1</v>
      </c>
      <c r="H6264" s="184">
        <f t="shared" ref="H6264:L6264" si="6827">H6240</f>
        <v>0.875</v>
      </c>
      <c r="I6264" s="185">
        <f t="shared" si="6827"/>
        <v>337</v>
      </c>
      <c r="J6264" s="185">
        <f t="shared" si="6827"/>
        <v>173</v>
      </c>
      <c r="K6264" s="185">
        <f t="shared" si="6827"/>
        <v>2842</v>
      </c>
      <c r="L6264" s="185">
        <f t="shared" si="6827"/>
        <v>1426</v>
      </c>
      <c r="M6264" s="147"/>
      <c r="N6264" s="143">
        <f t="shared" si="6774"/>
        <v>1503.02</v>
      </c>
      <c r="O6264" s="143">
        <f t="shared" si="6770"/>
        <v>465.37</v>
      </c>
      <c r="P6264" s="143">
        <f t="shared" si="6771"/>
        <v>8526</v>
      </c>
      <c r="Q6264" s="143">
        <f t="shared" si="6772"/>
        <v>1426</v>
      </c>
      <c r="R6264" s="188">
        <f t="shared" si="6775"/>
        <v>11920.39</v>
      </c>
      <c r="T6264">
        <v>55419.8</v>
      </c>
      <c r="U6264" s="190">
        <f t="shared" si="6776"/>
        <v>0.21509262032703111</v>
      </c>
    </row>
    <row r="6265" spans="1:21" x14ac:dyDescent="0.2">
      <c r="A6265" s="178">
        <v>42996</v>
      </c>
      <c r="B6265" s="179">
        <v>0.95833333333333337</v>
      </c>
      <c r="C6265" t="s">
        <v>349</v>
      </c>
      <c r="D6265">
        <v>20</v>
      </c>
      <c r="E6265">
        <v>5</v>
      </c>
      <c r="F6265">
        <v>2.5</v>
      </c>
      <c r="G6265">
        <v>0.5</v>
      </c>
      <c r="H6265" s="184">
        <f t="shared" ref="H6265:L6265" si="6828">H6241</f>
        <v>0.91666666666666663</v>
      </c>
      <c r="I6265" s="185">
        <f t="shared" si="6828"/>
        <v>394</v>
      </c>
      <c r="J6265" s="185">
        <f t="shared" si="6828"/>
        <v>194</v>
      </c>
      <c r="K6265" s="185">
        <f t="shared" si="6828"/>
        <v>2842</v>
      </c>
      <c r="L6265" s="185">
        <f t="shared" si="6828"/>
        <v>1426</v>
      </c>
      <c r="M6265" s="147"/>
      <c r="N6265" s="143">
        <f t="shared" si="6774"/>
        <v>7880</v>
      </c>
      <c r="O6265" s="143">
        <f t="shared" si="6770"/>
        <v>970</v>
      </c>
      <c r="P6265" s="143">
        <f t="shared" si="6771"/>
        <v>7105</v>
      </c>
      <c r="Q6265" s="143">
        <f t="shared" si="6772"/>
        <v>713</v>
      </c>
      <c r="R6265" s="188">
        <f t="shared" si="6775"/>
        <v>16668</v>
      </c>
      <c r="T6265">
        <v>52476.58</v>
      </c>
      <c r="U6265" s="190">
        <f t="shared" si="6776"/>
        <v>0.31762740635917963</v>
      </c>
    </row>
    <row r="6266" spans="1:21" x14ac:dyDescent="0.2">
      <c r="A6266" s="178">
        <v>42996</v>
      </c>
      <c r="B6266" s="180">
        <v>1</v>
      </c>
      <c r="C6266" t="s">
        <v>349</v>
      </c>
      <c r="D6266">
        <v>20</v>
      </c>
      <c r="E6266">
        <v>5</v>
      </c>
      <c r="F6266">
        <v>2.5</v>
      </c>
      <c r="G6266">
        <v>0.5</v>
      </c>
      <c r="H6266" s="184">
        <f t="shared" ref="H6266:L6266" si="6829">H6242</f>
        <v>0.95833333333333337</v>
      </c>
      <c r="I6266" s="185">
        <f t="shared" si="6829"/>
        <v>389</v>
      </c>
      <c r="J6266" s="185">
        <f t="shared" si="6829"/>
        <v>265</v>
      </c>
      <c r="K6266" s="185">
        <f t="shared" si="6829"/>
        <v>2985</v>
      </c>
      <c r="L6266" s="185">
        <f t="shared" si="6829"/>
        <v>1111</v>
      </c>
      <c r="M6266" s="147"/>
      <c r="N6266" s="143">
        <f t="shared" si="6774"/>
        <v>7780</v>
      </c>
      <c r="O6266" s="143">
        <f t="shared" si="6770"/>
        <v>1325</v>
      </c>
      <c r="P6266" s="143">
        <f t="shared" si="6771"/>
        <v>7462.5</v>
      </c>
      <c r="Q6266" s="143">
        <f t="shared" si="6772"/>
        <v>555.5</v>
      </c>
      <c r="R6266" s="188">
        <f t="shared" si="6775"/>
        <v>17123</v>
      </c>
      <c r="T6266">
        <v>48440.17</v>
      </c>
      <c r="U6266" s="190">
        <f t="shared" si="6776"/>
        <v>0.35348761162481468</v>
      </c>
    </row>
    <row r="6267" spans="1:21" x14ac:dyDescent="0.2">
      <c r="A6267" s="178">
        <v>42997</v>
      </c>
      <c r="B6267" s="179">
        <v>4.1666666666666664E-2</v>
      </c>
      <c r="C6267" t="s">
        <v>349</v>
      </c>
      <c r="D6267">
        <v>5</v>
      </c>
      <c r="E6267">
        <v>4</v>
      </c>
      <c r="F6267">
        <v>2.5</v>
      </c>
      <c r="G6267">
        <v>0.5</v>
      </c>
      <c r="H6267" s="184">
        <f t="shared" ref="H6267:L6267" si="6830">H6243</f>
        <v>1</v>
      </c>
      <c r="I6267" s="185">
        <f t="shared" si="6830"/>
        <v>362</v>
      </c>
      <c r="J6267" s="185">
        <f t="shared" si="6830"/>
        <v>243</v>
      </c>
      <c r="K6267" s="185">
        <f t="shared" si="6830"/>
        <v>2985</v>
      </c>
      <c r="L6267" s="185">
        <f t="shared" si="6830"/>
        <v>1111</v>
      </c>
      <c r="M6267" s="147"/>
      <c r="N6267" s="143">
        <f t="shared" si="6774"/>
        <v>1810</v>
      </c>
      <c r="O6267" s="143">
        <f t="shared" si="6770"/>
        <v>972</v>
      </c>
      <c r="P6267" s="143">
        <f t="shared" si="6771"/>
        <v>7462.5</v>
      </c>
      <c r="Q6267" s="143">
        <f t="shared" si="6772"/>
        <v>555.5</v>
      </c>
      <c r="R6267" s="188">
        <f t="shared" si="6775"/>
        <v>10800</v>
      </c>
      <c r="T6267">
        <v>44560.959999999999</v>
      </c>
      <c r="U6267" s="190">
        <f t="shared" si="6776"/>
        <v>0.2423646169202818</v>
      </c>
    </row>
    <row r="6268" spans="1:21" x14ac:dyDescent="0.2">
      <c r="A6268" s="178">
        <v>42997</v>
      </c>
      <c r="B6268" s="179">
        <v>8.3333333333333329E-2</v>
      </c>
      <c r="C6268" t="s">
        <v>349</v>
      </c>
      <c r="D6268">
        <v>4.16</v>
      </c>
      <c r="E6268">
        <v>1.95</v>
      </c>
      <c r="F6268">
        <v>1.95</v>
      </c>
      <c r="G6268">
        <v>0.5</v>
      </c>
      <c r="H6268" s="184">
        <f t="shared" ref="H6268:L6268" si="6831">H6244</f>
        <v>4.1666666666666664E-2</v>
      </c>
      <c r="I6268" s="185">
        <f t="shared" si="6831"/>
        <v>294</v>
      </c>
      <c r="J6268" s="185">
        <f t="shared" si="6831"/>
        <v>212</v>
      </c>
      <c r="K6268" s="185">
        <f t="shared" si="6831"/>
        <v>2985</v>
      </c>
      <c r="L6268" s="185">
        <f t="shared" si="6831"/>
        <v>1111</v>
      </c>
      <c r="M6268" s="147"/>
      <c r="N6268" s="143">
        <f t="shared" si="6774"/>
        <v>1223.04</v>
      </c>
      <c r="O6268" s="143">
        <f t="shared" si="6770"/>
        <v>413.4</v>
      </c>
      <c r="P6268" s="143">
        <f t="shared" si="6771"/>
        <v>5820.75</v>
      </c>
      <c r="Q6268" s="143">
        <f t="shared" si="6772"/>
        <v>555.5</v>
      </c>
      <c r="R6268" s="188">
        <f t="shared" si="6775"/>
        <v>8012.6900000000005</v>
      </c>
      <c r="T6268">
        <v>41516.44</v>
      </c>
      <c r="U6268" s="190">
        <f t="shared" si="6776"/>
        <v>0.19300041140328988</v>
      </c>
    </row>
    <row r="6269" spans="1:21" x14ac:dyDescent="0.2">
      <c r="A6269" s="178">
        <v>42997</v>
      </c>
      <c r="B6269" s="179">
        <v>0.125</v>
      </c>
      <c r="C6269" t="s">
        <v>349</v>
      </c>
      <c r="D6269">
        <v>3.5</v>
      </c>
      <c r="E6269">
        <v>1.31</v>
      </c>
      <c r="F6269">
        <v>1.51</v>
      </c>
      <c r="G6269">
        <v>0.97</v>
      </c>
      <c r="H6269" s="184">
        <f t="shared" ref="H6269:L6269" si="6832">H6245</f>
        <v>8.3333333333333329E-2</v>
      </c>
      <c r="I6269" s="185">
        <f t="shared" si="6832"/>
        <v>236</v>
      </c>
      <c r="J6269" s="185">
        <f t="shared" si="6832"/>
        <v>179</v>
      </c>
      <c r="K6269" s="185">
        <f t="shared" si="6832"/>
        <v>2985</v>
      </c>
      <c r="L6269" s="185">
        <f t="shared" si="6832"/>
        <v>1111</v>
      </c>
      <c r="M6269" s="147"/>
      <c r="N6269" s="143">
        <f t="shared" si="6774"/>
        <v>826</v>
      </c>
      <c r="O6269" s="143">
        <f t="shared" si="6770"/>
        <v>234.49</v>
      </c>
      <c r="P6269" s="143">
        <f t="shared" si="6771"/>
        <v>4507.3500000000004</v>
      </c>
      <c r="Q6269" s="143">
        <f t="shared" si="6772"/>
        <v>1077.67</v>
      </c>
      <c r="R6269" s="188">
        <f t="shared" si="6775"/>
        <v>6645.51</v>
      </c>
      <c r="T6269">
        <v>39498.15</v>
      </c>
      <c r="U6269" s="190">
        <f t="shared" si="6776"/>
        <v>0.16824863949324209</v>
      </c>
    </row>
    <row r="6270" spans="1:21" x14ac:dyDescent="0.2">
      <c r="A6270" s="178">
        <v>42997</v>
      </c>
      <c r="B6270" s="179">
        <v>0.16666666666666666</v>
      </c>
      <c r="C6270" t="s">
        <v>349</v>
      </c>
      <c r="D6270">
        <v>3.26</v>
      </c>
      <c r="E6270">
        <v>1.31</v>
      </c>
      <c r="F6270">
        <v>1.51</v>
      </c>
      <c r="G6270">
        <v>0.97</v>
      </c>
      <c r="H6270" s="184">
        <f t="shared" ref="H6270:L6270" si="6833">H6246</f>
        <v>0.125</v>
      </c>
      <c r="I6270" s="185">
        <f t="shared" si="6833"/>
        <v>201</v>
      </c>
      <c r="J6270" s="185">
        <f t="shared" si="6833"/>
        <v>205</v>
      </c>
      <c r="K6270" s="185">
        <f t="shared" si="6833"/>
        <v>2985</v>
      </c>
      <c r="L6270" s="185">
        <f t="shared" si="6833"/>
        <v>1717</v>
      </c>
      <c r="M6270" s="147"/>
      <c r="N6270" s="143">
        <f t="shared" si="6774"/>
        <v>655.26</v>
      </c>
      <c r="O6270" s="143">
        <f t="shared" si="6770"/>
        <v>268.55</v>
      </c>
      <c r="P6270" s="143">
        <f t="shared" si="6771"/>
        <v>4507.3500000000004</v>
      </c>
      <c r="Q6270" s="143">
        <f t="shared" si="6772"/>
        <v>1665.49</v>
      </c>
      <c r="R6270" s="188">
        <f t="shared" si="6775"/>
        <v>7096.65</v>
      </c>
      <c r="T6270">
        <v>38182.81</v>
      </c>
      <c r="U6270" s="190">
        <f t="shared" si="6776"/>
        <v>0.18585981492718845</v>
      </c>
    </row>
    <row r="6271" spans="1:21" x14ac:dyDescent="0.2">
      <c r="A6271" s="178">
        <v>42997</v>
      </c>
      <c r="B6271" s="179">
        <v>0.20833333333333334</v>
      </c>
      <c r="C6271" t="s">
        <v>349</v>
      </c>
      <c r="D6271">
        <v>3.29</v>
      </c>
      <c r="E6271">
        <v>2.16</v>
      </c>
      <c r="F6271">
        <v>1.95</v>
      </c>
      <c r="G6271">
        <v>0.97</v>
      </c>
      <c r="H6271" s="184">
        <f t="shared" ref="H6271:L6271" si="6834">H6247</f>
        <v>0.16666666666666666</v>
      </c>
      <c r="I6271" s="185">
        <f t="shared" si="6834"/>
        <v>185</v>
      </c>
      <c r="J6271" s="185">
        <f t="shared" si="6834"/>
        <v>205</v>
      </c>
      <c r="K6271" s="185">
        <f t="shared" si="6834"/>
        <v>2985</v>
      </c>
      <c r="L6271" s="185">
        <f t="shared" si="6834"/>
        <v>1717</v>
      </c>
      <c r="M6271" s="147"/>
      <c r="N6271" s="143">
        <f t="shared" si="6774"/>
        <v>608.65</v>
      </c>
      <c r="O6271" s="143">
        <f t="shared" si="6770"/>
        <v>442.8</v>
      </c>
      <c r="P6271" s="143">
        <f t="shared" si="6771"/>
        <v>5820.75</v>
      </c>
      <c r="Q6271" s="143">
        <f t="shared" si="6772"/>
        <v>1665.49</v>
      </c>
      <c r="R6271" s="188">
        <f t="shared" si="6775"/>
        <v>8537.69</v>
      </c>
      <c r="T6271">
        <v>37449.81</v>
      </c>
      <c r="U6271" s="190">
        <f t="shared" si="6776"/>
        <v>0.22797685755949099</v>
      </c>
    </row>
    <row r="6272" spans="1:21" x14ac:dyDescent="0.2">
      <c r="A6272" s="178">
        <v>42997</v>
      </c>
      <c r="B6272" s="179">
        <v>0.25</v>
      </c>
      <c r="C6272" t="s">
        <v>349</v>
      </c>
      <c r="D6272">
        <v>5</v>
      </c>
      <c r="E6272">
        <v>4.41</v>
      </c>
      <c r="F6272">
        <v>1.95</v>
      </c>
      <c r="G6272">
        <v>0.97</v>
      </c>
      <c r="H6272" s="184">
        <f t="shared" ref="H6272:L6272" si="6835">H6248</f>
        <v>0.20833333333333334</v>
      </c>
      <c r="I6272" s="185">
        <f t="shared" si="6835"/>
        <v>207</v>
      </c>
      <c r="J6272" s="185">
        <f t="shared" si="6835"/>
        <v>283</v>
      </c>
      <c r="K6272" s="185">
        <f t="shared" si="6835"/>
        <v>2985</v>
      </c>
      <c r="L6272" s="185">
        <f t="shared" si="6835"/>
        <v>1717</v>
      </c>
      <c r="M6272" s="147"/>
      <c r="N6272" s="143">
        <f t="shared" si="6774"/>
        <v>1035</v>
      </c>
      <c r="O6272" s="143">
        <f t="shared" si="6770"/>
        <v>1248.03</v>
      </c>
      <c r="P6272" s="143">
        <f t="shared" si="6771"/>
        <v>5820.75</v>
      </c>
      <c r="Q6272" s="143">
        <f t="shared" si="6772"/>
        <v>1665.49</v>
      </c>
      <c r="R6272" s="188">
        <f t="shared" si="6775"/>
        <v>9769.27</v>
      </c>
      <c r="T6272">
        <v>37501.410000000003</v>
      </c>
      <c r="U6272" s="190">
        <f t="shared" si="6776"/>
        <v>0.26050407171357021</v>
      </c>
    </row>
    <row r="6273" spans="1:21" x14ac:dyDescent="0.2">
      <c r="A6273" s="178">
        <v>42997</v>
      </c>
      <c r="B6273" s="179">
        <v>0.29166666666666669</v>
      </c>
      <c r="C6273" t="s">
        <v>349</v>
      </c>
      <c r="D6273">
        <v>3.46</v>
      </c>
      <c r="E6273">
        <v>12.5</v>
      </c>
      <c r="F6273">
        <v>2.5</v>
      </c>
      <c r="G6273">
        <v>2.5</v>
      </c>
      <c r="H6273" s="184">
        <f t="shared" ref="H6273:L6273" si="6836">H6249</f>
        <v>0.25</v>
      </c>
      <c r="I6273" s="185">
        <f t="shared" si="6836"/>
        <v>327</v>
      </c>
      <c r="J6273" s="185">
        <f t="shared" si="6836"/>
        <v>438</v>
      </c>
      <c r="K6273" s="185">
        <f t="shared" si="6836"/>
        <v>2985</v>
      </c>
      <c r="L6273" s="185">
        <f t="shared" si="6836"/>
        <v>1717</v>
      </c>
      <c r="M6273" s="147"/>
      <c r="N6273" s="143">
        <f t="shared" si="6774"/>
        <v>1131.42</v>
      </c>
      <c r="O6273" s="143">
        <f t="shared" si="6770"/>
        <v>5475</v>
      </c>
      <c r="P6273" s="143">
        <f t="shared" si="6771"/>
        <v>7462.5</v>
      </c>
      <c r="Q6273" s="143">
        <f t="shared" si="6772"/>
        <v>4292.5</v>
      </c>
      <c r="R6273" s="188">
        <f t="shared" si="6775"/>
        <v>18361.419999999998</v>
      </c>
      <c r="T6273">
        <v>39143.9</v>
      </c>
      <c r="U6273" s="190">
        <f t="shared" si="6776"/>
        <v>0.46907487501245398</v>
      </c>
    </row>
    <row r="6274" spans="1:21" x14ac:dyDescent="0.2">
      <c r="A6274" s="178">
        <v>42997</v>
      </c>
      <c r="B6274" s="179">
        <v>0.33333333333333331</v>
      </c>
      <c r="C6274" t="s">
        <v>349</v>
      </c>
      <c r="D6274">
        <v>3.46</v>
      </c>
      <c r="E6274">
        <v>3</v>
      </c>
      <c r="F6274">
        <v>3.51</v>
      </c>
      <c r="G6274">
        <v>2.7</v>
      </c>
      <c r="H6274" s="184">
        <f t="shared" ref="H6274:L6274" si="6837">H6250</f>
        <v>0.29166666666666669</v>
      </c>
      <c r="I6274" s="185">
        <f t="shared" si="6837"/>
        <v>249</v>
      </c>
      <c r="J6274" s="185">
        <f t="shared" si="6837"/>
        <v>556</v>
      </c>
      <c r="K6274" s="185">
        <f t="shared" si="6837"/>
        <v>2872</v>
      </c>
      <c r="L6274" s="185">
        <f t="shared" si="6837"/>
        <v>2219</v>
      </c>
      <c r="M6274" s="147"/>
      <c r="N6274" s="143">
        <f t="shared" si="6774"/>
        <v>861.54</v>
      </c>
      <c r="O6274" s="143">
        <f t="shared" si="6770"/>
        <v>1668</v>
      </c>
      <c r="P6274" s="143">
        <f t="shared" si="6771"/>
        <v>10080.719999999999</v>
      </c>
      <c r="Q6274" s="143">
        <f t="shared" si="6772"/>
        <v>5991.3</v>
      </c>
      <c r="R6274" s="188">
        <f t="shared" si="6775"/>
        <v>18601.559999999998</v>
      </c>
      <c r="T6274">
        <v>42457.58</v>
      </c>
      <c r="U6274" s="190">
        <f t="shared" si="6776"/>
        <v>0.43812106106848286</v>
      </c>
    </row>
    <row r="6275" spans="1:21" x14ac:dyDescent="0.2">
      <c r="A6275" s="178">
        <v>42997</v>
      </c>
      <c r="B6275" s="179">
        <v>0.375</v>
      </c>
      <c r="C6275" t="s">
        <v>349</v>
      </c>
      <c r="D6275">
        <v>6.43</v>
      </c>
      <c r="E6275">
        <v>6.01</v>
      </c>
      <c r="F6275">
        <v>6.11</v>
      </c>
      <c r="G6275">
        <v>2.99</v>
      </c>
      <c r="H6275" s="184">
        <f t="shared" ref="H6275:L6275" si="6838">H6251</f>
        <v>0.33333333333333331</v>
      </c>
      <c r="I6275" s="185">
        <f t="shared" si="6838"/>
        <v>256</v>
      </c>
      <c r="J6275" s="185">
        <f t="shared" si="6838"/>
        <v>306</v>
      </c>
      <c r="K6275" s="185">
        <f t="shared" si="6838"/>
        <v>2872</v>
      </c>
      <c r="L6275" s="185">
        <f t="shared" si="6838"/>
        <v>2219</v>
      </c>
      <c r="M6275" s="147"/>
      <c r="N6275" s="143">
        <f t="shared" si="6774"/>
        <v>1646.08</v>
      </c>
      <c r="O6275" s="143">
        <f t="shared" si="6770"/>
        <v>1839.06</v>
      </c>
      <c r="P6275" s="143">
        <f t="shared" si="6771"/>
        <v>17547.920000000002</v>
      </c>
      <c r="Q6275" s="143">
        <f t="shared" si="6772"/>
        <v>6634.81</v>
      </c>
      <c r="R6275" s="188">
        <f t="shared" si="6775"/>
        <v>27667.870000000003</v>
      </c>
      <c r="T6275">
        <v>43222.48</v>
      </c>
      <c r="U6275" s="190">
        <f t="shared" si="6776"/>
        <v>0.64012685065734309</v>
      </c>
    </row>
    <row r="6276" spans="1:21" x14ac:dyDescent="0.2">
      <c r="A6276" s="178">
        <v>42997</v>
      </c>
      <c r="B6276" s="179">
        <v>0.41666666666666669</v>
      </c>
      <c r="C6276" t="s">
        <v>349</v>
      </c>
      <c r="D6276">
        <v>8.11</v>
      </c>
      <c r="E6276">
        <v>4.3</v>
      </c>
      <c r="F6276">
        <v>4.3</v>
      </c>
      <c r="G6276">
        <v>4</v>
      </c>
      <c r="H6276" s="184">
        <f t="shared" ref="H6276:L6276" si="6839">H6252</f>
        <v>0.375</v>
      </c>
      <c r="I6276" s="185">
        <f t="shared" si="6839"/>
        <v>156</v>
      </c>
      <c r="J6276" s="185">
        <f t="shared" si="6839"/>
        <v>343</v>
      </c>
      <c r="K6276" s="185">
        <f t="shared" si="6839"/>
        <v>2872</v>
      </c>
      <c r="L6276" s="185">
        <f t="shared" si="6839"/>
        <v>2219</v>
      </c>
      <c r="M6276" s="147"/>
      <c r="N6276" s="143">
        <f t="shared" si="6774"/>
        <v>1265.1599999999999</v>
      </c>
      <c r="O6276" s="143">
        <f t="shared" ref="O6276:O6339" si="6840">E6276*J6276</f>
        <v>1474.8999999999999</v>
      </c>
      <c r="P6276" s="143">
        <f t="shared" ref="P6276:P6339" si="6841">F6276*K6276</f>
        <v>12349.6</v>
      </c>
      <c r="Q6276" s="143">
        <f t="shared" ref="Q6276:Q6339" si="6842">G6276*L6276</f>
        <v>8876</v>
      </c>
      <c r="R6276" s="188">
        <f t="shared" si="6775"/>
        <v>23965.66</v>
      </c>
      <c r="T6276">
        <v>44218.99</v>
      </c>
      <c r="U6276" s="190">
        <f t="shared" si="6776"/>
        <v>0.54197664849423288</v>
      </c>
    </row>
    <row r="6277" spans="1:21" x14ac:dyDescent="0.2">
      <c r="A6277" s="178">
        <v>42997</v>
      </c>
      <c r="B6277" s="179">
        <v>0.45833333333333331</v>
      </c>
      <c r="C6277" t="s">
        <v>349</v>
      </c>
      <c r="D6277">
        <v>3.46</v>
      </c>
      <c r="E6277">
        <v>4.91</v>
      </c>
      <c r="F6277">
        <v>4.7699999999999996</v>
      </c>
      <c r="G6277">
        <v>4.9000000000000004</v>
      </c>
      <c r="H6277" s="184">
        <f t="shared" ref="H6277:L6277" si="6843">H6253</f>
        <v>0.41666666666666669</v>
      </c>
      <c r="I6277" s="185">
        <f t="shared" si="6843"/>
        <v>196</v>
      </c>
      <c r="J6277" s="185">
        <f t="shared" si="6843"/>
        <v>315</v>
      </c>
      <c r="K6277" s="185">
        <f t="shared" si="6843"/>
        <v>2872</v>
      </c>
      <c r="L6277" s="185">
        <f t="shared" si="6843"/>
        <v>2219</v>
      </c>
      <c r="M6277" s="147"/>
      <c r="N6277" s="143">
        <f t="shared" ref="N6277:N6340" si="6844">D6277*I6277</f>
        <v>678.16</v>
      </c>
      <c r="O6277" s="143">
        <f t="shared" si="6840"/>
        <v>1546.65</v>
      </c>
      <c r="P6277" s="143">
        <f t="shared" si="6841"/>
        <v>13699.439999999999</v>
      </c>
      <c r="Q6277" s="143">
        <f t="shared" si="6842"/>
        <v>10873.1</v>
      </c>
      <c r="R6277" s="188">
        <f t="shared" ref="R6277:R6340" si="6845">SUM(N6277:Q6277)</f>
        <v>26797.35</v>
      </c>
      <c r="T6277">
        <v>46882.06</v>
      </c>
      <c r="U6277" s="190">
        <f t="shared" ref="U6277:U6340" si="6846">R6277/T6277</f>
        <v>0.57159071081774138</v>
      </c>
    </row>
    <row r="6278" spans="1:21" x14ac:dyDescent="0.2">
      <c r="A6278" s="178">
        <v>42997</v>
      </c>
      <c r="B6278" s="179">
        <v>0.5</v>
      </c>
      <c r="C6278" t="s">
        <v>349</v>
      </c>
      <c r="D6278">
        <v>2.61</v>
      </c>
      <c r="E6278">
        <v>4.0999999999999996</v>
      </c>
      <c r="F6278">
        <v>5.5</v>
      </c>
      <c r="G6278">
        <v>5.5</v>
      </c>
      <c r="H6278" s="184">
        <f t="shared" ref="H6278:L6278" si="6847">H6254</f>
        <v>0.45833333333333331</v>
      </c>
      <c r="I6278" s="185">
        <f t="shared" si="6847"/>
        <v>226</v>
      </c>
      <c r="J6278" s="185">
        <f t="shared" si="6847"/>
        <v>326</v>
      </c>
      <c r="K6278" s="185">
        <f t="shared" si="6847"/>
        <v>2842</v>
      </c>
      <c r="L6278" s="185">
        <f t="shared" si="6847"/>
        <v>1635</v>
      </c>
      <c r="M6278" s="147"/>
      <c r="N6278" s="143">
        <f t="shared" si="6844"/>
        <v>589.86</v>
      </c>
      <c r="O6278" s="143">
        <f t="shared" si="6840"/>
        <v>1336.6</v>
      </c>
      <c r="P6278" s="143">
        <f t="shared" si="6841"/>
        <v>15631</v>
      </c>
      <c r="Q6278" s="143">
        <f t="shared" si="6842"/>
        <v>8992.5</v>
      </c>
      <c r="R6278" s="188">
        <f t="shared" si="6845"/>
        <v>26549.96</v>
      </c>
      <c r="T6278">
        <v>50190.68</v>
      </c>
      <c r="U6278" s="190">
        <f t="shared" si="6846"/>
        <v>0.52898187472255809</v>
      </c>
    </row>
    <row r="6279" spans="1:21" x14ac:dyDescent="0.2">
      <c r="A6279" s="178">
        <v>42997</v>
      </c>
      <c r="B6279" s="179">
        <v>0.54166666666666663</v>
      </c>
      <c r="C6279" t="s">
        <v>349</v>
      </c>
      <c r="D6279">
        <v>1</v>
      </c>
      <c r="E6279">
        <v>5.95</v>
      </c>
      <c r="F6279">
        <v>6.45</v>
      </c>
      <c r="G6279">
        <v>6.45</v>
      </c>
      <c r="H6279" s="184">
        <f t="shared" ref="H6279:L6279" si="6848">H6255</f>
        <v>0.5</v>
      </c>
      <c r="I6279" s="185">
        <f t="shared" si="6848"/>
        <v>222</v>
      </c>
      <c r="J6279" s="185">
        <f t="shared" si="6848"/>
        <v>319</v>
      </c>
      <c r="K6279" s="185">
        <f t="shared" si="6848"/>
        <v>2842</v>
      </c>
      <c r="L6279" s="185">
        <f t="shared" si="6848"/>
        <v>1635</v>
      </c>
      <c r="M6279" s="147"/>
      <c r="N6279" s="143">
        <f t="shared" si="6844"/>
        <v>222</v>
      </c>
      <c r="O6279" s="143">
        <f t="shared" si="6840"/>
        <v>1898.05</v>
      </c>
      <c r="P6279" s="143">
        <f t="shared" si="6841"/>
        <v>18330.900000000001</v>
      </c>
      <c r="Q6279" s="143">
        <f t="shared" si="6842"/>
        <v>10545.75</v>
      </c>
      <c r="R6279" s="188">
        <f t="shared" si="6845"/>
        <v>30996.7</v>
      </c>
      <c r="T6279">
        <v>53579.89</v>
      </c>
      <c r="U6279" s="190">
        <f t="shared" si="6846"/>
        <v>0.57851369235733785</v>
      </c>
    </row>
    <row r="6280" spans="1:21" x14ac:dyDescent="0.2">
      <c r="A6280" s="178">
        <v>42997</v>
      </c>
      <c r="B6280" s="179">
        <v>0.58333333333333337</v>
      </c>
      <c r="C6280" t="s">
        <v>349</v>
      </c>
      <c r="D6280">
        <v>1</v>
      </c>
      <c r="E6280">
        <v>7.93</v>
      </c>
      <c r="F6280">
        <v>9.43</v>
      </c>
      <c r="G6280">
        <v>8.93</v>
      </c>
      <c r="H6280" s="184">
        <f t="shared" ref="H6280:L6280" si="6849">H6256</f>
        <v>0.54166666666666663</v>
      </c>
      <c r="I6280" s="185">
        <f t="shared" si="6849"/>
        <v>195</v>
      </c>
      <c r="J6280" s="185">
        <f t="shared" si="6849"/>
        <v>299</v>
      </c>
      <c r="K6280" s="185">
        <f t="shared" si="6849"/>
        <v>2842</v>
      </c>
      <c r="L6280" s="185">
        <f t="shared" si="6849"/>
        <v>1635</v>
      </c>
      <c r="M6280" s="147"/>
      <c r="N6280" s="143">
        <f t="shared" si="6844"/>
        <v>195</v>
      </c>
      <c r="O6280" s="143">
        <f t="shared" si="6840"/>
        <v>2371.0699999999997</v>
      </c>
      <c r="P6280" s="143">
        <f t="shared" si="6841"/>
        <v>26800.059999999998</v>
      </c>
      <c r="Q6280" s="143">
        <f t="shared" si="6842"/>
        <v>14600.55</v>
      </c>
      <c r="R6280" s="188">
        <f t="shared" si="6845"/>
        <v>43966.679999999993</v>
      </c>
      <c r="T6280">
        <v>56913.55</v>
      </c>
      <c r="U6280" s="190">
        <f t="shared" si="6846"/>
        <v>0.77251691381050713</v>
      </c>
    </row>
    <row r="6281" spans="1:21" x14ac:dyDescent="0.2">
      <c r="A6281" s="178">
        <v>42997</v>
      </c>
      <c r="B6281" s="179">
        <v>0.625</v>
      </c>
      <c r="C6281" t="s">
        <v>349</v>
      </c>
      <c r="D6281">
        <v>1.4</v>
      </c>
      <c r="E6281">
        <v>9</v>
      </c>
      <c r="F6281">
        <v>10.65</v>
      </c>
      <c r="G6281">
        <v>0.99</v>
      </c>
      <c r="H6281" s="184">
        <f t="shared" ref="H6281:L6281" si="6850">H6257</f>
        <v>0.58333333333333337</v>
      </c>
      <c r="I6281" s="185">
        <f t="shared" si="6850"/>
        <v>205</v>
      </c>
      <c r="J6281" s="185">
        <f t="shared" si="6850"/>
        <v>237</v>
      </c>
      <c r="K6281" s="185">
        <f t="shared" si="6850"/>
        <v>2842</v>
      </c>
      <c r="L6281" s="185">
        <f t="shared" si="6850"/>
        <v>1635</v>
      </c>
      <c r="M6281" s="147"/>
      <c r="N6281" s="143">
        <f t="shared" si="6844"/>
        <v>287</v>
      </c>
      <c r="O6281" s="143">
        <f t="shared" si="6840"/>
        <v>2133</v>
      </c>
      <c r="P6281" s="143">
        <f t="shared" si="6841"/>
        <v>30267.3</v>
      </c>
      <c r="Q6281" s="143">
        <f t="shared" si="6842"/>
        <v>1618.65</v>
      </c>
      <c r="R6281" s="188">
        <f t="shared" si="6845"/>
        <v>34305.949999999997</v>
      </c>
      <c r="T6281">
        <v>60004.14</v>
      </c>
      <c r="U6281" s="190">
        <f t="shared" si="6846"/>
        <v>0.57172638421282262</v>
      </c>
    </row>
    <row r="6282" spans="1:21" x14ac:dyDescent="0.2">
      <c r="A6282" s="178">
        <v>42997</v>
      </c>
      <c r="B6282" s="179">
        <v>0.66666666666666663</v>
      </c>
      <c r="C6282" t="s">
        <v>349</v>
      </c>
      <c r="D6282">
        <v>1.97</v>
      </c>
      <c r="E6282">
        <v>16.87</v>
      </c>
      <c r="F6282">
        <v>20.74</v>
      </c>
      <c r="G6282">
        <v>1</v>
      </c>
      <c r="H6282" s="184">
        <f t="shared" ref="H6282:L6282" si="6851">H6258</f>
        <v>0.625</v>
      </c>
      <c r="I6282" s="185">
        <f t="shared" si="6851"/>
        <v>212</v>
      </c>
      <c r="J6282" s="185">
        <f t="shared" si="6851"/>
        <v>213</v>
      </c>
      <c r="K6282" s="185">
        <f t="shared" si="6851"/>
        <v>2842</v>
      </c>
      <c r="L6282" s="185">
        <f t="shared" si="6851"/>
        <v>1380</v>
      </c>
      <c r="M6282" s="147"/>
      <c r="N6282" s="143">
        <f t="shared" si="6844"/>
        <v>417.64</v>
      </c>
      <c r="O6282" s="143">
        <f t="shared" si="6840"/>
        <v>3593.3100000000004</v>
      </c>
      <c r="P6282" s="143">
        <f t="shared" si="6841"/>
        <v>58943.079999999994</v>
      </c>
      <c r="Q6282" s="143">
        <f t="shared" si="6842"/>
        <v>1380</v>
      </c>
      <c r="R6282" s="188">
        <f t="shared" si="6845"/>
        <v>64334.029999999992</v>
      </c>
      <c r="T6282">
        <v>61989.46</v>
      </c>
      <c r="U6282" s="190">
        <f t="shared" si="6846"/>
        <v>1.0378220749140257</v>
      </c>
    </row>
    <row r="6283" spans="1:21" x14ac:dyDescent="0.2">
      <c r="A6283" s="178">
        <v>42997</v>
      </c>
      <c r="B6283" s="179">
        <v>0.70833333333333337</v>
      </c>
      <c r="C6283" t="s">
        <v>349</v>
      </c>
      <c r="D6283">
        <v>2.5099999999999998</v>
      </c>
      <c r="E6283">
        <v>14.28</v>
      </c>
      <c r="F6283">
        <v>15.78</v>
      </c>
      <c r="G6283">
        <v>1</v>
      </c>
      <c r="H6283" s="184">
        <f t="shared" ref="H6283:L6283" si="6852">H6259</f>
        <v>0.66666666666666663</v>
      </c>
      <c r="I6283" s="185">
        <f t="shared" si="6852"/>
        <v>191</v>
      </c>
      <c r="J6283" s="185">
        <f t="shared" si="6852"/>
        <v>237</v>
      </c>
      <c r="K6283" s="185">
        <f t="shared" si="6852"/>
        <v>2842</v>
      </c>
      <c r="L6283" s="185">
        <f t="shared" si="6852"/>
        <v>1380</v>
      </c>
      <c r="M6283" s="147"/>
      <c r="N6283" s="143">
        <f t="shared" si="6844"/>
        <v>479.40999999999997</v>
      </c>
      <c r="O6283" s="143">
        <f t="shared" si="6840"/>
        <v>3384.3599999999997</v>
      </c>
      <c r="P6283" s="143">
        <f t="shared" si="6841"/>
        <v>44846.759999999995</v>
      </c>
      <c r="Q6283" s="143">
        <f t="shared" si="6842"/>
        <v>1380</v>
      </c>
      <c r="R6283" s="188">
        <f t="shared" si="6845"/>
        <v>50090.529999999992</v>
      </c>
      <c r="T6283">
        <v>62847.14</v>
      </c>
      <c r="U6283" s="190">
        <f t="shared" si="6846"/>
        <v>0.79702163057857511</v>
      </c>
    </row>
    <row r="6284" spans="1:21" x14ac:dyDescent="0.2">
      <c r="A6284" s="178">
        <v>42997</v>
      </c>
      <c r="B6284" s="179">
        <v>0.75</v>
      </c>
      <c r="C6284" t="s">
        <v>349</v>
      </c>
      <c r="D6284">
        <v>2.11</v>
      </c>
      <c r="E6284">
        <v>5.01</v>
      </c>
      <c r="F6284">
        <v>10</v>
      </c>
      <c r="G6284">
        <v>0.99</v>
      </c>
      <c r="H6284" s="184">
        <f t="shared" ref="H6284:L6284" si="6853">H6260</f>
        <v>0.70833333333333337</v>
      </c>
      <c r="I6284" s="185">
        <f t="shared" si="6853"/>
        <v>218</v>
      </c>
      <c r="J6284" s="185">
        <f t="shared" si="6853"/>
        <v>258</v>
      </c>
      <c r="K6284" s="185">
        <f t="shared" si="6853"/>
        <v>2842</v>
      </c>
      <c r="L6284" s="185">
        <f t="shared" si="6853"/>
        <v>1380</v>
      </c>
      <c r="M6284" s="147"/>
      <c r="N6284" s="143">
        <f t="shared" si="6844"/>
        <v>459.97999999999996</v>
      </c>
      <c r="O6284" s="143">
        <f t="shared" si="6840"/>
        <v>1292.58</v>
      </c>
      <c r="P6284" s="143">
        <f t="shared" si="6841"/>
        <v>28420</v>
      </c>
      <c r="Q6284" s="143">
        <f t="shared" si="6842"/>
        <v>1366.2</v>
      </c>
      <c r="R6284" s="188">
        <f t="shared" si="6845"/>
        <v>31538.760000000002</v>
      </c>
      <c r="T6284">
        <v>63166.75</v>
      </c>
      <c r="U6284" s="190">
        <f t="shared" si="6846"/>
        <v>0.49929369486319941</v>
      </c>
    </row>
    <row r="6285" spans="1:21" x14ac:dyDescent="0.2">
      <c r="A6285" s="178">
        <v>42997</v>
      </c>
      <c r="B6285" s="179">
        <v>0.79166666666666663</v>
      </c>
      <c r="C6285" t="s">
        <v>349</v>
      </c>
      <c r="D6285">
        <v>3.11</v>
      </c>
      <c r="E6285">
        <v>4.71</v>
      </c>
      <c r="F6285">
        <v>8.9700000000000006</v>
      </c>
      <c r="G6285">
        <v>4.6100000000000003</v>
      </c>
      <c r="H6285" s="184">
        <f t="shared" ref="H6285:L6285" si="6854">H6261</f>
        <v>0.75</v>
      </c>
      <c r="I6285" s="185">
        <f t="shared" si="6854"/>
        <v>240</v>
      </c>
      <c r="J6285" s="185">
        <f t="shared" si="6854"/>
        <v>365</v>
      </c>
      <c r="K6285" s="185">
        <f t="shared" si="6854"/>
        <v>2842</v>
      </c>
      <c r="L6285" s="185">
        <f t="shared" si="6854"/>
        <v>1380</v>
      </c>
      <c r="M6285" s="147"/>
      <c r="N6285" s="143">
        <f t="shared" si="6844"/>
        <v>746.4</v>
      </c>
      <c r="O6285" s="143">
        <f t="shared" si="6840"/>
        <v>1719.15</v>
      </c>
      <c r="P6285" s="143">
        <f t="shared" si="6841"/>
        <v>25492.74</v>
      </c>
      <c r="Q6285" s="143">
        <f t="shared" si="6842"/>
        <v>6361.8</v>
      </c>
      <c r="R6285" s="188">
        <f t="shared" si="6845"/>
        <v>34320.090000000004</v>
      </c>
      <c r="T6285">
        <v>62620.53</v>
      </c>
      <c r="U6285" s="190">
        <f t="shared" si="6846"/>
        <v>0.54806450855653899</v>
      </c>
    </row>
    <row r="6286" spans="1:21" x14ac:dyDescent="0.2">
      <c r="A6286" s="178">
        <v>42997</v>
      </c>
      <c r="B6286" s="179">
        <v>0.83333333333333337</v>
      </c>
      <c r="C6286" t="s">
        <v>349</v>
      </c>
      <c r="D6286">
        <v>2</v>
      </c>
      <c r="E6286">
        <v>4.78</v>
      </c>
      <c r="F6286">
        <v>8</v>
      </c>
      <c r="G6286">
        <v>4.6100000000000003</v>
      </c>
      <c r="H6286" s="184">
        <f t="shared" ref="H6286:L6286" si="6855">H6262</f>
        <v>0.79166666666666663</v>
      </c>
      <c r="I6286" s="185">
        <f t="shared" si="6855"/>
        <v>320</v>
      </c>
      <c r="J6286" s="185">
        <f t="shared" si="6855"/>
        <v>214</v>
      </c>
      <c r="K6286" s="185">
        <f t="shared" si="6855"/>
        <v>2842</v>
      </c>
      <c r="L6286" s="185">
        <f t="shared" si="6855"/>
        <v>1426</v>
      </c>
      <c r="M6286" s="147"/>
      <c r="N6286" s="143">
        <f t="shared" si="6844"/>
        <v>640</v>
      </c>
      <c r="O6286" s="143">
        <f t="shared" si="6840"/>
        <v>1022.9200000000001</v>
      </c>
      <c r="P6286" s="143">
        <f t="shared" si="6841"/>
        <v>22736</v>
      </c>
      <c r="Q6286" s="143">
        <f t="shared" si="6842"/>
        <v>6573.8600000000006</v>
      </c>
      <c r="R6286" s="188">
        <f t="shared" si="6845"/>
        <v>30972.78</v>
      </c>
      <c r="T6286">
        <v>60808.94</v>
      </c>
      <c r="U6286" s="190">
        <f t="shared" si="6846"/>
        <v>0.50934582974148201</v>
      </c>
    </row>
    <row r="6287" spans="1:21" x14ac:dyDescent="0.2">
      <c r="A6287" s="178">
        <v>42997</v>
      </c>
      <c r="B6287" s="179">
        <v>0.875</v>
      </c>
      <c r="C6287" t="s">
        <v>349</v>
      </c>
      <c r="D6287">
        <v>3.8</v>
      </c>
      <c r="E6287">
        <v>3.47</v>
      </c>
      <c r="F6287">
        <v>7.7</v>
      </c>
      <c r="G6287">
        <v>2.99</v>
      </c>
      <c r="H6287" s="184">
        <f t="shared" ref="H6287:L6287" si="6856">H6263</f>
        <v>0.83333333333333337</v>
      </c>
      <c r="I6287" s="185">
        <f t="shared" si="6856"/>
        <v>322</v>
      </c>
      <c r="J6287" s="185">
        <f t="shared" si="6856"/>
        <v>178</v>
      </c>
      <c r="K6287" s="185">
        <f t="shared" si="6856"/>
        <v>2842</v>
      </c>
      <c r="L6287" s="185">
        <f t="shared" si="6856"/>
        <v>1426</v>
      </c>
      <c r="M6287" s="147"/>
      <c r="N6287" s="143">
        <f t="shared" si="6844"/>
        <v>1223.5999999999999</v>
      </c>
      <c r="O6287" s="143">
        <f t="shared" si="6840"/>
        <v>617.66000000000008</v>
      </c>
      <c r="P6287" s="143">
        <f t="shared" si="6841"/>
        <v>21883.4</v>
      </c>
      <c r="Q6287" s="143">
        <f t="shared" si="6842"/>
        <v>4263.7400000000007</v>
      </c>
      <c r="R6287" s="188">
        <f t="shared" si="6845"/>
        <v>27988.400000000001</v>
      </c>
      <c r="T6287">
        <v>59178.66</v>
      </c>
      <c r="U6287" s="190">
        <f t="shared" si="6846"/>
        <v>0.47294751182267392</v>
      </c>
    </row>
    <row r="6288" spans="1:21" x14ac:dyDescent="0.2">
      <c r="A6288" s="178">
        <v>42997</v>
      </c>
      <c r="B6288" s="179">
        <v>0.91666666666666663</v>
      </c>
      <c r="C6288" t="s">
        <v>349</v>
      </c>
      <c r="D6288">
        <v>8.25</v>
      </c>
      <c r="E6288">
        <v>4.22</v>
      </c>
      <c r="F6288">
        <v>4.42</v>
      </c>
      <c r="G6288">
        <v>2.5</v>
      </c>
      <c r="H6288" s="184">
        <f t="shared" ref="H6288:L6288" si="6857">H6264</f>
        <v>0.875</v>
      </c>
      <c r="I6288" s="185">
        <f t="shared" si="6857"/>
        <v>337</v>
      </c>
      <c r="J6288" s="185">
        <f t="shared" si="6857"/>
        <v>173</v>
      </c>
      <c r="K6288" s="185">
        <f t="shared" si="6857"/>
        <v>2842</v>
      </c>
      <c r="L6288" s="185">
        <f t="shared" si="6857"/>
        <v>1426</v>
      </c>
      <c r="M6288" s="147"/>
      <c r="N6288" s="143">
        <f t="shared" si="6844"/>
        <v>2780.25</v>
      </c>
      <c r="O6288" s="143">
        <f t="shared" si="6840"/>
        <v>730.06</v>
      </c>
      <c r="P6288" s="143">
        <f t="shared" si="6841"/>
        <v>12561.64</v>
      </c>
      <c r="Q6288" s="143">
        <f t="shared" si="6842"/>
        <v>3565</v>
      </c>
      <c r="R6288" s="188">
        <f t="shared" si="6845"/>
        <v>19636.949999999997</v>
      </c>
      <c r="T6288">
        <v>58033.3</v>
      </c>
      <c r="U6288" s="190">
        <f t="shared" si="6846"/>
        <v>0.33837383019749001</v>
      </c>
    </row>
    <row r="6289" spans="1:21" x14ac:dyDescent="0.2">
      <c r="A6289" s="178">
        <v>42997</v>
      </c>
      <c r="B6289" s="179">
        <v>0.95833333333333337</v>
      </c>
      <c r="C6289" t="s">
        <v>349</v>
      </c>
      <c r="D6289">
        <v>20</v>
      </c>
      <c r="E6289">
        <v>4.6100000000000003</v>
      </c>
      <c r="F6289">
        <v>3.11</v>
      </c>
      <c r="G6289">
        <v>0.61</v>
      </c>
      <c r="H6289" s="184">
        <f t="shared" ref="H6289:L6289" si="6858">H6265</f>
        <v>0.91666666666666663</v>
      </c>
      <c r="I6289" s="185">
        <f t="shared" si="6858"/>
        <v>394</v>
      </c>
      <c r="J6289" s="185">
        <f t="shared" si="6858"/>
        <v>194</v>
      </c>
      <c r="K6289" s="185">
        <f t="shared" si="6858"/>
        <v>2842</v>
      </c>
      <c r="L6289" s="185">
        <f t="shared" si="6858"/>
        <v>1426</v>
      </c>
      <c r="M6289" s="147"/>
      <c r="N6289" s="143">
        <f t="shared" si="6844"/>
        <v>7880</v>
      </c>
      <c r="O6289" s="143">
        <f t="shared" si="6840"/>
        <v>894.34</v>
      </c>
      <c r="P6289" s="143">
        <f t="shared" si="6841"/>
        <v>8838.619999999999</v>
      </c>
      <c r="Q6289" s="143">
        <f t="shared" si="6842"/>
        <v>869.86</v>
      </c>
      <c r="R6289" s="188">
        <f t="shared" si="6845"/>
        <v>18482.82</v>
      </c>
      <c r="T6289">
        <v>55097.78</v>
      </c>
      <c r="U6289" s="190">
        <f t="shared" si="6846"/>
        <v>0.33545489491591129</v>
      </c>
    </row>
    <row r="6290" spans="1:21" x14ac:dyDescent="0.2">
      <c r="A6290" s="178">
        <v>42997</v>
      </c>
      <c r="B6290" s="180">
        <v>1</v>
      </c>
      <c r="C6290" t="s">
        <v>349</v>
      </c>
      <c r="D6290">
        <v>20</v>
      </c>
      <c r="E6290">
        <v>5.75</v>
      </c>
      <c r="F6290">
        <v>3.75</v>
      </c>
      <c r="G6290">
        <v>0.5</v>
      </c>
      <c r="H6290" s="184">
        <f t="shared" ref="H6290:L6290" si="6859">H6266</f>
        <v>0.95833333333333337</v>
      </c>
      <c r="I6290" s="185">
        <f t="shared" si="6859"/>
        <v>389</v>
      </c>
      <c r="J6290" s="185">
        <f t="shared" si="6859"/>
        <v>265</v>
      </c>
      <c r="K6290" s="185">
        <f t="shared" si="6859"/>
        <v>2985</v>
      </c>
      <c r="L6290" s="185">
        <f t="shared" si="6859"/>
        <v>1111</v>
      </c>
      <c r="M6290" s="147"/>
      <c r="N6290" s="143">
        <f t="shared" si="6844"/>
        <v>7780</v>
      </c>
      <c r="O6290" s="143">
        <f t="shared" si="6840"/>
        <v>1523.75</v>
      </c>
      <c r="P6290" s="143">
        <f t="shared" si="6841"/>
        <v>11193.75</v>
      </c>
      <c r="Q6290" s="143">
        <f t="shared" si="6842"/>
        <v>555.5</v>
      </c>
      <c r="R6290" s="188">
        <f t="shared" si="6845"/>
        <v>21053</v>
      </c>
      <c r="T6290">
        <v>50692.53</v>
      </c>
      <c r="U6290" s="190">
        <f t="shared" si="6846"/>
        <v>0.41530773863525849</v>
      </c>
    </row>
    <row r="6291" spans="1:21" x14ac:dyDescent="0.2">
      <c r="A6291" s="178">
        <v>42998</v>
      </c>
      <c r="B6291" s="179">
        <v>4.1666666666666664E-2</v>
      </c>
      <c r="C6291" t="s">
        <v>349</v>
      </c>
      <c r="D6291">
        <v>5.68</v>
      </c>
      <c r="E6291">
        <v>4</v>
      </c>
      <c r="F6291">
        <v>2.61</v>
      </c>
      <c r="G6291">
        <v>0.5</v>
      </c>
      <c r="H6291" s="184">
        <f t="shared" ref="H6291:L6291" si="6860">H6267</f>
        <v>1</v>
      </c>
      <c r="I6291" s="185">
        <f t="shared" si="6860"/>
        <v>362</v>
      </c>
      <c r="J6291" s="185">
        <f t="shared" si="6860"/>
        <v>243</v>
      </c>
      <c r="K6291" s="185">
        <f t="shared" si="6860"/>
        <v>2985</v>
      </c>
      <c r="L6291" s="185">
        <f t="shared" si="6860"/>
        <v>1111</v>
      </c>
      <c r="M6291" s="147"/>
      <c r="N6291" s="143">
        <f t="shared" si="6844"/>
        <v>2056.16</v>
      </c>
      <c r="O6291" s="143">
        <f t="shared" si="6840"/>
        <v>972</v>
      </c>
      <c r="P6291" s="143">
        <f t="shared" si="6841"/>
        <v>7790.8499999999995</v>
      </c>
      <c r="Q6291" s="143">
        <f t="shared" si="6842"/>
        <v>555.5</v>
      </c>
      <c r="R6291" s="188">
        <f t="shared" si="6845"/>
        <v>11374.509999999998</v>
      </c>
      <c r="T6291">
        <v>46384.05</v>
      </c>
      <c r="U6291" s="190">
        <f t="shared" si="6846"/>
        <v>0.24522459767959023</v>
      </c>
    </row>
    <row r="6292" spans="1:21" x14ac:dyDescent="0.2">
      <c r="A6292" s="178">
        <v>42998</v>
      </c>
      <c r="B6292" s="179">
        <v>8.3333333333333329E-2</v>
      </c>
      <c r="C6292" t="s">
        <v>349</v>
      </c>
      <c r="D6292">
        <v>4.16</v>
      </c>
      <c r="E6292">
        <v>2.21</v>
      </c>
      <c r="F6292">
        <v>2.61</v>
      </c>
      <c r="G6292">
        <v>0.5</v>
      </c>
      <c r="H6292" s="184">
        <f t="shared" ref="H6292:L6292" si="6861">H6268</f>
        <v>4.1666666666666664E-2</v>
      </c>
      <c r="I6292" s="185">
        <f t="shared" si="6861"/>
        <v>294</v>
      </c>
      <c r="J6292" s="185">
        <f t="shared" si="6861"/>
        <v>212</v>
      </c>
      <c r="K6292" s="185">
        <f t="shared" si="6861"/>
        <v>2985</v>
      </c>
      <c r="L6292" s="185">
        <f t="shared" si="6861"/>
        <v>1111</v>
      </c>
      <c r="M6292" s="147"/>
      <c r="N6292" s="143">
        <f t="shared" si="6844"/>
        <v>1223.04</v>
      </c>
      <c r="O6292" s="143">
        <f t="shared" si="6840"/>
        <v>468.52</v>
      </c>
      <c r="P6292" s="143">
        <f t="shared" si="6841"/>
        <v>7790.8499999999995</v>
      </c>
      <c r="Q6292" s="143">
        <f t="shared" si="6842"/>
        <v>555.5</v>
      </c>
      <c r="R6292" s="188">
        <f t="shared" si="6845"/>
        <v>10037.91</v>
      </c>
      <c r="T6292">
        <v>43272.55</v>
      </c>
      <c r="U6292" s="190">
        <f t="shared" si="6846"/>
        <v>0.23196945869841271</v>
      </c>
    </row>
    <row r="6293" spans="1:21" x14ac:dyDescent="0.2">
      <c r="A6293" s="178">
        <v>42998</v>
      </c>
      <c r="B6293" s="179">
        <v>0.125</v>
      </c>
      <c r="C6293" t="s">
        <v>349</v>
      </c>
      <c r="D6293">
        <v>3.75</v>
      </c>
      <c r="E6293">
        <v>2.11</v>
      </c>
      <c r="F6293">
        <v>2.61</v>
      </c>
      <c r="G6293">
        <v>0.97</v>
      </c>
      <c r="H6293" s="184">
        <f t="shared" ref="H6293:L6293" si="6862">H6269</f>
        <v>8.3333333333333329E-2</v>
      </c>
      <c r="I6293" s="185">
        <f t="shared" si="6862"/>
        <v>236</v>
      </c>
      <c r="J6293" s="185">
        <f t="shared" si="6862"/>
        <v>179</v>
      </c>
      <c r="K6293" s="185">
        <f t="shared" si="6862"/>
        <v>2985</v>
      </c>
      <c r="L6293" s="185">
        <f t="shared" si="6862"/>
        <v>1111</v>
      </c>
      <c r="M6293" s="147"/>
      <c r="N6293" s="143">
        <f t="shared" si="6844"/>
        <v>885</v>
      </c>
      <c r="O6293" s="143">
        <f t="shared" si="6840"/>
        <v>377.69</v>
      </c>
      <c r="P6293" s="143">
        <f t="shared" si="6841"/>
        <v>7790.8499999999995</v>
      </c>
      <c r="Q6293" s="143">
        <f t="shared" si="6842"/>
        <v>1077.67</v>
      </c>
      <c r="R6293" s="188">
        <f t="shared" si="6845"/>
        <v>10131.209999999999</v>
      </c>
      <c r="T6293">
        <v>41354.79</v>
      </c>
      <c r="U6293" s="190">
        <f t="shared" si="6846"/>
        <v>0.24498274565050382</v>
      </c>
    </row>
    <row r="6294" spans="1:21" x14ac:dyDescent="0.2">
      <c r="A6294" s="178">
        <v>42998</v>
      </c>
      <c r="B6294" s="179">
        <v>0.16666666666666666</v>
      </c>
      <c r="C6294" t="s">
        <v>349</v>
      </c>
      <c r="D6294">
        <v>3.63</v>
      </c>
      <c r="E6294">
        <v>1.76</v>
      </c>
      <c r="F6294">
        <v>2.61</v>
      </c>
      <c r="G6294">
        <v>0.97</v>
      </c>
      <c r="H6294" s="184">
        <f t="shared" ref="H6294:L6294" si="6863">H6270</f>
        <v>0.125</v>
      </c>
      <c r="I6294" s="185">
        <f t="shared" si="6863"/>
        <v>201</v>
      </c>
      <c r="J6294" s="185">
        <f t="shared" si="6863"/>
        <v>205</v>
      </c>
      <c r="K6294" s="185">
        <f t="shared" si="6863"/>
        <v>2985</v>
      </c>
      <c r="L6294" s="185">
        <f t="shared" si="6863"/>
        <v>1717</v>
      </c>
      <c r="M6294" s="147"/>
      <c r="N6294" s="143">
        <f t="shared" si="6844"/>
        <v>729.63</v>
      </c>
      <c r="O6294" s="143">
        <f t="shared" si="6840"/>
        <v>360.8</v>
      </c>
      <c r="P6294" s="143">
        <f t="shared" si="6841"/>
        <v>7790.8499999999995</v>
      </c>
      <c r="Q6294" s="143">
        <f t="shared" si="6842"/>
        <v>1665.49</v>
      </c>
      <c r="R6294" s="188">
        <f t="shared" si="6845"/>
        <v>10546.769999999999</v>
      </c>
      <c r="T6294">
        <v>39993.29</v>
      </c>
      <c r="U6294" s="190">
        <f t="shared" si="6846"/>
        <v>0.26371348793760147</v>
      </c>
    </row>
    <row r="6295" spans="1:21" x14ac:dyDescent="0.2">
      <c r="A6295" s="178">
        <v>42998</v>
      </c>
      <c r="B6295" s="179">
        <v>0.20833333333333334</v>
      </c>
      <c r="C6295" t="s">
        <v>349</v>
      </c>
      <c r="D6295">
        <v>3.65</v>
      </c>
      <c r="E6295">
        <v>2.21</v>
      </c>
      <c r="F6295">
        <v>2.61</v>
      </c>
      <c r="G6295">
        <v>0.97</v>
      </c>
      <c r="H6295" s="184">
        <f t="shared" ref="H6295:L6295" si="6864">H6271</f>
        <v>0.16666666666666666</v>
      </c>
      <c r="I6295" s="185">
        <f t="shared" si="6864"/>
        <v>185</v>
      </c>
      <c r="J6295" s="185">
        <f t="shared" si="6864"/>
        <v>205</v>
      </c>
      <c r="K6295" s="185">
        <f t="shared" si="6864"/>
        <v>2985</v>
      </c>
      <c r="L6295" s="185">
        <f t="shared" si="6864"/>
        <v>1717</v>
      </c>
      <c r="M6295" s="147"/>
      <c r="N6295" s="143">
        <f t="shared" si="6844"/>
        <v>675.25</v>
      </c>
      <c r="O6295" s="143">
        <f t="shared" si="6840"/>
        <v>453.05</v>
      </c>
      <c r="P6295" s="143">
        <f t="shared" si="6841"/>
        <v>7790.8499999999995</v>
      </c>
      <c r="Q6295" s="143">
        <f t="shared" si="6842"/>
        <v>1665.49</v>
      </c>
      <c r="R6295" s="188">
        <f t="shared" si="6845"/>
        <v>10584.64</v>
      </c>
      <c r="T6295">
        <v>39295.72</v>
      </c>
      <c r="U6295" s="190">
        <f t="shared" si="6846"/>
        <v>0.26935859681410596</v>
      </c>
    </row>
    <row r="6296" spans="1:21" x14ac:dyDescent="0.2">
      <c r="A6296" s="178">
        <v>42998</v>
      </c>
      <c r="B6296" s="179">
        <v>0.25</v>
      </c>
      <c r="C6296" t="s">
        <v>349</v>
      </c>
      <c r="D6296">
        <v>5.82</v>
      </c>
      <c r="E6296">
        <v>5</v>
      </c>
      <c r="F6296">
        <v>3</v>
      </c>
      <c r="G6296">
        <v>0.97</v>
      </c>
      <c r="H6296" s="184">
        <f t="shared" ref="H6296:L6296" si="6865">H6272</f>
        <v>0.20833333333333334</v>
      </c>
      <c r="I6296" s="185">
        <f t="shared" si="6865"/>
        <v>207</v>
      </c>
      <c r="J6296" s="185">
        <f t="shared" si="6865"/>
        <v>283</v>
      </c>
      <c r="K6296" s="185">
        <f t="shared" si="6865"/>
        <v>2985</v>
      </c>
      <c r="L6296" s="185">
        <f t="shared" si="6865"/>
        <v>1717</v>
      </c>
      <c r="M6296" s="147"/>
      <c r="N6296" s="143">
        <f t="shared" si="6844"/>
        <v>1204.74</v>
      </c>
      <c r="O6296" s="143">
        <f t="shared" si="6840"/>
        <v>1415</v>
      </c>
      <c r="P6296" s="143">
        <f t="shared" si="6841"/>
        <v>8955</v>
      </c>
      <c r="Q6296" s="143">
        <f t="shared" si="6842"/>
        <v>1665.49</v>
      </c>
      <c r="R6296" s="188">
        <f t="shared" si="6845"/>
        <v>13240.23</v>
      </c>
      <c r="T6296">
        <v>39352.800000000003</v>
      </c>
      <c r="U6296" s="190">
        <f t="shared" si="6846"/>
        <v>0.33644950295785808</v>
      </c>
    </row>
    <row r="6297" spans="1:21" x14ac:dyDescent="0.2">
      <c r="A6297" s="178">
        <v>42998</v>
      </c>
      <c r="B6297" s="179">
        <v>0.29166666666666669</v>
      </c>
      <c r="C6297" t="s">
        <v>349</v>
      </c>
      <c r="D6297">
        <v>3.62</v>
      </c>
      <c r="E6297">
        <v>12.11</v>
      </c>
      <c r="F6297">
        <v>5.03</v>
      </c>
      <c r="G6297">
        <v>2.99</v>
      </c>
      <c r="H6297" s="184">
        <f t="shared" ref="H6297:L6297" si="6866">H6273</f>
        <v>0.25</v>
      </c>
      <c r="I6297" s="185">
        <f t="shared" si="6866"/>
        <v>327</v>
      </c>
      <c r="J6297" s="185">
        <f t="shared" si="6866"/>
        <v>438</v>
      </c>
      <c r="K6297" s="185">
        <f t="shared" si="6866"/>
        <v>2985</v>
      </c>
      <c r="L6297" s="185">
        <f t="shared" si="6866"/>
        <v>1717</v>
      </c>
      <c r="M6297" s="147"/>
      <c r="N6297" s="143">
        <f t="shared" si="6844"/>
        <v>1183.74</v>
      </c>
      <c r="O6297" s="143">
        <f t="shared" si="6840"/>
        <v>5304.1799999999994</v>
      </c>
      <c r="P6297" s="143">
        <f t="shared" si="6841"/>
        <v>15014.550000000001</v>
      </c>
      <c r="Q6297" s="143">
        <f t="shared" si="6842"/>
        <v>5133.83</v>
      </c>
      <c r="R6297" s="188">
        <f t="shared" si="6845"/>
        <v>26636.300000000003</v>
      </c>
      <c r="T6297">
        <v>40925.019999999997</v>
      </c>
      <c r="U6297" s="190">
        <f t="shared" si="6846"/>
        <v>0.65085612664331027</v>
      </c>
    </row>
    <row r="6298" spans="1:21" x14ac:dyDescent="0.2">
      <c r="A6298" s="178">
        <v>42998</v>
      </c>
      <c r="B6298" s="179">
        <v>0.33333333333333331</v>
      </c>
      <c r="C6298" t="s">
        <v>349</v>
      </c>
      <c r="D6298">
        <v>3.62</v>
      </c>
      <c r="E6298">
        <v>3.61</v>
      </c>
      <c r="F6298">
        <v>4.6500000000000004</v>
      </c>
      <c r="G6298">
        <v>3.31</v>
      </c>
      <c r="H6298" s="184">
        <f t="shared" ref="H6298:L6298" si="6867">H6274</f>
        <v>0.29166666666666669</v>
      </c>
      <c r="I6298" s="185">
        <f t="shared" si="6867"/>
        <v>249</v>
      </c>
      <c r="J6298" s="185">
        <f t="shared" si="6867"/>
        <v>556</v>
      </c>
      <c r="K6298" s="185">
        <f t="shared" si="6867"/>
        <v>2872</v>
      </c>
      <c r="L6298" s="185">
        <f t="shared" si="6867"/>
        <v>2219</v>
      </c>
      <c r="M6298" s="147"/>
      <c r="N6298" s="143">
        <f t="shared" si="6844"/>
        <v>901.38</v>
      </c>
      <c r="O6298" s="143">
        <f t="shared" si="6840"/>
        <v>2007.1599999999999</v>
      </c>
      <c r="P6298" s="143">
        <f t="shared" si="6841"/>
        <v>13354.800000000001</v>
      </c>
      <c r="Q6298" s="143">
        <f t="shared" si="6842"/>
        <v>7344.89</v>
      </c>
      <c r="R6298" s="188">
        <f t="shared" si="6845"/>
        <v>23608.23</v>
      </c>
      <c r="T6298">
        <v>43862.41</v>
      </c>
      <c r="U6298" s="190">
        <f t="shared" si="6846"/>
        <v>0.5382337632610702</v>
      </c>
    </row>
    <row r="6299" spans="1:21" x14ac:dyDescent="0.2">
      <c r="A6299" s="178">
        <v>42998</v>
      </c>
      <c r="B6299" s="179">
        <v>0.375</v>
      </c>
      <c r="C6299" t="s">
        <v>349</v>
      </c>
      <c r="D6299">
        <v>5.86</v>
      </c>
      <c r="E6299">
        <v>7.75</v>
      </c>
      <c r="F6299">
        <v>7.75</v>
      </c>
      <c r="G6299">
        <v>4.9000000000000004</v>
      </c>
      <c r="H6299" s="184">
        <f t="shared" ref="H6299:L6299" si="6868">H6275</f>
        <v>0.33333333333333331</v>
      </c>
      <c r="I6299" s="185">
        <f t="shared" si="6868"/>
        <v>256</v>
      </c>
      <c r="J6299" s="185">
        <f t="shared" si="6868"/>
        <v>306</v>
      </c>
      <c r="K6299" s="185">
        <f t="shared" si="6868"/>
        <v>2872</v>
      </c>
      <c r="L6299" s="185">
        <f t="shared" si="6868"/>
        <v>2219</v>
      </c>
      <c r="M6299" s="147"/>
      <c r="N6299" s="143">
        <f t="shared" si="6844"/>
        <v>1500.16</v>
      </c>
      <c r="O6299" s="143">
        <f t="shared" si="6840"/>
        <v>2371.5</v>
      </c>
      <c r="P6299" s="143">
        <f t="shared" si="6841"/>
        <v>22258</v>
      </c>
      <c r="Q6299" s="143">
        <f t="shared" si="6842"/>
        <v>10873.1</v>
      </c>
      <c r="R6299" s="188">
        <f t="shared" si="6845"/>
        <v>37002.76</v>
      </c>
      <c r="T6299">
        <v>44455.39</v>
      </c>
      <c r="U6299" s="190">
        <f t="shared" si="6846"/>
        <v>0.8323571112524264</v>
      </c>
    </row>
    <row r="6300" spans="1:21" x14ac:dyDescent="0.2">
      <c r="A6300" s="178">
        <v>42998</v>
      </c>
      <c r="B6300" s="179">
        <v>0.41666666666666669</v>
      </c>
      <c r="C6300" t="s">
        <v>349</v>
      </c>
      <c r="D6300">
        <v>6.34</v>
      </c>
      <c r="E6300">
        <v>4.28</v>
      </c>
      <c r="F6300">
        <v>4.28</v>
      </c>
      <c r="G6300">
        <v>3.09</v>
      </c>
      <c r="H6300" s="184">
        <f t="shared" ref="H6300:L6300" si="6869">H6276</f>
        <v>0.375</v>
      </c>
      <c r="I6300" s="185">
        <f t="shared" si="6869"/>
        <v>156</v>
      </c>
      <c r="J6300" s="185">
        <f t="shared" si="6869"/>
        <v>343</v>
      </c>
      <c r="K6300" s="185">
        <f t="shared" si="6869"/>
        <v>2872</v>
      </c>
      <c r="L6300" s="185">
        <f t="shared" si="6869"/>
        <v>2219</v>
      </c>
      <c r="M6300" s="147"/>
      <c r="N6300" s="143">
        <f t="shared" si="6844"/>
        <v>989.04</v>
      </c>
      <c r="O6300" s="143">
        <f t="shared" si="6840"/>
        <v>1468.0400000000002</v>
      </c>
      <c r="P6300" s="143">
        <f t="shared" si="6841"/>
        <v>12292.16</v>
      </c>
      <c r="Q6300" s="143">
        <f t="shared" si="6842"/>
        <v>6856.71</v>
      </c>
      <c r="R6300" s="188">
        <f t="shared" si="6845"/>
        <v>21605.95</v>
      </c>
      <c r="T6300">
        <v>45342.75</v>
      </c>
      <c r="U6300" s="190">
        <f t="shared" si="6846"/>
        <v>0.47650285878117232</v>
      </c>
    </row>
    <row r="6301" spans="1:21" x14ac:dyDescent="0.2">
      <c r="A6301" s="178">
        <v>42998</v>
      </c>
      <c r="B6301" s="179">
        <v>0.45833333333333331</v>
      </c>
      <c r="C6301" t="s">
        <v>349</v>
      </c>
      <c r="D6301">
        <v>2.09</v>
      </c>
      <c r="E6301">
        <v>5.2</v>
      </c>
      <c r="F6301">
        <v>3.75</v>
      </c>
      <c r="G6301">
        <v>4.9000000000000004</v>
      </c>
      <c r="H6301" s="184">
        <f t="shared" ref="H6301:L6301" si="6870">H6277</f>
        <v>0.41666666666666669</v>
      </c>
      <c r="I6301" s="185">
        <f t="shared" si="6870"/>
        <v>196</v>
      </c>
      <c r="J6301" s="185">
        <f t="shared" si="6870"/>
        <v>315</v>
      </c>
      <c r="K6301" s="185">
        <f t="shared" si="6870"/>
        <v>2872</v>
      </c>
      <c r="L6301" s="185">
        <f t="shared" si="6870"/>
        <v>2219</v>
      </c>
      <c r="M6301" s="147"/>
      <c r="N6301" s="143">
        <f t="shared" si="6844"/>
        <v>409.64</v>
      </c>
      <c r="O6301" s="143">
        <f t="shared" si="6840"/>
        <v>1638</v>
      </c>
      <c r="P6301" s="143">
        <f t="shared" si="6841"/>
        <v>10770</v>
      </c>
      <c r="Q6301" s="143">
        <f t="shared" si="6842"/>
        <v>10873.1</v>
      </c>
      <c r="R6301" s="188">
        <f t="shared" si="6845"/>
        <v>23690.739999999998</v>
      </c>
      <c r="T6301">
        <v>48165.78</v>
      </c>
      <c r="U6301" s="190">
        <f t="shared" si="6846"/>
        <v>0.49185832763426646</v>
      </c>
    </row>
    <row r="6302" spans="1:21" x14ac:dyDescent="0.2">
      <c r="A6302" s="178">
        <v>42998</v>
      </c>
      <c r="B6302" s="179">
        <v>0.5</v>
      </c>
      <c r="C6302" t="s">
        <v>349</v>
      </c>
      <c r="D6302">
        <v>0.74</v>
      </c>
      <c r="E6302">
        <v>5.3</v>
      </c>
      <c r="F6302">
        <v>5.4</v>
      </c>
      <c r="G6302">
        <v>5</v>
      </c>
      <c r="H6302" s="184">
        <f t="shared" ref="H6302:L6302" si="6871">H6278</f>
        <v>0.45833333333333331</v>
      </c>
      <c r="I6302" s="185">
        <f t="shared" si="6871"/>
        <v>226</v>
      </c>
      <c r="J6302" s="185">
        <f t="shared" si="6871"/>
        <v>326</v>
      </c>
      <c r="K6302" s="185">
        <f t="shared" si="6871"/>
        <v>2842</v>
      </c>
      <c r="L6302" s="185">
        <f t="shared" si="6871"/>
        <v>1635</v>
      </c>
      <c r="M6302" s="147"/>
      <c r="N6302" s="143">
        <f t="shared" si="6844"/>
        <v>167.24</v>
      </c>
      <c r="O6302" s="143">
        <f t="shared" si="6840"/>
        <v>1727.8</v>
      </c>
      <c r="P6302" s="143">
        <f t="shared" si="6841"/>
        <v>15346.800000000001</v>
      </c>
      <c r="Q6302" s="143">
        <f t="shared" si="6842"/>
        <v>8175</v>
      </c>
      <c r="R6302" s="188">
        <f t="shared" si="6845"/>
        <v>25416.84</v>
      </c>
      <c r="T6302">
        <v>51593.98</v>
      </c>
      <c r="U6302" s="190">
        <f t="shared" si="6846"/>
        <v>0.49263189232542243</v>
      </c>
    </row>
    <row r="6303" spans="1:21" x14ac:dyDescent="0.2">
      <c r="A6303" s="178">
        <v>42998</v>
      </c>
      <c r="B6303" s="179">
        <v>0.54166666666666663</v>
      </c>
      <c r="C6303" t="s">
        <v>349</v>
      </c>
      <c r="D6303">
        <v>1</v>
      </c>
      <c r="E6303">
        <v>5.58</v>
      </c>
      <c r="F6303">
        <v>5.76</v>
      </c>
      <c r="G6303">
        <v>5.76</v>
      </c>
      <c r="H6303" s="184">
        <f t="shared" ref="H6303:L6303" si="6872">H6279</f>
        <v>0.5</v>
      </c>
      <c r="I6303" s="185">
        <f t="shared" si="6872"/>
        <v>222</v>
      </c>
      <c r="J6303" s="185">
        <f t="shared" si="6872"/>
        <v>319</v>
      </c>
      <c r="K6303" s="185">
        <f t="shared" si="6872"/>
        <v>2842</v>
      </c>
      <c r="L6303" s="185">
        <f t="shared" si="6872"/>
        <v>1635</v>
      </c>
      <c r="M6303" s="147"/>
      <c r="N6303" s="143">
        <f t="shared" si="6844"/>
        <v>222</v>
      </c>
      <c r="O6303" s="143">
        <f t="shared" si="6840"/>
        <v>1780.02</v>
      </c>
      <c r="P6303" s="143">
        <f t="shared" si="6841"/>
        <v>16369.92</v>
      </c>
      <c r="Q6303" s="143">
        <f t="shared" si="6842"/>
        <v>9417.6</v>
      </c>
      <c r="R6303" s="188">
        <f t="shared" si="6845"/>
        <v>27789.54</v>
      </c>
      <c r="T6303">
        <v>55025.64</v>
      </c>
      <c r="U6303" s="190">
        <f t="shared" si="6846"/>
        <v>0.50502892833231927</v>
      </c>
    </row>
    <row r="6304" spans="1:21" x14ac:dyDescent="0.2">
      <c r="A6304" s="178">
        <v>42998</v>
      </c>
      <c r="B6304" s="179">
        <v>0.58333333333333337</v>
      </c>
      <c r="C6304" t="s">
        <v>349</v>
      </c>
      <c r="D6304">
        <v>1.42</v>
      </c>
      <c r="E6304">
        <v>7.49</v>
      </c>
      <c r="F6304">
        <v>7.74</v>
      </c>
      <c r="G6304">
        <v>7.5</v>
      </c>
      <c r="H6304" s="184">
        <f t="shared" ref="H6304:L6304" si="6873">H6280</f>
        <v>0.54166666666666663</v>
      </c>
      <c r="I6304" s="185">
        <f t="shared" si="6873"/>
        <v>195</v>
      </c>
      <c r="J6304" s="185">
        <f t="shared" si="6873"/>
        <v>299</v>
      </c>
      <c r="K6304" s="185">
        <f t="shared" si="6873"/>
        <v>2842</v>
      </c>
      <c r="L6304" s="185">
        <f t="shared" si="6873"/>
        <v>1635</v>
      </c>
      <c r="M6304" s="147"/>
      <c r="N6304" s="143">
        <f t="shared" si="6844"/>
        <v>276.89999999999998</v>
      </c>
      <c r="O6304" s="143">
        <f t="shared" si="6840"/>
        <v>2239.5100000000002</v>
      </c>
      <c r="P6304" s="143">
        <f t="shared" si="6841"/>
        <v>21997.08</v>
      </c>
      <c r="Q6304" s="143">
        <f t="shared" si="6842"/>
        <v>12262.5</v>
      </c>
      <c r="R6304" s="188">
        <f t="shared" si="6845"/>
        <v>36775.990000000005</v>
      </c>
      <c r="T6304">
        <v>58252.24</v>
      </c>
      <c r="U6304" s="190">
        <f t="shared" si="6846"/>
        <v>0.63132319031851836</v>
      </c>
    </row>
    <row r="6305" spans="1:21" x14ac:dyDescent="0.2">
      <c r="A6305" s="178">
        <v>42998</v>
      </c>
      <c r="B6305" s="179">
        <v>0.625</v>
      </c>
      <c r="C6305" t="s">
        <v>349</v>
      </c>
      <c r="D6305">
        <v>1.82</v>
      </c>
      <c r="E6305">
        <v>10.71</v>
      </c>
      <c r="F6305">
        <v>13.54</v>
      </c>
      <c r="G6305">
        <v>1</v>
      </c>
      <c r="H6305" s="184">
        <f t="shared" ref="H6305:L6305" si="6874">H6281</f>
        <v>0.58333333333333337</v>
      </c>
      <c r="I6305" s="185">
        <f t="shared" si="6874"/>
        <v>205</v>
      </c>
      <c r="J6305" s="185">
        <f t="shared" si="6874"/>
        <v>237</v>
      </c>
      <c r="K6305" s="185">
        <f t="shared" si="6874"/>
        <v>2842</v>
      </c>
      <c r="L6305" s="185">
        <f t="shared" si="6874"/>
        <v>1635</v>
      </c>
      <c r="M6305" s="147"/>
      <c r="N6305" s="143">
        <f t="shared" si="6844"/>
        <v>373.1</v>
      </c>
      <c r="O6305" s="143">
        <f t="shared" si="6840"/>
        <v>2538.27</v>
      </c>
      <c r="P6305" s="143">
        <f t="shared" si="6841"/>
        <v>38480.68</v>
      </c>
      <c r="Q6305" s="143">
        <f t="shared" si="6842"/>
        <v>1635</v>
      </c>
      <c r="R6305" s="188">
        <f t="shared" si="6845"/>
        <v>43027.05</v>
      </c>
      <c r="T6305">
        <v>61315.11</v>
      </c>
      <c r="U6305" s="190">
        <f t="shared" si="6846"/>
        <v>0.70173648877087558</v>
      </c>
    </row>
    <row r="6306" spans="1:21" x14ac:dyDescent="0.2">
      <c r="A6306" s="178">
        <v>42998</v>
      </c>
      <c r="B6306" s="179">
        <v>0.66666666666666663</v>
      </c>
      <c r="C6306" t="s">
        <v>349</v>
      </c>
      <c r="D6306">
        <v>2.11</v>
      </c>
      <c r="E6306">
        <v>19.04</v>
      </c>
      <c r="F6306">
        <v>26</v>
      </c>
      <c r="G6306">
        <v>2.5</v>
      </c>
      <c r="H6306" s="184">
        <f t="shared" ref="H6306:L6306" si="6875">H6282</f>
        <v>0.625</v>
      </c>
      <c r="I6306" s="185">
        <f t="shared" si="6875"/>
        <v>212</v>
      </c>
      <c r="J6306" s="185">
        <f t="shared" si="6875"/>
        <v>213</v>
      </c>
      <c r="K6306" s="185">
        <f t="shared" si="6875"/>
        <v>2842</v>
      </c>
      <c r="L6306" s="185">
        <f t="shared" si="6875"/>
        <v>1380</v>
      </c>
      <c r="M6306" s="147"/>
      <c r="N6306" s="143">
        <f t="shared" si="6844"/>
        <v>447.32</v>
      </c>
      <c r="O6306" s="143">
        <f t="shared" si="6840"/>
        <v>4055.52</v>
      </c>
      <c r="P6306" s="143">
        <f t="shared" si="6841"/>
        <v>73892</v>
      </c>
      <c r="Q6306" s="143">
        <f t="shared" si="6842"/>
        <v>3450</v>
      </c>
      <c r="R6306" s="188">
        <f t="shared" si="6845"/>
        <v>81844.84</v>
      </c>
      <c r="T6306">
        <v>63151</v>
      </c>
      <c r="U6306" s="190">
        <f t="shared" si="6846"/>
        <v>1.2960181153109214</v>
      </c>
    </row>
    <row r="6307" spans="1:21" x14ac:dyDescent="0.2">
      <c r="A6307" s="178">
        <v>42998</v>
      </c>
      <c r="B6307" s="179">
        <v>0.70833333333333337</v>
      </c>
      <c r="C6307" t="s">
        <v>349</v>
      </c>
      <c r="D6307">
        <v>2.11</v>
      </c>
      <c r="E6307">
        <v>15.52</v>
      </c>
      <c r="F6307">
        <v>21</v>
      </c>
      <c r="G6307">
        <v>1</v>
      </c>
      <c r="H6307" s="184">
        <f t="shared" ref="H6307:L6307" si="6876">H6283</f>
        <v>0.66666666666666663</v>
      </c>
      <c r="I6307" s="185">
        <f t="shared" si="6876"/>
        <v>191</v>
      </c>
      <c r="J6307" s="185">
        <f t="shared" si="6876"/>
        <v>237</v>
      </c>
      <c r="K6307" s="185">
        <f t="shared" si="6876"/>
        <v>2842</v>
      </c>
      <c r="L6307" s="185">
        <f t="shared" si="6876"/>
        <v>1380</v>
      </c>
      <c r="M6307" s="147"/>
      <c r="N6307" s="143">
        <f t="shared" si="6844"/>
        <v>403.01</v>
      </c>
      <c r="O6307" s="143">
        <f t="shared" si="6840"/>
        <v>3678.24</v>
      </c>
      <c r="P6307" s="143">
        <f t="shared" si="6841"/>
        <v>59682</v>
      </c>
      <c r="Q6307" s="143">
        <f t="shared" si="6842"/>
        <v>1380</v>
      </c>
      <c r="R6307" s="188">
        <f t="shared" si="6845"/>
        <v>65143.25</v>
      </c>
      <c r="T6307">
        <v>63489.52</v>
      </c>
      <c r="U6307" s="190">
        <f t="shared" si="6846"/>
        <v>1.0260472909544758</v>
      </c>
    </row>
    <row r="6308" spans="1:21" x14ac:dyDescent="0.2">
      <c r="A6308" s="178">
        <v>42998</v>
      </c>
      <c r="B6308" s="179">
        <v>0.75</v>
      </c>
      <c r="C6308" t="s">
        <v>349</v>
      </c>
      <c r="D6308">
        <v>2.11</v>
      </c>
      <c r="E6308">
        <v>5.63</v>
      </c>
      <c r="F6308">
        <v>13.09</v>
      </c>
      <c r="G6308">
        <v>1</v>
      </c>
      <c r="H6308" s="184">
        <f t="shared" ref="H6308:L6308" si="6877">H6284</f>
        <v>0.70833333333333337</v>
      </c>
      <c r="I6308" s="185">
        <f t="shared" si="6877"/>
        <v>218</v>
      </c>
      <c r="J6308" s="185">
        <f t="shared" si="6877"/>
        <v>258</v>
      </c>
      <c r="K6308" s="185">
        <f t="shared" si="6877"/>
        <v>2842</v>
      </c>
      <c r="L6308" s="185">
        <f t="shared" si="6877"/>
        <v>1380</v>
      </c>
      <c r="M6308" s="147"/>
      <c r="N6308" s="143">
        <f t="shared" si="6844"/>
        <v>459.97999999999996</v>
      </c>
      <c r="O6308" s="143">
        <f t="shared" si="6840"/>
        <v>1452.54</v>
      </c>
      <c r="P6308" s="143">
        <f t="shared" si="6841"/>
        <v>37201.78</v>
      </c>
      <c r="Q6308" s="143">
        <f t="shared" si="6842"/>
        <v>1380</v>
      </c>
      <c r="R6308" s="188">
        <f t="shared" si="6845"/>
        <v>40494.299999999996</v>
      </c>
      <c r="T6308">
        <v>63634.09</v>
      </c>
      <c r="U6308" s="190">
        <f t="shared" si="6846"/>
        <v>0.63636173629574966</v>
      </c>
    </row>
    <row r="6309" spans="1:21" x14ac:dyDescent="0.2">
      <c r="A6309" s="178">
        <v>42998</v>
      </c>
      <c r="B6309" s="179">
        <v>0.79166666666666663</v>
      </c>
      <c r="C6309" t="s">
        <v>349</v>
      </c>
      <c r="D6309">
        <v>2.61</v>
      </c>
      <c r="E6309">
        <v>4.8499999999999996</v>
      </c>
      <c r="F6309">
        <v>8.9</v>
      </c>
      <c r="G6309">
        <v>2.5</v>
      </c>
      <c r="H6309" s="184">
        <f t="shared" ref="H6309:L6309" si="6878">H6285</f>
        <v>0.75</v>
      </c>
      <c r="I6309" s="185">
        <f t="shared" si="6878"/>
        <v>240</v>
      </c>
      <c r="J6309" s="185">
        <f t="shared" si="6878"/>
        <v>365</v>
      </c>
      <c r="K6309" s="185">
        <f t="shared" si="6878"/>
        <v>2842</v>
      </c>
      <c r="L6309" s="185">
        <f t="shared" si="6878"/>
        <v>1380</v>
      </c>
      <c r="M6309" s="147"/>
      <c r="N6309" s="143">
        <f t="shared" si="6844"/>
        <v>626.4</v>
      </c>
      <c r="O6309" s="143">
        <f t="shared" si="6840"/>
        <v>1770.2499999999998</v>
      </c>
      <c r="P6309" s="143">
        <f t="shared" si="6841"/>
        <v>25293.8</v>
      </c>
      <c r="Q6309" s="143">
        <f t="shared" si="6842"/>
        <v>3450</v>
      </c>
      <c r="R6309" s="188">
        <f t="shared" si="6845"/>
        <v>31140.449999999997</v>
      </c>
      <c r="T6309">
        <v>63353.19</v>
      </c>
      <c r="U6309" s="190">
        <f t="shared" si="6846"/>
        <v>0.49153720594022171</v>
      </c>
    </row>
    <row r="6310" spans="1:21" x14ac:dyDescent="0.2">
      <c r="A6310" s="178">
        <v>42998</v>
      </c>
      <c r="B6310" s="179">
        <v>0.83333333333333337</v>
      </c>
      <c r="C6310" t="s">
        <v>349</v>
      </c>
      <c r="D6310">
        <v>1</v>
      </c>
      <c r="E6310">
        <v>5.6</v>
      </c>
      <c r="F6310">
        <v>8.69</v>
      </c>
      <c r="G6310">
        <v>2.99</v>
      </c>
      <c r="H6310" s="184">
        <f t="shared" ref="H6310:L6310" si="6879">H6286</f>
        <v>0.79166666666666663</v>
      </c>
      <c r="I6310" s="185">
        <f t="shared" si="6879"/>
        <v>320</v>
      </c>
      <c r="J6310" s="185">
        <f t="shared" si="6879"/>
        <v>214</v>
      </c>
      <c r="K6310" s="185">
        <f t="shared" si="6879"/>
        <v>2842</v>
      </c>
      <c r="L6310" s="185">
        <f t="shared" si="6879"/>
        <v>1426</v>
      </c>
      <c r="M6310" s="147"/>
      <c r="N6310" s="143">
        <f t="shared" si="6844"/>
        <v>320</v>
      </c>
      <c r="O6310" s="143">
        <f t="shared" si="6840"/>
        <v>1198.3999999999999</v>
      </c>
      <c r="P6310" s="143">
        <f t="shared" si="6841"/>
        <v>24696.98</v>
      </c>
      <c r="Q6310" s="143">
        <f t="shared" si="6842"/>
        <v>4263.7400000000007</v>
      </c>
      <c r="R6310" s="188">
        <f t="shared" si="6845"/>
        <v>30479.120000000003</v>
      </c>
      <c r="T6310">
        <v>61600.35</v>
      </c>
      <c r="U6310" s="190">
        <f t="shared" si="6846"/>
        <v>0.49478809779489896</v>
      </c>
    </row>
    <row r="6311" spans="1:21" x14ac:dyDescent="0.2">
      <c r="A6311" s="178">
        <v>42998</v>
      </c>
      <c r="B6311" s="179">
        <v>0.875</v>
      </c>
      <c r="C6311" t="s">
        <v>349</v>
      </c>
      <c r="D6311">
        <v>5</v>
      </c>
      <c r="E6311">
        <v>3.08</v>
      </c>
      <c r="F6311">
        <v>7.13</v>
      </c>
      <c r="G6311">
        <v>1.56</v>
      </c>
      <c r="H6311" s="184">
        <f t="shared" ref="H6311:L6311" si="6880">H6287</f>
        <v>0.83333333333333337</v>
      </c>
      <c r="I6311" s="185">
        <f t="shared" si="6880"/>
        <v>322</v>
      </c>
      <c r="J6311" s="185">
        <f t="shared" si="6880"/>
        <v>178</v>
      </c>
      <c r="K6311" s="185">
        <f t="shared" si="6880"/>
        <v>2842</v>
      </c>
      <c r="L6311" s="185">
        <f t="shared" si="6880"/>
        <v>1426</v>
      </c>
      <c r="M6311" s="147"/>
      <c r="N6311" s="143">
        <f t="shared" si="6844"/>
        <v>1610</v>
      </c>
      <c r="O6311" s="143">
        <f t="shared" si="6840"/>
        <v>548.24</v>
      </c>
      <c r="P6311" s="143">
        <f t="shared" si="6841"/>
        <v>20263.46</v>
      </c>
      <c r="Q6311" s="143">
        <f t="shared" si="6842"/>
        <v>2224.56</v>
      </c>
      <c r="R6311" s="188">
        <f t="shared" si="6845"/>
        <v>24646.26</v>
      </c>
      <c r="T6311">
        <v>59943.25</v>
      </c>
      <c r="U6311" s="190">
        <f t="shared" si="6846"/>
        <v>0.41115988872808862</v>
      </c>
    </row>
    <row r="6312" spans="1:21" x14ac:dyDescent="0.2">
      <c r="A6312" s="178">
        <v>42998</v>
      </c>
      <c r="B6312" s="179">
        <v>0.91666666666666663</v>
      </c>
      <c r="C6312" t="s">
        <v>349</v>
      </c>
      <c r="D6312">
        <v>7.5</v>
      </c>
      <c r="E6312">
        <v>3.84</v>
      </c>
      <c r="F6312">
        <v>4.16</v>
      </c>
      <c r="G6312">
        <v>2.99</v>
      </c>
      <c r="H6312" s="184">
        <f t="shared" ref="H6312:L6312" si="6881">H6288</f>
        <v>0.875</v>
      </c>
      <c r="I6312" s="185">
        <f t="shared" si="6881"/>
        <v>337</v>
      </c>
      <c r="J6312" s="185">
        <f t="shared" si="6881"/>
        <v>173</v>
      </c>
      <c r="K6312" s="185">
        <f t="shared" si="6881"/>
        <v>2842</v>
      </c>
      <c r="L6312" s="185">
        <f t="shared" si="6881"/>
        <v>1426</v>
      </c>
      <c r="M6312" s="147"/>
      <c r="N6312" s="143">
        <f t="shared" si="6844"/>
        <v>2527.5</v>
      </c>
      <c r="O6312" s="143">
        <f t="shared" si="6840"/>
        <v>664.31999999999994</v>
      </c>
      <c r="P6312" s="143">
        <f t="shared" si="6841"/>
        <v>11822.720000000001</v>
      </c>
      <c r="Q6312" s="143">
        <f t="shared" si="6842"/>
        <v>4263.7400000000007</v>
      </c>
      <c r="R6312" s="188">
        <f t="shared" si="6845"/>
        <v>19278.280000000002</v>
      </c>
      <c r="T6312">
        <v>58632.08</v>
      </c>
      <c r="U6312" s="190">
        <f t="shared" si="6846"/>
        <v>0.32880088852382522</v>
      </c>
    </row>
    <row r="6313" spans="1:21" x14ac:dyDescent="0.2">
      <c r="A6313" s="178">
        <v>42998</v>
      </c>
      <c r="B6313" s="179">
        <v>0.95833333333333337</v>
      </c>
      <c r="C6313" t="s">
        <v>349</v>
      </c>
      <c r="D6313">
        <v>20</v>
      </c>
      <c r="E6313">
        <v>4.45</v>
      </c>
      <c r="F6313">
        <v>3</v>
      </c>
      <c r="G6313">
        <v>0.5</v>
      </c>
      <c r="H6313" s="184">
        <f t="shared" ref="H6313:L6313" si="6882">H6289</f>
        <v>0.91666666666666663</v>
      </c>
      <c r="I6313" s="185">
        <f t="shared" si="6882"/>
        <v>394</v>
      </c>
      <c r="J6313" s="185">
        <f t="shared" si="6882"/>
        <v>194</v>
      </c>
      <c r="K6313" s="185">
        <f t="shared" si="6882"/>
        <v>2842</v>
      </c>
      <c r="L6313" s="185">
        <f t="shared" si="6882"/>
        <v>1426</v>
      </c>
      <c r="M6313" s="147"/>
      <c r="N6313" s="143">
        <f t="shared" si="6844"/>
        <v>7880</v>
      </c>
      <c r="O6313" s="143">
        <f t="shared" si="6840"/>
        <v>863.30000000000007</v>
      </c>
      <c r="P6313" s="143">
        <f t="shared" si="6841"/>
        <v>8526</v>
      </c>
      <c r="Q6313" s="143">
        <f t="shared" si="6842"/>
        <v>713</v>
      </c>
      <c r="R6313" s="188">
        <f t="shared" si="6845"/>
        <v>17982.3</v>
      </c>
      <c r="T6313">
        <v>55707.88</v>
      </c>
      <c r="U6313" s="190">
        <f t="shared" si="6846"/>
        <v>0.32279634407196972</v>
      </c>
    </row>
    <row r="6314" spans="1:21" x14ac:dyDescent="0.2">
      <c r="A6314" s="178">
        <v>42998</v>
      </c>
      <c r="B6314" s="180">
        <v>1</v>
      </c>
      <c r="C6314" t="s">
        <v>349</v>
      </c>
      <c r="D6314">
        <v>19.5</v>
      </c>
      <c r="E6314">
        <v>5.66</v>
      </c>
      <c r="F6314">
        <v>2.94</v>
      </c>
      <c r="G6314">
        <v>0.5</v>
      </c>
      <c r="H6314" s="184">
        <f t="shared" ref="H6314:L6314" si="6883">H6290</f>
        <v>0.95833333333333337</v>
      </c>
      <c r="I6314" s="185">
        <f t="shared" si="6883"/>
        <v>389</v>
      </c>
      <c r="J6314" s="185">
        <f t="shared" si="6883"/>
        <v>265</v>
      </c>
      <c r="K6314" s="185">
        <f t="shared" si="6883"/>
        <v>2985</v>
      </c>
      <c r="L6314" s="185">
        <f t="shared" si="6883"/>
        <v>1111</v>
      </c>
      <c r="M6314" s="147"/>
      <c r="N6314" s="143">
        <f t="shared" si="6844"/>
        <v>7585.5</v>
      </c>
      <c r="O6314" s="143">
        <f t="shared" si="6840"/>
        <v>1499.9</v>
      </c>
      <c r="P6314" s="143">
        <f t="shared" si="6841"/>
        <v>8775.9</v>
      </c>
      <c r="Q6314" s="143">
        <f t="shared" si="6842"/>
        <v>555.5</v>
      </c>
      <c r="R6314" s="188">
        <f t="shared" si="6845"/>
        <v>18416.8</v>
      </c>
      <c r="T6314">
        <v>51554.559999999998</v>
      </c>
      <c r="U6314" s="190">
        <f t="shared" si="6846"/>
        <v>0.35722931201430097</v>
      </c>
    </row>
    <row r="6315" spans="1:21" x14ac:dyDescent="0.2">
      <c r="A6315" s="178">
        <v>42999</v>
      </c>
      <c r="B6315" s="179">
        <v>4.1666666666666664E-2</v>
      </c>
      <c r="C6315" t="s">
        <v>349</v>
      </c>
      <c r="D6315">
        <v>5</v>
      </c>
      <c r="E6315">
        <v>4</v>
      </c>
      <c r="F6315">
        <v>2</v>
      </c>
      <c r="G6315">
        <v>0.5</v>
      </c>
      <c r="H6315" s="184">
        <f t="shared" ref="H6315:L6315" si="6884">H6291</f>
        <v>1</v>
      </c>
      <c r="I6315" s="185">
        <f t="shared" si="6884"/>
        <v>362</v>
      </c>
      <c r="J6315" s="185">
        <f t="shared" si="6884"/>
        <v>243</v>
      </c>
      <c r="K6315" s="185">
        <f t="shared" si="6884"/>
        <v>2985</v>
      </c>
      <c r="L6315" s="185">
        <f t="shared" si="6884"/>
        <v>1111</v>
      </c>
      <c r="M6315" s="147"/>
      <c r="N6315" s="143">
        <f t="shared" si="6844"/>
        <v>1810</v>
      </c>
      <c r="O6315" s="143">
        <f t="shared" si="6840"/>
        <v>972</v>
      </c>
      <c r="P6315" s="143">
        <f t="shared" si="6841"/>
        <v>5970</v>
      </c>
      <c r="Q6315" s="143">
        <f t="shared" si="6842"/>
        <v>555.5</v>
      </c>
      <c r="R6315" s="188">
        <f t="shared" si="6845"/>
        <v>9307.5</v>
      </c>
      <c r="T6315">
        <v>47497.23</v>
      </c>
      <c r="U6315" s="190">
        <f t="shared" si="6846"/>
        <v>0.1959587959129406</v>
      </c>
    </row>
    <row r="6316" spans="1:21" x14ac:dyDescent="0.2">
      <c r="A6316" s="178">
        <v>42999</v>
      </c>
      <c r="B6316" s="179">
        <v>8.3333333333333329E-2</v>
      </c>
      <c r="C6316" t="s">
        <v>349</v>
      </c>
      <c r="D6316">
        <v>3.71</v>
      </c>
      <c r="E6316">
        <v>2.21</v>
      </c>
      <c r="F6316">
        <v>1.95</v>
      </c>
      <c r="G6316">
        <v>0.5</v>
      </c>
      <c r="H6316" s="184">
        <f t="shared" ref="H6316:L6316" si="6885">H6292</f>
        <v>4.1666666666666664E-2</v>
      </c>
      <c r="I6316" s="185">
        <f t="shared" si="6885"/>
        <v>294</v>
      </c>
      <c r="J6316" s="185">
        <f t="shared" si="6885"/>
        <v>212</v>
      </c>
      <c r="K6316" s="185">
        <f t="shared" si="6885"/>
        <v>2985</v>
      </c>
      <c r="L6316" s="185">
        <f t="shared" si="6885"/>
        <v>1111</v>
      </c>
      <c r="M6316" s="147"/>
      <c r="N6316" s="143">
        <f t="shared" si="6844"/>
        <v>1090.74</v>
      </c>
      <c r="O6316" s="143">
        <f t="shared" si="6840"/>
        <v>468.52</v>
      </c>
      <c r="P6316" s="143">
        <f t="shared" si="6841"/>
        <v>5820.75</v>
      </c>
      <c r="Q6316" s="143">
        <f t="shared" si="6842"/>
        <v>555.5</v>
      </c>
      <c r="R6316" s="188">
        <f t="shared" si="6845"/>
        <v>7935.51</v>
      </c>
      <c r="T6316">
        <v>44458.82</v>
      </c>
      <c r="U6316" s="190">
        <f t="shared" si="6846"/>
        <v>0.17849124200777258</v>
      </c>
    </row>
    <row r="6317" spans="1:21" x14ac:dyDescent="0.2">
      <c r="A6317" s="178">
        <v>42999</v>
      </c>
      <c r="B6317" s="179">
        <v>0.125</v>
      </c>
      <c r="C6317" t="s">
        <v>349</v>
      </c>
      <c r="D6317">
        <v>3.46</v>
      </c>
      <c r="E6317">
        <v>2.11</v>
      </c>
      <c r="F6317">
        <v>1.95</v>
      </c>
      <c r="G6317">
        <v>0.97</v>
      </c>
      <c r="H6317" s="184">
        <f t="shared" ref="H6317:L6317" si="6886">H6293</f>
        <v>8.3333333333333329E-2</v>
      </c>
      <c r="I6317" s="185">
        <f t="shared" si="6886"/>
        <v>236</v>
      </c>
      <c r="J6317" s="185">
        <f t="shared" si="6886"/>
        <v>179</v>
      </c>
      <c r="K6317" s="185">
        <f t="shared" si="6886"/>
        <v>2985</v>
      </c>
      <c r="L6317" s="185">
        <f t="shared" si="6886"/>
        <v>1111</v>
      </c>
      <c r="M6317" s="147"/>
      <c r="N6317" s="143">
        <f t="shared" si="6844"/>
        <v>816.56</v>
      </c>
      <c r="O6317" s="143">
        <f t="shared" si="6840"/>
        <v>377.69</v>
      </c>
      <c r="P6317" s="143">
        <f t="shared" si="6841"/>
        <v>5820.75</v>
      </c>
      <c r="Q6317" s="143">
        <f t="shared" si="6842"/>
        <v>1077.67</v>
      </c>
      <c r="R6317" s="188">
        <f t="shared" si="6845"/>
        <v>8092.67</v>
      </c>
      <c r="T6317">
        <v>42271.78</v>
      </c>
      <c r="U6317" s="190">
        <f t="shared" si="6846"/>
        <v>0.1914437953641886</v>
      </c>
    </row>
    <row r="6318" spans="1:21" x14ac:dyDescent="0.2">
      <c r="A6318" s="178">
        <v>42999</v>
      </c>
      <c r="B6318" s="179">
        <v>0.16666666666666666</v>
      </c>
      <c r="C6318" t="s">
        <v>349</v>
      </c>
      <c r="D6318">
        <v>3.01</v>
      </c>
      <c r="E6318">
        <v>1.75</v>
      </c>
      <c r="F6318">
        <v>1.95</v>
      </c>
      <c r="G6318">
        <v>0.97</v>
      </c>
      <c r="H6318" s="184">
        <f t="shared" ref="H6318:L6318" si="6887">H6294</f>
        <v>0.125</v>
      </c>
      <c r="I6318" s="185">
        <f t="shared" si="6887"/>
        <v>201</v>
      </c>
      <c r="J6318" s="185">
        <f t="shared" si="6887"/>
        <v>205</v>
      </c>
      <c r="K6318" s="185">
        <f t="shared" si="6887"/>
        <v>2985</v>
      </c>
      <c r="L6318" s="185">
        <f t="shared" si="6887"/>
        <v>1717</v>
      </c>
      <c r="M6318" s="147"/>
      <c r="N6318" s="143">
        <f t="shared" si="6844"/>
        <v>605.01</v>
      </c>
      <c r="O6318" s="143">
        <f t="shared" si="6840"/>
        <v>358.75</v>
      </c>
      <c r="P6318" s="143">
        <f t="shared" si="6841"/>
        <v>5820.75</v>
      </c>
      <c r="Q6318" s="143">
        <f t="shared" si="6842"/>
        <v>1665.49</v>
      </c>
      <c r="R6318" s="188">
        <f t="shared" si="6845"/>
        <v>8450</v>
      </c>
      <c r="T6318">
        <v>40883.49</v>
      </c>
      <c r="U6318" s="190">
        <f t="shared" si="6846"/>
        <v>0.20668489896532807</v>
      </c>
    </row>
    <row r="6319" spans="1:21" x14ac:dyDescent="0.2">
      <c r="A6319" s="178">
        <v>42999</v>
      </c>
      <c r="B6319" s="179">
        <v>0.20833333333333334</v>
      </c>
      <c r="C6319" t="s">
        <v>349</v>
      </c>
      <c r="D6319">
        <v>3.01</v>
      </c>
      <c r="E6319">
        <v>2.11</v>
      </c>
      <c r="F6319">
        <v>1.95</v>
      </c>
      <c r="G6319">
        <v>0.97</v>
      </c>
      <c r="H6319" s="184">
        <f t="shared" ref="H6319:L6319" si="6888">H6295</f>
        <v>0.16666666666666666</v>
      </c>
      <c r="I6319" s="185">
        <f t="shared" si="6888"/>
        <v>185</v>
      </c>
      <c r="J6319" s="185">
        <f t="shared" si="6888"/>
        <v>205</v>
      </c>
      <c r="K6319" s="185">
        <f t="shared" si="6888"/>
        <v>2985</v>
      </c>
      <c r="L6319" s="185">
        <f t="shared" si="6888"/>
        <v>1717</v>
      </c>
      <c r="M6319" s="147"/>
      <c r="N6319" s="143">
        <f t="shared" si="6844"/>
        <v>556.84999999999991</v>
      </c>
      <c r="O6319" s="143">
        <f t="shared" si="6840"/>
        <v>432.54999999999995</v>
      </c>
      <c r="P6319" s="143">
        <f t="shared" si="6841"/>
        <v>5820.75</v>
      </c>
      <c r="Q6319" s="143">
        <f t="shared" si="6842"/>
        <v>1665.49</v>
      </c>
      <c r="R6319" s="188">
        <f t="shared" si="6845"/>
        <v>8475.64</v>
      </c>
      <c r="T6319">
        <v>40077.58</v>
      </c>
      <c r="U6319" s="190">
        <f t="shared" si="6846"/>
        <v>0.21148083292454284</v>
      </c>
    </row>
    <row r="6320" spans="1:21" x14ac:dyDescent="0.2">
      <c r="A6320" s="178">
        <v>42999</v>
      </c>
      <c r="B6320" s="179">
        <v>0.25</v>
      </c>
      <c r="C6320" t="s">
        <v>349</v>
      </c>
      <c r="D6320">
        <v>5.41</v>
      </c>
      <c r="E6320">
        <v>4.6900000000000004</v>
      </c>
      <c r="F6320">
        <v>2</v>
      </c>
      <c r="G6320">
        <v>0.99</v>
      </c>
      <c r="H6320" s="184">
        <f t="shared" ref="H6320:L6320" si="6889">H6296</f>
        <v>0.20833333333333334</v>
      </c>
      <c r="I6320" s="185">
        <f t="shared" si="6889"/>
        <v>207</v>
      </c>
      <c r="J6320" s="185">
        <f t="shared" si="6889"/>
        <v>283</v>
      </c>
      <c r="K6320" s="185">
        <f t="shared" si="6889"/>
        <v>2985</v>
      </c>
      <c r="L6320" s="185">
        <f t="shared" si="6889"/>
        <v>1717</v>
      </c>
      <c r="M6320" s="147"/>
      <c r="N6320" s="143">
        <f t="shared" si="6844"/>
        <v>1119.8700000000001</v>
      </c>
      <c r="O6320" s="143">
        <f t="shared" si="6840"/>
        <v>1327.2700000000002</v>
      </c>
      <c r="P6320" s="143">
        <f t="shared" si="6841"/>
        <v>5970</v>
      </c>
      <c r="Q6320" s="143">
        <f t="shared" si="6842"/>
        <v>1699.83</v>
      </c>
      <c r="R6320" s="188">
        <f t="shared" si="6845"/>
        <v>10116.969999999999</v>
      </c>
      <c r="T6320">
        <v>40108.39</v>
      </c>
      <c r="U6320" s="190">
        <f t="shared" si="6846"/>
        <v>0.25224074065301549</v>
      </c>
    </row>
    <row r="6321" spans="1:21" x14ac:dyDescent="0.2">
      <c r="A6321" s="178">
        <v>42999</v>
      </c>
      <c r="B6321" s="179">
        <v>0.29166666666666669</v>
      </c>
      <c r="C6321" t="s">
        <v>349</v>
      </c>
      <c r="D6321">
        <v>5.01</v>
      </c>
      <c r="E6321">
        <v>10.62</v>
      </c>
      <c r="F6321">
        <v>3.68</v>
      </c>
      <c r="G6321">
        <v>4.9000000000000004</v>
      </c>
      <c r="H6321" s="184">
        <f t="shared" ref="H6321:L6321" si="6890">H6297</f>
        <v>0.25</v>
      </c>
      <c r="I6321" s="185">
        <f t="shared" si="6890"/>
        <v>327</v>
      </c>
      <c r="J6321" s="185">
        <f t="shared" si="6890"/>
        <v>438</v>
      </c>
      <c r="K6321" s="185">
        <f t="shared" si="6890"/>
        <v>2985</v>
      </c>
      <c r="L6321" s="185">
        <f t="shared" si="6890"/>
        <v>1717</v>
      </c>
      <c r="M6321" s="147"/>
      <c r="N6321" s="143">
        <f t="shared" si="6844"/>
        <v>1638.27</v>
      </c>
      <c r="O6321" s="143">
        <f t="shared" si="6840"/>
        <v>4651.5599999999995</v>
      </c>
      <c r="P6321" s="143">
        <f t="shared" si="6841"/>
        <v>10984.800000000001</v>
      </c>
      <c r="Q6321" s="143">
        <f t="shared" si="6842"/>
        <v>8413.3000000000011</v>
      </c>
      <c r="R6321" s="188">
        <f t="shared" si="6845"/>
        <v>25687.93</v>
      </c>
      <c r="T6321">
        <v>41674.14</v>
      </c>
      <c r="U6321" s="190">
        <f t="shared" si="6846"/>
        <v>0.61639976253859108</v>
      </c>
    </row>
    <row r="6322" spans="1:21" x14ac:dyDescent="0.2">
      <c r="A6322" s="178">
        <v>42999</v>
      </c>
      <c r="B6322" s="179">
        <v>0.33333333333333331</v>
      </c>
      <c r="C6322" t="s">
        <v>349</v>
      </c>
      <c r="D6322">
        <v>3.5</v>
      </c>
      <c r="E6322">
        <v>3.04</v>
      </c>
      <c r="F6322">
        <v>2.95</v>
      </c>
      <c r="G6322">
        <v>2.81</v>
      </c>
      <c r="H6322" s="184">
        <f t="shared" ref="H6322:L6322" si="6891">H6298</f>
        <v>0.29166666666666669</v>
      </c>
      <c r="I6322" s="185">
        <f t="shared" si="6891"/>
        <v>249</v>
      </c>
      <c r="J6322" s="185">
        <f t="shared" si="6891"/>
        <v>556</v>
      </c>
      <c r="K6322" s="185">
        <f t="shared" si="6891"/>
        <v>2872</v>
      </c>
      <c r="L6322" s="185">
        <f t="shared" si="6891"/>
        <v>2219</v>
      </c>
      <c r="M6322" s="147"/>
      <c r="N6322" s="143">
        <f t="shared" si="6844"/>
        <v>871.5</v>
      </c>
      <c r="O6322" s="143">
        <f t="shared" si="6840"/>
        <v>1690.24</v>
      </c>
      <c r="P6322" s="143">
        <f t="shared" si="6841"/>
        <v>8472.4</v>
      </c>
      <c r="Q6322" s="143">
        <f t="shared" si="6842"/>
        <v>6235.39</v>
      </c>
      <c r="R6322" s="188">
        <f t="shared" si="6845"/>
        <v>17269.53</v>
      </c>
      <c r="T6322">
        <v>44686.99</v>
      </c>
      <c r="U6322" s="190">
        <f t="shared" si="6846"/>
        <v>0.38645543143541328</v>
      </c>
    </row>
    <row r="6323" spans="1:21" x14ac:dyDescent="0.2">
      <c r="A6323" s="178">
        <v>42999</v>
      </c>
      <c r="B6323" s="179">
        <v>0.375</v>
      </c>
      <c r="C6323" t="s">
        <v>349</v>
      </c>
      <c r="D6323">
        <v>8.01</v>
      </c>
      <c r="E6323">
        <v>4.3</v>
      </c>
      <c r="F6323">
        <v>3.75</v>
      </c>
      <c r="G6323">
        <v>4</v>
      </c>
      <c r="H6323" s="184">
        <f t="shared" ref="H6323:L6323" si="6892">H6299</f>
        <v>0.33333333333333331</v>
      </c>
      <c r="I6323" s="185">
        <f t="shared" si="6892"/>
        <v>256</v>
      </c>
      <c r="J6323" s="185">
        <f t="shared" si="6892"/>
        <v>306</v>
      </c>
      <c r="K6323" s="185">
        <f t="shared" si="6892"/>
        <v>2872</v>
      </c>
      <c r="L6323" s="185">
        <f t="shared" si="6892"/>
        <v>2219</v>
      </c>
      <c r="M6323" s="147"/>
      <c r="N6323" s="143">
        <f t="shared" si="6844"/>
        <v>2050.56</v>
      </c>
      <c r="O6323" s="143">
        <f t="shared" si="6840"/>
        <v>1315.8</v>
      </c>
      <c r="P6323" s="143">
        <f t="shared" si="6841"/>
        <v>10770</v>
      </c>
      <c r="Q6323" s="143">
        <f t="shared" si="6842"/>
        <v>8876</v>
      </c>
      <c r="R6323" s="188">
        <f t="shared" si="6845"/>
        <v>23012.36</v>
      </c>
      <c r="T6323">
        <v>45258.64</v>
      </c>
      <c r="U6323" s="190">
        <f t="shared" si="6846"/>
        <v>0.508463356388968</v>
      </c>
    </row>
    <row r="6324" spans="1:21" x14ac:dyDescent="0.2">
      <c r="A6324" s="178">
        <v>42999</v>
      </c>
      <c r="B6324" s="179">
        <v>0.41666666666666669</v>
      </c>
      <c r="C6324" t="s">
        <v>349</v>
      </c>
      <c r="D6324">
        <v>8.01</v>
      </c>
      <c r="E6324">
        <v>3.85</v>
      </c>
      <c r="F6324">
        <v>3.48</v>
      </c>
      <c r="G6324">
        <v>3.55</v>
      </c>
      <c r="H6324" s="184">
        <f t="shared" ref="H6324:L6324" si="6893">H6300</f>
        <v>0.375</v>
      </c>
      <c r="I6324" s="185">
        <f t="shared" si="6893"/>
        <v>156</v>
      </c>
      <c r="J6324" s="185">
        <f t="shared" si="6893"/>
        <v>343</v>
      </c>
      <c r="K6324" s="185">
        <f t="shared" si="6893"/>
        <v>2872</v>
      </c>
      <c r="L6324" s="185">
        <f t="shared" si="6893"/>
        <v>2219</v>
      </c>
      <c r="M6324" s="147"/>
      <c r="N6324" s="143">
        <f t="shared" si="6844"/>
        <v>1249.56</v>
      </c>
      <c r="O6324" s="143">
        <f t="shared" si="6840"/>
        <v>1320.55</v>
      </c>
      <c r="P6324" s="143">
        <f t="shared" si="6841"/>
        <v>9994.56</v>
      </c>
      <c r="Q6324" s="143">
        <f t="shared" si="6842"/>
        <v>7877.45</v>
      </c>
      <c r="R6324" s="188">
        <f t="shared" si="6845"/>
        <v>20442.12</v>
      </c>
      <c r="T6324">
        <v>45984.57</v>
      </c>
      <c r="U6324" s="190">
        <f t="shared" si="6846"/>
        <v>0.44454302823751529</v>
      </c>
    </row>
    <row r="6325" spans="1:21" x14ac:dyDescent="0.2">
      <c r="A6325" s="178">
        <v>42999</v>
      </c>
      <c r="B6325" s="179">
        <v>0.45833333333333331</v>
      </c>
      <c r="C6325" t="s">
        <v>349</v>
      </c>
      <c r="D6325">
        <v>2.11</v>
      </c>
      <c r="E6325">
        <v>4.91</v>
      </c>
      <c r="F6325">
        <v>3.4</v>
      </c>
      <c r="G6325">
        <v>4.9000000000000004</v>
      </c>
      <c r="H6325" s="184">
        <f t="shared" ref="H6325:L6325" si="6894">H6301</f>
        <v>0.41666666666666669</v>
      </c>
      <c r="I6325" s="185">
        <f t="shared" si="6894"/>
        <v>196</v>
      </c>
      <c r="J6325" s="185">
        <f t="shared" si="6894"/>
        <v>315</v>
      </c>
      <c r="K6325" s="185">
        <f t="shared" si="6894"/>
        <v>2872</v>
      </c>
      <c r="L6325" s="185">
        <f t="shared" si="6894"/>
        <v>2219</v>
      </c>
      <c r="M6325" s="147"/>
      <c r="N6325" s="143">
        <f t="shared" si="6844"/>
        <v>413.56</v>
      </c>
      <c r="O6325" s="143">
        <f t="shared" si="6840"/>
        <v>1546.65</v>
      </c>
      <c r="P6325" s="143">
        <f t="shared" si="6841"/>
        <v>9764.7999999999993</v>
      </c>
      <c r="Q6325" s="143">
        <f t="shared" si="6842"/>
        <v>10873.1</v>
      </c>
      <c r="R6325" s="188">
        <f t="shared" si="6845"/>
        <v>22598.11</v>
      </c>
      <c r="T6325">
        <v>48293.06</v>
      </c>
      <c r="U6325" s="190">
        <f t="shared" si="6846"/>
        <v>0.4679370079261907</v>
      </c>
    </row>
    <row r="6326" spans="1:21" x14ac:dyDescent="0.2">
      <c r="A6326" s="178">
        <v>42999</v>
      </c>
      <c r="B6326" s="179">
        <v>0.5</v>
      </c>
      <c r="C6326" t="s">
        <v>349</v>
      </c>
      <c r="D6326">
        <v>0.67</v>
      </c>
      <c r="E6326">
        <v>7</v>
      </c>
      <c r="F6326">
        <v>7</v>
      </c>
      <c r="G6326">
        <v>7.5</v>
      </c>
      <c r="H6326" s="184">
        <f t="shared" ref="H6326:L6326" si="6895">H6302</f>
        <v>0.45833333333333331</v>
      </c>
      <c r="I6326" s="185">
        <f t="shared" si="6895"/>
        <v>226</v>
      </c>
      <c r="J6326" s="185">
        <f t="shared" si="6895"/>
        <v>326</v>
      </c>
      <c r="K6326" s="185">
        <f t="shared" si="6895"/>
        <v>2842</v>
      </c>
      <c r="L6326" s="185">
        <f t="shared" si="6895"/>
        <v>1635</v>
      </c>
      <c r="M6326" s="147"/>
      <c r="N6326" s="143">
        <f t="shared" si="6844"/>
        <v>151.42000000000002</v>
      </c>
      <c r="O6326" s="143">
        <f t="shared" si="6840"/>
        <v>2282</v>
      </c>
      <c r="P6326" s="143">
        <f t="shared" si="6841"/>
        <v>19894</v>
      </c>
      <c r="Q6326" s="143">
        <f t="shared" si="6842"/>
        <v>12262.5</v>
      </c>
      <c r="R6326" s="188">
        <f t="shared" si="6845"/>
        <v>34589.919999999998</v>
      </c>
      <c r="T6326">
        <v>51180.31</v>
      </c>
      <c r="U6326" s="190">
        <f t="shared" si="6846"/>
        <v>0.67584428464774837</v>
      </c>
    </row>
    <row r="6327" spans="1:21" x14ac:dyDescent="0.2">
      <c r="A6327" s="178">
        <v>42999</v>
      </c>
      <c r="B6327" s="179">
        <v>0.54166666666666663</v>
      </c>
      <c r="C6327" t="s">
        <v>349</v>
      </c>
      <c r="D6327">
        <v>1</v>
      </c>
      <c r="E6327">
        <v>5.49</v>
      </c>
      <c r="F6327">
        <v>6.64</v>
      </c>
      <c r="G6327">
        <v>7.88</v>
      </c>
      <c r="H6327" s="184">
        <f t="shared" ref="H6327:L6327" si="6896">H6303</f>
        <v>0.5</v>
      </c>
      <c r="I6327" s="185">
        <f t="shared" si="6896"/>
        <v>222</v>
      </c>
      <c r="J6327" s="185">
        <f t="shared" si="6896"/>
        <v>319</v>
      </c>
      <c r="K6327" s="185">
        <f t="shared" si="6896"/>
        <v>2842</v>
      </c>
      <c r="L6327" s="185">
        <f t="shared" si="6896"/>
        <v>1635</v>
      </c>
      <c r="M6327" s="147"/>
      <c r="N6327" s="143">
        <f t="shared" si="6844"/>
        <v>222</v>
      </c>
      <c r="O6327" s="143">
        <f t="shared" si="6840"/>
        <v>1751.3100000000002</v>
      </c>
      <c r="P6327" s="143">
        <f t="shared" si="6841"/>
        <v>18870.879999999997</v>
      </c>
      <c r="Q6327" s="143">
        <f t="shared" si="6842"/>
        <v>12883.8</v>
      </c>
      <c r="R6327" s="188">
        <f t="shared" si="6845"/>
        <v>33727.99</v>
      </c>
      <c r="T6327">
        <v>54160.44</v>
      </c>
      <c r="U6327" s="190">
        <f t="shared" si="6846"/>
        <v>0.6227421712231288</v>
      </c>
    </row>
    <row r="6328" spans="1:21" x14ac:dyDescent="0.2">
      <c r="A6328" s="178">
        <v>42999</v>
      </c>
      <c r="B6328" s="179">
        <v>0.58333333333333337</v>
      </c>
      <c r="C6328" t="s">
        <v>349</v>
      </c>
      <c r="D6328">
        <v>1.44</v>
      </c>
      <c r="E6328">
        <v>7.29</v>
      </c>
      <c r="F6328">
        <v>8.7899999999999991</v>
      </c>
      <c r="G6328">
        <v>11.46</v>
      </c>
      <c r="H6328" s="184">
        <f t="shared" ref="H6328:L6328" si="6897">H6304</f>
        <v>0.54166666666666663</v>
      </c>
      <c r="I6328" s="185">
        <f t="shared" si="6897"/>
        <v>195</v>
      </c>
      <c r="J6328" s="185">
        <f t="shared" si="6897"/>
        <v>299</v>
      </c>
      <c r="K6328" s="185">
        <f t="shared" si="6897"/>
        <v>2842</v>
      </c>
      <c r="L6328" s="185">
        <f t="shared" si="6897"/>
        <v>1635</v>
      </c>
      <c r="M6328" s="147"/>
      <c r="N6328" s="143">
        <f t="shared" si="6844"/>
        <v>280.8</v>
      </c>
      <c r="O6328" s="143">
        <f t="shared" si="6840"/>
        <v>2179.71</v>
      </c>
      <c r="P6328" s="143">
        <f t="shared" si="6841"/>
        <v>24981.179999999997</v>
      </c>
      <c r="Q6328" s="143">
        <f t="shared" si="6842"/>
        <v>18737.100000000002</v>
      </c>
      <c r="R6328" s="188">
        <f t="shared" si="6845"/>
        <v>46178.789999999994</v>
      </c>
      <c r="T6328">
        <v>56296.23</v>
      </c>
      <c r="U6328" s="190">
        <f t="shared" si="6846"/>
        <v>0.82028210414800407</v>
      </c>
    </row>
    <row r="6329" spans="1:21" x14ac:dyDescent="0.2">
      <c r="A6329" s="178">
        <v>42999</v>
      </c>
      <c r="B6329" s="179">
        <v>0.625</v>
      </c>
      <c r="C6329" t="s">
        <v>349</v>
      </c>
      <c r="D6329">
        <v>1.66</v>
      </c>
      <c r="E6329">
        <v>8.76</v>
      </c>
      <c r="F6329">
        <v>13.89</v>
      </c>
      <c r="G6329">
        <v>2.5</v>
      </c>
      <c r="H6329" s="184">
        <f t="shared" ref="H6329:L6329" si="6898">H6305</f>
        <v>0.58333333333333337</v>
      </c>
      <c r="I6329" s="185">
        <f t="shared" si="6898"/>
        <v>205</v>
      </c>
      <c r="J6329" s="185">
        <f t="shared" si="6898"/>
        <v>237</v>
      </c>
      <c r="K6329" s="185">
        <f t="shared" si="6898"/>
        <v>2842</v>
      </c>
      <c r="L6329" s="185">
        <f t="shared" si="6898"/>
        <v>1635</v>
      </c>
      <c r="M6329" s="147"/>
      <c r="N6329" s="143">
        <f t="shared" si="6844"/>
        <v>340.3</v>
      </c>
      <c r="O6329" s="143">
        <f t="shared" si="6840"/>
        <v>2076.12</v>
      </c>
      <c r="P6329" s="143">
        <f t="shared" si="6841"/>
        <v>39475.380000000005</v>
      </c>
      <c r="Q6329" s="143">
        <f t="shared" si="6842"/>
        <v>4087.5</v>
      </c>
      <c r="R6329" s="188">
        <f t="shared" si="6845"/>
        <v>45979.3</v>
      </c>
      <c r="T6329">
        <v>57867.76</v>
      </c>
      <c r="U6329" s="190">
        <f t="shared" si="6846"/>
        <v>0.79455814429312632</v>
      </c>
    </row>
    <row r="6330" spans="1:21" x14ac:dyDescent="0.2">
      <c r="A6330" s="178">
        <v>42999</v>
      </c>
      <c r="B6330" s="179">
        <v>0.66666666666666663</v>
      </c>
      <c r="C6330" t="s">
        <v>349</v>
      </c>
      <c r="D6330">
        <v>2</v>
      </c>
      <c r="E6330">
        <v>13.78</v>
      </c>
      <c r="F6330">
        <v>20.21</v>
      </c>
      <c r="G6330">
        <v>2.5</v>
      </c>
      <c r="H6330" s="184">
        <f t="shared" ref="H6330:L6330" si="6899">H6306</f>
        <v>0.625</v>
      </c>
      <c r="I6330" s="185">
        <f t="shared" si="6899"/>
        <v>212</v>
      </c>
      <c r="J6330" s="185">
        <f t="shared" si="6899"/>
        <v>213</v>
      </c>
      <c r="K6330" s="185">
        <f t="shared" si="6899"/>
        <v>2842</v>
      </c>
      <c r="L6330" s="185">
        <f t="shared" si="6899"/>
        <v>1380</v>
      </c>
      <c r="M6330" s="147"/>
      <c r="N6330" s="143">
        <f t="shared" si="6844"/>
        <v>424</v>
      </c>
      <c r="O6330" s="143">
        <f t="shared" si="6840"/>
        <v>2935.14</v>
      </c>
      <c r="P6330" s="143">
        <f t="shared" si="6841"/>
        <v>57436.82</v>
      </c>
      <c r="Q6330" s="143">
        <f t="shared" si="6842"/>
        <v>3450</v>
      </c>
      <c r="R6330" s="188">
        <f t="shared" si="6845"/>
        <v>64245.96</v>
      </c>
      <c r="T6330">
        <v>59157</v>
      </c>
      <c r="U6330" s="190">
        <f t="shared" si="6846"/>
        <v>1.0860246462802374</v>
      </c>
    </row>
    <row r="6331" spans="1:21" x14ac:dyDescent="0.2">
      <c r="A6331" s="178">
        <v>42999</v>
      </c>
      <c r="B6331" s="179">
        <v>0.70833333333333337</v>
      </c>
      <c r="C6331" t="s">
        <v>349</v>
      </c>
      <c r="D6331">
        <v>2.11</v>
      </c>
      <c r="E6331">
        <v>12.34</v>
      </c>
      <c r="F6331">
        <v>17.14</v>
      </c>
      <c r="G6331">
        <v>2.5</v>
      </c>
      <c r="H6331" s="184">
        <f t="shared" ref="H6331:L6331" si="6900">H6307</f>
        <v>0.66666666666666663</v>
      </c>
      <c r="I6331" s="185">
        <f t="shared" si="6900"/>
        <v>191</v>
      </c>
      <c r="J6331" s="185">
        <f t="shared" si="6900"/>
        <v>237</v>
      </c>
      <c r="K6331" s="185">
        <f t="shared" si="6900"/>
        <v>2842</v>
      </c>
      <c r="L6331" s="185">
        <f t="shared" si="6900"/>
        <v>1380</v>
      </c>
      <c r="M6331" s="147"/>
      <c r="N6331" s="143">
        <f t="shared" si="6844"/>
        <v>403.01</v>
      </c>
      <c r="O6331" s="143">
        <f t="shared" si="6840"/>
        <v>2924.58</v>
      </c>
      <c r="P6331" s="143">
        <f t="shared" si="6841"/>
        <v>48711.880000000005</v>
      </c>
      <c r="Q6331" s="143">
        <f t="shared" si="6842"/>
        <v>3450</v>
      </c>
      <c r="R6331" s="188">
        <f t="shared" si="6845"/>
        <v>55489.47</v>
      </c>
      <c r="T6331">
        <v>59905.78</v>
      </c>
      <c r="U6331" s="190">
        <f t="shared" si="6846"/>
        <v>0.92627906689471373</v>
      </c>
    </row>
    <row r="6332" spans="1:21" x14ac:dyDescent="0.2">
      <c r="A6332" s="178">
        <v>42999</v>
      </c>
      <c r="B6332" s="179">
        <v>0.75</v>
      </c>
      <c r="C6332" t="s">
        <v>349</v>
      </c>
      <c r="D6332">
        <v>2.61</v>
      </c>
      <c r="E6332">
        <v>3.83</v>
      </c>
      <c r="F6332">
        <v>9.65</v>
      </c>
      <c r="G6332">
        <v>2.5</v>
      </c>
      <c r="H6332" s="184">
        <f t="shared" ref="H6332:L6332" si="6901">H6308</f>
        <v>0.70833333333333337</v>
      </c>
      <c r="I6332" s="185">
        <f t="shared" si="6901"/>
        <v>218</v>
      </c>
      <c r="J6332" s="185">
        <f t="shared" si="6901"/>
        <v>258</v>
      </c>
      <c r="K6332" s="185">
        <f t="shared" si="6901"/>
        <v>2842</v>
      </c>
      <c r="L6332" s="185">
        <f t="shared" si="6901"/>
        <v>1380</v>
      </c>
      <c r="M6332" s="147"/>
      <c r="N6332" s="143">
        <f t="shared" si="6844"/>
        <v>568.98</v>
      </c>
      <c r="O6332" s="143">
        <f t="shared" si="6840"/>
        <v>988.14</v>
      </c>
      <c r="P6332" s="143">
        <f t="shared" si="6841"/>
        <v>27425.3</v>
      </c>
      <c r="Q6332" s="143">
        <f t="shared" si="6842"/>
        <v>3450</v>
      </c>
      <c r="R6332" s="188">
        <f t="shared" si="6845"/>
        <v>32432.42</v>
      </c>
      <c r="T6332">
        <v>60273.13</v>
      </c>
      <c r="U6332" s="190">
        <f t="shared" si="6846"/>
        <v>0.53809085408373514</v>
      </c>
    </row>
    <row r="6333" spans="1:21" x14ac:dyDescent="0.2">
      <c r="A6333" s="178">
        <v>42999</v>
      </c>
      <c r="B6333" s="179">
        <v>0.79166666666666663</v>
      </c>
      <c r="C6333" t="s">
        <v>349</v>
      </c>
      <c r="D6333">
        <v>7.17</v>
      </c>
      <c r="E6333">
        <v>4.5</v>
      </c>
      <c r="F6333">
        <v>8.33</v>
      </c>
      <c r="G6333">
        <v>4.9000000000000004</v>
      </c>
      <c r="H6333" s="184">
        <f t="shared" ref="H6333:L6333" si="6902">H6309</f>
        <v>0.75</v>
      </c>
      <c r="I6333" s="185">
        <f t="shared" si="6902"/>
        <v>240</v>
      </c>
      <c r="J6333" s="185">
        <f t="shared" si="6902"/>
        <v>365</v>
      </c>
      <c r="K6333" s="185">
        <f t="shared" si="6902"/>
        <v>2842</v>
      </c>
      <c r="L6333" s="185">
        <f t="shared" si="6902"/>
        <v>1380</v>
      </c>
      <c r="M6333" s="147"/>
      <c r="N6333" s="143">
        <f t="shared" si="6844"/>
        <v>1720.8</v>
      </c>
      <c r="O6333" s="143">
        <f t="shared" si="6840"/>
        <v>1642.5</v>
      </c>
      <c r="P6333" s="143">
        <f t="shared" si="6841"/>
        <v>23673.86</v>
      </c>
      <c r="Q6333" s="143">
        <f t="shared" si="6842"/>
        <v>6762.0000000000009</v>
      </c>
      <c r="R6333" s="188">
        <f t="shared" si="6845"/>
        <v>33799.160000000003</v>
      </c>
      <c r="T6333">
        <v>59356.67</v>
      </c>
      <c r="U6333" s="190">
        <f t="shared" si="6846"/>
        <v>0.56942480095328807</v>
      </c>
    </row>
    <row r="6334" spans="1:21" x14ac:dyDescent="0.2">
      <c r="A6334" s="178">
        <v>42999</v>
      </c>
      <c r="B6334" s="179">
        <v>0.83333333333333337</v>
      </c>
      <c r="C6334" t="s">
        <v>349</v>
      </c>
      <c r="D6334">
        <v>2.11</v>
      </c>
      <c r="E6334">
        <v>6.16</v>
      </c>
      <c r="F6334">
        <v>8</v>
      </c>
      <c r="G6334">
        <v>2.99</v>
      </c>
      <c r="H6334" s="184">
        <f t="shared" ref="H6334:L6334" si="6903">H6310</f>
        <v>0.79166666666666663</v>
      </c>
      <c r="I6334" s="185">
        <f t="shared" si="6903"/>
        <v>320</v>
      </c>
      <c r="J6334" s="185">
        <f t="shared" si="6903"/>
        <v>214</v>
      </c>
      <c r="K6334" s="185">
        <f t="shared" si="6903"/>
        <v>2842</v>
      </c>
      <c r="L6334" s="185">
        <f t="shared" si="6903"/>
        <v>1426</v>
      </c>
      <c r="M6334" s="147"/>
      <c r="N6334" s="143">
        <f t="shared" si="6844"/>
        <v>675.19999999999993</v>
      </c>
      <c r="O6334" s="143">
        <f t="shared" si="6840"/>
        <v>1318.24</v>
      </c>
      <c r="P6334" s="143">
        <f t="shared" si="6841"/>
        <v>22736</v>
      </c>
      <c r="Q6334" s="143">
        <f t="shared" si="6842"/>
        <v>4263.7400000000007</v>
      </c>
      <c r="R6334" s="188">
        <f t="shared" si="6845"/>
        <v>28993.18</v>
      </c>
      <c r="T6334">
        <v>57183.19</v>
      </c>
      <c r="U6334" s="190">
        <f t="shared" si="6846"/>
        <v>0.5070227806458506</v>
      </c>
    </row>
    <row r="6335" spans="1:21" x14ac:dyDescent="0.2">
      <c r="A6335" s="178">
        <v>42999</v>
      </c>
      <c r="B6335" s="179">
        <v>0.875</v>
      </c>
      <c r="C6335" t="s">
        <v>349</v>
      </c>
      <c r="D6335">
        <v>8.11</v>
      </c>
      <c r="E6335">
        <v>3.47</v>
      </c>
      <c r="F6335">
        <v>5.2</v>
      </c>
      <c r="G6335">
        <v>2.99</v>
      </c>
      <c r="H6335" s="184">
        <f t="shared" ref="H6335:L6335" si="6904">H6311</f>
        <v>0.83333333333333337</v>
      </c>
      <c r="I6335" s="185">
        <f t="shared" si="6904"/>
        <v>322</v>
      </c>
      <c r="J6335" s="185">
        <f t="shared" si="6904"/>
        <v>178</v>
      </c>
      <c r="K6335" s="185">
        <f t="shared" si="6904"/>
        <v>2842</v>
      </c>
      <c r="L6335" s="185">
        <f t="shared" si="6904"/>
        <v>1426</v>
      </c>
      <c r="M6335" s="147"/>
      <c r="N6335" s="143">
        <f t="shared" si="6844"/>
        <v>2611.4199999999996</v>
      </c>
      <c r="O6335" s="143">
        <f t="shared" si="6840"/>
        <v>617.66000000000008</v>
      </c>
      <c r="P6335" s="143">
        <f t="shared" si="6841"/>
        <v>14778.4</v>
      </c>
      <c r="Q6335" s="143">
        <f t="shared" si="6842"/>
        <v>4263.7400000000007</v>
      </c>
      <c r="R6335" s="188">
        <f t="shared" si="6845"/>
        <v>22271.22</v>
      </c>
      <c r="T6335">
        <v>55457.74</v>
      </c>
      <c r="U6335" s="190">
        <f t="shared" si="6846"/>
        <v>0.40158902977294064</v>
      </c>
    </row>
    <row r="6336" spans="1:21" x14ac:dyDescent="0.2">
      <c r="A6336" s="178">
        <v>42999</v>
      </c>
      <c r="B6336" s="179">
        <v>0.91666666666666663</v>
      </c>
      <c r="C6336" t="s">
        <v>349</v>
      </c>
      <c r="D6336">
        <v>8.25</v>
      </c>
      <c r="E6336">
        <v>3.31</v>
      </c>
      <c r="F6336">
        <v>3.31</v>
      </c>
      <c r="G6336">
        <v>2.99</v>
      </c>
      <c r="H6336" s="184">
        <f t="shared" ref="H6336:L6336" si="6905">H6312</f>
        <v>0.875</v>
      </c>
      <c r="I6336" s="185">
        <f t="shared" si="6905"/>
        <v>337</v>
      </c>
      <c r="J6336" s="185">
        <f t="shared" si="6905"/>
        <v>173</v>
      </c>
      <c r="K6336" s="185">
        <f t="shared" si="6905"/>
        <v>2842</v>
      </c>
      <c r="L6336" s="185">
        <f t="shared" si="6905"/>
        <v>1426</v>
      </c>
      <c r="M6336" s="147"/>
      <c r="N6336" s="143">
        <f t="shared" si="6844"/>
        <v>2780.25</v>
      </c>
      <c r="O6336" s="143">
        <f t="shared" si="6840"/>
        <v>572.63</v>
      </c>
      <c r="P6336" s="143">
        <f t="shared" si="6841"/>
        <v>9407.02</v>
      </c>
      <c r="Q6336" s="143">
        <f t="shared" si="6842"/>
        <v>4263.7400000000007</v>
      </c>
      <c r="R6336" s="188">
        <f t="shared" si="6845"/>
        <v>17023.640000000003</v>
      </c>
      <c r="T6336">
        <v>54536.97</v>
      </c>
      <c r="U6336" s="190">
        <f t="shared" si="6846"/>
        <v>0.3121486213847231</v>
      </c>
    </row>
    <row r="6337" spans="1:21" x14ac:dyDescent="0.2">
      <c r="A6337" s="178">
        <v>42999</v>
      </c>
      <c r="B6337" s="179">
        <v>0.95833333333333337</v>
      </c>
      <c r="C6337" t="s">
        <v>349</v>
      </c>
      <c r="D6337">
        <v>20</v>
      </c>
      <c r="E6337">
        <v>5</v>
      </c>
      <c r="F6337">
        <v>3</v>
      </c>
      <c r="G6337">
        <v>0.5</v>
      </c>
      <c r="H6337" s="184">
        <f t="shared" ref="H6337:L6337" si="6906">H6313</f>
        <v>0.91666666666666663</v>
      </c>
      <c r="I6337" s="185">
        <f t="shared" si="6906"/>
        <v>394</v>
      </c>
      <c r="J6337" s="185">
        <f t="shared" si="6906"/>
        <v>194</v>
      </c>
      <c r="K6337" s="185">
        <f t="shared" si="6906"/>
        <v>2842</v>
      </c>
      <c r="L6337" s="185">
        <f t="shared" si="6906"/>
        <v>1426</v>
      </c>
      <c r="M6337" s="147"/>
      <c r="N6337" s="143">
        <f t="shared" si="6844"/>
        <v>7880</v>
      </c>
      <c r="O6337" s="143">
        <f t="shared" si="6840"/>
        <v>970</v>
      </c>
      <c r="P6337" s="143">
        <f t="shared" si="6841"/>
        <v>8526</v>
      </c>
      <c r="Q6337" s="143">
        <f t="shared" si="6842"/>
        <v>713</v>
      </c>
      <c r="R6337" s="188">
        <f t="shared" si="6845"/>
        <v>18089</v>
      </c>
      <c r="T6337">
        <v>51808.1</v>
      </c>
      <c r="U6337" s="190">
        <f t="shared" si="6846"/>
        <v>0.34915389678447967</v>
      </c>
    </row>
    <row r="6338" spans="1:21" x14ac:dyDescent="0.2">
      <c r="A6338" s="178">
        <v>42999</v>
      </c>
      <c r="B6338" s="180">
        <v>1</v>
      </c>
      <c r="C6338" t="s">
        <v>349</v>
      </c>
      <c r="D6338">
        <v>19</v>
      </c>
      <c r="E6338">
        <v>5</v>
      </c>
      <c r="F6338">
        <v>2.58</v>
      </c>
      <c r="G6338">
        <v>0.5</v>
      </c>
      <c r="H6338" s="184">
        <f t="shared" ref="H6338:L6338" si="6907">H6314</f>
        <v>0.95833333333333337</v>
      </c>
      <c r="I6338" s="185">
        <f t="shared" si="6907"/>
        <v>389</v>
      </c>
      <c r="J6338" s="185">
        <f t="shared" si="6907"/>
        <v>265</v>
      </c>
      <c r="K6338" s="185">
        <f t="shared" si="6907"/>
        <v>2985</v>
      </c>
      <c r="L6338" s="185">
        <f t="shared" si="6907"/>
        <v>1111</v>
      </c>
      <c r="M6338" s="147"/>
      <c r="N6338" s="143">
        <f t="shared" si="6844"/>
        <v>7391</v>
      </c>
      <c r="O6338" s="143">
        <f t="shared" si="6840"/>
        <v>1325</v>
      </c>
      <c r="P6338" s="143">
        <f t="shared" si="6841"/>
        <v>7701.3</v>
      </c>
      <c r="Q6338" s="143">
        <f t="shared" si="6842"/>
        <v>555.5</v>
      </c>
      <c r="R6338" s="188">
        <f t="shared" si="6845"/>
        <v>16972.8</v>
      </c>
      <c r="T6338">
        <v>47822.84</v>
      </c>
      <c r="U6338" s="190">
        <f t="shared" si="6846"/>
        <v>0.3549099133384801</v>
      </c>
    </row>
    <row r="6339" spans="1:21" x14ac:dyDescent="0.2">
      <c r="A6339" s="178">
        <v>43000</v>
      </c>
      <c r="B6339" s="179">
        <v>4.1666666666666664E-2</v>
      </c>
      <c r="C6339" t="s">
        <v>349</v>
      </c>
      <c r="D6339">
        <v>6.07</v>
      </c>
      <c r="E6339">
        <v>4</v>
      </c>
      <c r="F6339">
        <v>2.5499999999999998</v>
      </c>
      <c r="G6339">
        <v>0.5</v>
      </c>
      <c r="H6339" s="184">
        <f t="shared" ref="H6339:L6339" si="6908">H6315</f>
        <v>1</v>
      </c>
      <c r="I6339" s="185">
        <f t="shared" si="6908"/>
        <v>362</v>
      </c>
      <c r="J6339" s="185">
        <f t="shared" si="6908"/>
        <v>243</v>
      </c>
      <c r="K6339" s="185">
        <f t="shared" si="6908"/>
        <v>2985</v>
      </c>
      <c r="L6339" s="185">
        <f t="shared" si="6908"/>
        <v>1111</v>
      </c>
      <c r="M6339" s="147"/>
      <c r="N6339" s="143">
        <f t="shared" si="6844"/>
        <v>2197.34</v>
      </c>
      <c r="O6339" s="143">
        <f t="shared" si="6840"/>
        <v>972</v>
      </c>
      <c r="P6339" s="143">
        <f t="shared" si="6841"/>
        <v>7611.7499999999991</v>
      </c>
      <c r="Q6339" s="143">
        <f t="shared" si="6842"/>
        <v>555.5</v>
      </c>
      <c r="R6339" s="188">
        <f t="shared" si="6845"/>
        <v>11336.59</v>
      </c>
      <c r="T6339">
        <v>44049.35</v>
      </c>
      <c r="U6339" s="190">
        <f t="shared" si="6846"/>
        <v>0.2573611188360328</v>
      </c>
    </row>
    <row r="6340" spans="1:21" x14ac:dyDescent="0.2">
      <c r="A6340" s="178">
        <v>43000</v>
      </c>
      <c r="B6340" s="179">
        <v>8.3333333333333329E-2</v>
      </c>
      <c r="C6340" t="s">
        <v>349</v>
      </c>
      <c r="D6340">
        <v>4.46</v>
      </c>
      <c r="E6340">
        <v>2.21</v>
      </c>
      <c r="F6340">
        <v>2.21</v>
      </c>
      <c r="G6340">
        <v>0.5</v>
      </c>
      <c r="H6340" s="184">
        <f t="shared" ref="H6340:L6340" si="6909">H6316</f>
        <v>4.1666666666666664E-2</v>
      </c>
      <c r="I6340" s="185">
        <f t="shared" si="6909"/>
        <v>294</v>
      </c>
      <c r="J6340" s="185">
        <f t="shared" si="6909"/>
        <v>212</v>
      </c>
      <c r="K6340" s="185">
        <f t="shared" si="6909"/>
        <v>2985</v>
      </c>
      <c r="L6340" s="185">
        <f t="shared" si="6909"/>
        <v>1111</v>
      </c>
      <c r="M6340" s="147"/>
      <c r="N6340" s="143">
        <f t="shared" si="6844"/>
        <v>1311.24</v>
      </c>
      <c r="O6340" s="143">
        <f t="shared" ref="O6340:O6403" si="6910">E6340*J6340</f>
        <v>468.52</v>
      </c>
      <c r="P6340" s="143">
        <f t="shared" ref="P6340:P6403" si="6911">F6340*K6340</f>
        <v>6596.8499999999995</v>
      </c>
      <c r="Q6340" s="143">
        <f t="shared" ref="Q6340:Q6403" si="6912">G6340*L6340</f>
        <v>555.5</v>
      </c>
      <c r="R6340" s="188">
        <f t="shared" si="6845"/>
        <v>8932.1099999999988</v>
      </c>
      <c r="T6340">
        <v>41178.339999999997</v>
      </c>
      <c r="U6340" s="190">
        <f t="shared" si="6846"/>
        <v>0.21691282358638059</v>
      </c>
    </row>
    <row r="6341" spans="1:21" x14ac:dyDescent="0.2">
      <c r="A6341" s="178">
        <v>43000</v>
      </c>
      <c r="B6341" s="179">
        <v>0.125</v>
      </c>
      <c r="C6341" t="s">
        <v>349</v>
      </c>
      <c r="D6341">
        <v>3.87</v>
      </c>
      <c r="E6341">
        <v>1.76</v>
      </c>
      <c r="F6341">
        <v>2.11</v>
      </c>
      <c r="G6341">
        <v>0.97</v>
      </c>
      <c r="H6341" s="184">
        <f t="shared" ref="H6341:L6341" si="6913">H6317</f>
        <v>8.3333333333333329E-2</v>
      </c>
      <c r="I6341" s="185">
        <f t="shared" si="6913"/>
        <v>236</v>
      </c>
      <c r="J6341" s="185">
        <f t="shared" si="6913"/>
        <v>179</v>
      </c>
      <c r="K6341" s="185">
        <f t="shared" si="6913"/>
        <v>2985</v>
      </c>
      <c r="L6341" s="185">
        <f t="shared" si="6913"/>
        <v>1111</v>
      </c>
      <c r="M6341" s="147"/>
      <c r="N6341" s="143">
        <f t="shared" ref="N6341:N6404" si="6914">D6341*I6341</f>
        <v>913.32</v>
      </c>
      <c r="O6341" s="143">
        <f t="shared" si="6910"/>
        <v>315.04000000000002</v>
      </c>
      <c r="P6341" s="143">
        <f t="shared" si="6911"/>
        <v>6298.3499999999995</v>
      </c>
      <c r="Q6341" s="143">
        <f t="shared" si="6912"/>
        <v>1077.67</v>
      </c>
      <c r="R6341" s="188">
        <f t="shared" ref="R6341:R6404" si="6915">SUM(N6341:Q6341)</f>
        <v>8604.3799999999992</v>
      </c>
      <c r="T6341">
        <v>39157</v>
      </c>
      <c r="U6341" s="190">
        <f t="shared" ref="U6341:U6404" si="6916">R6341/T6341</f>
        <v>0.21974053170569754</v>
      </c>
    </row>
    <row r="6342" spans="1:21" x14ac:dyDescent="0.2">
      <c r="A6342" s="178">
        <v>43000</v>
      </c>
      <c r="B6342" s="179">
        <v>0.16666666666666666</v>
      </c>
      <c r="C6342" t="s">
        <v>349</v>
      </c>
      <c r="D6342">
        <v>3.5</v>
      </c>
      <c r="E6342">
        <v>2.11</v>
      </c>
      <c r="F6342">
        <v>2.11</v>
      </c>
      <c r="G6342">
        <v>0.97</v>
      </c>
      <c r="H6342" s="184">
        <f t="shared" ref="H6342:L6342" si="6917">H6318</f>
        <v>0.125</v>
      </c>
      <c r="I6342" s="185">
        <f t="shared" si="6917"/>
        <v>201</v>
      </c>
      <c r="J6342" s="185">
        <f t="shared" si="6917"/>
        <v>205</v>
      </c>
      <c r="K6342" s="185">
        <f t="shared" si="6917"/>
        <v>2985</v>
      </c>
      <c r="L6342" s="185">
        <f t="shared" si="6917"/>
        <v>1717</v>
      </c>
      <c r="M6342" s="147"/>
      <c r="N6342" s="143">
        <f t="shared" si="6914"/>
        <v>703.5</v>
      </c>
      <c r="O6342" s="143">
        <f t="shared" si="6910"/>
        <v>432.54999999999995</v>
      </c>
      <c r="P6342" s="143">
        <f t="shared" si="6911"/>
        <v>6298.3499999999995</v>
      </c>
      <c r="Q6342" s="143">
        <f t="shared" si="6912"/>
        <v>1665.49</v>
      </c>
      <c r="R6342" s="188">
        <f t="shared" si="6915"/>
        <v>9099.89</v>
      </c>
      <c r="T6342">
        <v>37675.58</v>
      </c>
      <c r="U6342" s="190">
        <f t="shared" si="6916"/>
        <v>0.24153284435169942</v>
      </c>
    </row>
    <row r="6343" spans="1:21" x14ac:dyDescent="0.2">
      <c r="A6343" s="178">
        <v>43000</v>
      </c>
      <c r="B6343" s="179">
        <v>0.20833333333333334</v>
      </c>
      <c r="C6343" t="s">
        <v>349</v>
      </c>
      <c r="D6343">
        <v>3.22</v>
      </c>
      <c r="E6343">
        <v>2.21</v>
      </c>
      <c r="F6343">
        <v>2.11</v>
      </c>
      <c r="G6343">
        <v>0.97</v>
      </c>
      <c r="H6343" s="184">
        <f t="shared" ref="H6343:L6343" si="6918">H6319</f>
        <v>0.16666666666666666</v>
      </c>
      <c r="I6343" s="185">
        <f t="shared" si="6918"/>
        <v>185</v>
      </c>
      <c r="J6343" s="185">
        <f t="shared" si="6918"/>
        <v>205</v>
      </c>
      <c r="K6343" s="185">
        <f t="shared" si="6918"/>
        <v>2985</v>
      </c>
      <c r="L6343" s="185">
        <f t="shared" si="6918"/>
        <v>1717</v>
      </c>
      <c r="M6343" s="147"/>
      <c r="N6343" s="143">
        <f t="shared" si="6914"/>
        <v>595.70000000000005</v>
      </c>
      <c r="O6343" s="143">
        <f t="shared" si="6910"/>
        <v>453.05</v>
      </c>
      <c r="P6343" s="143">
        <f t="shared" si="6911"/>
        <v>6298.3499999999995</v>
      </c>
      <c r="Q6343" s="143">
        <f t="shared" si="6912"/>
        <v>1665.49</v>
      </c>
      <c r="R6343" s="188">
        <f t="shared" si="6915"/>
        <v>9012.59</v>
      </c>
      <c r="T6343">
        <v>36885.230000000003</v>
      </c>
      <c r="U6343" s="190">
        <f t="shared" si="6916"/>
        <v>0.24434143422719606</v>
      </c>
    </row>
    <row r="6344" spans="1:21" x14ac:dyDescent="0.2">
      <c r="A6344" s="178">
        <v>43000</v>
      </c>
      <c r="B6344" s="179">
        <v>0.25</v>
      </c>
      <c r="C6344" t="s">
        <v>349</v>
      </c>
      <c r="D6344">
        <v>5</v>
      </c>
      <c r="E6344">
        <v>4</v>
      </c>
      <c r="F6344">
        <v>2.5499999999999998</v>
      </c>
      <c r="G6344">
        <v>0.97</v>
      </c>
      <c r="H6344" s="184">
        <f t="shared" ref="H6344:L6344" si="6919">H6320</f>
        <v>0.20833333333333334</v>
      </c>
      <c r="I6344" s="185">
        <f t="shared" si="6919"/>
        <v>207</v>
      </c>
      <c r="J6344" s="185">
        <f t="shared" si="6919"/>
        <v>283</v>
      </c>
      <c r="K6344" s="185">
        <f t="shared" si="6919"/>
        <v>2985</v>
      </c>
      <c r="L6344" s="185">
        <f t="shared" si="6919"/>
        <v>1717</v>
      </c>
      <c r="M6344" s="147"/>
      <c r="N6344" s="143">
        <f t="shared" si="6914"/>
        <v>1035</v>
      </c>
      <c r="O6344" s="143">
        <f t="shared" si="6910"/>
        <v>1132</v>
      </c>
      <c r="P6344" s="143">
        <f t="shared" si="6911"/>
        <v>7611.7499999999991</v>
      </c>
      <c r="Q6344" s="143">
        <f t="shared" si="6912"/>
        <v>1665.49</v>
      </c>
      <c r="R6344" s="188">
        <f t="shared" si="6915"/>
        <v>11444.24</v>
      </c>
      <c r="T6344">
        <v>36997.75</v>
      </c>
      <c r="U6344" s="190">
        <f t="shared" si="6916"/>
        <v>0.30932259394152345</v>
      </c>
    </row>
    <row r="6345" spans="1:21" x14ac:dyDescent="0.2">
      <c r="A6345" s="178">
        <v>43000</v>
      </c>
      <c r="B6345" s="179">
        <v>0.29166666666666669</v>
      </c>
      <c r="C6345" t="s">
        <v>349</v>
      </c>
      <c r="D6345">
        <v>3.5</v>
      </c>
      <c r="E6345">
        <v>9.42</v>
      </c>
      <c r="F6345">
        <v>4.9800000000000004</v>
      </c>
      <c r="G6345">
        <v>2.99</v>
      </c>
      <c r="H6345" s="184">
        <f t="shared" ref="H6345:L6345" si="6920">H6321</f>
        <v>0.25</v>
      </c>
      <c r="I6345" s="185">
        <f t="shared" si="6920"/>
        <v>327</v>
      </c>
      <c r="J6345" s="185">
        <f t="shared" si="6920"/>
        <v>438</v>
      </c>
      <c r="K6345" s="185">
        <f t="shared" si="6920"/>
        <v>2985</v>
      </c>
      <c r="L6345" s="185">
        <f t="shared" si="6920"/>
        <v>1717</v>
      </c>
      <c r="M6345" s="147"/>
      <c r="N6345" s="143">
        <f t="shared" si="6914"/>
        <v>1144.5</v>
      </c>
      <c r="O6345" s="143">
        <f t="shared" si="6910"/>
        <v>4125.96</v>
      </c>
      <c r="P6345" s="143">
        <f t="shared" si="6911"/>
        <v>14865.300000000001</v>
      </c>
      <c r="Q6345" s="143">
        <f t="shared" si="6912"/>
        <v>5133.83</v>
      </c>
      <c r="R6345" s="188">
        <f t="shared" si="6915"/>
        <v>25269.590000000004</v>
      </c>
      <c r="T6345">
        <v>38570.47</v>
      </c>
      <c r="U6345" s="190">
        <f t="shared" si="6916"/>
        <v>0.65515380030370396</v>
      </c>
    </row>
    <row r="6346" spans="1:21" x14ac:dyDescent="0.2">
      <c r="A6346" s="178">
        <v>43000</v>
      </c>
      <c r="B6346" s="179">
        <v>0.33333333333333331</v>
      </c>
      <c r="C6346" t="s">
        <v>349</v>
      </c>
      <c r="D6346">
        <v>3.46</v>
      </c>
      <c r="E6346">
        <v>3.01</v>
      </c>
      <c r="F6346">
        <v>4.04</v>
      </c>
      <c r="G6346">
        <v>2.71</v>
      </c>
      <c r="H6346" s="184">
        <f t="shared" ref="H6346:L6346" si="6921">H6322</f>
        <v>0.29166666666666669</v>
      </c>
      <c r="I6346" s="185">
        <f t="shared" si="6921"/>
        <v>249</v>
      </c>
      <c r="J6346" s="185">
        <f t="shared" si="6921"/>
        <v>556</v>
      </c>
      <c r="K6346" s="185">
        <f t="shared" si="6921"/>
        <v>2872</v>
      </c>
      <c r="L6346" s="185">
        <f t="shared" si="6921"/>
        <v>2219</v>
      </c>
      <c r="M6346" s="147"/>
      <c r="N6346" s="143">
        <f t="shared" si="6914"/>
        <v>861.54</v>
      </c>
      <c r="O6346" s="143">
        <f t="shared" si="6910"/>
        <v>1673.56</v>
      </c>
      <c r="P6346" s="143">
        <f t="shared" si="6911"/>
        <v>11602.88</v>
      </c>
      <c r="Q6346" s="143">
        <f t="shared" si="6912"/>
        <v>6013.49</v>
      </c>
      <c r="R6346" s="188">
        <f t="shared" si="6915"/>
        <v>20151.47</v>
      </c>
      <c r="T6346">
        <v>41625.21</v>
      </c>
      <c r="U6346" s="190">
        <f t="shared" si="6916"/>
        <v>0.48411695700754426</v>
      </c>
    </row>
    <row r="6347" spans="1:21" x14ac:dyDescent="0.2">
      <c r="A6347" s="178">
        <v>43000</v>
      </c>
      <c r="B6347" s="179">
        <v>0.375</v>
      </c>
      <c r="C6347" t="s">
        <v>349</v>
      </c>
      <c r="D6347">
        <v>6.64</v>
      </c>
      <c r="E6347">
        <v>7.06</v>
      </c>
      <c r="F6347">
        <v>7.11</v>
      </c>
      <c r="G6347">
        <v>2.99</v>
      </c>
      <c r="H6347" s="184">
        <f t="shared" ref="H6347:L6347" si="6922">H6323</f>
        <v>0.33333333333333331</v>
      </c>
      <c r="I6347" s="185">
        <f t="shared" si="6922"/>
        <v>256</v>
      </c>
      <c r="J6347" s="185">
        <f t="shared" si="6922"/>
        <v>306</v>
      </c>
      <c r="K6347" s="185">
        <f t="shared" si="6922"/>
        <v>2872</v>
      </c>
      <c r="L6347" s="185">
        <f t="shared" si="6922"/>
        <v>2219</v>
      </c>
      <c r="M6347" s="147"/>
      <c r="N6347" s="143">
        <f t="shared" si="6914"/>
        <v>1699.84</v>
      </c>
      <c r="O6347" s="143">
        <f t="shared" si="6910"/>
        <v>2160.3599999999997</v>
      </c>
      <c r="P6347" s="143">
        <f t="shared" si="6911"/>
        <v>20419.920000000002</v>
      </c>
      <c r="Q6347" s="143">
        <f t="shared" si="6912"/>
        <v>6634.81</v>
      </c>
      <c r="R6347" s="188">
        <f t="shared" si="6915"/>
        <v>30914.930000000004</v>
      </c>
      <c r="T6347">
        <v>42657.760000000002</v>
      </c>
      <c r="U6347" s="190">
        <f t="shared" si="6916"/>
        <v>0.72471995716605853</v>
      </c>
    </row>
    <row r="6348" spans="1:21" x14ac:dyDescent="0.2">
      <c r="A6348" s="178">
        <v>43000</v>
      </c>
      <c r="B6348" s="179">
        <v>0.41666666666666669</v>
      </c>
      <c r="C6348" t="s">
        <v>349</v>
      </c>
      <c r="D6348">
        <v>6.09</v>
      </c>
      <c r="E6348">
        <v>3.93</v>
      </c>
      <c r="F6348">
        <v>3.93</v>
      </c>
      <c r="G6348">
        <v>2.99</v>
      </c>
      <c r="H6348" s="184">
        <f t="shared" ref="H6348:L6348" si="6923">H6324</f>
        <v>0.375</v>
      </c>
      <c r="I6348" s="185">
        <f t="shared" si="6923"/>
        <v>156</v>
      </c>
      <c r="J6348" s="185">
        <f t="shared" si="6923"/>
        <v>343</v>
      </c>
      <c r="K6348" s="185">
        <f t="shared" si="6923"/>
        <v>2872</v>
      </c>
      <c r="L6348" s="185">
        <f t="shared" si="6923"/>
        <v>2219</v>
      </c>
      <c r="M6348" s="147"/>
      <c r="N6348" s="143">
        <f t="shared" si="6914"/>
        <v>950.04</v>
      </c>
      <c r="O6348" s="143">
        <f t="shared" si="6910"/>
        <v>1347.99</v>
      </c>
      <c r="P6348" s="143">
        <f t="shared" si="6911"/>
        <v>11286.960000000001</v>
      </c>
      <c r="Q6348" s="143">
        <f t="shared" si="6912"/>
        <v>6634.81</v>
      </c>
      <c r="R6348" s="188">
        <f t="shared" si="6915"/>
        <v>20219.800000000003</v>
      </c>
      <c r="T6348">
        <v>43634.54</v>
      </c>
      <c r="U6348" s="190">
        <f t="shared" si="6916"/>
        <v>0.46338978249799362</v>
      </c>
    </row>
    <row r="6349" spans="1:21" x14ac:dyDescent="0.2">
      <c r="A6349" s="178">
        <v>43000</v>
      </c>
      <c r="B6349" s="179">
        <v>0.45833333333333331</v>
      </c>
      <c r="C6349" t="s">
        <v>349</v>
      </c>
      <c r="D6349">
        <v>3.5</v>
      </c>
      <c r="E6349">
        <v>4.25</v>
      </c>
      <c r="F6349">
        <v>3.93</v>
      </c>
      <c r="G6349">
        <v>4</v>
      </c>
      <c r="H6349" s="184">
        <f t="shared" ref="H6349:L6349" si="6924">H6325</f>
        <v>0.41666666666666669</v>
      </c>
      <c r="I6349" s="185">
        <f t="shared" si="6924"/>
        <v>196</v>
      </c>
      <c r="J6349" s="185">
        <f t="shared" si="6924"/>
        <v>315</v>
      </c>
      <c r="K6349" s="185">
        <f t="shared" si="6924"/>
        <v>2872</v>
      </c>
      <c r="L6349" s="185">
        <f t="shared" si="6924"/>
        <v>2219</v>
      </c>
      <c r="M6349" s="147"/>
      <c r="N6349" s="143">
        <f t="shared" si="6914"/>
        <v>686</v>
      </c>
      <c r="O6349" s="143">
        <f t="shared" si="6910"/>
        <v>1338.75</v>
      </c>
      <c r="P6349" s="143">
        <f t="shared" si="6911"/>
        <v>11286.960000000001</v>
      </c>
      <c r="Q6349" s="143">
        <f t="shared" si="6912"/>
        <v>8876</v>
      </c>
      <c r="R6349" s="188">
        <f t="shared" si="6915"/>
        <v>22187.71</v>
      </c>
      <c r="T6349">
        <v>46217.85</v>
      </c>
      <c r="U6349" s="190">
        <f t="shared" si="6916"/>
        <v>0.48006798239208442</v>
      </c>
    </row>
    <row r="6350" spans="1:21" x14ac:dyDescent="0.2">
      <c r="A6350" s="178">
        <v>43000</v>
      </c>
      <c r="B6350" s="179">
        <v>0.5</v>
      </c>
      <c r="C6350" t="s">
        <v>349</v>
      </c>
      <c r="D6350">
        <v>1</v>
      </c>
      <c r="E6350">
        <v>6.82</v>
      </c>
      <c r="F6350">
        <v>7.03</v>
      </c>
      <c r="G6350">
        <v>7.88</v>
      </c>
      <c r="H6350" s="184">
        <f t="shared" ref="H6350:L6350" si="6925">H6326</f>
        <v>0.45833333333333331</v>
      </c>
      <c r="I6350" s="185">
        <f t="shared" si="6925"/>
        <v>226</v>
      </c>
      <c r="J6350" s="185">
        <f t="shared" si="6925"/>
        <v>326</v>
      </c>
      <c r="K6350" s="185">
        <f t="shared" si="6925"/>
        <v>2842</v>
      </c>
      <c r="L6350" s="185">
        <f t="shared" si="6925"/>
        <v>1635</v>
      </c>
      <c r="M6350" s="147"/>
      <c r="N6350" s="143">
        <f t="shared" si="6914"/>
        <v>226</v>
      </c>
      <c r="O6350" s="143">
        <f t="shared" si="6910"/>
        <v>2223.3200000000002</v>
      </c>
      <c r="P6350" s="143">
        <f t="shared" si="6911"/>
        <v>19979.260000000002</v>
      </c>
      <c r="Q6350" s="143">
        <f t="shared" si="6912"/>
        <v>12883.8</v>
      </c>
      <c r="R6350" s="188">
        <f t="shared" si="6915"/>
        <v>35312.380000000005</v>
      </c>
      <c r="T6350">
        <v>49230.27</v>
      </c>
      <c r="U6350" s="190">
        <f t="shared" si="6916"/>
        <v>0.71728999251883052</v>
      </c>
    </row>
    <row r="6351" spans="1:21" x14ac:dyDescent="0.2">
      <c r="A6351" s="178">
        <v>43000</v>
      </c>
      <c r="B6351" s="179">
        <v>0.54166666666666663</v>
      </c>
      <c r="C6351" t="s">
        <v>349</v>
      </c>
      <c r="D6351">
        <v>1</v>
      </c>
      <c r="E6351">
        <v>6.48</v>
      </c>
      <c r="F6351">
        <v>5.85</v>
      </c>
      <c r="G6351">
        <v>9.2100000000000009</v>
      </c>
      <c r="H6351" s="184">
        <f t="shared" ref="H6351:L6351" si="6926">H6327</f>
        <v>0.5</v>
      </c>
      <c r="I6351" s="185">
        <f t="shared" si="6926"/>
        <v>222</v>
      </c>
      <c r="J6351" s="185">
        <f t="shared" si="6926"/>
        <v>319</v>
      </c>
      <c r="K6351" s="185">
        <f t="shared" si="6926"/>
        <v>2842</v>
      </c>
      <c r="L6351" s="185">
        <f t="shared" si="6926"/>
        <v>1635</v>
      </c>
      <c r="M6351" s="147"/>
      <c r="N6351" s="143">
        <f t="shared" si="6914"/>
        <v>222</v>
      </c>
      <c r="O6351" s="143">
        <f t="shared" si="6910"/>
        <v>2067.1200000000003</v>
      </c>
      <c r="P6351" s="143">
        <f t="shared" si="6911"/>
        <v>16625.7</v>
      </c>
      <c r="Q6351" s="143">
        <f t="shared" si="6912"/>
        <v>15058.350000000002</v>
      </c>
      <c r="R6351" s="188">
        <f t="shared" si="6915"/>
        <v>33973.17</v>
      </c>
      <c r="T6351">
        <v>52071.54</v>
      </c>
      <c r="U6351" s="190">
        <f t="shared" si="6916"/>
        <v>0.65243259561749078</v>
      </c>
    </row>
    <row r="6352" spans="1:21" x14ac:dyDescent="0.2">
      <c r="A6352" s="178">
        <v>43000</v>
      </c>
      <c r="B6352" s="179">
        <v>0.58333333333333337</v>
      </c>
      <c r="C6352" t="s">
        <v>349</v>
      </c>
      <c r="D6352">
        <v>0.85</v>
      </c>
      <c r="E6352">
        <v>7.04</v>
      </c>
      <c r="F6352">
        <v>8</v>
      </c>
      <c r="G6352">
        <v>12</v>
      </c>
      <c r="H6352" s="184">
        <f t="shared" ref="H6352:L6352" si="6927">H6328</f>
        <v>0.54166666666666663</v>
      </c>
      <c r="I6352" s="185">
        <f t="shared" si="6927"/>
        <v>195</v>
      </c>
      <c r="J6352" s="185">
        <f t="shared" si="6927"/>
        <v>299</v>
      </c>
      <c r="K6352" s="185">
        <f t="shared" si="6927"/>
        <v>2842</v>
      </c>
      <c r="L6352" s="185">
        <f t="shared" si="6927"/>
        <v>1635</v>
      </c>
      <c r="M6352" s="147"/>
      <c r="N6352" s="143">
        <f t="shared" si="6914"/>
        <v>165.75</v>
      </c>
      <c r="O6352" s="143">
        <f t="shared" si="6910"/>
        <v>2104.96</v>
      </c>
      <c r="P6352" s="143">
        <f t="shared" si="6911"/>
        <v>22736</v>
      </c>
      <c r="Q6352" s="143">
        <f t="shared" si="6912"/>
        <v>19620</v>
      </c>
      <c r="R6352" s="188">
        <f t="shared" si="6915"/>
        <v>44626.71</v>
      </c>
      <c r="T6352">
        <v>54746.7</v>
      </c>
      <c r="U6352" s="190">
        <f t="shared" si="6916"/>
        <v>0.81514885828734884</v>
      </c>
    </row>
    <row r="6353" spans="1:21" x14ac:dyDescent="0.2">
      <c r="A6353" s="178">
        <v>43000</v>
      </c>
      <c r="B6353" s="179">
        <v>0.625</v>
      </c>
      <c r="C6353" t="s">
        <v>349</v>
      </c>
      <c r="D6353">
        <v>1.36</v>
      </c>
      <c r="E6353">
        <v>8</v>
      </c>
      <c r="F6353">
        <v>11.24</v>
      </c>
      <c r="G6353">
        <v>1.75</v>
      </c>
      <c r="H6353" s="184">
        <f t="shared" ref="H6353:L6353" si="6928">H6329</f>
        <v>0.58333333333333337</v>
      </c>
      <c r="I6353" s="185">
        <f t="shared" si="6928"/>
        <v>205</v>
      </c>
      <c r="J6353" s="185">
        <f t="shared" si="6928"/>
        <v>237</v>
      </c>
      <c r="K6353" s="185">
        <f t="shared" si="6928"/>
        <v>2842</v>
      </c>
      <c r="L6353" s="185">
        <f t="shared" si="6928"/>
        <v>1635</v>
      </c>
      <c r="M6353" s="147"/>
      <c r="N6353" s="143">
        <f t="shared" si="6914"/>
        <v>278.8</v>
      </c>
      <c r="O6353" s="143">
        <f t="shared" si="6910"/>
        <v>1896</v>
      </c>
      <c r="P6353" s="143">
        <f t="shared" si="6911"/>
        <v>31944.080000000002</v>
      </c>
      <c r="Q6353" s="143">
        <f t="shared" si="6912"/>
        <v>2861.25</v>
      </c>
      <c r="R6353" s="188">
        <f t="shared" si="6915"/>
        <v>36980.130000000005</v>
      </c>
      <c r="T6353">
        <v>57532.53</v>
      </c>
      <c r="U6353" s="190">
        <f t="shared" si="6916"/>
        <v>0.64276905604533652</v>
      </c>
    </row>
    <row r="6354" spans="1:21" x14ac:dyDescent="0.2">
      <c r="A6354" s="178">
        <v>43000</v>
      </c>
      <c r="B6354" s="179">
        <v>0.66666666666666663</v>
      </c>
      <c r="C6354" t="s">
        <v>349</v>
      </c>
      <c r="D6354">
        <v>1.71</v>
      </c>
      <c r="E6354">
        <v>13.09</v>
      </c>
      <c r="F6354">
        <v>18.02</v>
      </c>
      <c r="G6354">
        <v>2.33</v>
      </c>
      <c r="H6354" s="184">
        <f t="shared" ref="H6354:L6354" si="6929">H6330</f>
        <v>0.625</v>
      </c>
      <c r="I6354" s="185">
        <f t="shared" si="6929"/>
        <v>212</v>
      </c>
      <c r="J6354" s="185">
        <f t="shared" si="6929"/>
        <v>213</v>
      </c>
      <c r="K6354" s="185">
        <f t="shared" si="6929"/>
        <v>2842</v>
      </c>
      <c r="L6354" s="185">
        <f t="shared" si="6929"/>
        <v>1380</v>
      </c>
      <c r="M6354" s="147"/>
      <c r="N6354" s="143">
        <f t="shared" si="6914"/>
        <v>362.52</v>
      </c>
      <c r="O6354" s="143">
        <f t="shared" si="6910"/>
        <v>2788.17</v>
      </c>
      <c r="P6354" s="143">
        <f t="shared" si="6911"/>
        <v>51212.84</v>
      </c>
      <c r="Q6354" s="143">
        <f t="shared" si="6912"/>
        <v>3215.4</v>
      </c>
      <c r="R6354" s="188">
        <f t="shared" si="6915"/>
        <v>57578.93</v>
      </c>
      <c r="T6354">
        <v>59454.06</v>
      </c>
      <c r="U6354" s="190">
        <f t="shared" si="6916"/>
        <v>0.96846085868652199</v>
      </c>
    </row>
    <row r="6355" spans="1:21" x14ac:dyDescent="0.2">
      <c r="A6355" s="178">
        <v>43000</v>
      </c>
      <c r="B6355" s="179">
        <v>0.70833333333333337</v>
      </c>
      <c r="C6355" t="s">
        <v>349</v>
      </c>
      <c r="D6355">
        <v>1.65</v>
      </c>
      <c r="E6355">
        <v>9.82</v>
      </c>
      <c r="F6355">
        <v>14.53</v>
      </c>
      <c r="G6355">
        <v>2.33</v>
      </c>
      <c r="H6355" s="184">
        <f t="shared" ref="H6355:L6355" si="6930">H6331</f>
        <v>0.66666666666666663</v>
      </c>
      <c r="I6355" s="185">
        <f t="shared" si="6930"/>
        <v>191</v>
      </c>
      <c r="J6355" s="185">
        <f t="shared" si="6930"/>
        <v>237</v>
      </c>
      <c r="K6355" s="185">
        <f t="shared" si="6930"/>
        <v>2842</v>
      </c>
      <c r="L6355" s="185">
        <f t="shared" si="6930"/>
        <v>1380</v>
      </c>
      <c r="M6355" s="147"/>
      <c r="N6355" s="143">
        <f t="shared" si="6914"/>
        <v>315.14999999999998</v>
      </c>
      <c r="O6355" s="143">
        <f t="shared" si="6910"/>
        <v>2327.34</v>
      </c>
      <c r="P6355" s="143">
        <f t="shared" si="6911"/>
        <v>41294.259999999995</v>
      </c>
      <c r="Q6355" s="143">
        <f t="shared" si="6912"/>
        <v>3215.4</v>
      </c>
      <c r="R6355" s="188">
        <f t="shared" si="6915"/>
        <v>47152.149999999994</v>
      </c>
      <c r="T6355">
        <v>60627.13</v>
      </c>
      <c r="U6355" s="190">
        <f t="shared" si="6916"/>
        <v>0.77774009754378937</v>
      </c>
    </row>
    <row r="6356" spans="1:21" x14ac:dyDescent="0.2">
      <c r="A6356" s="178">
        <v>43000</v>
      </c>
      <c r="B6356" s="179">
        <v>0.75</v>
      </c>
      <c r="C6356" t="s">
        <v>349</v>
      </c>
      <c r="D6356">
        <v>2.11</v>
      </c>
      <c r="E6356">
        <v>3.86</v>
      </c>
      <c r="F6356">
        <v>7.68</v>
      </c>
      <c r="G6356">
        <v>2.4</v>
      </c>
      <c r="H6356" s="184">
        <f t="shared" ref="H6356:L6356" si="6931">H6332</f>
        <v>0.70833333333333337</v>
      </c>
      <c r="I6356" s="185">
        <f t="shared" si="6931"/>
        <v>218</v>
      </c>
      <c r="J6356" s="185">
        <f t="shared" si="6931"/>
        <v>258</v>
      </c>
      <c r="K6356" s="185">
        <f t="shared" si="6931"/>
        <v>2842</v>
      </c>
      <c r="L6356" s="185">
        <f t="shared" si="6931"/>
        <v>1380</v>
      </c>
      <c r="M6356" s="147"/>
      <c r="N6356" s="143">
        <f t="shared" si="6914"/>
        <v>459.97999999999996</v>
      </c>
      <c r="O6356" s="143">
        <f t="shared" si="6910"/>
        <v>995.88</v>
      </c>
      <c r="P6356" s="143">
        <f t="shared" si="6911"/>
        <v>21826.559999999998</v>
      </c>
      <c r="Q6356" s="143">
        <f t="shared" si="6912"/>
        <v>3312</v>
      </c>
      <c r="R6356" s="188">
        <f t="shared" si="6915"/>
        <v>26594.42</v>
      </c>
      <c r="T6356">
        <v>61070.07</v>
      </c>
      <c r="U6356" s="190">
        <f t="shared" si="6916"/>
        <v>0.43547387451823777</v>
      </c>
    </row>
    <row r="6357" spans="1:21" x14ac:dyDescent="0.2">
      <c r="A6357" s="178">
        <v>43000</v>
      </c>
      <c r="B6357" s="179">
        <v>0.79166666666666663</v>
      </c>
      <c r="C6357" t="s">
        <v>349</v>
      </c>
      <c r="D6357">
        <v>4.24</v>
      </c>
      <c r="E6357">
        <v>2.57</v>
      </c>
      <c r="F6357">
        <v>5.32</v>
      </c>
      <c r="G6357">
        <v>4.6100000000000003</v>
      </c>
      <c r="H6357" s="184">
        <f t="shared" ref="H6357:L6357" si="6932">H6333</f>
        <v>0.75</v>
      </c>
      <c r="I6357" s="185">
        <f t="shared" si="6932"/>
        <v>240</v>
      </c>
      <c r="J6357" s="185">
        <f t="shared" si="6932"/>
        <v>365</v>
      </c>
      <c r="K6357" s="185">
        <f t="shared" si="6932"/>
        <v>2842</v>
      </c>
      <c r="L6357" s="185">
        <f t="shared" si="6932"/>
        <v>1380</v>
      </c>
      <c r="M6357" s="147"/>
      <c r="N6357" s="143">
        <f t="shared" si="6914"/>
        <v>1017.6</v>
      </c>
      <c r="O6357" s="143">
        <f t="shared" si="6910"/>
        <v>938.05</v>
      </c>
      <c r="P6357" s="143">
        <f t="shared" si="6911"/>
        <v>15119.44</v>
      </c>
      <c r="Q6357" s="143">
        <f t="shared" si="6912"/>
        <v>6361.8</v>
      </c>
      <c r="R6357" s="188">
        <f t="shared" si="6915"/>
        <v>23436.89</v>
      </c>
      <c r="T6357">
        <v>60049.02</v>
      </c>
      <c r="U6357" s="190">
        <f t="shared" si="6916"/>
        <v>0.39029596153276108</v>
      </c>
    </row>
    <row r="6358" spans="1:21" x14ac:dyDescent="0.2">
      <c r="A6358" s="178">
        <v>43000</v>
      </c>
      <c r="B6358" s="179">
        <v>0.83333333333333337</v>
      </c>
      <c r="C6358" t="s">
        <v>349</v>
      </c>
      <c r="D6358">
        <v>2.11</v>
      </c>
      <c r="E6358">
        <v>4.6100000000000003</v>
      </c>
      <c r="F6358">
        <v>6.23</v>
      </c>
      <c r="G6358">
        <v>2.99</v>
      </c>
      <c r="H6358" s="184">
        <f t="shared" ref="H6358:L6358" si="6933">H6334</f>
        <v>0.79166666666666663</v>
      </c>
      <c r="I6358" s="185">
        <f t="shared" si="6933"/>
        <v>320</v>
      </c>
      <c r="J6358" s="185">
        <f t="shared" si="6933"/>
        <v>214</v>
      </c>
      <c r="K6358" s="185">
        <f t="shared" si="6933"/>
        <v>2842</v>
      </c>
      <c r="L6358" s="185">
        <f t="shared" si="6933"/>
        <v>1426</v>
      </c>
      <c r="M6358" s="147"/>
      <c r="N6358" s="143">
        <f t="shared" si="6914"/>
        <v>675.19999999999993</v>
      </c>
      <c r="O6358" s="143">
        <f t="shared" si="6910"/>
        <v>986.54000000000008</v>
      </c>
      <c r="P6358" s="143">
        <f t="shared" si="6911"/>
        <v>17705.66</v>
      </c>
      <c r="Q6358" s="143">
        <f t="shared" si="6912"/>
        <v>4263.7400000000007</v>
      </c>
      <c r="R6358" s="188">
        <f t="shared" si="6915"/>
        <v>23631.140000000003</v>
      </c>
      <c r="T6358">
        <v>57289.9</v>
      </c>
      <c r="U6358" s="190">
        <f t="shared" si="6916"/>
        <v>0.41248352676475264</v>
      </c>
    </row>
    <row r="6359" spans="1:21" x14ac:dyDescent="0.2">
      <c r="A6359" s="178">
        <v>43000</v>
      </c>
      <c r="B6359" s="179">
        <v>0.875</v>
      </c>
      <c r="C6359" t="s">
        <v>349</v>
      </c>
      <c r="D6359">
        <v>3.98</v>
      </c>
      <c r="E6359">
        <v>3.53</v>
      </c>
      <c r="F6359">
        <v>6.67</v>
      </c>
      <c r="G6359">
        <v>2.75</v>
      </c>
      <c r="H6359" s="184">
        <f t="shared" ref="H6359:L6359" si="6934">H6335</f>
        <v>0.83333333333333337</v>
      </c>
      <c r="I6359" s="185">
        <f t="shared" si="6934"/>
        <v>322</v>
      </c>
      <c r="J6359" s="185">
        <f t="shared" si="6934"/>
        <v>178</v>
      </c>
      <c r="K6359" s="185">
        <f t="shared" si="6934"/>
        <v>2842</v>
      </c>
      <c r="L6359" s="185">
        <f t="shared" si="6934"/>
        <v>1426</v>
      </c>
      <c r="M6359" s="147"/>
      <c r="N6359" s="143">
        <f t="shared" si="6914"/>
        <v>1281.56</v>
      </c>
      <c r="O6359" s="143">
        <f t="shared" si="6910"/>
        <v>628.33999999999992</v>
      </c>
      <c r="P6359" s="143">
        <f t="shared" si="6911"/>
        <v>18956.14</v>
      </c>
      <c r="Q6359" s="143">
        <f t="shared" si="6912"/>
        <v>3921.5</v>
      </c>
      <c r="R6359" s="188">
        <f t="shared" si="6915"/>
        <v>24787.54</v>
      </c>
      <c r="T6359">
        <v>54501.919999999998</v>
      </c>
      <c r="U6359" s="190">
        <f t="shared" si="6916"/>
        <v>0.45480122535132711</v>
      </c>
    </row>
    <row r="6360" spans="1:21" x14ac:dyDescent="0.2">
      <c r="A6360" s="178">
        <v>43000</v>
      </c>
      <c r="B6360" s="179">
        <v>0.91666666666666663</v>
      </c>
      <c r="C6360" t="s">
        <v>349</v>
      </c>
      <c r="D6360">
        <v>17.440000000000001</v>
      </c>
      <c r="E6360">
        <v>4.8</v>
      </c>
      <c r="F6360">
        <v>5.21</v>
      </c>
      <c r="G6360">
        <v>1.85</v>
      </c>
      <c r="H6360" s="184">
        <f t="shared" ref="H6360:L6360" si="6935">H6336</f>
        <v>0.875</v>
      </c>
      <c r="I6360" s="185">
        <f t="shared" si="6935"/>
        <v>337</v>
      </c>
      <c r="J6360" s="185">
        <f t="shared" si="6935"/>
        <v>173</v>
      </c>
      <c r="K6360" s="185">
        <f t="shared" si="6935"/>
        <v>2842</v>
      </c>
      <c r="L6360" s="185">
        <f t="shared" si="6935"/>
        <v>1426</v>
      </c>
      <c r="M6360" s="147"/>
      <c r="N6360" s="143">
        <f t="shared" si="6914"/>
        <v>5877.2800000000007</v>
      </c>
      <c r="O6360" s="143">
        <f t="shared" si="6910"/>
        <v>830.4</v>
      </c>
      <c r="P6360" s="143">
        <f t="shared" si="6911"/>
        <v>14806.82</v>
      </c>
      <c r="Q6360" s="143">
        <f t="shared" si="6912"/>
        <v>2638.1</v>
      </c>
      <c r="R6360" s="188">
        <f t="shared" si="6915"/>
        <v>24152.6</v>
      </c>
      <c r="T6360">
        <v>52875.08</v>
      </c>
      <c r="U6360" s="190">
        <f t="shared" si="6916"/>
        <v>0.45678607011091044</v>
      </c>
    </row>
    <row r="6361" spans="1:21" x14ac:dyDescent="0.2">
      <c r="A6361" s="178">
        <v>43000</v>
      </c>
      <c r="B6361" s="179">
        <v>0.95833333333333337</v>
      </c>
      <c r="C6361" t="s">
        <v>349</v>
      </c>
      <c r="D6361">
        <v>30</v>
      </c>
      <c r="E6361">
        <v>5</v>
      </c>
      <c r="F6361">
        <v>2.66</v>
      </c>
      <c r="G6361">
        <v>0.5</v>
      </c>
      <c r="H6361" s="184">
        <f t="shared" ref="H6361:L6361" si="6936">H6337</f>
        <v>0.91666666666666663</v>
      </c>
      <c r="I6361" s="185">
        <f t="shared" si="6936"/>
        <v>394</v>
      </c>
      <c r="J6361" s="185">
        <f t="shared" si="6936"/>
        <v>194</v>
      </c>
      <c r="K6361" s="185">
        <f t="shared" si="6936"/>
        <v>2842</v>
      </c>
      <c r="L6361" s="185">
        <f t="shared" si="6936"/>
        <v>1426</v>
      </c>
      <c r="M6361" s="147"/>
      <c r="N6361" s="143">
        <f t="shared" si="6914"/>
        <v>11820</v>
      </c>
      <c r="O6361" s="143">
        <f t="shared" si="6910"/>
        <v>970</v>
      </c>
      <c r="P6361" s="143">
        <f t="shared" si="6911"/>
        <v>7559.72</v>
      </c>
      <c r="Q6361" s="143">
        <f t="shared" si="6912"/>
        <v>713</v>
      </c>
      <c r="R6361" s="188">
        <f t="shared" si="6915"/>
        <v>21062.720000000001</v>
      </c>
      <c r="T6361">
        <v>50201.36</v>
      </c>
      <c r="U6361" s="190">
        <f t="shared" si="6916"/>
        <v>0.41956472892367858</v>
      </c>
    </row>
    <row r="6362" spans="1:21" x14ac:dyDescent="0.2">
      <c r="A6362" s="178">
        <v>43000</v>
      </c>
      <c r="B6362" s="180">
        <v>1</v>
      </c>
      <c r="C6362" t="s">
        <v>349</v>
      </c>
      <c r="D6362">
        <v>20</v>
      </c>
      <c r="E6362">
        <v>5</v>
      </c>
      <c r="F6362">
        <v>2.61</v>
      </c>
      <c r="G6362">
        <v>0.5</v>
      </c>
      <c r="H6362" s="184">
        <f t="shared" ref="H6362:L6362" si="6937">H6338</f>
        <v>0.95833333333333337</v>
      </c>
      <c r="I6362" s="185">
        <f t="shared" si="6937"/>
        <v>389</v>
      </c>
      <c r="J6362" s="185">
        <f t="shared" si="6937"/>
        <v>265</v>
      </c>
      <c r="K6362" s="185">
        <f t="shared" si="6937"/>
        <v>2985</v>
      </c>
      <c r="L6362" s="185">
        <f t="shared" si="6937"/>
        <v>1111</v>
      </c>
      <c r="M6362" s="147"/>
      <c r="N6362" s="143">
        <f t="shared" si="6914"/>
        <v>7780</v>
      </c>
      <c r="O6362" s="143">
        <f t="shared" si="6910"/>
        <v>1325</v>
      </c>
      <c r="P6362" s="143">
        <f t="shared" si="6911"/>
        <v>7790.8499999999995</v>
      </c>
      <c r="Q6362" s="143">
        <f t="shared" si="6912"/>
        <v>555.5</v>
      </c>
      <c r="R6362" s="188">
        <f t="shared" si="6915"/>
        <v>17451.349999999999</v>
      </c>
      <c r="T6362">
        <v>47180.76</v>
      </c>
      <c r="U6362" s="190">
        <f t="shared" si="6916"/>
        <v>0.36988276577147122</v>
      </c>
    </row>
    <row r="6363" spans="1:21" x14ac:dyDescent="0.2">
      <c r="A6363" s="178">
        <v>43001</v>
      </c>
      <c r="B6363" s="179">
        <v>4.1666666666666664E-2</v>
      </c>
      <c r="C6363" t="s">
        <v>349</v>
      </c>
      <c r="D6363">
        <v>3.5</v>
      </c>
      <c r="E6363">
        <v>3.86</v>
      </c>
      <c r="F6363">
        <v>3.95</v>
      </c>
      <c r="G6363">
        <v>0.5</v>
      </c>
      <c r="H6363" s="184">
        <f t="shared" ref="H6363:L6363" si="6938">H6339</f>
        <v>1</v>
      </c>
      <c r="I6363" s="185">
        <f t="shared" si="6938"/>
        <v>362</v>
      </c>
      <c r="J6363" s="185">
        <f t="shared" si="6938"/>
        <v>243</v>
      </c>
      <c r="K6363" s="185">
        <f t="shared" si="6938"/>
        <v>2985</v>
      </c>
      <c r="L6363" s="185">
        <f t="shared" si="6938"/>
        <v>1111</v>
      </c>
      <c r="M6363" s="147"/>
      <c r="N6363" s="143">
        <f t="shared" si="6914"/>
        <v>1267</v>
      </c>
      <c r="O6363" s="143">
        <f t="shared" si="6910"/>
        <v>937.98</v>
      </c>
      <c r="P6363" s="143">
        <f t="shared" si="6911"/>
        <v>11790.75</v>
      </c>
      <c r="Q6363" s="143">
        <f t="shared" si="6912"/>
        <v>555.5</v>
      </c>
      <c r="R6363" s="188">
        <f t="shared" si="6915"/>
        <v>14551.23</v>
      </c>
      <c r="T6363">
        <v>43963.16</v>
      </c>
      <c r="U6363" s="190">
        <f t="shared" si="6916"/>
        <v>0.33098689903091583</v>
      </c>
    </row>
    <row r="6364" spans="1:21" x14ac:dyDescent="0.2">
      <c r="A6364" s="178">
        <v>43001</v>
      </c>
      <c r="B6364" s="179">
        <v>8.3333333333333329E-2</v>
      </c>
      <c r="C6364" t="s">
        <v>349</v>
      </c>
      <c r="D6364">
        <v>3</v>
      </c>
      <c r="E6364">
        <v>2.2000000000000002</v>
      </c>
      <c r="F6364">
        <v>5.95</v>
      </c>
      <c r="G6364">
        <v>0.5</v>
      </c>
      <c r="H6364" s="184">
        <f t="shared" ref="H6364:L6364" si="6939">H6340</f>
        <v>4.1666666666666664E-2</v>
      </c>
      <c r="I6364" s="185">
        <f t="shared" si="6939"/>
        <v>294</v>
      </c>
      <c r="J6364" s="185">
        <f t="shared" si="6939"/>
        <v>212</v>
      </c>
      <c r="K6364" s="185">
        <f t="shared" si="6939"/>
        <v>2985</v>
      </c>
      <c r="L6364" s="185">
        <f t="shared" si="6939"/>
        <v>1111</v>
      </c>
      <c r="M6364" s="147"/>
      <c r="N6364" s="143">
        <f t="shared" si="6914"/>
        <v>882</v>
      </c>
      <c r="O6364" s="143">
        <f t="shared" si="6910"/>
        <v>466.40000000000003</v>
      </c>
      <c r="P6364" s="143">
        <f t="shared" si="6911"/>
        <v>17760.75</v>
      </c>
      <c r="Q6364" s="143">
        <f t="shared" si="6912"/>
        <v>555.5</v>
      </c>
      <c r="R6364" s="188">
        <f t="shared" si="6915"/>
        <v>19664.650000000001</v>
      </c>
      <c r="T6364">
        <v>41015.97</v>
      </c>
      <c r="U6364" s="190">
        <f t="shared" si="6916"/>
        <v>0.47943886247234918</v>
      </c>
    </row>
    <row r="6365" spans="1:21" x14ac:dyDescent="0.2">
      <c r="A6365" s="178">
        <v>43001</v>
      </c>
      <c r="B6365" s="179">
        <v>0.125</v>
      </c>
      <c r="C6365" t="s">
        <v>349</v>
      </c>
      <c r="D6365">
        <v>3</v>
      </c>
      <c r="E6365">
        <v>2.11</v>
      </c>
      <c r="F6365">
        <v>5.95</v>
      </c>
      <c r="G6365">
        <v>1</v>
      </c>
      <c r="H6365" s="184">
        <f t="shared" ref="H6365:L6365" si="6940">H6341</f>
        <v>8.3333333333333329E-2</v>
      </c>
      <c r="I6365" s="185">
        <f t="shared" si="6940"/>
        <v>236</v>
      </c>
      <c r="J6365" s="185">
        <f t="shared" si="6940"/>
        <v>179</v>
      </c>
      <c r="K6365" s="185">
        <f t="shared" si="6940"/>
        <v>2985</v>
      </c>
      <c r="L6365" s="185">
        <f t="shared" si="6940"/>
        <v>1111</v>
      </c>
      <c r="M6365" s="147"/>
      <c r="N6365" s="143">
        <f t="shared" si="6914"/>
        <v>708</v>
      </c>
      <c r="O6365" s="143">
        <f t="shared" si="6910"/>
        <v>377.69</v>
      </c>
      <c r="P6365" s="143">
        <f t="shared" si="6911"/>
        <v>17760.75</v>
      </c>
      <c r="Q6365" s="143">
        <f t="shared" si="6912"/>
        <v>1111</v>
      </c>
      <c r="R6365" s="188">
        <f t="shared" si="6915"/>
        <v>19957.439999999999</v>
      </c>
      <c r="T6365">
        <v>38732.92</v>
      </c>
      <c r="U6365" s="190">
        <f t="shared" si="6916"/>
        <v>0.51525782202839343</v>
      </c>
    </row>
    <row r="6366" spans="1:21" x14ac:dyDescent="0.2">
      <c r="A6366" s="178">
        <v>43001</v>
      </c>
      <c r="B6366" s="179">
        <v>0.16666666666666666</v>
      </c>
      <c r="C6366" t="s">
        <v>349</v>
      </c>
      <c r="D6366">
        <v>3</v>
      </c>
      <c r="E6366">
        <v>2.11</v>
      </c>
      <c r="F6366">
        <v>3.95</v>
      </c>
      <c r="G6366">
        <v>1</v>
      </c>
      <c r="H6366" s="184">
        <f t="shared" ref="H6366:L6366" si="6941">H6342</f>
        <v>0.125</v>
      </c>
      <c r="I6366" s="185">
        <f t="shared" si="6941"/>
        <v>201</v>
      </c>
      <c r="J6366" s="185">
        <f t="shared" si="6941"/>
        <v>205</v>
      </c>
      <c r="K6366" s="185">
        <f t="shared" si="6941"/>
        <v>2985</v>
      </c>
      <c r="L6366" s="185">
        <f t="shared" si="6941"/>
        <v>1717</v>
      </c>
      <c r="M6366" s="147"/>
      <c r="N6366" s="143">
        <f t="shared" si="6914"/>
        <v>603</v>
      </c>
      <c r="O6366" s="143">
        <f t="shared" si="6910"/>
        <v>432.54999999999995</v>
      </c>
      <c r="P6366" s="143">
        <f t="shared" si="6911"/>
        <v>11790.75</v>
      </c>
      <c r="Q6366" s="143">
        <f t="shared" si="6912"/>
        <v>1717</v>
      </c>
      <c r="R6366" s="188">
        <f t="shared" si="6915"/>
        <v>14543.3</v>
      </c>
      <c r="T6366">
        <v>37100.18</v>
      </c>
      <c r="U6366" s="190">
        <f t="shared" si="6916"/>
        <v>0.39200079352714728</v>
      </c>
    </row>
    <row r="6367" spans="1:21" x14ac:dyDescent="0.2">
      <c r="A6367" s="178">
        <v>43001</v>
      </c>
      <c r="B6367" s="179">
        <v>0.20833333333333334</v>
      </c>
      <c r="C6367" t="s">
        <v>349</v>
      </c>
      <c r="D6367">
        <v>3</v>
      </c>
      <c r="E6367">
        <v>2.2000000000000002</v>
      </c>
      <c r="F6367">
        <v>4.25</v>
      </c>
      <c r="G6367">
        <v>1</v>
      </c>
      <c r="H6367" s="184">
        <f t="shared" ref="H6367:L6367" si="6942">H6343</f>
        <v>0.16666666666666666</v>
      </c>
      <c r="I6367" s="185">
        <f t="shared" si="6942"/>
        <v>185</v>
      </c>
      <c r="J6367" s="185">
        <f t="shared" si="6942"/>
        <v>205</v>
      </c>
      <c r="K6367" s="185">
        <f t="shared" si="6942"/>
        <v>2985</v>
      </c>
      <c r="L6367" s="185">
        <f t="shared" si="6942"/>
        <v>1717</v>
      </c>
      <c r="M6367" s="147"/>
      <c r="N6367" s="143">
        <f t="shared" si="6914"/>
        <v>555</v>
      </c>
      <c r="O6367" s="143">
        <f t="shared" si="6910"/>
        <v>451.00000000000006</v>
      </c>
      <c r="P6367" s="143">
        <f t="shared" si="6911"/>
        <v>12686.25</v>
      </c>
      <c r="Q6367" s="143">
        <f t="shared" si="6912"/>
        <v>1717</v>
      </c>
      <c r="R6367" s="188">
        <f t="shared" si="6915"/>
        <v>15409.25</v>
      </c>
      <c r="T6367">
        <v>35895.019999999997</v>
      </c>
      <c r="U6367" s="190">
        <f t="shared" si="6916"/>
        <v>0.42928656955755984</v>
      </c>
    </row>
    <row r="6368" spans="1:21" x14ac:dyDescent="0.2">
      <c r="A6368" s="178">
        <v>43001</v>
      </c>
      <c r="B6368" s="179">
        <v>0.25</v>
      </c>
      <c r="C6368" t="s">
        <v>349</v>
      </c>
      <c r="D6368">
        <v>3.46</v>
      </c>
      <c r="E6368">
        <v>4</v>
      </c>
      <c r="F6368">
        <v>5.95</v>
      </c>
      <c r="G6368">
        <v>1</v>
      </c>
      <c r="H6368" s="184">
        <f t="shared" ref="H6368:L6368" si="6943">H6344</f>
        <v>0.20833333333333334</v>
      </c>
      <c r="I6368" s="185">
        <f t="shared" si="6943"/>
        <v>207</v>
      </c>
      <c r="J6368" s="185">
        <f t="shared" si="6943"/>
        <v>283</v>
      </c>
      <c r="K6368" s="185">
        <f t="shared" si="6943"/>
        <v>2985</v>
      </c>
      <c r="L6368" s="185">
        <f t="shared" si="6943"/>
        <v>1717</v>
      </c>
      <c r="M6368" s="147"/>
      <c r="N6368" s="143">
        <f t="shared" si="6914"/>
        <v>716.22</v>
      </c>
      <c r="O6368" s="143">
        <f t="shared" si="6910"/>
        <v>1132</v>
      </c>
      <c r="P6368" s="143">
        <f t="shared" si="6911"/>
        <v>17760.75</v>
      </c>
      <c r="Q6368" s="143">
        <f t="shared" si="6912"/>
        <v>1717</v>
      </c>
      <c r="R6368" s="188">
        <f t="shared" si="6915"/>
        <v>21325.97</v>
      </c>
      <c r="T6368">
        <v>35293.35</v>
      </c>
      <c r="U6368" s="190">
        <f t="shared" si="6916"/>
        <v>0.60424895908152676</v>
      </c>
    </row>
    <row r="6369" spans="1:21" x14ac:dyDescent="0.2">
      <c r="A6369" s="178">
        <v>43001</v>
      </c>
      <c r="B6369" s="179">
        <v>0.29166666666666669</v>
      </c>
      <c r="C6369" t="s">
        <v>349</v>
      </c>
      <c r="D6369">
        <v>3.98</v>
      </c>
      <c r="E6369">
        <v>12.5</v>
      </c>
      <c r="F6369">
        <v>7.11</v>
      </c>
      <c r="G6369">
        <v>2.99</v>
      </c>
      <c r="H6369" s="184">
        <f t="shared" ref="H6369:L6369" si="6944">H6345</f>
        <v>0.25</v>
      </c>
      <c r="I6369" s="185">
        <f t="shared" si="6944"/>
        <v>327</v>
      </c>
      <c r="J6369" s="185">
        <f t="shared" si="6944"/>
        <v>438</v>
      </c>
      <c r="K6369" s="185">
        <f t="shared" si="6944"/>
        <v>2985</v>
      </c>
      <c r="L6369" s="185">
        <f t="shared" si="6944"/>
        <v>1717</v>
      </c>
      <c r="M6369" s="147"/>
      <c r="N6369" s="143">
        <f t="shared" si="6914"/>
        <v>1301.46</v>
      </c>
      <c r="O6369" s="143">
        <f t="shared" si="6910"/>
        <v>5475</v>
      </c>
      <c r="P6369" s="143">
        <f t="shared" si="6911"/>
        <v>21223.350000000002</v>
      </c>
      <c r="Q6369" s="143">
        <f t="shared" si="6912"/>
        <v>5133.83</v>
      </c>
      <c r="R6369" s="188">
        <f t="shared" si="6915"/>
        <v>33133.64</v>
      </c>
      <c r="T6369">
        <v>35396.26</v>
      </c>
      <c r="U6369" s="190">
        <f t="shared" si="6916"/>
        <v>0.93607742738922128</v>
      </c>
    </row>
    <row r="6370" spans="1:21" x14ac:dyDescent="0.2">
      <c r="A6370" s="178">
        <v>43001</v>
      </c>
      <c r="B6370" s="179">
        <v>0.33333333333333331</v>
      </c>
      <c r="C6370" t="s">
        <v>349</v>
      </c>
      <c r="D6370">
        <v>3.98</v>
      </c>
      <c r="E6370">
        <v>3</v>
      </c>
      <c r="F6370">
        <v>7</v>
      </c>
      <c r="G6370">
        <v>2.7</v>
      </c>
      <c r="H6370" s="184">
        <f t="shared" ref="H6370:L6370" si="6945">H6346</f>
        <v>0.29166666666666669</v>
      </c>
      <c r="I6370" s="185">
        <f t="shared" si="6945"/>
        <v>249</v>
      </c>
      <c r="J6370" s="185">
        <f t="shared" si="6945"/>
        <v>556</v>
      </c>
      <c r="K6370" s="185">
        <f t="shared" si="6945"/>
        <v>2872</v>
      </c>
      <c r="L6370" s="185">
        <f t="shared" si="6945"/>
        <v>2219</v>
      </c>
      <c r="M6370" s="147"/>
      <c r="N6370" s="143">
        <f t="shared" si="6914"/>
        <v>991.02</v>
      </c>
      <c r="O6370" s="143">
        <f t="shared" si="6910"/>
        <v>1668</v>
      </c>
      <c r="P6370" s="143">
        <f t="shared" si="6911"/>
        <v>20104</v>
      </c>
      <c r="Q6370" s="143">
        <f t="shared" si="6912"/>
        <v>5991.3</v>
      </c>
      <c r="R6370" s="188">
        <f t="shared" si="6915"/>
        <v>28754.32</v>
      </c>
      <c r="T6370">
        <v>36175.14</v>
      </c>
      <c r="U6370" s="190">
        <f t="shared" si="6916"/>
        <v>0.79486409727785434</v>
      </c>
    </row>
    <row r="6371" spans="1:21" x14ac:dyDescent="0.2">
      <c r="A6371" s="178">
        <v>43001</v>
      </c>
      <c r="B6371" s="179">
        <v>0.375</v>
      </c>
      <c r="C6371" t="s">
        <v>349</v>
      </c>
      <c r="D6371">
        <v>6.24</v>
      </c>
      <c r="E6371">
        <v>7</v>
      </c>
      <c r="F6371">
        <v>7</v>
      </c>
      <c r="G6371">
        <v>2.99</v>
      </c>
      <c r="H6371" s="184">
        <f t="shared" ref="H6371:L6371" si="6946">H6347</f>
        <v>0.33333333333333331</v>
      </c>
      <c r="I6371" s="185">
        <f t="shared" si="6946"/>
        <v>256</v>
      </c>
      <c r="J6371" s="185">
        <f t="shared" si="6946"/>
        <v>306</v>
      </c>
      <c r="K6371" s="185">
        <f t="shared" si="6946"/>
        <v>2872</v>
      </c>
      <c r="L6371" s="185">
        <f t="shared" si="6946"/>
        <v>2219</v>
      </c>
      <c r="M6371" s="147"/>
      <c r="N6371" s="143">
        <f t="shared" si="6914"/>
        <v>1597.44</v>
      </c>
      <c r="O6371" s="143">
        <f t="shared" si="6910"/>
        <v>2142</v>
      </c>
      <c r="P6371" s="143">
        <f t="shared" si="6911"/>
        <v>20104</v>
      </c>
      <c r="Q6371" s="143">
        <f t="shared" si="6912"/>
        <v>6634.81</v>
      </c>
      <c r="R6371" s="188">
        <f t="shared" si="6915"/>
        <v>30478.25</v>
      </c>
      <c r="T6371">
        <v>36813.79</v>
      </c>
      <c r="U6371" s="190">
        <f t="shared" si="6916"/>
        <v>0.82790307653735185</v>
      </c>
    </row>
    <row r="6372" spans="1:21" x14ac:dyDescent="0.2">
      <c r="A6372" s="178">
        <v>43001</v>
      </c>
      <c r="B6372" s="179">
        <v>0.41666666666666669</v>
      </c>
      <c r="C6372" t="s">
        <v>349</v>
      </c>
      <c r="D6372">
        <v>5.69</v>
      </c>
      <c r="E6372">
        <v>4.8</v>
      </c>
      <c r="F6372">
        <v>5</v>
      </c>
      <c r="G6372">
        <v>2.99</v>
      </c>
      <c r="H6372" s="184">
        <f t="shared" ref="H6372:L6372" si="6947">H6348</f>
        <v>0.375</v>
      </c>
      <c r="I6372" s="185">
        <f t="shared" si="6947"/>
        <v>156</v>
      </c>
      <c r="J6372" s="185">
        <f t="shared" si="6947"/>
        <v>343</v>
      </c>
      <c r="K6372" s="185">
        <f t="shared" si="6947"/>
        <v>2872</v>
      </c>
      <c r="L6372" s="185">
        <f t="shared" si="6947"/>
        <v>2219</v>
      </c>
      <c r="M6372" s="147"/>
      <c r="N6372" s="143">
        <f t="shared" si="6914"/>
        <v>887.6400000000001</v>
      </c>
      <c r="O6372" s="143">
        <f t="shared" si="6910"/>
        <v>1646.3999999999999</v>
      </c>
      <c r="P6372" s="143">
        <f t="shared" si="6911"/>
        <v>14360</v>
      </c>
      <c r="Q6372" s="143">
        <f t="shared" si="6912"/>
        <v>6634.81</v>
      </c>
      <c r="R6372" s="188">
        <f t="shared" si="6915"/>
        <v>23528.850000000002</v>
      </c>
      <c r="T6372">
        <v>39076.379999999997</v>
      </c>
      <c r="U6372" s="190">
        <f t="shared" si="6916"/>
        <v>0.60212460826719372</v>
      </c>
    </row>
    <row r="6373" spans="1:21" x14ac:dyDescent="0.2">
      <c r="A6373" s="178">
        <v>43001</v>
      </c>
      <c r="B6373" s="179">
        <v>0.45833333333333331</v>
      </c>
      <c r="C6373" t="s">
        <v>349</v>
      </c>
      <c r="D6373">
        <v>3.98</v>
      </c>
      <c r="E6373">
        <v>5.19</v>
      </c>
      <c r="F6373">
        <v>5.39</v>
      </c>
      <c r="G6373">
        <v>4.8899999999999997</v>
      </c>
      <c r="H6373" s="184">
        <f t="shared" ref="H6373:L6373" si="6948">H6349</f>
        <v>0.41666666666666669</v>
      </c>
      <c r="I6373" s="185">
        <f t="shared" si="6948"/>
        <v>196</v>
      </c>
      <c r="J6373" s="185">
        <f t="shared" si="6948"/>
        <v>315</v>
      </c>
      <c r="K6373" s="185">
        <f t="shared" si="6948"/>
        <v>2872</v>
      </c>
      <c r="L6373" s="185">
        <f t="shared" si="6948"/>
        <v>2219</v>
      </c>
      <c r="M6373" s="147"/>
      <c r="N6373" s="143">
        <f t="shared" si="6914"/>
        <v>780.08</v>
      </c>
      <c r="O6373" s="143">
        <f t="shared" si="6910"/>
        <v>1634.8500000000001</v>
      </c>
      <c r="P6373" s="143">
        <f t="shared" si="6911"/>
        <v>15480.08</v>
      </c>
      <c r="Q6373" s="143">
        <f t="shared" si="6912"/>
        <v>10850.91</v>
      </c>
      <c r="R6373" s="188">
        <f t="shared" si="6915"/>
        <v>28745.920000000002</v>
      </c>
      <c r="T6373">
        <v>42748.9</v>
      </c>
      <c r="U6373" s="190">
        <f t="shared" si="6916"/>
        <v>0.67243648374578058</v>
      </c>
    </row>
    <row r="6374" spans="1:21" x14ac:dyDescent="0.2">
      <c r="A6374" s="178">
        <v>43001</v>
      </c>
      <c r="B6374" s="179">
        <v>0.5</v>
      </c>
      <c r="C6374" t="s">
        <v>349</v>
      </c>
      <c r="D6374">
        <v>2.11</v>
      </c>
      <c r="E6374">
        <v>6.8</v>
      </c>
      <c r="F6374">
        <v>7</v>
      </c>
      <c r="G6374">
        <v>6.79</v>
      </c>
      <c r="H6374" s="184">
        <f t="shared" ref="H6374:L6374" si="6949">H6350</f>
        <v>0.45833333333333331</v>
      </c>
      <c r="I6374" s="185">
        <f t="shared" si="6949"/>
        <v>226</v>
      </c>
      <c r="J6374" s="185">
        <f t="shared" si="6949"/>
        <v>326</v>
      </c>
      <c r="K6374" s="185">
        <f t="shared" si="6949"/>
        <v>2842</v>
      </c>
      <c r="L6374" s="185">
        <f t="shared" si="6949"/>
        <v>1635</v>
      </c>
      <c r="M6374" s="147"/>
      <c r="N6374" s="143">
        <f t="shared" si="6914"/>
        <v>476.85999999999996</v>
      </c>
      <c r="O6374" s="143">
        <f t="shared" si="6910"/>
        <v>2216.7999999999997</v>
      </c>
      <c r="P6374" s="143">
        <f t="shared" si="6911"/>
        <v>19894</v>
      </c>
      <c r="Q6374" s="143">
        <f t="shared" si="6912"/>
        <v>11101.65</v>
      </c>
      <c r="R6374" s="188">
        <f t="shared" si="6915"/>
        <v>33689.31</v>
      </c>
      <c r="T6374">
        <v>46518.94</v>
      </c>
      <c r="U6374" s="190">
        <f t="shared" si="6916"/>
        <v>0.72420631252560774</v>
      </c>
    </row>
    <row r="6375" spans="1:21" x14ac:dyDescent="0.2">
      <c r="A6375" s="178">
        <v>43001</v>
      </c>
      <c r="B6375" s="179">
        <v>0.54166666666666663</v>
      </c>
      <c r="C6375" t="s">
        <v>349</v>
      </c>
      <c r="D6375">
        <v>1.18</v>
      </c>
      <c r="E6375">
        <v>6.76</v>
      </c>
      <c r="F6375">
        <v>8.1300000000000008</v>
      </c>
      <c r="G6375">
        <v>8.1300000000000008</v>
      </c>
      <c r="H6375" s="184">
        <f t="shared" ref="H6375:L6375" si="6950">H6351</f>
        <v>0.5</v>
      </c>
      <c r="I6375" s="185">
        <f t="shared" si="6950"/>
        <v>222</v>
      </c>
      <c r="J6375" s="185">
        <f t="shared" si="6950"/>
        <v>319</v>
      </c>
      <c r="K6375" s="185">
        <f t="shared" si="6950"/>
        <v>2842</v>
      </c>
      <c r="L6375" s="185">
        <f t="shared" si="6950"/>
        <v>1635</v>
      </c>
      <c r="M6375" s="147"/>
      <c r="N6375" s="143">
        <f t="shared" si="6914"/>
        <v>261.95999999999998</v>
      </c>
      <c r="O6375" s="143">
        <f t="shared" si="6910"/>
        <v>2156.44</v>
      </c>
      <c r="P6375" s="143">
        <f t="shared" si="6911"/>
        <v>23105.460000000003</v>
      </c>
      <c r="Q6375" s="143">
        <f t="shared" si="6912"/>
        <v>13292.550000000001</v>
      </c>
      <c r="R6375" s="188">
        <f t="shared" si="6915"/>
        <v>38816.410000000003</v>
      </c>
      <c r="T6375">
        <v>50033.24</v>
      </c>
      <c r="U6375" s="190">
        <f t="shared" si="6916"/>
        <v>0.77581243988996129</v>
      </c>
    </row>
    <row r="6376" spans="1:21" x14ac:dyDescent="0.2">
      <c r="A6376" s="178">
        <v>43001</v>
      </c>
      <c r="B6376" s="179">
        <v>0.58333333333333337</v>
      </c>
      <c r="C6376" t="s">
        <v>349</v>
      </c>
      <c r="D6376">
        <v>0.66</v>
      </c>
      <c r="E6376">
        <v>6.87</v>
      </c>
      <c r="F6376">
        <v>8.8699999999999992</v>
      </c>
      <c r="G6376">
        <v>9.14</v>
      </c>
      <c r="H6376" s="184">
        <f t="shared" ref="H6376:L6376" si="6951">H6352</f>
        <v>0.54166666666666663</v>
      </c>
      <c r="I6376" s="185">
        <f t="shared" si="6951"/>
        <v>195</v>
      </c>
      <c r="J6376" s="185">
        <f t="shared" si="6951"/>
        <v>299</v>
      </c>
      <c r="K6376" s="185">
        <f t="shared" si="6951"/>
        <v>2842</v>
      </c>
      <c r="L6376" s="185">
        <f t="shared" si="6951"/>
        <v>1635</v>
      </c>
      <c r="M6376" s="147"/>
      <c r="N6376" s="143">
        <f t="shared" si="6914"/>
        <v>128.70000000000002</v>
      </c>
      <c r="O6376" s="143">
        <f t="shared" si="6910"/>
        <v>2054.13</v>
      </c>
      <c r="P6376" s="143">
        <f t="shared" si="6911"/>
        <v>25208.539999999997</v>
      </c>
      <c r="Q6376" s="143">
        <f t="shared" si="6912"/>
        <v>14943.900000000001</v>
      </c>
      <c r="R6376" s="188">
        <f t="shared" si="6915"/>
        <v>42335.27</v>
      </c>
      <c r="T6376">
        <v>53031.94</v>
      </c>
      <c r="U6376" s="190">
        <f t="shared" si="6916"/>
        <v>0.79829759197947492</v>
      </c>
    </row>
    <row r="6377" spans="1:21" x14ac:dyDescent="0.2">
      <c r="A6377" s="178">
        <v>43001</v>
      </c>
      <c r="B6377" s="179">
        <v>0.625</v>
      </c>
      <c r="C6377" t="s">
        <v>349</v>
      </c>
      <c r="D6377">
        <v>1.24</v>
      </c>
      <c r="E6377">
        <v>9.1</v>
      </c>
      <c r="F6377">
        <v>14.09</v>
      </c>
      <c r="G6377">
        <v>1.3</v>
      </c>
      <c r="H6377" s="184">
        <f t="shared" ref="H6377:L6377" si="6952">H6353</f>
        <v>0.58333333333333337</v>
      </c>
      <c r="I6377" s="185">
        <f t="shared" si="6952"/>
        <v>205</v>
      </c>
      <c r="J6377" s="185">
        <f t="shared" si="6952"/>
        <v>237</v>
      </c>
      <c r="K6377" s="185">
        <f t="shared" si="6952"/>
        <v>2842</v>
      </c>
      <c r="L6377" s="185">
        <f t="shared" si="6952"/>
        <v>1635</v>
      </c>
      <c r="M6377" s="147"/>
      <c r="N6377" s="143">
        <f t="shared" si="6914"/>
        <v>254.2</v>
      </c>
      <c r="O6377" s="143">
        <f t="shared" si="6910"/>
        <v>2156.6999999999998</v>
      </c>
      <c r="P6377" s="143">
        <f t="shared" si="6911"/>
        <v>40043.78</v>
      </c>
      <c r="Q6377" s="143">
        <f t="shared" si="6912"/>
        <v>2125.5</v>
      </c>
      <c r="R6377" s="188">
        <f t="shared" si="6915"/>
        <v>44580.18</v>
      </c>
      <c r="T6377">
        <v>55452.46</v>
      </c>
      <c r="U6377" s="190">
        <f t="shared" si="6916"/>
        <v>0.80393511847806209</v>
      </c>
    </row>
    <row r="6378" spans="1:21" x14ac:dyDescent="0.2">
      <c r="A6378" s="178">
        <v>43001</v>
      </c>
      <c r="B6378" s="179">
        <v>0.66666666666666663</v>
      </c>
      <c r="C6378" t="s">
        <v>349</v>
      </c>
      <c r="D6378">
        <v>1.39</v>
      </c>
      <c r="E6378">
        <v>15</v>
      </c>
      <c r="F6378">
        <v>18.190000000000001</v>
      </c>
      <c r="G6378">
        <v>0.99</v>
      </c>
      <c r="H6378" s="184">
        <f t="shared" ref="H6378:L6378" si="6953">H6354</f>
        <v>0.625</v>
      </c>
      <c r="I6378" s="185">
        <f t="shared" si="6953"/>
        <v>212</v>
      </c>
      <c r="J6378" s="185">
        <f t="shared" si="6953"/>
        <v>213</v>
      </c>
      <c r="K6378" s="185">
        <f t="shared" si="6953"/>
        <v>2842</v>
      </c>
      <c r="L6378" s="185">
        <f t="shared" si="6953"/>
        <v>1380</v>
      </c>
      <c r="M6378" s="147"/>
      <c r="N6378" s="143">
        <f t="shared" si="6914"/>
        <v>294.68</v>
      </c>
      <c r="O6378" s="143">
        <f t="shared" si="6910"/>
        <v>3195</v>
      </c>
      <c r="P6378" s="143">
        <f t="shared" si="6911"/>
        <v>51695.98</v>
      </c>
      <c r="Q6378" s="143">
        <f t="shared" si="6912"/>
        <v>1366.2</v>
      </c>
      <c r="R6378" s="188">
        <f t="shared" si="6915"/>
        <v>56551.86</v>
      </c>
      <c r="T6378">
        <v>57199.54</v>
      </c>
      <c r="U6378" s="190">
        <f t="shared" si="6916"/>
        <v>0.98867683201648127</v>
      </c>
    </row>
    <row r="6379" spans="1:21" x14ac:dyDescent="0.2">
      <c r="A6379" s="178">
        <v>43001</v>
      </c>
      <c r="B6379" s="179">
        <v>0.70833333333333337</v>
      </c>
      <c r="C6379" t="s">
        <v>349</v>
      </c>
      <c r="D6379">
        <v>1.21</v>
      </c>
      <c r="E6379">
        <v>15.31</v>
      </c>
      <c r="F6379">
        <v>19.559999999999999</v>
      </c>
      <c r="G6379">
        <v>0.99</v>
      </c>
      <c r="H6379" s="184">
        <f t="shared" ref="H6379:L6379" si="6954">H6355</f>
        <v>0.66666666666666663</v>
      </c>
      <c r="I6379" s="185">
        <f t="shared" si="6954"/>
        <v>191</v>
      </c>
      <c r="J6379" s="185">
        <f t="shared" si="6954"/>
        <v>237</v>
      </c>
      <c r="K6379" s="185">
        <f t="shared" si="6954"/>
        <v>2842</v>
      </c>
      <c r="L6379" s="185">
        <f t="shared" si="6954"/>
        <v>1380</v>
      </c>
      <c r="M6379" s="147"/>
      <c r="N6379" s="143">
        <f t="shared" si="6914"/>
        <v>231.10999999999999</v>
      </c>
      <c r="O6379" s="143">
        <f t="shared" si="6910"/>
        <v>3628.4700000000003</v>
      </c>
      <c r="P6379" s="143">
        <f t="shared" si="6911"/>
        <v>55589.52</v>
      </c>
      <c r="Q6379" s="143">
        <f t="shared" si="6912"/>
        <v>1366.2</v>
      </c>
      <c r="R6379" s="188">
        <f t="shared" si="6915"/>
        <v>60815.299999999996</v>
      </c>
      <c r="T6379">
        <v>58244.46</v>
      </c>
      <c r="U6379" s="190">
        <f t="shared" si="6916"/>
        <v>1.0441387901956682</v>
      </c>
    </row>
    <row r="6380" spans="1:21" x14ac:dyDescent="0.2">
      <c r="A6380" s="178">
        <v>43001</v>
      </c>
      <c r="B6380" s="179">
        <v>0.75</v>
      </c>
      <c r="C6380" t="s">
        <v>349</v>
      </c>
      <c r="D6380">
        <v>2.11</v>
      </c>
      <c r="E6380">
        <v>7.42</v>
      </c>
      <c r="F6380">
        <v>12.05</v>
      </c>
      <c r="G6380">
        <v>0.99</v>
      </c>
      <c r="H6380" s="184">
        <f t="shared" ref="H6380:L6380" si="6955">H6356</f>
        <v>0.70833333333333337</v>
      </c>
      <c r="I6380" s="185">
        <f t="shared" si="6955"/>
        <v>218</v>
      </c>
      <c r="J6380" s="185">
        <f t="shared" si="6955"/>
        <v>258</v>
      </c>
      <c r="K6380" s="185">
        <f t="shared" si="6955"/>
        <v>2842</v>
      </c>
      <c r="L6380" s="185">
        <f t="shared" si="6955"/>
        <v>1380</v>
      </c>
      <c r="M6380" s="147"/>
      <c r="N6380" s="143">
        <f t="shared" si="6914"/>
        <v>459.97999999999996</v>
      </c>
      <c r="O6380" s="143">
        <f t="shared" si="6910"/>
        <v>1914.36</v>
      </c>
      <c r="P6380" s="143">
        <f t="shared" si="6911"/>
        <v>34246.1</v>
      </c>
      <c r="Q6380" s="143">
        <f t="shared" si="6912"/>
        <v>1366.2</v>
      </c>
      <c r="R6380" s="188">
        <f t="shared" si="6915"/>
        <v>37986.639999999992</v>
      </c>
      <c r="T6380">
        <v>58455.78</v>
      </c>
      <c r="U6380" s="190">
        <f t="shared" si="6916"/>
        <v>0.64983548247923462</v>
      </c>
    </row>
    <row r="6381" spans="1:21" x14ac:dyDescent="0.2">
      <c r="A6381" s="178">
        <v>43001</v>
      </c>
      <c r="B6381" s="179">
        <v>0.79166666666666663</v>
      </c>
      <c r="C6381" t="s">
        <v>349</v>
      </c>
      <c r="D6381">
        <v>4</v>
      </c>
      <c r="E6381">
        <v>3.48</v>
      </c>
      <c r="F6381">
        <v>6.71</v>
      </c>
      <c r="G6381">
        <v>4.5</v>
      </c>
      <c r="H6381" s="184">
        <f t="shared" ref="H6381:L6381" si="6956">H6357</f>
        <v>0.75</v>
      </c>
      <c r="I6381" s="185">
        <f t="shared" si="6956"/>
        <v>240</v>
      </c>
      <c r="J6381" s="185">
        <f t="shared" si="6956"/>
        <v>365</v>
      </c>
      <c r="K6381" s="185">
        <f t="shared" si="6956"/>
        <v>2842</v>
      </c>
      <c r="L6381" s="185">
        <f t="shared" si="6956"/>
        <v>1380</v>
      </c>
      <c r="M6381" s="147"/>
      <c r="N6381" s="143">
        <f t="shared" si="6914"/>
        <v>960</v>
      </c>
      <c r="O6381" s="143">
        <f t="shared" si="6910"/>
        <v>1270.2</v>
      </c>
      <c r="P6381" s="143">
        <f t="shared" si="6911"/>
        <v>19069.82</v>
      </c>
      <c r="Q6381" s="143">
        <f t="shared" si="6912"/>
        <v>6210</v>
      </c>
      <c r="R6381" s="188">
        <f t="shared" si="6915"/>
        <v>27510.02</v>
      </c>
      <c r="T6381">
        <v>57642.91</v>
      </c>
      <c r="U6381" s="190">
        <f t="shared" si="6916"/>
        <v>0.47724897996995641</v>
      </c>
    </row>
    <row r="6382" spans="1:21" x14ac:dyDescent="0.2">
      <c r="A6382" s="178">
        <v>43001</v>
      </c>
      <c r="B6382" s="179">
        <v>0.83333333333333337</v>
      </c>
      <c r="C6382" t="s">
        <v>349</v>
      </c>
      <c r="D6382">
        <v>2.11</v>
      </c>
      <c r="E6382">
        <v>3.58</v>
      </c>
      <c r="F6382">
        <v>4.95</v>
      </c>
      <c r="G6382">
        <v>2.75</v>
      </c>
      <c r="H6382" s="184">
        <f t="shared" ref="H6382:L6382" si="6957">H6358</f>
        <v>0.79166666666666663</v>
      </c>
      <c r="I6382" s="185">
        <f t="shared" si="6957"/>
        <v>320</v>
      </c>
      <c r="J6382" s="185">
        <f t="shared" si="6957"/>
        <v>214</v>
      </c>
      <c r="K6382" s="185">
        <f t="shared" si="6957"/>
        <v>2842</v>
      </c>
      <c r="L6382" s="185">
        <f t="shared" si="6957"/>
        <v>1426</v>
      </c>
      <c r="M6382" s="147"/>
      <c r="N6382" s="143">
        <f t="shared" si="6914"/>
        <v>675.19999999999993</v>
      </c>
      <c r="O6382" s="143">
        <f t="shared" si="6910"/>
        <v>766.12</v>
      </c>
      <c r="P6382" s="143">
        <f t="shared" si="6911"/>
        <v>14067.9</v>
      </c>
      <c r="Q6382" s="143">
        <f t="shared" si="6912"/>
        <v>3921.5</v>
      </c>
      <c r="R6382" s="188">
        <f t="shared" si="6915"/>
        <v>19430.72</v>
      </c>
      <c r="T6382">
        <v>55352.37</v>
      </c>
      <c r="U6382" s="190">
        <f t="shared" si="6916"/>
        <v>0.35103682100694156</v>
      </c>
    </row>
    <row r="6383" spans="1:21" x14ac:dyDescent="0.2">
      <c r="A6383" s="178">
        <v>43001</v>
      </c>
      <c r="B6383" s="179">
        <v>0.875</v>
      </c>
      <c r="C6383" t="s">
        <v>349</v>
      </c>
      <c r="D6383">
        <v>4</v>
      </c>
      <c r="E6383">
        <v>3.11</v>
      </c>
      <c r="F6383">
        <v>5.72</v>
      </c>
      <c r="G6383">
        <v>2.75</v>
      </c>
      <c r="H6383" s="184">
        <f t="shared" ref="H6383:L6383" si="6958">H6359</f>
        <v>0.83333333333333337</v>
      </c>
      <c r="I6383" s="185">
        <f t="shared" si="6958"/>
        <v>322</v>
      </c>
      <c r="J6383" s="185">
        <f t="shared" si="6958"/>
        <v>178</v>
      </c>
      <c r="K6383" s="185">
        <f t="shared" si="6958"/>
        <v>2842</v>
      </c>
      <c r="L6383" s="185">
        <f t="shared" si="6958"/>
        <v>1426</v>
      </c>
      <c r="M6383" s="147"/>
      <c r="N6383" s="143">
        <f t="shared" si="6914"/>
        <v>1288</v>
      </c>
      <c r="O6383" s="143">
        <f t="shared" si="6910"/>
        <v>553.57999999999993</v>
      </c>
      <c r="P6383" s="143">
        <f t="shared" si="6911"/>
        <v>16256.24</v>
      </c>
      <c r="Q6383" s="143">
        <f t="shared" si="6912"/>
        <v>3921.5</v>
      </c>
      <c r="R6383" s="188">
        <f t="shared" si="6915"/>
        <v>22019.32</v>
      </c>
      <c r="T6383">
        <v>53184.97</v>
      </c>
      <c r="U6383" s="190">
        <f t="shared" si="6916"/>
        <v>0.41401395920689621</v>
      </c>
    </row>
    <row r="6384" spans="1:21" x14ac:dyDescent="0.2">
      <c r="A6384" s="178">
        <v>43001</v>
      </c>
      <c r="B6384" s="179">
        <v>0.91666666666666663</v>
      </c>
      <c r="C6384" t="s">
        <v>349</v>
      </c>
      <c r="D6384">
        <v>17.010000000000002</v>
      </c>
      <c r="E6384">
        <v>5</v>
      </c>
      <c r="F6384">
        <v>4.97</v>
      </c>
      <c r="G6384">
        <v>1.91</v>
      </c>
      <c r="H6384" s="184">
        <f t="shared" ref="H6384:L6384" si="6959">H6360</f>
        <v>0.875</v>
      </c>
      <c r="I6384" s="185">
        <f t="shared" si="6959"/>
        <v>337</v>
      </c>
      <c r="J6384" s="185">
        <f t="shared" si="6959"/>
        <v>173</v>
      </c>
      <c r="K6384" s="185">
        <f t="shared" si="6959"/>
        <v>2842</v>
      </c>
      <c r="L6384" s="185">
        <f t="shared" si="6959"/>
        <v>1426</v>
      </c>
      <c r="M6384" s="147"/>
      <c r="N6384" s="143">
        <f t="shared" si="6914"/>
        <v>5732.3700000000008</v>
      </c>
      <c r="O6384" s="143">
        <f t="shared" si="6910"/>
        <v>865</v>
      </c>
      <c r="P6384" s="143">
        <f t="shared" si="6911"/>
        <v>14124.74</v>
      </c>
      <c r="Q6384" s="143">
        <f t="shared" si="6912"/>
        <v>2723.66</v>
      </c>
      <c r="R6384" s="188">
        <f t="shared" si="6915"/>
        <v>23445.77</v>
      </c>
      <c r="T6384">
        <v>51549.62</v>
      </c>
      <c r="U6384" s="190">
        <f t="shared" si="6916"/>
        <v>0.454819453567262</v>
      </c>
    </row>
    <row r="6385" spans="1:21" x14ac:dyDescent="0.2">
      <c r="A6385" s="178">
        <v>43001</v>
      </c>
      <c r="B6385" s="179">
        <v>0.95833333333333337</v>
      </c>
      <c r="C6385" t="s">
        <v>349</v>
      </c>
      <c r="D6385">
        <v>20</v>
      </c>
      <c r="E6385">
        <v>8</v>
      </c>
      <c r="F6385">
        <v>6</v>
      </c>
      <c r="G6385">
        <v>0.5</v>
      </c>
      <c r="H6385" s="184">
        <f t="shared" ref="H6385:L6385" si="6960">H6361</f>
        <v>0.91666666666666663</v>
      </c>
      <c r="I6385" s="185">
        <f t="shared" si="6960"/>
        <v>394</v>
      </c>
      <c r="J6385" s="185">
        <f t="shared" si="6960"/>
        <v>194</v>
      </c>
      <c r="K6385" s="185">
        <f t="shared" si="6960"/>
        <v>2842</v>
      </c>
      <c r="L6385" s="185">
        <f t="shared" si="6960"/>
        <v>1426</v>
      </c>
      <c r="M6385" s="147"/>
      <c r="N6385" s="143">
        <f t="shared" si="6914"/>
        <v>7880</v>
      </c>
      <c r="O6385" s="143">
        <f t="shared" si="6910"/>
        <v>1552</v>
      </c>
      <c r="P6385" s="143">
        <f t="shared" si="6911"/>
        <v>17052</v>
      </c>
      <c r="Q6385" s="143">
        <f t="shared" si="6912"/>
        <v>713</v>
      </c>
      <c r="R6385" s="188">
        <f t="shared" si="6915"/>
        <v>27197</v>
      </c>
      <c r="T6385">
        <v>49074.9</v>
      </c>
      <c r="U6385" s="190">
        <f t="shared" si="6916"/>
        <v>0.55419369168352861</v>
      </c>
    </row>
    <row r="6386" spans="1:21" x14ac:dyDescent="0.2">
      <c r="A6386" s="178">
        <v>43001</v>
      </c>
      <c r="B6386" s="180">
        <v>1</v>
      </c>
      <c r="C6386" t="s">
        <v>349</v>
      </c>
      <c r="D6386">
        <v>20</v>
      </c>
      <c r="E6386">
        <v>8.73</v>
      </c>
      <c r="F6386">
        <v>7.04</v>
      </c>
      <c r="G6386">
        <v>0.5</v>
      </c>
      <c r="H6386" s="184">
        <f t="shared" ref="H6386:L6386" si="6961">H6362</f>
        <v>0.95833333333333337</v>
      </c>
      <c r="I6386" s="185">
        <f t="shared" si="6961"/>
        <v>389</v>
      </c>
      <c r="J6386" s="185">
        <f t="shared" si="6961"/>
        <v>265</v>
      </c>
      <c r="K6386" s="185">
        <f t="shared" si="6961"/>
        <v>2985</v>
      </c>
      <c r="L6386" s="185">
        <f t="shared" si="6961"/>
        <v>1111</v>
      </c>
      <c r="M6386" s="147"/>
      <c r="N6386" s="143">
        <f t="shared" si="6914"/>
        <v>7780</v>
      </c>
      <c r="O6386" s="143">
        <f t="shared" si="6910"/>
        <v>2313.4500000000003</v>
      </c>
      <c r="P6386" s="143">
        <f t="shared" si="6911"/>
        <v>21014.400000000001</v>
      </c>
      <c r="Q6386" s="143">
        <f t="shared" si="6912"/>
        <v>555.5</v>
      </c>
      <c r="R6386" s="188">
        <f t="shared" si="6915"/>
        <v>31663.350000000002</v>
      </c>
      <c r="T6386">
        <v>46238.6</v>
      </c>
      <c r="U6386" s="190">
        <f t="shared" si="6916"/>
        <v>0.68478176242360289</v>
      </c>
    </row>
    <row r="6387" spans="1:21" x14ac:dyDescent="0.2">
      <c r="A6387" s="178">
        <v>43002</v>
      </c>
      <c r="B6387" s="179">
        <v>4.1666666666666664E-2</v>
      </c>
      <c r="C6387" t="s">
        <v>349</v>
      </c>
      <c r="D6387">
        <v>4.8499999999999996</v>
      </c>
      <c r="E6387">
        <v>7.71</v>
      </c>
      <c r="F6387">
        <v>3.75</v>
      </c>
      <c r="G6387">
        <v>0.5</v>
      </c>
      <c r="H6387" s="184">
        <f t="shared" ref="H6387:L6387" si="6962">H6363</f>
        <v>1</v>
      </c>
      <c r="I6387" s="185">
        <f t="shared" si="6962"/>
        <v>362</v>
      </c>
      <c r="J6387" s="185">
        <f t="shared" si="6962"/>
        <v>243</v>
      </c>
      <c r="K6387" s="185">
        <f t="shared" si="6962"/>
        <v>2985</v>
      </c>
      <c r="L6387" s="185">
        <f t="shared" si="6962"/>
        <v>1111</v>
      </c>
      <c r="M6387" s="147"/>
      <c r="N6387" s="143">
        <f t="shared" si="6914"/>
        <v>1755.6999999999998</v>
      </c>
      <c r="O6387" s="143">
        <f t="shared" si="6910"/>
        <v>1873.53</v>
      </c>
      <c r="P6387" s="143">
        <f t="shared" si="6911"/>
        <v>11193.75</v>
      </c>
      <c r="Q6387" s="143">
        <f t="shared" si="6912"/>
        <v>555.5</v>
      </c>
      <c r="R6387" s="188">
        <f t="shared" si="6915"/>
        <v>15378.48</v>
      </c>
      <c r="T6387">
        <v>43202.21</v>
      </c>
      <c r="U6387" s="190">
        <f t="shared" si="6916"/>
        <v>0.35596512308050909</v>
      </c>
    </row>
    <row r="6388" spans="1:21" x14ac:dyDescent="0.2">
      <c r="A6388" s="178">
        <v>43002</v>
      </c>
      <c r="B6388" s="179">
        <v>8.3333333333333329E-2</v>
      </c>
      <c r="C6388" t="s">
        <v>349</v>
      </c>
      <c r="D6388">
        <v>3.01</v>
      </c>
      <c r="E6388">
        <v>2.2000000000000002</v>
      </c>
      <c r="F6388">
        <v>3.75</v>
      </c>
      <c r="G6388">
        <v>0.5</v>
      </c>
      <c r="H6388" s="184">
        <f t="shared" ref="H6388:L6388" si="6963">H6364</f>
        <v>4.1666666666666664E-2</v>
      </c>
      <c r="I6388" s="185">
        <f t="shared" si="6963"/>
        <v>294</v>
      </c>
      <c r="J6388" s="185">
        <f t="shared" si="6963"/>
        <v>212</v>
      </c>
      <c r="K6388" s="185">
        <f t="shared" si="6963"/>
        <v>2985</v>
      </c>
      <c r="L6388" s="185">
        <f t="shared" si="6963"/>
        <v>1111</v>
      </c>
      <c r="M6388" s="147"/>
      <c r="N6388" s="143">
        <f t="shared" si="6914"/>
        <v>884.93999999999994</v>
      </c>
      <c r="O6388" s="143">
        <f t="shared" si="6910"/>
        <v>466.40000000000003</v>
      </c>
      <c r="P6388" s="143">
        <f t="shared" si="6911"/>
        <v>11193.75</v>
      </c>
      <c r="Q6388" s="143">
        <f t="shared" si="6912"/>
        <v>555.5</v>
      </c>
      <c r="R6388" s="188">
        <f t="shared" si="6915"/>
        <v>13100.59</v>
      </c>
      <c r="T6388">
        <v>40481.589999999997</v>
      </c>
      <c r="U6388" s="190">
        <f t="shared" si="6916"/>
        <v>0.32361846459094123</v>
      </c>
    </row>
    <row r="6389" spans="1:21" x14ac:dyDescent="0.2">
      <c r="A6389" s="178">
        <v>43002</v>
      </c>
      <c r="B6389" s="179">
        <v>0.125</v>
      </c>
      <c r="C6389" t="s">
        <v>349</v>
      </c>
      <c r="D6389">
        <v>2.11</v>
      </c>
      <c r="E6389">
        <v>2.2000000000000002</v>
      </c>
      <c r="F6389">
        <v>3.75</v>
      </c>
      <c r="G6389">
        <v>0.99</v>
      </c>
      <c r="H6389" s="184">
        <f t="shared" ref="H6389:L6389" si="6964">H6365</f>
        <v>8.3333333333333329E-2</v>
      </c>
      <c r="I6389" s="185">
        <f t="shared" si="6964"/>
        <v>236</v>
      </c>
      <c r="J6389" s="185">
        <f t="shared" si="6964"/>
        <v>179</v>
      </c>
      <c r="K6389" s="185">
        <f t="shared" si="6964"/>
        <v>2985</v>
      </c>
      <c r="L6389" s="185">
        <f t="shared" si="6964"/>
        <v>1111</v>
      </c>
      <c r="M6389" s="147"/>
      <c r="N6389" s="143">
        <f t="shared" si="6914"/>
        <v>497.96</v>
      </c>
      <c r="O6389" s="143">
        <f t="shared" si="6910"/>
        <v>393.8</v>
      </c>
      <c r="P6389" s="143">
        <f t="shared" si="6911"/>
        <v>11193.75</v>
      </c>
      <c r="Q6389" s="143">
        <f t="shared" si="6912"/>
        <v>1099.8900000000001</v>
      </c>
      <c r="R6389" s="188">
        <f t="shared" si="6915"/>
        <v>13185.4</v>
      </c>
      <c r="T6389">
        <v>38356.15</v>
      </c>
      <c r="U6389" s="190">
        <f t="shared" si="6916"/>
        <v>0.34376234319659293</v>
      </c>
    </row>
    <row r="6390" spans="1:21" x14ac:dyDescent="0.2">
      <c r="A6390" s="178">
        <v>43002</v>
      </c>
      <c r="B6390" s="179">
        <v>0.16666666666666666</v>
      </c>
      <c r="C6390" t="s">
        <v>349</v>
      </c>
      <c r="D6390">
        <v>2</v>
      </c>
      <c r="E6390">
        <v>2.11</v>
      </c>
      <c r="F6390">
        <v>3.73</v>
      </c>
      <c r="G6390">
        <v>0.99</v>
      </c>
      <c r="H6390" s="184">
        <f t="shared" ref="H6390:L6390" si="6965">H6366</f>
        <v>0.125</v>
      </c>
      <c r="I6390" s="185">
        <f t="shared" si="6965"/>
        <v>201</v>
      </c>
      <c r="J6390" s="185">
        <f t="shared" si="6965"/>
        <v>205</v>
      </c>
      <c r="K6390" s="185">
        <f t="shared" si="6965"/>
        <v>2985</v>
      </c>
      <c r="L6390" s="185">
        <f t="shared" si="6965"/>
        <v>1717</v>
      </c>
      <c r="M6390" s="147"/>
      <c r="N6390" s="143">
        <f t="shared" si="6914"/>
        <v>402</v>
      </c>
      <c r="O6390" s="143">
        <f t="shared" si="6910"/>
        <v>432.54999999999995</v>
      </c>
      <c r="P6390" s="143">
        <f t="shared" si="6911"/>
        <v>11134.05</v>
      </c>
      <c r="Q6390" s="143">
        <f t="shared" si="6912"/>
        <v>1699.83</v>
      </c>
      <c r="R6390" s="188">
        <f t="shared" si="6915"/>
        <v>13668.429999999998</v>
      </c>
      <c r="T6390">
        <v>36735.17</v>
      </c>
      <c r="U6390" s="190">
        <f t="shared" si="6916"/>
        <v>0.37208021631586297</v>
      </c>
    </row>
    <row r="6391" spans="1:21" x14ac:dyDescent="0.2">
      <c r="A6391" s="178">
        <v>43002</v>
      </c>
      <c r="B6391" s="179">
        <v>0.20833333333333334</v>
      </c>
      <c r="C6391" t="s">
        <v>349</v>
      </c>
      <c r="D6391">
        <v>2</v>
      </c>
      <c r="E6391">
        <v>2.2000000000000002</v>
      </c>
      <c r="F6391">
        <v>3.75</v>
      </c>
      <c r="G6391">
        <v>0.99</v>
      </c>
      <c r="H6391" s="184">
        <f t="shared" ref="H6391:L6391" si="6966">H6367</f>
        <v>0.16666666666666666</v>
      </c>
      <c r="I6391" s="185">
        <f t="shared" si="6966"/>
        <v>185</v>
      </c>
      <c r="J6391" s="185">
        <f t="shared" si="6966"/>
        <v>205</v>
      </c>
      <c r="K6391" s="185">
        <f t="shared" si="6966"/>
        <v>2985</v>
      </c>
      <c r="L6391" s="185">
        <f t="shared" si="6966"/>
        <v>1717</v>
      </c>
      <c r="M6391" s="147"/>
      <c r="N6391" s="143">
        <f t="shared" si="6914"/>
        <v>370</v>
      </c>
      <c r="O6391" s="143">
        <f t="shared" si="6910"/>
        <v>451.00000000000006</v>
      </c>
      <c r="P6391" s="143">
        <f t="shared" si="6911"/>
        <v>11193.75</v>
      </c>
      <c r="Q6391" s="143">
        <f t="shared" si="6912"/>
        <v>1699.83</v>
      </c>
      <c r="R6391" s="188">
        <f t="shared" si="6915"/>
        <v>13714.58</v>
      </c>
      <c r="T6391">
        <v>35582.82</v>
      </c>
      <c r="U6391" s="190">
        <f t="shared" si="6916"/>
        <v>0.3854270122491697</v>
      </c>
    </row>
    <row r="6392" spans="1:21" x14ac:dyDescent="0.2">
      <c r="A6392" s="178">
        <v>43002</v>
      </c>
      <c r="B6392" s="179">
        <v>0.25</v>
      </c>
      <c r="C6392" t="s">
        <v>349</v>
      </c>
      <c r="D6392">
        <v>3.72</v>
      </c>
      <c r="E6392">
        <v>9.11</v>
      </c>
      <c r="F6392">
        <v>3.75</v>
      </c>
      <c r="G6392">
        <v>0.99</v>
      </c>
      <c r="H6392" s="184">
        <f t="shared" ref="H6392:L6392" si="6967">H6368</f>
        <v>0.20833333333333334</v>
      </c>
      <c r="I6392" s="185">
        <f t="shared" si="6967"/>
        <v>207</v>
      </c>
      <c r="J6392" s="185">
        <f t="shared" si="6967"/>
        <v>283</v>
      </c>
      <c r="K6392" s="185">
        <f t="shared" si="6967"/>
        <v>2985</v>
      </c>
      <c r="L6392" s="185">
        <f t="shared" si="6967"/>
        <v>1717</v>
      </c>
      <c r="M6392" s="147"/>
      <c r="N6392" s="143">
        <f t="shared" si="6914"/>
        <v>770.04000000000008</v>
      </c>
      <c r="O6392" s="143">
        <f t="shared" si="6910"/>
        <v>2578.1299999999997</v>
      </c>
      <c r="P6392" s="143">
        <f t="shared" si="6911"/>
        <v>11193.75</v>
      </c>
      <c r="Q6392" s="143">
        <f t="shared" si="6912"/>
        <v>1699.83</v>
      </c>
      <c r="R6392" s="188">
        <f t="shared" si="6915"/>
        <v>16241.75</v>
      </c>
      <c r="T6392">
        <v>34854.800000000003</v>
      </c>
      <c r="U6392" s="190">
        <f t="shared" si="6916"/>
        <v>0.46598316444220017</v>
      </c>
    </row>
    <row r="6393" spans="1:21" x14ac:dyDescent="0.2">
      <c r="A6393" s="178">
        <v>43002</v>
      </c>
      <c r="B6393" s="179">
        <v>0.29166666666666669</v>
      </c>
      <c r="C6393" t="s">
        <v>349</v>
      </c>
      <c r="D6393">
        <v>3.98</v>
      </c>
      <c r="E6393">
        <v>62.1</v>
      </c>
      <c r="F6393">
        <v>3.2</v>
      </c>
      <c r="G6393">
        <v>2.99</v>
      </c>
      <c r="H6393" s="184">
        <f t="shared" ref="H6393:L6393" si="6968">H6369</f>
        <v>0.25</v>
      </c>
      <c r="I6393" s="185">
        <f t="shared" si="6968"/>
        <v>327</v>
      </c>
      <c r="J6393" s="185">
        <f t="shared" si="6968"/>
        <v>438</v>
      </c>
      <c r="K6393" s="185">
        <f t="shared" si="6968"/>
        <v>2985</v>
      </c>
      <c r="L6393" s="185">
        <f t="shared" si="6968"/>
        <v>1717</v>
      </c>
      <c r="M6393" s="147"/>
      <c r="N6393" s="143">
        <f t="shared" si="6914"/>
        <v>1301.46</v>
      </c>
      <c r="O6393" s="143">
        <f t="shared" si="6910"/>
        <v>27199.8</v>
      </c>
      <c r="P6393" s="143">
        <f t="shared" si="6911"/>
        <v>9552</v>
      </c>
      <c r="Q6393" s="143">
        <f t="shared" si="6912"/>
        <v>5133.83</v>
      </c>
      <c r="R6393" s="188">
        <f t="shared" si="6915"/>
        <v>43187.09</v>
      </c>
      <c r="T6393">
        <v>34529.14</v>
      </c>
      <c r="U6393" s="190">
        <f t="shared" si="6916"/>
        <v>1.2507432852367593</v>
      </c>
    </row>
    <row r="6394" spans="1:21" x14ac:dyDescent="0.2">
      <c r="A6394" s="178">
        <v>43002</v>
      </c>
      <c r="B6394" s="179">
        <v>0.33333333333333331</v>
      </c>
      <c r="C6394" t="s">
        <v>349</v>
      </c>
      <c r="D6394">
        <v>4.5</v>
      </c>
      <c r="E6394">
        <v>2.61</v>
      </c>
      <c r="F6394">
        <v>2.75</v>
      </c>
      <c r="G6394">
        <v>2.6</v>
      </c>
      <c r="H6394" s="184">
        <f t="shared" ref="H6394:L6394" si="6969">H6370</f>
        <v>0.29166666666666669</v>
      </c>
      <c r="I6394" s="185">
        <f t="shared" si="6969"/>
        <v>249</v>
      </c>
      <c r="J6394" s="185">
        <f t="shared" si="6969"/>
        <v>556</v>
      </c>
      <c r="K6394" s="185">
        <f t="shared" si="6969"/>
        <v>2872</v>
      </c>
      <c r="L6394" s="185">
        <f t="shared" si="6969"/>
        <v>2219</v>
      </c>
      <c r="M6394" s="147"/>
      <c r="N6394" s="143">
        <f t="shared" si="6914"/>
        <v>1120.5</v>
      </c>
      <c r="O6394" s="143">
        <f t="shared" si="6910"/>
        <v>1451.1599999999999</v>
      </c>
      <c r="P6394" s="143">
        <f t="shared" si="6911"/>
        <v>7898</v>
      </c>
      <c r="Q6394" s="143">
        <f t="shared" si="6912"/>
        <v>5769.4000000000005</v>
      </c>
      <c r="R6394" s="188">
        <f t="shared" si="6915"/>
        <v>16239.060000000001</v>
      </c>
      <c r="T6394">
        <v>34837.65</v>
      </c>
      <c r="U6394" s="190">
        <f t="shared" si="6916"/>
        <v>0.46613534495007558</v>
      </c>
    </row>
    <row r="6395" spans="1:21" x14ac:dyDescent="0.2">
      <c r="A6395" s="178">
        <v>43002</v>
      </c>
      <c r="B6395" s="179">
        <v>0.375</v>
      </c>
      <c r="C6395" t="s">
        <v>349</v>
      </c>
      <c r="D6395">
        <v>8.61</v>
      </c>
      <c r="E6395">
        <v>8.84</v>
      </c>
      <c r="F6395">
        <v>3.26</v>
      </c>
      <c r="G6395">
        <v>2.99</v>
      </c>
      <c r="H6395" s="184">
        <f t="shared" ref="H6395:L6395" si="6970">H6371</f>
        <v>0.33333333333333331</v>
      </c>
      <c r="I6395" s="185">
        <f t="shared" si="6970"/>
        <v>256</v>
      </c>
      <c r="J6395" s="185">
        <f t="shared" si="6970"/>
        <v>306</v>
      </c>
      <c r="K6395" s="185">
        <f t="shared" si="6970"/>
        <v>2872</v>
      </c>
      <c r="L6395" s="185">
        <f t="shared" si="6970"/>
        <v>2219</v>
      </c>
      <c r="M6395" s="147"/>
      <c r="N6395" s="143">
        <f t="shared" si="6914"/>
        <v>2204.16</v>
      </c>
      <c r="O6395" s="143">
        <f t="shared" si="6910"/>
        <v>2705.04</v>
      </c>
      <c r="P6395" s="143">
        <f t="shared" si="6911"/>
        <v>9362.7199999999993</v>
      </c>
      <c r="Q6395" s="143">
        <f t="shared" si="6912"/>
        <v>6634.81</v>
      </c>
      <c r="R6395" s="188">
        <f t="shared" si="6915"/>
        <v>20906.73</v>
      </c>
      <c r="T6395">
        <v>35071.129999999997</v>
      </c>
      <c r="U6395" s="190">
        <f t="shared" si="6916"/>
        <v>0.59612364928076178</v>
      </c>
    </row>
    <row r="6396" spans="1:21" x14ac:dyDescent="0.2">
      <c r="A6396" s="178">
        <v>43002</v>
      </c>
      <c r="B6396" s="179">
        <v>0.41666666666666669</v>
      </c>
      <c r="C6396" t="s">
        <v>349</v>
      </c>
      <c r="D6396">
        <v>8.6999999999999993</v>
      </c>
      <c r="E6396">
        <v>9.07</v>
      </c>
      <c r="F6396">
        <v>3.75</v>
      </c>
      <c r="G6396">
        <v>2.99</v>
      </c>
      <c r="H6396" s="184">
        <f t="shared" ref="H6396:L6396" si="6971">H6372</f>
        <v>0.375</v>
      </c>
      <c r="I6396" s="185">
        <f t="shared" si="6971"/>
        <v>156</v>
      </c>
      <c r="J6396" s="185">
        <f t="shared" si="6971"/>
        <v>343</v>
      </c>
      <c r="K6396" s="185">
        <f t="shared" si="6971"/>
        <v>2872</v>
      </c>
      <c r="L6396" s="185">
        <f t="shared" si="6971"/>
        <v>2219</v>
      </c>
      <c r="M6396" s="147"/>
      <c r="N6396" s="143">
        <f t="shared" si="6914"/>
        <v>1357.1999999999998</v>
      </c>
      <c r="O6396" s="143">
        <f t="shared" si="6910"/>
        <v>3111.01</v>
      </c>
      <c r="P6396" s="143">
        <f t="shared" si="6911"/>
        <v>10770</v>
      </c>
      <c r="Q6396" s="143">
        <f t="shared" si="6912"/>
        <v>6634.81</v>
      </c>
      <c r="R6396" s="188">
        <f t="shared" si="6915"/>
        <v>21873.02</v>
      </c>
      <c r="T6396">
        <v>37258.61</v>
      </c>
      <c r="U6396" s="190">
        <f t="shared" si="6916"/>
        <v>0.5870594743067441</v>
      </c>
    </row>
    <row r="6397" spans="1:21" x14ac:dyDescent="0.2">
      <c r="A6397" s="178">
        <v>43002</v>
      </c>
      <c r="B6397" s="179">
        <v>0.45833333333333331</v>
      </c>
      <c r="C6397" t="s">
        <v>349</v>
      </c>
      <c r="D6397">
        <v>4.63</v>
      </c>
      <c r="E6397">
        <v>5</v>
      </c>
      <c r="F6397">
        <v>5</v>
      </c>
      <c r="G6397">
        <v>4.79</v>
      </c>
      <c r="H6397" s="184">
        <f t="shared" ref="H6397:L6397" si="6972">H6373</f>
        <v>0.41666666666666669</v>
      </c>
      <c r="I6397" s="185">
        <f t="shared" si="6972"/>
        <v>196</v>
      </c>
      <c r="J6397" s="185">
        <f t="shared" si="6972"/>
        <v>315</v>
      </c>
      <c r="K6397" s="185">
        <f t="shared" si="6972"/>
        <v>2872</v>
      </c>
      <c r="L6397" s="185">
        <f t="shared" si="6972"/>
        <v>2219</v>
      </c>
      <c r="M6397" s="147"/>
      <c r="N6397" s="143">
        <f t="shared" si="6914"/>
        <v>907.48</v>
      </c>
      <c r="O6397" s="143">
        <f t="shared" si="6910"/>
        <v>1575</v>
      </c>
      <c r="P6397" s="143">
        <f t="shared" si="6911"/>
        <v>14360</v>
      </c>
      <c r="Q6397" s="143">
        <f t="shared" si="6912"/>
        <v>10629.01</v>
      </c>
      <c r="R6397" s="188">
        <f t="shared" si="6915"/>
        <v>27471.489999999998</v>
      </c>
      <c r="T6397">
        <v>40845.08</v>
      </c>
      <c r="U6397" s="190">
        <f t="shared" si="6916"/>
        <v>0.67257770091281488</v>
      </c>
    </row>
    <row r="6398" spans="1:21" x14ac:dyDescent="0.2">
      <c r="A6398" s="178">
        <v>43002</v>
      </c>
      <c r="B6398" s="179">
        <v>0.5</v>
      </c>
      <c r="C6398" t="s">
        <v>349</v>
      </c>
      <c r="D6398">
        <v>2</v>
      </c>
      <c r="E6398">
        <v>6.43</v>
      </c>
      <c r="F6398">
        <v>5.01</v>
      </c>
      <c r="G6398">
        <v>7.27</v>
      </c>
      <c r="H6398" s="184">
        <f t="shared" ref="H6398:L6398" si="6973">H6374</f>
        <v>0.45833333333333331</v>
      </c>
      <c r="I6398" s="185">
        <f t="shared" si="6973"/>
        <v>226</v>
      </c>
      <c r="J6398" s="185">
        <f t="shared" si="6973"/>
        <v>326</v>
      </c>
      <c r="K6398" s="185">
        <f t="shared" si="6973"/>
        <v>2842</v>
      </c>
      <c r="L6398" s="185">
        <f t="shared" si="6973"/>
        <v>1635</v>
      </c>
      <c r="M6398" s="147"/>
      <c r="N6398" s="143">
        <f t="shared" si="6914"/>
        <v>452</v>
      </c>
      <c r="O6398" s="143">
        <f t="shared" si="6910"/>
        <v>2096.1799999999998</v>
      </c>
      <c r="P6398" s="143">
        <f t="shared" si="6911"/>
        <v>14238.42</v>
      </c>
      <c r="Q6398" s="143">
        <f t="shared" si="6912"/>
        <v>11886.449999999999</v>
      </c>
      <c r="R6398" s="188">
        <f t="shared" si="6915"/>
        <v>28673.049999999996</v>
      </c>
      <c r="T6398">
        <v>44486.19</v>
      </c>
      <c r="U6398" s="190">
        <f t="shared" si="6916"/>
        <v>0.64453822635743796</v>
      </c>
    </row>
    <row r="6399" spans="1:21" x14ac:dyDescent="0.2">
      <c r="A6399" s="178">
        <v>43002</v>
      </c>
      <c r="B6399" s="179">
        <v>0.54166666666666663</v>
      </c>
      <c r="C6399" t="s">
        <v>349</v>
      </c>
      <c r="D6399">
        <v>1</v>
      </c>
      <c r="E6399">
        <v>5.61</v>
      </c>
      <c r="F6399">
        <v>5.61</v>
      </c>
      <c r="G6399">
        <v>7.6</v>
      </c>
      <c r="H6399" s="184">
        <f t="shared" ref="H6399:L6399" si="6974">H6375</f>
        <v>0.5</v>
      </c>
      <c r="I6399" s="185">
        <f t="shared" si="6974"/>
        <v>222</v>
      </c>
      <c r="J6399" s="185">
        <f t="shared" si="6974"/>
        <v>319</v>
      </c>
      <c r="K6399" s="185">
        <f t="shared" si="6974"/>
        <v>2842</v>
      </c>
      <c r="L6399" s="185">
        <f t="shared" si="6974"/>
        <v>1635</v>
      </c>
      <c r="M6399" s="147"/>
      <c r="N6399" s="143">
        <f t="shared" si="6914"/>
        <v>222</v>
      </c>
      <c r="O6399" s="143">
        <f t="shared" si="6910"/>
        <v>1789.5900000000001</v>
      </c>
      <c r="P6399" s="143">
        <f t="shared" si="6911"/>
        <v>15943.62</v>
      </c>
      <c r="Q6399" s="143">
        <f t="shared" si="6912"/>
        <v>12426</v>
      </c>
      <c r="R6399" s="188">
        <f t="shared" si="6915"/>
        <v>30381.21</v>
      </c>
      <c r="T6399">
        <v>47825.63</v>
      </c>
      <c r="U6399" s="190">
        <f t="shared" si="6916"/>
        <v>0.63524955133889505</v>
      </c>
    </row>
    <row r="6400" spans="1:21" x14ac:dyDescent="0.2">
      <c r="A6400" s="178">
        <v>43002</v>
      </c>
      <c r="B6400" s="179">
        <v>0.58333333333333337</v>
      </c>
      <c r="C6400" t="s">
        <v>349</v>
      </c>
      <c r="D6400">
        <v>0.87</v>
      </c>
      <c r="E6400">
        <v>6.14</v>
      </c>
      <c r="F6400">
        <v>8</v>
      </c>
      <c r="G6400">
        <v>3.5</v>
      </c>
      <c r="H6400" s="184">
        <f t="shared" ref="H6400:L6400" si="6975">H6376</f>
        <v>0.54166666666666663</v>
      </c>
      <c r="I6400" s="185">
        <f t="shared" si="6975"/>
        <v>195</v>
      </c>
      <c r="J6400" s="185">
        <f t="shared" si="6975"/>
        <v>299</v>
      </c>
      <c r="K6400" s="185">
        <f t="shared" si="6975"/>
        <v>2842</v>
      </c>
      <c r="L6400" s="185">
        <f t="shared" si="6975"/>
        <v>1635</v>
      </c>
      <c r="M6400" s="147"/>
      <c r="N6400" s="143">
        <f t="shared" si="6914"/>
        <v>169.65</v>
      </c>
      <c r="O6400" s="143">
        <f t="shared" si="6910"/>
        <v>1835.86</v>
      </c>
      <c r="P6400" s="143">
        <f t="shared" si="6911"/>
        <v>22736</v>
      </c>
      <c r="Q6400" s="143">
        <f t="shared" si="6912"/>
        <v>5722.5</v>
      </c>
      <c r="R6400" s="188">
        <f t="shared" si="6915"/>
        <v>30464.01</v>
      </c>
      <c r="T6400">
        <v>50842.82</v>
      </c>
      <c r="U6400" s="190">
        <f t="shared" si="6916"/>
        <v>0.59918017922687994</v>
      </c>
    </row>
    <row r="6401" spans="1:21" x14ac:dyDescent="0.2">
      <c r="A6401" s="178">
        <v>43002</v>
      </c>
      <c r="B6401" s="179">
        <v>0.625</v>
      </c>
      <c r="C6401" t="s">
        <v>349</v>
      </c>
      <c r="D6401">
        <v>1.49</v>
      </c>
      <c r="E6401">
        <v>10.1</v>
      </c>
      <c r="F6401">
        <v>13.76</v>
      </c>
      <c r="G6401">
        <v>1</v>
      </c>
      <c r="H6401" s="184">
        <f t="shared" ref="H6401:L6401" si="6976">H6377</f>
        <v>0.58333333333333337</v>
      </c>
      <c r="I6401" s="185">
        <f t="shared" si="6976"/>
        <v>205</v>
      </c>
      <c r="J6401" s="185">
        <f t="shared" si="6976"/>
        <v>237</v>
      </c>
      <c r="K6401" s="185">
        <f t="shared" si="6976"/>
        <v>2842</v>
      </c>
      <c r="L6401" s="185">
        <f t="shared" si="6976"/>
        <v>1635</v>
      </c>
      <c r="M6401" s="147"/>
      <c r="N6401" s="143">
        <f t="shared" si="6914"/>
        <v>305.45</v>
      </c>
      <c r="O6401" s="143">
        <f t="shared" si="6910"/>
        <v>2393.6999999999998</v>
      </c>
      <c r="P6401" s="143">
        <f t="shared" si="6911"/>
        <v>39105.919999999998</v>
      </c>
      <c r="Q6401" s="143">
        <f t="shared" si="6912"/>
        <v>1635</v>
      </c>
      <c r="R6401" s="188">
        <f t="shared" si="6915"/>
        <v>43440.07</v>
      </c>
      <c r="T6401">
        <v>53407.91</v>
      </c>
      <c r="U6401" s="190">
        <f t="shared" si="6916"/>
        <v>0.81336397548602812</v>
      </c>
    </row>
    <row r="6402" spans="1:21" x14ac:dyDescent="0.2">
      <c r="A6402" s="178">
        <v>43002</v>
      </c>
      <c r="B6402" s="179">
        <v>0.66666666666666663</v>
      </c>
      <c r="C6402" t="s">
        <v>349</v>
      </c>
      <c r="D6402">
        <v>1.73</v>
      </c>
      <c r="E6402">
        <v>18.649999999999999</v>
      </c>
      <c r="F6402">
        <v>23</v>
      </c>
      <c r="G6402">
        <v>2.99</v>
      </c>
      <c r="H6402" s="184">
        <f t="shared" ref="H6402:L6402" si="6977">H6378</f>
        <v>0.625</v>
      </c>
      <c r="I6402" s="185">
        <f t="shared" si="6977"/>
        <v>212</v>
      </c>
      <c r="J6402" s="185">
        <f t="shared" si="6977"/>
        <v>213</v>
      </c>
      <c r="K6402" s="185">
        <f t="shared" si="6977"/>
        <v>2842</v>
      </c>
      <c r="L6402" s="185">
        <f t="shared" si="6977"/>
        <v>1380</v>
      </c>
      <c r="M6402" s="147"/>
      <c r="N6402" s="143">
        <f t="shared" si="6914"/>
        <v>366.76</v>
      </c>
      <c r="O6402" s="143">
        <f t="shared" si="6910"/>
        <v>3972.45</v>
      </c>
      <c r="P6402" s="143">
        <f t="shared" si="6911"/>
        <v>65366</v>
      </c>
      <c r="Q6402" s="143">
        <f t="shared" si="6912"/>
        <v>4126.2000000000007</v>
      </c>
      <c r="R6402" s="188">
        <f t="shared" si="6915"/>
        <v>73831.41</v>
      </c>
      <c r="T6402">
        <v>55509.16</v>
      </c>
      <c r="U6402" s="190">
        <f t="shared" si="6916"/>
        <v>1.330076153197058</v>
      </c>
    </row>
    <row r="6403" spans="1:21" x14ac:dyDescent="0.2">
      <c r="A6403" s="178">
        <v>43002</v>
      </c>
      <c r="B6403" s="179">
        <v>0.70833333333333337</v>
      </c>
      <c r="C6403" t="s">
        <v>349</v>
      </c>
      <c r="D6403">
        <v>1.77</v>
      </c>
      <c r="E6403">
        <v>15</v>
      </c>
      <c r="F6403">
        <v>19</v>
      </c>
      <c r="G6403">
        <v>1</v>
      </c>
      <c r="H6403" s="184">
        <f t="shared" ref="H6403:L6403" si="6978">H6379</f>
        <v>0.66666666666666663</v>
      </c>
      <c r="I6403" s="185">
        <f t="shared" si="6978"/>
        <v>191</v>
      </c>
      <c r="J6403" s="185">
        <f t="shared" si="6978"/>
        <v>237</v>
      </c>
      <c r="K6403" s="185">
        <f t="shared" si="6978"/>
        <v>2842</v>
      </c>
      <c r="L6403" s="185">
        <f t="shared" si="6978"/>
        <v>1380</v>
      </c>
      <c r="M6403" s="147"/>
      <c r="N6403" s="143">
        <f t="shared" si="6914"/>
        <v>338.07</v>
      </c>
      <c r="O6403" s="143">
        <f t="shared" si="6910"/>
        <v>3555</v>
      </c>
      <c r="P6403" s="143">
        <f t="shared" si="6911"/>
        <v>53998</v>
      </c>
      <c r="Q6403" s="143">
        <f t="shared" si="6912"/>
        <v>1380</v>
      </c>
      <c r="R6403" s="188">
        <f t="shared" si="6915"/>
        <v>59271.07</v>
      </c>
      <c r="T6403">
        <v>56659.19</v>
      </c>
      <c r="U6403" s="190">
        <f t="shared" si="6916"/>
        <v>1.0460980822352031</v>
      </c>
    </row>
    <row r="6404" spans="1:21" x14ac:dyDescent="0.2">
      <c r="A6404" s="178">
        <v>43002</v>
      </c>
      <c r="B6404" s="179">
        <v>0.75</v>
      </c>
      <c r="C6404" t="s">
        <v>349</v>
      </c>
      <c r="D6404">
        <v>2.61</v>
      </c>
      <c r="E6404">
        <v>4.67</v>
      </c>
      <c r="F6404">
        <v>10.42</v>
      </c>
      <c r="G6404">
        <v>1</v>
      </c>
      <c r="H6404" s="184">
        <f t="shared" ref="H6404:L6404" si="6979">H6380</f>
        <v>0.70833333333333337</v>
      </c>
      <c r="I6404" s="185">
        <f t="shared" si="6979"/>
        <v>218</v>
      </c>
      <c r="J6404" s="185">
        <f t="shared" si="6979"/>
        <v>258</v>
      </c>
      <c r="K6404" s="185">
        <f t="shared" si="6979"/>
        <v>2842</v>
      </c>
      <c r="L6404" s="185">
        <f t="shared" si="6979"/>
        <v>1380</v>
      </c>
      <c r="M6404" s="147"/>
      <c r="N6404" s="143">
        <f t="shared" si="6914"/>
        <v>568.98</v>
      </c>
      <c r="O6404" s="143">
        <f t="shared" ref="O6404:O6467" si="6980">E6404*J6404</f>
        <v>1204.8599999999999</v>
      </c>
      <c r="P6404" s="143">
        <f t="shared" ref="P6404:P6467" si="6981">F6404*K6404</f>
        <v>29613.64</v>
      </c>
      <c r="Q6404" s="143">
        <f t="shared" ref="Q6404:Q6467" si="6982">G6404*L6404</f>
        <v>1380</v>
      </c>
      <c r="R6404" s="188">
        <f t="shared" si="6915"/>
        <v>32767.48</v>
      </c>
      <c r="T6404">
        <v>57158.13</v>
      </c>
      <c r="U6404" s="190">
        <f t="shared" si="6916"/>
        <v>0.57327767720882405</v>
      </c>
    </row>
    <row r="6405" spans="1:21" x14ac:dyDescent="0.2">
      <c r="A6405" s="178">
        <v>43002</v>
      </c>
      <c r="B6405" s="179">
        <v>0.79166666666666663</v>
      </c>
      <c r="C6405" t="s">
        <v>349</v>
      </c>
      <c r="D6405">
        <v>3.03</v>
      </c>
      <c r="E6405">
        <v>4.9000000000000004</v>
      </c>
      <c r="F6405">
        <v>8</v>
      </c>
      <c r="G6405">
        <v>1</v>
      </c>
      <c r="H6405" s="184">
        <f t="shared" ref="H6405:L6405" si="6983">H6381</f>
        <v>0.75</v>
      </c>
      <c r="I6405" s="185">
        <f t="shared" si="6983"/>
        <v>240</v>
      </c>
      <c r="J6405" s="185">
        <f t="shared" si="6983"/>
        <v>365</v>
      </c>
      <c r="K6405" s="185">
        <f t="shared" si="6983"/>
        <v>2842</v>
      </c>
      <c r="L6405" s="185">
        <f t="shared" si="6983"/>
        <v>1380</v>
      </c>
      <c r="M6405" s="147"/>
      <c r="N6405" s="143">
        <f t="shared" ref="N6405:N6468" si="6984">D6405*I6405</f>
        <v>727.19999999999993</v>
      </c>
      <c r="O6405" s="143">
        <f t="shared" si="6980"/>
        <v>1788.5000000000002</v>
      </c>
      <c r="P6405" s="143">
        <f t="shared" si="6981"/>
        <v>22736</v>
      </c>
      <c r="Q6405" s="143">
        <f t="shared" si="6982"/>
        <v>1380</v>
      </c>
      <c r="R6405" s="188">
        <f t="shared" ref="R6405:R6468" si="6985">SUM(N6405:Q6405)</f>
        <v>26631.7</v>
      </c>
      <c r="T6405">
        <v>56646.99</v>
      </c>
      <c r="U6405" s="190">
        <f t="shared" ref="U6405:U6468" si="6986">R6405/T6405</f>
        <v>0.47013442373548892</v>
      </c>
    </row>
    <row r="6406" spans="1:21" x14ac:dyDescent="0.2">
      <c r="A6406" s="178">
        <v>43002</v>
      </c>
      <c r="B6406" s="179">
        <v>0.83333333333333337</v>
      </c>
      <c r="C6406" t="s">
        <v>349</v>
      </c>
      <c r="D6406">
        <v>1</v>
      </c>
      <c r="E6406">
        <v>4.22</v>
      </c>
      <c r="F6406">
        <v>6.22</v>
      </c>
      <c r="G6406">
        <v>1</v>
      </c>
      <c r="H6406" s="184">
        <f t="shared" ref="H6406:L6406" si="6987">H6382</f>
        <v>0.79166666666666663</v>
      </c>
      <c r="I6406" s="185">
        <f t="shared" si="6987"/>
        <v>320</v>
      </c>
      <c r="J6406" s="185">
        <f t="shared" si="6987"/>
        <v>214</v>
      </c>
      <c r="K6406" s="185">
        <f t="shared" si="6987"/>
        <v>2842</v>
      </c>
      <c r="L6406" s="185">
        <f t="shared" si="6987"/>
        <v>1426</v>
      </c>
      <c r="M6406" s="147"/>
      <c r="N6406" s="143">
        <f t="shared" si="6984"/>
        <v>320</v>
      </c>
      <c r="O6406" s="143">
        <f t="shared" si="6980"/>
        <v>903.07999999999993</v>
      </c>
      <c r="P6406" s="143">
        <f t="shared" si="6981"/>
        <v>17677.239999999998</v>
      </c>
      <c r="Q6406" s="143">
        <f t="shared" si="6982"/>
        <v>1426</v>
      </c>
      <c r="R6406" s="188">
        <f t="shared" si="6985"/>
        <v>20326.32</v>
      </c>
      <c r="T6406">
        <v>54918.81</v>
      </c>
      <c r="U6406" s="190">
        <f t="shared" si="6986"/>
        <v>0.37011581277890038</v>
      </c>
    </row>
    <row r="6407" spans="1:21" x14ac:dyDescent="0.2">
      <c r="A6407" s="178">
        <v>43002</v>
      </c>
      <c r="B6407" s="179">
        <v>0.875</v>
      </c>
      <c r="C6407" t="s">
        <v>349</v>
      </c>
      <c r="D6407">
        <v>4.5</v>
      </c>
      <c r="E6407">
        <v>2.85</v>
      </c>
      <c r="F6407">
        <v>4.42</v>
      </c>
      <c r="G6407">
        <v>2.85</v>
      </c>
      <c r="H6407" s="184">
        <f t="shared" ref="H6407:L6407" si="6988">H6383</f>
        <v>0.83333333333333337</v>
      </c>
      <c r="I6407" s="185">
        <f t="shared" si="6988"/>
        <v>322</v>
      </c>
      <c r="J6407" s="185">
        <f t="shared" si="6988"/>
        <v>178</v>
      </c>
      <c r="K6407" s="185">
        <f t="shared" si="6988"/>
        <v>2842</v>
      </c>
      <c r="L6407" s="185">
        <f t="shared" si="6988"/>
        <v>1426</v>
      </c>
      <c r="M6407" s="147"/>
      <c r="N6407" s="143">
        <f t="shared" si="6984"/>
        <v>1449</v>
      </c>
      <c r="O6407" s="143">
        <f t="shared" si="6980"/>
        <v>507.3</v>
      </c>
      <c r="P6407" s="143">
        <f t="shared" si="6981"/>
        <v>12561.64</v>
      </c>
      <c r="Q6407" s="143">
        <f t="shared" si="6982"/>
        <v>4064.1</v>
      </c>
      <c r="R6407" s="188">
        <f t="shared" si="6985"/>
        <v>18582.039999999997</v>
      </c>
      <c r="T6407">
        <v>53531.71</v>
      </c>
      <c r="U6407" s="190">
        <f t="shared" si="6986"/>
        <v>0.34712210762555495</v>
      </c>
    </row>
    <row r="6408" spans="1:21" x14ac:dyDescent="0.2">
      <c r="A6408" s="178">
        <v>43002</v>
      </c>
      <c r="B6408" s="179">
        <v>0.91666666666666663</v>
      </c>
      <c r="C6408" t="s">
        <v>349</v>
      </c>
      <c r="D6408">
        <v>11.68</v>
      </c>
      <c r="E6408">
        <v>4.41</v>
      </c>
      <c r="F6408">
        <v>4.6100000000000003</v>
      </c>
      <c r="G6408">
        <v>2.99</v>
      </c>
      <c r="H6408" s="184">
        <f t="shared" ref="H6408:L6408" si="6989">H6384</f>
        <v>0.875</v>
      </c>
      <c r="I6408" s="185">
        <f t="shared" si="6989"/>
        <v>337</v>
      </c>
      <c r="J6408" s="185">
        <f t="shared" si="6989"/>
        <v>173</v>
      </c>
      <c r="K6408" s="185">
        <f t="shared" si="6989"/>
        <v>2842</v>
      </c>
      <c r="L6408" s="185">
        <f t="shared" si="6989"/>
        <v>1426</v>
      </c>
      <c r="M6408" s="147"/>
      <c r="N6408" s="143">
        <f t="shared" si="6984"/>
        <v>3936.16</v>
      </c>
      <c r="O6408" s="143">
        <f t="shared" si="6980"/>
        <v>762.93000000000006</v>
      </c>
      <c r="P6408" s="143">
        <f t="shared" si="6981"/>
        <v>13101.62</v>
      </c>
      <c r="Q6408" s="143">
        <f t="shared" si="6982"/>
        <v>4263.7400000000007</v>
      </c>
      <c r="R6408" s="188">
        <f t="shared" si="6985"/>
        <v>22064.45</v>
      </c>
      <c r="T6408">
        <v>52341.38</v>
      </c>
      <c r="U6408" s="190">
        <f t="shared" si="6986"/>
        <v>0.42154887777127775</v>
      </c>
    </row>
    <row r="6409" spans="1:21" x14ac:dyDescent="0.2">
      <c r="A6409" s="178">
        <v>43002</v>
      </c>
      <c r="B6409" s="179">
        <v>0.95833333333333337</v>
      </c>
      <c r="C6409" t="s">
        <v>349</v>
      </c>
      <c r="D6409">
        <v>15</v>
      </c>
      <c r="E6409">
        <v>8.11</v>
      </c>
      <c r="F6409">
        <v>3.75</v>
      </c>
      <c r="G6409">
        <v>0.61</v>
      </c>
      <c r="H6409" s="184">
        <f t="shared" ref="H6409:L6409" si="6990">H6385</f>
        <v>0.91666666666666663</v>
      </c>
      <c r="I6409" s="185">
        <f t="shared" si="6990"/>
        <v>394</v>
      </c>
      <c r="J6409" s="185">
        <f t="shared" si="6990"/>
        <v>194</v>
      </c>
      <c r="K6409" s="185">
        <f t="shared" si="6990"/>
        <v>2842</v>
      </c>
      <c r="L6409" s="185">
        <f t="shared" si="6990"/>
        <v>1426</v>
      </c>
      <c r="M6409" s="147"/>
      <c r="N6409" s="143">
        <f t="shared" si="6984"/>
        <v>5910</v>
      </c>
      <c r="O6409" s="143">
        <f t="shared" si="6980"/>
        <v>1573.34</v>
      </c>
      <c r="P6409" s="143">
        <f t="shared" si="6981"/>
        <v>10657.5</v>
      </c>
      <c r="Q6409" s="143">
        <f t="shared" si="6982"/>
        <v>869.86</v>
      </c>
      <c r="R6409" s="188">
        <f t="shared" si="6985"/>
        <v>19010.7</v>
      </c>
      <c r="T6409">
        <v>49650.52</v>
      </c>
      <c r="U6409" s="190">
        <f t="shared" si="6986"/>
        <v>0.38289024968922786</v>
      </c>
    </row>
    <row r="6410" spans="1:21" x14ac:dyDescent="0.2">
      <c r="A6410" s="178">
        <v>43002</v>
      </c>
      <c r="B6410" s="180">
        <v>1</v>
      </c>
      <c r="C6410" t="s">
        <v>349</v>
      </c>
      <c r="D6410">
        <v>15</v>
      </c>
      <c r="E6410">
        <v>8.61</v>
      </c>
      <c r="F6410">
        <v>3.75</v>
      </c>
      <c r="G6410">
        <v>0.61</v>
      </c>
      <c r="H6410" s="184">
        <f t="shared" ref="H6410:L6410" si="6991">H6386</f>
        <v>0.95833333333333337</v>
      </c>
      <c r="I6410" s="185">
        <f t="shared" si="6991"/>
        <v>389</v>
      </c>
      <c r="J6410" s="185">
        <f t="shared" si="6991"/>
        <v>265</v>
      </c>
      <c r="K6410" s="185">
        <f t="shared" si="6991"/>
        <v>2985</v>
      </c>
      <c r="L6410" s="185">
        <f t="shared" si="6991"/>
        <v>1111</v>
      </c>
      <c r="M6410" s="147"/>
      <c r="N6410" s="143">
        <f t="shared" si="6984"/>
        <v>5835</v>
      </c>
      <c r="O6410" s="143">
        <f t="shared" si="6980"/>
        <v>2281.6499999999996</v>
      </c>
      <c r="P6410" s="143">
        <f t="shared" si="6981"/>
        <v>11193.75</v>
      </c>
      <c r="Q6410" s="143">
        <f t="shared" si="6982"/>
        <v>677.71</v>
      </c>
      <c r="R6410" s="188">
        <f t="shared" si="6985"/>
        <v>19988.11</v>
      </c>
      <c r="T6410">
        <v>46091.41</v>
      </c>
      <c r="U6410" s="190">
        <f t="shared" si="6986"/>
        <v>0.43366236789024243</v>
      </c>
    </row>
    <row r="6411" spans="1:21" x14ac:dyDescent="0.2">
      <c r="A6411" s="178">
        <v>43003</v>
      </c>
      <c r="B6411" s="179">
        <v>4.1666666666666664E-2</v>
      </c>
      <c r="C6411" t="s">
        <v>349</v>
      </c>
      <c r="D6411">
        <v>3.5</v>
      </c>
      <c r="E6411">
        <v>3.95</v>
      </c>
      <c r="F6411">
        <v>3.95</v>
      </c>
      <c r="G6411">
        <v>0.5</v>
      </c>
      <c r="H6411" s="184">
        <f t="shared" ref="H6411:L6411" si="6992">H6387</f>
        <v>1</v>
      </c>
      <c r="I6411" s="185">
        <f t="shared" si="6992"/>
        <v>362</v>
      </c>
      <c r="J6411" s="185">
        <f t="shared" si="6992"/>
        <v>243</v>
      </c>
      <c r="K6411" s="185">
        <f t="shared" si="6992"/>
        <v>2985</v>
      </c>
      <c r="L6411" s="185">
        <f t="shared" si="6992"/>
        <v>1111</v>
      </c>
      <c r="M6411" s="147"/>
      <c r="N6411" s="143">
        <f t="shared" si="6984"/>
        <v>1267</v>
      </c>
      <c r="O6411" s="143">
        <f t="shared" si="6980"/>
        <v>959.85</v>
      </c>
      <c r="P6411" s="143">
        <f t="shared" si="6981"/>
        <v>11790.75</v>
      </c>
      <c r="Q6411" s="143">
        <f t="shared" si="6982"/>
        <v>555.5</v>
      </c>
      <c r="R6411" s="188">
        <f t="shared" si="6985"/>
        <v>14573.1</v>
      </c>
      <c r="T6411">
        <v>42287.87</v>
      </c>
      <c r="U6411" s="190">
        <f t="shared" si="6986"/>
        <v>0.34461655316288098</v>
      </c>
    </row>
    <row r="6412" spans="1:21" x14ac:dyDescent="0.2">
      <c r="A6412" s="178">
        <v>43003</v>
      </c>
      <c r="B6412" s="179">
        <v>8.3333333333333329E-2</v>
      </c>
      <c r="C6412" t="s">
        <v>349</v>
      </c>
      <c r="D6412">
        <v>2.61</v>
      </c>
      <c r="E6412">
        <v>2.21</v>
      </c>
      <c r="F6412">
        <v>5.49</v>
      </c>
      <c r="G6412">
        <v>0.5</v>
      </c>
      <c r="H6412" s="184">
        <f t="shared" ref="H6412:L6412" si="6993">H6388</f>
        <v>4.1666666666666664E-2</v>
      </c>
      <c r="I6412" s="185">
        <f t="shared" si="6993"/>
        <v>294</v>
      </c>
      <c r="J6412" s="185">
        <f t="shared" si="6993"/>
        <v>212</v>
      </c>
      <c r="K6412" s="185">
        <f t="shared" si="6993"/>
        <v>2985</v>
      </c>
      <c r="L6412" s="185">
        <f t="shared" si="6993"/>
        <v>1111</v>
      </c>
      <c r="M6412" s="147"/>
      <c r="N6412" s="143">
        <f t="shared" si="6984"/>
        <v>767.33999999999992</v>
      </c>
      <c r="O6412" s="143">
        <f t="shared" si="6980"/>
        <v>468.52</v>
      </c>
      <c r="P6412" s="143">
        <f t="shared" si="6981"/>
        <v>16387.650000000001</v>
      </c>
      <c r="Q6412" s="143">
        <f t="shared" si="6982"/>
        <v>555.5</v>
      </c>
      <c r="R6412" s="188">
        <f t="shared" si="6985"/>
        <v>18179.010000000002</v>
      </c>
      <c r="T6412">
        <v>39407.31</v>
      </c>
      <c r="U6412" s="190">
        <f t="shared" si="6986"/>
        <v>0.46131060455534778</v>
      </c>
    </row>
    <row r="6413" spans="1:21" x14ac:dyDescent="0.2">
      <c r="A6413" s="178">
        <v>43003</v>
      </c>
      <c r="B6413" s="179">
        <v>0.125</v>
      </c>
      <c r="C6413" t="s">
        <v>349</v>
      </c>
      <c r="D6413">
        <v>2.11</v>
      </c>
      <c r="E6413">
        <v>2.1</v>
      </c>
      <c r="F6413">
        <v>5.95</v>
      </c>
      <c r="G6413">
        <v>0.99</v>
      </c>
      <c r="H6413" s="184">
        <f t="shared" ref="H6413:L6413" si="6994">H6389</f>
        <v>8.3333333333333329E-2</v>
      </c>
      <c r="I6413" s="185">
        <f t="shared" si="6994"/>
        <v>236</v>
      </c>
      <c r="J6413" s="185">
        <f t="shared" si="6994"/>
        <v>179</v>
      </c>
      <c r="K6413" s="185">
        <f t="shared" si="6994"/>
        <v>2985</v>
      </c>
      <c r="L6413" s="185">
        <f t="shared" si="6994"/>
        <v>1111</v>
      </c>
      <c r="M6413" s="147"/>
      <c r="N6413" s="143">
        <f t="shared" si="6984"/>
        <v>497.96</v>
      </c>
      <c r="O6413" s="143">
        <f t="shared" si="6980"/>
        <v>375.90000000000003</v>
      </c>
      <c r="P6413" s="143">
        <f t="shared" si="6981"/>
        <v>17760.75</v>
      </c>
      <c r="Q6413" s="143">
        <f t="shared" si="6982"/>
        <v>1099.8900000000001</v>
      </c>
      <c r="R6413" s="188">
        <f t="shared" si="6985"/>
        <v>19734.5</v>
      </c>
      <c r="T6413">
        <v>37419.43</v>
      </c>
      <c r="U6413" s="190">
        <f t="shared" si="6986"/>
        <v>0.52738644068068385</v>
      </c>
    </row>
    <row r="6414" spans="1:21" x14ac:dyDescent="0.2">
      <c r="A6414" s="178">
        <v>43003</v>
      </c>
      <c r="B6414" s="179">
        <v>0.16666666666666666</v>
      </c>
      <c r="C6414" t="s">
        <v>349</v>
      </c>
      <c r="D6414">
        <v>2</v>
      </c>
      <c r="E6414">
        <v>2</v>
      </c>
      <c r="F6414">
        <v>3.95</v>
      </c>
      <c r="G6414">
        <v>0.99</v>
      </c>
      <c r="H6414" s="184">
        <f t="shared" ref="H6414:L6414" si="6995">H6390</f>
        <v>0.125</v>
      </c>
      <c r="I6414" s="185">
        <f t="shared" si="6995"/>
        <v>201</v>
      </c>
      <c r="J6414" s="185">
        <f t="shared" si="6995"/>
        <v>205</v>
      </c>
      <c r="K6414" s="185">
        <f t="shared" si="6995"/>
        <v>2985</v>
      </c>
      <c r="L6414" s="185">
        <f t="shared" si="6995"/>
        <v>1717</v>
      </c>
      <c r="M6414" s="147"/>
      <c r="N6414" s="143">
        <f t="shared" si="6984"/>
        <v>402</v>
      </c>
      <c r="O6414" s="143">
        <f t="shared" si="6980"/>
        <v>410</v>
      </c>
      <c r="P6414" s="143">
        <f t="shared" si="6981"/>
        <v>11790.75</v>
      </c>
      <c r="Q6414" s="143">
        <f t="shared" si="6982"/>
        <v>1699.83</v>
      </c>
      <c r="R6414" s="188">
        <f t="shared" si="6985"/>
        <v>14302.58</v>
      </c>
      <c r="T6414">
        <v>36072.15</v>
      </c>
      <c r="U6414" s="190">
        <f t="shared" si="6986"/>
        <v>0.39649923833206502</v>
      </c>
    </row>
    <row r="6415" spans="1:21" x14ac:dyDescent="0.2">
      <c r="A6415" s="178">
        <v>43003</v>
      </c>
      <c r="B6415" s="179">
        <v>0.20833333333333334</v>
      </c>
      <c r="C6415" t="s">
        <v>349</v>
      </c>
      <c r="D6415">
        <v>2</v>
      </c>
      <c r="E6415">
        <v>2.21</v>
      </c>
      <c r="F6415">
        <v>3.95</v>
      </c>
      <c r="G6415">
        <v>0.99</v>
      </c>
      <c r="H6415" s="184">
        <f t="shared" ref="H6415:L6415" si="6996">H6391</f>
        <v>0.16666666666666666</v>
      </c>
      <c r="I6415" s="185">
        <f t="shared" si="6996"/>
        <v>185</v>
      </c>
      <c r="J6415" s="185">
        <f t="shared" si="6996"/>
        <v>205</v>
      </c>
      <c r="K6415" s="185">
        <f t="shared" si="6996"/>
        <v>2985</v>
      </c>
      <c r="L6415" s="185">
        <f t="shared" si="6996"/>
        <v>1717</v>
      </c>
      <c r="M6415" s="147"/>
      <c r="N6415" s="143">
        <f t="shared" si="6984"/>
        <v>370</v>
      </c>
      <c r="O6415" s="143">
        <f t="shared" si="6980"/>
        <v>453.05</v>
      </c>
      <c r="P6415" s="143">
        <f t="shared" si="6981"/>
        <v>11790.75</v>
      </c>
      <c r="Q6415" s="143">
        <f t="shared" si="6982"/>
        <v>1699.83</v>
      </c>
      <c r="R6415" s="188">
        <f t="shared" si="6985"/>
        <v>14313.63</v>
      </c>
      <c r="T6415">
        <v>35462.03</v>
      </c>
      <c r="U6415" s="190">
        <f t="shared" si="6986"/>
        <v>0.4036325613621104</v>
      </c>
    </row>
    <row r="6416" spans="1:21" x14ac:dyDescent="0.2">
      <c r="A6416" s="178">
        <v>43003</v>
      </c>
      <c r="B6416" s="179">
        <v>0.25</v>
      </c>
      <c r="C6416" t="s">
        <v>349</v>
      </c>
      <c r="D6416">
        <v>2.87</v>
      </c>
      <c r="E6416">
        <v>8.11</v>
      </c>
      <c r="F6416">
        <v>3.95</v>
      </c>
      <c r="G6416">
        <v>0.99</v>
      </c>
      <c r="H6416" s="184">
        <f t="shared" ref="H6416:L6416" si="6997">H6392</f>
        <v>0.20833333333333334</v>
      </c>
      <c r="I6416" s="185">
        <f t="shared" si="6997"/>
        <v>207</v>
      </c>
      <c r="J6416" s="185">
        <f t="shared" si="6997"/>
        <v>283</v>
      </c>
      <c r="K6416" s="185">
        <f t="shared" si="6997"/>
        <v>2985</v>
      </c>
      <c r="L6416" s="185">
        <f t="shared" si="6997"/>
        <v>1717</v>
      </c>
      <c r="M6416" s="147"/>
      <c r="N6416" s="143">
        <f t="shared" si="6984"/>
        <v>594.09</v>
      </c>
      <c r="O6416" s="143">
        <f t="shared" si="6980"/>
        <v>2295.1299999999997</v>
      </c>
      <c r="P6416" s="143">
        <f t="shared" si="6981"/>
        <v>11790.75</v>
      </c>
      <c r="Q6416" s="143">
        <f t="shared" si="6982"/>
        <v>1699.83</v>
      </c>
      <c r="R6416" s="188">
        <f t="shared" si="6985"/>
        <v>16379.8</v>
      </c>
      <c r="T6416">
        <v>35695.919999999998</v>
      </c>
      <c r="U6416" s="190">
        <f t="shared" si="6986"/>
        <v>0.45887036949881105</v>
      </c>
    </row>
    <row r="6417" spans="1:21" x14ac:dyDescent="0.2">
      <c r="A6417" s="178">
        <v>43003</v>
      </c>
      <c r="B6417" s="179">
        <v>0.29166666666666669</v>
      </c>
      <c r="C6417" t="s">
        <v>349</v>
      </c>
      <c r="D6417">
        <v>3.11</v>
      </c>
      <c r="E6417">
        <v>25</v>
      </c>
      <c r="F6417">
        <v>6.02</v>
      </c>
      <c r="G6417">
        <v>4.82</v>
      </c>
      <c r="H6417" s="184">
        <f t="shared" ref="H6417:L6417" si="6998">H6393</f>
        <v>0.25</v>
      </c>
      <c r="I6417" s="185">
        <f t="shared" si="6998"/>
        <v>327</v>
      </c>
      <c r="J6417" s="185">
        <f t="shared" si="6998"/>
        <v>438</v>
      </c>
      <c r="K6417" s="185">
        <f t="shared" si="6998"/>
        <v>2985</v>
      </c>
      <c r="L6417" s="185">
        <f t="shared" si="6998"/>
        <v>1717</v>
      </c>
      <c r="M6417" s="147"/>
      <c r="N6417" s="143">
        <f t="shared" si="6984"/>
        <v>1016.9699999999999</v>
      </c>
      <c r="O6417" s="143">
        <f t="shared" si="6980"/>
        <v>10950</v>
      </c>
      <c r="P6417" s="143">
        <f t="shared" si="6981"/>
        <v>17969.699999999997</v>
      </c>
      <c r="Q6417" s="143">
        <f t="shared" si="6982"/>
        <v>8275.94</v>
      </c>
      <c r="R6417" s="188">
        <f t="shared" si="6985"/>
        <v>38212.61</v>
      </c>
      <c r="T6417">
        <v>37504.559999999998</v>
      </c>
      <c r="U6417" s="190">
        <f t="shared" si="6986"/>
        <v>1.0188790376423562</v>
      </c>
    </row>
    <row r="6418" spans="1:21" x14ac:dyDescent="0.2">
      <c r="A6418" s="178">
        <v>43003</v>
      </c>
      <c r="B6418" s="179">
        <v>0.33333333333333331</v>
      </c>
      <c r="C6418" t="s">
        <v>349</v>
      </c>
      <c r="D6418">
        <v>3.11</v>
      </c>
      <c r="E6418">
        <v>3.37</v>
      </c>
      <c r="F6418">
        <v>5</v>
      </c>
      <c r="G6418">
        <v>2</v>
      </c>
      <c r="H6418" s="184">
        <f t="shared" ref="H6418:L6418" si="6999">H6394</f>
        <v>0.29166666666666669</v>
      </c>
      <c r="I6418" s="185">
        <f t="shared" si="6999"/>
        <v>249</v>
      </c>
      <c r="J6418" s="185">
        <f t="shared" si="6999"/>
        <v>556</v>
      </c>
      <c r="K6418" s="185">
        <f t="shared" si="6999"/>
        <v>2872</v>
      </c>
      <c r="L6418" s="185">
        <f t="shared" si="6999"/>
        <v>2219</v>
      </c>
      <c r="M6418" s="147"/>
      <c r="N6418" s="143">
        <f t="shared" si="6984"/>
        <v>774.39</v>
      </c>
      <c r="O6418" s="143">
        <f t="shared" si="6980"/>
        <v>1873.72</v>
      </c>
      <c r="P6418" s="143">
        <f t="shared" si="6981"/>
        <v>14360</v>
      </c>
      <c r="Q6418" s="143">
        <f t="shared" si="6982"/>
        <v>4438</v>
      </c>
      <c r="R6418" s="188">
        <f t="shared" si="6985"/>
        <v>21446.11</v>
      </c>
      <c r="T6418">
        <v>40548.46</v>
      </c>
      <c r="U6418" s="190">
        <f t="shared" si="6986"/>
        <v>0.52890072767251828</v>
      </c>
    </row>
    <row r="6419" spans="1:21" x14ac:dyDescent="0.2">
      <c r="A6419" s="178">
        <v>43003</v>
      </c>
      <c r="B6419" s="179">
        <v>0.375</v>
      </c>
      <c r="C6419" t="s">
        <v>349</v>
      </c>
      <c r="D6419">
        <v>5.5</v>
      </c>
      <c r="E6419">
        <v>9.11</v>
      </c>
      <c r="F6419">
        <v>7</v>
      </c>
      <c r="G6419">
        <v>2</v>
      </c>
      <c r="H6419" s="184">
        <f t="shared" ref="H6419:L6419" si="7000">H6395</f>
        <v>0.33333333333333331</v>
      </c>
      <c r="I6419" s="185">
        <f t="shared" si="7000"/>
        <v>256</v>
      </c>
      <c r="J6419" s="185">
        <f t="shared" si="7000"/>
        <v>306</v>
      </c>
      <c r="K6419" s="185">
        <f t="shared" si="7000"/>
        <v>2872</v>
      </c>
      <c r="L6419" s="185">
        <f t="shared" si="7000"/>
        <v>2219</v>
      </c>
      <c r="M6419" s="147"/>
      <c r="N6419" s="143">
        <f t="shared" si="6984"/>
        <v>1408</v>
      </c>
      <c r="O6419" s="143">
        <f t="shared" si="6980"/>
        <v>2787.66</v>
      </c>
      <c r="P6419" s="143">
        <f t="shared" si="6981"/>
        <v>20104</v>
      </c>
      <c r="Q6419" s="143">
        <f t="shared" si="6982"/>
        <v>4438</v>
      </c>
      <c r="R6419" s="188">
        <f t="shared" si="6985"/>
        <v>28737.66</v>
      </c>
      <c r="T6419">
        <v>41391.599999999999</v>
      </c>
      <c r="U6419" s="190">
        <f t="shared" si="6986"/>
        <v>0.69428724668773378</v>
      </c>
    </row>
    <row r="6420" spans="1:21" x14ac:dyDescent="0.2">
      <c r="A6420" s="178">
        <v>43003</v>
      </c>
      <c r="B6420" s="179">
        <v>0.41666666666666669</v>
      </c>
      <c r="C6420" t="s">
        <v>349</v>
      </c>
      <c r="D6420">
        <v>5.95</v>
      </c>
      <c r="E6420">
        <v>7.28</v>
      </c>
      <c r="F6420">
        <v>7</v>
      </c>
      <c r="G6420">
        <v>2</v>
      </c>
      <c r="H6420" s="184">
        <f t="shared" ref="H6420:L6420" si="7001">H6396</f>
        <v>0.375</v>
      </c>
      <c r="I6420" s="185">
        <f t="shared" si="7001"/>
        <v>156</v>
      </c>
      <c r="J6420" s="185">
        <f t="shared" si="7001"/>
        <v>343</v>
      </c>
      <c r="K6420" s="185">
        <f t="shared" si="7001"/>
        <v>2872</v>
      </c>
      <c r="L6420" s="185">
        <f t="shared" si="7001"/>
        <v>2219</v>
      </c>
      <c r="M6420" s="147"/>
      <c r="N6420" s="143">
        <f t="shared" si="6984"/>
        <v>928.2</v>
      </c>
      <c r="O6420" s="143">
        <f t="shared" si="6980"/>
        <v>2497.04</v>
      </c>
      <c r="P6420" s="143">
        <f t="shared" si="6981"/>
        <v>20104</v>
      </c>
      <c r="Q6420" s="143">
        <f t="shared" si="6982"/>
        <v>4438</v>
      </c>
      <c r="R6420" s="188">
        <f t="shared" si="6985"/>
        <v>27967.239999999998</v>
      </c>
      <c r="T6420">
        <v>42411.46</v>
      </c>
      <c r="U6420" s="190">
        <f t="shared" si="6986"/>
        <v>0.6594264851999907</v>
      </c>
    </row>
    <row r="6421" spans="1:21" x14ac:dyDescent="0.2">
      <c r="A6421" s="178">
        <v>43003</v>
      </c>
      <c r="B6421" s="179">
        <v>0.45833333333333331</v>
      </c>
      <c r="C6421" t="s">
        <v>349</v>
      </c>
      <c r="D6421">
        <v>3.5</v>
      </c>
      <c r="E6421">
        <v>5.93</v>
      </c>
      <c r="F6421">
        <v>6.11</v>
      </c>
      <c r="G6421">
        <v>2.99</v>
      </c>
      <c r="H6421" s="184">
        <f t="shared" ref="H6421:L6421" si="7002">H6397</f>
        <v>0.41666666666666669</v>
      </c>
      <c r="I6421" s="185">
        <f t="shared" si="7002"/>
        <v>196</v>
      </c>
      <c r="J6421" s="185">
        <f t="shared" si="7002"/>
        <v>315</v>
      </c>
      <c r="K6421" s="185">
        <f t="shared" si="7002"/>
        <v>2872</v>
      </c>
      <c r="L6421" s="185">
        <f t="shared" si="7002"/>
        <v>2219</v>
      </c>
      <c r="M6421" s="147"/>
      <c r="N6421" s="143">
        <f t="shared" si="6984"/>
        <v>686</v>
      </c>
      <c r="O6421" s="143">
        <f t="shared" si="6980"/>
        <v>1867.9499999999998</v>
      </c>
      <c r="P6421" s="143">
        <f t="shared" si="6981"/>
        <v>17547.920000000002</v>
      </c>
      <c r="Q6421" s="143">
        <f t="shared" si="6982"/>
        <v>6634.81</v>
      </c>
      <c r="R6421" s="188">
        <f t="shared" si="6985"/>
        <v>26736.680000000004</v>
      </c>
      <c r="T6421">
        <v>45023.54</v>
      </c>
      <c r="U6421" s="190">
        <f t="shared" si="6986"/>
        <v>0.59383780129239072</v>
      </c>
    </row>
    <row r="6422" spans="1:21" x14ac:dyDescent="0.2">
      <c r="A6422" s="178">
        <v>43003</v>
      </c>
      <c r="B6422" s="179">
        <v>0.5</v>
      </c>
      <c r="C6422" t="s">
        <v>349</v>
      </c>
      <c r="D6422">
        <v>2</v>
      </c>
      <c r="E6422">
        <v>4.82</v>
      </c>
      <c r="F6422">
        <v>5.04</v>
      </c>
      <c r="G6422">
        <v>4.82</v>
      </c>
      <c r="H6422" s="184">
        <f t="shared" ref="H6422:L6422" si="7003">H6398</f>
        <v>0.45833333333333331</v>
      </c>
      <c r="I6422" s="185">
        <f t="shared" si="7003"/>
        <v>226</v>
      </c>
      <c r="J6422" s="185">
        <f t="shared" si="7003"/>
        <v>326</v>
      </c>
      <c r="K6422" s="185">
        <f t="shared" si="7003"/>
        <v>2842</v>
      </c>
      <c r="L6422" s="185">
        <f t="shared" si="7003"/>
        <v>1635</v>
      </c>
      <c r="M6422" s="147"/>
      <c r="N6422" s="143">
        <f t="shared" si="6984"/>
        <v>452</v>
      </c>
      <c r="O6422" s="143">
        <f t="shared" si="6980"/>
        <v>1571.3200000000002</v>
      </c>
      <c r="P6422" s="143">
        <f t="shared" si="6981"/>
        <v>14323.68</v>
      </c>
      <c r="Q6422" s="143">
        <f t="shared" si="6982"/>
        <v>7880.7000000000007</v>
      </c>
      <c r="R6422" s="188">
        <f t="shared" si="6985"/>
        <v>24227.7</v>
      </c>
      <c r="T6422">
        <v>48070.71</v>
      </c>
      <c r="U6422" s="190">
        <f t="shared" si="6986"/>
        <v>0.50400129309510933</v>
      </c>
    </row>
    <row r="6423" spans="1:21" x14ac:dyDescent="0.2">
      <c r="A6423" s="178">
        <v>43003</v>
      </c>
      <c r="B6423" s="179">
        <v>0.54166666666666663</v>
      </c>
      <c r="C6423" t="s">
        <v>349</v>
      </c>
      <c r="D6423">
        <v>2</v>
      </c>
      <c r="E6423">
        <v>7.14</v>
      </c>
      <c r="F6423">
        <v>7.39</v>
      </c>
      <c r="G6423">
        <v>7.14</v>
      </c>
      <c r="H6423" s="184">
        <f t="shared" ref="H6423:L6423" si="7004">H6399</f>
        <v>0.5</v>
      </c>
      <c r="I6423" s="185">
        <f t="shared" si="7004"/>
        <v>222</v>
      </c>
      <c r="J6423" s="185">
        <f t="shared" si="7004"/>
        <v>319</v>
      </c>
      <c r="K6423" s="185">
        <f t="shared" si="7004"/>
        <v>2842</v>
      </c>
      <c r="L6423" s="185">
        <f t="shared" si="7004"/>
        <v>1635</v>
      </c>
      <c r="M6423" s="147"/>
      <c r="N6423" s="143">
        <f t="shared" si="6984"/>
        <v>444</v>
      </c>
      <c r="O6423" s="143">
        <f t="shared" si="6980"/>
        <v>2277.66</v>
      </c>
      <c r="P6423" s="143">
        <f t="shared" si="6981"/>
        <v>21002.379999999997</v>
      </c>
      <c r="Q6423" s="143">
        <f t="shared" si="6982"/>
        <v>11673.9</v>
      </c>
      <c r="R6423" s="188">
        <f t="shared" si="6985"/>
        <v>35397.939999999995</v>
      </c>
      <c r="T6423">
        <v>50996.160000000003</v>
      </c>
      <c r="U6423" s="190">
        <f t="shared" si="6986"/>
        <v>0.69412951877160933</v>
      </c>
    </row>
    <row r="6424" spans="1:21" x14ac:dyDescent="0.2">
      <c r="A6424" s="178">
        <v>43003</v>
      </c>
      <c r="B6424" s="179">
        <v>0.58333333333333337</v>
      </c>
      <c r="C6424" t="s">
        <v>349</v>
      </c>
      <c r="D6424">
        <v>1</v>
      </c>
      <c r="E6424">
        <v>7.32</v>
      </c>
      <c r="F6424">
        <v>10.71</v>
      </c>
      <c r="G6424">
        <v>3.5</v>
      </c>
      <c r="H6424" s="184">
        <f t="shared" ref="H6424:L6424" si="7005">H6400</f>
        <v>0.54166666666666663</v>
      </c>
      <c r="I6424" s="185">
        <f t="shared" si="7005"/>
        <v>195</v>
      </c>
      <c r="J6424" s="185">
        <f t="shared" si="7005"/>
        <v>299</v>
      </c>
      <c r="K6424" s="185">
        <f t="shared" si="7005"/>
        <v>2842</v>
      </c>
      <c r="L6424" s="185">
        <f t="shared" si="7005"/>
        <v>1635</v>
      </c>
      <c r="M6424" s="147"/>
      <c r="N6424" s="143">
        <f t="shared" si="6984"/>
        <v>195</v>
      </c>
      <c r="O6424" s="143">
        <f t="shared" si="6980"/>
        <v>2188.6800000000003</v>
      </c>
      <c r="P6424" s="143">
        <f t="shared" si="6981"/>
        <v>30437.820000000003</v>
      </c>
      <c r="Q6424" s="143">
        <f t="shared" si="6982"/>
        <v>5722.5</v>
      </c>
      <c r="R6424" s="188">
        <f t="shared" si="6985"/>
        <v>38544</v>
      </c>
      <c r="T6424">
        <v>53454.41</v>
      </c>
      <c r="U6424" s="190">
        <f t="shared" si="6986"/>
        <v>0.72106305167337914</v>
      </c>
    </row>
    <row r="6425" spans="1:21" x14ac:dyDescent="0.2">
      <c r="A6425" s="178">
        <v>43003</v>
      </c>
      <c r="B6425" s="179">
        <v>0.625</v>
      </c>
      <c r="C6425" t="s">
        <v>349</v>
      </c>
      <c r="D6425">
        <v>1.34</v>
      </c>
      <c r="E6425">
        <v>8.81</v>
      </c>
      <c r="F6425">
        <v>15</v>
      </c>
      <c r="G6425">
        <v>0.99</v>
      </c>
      <c r="H6425" s="184">
        <f t="shared" ref="H6425:L6425" si="7006">H6401</f>
        <v>0.58333333333333337</v>
      </c>
      <c r="I6425" s="185">
        <f t="shared" si="7006"/>
        <v>205</v>
      </c>
      <c r="J6425" s="185">
        <f t="shared" si="7006"/>
        <v>237</v>
      </c>
      <c r="K6425" s="185">
        <f t="shared" si="7006"/>
        <v>2842</v>
      </c>
      <c r="L6425" s="185">
        <f t="shared" si="7006"/>
        <v>1635</v>
      </c>
      <c r="M6425" s="147"/>
      <c r="N6425" s="143">
        <f t="shared" si="6984"/>
        <v>274.7</v>
      </c>
      <c r="O6425" s="143">
        <f t="shared" si="6980"/>
        <v>2087.9700000000003</v>
      </c>
      <c r="P6425" s="143">
        <f t="shared" si="6981"/>
        <v>42630</v>
      </c>
      <c r="Q6425" s="143">
        <f t="shared" si="6982"/>
        <v>1618.65</v>
      </c>
      <c r="R6425" s="188">
        <f t="shared" si="6985"/>
        <v>46611.32</v>
      </c>
      <c r="T6425">
        <v>55755.35</v>
      </c>
      <c r="U6425" s="190">
        <f t="shared" si="6986"/>
        <v>0.83599726304291877</v>
      </c>
    </row>
    <row r="6426" spans="1:21" x14ac:dyDescent="0.2">
      <c r="A6426" s="178">
        <v>43003</v>
      </c>
      <c r="B6426" s="179">
        <v>0.66666666666666663</v>
      </c>
      <c r="C6426" t="s">
        <v>349</v>
      </c>
      <c r="D6426">
        <v>2.11</v>
      </c>
      <c r="E6426">
        <v>15.27</v>
      </c>
      <c r="F6426">
        <v>21.17</v>
      </c>
      <c r="G6426">
        <v>1.47</v>
      </c>
      <c r="H6426" s="184">
        <f t="shared" ref="H6426:L6426" si="7007">H6402</f>
        <v>0.625</v>
      </c>
      <c r="I6426" s="185">
        <f t="shared" si="7007"/>
        <v>212</v>
      </c>
      <c r="J6426" s="185">
        <f t="shared" si="7007"/>
        <v>213</v>
      </c>
      <c r="K6426" s="185">
        <f t="shared" si="7007"/>
        <v>2842</v>
      </c>
      <c r="L6426" s="185">
        <f t="shared" si="7007"/>
        <v>1380</v>
      </c>
      <c r="M6426" s="147"/>
      <c r="N6426" s="143">
        <f t="shared" si="6984"/>
        <v>447.32</v>
      </c>
      <c r="O6426" s="143">
        <f t="shared" si="6980"/>
        <v>3252.5099999999998</v>
      </c>
      <c r="P6426" s="143">
        <f t="shared" si="6981"/>
        <v>60165.140000000007</v>
      </c>
      <c r="Q6426" s="143">
        <f t="shared" si="6982"/>
        <v>2028.6</v>
      </c>
      <c r="R6426" s="188">
        <f t="shared" si="6985"/>
        <v>65893.570000000007</v>
      </c>
      <c r="T6426">
        <v>57220.74</v>
      </c>
      <c r="U6426" s="190">
        <f t="shared" si="6986"/>
        <v>1.1515679454687235</v>
      </c>
    </row>
    <row r="6427" spans="1:21" x14ac:dyDescent="0.2">
      <c r="A6427" s="178">
        <v>43003</v>
      </c>
      <c r="B6427" s="179">
        <v>0.70833333333333337</v>
      </c>
      <c r="C6427" t="s">
        <v>349</v>
      </c>
      <c r="D6427">
        <v>2.11</v>
      </c>
      <c r="E6427">
        <v>13.76</v>
      </c>
      <c r="F6427">
        <v>21.05</v>
      </c>
      <c r="G6427">
        <v>1.38</v>
      </c>
      <c r="H6427" s="184">
        <f t="shared" ref="H6427:L6427" si="7008">H6403</f>
        <v>0.66666666666666663</v>
      </c>
      <c r="I6427" s="185">
        <f t="shared" si="7008"/>
        <v>191</v>
      </c>
      <c r="J6427" s="185">
        <f t="shared" si="7008"/>
        <v>237</v>
      </c>
      <c r="K6427" s="185">
        <f t="shared" si="7008"/>
        <v>2842</v>
      </c>
      <c r="L6427" s="185">
        <f t="shared" si="7008"/>
        <v>1380</v>
      </c>
      <c r="M6427" s="147"/>
      <c r="N6427" s="143">
        <f t="shared" si="6984"/>
        <v>403.01</v>
      </c>
      <c r="O6427" s="143">
        <f t="shared" si="6980"/>
        <v>3261.12</v>
      </c>
      <c r="P6427" s="143">
        <f t="shared" si="6981"/>
        <v>59824.1</v>
      </c>
      <c r="Q6427" s="143">
        <f t="shared" si="6982"/>
        <v>1904.3999999999999</v>
      </c>
      <c r="R6427" s="188">
        <f t="shared" si="6985"/>
        <v>65392.63</v>
      </c>
      <c r="T6427">
        <v>58064.97</v>
      </c>
      <c r="U6427" s="190">
        <f t="shared" si="6986"/>
        <v>1.1261976024442963</v>
      </c>
    </row>
    <row r="6428" spans="1:21" x14ac:dyDescent="0.2">
      <c r="A6428" s="178">
        <v>43003</v>
      </c>
      <c r="B6428" s="179">
        <v>0.75</v>
      </c>
      <c r="C6428" t="s">
        <v>349</v>
      </c>
      <c r="D6428">
        <v>3.5</v>
      </c>
      <c r="E6428">
        <v>7.31</v>
      </c>
      <c r="F6428">
        <v>12.21</v>
      </c>
      <c r="G6428">
        <v>1.1200000000000001</v>
      </c>
      <c r="H6428" s="184">
        <f t="shared" ref="H6428:L6428" si="7009">H6404</f>
        <v>0.70833333333333337</v>
      </c>
      <c r="I6428" s="185">
        <f t="shared" si="7009"/>
        <v>218</v>
      </c>
      <c r="J6428" s="185">
        <f t="shared" si="7009"/>
        <v>258</v>
      </c>
      <c r="K6428" s="185">
        <f t="shared" si="7009"/>
        <v>2842</v>
      </c>
      <c r="L6428" s="185">
        <f t="shared" si="7009"/>
        <v>1380</v>
      </c>
      <c r="M6428" s="147"/>
      <c r="N6428" s="143">
        <f t="shared" si="6984"/>
        <v>763</v>
      </c>
      <c r="O6428" s="143">
        <f t="shared" si="6980"/>
        <v>1885.9799999999998</v>
      </c>
      <c r="P6428" s="143">
        <f t="shared" si="6981"/>
        <v>34700.82</v>
      </c>
      <c r="Q6428" s="143">
        <f t="shared" si="6982"/>
        <v>1545.6000000000001</v>
      </c>
      <c r="R6428" s="188">
        <f t="shared" si="6985"/>
        <v>38895.4</v>
      </c>
      <c r="T6428">
        <v>58087.7</v>
      </c>
      <c r="U6428" s="190">
        <f t="shared" si="6986"/>
        <v>0.66959786667401189</v>
      </c>
    </row>
    <row r="6429" spans="1:21" x14ac:dyDescent="0.2">
      <c r="A6429" s="178">
        <v>43003</v>
      </c>
      <c r="B6429" s="179">
        <v>0.79166666666666663</v>
      </c>
      <c r="C6429" t="s">
        <v>349</v>
      </c>
      <c r="D6429">
        <v>4</v>
      </c>
      <c r="E6429">
        <v>5.48</v>
      </c>
      <c r="F6429">
        <v>11.23</v>
      </c>
      <c r="G6429">
        <v>2.99</v>
      </c>
      <c r="H6429" s="184">
        <f t="shared" ref="H6429:L6429" si="7010">H6405</f>
        <v>0.75</v>
      </c>
      <c r="I6429" s="185">
        <f t="shared" si="7010"/>
        <v>240</v>
      </c>
      <c r="J6429" s="185">
        <f t="shared" si="7010"/>
        <v>365</v>
      </c>
      <c r="K6429" s="185">
        <f t="shared" si="7010"/>
        <v>2842</v>
      </c>
      <c r="L6429" s="185">
        <f t="shared" si="7010"/>
        <v>1380</v>
      </c>
      <c r="M6429" s="147"/>
      <c r="N6429" s="143">
        <f t="shared" si="6984"/>
        <v>960</v>
      </c>
      <c r="O6429" s="143">
        <f t="shared" si="6980"/>
        <v>2000.2</v>
      </c>
      <c r="P6429" s="143">
        <f t="shared" si="6981"/>
        <v>31915.66</v>
      </c>
      <c r="Q6429" s="143">
        <f t="shared" si="6982"/>
        <v>4126.2000000000007</v>
      </c>
      <c r="R6429" s="188">
        <f t="shared" si="6985"/>
        <v>39002.06</v>
      </c>
      <c r="T6429">
        <v>56894.11</v>
      </c>
      <c r="U6429" s="190">
        <f t="shared" si="6986"/>
        <v>0.68552017071714444</v>
      </c>
    </row>
    <row r="6430" spans="1:21" x14ac:dyDescent="0.2">
      <c r="A6430" s="178">
        <v>43003</v>
      </c>
      <c r="B6430" s="179">
        <v>0.83333333333333337</v>
      </c>
      <c r="C6430" t="s">
        <v>349</v>
      </c>
      <c r="D6430">
        <v>2.11</v>
      </c>
      <c r="E6430">
        <v>5.65</v>
      </c>
      <c r="F6430">
        <v>9.8800000000000008</v>
      </c>
      <c r="G6430">
        <v>2.75</v>
      </c>
      <c r="H6430" s="184">
        <f t="shared" ref="H6430:L6430" si="7011">H6406</f>
        <v>0.79166666666666663</v>
      </c>
      <c r="I6430" s="185">
        <f t="shared" si="7011"/>
        <v>320</v>
      </c>
      <c r="J6430" s="185">
        <f t="shared" si="7011"/>
        <v>214</v>
      </c>
      <c r="K6430" s="185">
        <f t="shared" si="7011"/>
        <v>2842</v>
      </c>
      <c r="L6430" s="185">
        <f t="shared" si="7011"/>
        <v>1426</v>
      </c>
      <c r="M6430" s="147"/>
      <c r="N6430" s="143">
        <f t="shared" si="6984"/>
        <v>675.19999999999993</v>
      </c>
      <c r="O6430" s="143">
        <f t="shared" si="6980"/>
        <v>1209.1000000000001</v>
      </c>
      <c r="P6430" s="143">
        <f t="shared" si="6981"/>
        <v>28078.960000000003</v>
      </c>
      <c r="Q6430" s="143">
        <f t="shared" si="6982"/>
        <v>3921.5</v>
      </c>
      <c r="R6430" s="188">
        <f t="shared" si="6985"/>
        <v>33884.76</v>
      </c>
      <c r="T6430">
        <v>54967.48</v>
      </c>
      <c r="U6430" s="190">
        <f t="shared" si="6986"/>
        <v>0.61645103613991403</v>
      </c>
    </row>
    <row r="6431" spans="1:21" x14ac:dyDescent="0.2">
      <c r="A6431" s="178">
        <v>43003</v>
      </c>
      <c r="B6431" s="179">
        <v>0.875</v>
      </c>
      <c r="C6431" t="s">
        <v>349</v>
      </c>
      <c r="D6431">
        <v>8.61</v>
      </c>
      <c r="E6431">
        <v>5.28</v>
      </c>
      <c r="F6431">
        <v>9.7100000000000009</v>
      </c>
      <c r="G6431">
        <v>2.99</v>
      </c>
      <c r="H6431" s="184">
        <f t="shared" ref="H6431:L6431" si="7012">H6407</f>
        <v>0.83333333333333337</v>
      </c>
      <c r="I6431" s="185">
        <f t="shared" si="7012"/>
        <v>322</v>
      </c>
      <c r="J6431" s="185">
        <f t="shared" si="7012"/>
        <v>178</v>
      </c>
      <c r="K6431" s="185">
        <f t="shared" si="7012"/>
        <v>2842</v>
      </c>
      <c r="L6431" s="185">
        <f t="shared" si="7012"/>
        <v>1426</v>
      </c>
      <c r="M6431" s="147"/>
      <c r="N6431" s="143">
        <f t="shared" si="6984"/>
        <v>2772.4199999999996</v>
      </c>
      <c r="O6431" s="143">
        <f t="shared" si="6980"/>
        <v>939.84</v>
      </c>
      <c r="P6431" s="143">
        <f t="shared" si="6981"/>
        <v>27595.820000000003</v>
      </c>
      <c r="Q6431" s="143">
        <f t="shared" si="6982"/>
        <v>4263.7400000000007</v>
      </c>
      <c r="R6431" s="188">
        <f t="shared" si="6985"/>
        <v>35571.82</v>
      </c>
      <c r="T6431">
        <v>53958.34</v>
      </c>
      <c r="U6431" s="190">
        <f t="shared" si="6986"/>
        <v>0.65924600349084128</v>
      </c>
    </row>
    <row r="6432" spans="1:21" x14ac:dyDescent="0.2">
      <c r="A6432" s="178">
        <v>43003</v>
      </c>
      <c r="B6432" s="179">
        <v>0.91666666666666663</v>
      </c>
      <c r="C6432" t="s">
        <v>349</v>
      </c>
      <c r="D6432">
        <v>8.25</v>
      </c>
      <c r="E6432">
        <v>3.11</v>
      </c>
      <c r="F6432">
        <v>3.68</v>
      </c>
      <c r="G6432">
        <v>2.99</v>
      </c>
      <c r="H6432" s="184">
        <f t="shared" ref="H6432:L6432" si="7013">H6408</f>
        <v>0.875</v>
      </c>
      <c r="I6432" s="185">
        <f t="shared" si="7013"/>
        <v>337</v>
      </c>
      <c r="J6432" s="185">
        <f t="shared" si="7013"/>
        <v>173</v>
      </c>
      <c r="K6432" s="185">
        <f t="shared" si="7013"/>
        <v>2842</v>
      </c>
      <c r="L6432" s="185">
        <f t="shared" si="7013"/>
        <v>1426</v>
      </c>
      <c r="M6432" s="147"/>
      <c r="N6432" s="143">
        <f t="shared" si="6984"/>
        <v>2780.25</v>
      </c>
      <c r="O6432" s="143">
        <f t="shared" si="6980"/>
        <v>538.03</v>
      </c>
      <c r="P6432" s="143">
        <f t="shared" si="6981"/>
        <v>10458.560000000001</v>
      </c>
      <c r="Q6432" s="143">
        <f t="shared" si="6982"/>
        <v>4263.7400000000007</v>
      </c>
      <c r="R6432" s="188">
        <f t="shared" si="6985"/>
        <v>18040.580000000002</v>
      </c>
      <c r="T6432">
        <v>52769.52</v>
      </c>
      <c r="U6432" s="190">
        <f t="shared" si="6986"/>
        <v>0.34187500663261677</v>
      </c>
    </row>
    <row r="6433" spans="1:21" x14ac:dyDescent="0.2">
      <c r="A6433" s="178">
        <v>43003</v>
      </c>
      <c r="B6433" s="179">
        <v>0.95833333333333337</v>
      </c>
      <c r="C6433" t="s">
        <v>349</v>
      </c>
      <c r="D6433">
        <v>15</v>
      </c>
      <c r="E6433">
        <v>5</v>
      </c>
      <c r="F6433">
        <v>5</v>
      </c>
      <c r="G6433">
        <v>0.61</v>
      </c>
      <c r="H6433" s="184">
        <f t="shared" ref="H6433:L6433" si="7014">H6409</f>
        <v>0.91666666666666663</v>
      </c>
      <c r="I6433" s="185">
        <f t="shared" si="7014"/>
        <v>394</v>
      </c>
      <c r="J6433" s="185">
        <f t="shared" si="7014"/>
        <v>194</v>
      </c>
      <c r="K6433" s="185">
        <f t="shared" si="7014"/>
        <v>2842</v>
      </c>
      <c r="L6433" s="185">
        <f t="shared" si="7014"/>
        <v>1426</v>
      </c>
      <c r="M6433" s="147"/>
      <c r="N6433" s="143">
        <f t="shared" si="6984"/>
        <v>5910</v>
      </c>
      <c r="O6433" s="143">
        <f t="shared" si="6980"/>
        <v>970</v>
      </c>
      <c r="P6433" s="143">
        <f t="shared" si="6981"/>
        <v>14210</v>
      </c>
      <c r="Q6433" s="143">
        <f t="shared" si="6982"/>
        <v>869.86</v>
      </c>
      <c r="R6433" s="188">
        <f t="shared" si="6985"/>
        <v>21959.86</v>
      </c>
      <c r="T6433">
        <v>50087.01</v>
      </c>
      <c r="U6433" s="190">
        <f t="shared" si="6986"/>
        <v>0.43843423674122289</v>
      </c>
    </row>
    <row r="6434" spans="1:21" x14ac:dyDescent="0.2">
      <c r="A6434" s="178">
        <v>43003</v>
      </c>
      <c r="B6434" s="180">
        <v>1</v>
      </c>
      <c r="C6434" t="s">
        <v>349</v>
      </c>
      <c r="D6434">
        <v>15</v>
      </c>
      <c r="E6434">
        <v>8.61</v>
      </c>
      <c r="F6434">
        <v>5</v>
      </c>
      <c r="G6434">
        <v>0.61</v>
      </c>
      <c r="H6434" s="184">
        <f t="shared" ref="H6434:L6434" si="7015">H6410</f>
        <v>0.95833333333333337</v>
      </c>
      <c r="I6434" s="185">
        <f t="shared" si="7015"/>
        <v>389</v>
      </c>
      <c r="J6434" s="185">
        <f t="shared" si="7015"/>
        <v>265</v>
      </c>
      <c r="K6434" s="185">
        <f t="shared" si="7015"/>
        <v>2985</v>
      </c>
      <c r="L6434" s="185">
        <f t="shared" si="7015"/>
        <v>1111</v>
      </c>
      <c r="M6434" s="147"/>
      <c r="N6434" s="143">
        <f t="shared" si="6984"/>
        <v>5835</v>
      </c>
      <c r="O6434" s="143">
        <f t="shared" si="6980"/>
        <v>2281.6499999999996</v>
      </c>
      <c r="P6434" s="143">
        <f t="shared" si="6981"/>
        <v>14925</v>
      </c>
      <c r="Q6434" s="143">
        <f t="shared" si="6982"/>
        <v>677.71</v>
      </c>
      <c r="R6434" s="188">
        <f t="shared" si="6985"/>
        <v>23719.360000000001</v>
      </c>
      <c r="T6434">
        <v>46431.44</v>
      </c>
      <c r="U6434" s="190">
        <f t="shared" si="6986"/>
        <v>0.51084696059394241</v>
      </c>
    </row>
    <row r="6435" spans="1:21" x14ac:dyDescent="0.2">
      <c r="A6435" s="178">
        <v>43004</v>
      </c>
      <c r="B6435" s="179">
        <v>4.1666666666666664E-2</v>
      </c>
      <c r="C6435" t="s">
        <v>349</v>
      </c>
      <c r="D6435">
        <v>2.61</v>
      </c>
      <c r="E6435">
        <v>2.7</v>
      </c>
      <c r="F6435">
        <v>1.95</v>
      </c>
      <c r="G6435">
        <v>0.76</v>
      </c>
      <c r="H6435" s="184">
        <f t="shared" ref="H6435:L6435" si="7016">H6411</f>
        <v>1</v>
      </c>
      <c r="I6435" s="185">
        <f t="shared" si="7016"/>
        <v>362</v>
      </c>
      <c r="J6435" s="185">
        <f t="shared" si="7016"/>
        <v>243</v>
      </c>
      <c r="K6435" s="185">
        <f t="shared" si="7016"/>
        <v>2985</v>
      </c>
      <c r="L6435" s="185">
        <f t="shared" si="7016"/>
        <v>1111</v>
      </c>
      <c r="M6435" s="147"/>
      <c r="N6435" s="143">
        <f t="shared" si="6984"/>
        <v>944.81999999999994</v>
      </c>
      <c r="O6435" s="143">
        <f t="shared" si="6980"/>
        <v>656.1</v>
      </c>
      <c r="P6435" s="143">
        <f t="shared" si="6981"/>
        <v>5820.75</v>
      </c>
      <c r="Q6435" s="143">
        <f t="shared" si="6982"/>
        <v>844.36</v>
      </c>
      <c r="R6435" s="188">
        <f t="shared" si="6985"/>
        <v>8266.0300000000007</v>
      </c>
      <c r="T6435">
        <v>42890.559999999998</v>
      </c>
      <c r="U6435" s="190">
        <f t="shared" si="6986"/>
        <v>0.19272376019338525</v>
      </c>
    </row>
    <row r="6436" spans="1:21" x14ac:dyDescent="0.2">
      <c r="A6436" s="178">
        <v>43004</v>
      </c>
      <c r="B6436" s="179">
        <v>8.3333333333333329E-2</v>
      </c>
      <c r="C6436" t="s">
        <v>349</v>
      </c>
      <c r="D6436">
        <v>2</v>
      </c>
      <c r="E6436">
        <v>1.95</v>
      </c>
      <c r="F6436">
        <v>1.95</v>
      </c>
      <c r="G6436">
        <v>0.75</v>
      </c>
      <c r="H6436" s="184">
        <f t="shared" ref="H6436:L6436" si="7017">H6412</f>
        <v>4.1666666666666664E-2</v>
      </c>
      <c r="I6436" s="185">
        <f t="shared" si="7017"/>
        <v>294</v>
      </c>
      <c r="J6436" s="185">
        <f t="shared" si="7017"/>
        <v>212</v>
      </c>
      <c r="K6436" s="185">
        <f t="shared" si="7017"/>
        <v>2985</v>
      </c>
      <c r="L6436" s="185">
        <f t="shared" si="7017"/>
        <v>1111</v>
      </c>
      <c r="M6436" s="147"/>
      <c r="N6436" s="143">
        <f t="shared" si="6984"/>
        <v>588</v>
      </c>
      <c r="O6436" s="143">
        <f t="shared" si="6980"/>
        <v>413.4</v>
      </c>
      <c r="P6436" s="143">
        <f t="shared" si="6981"/>
        <v>5820.75</v>
      </c>
      <c r="Q6436" s="143">
        <f t="shared" si="6982"/>
        <v>833.25</v>
      </c>
      <c r="R6436" s="188">
        <f t="shared" si="6985"/>
        <v>7655.4</v>
      </c>
      <c r="T6436">
        <v>39821</v>
      </c>
      <c r="U6436" s="190">
        <f t="shared" si="6986"/>
        <v>0.19224529770723989</v>
      </c>
    </row>
    <row r="6437" spans="1:21" x14ac:dyDescent="0.2">
      <c r="A6437" s="178">
        <v>43004</v>
      </c>
      <c r="B6437" s="179">
        <v>0.125</v>
      </c>
      <c r="C6437" t="s">
        <v>349</v>
      </c>
      <c r="D6437">
        <v>2</v>
      </c>
      <c r="E6437">
        <v>1.95</v>
      </c>
      <c r="F6437">
        <v>1.95</v>
      </c>
      <c r="G6437">
        <v>1.97</v>
      </c>
      <c r="H6437" s="184">
        <f t="shared" ref="H6437:L6437" si="7018">H6413</f>
        <v>8.3333333333333329E-2</v>
      </c>
      <c r="I6437" s="185">
        <f t="shared" si="7018"/>
        <v>236</v>
      </c>
      <c r="J6437" s="185">
        <f t="shared" si="7018"/>
        <v>179</v>
      </c>
      <c r="K6437" s="185">
        <f t="shared" si="7018"/>
        <v>2985</v>
      </c>
      <c r="L6437" s="185">
        <f t="shared" si="7018"/>
        <v>1111</v>
      </c>
      <c r="M6437" s="147"/>
      <c r="N6437" s="143">
        <f t="shared" si="6984"/>
        <v>472</v>
      </c>
      <c r="O6437" s="143">
        <f t="shared" si="6980"/>
        <v>349.05</v>
      </c>
      <c r="P6437" s="143">
        <f t="shared" si="6981"/>
        <v>5820.75</v>
      </c>
      <c r="Q6437" s="143">
        <f t="shared" si="6982"/>
        <v>2188.67</v>
      </c>
      <c r="R6437" s="188">
        <f t="shared" si="6985"/>
        <v>8830.4700000000012</v>
      </c>
      <c r="T6437">
        <v>37898.18</v>
      </c>
      <c r="U6437" s="190">
        <f t="shared" si="6986"/>
        <v>0.23300512056251782</v>
      </c>
    </row>
    <row r="6438" spans="1:21" x14ac:dyDescent="0.2">
      <c r="A6438" s="178">
        <v>43004</v>
      </c>
      <c r="B6438" s="179">
        <v>0.16666666666666666</v>
      </c>
      <c r="C6438" t="s">
        <v>349</v>
      </c>
      <c r="D6438">
        <v>2</v>
      </c>
      <c r="E6438">
        <v>1.95</v>
      </c>
      <c r="F6438">
        <v>1.95</v>
      </c>
      <c r="G6438">
        <v>1.94</v>
      </c>
      <c r="H6438" s="184">
        <f t="shared" ref="H6438:L6438" si="7019">H6414</f>
        <v>0.125</v>
      </c>
      <c r="I6438" s="185">
        <f t="shared" si="7019"/>
        <v>201</v>
      </c>
      <c r="J6438" s="185">
        <f t="shared" si="7019"/>
        <v>205</v>
      </c>
      <c r="K6438" s="185">
        <f t="shared" si="7019"/>
        <v>2985</v>
      </c>
      <c r="L6438" s="185">
        <f t="shared" si="7019"/>
        <v>1717</v>
      </c>
      <c r="M6438" s="147"/>
      <c r="N6438" s="143">
        <f t="shared" si="6984"/>
        <v>402</v>
      </c>
      <c r="O6438" s="143">
        <f t="shared" si="6980"/>
        <v>399.75</v>
      </c>
      <c r="P6438" s="143">
        <f t="shared" si="6981"/>
        <v>5820.75</v>
      </c>
      <c r="Q6438" s="143">
        <f t="shared" si="6982"/>
        <v>3330.98</v>
      </c>
      <c r="R6438" s="188">
        <f t="shared" si="6985"/>
        <v>9953.48</v>
      </c>
      <c r="T6438">
        <v>36645.199999999997</v>
      </c>
      <c r="U6438" s="190">
        <f t="shared" si="6986"/>
        <v>0.27161756519271285</v>
      </c>
    </row>
    <row r="6439" spans="1:21" x14ac:dyDescent="0.2">
      <c r="A6439" s="178">
        <v>43004</v>
      </c>
      <c r="B6439" s="179">
        <v>0.20833333333333334</v>
      </c>
      <c r="C6439" t="s">
        <v>349</v>
      </c>
      <c r="D6439">
        <v>2</v>
      </c>
      <c r="E6439">
        <v>2.11</v>
      </c>
      <c r="F6439">
        <v>2</v>
      </c>
      <c r="G6439">
        <v>2</v>
      </c>
      <c r="H6439" s="184">
        <f t="shared" ref="H6439:L6439" si="7020">H6415</f>
        <v>0.16666666666666666</v>
      </c>
      <c r="I6439" s="185">
        <f t="shared" si="7020"/>
        <v>185</v>
      </c>
      <c r="J6439" s="185">
        <f t="shared" si="7020"/>
        <v>205</v>
      </c>
      <c r="K6439" s="185">
        <f t="shared" si="7020"/>
        <v>2985</v>
      </c>
      <c r="L6439" s="185">
        <f t="shared" si="7020"/>
        <v>1717</v>
      </c>
      <c r="M6439" s="147"/>
      <c r="N6439" s="143">
        <f t="shared" si="6984"/>
        <v>370</v>
      </c>
      <c r="O6439" s="143">
        <f t="shared" si="6980"/>
        <v>432.54999999999995</v>
      </c>
      <c r="P6439" s="143">
        <f t="shared" si="6981"/>
        <v>5970</v>
      </c>
      <c r="Q6439" s="143">
        <f t="shared" si="6982"/>
        <v>3434</v>
      </c>
      <c r="R6439" s="188">
        <f t="shared" si="6985"/>
        <v>10206.549999999999</v>
      </c>
      <c r="T6439">
        <v>35866.120000000003</v>
      </c>
      <c r="U6439" s="190">
        <f t="shared" si="6986"/>
        <v>0.2845735752849764</v>
      </c>
    </row>
    <row r="6440" spans="1:21" x14ac:dyDescent="0.2">
      <c r="A6440" s="178">
        <v>43004</v>
      </c>
      <c r="B6440" s="179">
        <v>0.25</v>
      </c>
      <c r="C6440" t="s">
        <v>349</v>
      </c>
      <c r="D6440">
        <v>2.11</v>
      </c>
      <c r="E6440">
        <v>5.98</v>
      </c>
      <c r="F6440">
        <v>2.11</v>
      </c>
      <c r="G6440">
        <v>2.83</v>
      </c>
      <c r="H6440" s="184">
        <f t="shared" ref="H6440:L6440" si="7021">H6416</f>
        <v>0.20833333333333334</v>
      </c>
      <c r="I6440" s="185">
        <f t="shared" si="7021"/>
        <v>207</v>
      </c>
      <c r="J6440" s="185">
        <f t="shared" si="7021"/>
        <v>283</v>
      </c>
      <c r="K6440" s="185">
        <f t="shared" si="7021"/>
        <v>2985</v>
      </c>
      <c r="L6440" s="185">
        <f t="shared" si="7021"/>
        <v>1717</v>
      </c>
      <c r="M6440" s="147"/>
      <c r="N6440" s="143">
        <f t="shared" si="6984"/>
        <v>436.77</v>
      </c>
      <c r="O6440" s="143">
        <f t="shared" si="6980"/>
        <v>1692.3400000000001</v>
      </c>
      <c r="P6440" s="143">
        <f t="shared" si="6981"/>
        <v>6298.3499999999995</v>
      </c>
      <c r="Q6440" s="143">
        <f t="shared" si="6982"/>
        <v>4859.1099999999997</v>
      </c>
      <c r="R6440" s="188">
        <f t="shared" si="6985"/>
        <v>13286.57</v>
      </c>
      <c r="T6440">
        <v>35972.46</v>
      </c>
      <c r="U6440" s="190">
        <f t="shared" si="6986"/>
        <v>0.36935394465655114</v>
      </c>
    </row>
    <row r="6441" spans="1:21" x14ac:dyDescent="0.2">
      <c r="A6441" s="178">
        <v>43004</v>
      </c>
      <c r="B6441" s="179">
        <v>0.29166666666666669</v>
      </c>
      <c r="C6441" t="s">
        <v>349</v>
      </c>
      <c r="D6441">
        <v>3.11</v>
      </c>
      <c r="E6441">
        <v>25</v>
      </c>
      <c r="F6441">
        <v>4.2699999999999996</v>
      </c>
      <c r="G6441">
        <v>4.59</v>
      </c>
      <c r="H6441" s="184">
        <f t="shared" ref="H6441:L6441" si="7022">H6417</f>
        <v>0.25</v>
      </c>
      <c r="I6441" s="185">
        <f t="shared" si="7022"/>
        <v>327</v>
      </c>
      <c r="J6441" s="185">
        <f t="shared" si="7022"/>
        <v>438</v>
      </c>
      <c r="K6441" s="185">
        <f t="shared" si="7022"/>
        <v>2985</v>
      </c>
      <c r="L6441" s="185">
        <f t="shared" si="7022"/>
        <v>1717</v>
      </c>
      <c r="M6441" s="147"/>
      <c r="N6441" s="143">
        <f t="shared" si="6984"/>
        <v>1016.9699999999999</v>
      </c>
      <c r="O6441" s="143">
        <f t="shared" si="6980"/>
        <v>10950</v>
      </c>
      <c r="P6441" s="143">
        <f t="shared" si="6981"/>
        <v>12745.949999999999</v>
      </c>
      <c r="Q6441" s="143">
        <f t="shared" si="6982"/>
        <v>7881.03</v>
      </c>
      <c r="R6441" s="188">
        <f t="shared" si="6985"/>
        <v>32593.949999999997</v>
      </c>
      <c r="T6441">
        <v>37745.629999999997</v>
      </c>
      <c r="U6441" s="190">
        <f t="shared" si="6986"/>
        <v>0.86351585600770209</v>
      </c>
    </row>
    <row r="6442" spans="1:21" x14ac:dyDescent="0.2">
      <c r="A6442" s="178">
        <v>43004</v>
      </c>
      <c r="B6442" s="179">
        <v>0.33333333333333331</v>
      </c>
      <c r="C6442" t="s">
        <v>349</v>
      </c>
      <c r="D6442">
        <v>3.46</v>
      </c>
      <c r="E6442">
        <v>4.07</v>
      </c>
      <c r="F6442">
        <v>4.74</v>
      </c>
      <c r="G6442">
        <v>4.53</v>
      </c>
      <c r="H6442" s="184">
        <f t="shared" ref="H6442:L6442" si="7023">H6418</f>
        <v>0.29166666666666669</v>
      </c>
      <c r="I6442" s="185">
        <f t="shared" si="7023"/>
        <v>249</v>
      </c>
      <c r="J6442" s="185">
        <f t="shared" si="7023"/>
        <v>556</v>
      </c>
      <c r="K6442" s="185">
        <f t="shared" si="7023"/>
        <v>2872</v>
      </c>
      <c r="L6442" s="185">
        <f t="shared" si="7023"/>
        <v>2219</v>
      </c>
      <c r="M6442" s="147"/>
      <c r="N6442" s="143">
        <f t="shared" si="6984"/>
        <v>861.54</v>
      </c>
      <c r="O6442" s="143">
        <f t="shared" si="6980"/>
        <v>2262.92</v>
      </c>
      <c r="P6442" s="143">
        <f t="shared" si="6981"/>
        <v>13613.28</v>
      </c>
      <c r="Q6442" s="143">
        <f t="shared" si="6982"/>
        <v>10052.07</v>
      </c>
      <c r="R6442" s="188">
        <f t="shared" si="6985"/>
        <v>26789.81</v>
      </c>
      <c r="T6442">
        <v>40903.01</v>
      </c>
      <c r="U6442" s="190">
        <f t="shared" si="6986"/>
        <v>0.65495937829514261</v>
      </c>
    </row>
    <row r="6443" spans="1:21" x14ac:dyDescent="0.2">
      <c r="A6443" s="178">
        <v>43004</v>
      </c>
      <c r="B6443" s="179">
        <v>0.375</v>
      </c>
      <c r="C6443" t="s">
        <v>349</v>
      </c>
      <c r="D6443">
        <v>5.0999999999999996</v>
      </c>
      <c r="E6443">
        <v>8.4600000000000009</v>
      </c>
      <c r="F6443">
        <v>8.11</v>
      </c>
      <c r="G6443">
        <v>4.91</v>
      </c>
      <c r="H6443" s="184">
        <f t="shared" ref="H6443:L6443" si="7024">H6419</f>
        <v>0.33333333333333331</v>
      </c>
      <c r="I6443" s="185">
        <f t="shared" si="7024"/>
        <v>256</v>
      </c>
      <c r="J6443" s="185">
        <f t="shared" si="7024"/>
        <v>306</v>
      </c>
      <c r="K6443" s="185">
        <f t="shared" si="7024"/>
        <v>2872</v>
      </c>
      <c r="L6443" s="185">
        <f t="shared" si="7024"/>
        <v>2219</v>
      </c>
      <c r="M6443" s="147"/>
      <c r="N6443" s="143">
        <f t="shared" si="6984"/>
        <v>1305.5999999999999</v>
      </c>
      <c r="O6443" s="143">
        <f t="shared" si="6980"/>
        <v>2588.7600000000002</v>
      </c>
      <c r="P6443" s="143">
        <f t="shared" si="6981"/>
        <v>23291.919999999998</v>
      </c>
      <c r="Q6443" s="143">
        <f t="shared" si="6982"/>
        <v>10895.29</v>
      </c>
      <c r="R6443" s="188">
        <f t="shared" si="6985"/>
        <v>38081.57</v>
      </c>
      <c r="T6443">
        <v>41799.53</v>
      </c>
      <c r="U6443" s="190">
        <f t="shared" si="6986"/>
        <v>0.91105258839034797</v>
      </c>
    </row>
    <row r="6444" spans="1:21" x14ac:dyDescent="0.2">
      <c r="A6444" s="178">
        <v>43004</v>
      </c>
      <c r="B6444" s="179">
        <v>0.41666666666666669</v>
      </c>
      <c r="C6444" t="s">
        <v>349</v>
      </c>
      <c r="D6444">
        <v>4.74</v>
      </c>
      <c r="E6444">
        <v>6.8</v>
      </c>
      <c r="F6444">
        <v>7</v>
      </c>
      <c r="G6444">
        <v>6.52</v>
      </c>
      <c r="H6444" s="184">
        <f t="shared" ref="H6444:L6444" si="7025">H6420</f>
        <v>0.375</v>
      </c>
      <c r="I6444" s="185">
        <f t="shared" si="7025"/>
        <v>156</v>
      </c>
      <c r="J6444" s="185">
        <f t="shared" si="7025"/>
        <v>343</v>
      </c>
      <c r="K6444" s="185">
        <f t="shared" si="7025"/>
        <v>2872</v>
      </c>
      <c r="L6444" s="185">
        <f t="shared" si="7025"/>
        <v>2219</v>
      </c>
      <c r="M6444" s="147"/>
      <c r="N6444" s="143">
        <f t="shared" si="6984"/>
        <v>739.44</v>
      </c>
      <c r="O6444" s="143">
        <f t="shared" si="6980"/>
        <v>2332.4</v>
      </c>
      <c r="P6444" s="143">
        <f t="shared" si="6981"/>
        <v>20104</v>
      </c>
      <c r="Q6444" s="143">
        <f t="shared" si="6982"/>
        <v>14467.88</v>
      </c>
      <c r="R6444" s="188">
        <f t="shared" si="6985"/>
        <v>37643.72</v>
      </c>
      <c r="T6444">
        <v>42574.29</v>
      </c>
      <c r="U6444" s="190">
        <f t="shared" si="6986"/>
        <v>0.88418902581816394</v>
      </c>
    </row>
    <row r="6445" spans="1:21" x14ac:dyDescent="0.2">
      <c r="A6445" s="178">
        <v>43004</v>
      </c>
      <c r="B6445" s="179">
        <v>0.45833333333333331</v>
      </c>
      <c r="C6445" t="s">
        <v>349</v>
      </c>
      <c r="D6445">
        <v>3.5</v>
      </c>
      <c r="E6445">
        <v>7.23</v>
      </c>
      <c r="F6445">
        <v>7</v>
      </c>
      <c r="G6445">
        <v>7.23</v>
      </c>
      <c r="H6445" s="184">
        <f t="shared" ref="H6445:L6445" si="7026">H6421</f>
        <v>0.41666666666666669</v>
      </c>
      <c r="I6445" s="185">
        <f t="shared" si="7026"/>
        <v>196</v>
      </c>
      <c r="J6445" s="185">
        <f t="shared" si="7026"/>
        <v>315</v>
      </c>
      <c r="K6445" s="185">
        <f t="shared" si="7026"/>
        <v>2872</v>
      </c>
      <c r="L6445" s="185">
        <f t="shared" si="7026"/>
        <v>2219</v>
      </c>
      <c r="M6445" s="147"/>
      <c r="N6445" s="143">
        <f t="shared" si="6984"/>
        <v>686</v>
      </c>
      <c r="O6445" s="143">
        <f t="shared" si="6980"/>
        <v>2277.4500000000003</v>
      </c>
      <c r="P6445" s="143">
        <f t="shared" si="6981"/>
        <v>20104</v>
      </c>
      <c r="Q6445" s="143">
        <f t="shared" si="6982"/>
        <v>16043.37</v>
      </c>
      <c r="R6445" s="188">
        <f t="shared" si="6985"/>
        <v>39110.82</v>
      </c>
      <c r="T6445">
        <v>44837.17</v>
      </c>
      <c r="U6445" s="190">
        <f t="shared" si="6986"/>
        <v>0.87228565049935136</v>
      </c>
    </row>
    <row r="6446" spans="1:21" x14ac:dyDescent="0.2">
      <c r="A6446" s="178">
        <v>43004</v>
      </c>
      <c r="B6446" s="179">
        <v>0.5</v>
      </c>
      <c r="C6446" t="s">
        <v>349</v>
      </c>
      <c r="D6446">
        <v>2.11</v>
      </c>
      <c r="E6446">
        <v>6.02</v>
      </c>
      <c r="F6446">
        <v>6.84</v>
      </c>
      <c r="G6446">
        <v>10.53</v>
      </c>
      <c r="H6446" s="184">
        <f t="shared" ref="H6446:L6446" si="7027">H6422</f>
        <v>0.45833333333333331</v>
      </c>
      <c r="I6446" s="185">
        <f t="shared" si="7027"/>
        <v>226</v>
      </c>
      <c r="J6446" s="185">
        <f t="shared" si="7027"/>
        <v>326</v>
      </c>
      <c r="K6446" s="185">
        <f t="shared" si="7027"/>
        <v>2842</v>
      </c>
      <c r="L6446" s="185">
        <f t="shared" si="7027"/>
        <v>1635</v>
      </c>
      <c r="M6446" s="147"/>
      <c r="N6446" s="143">
        <f t="shared" si="6984"/>
        <v>476.85999999999996</v>
      </c>
      <c r="O6446" s="143">
        <f t="shared" si="6980"/>
        <v>1962.5199999999998</v>
      </c>
      <c r="P6446" s="143">
        <f t="shared" si="6981"/>
        <v>19439.28</v>
      </c>
      <c r="Q6446" s="143">
        <f t="shared" si="6982"/>
        <v>17216.55</v>
      </c>
      <c r="R6446" s="188">
        <f t="shared" si="6985"/>
        <v>39095.21</v>
      </c>
      <c r="T6446">
        <v>47231.14</v>
      </c>
      <c r="U6446" s="190">
        <f t="shared" si="6986"/>
        <v>0.82774224801688034</v>
      </c>
    </row>
    <row r="6447" spans="1:21" x14ac:dyDescent="0.2">
      <c r="A6447" s="178">
        <v>43004</v>
      </c>
      <c r="B6447" s="179">
        <v>0.54166666666666663</v>
      </c>
      <c r="C6447" t="s">
        <v>349</v>
      </c>
      <c r="D6447">
        <v>2.61</v>
      </c>
      <c r="E6447">
        <v>4.45</v>
      </c>
      <c r="F6447">
        <v>5</v>
      </c>
      <c r="G6447">
        <v>8.5</v>
      </c>
      <c r="H6447" s="184">
        <f t="shared" ref="H6447:L6447" si="7028">H6423</f>
        <v>0.5</v>
      </c>
      <c r="I6447" s="185">
        <f t="shared" si="7028"/>
        <v>222</v>
      </c>
      <c r="J6447" s="185">
        <f t="shared" si="7028"/>
        <v>319</v>
      </c>
      <c r="K6447" s="185">
        <f t="shared" si="7028"/>
        <v>2842</v>
      </c>
      <c r="L6447" s="185">
        <f t="shared" si="7028"/>
        <v>1635</v>
      </c>
      <c r="M6447" s="147"/>
      <c r="N6447" s="143">
        <f t="shared" si="6984"/>
        <v>579.41999999999996</v>
      </c>
      <c r="O6447" s="143">
        <f t="shared" si="6980"/>
        <v>1419.55</v>
      </c>
      <c r="P6447" s="143">
        <f t="shared" si="6981"/>
        <v>14210</v>
      </c>
      <c r="Q6447" s="143">
        <f t="shared" si="6982"/>
        <v>13897.5</v>
      </c>
      <c r="R6447" s="188">
        <f t="shared" si="6985"/>
        <v>30106.47</v>
      </c>
      <c r="T6447">
        <v>49690.46</v>
      </c>
      <c r="U6447" s="190">
        <f t="shared" si="6986"/>
        <v>0.60588028366008284</v>
      </c>
    </row>
    <row r="6448" spans="1:21" x14ac:dyDescent="0.2">
      <c r="A6448" s="178">
        <v>43004</v>
      </c>
      <c r="B6448" s="179">
        <v>0.58333333333333337</v>
      </c>
      <c r="C6448" t="s">
        <v>349</v>
      </c>
      <c r="D6448">
        <v>2</v>
      </c>
      <c r="E6448">
        <v>8.67</v>
      </c>
      <c r="F6448">
        <v>11.09</v>
      </c>
      <c r="G6448">
        <v>13.96</v>
      </c>
      <c r="H6448" s="184">
        <f t="shared" ref="H6448:L6448" si="7029">H6424</f>
        <v>0.54166666666666663</v>
      </c>
      <c r="I6448" s="185">
        <f t="shared" si="7029"/>
        <v>195</v>
      </c>
      <c r="J6448" s="185">
        <f t="shared" si="7029"/>
        <v>299</v>
      </c>
      <c r="K6448" s="185">
        <f t="shared" si="7029"/>
        <v>2842</v>
      </c>
      <c r="L6448" s="185">
        <f t="shared" si="7029"/>
        <v>1635</v>
      </c>
      <c r="M6448" s="147"/>
      <c r="N6448" s="143">
        <f t="shared" si="6984"/>
        <v>390</v>
      </c>
      <c r="O6448" s="143">
        <f t="shared" si="6980"/>
        <v>2592.33</v>
      </c>
      <c r="P6448" s="143">
        <f t="shared" si="6981"/>
        <v>31517.78</v>
      </c>
      <c r="Q6448" s="143">
        <f t="shared" si="6982"/>
        <v>22824.600000000002</v>
      </c>
      <c r="R6448" s="188">
        <f t="shared" si="6985"/>
        <v>57324.710000000006</v>
      </c>
      <c r="T6448">
        <v>51617.73</v>
      </c>
      <c r="U6448" s="190">
        <f t="shared" si="6986"/>
        <v>1.1105623978427568</v>
      </c>
    </row>
    <row r="6449" spans="1:21" x14ac:dyDescent="0.2">
      <c r="A6449" s="178">
        <v>43004</v>
      </c>
      <c r="B6449" s="179">
        <v>0.625</v>
      </c>
      <c r="C6449" t="s">
        <v>349</v>
      </c>
      <c r="D6449">
        <v>2.11</v>
      </c>
      <c r="E6449">
        <v>10.65</v>
      </c>
      <c r="F6449">
        <v>15.85</v>
      </c>
      <c r="G6449">
        <v>3.99</v>
      </c>
      <c r="H6449" s="184">
        <f t="shared" ref="H6449:L6449" si="7030">H6425</f>
        <v>0.58333333333333337</v>
      </c>
      <c r="I6449" s="185">
        <f t="shared" si="7030"/>
        <v>205</v>
      </c>
      <c r="J6449" s="185">
        <f t="shared" si="7030"/>
        <v>237</v>
      </c>
      <c r="K6449" s="185">
        <f t="shared" si="7030"/>
        <v>2842</v>
      </c>
      <c r="L6449" s="185">
        <f t="shared" si="7030"/>
        <v>1635</v>
      </c>
      <c r="M6449" s="147"/>
      <c r="N6449" s="143">
        <f t="shared" si="6984"/>
        <v>432.54999999999995</v>
      </c>
      <c r="O6449" s="143">
        <f t="shared" si="6980"/>
        <v>2524.0500000000002</v>
      </c>
      <c r="P6449" s="143">
        <f t="shared" si="6981"/>
        <v>45045.7</v>
      </c>
      <c r="Q6449" s="143">
        <f t="shared" si="6982"/>
        <v>6523.6500000000005</v>
      </c>
      <c r="R6449" s="188">
        <f t="shared" si="6985"/>
        <v>54525.95</v>
      </c>
      <c r="T6449">
        <v>53323.91</v>
      </c>
      <c r="U6449" s="190">
        <f t="shared" si="6986"/>
        <v>1.0225422329307807</v>
      </c>
    </row>
    <row r="6450" spans="1:21" x14ac:dyDescent="0.2">
      <c r="A6450" s="178">
        <v>43004</v>
      </c>
      <c r="B6450" s="179">
        <v>0.66666666666666663</v>
      </c>
      <c r="C6450" t="s">
        <v>349</v>
      </c>
      <c r="D6450">
        <v>2.11</v>
      </c>
      <c r="E6450">
        <v>15</v>
      </c>
      <c r="F6450">
        <v>21.4</v>
      </c>
      <c r="G6450">
        <v>4.6100000000000003</v>
      </c>
      <c r="H6450" s="184">
        <f t="shared" ref="H6450:L6450" si="7031">H6426</f>
        <v>0.625</v>
      </c>
      <c r="I6450" s="185">
        <f t="shared" si="7031"/>
        <v>212</v>
      </c>
      <c r="J6450" s="185">
        <f t="shared" si="7031"/>
        <v>213</v>
      </c>
      <c r="K6450" s="185">
        <f t="shared" si="7031"/>
        <v>2842</v>
      </c>
      <c r="L6450" s="185">
        <f t="shared" si="7031"/>
        <v>1380</v>
      </c>
      <c r="M6450" s="147"/>
      <c r="N6450" s="143">
        <f t="shared" si="6984"/>
        <v>447.32</v>
      </c>
      <c r="O6450" s="143">
        <f t="shared" si="6980"/>
        <v>3195</v>
      </c>
      <c r="P6450" s="143">
        <f t="shared" si="6981"/>
        <v>60818.799999999996</v>
      </c>
      <c r="Q6450" s="143">
        <f t="shared" si="6982"/>
        <v>6361.8</v>
      </c>
      <c r="R6450" s="188">
        <f t="shared" si="6985"/>
        <v>70822.92</v>
      </c>
      <c r="T6450">
        <v>54456.7</v>
      </c>
      <c r="U6450" s="190">
        <f t="shared" si="6986"/>
        <v>1.3005363894617192</v>
      </c>
    </row>
    <row r="6451" spans="1:21" x14ac:dyDescent="0.2">
      <c r="A6451" s="178">
        <v>43004</v>
      </c>
      <c r="B6451" s="179">
        <v>0.70833333333333337</v>
      </c>
      <c r="C6451" t="s">
        <v>349</v>
      </c>
      <c r="D6451">
        <v>2.61</v>
      </c>
      <c r="E6451">
        <v>12.09</v>
      </c>
      <c r="F6451">
        <v>16.829999999999998</v>
      </c>
      <c r="G6451">
        <v>3.39</v>
      </c>
      <c r="H6451" s="184">
        <f t="shared" ref="H6451:L6451" si="7032">H6427</f>
        <v>0.66666666666666663</v>
      </c>
      <c r="I6451" s="185">
        <f t="shared" si="7032"/>
        <v>191</v>
      </c>
      <c r="J6451" s="185">
        <f t="shared" si="7032"/>
        <v>237</v>
      </c>
      <c r="K6451" s="185">
        <f t="shared" si="7032"/>
        <v>2842</v>
      </c>
      <c r="L6451" s="185">
        <f t="shared" si="7032"/>
        <v>1380</v>
      </c>
      <c r="M6451" s="147"/>
      <c r="N6451" s="143">
        <f t="shared" si="6984"/>
        <v>498.51</v>
      </c>
      <c r="O6451" s="143">
        <f t="shared" si="6980"/>
        <v>2865.33</v>
      </c>
      <c r="P6451" s="143">
        <f t="shared" si="6981"/>
        <v>47830.859999999993</v>
      </c>
      <c r="Q6451" s="143">
        <f t="shared" si="6982"/>
        <v>4678.2</v>
      </c>
      <c r="R6451" s="188">
        <f t="shared" si="6985"/>
        <v>55872.899999999994</v>
      </c>
      <c r="T6451">
        <v>54767.44</v>
      </c>
      <c r="U6451" s="190">
        <f t="shared" si="6986"/>
        <v>1.0201846206432141</v>
      </c>
    </row>
    <row r="6452" spans="1:21" x14ac:dyDescent="0.2">
      <c r="A6452" s="178">
        <v>43004</v>
      </c>
      <c r="B6452" s="179">
        <v>0.75</v>
      </c>
      <c r="C6452" t="s">
        <v>349</v>
      </c>
      <c r="D6452">
        <v>4.8</v>
      </c>
      <c r="E6452">
        <v>5.12</v>
      </c>
      <c r="F6452">
        <v>9.6999999999999993</v>
      </c>
      <c r="G6452">
        <v>1</v>
      </c>
      <c r="H6452" s="184">
        <f t="shared" ref="H6452:L6452" si="7033">H6428</f>
        <v>0.70833333333333337</v>
      </c>
      <c r="I6452" s="185">
        <f t="shared" si="7033"/>
        <v>218</v>
      </c>
      <c r="J6452" s="185">
        <f t="shared" si="7033"/>
        <v>258</v>
      </c>
      <c r="K6452" s="185">
        <f t="shared" si="7033"/>
        <v>2842</v>
      </c>
      <c r="L6452" s="185">
        <f t="shared" si="7033"/>
        <v>1380</v>
      </c>
      <c r="M6452" s="147"/>
      <c r="N6452" s="143">
        <f t="shared" si="6984"/>
        <v>1046.3999999999999</v>
      </c>
      <c r="O6452" s="143">
        <f t="shared" si="6980"/>
        <v>1320.96</v>
      </c>
      <c r="P6452" s="143">
        <f t="shared" si="6981"/>
        <v>27567.399999999998</v>
      </c>
      <c r="Q6452" s="143">
        <f t="shared" si="6982"/>
        <v>1380</v>
      </c>
      <c r="R6452" s="188">
        <f t="shared" si="6985"/>
        <v>31314.76</v>
      </c>
      <c r="T6452">
        <v>54448.88</v>
      </c>
      <c r="U6452" s="190">
        <f t="shared" si="6986"/>
        <v>0.57512220637045242</v>
      </c>
    </row>
    <row r="6453" spans="1:21" x14ac:dyDescent="0.2">
      <c r="A6453" s="178">
        <v>43004</v>
      </c>
      <c r="B6453" s="179">
        <v>0.79166666666666663</v>
      </c>
      <c r="C6453" t="s">
        <v>349</v>
      </c>
      <c r="D6453">
        <v>8.11</v>
      </c>
      <c r="E6453">
        <v>4.71</v>
      </c>
      <c r="F6453">
        <v>8</v>
      </c>
      <c r="G6453">
        <v>4.6100000000000003</v>
      </c>
      <c r="H6453" s="184">
        <f t="shared" ref="H6453:L6453" si="7034">H6429</f>
        <v>0.75</v>
      </c>
      <c r="I6453" s="185">
        <f t="shared" si="7034"/>
        <v>240</v>
      </c>
      <c r="J6453" s="185">
        <f t="shared" si="7034"/>
        <v>365</v>
      </c>
      <c r="K6453" s="185">
        <f t="shared" si="7034"/>
        <v>2842</v>
      </c>
      <c r="L6453" s="185">
        <f t="shared" si="7034"/>
        <v>1380</v>
      </c>
      <c r="M6453" s="147"/>
      <c r="N6453" s="143">
        <f t="shared" si="6984"/>
        <v>1946.3999999999999</v>
      </c>
      <c r="O6453" s="143">
        <f t="shared" si="6980"/>
        <v>1719.15</v>
      </c>
      <c r="P6453" s="143">
        <f t="shared" si="6981"/>
        <v>22736</v>
      </c>
      <c r="Q6453" s="143">
        <f t="shared" si="6982"/>
        <v>6361.8</v>
      </c>
      <c r="R6453" s="188">
        <f t="shared" si="6985"/>
        <v>32763.35</v>
      </c>
      <c r="T6453">
        <v>53384.41</v>
      </c>
      <c r="U6453" s="190">
        <f t="shared" si="6986"/>
        <v>0.61372505568573288</v>
      </c>
    </row>
    <row r="6454" spans="1:21" x14ac:dyDescent="0.2">
      <c r="A6454" s="178">
        <v>43004</v>
      </c>
      <c r="B6454" s="179">
        <v>0.83333333333333337</v>
      </c>
      <c r="C6454" t="s">
        <v>349</v>
      </c>
      <c r="D6454">
        <v>4.8</v>
      </c>
      <c r="E6454">
        <v>4.4400000000000004</v>
      </c>
      <c r="F6454">
        <v>6.53</v>
      </c>
      <c r="G6454">
        <v>2.99</v>
      </c>
      <c r="H6454" s="184">
        <f t="shared" ref="H6454:L6454" si="7035">H6430</f>
        <v>0.79166666666666663</v>
      </c>
      <c r="I6454" s="185">
        <f t="shared" si="7035"/>
        <v>320</v>
      </c>
      <c r="J6454" s="185">
        <f t="shared" si="7035"/>
        <v>214</v>
      </c>
      <c r="K6454" s="185">
        <f t="shared" si="7035"/>
        <v>2842</v>
      </c>
      <c r="L6454" s="185">
        <f t="shared" si="7035"/>
        <v>1426</v>
      </c>
      <c r="M6454" s="147"/>
      <c r="N6454" s="143">
        <f t="shared" si="6984"/>
        <v>1536</v>
      </c>
      <c r="O6454" s="143">
        <f t="shared" si="6980"/>
        <v>950.16000000000008</v>
      </c>
      <c r="P6454" s="143">
        <f t="shared" si="6981"/>
        <v>18558.260000000002</v>
      </c>
      <c r="Q6454" s="143">
        <f t="shared" si="6982"/>
        <v>4263.7400000000007</v>
      </c>
      <c r="R6454" s="188">
        <f t="shared" si="6985"/>
        <v>25308.160000000003</v>
      </c>
      <c r="T6454">
        <v>51837.09</v>
      </c>
      <c r="U6454" s="190">
        <f t="shared" si="6986"/>
        <v>0.48822493700938857</v>
      </c>
    </row>
    <row r="6455" spans="1:21" x14ac:dyDescent="0.2">
      <c r="A6455" s="178">
        <v>43004</v>
      </c>
      <c r="B6455" s="179">
        <v>0.875</v>
      </c>
      <c r="C6455" t="s">
        <v>349</v>
      </c>
      <c r="D6455">
        <v>8.61</v>
      </c>
      <c r="E6455">
        <v>4.62</v>
      </c>
      <c r="F6455">
        <v>7.1</v>
      </c>
      <c r="G6455">
        <v>2.75</v>
      </c>
      <c r="H6455" s="184">
        <f t="shared" ref="H6455:L6455" si="7036">H6431</f>
        <v>0.83333333333333337</v>
      </c>
      <c r="I6455" s="185">
        <f t="shared" si="7036"/>
        <v>322</v>
      </c>
      <c r="J6455" s="185">
        <f t="shared" si="7036"/>
        <v>178</v>
      </c>
      <c r="K6455" s="185">
        <f t="shared" si="7036"/>
        <v>2842</v>
      </c>
      <c r="L6455" s="185">
        <f t="shared" si="7036"/>
        <v>1426</v>
      </c>
      <c r="M6455" s="147"/>
      <c r="N6455" s="143">
        <f t="shared" si="6984"/>
        <v>2772.4199999999996</v>
      </c>
      <c r="O6455" s="143">
        <f t="shared" si="6980"/>
        <v>822.36</v>
      </c>
      <c r="P6455" s="143">
        <f t="shared" si="6981"/>
        <v>20178.2</v>
      </c>
      <c r="Q6455" s="143">
        <f t="shared" si="6982"/>
        <v>3921.5</v>
      </c>
      <c r="R6455" s="188">
        <f t="shared" si="6985"/>
        <v>27694.48</v>
      </c>
      <c r="T6455">
        <v>51497.48</v>
      </c>
      <c r="U6455" s="190">
        <f t="shared" si="6986"/>
        <v>0.53778320803270374</v>
      </c>
    </row>
    <row r="6456" spans="1:21" x14ac:dyDescent="0.2">
      <c r="A6456" s="178">
        <v>43004</v>
      </c>
      <c r="B6456" s="179">
        <v>0.91666666666666663</v>
      </c>
      <c r="C6456" t="s">
        <v>349</v>
      </c>
      <c r="D6456">
        <v>8.61</v>
      </c>
      <c r="E6456">
        <v>4.58</v>
      </c>
      <c r="F6456">
        <v>4.9400000000000004</v>
      </c>
      <c r="G6456">
        <v>2.75</v>
      </c>
      <c r="H6456" s="184">
        <f t="shared" ref="H6456:L6456" si="7037">H6432</f>
        <v>0.875</v>
      </c>
      <c r="I6456" s="185">
        <f t="shared" si="7037"/>
        <v>337</v>
      </c>
      <c r="J6456" s="185">
        <f t="shared" si="7037"/>
        <v>173</v>
      </c>
      <c r="K6456" s="185">
        <f t="shared" si="7037"/>
        <v>2842</v>
      </c>
      <c r="L6456" s="185">
        <f t="shared" si="7037"/>
        <v>1426</v>
      </c>
      <c r="M6456" s="147"/>
      <c r="N6456" s="143">
        <f t="shared" si="6984"/>
        <v>2901.5699999999997</v>
      </c>
      <c r="O6456" s="143">
        <f t="shared" si="6980"/>
        <v>792.34</v>
      </c>
      <c r="P6456" s="143">
        <f t="shared" si="6981"/>
        <v>14039.480000000001</v>
      </c>
      <c r="Q6456" s="143">
        <f t="shared" si="6982"/>
        <v>3921.5</v>
      </c>
      <c r="R6456" s="188">
        <f t="shared" si="6985"/>
        <v>21654.89</v>
      </c>
      <c r="T6456">
        <v>50661.96</v>
      </c>
      <c r="U6456" s="190">
        <f t="shared" si="6986"/>
        <v>0.42743885155647354</v>
      </c>
    </row>
    <row r="6457" spans="1:21" x14ac:dyDescent="0.2">
      <c r="A6457" s="178">
        <v>43004</v>
      </c>
      <c r="B6457" s="179">
        <v>0.95833333333333337</v>
      </c>
      <c r="C6457" t="s">
        <v>349</v>
      </c>
      <c r="D6457">
        <v>15</v>
      </c>
      <c r="E6457">
        <v>8.3000000000000007</v>
      </c>
      <c r="F6457">
        <v>4.37</v>
      </c>
      <c r="G6457">
        <v>0.5</v>
      </c>
      <c r="H6457" s="184">
        <f t="shared" ref="H6457:L6457" si="7038">H6433</f>
        <v>0.91666666666666663</v>
      </c>
      <c r="I6457" s="185">
        <f t="shared" si="7038"/>
        <v>394</v>
      </c>
      <c r="J6457" s="185">
        <f t="shared" si="7038"/>
        <v>194</v>
      </c>
      <c r="K6457" s="185">
        <f t="shared" si="7038"/>
        <v>2842</v>
      </c>
      <c r="L6457" s="185">
        <f t="shared" si="7038"/>
        <v>1426</v>
      </c>
      <c r="M6457" s="147"/>
      <c r="N6457" s="143">
        <f t="shared" si="6984"/>
        <v>5910</v>
      </c>
      <c r="O6457" s="143">
        <f t="shared" si="6980"/>
        <v>1610.2</v>
      </c>
      <c r="P6457" s="143">
        <f t="shared" si="6981"/>
        <v>12419.54</v>
      </c>
      <c r="Q6457" s="143">
        <f t="shared" si="6982"/>
        <v>713</v>
      </c>
      <c r="R6457" s="188">
        <f t="shared" si="6985"/>
        <v>20652.740000000002</v>
      </c>
      <c r="T6457">
        <v>48178.71</v>
      </c>
      <c r="U6457" s="190">
        <f t="shared" si="6986"/>
        <v>0.42866942680698594</v>
      </c>
    </row>
    <row r="6458" spans="1:21" x14ac:dyDescent="0.2">
      <c r="A6458" s="178">
        <v>43004</v>
      </c>
      <c r="B6458" s="180">
        <v>1</v>
      </c>
      <c r="C6458" t="s">
        <v>349</v>
      </c>
      <c r="D6458">
        <v>15</v>
      </c>
      <c r="E6458">
        <v>8.1300000000000008</v>
      </c>
      <c r="F6458">
        <v>4.91</v>
      </c>
      <c r="G6458">
        <v>0.5</v>
      </c>
      <c r="H6458" s="184">
        <f t="shared" ref="H6458:L6458" si="7039">H6434</f>
        <v>0.95833333333333337</v>
      </c>
      <c r="I6458" s="185">
        <f t="shared" si="7039"/>
        <v>389</v>
      </c>
      <c r="J6458" s="185">
        <f t="shared" si="7039"/>
        <v>265</v>
      </c>
      <c r="K6458" s="185">
        <f t="shared" si="7039"/>
        <v>2985</v>
      </c>
      <c r="L6458" s="185">
        <f t="shared" si="7039"/>
        <v>1111</v>
      </c>
      <c r="M6458" s="147"/>
      <c r="N6458" s="143">
        <f t="shared" si="6984"/>
        <v>5835</v>
      </c>
      <c r="O6458" s="143">
        <f t="shared" si="6980"/>
        <v>2154.4500000000003</v>
      </c>
      <c r="P6458" s="143">
        <f t="shared" si="6981"/>
        <v>14656.35</v>
      </c>
      <c r="Q6458" s="143">
        <f t="shared" si="6982"/>
        <v>555.5</v>
      </c>
      <c r="R6458" s="188">
        <f t="shared" si="6985"/>
        <v>23201.300000000003</v>
      </c>
      <c r="T6458">
        <v>44821.27</v>
      </c>
      <c r="U6458" s="190">
        <f t="shared" si="6986"/>
        <v>0.51764039707040888</v>
      </c>
    </row>
    <row r="6459" spans="1:21" x14ac:dyDescent="0.2">
      <c r="A6459" s="178">
        <v>43005</v>
      </c>
      <c r="B6459" s="179">
        <v>4.1666666666666664E-2</v>
      </c>
      <c r="C6459" t="s">
        <v>349</v>
      </c>
      <c r="D6459">
        <v>2.61</v>
      </c>
      <c r="E6459">
        <v>3.11</v>
      </c>
      <c r="F6459">
        <v>3.11</v>
      </c>
      <c r="G6459">
        <v>0.5</v>
      </c>
      <c r="H6459" s="184">
        <f t="shared" ref="H6459:L6459" si="7040">H6435</f>
        <v>1</v>
      </c>
      <c r="I6459" s="185">
        <f t="shared" si="7040"/>
        <v>362</v>
      </c>
      <c r="J6459" s="185">
        <f t="shared" si="7040"/>
        <v>243</v>
      </c>
      <c r="K6459" s="185">
        <f t="shared" si="7040"/>
        <v>2985</v>
      </c>
      <c r="L6459" s="185">
        <f t="shared" si="7040"/>
        <v>1111</v>
      </c>
      <c r="M6459" s="147"/>
      <c r="N6459" s="143">
        <f t="shared" si="6984"/>
        <v>944.81999999999994</v>
      </c>
      <c r="O6459" s="143">
        <f t="shared" si="6980"/>
        <v>755.73</v>
      </c>
      <c r="P6459" s="143">
        <f t="shared" si="6981"/>
        <v>9283.35</v>
      </c>
      <c r="Q6459" s="143">
        <f t="shared" si="6982"/>
        <v>555.5</v>
      </c>
      <c r="R6459" s="188">
        <f t="shared" si="6985"/>
        <v>11539.4</v>
      </c>
      <c r="T6459">
        <v>41273.68</v>
      </c>
      <c r="U6459" s="190">
        <f t="shared" si="6986"/>
        <v>0.27958253298470115</v>
      </c>
    </row>
    <row r="6460" spans="1:21" x14ac:dyDescent="0.2">
      <c r="A6460" s="178">
        <v>43005</v>
      </c>
      <c r="B6460" s="179">
        <v>8.3333333333333329E-2</v>
      </c>
      <c r="C6460" t="s">
        <v>349</v>
      </c>
      <c r="D6460">
        <v>2</v>
      </c>
      <c r="E6460">
        <v>2.0099999999999998</v>
      </c>
      <c r="F6460">
        <v>2.0099999999999998</v>
      </c>
      <c r="G6460">
        <v>0.5</v>
      </c>
      <c r="H6460" s="184">
        <f t="shared" ref="H6460:L6460" si="7041">H6436</f>
        <v>4.1666666666666664E-2</v>
      </c>
      <c r="I6460" s="185">
        <f t="shared" si="7041"/>
        <v>294</v>
      </c>
      <c r="J6460" s="185">
        <f t="shared" si="7041"/>
        <v>212</v>
      </c>
      <c r="K6460" s="185">
        <f t="shared" si="7041"/>
        <v>2985</v>
      </c>
      <c r="L6460" s="185">
        <f t="shared" si="7041"/>
        <v>1111</v>
      </c>
      <c r="M6460" s="147"/>
      <c r="N6460" s="143">
        <f t="shared" si="6984"/>
        <v>588</v>
      </c>
      <c r="O6460" s="143">
        <f t="shared" si="6980"/>
        <v>426.11999999999995</v>
      </c>
      <c r="P6460" s="143">
        <f t="shared" si="6981"/>
        <v>5999.8499999999995</v>
      </c>
      <c r="Q6460" s="143">
        <f t="shared" si="6982"/>
        <v>555.5</v>
      </c>
      <c r="R6460" s="188">
        <f t="shared" si="6985"/>
        <v>7569.4699999999993</v>
      </c>
      <c r="T6460">
        <v>38567.53</v>
      </c>
      <c r="U6460" s="190">
        <f t="shared" si="6986"/>
        <v>0.19626535585763463</v>
      </c>
    </row>
    <row r="6461" spans="1:21" x14ac:dyDescent="0.2">
      <c r="A6461" s="178">
        <v>43005</v>
      </c>
      <c r="B6461" s="179">
        <v>0.125</v>
      </c>
      <c r="C6461" t="s">
        <v>349</v>
      </c>
      <c r="D6461">
        <v>2</v>
      </c>
      <c r="E6461">
        <v>1.81</v>
      </c>
      <c r="F6461">
        <v>2.0099999999999998</v>
      </c>
      <c r="G6461">
        <v>0.97</v>
      </c>
      <c r="H6461" s="184">
        <f t="shared" ref="H6461:L6461" si="7042">H6437</f>
        <v>8.3333333333333329E-2</v>
      </c>
      <c r="I6461" s="185">
        <f t="shared" si="7042"/>
        <v>236</v>
      </c>
      <c r="J6461" s="185">
        <f t="shared" si="7042"/>
        <v>179</v>
      </c>
      <c r="K6461" s="185">
        <f t="shared" si="7042"/>
        <v>2985</v>
      </c>
      <c r="L6461" s="185">
        <f t="shared" si="7042"/>
        <v>1111</v>
      </c>
      <c r="M6461" s="147"/>
      <c r="N6461" s="143">
        <f t="shared" si="6984"/>
        <v>472</v>
      </c>
      <c r="O6461" s="143">
        <f t="shared" si="6980"/>
        <v>323.99</v>
      </c>
      <c r="P6461" s="143">
        <f t="shared" si="6981"/>
        <v>5999.8499999999995</v>
      </c>
      <c r="Q6461" s="143">
        <f t="shared" si="6982"/>
        <v>1077.67</v>
      </c>
      <c r="R6461" s="188">
        <f t="shared" si="6985"/>
        <v>7873.5099999999993</v>
      </c>
      <c r="T6461">
        <v>36851.300000000003</v>
      </c>
      <c r="U6461" s="190">
        <f t="shared" si="6986"/>
        <v>0.21365623465115202</v>
      </c>
    </row>
    <row r="6462" spans="1:21" x14ac:dyDescent="0.2">
      <c r="A6462" s="178">
        <v>43005</v>
      </c>
      <c r="B6462" s="179">
        <v>0.16666666666666666</v>
      </c>
      <c r="C6462" t="s">
        <v>349</v>
      </c>
      <c r="D6462">
        <v>2</v>
      </c>
      <c r="E6462">
        <v>1.76</v>
      </c>
      <c r="F6462">
        <v>1.96</v>
      </c>
      <c r="G6462">
        <v>0.97</v>
      </c>
      <c r="H6462" s="184">
        <f t="shared" ref="H6462:L6462" si="7043">H6438</f>
        <v>0.125</v>
      </c>
      <c r="I6462" s="185">
        <f t="shared" si="7043"/>
        <v>201</v>
      </c>
      <c r="J6462" s="185">
        <f t="shared" si="7043"/>
        <v>205</v>
      </c>
      <c r="K6462" s="185">
        <f t="shared" si="7043"/>
        <v>2985</v>
      </c>
      <c r="L6462" s="185">
        <f t="shared" si="7043"/>
        <v>1717</v>
      </c>
      <c r="M6462" s="147"/>
      <c r="N6462" s="143">
        <f t="shared" si="6984"/>
        <v>402</v>
      </c>
      <c r="O6462" s="143">
        <f t="shared" si="6980"/>
        <v>360.8</v>
      </c>
      <c r="P6462" s="143">
        <f t="shared" si="6981"/>
        <v>5850.5999999999995</v>
      </c>
      <c r="Q6462" s="143">
        <f t="shared" si="6982"/>
        <v>1665.49</v>
      </c>
      <c r="R6462" s="188">
        <f t="shared" si="6985"/>
        <v>8278.89</v>
      </c>
      <c r="T6462">
        <v>35738.58</v>
      </c>
      <c r="U6462" s="190">
        <f t="shared" si="6986"/>
        <v>0.23165134149146382</v>
      </c>
    </row>
    <row r="6463" spans="1:21" x14ac:dyDescent="0.2">
      <c r="A6463" s="178">
        <v>43005</v>
      </c>
      <c r="B6463" s="179">
        <v>0.20833333333333334</v>
      </c>
      <c r="C6463" t="s">
        <v>349</v>
      </c>
      <c r="D6463">
        <v>2</v>
      </c>
      <c r="E6463">
        <v>2.0099999999999998</v>
      </c>
      <c r="F6463">
        <v>2.0099999999999998</v>
      </c>
      <c r="G6463">
        <v>0.97</v>
      </c>
      <c r="H6463" s="184">
        <f t="shared" ref="H6463:L6463" si="7044">H6439</f>
        <v>0.16666666666666666</v>
      </c>
      <c r="I6463" s="185">
        <f t="shared" si="7044"/>
        <v>185</v>
      </c>
      <c r="J6463" s="185">
        <f t="shared" si="7044"/>
        <v>205</v>
      </c>
      <c r="K6463" s="185">
        <f t="shared" si="7044"/>
        <v>2985</v>
      </c>
      <c r="L6463" s="185">
        <f t="shared" si="7044"/>
        <v>1717</v>
      </c>
      <c r="M6463" s="147"/>
      <c r="N6463" s="143">
        <f t="shared" si="6984"/>
        <v>370</v>
      </c>
      <c r="O6463" s="143">
        <f t="shared" si="6980"/>
        <v>412.04999999999995</v>
      </c>
      <c r="P6463" s="143">
        <f t="shared" si="6981"/>
        <v>5999.8499999999995</v>
      </c>
      <c r="Q6463" s="143">
        <f t="shared" si="6982"/>
        <v>1665.49</v>
      </c>
      <c r="R6463" s="188">
        <f t="shared" si="6985"/>
        <v>8447.39</v>
      </c>
      <c r="T6463">
        <v>35145.050000000003</v>
      </c>
      <c r="U6463" s="190">
        <f t="shared" si="6986"/>
        <v>0.24035788823746157</v>
      </c>
    </row>
    <row r="6464" spans="1:21" x14ac:dyDescent="0.2">
      <c r="A6464" s="178">
        <v>43005</v>
      </c>
      <c r="B6464" s="179">
        <v>0.25</v>
      </c>
      <c r="C6464" t="s">
        <v>349</v>
      </c>
      <c r="D6464">
        <v>2.11</v>
      </c>
      <c r="E6464">
        <v>7.9</v>
      </c>
      <c r="F6464">
        <v>3.2</v>
      </c>
      <c r="G6464">
        <v>0.97</v>
      </c>
      <c r="H6464" s="184">
        <f t="shared" ref="H6464:L6464" si="7045">H6440</f>
        <v>0.20833333333333334</v>
      </c>
      <c r="I6464" s="185">
        <f t="shared" si="7045"/>
        <v>207</v>
      </c>
      <c r="J6464" s="185">
        <f t="shared" si="7045"/>
        <v>283</v>
      </c>
      <c r="K6464" s="185">
        <f t="shared" si="7045"/>
        <v>2985</v>
      </c>
      <c r="L6464" s="185">
        <f t="shared" si="7045"/>
        <v>1717</v>
      </c>
      <c r="M6464" s="147"/>
      <c r="N6464" s="143">
        <f t="shared" si="6984"/>
        <v>436.77</v>
      </c>
      <c r="O6464" s="143">
        <f t="shared" si="6980"/>
        <v>2235.7000000000003</v>
      </c>
      <c r="P6464" s="143">
        <f t="shared" si="6981"/>
        <v>9552</v>
      </c>
      <c r="Q6464" s="143">
        <f t="shared" si="6982"/>
        <v>1665.49</v>
      </c>
      <c r="R6464" s="188">
        <f t="shared" si="6985"/>
        <v>13889.960000000001</v>
      </c>
      <c r="T6464">
        <v>35461.54</v>
      </c>
      <c r="U6464" s="190">
        <f t="shared" si="6986"/>
        <v>0.39169082899389029</v>
      </c>
    </row>
    <row r="6465" spans="1:21" x14ac:dyDescent="0.2">
      <c r="A6465" s="178">
        <v>43005</v>
      </c>
      <c r="B6465" s="179">
        <v>0.29166666666666669</v>
      </c>
      <c r="C6465" t="s">
        <v>349</v>
      </c>
      <c r="D6465">
        <v>2.61</v>
      </c>
      <c r="E6465">
        <v>25</v>
      </c>
      <c r="F6465">
        <v>5.95</v>
      </c>
      <c r="G6465">
        <v>2</v>
      </c>
      <c r="H6465" s="184">
        <f t="shared" ref="H6465:L6465" si="7046">H6441</f>
        <v>0.25</v>
      </c>
      <c r="I6465" s="185">
        <f t="shared" si="7046"/>
        <v>327</v>
      </c>
      <c r="J6465" s="185">
        <f t="shared" si="7046"/>
        <v>438</v>
      </c>
      <c r="K6465" s="185">
        <f t="shared" si="7046"/>
        <v>2985</v>
      </c>
      <c r="L6465" s="185">
        <f t="shared" si="7046"/>
        <v>1717</v>
      </c>
      <c r="M6465" s="147"/>
      <c r="N6465" s="143">
        <f t="shared" si="6984"/>
        <v>853.46999999999991</v>
      </c>
      <c r="O6465" s="143">
        <f t="shared" si="6980"/>
        <v>10950</v>
      </c>
      <c r="P6465" s="143">
        <f t="shared" si="6981"/>
        <v>17760.75</v>
      </c>
      <c r="Q6465" s="143">
        <f t="shared" si="6982"/>
        <v>3434</v>
      </c>
      <c r="R6465" s="188">
        <f t="shared" si="6985"/>
        <v>32998.22</v>
      </c>
      <c r="T6465">
        <v>37296.44</v>
      </c>
      <c r="U6465" s="190">
        <f t="shared" si="6986"/>
        <v>0.88475522060550549</v>
      </c>
    </row>
    <row r="6466" spans="1:21" x14ac:dyDescent="0.2">
      <c r="A6466" s="178">
        <v>43005</v>
      </c>
      <c r="B6466" s="179">
        <v>0.33333333333333331</v>
      </c>
      <c r="C6466" t="s">
        <v>349</v>
      </c>
      <c r="D6466">
        <v>3.01</v>
      </c>
      <c r="E6466">
        <v>4.93</v>
      </c>
      <c r="F6466">
        <v>7</v>
      </c>
      <c r="G6466">
        <v>2.17</v>
      </c>
      <c r="H6466" s="184">
        <f t="shared" ref="H6466:L6466" si="7047">H6442</f>
        <v>0.29166666666666669</v>
      </c>
      <c r="I6466" s="185">
        <f t="shared" si="7047"/>
        <v>249</v>
      </c>
      <c r="J6466" s="185">
        <f t="shared" si="7047"/>
        <v>556</v>
      </c>
      <c r="K6466" s="185">
        <f t="shared" si="7047"/>
        <v>2872</v>
      </c>
      <c r="L6466" s="185">
        <f t="shared" si="7047"/>
        <v>2219</v>
      </c>
      <c r="M6466" s="147"/>
      <c r="N6466" s="143">
        <f t="shared" si="6984"/>
        <v>749.4899999999999</v>
      </c>
      <c r="O6466" s="143">
        <f t="shared" si="6980"/>
        <v>2741.08</v>
      </c>
      <c r="P6466" s="143">
        <f t="shared" si="6981"/>
        <v>20104</v>
      </c>
      <c r="Q6466" s="143">
        <f t="shared" si="6982"/>
        <v>4815.2299999999996</v>
      </c>
      <c r="R6466" s="188">
        <f t="shared" si="6985"/>
        <v>28409.8</v>
      </c>
      <c r="T6466">
        <v>40581.269999999997</v>
      </c>
      <c r="U6466" s="190">
        <f t="shared" si="6986"/>
        <v>0.70007173259979305</v>
      </c>
    </row>
    <row r="6467" spans="1:21" x14ac:dyDescent="0.2">
      <c r="A6467" s="178">
        <v>43005</v>
      </c>
      <c r="B6467" s="179">
        <v>0.375</v>
      </c>
      <c r="C6467" t="s">
        <v>349</v>
      </c>
      <c r="D6467">
        <v>4.4400000000000004</v>
      </c>
      <c r="E6467">
        <v>8.6999999999999993</v>
      </c>
      <c r="F6467">
        <v>7</v>
      </c>
      <c r="G6467">
        <v>2.0699999999999998</v>
      </c>
      <c r="H6467" s="184">
        <f t="shared" ref="H6467:L6467" si="7048">H6443</f>
        <v>0.33333333333333331</v>
      </c>
      <c r="I6467" s="185">
        <f t="shared" si="7048"/>
        <v>256</v>
      </c>
      <c r="J6467" s="185">
        <f t="shared" si="7048"/>
        <v>306</v>
      </c>
      <c r="K6467" s="185">
        <f t="shared" si="7048"/>
        <v>2872</v>
      </c>
      <c r="L6467" s="185">
        <f t="shared" si="7048"/>
        <v>2219</v>
      </c>
      <c r="M6467" s="147"/>
      <c r="N6467" s="143">
        <f t="shared" si="6984"/>
        <v>1136.6400000000001</v>
      </c>
      <c r="O6467" s="143">
        <f t="shared" si="6980"/>
        <v>2662.2</v>
      </c>
      <c r="P6467" s="143">
        <f t="shared" si="6981"/>
        <v>20104</v>
      </c>
      <c r="Q6467" s="143">
        <f t="shared" si="6982"/>
        <v>4593.33</v>
      </c>
      <c r="R6467" s="188">
        <f t="shared" si="6985"/>
        <v>28496.17</v>
      </c>
      <c r="T6467">
        <v>41510.019999999997</v>
      </c>
      <c r="U6467" s="190">
        <f t="shared" si="6986"/>
        <v>0.68648894893329371</v>
      </c>
    </row>
    <row r="6468" spans="1:21" x14ac:dyDescent="0.2">
      <c r="A6468" s="178">
        <v>43005</v>
      </c>
      <c r="B6468" s="179">
        <v>0.41666666666666669</v>
      </c>
      <c r="C6468" t="s">
        <v>349</v>
      </c>
      <c r="D6468">
        <v>4.91</v>
      </c>
      <c r="E6468">
        <v>6.9</v>
      </c>
      <c r="F6468">
        <v>7</v>
      </c>
      <c r="G6468">
        <v>2.48</v>
      </c>
      <c r="H6468" s="184">
        <f t="shared" ref="H6468:L6468" si="7049">H6444</f>
        <v>0.375</v>
      </c>
      <c r="I6468" s="185">
        <f t="shared" si="7049"/>
        <v>156</v>
      </c>
      <c r="J6468" s="185">
        <f t="shared" si="7049"/>
        <v>343</v>
      </c>
      <c r="K6468" s="185">
        <f t="shared" si="7049"/>
        <v>2872</v>
      </c>
      <c r="L6468" s="185">
        <f t="shared" si="7049"/>
        <v>2219</v>
      </c>
      <c r="M6468" s="147"/>
      <c r="N6468" s="143">
        <f t="shared" si="6984"/>
        <v>765.96</v>
      </c>
      <c r="O6468" s="143">
        <f t="shared" ref="O6468:O6531" si="7050">E6468*J6468</f>
        <v>2366.7000000000003</v>
      </c>
      <c r="P6468" s="143">
        <f t="shared" ref="P6468:P6531" si="7051">F6468*K6468</f>
        <v>20104</v>
      </c>
      <c r="Q6468" s="143">
        <f t="shared" ref="Q6468:Q6531" si="7052">G6468*L6468</f>
        <v>5503.12</v>
      </c>
      <c r="R6468" s="188">
        <f t="shared" si="6985"/>
        <v>28739.78</v>
      </c>
      <c r="T6468">
        <v>42030.44</v>
      </c>
      <c r="U6468" s="190">
        <f t="shared" si="6986"/>
        <v>0.68378489494756656</v>
      </c>
    </row>
    <row r="6469" spans="1:21" x14ac:dyDescent="0.2">
      <c r="A6469" s="178">
        <v>43005</v>
      </c>
      <c r="B6469" s="179">
        <v>0.45833333333333331</v>
      </c>
      <c r="C6469" t="s">
        <v>349</v>
      </c>
      <c r="D6469">
        <v>3.46</v>
      </c>
      <c r="E6469">
        <v>5.58</v>
      </c>
      <c r="F6469">
        <v>5.58</v>
      </c>
      <c r="G6469">
        <v>3.35</v>
      </c>
      <c r="H6469" s="184">
        <f t="shared" ref="H6469:L6469" si="7053">H6445</f>
        <v>0.41666666666666669</v>
      </c>
      <c r="I6469" s="185">
        <f t="shared" si="7053"/>
        <v>196</v>
      </c>
      <c r="J6469" s="185">
        <f t="shared" si="7053"/>
        <v>315</v>
      </c>
      <c r="K6469" s="185">
        <f t="shared" si="7053"/>
        <v>2872</v>
      </c>
      <c r="L6469" s="185">
        <f t="shared" si="7053"/>
        <v>2219</v>
      </c>
      <c r="M6469" s="147"/>
      <c r="N6469" s="143">
        <f t="shared" ref="N6469:N6532" si="7054">D6469*I6469</f>
        <v>678.16</v>
      </c>
      <c r="O6469" s="143">
        <f t="shared" si="7050"/>
        <v>1757.7</v>
      </c>
      <c r="P6469" s="143">
        <f t="shared" si="7051"/>
        <v>16025.76</v>
      </c>
      <c r="Q6469" s="143">
        <f t="shared" si="7052"/>
        <v>7433.6500000000005</v>
      </c>
      <c r="R6469" s="188">
        <f t="shared" ref="R6469:R6532" si="7055">SUM(N6469:Q6469)</f>
        <v>25895.27</v>
      </c>
      <c r="T6469">
        <v>43658.7</v>
      </c>
      <c r="U6469" s="190">
        <f t="shared" ref="U6469:U6532" si="7056">R6469/T6469</f>
        <v>0.59312966258729649</v>
      </c>
    </row>
    <row r="6470" spans="1:21" x14ac:dyDescent="0.2">
      <c r="A6470" s="178">
        <v>43005</v>
      </c>
      <c r="B6470" s="179">
        <v>0.5</v>
      </c>
      <c r="C6470" t="s">
        <v>349</v>
      </c>
      <c r="D6470">
        <v>0.13</v>
      </c>
      <c r="E6470">
        <v>4.9400000000000004</v>
      </c>
      <c r="F6470">
        <v>5</v>
      </c>
      <c r="G6470">
        <v>4.9400000000000004</v>
      </c>
      <c r="H6470" s="184">
        <f t="shared" ref="H6470:L6470" si="7057">H6446</f>
        <v>0.45833333333333331</v>
      </c>
      <c r="I6470" s="185">
        <f t="shared" si="7057"/>
        <v>226</v>
      </c>
      <c r="J6470" s="185">
        <f t="shared" si="7057"/>
        <v>326</v>
      </c>
      <c r="K6470" s="185">
        <f t="shared" si="7057"/>
        <v>2842</v>
      </c>
      <c r="L6470" s="185">
        <f t="shared" si="7057"/>
        <v>1635</v>
      </c>
      <c r="M6470" s="147"/>
      <c r="N6470" s="143">
        <f t="shared" si="7054"/>
        <v>29.380000000000003</v>
      </c>
      <c r="O6470" s="143">
        <f t="shared" si="7050"/>
        <v>1610.44</v>
      </c>
      <c r="P6470" s="143">
        <f t="shared" si="7051"/>
        <v>14210</v>
      </c>
      <c r="Q6470" s="143">
        <f t="shared" si="7052"/>
        <v>8076.9000000000005</v>
      </c>
      <c r="R6470" s="188">
        <f t="shared" si="7055"/>
        <v>23926.720000000001</v>
      </c>
      <c r="T6470">
        <v>45953.27</v>
      </c>
      <c r="U6470" s="190">
        <f t="shared" si="7056"/>
        <v>0.52067502486765371</v>
      </c>
    </row>
    <row r="6471" spans="1:21" x14ac:dyDescent="0.2">
      <c r="A6471" s="178">
        <v>43005</v>
      </c>
      <c r="B6471" s="179">
        <v>0.54166666666666663</v>
      </c>
      <c r="C6471" t="s">
        <v>349</v>
      </c>
      <c r="D6471">
        <v>0.55000000000000004</v>
      </c>
      <c r="E6471">
        <v>6.7</v>
      </c>
      <c r="F6471">
        <v>6.95</v>
      </c>
      <c r="G6471">
        <v>6.68</v>
      </c>
      <c r="H6471" s="184">
        <f t="shared" ref="H6471:L6471" si="7058">H6447</f>
        <v>0.5</v>
      </c>
      <c r="I6471" s="185">
        <f t="shared" si="7058"/>
        <v>222</v>
      </c>
      <c r="J6471" s="185">
        <f t="shared" si="7058"/>
        <v>319</v>
      </c>
      <c r="K6471" s="185">
        <f t="shared" si="7058"/>
        <v>2842</v>
      </c>
      <c r="L6471" s="185">
        <f t="shared" si="7058"/>
        <v>1635</v>
      </c>
      <c r="M6471" s="147"/>
      <c r="N6471" s="143">
        <f t="shared" si="7054"/>
        <v>122.10000000000001</v>
      </c>
      <c r="O6471" s="143">
        <f t="shared" si="7050"/>
        <v>2137.3000000000002</v>
      </c>
      <c r="P6471" s="143">
        <f t="shared" si="7051"/>
        <v>19751.900000000001</v>
      </c>
      <c r="Q6471" s="143">
        <f t="shared" si="7052"/>
        <v>10921.8</v>
      </c>
      <c r="R6471" s="188">
        <f t="shared" si="7055"/>
        <v>32933.100000000006</v>
      </c>
      <c r="T6471">
        <v>48720.37</v>
      </c>
      <c r="U6471" s="190">
        <f t="shared" si="7056"/>
        <v>0.67596161523403875</v>
      </c>
    </row>
    <row r="6472" spans="1:21" x14ac:dyDescent="0.2">
      <c r="A6472" s="178">
        <v>43005</v>
      </c>
      <c r="B6472" s="179">
        <v>0.58333333333333337</v>
      </c>
      <c r="C6472" t="s">
        <v>349</v>
      </c>
      <c r="D6472">
        <v>0.89</v>
      </c>
      <c r="E6472">
        <v>10.15</v>
      </c>
      <c r="F6472">
        <v>11.88</v>
      </c>
      <c r="G6472">
        <v>10.15</v>
      </c>
      <c r="H6472" s="184">
        <f t="shared" ref="H6472:L6472" si="7059">H6448</f>
        <v>0.54166666666666663</v>
      </c>
      <c r="I6472" s="185">
        <f t="shared" si="7059"/>
        <v>195</v>
      </c>
      <c r="J6472" s="185">
        <f t="shared" si="7059"/>
        <v>299</v>
      </c>
      <c r="K6472" s="185">
        <f t="shared" si="7059"/>
        <v>2842</v>
      </c>
      <c r="L6472" s="185">
        <f t="shared" si="7059"/>
        <v>1635</v>
      </c>
      <c r="M6472" s="147"/>
      <c r="N6472" s="143">
        <f t="shared" si="7054"/>
        <v>173.55</v>
      </c>
      <c r="O6472" s="143">
        <f t="shared" si="7050"/>
        <v>3034.85</v>
      </c>
      <c r="P6472" s="143">
        <f t="shared" si="7051"/>
        <v>33762.959999999999</v>
      </c>
      <c r="Q6472" s="143">
        <f t="shared" si="7052"/>
        <v>16595.25</v>
      </c>
      <c r="R6472" s="188">
        <f t="shared" si="7055"/>
        <v>53566.61</v>
      </c>
      <c r="T6472">
        <v>51363.99</v>
      </c>
      <c r="U6472" s="190">
        <f t="shared" si="7056"/>
        <v>1.0428825720120263</v>
      </c>
    </row>
    <row r="6473" spans="1:21" x14ac:dyDescent="0.2">
      <c r="A6473" s="178">
        <v>43005</v>
      </c>
      <c r="B6473" s="179">
        <v>0.625</v>
      </c>
      <c r="C6473" t="s">
        <v>349</v>
      </c>
      <c r="D6473">
        <v>1</v>
      </c>
      <c r="E6473">
        <v>8.35</v>
      </c>
      <c r="F6473">
        <v>17.940000000000001</v>
      </c>
      <c r="G6473">
        <v>2</v>
      </c>
      <c r="H6473" s="184">
        <f t="shared" ref="H6473:L6473" si="7060">H6449</f>
        <v>0.58333333333333337</v>
      </c>
      <c r="I6473" s="185">
        <f t="shared" si="7060"/>
        <v>205</v>
      </c>
      <c r="J6473" s="185">
        <f t="shared" si="7060"/>
        <v>237</v>
      </c>
      <c r="K6473" s="185">
        <f t="shared" si="7060"/>
        <v>2842</v>
      </c>
      <c r="L6473" s="185">
        <f t="shared" si="7060"/>
        <v>1635</v>
      </c>
      <c r="M6473" s="147"/>
      <c r="N6473" s="143">
        <f t="shared" si="7054"/>
        <v>205</v>
      </c>
      <c r="O6473" s="143">
        <f t="shared" si="7050"/>
        <v>1978.9499999999998</v>
      </c>
      <c r="P6473" s="143">
        <f t="shared" si="7051"/>
        <v>50985.48</v>
      </c>
      <c r="Q6473" s="143">
        <f t="shared" si="7052"/>
        <v>3270</v>
      </c>
      <c r="R6473" s="188">
        <f t="shared" si="7055"/>
        <v>56439.43</v>
      </c>
      <c r="T6473">
        <v>53308.3</v>
      </c>
      <c r="U6473" s="190">
        <f t="shared" si="7056"/>
        <v>1.0587362568305498</v>
      </c>
    </row>
    <row r="6474" spans="1:21" x14ac:dyDescent="0.2">
      <c r="A6474" s="178">
        <v>43005</v>
      </c>
      <c r="B6474" s="179">
        <v>0.66666666666666663</v>
      </c>
      <c r="C6474" t="s">
        <v>349</v>
      </c>
      <c r="D6474">
        <v>2</v>
      </c>
      <c r="E6474">
        <v>11.25</v>
      </c>
      <c r="F6474">
        <v>18.100000000000001</v>
      </c>
      <c r="G6474">
        <v>2</v>
      </c>
      <c r="H6474" s="184">
        <f t="shared" ref="H6474:L6474" si="7061">H6450</f>
        <v>0.625</v>
      </c>
      <c r="I6474" s="185">
        <f t="shared" si="7061"/>
        <v>212</v>
      </c>
      <c r="J6474" s="185">
        <f t="shared" si="7061"/>
        <v>213</v>
      </c>
      <c r="K6474" s="185">
        <f t="shared" si="7061"/>
        <v>2842</v>
      </c>
      <c r="L6474" s="185">
        <f t="shared" si="7061"/>
        <v>1380</v>
      </c>
      <c r="M6474" s="147"/>
      <c r="N6474" s="143">
        <f t="shared" si="7054"/>
        <v>424</v>
      </c>
      <c r="O6474" s="143">
        <f t="shared" si="7050"/>
        <v>2396.25</v>
      </c>
      <c r="P6474" s="143">
        <f t="shared" si="7051"/>
        <v>51440.200000000004</v>
      </c>
      <c r="Q6474" s="143">
        <f t="shared" si="7052"/>
        <v>2760</v>
      </c>
      <c r="R6474" s="188">
        <f t="shared" si="7055"/>
        <v>57020.450000000004</v>
      </c>
      <c r="T6474">
        <v>54409.72</v>
      </c>
      <c r="U6474" s="190">
        <f t="shared" si="7056"/>
        <v>1.0479827868991056</v>
      </c>
    </row>
    <row r="6475" spans="1:21" x14ac:dyDescent="0.2">
      <c r="A6475" s="178">
        <v>43005</v>
      </c>
      <c r="B6475" s="179">
        <v>0.70833333333333337</v>
      </c>
      <c r="C6475" t="s">
        <v>349</v>
      </c>
      <c r="D6475">
        <v>1</v>
      </c>
      <c r="E6475">
        <v>7.43</v>
      </c>
      <c r="F6475">
        <v>14</v>
      </c>
      <c r="G6475">
        <v>1</v>
      </c>
      <c r="H6475" s="184">
        <f t="shared" ref="H6475:L6475" si="7062">H6451</f>
        <v>0.66666666666666663</v>
      </c>
      <c r="I6475" s="185">
        <f t="shared" si="7062"/>
        <v>191</v>
      </c>
      <c r="J6475" s="185">
        <f t="shared" si="7062"/>
        <v>237</v>
      </c>
      <c r="K6475" s="185">
        <f t="shared" si="7062"/>
        <v>2842</v>
      </c>
      <c r="L6475" s="185">
        <f t="shared" si="7062"/>
        <v>1380</v>
      </c>
      <c r="M6475" s="147"/>
      <c r="N6475" s="143">
        <f t="shared" si="7054"/>
        <v>191</v>
      </c>
      <c r="O6475" s="143">
        <f t="shared" si="7050"/>
        <v>1760.9099999999999</v>
      </c>
      <c r="P6475" s="143">
        <f t="shared" si="7051"/>
        <v>39788</v>
      </c>
      <c r="Q6475" s="143">
        <f t="shared" si="7052"/>
        <v>1380</v>
      </c>
      <c r="R6475" s="188">
        <f t="shared" si="7055"/>
        <v>43119.91</v>
      </c>
      <c r="T6475">
        <v>54771.519999999997</v>
      </c>
      <c r="U6475" s="190">
        <f t="shared" si="7056"/>
        <v>0.78726882146049637</v>
      </c>
    </row>
    <row r="6476" spans="1:21" x14ac:dyDescent="0.2">
      <c r="A6476" s="178">
        <v>43005</v>
      </c>
      <c r="B6476" s="179">
        <v>0.75</v>
      </c>
      <c r="C6476" t="s">
        <v>349</v>
      </c>
      <c r="D6476">
        <v>2.11</v>
      </c>
      <c r="E6476">
        <v>4.3899999999999997</v>
      </c>
      <c r="F6476">
        <v>9</v>
      </c>
      <c r="G6476">
        <v>1</v>
      </c>
      <c r="H6476" s="184">
        <f t="shared" ref="H6476:L6476" si="7063">H6452</f>
        <v>0.70833333333333337</v>
      </c>
      <c r="I6476" s="185">
        <f t="shared" si="7063"/>
        <v>218</v>
      </c>
      <c r="J6476" s="185">
        <f t="shared" si="7063"/>
        <v>258</v>
      </c>
      <c r="K6476" s="185">
        <f t="shared" si="7063"/>
        <v>2842</v>
      </c>
      <c r="L6476" s="185">
        <f t="shared" si="7063"/>
        <v>1380</v>
      </c>
      <c r="M6476" s="147"/>
      <c r="N6476" s="143">
        <f t="shared" si="7054"/>
        <v>459.97999999999996</v>
      </c>
      <c r="O6476" s="143">
        <f t="shared" si="7050"/>
        <v>1132.6199999999999</v>
      </c>
      <c r="P6476" s="143">
        <f t="shared" si="7051"/>
        <v>25578</v>
      </c>
      <c r="Q6476" s="143">
        <f t="shared" si="7052"/>
        <v>1380</v>
      </c>
      <c r="R6476" s="188">
        <f t="shared" si="7055"/>
        <v>28550.6</v>
      </c>
      <c r="T6476">
        <v>54383.99</v>
      </c>
      <c r="U6476" s="190">
        <f t="shared" si="7056"/>
        <v>0.52498170877127626</v>
      </c>
    </row>
    <row r="6477" spans="1:21" x14ac:dyDescent="0.2">
      <c r="A6477" s="178">
        <v>43005</v>
      </c>
      <c r="B6477" s="179">
        <v>0.79166666666666663</v>
      </c>
      <c r="C6477" t="s">
        <v>349</v>
      </c>
      <c r="D6477">
        <v>2.61</v>
      </c>
      <c r="E6477">
        <v>4.46</v>
      </c>
      <c r="F6477">
        <v>7.09</v>
      </c>
      <c r="G6477">
        <v>1</v>
      </c>
      <c r="H6477" s="184">
        <f t="shared" ref="H6477:L6477" si="7064">H6453</f>
        <v>0.75</v>
      </c>
      <c r="I6477" s="185">
        <f t="shared" si="7064"/>
        <v>240</v>
      </c>
      <c r="J6477" s="185">
        <f t="shared" si="7064"/>
        <v>365</v>
      </c>
      <c r="K6477" s="185">
        <f t="shared" si="7064"/>
        <v>2842</v>
      </c>
      <c r="L6477" s="185">
        <f t="shared" si="7064"/>
        <v>1380</v>
      </c>
      <c r="M6477" s="147"/>
      <c r="N6477" s="143">
        <f t="shared" si="7054"/>
        <v>626.4</v>
      </c>
      <c r="O6477" s="143">
        <f t="shared" si="7050"/>
        <v>1627.9</v>
      </c>
      <c r="P6477" s="143">
        <f t="shared" si="7051"/>
        <v>20149.78</v>
      </c>
      <c r="Q6477" s="143">
        <f t="shared" si="7052"/>
        <v>1380</v>
      </c>
      <c r="R6477" s="188">
        <f t="shared" si="7055"/>
        <v>23784.079999999998</v>
      </c>
      <c r="T6477">
        <v>53008.75</v>
      </c>
      <c r="U6477" s="190">
        <f t="shared" si="7056"/>
        <v>0.44868215153158675</v>
      </c>
    </row>
    <row r="6478" spans="1:21" x14ac:dyDescent="0.2">
      <c r="A6478" s="178">
        <v>43005</v>
      </c>
      <c r="B6478" s="179">
        <v>0.83333333333333337</v>
      </c>
      <c r="C6478" t="s">
        <v>349</v>
      </c>
      <c r="D6478">
        <v>1.5</v>
      </c>
      <c r="E6478">
        <v>3.1</v>
      </c>
      <c r="F6478">
        <v>6</v>
      </c>
      <c r="G6478">
        <v>2.75</v>
      </c>
      <c r="H6478" s="184">
        <f t="shared" ref="H6478:L6478" si="7065">H6454</f>
        <v>0.79166666666666663</v>
      </c>
      <c r="I6478" s="185">
        <f t="shared" si="7065"/>
        <v>320</v>
      </c>
      <c r="J6478" s="185">
        <f t="shared" si="7065"/>
        <v>214</v>
      </c>
      <c r="K6478" s="185">
        <f t="shared" si="7065"/>
        <v>2842</v>
      </c>
      <c r="L6478" s="185">
        <f t="shared" si="7065"/>
        <v>1426</v>
      </c>
      <c r="M6478" s="147"/>
      <c r="N6478" s="143">
        <f t="shared" si="7054"/>
        <v>480</v>
      </c>
      <c r="O6478" s="143">
        <f t="shared" si="7050"/>
        <v>663.4</v>
      </c>
      <c r="P6478" s="143">
        <f t="shared" si="7051"/>
        <v>17052</v>
      </c>
      <c r="Q6478" s="143">
        <f t="shared" si="7052"/>
        <v>3921.5</v>
      </c>
      <c r="R6478" s="188">
        <f t="shared" si="7055"/>
        <v>22116.9</v>
      </c>
      <c r="T6478">
        <v>51220.71</v>
      </c>
      <c r="U6478" s="190">
        <f t="shared" si="7056"/>
        <v>0.43179604499820484</v>
      </c>
    </row>
    <row r="6479" spans="1:21" x14ac:dyDescent="0.2">
      <c r="A6479" s="178">
        <v>43005</v>
      </c>
      <c r="B6479" s="179">
        <v>0.875</v>
      </c>
      <c r="C6479" t="s">
        <v>349</v>
      </c>
      <c r="D6479">
        <v>3.93</v>
      </c>
      <c r="E6479">
        <v>3.04</v>
      </c>
      <c r="F6479">
        <v>6</v>
      </c>
      <c r="G6479">
        <v>2.75</v>
      </c>
      <c r="H6479" s="184">
        <f t="shared" ref="H6479:L6479" si="7066">H6455</f>
        <v>0.83333333333333337</v>
      </c>
      <c r="I6479" s="185">
        <f t="shared" si="7066"/>
        <v>322</v>
      </c>
      <c r="J6479" s="185">
        <f t="shared" si="7066"/>
        <v>178</v>
      </c>
      <c r="K6479" s="185">
        <f t="shared" si="7066"/>
        <v>2842</v>
      </c>
      <c r="L6479" s="185">
        <f t="shared" si="7066"/>
        <v>1426</v>
      </c>
      <c r="M6479" s="147"/>
      <c r="N6479" s="143">
        <f t="shared" si="7054"/>
        <v>1265.46</v>
      </c>
      <c r="O6479" s="143">
        <f t="shared" si="7050"/>
        <v>541.12</v>
      </c>
      <c r="P6479" s="143">
        <f t="shared" si="7051"/>
        <v>17052</v>
      </c>
      <c r="Q6479" s="143">
        <f t="shared" si="7052"/>
        <v>3921.5</v>
      </c>
      <c r="R6479" s="188">
        <f t="shared" si="7055"/>
        <v>22780.080000000002</v>
      </c>
      <c r="T6479">
        <v>50616.33</v>
      </c>
      <c r="U6479" s="190">
        <f t="shared" si="7056"/>
        <v>0.45005396479752685</v>
      </c>
    </row>
    <row r="6480" spans="1:21" x14ac:dyDescent="0.2">
      <c r="A6480" s="178">
        <v>43005</v>
      </c>
      <c r="B6480" s="179">
        <v>0.91666666666666663</v>
      </c>
      <c r="C6480" t="s">
        <v>349</v>
      </c>
      <c r="D6480">
        <v>6.29</v>
      </c>
      <c r="E6480">
        <v>4.0199999999999996</v>
      </c>
      <c r="F6480">
        <v>5.31</v>
      </c>
      <c r="G6480">
        <v>2</v>
      </c>
      <c r="H6480" s="184">
        <f t="shared" ref="H6480:L6480" si="7067">H6456</f>
        <v>0.875</v>
      </c>
      <c r="I6480" s="185">
        <f t="shared" si="7067"/>
        <v>337</v>
      </c>
      <c r="J6480" s="185">
        <f t="shared" si="7067"/>
        <v>173</v>
      </c>
      <c r="K6480" s="185">
        <f t="shared" si="7067"/>
        <v>2842</v>
      </c>
      <c r="L6480" s="185">
        <f t="shared" si="7067"/>
        <v>1426</v>
      </c>
      <c r="M6480" s="147"/>
      <c r="N6480" s="143">
        <f t="shared" si="7054"/>
        <v>2119.73</v>
      </c>
      <c r="O6480" s="143">
        <f t="shared" si="7050"/>
        <v>695.45999999999992</v>
      </c>
      <c r="P6480" s="143">
        <f t="shared" si="7051"/>
        <v>15091.019999999999</v>
      </c>
      <c r="Q6480" s="143">
        <f t="shared" si="7052"/>
        <v>2852</v>
      </c>
      <c r="R6480" s="188">
        <f t="shared" si="7055"/>
        <v>20758.21</v>
      </c>
      <c r="T6480">
        <v>49522.239999999998</v>
      </c>
      <c r="U6480" s="190">
        <f t="shared" si="7056"/>
        <v>0.41916944790865679</v>
      </c>
    </row>
    <row r="6481" spans="1:21" x14ac:dyDescent="0.2">
      <c r="A6481" s="178">
        <v>43005</v>
      </c>
      <c r="B6481" s="179">
        <v>0.95833333333333337</v>
      </c>
      <c r="C6481" t="s">
        <v>349</v>
      </c>
      <c r="D6481">
        <v>12</v>
      </c>
      <c r="E6481">
        <v>10.1</v>
      </c>
      <c r="F6481">
        <v>6.1</v>
      </c>
      <c r="G6481">
        <v>0.5</v>
      </c>
      <c r="H6481" s="184">
        <f t="shared" ref="H6481:L6481" si="7068">H6457</f>
        <v>0.91666666666666663</v>
      </c>
      <c r="I6481" s="185">
        <f t="shared" si="7068"/>
        <v>394</v>
      </c>
      <c r="J6481" s="185">
        <f t="shared" si="7068"/>
        <v>194</v>
      </c>
      <c r="K6481" s="185">
        <f t="shared" si="7068"/>
        <v>2842</v>
      </c>
      <c r="L6481" s="185">
        <f t="shared" si="7068"/>
        <v>1426</v>
      </c>
      <c r="M6481" s="147"/>
      <c r="N6481" s="143">
        <f t="shared" si="7054"/>
        <v>4728</v>
      </c>
      <c r="O6481" s="143">
        <f t="shared" si="7050"/>
        <v>1959.3999999999999</v>
      </c>
      <c r="P6481" s="143">
        <f t="shared" si="7051"/>
        <v>17336.2</v>
      </c>
      <c r="Q6481" s="143">
        <f t="shared" si="7052"/>
        <v>713</v>
      </c>
      <c r="R6481" s="188">
        <f t="shared" si="7055"/>
        <v>24736.6</v>
      </c>
      <c r="T6481">
        <v>47142.75</v>
      </c>
      <c r="U6481" s="190">
        <f t="shared" si="7056"/>
        <v>0.52471695011428054</v>
      </c>
    </row>
    <row r="6482" spans="1:21" x14ac:dyDescent="0.2">
      <c r="A6482" s="178">
        <v>43005</v>
      </c>
      <c r="B6482" s="180">
        <v>1</v>
      </c>
      <c r="C6482" t="s">
        <v>349</v>
      </c>
      <c r="D6482">
        <v>12</v>
      </c>
      <c r="E6482">
        <v>9</v>
      </c>
      <c r="F6482">
        <v>5.9</v>
      </c>
      <c r="G6482">
        <v>0.5</v>
      </c>
      <c r="H6482" s="184">
        <f t="shared" ref="H6482:L6482" si="7069">H6458</f>
        <v>0.95833333333333337</v>
      </c>
      <c r="I6482" s="185">
        <f t="shared" si="7069"/>
        <v>389</v>
      </c>
      <c r="J6482" s="185">
        <f t="shared" si="7069"/>
        <v>265</v>
      </c>
      <c r="K6482" s="185">
        <f t="shared" si="7069"/>
        <v>2985</v>
      </c>
      <c r="L6482" s="185">
        <f t="shared" si="7069"/>
        <v>1111</v>
      </c>
      <c r="M6482" s="147"/>
      <c r="N6482" s="143">
        <f t="shared" si="7054"/>
        <v>4668</v>
      </c>
      <c r="O6482" s="143">
        <f t="shared" si="7050"/>
        <v>2385</v>
      </c>
      <c r="P6482" s="143">
        <f t="shared" si="7051"/>
        <v>17611.5</v>
      </c>
      <c r="Q6482" s="143">
        <f t="shared" si="7052"/>
        <v>555.5</v>
      </c>
      <c r="R6482" s="188">
        <f t="shared" si="7055"/>
        <v>25220</v>
      </c>
      <c r="T6482">
        <v>43668.9</v>
      </c>
      <c r="U6482" s="190">
        <f t="shared" si="7056"/>
        <v>0.57752771423140947</v>
      </c>
    </row>
    <row r="6483" spans="1:21" x14ac:dyDescent="0.2">
      <c r="A6483" s="178">
        <v>43006</v>
      </c>
      <c r="B6483" s="179">
        <v>4.1666666666666664E-2</v>
      </c>
      <c r="C6483" t="s">
        <v>349</v>
      </c>
      <c r="D6483">
        <v>2.61</v>
      </c>
      <c r="E6483">
        <v>3.11</v>
      </c>
      <c r="F6483">
        <v>3.26</v>
      </c>
      <c r="G6483">
        <v>0.5</v>
      </c>
      <c r="H6483" s="184">
        <f t="shared" ref="H6483:L6483" si="7070">H6459</f>
        <v>1</v>
      </c>
      <c r="I6483" s="185">
        <f t="shared" si="7070"/>
        <v>362</v>
      </c>
      <c r="J6483" s="185">
        <f t="shared" si="7070"/>
        <v>243</v>
      </c>
      <c r="K6483" s="185">
        <f t="shared" si="7070"/>
        <v>2985</v>
      </c>
      <c r="L6483" s="185">
        <f t="shared" si="7070"/>
        <v>1111</v>
      </c>
      <c r="M6483" s="147"/>
      <c r="N6483" s="143">
        <f t="shared" si="7054"/>
        <v>944.81999999999994</v>
      </c>
      <c r="O6483" s="143">
        <f t="shared" si="7050"/>
        <v>755.73</v>
      </c>
      <c r="P6483" s="143">
        <f t="shared" si="7051"/>
        <v>9731.0999999999985</v>
      </c>
      <c r="Q6483" s="143">
        <f t="shared" si="7052"/>
        <v>555.5</v>
      </c>
      <c r="R6483" s="188">
        <f t="shared" si="7055"/>
        <v>11987.149999999998</v>
      </c>
      <c r="T6483">
        <v>40239.769999999997</v>
      </c>
      <c r="U6483" s="190">
        <f t="shared" si="7056"/>
        <v>0.29789310425979071</v>
      </c>
    </row>
    <row r="6484" spans="1:21" x14ac:dyDescent="0.2">
      <c r="A6484" s="178">
        <v>43006</v>
      </c>
      <c r="B6484" s="179">
        <v>8.3333333333333329E-2</v>
      </c>
      <c r="C6484" t="s">
        <v>349</v>
      </c>
      <c r="D6484">
        <v>2.5</v>
      </c>
      <c r="E6484">
        <v>2.2000000000000002</v>
      </c>
      <c r="F6484">
        <v>2.4</v>
      </c>
      <c r="G6484">
        <v>0.5</v>
      </c>
      <c r="H6484" s="184">
        <f t="shared" ref="H6484:L6484" si="7071">H6460</f>
        <v>4.1666666666666664E-2</v>
      </c>
      <c r="I6484" s="185">
        <f t="shared" si="7071"/>
        <v>294</v>
      </c>
      <c r="J6484" s="185">
        <f t="shared" si="7071"/>
        <v>212</v>
      </c>
      <c r="K6484" s="185">
        <f t="shared" si="7071"/>
        <v>2985</v>
      </c>
      <c r="L6484" s="185">
        <f t="shared" si="7071"/>
        <v>1111</v>
      </c>
      <c r="M6484" s="147"/>
      <c r="N6484" s="143">
        <f t="shared" si="7054"/>
        <v>735</v>
      </c>
      <c r="O6484" s="143">
        <f t="shared" si="7050"/>
        <v>466.40000000000003</v>
      </c>
      <c r="P6484" s="143">
        <f t="shared" si="7051"/>
        <v>7164</v>
      </c>
      <c r="Q6484" s="143">
        <f t="shared" si="7052"/>
        <v>555.5</v>
      </c>
      <c r="R6484" s="188">
        <f t="shared" si="7055"/>
        <v>8920.9</v>
      </c>
      <c r="T6484">
        <v>37545.69</v>
      </c>
      <c r="U6484" s="190">
        <f t="shared" si="7056"/>
        <v>0.23760117339699974</v>
      </c>
    </row>
    <row r="6485" spans="1:21" x14ac:dyDescent="0.2">
      <c r="A6485" s="178">
        <v>43006</v>
      </c>
      <c r="B6485" s="179">
        <v>0.125</v>
      </c>
      <c r="C6485" t="s">
        <v>349</v>
      </c>
      <c r="D6485">
        <v>2.5</v>
      </c>
      <c r="E6485">
        <v>1.91</v>
      </c>
      <c r="F6485">
        <v>2.11</v>
      </c>
      <c r="G6485">
        <v>0.97</v>
      </c>
      <c r="H6485" s="184">
        <f t="shared" ref="H6485:L6485" si="7072">H6461</f>
        <v>8.3333333333333329E-2</v>
      </c>
      <c r="I6485" s="185">
        <f t="shared" si="7072"/>
        <v>236</v>
      </c>
      <c r="J6485" s="185">
        <f t="shared" si="7072"/>
        <v>179</v>
      </c>
      <c r="K6485" s="185">
        <f t="shared" si="7072"/>
        <v>2985</v>
      </c>
      <c r="L6485" s="185">
        <f t="shared" si="7072"/>
        <v>1111</v>
      </c>
      <c r="M6485" s="147"/>
      <c r="N6485" s="143">
        <f t="shared" si="7054"/>
        <v>590</v>
      </c>
      <c r="O6485" s="143">
        <f t="shared" si="7050"/>
        <v>341.89</v>
      </c>
      <c r="P6485" s="143">
        <f t="shared" si="7051"/>
        <v>6298.3499999999995</v>
      </c>
      <c r="Q6485" s="143">
        <f t="shared" si="7052"/>
        <v>1077.67</v>
      </c>
      <c r="R6485" s="188">
        <f t="shared" si="7055"/>
        <v>8307.91</v>
      </c>
      <c r="T6485">
        <v>35836.589999999997</v>
      </c>
      <c r="U6485" s="190">
        <f t="shared" si="7056"/>
        <v>0.23182758180954161</v>
      </c>
    </row>
    <row r="6486" spans="1:21" x14ac:dyDescent="0.2">
      <c r="A6486" s="178">
        <v>43006</v>
      </c>
      <c r="B6486" s="179">
        <v>0.16666666666666666</v>
      </c>
      <c r="C6486" t="s">
        <v>349</v>
      </c>
      <c r="D6486">
        <v>2.5</v>
      </c>
      <c r="E6486">
        <v>1.8</v>
      </c>
      <c r="F6486">
        <v>2</v>
      </c>
      <c r="G6486">
        <v>0.97</v>
      </c>
      <c r="H6486" s="184">
        <f t="shared" ref="H6486:L6486" si="7073">H6462</f>
        <v>0.125</v>
      </c>
      <c r="I6486" s="185">
        <f t="shared" si="7073"/>
        <v>201</v>
      </c>
      <c r="J6486" s="185">
        <f t="shared" si="7073"/>
        <v>205</v>
      </c>
      <c r="K6486" s="185">
        <f t="shared" si="7073"/>
        <v>2985</v>
      </c>
      <c r="L6486" s="185">
        <f t="shared" si="7073"/>
        <v>1717</v>
      </c>
      <c r="M6486" s="147"/>
      <c r="N6486" s="143">
        <f t="shared" si="7054"/>
        <v>502.5</v>
      </c>
      <c r="O6486" s="143">
        <f t="shared" si="7050"/>
        <v>369</v>
      </c>
      <c r="P6486" s="143">
        <f t="shared" si="7051"/>
        <v>5970</v>
      </c>
      <c r="Q6486" s="143">
        <f t="shared" si="7052"/>
        <v>1665.49</v>
      </c>
      <c r="R6486" s="188">
        <f t="shared" si="7055"/>
        <v>8506.99</v>
      </c>
      <c r="T6486">
        <v>34628.79</v>
      </c>
      <c r="U6486" s="190">
        <f t="shared" si="7056"/>
        <v>0.2456623520486855</v>
      </c>
    </row>
    <row r="6487" spans="1:21" x14ac:dyDescent="0.2">
      <c r="A6487" s="178">
        <v>43006</v>
      </c>
      <c r="B6487" s="179">
        <v>0.20833333333333334</v>
      </c>
      <c r="C6487" t="s">
        <v>349</v>
      </c>
      <c r="D6487">
        <v>2.5</v>
      </c>
      <c r="E6487">
        <v>2.11</v>
      </c>
      <c r="F6487">
        <v>2.11</v>
      </c>
      <c r="G6487">
        <v>0.97</v>
      </c>
      <c r="H6487" s="184">
        <f t="shared" ref="H6487:L6487" si="7074">H6463</f>
        <v>0.16666666666666666</v>
      </c>
      <c r="I6487" s="185">
        <f t="shared" si="7074"/>
        <v>185</v>
      </c>
      <c r="J6487" s="185">
        <f t="shared" si="7074"/>
        <v>205</v>
      </c>
      <c r="K6487" s="185">
        <f t="shared" si="7074"/>
        <v>2985</v>
      </c>
      <c r="L6487" s="185">
        <f t="shared" si="7074"/>
        <v>1717</v>
      </c>
      <c r="M6487" s="147"/>
      <c r="N6487" s="143">
        <f t="shared" si="7054"/>
        <v>462.5</v>
      </c>
      <c r="O6487" s="143">
        <f t="shared" si="7050"/>
        <v>432.54999999999995</v>
      </c>
      <c r="P6487" s="143">
        <f t="shared" si="7051"/>
        <v>6298.3499999999995</v>
      </c>
      <c r="Q6487" s="143">
        <f t="shared" si="7052"/>
        <v>1665.49</v>
      </c>
      <c r="R6487" s="188">
        <f t="shared" si="7055"/>
        <v>8858.89</v>
      </c>
      <c r="T6487">
        <v>34062.660000000003</v>
      </c>
      <c r="U6487" s="190">
        <f t="shared" si="7056"/>
        <v>0.26007628294443236</v>
      </c>
    </row>
    <row r="6488" spans="1:21" x14ac:dyDescent="0.2">
      <c r="A6488" s="178">
        <v>43006</v>
      </c>
      <c r="B6488" s="179">
        <v>0.25</v>
      </c>
      <c r="C6488" t="s">
        <v>349</v>
      </c>
      <c r="D6488">
        <v>2.61</v>
      </c>
      <c r="E6488">
        <v>7.55</v>
      </c>
      <c r="F6488">
        <v>3.01</v>
      </c>
      <c r="G6488">
        <v>0.97</v>
      </c>
      <c r="H6488" s="184">
        <f t="shared" ref="H6488:L6488" si="7075">H6464</f>
        <v>0.20833333333333334</v>
      </c>
      <c r="I6488" s="185">
        <f t="shared" si="7075"/>
        <v>207</v>
      </c>
      <c r="J6488" s="185">
        <f t="shared" si="7075"/>
        <v>283</v>
      </c>
      <c r="K6488" s="185">
        <f t="shared" si="7075"/>
        <v>2985</v>
      </c>
      <c r="L6488" s="185">
        <f t="shared" si="7075"/>
        <v>1717</v>
      </c>
      <c r="M6488" s="147"/>
      <c r="N6488" s="143">
        <f t="shared" si="7054"/>
        <v>540.27</v>
      </c>
      <c r="O6488" s="143">
        <f t="shared" si="7050"/>
        <v>2136.65</v>
      </c>
      <c r="P6488" s="143">
        <f t="shared" si="7051"/>
        <v>8984.8499999999985</v>
      </c>
      <c r="Q6488" s="143">
        <f t="shared" si="7052"/>
        <v>1665.49</v>
      </c>
      <c r="R6488" s="188">
        <f t="shared" si="7055"/>
        <v>13327.259999999998</v>
      </c>
      <c r="T6488">
        <v>34278.839999999997</v>
      </c>
      <c r="U6488" s="190">
        <f t="shared" si="7056"/>
        <v>0.38878970233531823</v>
      </c>
    </row>
    <row r="6489" spans="1:21" x14ac:dyDescent="0.2">
      <c r="A6489" s="178">
        <v>43006</v>
      </c>
      <c r="B6489" s="179">
        <v>0.29166666666666669</v>
      </c>
      <c r="C6489" t="s">
        <v>349</v>
      </c>
      <c r="D6489">
        <v>3.5</v>
      </c>
      <c r="E6489">
        <v>24.17</v>
      </c>
      <c r="F6489">
        <v>7.61</v>
      </c>
      <c r="G6489">
        <v>4.9000000000000004</v>
      </c>
      <c r="H6489" s="184">
        <f t="shared" ref="H6489:L6489" si="7076">H6465</f>
        <v>0.25</v>
      </c>
      <c r="I6489" s="185">
        <f t="shared" si="7076"/>
        <v>327</v>
      </c>
      <c r="J6489" s="185">
        <f t="shared" si="7076"/>
        <v>438</v>
      </c>
      <c r="K6489" s="185">
        <f t="shared" si="7076"/>
        <v>2985</v>
      </c>
      <c r="L6489" s="185">
        <f t="shared" si="7076"/>
        <v>1717</v>
      </c>
      <c r="M6489" s="147"/>
      <c r="N6489" s="143">
        <f t="shared" si="7054"/>
        <v>1144.5</v>
      </c>
      <c r="O6489" s="143">
        <f t="shared" si="7050"/>
        <v>10586.460000000001</v>
      </c>
      <c r="P6489" s="143">
        <f t="shared" si="7051"/>
        <v>22715.850000000002</v>
      </c>
      <c r="Q6489" s="143">
        <f t="shared" si="7052"/>
        <v>8413.3000000000011</v>
      </c>
      <c r="R6489" s="188">
        <f t="shared" si="7055"/>
        <v>42860.110000000008</v>
      </c>
      <c r="T6489">
        <v>36009.440000000002</v>
      </c>
      <c r="U6489" s="190">
        <f t="shared" si="7056"/>
        <v>1.1902465020283572</v>
      </c>
    </row>
    <row r="6490" spans="1:21" x14ac:dyDescent="0.2">
      <c r="A6490" s="178">
        <v>43006</v>
      </c>
      <c r="B6490" s="179">
        <v>0.33333333333333331</v>
      </c>
      <c r="C6490" t="s">
        <v>349</v>
      </c>
      <c r="D6490">
        <v>3.5</v>
      </c>
      <c r="E6490">
        <v>7.91</v>
      </c>
      <c r="F6490">
        <v>8.11</v>
      </c>
      <c r="G6490">
        <v>4.9000000000000004</v>
      </c>
      <c r="H6490" s="184">
        <f t="shared" ref="H6490:L6490" si="7077">H6466</f>
        <v>0.29166666666666669</v>
      </c>
      <c r="I6490" s="185">
        <f t="shared" si="7077"/>
        <v>249</v>
      </c>
      <c r="J6490" s="185">
        <f t="shared" si="7077"/>
        <v>556</v>
      </c>
      <c r="K6490" s="185">
        <f t="shared" si="7077"/>
        <v>2872</v>
      </c>
      <c r="L6490" s="185">
        <f t="shared" si="7077"/>
        <v>2219</v>
      </c>
      <c r="M6490" s="147"/>
      <c r="N6490" s="143">
        <f t="shared" si="7054"/>
        <v>871.5</v>
      </c>
      <c r="O6490" s="143">
        <f t="shared" si="7050"/>
        <v>4397.96</v>
      </c>
      <c r="P6490" s="143">
        <f t="shared" si="7051"/>
        <v>23291.919999999998</v>
      </c>
      <c r="Q6490" s="143">
        <f t="shared" si="7052"/>
        <v>10873.1</v>
      </c>
      <c r="R6490" s="188">
        <f t="shared" si="7055"/>
        <v>39434.479999999996</v>
      </c>
      <c r="T6490">
        <v>39222.75</v>
      </c>
      <c r="U6490" s="190">
        <f t="shared" si="7056"/>
        <v>1.0053981426595533</v>
      </c>
    </row>
    <row r="6491" spans="1:21" x14ac:dyDescent="0.2">
      <c r="A6491" s="178">
        <v>43006</v>
      </c>
      <c r="B6491" s="179">
        <v>0.375</v>
      </c>
      <c r="C6491" t="s">
        <v>349</v>
      </c>
      <c r="D6491">
        <v>4</v>
      </c>
      <c r="E6491">
        <v>8.66</v>
      </c>
      <c r="F6491">
        <v>8.06</v>
      </c>
      <c r="G6491">
        <v>2.99</v>
      </c>
      <c r="H6491" s="184">
        <f t="shared" ref="H6491:L6491" si="7078">H6467</f>
        <v>0.33333333333333331</v>
      </c>
      <c r="I6491" s="185">
        <f t="shared" si="7078"/>
        <v>256</v>
      </c>
      <c r="J6491" s="185">
        <f t="shared" si="7078"/>
        <v>306</v>
      </c>
      <c r="K6491" s="185">
        <f t="shared" si="7078"/>
        <v>2872</v>
      </c>
      <c r="L6491" s="185">
        <f t="shared" si="7078"/>
        <v>2219</v>
      </c>
      <c r="M6491" s="147"/>
      <c r="N6491" s="143">
        <f t="shared" si="7054"/>
        <v>1024</v>
      </c>
      <c r="O6491" s="143">
        <f t="shared" si="7050"/>
        <v>2649.96</v>
      </c>
      <c r="P6491" s="143">
        <f t="shared" si="7051"/>
        <v>23148.32</v>
      </c>
      <c r="Q6491" s="143">
        <f t="shared" si="7052"/>
        <v>6634.81</v>
      </c>
      <c r="R6491" s="188">
        <f t="shared" si="7055"/>
        <v>33457.089999999997</v>
      </c>
      <c r="T6491">
        <v>40256.39</v>
      </c>
      <c r="U6491" s="190">
        <f t="shared" si="7056"/>
        <v>0.83110010609495777</v>
      </c>
    </row>
    <row r="6492" spans="1:21" x14ac:dyDescent="0.2">
      <c r="A6492" s="178">
        <v>43006</v>
      </c>
      <c r="B6492" s="179">
        <v>0.41666666666666669</v>
      </c>
      <c r="C6492" t="s">
        <v>349</v>
      </c>
      <c r="D6492">
        <v>3.11</v>
      </c>
      <c r="E6492">
        <v>7.66</v>
      </c>
      <c r="F6492">
        <v>7.61</v>
      </c>
      <c r="G6492">
        <v>2.99</v>
      </c>
      <c r="H6492" s="184">
        <f t="shared" ref="H6492:L6492" si="7079">H6468</f>
        <v>0.375</v>
      </c>
      <c r="I6492" s="185">
        <f t="shared" si="7079"/>
        <v>156</v>
      </c>
      <c r="J6492" s="185">
        <f t="shared" si="7079"/>
        <v>343</v>
      </c>
      <c r="K6492" s="185">
        <f t="shared" si="7079"/>
        <v>2872</v>
      </c>
      <c r="L6492" s="185">
        <f t="shared" si="7079"/>
        <v>2219</v>
      </c>
      <c r="M6492" s="147"/>
      <c r="N6492" s="143">
        <f t="shared" si="7054"/>
        <v>485.15999999999997</v>
      </c>
      <c r="O6492" s="143">
        <f t="shared" si="7050"/>
        <v>2627.38</v>
      </c>
      <c r="P6492" s="143">
        <f t="shared" si="7051"/>
        <v>21855.920000000002</v>
      </c>
      <c r="Q6492" s="143">
        <f t="shared" si="7052"/>
        <v>6634.81</v>
      </c>
      <c r="R6492" s="188">
        <f t="shared" si="7055"/>
        <v>31603.270000000004</v>
      </c>
      <c r="T6492">
        <v>40457.629999999997</v>
      </c>
      <c r="U6492" s="190">
        <f t="shared" si="7056"/>
        <v>0.78114486686442108</v>
      </c>
    </row>
    <row r="6493" spans="1:21" x14ac:dyDescent="0.2">
      <c r="A6493" s="178">
        <v>43006</v>
      </c>
      <c r="B6493" s="179">
        <v>0.45833333333333331</v>
      </c>
      <c r="C6493" t="s">
        <v>349</v>
      </c>
      <c r="D6493">
        <v>2</v>
      </c>
      <c r="E6493">
        <v>5.12</v>
      </c>
      <c r="F6493">
        <v>5</v>
      </c>
      <c r="G6493">
        <v>2.99</v>
      </c>
      <c r="H6493" s="184">
        <f t="shared" ref="H6493:L6493" si="7080">H6469</f>
        <v>0.41666666666666669</v>
      </c>
      <c r="I6493" s="185">
        <f t="shared" si="7080"/>
        <v>196</v>
      </c>
      <c r="J6493" s="185">
        <f t="shared" si="7080"/>
        <v>315</v>
      </c>
      <c r="K6493" s="185">
        <f t="shared" si="7080"/>
        <v>2872</v>
      </c>
      <c r="L6493" s="185">
        <f t="shared" si="7080"/>
        <v>2219</v>
      </c>
      <c r="M6493" s="147"/>
      <c r="N6493" s="143">
        <f t="shared" si="7054"/>
        <v>392</v>
      </c>
      <c r="O6493" s="143">
        <f t="shared" si="7050"/>
        <v>1612.8</v>
      </c>
      <c r="P6493" s="143">
        <f t="shared" si="7051"/>
        <v>14360</v>
      </c>
      <c r="Q6493" s="143">
        <f t="shared" si="7052"/>
        <v>6634.81</v>
      </c>
      <c r="R6493" s="188">
        <f t="shared" si="7055"/>
        <v>22999.61</v>
      </c>
      <c r="T6493">
        <v>41688.54</v>
      </c>
      <c r="U6493" s="190">
        <f t="shared" si="7056"/>
        <v>0.55170101903304847</v>
      </c>
    </row>
    <row r="6494" spans="1:21" x14ac:dyDescent="0.2">
      <c r="A6494" s="178">
        <v>43006</v>
      </c>
      <c r="B6494" s="179">
        <v>0.5</v>
      </c>
      <c r="C6494" t="s">
        <v>349</v>
      </c>
      <c r="D6494">
        <v>0.08</v>
      </c>
      <c r="E6494">
        <v>5.05</v>
      </c>
      <c r="F6494">
        <v>5</v>
      </c>
      <c r="G6494">
        <v>5</v>
      </c>
      <c r="H6494" s="184">
        <f t="shared" ref="H6494:L6494" si="7081">H6470</f>
        <v>0.45833333333333331</v>
      </c>
      <c r="I6494" s="185">
        <f t="shared" si="7081"/>
        <v>226</v>
      </c>
      <c r="J6494" s="185">
        <f t="shared" si="7081"/>
        <v>326</v>
      </c>
      <c r="K6494" s="185">
        <f t="shared" si="7081"/>
        <v>2842</v>
      </c>
      <c r="L6494" s="185">
        <f t="shared" si="7081"/>
        <v>1635</v>
      </c>
      <c r="M6494" s="147"/>
      <c r="N6494" s="143">
        <f t="shared" si="7054"/>
        <v>18.080000000000002</v>
      </c>
      <c r="O6494" s="143">
        <f t="shared" si="7050"/>
        <v>1646.3</v>
      </c>
      <c r="P6494" s="143">
        <f t="shared" si="7051"/>
        <v>14210</v>
      </c>
      <c r="Q6494" s="143">
        <f t="shared" si="7052"/>
        <v>8175</v>
      </c>
      <c r="R6494" s="188">
        <f t="shared" si="7055"/>
        <v>24049.379999999997</v>
      </c>
      <c r="T6494">
        <v>43319.14</v>
      </c>
      <c r="U6494" s="190">
        <f t="shared" si="7056"/>
        <v>0.5551675310267008</v>
      </c>
    </row>
    <row r="6495" spans="1:21" x14ac:dyDescent="0.2">
      <c r="A6495" s="178">
        <v>43006</v>
      </c>
      <c r="B6495" s="179">
        <v>0.54166666666666663</v>
      </c>
      <c r="C6495" t="s">
        <v>349</v>
      </c>
      <c r="D6495">
        <v>0.5</v>
      </c>
      <c r="E6495">
        <v>4.76</v>
      </c>
      <c r="F6495">
        <v>5</v>
      </c>
      <c r="G6495">
        <v>5.46</v>
      </c>
      <c r="H6495" s="184">
        <f t="shared" ref="H6495:L6495" si="7082">H6471</f>
        <v>0.5</v>
      </c>
      <c r="I6495" s="185">
        <f t="shared" si="7082"/>
        <v>222</v>
      </c>
      <c r="J6495" s="185">
        <f t="shared" si="7082"/>
        <v>319</v>
      </c>
      <c r="K6495" s="185">
        <f t="shared" si="7082"/>
        <v>2842</v>
      </c>
      <c r="L6495" s="185">
        <f t="shared" si="7082"/>
        <v>1635</v>
      </c>
      <c r="M6495" s="147"/>
      <c r="N6495" s="143">
        <f t="shared" si="7054"/>
        <v>111</v>
      </c>
      <c r="O6495" s="143">
        <f t="shared" si="7050"/>
        <v>1518.4399999999998</v>
      </c>
      <c r="P6495" s="143">
        <f t="shared" si="7051"/>
        <v>14210</v>
      </c>
      <c r="Q6495" s="143">
        <f t="shared" si="7052"/>
        <v>8927.1</v>
      </c>
      <c r="R6495" s="188">
        <f t="shared" si="7055"/>
        <v>24766.54</v>
      </c>
      <c r="T6495">
        <v>45063.86</v>
      </c>
      <c r="U6495" s="190">
        <f t="shared" si="7056"/>
        <v>0.54958762964379881</v>
      </c>
    </row>
    <row r="6496" spans="1:21" x14ac:dyDescent="0.2">
      <c r="A6496" s="178">
        <v>43006</v>
      </c>
      <c r="B6496" s="179">
        <v>0.58333333333333337</v>
      </c>
      <c r="C6496" t="s">
        <v>349</v>
      </c>
      <c r="D6496">
        <v>1</v>
      </c>
      <c r="E6496">
        <v>8.25</v>
      </c>
      <c r="F6496">
        <v>9</v>
      </c>
      <c r="G6496">
        <v>9</v>
      </c>
      <c r="H6496" s="184">
        <f t="shared" ref="H6496:L6496" si="7083">H6472</f>
        <v>0.54166666666666663</v>
      </c>
      <c r="I6496" s="185">
        <f t="shared" si="7083"/>
        <v>195</v>
      </c>
      <c r="J6496" s="185">
        <f t="shared" si="7083"/>
        <v>299</v>
      </c>
      <c r="K6496" s="185">
        <f t="shared" si="7083"/>
        <v>2842</v>
      </c>
      <c r="L6496" s="185">
        <f t="shared" si="7083"/>
        <v>1635</v>
      </c>
      <c r="M6496" s="147"/>
      <c r="N6496" s="143">
        <f t="shared" si="7054"/>
        <v>195</v>
      </c>
      <c r="O6496" s="143">
        <f t="shared" si="7050"/>
        <v>2466.75</v>
      </c>
      <c r="P6496" s="143">
        <f t="shared" si="7051"/>
        <v>25578</v>
      </c>
      <c r="Q6496" s="143">
        <f t="shared" si="7052"/>
        <v>14715</v>
      </c>
      <c r="R6496" s="188">
        <f t="shared" si="7055"/>
        <v>42954.75</v>
      </c>
      <c r="T6496">
        <v>46665.71</v>
      </c>
      <c r="U6496" s="190">
        <f t="shared" si="7056"/>
        <v>0.92047779836629506</v>
      </c>
    </row>
    <row r="6497" spans="1:21" x14ac:dyDescent="0.2">
      <c r="A6497" s="178">
        <v>43006</v>
      </c>
      <c r="B6497" s="179">
        <v>0.625</v>
      </c>
      <c r="C6497" t="s">
        <v>349</v>
      </c>
      <c r="D6497">
        <v>1</v>
      </c>
      <c r="E6497">
        <v>8.89</v>
      </c>
      <c r="F6497">
        <v>12.21</v>
      </c>
      <c r="G6497">
        <v>2</v>
      </c>
      <c r="H6497" s="184">
        <f t="shared" ref="H6497:L6497" si="7084">H6473</f>
        <v>0.58333333333333337</v>
      </c>
      <c r="I6497" s="185">
        <f t="shared" si="7084"/>
        <v>205</v>
      </c>
      <c r="J6497" s="185">
        <f t="shared" si="7084"/>
        <v>237</v>
      </c>
      <c r="K6497" s="185">
        <f t="shared" si="7084"/>
        <v>2842</v>
      </c>
      <c r="L6497" s="185">
        <f t="shared" si="7084"/>
        <v>1635</v>
      </c>
      <c r="M6497" s="147"/>
      <c r="N6497" s="143">
        <f t="shared" si="7054"/>
        <v>205</v>
      </c>
      <c r="O6497" s="143">
        <f t="shared" si="7050"/>
        <v>2106.9300000000003</v>
      </c>
      <c r="P6497" s="143">
        <f t="shared" si="7051"/>
        <v>34700.82</v>
      </c>
      <c r="Q6497" s="143">
        <f t="shared" si="7052"/>
        <v>3270</v>
      </c>
      <c r="R6497" s="188">
        <f t="shared" si="7055"/>
        <v>40282.75</v>
      </c>
      <c r="T6497">
        <v>48180.24</v>
      </c>
      <c r="U6497" s="190">
        <f t="shared" si="7056"/>
        <v>0.83608446118159652</v>
      </c>
    </row>
    <row r="6498" spans="1:21" x14ac:dyDescent="0.2">
      <c r="A6498" s="178">
        <v>43006</v>
      </c>
      <c r="B6498" s="179">
        <v>0.66666666666666663</v>
      </c>
      <c r="C6498" t="s">
        <v>349</v>
      </c>
      <c r="D6498">
        <v>1.68</v>
      </c>
      <c r="E6498">
        <v>11.17</v>
      </c>
      <c r="F6498">
        <v>13.86</v>
      </c>
      <c r="G6498">
        <v>2</v>
      </c>
      <c r="H6498" s="184">
        <f t="shared" ref="H6498:L6498" si="7085">H6474</f>
        <v>0.625</v>
      </c>
      <c r="I6498" s="185">
        <f t="shared" si="7085"/>
        <v>212</v>
      </c>
      <c r="J6498" s="185">
        <f t="shared" si="7085"/>
        <v>213</v>
      </c>
      <c r="K6498" s="185">
        <f t="shared" si="7085"/>
        <v>2842</v>
      </c>
      <c r="L6498" s="185">
        <f t="shared" si="7085"/>
        <v>1380</v>
      </c>
      <c r="M6498" s="147"/>
      <c r="N6498" s="143">
        <f t="shared" si="7054"/>
        <v>356.15999999999997</v>
      </c>
      <c r="O6498" s="143">
        <f t="shared" si="7050"/>
        <v>2379.21</v>
      </c>
      <c r="P6498" s="143">
        <f t="shared" si="7051"/>
        <v>39390.119999999995</v>
      </c>
      <c r="Q6498" s="143">
        <f t="shared" si="7052"/>
        <v>2760</v>
      </c>
      <c r="R6498" s="188">
        <f t="shared" si="7055"/>
        <v>44885.49</v>
      </c>
      <c r="T6498">
        <v>49196.28</v>
      </c>
      <c r="U6498" s="190">
        <f t="shared" si="7056"/>
        <v>0.91237569182060108</v>
      </c>
    </row>
    <row r="6499" spans="1:21" x14ac:dyDescent="0.2">
      <c r="A6499" s="178">
        <v>43006</v>
      </c>
      <c r="B6499" s="179">
        <v>0.70833333333333337</v>
      </c>
      <c r="C6499" t="s">
        <v>349</v>
      </c>
      <c r="D6499">
        <v>1.1599999999999999</v>
      </c>
      <c r="E6499">
        <v>6.95</v>
      </c>
      <c r="F6499">
        <v>9</v>
      </c>
      <c r="G6499">
        <v>2</v>
      </c>
      <c r="H6499" s="184">
        <f t="shared" ref="H6499:L6499" si="7086">H6475</f>
        <v>0.66666666666666663</v>
      </c>
      <c r="I6499" s="185">
        <f t="shared" si="7086"/>
        <v>191</v>
      </c>
      <c r="J6499" s="185">
        <f t="shared" si="7086"/>
        <v>237</v>
      </c>
      <c r="K6499" s="185">
        <f t="shared" si="7086"/>
        <v>2842</v>
      </c>
      <c r="L6499" s="185">
        <f t="shared" si="7086"/>
        <v>1380</v>
      </c>
      <c r="M6499" s="147"/>
      <c r="N6499" s="143">
        <f t="shared" si="7054"/>
        <v>221.55999999999997</v>
      </c>
      <c r="O6499" s="143">
        <f t="shared" si="7050"/>
        <v>1647.15</v>
      </c>
      <c r="P6499" s="143">
        <f t="shared" si="7051"/>
        <v>25578</v>
      </c>
      <c r="Q6499" s="143">
        <f t="shared" si="7052"/>
        <v>2760</v>
      </c>
      <c r="R6499" s="188">
        <f t="shared" si="7055"/>
        <v>30206.71</v>
      </c>
      <c r="T6499">
        <v>49404.02</v>
      </c>
      <c r="U6499" s="190">
        <f t="shared" si="7056"/>
        <v>0.611422106945953</v>
      </c>
    </row>
    <row r="6500" spans="1:21" x14ac:dyDescent="0.2">
      <c r="A6500" s="178">
        <v>43006</v>
      </c>
      <c r="B6500" s="179">
        <v>0.75</v>
      </c>
      <c r="C6500" t="s">
        <v>349</v>
      </c>
      <c r="D6500">
        <v>2.11</v>
      </c>
      <c r="E6500">
        <v>2.93</v>
      </c>
      <c r="F6500">
        <v>6.41</v>
      </c>
      <c r="G6500">
        <v>1.31</v>
      </c>
      <c r="H6500" s="184">
        <f t="shared" ref="H6500:L6500" si="7087">H6476</f>
        <v>0.70833333333333337</v>
      </c>
      <c r="I6500" s="185">
        <f t="shared" si="7087"/>
        <v>218</v>
      </c>
      <c r="J6500" s="185">
        <f t="shared" si="7087"/>
        <v>258</v>
      </c>
      <c r="K6500" s="185">
        <f t="shared" si="7087"/>
        <v>2842</v>
      </c>
      <c r="L6500" s="185">
        <f t="shared" si="7087"/>
        <v>1380</v>
      </c>
      <c r="M6500" s="147"/>
      <c r="N6500" s="143">
        <f t="shared" si="7054"/>
        <v>459.97999999999996</v>
      </c>
      <c r="O6500" s="143">
        <f t="shared" si="7050"/>
        <v>755.94</v>
      </c>
      <c r="P6500" s="143">
        <f t="shared" si="7051"/>
        <v>18217.22</v>
      </c>
      <c r="Q6500" s="143">
        <f t="shared" si="7052"/>
        <v>1807.8000000000002</v>
      </c>
      <c r="R6500" s="188">
        <f t="shared" si="7055"/>
        <v>21240.94</v>
      </c>
      <c r="T6500">
        <v>49279.15</v>
      </c>
      <c r="U6500" s="190">
        <f t="shared" si="7056"/>
        <v>0.43103300280138757</v>
      </c>
    </row>
    <row r="6501" spans="1:21" x14ac:dyDescent="0.2">
      <c r="A6501" s="178">
        <v>43006</v>
      </c>
      <c r="B6501" s="179">
        <v>0.79166666666666663</v>
      </c>
      <c r="C6501" t="s">
        <v>349</v>
      </c>
      <c r="D6501">
        <v>3.5</v>
      </c>
      <c r="E6501">
        <v>4.33</v>
      </c>
      <c r="F6501">
        <v>7.86</v>
      </c>
      <c r="G6501">
        <v>2.99</v>
      </c>
      <c r="H6501" s="184">
        <f t="shared" ref="H6501:L6501" si="7088">H6477</f>
        <v>0.75</v>
      </c>
      <c r="I6501" s="185">
        <f t="shared" si="7088"/>
        <v>240</v>
      </c>
      <c r="J6501" s="185">
        <f t="shared" si="7088"/>
        <v>365</v>
      </c>
      <c r="K6501" s="185">
        <f t="shared" si="7088"/>
        <v>2842</v>
      </c>
      <c r="L6501" s="185">
        <f t="shared" si="7088"/>
        <v>1380</v>
      </c>
      <c r="M6501" s="147"/>
      <c r="N6501" s="143">
        <f t="shared" si="7054"/>
        <v>840</v>
      </c>
      <c r="O6501" s="143">
        <f t="shared" si="7050"/>
        <v>1580.45</v>
      </c>
      <c r="P6501" s="143">
        <f t="shared" si="7051"/>
        <v>22338.120000000003</v>
      </c>
      <c r="Q6501" s="143">
        <f t="shared" si="7052"/>
        <v>4126.2000000000007</v>
      </c>
      <c r="R6501" s="188">
        <f t="shared" si="7055"/>
        <v>28884.770000000004</v>
      </c>
      <c r="T6501">
        <v>48341.75</v>
      </c>
      <c r="U6501" s="190">
        <f t="shared" si="7056"/>
        <v>0.59751188155166091</v>
      </c>
    </row>
    <row r="6502" spans="1:21" x14ac:dyDescent="0.2">
      <c r="A6502" s="178">
        <v>43006</v>
      </c>
      <c r="B6502" s="179">
        <v>0.83333333333333337</v>
      </c>
      <c r="C6502" t="s">
        <v>349</v>
      </c>
      <c r="D6502">
        <v>1.5</v>
      </c>
      <c r="E6502">
        <v>3.09</v>
      </c>
      <c r="F6502">
        <v>7.21</v>
      </c>
      <c r="G6502">
        <v>1.48</v>
      </c>
      <c r="H6502" s="184">
        <f t="shared" ref="H6502:L6502" si="7089">H6478</f>
        <v>0.79166666666666663</v>
      </c>
      <c r="I6502" s="185">
        <f t="shared" si="7089"/>
        <v>320</v>
      </c>
      <c r="J6502" s="185">
        <f t="shared" si="7089"/>
        <v>214</v>
      </c>
      <c r="K6502" s="185">
        <f t="shared" si="7089"/>
        <v>2842</v>
      </c>
      <c r="L6502" s="185">
        <f t="shared" si="7089"/>
        <v>1426</v>
      </c>
      <c r="M6502" s="147"/>
      <c r="N6502" s="143">
        <f t="shared" si="7054"/>
        <v>480</v>
      </c>
      <c r="O6502" s="143">
        <f t="shared" si="7050"/>
        <v>661.26</v>
      </c>
      <c r="P6502" s="143">
        <f t="shared" si="7051"/>
        <v>20490.82</v>
      </c>
      <c r="Q6502" s="143">
        <f t="shared" si="7052"/>
        <v>2110.48</v>
      </c>
      <c r="R6502" s="188">
        <f t="shared" si="7055"/>
        <v>23742.559999999998</v>
      </c>
      <c r="T6502">
        <v>47040.46</v>
      </c>
      <c r="U6502" s="190">
        <f t="shared" si="7056"/>
        <v>0.50472635684259881</v>
      </c>
    </row>
    <row r="6503" spans="1:21" x14ac:dyDescent="0.2">
      <c r="A6503" s="178">
        <v>43006</v>
      </c>
      <c r="B6503" s="179">
        <v>0.875</v>
      </c>
      <c r="C6503" t="s">
        <v>349</v>
      </c>
      <c r="D6503">
        <v>3.5</v>
      </c>
      <c r="E6503">
        <v>2.5</v>
      </c>
      <c r="F6503">
        <v>6.48</v>
      </c>
      <c r="G6503">
        <v>1.32</v>
      </c>
      <c r="H6503" s="184">
        <f t="shared" ref="H6503:L6503" si="7090">H6479</f>
        <v>0.83333333333333337</v>
      </c>
      <c r="I6503" s="185">
        <f t="shared" si="7090"/>
        <v>322</v>
      </c>
      <c r="J6503" s="185">
        <f t="shared" si="7090"/>
        <v>178</v>
      </c>
      <c r="K6503" s="185">
        <f t="shared" si="7090"/>
        <v>2842</v>
      </c>
      <c r="L6503" s="185">
        <f t="shared" si="7090"/>
        <v>1426</v>
      </c>
      <c r="M6503" s="147"/>
      <c r="N6503" s="143">
        <f t="shared" si="7054"/>
        <v>1127</v>
      </c>
      <c r="O6503" s="143">
        <f t="shared" si="7050"/>
        <v>445</v>
      </c>
      <c r="P6503" s="143">
        <f t="shared" si="7051"/>
        <v>18416.16</v>
      </c>
      <c r="Q6503" s="143">
        <f t="shared" si="7052"/>
        <v>1882.3200000000002</v>
      </c>
      <c r="R6503" s="188">
        <f t="shared" si="7055"/>
        <v>21870.48</v>
      </c>
      <c r="T6503">
        <v>46972.94</v>
      </c>
      <c r="U6503" s="190">
        <f t="shared" si="7056"/>
        <v>0.46559742694410866</v>
      </c>
    </row>
    <row r="6504" spans="1:21" x14ac:dyDescent="0.2">
      <c r="A6504" s="178">
        <v>43006</v>
      </c>
      <c r="B6504" s="179">
        <v>0.91666666666666663</v>
      </c>
      <c r="C6504" t="s">
        <v>349</v>
      </c>
      <c r="D6504">
        <v>5.44</v>
      </c>
      <c r="E6504">
        <v>5.75</v>
      </c>
      <c r="F6504">
        <v>5.83</v>
      </c>
      <c r="G6504">
        <v>1.06</v>
      </c>
      <c r="H6504" s="184">
        <f t="shared" ref="H6504:L6504" si="7091">H6480</f>
        <v>0.875</v>
      </c>
      <c r="I6504" s="185">
        <f t="shared" si="7091"/>
        <v>337</v>
      </c>
      <c r="J6504" s="185">
        <f t="shared" si="7091"/>
        <v>173</v>
      </c>
      <c r="K6504" s="185">
        <f t="shared" si="7091"/>
        <v>2842</v>
      </c>
      <c r="L6504" s="185">
        <f t="shared" si="7091"/>
        <v>1426</v>
      </c>
      <c r="M6504" s="147"/>
      <c r="N6504" s="143">
        <f t="shared" si="7054"/>
        <v>1833.2800000000002</v>
      </c>
      <c r="O6504" s="143">
        <f t="shared" si="7050"/>
        <v>994.75</v>
      </c>
      <c r="P6504" s="143">
        <f t="shared" si="7051"/>
        <v>16568.86</v>
      </c>
      <c r="Q6504" s="143">
        <f t="shared" si="7052"/>
        <v>1511.5600000000002</v>
      </c>
      <c r="R6504" s="188">
        <f t="shared" si="7055"/>
        <v>20908.45</v>
      </c>
      <c r="T6504">
        <v>46330.69</v>
      </c>
      <c r="U6504" s="190">
        <f t="shared" si="7056"/>
        <v>0.45128725689170612</v>
      </c>
    </row>
    <row r="6505" spans="1:21" x14ac:dyDescent="0.2">
      <c r="A6505" s="178">
        <v>43006</v>
      </c>
      <c r="B6505" s="179">
        <v>0.95833333333333337</v>
      </c>
      <c r="C6505" t="s">
        <v>349</v>
      </c>
      <c r="D6505">
        <v>15</v>
      </c>
      <c r="E6505">
        <v>10.62</v>
      </c>
      <c r="F6505">
        <v>8</v>
      </c>
      <c r="G6505">
        <v>0.5</v>
      </c>
      <c r="H6505" s="184">
        <f t="shared" ref="H6505:L6505" si="7092">H6481</f>
        <v>0.91666666666666663</v>
      </c>
      <c r="I6505" s="185">
        <f t="shared" si="7092"/>
        <v>394</v>
      </c>
      <c r="J6505" s="185">
        <f t="shared" si="7092"/>
        <v>194</v>
      </c>
      <c r="K6505" s="185">
        <f t="shared" si="7092"/>
        <v>2842</v>
      </c>
      <c r="L6505" s="185">
        <f t="shared" si="7092"/>
        <v>1426</v>
      </c>
      <c r="M6505" s="147"/>
      <c r="N6505" s="143">
        <f t="shared" si="7054"/>
        <v>5910</v>
      </c>
      <c r="O6505" s="143">
        <f t="shared" si="7050"/>
        <v>2060.2799999999997</v>
      </c>
      <c r="P6505" s="143">
        <f t="shared" si="7051"/>
        <v>22736</v>
      </c>
      <c r="Q6505" s="143">
        <f t="shared" si="7052"/>
        <v>713</v>
      </c>
      <c r="R6505" s="188">
        <f t="shared" si="7055"/>
        <v>31419.279999999999</v>
      </c>
      <c r="T6505">
        <v>44336.56</v>
      </c>
      <c r="U6505" s="190">
        <f t="shared" si="7056"/>
        <v>0.70865398668728474</v>
      </c>
    </row>
    <row r="6506" spans="1:21" x14ac:dyDescent="0.2">
      <c r="A6506" s="178">
        <v>43006</v>
      </c>
      <c r="B6506" s="180">
        <v>1</v>
      </c>
      <c r="C6506" t="s">
        <v>349</v>
      </c>
      <c r="D6506">
        <v>15</v>
      </c>
      <c r="E6506">
        <v>10.33</v>
      </c>
      <c r="F6506">
        <v>8</v>
      </c>
      <c r="G6506">
        <v>0.5</v>
      </c>
      <c r="H6506" s="184">
        <f t="shared" ref="H6506:L6506" si="7093">H6482</f>
        <v>0.95833333333333337</v>
      </c>
      <c r="I6506" s="185">
        <f t="shared" si="7093"/>
        <v>389</v>
      </c>
      <c r="J6506" s="185">
        <f t="shared" si="7093"/>
        <v>265</v>
      </c>
      <c r="K6506" s="185">
        <f t="shared" si="7093"/>
        <v>2985</v>
      </c>
      <c r="L6506" s="185">
        <f t="shared" si="7093"/>
        <v>1111</v>
      </c>
      <c r="M6506" s="147"/>
      <c r="N6506" s="143">
        <f t="shared" si="7054"/>
        <v>5835</v>
      </c>
      <c r="O6506" s="143">
        <f t="shared" si="7050"/>
        <v>2737.45</v>
      </c>
      <c r="P6506" s="143">
        <f t="shared" si="7051"/>
        <v>23880</v>
      </c>
      <c r="Q6506" s="143">
        <f t="shared" si="7052"/>
        <v>555.5</v>
      </c>
      <c r="R6506" s="188">
        <f t="shared" si="7055"/>
        <v>33007.949999999997</v>
      </c>
      <c r="T6506">
        <v>41431.050000000003</v>
      </c>
      <c r="U6506" s="190">
        <f t="shared" si="7056"/>
        <v>0.7966959562936492</v>
      </c>
    </row>
    <row r="6507" spans="1:21" x14ac:dyDescent="0.2">
      <c r="A6507" s="178">
        <v>43007</v>
      </c>
      <c r="B6507" s="179">
        <v>4.1666666666666664E-2</v>
      </c>
      <c r="C6507" t="s">
        <v>349</v>
      </c>
      <c r="D6507">
        <v>6</v>
      </c>
      <c r="E6507">
        <v>3.31</v>
      </c>
      <c r="F6507">
        <v>3.51</v>
      </c>
      <c r="G6507">
        <v>0.5</v>
      </c>
      <c r="H6507" s="184">
        <f t="shared" ref="H6507:L6507" si="7094">H6483</f>
        <v>1</v>
      </c>
      <c r="I6507" s="185">
        <f t="shared" si="7094"/>
        <v>362</v>
      </c>
      <c r="J6507" s="185">
        <f t="shared" si="7094"/>
        <v>243</v>
      </c>
      <c r="K6507" s="185">
        <f t="shared" si="7094"/>
        <v>2985</v>
      </c>
      <c r="L6507" s="185">
        <f t="shared" si="7094"/>
        <v>1111</v>
      </c>
      <c r="M6507" s="147"/>
      <c r="N6507" s="143">
        <f t="shared" si="7054"/>
        <v>2172</v>
      </c>
      <c r="O6507" s="143">
        <f t="shared" si="7050"/>
        <v>804.33</v>
      </c>
      <c r="P6507" s="143">
        <f t="shared" si="7051"/>
        <v>10477.349999999999</v>
      </c>
      <c r="Q6507" s="143">
        <f t="shared" si="7052"/>
        <v>555.5</v>
      </c>
      <c r="R6507" s="188">
        <f t="shared" si="7055"/>
        <v>14009.179999999998</v>
      </c>
      <c r="T6507">
        <v>38335.760000000002</v>
      </c>
      <c r="U6507" s="190">
        <f t="shared" si="7056"/>
        <v>0.36543373602088486</v>
      </c>
    </row>
    <row r="6508" spans="1:21" x14ac:dyDescent="0.2">
      <c r="A6508" s="178">
        <v>43007</v>
      </c>
      <c r="B6508" s="179">
        <v>8.3333333333333329E-2</v>
      </c>
      <c r="C6508" t="s">
        <v>349</v>
      </c>
      <c r="D6508">
        <v>3.98</v>
      </c>
      <c r="E6508">
        <v>2.11</v>
      </c>
      <c r="F6508">
        <v>2.31</v>
      </c>
      <c r="G6508">
        <v>0.5</v>
      </c>
      <c r="H6508" s="184">
        <f t="shared" ref="H6508:L6508" si="7095">H6484</f>
        <v>4.1666666666666664E-2</v>
      </c>
      <c r="I6508" s="185">
        <f t="shared" si="7095"/>
        <v>294</v>
      </c>
      <c r="J6508" s="185">
        <f t="shared" si="7095"/>
        <v>212</v>
      </c>
      <c r="K6508" s="185">
        <f t="shared" si="7095"/>
        <v>2985</v>
      </c>
      <c r="L6508" s="185">
        <f t="shared" si="7095"/>
        <v>1111</v>
      </c>
      <c r="M6508" s="147"/>
      <c r="N6508" s="143">
        <f t="shared" si="7054"/>
        <v>1170.1199999999999</v>
      </c>
      <c r="O6508" s="143">
        <f t="shared" si="7050"/>
        <v>447.32</v>
      </c>
      <c r="P6508" s="143">
        <f t="shared" si="7051"/>
        <v>6895.35</v>
      </c>
      <c r="Q6508" s="143">
        <f t="shared" si="7052"/>
        <v>555.5</v>
      </c>
      <c r="R6508" s="188">
        <f t="shared" si="7055"/>
        <v>9068.2900000000009</v>
      </c>
      <c r="T6508">
        <v>35856.57</v>
      </c>
      <c r="U6508" s="190">
        <f t="shared" si="7056"/>
        <v>0.25290455835569325</v>
      </c>
    </row>
    <row r="6509" spans="1:21" x14ac:dyDescent="0.2">
      <c r="A6509" s="178">
        <v>43007</v>
      </c>
      <c r="B6509" s="179">
        <v>0.125</v>
      </c>
      <c r="C6509" t="s">
        <v>349</v>
      </c>
      <c r="D6509">
        <v>3.5</v>
      </c>
      <c r="E6509">
        <v>1.91</v>
      </c>
      <c r="F6509">
        <v>2.11</v>
      </c>
      <c r="G6509">
        <v>0.97</v>
      </c>
      <c r="H6509" s="184">
        <f t="shared" ref="H6509:L6509" si="7096">H6485</f>
        <v>8.3333333333333329E-2</v>
      </c>
      <c r="I6509" s="185">
        <f t="shared" si="7096"/>
        <v>236</v>
      </c>
      <c r="J6509" s="185">
        <f t="shared" si="7096"/>
        <v>179</v>
      </c>
      <c r="K6509" s="185">
        <f t="shared" si="7096"/>
        <v>2985</v>
      </c>
      <c r="L6509" s="185">
        <f t="shared" si="7096"/>
        <v>1111</v>
      </c>
      <c r="M6509" s="147"/>
      <c r="N6509" s="143">
        <f t="shared" si="7054"/>
        <v>826</v>
      </c>
      <c r="O6509" s="143">
        <f t="shared" si="7050"/>
        <v>341.89</v>
      </c>
      <c r="P6509" s="143">
        <f t="shared" si="7051"/>
        <v>6298.3499999999995</v>
      </c>
      <c r="Q6509" s="143">
        <f t="shared" si="7052"/>
        <v>1077.67</v>
      </c>
      <c r="R6509" s="188">
        <f t="shared" si="7055"/>
        <v>8543.91</v>
      </c>
      <c r="T6509">
        <v>34208.589999999997</v>
      </c>
      <c r="U6509" s="190">
        <f t="shared" si="7056"/>
        <v>0.2497591979090632</v>
      </c>
    </row>
    <row r="6510" spans="1:21" x14ac:dyDescent="0.2">
      <c r="A6510" s="178">
        <v>43007</v>
      </c>
      <c r="B6510" s="179">
        <v>0.16666666666666666</v>
      </c>
      <c r="C6510" t="s">
        <v>349</v>
      </c>
      <c r="D6510">
        <v>3.11</v>
      </c>
      <c r="E6510">
        <v>1.91</v>
      </c>
      <c r="F6510">
        <v>2.11</v>
      </c>
      <c r="G6510">
        <v>0.97</v>
      </c>
      <c r="H6510" s="184">
        <f t="shared" ref="H6510:L6510" si="7097">H6486</f>
        <v>0.125</v>
      </c>
      <c r="I6510" s="185">
        <f t="shared" si="7097"/>
        <v>201</v>
      </c>
      <c r="J6510" s="185">
        <f t="shared" si="7097"/>
        <v>205</v>
      </c>
      <c r="K6510" s="185">
        <f t="shared" si="7097"/>
        <v>2985</v>
      </c>
      <c r="L6510" s="185">
        <f t="shared" si="7097"/>
        <v>1717</v>
      </c>
      <c r="M6510" s="147"/>
      <c r="N6510" s="143">
        <f t="shared" si="7054"/>
        <v>625.11</v>
      </c>
      <c r="O6510" s="143">
        <f t="shared" si="7050"/>
        <v>391.55</v>
      </c>
      <c r="P6510" s="143">
        <f t="shared" si="7051"/>
        <v>6298.3499999999995</v>
      </c>
      <c r="Q6510" s="143">
        <f t="shared" si="7052"/>
        <v>1665.49</v>
      </c>
      <c r="R6510" s="188">
        <f t="shared" si="7055"/>
        <v>8980.5</v>
      </c>
      <c r="T6510">
        <v>33189.65</v>
      </c>
      <c r="U6510" s="190">
        <f t="shared" si="7056"/>
        <v>0.27058134086981933</v>
      </c>
    </row>
    <row r="6511" spans="1:21" x14ac:dyDescent="0.2">
      <c r="A6511" s="178">
        <v>43007</v>
      </c>
      <c r="B6511" s="179">
        <v>0.20833333333333334</v>
      </c>
      <c r="C6511" t="s">
        <v>349</v>
      </c>
      <c r="D6511">
        <v>3.01</v>
      </c>
      <c r="E6511">
        <v>2.11</v>
      </c>
      <c r="F6511">
        <v>2.11</v>
      </c>
      <c r="G6511">
        <v>0.97</v>
      </c>
      <c r="H6511" s="184">
        <f t="shared" ref="H6511:L6511" si="7098">H6487</f>
        <v>0.16666666666666666</v>
      </c>
      <c r="I6511" s="185">
        <f t="shared" si="7098"/>
        <v>185</v>
      </c>
      <c r="J6511" s="185">
        <f t="shared" si="7098"/>
        <v>205</v>
      </c>
      <c r="K6511" s="185">
        <f t="shared" si="7098"/>
        <v>2985</v>
      </c>
      <c r="L6511" s="185">
        <f t="shared" si="7098"/>
        <v>1717</v>
      </c>
      <c r="M6511" s="147"/>
      <c r="N6511" s="143">
        <f t="shared" si="7054"/>
        <v>556.84999999999991</v>
      </c>
      <c r="O6511" s="143">
        <f t="shared" si="7050"/>
        <v>432.54999999999995</v>
      </c>
      <c r="P6511" s="143">
        <f t="shared" si="7051"/>
        <v>6298.3499999999995</v>
      </c>
      <c r="Q6511" s="143">
        <f t="shared" si="7052"/>
        <v>1665.49</v>
      </c>
      <c r="R6511" s="188">
        <f t="shared" si="7055"/>
        <v>8953.24</v>
      </c>
      <c r="T6511">
        <v>32692.43</v>
      </c>
      <c r="U6511" s="190">
        <f t="shared" si="7056"/>
        <v>0.27386278719569024</v>
      </c>
    </row>
    <row r="6512" spans="1:21" x14ac:dyDescent="0.2">
      <c r="A6512" s="178">
        <v>43007</v>
      </c>
      <c r="B6512" s="179">
        <v>0.25</v>
      </c>
      <c r="C6512" t="s">
        <v>349</v>
      </c>
      <c r="D6512">
        <v>6</v>
      </c>
      <c r="E6512">
        <v>6.17</v>
      </c>
      <c r="F6512">
        <v>3.51</v>
      </c>
      <c r="G6512">
        <v>0.97</v>
      </c>
      <c r="H6512" s="184">
        <f t="shared" ref="H6512:L6512" si="7099">H6488</f>
        <v>0.20833333333333334</v>
      </c>
      <c r="I6512" s="185">
        <f t="shared" si="7099"/>
        <v>207</v>
      </c>
      <c r="J6512" s="185">
        <f t="shared" si="7099"/>
        <v>283</v>
      </c>
      <c r="K6512" s="185">
        <f t="shared" si="7099"/>
        <v>2985</v>
      </c>
      <c r="L6512" s="185">
        <f t="shared" si="7099"/>
        <v>1717</v>
      </c>
      <c r="M6512" s="147"/>
      <c r="N6512" s="143">
        <f t="shared" si="7054"/>
        <v>1242</v>
      </c>
      <c r="O6512" s="143">
        <f t="shared" si="7050"/>
        <v>1746.11</v>
      </c>
      <c r="P6512" s="143">
        <f t="shared" si="7051"/>
        <v>10477.349999999999</v>
      </c>
      <c r="Q6512" s="143">
        <f t="shared" si="7052"/>
        <v>1665.49</v>
      </c>
      <c r="R6512" s="188">
        <f t="shared" si="7055"/>
        <v>15130.949999999999</v>
      </c>
      <c r="T6512">
        <v>32930.42</v>
      </c>
      <c r="U6512" s="190">
        <f t="shared" si="7056"/>
        <v>0.45948244814369205</v>
      </c>
    </row>
    <row r="6513" spans="1:21" x14ac:dyDescent="0.2">
      <c r="A6513" s="178">
        <v>43007</v>
      </c>
      <c r="B6513" s="179">
        <v>0.29166666666666669</v>
      </c>
      <c r="C6513" t="s">
        <v>349</v>
      </c>
      <c r="D6513">
        <v>3.11</v>
      </c>
      <c r="E6513">
        <v>21.38</v>
      </c>
      <c r="F6513">
        <v>6.03</v>
      </c>
      <c r="G6513">
        <v>2.69</v>
      </c>
      <c r="H6513" s="184">
        <f t="shared" ref="H6513:L6513" si="7100">H6489</f>
        <v>0.25</v>
      </c>
      <c r="I6513" s="185">
        <f t="shared" si="7100"/>
        <v>327</v>
      </c>
      <c r="J6513" s="185">
        <f t="shared" si="7100"/>
        <v>438</v>
      </c>
      <c r="K6513" s="185">
        <f t="shared" si="7100"/>
        <v>2985</v>
      </c>
      <c r="L6513" s="185">
        <f t="shared" si="7100"/>
        <v>1717</v>
      </c>
      <c r="M6513" s="147"/>
      <c r="N6513" s="143">
        <f t="shared" si="7054"/>
        <v>1016.9699999999999</v>
      </c>
      <c r="O6513" s="143">
        <f t="shared" si="7050"/>
        <v>9364.4399999999987</v>
      </c>
      <c r="P6513" s="143">
        <f t="shared" si="7051"/>
        <v>17999.55</v>
      </c>
      <c r="Q6513" s="143">
        <f t="shared" si="7052"/>
        <v>4618.7299999999996</v>
      </c>
      <c r="R6513" s="188">
        <f t="shared" si="7055"/>
        <v>32999.69</v>
      </c>
      <c r="T6513">
        <v>34571.11</v>
      </c>
      <c r="U6513" s="190">
        <f t="shared" si="7056"/>
        <v>0.95454528361976232</v>
      </c>
    </row>
    <row r="6514" spans="1:21" x14ac:dyDescent="0.2">
      <c r="A6514" s="178">
        <v>43007</v>
      </c>
      <c r="B6514" s="179">
        <v>0.33333333333333331</v>
      </c>
      <c r="C6514" t="s">
        <v>349</v>
      </c>
      <c r="D6514">
        <v>3.01</v>
      </c>
      <c r="E6514">
        <v>5.21</v>
      </c>
      <c r="F6514">
        <v>5.42</v>
      </c>
      <c r="G6514">
        <v>2.99</v>
      </c>
      <c r="H6514" s="184">
        <f t="shared" ref="H6514:L6514" si="7101">H6490</f>
        <v>0.29166666666666669</v>
      </c>
      <c r="I6514" s="185">
        <f t="shared" si="7101"/>
        <v>249</v>
      </c>
      <c r="J6514" s="185">
        <f t="shared" si="7101"/>
        <v>556</v>
      </c>
      <c r="K6514" s="185">
        <f t="shared" si="7101"/>
        <v>2872</v>
      </c>
      <c r="L6514" s="185">
        <f t="shared" si="7101"/>
        <v>2219</v>
      </c>
      <c r="M6514" s="147"/>
      <c r="N6514" s="143">
        <f t="shared" si="7054"/>
        <v>749.4899999999999</v>
      </c>
      <c r="O6514" s="143">
        <f t="shared" si="7050"/>
        <v>2896.7599999999998</v>
      </c>
      <c r="P6514" s="143">
        <f t="shared" si="7051"/>
        <v>15566.24</v>
      </c>
      <c r="Q6514" s="143">
        <f t="shared" si="7052"/>
        <v>6634.81</v>
      </c>
      <c r="R6514" s="188">
        <f t="shared" si="7055"/>
        <v>25847.3</v>
      </c>
      <c r="T6514">
        <v>37593.879999999997</v>
      </c>
      <c r="U6514" s="190">
        <f t="shared" si="7056"/>
        <v>0.68754009961195817</v>
      </c>
    </row>
    <row r="6515" spans="1:21" x14ac:dyDescent="0.2">
      <c r="A6515" s="178">
        <v>43007</v>
      </c>
      <c r="B6515" s="179">
        <v>0.375</v>
      </c>
      <c r="C6515" t="s">
        <v>349</v>
      </c>
      <c r="D6515">
        <v>4</v>
      </c>
      <c r="E6515">
        <v>8</v>
      </c>
      <c r="F6515">
        <v>4.82</v>
      </c>
      <c r="G6515">
        <v>2</v>
      </c>
      <c r="H6515" s="184">
        <f t="shared" ref="H6515:L6515" si="7102">H6491</f>
        <v>0.33333333333333331</v>
      </c>
      <c r="I6515" s="185">
        <f t="shared" si="7102"/>
        <v>256</v>
      </c>
      <c r="J6515" s="185">
        <f t="shared" si="7102"/>
        <v>306</v>
      </c>
      <c r="K6515" s="185">
        <f t="shared" si="7102"/>
        <v>2872</v>
      </c>
      <c r="L6515" s="185">
        <f t="shared" si="7102"/>
        <v>2219</v>
      </c>
      <c r="M6515" s="147"/>
      <c r="N6515" s="143">
        <f t="shared" si="7054"/>
        <v>1024</v>
      </c>
      <c r="O6515" s="143">
        <f t="shared" si="7050"/>
        <v>2448</v>
      </c>
      <c r="P6515" s="143">
        <f t="shared" si="7051"/>
        <v>13843.04</v>
      </c>
      <c r="Q6515" s="143">
        <f t="shared" si="7052"/>
        <v>4438</v>
      </c>
      <c r="R6515" s="188">
        <f t="shared" si="7055"/>
        <v>21753.040000000001</v>
      </c>
      <c r="T6515">
        <v>38798.47</v>
      </c>
      <c r="U6515" s="190">
        <f t="shared" si="7056"/>
        <v>0.5606674696192917</v>
      </c>
    </row>
    <row r="6516" spans="1:21" x14ac:dyDescent="0.2">
      <c r="A6516" s="178">
        <v>43007</v>
      </c>
      <c r="B6516" s="179">
        <v>0.41666666666666669</v>
      </c>
      <c r="C6516" t="s">
        <v>349</v>
      </c>
      <c r="D6516">
        <v>3.01</v>
      </c>
      <c r="E6516">
        <v>7.99</v>
      </c>
      <c r="F6516">
        <v>5.88</v>
      </c>
      <c r="G6516">
        <v>2.0299999999999998</v>
      </c>
      <c r="H6516" s="184">
        <f t="shared" ref="H6516:L6516" si="7103">H6492</f>
        <v>0.375</v>
      </c>
      <c r="I6516" s="185">
        <f t="shared" si="7103"/>
        <v>156</v>
      </c>
      <c r="J6516" s="185">
        <f t="shared" si="7103"/>
        <v>343</v>
      </c>
      <c r="K6516" s="185">
        <f t="shared" si="7103"/>
        <v>2872</v>
      </c>
      <c r="L6516" s="185">
        <f t="shared" si="7103"/>
        <v>2219</v>
      </c>
      <c r="M6516" s="147"/>
      <c r="N6516" s="143">
        <f t="shared" si="7054"/>
        <v>469.55999999999995</v>
      </c>
      <c r="O6516" s="143">
        <f t="shared" si="7050"/>
        <v>2740.57</v>
      </c>
      <c r="P6516" s="143">
        <f t="shared" si="7051"/>
        <v>16887.36</v>
      </c>
      <c r="Q6516" s="143">
        <f t="shared" si="7052"/>
        <v>4504.57</v>
      </c>
      <c r="R6516" s="188">
        <f t="shared" si="7055"/>
        <v>24602.06</v>
      </c>
      <c r="T6516">
        <v>39207.49</v>
      </c>
      <c r="U6516" s="190">
        <f t="shared" si="7056"/>
        <v>0.62748367722595866</v>
      </c>
    </row>
    <row r="6517" spans="1:21" x14ac:dyDescent="0.2">
      <c r="A6517" s="178">
        <v>43007</v>
      </c>
      <c r="B6517" s="179">
        <v>0.45833333333333331</v>
      </c>
      <c r="C6517" t="s">
        <v>349</v>
      </c>
      <c r="D6517">
        <v>2.75</v>
      </c>
      <c r="E6517">
        <v>8</v>
      </c>
      <c r="F6517">
        <v>6.99</v>
      </c>
      <c r="G6517">
        <v>3.39</v>
      </c>
      <c r="H6517" s="184">
        <f t="shared" ref="H6517:L6517" si="7104">H6493</f>
        <v>0.41666666666666669</v>
      </c>
      <c r="I6517" s="185">
        <f t="shared" si="7104"/>
        <v>196</v>
      </c>
      <c r="J6517" s="185">
        <f t="shared" si="7104"/>
        <v>315</v>
      </c>
      <c r="K6517" s="185">
        <f t="shared" si="7104"/>
        <v>2872</v>
      </c>
      <c r="L6517" s="185">
        <f t="shared" si="7104"/>
        <v>2219</v>
      </c>
      <c r="M6517" s="147"/>
      <c r="N6517" s="143">
        <f t="shared" si="7054"/>
        <v>539</v>
      </c>
      <c r="O6517" s="143">
        <f t="shared" si="7050"/>
        <v>2520</v>
      </c>
      <c r="P6517" s="143">
        <f t="shared" si="7051"/>
        <v>20075.28</v>
      </c>
      <c r="Q6517" s="143">
        <f t="shared" si="7052"/>
        <v>7522.41</v>
      </c>
      <c r="R6517" s="188">
        <f t="shared" si="7055"/>
        <v>30656.69</v>
      </c>
      <c r="T6517">
        <v>40568.629999999997</v>
      </c>
      <c r="U6517" s="190">
        <f t="shared" si="7056"/>
        <v>0.75567476643899489</v>
      </c>
    </row>
    <row r="6518" spans="1:21" x14ac:dyDescent="0.2">
      <c r="A6518" s="178">
        <v>43007</v>
      </c>
      <c r="B6518" s="179">
        <v>0.5</v>
      </c>
      <c r="C6518" t="s">
        <v>349</v>
      </c>
      <c r="D6518">
        <v>1</v>
      </c>
      <c r="E6518">
        <v>6.19</v>
      </c>
      <c r="F6518">
        <v>6.17</v>
      </c>
      <c r="G6518">
        <v>4.3099999999999996</v>
      </c>
      <c r="H6518" s="184">
        <f t="shared" ref="H6518:L6518" si="7105">H6494</f>
        <v>0.45833333333333331</v>
      </c>
      <c r="I6518" s="185">
        <f t="shared" si="7105"/>
        <v>226</v>
      </c>
      <c r="J6518" s="185">
        <f t="shared" si="7105"/>
        <v>326</v>
      </c>
      <c r="K6518" s="185">
        <f t="shared" si="7105"/>
        <v>2842</v>
      </c>
      <c r="L6518" s="185">
        <f t="shared" si="7105"/>
        <v>1635</v>
      </c>
      <c r="M6518" s="147"/>
      <c r="N6518" s="143">
        <f t="shared" si="7054"/>
        <v>226</v>
      </c>
      <c r="O6518" s="143">
        <f t="shared" si="7050"/>
        <v>2017.94</v>
      </c>
      <c r="P6518" s="143">
        <f t="shared" si="7051"/>
        <v>17535.14</v>
      </c>
      <c r="Q6518" s="143">
        <f t="shared" si="7052"/>
        <v>7046.8499999999995</v>
      </c>
      <c r="R6518" s="188">
        <f t="shared" si="7055"/>
        <v>26825.929999999997</v>
      </c>
      <c r="T6518">
        <v>42142.42</v>
      </c>
      <c r="U6518" s="190">
        <f t="shared" si="7056"/>
        <v>0.6365540944255218</v>
      </c>
    </row>
    <row r="6519" spans="1:21" x14ac:dyDescent="0.2">
      <c r="A6519" s="178">
        <v>43007</v>
      </c>
      <c r="B6519" s="179">
        <v>0.54166666666666663</v>
      </c>
      <c r="C6519" t="s">
        <v>349</v>
      </c>
      <c r="D6519">
        <v>1</v>
      </c>
      <c r="E6519">
        <v>7.45</v>
      </c>
      <c r="F6519">
        <v>7.44</v>
      </c>
      <c r="G6519">
        <v>5.2</v>
      </c>
      <c r="H6519" s="184">
        <f t="shared" ref="H6519:L6519" si="7106">H6495</f>
        <v>0.5</v>
      </c>
      <c r="I6519" s="185">
        <f t="shared" si="7106"/>
        <v>222</v>
      </c>
      <c r="J6519" s="185">
        <f t="shared" si="7106"/>
        <v>319</v>
      </c>
      <c r="K6519" s="185">
        <f t="shared" si="7106"/>
        <v>2842</v>
      </c>
      <c r="L6519" s="185">
        <f t="shared" si="7106"/>
        <v>1635</v>
      </c>
      <c r="M6519" s="147"/>
      <c r="N6519" s="143">
        <f t="shared" si="7054"/>
        <v>222</v>
      </c>
      <c r="O6519" s="143">
        <f t="shared" si="7050"/>
        <v>2376.5500000000002</v>
      </c>
      <c r="P6519" s="143">
        <f t="shared" si="7051"/>
        <v>21144.48</v>
      </c>
      <c r="Q6519" s="143">
        <f t="shared" si="7052"/>
        <v>8502</v>
      </c>
      <c r="R6519" s="188">
        <f t="shared" si="7055"/>
        <v>32245.03</v>
      </c>
      <c r="T6519">
        <v>43649.62</v>
      </c>
      <c r="U6519" s="190">
        <f t="shared" si="7056"/>
        <v>0.73872418591502054</v>
      </c>
    </row>
    <row r="6520" spans="1:21" x14ac:dyDescent="0.2">
      <c r="A6520" s="178">
        <v>43007</v>
      </c>
      <c r="B6520" s="179">
        <v>0.58333333333333337</v>
      </c>
      <c r="C6520" t="s">
        <v>349</v>
      </c>
      <c r="D6520">
        <v>0.66</v>
      </c>
      <c r="E6520">
        <v>8.44</v>
      </c>
      <c r="F6520">
        <v>8.98</v>
      </c>
      <c r="G6520">
        <v>6.76</v>
      </c>
      <c r="H6520" s="184">
        <f t="shared" ref="H6520:L6520" si="7107">H6496</f>
        <v>0.54166666666666663</v>
      </c>
      <c r="I6520" s="185">
        <f t="shared" si="7107"/>
        <v>195</v>
      </c>
      <c r="J6520" s="185">
        <f t="shared" si="7107"/>
        <v>299</v>
      </c>
      <c r="K6520" s="185">
        <f t="shared" si="7107"/>
        <v>2842</v>
      </c>
      <c r="L6520" s="185">
        <f t="shared" si="7107"/>
        <v>1635</v>
      </c>
      <c r="M6520" s="147"/>
      <c r="N6520" s="143">
        <f t="shared" si="7054"/>
        <v>128.70000000000002</v>
      </c>
      <c r="O6520" s="143">
        <f t="shared" si="7050"/>
        <v>2523.56</v>
      </c>
      <c r="P6520" s="143">
        <f t="shared" si="7051"/>
        <v>25521.16</v>
      </c>
      <c r="Q6520" s="143">
        <f t="shared" si="7052"/>
        <v>11052.6</v>
      </c>
      <c r="R6520" s="188">
        <f t="shared" si="7055"/>
        <v>39226.019999999997</v>
      </c>
      <c r="T6520">
        <v>44990.239999999998</v>
      </c>
      <c r="U6520" s="190">
        <f t="shared" si="7056"/>
        <v>0.87187843407814669</v>
      </c>
    </row>
    <row r="6521" spans="1:21" x14ac:dyDescent="0.2">
      <c r="A6521" s="178">
        <v>43007</v>
      </c>
      <c r="B6521" s="179">
        <v>0.625</v>
      </c>
      <c r="C6521" t="s">
        <v>349</v>
      </c>
      <c r="D6521">
        <v>0.71</v>
      </c>
      <c r="E6521">
        <v>10.56</v>
      </c>
      <c r="F6521">
        <v>13.63</v>
      </c>
      <c r="G6521">
        <v>1.4</v>
      </c>
      <c r="H6521" s="184">
        <f t="shared" ref="H6521:L6521" si="7108">H6497</f>
        <v>0.58333333333333337</v>
      </c>
      <c r="I6521" s="185">
        <f t="shared" si="7108"/>
        <v>205</v>
      </c>
      <c r="J6521" s="185">
        <f t="shared" si="7108"/>
        <v>237</v>
      </c>
      <c r="K6521" s="185">
        <f t="shared" si="7108"/>
        <v>2842</v>
      </c>
      <c r="L6521" s="185">
        <f t="shared" si="7108"/>
        <v>1635</v>
      </c>
      <c r="M6521" s="147"/>
      <c r="N6521" s="143">
        <f t="shared" si="7054"/>
        <v>145.54999999999998</v>
      </c>
      <c r="O6521" s="143">
        <f t="shared" si="7050"/>
        <v>2502.7200000000003</v>
      </c>
      <c r="P6521" s="143">
        <f t="shared" si="7051"/>
        <v>38736.46</v>
      </c>
      <c r="Q6521" s="143">
        <f t="shared" si="7052"/>
        <v>2289</v>
      </c>
      <c r="R6521" s="188">
        <f t="shared" si="7055"/>
        <v>43673.729999999996</v>
      </c>
      <c r="T6521">
        <v>46242.34</v>
      </c>
      <c r="U6521" s="190">
        <f t="shared" si="7056"/>
        <v>0.94445328674976226</v>
      </c>
    </row>
    <row r="6522" spans="1:21" x14ac:dyDescent="0.2">
      <c r="A6522" s="178">
        <v>43007</v>
      </c>
      <c r="B6522" s="179">
        <v>0.66666666666666663</v>
      </c>
      <c r="C6522" t="s">
        <v>349</v>
      </c>
      <c r="D6522">
        <v>0.95</v>
      </c>
      <c r="E6522">
        <v>11.27</v>
      </c>
      <c r="F6522">
        <v>17.8</v>
      </c>
      <c r="G6522">
        <v>1.38</v>
      </c>
      <c r="H6522" s="184">
        <f t="shared" ref="H6522:L6522" si="7109">H6498</f>
        <v>0.625</v>
      </c>
      <c r="I6522" s="185">
        <f t="shared" si="7109"/>
        <v>212</v>
      </c>
      <c r="J6522" s="185">
        <f t="shared" si="7109"/>
        <v>213</v>
      </c>
      <c r="K6522" s="185">
        <f t="shared" si="7109"/>
        <v>2842</v>
      </c>
      <c r="L6522" s="185">
        <f t="shared" si="7109"/>
        <v>1380</v>
      </c>
      <c r="M6522" s="147"/>
      <c r="N6522" s="143">
        <f t="shared" si="7054"/>
        <v>201.39999999999998</v>
      </c>
      <c r="O6522" s="143">
        <f t="shared" si="7050"/>
        <v>2400.5099999999998</v>
      </c>
      <c r="P6522" s="143">
        <f t="shared" si="7051"/>
        <v>50587.6</v>
      </c>
      <c r="Q6522" s="143">
        <f t="shared" si="7052"/>
        <v>1904.3999999999999</v>
      </c>
      <c r="R6522" s="188">
        <f t="shared" si="7055"/>
        <v>55093.909999999996</v>
      </c>
      <c r="T6522">
        <v>46883.6</v>
      </c>
      <c r="U6522" s="190">
        <f t="shared" si="7056"/>
        <v>1.1751211511061437</v>
      </c>
    </row>
    <row r="6523" spans="1:21" x14ac:dyDescent="0.2">
      <c r="A6523" s="178">
        <v>43007</v>
      </c>
      <c r="B6523" s="179">
        <v>0.70833333333333337</v>
      </c>
      <c r="C6523" t="s">
        <v>349</v>
      </c>
      <c r="D6523">
        <v>0.88</v>
      </c>
      <c r="E6523">
        <v>7.48</v>
      </c>
      <c r="F6523">
        <v>12</v>
      </c>
      <c r="G6523">
        <v>1.1499999999999999</v>
      </c>
      <c r="H6523" s="184">
        <f t="shared" ref="H6523:L6523" si="7110">H6499</f>
        <v>0.66666666666666663</v>
      </c>
      <c r="I6523" s="185">
        <f t="shared" si="7110"/>
        <v>191</v>
      </c>
      <c r="J6523" s="185">
        <f t="shared" si="7110"/>
        <v>237</v>
      </c>
      <c r="K6523" s="185">
        <f t="shared" si="7110"/>
        <v>2842</v>
      </c>
      <c r="L6523" s="185">
        <f t="shared" si="7110"/>
        <v>1380</v>
      </c>
      <c r="M6523" s="147"/>
      <c r="N6523" s="143">
        <f t="shared" si="7054"/>
        <v>168.08</v>
      </c>
      <c r="O6523" s="143">
        <f t="shared" si="7050"/>
        <v>1772.76</v>
      </c>
      <c r="P6523" s="143">
        <f t="shared" si="7051"/>
        <v>34104</v>
      </c>
      <c r="Q6523" s="143">
        <f t="shared" si="7052"/>
        <v>1586.9999999999998</v>
      </c>
      <c r="R6523" s="188">
        <f t="shared" si="7055"/>
        <v>37631.839999999997</v>
      </c>
      <c r="T6523">
        <v>47064.33</v>
      </c>
      <c r="U6523" s="190">
        <f t="shared" si="7056"/>
        <v>0.79958303878967352</v>
      </c>
    </row>
    <row r="6524" spans="1:21" x14ac:dyDescent="0.2">
      <c r="A6524" s="178">
        <v>43007</v>
      </c>
      <c r="B6524" s="179">
        <v>0.75</v>
      </c>
      <c r="C6524" t="s">
        <v>349</v>
      </c>
      <c r="D6524">
        <v>2.11</v>
      </c>
      <c r="E6524">
        <v>4.45</v>
      </c>
      <c r="F6524">
        <v>7</v>
      </c>
      <c r="G6524">
        <v>1</v>
      </c>
      <c r="H6524" s="184">
        <f t="shared" ref="H6524:L6524" si="7111">H6500</f>
        <v>0.70833333333333337</v>
      </c>
      <c r="I6524" s="185">
        <f t="shared" si="7111"/>
        <v>218</v>
      </c>
      <c r="J6524" s="185">
        <f t="shared" si="7111"/>
        <v>258</v>
      </c>
      <c r="K6524" s="185">
        <f t="shared" si="7111"/>
        <v>2842</v>
      </c>
      <c r="L6524" s="185">
        <f t="shared" si="7111"/>
        <v>1380</v>
      </c>
      <c r="M6524" s="147"/>
      <c r="N6524" s="143">
        <f t="shared" si="7054"/>
        <v>459.97999999999996</v>
      </c>
      <c r="O6524" s="143">
        <f t="shared" si="7050"/>
        <v>1148.1000000000001</v>
      </c>
      <c r="P6524" s="143">
        <f t="shared" si="7051"/>
        <v>19894</v>
      </c>
      <c r="Q6524" s="143">
        <f t="shared" si="7052"/>
        <v>1380</v>
      </c>
      <c r="R6524" s="188">
        <f t="shared" si="7055"/>
        <v>22882.080000000002</v>
      </c>
      <c r="T6524">
        <v>46990.46</v>
      </c>
      <c r="U6524" s="190">
        <f t="shared" si="7056"/>
        <v>0.4869516067729493</v>
      </c>
    </row>
    <row r="6525" spans="1:21" x14ac:dyDescent="0.2">
      <c r="A6525" s="178">
        <v>43007</v>
      </c>
      <c r="B6525" s="179">
        <v>0.79166666666666663</v>
      </c>
      <c r="C6525" t="s">
        <v>349</v>
      </c>
      <c r="D6525">
        <v>3.5</v>
      </c>
      <c r="E6525">
        <v>3.63</v>
      </c>
      <c r="F6525">
        <v>4.9000000000000004</v>
      </c>
      <c r="G6525">
        <v>2.99</v>
      </c>
      <c r="H6525" s="184">
        <f t="shared" ref="H6525:L6525" si="7112">H6501</f>
        <v>0.75</v>
      </c>
      <c r="I6525" s="185">
        <f t="shared" si="7112"/>
        <v>240</v>
      </c>
      <c r="J6525" s="185">
        <f t="shared" si="7112"/>
        <v>365</v>
      </c>
      <c r="K6525" s="185">
        <f t="shared" si="7112"/>
        <v>2842</v>
      </c>
      <c r="L6525" s="185">
        <f t="shared" si="7112"/>
        <v>1380</v>
      </c>
      <c r="M6525" s="147"/>
      <c r="N6525" s="143">
        <f t="shared" si="7054"/>
        <v>840</v>
      </c>
      <c r="O6525" s="143">
        <f t="shared" si="7050"/>
        <v>1324.95</v>
      </c>
      <c r="P6525" s="143">
        <f t="shared" si="7051"/>
        <v>13925.800000000001</v>
      </c>
      <c r="Q6525" s="143">
        <f t="shared" si="7052"/>
        <v>4126.2000000000007</v>
      </c>
      <c r="R6525" s="188">
        <f t="shared" si="7055"/>
        <v>20216.95</v>
      </c>
      <c r="T6525">
        <v>46164.67</v>
      </c>
      <c r="U6525" s="190">
        <f t="shared" si="7056"/>
        <v>0.43793121449801337</v>
      </c>
    </row>
    <row r="6526" spans="1:21" x14ac:dyDescent="0.2">
      <c r="A6526" s="178">
        <v>43007</v>
      </c>
      <c r="B6526" s="179">
        <v>0.83333333333333337</v>
      </c>
      <c r="C6526" t="s">
        <v>349</v>
      </c>
      <c r="D6526">
        <v>2.0099999999999998</v>
      </c>
      <c r="E6526">
        <v>6.58</v>
      </c>
      <c r="F6526">
        <v>7.56</v>
      </c>
      <c r="G6526">
        <v>2.75</v>
      </c>
      <c r="H6526" s="184">
        <f t="shared" ref="H6526:L6526" si="7113">H6502</f>
        <v>0.79166666666666663</v>
      </c>
      <c r="I6526" s="185">
        <f t="shared" si="7113"/>
        <v>320</v>
      </c>
      <c r="J6526" s="185">
        <f t="shared" si="7113"/>
        <v>214</v>
      </c>
      <c r="K6526" s="185">
        <f t="shared" si="7113"/>
        <v>2842</v>
      </c>
      <c r="L6526" s="185">
        <f t="shared" si="7113"/>
        <v>1426</v>
      </c>
      <c r="M6526" s="147"/>
      <c r="N6526" s="143">
        <f t="shared" si="7054"/>
        <v>643.19999999999993</v>
      </c>
      <c r="O6526" s="143">
        <f t="shared" si="7050"/>
        <v>1408.1200000000001</v>
      </c>
      <c r="P6526" s="143">
        <f t="shared" si="7051"/>
        <v>21485.52</v>
      </c>
      <c r="Q6526" s="143">
        <f t="shared" si="7052"/>
        <v>3921.5</v>
      </c>
      <c r="R6526" s="188">
        <f t="shared" si="7055"/>
        <v>27458.34</v>
      </c>
      <c r="T6526">
        <v>44738.51</v>
      </c>
      <c r="U6526" s="190">
        <f t="shared" si="7056"/>
        <v>0.61375177671317172</v>
      </c>
    </row>
    <row r="6527" spans="1:21" x14ac:dyDescent="0.2">
      <c r="A6527" s="178">
        <v>43007</v>
      </c>
      <c r="B6527" s="179">
        <v>0.875</v>
      </c>
      <c r="C6527" t="s">
        <v>349</v>
      </c>
      <c r="D6527">
        <v>3.5</v>
      </c>
      <c r="E6527">
        <v>4.75</v>
      </c>
      <c r="F6527">
        <v>7.15</v>
      </c>
      <c r="G6527">
        <v>0.99</v>
      </c>
      <c r="H6527" s="184">
        <f t="shared" ref="H6527:L6527" si="7114">H6503</f>
        <v>0.83333333333333337</v>
      </c>
      <c r="I6527" s="185">
        <f t="shared" si="7114"/>
        <v>322</v>
      </c>
      <c r="J6527" s="185">
        <f t="shared" si="7114"/>
        <v>178</v>
      </c>
      <c r="K6527" s="185">
        <f t="shared" si="7114"/>
        <v>2842</v>
      </c>
      <c r="L6527" s="185">
        <f t="shared" si="7114"/>
        <v>1426</v>
      </c>
      <c r="M6527" s="147"/>
      <c r="N6527" s="143">
        <f t="shared" si="7054"/>
        <v>1127</v>
      </c>
      <c r="O6527" s="143">
        <f t="shared" si="7050"/>
        <v>845.5</v>
      </c>
      <c r="P6527" s="143">
        <f t="shared" si="7051"/>
        <v>20320.3</v>
      </c>
      <c r="Q6527" s="143">
        <f t="shared" si="7052"/>
        <v>1411.74</v>
      </c>
      <c r="R6527" s="188">
        <f t="shared" si="7055"/>
        <v>23704.54</v>
      </c>
      <c r="T6527">
        <v>44409.51</v>
      </c>
      <c r="U6527" s="190">
        <f t="shared" si="7056"/>
        <v>0.53377170790670736</v>
      </c>
    </row>
    <row r="6528" spans="1:21" x14ac:dyDescent="0.2">
      <c r="A6528" s="178">
        <v>43007</v>
      </c>
      <c r="B6528" s="179">
        <v>0.91666666666666663</v>
      </c>
      <c r="C6528" t="s">
        <v>349</v>
      </c>
      <c r="D6528">
        <v>5.03</v>
      </c>
      <c r="E6528">
        <v>5.81</v>
      </c>
      <c r="F6528">
        <v>6</v>
      </c>
      <c r="G6528">
        <v>1.1399999999999999</v>
      </c>
      <c r="H6528" s="184">
        <f t="shared" ref="H6528:L6528" si="7115">H6504</f>
        <v>0.875</v>
      </c>
      <c r="I6528" s="185">
        <f t="shared" si="7115"/>
        <v>337</v>
      </c>
      <c r="J6528" s="185">
        <f t="shared" si="7115"/>
        <v>173</v>
      </c>
      <c r="K6528" s="185">
        <f t="shared" si="7115"/>
        <v>2842</v>
      </c>
      <c r="L6528" s="185">
        <f t="shared" si="7115"/>
        <v>1426</v>
      </c>
      <c r="M6528" s="147"/>
      <c r="N6528" s="143">
        <f t="shared" si="7054"/>
        <v>1695.1100000000001</v>
      </c>
      <c r="O6528" s="143">
        <f t="shared" si="7050"/>
        <v>1005.1299999999999</v>
      </c>
      <c r="P6528" s="143">
        <f t="shared" si="7051"/>
        <v>17052</v>
      </c>
      <c r="Q6528" s="143">
        <f t="shared" si="7052"/>
        <v>1625.6399999999999</v>
      </c>
      <c r="R6528" s="188">
        <f t="shared" si="7055"/>
        <v>21377.879999999997</v>
      </c>
      <c r="T6528">
        <v>43595.49</v>
      </c>
      <c r="U6528" s="190">
        <f t="shared" si="7056"/>
        <v>0.49036907258067286</v>
      </c>
    </row>
    <row r="6529" spans="1:21" x14ac:dyDescent="0.2">
      <c r="A6529" s="178">
        <v>43007</v>
      </c>
      <c r="B6529" s="179">
        <v>0.95833333333333337</v>
      </c>
      <c r="C6529" t="s">
        <v>349</v>
      </c>
      <c r="D6529">
        <v>16.05</v>
      </c>
      <c r="E6529">
        <v>8.83</v>
      </c>
      <c r="F6529">
        <v>6.1</v>
      </c>
      <c r="G6529">
        <v>0.5</v>
      </c>
      <c r="H6529" s="184">
        <f t="shared" ref="H6529:L6529" si="7116">H6505</f>
        <v>0.91666666666666663</v>
      </c>
      <c r="I6529" s="185">
        <f t="shared" si="7116"/>
        <v>394</v>
      </c>
      <c r="J6529" s="185">
        <f t="shared" si="7116"/>
        <v>194</v>
      </c>
      <c r="K6529" s="185">
        <f t="shared" si="7116"/>
        <v>2842</v>
      </c>
      <c r="L6529" s="185">
        <f t="shared" si="7116"/>
        <v>1426</v>
      </c>
      <c r="M6529" s="147"/>
      <c r="N6529" s="143">
        <f t="shared" si="7054"/>
        <v>6323.7000000000007</v>
      </c>
      <c r="O6529" s="143">
        <f t="shared" si="7050"/>
        <v>1713.02</v>
      </c>
      <c r="P6529" s="143">
        <f t="shared" si="7051"/>
        <v>17336.2</v>
      </c>
      <c r="Q6529" s="143">
        <f t="shared" si="7052"/>
        <v>713</v>
      </c>
      <c r="R6529" s="188">
        <f t="shared" si="7055"/>
        <v>26085.920000000002</v>
      </c>
      <c r="T6529">
        <v>42047.38</v>
      </c>
      <c r="U6529" s="190">
        <f t="shared" si="7056"/>
        <v>0.62039347041361448</v>
      </c>
    </row>
    <row r="6530" spans="1:21" x14ac:dyDescent="0.2">
      <c r="A6530" s="178">
        <v>43007</v>
      </c>
      <c r="B6530" s="180">
        <v>1</v>
      </c>
      <c r="C6530" t="s">
        <v>349</v>
      </c>
      <c r="D6530">
        <v>14.02</v>
      </c>
      <c r="E6530">
        <v>8.61</v>
      </c>
      <c r="F6530">
        <v>5.29</v>
      </c>
      <c r="G6530">
        <v>0.5</v>
      </c>
      <c r="H6530" s="184">
        <f t="shared" ref="H6530:L6530" si="7117">H6506</f>
        <v>0.95833333333333337</v>
      </c>
      <c r="I6530" s="185">
        <f t="shared" si="7117"/>
        <v>389</v>
      </c>
      <c r="J6530" s="185">
        <f t="shared" si="7117"/>
        <v>265</v>
      </c>
      <c r="K6530" s="185">
        <f t="shared" si="7117"/>
        <v>2985</v>
      </c>
      <c r="L6530" s="185">
        <f t="shared" si="7117"/>
        <v>1111</v>
      </c>
      <c r="M6530" s="147"/>
      <c r="N6530" s="143">
        <f t="shared" si="7054"/>
        <v>5453.78</v>
      </c>
      <c r="O6530" s="143">
        <f t="shared" si="7050"/>
        <v>2281.6499999999996</v>
      </c>
      <c r="P6530" s="143">
        <f t="shared" si="7051"/>
        <v>15790.65</v>
      </c>
      <c r="Q6530" s="143">
        <f t="shared" si="7052"/>
        <v>555.5</v>
      </c>
      <c r="R6530" s="188">
        <f t="shared" si="7055"/>
        <v>24081.579999999998</v>
      </c>
      <c r="T6530">
        <v>39924.660000000003</v>
      </c>
      <c r="U6530" s="190">
        <f t="shared" si="7056"/>
        <v>0.60317558120720371</v>
      </c>
    </row>
    <row r="6531" spans="1:21" x14ac:dyDescent="0.2">
      <c r="A6531" s="178">
        <v>43008</v>
      </c>
      <c r="B6531" s="179">
        <v>4.1666666666666664E-2</v>
      </c>
      <c r="C6531" t="s">
        <v>349</v>
      </c>
      <c r="D6531">
        <v>2.61</v>
      </c>
      <c r="E6531">
        <v>2.69</v>
      </c>
      <c r="F6531">
        <v>2.89</v>
      </c>
      <c r="G6531">
        <v>0.5</v>
      </c>
      <c r="H6531" s="184">
        <f t="shared" ref="H6531:L6531" si="7118">H6507</f>
        <v>1</v>
      </c>
      <c r="I6531" s="185">
        <f t="shared" si="7118"/>
        <v>362</v>
      </c>
      <c r="J6531" s="185">
        <f t="shared" si="7118"/>
        <v>243</v>
      </c>
      <c r="K6531" s="185">
        <f t="shared" si="7118"/>
        <v>2985</v>
      </c>
      <c r="L6531" s="185">
        <f t="shared" si="7118"/>
        <v>1111</v>
      </c>
      <c r="M6531" s="147"/>
      <c r="N6531" s="143">
        <f t="shared" si="7054"/>
        <v>944.81999999999994</v>
      </c>
      <c r="O6531" s="143">
        <f t="shared" si="7050"/>
        <v>653.66999999999996</v>
      </c>
      <c r="P6531" s="143">
        <f t="shared" si="7051"/>
        <v>8626.65</v>
      </c>
      <c r="Q6531" s="143">
        <f t="shared" si="7052"/>
        <v>555.5</v>
      </c>
      <c r="R6531" s="188">
        <f t="shared" si="7055"/>
        <v>10780.64</v>
      </c>
      <c r="T6531">
        <v>37413.919999999998</v>
      </c>
      <c r="U6531" s="190">
        <f t="shared" si="7056"/>
        <v>0.2881451609454449</v>
      </c>
    </row>
    <row r="6532" spans="1:21" x14ac:dyDescent="0.2">
      <c r="A6532" s="178">
        <v>43008</v>
      </c>
      <c r="B6532" s="179">
        <v>8.3333333333333329E-2</v>
      </c>
      <c r="C6532" t="s">
        <v>349</v>
      </c>
      <c r="D6532">
        <v>2</v>
      </c>
      <c r="E6532">
        <v>1.96</v>
      </c>
      <c r="F6532">
        <v>2.11</v>
      </c>
      <c r="G6532">
        <v>0.5</v>
      </c>
      <c r="H6532" s="184">
        <f t="shared" ref="H6532:L6532" si="7119">H6508</f>
        <v>4.1666666666666664E-2</v>
      </c>
      <c r="I6532" s="185">
        <f t="shared" si="7119"/>
        <v>294</v>
      </c>
      <c r="J6532" s="185">
        <f t="shared" si="7119"/>
        <v>212</v>
      </c>
      <c r="K6532" s="185">
        <f t="shared" si="7119"/>
        <v>2985</v>
      </c>
      <c r="L6532" s="185">
        <f t="shared" si="7119"/>
        <v>1111</v>
      </c>
      <c r="M6532" s="147"/>
      <c r="N6532" s="143">
        <f t="shared" si="7054"/>
        <v>588</v>
      </c>
      <c r="O6532" s="143">
        <f t="shared" ref="O6532:O6595" si="7120">E6532*J6532</f>
        <v>415.52</v>
      </c>
      <c r="P6532" s="143">
        <f t="shared" ref="P6532:P6595" si="7121">F6532*K6532</f>
        <v>6298.3499999999995</v>
      </c>
      <c r="Q6532" s="143">
        <f t="shared" ref="Q6532:Q6595" si="7122">G6532*L6532</f>
        <v>555.5</v>
      </c>
      <c r="R6532" s="188">
        <f t="shared" si="7055"/>
        <v>7857.369999999999</v>
      </c>
      <c r="T6532">
        <v>35051.32</v>
      </c>
      <c r="U6532" s="190">
        <f t="shared" si="7056"/>
        <v>0.22416759197656463</v>
      </c>
    </row>
    <row r="6533" spans="1:21" x14ac:dyDescent="0.2">
      <c r="A6533" s="178">
        <v>43008</v>
      </c>
      <c r="B6533" s="179">
        <v>0.125</v>
      </c>
      <c r="C6533" t="s">
        <v>349</v>
      </c>
      <c r="D6533">
        <v>2</v>
      </c>
      <c r="E6533">
        <v>1.8</v>
      </c>
      <c r="F6533">
        <v>2</v>
      </c>
      <c r="G6533">
        <v>1</v>
      </c>
      <c r="H6533" s="184">
        <f t="shared" ref="H6533:L6533" si="7123">H6509</f>
        <v>8.3333333333333329E-2</v>
      </c>
      <c r="I6533" s="185">
        <f t="shared" si="7123"/>
        <v>236</v>
      </c>
      <c r="J6533" s="185">
        <f t="shared" si="7123"/>
        <v>179</v>
      </c>
      <c r="K6533" s="185">
        <f t="shared" si="7123"/>
        <v>2985</v>
      </c>
      <c r="L6533" s="185">
        <f t="shared" si="7123"/>
        <v>1111</v>
      </c>
      <c r="M6533" s="147"/>
      <c r="N6533" s="143">
        <f t="shared" ref="N6533:N6596" si="7124">D6533*I6533</f>
        <v>472</v>
      </c>
      <c r="O6533" s="143">
        <f t="shared" si="7120"/>
        <v>322.2</v>
      </c>
      <c r="P6533" s="143">
        <f t="shared" si="7121"/>
        <v>5970</v>
      </c>
      <c r="Q6533" s="143">
        <f t="shared" si="7122"/>
        <v>1111</v>
      </c>
      <c r="R6533" s="188">
        <f t="shared" ref="R6533:R6596" si="7125">SUM(N6533:Q6533)</f>
        <v>7875.2</v>
      </c>
      <c r="T6533">
        <v>33173.81</v>
      </c>
      <c r="U6533" s="190">
        <f t="shared" ref="U6533:U6596" si="7126">R6533/T6533</f>
        <v>0.23739208731225026</v>
      </c>
    </row>
    <row r="6534" spans="1:21" x14ac:dyDescent="0.2">
      <c r="A6534" s="178">
        <v>43008</v>
      </c>
      <c r="B6534" s="179">
        <v>0.16666666666666666</v>
      </c>
      <c r="C6534" t="s">
        <v>349</v>
      </c>
      <c r="D6534">
        <v>2</v>
      </c>
      <c r="E6534">
        <v>1.42</v>
      </c>
      <c r="F6534">
        <v>1.62</v>
      </c>
      <c r="G6534">
        <v>1</v>
      </c>
      <c r="H6534" s="184">
        <f t="shared" ref="H6534:L6534" si="7127">H6510</f>
        <v>0.125</v>
      </c>
      <c r="I6534" s="185">
        <f t="shared" si="7127"/>
        <v>201</v>
      </c>
      <c r="J6534" s="185">
        <f t="shared" si="7127"/>
        <v>205</v>
      </c>
      <c r="K6534" s="185">
        <f t="shared" si="7127"/>
        <v>2985</v>
      </c>
      <c r="L6534" s="185">
        <f t="shared" si="7127"/>
        <v>1717</v>
      </c>
      <c r="M6534" s="147"/>
      <c r="N6534" s="143">
        <f t="shared" si="7124"/>
        <v>402</v>
      </c>
      <c r="O6534" s="143">
        <f t="shared" si="7120"/>
        <v>291.09999999999997</v>
      </c>
      <c r="P6534" s="143">
        <f t="shared" si="7121"/>
        <v>4835.7000000000007</v>
      </c>
      <c r="Q6534" s="143">
        <f t="shared" si="7122"/>
        <v>1717</v>
      </c>
      <c r="R6534" s="188">
        <f t="shared" si="7125"/>
        <v>7245.8000000000011</v>
      </c>
      <c r="T6534">
        <v>31911.41</v>
      </c>
      <c r="U6534" s="190">
        <f t="shared" si="7126"/>
        <v>0.22705985100627021</v>
      </c>
    </row>
    <row r="6535" spans="1:21" x14ac:dyDescent="0.2">
      <c r="A6535" s="178">
        <v>43008</v>
      </c>
      <c r="B6535" s="179">
        <v>0.20833333333333334</v>
      </c>
      <c r="C6535" t="s">
        <v>349</v>
      </c>
      <c r="D6535">
        <v>2</v>
      </c>
      <c r="E6535">
        <v>1.95</v>
      </c>
      <c r="F6535">
        <v>1.95</v>
      </c>
      <c r="G6535">
        <v>1</v>
      </c>
      <c r="H6535" s="184">
        <f t="shared" ref="H6535:L6535" si="7128">H6511</f>
        <v>0.16666666666666666</v>
      </c>
      <c r="I6535" s="185">
        <f t="shared" si="7128"/>
        <v>185</v>
      </c>
      <c r="J6535" s="185">
        <f t="shared" si="7128"/>
        <v>205</v>
      </c>
      <c r="K6535" s="185">
        <f t="shared" si="7128"/>
        <v>2985</v>
      </c>
      <c r="L6535" s="185">
        <f t="shared" si="7128"/>
        <v>1717</v>
      </c>
      <c r="M6535" s="147"/>
      <c r="N6535" s="143">
        <f t="shared" si="7124"/>
        <v>370</v>
      </c>
      <c r="O6535" s="143">
        <f t="shared" si="7120"/>
        <v>399.75</v>
      </c>
      <c r="P6535" s="143">
        <f t="shared" si="7121"/>
        <v>5820.75</v>
      </c>
      <c r="Q6535" s="143">
        <f t="shared" si="7122"/>
        <v>1717</v>
      </c>
      <c r="R6535" s="188">
        <f t="shared" si="7125"/>
        <v>8307.5</v>
      </c>
      <c r="T6535">
        <v>31003.46</v>
      </c>
      <c r="U6535" s="190">
        <f t="shared" si="7126"/>
        <v>0.26795396384790604</v>
      </c>
    </row>
    <row r="6536" spans="1:21" x14ac:dyDescent="0.2">
      <c r="A6536" s="178">
        <v>43008</v>
      </c>
      <c r="B6536" s="179">
        <v>0.25</v>
      </c>
      <c r="C6536" t="s">
        <v>349</v>
      </c>
      <c r="D6536">
        <v>2.6</v>
      </c>
      <c r="E6536">
        <v>4.1900000000000004</v>
      </c>
      <c r="F6536">
        <v>2.11</v>
      </c>
      <c r="G6536">
        <v>1</v>
      </c>
      <c r="H6536" s="184">
        <f t="shared" ref="H6536:L6536" si="7129">H6512</f>
        <v>0.20833333333333334</v>
      </c>
      <c r="I6536" s="185">
        <f t="shared" si="7129"/>
        <v>207</v>
      </c>
      <c r="J6536" s="185">
        <f t="shared" si="7129"/>
        <v>283</v>
      </c>
      <c r="K6536" s="185">
        <f t="shared" si="7129"/>
        <v>2985</v>
      </c>
      <c r="L6536" s="185">
        <f t="shared" si="7129"/>
        <v>1717</v>
      </c>
      <c r="M6536" s="147"/>
      <c r="N6536" s="143">
        <f t="shared" si="7124"/>
        <v>538.20000000000005</v>
      </c>
      <c r="O6536" s="143">
        <f t="shared" si="7120"/>
        <v>1185.7700000000002</v>
      </c>
      <c r="P6536" s="143">
        <f t="shared" si="7121"/>
        <v>6298.3499999999995</v>
      </c>
      <c r="Q6536" s="143">
        <f t="shared" si="7122"/>
        <v>1717</v>
      </c>
      <c r="R6536" s="188">
        <f t="shared" si="7125"/>
        <v>9739.32</v>
      </c>
      <c r="T6536">
        <v>30549.55</v>
      </c>
      <c r="U6536" s="190">
        <f t="shared" si="7126"/>
        <v>0.31880404130339074</v>
      </c>
    </row>
    <row r="6537" spans="1:21" x14ac:dyDescent="0.2">
      <c r="A6537" s="178">
        <v>43008</v>
      </c>
      <c r="B6537" s="179">
        <v>0.29166666666666669</v>
      </c>
      <c r="C6537" t="s">
        <v>349</v>
      </c>
      <c r="D6537">
        <v>3.01</v>
      </c>
      <c r="E6537">
        <v>25</v>
      </c>
      <c r="F6537">
        <v>2</v>
      </c>
      <c r="G6537">
        <v>2</v>
      </c>
      <c r="H6537" s="184">
        <f t="shared" ref="H6537:L6537" si="7130">H6513</f>
        <v>0.25</v>
      </c>
      <c r="I6537" s="185">
        <f t="shared" si="7130"/>
        <v>327</v>
      </c>
      <c r="J6537" s="185">
        <f t="shared" si="7130"/>
        <v>438</v>
      </c>
      <c r="K6537" s="185">
        <f t="shared" si="7130"/>
        <v>2985</v>
      </c>
      <c r="L6537" s="185">
        <f t="shared" si="7130"/>
        <v>1717</v>
      </c>
      <c r="M6537" s="147"/>
      <c r="N6537" s="143">
        <f t="shared" si="7124"/>
        <v>984.27</v>
      </c>
      <c r="O6537" s="143">
        <f t="shared" si="7120"/>
        <v>10950</v>
      </c>
      <c r="P6537" s="143">
        <f t="shared" si="7121"/>
        <v>5970</v>
      </c>
      <c r="Q6537" s="143">
        <f t="shared" si="7122"/>
        <v>3434</v>
      </c>
      <c r="R6537" s="188">
        <f t="shared" si="7125"/>
        <v>21338.27</v>
      </c>
      <c r="T6537">
        <v>30719.279999999999</v>
      </c>
      <c r="U6537" s="190">
        <f t="shared" si="7126"/>
        <v>0.69462142341877808</v>
      </c>
    </row>
    <row r="6538" spans="1:21" x14ac:dyDescent="0.2">
      <c r="A6538" s="178">
        <v>43008</v>
      </c>
      <c r="B6538" s="179">
        <v>0.33333333333333331</v>
      </c>
      <c r="C6538" t="s">
        <v>349</v>
      </c>
      <c r="D6538">
        <v>2.75</v>
      </c>
      <c r="E6538">
        <v>2.61</v>
      </c>
      <c r="F6538">
        <v>2.68</v>
      </c>
      <c r="G6538">
        <v>0.99</v>
      </c>
      <c r="H6538" s="184">
        <f t="shared" ref="H6538:L6538" si="7131">H6514</f>
        <v>0.29166666666666669</v>
      </c>
      <c r="I6538" s="185">
        <f t="shared" si="7131"/>
        <v>249</v>
      </c>
      <c r="J6538" s="185">
        <f t="shared" si="7131"/>
        <v>556</v>
      </c>
      <c r="K6538" s="185">
        <f t="shared" si="7131"/>
        <v>2872</v>
      </c>
      <c r="L6538" s="185">
        <f t="shared" si="7131"/>
        <v>2219</v>
      </c>
      <c r="M6538" s="147"/>
      <c r="N6538" s="143">
        <f t="shared" si="7124"/>
        <v>684.75</v>
      </c>
      <c r="O6538" s="143">
        <f t="shared" si="7120"/>
        <v>1451.1599999999999</v>
      </c>
      <c r="P6538" s="143">
        <f t="shared" si="7121"/>
        <v>7696.96</v>
      </c>
      <c r="Q6538" s="143">
        <f t="shared" si="7122"/>
        <v>2196.81</v>
      </c>
      <c r="R6538" s="188">
        <f t="shared" si="7125"/>
        <v>12029.679999999998</v>
      </c>
      <c r="T6538">
        <v>31513.41</v>
      </c>
      <c r="U6538" s="190">
        <f t="shared" si="7126"/>
        <v>0.38173209436871475</v>
      </c>
    </row>
    <row r="6539" spans="1:21" x14ac:dyDescent="0.2">
      <c r="A6539" s="178">
        <v>43008</v>
      </c>
      <c r="B6539" s="179">
        <v>0.375</v>
      </c>
      <c r="C6539" t="s">
        <v>349</v>
      </c>
      <c r="D6539">
        <v>4</v>
      </c>
      <c r="E6539">
        <v>7.6</v>
      </c>
      <c r="F6539">
        <v>3.52</v>
      </c>
      <c r="G6539">
        <v>1.48</v>
      </c>
      <c r="H6539" s="184">
        <f t="shared" ref="H6539:L6539" si="7132">H6515</f>
        <v>0.33333333333333331</v>
      </c>
      <c r="I6539" s="185">
        <f t="shared" si="7132"/>
        <v>256</v>
      </c>
      <c r="J6539" s="185">
        <f t="shared" si="7132"/>
        <v>306</v>
      </c>
      <c r="K6539" s="185">
        <f t="shared" si="7132"/>
        <v>2872</v>
      </c>
      <c r="L6539" s="185">
        <f t="shared" si="7132"/>
        <v>2219</v>
      </c>
      <c r="M6539" s="147"/>
      <c r="N6539" s="143">
        <f t="shared" si="7124"/>
        <v>1024</v>
      </c>
      <c r="O6539" s="143">
        <f t="shared" si="7120"/>
        <v>2325.6</v>
      </c>
      <c r="P6539" s="143">
        <f t="shared" si="7121"/>
        <v>10109.44</v>
      </c>
      <c r="Q6539" s="143">
        <f t="shared" si="7122"/>
        <v>3284.12</v>
      </c>
      <c r="R6539" s="188">
        <f t="shared" si="7125"/>
        <v>16743.16</v>
      </c>
      <c r="T6539">
        <v>32255.71</v>
      </c>
      <c r="U6539" s="190">
        <f t="shared" si="7126"/>
        <v>0.5190758473460978</v>
      </c>
    </row>
    <row r="6540" spans="1:21" x14ac:dyDescent="0.2">
      <c r="A6540" s="178">
        <v>43008</v>
      </c>
      <c r="B6540" s="179">
        <v>0.41666666666666669</v>
      </c>
      <c r="C6540" t="s">
        <v>349</v>
      </c>
      <c r="D6540">
        <v>5.15</v>
      </c>
      <c r="E6540">
        <v>8</v>
      </c>
      <c r="F6540">
        <v>6.41</v>
      </c>
      <c r="G6540">
        <v>1.54</v>
      </c>
      <c r="H6540" s="184">
        <f t="shared" ref="H6540:L6540" si="7133">H6516</f>
        <v>0.375</v>
      </c>
      <c r="I6540" s="185">
        <f t="shared" si="7133"/>
        <v>156</v>
      </c>
      <c r="J6540" s="185">
        <f t="shared" si="7133"/>
        <v>343</v>
      </c>
      <c r="K6540" s="185">
        <f t="shared" si="7133"/>
        <v>2872</v>
      </c>
      <c r="L6540" s="185">
        <f t="shared" si="7133"/>
        <v>2219</v>
      </c>
      <c r="M6540" s="147"/>
      <c r="N6540" s="143">
        <f t="shared" si="7124"/>
        <v>803.40000000000009</v>
      </c>
      <c r="O6540" s="143">
        <f t="shared" si="7120"/>
        <v>2744</v>
      </c>
      <c r="P6540" s="143">
        <f t="shared" si="7121"/>
        <v>18409.52</v>
      </c>
      <c r="Q6540" s="143">
        <f t="shared" si="7122"/>
        <v>3417.26</v>
      </c>
      <c r="R6540" s="188">
        <f t="shared" si="7125"/>
        <v>25374.18</v>
      </c>
      <c r="T6540">
        <v>33922.410000000003</v>
      </c>
      <c r="U6540" s="190">
        <f t="shared" si="7126"/>
        <v>0.74800640638445193</v>
      </c>
    </row>
    <row r="6541" spans="1:21" x14ac:dyDescent="0.2">
      <c r="A6541" s="178">
        <v>43008</v>
      </c>
      <c r="B6541" s="179">
        <v>0.45833333333333331</v>
      </c>
      <c r="C6541" t="s">
        <v>349</v>
      </c>
      <c r="D6541">
        <v>3.5</v>
      </c>
      <c r="E6541">
        <v>8.41</v>
      </c>
      <c r="F6541">
        <v>5.51</v>
      </c>
      <c r="G6541">
        <v>2.5</v>
      </c>
      <c r="H6541" s="184">
        <f t="shared" ref="H6541:L6541" si="7134">H6517</f>
        <v>0.41666666666666669</v>
      </c>
      <c r="I6541" s="185">
        <f t="shared" si="7134"/>
        <v>196</v>
      </c>
      <c r="J6541" s="185">
        <f t="shared" si="7134"/>
        <v>315</v>
      </c>
      <c r="K6541" s="185">
        <f t="shared" si="7134"/>
        <v>2872</v>
      </c>
      <c r="L6541" s="185">
        <f t="shared" si="7134"/>
        <v>2219</v>
      </c>
      <c r="M6541" s="147"/>
      <c r="N6541" s="143">
        <f t="shared" si="7124"/>
        <v>686</v>
      </c>
      <c r="O6541" s="143">
        <f t="shared" si="7120"/>
        <v>2649.15</v>
      </c>
      <c r="P6541" s="143">
        <f t="shared" si="7121"/>
        <v>15824.72</v>
      </c>
      <c r="Q6541" s="143">
        <f t="shared" si="7122"/>
        <v>5547.5</v>
      </c>
      <c r="R6541" s="188">
        <f t="shared" si="7125"/>
        <v>24707.37</v>
      </c>
      <c r="T6541">
        <v>36328.33</v>
      </c>
      <c r="U6541" s="190">
        <f t="shared" si="7126"/>
        <v>0.68011301372785371</v>
      </c>
    </row>
    <row r="6542" spans="1:21" x14ac:dyDescent="0.2">
      <c r="A6542" s="178">
        <v>43008</v>
      </c>
      <c r="B6542" s="179">
        <v>0.5</v>
      </c>
      <c r="C6542" t="s">
        <v>349</v>
      </c>
      <c r="D6542">
        <v>2.61</v>
      </c>
      <c r="E6542">
        <v>8</v>
      </c>
      <c r="F6542">
        <v>6.37</v>
      </c>
      <c r="G6542">
        <v>3.81</v>
      </c>
      <c r="H6542" s="184">
        <f t="shared" ref="H6542:L6542" si="7135">H6518</f>
        <v>0.45833333333333331</v>
      </c>
      <c r="I6542" s="185">
        <f t="shared" si="7135"/>
        <v>226</v>
      </c>
      <c r="J6542" s="185">
        <f t="shared" si="7135"/>
        <v>326</v>
      </c>
      <c r="K6542" s="185">
        <f t="shared" si="7135"/>
        <v>2842</v>
      </c>
      <c r="L6542" s="185">
        <f t="shared" si="7135"/>
        <v>1635</v>
      </c>
      <c r="M6542" s="147"/>
      <c r="N6542" s="143">
        <f t="shared" si="7124"/>
        <v>589.86</v>
      </c>
      <c r="O6542" s="143">
        <f t="shared" si="7120"/>
        <v>2608</v>
      </c>
      <c r="P6542" s="143">
        <f t="shared" si="7121"/>
        <v>18103.54</v>
      </c>
      <c r="Q6542" s="143">
        <f t="shared" si="7122"/>
        <v>6229.35</v>
      </c>
      <c r="R6542" s="188">
        <f t="shared" si="7125"/>
        <v>27530.75</v>
      </c>
      <c r="T6542">
        <v>38960.94</v>
      </c>
      <c r="U6542" s="190">
        <f t="shared" si="7126"/>
        <v>0.70662437815925383</v>
      </c>
    </row>
    <row r="6543" spans="1:21" x14ac:dyDescent="0.2">
      <c r="A6543" s="178">
        <v>43008</v>
      </c>
      <c r="B6543" s="179">
        <v>0.54166666666666663</v>
      </c>
      <c r="C6543" t="s">
        <v>349</v>
      </c>
      <c r="D6543">
        <v>2.11</v>
      </c>
      <c r="E6543">
        <v>6.71</v>
      </c>
      <c r="F6543">
        <v>6.21</v>
      </c>
      <c r="G6543">
        <v>3.52</v>
      </c>
      <c r="H6543" s="184">
        <f t="shared" ref="H6543:L6543" si="7136">H6519</f>
        <v>0.5</v>
      </c>
      <c r="I6543" s="185">
        <f t="shared" si="7136"/>
        <v>222</v>
      </c>
      <c r="J6543" s="185">
        <f t="shared" si="7136"/>
        <v>319</v>
      </c>
      <c r="K6543" s="185">
        <f t="shared" si="7136"/>
        <v>2842</v>
      </c>
      <c r="L6543" s="185">
        <f t="shared" si="7136"/>
        <v>1635</v>
      </c>
      <c r="M6543" s="147"/>
      <c r="N6543" s="143">
        <f t="shared" si="7124"/>
        <v>468.41999999999996</v>
      </c>
      <c r="O6543" s="143">
        <f t="shared" si="7120"/>
        <v>2140.4899999999998</v>
      </c>
      <c r="P6543" s="143">
        <f t="shared" si="7121"/>
        <v>17648.82</v>
      </c>
      <c r="Q6543" s="143">
        <f t="shared" si="7122"/>
        <v>5755.2</v>
      </c>
      <c r="R6543" s="188">
        <f t="shared" si="7125"/>
        <v>26012.93</v>
      </c>
      <c r="T6543">
        <v>41446.18</v>
      </c>
      <c r="U6543" s="190">
        <f t="shared" si="7126"/>
        <v>0.62763154529560983</v>
      </c>
    </row>
    <row r="6544" spans="1:21" x14ac:dyDescent="0.2">
      <c r="A6544" s="178">
        <v>43008</v>
      </c>
      <c r="B6544" s="179">
        <v>0.58333333333333337</v>
      </c>
      <c r="C6544" t="s">
        <v>349</v>
      </c>
      <c r="D6544">
        <v>2</v>
      </c>
      <c r="E6544">
        <v>6.81</v>
      </c>
      <c r="F6544">
        <v>7.06</v>
      </c>
      <c r="G6544">
        <v>5.5</v>
      </c>
      <c r="H6544" s="184">
        <f t="shared" ref="H6544:L6544" si="7137">H6520</f>
        <v>0.54166666666666663</v>
      </c>
      <c r="I6544" s="185">
        <f t="shared" si="7137"/>
        <v>195</v>
      </c>
      <c r="J6544" s="185">
        <f t="shared" si="7137"/>
        <v>299</v>
      </c>
      <c r="K6544" s="185">
        <f t="shared" si="7137"/>
        <v>2842</v>
      </c>
      <c r="L6544" s="185">
        <f t="shared" si="7137"/>
        <v>1635</v>
      </c>
      <c r="M6544" s="147"/>
      <c r="N6544" s="143">
        <f t="shared" si="7124"/>
        <v>390</v>
      </c>
      <c r="O6544" s="143">
        <f t="shared" si="7120"/>
        <v>2036.1899999999998</v>
      </c>
      <c r="P6544" s="143">
        <f t="shared" si="7121"/>
        <v>20064.52</v>
      </c>
      <c r="Q6544" s="143">
        <f t="shared" si="7122"/>
        <v>8992.5</v>
      </c>
      <c r="R6544" s="188">
        <f t="shared" si="7125"/>
        <v>31483.21</v>
      </c>
      <c r="T6544">
        <v>43717.279999999999</v>
      </c>
      <c r="U6544" s="190">
        <f t="shared" si="7126"/>
        <v>0.72015482207493242</v>
      </c>
    </row>
    <row r="6545" spans="1:21" x14ac:dyDescent="0.2">
      <c r="A6545" s="178">
        <v>43008</v>
      </c>
      <c r="B6545" s="179">
        <v>0.625</v>
      </c>
      <c r="C6545" t="s">
        <v>349</v>
      </c>
      <c r="D6545">
        <v>2</v>
      </c>
      <c r="E6545">
        <v>5.93</v>
      </c>
      <c r="F6545">
        <v>11.13</v>
      </c>
      <c r="G6545">
        <v>0.97</v>
      </c>
      <c r="H6545" s="184">
        <f t="shared" ref="H6545:L6545" si="7138">H6521</f>
        <v>0.58333333333333337</v>
      </c>
      <c r="I6545" s="185">
        <f t="shared" si="7138"/>
        <v>205</v>
      </c>
      <c r="J6545" s="185">
        <f t="shared" si="7138"/>
        <v>237</v>
      </c>
      <c r="K6545" s="185">
        <f t="shared" si="7138"/>
        <v>2842</v>
      </c>
      <c r="L6545" s="185">
        <f t="shared" si="7138"/>
        <v>1635</v>
      </c>
      <c r="M6545" s="147"/>
      <c r="N6545" s="143">
        <f t="shared" si="7124"/>
        <v>410</v>
      </c>
      <c r="O6545" s="143">
        <f t="shared" si="7120"/>
        <v>1405.4099999999999</v>
      </c>
      <c r="P6545" s="143">
        <f t="shared" si="7121"/>
        <v>31631.460000000003</v>
      </c>
      <c r="Q6545" s="143">
        <f t="shared" si="7122"/>
        <v>1585.95</v>
      </c>
      <c r="R6545" s="188">
        <f t="shared" si="7125"/>
        <v>35032.82</v>
      </c>
      <c r="T6545">
        <v>45861.52</v>
      </c>
      <c r="U6545" s="190">
        <f t="shared" si="7126"/>
        <v>0.76388266241502689</v>
      </c>
    </row>
    <row r="6546" spans="1:21" x14ac:dyDescent="0.2">
      <c r="A6546" s="178">
        <v>43008</v>
      </c>
      <c r="B6546" s="179">
        <v>0.66666666666666663</v>
      </c>
      <c r="C6546" t="s">
        <v>349</v>
      </c>
      <c r="D6546">
        <v>4</v>
      </c>
      <c r="E6546">
        <v>13.12</v>
      </c>
      <c r="F6546">
        <v>21.08</v>
      </c>
      <c r="G6546">
        <v>0.97</v>
      </c>
      <c r="H6546" s="184">
        <f t="shared" ref="H6546:L6546" si="7139">H6522</f>
        <v>0.625</v>
      </c>
      <c r="I6546" s="185">
        <f t="shared" si="7139"/>
        <v>212</v>
      </c>
      <c r="J6546" s="185">
        <f t="shared" si="7139"/>
        <v>213</v>
      </c>
      <c r="K6546" s="185">
        <f t="shared" si="7139"/>
        <v>2842</v>
      </c>
      <c r="L6546" s="185">
        <f t="shared" si="7139"/>
        <v>1380</v>
      </c>
      <c r="M6546" s="147"/>
      <c r="N6546" s="143">
        <f t="shared" si="7124"/>
        <v>848</v>
      </c>
      <c r="O6546" s="143">
        <f t="shared" si="7120"/>
        <v>2794.56</v>
      </c>
      <c r="P6546" s="143">
        <f t="shared" si="7121"/>
        <v>59909.359999999993</v>
      </c>
      <c r="Q6546" s="143">
        <f t="shared" si="7122"/>
        <v>1338.6</v>
      </c>
      <c r="R6546" s="188">
        <f t="shared" si="7125"/>
        <v>64890.51999999999</v>
      </c>
      <c r="T6546">
        <v>47619.519999999997</v>
      </c>
      <c r="U6546" s="190">
        <f t="shared" si="7126"/>
        <v>1.3626874021409707</v>
      </c>
    </row>
    <row r="6547" spans="1:21" x14ac:dyDescent="0.2">
      <c r="A6547" s="178">
        <v>43008</v>
      </c>
      <c r="B6547" s="179">
        <v>0.70833333333333337</v>
      </c>
      <c r="C6547" t="s">
        <v>349</v>
      </c>
      <c r="D6547">
        <v>2.61</v>
      </c>
      <c r="E6547">
        <v>14.62</v>
      </c>
      <c r="F6547">
        <v>20.260000000000002</v>
      </c>
      <c r="G6547">
        <v>0.97</v>
      </c>
      <c r="H6547" s="184">
        <f t="shared" ref="H6547:L6547" si="7140">H6523</f>
        <v>0.66666666666666663</v>
      </c>
      <c r="I6547" s="185">
        <f t="shared" si="7140"/>
        <v>191</v>
      </c>
      <c r="J6547" s="185">
        <f t="shared" si="7140"/>
        <v>237</v>
      </c>
      <c r="K6547" s="185">
        <f t="shared" si="7140"/>
        <v>2842</v>
      </c>
      <c r="L6547" s="185">
        <f t="shared" si="7140"/>
        <v>1380</v>
      </c>
      <c r="M6547" s="147"/>
      <c r="N6547" s="143">
        <f t="shared" si="7124"/>
        <v>498.51</v>
      </c>
      <c r="O6547" s="143">
        <f t="shared" si="7120"/>
        <v>3464.9399999999996</v>
      </c>
      <c r="P6547" s="143">
        <f t="shared" si="7121"/>
        <v>57578.920000000006</v>
      </c>
      <c r="Q6547" s="143">
        <f t="shared" si="7122"/>
        <v>1338.6</v>
      </c>
      <c r="R6547" s="188">
        <f t="shared" si="7125"/>
        <v>62880.97</v>
      </c>
      <c r="T6547">
        <v>48780.4</v>
      </c>
      <c r="U6547" s="190">
        <f t="shared" si="7126"/>
        <v>1.2890622053119696</v>
      </c>
    </row>
    <row r="6548" spans="1:21" x14ac:dyDescent="0.2">
      <c r="A6548" s="178">
        <v>43008</v>
      </c>
      <c r="B6548" s="179">
        <v>0.75</v>
      </c>
      <c r="C6548" t="s">
        <v>349</v>
      </c>
      <c r="D6548">
        <v>3.5</v>
      </c>
      <c r="E6548">
        <v>4.58</v>
      </c>
      <c r="F6548">
        <v>9.76</v>
      </c>
      <c r="G6548">
        <v>0.97</v>
      </c>
      <c r="H6548" s="184">
        <f t="shared" ref="H6548:L6548" si="7141">H6524</f>
        <v>0.70833333333333337</v>
      </c>
      <c r="I6548" s="185">
        <f t="shared" si="7141"/>
        <v>218</v>
      </c>
      <c r="J6548" s="185">
        <f t="shared" si="7141"/>
        <v>258</v>
      </c>
      <c r="K6548" s="185">
        <f t="shared" si="7141"/>
        <v>2842</v>
      </c>
      <c r="L6548" s="185">
        <f t="shared" si="7141"/>
        <v>1380</v>
      </c>
      <c r="M6548" s="147"/>
      <c r="N6548" s="143">
        <f t="shared" si="7124"/>
        <v>763</v>
      </c>
      <c r="O6548" s="143">
        <f t="shared" si="7120"/>
        <v>1181.6400000000001</v>
      </c>
      <c r="P6548" s="143">
        <f t="shared" si="7121"/>
        <v>27737.919999999998</v>
      </c>
      <c r="Q6548" s="143">
        <f t="shared" si="7122"/>
        <v>1338.6</v>
      </c>
      <c r="R6548" s="188">
        <f t="shared" si="7125"/>
        <v>31021.159999999996</v>
      </c>
      <c r="T6548">
        <v>49161.599999999999</v>
      </c>
      <c r="U6548" s="190">
        <f t="shared" si="7126"/>
        <v>0.63100387294148275</v>
      </c>
    </row>
    <row r="6549" spans="1:21" x14ac:dyDescent="0.2">
      <c r="A6549" s="178">
        <v>43008</v>
      </c>
      <c r="B6549" s="179">
        <v>0.79166666666666663</v>
      </c>
      <c r="C6549" t="s">
        <v>349</v>
      </c>
      <c r="D6549">
        <v>7.33</v>
      </c>
      <c r="E6549">
        <v>3.42</v>
      </c>
      <c r="F6549">
        <v>7</v>
      </c>
      <c r="G6549">
        <v>2.99</v>
      </c>
      <c r="H6549" s="184">
        <f t="shared" ref="H6549:L6549" si="7142">H6525</f>
        <v>0.75</v>
      </c>
      <c r="I6549" s="185">
        <f t="shared" si="7142"/>
        <v>240</v>
      </c>
      <c r="J6549" s="185">
        <f t="shared" si="7142"/>
        <v>365</v>
      </c>
      <c r="K6549" s="185">
        <f t="shared" si="7142"/>
        <v>2842</v>
      </c>
      <c r="L6549" s="185">
        <f t="shared" si="7142"/>
        <v>1380</v>
      </c>
      <c r="M6549" s="147"/>
      <c r="N6549" s="143">
        <f t="shared" si="7124"/>
        <v>1759.2</v>
      </c>
      <c r="O6549" s="143">
        <f t="shared" si="7120"/>
        <v>1248.3</v>
      </c>
      <c r="P6549" s="143">
        <f t="shared" si="7121"/>
        <v>19894</v>
      </c>
      <c r="Q6549" s="143">
        <f t="shared" si="7122"/>
        <v>4126.2000000000007</v>
      </c>
      <c r="R6549" s="188">
        <f t="shared" si="7125"/>
        <v>27027.7</v>
      </c>
      <c r="T6549">
        <v>48463.99</v>
      </c>
      <c r="U6549" s="190">
        <f t="shared" si="7126"/>
        <v>0.5576862326028047</v>
      </c>
    </row>
    <row r="6550" spans="1:21" x14ac:dyDescent="0.2">
      <c r="A6550" s="178">
        <v>43008</v>
      </c>
      <c r="B6550" s="179">
        <v>0.83333333333333337</v>
      </c>
      <c r="C6550" t="s">
        <v>349</v>
      </c>
      <c r="D6550">
        <v>3.5</v>
      </c>
      <c r="E6550">
        <v>6.39</v>
      </c>
      <c r="F6550">
        <v>7.9</v>
      </c>
      <c r="G6550">
        <v>0.99</v>
      </c>
      <c r="H6550" s="184">
        <f t="shared" ref="H6550:L6550" si="7143">H6526</f>
        <v>0.79166666666666663</v>
      </c>
      <c r="I6550" s="185">
        <f t="shared" si="7143"/>
        <v>320</v>
      </c>
      <c r="J6550" s="185">
        <f t="shared" si="7143"/>
        <v>214</v>
      </c>
      <c r="K6550" s="185">
        <f t="shared" si="7143"/>
        <v>2842</v>
      </c>
      <c r="L6550" s="185">
        <f t="shared" si="7143"/>
        <v>1426</v>
      </c>
      <c r="M6550" s="147"/>
      <c r="N6550" s="143">
        <f t="shared" si="7124"/>
        <v>1120</v>
      </c>
      <c r="O6550" s="143">
        <f t="shared" si="7120"/>
        <v>1367.46</v>
      </c>
      <c r="P6550" s="143">
        <f t="shared" si="7121"/>
        <v>22451.8</v>
      </c>
      <c r="Q6550" s="143">
        <f t="shared" si="7122"/>
        <v>1411.74</v>
      </c>
      <c r="R6550" s="188">
        <f t="shared" si="7125"/>
        <v>26351</v>
      </c>
      <c r="T6550">
        <v>46706.06</v>
      </c>
      <c r="U6550" s="190">
        <f t="shared" si="7126"/>
        <v>0.56418803041832266</v>
      </c>
    </row>
    <row r="6551" spans="1:21" x14ac:dyDescent="0.2">
      <c r="A6551" s="178">
        <v>43008</v>
      </c>
      <c r="B6551" s="179">
        <v>0.875</v>
      </c>
      <c r="C6551" t="s">
        <v>349</v>
      </c>
      <c r="D6551">
        <v>8.61</v>
      </c>
      <c r="E6551">
        <v>4.55</v>
      </c>
      <c r="F6551">
        <v>6</v>
      </c>
      <c r="G6551">
        <v>0.99</v>
      </c>
      <c r="H6551" s="184">
        <f t="shared" ref="H6551:L6551" si="7144">H6527</f>
        <v>0.83333333333333337</v>
      </c>
      <c r="I6551" s="185">
        <f t="shared" si="7144"/>
        <v>322</v>
      </c>
      <c r="J6551" s="185">
        <f t="shared" si="7144"/>
        <v>178</v>
      </c>
      <c r="K6551" s="185">
        <f t="shared" si="7144"/>
        <v>2842</v>
      </c>
      <c r="L6551" s="185">
        <f t="shared" si="7144"/>
        <v>1426</v>
      </c>
      <c r="M6551" s="147"/>
      <c r="N6551" s="143">
        <f t="shared" si="7124"/>
        <v>2772.4199999999996</v>
      </c>
      <c r="O6551" s="143">
        <f t="shared" si="7120"/>
        <v>809.9</v>
      </c>
      <c r="P6551" s="143">
        <f t="shared" si="7121"/>
        <v>17052</v>
      </c>
      <c r="Q6551" s="143">
        <f t="shared" si="7122"/>
        <v>1411.74</v>
      </c>
      <c r="R6551" s="188">
        <f t="shared" si="7125"/>
        <v>22046.06</v>
      </c>
      <c r="T6551">
        <v>45309.760000000002</v>
      </c>
      <c r="U6551" s="190">
        <f t="shared" si="7126"/>
        <v>0.48656315990197258</v>
      </c>
    </row>
    <row r="6552" spans="1:21" x14ac:dyDescent="0.2">
      <c r="A6552" s="178">
        <v>43008</v>
      </c>
      <c r="B6552" s="179">
        <v>0.91666666666666663</v>
      </c>
      <c r="C6552" t="s">
        <v>349</v>
      </c>
      <c r="D6552">
        <v>8.61</v>
      </c>
      <c r="E6552">
        <v>6.16</v>
      </c>
      <c r="F6552">
        <v>6.16</v>
      </c>
      <c r="G6552">
        <v>0.99</v>
      </c>
      <c r="H6552" s="184">
        <f t="shared" ref="H6552:L6552" si="7145">H6528</f>
        <v>0.875</v>
      </c>
      <c r="I6552" s="185">
        <f t="shared" si="7145"/>
        <v>337</v>
      </c>
      <c r="J6552" s="185">
        <f t="shared" si="7145"/>
        <v>173</v>
      </c>
      <c r="K6552" s="185">
        <f t="shared" si="7145"/>
        <v>2842</v>
      </c>
      <c r="L6552" s="185">
        <f t="shared" si="7145"/>
        <v>1426</v>
      </c>
      <c r="M6552" s="147"/>
      <c r="N6552" s="143">
        <f t="shared" si="7124"/>
        <v>2901.5699999999997</v>
      </c>
      <c r="O6552" s="143">
        <f t="shared" si="7120"/>
        <v>1065.68</v>
      </c>
      <c r="P6552" s="143">
        <f t="shared" si="7121"/>
        <v>17506.72</v>
      </c>
      <c r="Q6552" s="143">
        <f t="shared" si="7122"/>
        <v>1411.74</v>
      </c>
      <c r="R6552" s="188">
        <f t="shared" si="7125"/>
        <v>22885.710000000003</v>
      </c>
      <c r="T6552">
        <v>43974.81</v>
      </c>
      <c r="U6552" s="190">
        <f t="shared" si="7126"/>
        <v>0.52042771759559625</v>
      </c>
    </row>
    <row r="6553" spans="1:21" x14ac:dyDescent="0.2">
      <c r="A6553" s="178">
        <v>43008</v>
      </c>
      <c r="B6553" s="179">
        <v>0.95833333333333337</v>
      </c>
      <c r="C6553" t="s">
        <v>349</v>
      </c>
      <c r="D6553">
        <v>12</v>
      </c>
      <c r="E6553">
        <v>9.34</v>
      </c>
      <c r="F6553">
        <v>7</v>
      </c>
      <c r="G6553">
        <v>0.5</v>
      </c>
      <c r="H6553" s="184">
        <f t="shared" ref="H6553:L6553" si="7146">H6529</f>
        <v>0.91666666666666663</v>
      </c>
      <c r="I6553" s="185">
        <f t="shared" si="7146"/>
        <v>394</v>
      </c>
      <c r="J6553" s="185">
        <f t="shared" si="7146"/>
        <v>194</v>
      </c>
      <c r="K6553" s="185">
        <f t="shared" si="7146"/>
        <v>2842</v>
      </c>
      <c r="L6553" s="185">
        <f t="shared" si="7146"/>
        <v>1426</v>
      </c>
      <c r="M6553" s="147"/>
      <c r="N6553" s="143">
        <f t="shared" si="7124"/>
        <v>4728</v>
      </c>
      <c r="O6553" s="143">
        <f t="shared" si="7120"/>
        <v>1811.96</v>
      </c>
      <c r="P6553" s="143">
        <f t="shared" si="7121"/>
        <v>19894</v>
      </c>
      <c r="Q6553" s="143">
        <f t="shared" si="7122"/>
        <v>713</v>
      </c>
      <c r="R6553" s="188">
        <f t="shared" si="7125"/>
        <v>27146.959999999999</v>
      </c>
      <c r="T6553">
        <v>41855.32</v>
      </c>
      <c r="U6553" s="190">
        <f t="shared" si="7126"/>
        <v>0.6485904300815285</v>
      </c>
    </row>
    <row r="6554" spans="1:21" x14ac:dyDescent="0.2">
      <c r="A6554" s="178">
        <v>43008</v>
      </c>
      <c r="B6554" s="180">
        <v>1</v>
      </c>
      <c r="C6554" t="s">
        <v>349</v>
      </c>
      <c r="D6554">
        <v>12</v>
      </c>
      <c r="E6554">
        <v>10.42</v>
      </c>
      <c r="F6554">
        <v>5</v>
      </c>
      <c r="G6554">
        <v>0.5</v>
      </c>
      <c r="H6554" s="184">
        <f t="shared" ref="H6554:L6554" si="7147">H6530</f>
        <v>0.95833333333333337</v>
      </c>
      <c r="I6554" s="185">
        <f t="shared" si="7147"/>
        <v>389</v>
      </c>
      <c r="J6554" s="185">
        <f t="shared" si="7147"/>
        <v>265</v>
      </c>
      <c r="K6554" s="185">
        <f t="shared" si="7147"/>
        <v>2985</v>
      </c>
      <c r="L6554" s="185">
        <f t="shared" si="7147"/>
        <v>1111</v>
      </c>
      <c r="M6554" s="147"/>
      <c r="N6554" s="143">
        <f t="shared" si="7124"/>
        <v>4668</v>
      </c>
      <c r="O6554" s="143">
        <f t="shared" si="7120"/>
        <v>2761.3</v>
      </c>
      <c r="P6554" s="143">
        <f t="shared" si="7121"/>
        <v>14925</v>
      </c>
      <c r="Q6554" s="143">
        <f t="shared" si="7122"/>
        <v>555.5</v>
      </c>
      <c r="R6554" s="188">
        <f t="shared" si="7125"/>
        <v>22909.8</v>
      </c>
      <c r="T6554">
        <v>39378.67</v>
      </c>
      <c r="U6554" s="190">
        <f t="shared" si="7126"/>
        <v>0.58178196470322641</v>
      </c>
    </row>
    <row r="6555" spans="1:21" x14ac:dyDescent="0.2">
      <c r="A6555" s="178">
        <v>43009</v>
      </c>
      <c r="B6555" s="179">
        <v>4.1666666666666664E-2</v>
      </c>
      <c r="C6555" t="s">
        <v>349</v>
      </c>
      <c r="D6555">
        <v>3.01</v>
      </c>
      <c r="E6555">
        <v>3.12</v>
      </c>
      <c r="F6555">
        <v>3.85</v>
      </c>
      <c r="G6555">
        <v>0.5</v>
      </c>
      <c r="H6555" s="184">
        <f t="shared" ref="H6555:L6555" si="7148">H6531</f>
        <v>1</v>
      </c>
      <c r="I6555" s="185">
        <f t="shared" si="7148"/>
        <v>362</v>
      </c>
      <c r="J6555" s="185">
        <f t="shared" si="7148"/>
        <v>243</v>
      </c>
      <c r="K6555" s="185">
        <f t="shared" si="7148"/>
        <v>2985</v>
      </c>
      <c r="L6555" s="185">
        <f t="shared" si="7148"/>
        <v>1111</v>
      </c>
      <c r="M6555" s="147"/>
      <c r="N6555" s="143">
        <f t="shared" si="7124"/>
        <v>1089.6199999999999</v>
      </c>
      <c r="O6555" s="143">
        <f t="shared" si="7120"/>
        <v>758.16000000000008</v>
      </c>
      <c r="P6555" s="143">
        <f t="shared" si="7121"/>
        <v>11492.25</v>
      </c>
      <c r="Q6555" s="143">
        <f t="shared" si="7122"/>
        <v>555.5</v>
      </c>
      <c r="R6555" s="188">
        <f t="shared" si="7125"/>
        <v>13895.53</v>
      </c>
      <c r="T6555">
        <v>36621.97</v>
      </c>
      <c r="U6555" s="190">
        <f t="shared" si="7126"/>
        <v>0.37943152703145133</v>
      </c>
    </row>
    <row r="6556" spans="1:21" x14ac:dyDescent="0.2">
      <c r="A6556" s="178">
        <v>43009</v>
      </c>
      <c r="B6556" s="179">
        <v>8.3333333333333329E-2</v>
      </c>
      <c r="C6556" t="s">
        <v>349</v>
      </c>
      <c r="D6556">
        <v>2.5</v>
      </c>
      <c r="E6556">
        <v>2.2000000000000002</v>
      </c>
      <c r="F6556">
        <v>2.61</v>
      </c>
      <c r="G6556">
        <v>0.5</v>
      </c>
      <c r="H6556" s="184">
        <f t="shared" ref="H6556:L6556" si="7149">H6532</f>
        <v>4.1666666666666664E-2</v>
      </c>
      <c r="I6556" s="185">
        <f t="shared" si="7149"/>
        <v>294</v>
      </c>
      <c r="J6556" s="185">
        <f t="shared" si="7149"/>
        <v>212</v>
      </c>
      <c r="K6556" s="185">
        <f t="shared" si="7149"/>
        <v>2985</v>
      </c>
      <c r="L6556" s="185">
        <f t="shared" si="7149"/>
        <v>1111</v>
      </c>
      <c r="M6556" s="147"/>
      <c r="N6556" s="143">
        <f t="shared" si="7124"/>
        <v>735</v>
      </c>
      <c r="O6556" s="143">
        <f t="shared" si="7120"/>
        <v>466.40000000000003</v>
      </c>
      <c r="P6556" s="143">
        <f t="shared" si="7121"/>
        <v>7790.8499999999995</v>
      </c>
      <c r="Q6556" s="143">
        <f t="shared" si="7122"/>
        <v>555.5</v>
      </c>
      <c r="R6556" s="188">
        <f t="shared" si="7125"/>
        <v>9547.75</v>
      </c>
      <c r="T6556">
        <v>34203.64</v>
      </c>
      <c r="U6556" s="190">
        <f t="shared" si="7126"/>
        <v>0.27914426651666313</v>
      </c>
    </row>
    <row r="6557" spans="1:21" x14ac:dyDescent="0.2">
      <c r="A6557" s="178">
        <v>43009</v>
      </c>
      <c r="B6557" s="179">
        <v>0.125</v>
      </c>
      <c r="C6557" t="s">
        <v>349</v>
      </c>
      <c r="D6557">
        <v>2.5</v>
      </c>
      <c r="E6557">
        <v>2.2000000000000002</v>
      </c>
      <c r="F6557">
        <v>2.61</v>
      </c>
      <c r="G6557">
        <v>1.58</v>
      </c>
      <c r="H6557" s="184">
        <f t="shared" ref="H6557:L6557" si="7150">H6533</f>
        <v>8.3333333333333329E-2</v>
      </c>
      <c r="I6557" s="185">
        <f t="shared" si="7150"/>
        <v>236</v>
      </c>
      <c r="J6557" s="185">
        <f t="shared" si="7150"/>
        <v>179</v>
      </c>
      <c r="K6557" s="185">
        <f t="shared" si="7150"/>
        <v>2985</v>
      </c>
      <c r="L6557" s="185">
        <f t="shared" si="7150"/>
        <v>1111</v>
      </c>
      <c r="M6557" s="147"/>
      <c r="N6557" s="143">
        <f t="shared" si="7124"/>
        <v>590</v>
      </c>
      <c r="O6557" s="143">
        <f t="shared" si="7120"/>
        <v>393.8</v>
      </c>
      <c r="P6557" s="143">
        <f t="shared" si="7121"/>
        <v>7790.8499999999995</v>
      </c>
      <c r="Q6557" s="143">
        <f t="shared" si="7122"/>
        <v>1755.38</v>
      </c>
      <c r="R6557" s="188">
        <f t="shared" si="7125"/>
        <v>10530.029999999999</v>
      </c>
      <c r="T6557">
        <v>32273.1</v>
      </c>
      <c r="U6557" s="190">
        <f t="shared" si="7126"/>
        <v>0.32627885142734969</v>
      </c>
    </row>
    <row r="6558" spans="1:21" x14ac:dyDescent="0.2">
      <c r="A6558" s="178">
        <v>43009</v>
      </c>
      <c r="B6558" s="179">
        <v>0.16666666666666666</v>
      </c>
      <c r="C6558" t="s">
        <v>349</v>
      </c>
      <c r="D6558">
        <v>2.5</v>
      </c>
      <c r="E6558">
        <v>2.2000000000000002</v>
      </c>
      <c r="F6558">
        <v>2.61</v>
      </c>
      <c r="G6558">
        <v>1.54</v>
      </c>
      <c r="H6558" s="184">
        <f t="shared" ref="H6558:L6558" si="7151">H6534</f>
        <v>0.125</v>
      </c>
      <c r="I6558" s="185">
        <f t="shared" si="7151"/>
        <v>201</v>
      </c>
      <c r="J6558" s="185">
        <f t="shared" si="7151"/>
        <v>205</v>
      </c>
      <c r="K6558" s="185">
        <f t="shared" si="7151"/>
        <v>2985</v>
      </c>
      <c r="L6558" s="185">
        <f t="shared" si="7151"/>
        <v>1717</v>
      </c>
      <c r="M6558" s="147"/>
      <c r="N6558" s="143">
        <f t="shared" si="7124"/>
        <v>502.5</v>
      </c>
      <c r="O6558" s="143">
        <f t="shared" si="7120"/>
        <v>451.00000000000006</v>
      </c>
      <c r="P6558" s="143">
        <f t="shared" si="7121"/>
        <v>7790.8499999999995</v>
      </c>
      <c r="Q6558" s="143">
        <f t="shared" si="7122"/>
        <v>2644.18</v>
      </c>
      <c r="R6558" s="188">
        <f t="shared" si="7125"/>
        <v>11388.529999999999</v>
      </c>
      <c r="T6558">
        <v>31034.85</v>
      </c>
      <c r="U6558" s="190">
        <f t="shared" si="7126"/>
        <v>0.36695940209151967</v>
      </c>
    </row>
    <row r="6559" spans="1:21" x14ac:dyDescent="0.2">
      <c r="A6559" s="178">
        <v>43009</v>
      </c>
      <c r="B6559" s="179">
        <v>0.20833333333333334</v>
      </c>
      <c r="C6559" t="s">
        <v>349</v>
      </c>
      <c r="D6559">
        <v>2.5</v>
      </c>
      <c r="E6559">
        <v>2.41</v>
      </c>
      <c r="F6559">
        <v>2.61</v>
      </c>
      <c r="G6559">
        <v>1.54</v>
      </c>
      <c r="H6559" s="184">
        <f t="shared" ref="H6559:L6559" si="7152">H6535</f>
        <v>0.16666666666666666</v>
      </c>
      <c r="I6559" s="185">
        <f t="shared" si="7152"/>
        <v>185</v>
      </c>
      <c r="J6559" s="185">
        <f t="shared" si="7152"/>
        <v>205</v>
      </c>
      <c r="K6559" s="185">
        <f t="shared" si="7152"/>
        <v>2985</v>
      </c>
      <c r="L6559" s="185">
        <f t="shared" si="7152"/>
        <v>1717</v>
      </c>
      <c r="M6559" s="147"/>
      <c r="N6559" s="143">
        <f t="shared" si="7124"/>
        <v>462.5</v>
      </c>
      <c r="O6559" s="143">
        <f t="shared" si="7120"/>
        <v>494.05</v>
      </c>
      <c r="P6559" s="143">
        <f t="shared" si="7121"/>
        <v>7790.8499999999995</v>
      </c>
      <c r="Q6559" s="143">
        <f t="shared" si="7122"/>
        <v>2644.18</v>
      </c>
      <c r="R6559" s="188">
        <f t="shared" si="7125"/>
        <v>11391.58</v>
      </c>
      <c r="T6559">
        <v>30176.57</v>
      </c>
      <c r="U6559" s="190">
        <f t="shared" si="7126"/>
        <v>0.37749750882886957</v>
      </c>
    </row>
    <row r="6560" spans="1:21" x14ac:dyDescent="0.2">
      <c r="A6560" s="178">
        <v>43009</v>
      </c>
      <c r="B6560" s="179">
        <v>0.25</v>
      </c>
      <c r="C6560" t="s">
        <v>349</v>
      </c>
      <c r="D6560">
        <v>3.5</v>
      </c>
      <c r="E6560">
        <v>6.15</v>
      </c>
      <c r="F6560">
        <v>3.95</v>
      </c>
      <c r="G6560">
        <v>1.55</v>
      </c>
      <c r="H6560" s="184">
        <f t="shared" ref="H6560:L6560" si="7153">H6536</f>
        <v>0.20833333333333334</v>
      </c>
      <c r="I6560" s="185">
        <f t="shared" si="7153"/>
        <v>207</v>
      </c>
      <c r="J6560" s="185">
        <f t="shared" si="7153"/>
        <v>283</v>
      </c>
      <c r="K6560" s="185">
        <f t="shared" si="7153"/>
        <v>2985</v>
      </c>
      <c r="L6560" s="185">
        <f t="shared" si="7153"/>
        <v>1717</v>
      </c>
      <c r="M6560" s="147"/>
      <c r="N6560" s="143">
        <f t="shared" si="7124"/>
        <v>724.5</v>
      </c>
      <c r="O6560" s="143">
        <f t="shared" si="7120"/>
        <v>1740.45</v>
      </c>
      <c r="P6560" s="143">
        <f t="shared" si="7121"/>
        <v>11790.75</v>
      </c>
      <c r="Q6560" s="143">
        <f t="shared" si="7122"/>
        <v>2661.35</v>
      </c>
      <c r="R6560" s="188">
        <f t="shared" si="7125"/>
        <v>16917.05</v>
      </c>
      <c r="T6560">
        <v>29675.31</v>
      </c>
      <c r="U6560" s="190">
        <f t="shared" si="7126"/>
        <v>0.57007155106383045</v>
      </c>
    </row>
    <row r="6561" spans="1:21" x14ac:dyDescent="0.2">
      <c r="A6561" s="178">
        <v>43009</v>
      </c>
      <c r="B6561" s="179">
        <v>0.29166666666666669</v>
      </c>
      <c r="C6561" t="s">
        <v>349</v>
      </c>
      <c r="D6561">
        <v>8.11</v>
      </c>
      <c r="E6561">
        <v>25</v>
      </c>
      <c r="F6561">
        <v>7.61</v>
      </c>
      <c r="G6561">
        <v>12</v>
      </c>
      <c r="H6561" s="184">
        <f t="shared" ref="H6561:L6561" si="7154">H6537</f>
        <v>0.25</v>
      </c>
      <c r="I6561" s="185">
        <f t="shared" si="7154"/>
        <v>327</v>
      </c>
      <c r="J6561" s="185">
        <f t="shared" si="7154"/>
        <v>438</v>
      </c>
      <c r="K6561" s="185">
        <f t="shared" si="7154"/>
        <v>2985</v>
      </c>
      <c r="L6561" s="185">
        <f t="shared" si="7154"/>
        <v>1717</v>
      </c>
      <c r="M6561" s="147"/>
      <c r="N6561" s="143">
        <f t="shared" si="7124"/>
        <v>2651.97</v>
      </c>
      <c r="O6561" s="143">
        <f t="shared" si="7120"/>
        <v>10950</v>
      </c>
      <c r="P6561" s="143">
        <f t="shared" si="7121"/>
        <v>22715.850000000002</v>
      </c>
      <c r="Q6561" s="143">
        <f t="shared" si="7122"/>
        <v>20604</v>
      </c>
      <c r="R6561" s="188">
        <f t="shared" si="7125"/>
        <v>56921.82</v>
      </c>
      <c r="T6561">
        <v>29652.25</v>
      </c>
      <c r="U6561" s="190">
        <f t="shared" si="7126"/>
        <v>1.9196458953367788</v>
      </c>
    </row>
    <row r="6562" spans="1:21" x14ac:dyDescent="0.2">
      <c r="A6562" s="178">
        <v>43009</v>
      </c>
      <c r="B6562" s="179">
        <v>0.33333333333333331</v>
      </c>
      <c r="C6562" t="s">
        <v>349</v>
      </c>
      <c r="D6562">
        <v>8.61</v>
      </c>
      <c r="E6562">
        <v>6.81</v>
      </c>
      <c r="F6562">
        <v>7.61</v>
      </c>
      <c r="G6562">
        <v>7.4</v>
      </c>
      <c r="H6562" s="184">
        <f t="shared" ref="H6562:L6562" si="7155">H6538</f>
        <v>0.29166666666666669</v>
      </c>
      <c r="I6562" s="185">
        <f t="shared" si="7155"/>
        <v>249</v>
      </c>
      <c r="J6562" s="185">
        <f t="shared" si="7155"/>
        <v>556</v>
      </c>
      <c r="K6562" s="185">
        <f t="shared" si="7155"/>
        <v>2872</v>
      </c>
      <c r="L6562" s="185">
        <f t="shared" si="7155"/>
        <v>2219</v>
      </c>
      <c r="M6562" s="147"/>
      <c r="N6562" s="143">
        <f t="shared" si="7124"/>
        <v>2143.89</v>
      </c>
      <c r="O6562" s="143">
        <f t="shared" si="7120"/>
        <v>3786.3599999999997</v>
      </c>
      <c r="P6562" s="143">
        <f t="shared" si="7121"/>
        <v>21855.920000000002</v>
      </c>
      <c r="Q6562" s="143">
        <f t="shared" si="7122"/>
        <v>16420.600000000002</v>
      </c>
      <c r="R6562" s="188">
        <f t="shared" si="7125"/>
        <v>44206.770000000004</v>
      </c>
      <c r="T6562">
        <v>30054.33</v>
      </c>
      <c r="U6562" s="190">
        <f t="shared" si="7126"/>
        <v>1.4708952087769052</v>
      </c>
    </row>
    <row r="6563" spans="1:21" x14ac:dyDescent="0.2">
      <c r="A6563" s="178">
        <v>43009</v>
      </c>
      <c r="B6563" s="179">
        <v>0.375</v>
      </c>
      <c r="C6563" t="s">
        <v>349</v>
      </c>
      <c r="D6563">
        <v>4</v>
      </c>
      <c r="E6563">
        <v>8.11</v>
      </c>
      <c r="F6563">
        <v>5</v>
      </c>
      <c r="G6563">
        <v>4.79</v>
      </c>
      <c r="H6563" s="184">
        <f t="shared" ref="H6563:L6563" si="7156">H6539</f>
        <v>0.33333333333333331</v>
      </c>
      <c r="I6563" s="185">
        <f t="shared" si="7156"/>
        <v>256</v>
      </c>
      <c r="J6563" s="185">
        <f t="shared" si="7156"/>
        <v>306</v>
      </c>
      <c r="K6563" s="185">
        <f t="shared" si="7156"/>
        <v>2872</v>
      </c>
      <c r="L6563" s="185">
        <f t="shared" si="7156"/>
        <v>2219</v>
      </c>
      <c r="M6563" s="147"/>
      <c r="N6563" s="143">
        <f t="shared" si="7124"/>
        <v>1024</v>
      </c>
      <c r="O6563" s="143">
        <f t="shared" si="7120"/>
        <v>2481.66</v>
      </c>
      <c r="P6563" s="143">
        <f t="shared" si="7121"/>
        <v>14360</v>
      </c>
      <c r="Q6563" s="143">
        <f t="shared" si="7122"/>
        <v>10629.01</v>
      </c>
      <c r="R6563" s="188">
        <f t="shared" si="7125"/>
        <v>28494.67</v>
      </c>
      <c r="T6563">
        <v>30508.14</v>
      </c>
      <c r="U6563" s="190">
        <f t="shared" si="7126"/>
        <v>0.93400220400194833</v>
      </c>
    </row>
    <row r="6564" spans="1:21" x14ac:dyDescent="0.2">
      <c r="A6564" s="178">
        <v>43009</v>
      </c>
      <c r="B6564" s="179">
        <v>0.41666666666666669</v>
      </c>
      <c r="C6564" t="s">
        <v>349</v>
      </c>
      <c r="D6564">
        <v>20</v>
      </c>
      <c r="E6564">
        <v>8.11</v>
      </c>
      <c r="F6564">
        <v>7</v>
      </c>
      <c r="G6564">
        <v>5</v>
      </c>
      <c r="H6564" s="184">
        <f t="shared" ref="H6564:L6564" si="7157">H6540</f>
        <v>0.375</v>
      </c>
      <c r="I6564" s="185">
        <f t="shared" si="7157"/>
        <v>156</v>
      </c>
      <c r="J6564" s="185">
        <f t="shared" si="7157"/>
        <v>343</v>
      </c>
      <c r="K6564" s="185">
        <f t="shared" si="7157"/>
        <v>2872</v>
      </c>
      <c r="L6564" s="185">
        <f t="shared" si="7157"/>
        <v>2219</v>
      </c>
      <c r="M6564" s="147"/>
      <c r="N6564" s="143">
        <f t="shared" si="7124"/>
        <v>3120</v>
      </c>
      <c r="O6564" s="143">
        <f t="shared" si="7120"/>
        <v>2781.73</v>
      </c>
      <c r="P6564" s="143">
        <f t="shared" si="7121"/>
        <v>20104</v>
      </c>
      <c r="Q6564" s="143">
        <f t="shared" si="7122"/>
        <v>11095</v>
      </c>
      <c r="R6564" s="188">
        <f t="shared" si="7125"/>
        <v>37100.729999999996</v>
      </c>
      <c r="T6564">
        <v>32298.14</v>
      </c>
      <c r="U6564" s="190">
        <f t="shared" si="7126"/>
        <v>1.148695559558538</v>
      </c>
    </row>
    <row r="6565" spans="1:21" x14ac:dyDescent="0.2">
      <c r="A6565" s="178">
        <v>43009</v>
      </c>
      <c r="B6565" s="179">
        <v>0.45833333333333331</v>
      </c>
      <c r="C6565" t="s">
        <v>349</v>
      </c>
      <c r="D6565">
        <v>4.09</v>
      </c>
      <c r="E6565">
        <v>4.8</v>
      </c>
      <c r="F6565">
        <v>5</v>
      </c>
      <c r="G6565">
        <v>4.5</v>
      </c>
      <c r="H6565" s="184">
        <f t="shared" ref="H6565:L6565" si="7158">H6541</f>
        <v>0.41666666666666669</v>
      </c>
      <c r="I6565" s="185">
        <f t="shared" si="7158"/>
        <v>196</v>
      </c>
      <c r="J6565" s="185">
        <f t="shared" si="7158"/>
        <v>315</v>
      </c>
      <c r="K6565" s="185">
        <f t="shared" si="7158"/>
        <v>2872</v>
      </c>
      <c r="L6565" s="185">
        <f t="shared" si="7158"/>
        <v>2219</v>
      </c>
      <c r="M6565" s="147"/>
      <c r="N6565" s="143">
        <f t="shared" si="7124"/>
        <v>801.64</v>
      </c>
      <c r="O6565" s="143">
        <f t="shared" si="7120"/>
        <v>1512</v>
      </c>
      <c r="P6565" s="143">
        <f t="shared" si="7121"/>
        <v>14360</v>
      </c>
      <c r="Q6565" s="143">
        <f t="shared" si="7122"/>
        <v>9985.5</v>
      </c>
      <c r="R6565" s="188">
        <f t="shared" si="7125"/>
        <v>26659.14</v>
      </c>
      <c r="T6565">
        <v>35131.78</v>
      </c>
      <c r="U6565" s="190">
        <f t="shared" si="7126"/>
        <v>0.75883260113777329</v>
      </c>
    </row>
    <row r="6566" spans="1:21" x14ac:dyDescent="0.2">
      <c r="A6566" s="178">
        <v>43009</v>
      </c>
      <c r="B6566" s="179">
        <v>0.5</v>
      </c>
      <c r="C6566" t="s">
        <v>349</v>
      </c>
      <c r="D6566">
        <v>3.7</v>
      </c>
      <c r="E6566">
        <v>5.91</v>
      </c>
      <c r="F6566">
        <v>6.11</v>
      </c>
      <c r="G6566">
        <v>5.5</v>
      </c>
      <c r="H6566" s="184">
        <f t="shared" ref="H6566:L6566" si="7159">H6542</f>
        <v>0.45833333333333331</v>
      </c>
      <c r="I6566" s="185">
        <f t="shared" si="7159"/>
        <v>226</v>
      </c>
      <c r="J6566" s="185">
        <f t="shared" si="7159"/>
        <v>326</v>
      </c>
      <c r="K6566" s="185">
        <f t="shared" si="7159"/>
        <v>2842</v>
      </c>
      <c r="L6566" s="185">
        <f t="shared" si="7159"/>
        <v>1635</v>
      </c>
      <c r="M6566" s="147"/>
      <c r="N6566" s="143">
        <f t="shared" si="7124"/>
        <v>836.2</v>
      </c>
      <c r="O6566" s="143">
        <f t="shared" si="7120"/>
        <v>1926.66</v>
      </c>
      <c r="P6566" s="143">
        <f t="shared" si="7121"/>
        <v>17364.620000000003</v>
      </c>
      <c r="Q6566" s="143">
        <f t="shared" si="7122"/>
        <v>8992.5</v>
      </c>
      <c r="R6566" s="188">
        <f t="shared" si="7125"/>
        <v>29119.980000000003</v>
      </c>
      <c r="T6566">
        <v>38276.400000000001</v>
      </c>
      <c r="U6566" s="190">
        <f t="shared" si="7126"/>
        <v>0.76078157820484693</v>
      </c>
    </row>
    <row r="6567" spans="1:21" x14ac:dyDescent="0.2">
      <c r="A6567" s="178">
        <v>43009</v>
      </c>
      <c r="B6567" s="179">
        <v>0.54166666666666663</v>
      </c>
      <c r="C6567" t="s">
        <v>349</v>
      </c>
      <c r="D6567">
        <v>2.2999999999999998</v>
      </c>
      <c r="E6567">
        <v>5.91</v>
      </c>
      <c r="F6567">
        <v>6.11</v>
      </c>
      <c r="G6567">
        <v>5.5</v>
      </c>
      <c r="H6567" s="184">
        <f t="shared" ref="H6567:L6567" si="7160">H6543</f>
        <v>0.5</v>
      </c>
      <c r="I6567" s="185">
        <f t="shared" si="7160"/>
        <v>222</v>
      </c>
      <c r="J6567" s="185">
        <f t="shared" si="7160"/>
        <v>319</v>
      </c>
      <c r="K6567" s="185">
        <f t="shared" si="7160"/>
        <v>2842</v>
      </c>
      <c r="L6567" s="185">
        <f t="shared" si="7160"/>
        <v>1635</v>
      </c>
      <c r="M6567" s="147"/>
      <c r="N6567" s="143">
        <f t="shared" si="7124"/>
        <v>510.59999999999997</v>
      </c>
      <c r="O6567" s="143">
        <f t="shared" si="7120"/>
        <v>1885.29</v>
      </c>
      <c r="P6567" s="143">
        <f t="shared" si="7121"/>
        <v>17364.620000000003</v>
      </c>
      <c r="Q6567" s="143">
        <f t="shared" si="7122"/>
        <v>8992.5</v>
      </c>
      <c r="R6567" s="188">
        <f t="shared" si="7125"/>
        <v>28753.010000000002</v>
      </c>
      <c r="T6567">
        <v>41629.480000000003</v>
      </c>
      <c r="U6567" s="190">
        <f t="shared" si="7126"/>
        <v>0.6906886658204715</v>
      </c>
    </row>
    <row r="6568" spans="1:21" x14ac:dyDescent="0.2">
      <c r="A6568" s="178">
        <v>43009</v>
      </c>
      <c r="B6568" s="179">
        <v>0.58333333333333337</v>
      </c>
      <c r="C6568" t="s">
        <v>349</v>
      </c>
      <c r="D6568">
        <v>2.11</v>
      </c>
      <c r="E6568">
        <v>7.27</v>
      </c>
      <c r="F6568">
        <v>8.5</v>
      </c>
      <c r="G6568">
        <v>6.57</v>
      </c>
      <c r="H6568" s="184">
        <f t="shared" ref="H6568:L6568" si="7161">H6544</f>
        <v>0.54166666666666663</v>
      </c>
      <c r="I6568" s="185">
        <f t="shared" si="7161"/>
        <v>195</v>
      </c>
      <c r="J6568" s="185">
        <f t="shared" si="7161"/>
        <v>299</v>
      </c>
      <c r="K6568" s="185">
        <f t="shared" si="7161"/>
        <v>2842</v>
      </c>
      <c r="L6568" s="185">
        <f t="shared" si="7161"/>
        <v>1635</v>
      </c>
      <c r="M6568" s="147"/>
      <c r="N6568" s="143">
        <f t="shared" si="7124"/>
        <v>411.45</v>
      </c>
      <c r="O6568" s="143">
        <f t="shared" si="7120"/>
        <v>2173.73</v>
      </c>
      <c r="P6568" s="143">
        <f t="shared" si="7121"/>
        <v>24157</v>
      </c>
      <c r="Q6568" s="143">
        <f t="shared" si="7122"/>
        <v>10741.95</v>
      </c>
      <c r="R6568" s="188">
        <f t="shared" si="7125"/>
        <v>37484.130000000005</v>
      </c>
      <c r="T6568">
        <v>44856.24</v>
      </c>
      <c r="U6568" s="190">
        <f t="shared" si="7126"/>
        <v>0.835650290795662</v>
      </c>
    </row>
    <row r="6569" spans="1:21" x14ac:dyDescent="0.2">
      <c r="A6569" s="178">
        <v>43009</v>
      </c>
      <c r="B6569" s="179">
        <v>0.625</v>
      </c>
      <c r="C6569" t="s">
        <v>349</v>
      </c>
      <c r="D6569">
        <v>1</v>
      </c>
      <c r="E6569">
        <v>7.75</v>
      </c>
      <c r="F6569">
        <v>13.96</v>
      </c>
      <c r="G6569">
        <v>2.88</v>
      </c>
      <c r="H6569" s="184">
        <f t="shared" ref="H6569:L6569" si="7162">H6545</f>
        <v>0.58333333333333337</v>
      </c>
      <c r="I6569" s="185">
        <f t="shared" si="7162"/>
        <v>205</v>
      </c>
      <c r="J6569" s="185">
        <f t="shared" si="7162"/>
        <v>237</v>
      </c>
      <c r="K6569" s="185">
        <f t="shared" si="7162"/>
        <v>2842</v>
      </c>
      <c r="L6569" s="185">
        <f t="shared" si="7162"/>
        <v>1635</v>
      </c>
      <c r="M6569" s="147"/>
      <c r="N6569" s="143">
        <f t="shared" si="7124"/>
        <v>205</v>
      </c>
      <c r="O6569" s="143">
        <f t="shared" si="7120"/>
        <v>1836.75</v>
      </c>
      <c r="P6569" s="143">
        <f t="shared" si="7121"/>
        <v>39674.32</v>
      </c>
      <c r="Q6569" s="143">
        <f t="shared" si="7122"/>
        <v>4708.8</v>
      </c>
      <c r="R6569" s="188">
        <f t="shared" si="7125"/>
        <v>46424.87</v>
      </c>
      <c r="T6569">
        <v>47595.9</v>
      </c>
      <c r="U6569" s="190">
        <f t="shared" si="7126"/>
        <v>0.97539641019499579</v>
      </c>
    </row>
    <row r="6570" spans="1:21" x14ac:dyDescent="0.2">
      <c r="A6570" s="178">
        <v>43009</v>
      </c>
      <c r="B6570" s="179">
        <v>0.66666666666666663</v>
      </c>
      <c r="C6570" t="s">
        <v>349</v>
      </c>
      <c r="D6570">
        <v>1.36</v>
      </c>
      <c r="E6570">
        <v>13.26</v>
      </c>
      <c r="F6570">
        <v>26.33</v>
      </c>
      <c r="G6570">
        <v>4.6100000000000003</v>
      </c>
      <c r="H6570" s="184">
        <f t="shared" ref="H6570:L6570" si="7163">H6546</f>
        <v>0.625</v>
      </c>
      <c r="I6570" s="185">
        <f t="shared" si="7163"/>
        <v>212</v>
      </c>
      <c r="J6570" s="185">
        <f t="shared" si="7163"/>
        <v>213</v>
      </c>
      <c r="K6570" s="185">
        <f t="shared" si="7163"/>
        <v>2842</v>
      </c>
      <c r="L6570" s="185">
        <f t="shared" si="7163"/>
        <v>1380</v>
      </c>
      <c r="M6570" s="147"/>
      <c r="N6570" s="143">
        <f t="shared" si="7124"/>
        <v>288.32</v>
      </c>
      <c r="O6570" s="143">
        <f t="shared" si="7120"/>
        <v>2824.38</v>
      </c>
      <c r="P6570" s="143">
        <f t="shared" si="7121"/>
        <v>74829.86</v>
      </c>
      <c r="Q6570" s="143">
        <f t="shared" si="7122"/>
        <v>6361.8</v>
      </c>
      <c r="R6570" s="188">
        <f t="shared" si="7125"/>
        <v>84304.36</v>
      </c>
      <c r="T6570">
        <v>49899.53</v>
      </c>
      <c r="U6570" s="190">
        <f t="shared" si="7126"/>
        <v>1.6894820452216686</v>
      </c>
    </row>
    <row r="6571" spans="1:21" x14ac:dyDescent="0.2">
      <c r="A6571" s="178">
        <v>43009</v>
      </c>
      <c r="B6571" s="179">
        <v>0.70833333333333337</v>
      </c>
      <c r="C6571" t="s">
        <v>349</v>
      </c>
      <c r="D6571">
        <v>2</v>
      </c>
      <c r="E6571">
        <v>7.01</v>
      </c>
      <c r="F6571">
        <v>19.23</v>
      </c>
      <c r="G6571">
        <v>3.58</v>
      </c>
      <c r="H6571" s="184">
        <f t="shared" ref="H6571:L6571" si="7164">H6547</f>
        <v>0.66666666666666663</v>
      </c>
      <c r="I6571" s="185">
        <f t="shared" si="7164"/>
        <v>191</v>
      </c>
      <c r="J6571" s="185">
        <f t="shared" si="7164"/>
        <v>237</v>
      </c>
      <c r="K6571" s="185">
        <f t="shared" si="7164"/>
        <v>2842</v>
      </c>
      <c r="L6571" s="185">
        <f t="shared" si="7164"/>
        <v>1380</v>
      </c>
      <c r="M6571" s="147"/>
      <c r="N6571" s="143">
        <f t="shared" si="7124"/>
        <v>382</v>
      </c>
      <c r="O6571" s="143">
        <f t="shared" si="7120"/>
        <v>1661.37</v>
      </c>
      <c r="P6571" s="143">
        <f t="shared" si="7121"/>
        <v>54651.66</v>
      </c>
      <c r="Q6571" s="143">
        <f t="shared" si="7122"/>
        <v>4940.4000000000005</v>
      </c>
      <c r="R6571" s="188">
        <f t="shared" si="7125"/>
        <v>61635.430000000008</v>
      </c>
      <c r="T6571">
        <v>51598.85</v>
      </c>
      <c r="U6571" s="190">
        <f t="shared" si="7126"/>
        <v>1.1945116993886493</v>
      </c>
    </row>
    <row r="6572" spans="1:21" x14ac:dyDescent="0.2">
      <c r="A6572" s="178">
        <v>43009</v>
      </c>
      <c r="B6572" s="179">
        <v>0.75</v>
      </c>
      <c r="C6572" t="s">
        <v>349</v>
      </c>
      <c r="D6572">
        <v>2.61</v>
      </c>
      <c r="E6572">
        <v>3.94</v>
      </c>
      <c r="F6572">
        <v>12</v>
      </c>
      <c r="G6572">
        <v>1.59</v>
      </c>
      <c r="H6572" s="184">
        <f t="shared" ref="H6572:L6572" si="7165">H6548</f>
        <v>0.70833333333333337</v>
      </c>
      <c r="I6572" s="185">
        <f t="shared" si="7165"/>
        <v>218</v>
      </c>
      <c r="J6572" s="185">
        <f t="shared" si="7165"/>
        <v>258</v>
      </c>
      <c r="K6572" s="185">
        <f t="shared" si="7165"/>
        <v>2842</v>
      </c>
      <c r="L6572" s="185">
        <f t="shared" si="7165"/>
        <v>1380</v>
      </c>
      <c r="M6572" s="147"/>
      <c r="N6572" s="143">
        <f t="shared" si="7124"/>
        <v>568.98</v>
      </c>
      <c r="O6572" s="143">
        <f t="shared" si="7120"/>
        <v>1016.52</v>
      </c>
      <c r="P6572" s="143">
        <f t="shared" si="7121"/>
        <v>34104</v>
      </c>
      <c r="Q6572" s="143">
        <f t="shared" si="7122"/>
        <v>2194.2000000000003</v>
      </c>
      <c r="R6572" s="188">
        <f t="shared" si="7125"/>
        <v>37883.699999999997</v>
      </c>
      <c r="T6572">
        <v>52566.55</v>
      </c>
      <c r="U6572" s="190">
        <f t="shared" si="7126"/>
        <v>0.72068073708470493</v>
      </c>
    </row>
    <row r="6573" spans="1:21" x14ac:dyDescent="0.2">
      <c r="A6573" s="178">
        <v>43009</v>
      </c>
      <c r="B6573" s="179">
        <v>0.79166666666666663</v>
      </c>
      <c r="C6573" t="s">
        <v>349</v>
      </c>
      <c r="D6573">
        <v>4</v>
      </c>
      <c r="E6573">
        <v>3.09</v>
      </c>
      <c r="F6573">
        <v>8.09</v>
      </c>
      <c r="G6573">
        <v>2.99</v>
      </c>
      <c r="H6573" s="184">
        <f t="shared" ref="H6573:L6573" si="7166">H6549</f>
        <v>0.75</v>
      </c>
      <c r="I6573" s="185">
        <f t="shared" si="7166"/>
        <v>240</v>
      </c>
      <c r="J6573" s="185">
        <f t="shared" si="7166"/>
        <v>365</v>
      </c>
      <c r="K6573" s="185">
        <f t="shared" si="7166"/>
        <v>2842</v>
      </c>
      <c r="L6573" s="185">
        <f t="shared" si="7166"/>
        <v>1380</v>
      </c>
      <c r="M6573" s="147"/>
      <c r="N6573" s="143">
        <f t="shared" si="7124"/>
        <v>960</v>
      </c>
      <c r="O6573" s="143">
        <f t="shared" si="7120"/>
        <v>1127.8499999999999</v>
      </c>
      <c r="P6573" s="143">
        <f t="shared" si="7121"/>
        <v>22991.78</v>
      </c>
      <c r="Q6573" s="143">
        <f t="shared" si="7122"/>
        <v>4126.2000000000007</v>
      </c>
      <c r="R6573" s="188">
        <f t="shared" si="7125"/>
        <v>29205.829999999998</v>
      </c>
      <c r="T6573">
        <v>52522.13</v>
      </c>
      <c r="U6573" s="190">
        <f t="shared" si="7126"/>
        <v>0.55606712827526228</v>
      </c>
    </row>
    <row r="6574" spans="1:21" x14ac:dyDescent="0.2">
      <c r="A6574" s="178">
        <v>43009</v>
      </c>
      <c r="B6574" s="179">
        <v>0.83333333333333337</v>
      </c>
      <c r="C6574" t="s">
        <v>349</v>
      </c>
      <c r="D6574">
        <v>8.61</v>
      </c>
      <c r="E6574">
        <v>3.91</v>
      </c>
      <c r="F6574">
        <v>7.61</v>
      </c>
      <c r="G6574">
        <v>1.1499999999999999</v>
      </c>
      <c r="H6574" s="184">
        <f t="shared" ref="H6574:L6574" si="7167">H6550</f>
        <v>0.79166666666666663</v>
      </c>
      <c r="I6574" s="185">
        <f t="shared" si="7167"/>
        <v>320</v>
      </c>
      <c r="J6574" s="185">
        <f t="shared" si="7167"/>
        <v>214</v>
      </c>
      <c r="K6574" s="185">
        <f t="shared" si="7167"/>
        <v>2842</v>
      </c>
      <c r="L6574" s="185">
        <f t="shared" si="7167"/>
        <v>1426</v>
      </c>
      <c r="M6574" s="147"/>
      <c r="N6574" s="143">
        <f t="shared" si="7124"/>
        <v>2755.2</v>
      </c>
      <c r="O6574" s="143">
        <f t="shared" si="7120"/>
        <v>836.74</v>
      </c>
      <c r="P6574" s="143">
        <f t="shared" si="7121"/>
        <v>21627.620000000003</v>
      </c>
      <c r="Q6574" s="143">
        <f t="shared" si="7122"/>
        <v>1639.8999999999999</v>
      </c>
      <c r="R6574" s="188">
        <f t="shared" si="7125"/>
        <v>26859.460000000003</v>
      </c>
      <c r="T6574">
        <v>50927.62</v>
      </c>
      <c r="U6574" s="190">
        <f t="shared" si="7126"/>
        <v>0.52740457928330442</v>
      </c>
    </row>
    <row r="6575" spans="1:21" x14ac:dyDescent="0.2">
      <c r="A6575" s="178">
        <v>43009</v>
      </c>
      <c r="B6575" s="179">
        <v>0.875</v>
      </c>
      <c r="C6575" t="s">
        <v>349</v>
      </c>
      <c r="D6575">
        <v>9.11</v>
      </c>
      <c r="E6575">
        <v>3.53</v>
      </c>
      <c r="F6575">
        <v>6.84</v>
      </c>
      <c r="G6575">
        <v>1.18</v>
      </c>
      <c r="H6575" s="184">
        <f t="shared" ref="H6575:L6575" si="7168">H6551</f>
        <v>0.83333333333333337</v>
      </c>
      <c r="I6575" s="185">
        <f t="shared" si="7168"/>
        <v>322</v>
      </c>
      <c r="J6575" s="185">
        <f t="shared" si="7168"/>
        <v>178</v>
      </c>
      <c r="K6575" s="185">
        <f t="shared" si="7168"/>
        <v>2842</v>
      </c>
      <c r="L6575" s="185">
        <f t="shared" si="7168"/>
        <v>1426</v>
      </c>
      <c r="M6575" s="147"/>
      <c r="N6575" s="143">
        <f t="shared" si="7124"/>
        <v>2933.4199999999996</v>
      </c>
      <c r="O6575" s="143">
        <f t="shared" si="7120"/>
        <v>628.33999999999992</v>
      </c>
      <c r="P6575" s="143">
        <f t="shared" si="7121"/>
        <v>19439.28</v>
      </c>
      <c r="Q6575" s="143">
        <f t="shared" si="7122"/>
        <v>1682.6799999999998</v>
      </c>
      <c r="R6575" s="188">
        <f t="shared" si="7125"/>
        <v>24683.719999999998</v>
      </c>
      <c r="T6575">
        <v>49778.96</v>
      </c>
      <c r="U6575" s="190">
        <f t="shared" si="7126"/>
        <v>0.4958665267414184</v>
      </c>
    </row>
    <row r="6576" spans="1:21" x14ac:dyDescent="0.2">
      <c r="A6576" s="178">
        <v>43009</v>
      </c>
      <c r="B6576" s="179">
        <v>0.91666666666666663</v>
      </c>
      <c r="C6576" t="s">
        <v>349</v>
      </c>
      <c r="D6576">
        <v>8.25</v>
      </c>
      <c r="E6576">
        <v>5.28</v>
      </c>
      <c r="F6576">
        <v>6</v>
      </c>
      <c r="G6576">
        <v>1.1399999999999999</v>
      </c>
      <c r="H6576" s="184">
        <f t="shared" ref="H6576:L6576" si="7169">H6552</f>
        <v>0.875</v>
      </c>
      <c r="I6576" s="185">
        <f t="shared" si="7169"/>
        <v>337</v>
      </c>
      <c r="J6576" s="185">
        <f t="shared" si="7169"/>
        <v>173</v>
      </c>
      <c r="K6576" s="185">
        <f t="shared" si="7169"/>
        <v>2842</v>
      </c>
      <c r="L6576" s="185">
        <f t="shared" si="7169"/>
        <v>1426</v>
      </c>
      <c r="M6576" s="147"/>
      <c r="N6576" s="143">
        <f t="shared" si="7124"/>
        <v>2780.25</v>
      </c>
      <c r="O6576" s="143">
        <f t="shared" si="7120"/>
        <v>913.44</v>
      </c>
      <c r="P6576" s="143">
        <f t="shared" si="7121"/>
        <v>17052</v>
      </c>
      <c r="Q6576" s="143">
        <f t="shared" si="7122"/>
        <v>1625.6399999999999</v>
      </c>
      <c r="R6576" s="188">
        <f t="shared" si="7125"/>
        <v>22371.329999999998</v>
      </c>
      <c r="T6576">
        <v>48425.55</v>
      </c>
      <c r="U6576" s="190">
        <f t="shared" si="7126"/>
        <v>0.46197368950894718</v>
      </c>
    </row>
    <row r="6577" spans="1:21" x14ac:dyDescent="0.2">
      <c r="A6577" s="178">
        <v>43009</v>
      </c>
      <c r="B6577" s="179">
        <v>0.95833333333333337</v>
      </c>
      <c r="C6577" t="s">
        <v>349</v>
      </c>
      <c r="D6577">
        <v>15</v>
      </c>
      <c r="E6577">
        <v>12.82</v>
      </c>
      <c r="F6577">
        <v>7</v>
      </c>
      <c r="G6577">
        <v>0.5</v>
      </c>
      <c r="H6577" s="184">
        <f t="shared" ref="H6577:L6577" si="7170">H6553</f>
        <v>0.91666666666666663</v>
      </c>
      <c r="I6577" s="185">
        <f t="shared" si="7170"/>
        <v>394</v>
      </c>
      <c r="J6577" s="185">
        <f t="shared" si="7170"/>
        <v>194</v>
      </c>
      <c r="K6577" s="185">
        <f t="shared" si="7170"/>
        <v>2842</v>
      </c>
      <c r="L6577" s="185">
        <f t="shared" si="7170"/>
        <v>1426</v>
      </c>
      <c r="M6577" s="147"/>
      <c r="N6577" s="143">
        <f t="shared" si="7124"/>
        <v>5910</v>
      </c>
      <c r="O6577" s="143">
        <f t="shared" si="7120"/>
        <v>2487.08</v>
      </c>
      <c r="P6577" s="143">
        <f t="shared" si="7121"/>
        <v>19894</v>
      </c>
      <c r="Q6577" s="143">
        <f t="shared" si="7122"/>
        <v>713</v>
      </c>
      <c r="R6577" s="188">
        <f t="shared" si="7125"/>
        <v>29004.080000000002</v>
      </c>
      <c r="T6577">
        <v>45875.03</v>
      </c>
      <c r="U6577" s="190">
        <f t="shared" si="7126"/>
        <v>0.63224111243088021</v>
      </c>
    </row>
    <row r="6578" spans="1:21" x14ac:dyDescent="0.2">
      <c r="A6578" s="178">
        <v>43009</v>
      </c>
      <c r="B6578" s="180">
        <v>1</v>
      </c>
      <c r="C6578" t="s">
        <v>349</v>
      </c>
      <c r="D6578">
        <v>13.27</v>
      </c>
      <c r="E6578">
        <v>10.5</v>
      </c>
      <c r="F6578">
        <v>5</v>
      </c>
      <c r="G6578">
        <v>0.5</v>
      </c>
      <c r="H6578" s="184">
        <f t="shared" ref="H6578:L6578" si="7171">H6554</f>
        <v>0.95833333333333337</v>
      </c>
      <c r="I6578" s="185">
        <f t="shared" si="7171"/>
        <v>389</v>
      </c>
      <c r="J6578" s="185">
        <f t="shared" si="7171"/>
        <v>265</v>
      </c>
      <c r="K6578" s="185">
        <f t="shared" si="7171"/>
        <v>2985</v>
      </c>
      <c r="L6578" s="185">
        <f t="shared" si="7171"/>
        <v>1111</v>
      </c>
      <c r="M6578" s="147"/>
      <c r="N6578" s="143">
        <f t="shared" si="7124"/>
        <v>5162.03</v>
      </c>
      <c r="O6578" s="143">
        <f t="shared" si="7120"/>
        <v>2782.5</v>
      </c>
      <c r="P6578" s="143">
        <f t="shared" si="7121"/>
        <v>14925</v>
      </c>
      <c r="Q6578" s="143">
        <f t="shared" si="7122"/>
        <v>555.5</v>
      </c>
      <c r="R6578" s="188">
        <f t="shared" si="7125"/>
        <v>23425.03</v>
      </c>
      <c r="T6578">
        <v>42573.14</v>
      </c>
      <c r="U6578" s="190">
        <f t="shared" si="7126"/>
        <v>0.55023026255521668</v>
      </c>
    </row>
    <row r="6579" spans="1:21" x14ac:dyDescent="0.2">
      <c r="A6579" s="178">
        <v>43010</v>
      </c>
      <c r="B6579" s="179">
        <v>4.1666666666666664E-2</v>
      </c>
      <c r="C6579" t="s">
        <v>349</v>
      </c>
      <c r="D6579">
        <v>3.32</v>
      </c>
      <c r="E6579">
        <v>2.97</v>
      </c>
      <c r="F6579">
        <v>3.95</v>
      </c>
      <c r="G6579">
        <v>0.45</v>
      </c>
      <c r="H6579" s="184">
        <f t="shared" ref="H6579:L6579" si="7172">H6555</f>
        <v>1</v>
      </c>
      <c r="I6579" s="185">
        <f t="shared" si="7172"/>
        <v>362</v>
      </c>
      <c r="J6579" s="185">
        <f t="shared" si="7172"/>
        <v>243</v>
      </c>
      <c r="K6579" s="185">
        <f t="shared" si="7172"/>
        <v>2985</v>
      </c>
      <c r="L6579" s="185">
        <f t="shared" si="7172"/>
        <v>1111</v>
      </c>
      <c r="M6579" s="147"/>
      <c r="N6579" s="143">
        <f t="shared" si="7124"/>
        <v>1201.8399999999999</v>
      </c>
      <c r="O6579" s="143">
        <f t="shared" si="7120"/>
        <v>721.71</v>
      </c>
      <c r="P6579" s="143">
        <f t="shared" si="7121"/>
        <v>11790.75</v>
      </c>
      <c r="Q6579" s="143">
        <f t="shared" si="7122"/>
        <v>499.95</v>
      </c>
      <c r="R6579" s="188">
        <f t="shared" si="7125"/>
        <v>14214.25</v>
      </c>
      <c r="T6579">
        <v>39049.07</v>
      </c>
      <c r="U6579" s="190">
        <f t="shared" si="7126"/>
        <v>0.36400994953272897</v>
      </c>
    </row>
    <row r="6580" spans="1:21" x14ac:dyDescent="0.2">
      <c r="A6580" s="178">
        <v>43010</v>
      </c>
      <c r="B6580" s="179">
        <v>8.3333333333333329E-2</v>
      </c>
      <c r="C6580" t="s">
        <v>349</v>
      </c>
      <c r="D6580">
        <v>2.5</v>
      </c>
      <c r="E6580">
        <v>2.11</v>
      </c>
      <c r="F6580">
        <v>5.95</v>
      </c>
      <c r="G6580">
        <v>0.45</v>
      </c>
      <c r="H6580" s="184">
        <f t="shared" ref="H6580:L6580" si="7173">H6556</f>
        <v>4.1666666666666664E-2</v>
      </c>
      <c r="I6580" s="185">
        <f t="shared" si="7173"/>
        <v>294</v>
      </c>
      <c r="J6580" s="185">
        <f t="shared" si="7173"/>
        <v>212</v>
      </c>
      <c r="K6580" s="185">
        <f t="shared" si="7173"/>
        <v>2985</v>
      </c>
      <c r="L6580" s="185">
        <f t="shared" si="7173"/>
        <v>1111</v>
      </c>
      <c r="M6580" s="147"/>
      <c r="N6580" s="143">
        <f t="shared" si="7124"/>
        <v>735</v>
      </c>
      <c r="O6580" s="143">
        <f t="shared" si="7120"/>
        <v>447.32</v>
      </c>
      <c r="P6580" s="143">
        <f t="shared" si="7121"/>
        <v>17760.75</v>
      </c>
      <c r="Q6580" s="143">
        <f t="shared" si="7122"/>
        <v>499.95</v>
      </c>
      <c r="R6580" s="188">
        <f t="shared" si="7125"/>
        <v>19443.02</v>
      </c>
      <c r="T6580">
        <v>36345.65</v>
      </c>
      <c r="U6580" s="190">
        <f t="shared" si="7126"/>
        <v>0.5349476484806297</v>
      </c>
    </row>
    <row r="6581" spans="1:21" x14ac:dyDescent="0.2">
      <c r="A6581" s="178">
        <v>43010</v>
      </c>
      <c r="B6581" s="179">
        <v>0.125</v>
      </c>
      <c r="C6581" t="s">
        <v>349</v>
      </c>
      <c r="D6581">
        <v>2.5</v>
      </c>
      <c r="E6581">
        <v>2.2000000000000002</v>
      </c>
      <c r="F6581">
        <v>3.95</v>
      </c>
      <c r="G6581">
        <v>1.75</v>
      </c>
      <c r="H6581" s="184">
        <f t="shared" ref="H6581:L6581" si="7174">H6557</f>
        <v>8.3333333333333329E-2</v>
      </c>
      <c r="I6581" s="185">
        <f t="shared" si="7174"/>
        <v>236</v>
      </c>
      <c r="J6581" s="185">
        <f t="shared" si="7174"/>
        <v>179</v>
      </c>
      <c r="K6581" s="185">
        <f t="shared" si="7174"/>
        <v>2985</v>
      </c>
      <c r="L6581" s="185">
        <f t="shared" si="7174"/>
        <v>1111</v>
      </c>
      <c r="M6581" s="147"/>
      <c r="N6581" s="143">
        <f t="shared" si="7124"/>
        <v>590</v>
      </c>
      <c r="O6581" s="143">
        <f t="shared" si="7120"/>
        <v>393.8</v>
      </c>
      <c r="P6581" s="143">
        <f t="shared" si="7121"/>
        <v>11790.75</v>
      </c>
      <c r="Q6581" s="143">
        <f t="shared" si="7122"/>
        <v>1944.25</v>
      </c>
      <c r="R6581" s="188">
        <f t="shared" si="7125"/>
        <v>14718.8</v>
      </c>
      <c r="T6581">
        <v>34536.230000000003</v>
      </c>
      <c r="U6581" s="190">
        <f t="shared" si="7126"/>
        <v>0.4261843287469419</v>
      </c>
    </row>
    <row r="6582" spans="1:21" x14ac:dyDescent="0.2">
      <c r="A6582" s="178">
        <v>43010</v>
      </c>
      <c r="B6582" s="179">
        <v>0.16666666666666666</v>
      </c>
      <c r="C6582" t="s">
        <v>349</v>
      </c>
      <c r="D6582">
        <v>2.5</v>
      </c>
      <c r="E6582">
        <v>2.11</v>
      </c>
      <c r="F6582">
        <v>3.01</v>
      </c>
      <c r="G6582">
        <v>1.75</v>
      </c>
      <c r="H6582" s="184">
        <f t="shared" ref="H6582:L6582" si="7175">H6558</f>
        <v>0.125</v>
      </c>
      <c r="I6582" s="185">
        <f t="shared" si="7175"/>
        <v>201</v>
      </c>
      <c r="J6582" s="185">
        <f t="shared" si="7175"/>
        <v>205</v>
      </c>
      <c r="K6582" s="185">
        <f t="shared" si="7175"/>
        <v>2985</v>
      </c>
      <c r="L6582" s="185">
        <f t="shared" si="7175"/>
        <v>1717</v>
      </c>
      <c r="M6582" s="147"/>
      <c r="N6582" s="143">
        <f t="shared" si="7124"/>
        <v>502.5</v>
      </c>
      <c r="O6582" s="143">
        <f t="shared" si="7120"/>
        <v>432.54999999999995</v>
      </c>
      <c r="P6582" s="143">
        <f t="shared" si="7121"/>
        <v>8984.8499999999985</v>
      </c>
      <c r="Q6582" s="143">
        <f t="shared" si="7122"/>
        <v>3004.75</v>
      </c>
      <c r="R6582" s="188">
        <f t="shared" si="7125"/>
        <v>12924.649999999998</v>
      </c>
      <c r="T6582">
        <v>33412.43</v>
      </c>
      <c r="U6582" s="190">
        <f t="shared" si="7126"/>
        <v>0.38682161099925977</v>
      </c>
    </row>
    <row r="6583" spans="1:21" x14ac:dyDescent="0.2">
      <c r="A6583" s="178">
        <v>43010</v>
      </c>
      <c r="B6583" s="179">
        <v>0.20833333333333334</v>
      </c>
      <c r="C6583" t="s">
        <v>349</v>
      </c>
      <c r="D6583">
        <v>2.5</v>
      </c>
      <c r="E6583">
        <v>2.41</v>
      </c>
      <c r="F6583">
        <v>3.34</v>
      </c>
      <c r="G6583">
        <v>1.75</v>
      </c>
      <c r="H6583" s="184">
        <f t="shared" ref="H6583:L6583" si="7176">H6559</f>
        <v>0.16666666666666666</v>
      </c>
      <c r="I6583" s="185">
        <f t="shared" si="7176"/>
        <v>185</v>
      </c>
      <c r="J6583" s="185">
        <f t="shared" si="7176"/>
        <v>205</v>
      </c>
      <c r="K6583" s="185">
        <f t="shared" si="7176"/>
        <v>2985</v>
      </c>
      <c r="L6583" s="185">
        <f t="shared" si="7176"/>
        <v>1717</v>
      </c>
      <c r="M6583" s="147"/>
      <c r="N6583" s="143">
        <f t="shared" si="7124"/>
        <v>462.5</v>
      </c>
      <c r="O6583" s="143">
        <f t="shared" si="7120"/>
        <v>494.05</v>
      </c>
      <c r="P6583" s="143">
        <f t="shared" si="7121"/>
        <v>9969.9</v>
      </c>
      <c r="Q6583" s="143">
        <f t="shared" si="7122"/>
        <v>3004.75</v>
      </c>
      <c r="R6583" s="188">
        <f t="shared" si="7125"/>
        <v>13931.199999999999</v>
      </c>
      <c r="T6583">
        <v>32792.58</v>
      </c>
      <c r="U6583" s="190">
        <f t="shared" si="7126"/>
        <v>0.4248278116573932</v>
      </c>
    </row>
    <row r="6584" spans="1:21" x14ac:dyDescent="0.2">
      <c r="A6584" s="178">
        <v>43010</v>
      </c>
      <c r="B6584" s="179">
        <v>0.25</v>
      </c>
      <c r="C6584" t="s">
        <v>349</v>
      </c>
      <c r="D6584">
        <v>6.93</v>
      </c>
      <c r="E6584">
        <v>6.16</v>
      </c>
      <c r="F6584">
        <v>5.95</v>
      </c>
      <c r="G6584">
        <v>1.75</v>
      </c>
      <c r="H6584" s="184">
        <f t="shared" ref="H6584:L6584" si="7177">H6560</f>
        <v>0.20833333333333334</v>
      </c>
      <c r="I6584" s="185">
        <f t="shared" si="7177"/>
        <v>207</v>
      </c>
      <c r="J6584" s="185">
        <f t="shared" si="7177"/>
        <v>283</v>
      </c>
      <c r="K6584" s="185">
        <f t="shared" si="7177"/>
        <v>2985</v>
      </c>
      <c r="L6584" s="185">
        <f t="shared" si="7177"/>
        <v>1717</v>
      </c>
      <c r="M6584" s="147"/>
      <c r="N6584" s="143">
        <f t="shared" si="7124"/>
        <v>1434.51</v>
      </c>
      <c r="O6584" s="143">
        <f t="shared" si="7120"/>
        <v>1743.28</v>
      </c>
      <c r="P6584" s="143">
        <f t="shared" si="7121"/>
        <v>17760.75</v>
      </c>
      <c r="Q6584" s="143">
        <f t="shared" si="7122"/>
        <v>3004.75</v>
      </c>
      <c r="R6584" s="188">
        <f t="shared" si="7125"/>
        <v>23943.29</v>
      </c>
      <c r="T6584">
        <v>33114.81</v>
      </c>
      <c r="U6584" s="190">
        <f t="shared" si="7126"/>
        <v>0.72303872496928123</v>
      </c>
    </row>
    <row r="6585" spans="1:21" x14ac:dyDescent="0.2">
      <c r="A6585" s="178">
        <v>43010</v>
      </c>
      <c r="B6585" s="179">
        <v>0.29166666666666669</v>
      </c>
      <c r="C6585" t="s">
        <v>349</v>
      </c>
      <c r="D6585">
        <v>8.11</v>
      </c>
      <c r="E6585">
        <v>25.09</v>
      </c>
      <c r="F6585">
        <v>6.45</v>
      </c>
      <c r="G6585">
        <v>6.24</v>
      </c>
      <c r="H6585" s="184">
        <f t="shared" ref="H6585:L6585" si="7178">H6561</f>
        <v>0.25</v>
      </c>
      <c r="I6585" s="185">
        <f t="shared" si="7178"/>
        <v>327</v>
      </c>
      <c r="J6585" s="185">
        <f t="shared" si="7178"/>
        <v>438</v>
      </c>
      <c r="K6585" s="185">
        <f t="shared" si="7178"/>
        <v>2985</v>
      </c>
      <c r="L6585" s="185">
        <f t="shared" si="7178"/>
        <v>1717</v>
      </c>
      <c r="M6585" s="147"/>
      <c r="N6585" s="143">
        <f t="shared" si="7124"/>
        <v>2651.97</v>
      </c>
      <c r="O6585" s="143">
        <f t="shared" si="7120"/>
        <v>10989.42</v>
      </c>
      <c r="P6585" s="143">
        <f t="shared" si="7121"/>
        <v>19253.25</v>
      </c>
      <c r="Q6585" s="143">
        <f t="shared" si="7122"/>
        <v>10714.08</v>
      </c>
      <c r="R6585" s="188">
        <f t="shared" si="7125"/>
        <v>43608.72</v>
      </c>
      <c r="T6585">
        <v>34973.85</v>
      </c>
      <c r="U6585" s="190">
        <f t="shared" si="7126"/>
        <v>1.2468950372921483</v>
      </c>
    </row>
    <row r="6586" spans="1:21" x14ac:dyDescent="0.2">
      <c r="A6586" s="178">
        <v>43010</v>
      </c>
      <c r="B6586" s="179">
        <v>0.33333333333333331</v>
      </c>
      <c r="C6586" t="s">
        <v>349</v>
      </c>
      <c r="D6586">
        <v>8.25</v>
      </c>
      <c r="E6586">
        <v>7</v>
      </c>
      <c r="F6586">
        <v>8</v>
      </c>
      <c r="G6586">
        <v>4.82</v>
      </c>
      <c r="H6586" s="184">
        <f t="shared" ref="H6586:L6586" si="7179">H6562</f>
        <v>0.29166666666666669</v>
      </c>
      <c r="I6586" s="185">
        <f t="shared" si="7179"/>
        <v>249</v>
      </c>
      <c r="J6586" s="185">
        <f t="shared" si="7179"/>
        <v>556</v>
      </c>
      <c r="K6586" s="185">
        <f t="shared" si="7179"/>
        <v>2872</v>
      </c>
      <c r="L6586" s="185">
        <f t="shared" si="7179"/>
        <v>2219</v>
      </c>
      <c r="M6586" s="147"/>
      <c r="N6586" s="143">
        <f t="shared" si="7124"/>
        <v>2054.25</v>
      </c>
      <c r="O6586" s="143">
        <f t="shared" si="7120"/>
        <v>3892</v>
      </c>
      <c r="P6586" s="143">
        <f t="shared" si="7121"/>
        <v>22976</v>
      </c>
      <c r="Q6586" s="143">
        <f t="shared" si="7122"/>
        <v>10695.58</v>
      </c>
      <c r="R6586" s="188">
        <f t="shared" si="7125"/>
        <v>39617.83</v>
      </c>
      <c r="T6586">
        <v>38201.26</v>
      </c>
      <c r="U6586" s="190">
        <f t="shared" si="7126"/>
        <v>1.0370817611775109</v>
      </c>
    </row>
    <row r="6587" spans="1:21" x14ac:dyDescent="0.2">
      <c r="A6587" s="178">
        <v>43010</v>
      </c>
      <c r="B6587" s="179">
        <v>0.375</v>
      </c>
      <c r="C6587" t="s">
        <v>349</v>
      </c>
      <c r="D6587">
        <v>6</v>
      </c>
      <c r="E6587">
        <v>8.07</v>
      </c>
      <c r="F6587">
        <v>8.27</v>
      </c>
      <c r="G6587">
        <v>8.02</v>
      </c>
      <c r="H6587" s="184">
        <f t="shared" ref="H6587:L6587" si="7180">H6563</f>
        <v>0.33333333333333331</v>
      </c>
      <c r="I6587" s="185">
        <f t="shared" si="7180"/>
        <v>256</v>
      </c>
      <c r="J6587" s="185">
        <f t="shared" si="7180"/>
        <v>306</v>
      </c>
      <c r="K6587" s="185">
        <f t="shared" si="7180"/>
        <v>2872</v>
      </c>
      <c r="L6587" s="185">
        <f t="shared" si="7180"/>
        <v>2219</v>
      </c>
      <c r="M6587" s="147"/>
      <c r="N6587" s="143">
        <f t="shared" si="7124"/>
        <v>1536</v>
      </c>
      <c r="O6587" s="143">
        <f t="shared" si="7120"/>
        <v>2469.42</v>
      </c>
      <c r="P6587" s="143">
        <f t="shared" si="7121"/>
        <v>23751.439999999999</v>
      </c>
      <c r="Q6587" s="143">
        <f t="shared" si="7122"/>
        <v>17796.379999999997</v>
      </c>
      <c r="R6587" s="188">
        <f t="shared" si="7125"/>
        <v>45553.24</v>
      </c>
      <c r="T6587">
        <v>39293.18</v>
      </c>
      <c r="U6587" s="190">
        <f t="shared" si="7126"/>
        <v>1.1593167058507354</v>
      </c>
    </row>
    <row r="6588" spans="1:21" x14ac:dyDescent="0.2">
      <c r="A6588" s="178">
        <v>43010</v>
      </c>
      <c r="B6588" s="179">
        <v>0.41666666666666669</v>
      </c>
      <c r="C6588" t="s">
        <v>349</v>
      </c>
      <c r="D6588">
        <v>21.05</v>
      </c>
      <c r="E6588">
        <v>12</v>
      </c>
      <c r="F6588">
        <v>9</v>
      </c>
      <c r="G6588">
        <v>4.1900000000000004</v>
      </c>
      <c r="H6588" s="184">
        <f t="shared" ref="H6588:L6588" si="7181">H6564</f>
        <v>0.375</v>
      </c>
      <c r="I6588" s="185">
        <f t="shared" si="7181"/>
        <v>156</v>
      </c>
      <c r="J6588" s="185">
        <f t="shared" si="7181"/>
        <v>343</v>
      </c>
      <c r="K6588" s="185">
        <f t="shared" si="7181"/>
        <v>2872</v>
      </c>
      <c r="L6588" s="185">
        <f t="shared" si="7181"/>
        <v>2219</v>
      </c>
      <c r="M6588" s="147"/>
      <c r="N6588" s="143">
        <f t="shared" si="7124"/>
        <v>3283.8</v>
      </c>
      <c r="O6588" s="143">
        <f t="shared" si="7120"/>
        <v>4116</v>
      </c>
      <c r="P6588" s="143">
        <f t="shared" si="7121"/>
        <v>25848</v>
      </c>
      <c r="Q6588" s="143">
        <f t="shared" si="7122"/>
        <v>9297.61</v>
      </c>
      <c r="R6588" s="188">
        <f t="shared" si="7125"/>
        <v>42545.41</v>
      </c>
      <c r="T6588">
        <v>40067.01</v>
      </c>
      <c r="U6588" s="190">
        <f t="shared" si="7126"/>
        <v>1.0618563751076011</v>
      </c>
    </row>
    <row r="6589" spans="1:21" x14ac:dyDescent="0.2">
      <c r="A6589" s="178">
        <v>43010</v>
      </c>
      <c r="B6589" s="179">
        <v>0.45833333333333331</v>
      </c>
      <c r="C6589" t="s">
        <v>349</v>
      </c>
      <c r="D6589">
        <v>4.8</v>
      </c>
      <c r="E6589">
        <v>6.67</v>
      </c>
      <c r="F6589">
        <v>7</v>
      </c>
      <c r="G6589">
        <v>4.82</v>
      </c>
      <c r="H6589" s="184">
        <f t="shared" ref="H6589:L6589" si="7182">H6565</f>
        <v>0.41666666666666669</v>
      </c>
      <c r="I6589" s="185">
        <f t="shared" si="7182"/>
        <v>196</v>
      </c>
      <c r="J6589" s="185">
        <f t="shared" si="7182"/>
        <v>315</v>
      </c>
      <c r="K6589" s="185">
        <f t="shared" si="7182"/>
        <v>2872</v>
      </c>
      <c r="L6589" s="185">
        <f t="shared" si="7182"/>
        <v>2219</v>
      </c>
      <c r="M6589" s="147"/>
      <c r="N6589" s="143">
        <f t="shared" si="7124"/>
        <v>940.8</v>
      </c>
      <c r="O6589" s="143">
        <f t="shared" si="7120"/>
        <v>2101.0500000000002</v>
      </c>
      <c r="P6589" s="143">
        <f t="shared" si="7121"/>
        <v>20104</v>
      </c>
      <c r="Q6589" s="143">
        <f t="shared" si="7122"/>
        <v>10695.58</v>
      </c>
      <c r="R6589" s="188">
        <f t="shared" si="7125"/>
        <v>33841.43</v>
      </c>
      <c r="T6589">
        <v>42507.87</v>
      </c>
      <c r="U6589" s="190">
        <f t="shared" si="7126"/>
        <v>0.79612151820357024</v>
      </c>
    </row>
    <row r="6590" spans="1:21" x14ac:dyDescent="0.2">
      <c r="A6590" s="178">
        <v>43010</v>
      </c>
      <c r="B6590" s="179">
        <v>0.5</v>
      </c>
      <c r="C6590" t="s">
        <v>349</v>
      </c>
      <c r="D6590">
        <v>3.5</v>
      </c>
      <c r="E6590">
        <v>6.18</v>
      </c>
      <c r="F6590">
        <v>7.11</v>
      </c>
      <c r="G6590">
        <v>6.9</v>
      </c>
      <c r="H6590" s="184">
        <f t="shared" ref="H6590:L6590" si="7183">H6566</f>
        <v>0.45833333333333331</v>
      </c>
      <c r="I6590" s="185">
        <f t="shared" si="7183"/>
        <v>226</v>
      </c>
      <c r="J6590" s="185">
        <f t="shared" si="7183"/>
        <v>326</v>
      </c>
      <c r="K6590" s="185">
        <f t="shared" si="7183"/>
        <v>2842</v>
      </c>
      <c r="L6590" s="185">
        <f t="shared" si="7183"/>
        <v>1635</v>
      </c>
      <c r="M6590" s="147"/>
      <c r="N6590" s="143">
        <f t="shared" si="7124"/>
        <v>791</v>
      </c>
      <c r="O6590" s="143">
        <f t="shared" si="7120"/>
        <v>2014.6799999999998</v>
      </c>
      <c r="P6590" s="143">
        <f t="shared" si="7121"/>
        <v>20206.620000000003</v>
      </c>
      <c r="Q6590" s="143">
        <f t="shared" si="7122"/>
        <v>11281.5</v>
      </c>
      <c r="R6590" s="188">
        <f t="shared" si="7125"/>
        <v>34293.800000000003</v>
      </c>
      <c r="T6590">
        <v>45354.34</v>
      </c>
      <c r="U6590" s="190">
        <f t="shared" si="7126"/>
        <v>0.75613050482048694</v>
      </c>
    </row>
    <row r="6591" spans="1:21" x14ac:dyDescent="0.2">
      <c r="A6591" s="178">
        <v>43010</v>
      </c>
      <c r="B6591" s="179">
        <v>0.54166666666666663</v>
      </c>
      <c r="C6591" t="s">
        <v>349</v>
      </c>
      <c r="D6591">
        <v>2.11</v>
      </c>
      <c r="E6591">
        <v>3.61</v>
      </c>
      <c r="F6591">
        <v>7.47</v>
      </c>
      <c r="G6591">
        <v>8.1199999999999992</v>
      </c>
      <c r="H6591" s="184">
        <f t="shared" ref="H6591:L6591" si="7184">H6567</f>
        <v>0.5</v>
      </c>
      <c r="I6591" s="185">
        <f t="shared" si="7184"/>
        <v>222</v>
      </c>
      <c r="J6591" s="185">
        <f t="shared" si="7184"/>
        <v>319</v>
      </c>
      <c r="K6591" s="185">
        <f t="shared" si="7184"/>
        <v>2842</v>
      </c>
      <c r="L6591" s="185">
        <f t="shared" si="7184"/>
        <v>1635</v>
      </c>
      <c r="M6591" s="147"/>
      <c r="N6591" s="143">
        <f t="shared" si="7124"/>
        <v>468.41999999999996</v>
      </c>
      <c r="O6591" s="143">
        <f t="shared" si="7120"/>
        <v>1151.5899999999999</v>
      </c>
      <c r="P6591" s="143">
        <f t="shared" si="7121"/>
        <v>21229.739999999998</v>
      </c>
      <c r="Q6591" s="143">
        <f t="shared" si="7122"/>
        <v>13276.199999999999</v>
      </c>
      <c r="R6591" s="188">
        <f t="shared" si="7125"/>
        <v>36125.949999999997</v>
      </c>
      <c r="T6591">
        <v>47901.87</v>
      </c>
      <c r="U6591" s="190">
        <f t="shared" si="7126"/>
        <v>0.75416575595065483</v>
      </c>
    </row>
    <row r="6592" spans="1:21" x14ac:dyDescent="0.2">
      <c r="A6592" s="178">
        <v>43010</v>
      </c>
      <c r="B6592" s="179">
        <v>0.58333333333333337</v>
      </c>
      <c r="C6592" t="s">
        <v>349</v>
      </c>
      <c r="D6592">
        <v>2.11</v>
      </c>
      <c r="E6592">
        <v>2.06</v>
      </c>
      <c r="F6592">
        <v>10.11</v>
      </c>
      <c r="G6592">
        <v>11.49</v>
      </c>
      <c r="H6592" s="184">
        <f t="shared" ref="H6592:L6592" si="7185">H6568</f>
        <v>0.54166666666666663</v>
      </c>
      <c r="I6592" s="185">
        <f t="shared" si="7185"/>
        <v>195</v>
      </c>
      <c r="J6592" s="185">
        <f t="shared" si="7185"/>
        <v>299</v>
      </c>
      <c r="K6592" s="185">
        <f t="shared" si="7185"/>
        <v>2842</v>
      </c>
      <c r="L6592" s="185">
        <f t="shared" si="7185"/>
        <v>1635</v>
      </c>
      <c r="M6592" s="147"/>
      <c r="N6592" s="143">
        <f t="shared" si="7124"/>
        <v>411.45</v>
      </c>
      <c r="O6592" s="143">
        <f t="shared" si="7120"/>
        <v>615.94000000000005</v>
      </c>
      <c r="P6592" s="143">
        <f t="shared" si="7121"/>
        <v>28732.62</v>
      </c>
      <c r="Q6592" s="143">
        <f t="shared" si="7122"/>
        <v>18786.150000000001</v>
      </c>
      <c r="R6592" s="188">
        <f t="shared" si="7125"/>
        <v>48546.16</v>
      </c>
      <c r="T6592">
        <v>50109.47</v>
      </c>
      <c r="U6592" s="190">
        <f t="shared" si="7126"/>
        <v>0.96880210467203109</v>
      </c>
    </row>
    <row r="6593" spans="1:21" x14ac:dyDescent="0.2">
      <c r="A6593" s="178">
        <v>43010</v>
      </c>
      <c r="B6593" s="179">
        <v>0.625</v>
      </c>
      <c r="C6593" t="s">
        <v>349</v>
      </c>
      <c r="D6593">
        <v>1.06</v>
      </c>
      <c r="E6593">
        <v>6.14</v>
      </c>
      <c r="F6593">
        <v>17.77</v>
      </c>
      <c r="G6593">
        <v>2.99</v>
      </c>
      <c r="H6593" s="184">
        <f t="shared" ref="H6593:L6593" si="7186">H6569</f>
        <v>0.58333333333333337</v>
      </c>
      <c r="I6593" s="185">
        <f t="shared" si="7186"/>
        <v>205</v>
      </c>
      <c r="J6593" s="185">
        <f t="shared" si="7186"/>
        <v>237</v>
      </c>
      <c r="K6593" s="185">
        <f t="shared" si="7186"/>
        <v>2842</v>
      </c>
      <c r="L6593" s="185">
        <f t="shared" si="7186"/>
        <v>1635</v>
      </c>
      <c r="M6593" s="147"/>
      <c r="N6593" s="143">
        <f t="shared" si="7124"/>
        <v>217.3</v>
      </c>
      <c r="O6593" s="143">
        <f t="shared" si="7120"/>
        <v>1455.1799999999998</v>
      </c>
      <c r="P6593" s="143">
        <f t="shared" si="7121"/>
        <v>50502.34</v>
      </c>
      <c r="Q6593" s="143">
        <f t="shared" si="7122"/>
        <v>4888.6500000000005</v>
      </c>
      <c r="R6593" s="188">
        <f t="shared" si="7125"/>
        <v>57063.47</v>
      </c>
      <c r="T6593">
        <v>52266.32</v>
      </c>
      <c r="U6593" s="190">
        <f t="shared" si="7126"/>
        <v>1.0917828153962246</v>
      </c>
    </row>
    <row r="6594" spans="1:21" x14ac:dyDescent="0.2">
      <c r="A6594" s="178">
        <v>43010</v>
      </c>
      <c r="B6594" s="179">
        <v>0.66666666666666663</v>
      </c>
      <c r="C6594" t="s">
        <v>349</v>
      </c>
      <c r="D6594">
        <v>1.24</v>
      </c>
      <c r="E6594">
        <v>11.41</v>
      </c>
      <c r="F6594">
        <v>23.42</v>
      </c>
      <c r="G6594">
        <v>5.21</v>
      </c>
      <c r="H6594" s="184">
        <f t="shared" ref="H6594:L6594" si="7187">H6570</f>
        <v>0.625</v>
      </c>
      <c r="I6594" s="185">
        <f t="shared" si="7187"/>
        <v>212</v>
      </c>
      <c r="J6594" s="185">
        <f t="shared" si="7187"/>
        <v>213</v>
      </c>
      <c r="K6594" s="185">
        <f t="shared" si="7187"/>
        <v>2842</v>
      </c>
      <c r="L6594" s="185">
        <f t="shared" si="7187"/>
        <v>1380</v>
      </c>
      <c r="M6594" s="147"/>
      <c r="N6594" s="143">
        <f t="shared" si="7124"/>
        <v>262.88</v>
      </c>
      <c r="O6594" s="143">
        <f t="shared" si="7120"/>
        <v>2430.33</v>
      </c>
      <c r="P6594" s="143">
        <f t="shared" si="7121"/>
        <v>66559.64</v>
      </c>
      <c r="Q6594" s="143">
        <f t="shared" si="7122"/>
        <v>7189.8</v>
      </c>
      <c r="R6594" s="188">
        <f t="shared" si="7125"/>
        <v>76442.650000000009</v>
      </c>
      <c r="T6594">
        <v>54215.55</v>
      </c>
      <c r="U6594" s="190">
        <f t="shared" si="7126"/>
        <v>1.4099764735394182</v>
      </c>
    </row>
    <row r="6595" spans="1:21" x14ac:dyDescent="0.2">
      <c r="A6595" s="178">
        <v>43010</v>
      </c>
      <c r="B6595" s="179">
        <v>0.70833333333333337</v>
      </c>
      <c r="C6595" t="s">
        <v>349</v>
      </c>
      <c r="D6595">
        <v>2</v>
      </c>
      <c r="E6595">
        <v>7.01</v>
      </c>
      <c r="F6595">
        <v>25.74</v>
      </c>
      <c r="G6595">
        <v>5.5</v>
      </c>
      <c r="H6595" s="184">
        <f t="shared" ref="H6595:L6595" si="7188">H6571</f>
        <v>0.66666666666666663</v>
      </c>
      <c r="I6595" s="185">
        <f t="shared" si="7188"/>
        <v>191</v>
      </c>
      <c r="J6595" s="185">
        <f t="shared" si="7188"/>
        <v>237</v>
      </c>
      <c r="K6595" s="185">
        <f t="shared" si="7188"/>
        <v>2842</v>
      </c>
      <c r="L6595" s="185">
        <f t="shared" si="7188"/>
        <v>1380</v>
      </c>
      <c r="M6595" s="147"/>
      <c r="N6595" s="143">
        <f t="shared" si="7124"/>
        <v>382</v>
      </c>
      <c r="O6595" s="143">
        <f t="shared" si="7120"/>
        <v>1661.37</v>
      </c>
      <c r="P6595" s="143">
        <f t="shared" si="7121"/>
        <v>73153.08</v>
      </c>
      <c r="Q6595" s="143">
        <f t="shared" si="7122"/>
        <v>7590</v>
      </c>
      <c r="R6595" s="188">
        <f t="shared" si="7125"/>
        <v>82786.45</v>
      </c>
      <c r="T6595">
        <v>55761.96</v>
      </c>
      <c r="U6595" s="190">
        <f t="shared" si="7126"/>
        <v>1.4846402457876302</v>
      </c>
    </row>
    <row r="6596" spans="1:21" x14ac:dyDescent="0.2">
      <c r="A6596" s="178">
        <v>43010</v>
      </c>
      <c r="B6596" s="179">
        <v>0.75</v>
      </c>
      <c r="C6596" t="s">
        <v>349</v>
      </c>
      <c r="D6596">
        <v>2.11</v>
      </c>
      <c r="E6596">
        <v>6.38</v>
      </c>
      <c r="F6596">
        <v>13.89</v>
      </c>
      <c r="G6596">
        <v>2.99</v>
      </c>
      <c r="H6596" s="184">
        <f t="shared" ref="H6596:L6596" si="7189">H6572</f>
        <v>0.70833333333333337</v>
      </c>
      <c r="I6596" s="185">
        <f t="shared" si="7189"/>
        <v>218</v>
      </c>
      <c r="J6596" s="185">
        <f t="shared" si="7189"/>
        <v>258</v>
      </c>
      <c r="K6596" s="185">
        <f t="shared" si="7189"/>
        <v>2842</v>
      </c>
      <c r="L6596" s="185">
        <f t="shared" si="7189"/>
        <v>1380</v>
      </c>
      <c r="M6596" s="147"/>
      <c r="N6596" s="143">
        <f t="shared" si="7124"/>
        <v>459.97999999999996</v>
      </c>
      <c r="O6596" s="143">
        <f t="shared" ref="O6596:O6659" si="7190">E6596*J6596</f>
        <v>1646.04</v>
      </c>
      <c r="P6596" s="143">
        <f t="shared" ref="P6596:P6659" si="7191">F6596*K6596</f>
        <v>39475.380000000005</v>
      </c>
      <c r="Q6596" s="143">
        <f t="shared" ref="Q6596:Q6659" si="7192">G6596*L6596</f>
        <v>4126.2000000000007</v>
      </c>
      <c r="R6596" s="188">
        <f t="shared" si="7125"/>
        <v>45707.600000000006</v>
      </c>
      <c r="T6596">
        <v>56568.65</v>
      </c>
      <c r="U6596" s="190">
        <f t="shared" si="7126"/>
        <v>0.80800231223478025</v>
      </c>
    </row>
    <row r="6597" spans="1:21" x14ac:dyDescent="0.2">
      <c r="A6597" s="178">
        <v>43010</v>
      </c>
      <c r="B6597" s="179">
        <v>0.79166666666666663</v>
      </c>
      <c r="C6597" t="s">
        <v>349</v>
      </c>
      <c r="D6597">
        <v>2.29</v>
      </c>
      <c r="E6597">
        <v>2.12</v>
      </c>
      <c r="F6597">
        <v>9.76</v>
      </c>
      <c r="G6597">
        <v>1</v>
      </c>
      <c r="H6597" s="184">
        <f t="shared" ref="H6597:L6597" si="7193">H6573</f>
        <v>0.75</v>
      </c>
      <c r="I6597" s="185">
        <f t="shared" si="7193"/>
        <v>240</v>
      </c>
      <c r="J6597" s="185">
        <f t="shared" si="7193"/>
        <v>365</v>
      </c>
      <c r="K6597" s="185">
        <f t="shared" si="7193"/>
        <v>2842</v>
      </c>
      <c r="L6597" s="185">
        <f t="shared" si="7193"/>
        <v>1380</v>
      </c>
      <c r="M6597" s="147"/>
      <c r="N6597" s="143">
        <f t="shared" ref="N6597:N6660" si="7194">D6597*I6597</f>
        <v>549.6</v>
      </c>
      <c r="O6597" s="143">
        <f t="shared" si="7190"/>
        <v>773.80000000000007</v>
      </c>
      <c r="P6597" s="143">
        <f t="shared" si="7191"/>
        <v>27737.919999999998</v>
      </c>
      <c r="Q6597" s="143">
        <f t="shared" si="7192"/>
        <v>1380</v>
      </c>
      <c r="R6597" s="188">
        <f t="shared" ref="R6597:R6660" si="7195">SUM(N6597:Q6597)</f>
        <v>30441.32</v>
      </c>
      <c r="T6597">
        <v>56071.51</v>
      </c>
      <c r="U6597" s="190">
        <f t="shared" ref="U6597:U6660" si="7196">R6597/T6597</f>
        <v>0.54290173387518903</v>
      </c>
    </row>
    <row r="6598" spans="1:21" x14ac:dyDescent="0.2">
      <c r="A6598" s="178">
        <v>43010</v>
      </c>
      <c r="B6598" s="179">
        <v>0.83333333333333337</v>
      </c>
      <c r="C6598" t="s">
        <v>349</v>
      </c>
      <c r="D6598">
        <v>4</v>
      </c>
      <c r="E6598">
        <v>5.92</v>
      </c>
      <c r="F6598">
        <v>13.35</v>
      </c>
      <c r="G6598">
        <v>0.97</v>
      </c>
      <c r="H6598" s="184">
        <f t="shared" ref="H6598:L6598" si="7197">H6574</f>
        <v>0.79166666666666663</v>
      </c>
      <c r="I6598" s="185">
        <f t="shared" si="7197"/>
        <v>320</v>
      </c>
      <c r="J6598" s="185">
        <f t="shared" si="7197"/>
        <v>214</v>
      </c>
      <c r="K6598" s="185">
        <f t="shared" si="7197"/>
        <v>2842</v>
      </c>
      <c r="L6598" s="185">
        <f t="shared" si="7197"/>
        <v>1426</v>
      </c>
      <c r="M6598" s="147"/>
      <c r="N6598" s="143">
        <f t="shared" si="7194"/>
        <v>1280</v>
      </c>
      <c r="O6598" s="143">
        <f t="shared" si="7190"/>
        <v>1266.8799999999999</v>
      </c>
      <c r="P6598" s="143">
        <f t="shared" si="7191"/>
        <v>37940.699999999997</v>
      </c>
      <c r="Q6598" s="143">
        <f t="shared" si="7192"/>
        <v>1383.22</v>
      </c>
      <c r="R6598" s="188">
        <f t="shared" si="7195"/>
        <v>41870.799999999996</v>
      </c>
      <c r="T6598">
        <v>54170.8</v>
      </c>
      <c r="U6598" s="190">
        <f t="shared" si="7196"/>
        <v>0.77294040331691605</v>
      </c>
    </row>
    <row r="6599" spans="1:21" x14ac:dyDescent="0.2">
      <c r="A6599" s="178">
        <v>43010</v>
      </c>
      <c r="B6599" s="179">
        <v>0.875</v>
      </c>
      <c r="C6599" t="s">
        <v>349</v>
      </c>
      <c r="D6599">
        <v>9.11</v>
      </c>
      <c r="E6599">
        <v>2.69</v>
      </c>
      <c r="F6599">
        <v>11.08</v>
      </c>
      <c r="G6599">
        <v>0.97</v>
      </c>
      <c r="H6599" s="184">
        <f t="shared" ref="H6599:L6599" si="7198">H6575</f>
        <v>0.83333333333333337</v>
      </c>
      <c r="I6599" s="185">
        <f t="shared" si="7198"/>
        <v>322</v>
      </c>
      <c r="J6599" s="185">
        <f t="shared" si="7198"/>
        <v>178</v>
      </c>
      <c r="K6599" s="185">
        <f t="shared" si="7198"/>
        <v>2842</v>
      </c>
      <c r="L6599" s="185">
        <f t="shared" si="7198"/>
        <v>1426</v>
      </c>
      <c r="M6599" s="147"/>
      <c r="N6599" s="143">
        <f t="shared" si="7194"/>
        <v>2933.4199999999996</v>
      </c>
      <c r="O6599" s="143">
        <f t="shared" si="7190"/>
        <v>478.82</v>
      </c>
      <c r="P6599" s="143">
        <f t="shared" si="7191"/>
        <v>31489.360000000001</v>
      </c>
      <c r="Q6599" s="143">
        <f t="shared" si="7192"/>
        <v>1383.22</v>
      </c>
      <c r="R6599" s="188">
        <f t="shared" si="7195"/>
        <v>36284.82</v>
      </c>
      <c r="T6599">
        <v>53180.73</v>
      </c>
      <c r="U6599" s="190">
        <f t="shared" si="7196"/>
        <v>0.68229262742350472</v>
      </c>
    </row>
    <row r="6600" spans="1:21" x14ac:dyDescent="0.2">
      <c r="A6600" s="178">
        <v>43010</v>
      </c>
      <c r="B6600" s="179">
        <v>0.91666666666666663</v>
      </c>
      <c r="C6600" t="s">
        <v>349</v>
      </c>
      <c r="D6600">
        <v>8.25</v>
      </c>
      <c r="E6600">
        <v>5.73</v>
      </c>
      <c r="F6600">
        <v>8</v>
      </c>
      <c r="G6600">
        <v>0.97</v>
      </c>
      <c r="H6600" s="184">
        <f t="shared" ref="H6600:L6600" si="7199">H6576</f>
        <v>0.875</v>
      </c>
      <c r="I6600" s="185">
        <f t="shared" si="7199"/>
        <v>337</v>
      </c>
      <c r="J6600" s="185">
        <f t="shared" si="7199"/>
        <v>173</v>
      </c>
      <c r="K6600" s="185">
        <f t="shared" si="7199"/>
        <v>2842</v>
      </c>
      <c r="L6600" s="185">
        <f t="shared" si="7199"/>
        <v>1426</v>
      </c>
      <c r="M6600" s="147"/>
      <c r="N6600" s="143">
        <f t="shared" si="7194"/>
        <v>2780.25</v>
      </c>
      <c r="O6600" s="143">
        <f t="shared" si="7190"/>
        <v>991.29000000000008</v>
      </c>
      <c r="P6600" s="143">
        <f t="shared" si="7191"/>
        <v>22736</v>
      </c>
      <c r="Q6600" s="143">
        <f t="shared" si="7192"/>
        <v>1383.22</v>
      </c>
      <c r="R6600" s="188">
        <f t="shared" si="7195"/>
        <v>27890.760000000002</v>
      </c>
      <c r="T6600">
        <v>52016.69</v>
      </c>
      <c r="U6600" s="190">
        <f t="shared" si="7196"/>
        <v>0.53618867328928466</v>
      </c>
    </row>
    <row r="6601" spans="1:21" x14ac:dyDescent="0.2">
      <c r="A6601" s="178">
        <v>43010</v>
      </c>
      <c r="B6601" s="179">
        <v>0.95833333333333337</v>
      </c>
      <c r="C6601" t="s">
        <v>349</v>
      </c>
      <c r="D6601">
        <v>15</v>
      </c>
      <c r="E6601">
        <v>13.06</v>
      </c>
      <c r="F6601">
        <v>8</v>
      </c>
      <c r="G6601">
        <v>0.5</v>
      </c>
      <c r="H6601" s="184">
        <f t="shared" ref="H6601:L6601" si="7200">H6577</f>
        <v>0.91666666666666663</v>
      </c>
      <c r="I6601" s="185">
        <f t="shared" si="7200"/>
        <v>394</v>
      </c>
      <c r="J6601" s="185">
        <f t="shared" si="7200"/>
        <v>194</v>
      </c>
      <c r="K6601" s="185">
        <f t="shared" si="7200"/>
        <v>2842</v>
      </c>
      <c r="L6601" s="185">
        <f t="shared" si="7200"/>
        <v>1426</v>
      </c>
      <c r="M6601" s="147"/>
      <c r="N6601" s="143">
        <f t="shared" si="7194"/>
        <v>5910</v>
      </c>
      <c r="O6601" s="143">
        <f t="shared" si="7190"/>
        <v>2533.64</v>
      </c>
      <c r="P6601" s="143">
        <f t="shared" si="7191"/>
        <v>22736</v>
      </c>
      <c r="Q6601" s="143">
        <f t="shared" si="7192"/>
        <v>713</v>
      </c>
      <c r="R6601" s="188">
        <f t="shared" si="7195"/>
        <v>31892.639999999999</v>
      </c>
      <c r="T6601">
        <v>49242.47</v>
      </c>
      <c r="U6601" s="190">
        <f t="shared" si="7196"/>
        <v>0.64766531816945816</v>
      </c>
    </row>
    <row r="6602" spans="1:21" x14ac:dyDescent="0.2">
      <c r="A6602" s="178">
        <v>43010</v>
      </c>
      <c r="B6602" s="180">
        <v>1</v>
      </c>
      <c r="C6602" t="s">
        <v>349</v>
      </c>
      <c r="D6602">
        <v>15</v>
      </c>
      <c r="E6602">
        <v>10.76</v>
      </c>
      <c r="F6602">
        <v>8</v>
      </c>
      <c r="G6602">
        <v>0.5</v>
      </c>
      <c r="H6602" s="184">
        <f t="shared" ref="H6602:L6602" si="7201">H6578</f>
        <v>0.95833333333333337</v>
      </c>
      <c r="I6602" s="185">
        <f t="shared" si="7201"/>
        <v>389</v>
      </c>
      <c r="J6602" s="185">
        <f t="shared" si="7201"/>
        <v>265</v>
      </c>
      <c r="K6602" s="185">
        <f t="shared" si="7201"/>
        <v>2985</v>
      </c>
      <c r="L6602" s="185">
        <f t="shared" si="7201"/>
        <v>1111</v>
      </c>
      <c r="M6602" s="147"/>
      <c r="N6602" s="143">
        <f t="shared" si="7194"/>
        <v>5835</v>
      </c>
      <c r="O6602" s="143">
        <f t="shared" si="7190"/>
        <v>2851.4</v>
      </c>
      <c r="P6602" s="143">
        <f t="shared" si="7191"/>
        <v>23880</v>
      </c>
      <c r="Q6602" s="143">
        <f t="shared" si="7192"/>
        <v>555.5</v>
      </c>
      <c r="R6602" s="188">
        <f t="shared" si="7195"/>
        <v>33121.9</v>
      </c>
      <c r="T6602">
        <v>45644.65</v>
      </c>
      <c r="U6602" s="190">
        <f t="shared" si="7196"/>
        <v>0.72564692685780263</v>
      </c>
    </row>
    <row r="6603" spans="1:21" x14ac:dyDescent="0.2">
      <c r="A6603" s="178">
        <v>43011</v>
      </c>
      <c r="B6603" s="179">
        <v>4.1666666666666664E-2</v>
      </c>
      <c r="C6603" t="s">
        <v>349</v>
      </c>
      <c r="D6603">
        <v>3.5</v>
      </c>
      <c r="E6603">
        <v>3.11</v>
      </c>
      <c r="F6603">
        <v>5.95</v>
      </c>
      <c r="G6603">
        <v>0.45</v>
      </c>
      <c r="H6603" s="184">
        <f t="shared" ref="H6603:L6603" si="7202">H6579</f>
        <v>1</v>
      </c>
      <c r="I6603" s="185">
        <f t="shared" si="7202"/>
        <v>362</v>
      </c>
      <c r="J6603" s="185">
        <f t="shared" si="7202"/>
        <v>243</v>
      </c>
      <c r="K6603" s="185">
        <f t="shared" si="7202"/>
        <v>2985</v>
      </c>
      <c r="L6603" s="185">
        <f t="shared" si="7202"/>
        <v>1111</v>
      </c>
      <c r="M6603" s="147"/>
      <c r="N6603" s="143">
        <f t="shared" si="7194"/>
        <v>1267</v>
      </c>
      <c r="O6603" s="143">
        <f t="shared" si="7190"/>
        <v>755.73</v>
      </c>
      <c r="P6603" s="143">
        <f t="shared" si="7191"/>
        <v>17760.75</v>
      </c>
      <c r="Q6603" s="143">
        <f t="shared" si="7192"/>
        <v>499.95</v>
      </c>
      <c r="R6603" s="188">
        <f t="shared" si="7195"/>
        <v>20283.43</v>
      </c>
      <c r="T6603">
        <v>42047.31</v>
      </c>
      <c r="U6603" s="190">
        <f t="shared" si="7196"/>
        <v>0.48239542553376186</v>
      </c>
    </row>
    <row r="6604" spans="1:21" x14ac:dyDescent="0.2">
      <c r="A6604" s="178">
        <v>43011</v>
      </c>
      <c r="B6604" s="179">
        <v>8.3333333333333329E-2</v>
      </c>
      <c r="C6604" t="s">
        <v>349</v>
      </c>
      <c r="D6604">
        <v>2.5</v>
      </c>
      <c r="E6604">
        <v>2.6</v>
      </c>
      <c r="F6604">
        <v>5.1100000000000003</v>
      </c>
      <c r="G6604">
        <v>0.45</v>
      </c>
      <c r="H6604" s="184">
        <f t="shared" ref="H6604:L6604" si="7203">H6580</f>
        <v>4.1666666666666664E-2</v>
      </c>
      <c r="I6604" s="185">
        <f t="shared" si="7203"/>
        <v>294</v>
      </c>
      <c r="J6604" s="185">
        <f t="shared" si="7203"/>
        <v>212</v>
      </c>
      <c r="K6604" s="185">
        <f t="shared" si="7203"/>
        <v>2985</v>
      </c>
      <c r="L6604" s="185">
        <f t="shared" si="7203"/>
        <v>1111</v>
      </c>
      <c r="M6604" s="147"/>
      <c r="N6604" s="143">
        <f t="shared" si="7194"/>
        <v>735</v>
      </c>
      <c r="O6604" s="143">
        <f t="shared" si="7190"/>
        <v>551.20000000000005</v>
      </c>
      <c r="P6604" s="143">
        <f t="shared" si="7191"/>
        <v>15253.35</v>
      </c>
      <c r="Q6604" s="143">
        <f t="shared" si="7192"/>
        <v>499.95</v>
      </c>
      <c r="R6604" s="188">
        <f t="shared" si="7195"/>
        <v>17039.5</v>
      </c>
      <c r="T6604">
        <v>39371.910000000003</v>
      </c>
      <c r="U6604" s="190">
        <f t="shared" si="7196"/>
        <v>0.43278316952365276</v>
      </c>
    </row>
    <row r="6605" spans="1:21" x14ac:dyDescent="0.2">
      <c r="A6605" s="178">
        <v>43011</v>
      </c>
      <c r="B6605" s="179">
        <v>0.125</v>
      </c>
      <c r="C6605" t="s">
        <v>349</v>
      </c>
      <c r="D6605">
        <v>2.5</v>
      </c>
      <c r="E6605">
        <v>2.6</v>
      </c>
      <c r="F6605">
        <v>4.3099999999999996</v>
      </c>
      <c r="G6605">
        <v>1.75</v>
      </c>
      <c r="H6605" s="184">
        <f t="shared" ref="H6605:L6605" si="7204">H6581</f>
        <v>8.3333333333333329E-2</v>
      </c>
      <c r="I6605" s="185">
        <f t="shared" si="7204"/>
        <v>236</v>
      </c>
      <c r="J6605" s="185">
        <f t="shared" si="7204"/>
        <v>179</v>
      </c>
      <c r="K6605" s="185">
        <f t="shared" si="7204"/>
        <v>2985</v>
      </c>
      <c r="L6605" s="185">
        <f t="shared" si="7204"/>
        <v>1111</v>
      </c>
      <c r="M6605" s="147"/>
      <c r="N6605" s="143">
        <f t="shared" si="7194"/>
        <v>590</v>
      </c>
      <c r="O6605" s="143">
        <f t="shared" si="7190"/>
        <v>465.40000000000003</v>
      </c>
      <c r="P6605" s="143">
        <f t="shared" si="7191"/>
        <v>12865.349999999999</v>
      </c>
      <c r="Q6605" s="143">
        <f t="shared" si="7192"/>
        <v>1944.25</v>
      </c>
      <c r="R6605" s="188">
        <f t="shared" si="7195"/>
        <v>15864.999999999998</v>
      </c>
      <c r="T6605">
        <v>37557.269999999997</v>
      </c>
      <c r="U6605" s="190">
        <f t="shared" si="7196"/>
        <v>0.42242154448393082</v>
      </c>
    </row>
    <row r="6606" spans="1:21" x14ac:dyDescent="0.2">
      <c r="A6606" s="178">
        <v>43011</v>
      </c>
      <c r="B6606" s="179">
        <v>0.16666666666666666</v>
      </c>
      <c r="C6606" t="s">
        <v>349</v>
      </c>
      <c r="D6606">
        <v>2.5</v>
      </c>
      <c r="E6606">
        <v>2.2000000000000002</v>
      </c>
      <c r="F6606">
        <v>3.95</v>
      </c>
      <c r="G6606">
        <v>1.75</v>
      </c>
      <c r="H6606" s="184">
        <f t="shared" ref="H6606:L6606" si="7205">H6582</f>
        <v>0.125</v>
      </c>
      <c r="I6606" s="185">
        <f t="shared" si="7205"/>
        <v>201</v>
      </c>
      <c r="J6606" s="185">
        <f t="shared" si="7205"/>
        <v>205</v>
      </c>
      <c r="K6606" s="185">
        <f t="shared" si="7205"/>
        <v>2985</v>
      </c>
      <c r="L6606" s="185">
        <f t="shared" si="7205"/>
        <v>1717</v>
      </c>
      <c r="M6606" s="147"/>
      <c r="N6606" s="143">
        <f t="shared" si="7194"/>
        <v>502.5</v>
      </c>
      <c r="O6606" s="143">
        <f t="shared" si="7190"/>
        <v>451.00000000000006</v>
      </c>
      <c r="P6606" s="143">
        <f t="shared" si="7191"/>
        <v>11790.75</v>
      </c>
      <c r="Q6606" s="143">
        <f t="shared" si="7192"/>
        <v>3004.75</v>
      </c>
      <c r="R6606" s="188">
        <f t="shared" si="7195"/>
        <v>15749</v>
      </c>
      <c r="T6606">
        <v>36498.19</v>
      </c>
      <c r="U6606" s="190">
        <f t="shared" si="7196"/>
        <v>0.43150084976816655</v>
      </c>
    </row>
    <row r="6607" spans="1:21" x14ac:dyDescent="0.2">
      <c r="A6607" s="178">
        <v>43011</v>
      </c>
      <c r="B6607" s="179">
        <v>0.20833333333333334</v>
      </c>
      <c r="C6607" t="s">
        <v>349</v>
      </c>
      <c r="D6607">
        <v>2.5</v>
      </c>
      <c r="E6607">
        <v>2.61</v>
      </c>
      <c r="F6607">
        <v>4.79</v>
      </c>
      <c r="G6607">
        <v>1.75</v>
      </c>
      <c r="H6607" s="184">
        <f t="shared" ref="H6607:L6607" si="7206">H6583</f>
        <v>0.16666666666666666</v>
      </c>
      <c r="I6607" s="185">
        <f t="shared" si="7206"/>
        <v>185</v>
      </c>
      <c r="J6607" s="185">
        <f t="shared" si="7206"/>
        <v>205</v>
      </c>
      <c r="K6607" s="185">
        <f t="shared" si="7206"/>
        <v>2985</v>
      </c>
      <c r="L6607" s="185">
        <f t="shared" si="7206"/>
        <v>1717</v>
      </c>
      <c r="M6607" s="147"/>
      <c r="N6607" s="143">
        <f t="shared" si="7194"/>
        <v>462.5</v>
      </c>
      <c r="O6607" s="143">
        <f t="shared" si="7190"/>
        <v>535.04999999999995</v>
      </c>
      <c r="P6607" s="143">
        <f t="shared" si="7191"/>
        <v>14298.15</v>
      </c>
      <c r="Q6607" s="143">
        <f t="shared" si="7192"/>
        <v>3004.75</v>
      </c>
      <c r="R6607" s="188">
        <f t="shared" si="7195"/>
        <v>18300.449999999997</v>
      </c>
      <c r="T6607">
        <v>36026</v>
      </c>
      <c r="U6607" s="190">
        <f t="shared" si="7196"/>
        <v>0.50797895964025974</v>
      </c>
    </row>
    <row r="6608" spans="1:21" x14ac:dyDescent="0.2">
      <c r="A6608" s="178">
        <v>43011</v>
      </c>
      <c r="B6608" s="179">
        <v>0.25</v>
      </c>
      <c r="C6608" t="s">
        <v>349</v>
      </c>
      <c r="D6608">
        <v>5.42</v>
      </c>
      <c r="E6608">
        <v>9.11</v>
      </c>
      <c r="F6608">
        <v>5.95</v>
      </c>
      <c r="G6608">
        <v>1.75</v>
      </c>
      <c r="H6608" s="184">
        <f t="shared" ref="H6608:L6608" si="7207">H6584</f>
        <v>0.20833333333333334</v>
      </c>
      <c r="I6608" s="185">
        <f t="shared" si="7207"/>
        <v>207</v>
      </c>
      <c r="J6608" s="185">
        <f t="shared" si="7207"/>
        <v>283</v>
      </c>
      <c r="K6608" s="185">
        <f t="shared" si="7207"/>
        <v>2985</v>
      </c>
      <c r="L6608" s="185">
        <f t="shared" si="7207"/>
        <v>1717</v>
      </c>
      <c r="M6608" s="147"/>
      <c r="N6608" s="143">
        <f t="shared" si="7194"/>
        <v>1121.94</v>
      </c>
      <c r="O6608" s="143">
        <f t="shared" si="7190"/>
        <v>2578.1299999999997</v>
      </c>
      <c r="P6608" s="143">
        <f t="shared" si="7191"/>
        <v>17760.75</v>
      </c>
      <c r="Q6608" s="143">
        <f t="shared" si="7192"/>
        <v>3004.75</v>
      </c>
      <c r="R6608" s="188">
        <f t="shared" si="7195"/>
        <v>24465.57</v>
      </c>
      <c r="T6608">
        <v>36306.82</v>
      </c>
      <c r="U6608" s="190">
        <f t="shared" si="7196"/>
        <v>0.67385604137184141</v>
      </c>
    </row>
    <row r="6609" spans="1:21" x14ac:dyDescent="0.2">
      <c r="A6609" s="178">
        <v>43011</v>
      </c>
      <c r="B6609" s="179">
        <v>0.29166666666666669</v>
      </c>
      <c r="C6609" t="s">
        <v>349</v>
      </c>
      <c r="D6609">
        <v>8.25</v>
      </c>
      <c r="E6609">
        <v>26.91</v>
      </c>
      <c r="F6609">
        <v>13.98</v>
      </c>
      <c r="G6609">
        <v>4.82</v>
      </c>
      <c r="H6609" s="184">
        <f t="shared" ref="H6609:L6609" si="7208">H6585</f>
        <v>0.25</v>
      </c>
      <c r="I6609" s="185">
        <f t="shared" si="7208"/>
        <v>327</v>
      </c>
      <c r="J6609" s="185">
        <f t="shared" si="7208"/>
        <v>438</v>
      </c>
      <c r="K6609" s="185">
        <f t="shared" si="7208"/>
        <v>2985</v>
      </c>
      <c r="L6609" s="185">
        <f t="shared" si="7208"/>
        <v>1717</v>
      </c>
      <c r="M6609" s="147"/>
      <c r="N6609" s="143">
        <f t="shared" si="7194"/>
        <v>2697.75</v>
      </c>
      <c r="O6609" s="143">
        <f t="shared" si="7190"/>
        <v>11786.58</v>
      </c>
      <c r="P6609" s="143">
        <f t="shared" si="7191"/>
        <v>41730.300000000003</v>
      </c>
      <c r="Q6609" s="143">
        <f t="shared" si="7192"/>
        <v>8275.94</v>
      </c>
      <c r="R6609" s="188">
        <f t="shared" si="7195"/>
        <v>64490.570000000007</v>
      </c>
      <c r="T6609">
        <v>38122.370000000003</v>
      </c>
      <c r="U6609" s="190">
        <f t="shared" si="7196"/>
        <v>1.6916726321055067</v>
      </c>
    </row>
    <row r="6610" spans="1:21" x14ac:dyDescent="0.2">
      <c r="A6610" s="178">
        <v>43011</v>
      </c>
      <c r="B6610" s="179">
        <v>0.33333333333333331</v>
      </c>
      <c r="C6610" t="s">
        <v>349</v>
      </c>
      <c r="D6610">
        <v>5.78</v>
      </c>
      <c r="E6610">
        <v>8.4</v>
      </c>
      <c r="F6610">
        <v>11.42</v>
      </c>
      <c r="G6610">
        <v>3.5</v>
      </c>
      <c r="H6610" s="184">
        <f t="shared" ref="H6610:L6610" si="7209">H6586</f>
        <v>0.29166666666666669</v>
      </c>
      <c r="I6610" s="185">
        <f t="shared" si="7209"/>
        <v>249</v>
      </c>
      <c r="J6610" s="185">
        <f t="shared" si="7209"/>
        <v>556</v>
      </c>
      <c r="K6610" s="185">
        <f t="shared" si="7209"/>
        <v>2872</v>
      </c>
      <c r="L6610" s="185">
        <f t="shared" si="7209"/>
        <v>2219</v>
      </c>
      <c r="M6610" s="147"/>
      <c r="N6610" s="143">
        <f t="shared" si="7194"/>
        <v>1439.22</v>
      </c>
      <c r="O6610" s="143">
        <f t="shared" si="7190"/>
        <v>4670.4000000000005</v>
      </c>
      <c r="P6610" s="143">
        <f t="shared" si="7191"/>
        <v>32798.239999999998</v>
      </c>
      <c r="Q6610" s="143">
        <f t="shared" si="7192"/>
        <v>7766.5</v>
      </c>
      <c r="R6610" s="188">
        <f t="shared" si="7195"/>
        <v>46674.36</v>
      </c>
      <c r="T6610">
        <v>41371.480000000003</v>
      </c>
      <c r="U6610" s="190">
        <f t="shared" si="7196"/>
        <v>1.128177188730014</v>
      </c>
    </row>
    <row r="6611" spans="1:21" x14ac:dyDescent="0.2">
      <c r="A6611" s="178">
        <v>43011</v>
      </c>
      <c r="B6611" s="179">
        <v>0.375</v>
      </c>
      <c r="C6611" t="s">
        <v>349</v>
      </c>
      <c r="D6611">
        <v>3.5</v>
      </c>
      <c r="E6611">
        <v>8.7200000000000006</v>
      </c>
      <c r="F6611">
        <v>8.92</v>
      </c>
      <c r="G6611">
        <v>4.07</v>
      </c>
      <c r="H6611" s="184">
        <f t="shared" ref="H6611:L6611" si="7210">H6587</f>
        <v>0.33333333333333331</v>
      </c>
      <c r="I6611" s="185">
        <f t="shared" si="7210"/>
        <v>256</v>
      </c>
      <c r="J6611" s="185">
        <f t="shared" si="7210"/>
        <v>306</v>
      </c>
      <c r="K6611" s="185">
        <f t="shared" si="7210"/>
        <v>2872</v>
      </c>
      <c r="L6611" s="185">
        <f t="shared" si="7210"/>
        <v>2219</v>
      </c>
      <c r="M6611" s="147"/>
      <c r="N6611" s="143">
        <f t="shared" si="7194"/>
        <v>896</v>
      </c>
      <c r="O6611" s="143">
        <f t="shared" si="7190"/>
        <v>2668.32</v>
      </c>
      <c r="P6611" s="143">
        <f t="shared" si="7191"/>
        <v>25618.240000000002</v>
      </c>
      <c r="Q6611" s="143">
        <f t="shared" si="7192"/>
        <v>9031.33</v>
      </c>
      <c r="R6611" s="188">
        <f t="shared" si="7195"/>
        <v>38213.89</v>
      </c>
      <c r="T6611">
        <v>42664.78</v>
      </c>
      <c r="U6611" s="190">
        <f t="shared" si="7196"/>
        <v>0.8956776526212018</v>
      </c>
    </row>
    <row r="6612" spans="1:21" x14ac:dyDescent="0.2">
      <c r="A6612" s="178">
        <v>43011</v>
      </c>
      <c r="B6612" s="179">
        <v>0.41666666666666669</v>
      </c>
      <c r="C6612" t="s">
        <v>349</v>
      </c>
      <c r="D6612">
        <v>12.64</v>
      </c>
      <c r="E6612">
        <v>5.7</v>
      </c>
      <c r="F6612">
        <v>5.9</v>
      </c>
      <c r="G6612">
        <v>3.2</v>
      </c>
      <c r="H6612" s="184">
        <f t="shared" ref="H6612:L6612" si="7211">H6588</f>
        <v>0.375</v>
      </c>
      <c r="I6612" s="185">
        <f t="shared" si="7211"/>
        <v>156</v>
      </c>
      <c r="J6612" s="185">
        <f t="shared" si="7211"/>
        <v>343</v>
      </c>
      <c r="K6612" s="185">
        <f t="shared" si="7211"/>
        <v>2872</v>
      </c>
      <c r="L6612" s="185">
        <f t="shared" si="7211"/>
        <v>2219</v>
      </c>
      <c r="M6612" s="147"/>
      <c r="N6612" s="143">
        <f t="shared" si="7194"/>
        <v>1971.8400000000001</v>
      </c>
      <c r="O6612" s="143">
        <f t="shared" si="7190"/>
        <v>1955.1000000000001</v>
      </c>
      <c r="P6612" s="143">
        <f t="shared" si="7191"/>
        <v>16944.8</v>
      </c>
      <c r="Q6612" s="143">
        <f t="shared" si="7192"/>
        <v>7100.8</v>
      </c>
      <c r="R6612" s="188">
        <f t="shared" si="7195"/>
        <v>27972.539999999997</v>
      </c>
      <c r="T6612">
        <v>42874.79</v>
      </c>
      <c r="U6612" s="190">
        <f t="shared" si="7196"/>
        <v>0.65242395356338767</v>
      </c>
    </row>
    <row r="6613" spans="1:21" x14ac:dyDescent="0.2">
      <c r="A6613" s="178">
        <v>43011</v>
      </c>
      <c r="B6613" s="179">
        <v>0.45833333333333331</v>
      </c>
      <c r="C6613" t="s">
        <v>349</v>
      </c>
      <c r="D6613">
        <v>2.91</v>
      </c>
      <c r="E6613">
        <v>5.34</v>
      </c>
      <c r="F6613">
        <v>7</v>
      </c>
      <c r="G6613">
        <v>4.91</v>
      </c>
      <c r="H6613" s="184">
        <f t="shared" ref="H6613:L6613" si="7212">H6589</f>
        <v>0.41666666666666669</v>
      </c>
      <c r="I6613" s="185">
        <f t="shared" si="7212"/>
        <v>196</v>
      </c>
      <c r="J6613" s="185">
        <f t="shared" si="7212"/>
        <v>315</v>
      </c>
      <c r="K6613" s="185">
        <f t="shared" si="7212"/>
        <v>2872</v>
      </c>
      <c r="L6613" s="185">
        <f t="shared" si="7212"/>
        <v>2219</v>
      </c>
      <c r="M6613" s="147"/>
      <c r="N6613" s="143">
        <f t="shared" si="7194"/>
        <v>570.36</v>
      </c>
      <c r="O6613" s="143">
        <f t="shared" si="7190"/>
        <v>1682.1</v>
      </c>
      <c r="P6613" s="143">
        <f t="shared" si="7191"/>
        <v>20104</v>
      </c>
      <c r="Q6613" s="143">
        <f t="shared" si="7192"/>
        <v>10895.29</v>
      </c>
      <c r="R6613" s="188">
        <f t="shared" si="7195"/>
        <v>33251.75</v>
      </c>
      <c r="T6613">
        <v>44460.51</v>
      </c>
      <c r="U6613" s="190">
        <f t="shared" si="7196"/>
        <v>0.7478940300055037</v>
      </c>
    </row>
    <row r="6614" spans="1:21" x14ac:dyDescent="0.2">
      <c r="A6614" s="178">
        <v>43011</v>
      </c>
      <c r="B6614" s="179">
        <v>0.5</v>
      </c>
      <c r="C6614" t="s">
        <v>349</v>
      </c>
      <c r="D6614">
        <v>2.61</v>
      </c>
      <c r="E6614">
        <v>7.81</v>
      </c>
      <c r="F6614">
        <v>13.13</v>
      </c>
      <c r="G6614">
        <v>7.32</v>
      </c>
      <c r="H6614" s="184">
        <f t="shared" ref="H6614:L6614" si="7213">H6590</f>
        <v>0.45833333333333331</v>
      </c>
      <c r="I6614" s="185">
        <f t="shared" si="7213"/>
        <v>226</v>
      </c>
      <c r="J6614" s="185">
        <f t="shared" si="7213"/>
        <v>326</v>
      </c>
      <c r="K6614" s="185">
        <f t="shared" si="7213"/>
        <v>2842</v>
      </c>
      <c r="L6614" s="185">
        <f t="shared" si="7213"/>
        <v>1635</v>
      </c>
      <c r="M6614" s="147"/>
      <c r="N6614" s="143">
        <f t="shared" si="7194"/>
        <v>589.86</v>
      </c>
      <c r="O6614" s="143">
        <f t="shared" si="7190"/>
        <v>2546.06</v>
      </c>
      <c r="P6614" s="143">
        <f t="shared" si="7191"/>
        <v>37315.46</v>
      </c>
      <c r="Q6614" s="143">
        <f t="shared" si="7192"/>
        <v>11968.2</v>
      </c>
      <c r="R6614" s="188">
        <f t="shared" si="7195"/>
        <v>52419.58</v>
      </c>
      <c r="T6614">
        <v>46834.91</v>
      </c>
      <c r="U6614" s="190">
        <f t="shared" si="7196"/>
        <v>1.1192416084497654</v>
      </c>
    </row>
    <row r="6615" spans="1:21" x14ac:dyDescent="0.2">
      <c r="A6615" s="178">
        <v>43011</v>
      </c>
      <c r="B6615" s="179">
        <v>0.54166666666666663</v>
      </c>
      <c r="C6615" t="s">
        <v>349</v>
      </c>
      <c r="D6615">
        <v>2</v>
      </c>
      <c r="E6615">
        <v>5.07</v>
      </c>
      <c r="F6615">
        <v>5.95</v>
      </c>
      <c r="G6615">
        <v>5.65</v>
      </c>
      <c r="H6615" s="184">
        <f t="shared" ref="H6615:L6615" si="7214">H6591</f>
        <v>0.5</v>
      </c>
      <c r="I6615" s="185">
        <f t="shared" si="7214"/>
        <v>222</v>
      </c>
      <c r="J6615" s="185">
        <f t="shared" si="7214"/>
        <v>319</v>
      </c>
      <c r="K6615" s="185">
        <f t="shared" si="7214"/>
        <v>2842</v>
      </c>
      <c r="L6615" s="185">
        <f t="shared" si="7214"/>
        <v>1635</v>
      </c>
      <c r="M6615" s="147"/>
      <c r="N6615" s="143">
        <f t="shared" si="7194"/>
        <v>444</v>
      </c>
      <c r="O6615" s="143">
        <f t="shared" si="7190"/>
        <v>1617.3300000000002</v>
      </c>
      <c r="P6615" s="143">
        <f t="shared" si="7191"/>
        <v>16909.900000000001</v>
      </c>
      <c r="Q6615" s="143">
        <f t="shared" si="7192"/>
        <v>9237.75</v>
      </c>
      <c r="R6615" s="188">
        <f t="shared" si="7195"/>
        <v>28208.980000000003</v>
      </c>
      <c r="T6615">
        <v>49080.83</v>
      </c>
      <c r="U6615" s="190">
        <f t="shared" si="7196"/>
        <v>0.57474537411042159</v>
      </c>
    </row>
    <row r="6616" spans="1:21" x14ac:dyDescent="0.2">
      <c r="A6616" s="178">
        <v>43011</v>
      </c>
      <c r="B6616" s="179">
        <v>0.58333333333333337</v>
      </c>
      <c r="C6616" t="s">
        <v>349</v>
      </c>
      <c r="D6616">
        <v>2.11</v>
      </c>
      <c r="E6616">
        <v>9.6999999999999993</v>
      </c>
      <c r="F6616">
        <v>12</v>
      </c>
      <c r="G6616">
        <v>10.5</v>
      </c>
      <c r="H6616" s="184">
        <f t="shared" ref="H6616:L6616" si="7215">H6592</f>
        <v>0.54166666666666663</v>
      </c>
      <c r="I6616" s="185">
        <f t="shared" si="7215"/>
        <v>195</v>
      </c>
      <c r="J6616" s="185">
        <f t="shared" si="7215"/>
        <v>299</v>
      </c>
      <c r="K6616" s="185">
        <f t="shared" si="7215"/>
        <v>2842</v>
      </c>
      <c r="L6616" s="185">
        <f t="shared" si="7215"/>
        <v>1635</v>
      </c>
      <c r="M6616" s="147"/>
      <c r="N6616" s="143">
        <f t="shared" si="7194"/>
        <v>411.45</v>
      </c>
      <c r="O6616" s="143">
        <f t="shared" si="7190"/>
        <v>2900.2999999999997</v>
      </c>
      <c r="P6616" s="143">
        <f t="shared" si="7191"/>
        <v>34104</v>
      </c>
      <c r="Q6616" s="143">
        <f t="shared" si="7192"/>
        <v>17167.5</v>
      </c>
      <c r="R6616" s="188">
        <f t="shared" si="7195"/>
        <v>54583.25</v>
      </c>
      <c r="T6616">
        <v>50439.12</v>
      </c>
      <c r="U6616" s="190">
        <f t="shared" si="7196"/>
        <v>1.0821610289790939</v>
      </c>
    </row>
    <row r="6617" spans="1:21" x14ac:dyDescent="0.2">
      <c r="A6617" s="178">
        <v>43011</v>
      </c>
      <c r="B6617" s="179">
        <v>0.625</v>
      </c>
      <c r="C6617" t="s">
        <v>349</v>
      </c>
      <c r="D6617">
        <v>1.5</v>
      </c>
      <c r="E6617">
        <v>15.57</v>
      </c>
      <c r="F6617">
        <v>22.43</v>
      </c>
      <c r="G6617">
        <v>2.99</v>
      </c>
      <c r="H6617" s="184">
        <f t="shared" ref="H6617:L6617" si="7216">H6593</f>
        <v>0.58333333333333337</v>
      </c>
      <c r="I6617" s="185">
        <f t="shared" si="7216"/>
        <v>205</v>
      </c>
      <c r="J6617" s="185">
        <f t="shared" si="7216"/>
        <v>237</v>
      </c>
      <c r="K6617" s="185">
        <f t="shared" si="7216"/>
        <v>2842</v>
      </c>
      <c r="L6617" s="185">
        <f t="shared" si="7216"/>
        <v>1635</v>
      </c>
      <c r="M6617" s="147"/>
      <c r="N6617" s="143">
        <f t="shared" si="7194"/>
        <v>307.5</v>
      </c>
      <c r="O6617" s="143">
        <f t="shared" si="7190"/>
        <v>3690.09</v>
      </c>
      <c r="P6617" s="143">
        <f t="shared" si="7191"/>
        <v>63746.06</v>
      </c>
      <c r="Q6617" s="143">
        <f t="shared" si="7192"/>
        <v>4888.6500000000005</v>
      </c>
      <c r="R6617" s="188">
        <f t="shared" si="7195"/>
        <v>72632.299999999988</v>
      </c>
      <c r="T6617">
        <v>51325.65</v>
      </c>
      <c r="U6617" s="190">
        <f t="shared" si="7196"/>
        <v>1.4151267446198925</v>
      </c>
    </row>
    <row r="6618" spans="1:21" x14ac:dyDescent="0.2">
      <c r="A6618" s="178">
        <v>43011</v>
      </c>
      <c r="B6618" s="179">
        <v>0.66666666666666663</v>
      </c>
      <c r="C6618" t="s">
        <v>349</v>
      </c>
      <c r="D6618">
        <v>2</v>
      </c>
      <c r="E6618">
        <v>10</v>
      </c>
      <c r="F6618">
        <v>20</v>
      </c>
      <c r="G6618">
        <v>2.99</v>
      </c>
      <c r="H6618" s="184">
        <f t="shared" ref="H6618:L6618" si="7217">H6594</f>
        <v>0.625</v>
      </c>
      <c r="I6618" s="185">
        <f t="shared" si="7217"/>
        <v>212</v>
      </c>
      <c r="J6618" s="185">
        <f t="shared" si="7217"/>
        <v>213</v>
      </c>
      <c r="K6618" s="185">
        <f t="shared" si="7217"/>
        <v>2842</v>
      </c>
      <c r="L6618" s="185">
        <f t="shared" si="7217"/>
        <v>1380</v>
      </c>
      <c r="M6618" s="147"/>
      <c r="N6618" s="143">
        <f t="shared" si="7194"/>
        <v>424</v>
      </c>
      <c r="O6618" s="143">
        <f t="shared" si="7190"/>
        <v>2130</v>
      </c>
      <c r="P6618" s="143">
        <f t="shared" si="7191"/>
        <v>56840</v>
      </c>
      <c r="Q6618" s="143">
        <f t="shared" si="7192"/>
        <v>4126.2000000000007</v>
      </c>
      <c r="R6618" s="188">
        <f t="shared" si="7195"/>
        <v>63520.2</v>
      </c>
      <c r="T6618">
        <v>51791.85</v>
      </c>
      <c r="U6618" s="190">
        <f t="shared" si="7196"/>
        <v>1.2264516521421807</v>
      </c>
    </row>
    <row r="6619" spans="1:21" x14ac:dyDescent="0.2">
      <c r="A6619" s="178">
        <v>43011</v>
      </c>
      <c r="B6619" s="179">
        <v>0.70833333333333337</v>
      </c>
      <c r="C6619" t="s">
        <v>349</v>
      </c>
      <c r="D6619">
        <v>2.11</v>
      </c>
      <c r="E6619">
        <v>5.22</v>
      </c>
      <c r="F6619">
        <v>15.16</v>
      </c>
      <c r="G6619">
        <v>2</v>
      </c>
      <c r="H6619" s="184">
        <f t="shared" ref="H6619:L6619" si="7218">H6595</f>
        <v>0.66666666666666663</v>
      </c>
      <c r="I6619" s="185">
        <f t="shared" si="7218"/>
        <v>191</v>
      </c>
      <c r="J6619" s="185">
        <f t="shared" si="7218"/>
        <v>237</v>
      </c>
      <c r="K6619" s="185">
        <f t="shared" si="7218"/>
        <v>2842</v>
      </c>
      <c r="L6619" s="185">
        <f t="shared" si="7218"/>
        <v>1380</v>
      </c>
      <c r="M6619" s="147"/>
      <c r="N6619" s="143">
        <f t="shared" si="7194"/>
        <v>403.01</v>
      </c>
      <c r="O6619" s="143">
        <f t="shared" si="7190"/>
        <v>1237.1399999999999</v>
      </c>
      <c r="P6619" s="143">
        <f t="shared" si="7191"/>
        <v>43084.72</v>
      </c>
      <c r="Q6619" s="143">
        <f t="shared" si="7192"/>
        <v>2760</v>
      </c>
      <c r="R6619" s="188">
        <f t="shared" si="7195"/>
        <v>47484.87</v>
      </c>
      <c r="T6619">
        <v>51843.24</v>
      </c>
      <c r="U6619" s="190">
        <f t="shared" si="7196"/>
        <v>0.9159317588946988</v>
      </c>
    </row>
    <row r="6620" spans="1:21" x14ac:dyDescent="0.2">
      <c r="A6620" s="178">
        <v>43011</v>
      </c>
      <c r="B6620" s="179">
        <v>0.75</v>
      </c>
      <c r="C6620" t="s">
        <v>349</v>
      </c>
      <c r="D6620">
        <v>2.63</v>
      </c>
      <c r="E6620">
        <v>3.04</v>
      </c>
      <c r="F6620">
        <v>8.0399999999999991</v>
      </c>
      <c r="G6620">
        <v>2</v>
      </c>
      <c r="H6620" s="184">
        <f t="shared" ref="H6620:L6620" si="7219">H6596</f>
        <v>0.70833333333333337</v>
      </c>
      <c r="I6620" s="185">
        <f t="shared" si="7219"/>
        <v>218</v>
      </c>
      <c r="J6620" s="185">
        <f t="shared" si="7219"/>
        <v>258</v>
      </c>
      <c r="K6620" s="185">
        <f t="shared" si="7219"/>
        <v>2842</v>
      </c>
      <c r="L6620" s="185">
        <f t="shared" si="7219"/>
        <v>1380</v>
      </c>
      <c r="M6620" s="147"/>
      <c r="N6620" s="143">
        <f t="shared" si="7194"/>
        <v>573.34</v>
      </c>
      <c r="O6620" s="143">
        <f t="shared" si="7190"/>
        <v>784.32</v>
      </c>
      <c r="P6620" s="143">
        <f t="shared" si="7191"/>
        <v>22849.679999999997</v>
      </c>
      <c r="Q6620" s="143">
        <f t="shared" si="7192"/>
        <v>2760</v>
      </c>
      <c r="R6620" s="188">
        <f t="shared" si="7195"/>
        <v>26967.339999999997</v>
      </c>
      <c r="T6620">
        <v>51998.78</v>
      </c>
      <c r="U6620" s="190">
        <f t="shared" si="7196"/>
        <v>0.51861485981017241</v>
      </c>
    </row>
    <row r="6621" spans="1:21" x14ac:dyDescent="0.2">
      <c r="A6621" s="178">
        <v>43011</v>
      </c>
      <c r="B6621" s="179">
        <v>0.79166666666666663</v>
      </c>
      <c r="C6621" t="s">
        <v>349</v>
      </c>
      <c r="D6621">
        <v>3.5</v>
      </c>
      <c r="E6621">
        <v>2.2000000000000002</v>
      </c>
      <c r="F6621">
        <v>7.43</v>
      </c>
      <c r="G6621">
        <v>1</v>
      </c>
      <c r="H6621" s="184">
        <f t="shared" ref="H6621:L6621" si="7220">H6597</f>
        <v>0.75</v>
      </c>
      <c r="I6621" s="185">
        <f t="shared" si="7220"/>
        <v>240</v>
      </c>
      <c r="J6621" s="185">
        <f t="shared" si="7220"/>
        <v>365</v>
      </c>
      <c r="K6621" s="185">
        <f t="shared" si="7220"/>
        <v>2842</v>
      </c>
      <c r="L6621" s="185">
        <f t="shared" si="7220"/>
        <v>1380</v>
      </c>
      <c r="M6621" s="147"/>
      <c r="N6621" s="143">
        <f t="shared" si="7194"/>
        <v>840</v>
      </c>
      <c r="O6621" s="143">
        <f t="shared" si="7190"/>
        <v>803.00000000000011</v>
      </c>
      <c r="P6621" s="143">
        <f t="shared" si="7191"/>
        <v>21116.059999999998</v>
      </c>
      <c r="Q6621" s="143">
        <f t="shared" si="7192"/>
        <v>1380</v>
      </c>
      <c r="R6621" s="188">
        <f t="shared" si="7195"/>
        <v>24139.059999999998</v>
      </c>
      <c r="T6621">
        <v>51331.75</v>
      </c>
      <c r="U6621" s="190">
        <f t="shared" si="7196"/>
        <v>0.47025593321871939</v>
      </c>
    </row>
    <row r="6622" spans="1:21" x14ac:dyDescent="0.2">
      <c r="A6622" s="178">
        <v>43011</v>
      </c>
      <c r="B6622" s="179">
        <v>0.83333333333333337</v>
      </c>
      <c r="C6622" t="s">
        <v>349</v>
      </c>
      <c r="D6622">
        <v>8.11</v>
      </c>
      <c r="E6622">
        <v>3.77</v>
      </c>
      <c r="F6622">
        <v>6.56</v>
      </c>
      <c r="G6622">
        <v>2</v>
      </c>
      <c r="H6622" s="184">
        <f t="shared" ref="H6622:L6622" si="7221">H6598</f>
        <v>0.79166666666666663</v>
      </c>
      <c r="I6622" s="185">
        <f t="shared" si="7221"/>
        <v>320</v>
      </c>
      <c r="J6622" s="185">
        <f t="shared" si="7221"/>
        <v>214</v>
      </c>
      <c r="K6622" s="185">
        <f t="shared" si="7221"/>
        <v>2842</v>
      </c>
      <c r="L6622" s="185">
        <f t="shared" si="7221"/>
        <v>1426</v>
      </c>
      <c r="M6622" s="147"/>
      <c r="N6622" s="143">
        <f t="shared" si="7194"/>
        <v>2595.1999999999998</v>
      </c>
      <c r="O6622" s="143">
        <f t="shared" si="7190"/>
        <v>806.78</v>
      </c>
      <c r="P6622" s="143">
        <f t="shared" si="7191"/>
        <v>18643.52</v>
      </c>
      <c r="Q6622" s="143">
        <f t="shared" si="7192"/>
        <v>2852</v>
      </c>
      <c r="R6622" s="188">
        <f t="shared" si="7195"/>
        <v>24897.5</v>
      </c>
      <c r="T6622">
        <v>50178.51</v>
      </c>
      <c r="U6622" s="190">
        <f t="shared" si="7196"/>
        <v>0.49617854336448014</v>
      </c>
    </row>
    <row r="6623" spans="1:21" x14ac:dyDescent="0.2">
      <c r="A6623" s="178">
        <v>43011</v>
      </c>
      <c r="B6623" s="179">
        <v>0.875</v>
      </c>
      <c r="C6623" t="s">
        <v>349</v>
      </c>
      <c r="D6623">
        <v>8.61</v>
      </c>
      <c r="E6623">
        <v>2.65</v>
      </c>
      <c r="F6623">
        <v>8.7200000000000006</v>
      </c>
      <c r="G6623">
        <v>0.97</v>
      </c>
      <c r="H6623" s="184">
        <f t="shared" ref="H6623:L6623" si="7222">H6599</f>
        <v>0.83333333333333337</v>
      </c>
      <c r="I6623" s="185">
        <f t="shared" si="7222"/>
        <v>322</v>
      </c>
      <c r="J6623" s="185">
        <f t="shared" si="7222"/>
        <v>178</v>
      </c>
      <c r="K6623" s="185">
        <f t="shared" si="7222"/>
        <v>2842</v>
      </c>
      <c r="L6623" s="185">
        <f t="shared" si="7222"/>
        <v>1426</v>
      </c>
      <c r="M6623" s="147"/>
      <c r="N6623" s="143">
        <f t="shared" si="7194"/>
        <v>2772.4199999999996</v>
      </c>
      <c r="O6623" s="143">
        <f t="shared" si="7190"/>
        <v>471.7</v>
      </c>
      <c r="P6623" s="143">
        <f t="shared" si="7191"/>
        <v>24782.240000000002</v>
      </c>
      <c r="Q6623" s="143">
        <f t="shared" si="7192"/>
        <v>1383.22</v>
      </c>
      <c r="R6623" s="188">
        <f t="shared" si="7195"/>
        <v>29409.58</v>
      </c>
      <c r="T6623">
        <v>50125.09</v>
      </c>
      <c r="U6623" s="190">
        <f t="shared" si="7196"/>
        <v>0.58672373456087568</v>
      </c>
    </row>
    <row r="6624" spans="1:21" x14ac:dyDescent="0.2">
      <c r="A6624" s="178">
        <v>43011</v>
      </c>
      <c r="B6624" s="179">
        <v>0.91666666666666663</v>
      </c>
      <c r="C6624" t="s">
        <v>349</v>
      </c>
      <c r="D6624">
        <v>8.25</v>
      </c>
      <c r="E6624">
        <v>5.7</v>
      </c>
      <c r="F6624">
        <v>7.33</v>
      </c>
      <c r="G6624">
        <v>0.97</v>
      </c>
      <c r="H6624" s="184">
        <f t="shared" ref="H6624:L6624" si="7223">H6600</f>
        <v>0.875</v>
      </c>
      <c r="I6624" s="185">
        <f t="shared" si="7223"/>
        <v>337</v>
      </c>
      <c r="J6624" s="185">
        <f t="shared" si="7223"/>
        <v>173</v>
      </c>
      <c r="K6624" s="185">
        <f t="shared" si="7223"/>
        <v>2842</v>
      </c>
      <c r="L6624" s="185">
        <f t="shared" si="7223"/>
        <v>1426</v>
      </c>
      <c r="M6624" s="147"/>
      <c r="N6624" s="143">
        <f t="shared" si="7194"/>
        <v>2780.25</v>
      </c>
      <c r="O6624" s="143">
        <f t="shared" si="7190"/>
        <v>986.1</v>
      </c>
      <c r="P6624" s="143">
        <f t="shared" si="7191"/>
        <v>20831.86</v>
      </c>
      <c r="Q6624" s="143">
        <f t="shared" si="7192"/>
        <v>1383.22</v>
      </c>
      <c r="R6624" s="188">
        <f t="shared" si="7195"/>
        <v>25981.43</v>
      </c>
      <c r="T6624">
        <v>49249.87</v>
      </c>
      <c r="U6624" s="190">
        <f t="shared" si="7196"/>
        <v>0.52754311838792667</v>
      </c>
    </row>
    <row r="6625" spans="1:21" x14ac:dyDescent="0.2">
      <c r="A6625" s="178">
        <v>43011</v>
      </c>
      <c r="B6625" s="179">
        <v>0.95833333333333337</v>
      </c>
      <c r="C6625" t="s">
        <v>349</v>
      </c>
      <c r="D6625">
        <v>13</v>
      </c>
      <c r="E6625">
        <v>12.86</v>
      </c>
      <c r="F6625">
        <v>8</v>
      </c>
      <c r="G6625">
        <v>0.5</v>
      </c>
      <c r="H6625" s="184">
        <f t="shared" ref="H6625:L6625" si="7224">H6601</f>
        <v>0.91666666666666663</v>
      </c>
      <c r="I6625" s="185">
        <f t="shared" si="7224"/>
        <v>394</v>
      </c>
      <c r="J6625" s="185">
        <f t="shared" si="7224"/>
        <v>194</v>
      </c>
      <c r="K6625" s="185">
        <f t="shared" si="7224"/>
        <v>2842</v>
      </c>
      <c r="L6625" s="185">
        <f t="shared" si="7224"/>
        <v>1426</v>
      </c>
      <c r="M6625" s="147"/>
      <c r="N6625" s="143">
        <f t="shared" si="7194"/>
        <v>5122</v>
      </c>
      <c r="O6625" s="143">
        <f t="shared" si="7190"/>
        <v>2494.8399999999997</v>
      </c>
      <c r="P6625" s="143">
        <f t="shared" si="7191"/>
        <v>22736</v>
      </c>
      <c r="Q6625" s="143">
        <f t="shared" si="7192"/>
        <v>713</v>
      </c>
      <c r="R6625" s="188">
        <f t="shared" si="7195"/>
        <v>31065.84</v>
      </c>
      <c r="T6625">
        <v>47347.81</v>
      </c>
      <c r="U6625" s="190">
        <f t="shared" si="7196"/>
        <v>0.65611989234560164</v>
      </c>
    </row>
    <row r="6626" spans="1:21" x14ac:dyDescent="0.2">
      <c r="A6626" s="178">
        <v>43011</v>
      </c>
      <c r="B6626" s="180">
        <v>1</v>
      </c>
      <c r="C6626" t="s">
        <v>349</v>
      </c>
      <c r="D6626">
        <v>12.12</v>
      </c>
      <c r="E6626">
        <v>10.56</v>
      </c>
      <c r="F6626">
        <v>8.7799999999999994</v>
      </c>
      <c r="G6626">
        <v>0.5</v>
      </c>
      <c r="H6626" s="184">
        <f t="shared" ref="H6626:L6626" si="7225">H6602</f>
        <v>0.95833333333333337</v>
      </c>
      <c r="I6626" s="185">
        <f t="shared" si="7225"/>
        <v>389</v>
      </c>
      <c r="J6626" s="185">
        <f t="shared" si="7225"/>
        <v>265</v>
      </c>
      <c r="K6626" s="185">
        <f t="shared" si="7225"/>
        <v>2985</v>
      </c>
      <c r="L6626" s="185">
        <f t="shared" si="7225"/>
        <v>1111</v>
      </c>
      <c r="M6626" s="147"/>
      <c r="N6626" s="143">
        <f t="shared" si="7194"/>
        <v>4714.6799999999994</v>
      </c>
      <c r="O6626" s="143">
        <f t="shared" si="7190"/>
        <v>2798.4</v>
      </c>
      <c r="P6626" s="143">
        <f t="shared" si="7191"/>
        <v>26208.3</v>
      </c>
      <c r="Q6626" s="143">
        <f t="shared" si="7192"/>
        <v>555.5</v>
      </c>
      <c r="R6626" s="188">
        <f t="shared" si="7195"/>
        <v>34276.879999999997</v>
      </c>
      <c r="T6626">
        <v>44313.91</v>
      </c>
      <c r="U6626" s="190">
        <f t="shared" si="7196"/>
        <v>0.7735015935177012</v>
      </c>
    </row>
    <row r="6627" spans="1:21" x14ac:dyDescent="0.2">
      <c r="A6627" s="178">
        <v>43012</v>
      </c>
      <c r="B6627" s="179">
        <v>4.1666666666666664E-2</v>
      </c>
      <c r="C6627" t="s">
        <v>349</v>
      </c>
      <c r="D6627">
        <v>2.61</v>
      </c>
      <c r="E6627">
        <v>2.73</v>
      </c>
      <c r="F6627">
        <v>3.01</v>
      </c>
      <c r="G6627">
        <v>0.5</v>
      </c>
      <c r="H6627" s="184">
        <f t="shared" ref="H6627:L6627" si="7226">H6603</f>
        <v>1</v>
      </c>
      <c r="I6627" s="185">
        <f t="shared" si="7226"/>
        <v>362</v>
      </c>
      <c r="J6627" s="185">
        <f t="shared" si="7226"/>
        <v>243</v>
      </c>
      <c r="K6627" s="185">
        <f t="shared" si="7226"/>
        <v>2985</v>
      </c>
      <c r="L6627" s="185">
        <f t="shared" si="7226"/>
        <v>1111</v>
      </c>
      <c r="M6627" s="147"/>
      <c r="N6627" s="143">
        <f t="shared" si="7194"/>
        <v>944.81999999999994</v>
      </c>
      <c r="O6627" s="143">
        <f t="shared" si="7190"/>
        <v>663.39</v>
      </c>
      <c r="P6627" s="143">
        <f t="shared" si="7191"/>
        <v>8984.8499999999985</v>
      </c>
      <c r="Q6627" s="143">
        <f t="shared" si="7192"/>
        <v>555.5</v>
      </c>
      <c r="R6627" s="188">
        <f t="shared" si="7195"/>
        <v>11148.559999999998</v>
      </c>
      <c r="T6627">
        <v>41095.050000000003</v>
      </c>
      <c r="U6627" s="190">
        <f t="shared" si="7196"/>
        <v>0.27128717448938489</v>
      </c>
    </row>
    <row r="6628" spans="1:21" x14ac:dyDescent="0.2">
      <c r="A6628" s="178">
        <v>43012</v>
      </c>
      <c r="B6628" s="179">
        <v>8.3333333333333329E-2</v>
      </c>
      <c r="C6628" t="s">
        <v>349</v>
      </c>
      <c r="D6628">
        <v>2</v>
      </c>
      <c r="E6628">
        <v>1</v>
      </c>
      <c r="F6628">
        <v>2.95</v>
      </c>
      <c r="G6628">
        <v>0.5</v>
      </c>
      <c r="H6628" s="184">
        <f t="shared" ref="H6628:L6628" si="7227">H6604</f>
        <v>4.1666666666666664E-2</v>
      </c>
      <c r="I6628" s="185">
        <f t="shared" si="7227"/>
        <v>294</v>
      </c>
      <c r="J6628" s="185">
        <f t="shared" si="7227"/>
        <v>212</v>
      </c>
      <c r="K6628" s="185">
        <f t="shared" si="7227"/>
        <v>2985</v>
      </c>
      <c r="L6628" s="185">
        <f t="shared" si="7227"/>
        <v>1111</v>
      </c>
      <c r="M6628" s="147"/>
      <c r="N6628" s="143">
        <f t="shared" si="7194"/>
        <v>588</v>
      </c>
      <c r="O6628" s="143">
        <f t="shared" si="7190"/>
        <v>212</v>
      </c>
      <c r="P6628" s="143">
        <f t="shared" si="7191"/>
        <v>8805.75</v>
      </c>
      <c r="Q6628" s="143">
        <f t="shared" si="7192"/>
        <v>555.5</v>
      </c>
      <c r="R6628" s="188">
        <f t="shared" si="7195"/>
        <v>10161.25</v>
      </c>
      <c r="T6628">
        <v>38830.699999999997</v>
      </c>
      <c r="U6628" s="190">
        <f t="shared" si="7196"/>
        <v>0.26168083500941269</v>
      </c>
    </row>
    <row r="6629" spans="1:21" x14ac:dyDescent="0.2">
      <c r="A6629" s="178">
        <v>43012</v>
      </c>
      <c r="B6629" s="179">
        <v>0.125</v>
      </c>
      <c r="C6629" t="s">
        <v>349</v>
      </c>
      <c r="D6629">
        <v>2</v>
      </c>
      <c r="E6629">
        <v>1</v>
      </c>
      <c r="F6629">
        <v>3.01</v>
      </c>
      <c r="G6629">
        <v>2.8</v>
      </c>
      <c r="H6629" s="184">
        <f t="shared" ref="H6629:L6629" si="7228">H6605</f>
        <v>8.3333333333333329E-2</v>
      </c>
      <c r="I6629" s="185">
        <f t="shared" si="7228"/>
        <v>236</v>
      </c>
      <c r="J6629" s="185">
        <f t="shared" si="7228"/>
        <v>179</v>
      </c>
      <c r="K6629" s="185">
        <f t="shared" si="7228"/>
        <v>2985</v>
      </c>
      <c r="L6629" s="185">
        <f t="shared" si="7228"/>
        <v>1111</v>
      </c>
      <c r="M6629" s="147"/>
      <c r="N6629" s="143">
        <f t="shared" si="7194"/>
        <v>472</v>
      </c>
      <c r="O6629" s="143">
        <f t="shared" si="7190"/>
        <v>179</v>
      </c>
      <c r="P6629" s="143">
        <f t="shared" si="7191"/>
        <v>8984.8499999999985</v>
      </c>
      <c r="Q6629" s="143">
        <f t="shared" si="7192"/>
        <v>3110.7999999999997</v>
      </c>
      <c r="R6629" s="188">
        <f t="shared" si="7195"/>
        <v>12746.649999999998</v>
      </c>
      <c r="T6629">
        <v>37358.35</v>
      </c>
      <c r="U6629" s="190">
        <f t="shared" si="7196"/>
        <v>0.34119949087687218</v>
      </c>
    </row>
    <row r="6630" spans="1:21" x14ac:dyDescent="0.2">
      <c r="A6630" s="178">
        <v>43012</v>
      </c>
      <c r="B6630" s="179">
        <v>0.16666666666666666</v>
      </c>
      <c r="C6630" t="s">
        <v>349</v>
      </c>
      <c r="D6630">
        <v>2</v>
      </c>
      <c r="E6630">
        <v>1</v>
      </c>
      <c r="F6630">
        <v>2.95</v>
      </c>
      <c r="G6630">
        <v>2.74</v>
      </c>
      <c r="H6630" s="184">
        <f t="shared" ref="H6630:L6630" si="7229">H6606</f>
        <v>0.125</v>
      </c>
      <c r="I6630" s="185">
        <f t="shared" si="7229"/>
        <v>201</v>
      </c>
      <c r="J6630" s="185">
        <f t="shared" si="7229"/>
        <v>205</v>
      </c>
      <c r="K6630" s="185">
        <f t="shared" si="7229"/>
        <v>2985</v>
      </c>
      <c r="L6630" s="185">
        <f t="shared" si="7229"/>
        <v>1717</v>
      </c>
      <c r="M6630" s="147"/>
      <c r="N6630" s="143">
        <f t="shared" si="7194"/>
        <v>402</v>
      </c>
      <c r="O6630" s="143">
        <f t="shared" si="7190"/>
        <v>205</v>
      </c>
      <c r="P6630" s="143">
        <f t="shared" si="7191"/>
        <v>8805.75</v>
      </c>
      <c r="Q6630" s="143">
        <f t="shared" si="7192"/>
        <v>4704.58</v>
      </c>
      <c r="R6630" s="188">
        <f t="shared" si="7195"/>
        <v>14117.33</v>
      </c>
      <c r="T6630">
        <v>36452.720000000001</v>
      </c>
      <c r="U6630" s="190">
        <f t="shared" si="7196"/>
        <v>0.38727782179217352</v>
      </c>
    </row>
    <row r="6631" spans="1:21" x14ac:dyDescent="0.2">
      <c r="A6631" s="178">
        <v>43012</v>
      </c>
      <c r="B6631" s="179">
        <v>0.20833333333333334</v>
      </c>
      <c r="C6631" t="s">
        <v>349</v>
      </c>
      <c r="D6631">
        <v>2</v>
      </c>
      <c r="E6631">
        <v>2.2200000000000002</v>
      </c>
      <c r="F6631">
        <v>3.01</v>
      </c>
      <c r="G6631">
        <v>2.99</v>
      </c>
      <c r="H6631" s="184">
        <f t="shared" ref="H6631:L6631" si="7230">H6607</f>
        <v>0.16666666666666666</v>
      </c>
      <c r="I6631" s="185">
        <f t="shared" si="7230"/>
        <v>185</v>
      </c>
      <c r="J6631" s="185">
        <f t="shared" si="7230"/>
        <v>205</v>
      </c>
      <c r="K6631" s="185">
        <f t="shared" si="7230"/>
        <v>2985</v>
      </c>
      <c r="L6631" s="185">
        <f t="shared" si="7230"/>
        <v>1717</v>
      </c>
      <c r="M6631" s="147"/>
      <c r="N6631" s="143">
        <f t="shared" si="7194"/>
        <v>370</v>
      </c>
      <c r="O6631" s="143">
        <f t="shared" si="7190"/>
        <v>455.1</v>
      </c>
      <c r="P6631" s="143">
        <f t="shared" si="7191"/>
        <v>8984.8499999999985</v>
      </c>
      <c r="Q6631" s="143">
        <f t="shared" si="7192"/>
        <v>5133.83</v>
      </c>
      <c r="R6631" s="188">
        <f t="shared" si="7195"/>
        <v>14943.779999999999</v>
      </c>
      <c r="T6631">
        <v>35937.06</v>
      </c>
      <c r="U6631" s="190">
        <f t="shared" si="7196"/>
        <v>0.41583201296934141</v>
      </c>
    </row>
    <row r="6632" spans="1:21" x14ac:dyDescent="0.2">
      <c r="A6632" s="178">
        <v>43012</v>
      </c>
      <c r="B6632" s="179">
        <v>0.25</v>
      </c>
      <c r="C6632" t="s">
        <v>349</v>
      </c>
      <c r="D6632">
        <v>7.24</v>
      </c>
      <c r="E6632">
        <v>6.4</v>
      </c>
      <c r="F6632">
        <v>6.37</v>
      </c>
      <c r="G6632">
        <v>5</v>
      </c>
      <c r="H6632" s="184">
        <f t="shared" ref="H6632:L6632" si="7231">H6608</f>
        <v>0.20833333333333334</v>
      </c>
      <c r="I6632" s="185">
        <f t="shared" si="7231"/>
        <v>207</v>
      </c>
      <c r="J6632" s="185">
        <f t="shared" si="7231"/>
        <v>283</v>
      </c>
      <c r="K6632" s="185">
        <f t="shared" si="7231"/>
        <v>2985</v>
      </c>
      <c r="L6632" s="185">
        <f t="shared" si="7231"/>
        <v>1717</v>
      </c>
      <c r="M6632" s="147"/>
      <c r="N6632" s="143">
        <f t="shared" si="7194"/>
        <v>1498.68</v>
      </c>
      <c r="O6632" s="143">
        <f t="shared" si="7190"/>
        <v>1811.2</v>
      </c>
      <c r="P6632" s="143">
        <f t="shared" si="7191"/>
        <v>19014.45</v>
      </c>
      <c r="Q6632" s="143">
        <f t="shared" si="7192"/>
        <v>8585</v>
      </c>
      <c r="R6632" s="188">
        <f t="shared" si="7195"/>
        <v>30909.33</v>
      </c>
      <c r="T6632">
        <v>36145.26</v>
      </c>
      <c r="U6632" s="190">
        <f t="shared" si="7196"/>
        <v>0.85514200202184187</v>
      </c>
    </row>
    <row r="6633" spans="1:21" x14ac:dyDescent="0.2">
      <c r="A6633" s="178">
        <v>43012</v>
      </c>
      <c r="B6633" s="179">
        <v>0.29166666666666669</v>
      </c>
      <c r="C6633" t="s">
        <v>349</v>
      </c>
      <c r="D6633">
        <v>4.57</v>
      </c>
      <c r="E6633">
        <v>9.11</v>
      </c>
      <c r="F6633">
        <v>6.13</v>
      </c>
      <c r="G6633">
        <v>5.88</v>
      </c>
      <c r="H6633" s="184">
        <f t="shared" ref="H6633:L6633" si="7232">H6609</f>
        <v>0.25</v>
      </c>
      <c r="I6633" s="185">
        <f t="shared" si="7232"/>
        <v>327</v>
      </c>
      <c r="J6633" s="185">
        <f t="shared" si="7232"/>
        <v>438</v>
      </c>
      <c r="K6633" s="185">
        <f t="shared" si="7232"/>
        <v>2985</v>
      </c>
      <c r="L6633" s="185">
        <f t="shared" si="7232"/>
        <v>1717</v>
      </c>
      <c r="M6633" s="147"/>
      <c r="N6633" s="143">
        <f t="shared" si="7194"/>
        <v>1494.39</v>
      </c>
      <c r="O6633" s="143">
        <f t="shared" si="7190"/>
        <v>3990.18</v>
      </c>
      <c r="P6633" s="143">
        <f t="shared" si="7191"/>
        <v>18298.05</v>
      </c>
      <c r="Q6633" s="143">
        <f t="shared" si="7192"/>
        <v>10095.959999999999</v>
      </c>
      <c r="R6633" s="188">
        <f t="shared" si="7195"/>
        <v>33878.58</v>
      </c>
      <c r="T6633">
        <v>37809.449999999997</v>
      </c>
      <c r="U6633" s="190">
        <f t="shared" si="7196"/>
        <v>0.89603472147836072</v>
      </c>
    </row>
    <row r="6634" spans="1:21" x14ac:dyDescent="0.2">
      <c r="A6634" s="178">
        <v>43012</v>
      </c>
      <c r="B6634" s="179">
        <v>0.33333333333333331</v>
      </c>
      <c r="C6634" t="s">
        <v>349</v>
      </c>
      <c r="D6634">
        <v>3.5</v>
      </c>
      <c r="E6634">
        <v>4.99</v>
      </c>
      <c r="F6634">
        <v>5.42</v>
      </c>
      <c r="G6634">
        <v>5.21</v>
      </c>
      <c r="H6634" s="184">
        <f t="shared" ref="H6634:L6634" si="7233">H6610</f>
        <v>0.29166666666666669</v>
      </c>
      <c r="I6634" s="185">
        <f t="shared" si="7233"/>
        <v>249</v>
      </c>
      <c r="J6634" s="185">
        <f t="shared" si="7233"/>
        <v>556</v>
      </c>
      <c r="K6634" s="185">
        <f t="shared" si="7233"/>
        <v>2872</v>
      </c>
      <c r="L6634" s="185">
        <f t="shared" si="7233"/>
        <v>2219</v>
      </c>
      <c r="M6634" s="147"/>
      <c r="N6634" s="143">
        <f t="shared" si="7194"/>
        <v>871.5</v>
      </c>
      <c r="O6634" s="143">
        <f t="shared" si="7190"/>
        <v>2774.44</v>
      </c>
      <c r="P6634" s="143">
        <f t="shared" si="7191"/>
        <v>15566.24</v>
      </c>
      <c r="Q6634" s="143">
        <f t="shared" si="7192"/>
        <v>11560.99</v>
      </c>
      <c r="R6634" s="188">
        <f t="shared" si="7195"/>
        <v>30773.17</v>
      </c>
      <c r="T6634">
        <v>40934.050000000003</v>
      </c>
      <c r="U6634" s="190">
        <f t="shared" si="7196"/>
        <v>0.75177437854304663</v>
      </c>
    </row>
    <row r="6635" spans="1:21" x14ac:dyDescent="0.2">
      <c r="A6635" s="178">
        <v>43012</v>
      </c>
      <c r="B6635" s="179">
        <v>0.375</v>
      </c>
      <c r="C6635" t="s">
        <v>349</v>
      </c>
      <c r="D6635">
        <v>2.67</v>
      </c>
      <c r="E6635">
        <v>5.03</v>
      </c>
      <c r="F6635">
        <v>5.25</v>
      </c>
      <c r="G6635">
        <v>5.04</v>
      </c>
      <c r="H6635" s="184">
        <f t="shared" ref="H6635:L6635" si="7234">H6611</f>
        <v>0.33333333333333331</v>
      </c>
      <c r="I6635" s="185">
        <f t="shared" si="7234"/>
        <v>256</v>
      </c>
      <c r="J6635" s="185">
        <f t="shared" si="7234"/>
        <v>306</v>
      </c>
      <c r="K6635" s="185">
        <f t="shared" si="7234"/>
        <v>2872</v>
      </c>
      <c r="L6635" s="185">
        <f t="shared" si="7234"/>
        <v>2219</v>
      </c>
      <c r="M6635" s="147"/>
      <c r="N6635" s="143">
        <f t="shared" si="7194"/>
        <v>683.52</v>
      </c>
      <c r="O6635" s="143">
        <f t="shared" si="7190"/>
        <v>1539.18</v>
      </c>
      <c r="P6635" s="143">
        <f t="shared" si="7191"/>
        <v>15078</v>
      </c>
      <c r="Q6635" s="143">
        <f t="shared" si="7192"/>
        <v>11183.76</v>
      </c>
      <c r="R6635" s="188">
        <f t="shared" si="7195"/>
        <v>28484.46</v>
      </c>
      <c r="T6635">
        <v>42017.9</v>
      </c>
      <c r="U6635" s="190">
        <f t="shared" si="7196"/>
        <v>0.6779125087165232</v>
      </c>
    </row>
    <row r="6636" spans="1:21" x14ac:dyDescent="0.2">
      <c r="A6636" s="178">
        <v>43012</v>
      </c>
      <c r="B6636" s="179">
        <v>0.41666666666666669</v>
      </c>
      <c r="C6636" t="s">
        <v>349</v>
      </c>
      <c r="D6636">
        <v>12</v>
      </c>
      <c r="E6636">
        <v>5.28</v>
      </c>
      <c r="F6636">
        <v>5.89</v>
      </c>
      <c r="G6636">
        <v>5.28</v>
      </c>
      <c r="H6636" s="184">
        <f t="shared" ref="H6636:L6636" si="7235">H6612</f>
        <v>0.375</v>
      </c>
      <c r="I6636" s="185">
        <f t="shared" si="7235"/>
        <v>156</v>
      </c>
      <c r="J6636" s="185">
        <f t="shared" si="7235"/>
        <v>343</v>
      </c>
      <c r="K6636" s="185">
        <f t="shared" si="7235"/>
        <v>2872</v>
      </c>
      <c r="L6636" s="185">
        <f t="shared" si="7235"/>
        <v>2219</v>
      </c>
      <c r="M6636" s="147"/>
      <c r="N6636" s="143">
        <f t="shared" si="7194"/>
        <v>1872</v>
      </c>
      <c r="O6636" s="143">
        <f t="shared" si="7190"/>
        <v>1811.0400000000002</v>
      </c>
      <c r="P6636" s="143">
        <f t="shared" si="7191"/>
        <v>16916.079999999998</v>
      </c>
      <c r="Q6636" s="143">
        <f t="shared" si="7192"/>
        <v>11716.32</v>
      </c>
      <c r="R6636" s="188">
        <f t="shared" si="7195"/>
        <v>32315.439999999999</v>
      </c>
      <c r="T6636">
        <v>42268.71</v>
      </c>
      <c r="U6636" s="190">
        <f t="shared" si="7196"/>
        <v>0.76452392325197527</v>
      </c>
    </row>
    <row r="6637" spans="1:21" x14ac:dyDescent="0.2">
      <c r="A6637" s="178">
        <v>43012</v>
      </c>
      <c r="B6637" s="179">
        <v>0.45833333333333331</v>
      </c>
      <c r="C6637" t="s">
        <v>349</v>
      </c>
      <c r="D6637">
        <v>2.89</v>
      </c>
      <c r="E6637">
        <v>4.49</v>
      </c>
      <c r="F6637">
        <v>6.36</v>
      </c>
      <c r="G6637">
        <v>5</v>
      </c>
      <c r="H6637" s="184">
        <f t="shared" ref="H6637:L6637" si="7236">H6613</f>
        <v>0.41666666666666669</v>
      </c>
      <c r="I6637" s="185">
        <f t="shared" si="7236"/>
        <v>196</v>
      </c>
      <c r="J6637" s="185">
        <f t="shared" si="7236"/>
        <v>315</v>
      </c>
      <c r="K6637" s="185">
        <f t="shared" si="7236"/>
        <v>2872</v>
      </c>
      <c r="L6637" s="185">
        <f t="shared" si="7236"/>
        <v>2219</v>
      </c>
      <c r="M6637" s="147"/>
      <c r="N6637" s="143">
        <f t="shared" si="7194"/>
        <v>566.44000000000005</v>
      </c>
      <c r="O6637" s="143">
        <f t="shared" si="7190"/>
        <v>1414.3500000000001</v>
      </c>
      <c r="P6637" s="143">
        <f t="shared" si="7191"/>
        <v>18265.920000000002</v>
      </c>
      <c r="Q6637" s="143">
        <f t="shared" si="7192"/>
        <v>11095</v>
      </c>
      <c r="R6637" s="188">
        <f t="shared" si="7195"/>
        <v>31341.710000000003</v>
      </c>
      <c r="T6637">
        <v>43674.89</v>
      </c>
      <c r="U6637" s="190">
        <f t="shared" si="7196"/>
        <v>0.71761394247358157</v>
      </c>
    </row>
    <row r="6638" spans="1:21" x14ac:dyDescent="0.2">
      <c r="A6638" s="178">
        <v>43012</v>
      </c>
      <c r="B6638" s="179">
        <v>0.5</v>
      </c>
      <c r="C6638" t="s">
        <v>349</v>
      </c>
      <c r="D6638">
        <v>2.61</v>
      </c>
      <c r="E6638">
        <v>4.4400000000000004</v>
      </c>
      <c r="F6638">
        <v>6.89</v>
      </c>
      <c r="G6638">
        <v>6.89</v>
      </c>
      <c r="H6638" s="184">
        <f t="shared" ref="H6638:L6638" si="7237">H6614</f>
        <v>0.45833333333333331</v>
      </c>
      <c r="I6638" s="185">
        <f t="shared" si="7237"/>
        <v>226</v>
      </c>
      <c r="J6638" s="185">
        <f t="shared" si="7237"/>
        <v>326</v>
      </c>
      <c r="K6638" s="185">
        <f t="shared" si="7237"/>
        <v>2842</v>
      </c>
      <c r="L6638" s="185">
        <f t="shared" si="7237"/>
        <v>1635</v>
      </c>
      <c r="M6638" s="147"/>
      <c r="N6638" s="143">
        <f t="shared" si="7194"/>
        <v>589.86</v>
      </c>
      <c r="O6638" s="143">
        <f t="shared" si="7190"/>
        <v>1447.44</v>
      </c>
      <c r="P6638" s="143">
        <f t="shared" si="7191"/>
        <v>19581.379999999997</v>
      </c>
      <c r="Q6638" s="143">
        <f t="shared" si="7192"/>
        <v>11265.15</v>
      </c>
      <c r="R6638" s="188">
        <f t="shared" si="7195"/>
        <v>32883.829999999994</v>
      </c>
      <c r="T6638">
        <v>45544.44</v>
      </c>
      <c r="U6638" s="190">
        <f t="shared" si="7196"/>
        <v>0.72201634271933068</v>
      </c>
    </row>
    <row r="6639" spans="1:21" x14ac:dyDescent="0.2">
      <c r="A6639" s="178">
        <v>43012</v>
      </c>
      <c r="B6639" s="179">
        <v>0.54166666666666663</v>
      </c>
      <c r="C6639" t="s">
        <v>349</v>
      </c>
      <c r="D6639">
        <v>2.11</v>
      </c>
      <c r="E6639">
        <v>5.24</v>
      </c>
      <c r="F6639">
        <v>8.18</v>
      </c>
      <c r="G6639">
        <v>15.13</v>
      </c>
      <c r="H6639" s="184">
        <f t="shared" ref="H6639:L6639" si="7238">H6615</f>
        <v>0.5</v>
      </c>
      <c r="I6639" s="185">
        <f t="shared" si="7238"/>
        <v>222</v>
      </c>
      <c r="J6639" s="185">
        <f t="shared" si="7238"/>
        <v>319</v>
      </c>
      <c r="K6639" s="185">
        <f t="shared" si="7238"/>
        <v>2842</v>
      </c>
      <c r="L6639" s="185">
        <f t="shared" si="7238"/>
        <v>1635</v>
      </c>
      <c r="M6639" s="147"/>
      <c r="N6639" s="143">
        <f t="shared" si="7194"/>
        <v>468.41999999999996</v>
      </c>
      <c r="O6639" s="143">
        <f t="shared" si="7190"/>
        <v>1671.5600000000002</v>
      </c>
      <c r="P6639" s="143">
        <f t="shared" si="7191"/>
        <v>23247.559999999998</v>
      </c>
      <c r="Q6639" s="143">
        <f t="shared" si="7192"/>
        <v>24737.550000000003</v>
      </c>
      <c r="R6639" s="188">
        <f t="shared" si="7195"/>
        <v>50125.09</v>
      </c>
      <c r="T6639">
        <v>47849.65</v>
      </c>
      <c r="U6639" s="190">
        <f t="shared" si="7196"/>
        <v>1.0475539528502298</v>
      </c>
    </row>
    <row r="6640" spans="1:21" x14ac:dyDescent="0.2">
      <c r="A6640" s="178">
        <v>43012</v>
      </c>
      <c r="B6640" s="179">
        <v>0.58333333333333337</v>
      </c>
      <c r="C6640" t="s">
        <v>349</v>
      </c>
      <c r="D6640">
        <v>2.11</v>
      </c>
      <c r="E6640">
        <v>9.68</v>
      </c>
      <c r="F6640">
        <v>20.84</v>
      </c>
      <c r="G6640">
        <v>20.84</v>
      </c>
      <c r="H6640" s="184">
        <f t="shared" ref="H6640:L6640" si="7239">H6616</f>
        <v>0.54166666666666663</v>
      </c>
      <c r="I6640" s="185">
        <f t="shared" si="7239"/>
        <v>195</v>
      </c>
      <c r="J6640" s="185">
        <f t="shared" si="7239"/>
        <v>299</v>
      </c>
      <c r="K6640" s="185">
        <f t="shared" si="7239"/>
        <v>2842</v>
      </c>
      <c r="L6640" s="185">
        <f t="shared" si="7239"/>
        <v>1635</v>
      </c>
      <c r="M6640" s="147"/>
      <c r="N6640" s="143">
        <f t="shared" si="7194"/>
        <v>411.45</v>
      </c>
      <c r="O6640" s="143">
        <f t="shared" si="7190"/>
        <v>2894.3199999999997</v>
      </c>
      <c r="P6640" s="143">
        <f t="shared" si="7191"/>
        <v>59227.28</v>
      </c>
      <c r="Q6640" s="143">
        <f t="shared" si="7192"/>
        <v>34073.4</v>
      </c>
      <c r="R6640" s="188">
        <f t="shared" si="7195"/>
        <v>96606.45</v>
      </c>
      <c r="T6640">
        <v>50113.65</v>
      </c>
      <c r="U6640" s="190">
        <f t="shared" si="7196"/>
        <v>1.9277472305449712</v>
      </c>
    </row>
    <row r="6641" spans="1:21" x14ac:dyDescent="0.2">
      <c r="A6641" s="178">
        <v>43012</v>
      </c>
      <c r="B6641" s="179">
        <v>0.625</v>
      </c>
      <c r="C6641" t="s">
        <v>349</v>
      </c>
      <c r="D6641">
        <v>2.11</v>
      </c>
      <c r="E6641">
        <v>18.97</v>
      </c>
      <c r="F6641">
        <v>32.64</v>
      </c>
      <c r="G6641">
        <v>14.41</v>
      </c>
      <c r="H6641" s="184">
        <f t="shared" ref="H6641:L6641" si="7240">H6617</f>
        <v>0.58333333333333337</v>
      </c>
      <c r="I6641" s="185">
        <f t="shared" si="7240"/>
        <v>205</v>
      </c>
      <c r="J6641" s="185">
        <f t="shared" si="7240"/>
        <v>237</v>
      </c>
      <c r="K6641" s="185">
        <f t="shared" si="7240"/>
        <v>2842</v>
      </c>
      <c r="L6641" s="185">
        <f t="shared" si="7240"/>
        <v>1635</v>
      </c>
      <c r="M6641" s="147"/>
      <c r="N6641" s="143">
        <f t="shared" si="7194"/>
        <v>432.54999999999995</v>
      </c>
      <c r="O6641" s="143">
        <f t="shared" si="7190"/>
        <v>4495.8899999999994</v>
      </c>
      <c r="P6641" s="143">
        <f t="shared" si="7191"/>
        <v>92762.880000000005</v>
      </c>
      <c r="Q6641" s="143">
        <f t="shared" si="7192"/>
        <v>23560.35</v>
      </c>
      <c r="R6641" s="188">
        <f t="shared" si="7195"/>
        <v>121251.67000000001</v>
      </c>
      <c r="T6641">
        <v>52541.58</v>
      </c>
      <c r="U6641" s="190">
        <f t="shared" si="7196"/>
        <v>2.307727898551966</v>
      </c>
    </row>
    <row r="6642" spans="1:21" x14ac:dyDescent="0.2">
      <c r="A6642" s="178">
        <v>43012</v>
      </c>
      <c r="B6642" s="179">
        <v>0.66666666666666663</v>
      </c>
      <c r="C6642" t="s">
        <v>349</v>
      </c>
      <c r="D6642">
        <v>2.11</v>
      </c>
      <c r="E6642">
        <v>21.71</v>
      </c>
      <c r="F6642">
        <v>43.56</v>
      </c>
      <c r="G6642">
        <v>21.7</v>
      </c>
      <c r="H6642" s="184">
        <f t="shared" ref="H6642:L6642" si="7241">H6618</f>
        <v>0.625</v>
      </c>
      <c r="I6642" s="185">
        <f t="shared" si="7241"/>
        <v>212</v>
      </c>
      <c r="J6642" s="185">
        <f t="shared" si="7241"/>
        <v>213</v>
      </c>
      <c r="K6642" s="185">
        <f t="shared" si="7241"/>
        <v>2842</v>
      </c>
      <c r="L6642" s="185">
        <f t="shared" si="7241"/>
        <v>1380</v>
      </c>
      <c r="M6642" s="147"/>
      <c r="N6642" s="143">
        <f t="shared" si="7194"/>
        <v>447.32</v>
      </c>
      <c r="O6642" s="143">
        <f t="shared" si="7190"/>
        <v>4624.2300000000005</v>
      </c>
      <c r="P6642" s="143">
        <f t="shared" si="7191"/>
        <v>123797.52</v>
      </c>
      <c r="Q6642" s="143">
        <f t="shared" si="7192"/>
        <v>29946</v>
      </c>
      <c r="R6642" s="188">
        <f t="shared" si="7195"/>
        <v>158815.07</v>
      </c>
      <c r="T6642">
        <v>54478.85</v>
      </c>
      <c r="U6642" s="190">
        <f t="shared" si="7196"/>
        <v>2.9151692812898951</v>
      </c>
    </row>
    <row r="6643" spans="1:21" x14ac:dyDescent="0.2">
      <c r="A6643" s="178">
        <v>43012</v>
      </c>
      <c r="B6643" s="179">
        <v>0.70833333333333337</v>
      </c>
      <c r="C6643" t="s">
        <v>349</v>
      </c>
      <c r="D6643">
        <v>2.11</v>
      </c>
      <c r="E6643">
        <v>16.899999999999999</v>
      </c>
      <c r="F6643">
        <v>36.79</v>
      </c>
      <c r="G6643">
        <v>16.899999999999999</v>
      </c>
      <c r="H6643" s="184">
        <f t="shared" ref="H6643:L6643" si="7242">H6619</f>
        <v>0.66666666666666663</v>
      </c>
      <c r="I6643" s="185">
        <f t="shared" si="7242"/>
        <v>191</v>
      </c>
      <c r="J6643" s="185">
        <f t="shared" si="7242"/>
        <v>237</v>
      </c>
      <c r="K6643" s="185">
        <f t="shared" si="7242"/>
        <v>2842</v>
      </c>
      <c r="L6643" s="185">
        <f t="shared" si="7242"/>
        <v>1380</v>
      </c>
      <c r="M6643" s="147"/>
      <c r="N6643" s="143">
        <f t="shared" si="7194"/>
        <v>403.01</v>
      </c>
      <c r="O6643" s="143">
        <f t="shared" si="7190"/>
        <v>4005.2999999999997</v>
      </c>
      <c r="P6643" s="143">
        <f t="shared" si="7191"/>
        <v>104557.18</v>
      </c>
      <c r="Q6643" s="143">
        <f t="shared" si="7192"/>
        <v>23321.999999999996</v>
      </c>
      <c r="R6643" s="188">
        <f t="shared" si="7195"/>
        <v>132287.49</v>
      </c>
      <c r="T6643">
        <v>55516.52</v>
      </c>
      <c r="U6643" s="190">
        <f t="shared" si="7196"/>
        <v>2.3828491050952039</v>
      </c>
    </row>
    <row r="6644" spans="1:21" x14ac:dyDescent="0.2">
      <c r="A6644" s="178">
        <v>43012</v>
      </c>
      <c r="B6644" s="179">
        <v>0.75</v>
      </c>
      <c r="C6644" t="s">
        <v>349</v>
      </c>
      <c r="D6644">
        <v>2.61</v>
      </c>
      <c r="E6644">
        <v>6.18</v>
      </c>
      <c r="F6644">
        <v>12.44</v>
      </c>
      <c r="G6644">
        <v>6.03</v>
      </c>
      <c r="H6644" s="184">
        <f t="shared" ref="H6644:L6644" si="7243">H6620</f>
        <v>0.70833333333333337</v>
      </c>
      <c r="I6644" s="185">
        <f t="shared" si="7243"/>
        <v>218</v>
      </c>
      <c r="J6644" s="185">
        <f t="shared" si="7243"/>
        <v>258</v>
      </c>
      <c r="K6644" s="185">
        <f t="shared" si="7243"/>
        <v>2842</v>
      </c>
      <c r="L6644" s="185">
        <f t="shared" si="7243"/>
        <v>1380</v>
      </c>
      <c r="M6644" s="147"/>
      <c r="N6644" s="143">
        <f t="shared" si="7194"/>
        <v>568.98</v>
      </c>
      <c r="O6644" s="143">
        <f t="shared" si="7190"/>
        <v>1594.4399999999998</v>
      </c>
      <c r="P6644" s="143">
        <f t="shared" si="7191"/>
        <v>35354.479999999996</v>
      </c>
      <c r="Q6644" s="143">
        <f t="shared" si="7192"/>
        <v>8321.4</v>
      </c>
      <c r="R6644" s="188">
        <f t="shared" si="7195"/>
        <v>45839.299999999996</v>
      </c>
      <c r="T6644">
        <v>56070.62</v>
      </c>
      <c r="U6644" s="190">
        <f t="shared" si="7196"/>
        <v>0.81752796740967004</v>
      </c>
    </row>
    <row r="6645" spans="1:21" x14ac:dyDescent="0.2">
      <c r="A6645" s="178">
        <v>43012</v>
      </c>
      <c r="B6645" s="179">
        <v>0.79166666666666663</v>
      </c>
      <c r="C6645" t="s">
        <v>349</v>
      </c>
      <c r="D6645">
        <v>3.5</v>
      </c>
      <c r="E6645">
        <v>3.66</v>
      </c>
      <c r="F6645">
        <v>8.85</v>
      </c>
      <c r="G6645">
        <v>2.99</v>
      </c>
      <c r="H6645" s="184">
        <f t="shared" ref="H6645:L6645" si="7244">H6621</f>
        <v>0.75</v>
      </c>
      <c r="I6645" s="185">
        <f t="shared" si="7244"/>
        <v>240</v>
      </c>
      <c r="J6645" s="185">
        <f t="shared" si="7244"/>
        <v>365</v>
      </c>
      <c r="K6645" s="185">
        <f t="shared" si="7244"/>
        <v>2842</v>
      </c>
      <c r="L6645" s="185">
        <f t="shared" si="7244"/>
        <v>1380</v>
      </c>
      <c r="M6645" s="147"/>
      <c r="N6645" s="143">
        <f t="shared" si="7194"/>
        <v>840</v>
      </c>
      <c r="O6645" s="143">
        <f t="shared" si="7190"/>
        <v>1335.9</v>
      </c>
      <c r="P6645" s="143">
        <f t="shared" si="7191"/>
        <v>25151.7</v>
      </c>
      <c r="Q6645" s="143">
        <f t="shared" si="7192"/>
        <v>4126.2000000000007</v>
      </c>
      <c r="R6645" s="188">
        <f t="shared" si="7195"/>
        <v>31453.800000000003</v>
      </c>
      <c r="T6645">
        <v>55483.73</v>
      </c>
      <c r="U6645" s="190">
        <f t="shared" si="7196"/>
        <v>0.56690132404580584</v>
      </c>
    </row>
    <row r="6646" spans="1:21" x14ac:dyDescent="0.2">
      <c r="A6646" s="178">
        <v>43012</v>
      </c>
      <c r="B6646" s="179">
        <v>0.83333333333333337</v>
      </c>
      <c r="C6646" t="s">
        <v>349</v>
      </c>
      <c r="D6646">
        <v>8.11</v>
      </c>
      <c r="E6646">
        <v>3.16</v>
      </c>
      <c r="F6646">
        <v>8.35</v>
      </c>
      <c r="G6646">
        <v>2.98</v>
      </c>
      <c r="H6646" s="184">
        <f t="shared" ref="H6646:L6646" si="7245">H6622</f>
        <v>0.79166666666666663</v>
      </c>
      <c r="I6646" s="185">
        <f t="shared" si="7245"/>
        <v>320</v>
      </c>
      <c r="J6646" s="185">
        <f t="shared" si="7245"/>
        <v>214</v>
      </c>
      <c r="K6646" s="185">
        <f t="shared" si="7245"/>
        <v>2842</v>
      </c>
      <c r="L6646" s="185">
        <f t="shared" si="7245"/>
        <v>1426</v>
      </c>
      <c r="M6646" s="147"/>
      <c r="N6646" s="143">
        <f t="shared" si="7194"/>
        <v>2595.1999999999998</v>
      </c>
      <c r="O6646" s="143">
        <f t="shared" si="7190"/>
        <v>676.24</v>
      </c>
      <c r="P6646" s="143">
        <f t="shared" si="7191"/>
        <v>23730.7</v>
      </c>
      <c r="Q6646" s="143">
        <f t="shared" si="7192"/>
        <v>4249.4799999999996</v>
      </c>
      <c r="R6646" s="188">
        <f t="shared" si="7195"/>
        <v>31251.62</v>
      </c>
      <c r="T6646">
        <v>53390.82</v>
      </c>
      <c r="U6646" s="190">
        <f t="shared" si="7196"/>
        <v>0.58533695492970517</v>
      </c>
    </row>
    <row r="6647" spans="1:21" x14ac:dyDescent="0.2">
      <c r="A6647" s="178">
        <v>43012</v>
      </c>
      <c r="B6647" s="179">
        <v>0.875</v>
      </c>
      <c r="C6647" t="s">
        <v>349</v>
      </c>
      <c r="D6647">
        <v>9.11</v>
      </c>
      <c r="E6647">
        <v>1.42</v>
      </c>
      <c r="F6647">
        <v>6.74</v>
      </c>
      <c r="G6647">
        <v>1.42</v>
      </c>
      <c r="H6647" s="184">
        <f t="shared" ref="H6647:L6647" si="7246">H6623</f>
        <v>0.83333333333333337</v>
      </c>
      <c r="I6647" s="185">
        <f t="shared" si="7246"/>
        <v>322</v>
      </c>
      <c r="J6647" s="185">
        <f t="shared" si="7246"/>
        <v>178</v>
      </c>
      <c r="K6647" s="185">
        <f t="shared" si="7246"/>
        <v>2842</v>
      </c>
      <c r="L6647" s="185">
        <f t="shared" si="7246"/>
        <v>1426</v>
      </c>
      <c r="M6647" s="147"/>
      <c r="N6647" s="143">
        <f t="shared" si="7194"/>
        <v>2933.4199999999996</v>
      </c>
      <c r="O6647" s="143">
        <f t="shared" si="7190"/>
        <v>252.76</v>
      </c>
      <c r="P6647" s="143">
        <f t="shared" si="7191"/>
        <v>19155.080000000002</v>
      </c>
      <c r="Q6647" s="143">
        <f t="shared" si="7192"/>
        <v>2024.9199999999998</v>
      </c>
      <c r="R6647" s="188">
        <f t="shared" si="7195"/>
        <v>24366.18</v>
      </c>
      <c r="T6647">
        <v>52252.88</v>
      </c>
      <c r="U6647" s="190">
        <f t="shared" si="7196"/>
        <v>0.46631267022985146</v>
      </c>
    </row>
    <row r="6648" spans="1:21" x14ac:dyDescent="0.2">
      <c r="A6648" s="178">
        <v>43012</v>
      </c>
      <c r="B6648" s="179">
        <v>0.91666666666666663</v>
      </c>
      <c r="C6648" t="s">
        <v>349</v>
      </c>
      <c r="D6648">
        <v>8.25</v>
      </c>
      <c r="E6648">
        <v>4.2699999999999996</v>
      </c>
      <c r="F6648">
        <v>5.52</v>
      </c>
      <c r="G6648">
        <v>4.2699999999999996</v>
      </c>
      <c r="H6648" s="184">
        <f t="shared" ref="H6648:L6648" si="7247">H6624</f>
        <v>0.875</v>
      </c>
      <c r="I6648" s="185">
        <f t="shared" si="7247"/>
        <v>337</v>
      </c>
      <c r="J6648" s="185">
        <f t="shared" si="7247"/>
        <v>173</v>
      </c>
      <c r="K6648" s="185">
        <f t="shared" si="7247"/>
        <v>2842</v>
      </c>
      <c r="L6648" s="185">
        <f t="shared" si="7247"/>
        <v>1426</v>
      </c>
      <c r="M6648" s="147"/>
      <c r="N6648" s="143">
        <f t="shared" si="7194"/>
        <v>2780.25</v>
      </c>
      <c r="O6648" s="143">
        <f t="shared" si="7190"/>
        <v>738.70999999999992</v>
      </c>
      <c r="P6648" s="143">
        <f t="shared" si="7191"/>
        <v>15687.839999999998</v>
      </c>
      <c r="Q6648" s="143">
        <f t="shared" si="7192"/>
        <v>6089.0199999999995</v>
      </c>
      <c r="R6648" s="188">
        <f t="shared" si="7195"/>
        <v>25295.82</v>
      </c>
      <c r="T6648">
        <v>50867</v>
      </c>
      <c r="U6648" s="190">
        <f t="shared" si="7196"/>
        <v>0.4972933335954548</v>
      </c>
    </row>
    <row r="6649" spans="1:21" x14ac:dyDescent="0.2">
      <c r="A6649" s="178">
        <v>43012</v>
      </c>
      <c r="B6649" s="179">
        <v>0.95833333333333337</v>
      </c>
      <c r="C6649" t="s">
        <v>349</v>
      </c>
      <c r="D6649">
        <v>12</v>
      </c>
      <c r="E6649">
        <v>11.36</v>
      </c>
      <c r="F6649">
        <v>5.36</v>
      </c>
      <c r="G6649">
        <v>0.97</v>
      </c>
      <c r="H6649" s="184">
        <f t="shared" ref="H6649:L6649" si="7248">H6625</f>
        <v>0.91666666666666663</v>
      </c>
      <c r="I6649" s="185">
        <f t="shared" si="7248"/>
        <v>394</v>
      </c>
      <c r="J6649" s="185">
        <f t="shared" si="7248"/>
        <v>194</v>
      </c>
      <c r="K6649" s="185">
        <f t="shared" si="7248"/>
        <v>2842</v>
      </c>
      <c r="L6649" s="185">
        <f t="shared" si="7248"/>
        <v>1426</v>
      </c>
      <c r="M6649" s="147"/>
      <c r="N6649" s="143">
        <f t="shared" si="7194"/>
        <v>4728</v>
      </c>
      <c r="O6649" s="143">
        <f t="shared" si="7190"/>
        <v>2203.8399999999997</v>
      </c>
      <c r="P6649" s="143">
        <f t="shared" si="7191"/>
        <v>15233.12</v>
      </c>
      <c r="Q6649" s="143">
        <f t="shared" si="7192"/>
        <v>1383.22</v>
      </c>
      <c r="R6649" s="188">
        <f t="shared" si="7195"/>
        <v>23548.18</v>
      </c>
      <c r="T6649">
        <v>48152.19</v>
      </c>
      <c r="U6649" s="190">
        <f t="shared" si="7196"/>
        <v>0.48903653187944307</v>
      </c>
    </row>
    <row r="6650" spans="1:21" x14ac:dyDescent="0.2">
      <c r="A6650" s="178">
        <v>43012</v>
      </c>
      <c r="B6650" s="180">
        <v>1</v>
      </c>
      <c r="C6650" t="s">
        <v>349</v>
      </c>
      <c r="D6650">
        <v>11.78</v>
      </c>
      <c r="E6650">
        <v>10.210000000000001</v>
      </c>
      <c r="F6650">
        <v>6.99</v>
      </c>
      <c r="G6650">
        <v>0.5</v>
      </c>
      <c r="H6650" s="184">
        <f t="shared" ref="H6650:L6650" si="7249">H6626</f>
        <v>0.95833333333333337</v>
      </c>
      <c r="I6650" s="185">
        <f t="shared" si="7249"/>
        <v>389</v>
      </c>
      <c r="J6650" s="185">
        <f t="shared" si="7249"/>
        <v>265</v>
      </c>
      <c r="K6650" s="185">
        <f t="shared" si="7249"/>
        <v>2985</v>
      </c>
      <c r="L6650" s="185">
        <f t="shared" si="7249"/>
        <v>1111</v>
      </c>
      <c r="M6650" s="147"/>
      <c r="N6650" s="143">
        <f t="shared" si="7194"/>
        <v>4582.42</v>
      </c>
      <c r="O6650" s="143">
        <f t="shared" si="7190"/>
        <v>2705.65</v>
      </c>
      <c r="P6650" s="143">
        <f t="shared" si="7191"/>
        <v>20865.150000000001</v>
      </c>
      <c r="Q6650" s="143">
        <f t="shared" si="7192"/>
        <v>555.5</v>
      </c>
      <c r="R6650" s="188">
        <f t="shared" si="7195"/>
        <v>28708.720000000001</v>
      </c>
      <c r="T6650">
        <v>44419.85</v>
      </c>
      <c r="U6650" s="190">
        <f t="shared" si="7196"/>
        <v>0.64630384839210397</v>
      </c>
    </row>
    <row r="6651" spans="1:21" x14ac:dyDescent="0.2">
      <c r="A6651" s="178">
        <v>43013</v>
      </c>
      <c r="B6651" s="179">
        <v>4.1666666666666664E-2</v>
      </c>
      <c r="C6651" t="s">
        <v>349</v>
      </c>
      <c r="D6651">
        <v>2.61</v>
      </c>
      <c r="E6651">
        <v>2.61</v>
      </c>
      <c r="F6651">
        <v>2.95</v>
      </c>
      <c r="G6651">
        <v>0.45</v>
      </c>
      <c r="H6651" s="184">
        <f t="shared" ref="H6651:L6651" si="7250">H6627</f>
        <v>1</v>
      </c>
      <c r="I6651" s="185">
        <f t="shared" si="7250"/>
        <v>362</v>
      </c>
      <c r="J6651" s="185">
        <f t="shared" si="7250"/>
        <v>243</v>
      </c>
      <c r="K6651" s="185">
        <f t="shared" si="7250"/>
        <v>2985</v>
      </c>
      <c r="L6651" s="185">
        <f t="shared" si="7250"/>
        <v>1111</v>
      </c>
      <c r="M6651" s="147"/>
      <c r="N6651" s="143">
        <f t="shared" si="7194"/>
        <v>944.81999999999994</v>
      </c>
      <c r="O6651" s="143">
        <f t="shared" si="7190"/>
        <v>634.23</v>
      </c>
      <c r="P6651" s="143">
        <f t="shared" si="7191"/>
        <v>8805.75</v>
      </c>
      <c r="Q6651" s="143">
        <f t="shared" si="7192"/>
        <v>499.95</v>
      </c>
      <c r="R6651" s="188">
        <f t="shared" si="7195"/>
        <v>10884.75</v>
      </c>
      <c r="T6651">
        <v>40647.97</v>
      </c>
      <c r="U6651" s="190">
        <f t="shared" si="7196"/>
        <v>0.26778090025159929</v>
      </c>
    </row>
    <row r="6652" spans="1:21" x14ac:dyDescent="0.2">
      <c r="A6652" s="178">
        <v>43013</v>
      </c>
      <c r="B6652" s="179">
        <v>8.3333333333333329E-2</v>
      </c>
      <c r="C6652" t="s">
        <v>349</v>
      </c>
      <c r="D6652">
        <v>2</v>
      </c>
      <c r="E6652">
        <v>1</v>
      </c>
      <c r="F6652">
        <v>2.95</v>
      </c>
      <c r="G6652">
        <v>0.45</v>
      </c>
      <c r="H6652" s="184">
        <f t="shared" ref="H6652:L6652" si="7251">H6628</f>
        <v>4.1666666666666664E-2</v>
      </c>
      <c r="I6652" s="185">
        <f t="shared" si="7251"/>
        <v>294</v>
      </c>
      <c r="J6652" s="185">
        <f t="shared" si="7251"/>
        <v>212</v>
      </c>
      <c r="K6652" s="185">
        <f t="shared" si="7251"/>
        <v>2985</v>
      </c>
      <c r="L6652" s="185">
        <f t="shared" si="7251"/>
        <v>1111</v>
      </c>
      <c r="M6652" s="147"/>
      <c r="N6652" s="143">
        <f t="shared" si="7194"/>
        <v>588</v>
      </c>
      <c r="O6652" s="143">
        <f t="shared" si="7190"/>
        <v>212</v>
      </c>
      <c r="P6652" s="143">
        <f t="shared" si="7191"/>
        <v>8805.75</v>
      </c>
      <c r="Q6652" s="143">
        <f t="shared" si="7192"/>
        <v>499.95</v>
      </c>
      <c r="R6652" s="188">
        <f t="shared" si="7195"/>
        <v>10105.700000000001</v>
      </c>
      <c r="T6652">
        <v>37754.629999999997</v>
      </c>
      <c r="U6652" s="190">
        <f t="shared" si="7196"/>
        <v>0.26766783305782632</v>
      </c>
    </row>
    <row r="6653" spans="1:21" x14ac:dyDescent="0.2">
      <c r="A6653" s="178">
        <v>43013</v>
      </c>
      <c r="B6653" s="179">
        <v>0.125</v>
      </c>
      <c r="C6653" t="s">
        <v>349</v>
      </c>
      <c r="D6653">
        <v>2</v>
      </c>
      <c r="E6653">
        <v>1</v>
      </c>
      <c r="F6653">
        <v>2.81</v>
      </c>
      <c r="G6653">
        <v>1.75</v>
      </c>
      <c r="H6653" s="184">
        <f t="shared" ref="H6653:L6653" si="7252">H6629</f>
        <v>8.3333333333333329E-2</v>
      </c>
      <c r="I6653" s="185">
        <f t="shared" si="7252"/>
        <v>236</v>
      </c>
      <c r="J6653" s="185">
        <f t="shared" si="7252"/>
        <v>179</v>
      </c>
      <c r="K6653" s="185">
        <f t="shared" si="7252"/>
        <v>2985</v>
      </c>
      <c r="L6653" s="185">
        <f t="shared" si="7252"/>
        <v>1111</v>
      </c>
      <c r="M6653" s="147"/>
      <c r="N6653" s="143">
        <f t="shared" si="7194"/>
        <v>472</v>
      </c>
      <c r="O6653" s="143">
        <f t="shared" si="7190"/>
        <v>179</v>
      </c>
      <c r="P6653" s="143">
        <f t="shared" si="7191"/>
        <v>8387.85</v>
      </c>
      <c r="Q6653" s="143">
        <f t="shared" si="7192"/>
        <v>1944.25</v>
      </c>
      <c r="R6653" s="188">
        <f t="shared" si="7195"/>
        <v>10983.1</v>
      </c>
      <c r="T6653">
        <v>35777.43</v>
      </c>
      <c r="U6653" s="190">
        <f t="shared" si="7196"/>
        <v>0.30698403993802797</v>
      </c>
    </row>
    <row r="6654" spans="1:21" x14ac:dyDescent="0.2">
      <c r="A6654" s="178">
        <v>43013</v>
      </c>
      <c r="B6654" s="179">
        <v>0.16666666666666666</v>
      </c>
      <c r="C6654" t="s">
        <v>349</v>
      </c>
      <c r="D6654">
        <v>2</v>
      </c>
      <c r="E6654">
        <v>1</v>
      </c>
      <c r="F6654">
        <v>2.81</v>
      </c>
      <c r="G6654">
        <v>1.75</v>
      </c>
      <c r="H6654" s="184">
        <f t="shared" ref="H6654:L6654" si="7253">H6630</f>
        <v>0.125</v>
      </c>
      <c r="I6654" s="185">
        <f t="shared" si="7253"/>
        <v>201</v>
      </c>
      <c r="J6654" s="185">
        <f t="shared" si="7253"/>
        <v>205</v>
      </c>
      <c r="K6654" s="185">
        <f t="shared" si="7253"/>
        <v>2985</v>
      </c>
      <c r="L6654" s="185">
        <f t="shared" si="7253"/>
        <v>1717</v>
      </c>
      <c r="M6654" s="147"/>
      <c r="N6654" s="143">
        <f t="shared" si="7194"/>
        <v>402</v>
      </c>
      <c r="O6654" s="143">
        <f t="shared" si="7190"/>
        <v>205</v>
      </c>
      <c r="P6654" s="143">
        <f t="shared" si="7191"/>
        <v>8387.85</v>
      </c>
      <c r="Q6654" s="143">
        <f t="shared" si="7192"/>
        <v>3004.75</v>
      </c>
      <c r="R6654" s="188">
        <f t="shared" si="7195"/>
        <v>11999.6</v>
      </c>
      <c r="T6654">
        <v>34507.69</v>
      </c>
      <c r="U6654" s="190">
        <f t="shared" si="7196"/>
        <v>0.34773698268414954</v>
      </c>
    </row>
    <row r="6655" spans="1:21" x14ac:dyDescent="0.2">
      <c r="A6655" s="178">
        <v>43013</v>
      </c>
      <c r="B6655" s="179">
        <v>0.20833333333333334</v>
      </c>
      <c r="C6655" t="s">
        <v>349</v>
      </c>
      <c r="D6655">
        <v>2</v>
      </c>
      <c r="E6655">
        <v>2.2000000000000002</v>
      </c>
      <c r="F6655">
        <v>2.81</v>
      </c>
      <c r="G6655">
        <v>1.81</v>
      </c>
      <c r="H6655" s="184">
        <f t="shared" ref="H6655:L6655" si="7254">H6631</f>
        <v>0.16666666666666666</v>
      </c>
      <c r="I6655" s="185">
        <f t="shared" si="7254"/>
        <v>185</v>
      </c>
      <c r="J6655" s="185">
        <f t="shared" si="7254"/>
        <v>205</v>
      </c>
      <c r="K6655" s="185">
        <f t="shared" si="7254"/>
        <v>2985</v>
      </c>
      <c r="L6655" s="185">
        <f t="shared" si="7254"/>
        <v>1717</v>
      </c>
      <c r="M6655" s="147"/>
      <c r="N6655" s="143">
        <f t="shared" si="7194"/>
        <v>370</v>
      </c>
      <c r="O6655" s="143">
        <f t="shared" si="7190"/>
        <v>451.00000000000006</v>
      </c>
      <c r="P6655" s="143">
        <f t="shared" si="7191"/>
        <v>8387.85</v>
      </c>
      <c r="Q6655" s="143">
        <f t="shared" si="7192"/>
        <v>3107.77</v>
      </c>
      <c r="R6655" s="188">
        <f t="shared" si="7195"/>
        <v>12316.62</v>
      </c>
      <c r="T6655">
        <v>33688.870000000003</v>
      </c>
      <c r="U6655" s="190">
        <f t="shared" si="7196"/>
        <v>0.36559908361426191</v>
      </c>
    </row>
    <row r="6656" spans="1:21" x14ac:dyDescent="0.2">
      <c r="A6656" s="178">
        <v>43013</v>
      </c>
      <c r="B6656" s="179">
        <v>0.25</v>
      </c>
      <c r="C6656" t="s">
        <v>349</v>
      </c>
      <c r="D6656">
        <v>3</v>
      </c>
      <c r="E6656">
        <v>2.95</v>
      </c>
      <c r="F6656">
        <v>2.95</v>
      </c>
      <c r="G6656">
        <v>1.75</v>
      </c>
      <c r="H6656" s="184">
        <f t="shared" ref="H6656:L6656" si="7255">H6632</f>
        <v>0.20833333333333334</v>
      </c>
      <c r="I6656" s="185">
        <f t="shared" si="7255"/>
        <v>207</v>
      </c>
      <c r="J6656" s="185">
        <f t="shared" si="7255"/>
        <v>283</v>
      </c>
      <c r="K6656" s="185">
        <f t="shared" si="7255"/>
        <v>2985</v>
      </c>
      <c r="L6656" s="185">
        <f t="shared" si="7255"/>
        <v>1717</v>
      </c>
      <c r="M6656" s="147"/>
      <c r="N6656" s="143">
        <f t="shared" si="7194"/>
        <v>621</v>
      </c>
      <c r="O6656" s="143">
        <f t="shared" si="7190"/>
        <v>834.85</v>
      </c>
      <c r="P6656" s="143">
        <f t="shared" si="7191"/>
        <v>8805.75</v>
      </c>
      <c r="Q6656" s="143">
        <f t="shared" si="7192"/>
        <v>3004.75</v>
      </c>
      <c r="R6656" s="188">
        <f t="shared" si="7195"/>
        <v>13266.35</v>
      </c>
      <c r="T6656">
        <v>33753.480000000003</v>
      </c>
      <c r="U6656" s="190">
        <f t="shared" si="7196"/>
        <v>0.3930365106057212</v>
      </c>
    </row>
    <row r="6657" spans="1:21" x14ac:dyDescent="0.2">
      <c r="A6657" s="178">
        <v>43013</v>
      </c>
      <c r="B6657" s="179">
        <v>0.29166666666666669</v>
      </c>
      <c r="C6657" t="s">
        <v>349</v>
      </c>
      <c r="D6657">
        <v>4.33</v>
      </c>
      <c r="E6657">
        <v>9.11</v>
      </c>
      <c r="F6657">
        <v>6.5</v>
      </c>
      <c r="G6657">
        <v>5</v>
      </c>
      <c r="H6657" s="184">
        <f t="shared" ref="H6657:L6657" si="7256">H6633</f>
        <v>0.25</v>
      </c>
      <c r="I6657" s="185">
        <f t="shared" si="7256"/>
        <v>327</v>
      </c>
      <c r="J6657" s="185">
        <f t="shared" si="7256"/>
        <v>438</v>
      </c>
      <c r="K6657" s="185">
        <f t="shared" si="7256"/>
        <v>2985</v>
      </c>
      <c r="L6657" s="185">
        <f t="shared" si="7256"/>
        <v>1717</v>
      </c>
      <c r="M6657" s="147"/>
      <c r="N6657" s="143">
        <f t="shared" si="7194"/>
        <v>1415.91</v>
      </c>
      <c r="O6657" s="143">
        <f t="shared" si="7190"/>
        <v>3990.18</v>
      </c>
      <c r="P6657" s="143">
        <f t="shared" si="7191"/>
        <v>19402.5</v>
      </c>
      <c r="Q6657" s="143">
        <f t="shared" si="7192"/>
        <v>8585</v>
      </c>
      <c r="R6657" s="188">
        <f t="shared" si="7195"/>
        <v>33393.589999999997</v>
      </c>
      <c r="T6657">
        <v>35298.120000000003</v>
      </c>
      <c r="U6657" s="190">
        <f t="shared" si="7196"/>
        <v>0.94604443522771164</v>
      </c>
    </row>
    <row r="6658" spans="1:21" x14ac:dyDescent="0.2">
      <c r="A6658" s="178">
        <v>43013</v>
      </c>
      <c r="B6658" s="179">
        <v>0.33333333333333331</v>
      </c>
      <c r="C6658" t="s">
        <v>349</v>
      </c>
      <c r="D6658">
        <v>4</v>
      </c>
      <c r="E6658">
        <v>5.74</v>
      </c>
      <c r="F6658">
        <v>6.12</v>
      </c>
      <c r="G6658">
        <v>5</v>
      </c>
      <c r="H6658" s="184">
        <f t="shared" ref="H6658:L6658" si="7257">H6634</f>
        <v>0.29166666666666669</v>
      </c>
      <c r="I6658" s="185">
        <f t="shared" si="7257"/>
        <v>249</v>
      </c>
      <c r="J6658" s="185">
        <f t="shared" si="7257"/>
        <v>556</v>
      </c>
      <c r="K6658" s="185">
        <f t="shared" si="7257"/>
        <v>2872</v>
      </c>
      <c r="L6658" s="185">
        <f t="shared" si="7257"/>
        <v>2219</v>
      </c>
      <c r="M6658" s="147"/>
      <c r="N6658" s="143">
        <f t="shared" si="7194"/>
        <v>996</v>
      </c>
      <c r="O6658" s="143">
        <f t="shared" si="7190"/>
        <v>3191.44</v>
      </c>
      <c r="P6658" s="143">
        <f t="shared" si="7191"/>
        <v>17576.64</v>
      </c>
      <c r="Q6658" s="143">
        <f t="shared" si="7192"/>
        <v>11095</v>
      </c>
      <c r="R6658" s="188">
        <f t="shared" si="7195"/>
        <v>32859.08</v>
      </c>
      <c r="T6658">
        <v>38379.31</v>
      </c>
      <c r="U6658" s="190">
        <f t="shared" si="7196"/>
        <v>0.85616651263402088</v>
      </c>
    </row>
    <row r="6659" spans="1:21" x14ac:dyDescent="0.2">
      <c r="A6659" s="178">
        <v>43013</v>
      </c>
      <c r="B6659" s="179">
        <v>0.375</v>
      </c>
      <c r="C6659" t="s">
        <v>349</v>
      </c>
      <c r="D6659">
        <v>3.23</v>
      </c>
      <c r="E6659">
        <v>6</v>
      </c>
      <c r="F6659">
        <v>6.5</v>
      </c>
      <c r="G6659">
        <v>6.29</v>
      </c>
      <c r="H6659" s="184">
        <f t="shared" ref="H6659:L6659" si="7258">H6635</f>
        <v>0.33333333333333331</v>
      </c>
      <c r="I6659" s="185">
        <f t="shared" si="7258"/>
        <v>256</v>
      </c>
      <c r="J6659" s="185">
        <f t="shared" si="7258"/>
        <v>306</v>
      </c>
      <c r="K6659" s="185">
        <f t="shared" si="7258"/>
        <v>2872</v>
      </c>
      <c r="L6659" s="185">
        <f t="shared" si="7258"/>
        <v>2219</v>
      </c>
      <c r="M6659" s="147"/>
      <c r="N6659" s="143">
        <f t="shared" si="7194"/>
        <v>826.88</v>
      </c>
      <c r="O6659" s="143">
        <f t="shared" si="7190"/>
        <v>1836</v>
      </c>
      <c r="P6659" s="143">
        <f t="shared" si="7191"/>
        <v>18668</v>
      </c>
      <c r="Q6659" s="143">
        <f t="shared" si="7192"/>
        <v>13957.51</v>
      </c>
      <c r="R6659" s="188">
        <f t="shared" si="7195"/>
        <v>35288.39</v>
      </c>
      <c r="T6659">
        <v>39373.120000000003</v>
      </c>
      <c r="U6659" s="190">
        <f t="shared" si="7196"/>
        <v>0.89625587202639767</v>
      </c>
    </row>
    <row r="6660" spans="1:21" x14ac:dyDescent="0.2">
      <c r="A6660" s="178">
        <v>43013</v>
      </c>
      <c r="B6660" s="179">
        <v>0.41666666666666669</v>
      </c>
      <c r="C6660" t="s">
        <v>349</v>
      </c>
      <c r="D6660">
        <v>9</v>
      </c>
      <c r="E6660">
        <v>5.51</v>
      </c>
      <c r="F6660">
        <v>5.71</v>
      </c>
      <c r="G6660">
        <v>5.5</v>
      </c>
      <c r="H6660" s="184">
        <f t="shared" ref="H6660:L6660" si="7259">H6636</f>
        <v>0.375</v>
      </c>
      <c r="I6660" s="185">
        <f t="shared" si="7259"/>
        <v>156</v>
      </c>
      <c r="J6660" s="185">
        <f t="shared" si="7259"/>
        <v>343</v>
      </c>
      <c r="K6660" s="185">
        <f t="shared" si="7259"/>
        <v>2872</v>
      </c>
      <c r="L6660" s="185">
        <f t="shared" si="7259"/>
        <v>2219</v>
      </c>
      <c r="M6660" s="147"/>
      <c r="N6660" s="143">
        <f t="shared" si="7194"/>
        <v>1404</v>
      </c>
      <c r="O6660" s="143">
        <f t="shared" ref="O6660:O6723" si="7260">E6660*J6660</f>
        <v>1889.9299999999998</v>
      </c>
      <c r="P6660" s="143">
        <f t="shared" ref="P6660:P6723" si="7261">F6660*K6660</f>
        <v>16399.12</v>
      </c>
      <c r="Q6660" s="143">
        <f t="shared" ref="Q6660:Q6723" si="7262">G6660*L6660</f>
        <v>12204.5</v>
      </c>
      <c r="R6660" s="188">
        <f t="shared" si="7195"/>
        <v>31897.55</v>
      </c>
      <c r="T6660">
        <v>39905.839999999997</v>
      </c>
      <c r="U6660" s="190">
        <f t="shared" si="7196"/>
        <v>0.79932035010414526</v>
      </c>
    </row>
    <row r="6661" spans="1:21" x14ac:dyDescent="0.2">
      <c r="A6661" s="178">
        <v>43013</v>
      </c>
      <c r="B6661" s="179">
        <v>0.45833333333333331</v>
      </c>
      <c r="C6661" t="s">
        <v>349</v>
      </c>
      <c r="D6661">
        <v>2.61</v>
      </c>
      <c r="E6661">
        <v>5.37</v>
      </c>
      <c r="F6661">
        <v>6.49</v>
      </c>
      <c r="G6661">
        <v>4.5</v>
      </c>
      <c r="H6661" s="184">
        <f t="shared" ref="H6661:L6661" si="7263">H6637</f>
        <v>0.41666666666666669</v>
      </c>
      <c r="I6661" s="185">
        <f t="shared" si="7263"/>
        <v>196</v>
      </c>
      <c r="J6661" s="185">
        <f t="shared" si="7263"/>
        <v>315</v>
      </c>
      <c r="K6661" s="185">
        <f t="shared" si="7263"/>
        <v>2872</v>
      </c>
      <c r="L6661" s="185">
        <f t="shared" si="7263"/>
        <v>2219</v>
      </c>
      <c r="M6661" s="147"/>
      <c r="N6661" s="143">
        <f t="shared" ref="N6661:N6724" si="7264">D6661*I6661</f>
        <v>511.56</v>
      </c>
      <c r="O6661" s="143">
        <f t="shared" si="7260"/>
        <v>1691.55</v>
      </c>
      <c r="P6661" s="143">
        <f t="shared" si="7261"/>
        <v>18639.28</v>
      </c>
      <c r="Q6661" s="143">
        <f t="shared" si="7262"/>
        <v>9985.5</v>
      </c>
      <c r="R6661" s="188">
        <f t="shared" ref="R6661:R6724" si="7265">SUM(N6661:Q6661)</f>
        <v>30827.89</v>
      </c>
      <c r="T6661">
        <v>42244.5</v>
      </c>
      <c r="U6661" s="190">
        <f t="shared" ref="U6661:U6724" si="7266">R6661/T6661</f>
        <v>0.72974919812046535</v>
      </c>
    </row>
    <row r="6662" spans="1:21" x14ac:dyDescent="0.2">
      <c r="A6662" s="178">
        <v>43013</v>
      </c>
      <c r="B6662" s="179">
        <v>0.5</v>
      </c>
      <c r="C6662" t="s">
        <v>349</v>
      </c>
      <c r="D6662">
        <v>2.21</v>
      </c>
      <c r="E6662">
        <v>4.58</v>
      </c>
      <c r="F6662">
        <v>5.5</v>
      </c>
      <c r="G6662">
        <v>5.5</v>
      </c>
      <c r="H6662" s="184">
        <f t="shared" ref="H6662:L6662" si="7267">H6638</f>
        <v>0.45833333333333331</v>
      </c>
      <c r="I6662" s="185">
        <f t="shared" si="7267"/>
        <v>226</v>
      </c>
      <c r="J6662" s="185">
        <f t="shared" si="7267"/>
        <v>326</v>
      </c>
      <c r="K6662" s="185">
        <f t="shared" si="7267"/>
        <v>2842</v>
      </c>
      <c r="L6662" s="185">
        <f t="shared" si="7267"/>
        <v>1635</v>
      </c>
      <c r="M6662" s="147"/>
      <c r="N6662" s="143">
        <f t="shared" si="7264"/>
        <v>499.46</v>
      </c>
      <c r="O6662" s="143">
        <f t="shared" si="7260"/>
        <v>1493.08</v>
      </c>
      <c r="P6662" s="143">
        <f t="shared" si="7261"/>
        <v>15631</v>
      </c>
      <c r="Q6662" s="143">
        <f t="shared" si="7262"/>
        <v>8992.5</v>
      </c>
      <c r="R6662" s="188">
        <f t="shared" si="7265"/>
        <v>26616.04</v>
      </c>
      <c r="T6662">
        <v>45125.06</v>
      </c>
      <c r="U6662" s="190">
        <f t="shared" si="7266"/>
        <v>0.58982835701492697</v>
      </c>
    </row>
    <row r="6663" spans="1:21" x14ac:dyDescent="0.2">
      <c r="A6663" s="178">
        <v>43013</v>
      </c>
      <c r="B6663" s="179">
        <v>0.54166666666666663</v>
      </c>
      <c r="C6663" t="s">
        <v>349</v>
      </c>
      <c r="D6663">
        <v>2</v>
      </c>
      <c r="E6663">
        <v>4.92</v>
      </c>
      <c r="F6663">
        <v>5.17</v>
      </c>
      <c r="G6663">
        <v>6.38</v>
      </c>
      <c r="H6663" s="184">
        <f t="shared" ref="H6663:L6663" si="7268">H6639</f>
        <v>0.5</v>
      </c>
      <c r="I6663" s="185">
        <f t="shared" si="7268"/>
        <v>222</v>
      </c>
      <c r="J6663" s="185">
        <f t="shared" si="7268"/>
        <v>319</v>
      </c>
      <c r="K6663" s="185">
        <f t="shared" si="7268"/>
        <v>2842</v>
      </c>
      <c r="L6663" s="185">
        <f t="shared" si="7268"/>
        <v>1635</v>
      </c>
      <c r="M6663" s="147"/>
      <c r="N6663" s="143">
        <f t="shared" si="7264"/>
        <v>444</v>
      </c>
      <c r="O6663" s="143">
        <f t="shared" si="7260"/>
        <v>1569.48</v>
      </c>
      <c r="P6663" s="143">
        <f t="shared" si="7261"/>
        <v>14693.14</v>
      </c>
      <c r="Q6663" s="143">
        <f t="shared" si="7262"/>
        <v>10431.299999999999</v>
      </c>
      <c r="R6663" s="188">
        <f t="shared" si="7265"/>
        <v>27137.919999999998</v>
      </c>
      <c r="T6663">
        <v>47832.08</v>
      </c>
      <c r="U6663" s="190">
        <f t="shared" si="7266"/>
        <v>0.5673581412307388</v>
      </c>
    </row>
    <row r="6664" spans="1:21" x14ac:dyDescent="0.2">
      <c r="A6664" s="178">
        <v>43013</v>
      </c>
      <c r="B6664" s="179">
        <v>0.58333333333333337</v>
      </c>
      <c r="C6664" t="s">
        <v>349</v>
      </c>
      <c r="D6664">
        <v>2.11</v>
      </c>
      <c r="E6664">
        <v>13.91</v>
      </c>
      <c r="F6664">
        <v>17.97</v>
      </c>
      <c r="G6664">
        <v>17.97</v>
      </c>
      <c r="H6664" s="184">
        <f t="shared" ref="H6664:L6664" si="7269">H6640</f>
        <v>0.54166666666666663</v>
      </c>
      <c r="I6664" s="185">
        <f t="shared" si="7269"/>
        <v>195</v>
      </c>
      <c r="J6664" s="185">
        <f t="shared" si="7269"/>
        <v>299</v>
      </c>
      <c r="K6664" s="185">
        <f t="shared" si="7269"/>
        <v>2842</v>
      </c>
      <c r="L6664" s="185">
        <f t="shared" si="7269"/>
        <v>1635</v>
      </c>
      <c r="M6664" s="147"/>
      <c r="N6664" s="143">
        <f t="shared" si="7264"/>
        <v>411.45</v>
      </c>
      <c r="O6664" s="143">
        <f t="shared" si="7260"/>
        <v>4159.09</v>
      </c>
      <c r="P6664" s="143">
        <f t="shared" si="7261"/>
        <v>51070.74</v>
      </c>
      <c r="Q6664" s="143">
        <f t="shared" si="7262"/>
        <v>29380.949999999997</v>
      </c>
      <c r="R6664" s="188">
        <f t="shared" si="7265"/>
        <v>85022.23</v>
      </c>
      <c r="T6664">
        <v>50192.98</v>
      </c>
      <c r="U6664" s="190">
        <f t="shared" si="7266"/>
        <v>1.6939067973250441</v>
      </c>
    </row>
    <row r="6665" spans="1:21" x14ac:dyDescent="0.2">
      <c r="A6665" s="178">
        <v>43013</v>
      </c>
      <c r="B6665" s="179">
        <v>0.625</v>
      </c>
      <c r="C6665" t="s">
        <v>349</v>
      </c>
      <c r="D6665">
        <v>2.11</v>
      </c>
      <c r="E6665">
        <v>18.68</v>
      </c>
      <c r="F6665">
        <v>28.87</v>
      </c>
      <c r="G6665">
        <v>9.3699999999999992</v>
      </c>
      <c r="H6665" s="184">
        <f t="shared" ref="H6665:L6665" si="7270">H6641</f>
        <v>0.58333333333333337</v>
      </c>
      <c r="I6665" s="185">
        <f t="shared" si="7270"/>
        <v>205</v>
      </c>
      <c r="J6665" s="185">
        <f t="shared" si="7270"/>
        <v>237</v>
      </c>
      <c r="K6665" s="185">
        <f t="shared" si="7270"/>
        <v>2842</v>
      </c>
      <c r="L6665" s="185">
        <f t="shared" si="7270"/>
        <v>1635</v>
      </c>
      <c r="M6665" s="147"/>
      <c r="N6665" s="143">
        <f t="shared" si="7264"/>
        <v>432.54999999999995</v>
      </c>
      <c r="O6665" s="143">
        <f t="shared" si="7260"/>
        <v>4427.16</v>
      </c>
      <c r="P6665" s="143">
        <f t="shared" si="7261"/>
        <v>82048.540000000008</v>
      </c>
      <c r="Q6665" s="143">
        <f t="shared" si="7262"/>
        <v>15319.949999999999</v>
      </c>
      <c r="R6665" s="188">
        <f t="shared" si="7265"/>
        <v>102228.20000000001</v>
      </c>
      <c r="T6665">
        <v>52538.080000000002</v>
      </c>
      <c r="U6665" s="190">
        <f t="shared" si="7266"/>
        <v>1.9457924613918134</v>
      </c>
    </row>
    <row r="6666" spans="1:21" x14ac:dyDescent="0.2">
      <c r="A6666" s="178">
        <v>43013</v>
      </c>
      <c r="B6666" s="179">
        <v>0.66666666666666663</v>
      </c>
      <c r="C6666" t="s">
        <v>349</v>
      </c>
      <c r="D6666">
        <v>2</v>
      </c>
      <c r="E6666">
        <v>33.549999999999997</v>
      </c>
      <c r="F6666">
        <v>47.67</v>
      </c>
      <c r="G6666">
        <v>10</v>
      </c>
      <c r="H6666" s="184">
        <f t="shared" ref="H6666:L6666" si="7271">H6642</f>
        <v>0.625</v>
      </c>
      <c r="I6666" s="185">
        <f t="shared" si="7271"/>
        <v>212</v>
      </c>
      <c r="J6666" s="185">
        <f t="shared" si="7271"/>
        <v>213</v>
      </c>
      <c r="K6666" s="185">
        <f t="shared" si="7271"/>
        <v>2842</v>
      </c>
      <c r="L6666" s="185">
        <f t="shared" si="7271"/>
        <v>1380</v>
      </c>
      <c r="M6666" s="147"/>
      <c r="N6666" s="143">
        <f t="shared" si="7264"/>
        <v>424</v>
      </c>
      <c r="O6666" s="143">
        <f t="shared" si="7260"/>
        <v>7146.15</v>
      </c>
      <c r="P6666" s="143">
        <f t="shared" si="7261"/>
        <v>135478.14000000001</v>
      </c>
      <c r="Q6666" s="143">
        <f t="shared" si="7262"/>
        <v>13800</v>
      </c>
      <c r="R6666" s="188">
        <f t="shared" si="7265"/>
        <v>156848.29</v>
      </c>
      <c r="T6666">
        <v>54290.37</v>
      </c>
      <c r="U6666" s="190">
        <f t="shared" si="7266"/>
        <v>2.8890628301114911</v>
      </c>
    </row>
    <row r="6667" spans="1:21" x14ac:dyDescent="0.2">
      <c r="A6667" s="178">
        <v>43013</v>
      </c>
      <c r="B6667" s="179">
        <v>0.70833333333333337</v>
      </c>
      <c r="C6667" t="s">
        <v>349</v>
      </c>
      <c r="D6667">
        <v>2</v>
      </c>
      <c r="E6667">
        <v>18.12</v>
      </c>
      <c r="F6667">
        <v>32.090000000000003</v>
      </c>
      <c r="G6667">
        <v>10</v>
      </c>
      <c r="H6667" s="184">
        <f t="shared" ref="H6667:L6667" si="7272">H6643</f>
        <v>0.66666666666666663</v>
      </c>
      <c r="I6667" s="185">
        <f t="shared" si="7272"/>
        <v>191</v>
      </c>
      <c r="J6667" s="185">
        <f t="shared" si="7272"/>
        <v>237</v>
      </c>
      <c r="K6667" s="185">
        <f t="shared" si="7272"/>
        <v>2842</v>
      </c>
      <c r="L6667" s="185">
        <f t="shared" si="7272"/>
        <v>1380</v>
      </c>
      <c r="M6667" s="147"/>
      <c r="N6667" s="143">
        <f t="shared" si="7264"/>
        <v>382</v>
      </c>
      <c r="O6667" s="143">
        <f t="shared" si="7260"/>
        <v>4294.4400000000005</v>
      </c>
      <c r="P6667" s="143">
        <f t="shared" si="7261"/>
        <v>91199.780000000013</v>
      </c>
      <c r="Q6667" s="143">
        <f t="shared" si="7262"/>
        <v>13800</v>
      </c>
      <c r="R6667" s="188">
        <f t="shared" si="7265"/>
        <v>109676.22000000002</v>
      </c>
      <c r="T6667">
        <v>55588.78</v>
      </c>
      <c r="U6667" s="190">
        <f t="shared" si="7266"/>
        <v>1.9729920318452756</v>
      </c>
    </row>
    <row r="6668" spans="1:21" x14ac:dyDescent="0.2">
      <c r="A6668" s="178">
        <v>43013</v>
      </c>
      <c r="B6668" s="179">
        <v>0.75</v>
      </c>
      <c r="C6668" t="s">
        <v>349</v>
      </c>
      <c r="D6668">
        <v>2.11</v>
      </c>
      <c r="E6668">
        <v>6.72</v>
      </c>
      <c r="F6668">
        <v>14.55</v>
      </c>
      <c r="G6668">
        <v>2.99</v>
      </c>
      <c r="H6668" s="184">
        <f t="shared" ref="H6668:L6668" si="7273">H6644</f>
        <v>0.70833333333333337</v>
      </c>
      <c r="I6668" s="185">
        <f t="shared" si="7273"/>
        <v>218</v>
      </c>
      <c r="J6668" s="185">
        <f t="shared" si="7273"/>
        <v>258</v>
      </c>
      <c r="K6668" s="185">
        <f t="shared" si="7273"/>
        <v>2842</v>
      </c>
      <c r="L6668" s="185">
        <f t="shared" si="7273"/>
        <v>1380</v>
      </c>
      <c r="M6668" s="147"/>
      <c r="N6668" s="143">
        <f t="shared" si="7264"/>
        <v>459.97999999999996</v>
      </c>
      <c r="O6668" s="143">
        <f t="shared" si="7260"/>
        <v>1733.76</v>
      </c>
      <c r="P6668" s="143">
        <f t="shared" si="7261"/>
        <v>41351.1</v>
      </c>
      <c r="Q6668" s="143">
        <f t="shared" si="7262"/>
        <v>4126.2000000000007</v>
      </c>
      <c r="R6668" s="188">
        <f t="shared" si="7265"/>
        <v>47671.039999999994</v>
      </c>
      <c r="T6668">
        <v>56176.51</v>
      </c>
      <c r="U6668" s="190">
        <f t="shared" si="7266"/>
        <v>0.84859383397081789</v>
      </c>
    </row>
    <row r="6669" spans="1:21" x14ac:dyDescent="0.2">
      <c r="A6669" s="178">
        <v>43013</v>
      </c>
      <c r="B6669" s="179">
        <v>0.79166666666666663</v>
      </c>
      <c r="C6669" t="s">
        <v>349</v>
      </c>
      <c r="D6669">
        <v>3.5</v>
      </c>
      <c r="E6669">
        <v>2.84</v>
      </c>
      <c r="F6669">
        <v>8.8000000000000007</v>
      </c>
      <c r="G6669">
        <v>2</v>
      </c>
      <c r="H6669" s="184">
        <f t="shared" ref="H6669:L6669" si="7274">H6645</f>
        <v>0.75</v>
      </c>
      <c r="I6669" s="185">
        <f t="shared" si="7274"/>
        <v>240</v>
      </c>
      <c r="J6669" s="185">
        <f t="shared" si="7274"/>
        <v>365</v>
      </c>
      <c r="K6669" s="185">
        <f t="shared" si="7274"/>
        <v>2842</v>
      </c>
      <c r="L6669" s="185">
        <f t="shared" si="7274"/>
        <v>1380</v>
      </c>
      <c r="M6669" s="147"/>
      <c r="N6669" s="143">
        <f t="shared" si="7264"/>
        <v>840</v>
      </c>
      <c r="O6669" s="143">
        <f t="shared" si="7260"/>
        <v>1036.5999999999999</v>
      </c>
      <c r="P6669" s="143">
        <f t="shared" si="7261"/>
        <v>25009.600000000002</v>
      </c>
      <c r="Q6669" s="143">
        <f t="shared" si="7262"/>
        <v>2760</v>
      </c>
      <c r="R6669" s="188">
        <f t="shared" si="7265"/>
        <v>29646.2</v>
      </c>
      <c r="T6669">
        <v>55288.97</v>
      </c>
      <c r="U6669" s="190">
        <f t="shared" si="7266"/>
        <v>0.53620459921752928</v>
      </c>
    </row>
    <row r="6670" spans="1:21" x14ac:dyDescent="0.2">
      <c r="A6670" s="178">
        <v>43013</v>
      </c>
      <c r="B6670" s="179">
        <v>0.83333333333333337</v>
      </c>
      <c r="C6670" t="s">
        <v>349</v>
      </c>
      <c r="D6670">
        <v>7.83</v>
      </c>
      <c r="E6670">
        <v>2.11</v>
      </c>
      <c r="F6670">
        <v>7.82</v>
      </c>
      <c r="G6670">
        <v>1</v>
      </c>
      <c r="H6670" s="184">
        <f t="shared" ref="H6670:L6670" si="7275">H6646</f>
        <v>0.79166666666666663</v>
      </c>
      <c r="I6670" s="185">
        <f t="shared" si="7275"/>
        <v>320</v>
      </c>
      <c r="J6670" s="185">
        <f t="shared" si="7275"/>
        <v>214</v>
      </c>
      <c r="K6670" s="185">
        <f t="shared" si="7275"/>
        <v>2842</v>
      </c>
      <c r="L6670" s="185">
        <f t="shared" si="7275"/>
        <v>1426</v>
      </c>
      <c r="M6670" s="147"/>
      <c r="N6670" s="143">
        <f t="shared" si="7264"/>
        <v>2505.6</v>
      </c>
      <c r="O6670" s="143">
        <f t="shared" si="7260"/>
        <v>451.53999999999996</v>
      </c>
      <c r="P6670" s="143">
        <f t="shared" si="7261"/>
        <v>22224.440000000002</v>
      </c>
      <c r="Q6670" s="143">
        <f t="shared" si="7262"/>
        <v>1426</v>
      </c>
      <c r="R6670" s="188">
        <f t="shared" si="7265"/>
        <v>26607.58</v>
      </c>
      <c r="T6670">
        <v>52977.82</v>
      </c>
      <c r="U6670" s="190">
        <f t="shared" si="7266"/>
        <v>0.50223999402013908</v>
      </c>
    </row>
    <row r="6671" spans="1:21" x14ac:dyDescent="0.2">
      <c r="A6671" s="178">
        <v>43013</v>
      </c>
      <c r="B6671" s="179">
        <v>0.875</v>
      </c>
      <c r="C6671" t="s">
        <v>349</v>
      </c>
      <c r="D6671">
        <v>8.9600000000000009</v>
      </c>
      <c r="E6671">
        <v>1.78</v>
      </c>
      <c r="F6671">
        <v>7.49</v>
      </c>
      <c r="G6671">
        <v>1.78</v>
      </c>
      <c r="H6671" s="184">
        <f t="shared" ref="H6671:L6671" si="7276">H6647</f>
        <v>0.83333333333333337</v>
      </c>
      <c r="I6671" s="185">
        <f t="shared" si="7276"/>
        <v>322</v>
      </c>
      <c r="J6671" s="185">
        <f t="shared" si="7276"/>
        <v>178</v>
      </c>
      <c r="K6671" s="185">
        <f t="shared" si="7276"/>
        <v>2842</v>
      </c>
      <c r="L6671" s="185">
        <f t="shared" si="7276"/>
        <v>1426</v>
      </c>
      <c r="M6671" s="147"/>
      <c r="N6671" s="143">
        <f t="shared" si="7264"/>
        <v>2885.1200000000003</v>
      </c>
      <c r="O6671" s="143">
        <f t="shared" si="7260"/>
        <v>316.84000000000003</v>
      </c>
      <c r="P6671" s="143">
        <f t="shared" si="7261"/>
        <v>21286.58</v>
      </c>
      <c r="Q6671" s="143">
        <f t="shared" si="7262"/>
        <v>2538.2800000000002</v>
      </c>
      <c r="R6671" s="188">
        <f t="shared" si="7265"/>
        <v>27026.82</v>
      </c>
      <c r="T6671">
        <v>51550.879999999997</v>
      </c>
      <c r="U6671" s="190">
        <f t="shared" si="7266"/>
        <v>0.52427465835694753</v>
      </c>
    </row>
    <row r="6672" spans="1:21" x14ac:dyDescent="0.2">
      <c r="A6672" s="178">
        <v>43013</v>
      </c>
      <c r="B6672" s="179">
        <v>0.91666666666666663</v>
      </c>
      <c r="C6672" t="s">
        <v>349</v>
      </c>
      <c r="D6672">
        <v>8.25</v>
      </c>
      <c r="E6672">
        <v>3.92</v>
      </c>
      <c r="F6672">
        <v>6.88</v>
      </c>
      <c r="G6672">
        <v>1.62</v>
      </c>
      <c r="H6672" s="184">
        <f t="shared" ref="H6672:L6672" si="7277">H6648</f>
        <v>0.875</v>
      </c>
      <c r="I6672" s="185">
        <f t="shared" si="7277"/>
        <v>337</v>
      </c>
      <c r="J6672" s="185">
        <f t="shared" si="7277"/>
        <v>173</v>
      </c>
      <c r="K6672" s="185">
        <f t="shared" si="7277"/>
        <v>2842</v>
      </c>
      <c r="L6672" s="185">
        <f t="shared" si="7277"/>
        <v>1426</v>
      </c>
      <c r="M6672" s="147"/>
      <c r="N6672" s="143">
        <f t="shared" si="7264"/>
        <v>2780.25</v>
      </c>
      <c r="O6672" s="143">
        <f t="shared" si="7260"/>
        <v>678.16</v>
      </c>
      <c r="P6672" s="143">
        <f t="shared" si="7261"/>
        <v>19552.96</v>
      </c>
      <c r="Q6672" s="143">
        <f t="shared" si="7262"/>
        <v>2310.1200000000003</v>
      </c>
      <c r="R6672" s="188">
        <f t="shared" si="7265"/>
        <v>25321.489999999998</v>
      </c>
      <c r="T6672">
        <v>50028.480000000003</v>
      </c>
      <c r="U6672" s="190">
        <f t="shared" si="7266"/>
        <v>0.50614150180057427</v>
      </c>
    </row>
    <row r="6673" spans="1:21" x14ac:dyDescent="0.2">
      <c r="A6673" s="178">
        <v>43013</v>
      </c>
      <c r="B6673" s="179">
        <v>0.95833333333333337</v>
      </c>
      <c r="C6673" t="s">
        <v>349</v>
      </c>
      <c r="D6673">
        <v>11.39</v>
      </c>
      <c r="E6673">
        <v>10.76</v>
      </c>
      <c r="F6673">
        <v>6.86</v>
      </c>
      <c r="G6673">
        <v>0.5</v>
      </c>
      <c r="H6673" s="184">
        <f t="shared" ref="H6673:L6673" si="7278">H6649</f>
        <v>0.91666666666666663</v>
      </c>
      <c r="I6673" s="185">
        <f t="shared" si="7278"/>
        <v>394</v>
      </c>
      <c r="J6673" s="185">
        <f t="shared" si="7278"/>
        <v>194</v>
      </c>
      <c r="K6673" s="185">
        <f t="shared" si="7278"/>
        <v>2842</v>
      </c>
      <c r="L6673" s="185">
        <f t="shared" si="7278"/>
        <v>1426</v>
      </c>
      <c r="M6673" s="147"/>
      <c r="N6673" s="143">
        <f t="shared" si="7264"/>
        <v>4487.66</v>
      </c>
      <c r="O6673" s="143">
        <f t="shared" si="7260"/>
        <v>2087.44</v>
      </c>
      <c r="P6673" s="143">
        <f t="shared" si="7261"/>
        <v>19496.120000000003</v>
      </c>
      <c r="Q6673" s="143">
        <f t="shared" si="7262"/>
        <v>713</v>
      </c>
      <c r="R6673" s="188">
        <f t="shared" si="7265"/>
        <v>26784.22</v>
      </c>
      <c r="T6673">
        <v>47225.84</v>
      </c>
      <c r="U6673" s="190">
        <f t="shared" si="7266"/>
        <v>0.56715179655883308</v>
      </c>
    </row>
    <row r="6674" spans="1:21" x14ac:dyDescent="0.2">
      <c r="A6674" s="178">
        <v>43013</v>
      </c>
      <c r="B6674" s="180">
        <v>1</v>
      </c>
      <c r="C6674" t="s">
        <v>349</v>
      </c>
      <c r="D6674">
        <v>12</v>
      </c>
      <c r="E6674">
        <v>9.4600000000000009</v>
      </c>
      <c r="F6674">
        <v>8</v>
      </c>
      <c r="G6674">
        <v>0.5</v>
      </c>
      <c r="H6674" s="184">
        <f t="shared" ref="H6674:L6674" si="7279">H6650</f>
        <v>0.95833333333333337</v>
      </c>
      <c r="I6674" s="185">
        <f t="shared" si="7279"/>
        <v>389</v>
      </c>
      <c r="J6674" s="185">
        <f t="shared" si="7279"/>
        <v>265</v>
      </c>
      <c r="K6674" s="185">
        <f t="shared" si="7279"/>
        <v>2985</v>
      </c>
      <c r="L6674" s="185">
        <f t="shared" si="7279"/>
        <v>1111</v>
      </c>
      <c r="M6674" s="147"/>
      <c r="N6674" s="143">
        <f t="shared" si="7264"/>
        <v>4668</v>
      </c>
      <c r="O6674" s="143">
        <f t="shared" si="7260"/>
        <v>2506.9</v>
      </c>
      <c r="P6674" s="143">
        <f t="shared" si="7261"/>
        <v>23880</v>
      </c>
      <c r="Q6674" s="143">
        <f t="shared" si="7262"/>
        <v>555.5</v>
      </c>
      <c r="R6674" s="188">
        <f t="shared" si="7265"/>
        <v>31610.400000000001</v>
      </c>
      <c r="T6674">
        <v>43444.46</v>
      </c>
      <c r="U6674" s="190">
        <f t="shared" si="7266"/>
        <v>0.72760485456603674</v>
      </c>
    </row>
    <row r="6675" spans="1:21" x14ac:dyDescent="0.2">
      <c r="A6675" s="178">
        <v>43014</v>
      </c>
      <c r="B6675" s="179">
        <v>4.1666666666666664E-2</v>
      </c>
      <c r="C6675" t="s">
        <v>349</v>
      </c>
      <c r="D6675">
        <v>2.5</v>
      </c>
      <c r="E6675">
        <v>2.2000000000000002</v>
      </c>
      <c r="F6675">
        <v>2.95</v>
      </c>
      <c r="G6675">
        <v>0.45</v>
      </c>
      <c r="H6675" s="184">
        <f t="shared" ref="H6675:L6675" si="7280">H6651</f>
        <v>1</v>
      </c>
      <c r="I6675" s="185">
        <f t="shared" si="7280"/>
        <v>362</v>
      </c>
      <c r="J6675" s="185">
        <f t="shared" si="7280"/>
        <v>243</v>
      </c>
      <c r="K6675" s="185">
        <f t="shared" si="7280"/>
        <v>2985</v>
      </c>
      <c r="L6675" s="185">
        <f t="shared" si="7280"/>
        <v>1111</v>
      </c>
      <c r="M6675" s="147"/>
      <c r="N6675" s="143">
        <f t="shared" si="7264"/>
        <v>905</v>
      </c>
      <c r="O6675" s="143">
        <f t="shared" si="7260"/>
        <v>534.6</v>
      </c>
      <c r="P6675" s="143">
        <f t="shared" si="7261"/>
        <v>8805.75</v>
      </c>
      <c r="Q6675" s="143">
        <f t="shared" si="7262"/>
        <v>499.95</v>
      </c>
      <c r="R6675" s="188">
        <f t="shared" si="7265"/>
        <v>10745.300000000001</v>
      </c>
      <c r="T6675">
        <v>39597.839999999997</v>
      </c>
      <c r="U6675" s="190">
        <f t="shared" si="7266"/>
        <v>0.27136076109201923</v>
      </c>
    </row>
    <row r="6676" spans="1:21" x14ac:dyDescent="0.2">
      <c r="A6676" s="178">
        <v>43014</v>
      </c>
      <c r="B6676" s="179">
        <v>8.3333333333333329E-2</v>
      </c>
      <c r="C6676" t="s">
        <v>349</v>
      </c>
      <c r="D6676">
        <v>2.11</v>
      </c>
      <c r="E6676">
        <v>1</v>
      </c>
      <c r="F6676">
        <v>2.95</v>
      </c>
      <c r="G6676">
        <v>0.45</v>
      </c>
      <c r="H6676" s="184">
        <f t="shared" ref="H6676:L6676" si="7281">H6652</f>
        <v>4.1666666666666664E-2</v>
      </c>
      <c r="I6676" s="185">
        <f t="shared" si="7281"/>
        <v>294</v>
      </c>
      <c r="J6676" s="185">
        <f t="shared" si="7281"/>
        <v>212</v>
      </c>
      <c r="K6676" s="185">
        <f t="shared" si="7281"/>
        <v>2985</v>
      </c>
      <c r="L6676" s="185">
        <f t="shared" si="7281"/>
        <v>1111</v>
      </c>
      <c r="M6676" s="147"/>
      <c r="N6676" s="143">
        <f t="shared" si="7264"/>
        <v>620.33999999999992</v>
      </c>
      <c r="O6676" s="143">
        <f t="shared" si="7260"/>
        <v>212</v>
      </c>
      <c r="P6676" s="143">
        <f t="shared" si="7261"/>
        <v>8805.75</v>
      </c>
      <c r="Q6676" s="143">
        <f t="shared" si="7262"/>
        <v>499.95</v>
      </c>
      <c r="R6676" s="188">
        <f t="shared" si="7265"/>
        <v>10138.040000000001</v>
      </c>
      <c r="T6676">
        <v>36619.85</v>
      </c>
      <c r="U6676" s="190">
        <f t="shared" si="7266"/>
        <v>0.27684548134413445</v>
      </c>
    </row>
    <row r="6677" spans="1:21" x14ac:dyDescent="0.2">
      <c r="A6677" s="178">
        <v>43014</v>
      </c>
      <c r="B6677" s="179">
        <v>0.125</v>
      </c>
      <c r="C6677" t="s">
        <v>349</v>
      </c>
      <c r="D6677">
        <v>2</v>
      </c>
      <c r="E6677">
        <v>1</v>
      </c>
      <c r="F6677">
        <v>2.95</v>
      </c>
      <c r="G6677">
        <v>2.99</v>
      </c>
      <c r="H6677" s="184">
        <f t="shared" ref="H6677:L6677" si="7282">H6653</f>
        <v>8.3333333333333329E-2</v>
      </c>
      <c r="I6677" s="185">
        <f t="shared" si="7282"/>
        <v>236</v>
      </c>
      <c r="J6677" s="185">
        <f t="shared" si="7282"/>
        <v>179</v>
      </c>
      <c r="K6677" s="185">
        <f t="shared" si="7282"/>
        <v>2985</v>
      </c>
      <c r="L6677" s="185">
        <f t="shared" si="7282"/>
        <v>1111</v>
      </c>
      <c r="M6677" s="147"/>
      <c r="N6677" s="143">
        <f t="shared" si="7264"/>
        <v>472</v>
      </c>
      <c r="O6677" s="143">
        <f t="shared" si="7260"/>
        <v>179</v>
      </c>
      <c r="P6677" s="143">
        <f t="shared" si="7261"/>
        <v>8805.75</v>
      </c>
      <c r="Q6677" s="143">
        <f t="shared" si="7262"/>
        <v>3321.8900000000003</v>
      </c>
      <c r="R6677" s="188">
        <f t="shared" si="7265"/>
        <v>12778.64</v>
      </c>
      <c r="T6677">
        <v>34755.019999999997</v>
      </c>
      <c r="U6677" s="190">
        <f t="shared" si="7266"/>
        <v>0.36767753262694142</v>
      </c>
    </row>
    <row r="6678" spans="1:21" x14ac:dyDescent="0.2">
      <c r="A6678" s="178">
        <v>43014</v>
      </c>
      <c r="B6678" s="179">
        <v>0.16666666666666666</v>
      </c>
      <c r="C6678" t="s">
        <v>349</v>
      </c>
      <c r="D6678">
        <v>2.11</v>
      </c>
      <c r="E6678">
        <v>1</v>
      </c>
      <c r="F6678">
        <v>2.95</v>
      </c>
      <c r="G6678">
        <v>2.95</v>
      </c>
      <c r="H6678" s="184">
        <f t="shared" ref="H6678:L6678" si="7283">H6654</f>
        <v>0.125</v>
      </c>
      <c r="I6678" s="185">
        <f t="shared" si="7283"/>
        <v>201</v>
      </c>
      <c r="J6678" s="185">
        <f t="shared" si="7283"/>
        <v>205</v>
      </c>
      <c r="K6678" s="185">
        <f t="shared" si="7283"/>
        <v>2985</v>
      </c>
      <c r="L6678" s="185">
        <f t="shared" si="7283"/>
        <v>1717</v>
      </c>
      <c r="M6678" s="147"/>
      <c r="N6678" s="143">
        <f t="shared" si="7264"/>
        <v>424.10999999999996</v>
      </c>
      <c r="O6678" s="143">
        <f t="shared" si="7260"/>
        <v>205</v>
      </c>
      <c r="P6678" s="143">
        <f t="shared" si="7261"/>
        <v>8805.75</v>
      </c>
      <c r="Q6678" s="143">
        <f t="shared" si="7262"/>
        <v>5065.1500000000005</v>
      </c>
      <c r="R6678" s="188">
        <f t="shared" si="7265"/>
        <v>14500.010000000002</v>
      </c>
      <c r="T6678">
        <v>33451.03</v>
      </c>
      <c r="U6678" s="190">
        <f t="shared" si="7266"/>
        <v>0.4334697616187006</v>
      </c>
    </row>
    <row r="6679" spans="1:21" x14ac:dyDescent="0.2">
      <c r="A6679" s="178">
        <v>43014</v>
      </c>
      <c r="B6679" s="179">
        <v>0.20833333333333334</v>
      </c>
      <c r="C6679" t="s">
        <v>349</v>
      </c>
      <c r="D6679">
        <v>2.11</v>
      </c>
      <c r="E6679">
        <v>2.11</v>
      </c>
      <c r="F6679">
        <v>2.95</v>
      </c>
      <c r="G6679">
        <v>2</v>
      </c>
      <c r="H6679" s="184">
        <f t="shared" ref="H6679:L6679" si="7284">H6655</f>
        <v>0.16666666666666666</v>
      </c>
      <c r="I6679" s="185">
        <f t="shared" si="7284"/>
        <v>185</v>
      </c>
      <c r="J6679" s="185">
        <f t="shared" si="7284"/>
        <v>205</v>
      </c>
      <c r="K6679" s="185">
        <f t="shared" si="7284"/>
        <v>2985</v>
      </c>
      <c r="L6679" s="185">
        <f t="shared" si="7284"/>
        <v>1717</v>
      </c>
      <c r="M6679" s="147"/>
      <c r="N6679" s="143">
        <f t="shared" si="7264"/>
        <v>390.34999999999997</v>
      </c>
      <c r="O6679" s="143">
        <f t="shared" si="7260"/>
        <v>432.54999999999995</v>
      </c>
      <c r="P6679" s="143">
        <f t="shared" si="7261"/>
        <v>8805.75</v>
      </c>
      <c r="Q6679" s="143">
        <f t="shared" si="7262"/>
        <v>3434</v>
      </c>
      <c r="R6679" s="188">
        <f t="shared" si="7265"/>
        <v>13062.65</v>
      </c>
      <c r="T6679">
        <v>32719.62</v>
      </c>
      <c r="U6679" s="190">
        <f t="shared" si="7266"/>
        <v>0.39922988103162566</v>
      </c>
    </row>
    <row r="6680" spans="1:21" x14ac:dyDescent="0.2">
      <c r="A6680" s="178">
        <v>43014</v>
      </c>
      <c r="B6680" s="179">
        <v>0.25</v>
      </c>
      <c r="C6680" t="s">
        <v>349</v>
      </c>
      <c r="D6680">
        <v>2.5</v>
      </c>
      <c r="E6680">
        <v>2.71</v>
      </c>
      <c r="F6680">
        <v>2.61</v>
      </c>
      <c r="G6680">
        <v>1</v>
      </c>
      <c r="H6680" s="184">
        <f t="shared" ref="H6680:L6680" si="7285">H6656</f>
        <v>0.20833333333333334</v>
      </c>
      <c r="I6680" s="185">
        <f t="shared" si="7285"/>
        <v>207</v>
      </c>
      <c r="J6680" s="185">
        <f t="shared" si="7285"/>
        <v>283</v>
      </c>
      <c r="K6680" s="185">
        <f t="shared" si="7285"/>
        <v>2985</v>
      </c>
      <c r="L6680" s="185">
        <f t="shared" si="7285"/>
        <v>1717</v>
      </c>
      <c r="M6680" s="147"/>
      <c r="N6680" s="143">
        <f t="shared" si="7264"/>
        <v>517.5</v>
      </c>
      <c r="O6680" s="143">
        <f t="shared" si="7260"/>
        <v>766.93</v>
      </c>
      <c r="P6680" s="143">
        <f t="shared" si="7261"/>
        <v>7790.8499999999995</v>
      </c>
      <c r="Q6680" s="143">
        <f t="shared" si="7262"/>
        <v>1717</v>
      </c>
      <c r="R6680" s="188">
        <f t="shared" si="7265"/>
        <v>10792.279999999999</v>
      </c>
      <c r="T6680">
        <v>32738.22</v>
      </c>
      <c r="U6680" s="190">
        <f t="shared" si="7266"/>
        <v>0.32965384190099517</v>
      </c>
    </row>
    <row r="6681" spans="1:21" x14ac:dyDescent="0.2">
      <c r="A6681" s="178">
        <v>43014</v>
      </c>
      <c r="B6681" s="179">
        <v>0.29166666666666669</v>
      </c>
      <c r="C6681" t="s">
        <v>349</v>
      </c>
      <c r="D6681">
        <v>5.05</v>
      </c>
      <c r="E6681">
        <v>12</v>
      </c>
      <c r="F6681">
        <v>4.5</v>
      </c>
      <c r="G6681">
        <v>2.99</v>
      </c>
      <c r="H6681" s="184">
        <f t="shared" ref="H6681:L6681" si="7286">H6657</f>
        <v>0.25</v>
      </c>
      <c r="I6681" s="185">
        <f t="shared" si="7286"/>
        <v>327</v>
      </c>
      <c r="J6681" s="185">
        <f t="shared" si="7286"/>
        <v>438</v>
      </c>
      <c r="K6681" s="185">
        <f t="shared" si="7286"/>
        <v>2985</v>
      </c>
      <c r="L6681" s="185">
        <f t="shared" si="7286"/>
        <v>1717</v>
      </c>
      <c r="M6681" s="147"/>
      <c r="N6681" s="143">
        <f t="shared" si="7264"/>
        <v>1651.35</v>
      </c>
      <c r="O6681" s="143">
        <f t="shared" si="7260"/>
        <v>5256</v>
      </c>
      <c r="P6681" s="143">
        <f t="shared" si="7261"/>
        <v>13432.5</v>
      </c>
      <c r="Q6681" s="143">
        <f t="shared" si="7262"/>
        <v>5133.83</v>
      </c>
      <c r="R6681" s="188">
        <f t="shared" si="7265"/>
        <v>25473.68</v>
      </c>
      <c r="T6681">
        <v>34248.97</v>
      </c>
      <c r="U6681" s="190">
        <f t="shared" si="7266"/>
        <v>0.74377944796588047</v>
      </c>
    </row>
    <row r="6682" spans="1:21" x14ac:dyDescent="0.2">
      <c r="A6682" s="178">
        <v>43014</v>
      </c>
      <c r="B6682" s="179">
        <v>0.33333333333333331</v>
      </c>
      <c r="C6682" t="s">
        <v>349</v>
      </c>
      <c r="D6682">
        <v>4.16</v>
      </c>
      <c r="E6682">
        <v>3.28</v>
      </c>
      <c r="F6682">
        <v>3.48</v>
      </c>
      <c r="G6682">
        <v>3</v>
      </c>
      <c r="H6682" s="184">
        <f t="shared" ref="H6682:L6682" si="7287">H6658</f>
        <v>0.29166666666666669</v>
      </c>
      <c r="I6682" s="185">
        <f t="shared" si="7287"/>
        <v>249</v>
      </c>
      <c r="J6682" s="185">
        <f t="shared" si="7287"/>
        <v>556</v>
      </c>
      <c r="K6682" s="185">
        <f t="shared" si="7287"/>
        <v>2872</v>
      </c>
      <c r="L6682" s="185">
        <f t="shared" si="7287"/>
        <v>2219</v>
      </c>
      <c r="M6682" s="147"/>
      <c r="N6682" s="143">
        <f t="shared" si="7264"/>
        <v>1035.8400000000001</v>
      </c>
      <c r="O6682" s="143">
        <f t="shared" si="7260"/>
        <v>1823.6799999999998</v>
      </c>
      <c r="P6682" s="143">
        <f t="shared" si="7261"/>
        <v>9994.56</v>
      </c>
      <c r="Q6682" s="143">
        <f t="shared" si="7262"/>
        <v>6657</v>
      </c>
      <c r="R6682" s="188">
        <f t="shared" si="7265"/>
        <v>19511.080000000002</v>
      </c>
      <c r="T6682">
        <v>37291.230000000003</v>
      </c>
      <c r="U6682" s="190">
        <f t="shared" si="7266"/>
        <v>0.52320827175719331</v>
      </c>
    </row>
    <row r="6683" spans="1:21" x14ac:dyDescent="0.2">
      <c r="A6683" s="178">
        <v>43014</v>
      </c>
      <c r="B6683" s="179">
        <v>0.375</v>
      </c>
      <c r="C6683" t="s">
        <v>349</v>
      </c>
      <c r="D6683">
        <v>2.69</v>
      </c>
      <c r="E6683">
        <v>3.54</v>
      </c>
      <c r="F6683">
        <v>4.5</v>
      </c>
      <c r="G6683">
        <v>3</v>
      </c>
      <c r="H6683" s="184">
        <f t="shared" ref="H6683:L6683" si="7288">H6659</f>
        <v>0.33333333333333331</v>
      </c>
      <c r="I6683" s="185">
        <f t="shared" si="7288"/>
        <v>256</v>
      </c>
      <c r="J6683" s="185">
        <f t="shared" si="7288"/>
        <v>306</v>
      </c>
      <c r="K6683" s="185">
        <f t="shared" si="7288"/>
        <v>2872</v>
      </c>
      <c r="L6683" s="185">
        <f t="shared" si="7288"/>
        <v>2219</v>
      </c>
      <c r="M6683" s="147"/>
      <c r="N6683" s="143">
        <f t="shared" si="7264"/>
        <v>688.64</v>
      </c>
      <c r="O6683" s="143">
        <f t="shared" si="7260"/>
        <v>1083.24</v>
      </c>
      <c r="P6683" s="143">
        <f t="shared" si="7261"/>
        <v>12924</v>
      </c>
      <c r="Q6683" s="143">
        <f t="shared" si="7262"/>
        <v>6657</v>
      </c>
      <c r="R6683" s="188">
        <f t="shared" si="7265"/>
        <v>21352.880000000001</v>
      </c>
      <c r="T6683">
        <v>38284.93</v>
      </c>
      <c r="U6683" s="190">
        <f t="shared" si="7266"/>
        <v>0.55773590287353281</v>
      </c>
    </row>
    <row r="6684" spans="1:21" x14ac:dyDescent="0.2">
      <c r="A6684" s="178">
        <v>43014</v>
      </c>
      <c r="B6684" s="179">
        <v>0.41666666666666669</v>
      </c>
      <c r="C6684" t="s">
        <v>349</v>
      </c>
      <c r="D6684">
        <v>16</v>
      </c>
      <c r="E6684">
        <v>4.97</v>
      </c>
      <c r="F6684">
        <v>7</v>
      </c>
      <c r="G6684">
        <v>4</v>
      </c>
      <c r="H6684" s="184">
        <f t="shared" ref="H6684:L6684" si="7289">H6660</f>
        <v>0.375</v>
      </c>
      <c r="I6684" s="185">
        <f t="shared" si="7289"/>
        <v>156</v>
      </c>
      <c r="J6684" s="185">
        <f t="shared" si="7289"/>
        <v>343</v>
      </c>
      <c r="K6684" s="185">
        <f t="shared" si="7289"/>
        <v>2872</v>
      </c>
      <c r="L6684" s="185">
        <f t="shared" si="7289"/>
        <v>2219</v>
      </c>
      <c r="M6684" s="147"/>
      <c r="N6684" s="143">
        <f t="shared" si="7264"/>
        <v>2496</v>
      </c>
      <c r="O6684" s="143">
        <f t="shared" si="7260"/>
        <v>1704.7099999999998</v>
      </c>
      <c r="P6684" s="143">
        <f t="shared" si="7261"/>
        <v>20104</v>
      </c>
      <c r="Q6684" s="143">
        <f t="shared" si="7262"/>
        <v>8876</v>
      </c>
      <c r="R6684" s="188">
        <f t="shared" si="7265"/>
        <v>33180.71</v>
      </c>
      <c r="T6684">
        <v>39115.19</v>
      </c>
      <c r="U6684" s="190">
        <f t="shared" si="7266"/>
        <v>0.84828195900365044</v>
      </c>
    </row>
    <row r="6685" spans="1:21" x14ac:dyDescent="0.2">
      <c r="A6685" s="178">
        <v>43014</v>
      </c>
      <c r="B6685" s="179">
        <v>0.45833333333333331</v>
      </c>
      <c r="C6685" t="s">
        <v>349</v>
      </c>
      <c r="D6685">
        <v>4</v>
      </c>
      <c r="E6685">
        <v>5.6</v>
      </c>
      <c r="F6685">
        <v>7</v>
      </c>
      <c r="G6685">
        <v>3.14</v>
      </c>
      <c r="H6685" s="184">
        <f t="shared" ref="H6685:L6685" si="7290">H6661</f>
        <v>0.41666666666666669</v>
      </c>
      <c r="I6685" s="185">
        <f t="shared" si="7290"/>
        <v>196</v>
      </c>
      <c r="J6685" s="185">
        <f t="shared" si="7290"/>
        <v>315</v>
      </c>
      <c r="K6685" s="185">
        <f t="shared" si="7290"/>
        <v>2872</v>
      </c>
      <c r="L6685" s="185">
        <f t="shared" si="7290"/>
        <v>2219</v>
      </c>
      <c r="M6685" s="147"/>
      <c r="N6685" s="143">
        <f t="shared" si="7264"/>
        <v>784</v>
      </c>
      <c r="O6685" s="143">
        <f t="shared" si="7260"/>
        <v>1764</v>
      </c>
      <c r="P6685" s="143">
        <f t="shared" si="7261"/>
        <v>20104</v>
      </c>
      <c r="Q6685" s="143">
        <f t="shared" si="7262"/>
        <v>6967.66</v>
      </c>
      <c r="R6685" s="188">
        <f t="shared" si="7265"/>
        <v>29619.66</v>
      </c>
      <c r="T6685">
        <v>41737.089999999997</v>
      </c>
      <c r="U6685" s="190">
        <f t="shared" si="7266"/>
        <v>0.70967238012999956</v>
      </c>
    </row>
    <row r="6686" spans="1:21" x14ac:dyDescent="0.2">
      <c r="A6686" s="178">
        <v>43014</v>
      </c>
      <c r="B6686" s="179">
        <v>0.5</v>
      </c>
      <c r="C6686" t="s">
        <v>349</v>
      </c>
      <c r="D6686">
        <v>2.61</v>
      </c>
      <c r="E6686">
        <v>5.21</v>
      </c>
      <c r="F6686">
        <v>5.41</v>
      </c>
      <c r="G6686">
        <v>5.2</v>
      </c>
      <c r="H6686" s="184">
        <f t="shared" ref="H6686:L6686" si="7291">H6662</f>
        <v>0.45833333333333331</v>
      </c>
      <c r="I6686" s="185">
        <f t="shared" si="7291"/>
        <v>226</v>
      </c>
      <c r="J6686" s="185">
        <f t="shared" si="7291"/>
        <v>326</v>
      </c>
      <c r="K6686" s="185">
        <f t="shared" si="7291"/>
        <v>2842</v>
      </c>
      <c r="L6686" s="185">
        <f t="shared" si="7291"/>
        <v>1635</v>
      </c>
      <c r="M6686" s="147"/>
      <c r="N6686" s="143">
        <f t="shared" si="7264"/>
        <v>589.86</v>
      </c>
      <c r="O6686" s="143">
        <f t="shared" si="7260"/>
        <v>1698.46</v>
      </c>
      <c r="P6686" s="143">
        <f t="shared" si="7261"/>
        <v>15375.220000000001</v>
      </c>
      <c r="Q6686" s="143">
        <f t="shared" si="7262"/>
        <v>8502</v>
      </c>
      <c r="R6686" s="188">
        <f t="shared" si="7265"/>
        <v>26165.54</v>
      </c>
      <c r="T6686">
        <v>44653.5</v>
      </c>
      <c r="U6686" s="190">
        <f t="shared" si="7266"/>
        <v>0.58596840113316984</v>
      </c>
    </row>
    <row r="6687" spans="1:21" x14ac:dyDescent="0.2">
      <c r="A6687" s="178">
        <v>43014</v>
      </c>
      <c r="B6687" s="179">
        <v>0.54166666666666663</v>
      </c>
      <c r="C6687" t="s">
        <v>349</v>
      </c>
      <c r="D6687">
        <v>2</v>
      </c>
      <c r="E6687">
        <v>5</v>
      </c>
      <c r="F6687">
        <v>6.62</v>
      </c>
      <c r="G6687">
        <v>5</v>
      </c>
      <c r="H6687" s="184">
        <f t="shared" ref="H6687:L6687" si="7292">H6663</f>
        <v>0.5</v>
      </c>
      <c r="I6687" s="185">
        <f t="shared" si="7292"/>
        <v>222</v>
      </c>
      <c r="J6687" s="185">
        <f t="shared" si="7292"/>
        <v>319</v>
      </c>
      <c r="K6687" s="185">
        <f t="shared" si="7292"/>
        <v>2842</v>
      </c>
      <c r="L6687" s="185">
        <f t="shared" si="7292"/>
        <v>1635</v>
      </c>
      <c r="M6687" s="147"/>
      <c r="N6687" s="143">
        <f t="shared" si="7264"/>
        <v>444</v>
      </c>
      <c r="O6687" s="143">
        <f t="shared" si="7260"/>
        <v>1595</v>
      </c>
      <c r="P6687" s="143">
        <f t="shared" si="7261"/>
        <v>18814.04</v>
      </c>
      <c r="Q6687" s="143">
        <f t="shared" si="7262"/>
        <v>8175</v>
      </c>
      <c r="R6687" s="188">
        <f t="shared" si="7265"/>
        <v>29028.04</v>
      </c>
      <c r="T6687">
        <v>47398.81</v>
      </c>
      <c r="U6687" s="190">
        <f t="shared" si="7266"/>
        <v>0.61242128230645454</v>
      </c>
    </row>
    <row r="6688" spans="1:21" x14ac:dyDescent="0.2">
      <c r="A6688" s="178">
        <v>43014</v>
      </c>
      <c r="B6688" s="179">
        <v>0.58333333333333337</v>
      </c>
      <c r="C6688" t="s">
        <v>349</v>
      </c>
      <c r="D6688">
        <v>1</v>
      </c>
      <c r="E6688">
        <v>13.31</v>
      </c>
      <c r="F6688">
        <v>15</v>
      </c>
      <c r="G6688">
        <v>6.23</v>
      </c>
      <c r="H6688" s="184">
        <f t="shared" ref="H6688:L6688" si="7293">H6664</f>
        <v>0.54166666666666663</v>
      </c>
      <c r="I6688" s="185">
        <f t="shared" si="7293"/>
        <v>195</v>
      </c>
      <c r="J6688" s="185">
        <f t="shared" si="7293"/>
        <v>299</v>
      </c>
      <c r="K6688" s="185">
        <f t="shared" si="7293"/>
        <v>2842</v>
      </c>
      <c r="L6688" s="185">
        <f t="shared" si="7293"/>
        <v>1635</v>
      </c>
      <c r="M6688" s="147"/>
      <c r="N6688" s="143">
        <f t="shared" si="7264"/>
        <v>195</v>
      </c>
      <c r="O6688" s="143">
        <f t="shared" si="7260"/>
        <v>3979.69</v>
      </c>
      <c r="P6688" s="143">
        <f t="shared" si="7261"/>
        <v>42630</v>
      </c>
      <c r="Q6688" s="143">
        <f t="shared" si="7262"/>
        <v>10186.050000000001</v>
      </c>
      <c r="R6688" s="188">
        <f t="shared" si="7265"/>
        <v>56990.740000000005</v>
      </c>
      <c r="T6688">
        <v>49893.95</v>
      </c>
      <c r="U6688" s="190">
        <f t="shared" si="7266"/>
        <v>1.1422374857071851</v>
      </c>
    </row>
    <row r="6689" spans="1:21" x14ac:dyDescent="0.2">
      <c r="A6689" s="178">
        <v>43014</v>
      </c>
      <c r="B6689" s="179">
        <v>0.625</v>
      </c>
      <c r="C6689" t="s">
        <v>349</v>
      </c>
      <c r="D6689">
        <v>1</v>
      </c>
      <c r="E6689">
        <v>24.03</v>
      </c>
      <c r="F6689">
        <v>29.64</v>
      </c>
      <c r="G6689">
        <v>7.82</v>
      </c>
      <c r="H6689" s="184">
        <f t="shared" ref="H6689:L6689" si="7294">H6665</f>
        <v>0.58333333333333337</v>
      </c>
      <c r="I6689" s="185">
        <f t="shared" si="7294"/>
        <v>205</v>
      </c>
      <c r="J6689" s="185">
        <f t="shared" si="7294"/>
        <v>237</v>
      </c>
      <c r="K6689" s="185">
        <f t="shared" si="7294"/>
        <v>2842</v>
      </c>
      <c r="L6689" s="185">
        <f t="shared" si="7294"/>
        <v>1635</v>
      </c>
      <c r="M6689" s="147"/>
      <c r="N6689" s="143">
        <f t="shared" si="7264"/>
        <v>205</v>
      </c>
      <c r="O6689" s="143">
        <f t="shared" si="7260"/>
        <v>5695.1100000000006</v>
      </c>
      <c r="P6689" s="143">
        <f t="shared" si="7261"/>
        <v>84236.88</v>
      </c>
      <c r="Q6689" s="143">
        <f t="shared" si="7262"/>
        <v>12785.7</v>
      </c>
      <c r="R6689" s="188">
        <f t="shared" si="7265"/>
        <v>102922.69</v>
      </c>
      <c r="T6689">
        <v>52275.62</v>
      </c>
      <c r="U6689" s="190">
        <f t="shared" si="7266"/>
        <v>1.9688468544227691</v>
      </c>
    </row>
    <row r="6690" spans="1:21" x14ac:dyDescent="0.2">
      <c r="A6690" s="178">
        <v>43014</v>
      </c>
      <c r="B6690" s="179">
        <v>0.66666666666666663</v>
      </c>
      <c r="C6690" t="s">
        <v>349</v>
      </c>
      <c r="D6690">
        <v>2.35</v>
      </c>
      <c r="E6690">
        <v>35</v>
      </c>
      <c r="F6690">
        <v>46.72</v>
      </c>
      <c r="G6690">
        <v>10</v>
      </c>
      <c r="H6690" s="184">
        <f t="shared" ref="H6690:L6690" si="7295">H6666</f>
        <v>0.625</v>
      </c>
      <c r="I6690" s="185">
        <f t="shared" si="7295"/>
        <v>212</v>
      </c>
      <c r="J6690" s="185">
        <f t="shared" si="7295"/>
        <v>213</v>
      </c>
      <c r="K6690" s="185">
        <f t="shared" si="7295"/>
        <v>2842</v>
      </c>
      <c r="L6690" s="185">
        <f t="shared" si="7295"/>
        <v>1380</v>
      </c>
      <c r="M6690" s="147"/>
      <c r="N6690" s="143">
        <f t="shared" si="7264"/>
        <v>498.20000000000005</v>
      </c>
      <c r="O6690" s="143">
        <f t="shared" si="7260"/>
        <v>7455</v>
      </c>
      <c r="P6690" s="143">
        <f t="shared" si="7261"/>
        <v>132778.23999999999</v>
      </c>
      <c r="Q6690" s="143">
        <f t="shared" si="7262"/>
        <v>13800</v>
      </c>
      <c r="R6690" s="188">
        <f t="shared" si="7265"/>
        <v>154531.44</v>
      </c>
      <c r="T6690">
        <v>54231.37</v>
      </c>
      <c r="U6690" s="190">
        <f t="shared" si="7266"/>
        <v>2.8494843482655887</v>
      </c>
    </row>
    <row r="6691" spans="1:21" x14ac:dyDescent="0.2">
      <c r="A6691" s="178">
        <v>43014</v>
      </c>
      <c r="B6691" s="179">
        <v>0.70833333333333337</v>
      </c>
      <c r="C6691" t="s">
        <v>349</v>
      </c>
      <c r="D6691">
        <v>2.61</v>
      </c>
      <c r="E6691">
        <v>17.37</v>
      </c>
      <c r="F6691">
        <v>27.57</v>
      </c>
      <c r="G6691">
        <v>1.94</v>
      </c>
      <c r="H6691" s="184">
        <f t="shared" ref="H6691:L6691" si="7296">H6667</f>
        <v>0.66666666666666663</v>
      </c>
      <c r="I6691" s="185">
        <f t="shared" si="7296"/>
        <v>191</v>
      </c>
      <c r="J6691" s="185">
        <f t="shared" si="7296"/>
        <v>237</v>
      </c>
      <c r="K6691" s="185">
        <f t="shared" si="7296"/>
        <v>2842</v>
      </c>
      <c r="L6691" s="185">
        <f t="shared" si="7296"/>
        <v>1380</v>
      </c>
      <c r="M6691" s="147"/>
      <c r="N6691" s="143">
        <f t="shared" si="7264"/>
        <v>498.51</v>
      </c>
      <c r="O6691" s="143">
        <f t="shared" si="7260"/>
        <v>4116.6900000000005</v>
      </c>
      <c r="P6691" s="143">
        <f t="shared" si="7261"/>
        <v>78353.94</v>
      </c>
      <c r="Q6691" s="143">
        <f t="shared" si="7262"/>
        <v>2677.2</v>
      </c>
      <c r="R6691" s="188">
        <f t="shared" si="7265"/>
        <v>85646.34</v>
      </c>
      <c r="T6691">
        <v>55518.5</v>
      </c>
      <c r="U6691" s="190">
        <f t="shared" si="7266"/>
        <v>1.5426630762718734</v>
      </c>
    </row>
    <row r="6692" spans="1:21" x14ac:dyDescent="0.2">
      <c r="A6692" s="178">
        <v>43014</v>
      </c>
      <c r="B6692" s="179">
        <v>0.75</v>
      </c>
      <c r="C6692" t="s">
        <v>349</v>
      </c>
      <c r="D6692">
        <v>2.11</v>
      </c>
      <c r="E6692">
        <v>9.8800000000000008</v>
      </c>
      <c r="F6692">
        <v>12.11</v>
      </c>
      <c r="G6692">
        <v>2.9</v>
      </c>
      <c r="H6692" s="184">
        <f t="shared" ref="H6692:L6692" si="7297">H6668</f>
        <v>0.70833333333333337</v>
      </c>
      <c r="I6692" s="185">
        <f t="shared" si="7297"/>
        <v>218</v>
      </c>
      <c r="J6692" s="185">
        <f t="shared" si="7297"/>
        <v>258</v>
      </c>
      <c r="K6692" s="185">
        <f t="shared" si="7297"/>
        <v>2842</v>
      </c>
      <c r="L6692" s="185">
        <f t="shared" si="7297"/>
        <v>1380</v>
      </c>
      <c r="M6692" s="147"/>
      <c r="N6692" s="143">
        <f t="shared" si="7264"/>
        <v>459.97999999999996</v>
      </c>
      <c r="O6692" s="143">
        <f t="shared" si="7260"/>
        <v>2549.0400000000004</v>
      </c>
      <c r="P6692" s="143">
        <f t="shared" si="7261"/>
        <v>34416.619999999995</v>
      </c>
      <c r="Q6692" s="143">
        <f t="shared" si="7262"/>
        <v>4002</v>
      </c>
      <c r="R6692" s="188">
        <f t="shared" si="7265"/>
        <v>41427.64</v>
      </c>
      <c r="T6692">
        <v>56048.62</v>
      </c>
      <c r="U6692" s="190">
        <f t="shared" si="7266"/>
        <v>0.73913755592912012</v>
      </c>
    </row>
    <row r="6693" spans="1:21" x14ac:dyDescent="0.2">
      <c r="A6693" s="178">
        <v>43014</v>
      </c>
      <c r="B6693" s="179">
        <v>0.79166666666666663</v>
      </c>
      <c r="C6693" t="s">
        <v>349</v>
      </c>
      <c r="D6693">
        <v>3.5</v>
      </c>
      <c r="E6693">
        <v>8.11</v>
      </c>
      <c r="F6693">
        <v>9.2100000000000009</v>
      </c>
      <c r="G6693">
        <v>1.82</v>
      </c>
      <c r="H6693" s="184">
        <f t="shared" ref="H6693:L6693" si="7298">H6669</f>
        <v>0.75</v>
      </c>
      <c r="I6693" s="185">
        <f t="shared" si="7298"/>
        <v>240</v>
      </c>
      <c r="J6693" s="185">
        <f t="shared" si="7298"/>
        <v>365</v>
      </c>
      <c r="K6693" s="185">
        <f t="shared" si="7298"/>
        <v>2842</v>
      </c>
      <c r="L6693" s="185">
        <f t="shared" si="7298"/>
        <v>1380</v>
      </c>
      <c r="M6693" s="147"/>
      <c r="N6693" s="143">
        <f t="shared" si="7264"/>
        <v>840</v>
      </c>
      <c r="O6693" s="143">
        <f t="shared" si="7260"/>
        <v>2960.1499999999996</v>
      </c>
      <c r="P6693" s="143">
        <f t="shared" si="7261"/>
        <v>26174.820000000003</v>
      </c>
      <c r="Q6693" s="143">
        <f t="shared" si="7262"/>
        <v>2511.6</v>
      </c>
      <c r="R6693" s="188">
        <f t="shared" si="7265"/>
        <v>32486.57</v>
      </c>
      <c r="T6693">
        <v>55082.04</v>
      </c>
      <c r="U6693" s="190">
        <f t="shared" si="7266"/>
        <v>0.58978516409341408</v>
      </c>
    </row>
    <row r="6694" spans="1:21" x14ac:dyDescent="0.2">
      <c r="A6694" s="178">
        <v>43014</v>
      </c>
      <c r="B6694" s="179">
        <v>0.83333333333333337</v>
      </c>
      <c r="C6694" t="s">
        <v>349</v>
      </c>
      <c r="D6694">
        <v>8.11</v>
      </c>
      <c r="E6694">
        <v>6.05</v>
      </c>
      <c r="F6694">
        <v>8.8800000000000008</v>
      </c>
      <c r="G6694">
        <v>0.97</v>
      </c>
      <c r="H6694" s="184">
        <f t="shared" ref="H6694:L6694" si="7299">H6670</f>
        <v>0.79166666666666663</v>
      </c>
      <c r="I6694" s="185">
        <f t="shared" si="7299"/>
        <v>320</v>
      </c>
      <c r="J6694" s="185">
        <f t="shared" si="7299"/>
        <v>214</v>
      </c>
      <c r="K6694" s="185">
        <f t="shared" si="7299"/>
        <v>2842</v>
      </c>
      <c r="L6694" s="185">
        <f t="shared" si="7299"/>
        <v>1426</v>
      </c>
      <c r="M6694" s="147"/>
      <c r="N6694" s="143">
        <f t="shared" si="7264"/>
        <v>2595.1999999999998</v>
      </c>
      <c r="O6694" s="143">
        <f t="shared" si="7260"/>
        <v>1294.7</v>
      </c>
      <c r="P6694" s="143">
        <f t="shared" si="7261"/>
        <v>25236.960000000003</v>
      </c>
      <c r="Q6694" s="143">
        <f t="shared" si="7262"/>
        <v>1383.22</v>
      </c>
      <c r="R6694" s="188">
        <f t="shared" si="7265"/>
        <v>30510.080000000002</v>
      </c>
      <c r="T6694">
        <v>52197.47</v>
      </c>
      <c r="U6694" s="190">
        <f t="shared" si="7266"/>
        <v>0.58451262101400703</v>
      </c>
    </row>
    <row r="6695" spans="1:21" x14ac:dyDescent="0.2">
      <c r="A6695" s="178">
        <v>43014</v>
      </c>
      <c r="B6695" s="179">
        <v>0.875</v>
      </c>
      <c r="C6695" t="s">
        <v>349</v>
      </c>
      <c r="D6695">
        <v>8.61</v>
      </c>
      <c r="E6695">
        <v>3.83</v>
      </c>
      <c r="F6695">
        <v>7.85</v>
      </c>
      <c r="G6695">
        <v>0.97</v>
      </c>
      <c r="H6695" s="184">
        <f t="shared" ref="H6695:L6695" si="7300">H6671</f>
        <v>0.83333333333333337</v>
      </c>
      <c r="I6695" s="185">
        <f t="shared" si="7300"/>
        <v>322</v>
      </c>
      <c r="J6695" s="185">
        <f t="shared" si="7300"/>
        <v>178</v>
      </c>
      <c r="K6695" s="185">
        <f t="shared" si="7300"/>
        <v>2842</v>
      </c>
      <c r="L6695" s="185">
        <f t="shared" si="7300"/>
        <v>1426</v>
      </c>
      <c r="M6695" s="147"/>
      <c r="N6695" s="143">
        <f t="shared" si="7264"/>
        <v>2772.4199999999996</v>
      </c>
      <c r="O6695" s="143">
        <f t="shared" si="7260"/>
        <v>681.74</v>
      </c>
      <c r="P6695" s="143">
        <f t="shared" si="7261"/>
        <v>22309.7</v>
      </c>
      <c r="Q6695" s="143">
        <f t="shared" si="7262"/>
        <v>1383.22</v>
      </c>
      <c r="R6695" s="188">
        <f t="shared" si="7265"/>
        <v>27147.08</v>
      </c>
      <c r="T6695">
        <v>50177.57</v>
      </c>
      <c r="U6695" s="190">
        <f t="shared" si="7266"/>
        <v>0.54102022078789391</v>
      </c>
    </row>
    <row r="6696" spans="1:21" x14ac:dyDescent="0.2">
      <c r="A6696" s="178">
        <v>43014</v>
      </c>
      <c r="B6696" s="179">
        <v>0.91666666666666663</v>
      </c>
      <c r="C6696" t="s">
        <v>349</v>
      </c>
      <c r="D6696">
        <v>8.61</v>
      </c>
      <c r="E6696">
        <v>7.09</v>
      </c>
      <c r="F6696">
        <v>8</v>
      </c>
      <c r="G6696">
        <v>0.97</v>
      </c>
      <c r="H6696" s="184">
        <f t="shared" ref="H6696:L6696" si="7301">H6672</f>
        <v>0.875</v>
      </c>
      <c r="I6696" s="185">
        <f t="shared" si="7301"/>
        <v>337</v>
      </c>
      <c r="J6696" s="185">
        <f t="shared" si="7301"/>
        <v>173</v>
      </c>
      <c r="K6696" s="185">
        <f t="shared" si="7301"/>
        <v>2842</v>
      </c>
      <c r="L6696" s="185">
        <f t="shared" si="7301"/>
        <v>1426</v>
      </c>
      <c r="M6696" s="147"/>
      <c r="N6696" s="143">
        <f t="shared" si="7264"/>
        <v>2901.5699999999997</v>
      </c>
      <c r="O6696" s="143">
        <f t="shared" si="7260"/>
        <v>1226.57</v>
      </c>
      <c r="P6696" s="143">
        <f t="shared" si="7261"/>
        <v>22736</v>
      </c>
      <c r="Q6696" s="143">
        <f t="shared" si="7262"/>
        <v>1383.22</v>
      </c>
      <c r="R6696" s="188">
        <f t="shared" si="7265"/>
        <v>28247.360000000001</v>
      </c>
      <c r="T6696">
        <v>48280.160000000003</v>
      </c>
      <c r="U6696" s="190">
        <f t="shared" si="7266"/>
        <v>0.58507179760796146</v>
      </c>
    </row>
    <row r="6697" spans="1:21" x14ac:dyDescent="0.2">
      <c r="A6697" s="178">
        <v>43014</v>
      </c>
      <c r="B6697" s="179">
        <v>0.95833333333333337</v>
      </c>
      <c r="C6697" t="s">
        <v>349</v>
      </c>
      <c r="D6697">
        <v>12</v>
      </c>
      <c r="E6697">
        <v>12.15</v>
      </c>
      <c r="F6697">
        <v>7</v>
      </c>
      <c r="G6697">
        <v>0.61</v>
      </c>
      <c r="H6697" s="184">
        <f t="shared" ref="H6697:L6697" si="7302">H6673</f>
        <v>0.91666666666666663</v>
      </c>
      <c r="I6697" s="185">
        <f t="shared" si="7302"/>
        <v>394</v>
      </c>
      <c r="J6697" s="185">
        <f t="shared" si="7302"/>
        <v>194</v>
      </c>
      <c r="K6697" s="185">
        <f t="shared" si="7302"/>
        <v>2842</v>
      </c>
      <c r="L6697" s="185">
        <f t="shared" si="7302"/>
        <v>1426</v>
      </c>
      <c r="M6697" s="147"/>
      <c r="N6697" s="143">
        <f t="shared" si="7264"/>
        <v>4728</v>
      </c>
      <c r="O6697" s="143">
        <f t="shared" si="7260"/>
        <v>2357.1</v>
      </c>
      <c r="P6697" s="143">
        <f t="shared" si="7261"/>
        <v>19894</v>
      </c>
      <c r="Q6697" s="143">
        <f t="shared" si="7262"/>
        <v>869.86</v>
      </c>
      <c r="R6697" s="188">
        <f t="shared" si="7265"/>
        <v>27848.959999999999</v>
      </c>
      <c r="T6697">
        <v>45716.97</v>
      </c>
      <c r="U6697" s="190">
        <f t="shared" si="7266"/>
        <v>0.60916023087269344</v>
      </c>
    </row>
    <row r="6698" spans="1:21" x14ac:dyDescent="0.2">
      <c r="A6698" s="178">
        <v>43014</v>
      </c>
      <c r="B6698" s="180">
        <v>1</v>
      </c>
      <c r="C6698" t="s">
        <v>349</v>
      </c>
      <c r="D6698">
        <v>11.87</v>
      </c>
      <c r="E6698">
        <v>8.61</v>
      </c>
      <c r="F6698">
        <v>5</v>
      </c>
      <c r="G6698">
        <v>0.5</v>
      </c>
      <c r="H6698" s="184">
        <f t="shared" ref="H6698:L6698" si="7303">H6674</f>
        <v>0.95833333333333337</v>
      </c>
      <c r="I6698" s="185">
        <f t="shared" si="7303"/>
        <v>389</v>
      </c>
      <c r="J6698" s="185">
        <f t="shared" si="7303"/>
        <v>265</v>
      </c>
      <c r="K6698" s="185">
        <f t="shared" si="7303"/>
        <v>2985</v>
      </c>
      <c r="L6698" s="185">
        <f t="shared" si="7303"/>
        <v>1111</v>
      </c>
      <c r="M6698" s="147"/>
      <c r="N6698" s="143">
        <f t="shared" si="7264"/>
        <v>4617.4299999999994</v>
      </c>
      <c r="O6698" s="143">
        <f t="shared" si="7260"/>
        <v>2281.6499999999996</v>
      </c>
      <c r="P6698" s="143">
        <f t="shared" si="7261"/>
        <v>14925</v>
      </c>
      <c r="Q6698" s="143">
        <f t="shared" si="7262"/>
        <v>555.5</v>
      </c>
      <c r="R6698" s="188">
        <f t="shared" si="7265"/>
        <v>22379.579999999998</v>
      </c>
      <c r="T6698">
        <v>42938.25</v>
      </c>
      <c r="U6698" s="190">
        <f t="shared" si="7266"/>
        <v>0.52120382176730529</v>
      </c>
    </row>
    <row r="6699" spans="1:21" x14ac:dyDescent="0.2">
      <c r="A6699" s="178">
        <v>43015</v>
      </c>
      <c r="B6699" s="179">
        <v>4.1666666666666664E-2</v>
      </c>
      <c r="C6699" t="s">
        <v>349</v>
      </c>
      <c r="D6699">
        <v>3</v>
      </c>
      <c r="E6699">
        <v>2.2000000000000002</v>
      </c>
      <c r="F6699">
        <v>2.88</v>
      </c>
      <c r="G6699">
        <v>0.5</v>
      </c>
      <c r="H6699" s="184">
        <f t="shared" ref="H6699:L6699" si="7304">H6675</f>
        <v>1</v>
      </c>
      <c r="I6699" s="185">
        <f t="shared" si="7304"/>
        <v>362</v>
      </c>
      <c r="J6699" s="185">
        <f t="shared" si="7304"/>
        <v>243</v>
      </c>
      <c r="K6699" s="185">
        <f t="shared" si="7304"/>
        <v>2985</v>
      </c>
      <c r="L6699" s="185">
        <f t="shared" si="7304"/>
        <v>1111</v>
      </c>
      <c r="M6699" s="147"/>
      <c r="N6699" s="143">
        <f t="shared" si="7264"/>
        <v>1086</v>
      </c>
      <c r="O6699" s="143">
        <f t="shared" si="7260"/>
        <v>534.6</v>
      </c>
      <c r="P6699" s="143">
        <f t="shared" si="7261"/>
        <v>8596.7999999999993</v>
      </c>
      <c r="Q6699" s="143">
        <f t="shared" si="7262"/>
        <v>555.5</v>
      </c>
      <c r="R6699" s="188">
        <f t="shared" si="7265"/>
        <v>10772.9</v>
      </c>
      <c r="T6699">
        <v>39867.199999999997</v>
      </c>
      <c r="U6699" s="190">
        <f t="shared" si="7266"/>
        <v>0.27021962916884057</v>
      </c>
    </row>
    <row r="6700" spans="1:21" x14ac:dyDescent="0.2">
      <c r="A6700" s="178">
        <v>43015</v>
      </c>
      <c r="B6700" s="179">
        <v>8.3333333333333329E-2</v>
      </c>
      <c r="C6700" t="s">
        <v>349</v>
      </c>
      <c r="D6700">
        <v>2.5</v>
      </c>
      <c r="E6700">
        <v>1</v>
      </c>
      <c r="F6700">
        <v>2.85</v>
      </c>
      <c r="G6700">
        <v>0.5</v>
      </c>
      <c r="H6700" s="184">
        <f t="shared" ref="H6700:L6700" si="7305">H6676</f>
        <v>4.1666666666666664E-2</v>
      </c>
      <c r="I6700" s="185">
        <f t="shared" si="7305"/>
        <v>294</v>
      </c>
      <c r="J6700" s="185">
        <f t="shared" si="7305"/>
        <v>212</v>
      </c>
      <c r="K6700" s="185">
        <f t="shared" si="7305"/>
        <v>2985</v>
      </c>
      <c r="L6700" s="185">
        <f t="shared" si="7305"/>
        <v>1111</v>
      </c>
      <c r="M6700" s="147"/>
      <c r="N6700" s="143">
        <f t="shared" si="7264"/>
        <v>735</v>
      </c>
      <c r="O6700" s="143">
        <f t="shared" si="7260"/>
        <v>212</v>
      </c>
      <c r="P6700" s="143">
        <f t="shared" si="7261"/>
        <v>8507.25</v>
      </c>
      <c r="Q6700" s="143">
        <f t="shared" si="7262"/>
        <v>555.5</v>
      </c>
      <c r="R6700" s="188">
        <f t="shared" si="7265"/>
        <v>10009.75</v>
      </c>
      <c r="T6700">
        <v>37184.97</v>
      </c>
      <c r="U6700" s="190">
        <f t="shared" si="7266"/>
        <v>0.26918806173569587</v>
      </c>
    </row>
    <row r="6701" spans="1:21" x14ac:dyDescent="0.2">
      <c r="A6701" s="178">
        <v>43015</v>
      </c>
      <c r="B6701" s="179">
        <v>0.125</v>
      </c>
      <c r="C6701" t="s">
        <v>349</v>
      </c>
      <c r="D6701">
        <v>2.5</v>
      </c>
      <c r="E6701">
        <v>1</v>
      </c>
      <c r="F6701">
        <v>7.61</v>
      </c>
      <c r="G6701">
        <v>7.4</v>
      </c>
      <c r="H6701" s="184">
        <f t="shared" ref="H6701:L6701" si="7306">H6677</f>
        <v>8.3333333333333329E-2</v>
      </c>
      <c r="I6701" s="185">
        <f t="shared" si="7306"/>
        <v>236</v>
      </c>
      <c r="J6701" s="185">
        <f t="shared" si="7306"/>
        <v>179</v>
      </c>
      <c r="K6701" s="185">
        <f t="shared" si="7306"/>
        <v>2985</v>
      </c>
      <c r="L6701" s="185">
        <f t="shared" si="7306"/>
        <v>1111</v>
      </c>
      <c r="M6701" s="147"/>
      <c r="N6701" s="143">
        <f t="shared" si="7264"/>
        <v>590</v>
      </c>
      <c r="O6701" s="143">
        <f t="shared" si="7260"/>
        <v>179</v>
      </c>
      <c r="P6701" s="143">
        <f t="shared" si="7261"/>
        <v>22715.850000000002</v>
      </c>
      <c r="Q6701" s="143">
        <f t="shared" si="7262"/>
        <v>8221.4</v>
      </c>
      <c r="R6701" s="188">
        <f t="shared" si="7265"/>
        <v>31706.25</v>
      </c>
      <c r="T6701">
        <v>35122.519999999997</v>
      </c>
      <c r="U6701" s="190">
        <f t="shared" si="7266"/>
        <v>0.90273277657753492</v>
      </c>
    </row>
    <row r="6702" spans="1:21" x14ac:dyDescent="0.2">
      <c r="A6702" s="178">
        <v>43015</v>
      </c>
      <c r="B6702" s="179">
        <v>0.16666666666666666</v>
      </c>
      <c r="C6702" t="s">
        <v>349</v>
      </c>
      <c r="D6702">
        <v>2.5</v>
      </c>
      <c r="E6702">
        <v>1</v>
      </c>
      <c r="F6702">
        <v>4.8499999999999996</v>
      </c>
      <c r="G6702">
        <v>4.6399999999999997</v>
      </c>
      <c r="H6702" s="184">
        <f t="shared" ref="H6702:L6702" si="7307">H6678</f>
        <v>0.125</v>
      </c>
      <c r="I6702" s="185">
        <f t="shared" si="7307"/>
        <v>201</v>
      </c>
      <c r="J6702" s="185">
        <f t="shared" si="7307"/>
        <v>205</v>
      </c>
      <c r="K6702" s="185">
        <f t="shared" si="7307"/>
        <v>2985</v>
      </c>
      <c r="L6702" s="185">
        <f t="shared" si="7307"/>
        <v>1717</v>
      </c>
      <c r="M6702" s="147"/>
      <c r="N6702" s="143">
        <f t="shared" si="7264"/>
        <v>502.5</v>
      </c>
      <c r="O6702" s="143">
        <f t="shared" si="7260"/>
        <v>205</v>
      </c>
      <c r="P6702" s="143">
        <f t="shared" si="7261"/>
        <v>14477.249999999998</v>
      </c>
      <c r="Q6702" s="143">
        <f t="shared" si="7262"/>
        <v>7966.8799999999992</v>
      </c>
      <c r="R6702" s="188">
        <f t="shared" si="7265"/>
        <v>23151.629999999997</v>
      </c>
      <c r="T6702">
        <v>33570.69</v>
      </c>
      <c r="U6702" s="190">
        <f t="shared" si="7266"/>
        <v>0.68963819331684861</v>
      </c>
    </row>
    <row r="6703" spans="1:21" x14ac:dyDescent="0.2">
      <c r="A6703" s="178">
        <v>43015</v>
      </c>
      <c r="B6703" s="179">
        <v>0.20833333333333334</v>
      </c>
      <c r="C6703" t="s">
        <v>349</v>
      </c>
      <c r="D6703">
        <v>2.5</v>
      </c>
      <c r="E6703">
        <v>2.11</v>
      </c>
      <c r="F6703">
        <v>3.2</v>
      </c>
      <c r="G6703">
        <v>2.99</v>
      </c>
      <c r="H6703" s="184">
        <f t="shared" ref="H6703:L6703" si="7308">H6679</f>
        <v>0.16666666666666666</v>
      </c>
      <c r="I6703" s="185">
        <f t="shared" si="7308"/>
        <v>185</v>
      </c>
      <c r="J6703" s="185">
        <f t="shared" si="7308"/>
        <v>205</v>
      </c>
      <c r="K6703" s="185">
        <f t="shared" si="7308"/>
        <v>2985</v>
      </c>
      <c r="L6703" s="185">
        <f t="shared" si="7308"/>
        <v>1717</v>
      </c>
      <c r="M6703" s="147"/>
      <c r="N6703" s="143">
        <f t="shared" si="7264"/>
        <v>462.5</v>
      </c>
      <c r="O6703" s="143">
        <f t="shared" si="7260"/>
        <v>432.54999999999995</v>
      </c>
      <c r="P6703" s="143">
        <f t="shared" si="7261"/>
        <v>9552</v>
      </c>
      <c r="Q6703" s="143">
        <f t="shared" si="7262"/>
        <v>5133.83</v>
      </c>
      <c r="R6703" s="188">
        <f t="shared" si="7265"/>
        <v>15580.88</v>
      </c>
      <c r="T6703">
        <v>32542.05</v>
      </c>
      <c r="U6703" s="190">
        <f t="shared" si="7266"/>
        <v>0.47879220884978052</v>
      </c>
    </row>
    <row r="6704" spans="1:21" x14ac:dyDescent="0.2">
      <c r="A6704" s="178">
        <v>43015</v>
      </c>
      <c r="B6704" s="179">
        <v>0.25</v>
      </c>
      <c r="C6704" t="s">
        <v>349</v>
      </c>
      <c r="D6704">
        <v>3</v>
      </c>
      <c r="E6704">
        <v>3.01</v>
      </c>
      <c r="F6704">
        <v>3.21</v>
      </c>
      <c r="G6704">
        <v>3</v>
      </c>
      <c r="H6704" s="184">
        <f t="shared" ref="H6704:L6704" si="7309">H6680</f>
        <v>0.20833333333333334</v>
      </c>
      <c r="I6704" s="185">
        <f t="shared" si="7309"/>
        <v>207</v>
      </c>
      <c r="J6704" s="185">
        <f t="shared" si="7309"/>
        <v>283</v>
      </c>
      <c r="K6704" s="185">
        <f t="shared" si="7309"/>
        <v>2985</v>
      </c>
      <c r="L6704" s="185">
        <f t="shared" si="7309"/>
        <v>1717</v>
      </c>
      <c r="M6704" s="147"/>
      <c r="N6704" s="143">
        <f t="shared" si="7264"/>
        <v>621</v>
      </c>
      <c r="O6704" s="143">
        <f t="shared" si="7260"/>
        <v>851.82999999999993</v>
      </c>
      <c r="P6704" s="143">
        <f t="shared" si="7261"/>
        <v>9581.85</v>
      </c>
      <c r="Q6704" s="143">
        <f t="shared" si="7262"/>
        <v>5151</v>
      </c>
      <c r="R6704" s="188">
        <f t="shared" si="7265"/>
        <v>16205.68</v>
      </c>
      <c r="T6704">
        <v>32077.83</v>
      </c>
      <c r="U6704" s="190">
        <f t="shared" si="7266"/>
        <v>0.50519876188632462</v>
      </c>
    </row>
    <row r="6705" spans="1:21" x14ac:dyDescent="0.2">
      <c r="A6705" s="178">
        <v>43015</v>
      </c>
      <c r="B6705" s="179">
        <v>0.29166666666666669</v>
      </c>
      <c r="C6705" t="s">
        <v>349</v>
      </c>
      <c r="D6705">
        <v>8.61</v>
      </c>
      <c r="E6705">
        <v>13.68</v>
      </c>
      <c r="F6705">
        <v>6.12</v>
      </c>
      <c r="G6705">
        <v>10</v>
      </c>
      <c r="H6705" s="184">
        <f t="shared" ref="H6705:L6705" si="7310">H6681</f>
        <v>0.25</v>
      </c>
      <c r="I6705" s="185">
        <f t="shared" si="7310"/>
        <v>327</v>
      </c>
      <c r="J6705" s="185">
        <f t="shared" si="7310"/>
        <v>438</v>
      </c>
      <c r="K6705" s="185">
        <f t="shared" si="7310"/>
        <v>2985</v>
      </c>
      <c r="L6705" s="185">
        <f t="shared" si="7310"/>
        <v>1717</v>
      </c>
      <c r="M6705" s="147"/>
      <c r="N6705" s="143">
        <f t="shared" si="7264"/>
        <v>2815.47</v>
      </c>
      <c r="O6705" s="143">
        <f t="shared" si="7260"/>
        <v>5991.84</v>
      </c>
      <c r="P6705" s="143">
        <f t="shared" si="7261"/>
        <v>18268.2</v>
      </c>
      <c r="Q6705" s="143">
        <f t="shared" si="7262"/>
        <v>17170</v>
      </c>
      <c r="R6705" s="188">
        <f t="shared" si="7265"/>
        <v>44245.51</v>
      </c>
      <c r="T6705">
        <v>32272.080000000002</v>
      </c>
      <c r="U6705" s="190">
        <f t="shared" si="7266"/>
        <v>1.3710151313457328</v>
      </c>
    </row>
    <row r="6706" spans="1:21" x14ac:dyDescent="0.2">
      <c r="A6706" s="178">
        <v>43015</v>
      </c>
      <c r="B6706" s="179">
        <v>0.33333333333333331</v>
      </c>
      <c r="C6706" t="s">
        <v>349</v>
      </c>
      <c r="D6706">
        <v>5.44</v>
      </c>
      <c r="E6706">
        <v>3.77</v>
      </c>
      <c r="F6706">
        <v>5.96</v>
      </c>
      <c r="G6706">
        <v>5.75</v>
      </c>
      <c r="H6706" s="184">
        <f t="shared" ref="H6706:L6706" si="7311">H6682</f>
        <v>0.29166666666666669</v>
      </c>
      <c r="I6706" s="185">
        <f t="shared" si="7311"/>
        <v>249</v>
      </c>
      <c r="J6706" s="185">
        <f t="shared" si="7311"/>
        <v>556</v>
      </c>
      <c r="K6706" s="185">
        <f t="shared" si="7311"/>
        <v>2872</v>
      </c>
      <c r="L6706" s="185">
        <f t="shared" si="7311"/>
        <v>2219</v>
      </c>
      <c r="M6706" s="147"/>
      <c r="N6706" s="143">
        <f t="shared" si="7264"/>
        <v>1354.5600000000002</v>
      </c>
      <c r="O6706" s="143">
        <f t="shared" si="7260"/>
        <v>2096.12</v>
      </c>
      <c r="P6706" s="143">
        <f t="shared" si="7261"/>
        <v>17117.12</v>
      </c>
      <c r="Q6706" s="143">
        <f t="shared" si="7262"/>
        <v>12759.25</v>
      </c>
      <c r="R6706" s="188">
        <f t="shared" si="7265"/>
        <v>33327.050000000003</v>
      </c>
      <c r="T6706">
        <v>33180.959999999999</v>
      </c>
      <c r="U6706" s="190">
        <f t="shared" si="7266"/>
        <v>1.0044028261991216</v>
      </c>
    </row>
    <row r="6707" spans="1:21" x14ac:dyDescent="0.2">
      <c r="A6707" s="178">
        <v>43015</v>
      </c>
      <c r="B6707" s="179">
        <v>0.375</v>
      </c>
      <c r="C6707" t="s">
        <v>349</v>
      </c>
      <c r="D6707">
        <v>3.5</v>
      </c>
      <c r="E6707">
        <v>3.91</v>
      </c>
      <c r="F6707">
        <v>5</v>
      </c>
      <c r="G6707">
        <v>5</v>
      </c>
      <c r="H6707" s="184">
        <f t="shared" ref="H6707:L6707" si="7312">H6683</f>
        <v>0.33333333333333331</v>
      </c>
      <c r="I6707" s="185">
        <f t="shared" si="7312"/>
        <v>256</v>
      </c>
      <c r="J6707" s="185">
        <f t="shared" si="7312"/>
        <v>306</v>
      </c>
      <c r="K6707" s="185">
        <f t="shared" si="7312"/>
        <v>2872</v>
      </c>
      <c r="L6707" s="185">
        <f t="shared" si="7312"/>
        <v>2219</v>
      </c>
      <c r="M6707" s="147"/>
      <c r="N6707" s="143">
        <f t="shared" si="7264"/>
        <v>896</v>
      </c>
      <c r="O6707" s="143">
        <f t="shared" si="7260"/>
        <v>1196.46</v>
      </c>
      <c r="P6707" s="143">
        <f t="shared" si="7261"/>
        <v>14360</v>
      </c>
      <c r="Q6707" s="143">
        <f t="shared" si="7262"/>
        <v>11095</v>
      </c>
      <c r="R6707" s="188">
        <f t="shared" si="7265"/>
        <v>27547.46</v>
      </c>
      <c r="T6707">
        <v>34149.129999999997</v>
      </c>
      <c r="U6707" s="190">
        <f t="shared" si="7266"/>
        <v>0.80668116581593741</v>
      </c>
    </row>
    <row r="6708" spans="1:21" x14ac:dyDescent="0.2">
      <c r="A6708" s="178">
        <v>43015</v>
      </c>
      <c r="B6708" s="179">
        <v>0.41666666666666669</v>
      </c>
      <c r="C6708" t="s">
        <v>349</v>
      </c>
      <c r="D6708">
        <v>18.2</v>
      </c>
      <c r="E6708">
        <v>6.8</v>
      </c>
      <c r="F6708">
        <v>7</v>
      </c>
      <c r="G6708">
        <v>6.79</v>
      </c>
      <c r="H6708" s="184">
        <f t="shared" ref="H6708:L6708" si="7313">H6684</f>
        <v>0.375</v>
      </c>
      <c r="I6708" s="185">
        <f t="shared" si="7313"/>
        <v>156</v>
      </c>
      <c r="J6708" s="185">
        <f t="shared" si="7313"/>
        <v>343</v>
      </c>
      <c r="K6708" s="185">
        <f t="shared" si="7313"/>
        <v>2872</v>
      </c>
      <c r="L6708" s="185">
        <f t="shared" si="7313"/>
        <v>2219</v>
      </c>
      <c r="M6708" s="147"/>
      <c r="N6708" s="143">
        <f t="shared" si="7264"/>
        <v>2839.2</v>
      </c>
      <c r="O6708" s="143">
        <f t="shared" si="7260"/>
        <v>2332.4</v>
      </c>
      <c r="P6708" s="143">
        <f t="shared" si="7261"/>
        <v>20104</v>
      </c>
      <c r="Q6708" s="143">
        <f t="shared" si="7262"/>
        <v>15067.01</v>
      </c>
      <c r="R6708" s="188">
        <f t="shared" si="7265"/>
        <v>40342.61</v>
      </c>
      <c r="T6708">
        <v>35781.85</v>
      </c>
      <c r="U6708" s="190">
        <f t="shared" si="7266"/>
        <v>1.1274601508865529</v>
      </c>
    </row>
    <row r="6709" spans="1:21" x14ac:dyDescent="0.2">
      <c r="A6709" s="178">
        <v>43015</v>
      </c>
      <c r="B6709" s="179">
        <v>0.45833333333333331</v>
      </c>
      <c r="C6709" t="s">
        <v>349</v>
      </c>
      <c r="D6709">
        <v>3.5</v>
      </c>
      <c r="E6709">
        <v>5.71</v>
      </c>
      <c r="F6709">
        <v>7</v>
      </c>
      <c r="G6709">
        <v>6.79</v>
      </c>
      <c r="H6709" s="184">
        <f t="shared" ref="H6709:L6709" si="7314">H6685</f>
        <v>0.41666666666666669</v>
      </c>
      <c r="I6709" s="185">
        <f t="shared" si="7314"/>
        <v>196</v>
      </c>
      <c r="J6709" s="185">
        <f t="shared" si="7314"/>
        <v>315</v>
      </c>
      <c r="K6709" s="185">
        <f t="shared" si="7314"/>
        <v>2872</v>
      </c>
      <c r="L6709" s="185">
        <f t="shared" si="7314"/>
        <v>2219</v>
      </c>
      <c r="M6709" s="147"/>
      <c r="N6709" s="143">
        <f t="shared" si="7264"/>
        <v>686</v>
      </c>
      <c r="O6709" s="143">
        <f t="shared" si="7260"/>
        <v>1798.65</v>
      </c>
      <c r="P6709" s="143">
        <f t="shared" si="7261"/>
        <v>20104</v>
      </c>
      <c r="Q6709" s="143">
        <f t="shared" si="7262"/>
        <v>15067.01</v>
      </c>
      <c r="R6709" s="188">
        <f t="shared" si="7265"/>
        <v>37655.660000000003</v>
      </c>
      <c r="T6709">
        <v>38286.54</v>
      </c>
      <c r="U6709" s="190">
        <f t="shared" si="7266"/>
        <v>0.98352214642534952</v>
      </c>
    </row>
    <row r="6710" spans="1:21" x14ac:dyDescent="0.2">
      <c r="A6710" s="178">
        <v>43015</v>
      </c>
      <c r="B6710" s="179">
        <v>0.5</v>
      </c>
      <c r="C6710" t="s">
        <v>349</v>
      </c>
      <c r="D6710">
        <v>2.61</v>
      </c>
      <c r="E6710">
        <v>5.6</v>
      </c>
      <c r="F6710">
        <v>5.8</v>
      </c>
      <c r="G6710">
        <v>5.59</v>
      </c>
      <c r="H6710" s="184">
        <f t="shared" ref="H6710:L6710" si="7315">H6686</f>
        <v>0.45833333333333331</v>
      </c>
      <c r="I6710" s="185">
        <f t="shared" si="7315"/>
        <v>226</v>
      </c>
      <c r="J6710" s="185">
        <f t="shared" si="7315"/>
        <v>326</v>
      </c>
      <c r="K6710" s="185">
        <f t="shared" si="7315"/>
        <v>2842</v>
      </c>
      <c r="L6710" s="185">
        <f t="shared" si="7315"/>
        <v>1635</v>
      </c>
      <c r="M6710" s="147"/>
      <c r="N6710" s="143">
        <f t="shared" si="7264"/>
        <v>589.86</v>
      </c>
      <c r="O6710" s="143">
        <f t="shared" si="7260"/>
        <v>1825.6</v>
      </c>
      <c r="P6710" s="143">
        <f t="shared" si="7261"/>
        <v>16483.599999999999</v>
      </c>
      <c r="Q6710" s="143">
        <f t="shared" si="7262"/>
        <v>9139.65</v>
      </c>
      <c r="R6710" s="188">
        <f t="shared" si="7265"/>
        <v>28038.71</v>
      </c>
      <c r="T6710">
        <v>40858.35</v>
      </c>
      <c r="U6710" s="190">
        <f t="shared" si="7266"/>
        <v>0.68624185753952371</v>
      </c>
    </row>
    <row r="6711" spans="1:21" x14ac:dyDescent="0.2">
      <c r="A6711" s="178">
        <v>43015</v>
      </c>
      <c r="B6711" s="179">
        <v>0.54166666666666663</v>
      </c>
      <c r="C6711" t="s">
        <v>349</v>
      </c>
      <c r="D6711">
        <v>1</v>
      </c>
      <c r="E6711">
        <v>5.92</v>
      </c>
      <c r="F6711">
        <v>6.88</v>
      </c>
      <c r="G6711">
        <v>10</v>
      </c>
      <c r="H6711" s="184">
        <f t="shared" ref="H6711:L6711" si="7316">H6687</f>
        <v>0.5</v>
      </c>
      <c r="I6711" s="185">
        <f t="shared" si="7316"/>
        <v>222</v>
      </c>
      <c r="J6711" s="185">
        <f t="shared" si="7316"/>
        <v>319</v>
      </c>
      <c r="K6711" s="185">
        <f t="shared" si="7316"/>
        <v>2842</v>
      </c>
      <c r="L6711" s="185">
        <f t="shared" si="7316"/>
        <v>1635</v>
      </c>
      <c r="M6711" s="147"/>
      <c r="N6711" s="143">
        <f t="shared" si="7264"/>
        <v>222</v>
      </c>
      <c r="O6711" s="143">
        <f t="shared" si="7260"/>
        <v>1888.48</v>
      </c>
      <c r="P6711" s="143">
        <f t="shared" si="7261"/>
        <v>19552.96</v>
      </c>
      <c r="Q6711" s="143">
        <f t="shared" si="7262"/>
        <v>16350</v>
      </c>
      <c r="R6711" s="188">
        <f t="shared" si="7265"/>
        <v>38013.440000000002</v>
      </c>
      <c r="T6711">
        <v>43700.21</v>
      </c>
      <c r="U6711" s="190">
        <f t="shared" si="7266"/>
        <v>0.86986858873218231</v>
      </c>
    </row>
    <row r="6712" spans="1:21" x14ac:dyDescent="0.2">
      <c r="A6712" s="178">
        <v>43015</v>
      </c>
      <c r="B6712" s="179">
        <v>0.58333333333333337</v>
      </c>
      <c r="C6712" t="s">
        <v>349</v>
      </c>
      <c r="D6712">
        <v>1.48</v>
      </c>
      <c r="E6712">
        <v>8.18</v>
      </c>
      <c r="F6712">
        <v>11.56</v>
      </c>
      <c r="G6712">
        <v>10</v>
      </c>
      <c r="H6712" s="184">
        <f t="shared" ref="H6712:L6712" si="7317">H6688</f>
        <v>0.54166666666666663</v>
      </c>
      <c r="I6712" s="185">
        <f t="shared" si="7317"/>
        <v>195</v>
      </c>
      <c r="J6712" s="185">
        <f t="shared" si="7317"/>
        <v>299</v>
      </c>
      <c r="K6712" s="185">
        <f t="shared" si="7317"/>
        <v>2842</v>
      </c>
      <c r="L6712" s="185">
        <f t="shared" si="7317"/>
        <v>1635</v>
      </c>
      <c r="M6712" s="147"/>
      <c r="N6712" s="143">
        <f t="shared" si="7264"/>
        <v>288.60000000000002</v>
      </c>
      <c r="O6712" s="143">
        <f t="shared" si="7260"/>
        <v>2445.8199999999997</v>
      </c>
      <c r="P6712" s="143">
        <f t="shared" si="7261"/>
        <v>32853.520000000004</v>
      </c>
      <c r="Q6712" s="143">
        <f t="shared" si="7262"/>
        <v>16350</v>
      </c>
      <c r="R6712" s="188">
        <f t="shared" si="7265"/>
        <v>51937.94</v>
      </c>
      <c r="T6712">
        <v>46642.31</v>
      </c>
      <c r="U6712" s="190">
        <f t="shared" si="7266"/>
        <v>1.1135370439414345</v>
      </c>
    </row>
    <row r="6713" spans="1:21" x14ac:dyDescent="0.2">
      <c r="A6713" s="178">
        <v>43015</v>
      </c>
      <c r="B6713" s="179">
        <v>0.625</v>
      </c>
      <c r="C6713" t="s">
        <v>349</v>
      </c>
      <c r="D6713">
        <v>1.64</v>
      </c>
      <c r="E6713">
        <v>16.45</v>
      </c>
      <c r="F6713">
        <v>20.96</v>
      </c>
      <c r="G6713">
        <v>12.67</v>
      </c>
      <c r="H6713" s="184">
        <f t="shared" ref="H6713:L6713" si="7318">H6689</f>
        <v>0.58333333333333337</v>
      </c>
      <c r="I6713" s="185">
        <f t="shared" si="7318"/>
        <v>205</v>
      </c>
      <c r="J6713" s="185">
        <f t="shared" si="7318"/>
        <v>237</v>
      </c>
      <c r="K6713" s="185">
        <f t="shared" si="7318"/>
        <v>2842</v>
      </c>
      <c r="L6713" s="185">
        <f t="shared" si="7318"/>
        <v>1635</v>
      </c>
      <c r="M6713" s="147"/>
      <c r="N6713" s="143">
        <f t="shared" si="7264"/>
        <v>336.2</v>
      </c>
      <c r="O6713" s="143">
        <f t="shared" si="7260"/>
        <v>3898.6499999999996</v>
      </c>
      <c r="P6713" s="143">
        <f t="shared" si="7261"/>
        <v>59568.32</v>
      </c>
      <c r="Q6713" s="143">
        <f t="shared" si="7262"/>
        <v>20715.45</v>
      </c>
      <c r="R6713" s="188">
        <f t="shared" si="7265"/>
        <v>84518.62</v>
      </c>
      <c r="T6713">
        <v>49176.14</v>
      </c>
      <c r="U6713" s="190">
        <f t="shared" si="7266"/>
        <v>1.7186916256542297</v>
      </c>
    </row>
    <row r="6714" spans="1:21" x14ac:dyDescent="0.2">
      <c r="A6714" s="178">
        <v>43015</v>
      </c>
      <c r="B6714" s="179">
        <v>0.66666666666666663</v>
      </c>
      <c r="C6714" t="s">
        <v>349</v>
      </c>
      <c r="D6714">
        <v>2.11</v>
      </c>
      <c r="E6714">
        <v>35</v>
      </c>
      <c r="F6714">
        <v>41.94</v>
      </c>
      <c r="G6714">
        <v>28.75</v>
      </c>
      <c r="H6714" s="184">
        <f t="shared" ref="H6714:L6714" si="7319">H6690</f>
        <v>0.625</v>
      </c>
      <c r="I6714" s="185">
        <f t="shared" si="7319"/>
        <v>212</v>
      </c>
      <c r="J6714" s="185">
        <f t="shared" si="7319"/>
        <v>213</v>
      </c>
      <c r="K6714" s="185">
        <f t="shared" si="7319"/>
        <v>2842</v>
      </c>
      <c r="L6714" s="185">
        <f t="shared" si="7319"/>
        <v>1380</v>
      </c>
      <c r="M6714" s="147"/>
      <c r="N6714" s="143">
        <f t="shared" si="7264"/>
        <v>447.32</v>
      </c>
      <c r="O6714" s="143">
        <f t="shared" si="7260"/>
        <v>7455</v>
      </c>
      <c r="P6714" s="143">
        <f t="shared" si="7261"/>
        <v>119193.48</v>
      </c>
      <c r="Q6714" s="143">
        <f t="shared" si="7262"/>
        <v>39675</v>
      </c>
      <c r="R6714" s="188">
        <f t="shared" si="7265"/>
        <v>166770.79999999999</v>
      </c>
      <c r="T6714">
        <v>50854.96</v>
      </c>
      <c r="U6714" s="190">
        <f t="shared" si="7266"/>
        <v>3.2793418773704666</v>
      </c>
    </row>
    <row r="6715" spans="1:21" x14ac:dyDescent="0.2">
      <c r="A6715" s="178">
        <v>43015</v>
      </c>
      <c r="B6715" s="179">
        <v>0.70833333333333337</v>
      </c>
      <c r="C6715" t="s">
        <v>349</v>
      </c>
      <c r="D6715">
        <v>2</v>
      </c>
      <c r="E6715">
        <v>35</v>
      </c>
      <c r="F6715">
        <v>44.03</v>
      </c>
      <c r="G6715">
        <v>30</v>
      </c>
      <c r="H6715" s="184">
        <f t="shared" ref="H6715:L6715" si="7320">H6691</f>
        <v>0.66666666666666663</v>
      </c>
      <c r="I6715" s="185">
        <f t="shared" si="7320"/>
        <v>191</v>
      </c>
      <c r="J6715" s="185">
        <f t="shared" si="7320"/>
        <v>237</v>
      </c>
      <c r="K6715" s="185">
        <f t="shared" si="7320"/>
        <v>2842</v>
      </c>
      <c r="L6715" s="185">
        <f t="shared" si="7320"/>
        <v>1380</v>
      </c>
      <c r="M6715" s="147"/>
      <c r="N6715" s="143">
        <f t="shared" si="7264"/>
        <v>382</v>
      </c>
      <c r="O6715" s="143">
        <f t="shared" si="7260"/>
        <v>8295</v>
      </c>
      <c r="P6715" s="143">
        <f t="shared" si="7261"/>
        <v>125133.26000000001</v>
      </c>
      <c r="Q6715" s="143">
        <f t="shared" si="7262"/>
        <v>41400</v>
      </c>
      <c r="R6715" s="188">
        <f t="shared" si="7265"/>
        <v>175210.26</v>
      </c>
      <c r="T6715">
        <v>52006.25</v>
      </c>
      <c r="U6715" s="190">
        <f t="shared" si="7266"/>
        <v>3.3690231462564597</v>
      </c>
    </row>
    <row r="6716" spans="1:21" x14ac:dyDescent="0.2">
      <c r="A6716" s="178">
        <v>43015</v>
      </c>
      <c r="B6716" s="179">
        <v>0.75</v>
      </c>
      <c r="C6716" t="s">
        <v>349</v>
      </c>
      <c r="D6716">
        <v>2.21</v>
      </c>
      <c r="E6716">
        <v>13.8</v>
      </c>
      <c r="F6716">
        <v>19.41</v>
      </c>
      <c r="G6716">
        <v>12.64</v>
      </c>
      <c r="H6716" s="184">
        <f t="shared" ref="H6716:L6716" si="7321">H6692</f>
        <v>0.70833333333333337</v>
      </c>
      <c r="I6716" s="185">
        <f t="shared" si="7321"/>
        <v>218</v>
      </c>
      <c r="J6716" s="185">
        <f t="shared" si="7321"/>
        <v>258</v>
      </c>
      <c r="K6716" s="185">
        <f t="shared" si="7321"/>
        <v>2842</v>
      </c>
      <c r="L6716" s="185">
        <f t="shared" si="7321"/>
        <v>1380</v>
      </c>
      <c r="M6716" s="147"/>
      <c r="N6716" s="143">
        <f t="shared" si="7264"/>
        <v>481.78</v>
      </c>
      <c r="O6716" s="143">
        <f t="shared" si="7260"/>
        <v>3560.4</v>
      </c>
      <c r="P6716" s="143">
        <f t="shared" si="7261"/>
        <v>55163.22</v>
      </c>
      <c r="Q6716" s="143">
        <f t="shared" si="7262"/>
        <v>17443.2</v>
      </c>
      <c r="R6716" s="188">
        <f t="shared" si="7265"/>
        <v>76648.600000000006</v>
      </c>
      <c r="T6716">
        <v>52375.13</v>
      </c>
      <c r="U6716" s="190">
        <f t="shared" si="7266"/>
        <v>1.4634541241234154</v>
      </c>
    </row>
    <row r="6717" spans="1:21" x14ac:dyDescent="0.2">
      <c r="A6717" s="178">
        <v>43015</v>
      </c>
      <c r="B6717" s="179">
        <v>0.79166666666666663</v>
      </c>
      <c r="C6717" t="s">
        <v>349</v>
      </c>
      <c r="D6717">
        <v>2.25</v>
      </c>
      <c r="E6717">
        <v>6.14</v>
      </c>
      <c r="F6717">
        <v>10.44</v>
      </c>
      <c r="G6717">
        <v>2.99</v>
      </c>
      <c r="H6717" s="184">
        <f t="shared" ref="H6717:L6717" si="7322">H6693</f>
        <v>0.75</v>
      </c>
      <c r="I6717" s="185">
        <f t="shared" si="7322"/>
        <v>240</v>
      </c>
      <c r="J6717" s="185">
        <f t="shared" si="7322"/>
        <v>365</v>
      </c>
      <c r="K6717" s="185">
        <f t="shared" si="7322"/>
        <v>2842</v>
      </c>
      <c r="L6717" s="185">
        <f t="shared" si="7322"/>
        <v>1380</v>
      </c>
      <c r="M6717" s="147"/>
      <c r="N6717" s="143">
        <f t="shared" si="7264"/>
        <v>540</v>
      </c>
      <c r="O6717" s="143">
        <f t="shared" si="7260"/>
        <v>2241.1</v>
      </c>
      <c r="P6717" s="143">
        <f t="shared" si="7261"/>
        <v>29670.48</v>
      </c>
      <c r="Q6717" s="143">
        <f t="shared" si="7262"/>
        <v>4126.2000000000007</v>
      </c>
      <c r="R6717" s="188">
        <f t="shared" si="7265"/>
        <v>36577.78</v>
      </c>
      <c r="T6717">
        <v>51746.1</v>
      </c>
      <c r="U6717" s="190">
        <f t="shared" si="7266"/>
        <v>0.70687027621405285</v>
      </c>
    </row>
    <row r="6718" spans="1:21" x14ac:dyDescent="0.2">
      <c r="A6718" s="178">
        <v>43015</v>
      </c>
      <c r="B6718" s="179">
        <v>0.83333333333333337</v>
      </c>
      <c r="C6718" t="s">
        <v>349</v>
      </c>
      <c r="D6718">
        <v>3.5</v>
      </c>
      <c r="E6718">
        <v>4.9800000000000004</v>
      </c>
      <c r="F6718">
        <v>9.6</v>
      </c>
      <c r="G6718">
        <v>2.97</v>
      </c>
      <c r="H6718" s="184">
        <f t="shared" ref="H6718:L6718" si="7323">H6694</f>
        <v>0.79166666666666663</v>
      </c>
      <c r="I6718" s="185">
        <f t="shared" si="7323"/>
        <v>320</v>
      </c>
      <c r="J6718" s="185">
        <f t="shared" si="7323"/>
        <v>214</v>
      </c>
      <c r="K6718" s="185">
        <f t="shared" si="7323"/>
        <v>2842</v>
      </c>
      <c r="L6718" s="185">
        <f t="shared" si="7323"/>
        <v>1426</v>
      </c>
      <c r="M6718" s="147"/>
      <c r="N6718" s="143">
        <f t="shared" si="7264"/>
        <v>1120</v>
      </c>
      <c r="O6718" s="143">
        <f t="shared" si="7260"/>
        <v>1065.72</v>
      </c>
      <c r="P6718" s="143">
        <f t="shared" si="7261"/>
        <v>27283.200000000001</v>
      </c>
      <c r="Q6718" s="143">
        <f t="shared" si="7262"/>
        <v>4235.22</v>
      </c>
      <c r="R6718" s="188">
        <f t="shared" si="7265"/>
        <v>33704.14</v>
      </c>
      <c r="T6718">
        <v>49660.17</v>
      </c>
      <c r="U6718" s="190">
        <f t="shared" si="7266"/>
        <v>0.67869562266903238</v>
      </c>
    </row>
    <row r="6719" spans="1:21" x14ac:dyDescent="0.2">
      <c r="A6719" s="178">
        <v>43015</v>
      </c>
      <c r="B6719" s="179">
        <v>0.875</v>
      </c>
      <c r="C6719" t="s">
        <v>349</v>
      </c>
      <c r="D6719">
        <v>9.11</v>
      </c>
      <c r="E6719">
        <v>4.0199999999999996</v>
      </c>
      <c r="F6719">
        <v>7.59</v>
      </c>
      <c r="G6719">
        <v>1.61</v>
      </c>
      <c r="H6719" s="184">
        <f t="shared" ref="H6719:L6719" si="7324">H6695</f>
        <v>0.83333333333333337</v>
      </c>
      <c r="I6719" s="185">
        <f t="shared" si="7324"/>
        <v>322</v>
      </c>
      <c r="J6719" s="185">
        <f t="shared" si="7324"/>
        <v>178</v>
      </c>
      <c r="K6719" s="185">
        <f t="shared" si="7324"/>
        <v>2842</v>
      </c>
      <c r="L6719" s="185">
        <f t="shared" si="7324"/>
        <v>1426</v>
      </c>
      <c r="M6719" s="147"/>
      <c r="N6719" s="143">
        <f t="shared" si="7264"/>
        <v>2933.4199999999996</v>
      </c>
      <c r="O6719" s="143">
        <f t="shared" si="7260"/>
        <v>715.56</v>
      </c>
      <c r="P6719" s="143">
        <f t="shared" si="7261"/>
        <v>21570.78</v>
      </c>
      <c r="Q6719" s="143">
        <f t="shared" si="7262"/>
        <v>2295.86</v>
      </c>
      <c r="R6719" s="188">
        <f t="shared" si="7265"/>
        <v>27515.62</v>
      </c>
      <c r="T6719">
        <v>48206.03</v>
      </c>
      <c r="U6719" s="190">
        <f t="shared" si="7266"/>
        <v>0.57079207725672498</v>
      </c>
    </row>
    <row r="6720" spans="1:21" x14ac:dyDescent="0.2">
      <c r="A6720" s="178">
        <v>43015</v>
      </c>
      <c r="B6720" s="179">
        <v>0.91666666666666663</v>
      </c>
      <c r="C6720" t="s">
        <v>349</v>
      </c>
      <c r="D6720">
        <v>8.61</v>
      </c>
      <c r="E6720">
        <v>7.13</v>
      </c>
      <c r="F6720">
        <v>7.78</v>
      </c>
      <c r="G6720">
        <v>1.5</v>
      </c>
      <c r="H6720" s="184">
        <f t="shared" ref="H6720:L6720" si="7325">H6696</f>
        <v>0.875</v>
      </c>
      <c r="I6720" s="185">
        <f t="shared" si="7325"/>
        <v>337</v>
      </c>
      <c r="J6720" s="185">
        <f t="shared" si="7325"/>
        <v>173</v>
      </c>
      <c r="K6720" s="185">
        <f t="shared" si="7325"/>
        <v>2842</v>
      </c>
      <c r="L6720" s="185">
        <f t="shared" si="7325"/>
        <v>1426</v>
      </c>
      <c r="M6720" s="147"/>
      <c r="N6720" s="143">
        <f t="shared" si="7264"/>
        <v>2901.5699999999997</v>
      </c>
      <c r="O6720" s="143">
        <f t="shared" si="7260"/>
        <v>1233.49</v>
      </c>
      <c r="P6720" s="143">
        <f t="shared" si="7261"/>
        <v>22110.760000000002</v>
      </c>
      <c r="Q6720" s="143">
        <f t="shared" si="7262"/>
        <v>2139</v>
      </c>
      <c r="R6720" s="188">
        <f t="shared" si="7265"/>
        <v>28384.82</v>
      </c>
      <c r="T6720">
        <v>46535.71</v>
      </c>
      <c r="U6720" s="190">
        <f t="shared" si="7266"/>
        <v>0.60995781519181724</v>
      </c>
    </row>
    <row r="6721" spans="1:21" x14ac:dyDescent="0.2">
      <c r="A6721" s="178">
        <v>43015</v>
      </c>
      <c r="B6721" s="179">
        <v>0.95833333333333337</v>
      </c>
      <c r="C6721" t="s">
        <v>349</v>
      </c>
      <c r="D6721">
        <v>10.43</v>
      </c>
      <c r="E6721">
        <v>4.2</v>
      </c>
      <c r="F6721">
        <v>4.2</v>
      </c>
      <c r="G6721">
        <v>0.5</v>
      </c>
      <c r="H6721" s="184">
        <f t="shared" ref="H6721:L6721" si="7326">H6697</f>
        <v>0.91666666666666663</v>
      </c>
      <c r="I6721" s="185">
        <f t="shared" si="7326"/>
        <v>394</v>
      </c>
      <c r="J6721" s="185">
        <f t="shared" si="7326"/>
        <v>194</v>
      </c>
      <c r="K6721" s="185">
        <f t="shared" si="7326"/>
        <v>2842</v>
      </c>
      <c r="L6721" s="185">
        <f t="shared" si="7326"/>
        <v>1426</v>
      </c>
      <c r="M6721" s="147"/>
      <c r="N6721" s="143">
        <f t="shared" si="7264"/>
        <v>4109.42</v>
      </c>
      <c r="O6721" s="143">
        <f t="shared" si="7260"/>
        <v>814.80000000000007</v>
      </c>
      <c r="P6721" s="143">
        <f t="shared" si="7261"/>
        <v>11936.4</v>
      </c>
      <c r="Q6721" s="143">
        <f t="shared" si="7262"/>
        <v>713</v>
      </c>
      <c r="R6721" s="188">
        <f t="shared" si="7265"/>
        <v>17573.62</v>
      </c>
      <c r="T6721">
        <v>44169.52</v>
      </c>
      <c r="U6721" s="190">
        <f t="shared" si="7266"/>
        <v>0.39786757927185989</v>
      </c>
    </row>
    <row r="6722" spans="1:21" x14ac:dyDescent="0.2">
      <c r="A6722" s="178">
        <v>43015</v>
      </c>
      <c r="B6722" s="180">
        <v>1</v>
      </c>
      <c r="C6722" t="s">
        <v>349</v>
      </c>
      <c r="D6722">
        <v>10.53</v>
      </c>
      <c r="E6722">
        <v>4.1399999999999997</v>
      </c>
      <c r="F6722">
        <v>4.51</v>
      </c>
      <c r="G6722">
        <v>0.5</v>
      </c>
      <c r="H6722" s="184">
        <f t="shared" ref="H6722:L6722" si="7327">H6698</f>
        <v>0.95833333333333337</v>
      </c>
      <c r="I6722" s="185">
        <f t="shared" si="7327"/>
        <v>389</v>
      </c>
      <c r="J6722" s="185">
        <f t="shared" si="7327"/>
        <v>265</v>
      </c>
      <c r="K6722" s="185">
        <f t="shared" si="7327"/>
        <v>2985</v>
      </c>
      <c r="L6722" s="185">
        <f t="shared" si="7327"/>
        <v>1111</v>
      </c>
      <c r="M6722" s="147"/>
      <c r="N6722" s="143">
        <f t="shared" si="7264"/>
        <v>4096.17</v>
      </c>
      <c r="O6722" s="143">
        <f t="shared" si="7260"/>
        <v>1097.0999999999999</v>
      </c>
      <c r="P6722" s="143">
        <f t="shared" si="7261"/>
        <v>13462.349999999999</v>
      </c>
      <c r="Q6722" s="143">
        <f t="shared" si="7262"/>
        <v>555.5</v>
      </c>
      <c r="R6722" s="188">
        <f t="shared" si="7265"/>
        <v>19211.12</v>
      </c>
      <c r="T6722">
        <v>41570.089999999997</v>
      </c>
      <c r="U6722" s="190">
        <f t="shared" si="7266"/>
        <v>0.46213804203936054</v>
      </c>
    </row>
    <row r="6723" spans="1:21" x14ac:dyDescent="0.2">
      <c r="A6723" s="178">
        <v>43016</v>
      </c>
      <c r="B6723" s="179">
        <v>4.1666666666666664E-2</v>
      </c>
      <c r="C6723" t="s">
        <v>349</v>
      </c>
      <c r="D6723">
        <v>2.5</v>
      </c>
      <c r="E6723">
        <v>2.6</v>
      </c>
      <c r="F6723">
        <v>2.85</v>
      </c>
      <c r="G6723">
        <v>0.5</v>
      </c>
      <c r="H6723" s="184">
        <f t="shared" ref="H6723:L6723" si="7328">H6699</f>
        <v>1</v>
      </c>
      <c r="I6723" s="185">
        <f t="shared" si="7328"/>
        <v>362</v>
      </c>
      <c r="J6723" s="185">
        <f t="shared" si="7328"/>
        <v>243</v>
      </c>
      <c r="K6723" s="185">
        <f t="shared" si="7328"/>
        <v>2985</v>
      </c>
      <c r="L6723" s="185">
        <f t="shared" si="7328"/>
        <v>1111</v>
      </c>
      <c r="M6723" s="147"/>
      <c r="N6723" s="143">
        <f t="shared" si="7264"/>
        <v>905</v>
      </c>
      <c r="O6723" s="143">
        <f t="shared" si="7260"/>
        <v>631.80000000000007</v>
      </c>
      <c r="P6723" s="143">
        <f t="shared" si="7261"/>
        <v>8507.25</v>
      </c>
      <c r="Q6723" s="143">
        <f t="shared" si="7262"/>
        <v>555.5</v>
      </c>
      <c r="R6723" s="188">
        <f t="shared" si="7265"/>
        <v>10599.55</v>
      </c>
      <c r="T6723">
        <v>38778.370000000003</v>
      </c>
      <c r="U6723" s="190">
        <f t="shared" si="7266"/>
        <v>0.27333665649175037</v>
      </c>
    </row>
    <row r="6724" spans="1:21" x14ac:dyDescent="0.2">
      <c r="A6724" s="178">
        <v>43016</v>
      </c>
      <c r="B6724" s="179">
        <v>8.3333333333333329E-2</v>
      </c>
      <c r="C6724" t="s">
        <v>349</v>
      </c>
      <c r="D6724">
        <v>2.0499999999999998</v>
      </c>
      <c r="E6724">
        <v>1</v>
      </c>
      <c r="F6724">
        <v>2.61</v>
      </c>
      <c r="G6724">
        <v>0.5</v>
      </c>
      <c r="H6724" s="184">
        <f t="shared" ref="H6724:L6724" si="7329">H6700</f>
        <v>4.1666666666666664E-2</v>
      </c>
      <c r="I6724" s="185">
        <f t="shared" si="7329"/>
        <v>294</v>
      </c>
      <c r="J6724" s="185">
        <f t="shared" si="7329"/>
        <v>212</v>
      </c>
      <c r="K6724" s="185">
        <f t="shared" si="7329"/>
        <v>2985</v>
      </c>
      <c r="L6724" s="185">
        <f t="shared" si="7329"/>
        <v>1111</v>
      </c>
      <c r="M6724" s="147"/>
      <c r="N6724" s="143">
        <f t="shared" si="7264"/>
        <v>602.69999999999993</v>
      </c>
      <c r="O6724" s="143">
        <f t="shared" ref="O6724:O6787" si="7330">E6724*J6724</f>
        <v>212</v>
      </c>
      <c r="P6724" s="143">
        <f t="shared" ref="P6724:P6787" si="7331">F6724*K6724</f>
        <v>7790.8499999999995</v>
      </c>
      <c r="Q6724" s="143">
        <f t="shared" ref="Q6724:Q6787" si="7332">G6724*L6724</f>
        <v>555.5</v>
      </c>
      <c r="R6724" s="188">
        <f t="shared" si="7265"/>
        <v>9161.0499999999993</v>
      </c>
      <c r="T6724">
        <v>36305.39</v>
      </c>
      <c r="U6724" s="190">
        <f t="shared" si="7266"/>
        <v>0.25233305578042264</v>
      </c>
    </row>
    <row r="6725" spans="1:21" x14ac:dyDescent="0.2">
      <c r="A6725" s="178">
        <v>43016</v>
      </c>
      <c r="B6725" s="179">
        <v>0.125</v>
      </c>
      <c r="C6725" t="s">
        <v>349</v>
      </c>
      <c r="D6725">
        <v>2</v>
      </c>
      <c r="E6725">
        <v>1</v>
      </c>
      <c r="F6725">
        <v>2.85</v>
      </c>
      <c r="G6725">
        <v>4.5</v>
      </c>
      <c r="H6725" s="184">
        <f t="shared" ref="H6725:L6725" si="7333">H6701</f>
        <v>8.3333333333333329E-2</v>
      </c>
      <c r="I6725" s="185">
        <f t="shared" si="7333"/>
        <v>236</v>
      </c>
      <c r="J6725" s="185">
        <f t="shared" si="7333"/>
        <v>179</v>
      </c>
      <c r="K6725" s="185">
        <f t="shared" si="7333"/>
        <v>2985</v>
      </c>
      <c r="L6725" s="185">
        <f t="shared" si="7333"/>
        <v>1111</v>
      </c>
      <c r="M6725" s="147"/>
      <c r="N6725" s="143">
        <f t="shared" ref="N6725:N6788" si="7334">D6725*I6725</f>
        <v>472</v>
      </c>
      <c r="O6725" s="143">
        <f t="shared" si="7330"/>
        <v>179</v>
      </c>
      <c r="P6725" s="143">
        <f t="shared" si="7331"/>
        <v>8507.25</v>
      </c>
      <c r="Q6725" s="143">
        <f t="shared" si="7332"/>
        <v>4999.5</v>
      </c>
      <c r="R6725" s="188">
        <f t="shared" ref="R6725:R6788" si="7335">SUM(N6725:Q6725)</f>
        <v>14157.75</v>
      </c>
      <c r="T6725">
        <v>34326.83</v>
      </c>
      <c r="U6725" s="190">
        <f t="shared" ref="U6725:U6788" si="7336">R6725/T6725</f>
        <v>0.41243977378627739</v>
      </c>
    </row>
    <row r="6726" spans="1:21" x14ac:dyDescent="0.2">
      <c r="A6726" s="178">
        <v>43016</v>
      </c>
      <c r="B6726" s="179">
        <v>0.16666666666666666</v>
      </c>
      <c r="C6726" t="s">
        <v>349</v>
      </c>
      <c r="D6726">
        <v>2</v>
      </c>
      <c r="E6726">
        <v>0.95</v>
      </c>
      <c r="F6726">
        <v>2.85</v>
      </c>
      <c r="G6726">
        <v>2.64</v>
      </c>
      <c r="H6726" s="184">
        <f t="shared" ref="H6726:L6726" si="7337">H6702</f>
        <v>0.125</v>
      </c>
      <c r="I6726" s="185">
        <f t="shared" si="7337"/>
        <v>201</v>
      </c>
      <c r="J6726" s="185">
        <f t="shared" si="7337"/>
        <v>205</v>
      </c>
      <c r="K6726" s="185">
        <f t="shared" si="7337"/>
        <v>2985</v>
      </c>
      <c r="L6726" s="185">
        <f t="shared" si="7337"/>
        <v>1717</v>
      </c>
      <c r="M6726" s="147"/>
      <c r="N6726" s="143">
        <f t="shared" si="7334"/>
        <v>402</v>
      </c>
      <c r="O6726" s="143">
        <f t="shared" si="7330"/>
        <v>194.75</v>
      </c>
      <c r="P6726" s="143">
        <f t="shared" si="7331"/>
        <v>8507.25</v>
      </c>
      <c r="Q6726" s="143">
        <f t="shared" si="7332"/>
        <v>4532.88</v>
      </c>
      <c r="R6726" s="188">
        <f t="shared" si="7335"/>
        <v>13636.880000000001</v>
      </c>
      <c r="T6726">
        <v>33008.879999999997</v>
      </c>
      <c r="U6726" s="190">
        <f t="shared" si="7336"/>
        <v>0.41312761899222278</v>
      </c>
    </row>
    <row r="6727" spans="1:21" x14ac:dyDescent="0.2">
      <c r="A6727" s="178">
        <v>43016</v>
      </c>
      <c r="B6727" s="179">
        <v>0.20833333333333334</v>
      </c>
      <c r="C6727" t="s">
        <v>349</v>
      </c>
      <c r="D6727">
        <v>2</v>
      </c>
      <c r="E6727">
        <v>1.02</v>
      </c>
      <c r="F6727">
        <v>2.61</v>
      </c>
      <c r="G6727">
        <v>2.4</v>
      </c>
      <c r="H6727" s="184">
        <f t="shared" ref="H6727:L6727" si="7338">H6703</f>
        <v>0.16666666666666666</v>
      </c>
      <c r="I6727" s="185">
        <f t="shared" si="7338"/>
        <v>185</v>
      </c>
      <c r="J6727" s="185">
        <f t="shared" si="7338"/>
        <v>205</v>
      </c>
      <c r="K6727" s="185">
        <f t="shared" si="7338"/>
        <v>2985</v>
      </c>
      <c r="L6727" s="185">
        <f t="shared" si="7338"/>
        <v>1717</v>
      </c>
      <c r="M6727" s="147"/>
      <c r="N6727" s="143">
        <f t="shared" si="7334"/>
        <v>370</v>
      </c>
      <c r="O6727" s="143">
        <f t="shared" si="7330"/>
        <v>209.1</v>
      </c>
      <c r="P6727" s="143">
        <f t="shared" si="7331"/>
        <v>7790.8499999999995</v>
      </c>
      <c r="Q6727" s="143">
        <f t="shared" si="7332"/>
        <v>4120.8</v>
      </c>
      <c r="R6727" s="188">
        <f t="shared" si="7335"/>
        <v>12490.75</v>
      </c>
      <c r="T6727">
        <v>31992.16</v>
      </c>
      <c r="U6727" s="190">
        <f t="shared" si="7336"/>
        <v>0.39043159324034388</v>
      </c>
    </row>
    <row r="6728" spans="1:21" x14ac:dyDescent="0.2">
      <c r="A6728" s="178">
        <v>43016</v>
      </c>
      <c r="B6728" s="179">
        <v>0.25</v>
      </c>
      <c r="C6728" t="s">
        <v>349</v>
      </c>
      <c r="D6728">
        <v>2.5</v>
      </c>
      <c r="E6728">
        <v>2.61</v>
      </c>
      <c r="F6728">
        <v>2.71</v>
      </c>
      <c r="G6728">
        <v>2.11</v>
      </c>
      <c r="H6728" s="184">
        <f t="shared" ref="H6728:L6728" si="7339">H6704</f>
        <v>0.20833333333333334</v>
      </c>
      <c r="I6728" s="185">
        <f t="shared" si="7339"/>
        <v>207</v>
      </c>
      <c r="J6728" s="185">
        <f t="shared" si="7339"/>
        <v>283</v>
      </c>
      <c r="K6728" s="185">
        <f t="shared" si="7339"/>
        <v>2985</v>
      </c>
      <c r="L6728" s="185">
        <f t="shared" si="7339"/>
        <v>1717</v>
      </c>
      <c r="M6728" s="147"/>
      <c r="N6728" s="143">
        <f t="shared" si="7334"/>
        <v>517.5</v>
      </c>
      <c r="O6728" s="143">
        <f t="shared" si="7330"/>
        <v>738.63</v>
      </c>
      <c r="P6728" s="143">
        <f t="shared" si="7331"/>
        <v>8089.3499999999995</v>
      </c>
      <c r="Q6728" s="143">
        <f t="shared" si="7332"/>
        <v>3622.87</v>
      </c>
      <c r="R6728" s="188">
        <f t="shared" si="7335"/>
        <v>12968.349999999999</v>
      </c>
      <c r="T6728">
        <v>31459.31</v>
      </c>
      <c r="U6728" s="190">
        <f t="shared" si="7336"/>
        <v>0.41222614227711918</v>
      </c>
    </row>
    <row r="6729" spans="1:21" x14ac:dyDescent="0.2">
      <c r="A6729" s="178">
        <v>43016</v>
      </c>
      <c r="B6729" s="179">
        <v>0.29166666666666669</v>
      </c>
      <c r="C6729" t="s">
        <v>349</v>
      </c>
      <c r="D6729">
        <v>9.11</v>
      </c>
      <c r="E6729">
        <v>10.01</v>
      </c>
      <c r="F6729">
        <v>3</v>
      </c>
      <c r="G6729">
        <v>10</v>
      </c>
      <c r="H6729" s="184">
        <f t="shared" ref="H6729:L6729" si="7340">H6705</f>
        <v>0.25</v>
      </c>
      <c r="I6729" s="185">
        <f t="shared" si="7340"/>
        <v>327</v>
      </c>
      <c r="J6729" s="185">
        <f t="shared" si="7340"/>
        <v>438</v>
      </c>
      <c r="K6729" s="185">
        <f t="shared" si="7340"/>
        <v>2985</v>
      </c>
      <c r="L6729" s="185">
        <f t="shared" si="7340"/>
        <v>1717</v>
      </c>
      <c r="M6729" s="147"/>
      <c r="N6729" s="143">
        <f t="shared" si="7334"/>
        <v>2978.97</v>
      </c>
      <c r="O6729" s="143">
        <f t="shared" si="7330"/>
        <v>4384.38</v>
      </c>
      <c r="P6729" s="143">
        <f t="shared" si="7331"/>
        <v>8955</v>
      </c>
      <c r="Q6729" s="143">
        <f t="shared" si="7332"/>
        <v>17170</v>
      </c>
      <c r="R6729" s="188">
        <f t="shared" si="7335"/>
        <v>33488.35</v>
      </c>
      <c r="T6729">
        <v>31471.24</v>
      </c>
      <c r="U6729" s="190">
        <f t="shared" si="7336"/>
        <v>1.0640937567124777</v>
      </c>
    </row>
    <row r="6730" spans="1:21" x14ac:dyDescent="0.2">
      <c r="A6730" s="178">
        <v>43016</v>
      </c>
      <c r="B6730" s="179">
        <v>0.33333333333333331</v>
      </c>
      <c r="C6730" t="s">
        <v>349</v>
      </c>
      <c r="D6730">
        <v>6.61</v>
      </c>
      <c r="E6730">
        <v>5</v>
      </c>
      <c r="F6730">
        <v>5</v>
      </c>
      <c r="G6730">
        <v>10</v>
      </c>
      <c r="H6730" s="184">
        <f t="shared" ref="H6730:L6730" si="7341">H6706</f>
        <v>0.29166666666666669</v>
      </c>
      <c r="I6730" s="185">
        <f t="shared" si="7341"/>
        <v>249</v>
      </c>
      <c r="J6730" s="185">
        <f t="shared" si="7341"/>
        <v>556</v>
      </c>
      <c r="K6730" s="185">
        <f t="shared" si="7341"/>
        <v>2872</v>
      </c>
      <c r="L6730" s="185">
        <f t="shared" si="7341"/>
        <v>2219</v>
      </c>
      <c r="M6730" s="147"/>
      <c r="N6730" s="143">
        <f t="shared" si="7334"/>
        <v>1645.89</v>
      </c>
      <c r="O6730" s="143">
        <f t="shared" si="7330"/>
        <v>2780</v>
      </c>
      <c r="P6730" s="143">
        <f t="shared" si="7331"/>
        <v>14360</v>
      </c>
      <c r="Q6730" s="143">
        <f t="shared" si="7332"/>
        <v>22190</v>
      </c>
      <c r="R6730" s="188">
        <f t="shared" si="7335"/>
        <v>40975.89</v>
      </c>
      <c r="T6730">
        <v>31872.01</v>
      </c>
      <c r="U6730" s="190">
        <f t="shared" si="7336"/>
        <v>1.2856387156003026</v>
      </c>
    </row>
    <row r="6731" spans="1:21" x14ac:dyDescent="0.2">
      <c r="A6731" s="178">
        <v>43016</v>
      </c>
      <c r="B6731" s="179">
        <v>0.375</v>
      </c>
      <c r="C6731" t="s">
        <v>349</v>
      </c>
      <c r="D6731">
        <v>3.72</v>
      </c>
      <c r="E6731">
        <v>4.0999999999999996</v>
      </c>
      <c r="F6731">
        <v>4</v>
      </c>
      <c r="G6731">
        <v>10</v>
      </c>
      <c r="H6731" s="184">
        <f t="shared" ref="H6731:L6731" si="7342">H6707</f>
        <v>0.33333333333333331</v>
      </c>
      <c r="I6731" s="185">
        <f t="shared" si="7342"/>
        <v>256</v>
      </c>
      <c r="J6731" s="185">
        <f t="shared" si="7342"/>
        <v>306</v>
      </c>
      <c r="K6731" s="185">
        <f t="shared" si="7342"/>
        <v>2872</v>
      </c>
      <c r="L6731" s="185">
        <f t="shared" si="7342"/>
        <v>2219</v>
      </c>
      <c r="M6731" s="147"/>
      <c r="N6731" s="143">
        <f t="shared" si="7334"/>
        <v>952.32</v>
      </c>
      <c r="O6731" s="143">
        <f t="shared" si="7330"/>
        <v>1254.5999999999999</v>
      </c>
      <c r="P6731" s="143">
        <f t="shared" si="7331"/>
        <v>11488</v>
      </c>
      <c r="Q6731" s="143">
        <f t="shared" si="7332"/>
        <v>22190</v>
      </c>
      <c r="R6731" s="188">
        <f t="shared" si="7335"/>
        <v>35884.92</v>
      </c>
      <c r="T6731">
        <v>32159.67</v>
      </c>
      <c r="U6731" s="190">
        <f t="shared" si="7336"/>
        <v>1.1158360766761599</v>
      </c>
    </row>
    <row r="6732" spans="1:21" x14ac:dyDescent="0.2">
      <c r="A6732" s="178">
        <v>43016</v>
      </c>
      <c r="B6732" s="179">
        <v>0.41666666666666669</v>
      </c>
      <c r="C6732" t="s">
        <v>349</v>
      </c>
      <c r="D6732">
        <v>27.76</v>
      </c>
      <c r="E6732">
        <v>5.05</v>
      </c>
      <c r="F6732">
        <v>5.05</v>
      </c>
      <c r="G6732">
        <v>10</v>
      </c>
      <c r="H6732" s="184">
        <f t="shared" ref="H6732:L6732" si="7343">H6708</f>
        <v>0.375</v>
      </c>
      <c r="I6732" s="185">
        <f t="shared" si="7343"/>
        <v>156</v>
      </c>
      <c r="J6732" s="185">
        <f t="shared" si="7343"/>
        <v>343</v>
      </c>
      <c r="K6732" s="185">
        <f t="shared" si="7343"/>
        <v>2872</v>
      </c>
      <c r="L6732" s="185">
        <f t="shared" si="7343"/>
        <v>2219</v>
      </c>
      <c r="M6732" s="147"/>
      <c r="N6732" s="143">
        <f t="shared" si="7334"/>
        <v>4330.5600000000004</v>
      </c>
      <c r="O6732" s="143">
        <f t="shared" si="7330"/>
        <v>1732.1499999999999</v>
      </c>
      <c r="P6732" s="143">
        <f t="shared" si="7331"/>
        <v>14503.6</v>
      </c>
      <c r="Q6732" s="143">
        <f t="shared" si="7332"/>
        <v>22190</v>
      </c>
      <c r="R6732" s="188">
        <f t="shared" si="7335"/>
        <v>42756.31</v>
      </c>
      <c r="T6732">
        <v>33823.65</v>
      </c>
      <c r="U6732" s="190">
        <f t="shared" si="7336"/>
        <v>1.2640950932261892</v>
      </c>
    </row>
    <row r="6733" spans="1:21" x14ac:dyDescent="0.2">
      <c r="A6733" s="178">
        <v>43016</v>
      </c>
      <c r="B6733" s="179">
        <v>0.45833333333333331</v>
      </c>
      <c r="C6733" t="s">
        <v>349</v>
      </c>
      <c r="D6733">
        <v>3.11</v>
      </c>
      <c r="E6733">
        <v>2.61</v>
      </c>
      <c r="F6733">
        <v>2.61</v>
      </c>
      <c r="G6733">
        <v>5.75</v>
      </c>
      <c r="H6733" s="184">
        <f t="shared" ref="H6733:L6733" si="7344">H6709</f>
        <v>0.41666666666666669</v>
      </c>
      <c r="I6733" s="185">
        <f t="shared" si="7344"/>
        <v>196</v>
      </c>
      <c r="J6733" s="185">
        <f t="shared" si="7344"/>
        <v>315</v>
      </c>
      <c r="K6733" s="185">
        <f t="shared" si="7344"/>
        <v>2872</v>
      </c>
      <c r="L6733" s="185">
        <f t="shared" si="7344"/>
        <v>2219</v>
      </c>
      <c r="M6733" s="147"/>
      <c r="N6733" s="143">
        <f t="shared" si="7334"/>
        <v>609.55999999999995</v>
      </c>
      <c r="O6733" s="143">
        <f t="shared" si="7330"/>
        <v>822.15</v>
      </c>
      <c r="P6733" s="143">
        <f t="shared" si="7331"/>
        <v>7495.92</v>
      </c>
      <c r="Q6733" s="143">
        <f t="shared" si="7332"/>
        <v>12759.25</v>
      </c>
      <c r="R6733" s="188">
        <f t="shared" si="7335"/>
        <v>21686.880000000001</v>
      </c>
      <c r="T6733">
        <v>36944.39</v>
      </c>
      <c r="U6733" s="190">
        <f t="shared" si="7336"/>
        <v>0.58701415830657921</v>
      </c>
    </row>
    <row r="6734" spans="1:21" x14ac:dyDescent="0.2">
      <c r="A6734" s="178">
        <v>43016</v>
      </c>
      <c r="B6734" s="179">
        <v>0.5</v>
      </c>
      <c r="C6734" t="s">
        <v>349</v>
      </c>
      <c r="D6734">
        <v>3.11</v>
      </c>
      <c r="E6734">
        <v>4.96</v>
      </c>
      <c r="F6734">
        <v>5.46</v>
      </c>
      <c r="G6734">
        <v>5.55</v>
      </c>
      <c r="H6734" s="184">
        <f t="shared" ref="H6734:L6734" si="7345">H6710</f>
        <v>0.45833333333333331</v>
      </c>
      <c r="I6734" s="185">
        <f t="shared" si="7345"/>
        <v>226</v>
      </c>
      <c r="J6734" s="185">
        <f t="shared" si="7345"/>
        <v>326</v>
      </c>
      <c r="K6734" s="185">
        <f t="shared" si="7345"/>
        <v>2842</v>
      </c>
      <c r="L6734" s="185">
        <f t="shared" si="7345"/>
        <v>1635</v>
      </c>
      <c r="M6734" s="147"/>
      <c r="N6734" s="143">
        <f t="shared" si="7334"/>
        <v>702.86</v>
      </c>
      <c r="O6734" s="143">
        <f t="shared" si="7330"/>
        <v>1616.96</v>
      </c>
      <c r="P6734" s="143">
        <f t="shared" si="7331"/>
        <v>15517.32</v>
      </c>
      <c r="Q6734" s="143">
        <f t="shared" si="7332"/>
        <v>9074.25</v>
      </c>
      <c r="R6734" s="188">
        <f t="shared" si="7335"/>
        <v>26911.39</v>
      </c>
      <c r="T6734">
        <v>40446.92</v>
      </c>
      <c r="U6734" s="190">
        <f t="shared" si="7336"/>
        <v>0.66535078567169026</v>
      </c>
    </row>
    <row r="6735" spans="1:21" x14ac:dyDescent="0.2">
      <c r="A6735" s="178">
        <v>43016</v>
      </c>
      <c r="B6735" s="179">
        <v>0.54166666666666663</v>
      </c>
      <c r="C6735" t="s">
        <v>349</v>
      </c>
      <c r="D6735">
        <v>1</v>
      </c>
      <c r="E6735">
        <v>6.24</v>
      </c>
      <c r="F6735">
        <v>7.21</v>
      </c>
      <c r="G6735">
        <v>9.82</v>
      </c>
      <c r="H6735" s="184">
        <f t="shared" ref="H6735:L6735" si="7346">H6711</f>
        <v>0.5</v>
      </c>
      <c r="I6735" s="185">
        <f t="shared" si="7346"/>
        <v>222</v>
      </c>
      <c r="J6735" s="185">
        <f t="shared" si="7346"/>
        <v>319</v>
      </c>
      <c r="K6735" s="185">
        <f t="shared" si="7346"/>
        <v>2842</v>
      </c>
      <c r="L6735" s="185">
        <f t="shared" si="7346"/>
        <v>1635</v>
      </c>
      <c r="M6735" s="147"/>
      <c r="N6735" s="143">
        <f t="shared" si="7334"/>
        <v>222</v>
      </c>
      <c r="O6735" s="143">
        <f t="shared" si="7330"/>
        <v>1990.5600000000002</v>
      </c>
      <c r="P6735" s="143">
        <f t="shared" si="7331"/>
        <v>20490.82</v>
      </c>
      <c r="Q6735" s="143">
        <f t="shared" si="7332"/>
        <v>16055.7</v>
      </c>
      <c r="R6735" s="188">
        <f t="shared" si="7335"/>
        <v>38759.08</v>
      </c>
      <c r="T6735">
        <v>43906.51</v>
      </c>
      <c r="U6735" s="190">
        <f t="shared" si="7336"/>
        <v>0.88276385438059191</v>
      </c>
    </row>
    <row r="6736" spans="1:21" x14ac:dyDescent="0.2">
      <c r="A6736" s="178">
        <v>43016</v>
      </c>
      <c r="B6736" s="179">
        <v>0.58333333333333337</v>
      </c>
      <c r="C6736" t="s">
        <v>349</v>
      </c>
      <c r="D6736">
        <v>1</v>
      </c>
      <c r="E6736">
        <v>5.64</v>
      </c>
      <c r="F6736">
        <v>10</v>
      </c>
      <c r="G6736">
        <v>5.64</v>
      </c>
      <c r="H6736" s="184">
        <f t="shared" ref="H6736:L6736" si="7347">H6712</f>
        <v>0.54166666666666663</v>
      </c>
      <c r="I6736" s="185">
        <f t="shared" si="7347"/>
        <v>195</v>
      </c>
      <c r="J6736" s="185">
        <f t="shared" si="7347"/>
        <v>299</v>
      </c>
      <c r="K6736" s="185">
        <f t="shared" si="7347"/>
        <v>2842</v>
      </c>
      <c r="L6736" s="185">
        <f t="shared" si="7347"/>
        <v>1635</v>
      </c>
      <c r="M6736" s="147"/>
      <c r="N6736" s="143">
        <f t="shared" si="7334"/>
        <v>195</v>
      </c>
      <c r="O6736" s="143">
        <f t="shared" si="7330"/>
        <v>1686.36</v>
      </c>
      <c r="P6736" s="143">
        <f t="shared" si="7331"/>
        <v>28420</v>
      </c>
      <c r="Q6736" s="143">
        <f t="shared" si="7332"/>
        <v>9221.4</v>
      </c>
      <c r="R6736" s="188">
        <f t="shared" si="7335"/>
        <v>39522.76</v>
      </c>
      <c r="T6736">
        <v>47201.15</v>
      </c>
      <c r="U6736" s="190">
        <f t="shared" si="7336"/>
        <v>0.83732620921312295</v>
      </c>
    </row>
    <row r="6737" spans="1:21" x14ac:dyDescent="0.2">
      <c r="A6737" s="178">
        <v>43016</v>
      </c>
      <c r="B6737" s="179">
        <v>0.625</v>
      </c>
      <c r="C6737" t="s">
        <v>349</v>
      </c>
      <c r="D6737">
        <v>1.36</v>
      </c>
      <c r="E6737">
        <v>14.54</v>
      </c>
      <c r="F6737">
        <v>21.3</v>
      </c>
      <c r="G6737">
        <v>10</v>
      </c>
      <c r="H6737" s="184">
        <f t="shared" ref="H6737:L6737" si="7348">H6713</f>
        <v>0.58333333333333337</v>
      </c>
      <c r="I6737" s="185">
        <f t="shared" si="7348"/>
        <v>205</v>
      </c>
      <c r="J6737" s="185">
        <f t="shared" si="7348"/>
        <v>237</v>
      </c>
      <c r="K6737" s="185">
        <f t="shared" si="7348"/>
        <v>2842</v>
      </c>
      <c r="L6737" s="185">
        <f t="shared" si="7348"/>
        <v>1635</v>
      </c>
      <c r="M6737" s="147"/>
      <c r="N6737" s="143">
        <f t="shared" si="7334"/>
        <v>278.8</v>
      </c>
      <c r="O6737" s="143">
        <f t="shared" si="7330"/>
        <v>3445.98</v>
      </c>
      <c r="P6737" s="143">
        <f t="shared" si="7331"/>
        <v>60534.6</v>
      </c>
      <c r="Q6737" s="143">
        <f t="shared" si="7332"/>
        <v>16350</v>
      </c>
      <c r="R6737" s="188">
        <f t="shared" si="7335"/>
        <v>80609.38</v>
      </c>
      <c r="T6737">
        <v>50048.84</v>
      </c>
      <c r="U6737" s="190">
        <f t="shared" si="7336"/>
        <v>1.6106143519010632</v>
      </c>
    </row>
    <row r="6738" spans="1:21" x14ac:dyDescent="0.2">
      <c r="A6738" s="178">
        <v>43016</v>
      </c>
      <c r="B6738" s="179">
        <v>0.66666666666666663</v>
      </c>
      <c r="C6738" t="s">
        <v>349</v>
      </c>
      <c r="D6738">
        <v>1.53</v>
      </c>
      <c r="E6738">
        <v>33.15</v>
      </c>
      <c r="F6738">
        <v>40.32</v>
      </c>
      <c r="G6738">
        <v>24.24</v>
      </c>
      <c r="H6738" s="184">
        <f t="shared" ref="H6738:L6738" si="7349">H6714</f>
        <v>0.625</v>
      </c>
      <c r="I6738" s="185">
        <f t="shared" si="7349"/>
        <v>212</v>
      </c>
      <c r="J6738" s="185">
        <f t="shared" si="7349"/>
        <v>213</v>
      </c>
      <c r="K6738" s="185">
        <f t="shared" si="7349"/>
        <v>2842</v>
      </c>
      <c r="L6738" s="185">
        <f t="shared" si="7349"/>
        <v>1380</v>
      </c>
      <c r="M6738" s="147"/>
      <c r="N6738" s="143">
        <f t="shared" si="7334"/>
        <v>324.36</v>
      </c>
      <c r="O6738" s="143">
        <f t="shared" si="7330"/>
        <v>7060.95</v>
      </c>
      <c r="P6738" s="143">
        <f t="shared" si="7331"/>
        <v>114589.44</v>
      </c>
      <c r="Q6738" s="143">
        <f t="shared" si="7332"/>
        <v>33451.199999999997</v>
      </c>
      <c r="R6738" s="188">
        <f t="shared" si="7335"/>
        <v>155425.95000000001</v>
      </c>
      <c r="T6738">
        <v>52529.8</v>
      </c>
      <c r="U6738" s="190">
        <f t="shared" si="7336"/>
        <v>2.9588148060719819</v>
      </c>
    </row>
    <row r="6739" spans="1:21" x14ac:dyDescent="0.2">
      <c r="A6739" s="178">
        <v>43016</v>
      </c>
      <c r="B6739" s="179">
        <v>0.70833333333333337</v>
      </c>
      <c r="C6739" t="s">
        <v>349</v>
      </c>
      <c r="D6739">
        <v>1.77</v>
      </c>
      <c r="E6739">
        <v>31.68</v>
      </c>
      <c r="F6739">
        <v>43.46</v>
      </c>
      <c r="G6739">
        <v>28.95</v>
      </c>
      <c r="H6739" s="184">
        <f t="shared" ref="H6739:L6739" si="7350">H6715</f>
        <v>0.66666666666666663</v>
      </c>
      <c r="I6739" s="185">
        <f t="shared" si="7350"/>
        <v>191</v>
      </c>
      <c r="J6739" s="185">
        <f t="shared" si="7350"/>
        <v>237</v>
      </c>
      <c r="K6739" s="185">
        <f t="shared" si="7350"/>
        <v>2842</v>
      </c>
      <c r="L6739" s="185">
        <f t="shared" si="7350"/>
        <v>1380</v>
      </c>
      <c r="M6739" s="147"/>
      <c r="N6739" s="143">
        <f t="shared" si="7334"/>
        <v>338.07</v>
      </c>
      <c r="O6739" s="143">
        <f t="shared" si="7330"/>
        <v>7508.16</v>
      </c>
      <c r="P6739" s="143">
        <f t="shared" si="7331"/>
        <v>123513.32</v>
      </c>
      <c r="Q6739" s="143">
        <f t="shared" si="7332"/>
        <v>39951</v>
      </c>
      <c r="R6739" s="188">
        <f t="shared" si="7335"/>
        <v>171310.55000000002</v>
      </c>
      <c r="T6739">
        <v>54246.41</v>
      </c>
      <c r="U6739" s="190">
        <f t="shared" si="7336"/>
        <v>3.1580071381682218</v>
      </c>
    </row>
    <row r="6740" spans="1:21" x14ac:dyDescent="0.2">
      <c r="A6740" s="178">
        <v>43016</v>
      </c>
      <c r="B6740" s="179">
        <v>0.75</v>
      </c>
      <c r="C6740" t="s">
        <v>349</v>
      </c>
      <c r="D6740">
        <v>2.11</v>
      </c>
      <c r="E6740">
        <v>19.73</v>
      </c>
      <c r="F6740">
        <v>27.5</v>
      </c>
      <c r="G6740">
        <v>15</v>
      </c>
      <c r="H6740" s="184">
        <f t="shared" ref="H6740:L6740" si="7351">H6716</f>
        <v>0.70833333333333337</v>
      </c>
      <c r="I6740" s="185">
        <f t="shared" si="7351"/>
        <v>218</v>
      </c>
      <c r="J6740" s="185">
        <f t="shared" si="7351"/>
        <v>258</v>
      </c>
      <c r="K6740" s="185">
        <f t="shared" si="7351"/>
        <v>2842</v>
      </c>
      <c r="L6740" s="185">
        <f t="shared" si="7351"/>
        <v>1380</v>
      </c>
      <c r="M6740" s="147"/>
      <c r="N6740" s="143">
        <f t="shared" si="7334"/>
        <v>459.97999999999996</v>
      </c>
      <c r="O6740" s="143">
        <f t="shared" si="7330"/>
        <v>5090.34</v>
      </c>
      <c r="P6740" s="143">
        <f t="shared" si="7331"/>
        <v>78155</v>
      </c>
      <c r="Q6740" s="143">
        <f t="shared" si="7332"/>
        <v>20700</v>
      </c>
      <c r="R6740" s="188">
        <f t="shared" si="7335"/>
        <v>104405.32</v>
      </c>
      <c r="T6740">
        <v>55157.78</v>
      </c>
      <c r="U6740" s="190">
        <f t="shared" si="7336"/>
        <v>1.8928484793985547</v>
      </c>
    </row>
    <row r="6741" spans="1:21" x14ac:dyDescent="0.2">
      <c r="A6741" s="178">
        <v>43016</v>
      </c>
      <c r="B6741" s="179">
        <v>0.79166666666666663</v>
      </c>
      <c r="C6741" t="s">
        <v>349</v>
      </c>
      <c r="D6741">
        <v>2.61</v>
      </c>
      <c r="E6741">
        <v>7.17</v>
      </c>
      <c r="F6741">
        <v>14.07</v>
      </c>
      <c r="G6741">
        <v>2.99</v>
      </c>
      <c r="H6741" s="184">
        <f t="shared" ref="H6741:L6741" si="7352">H6717</f>
        <v>0.75</v>
      </c>
      <c r="I6741" s="185">
        <f t="shared" si="7352"/>
        <v>240</v>
      </c>
      <c r="J6741" s="185">
        <f t="shared" si="7352"/>
        <v>365</v>
      </c>
      <c r="K6741" s="185">
        <f t="shared" si="7352"/>
        <v>2842</v>
      </c>
      <c r="L6741" s="185">
        <f t="shared" si="7352"/>
        <v>1380</v>
      </c>
      <c r="M6741" s="147"/>
      <c r="N6741" s="143">
        <f t="shared" si="7334"/>
        <v>626.4</v>
      </c>
      <c r="O6741" s="143">
        <f t="shared" si="7330"/>
        <v>2617.0500000000002</v>
      </c>
      <c r="P6741" s="143">
        <f t="shared" si="7331"/>
        <v>39986.94</v>
      </c>
      <c r="Q6741" s="143">
        <f t="shared" si="7332"/>
        <v>4126.2000000000007</v>
      </c>
      <c r="R6741" s="188">
        <f t="shared" si="7335"/>
        <v>47356.59</v>
      </c>
      <c r="T6741">
        <v>54923.41</v>
      </c>
      <c r="U6741" s="190">
        <f t="shared" si="7336"/>
        <v>0.86222960300534857</v>
      </c>
    </row>
    <row r="6742" spans="1:21" x14ac:dyDescent="0.2">
      <c r="A6742" s="178">
        <v>43016</v>
      </c>
      <c r="B6742" s="179">
        <v>0.83333333333333337</v>
      </c>
      <c r="C6742" t="s">
        <v>349</v>
      </c>
      <c r="D6742">
        <v>4.57</v>
      </c>
      <c r="E6742">
        <v>2.75</v>
      </c>
      <c r="F6742">
        <v>10.029999999999999</v>
      </c>
      <c r="G6742">
        <v>2.75</v>
      </c>
      <c r="H6742" s="184">
        <f t="shared" ref="H6742:L6742" si="7353">H6718</f>
        <v>0.79166666666666663</v>
      </c>
      <c r="I6742" s="185">
        <f t="shared" si="7353"/>
        <v>320</v>
      </c>
      <c r="J6742" s="185">
        <f t="shared" si="7353"/>
        <v>214</v>
      </c>
      <c r="K6742" s="185">
        <f t="shared" si="7353"/>
        <v>2842</v>
      </c>
      <c r="L6742" s="185">
        <f t="shared" si="7353"/>
        <v>1426</v>
      </c>
      <c r="M6742" s="147"/>
      <c r="N6742" s="143">
        <f t="shared" si="7334"/>
        <v>1462.4</v>
      </c>
      <c r="O6742" s="143">
        <f t="shared" si="7330"/>
        <v>588.5</v>
      </c>
      <c r="P6742" s="143">
        <f t="shared" si="7331"/>
        <v>28505.26</v>
      </c>
      <c r="Q6742" s="143">
        <f t="shared" si="7332"/>
        <v>3921.5</v>
      </c>
      <c r="R6742" s="188">
        <f t="shared" si="7335"/>
        <v>34477.660000000003</v>
      </c>
      <c r="T6742">
        <v>52975.88</v>
      </c>
      <c r="U6742" s="190">
        <f t="shared" si="7336"/>
        <v>0.65081807041242179</v>
      </c>
    </row>
    <row r="6743" spans="1:21" x14ac:dyDescent="0.2">
      <c r="A6743" s="178">
        <v>43016</v>
      </c>
      <c r="B6743" s="179">
        <v>0.875</v>
      </c>
      <c r="C6743" t="s">
        <v>349</v>
      </c>
      <c r="D6743">
        <v>10</v>
      </c>
      <c r="E6743">
        <v>2.6</v>
      </c>
      <c r="F6743">
        <v>7.57</v>
      </c>
      <c r="G6743">
        <v>1.06</v>
      </c>
      <c r="H6743" s="184">
        <f t="shared" ref="H6743:L6743" si="7354">H6719</f>
        <v>0.83333333333333337</v>
      </c>
      <c r="I6743" s="185">
        <f t="shared" si="7354"/>
        <v>322</v>
      </c>
      <c r="J6743" s="185">
        <f t="shared" si="7354"/>
        <v>178</v>
      </c>
      <c r="K6743" s="185">
        <f t="shared" si="7354"/>
        <v>2842</v>
      </c>
      <c r="L6743" s="185">
        <f t="shared" si="7354"/>
        <v>1426</v>
      </c>
      <c r="M6743" s="147"/>
      <c r="N6743" s="143">
        <f t="shared" si="7334"/>
        <v>3220</v>
      </c>
      <c r="O6743" s="143">
        <f t="shared" si="7330"/>
        <v>462.8</v>
      </c>
      <c r="P6743" s="143">
        <f t="shared" si="7331"/>
        <v>21513.940000000002</v>
      </c>
      <c r="Q6743" s="143">
        <f t="shared" si="7332"/>
        <v>1511.5600000000002</v>
      </c>
      <c r="R6743" s="188">
        <f t="shared" si="7335"/>
        <v>26708.300000000003</v>
      </c>
      <c r="T6743">
        <v>51742.62</v>
      </c>
      <c r="U6743" s="190">
        <f t="shared" si="7336"/>
        <v>0.51617602664882456</v>
      </c>
    </row>
    <row r="6744" spans="1:21" x14ac:dyDescent="0.2">
      <c r="A6744" s="178">
        <v>43016</v>
      </c>
      <c r="B6744" s="179">
        <v>0.91666666666666663</v>
      </c>
      <c r="C6744" t="s">
        <v>349</v>
      </c>
      <c r="D6744">
        <v>20</v>
      </c>
      <c r="E6744">
        <v>2.95</v>
      </c>
      <c r="F6744">
        <v>5.08</v>
      </c>
      <c r="G6744">
        <v>1.35</v>
      </c>
      <c r="H6744" s="184">
        <f t="shared" ref="H6744:L6744" si="7355">H6720</f>
        <v>0.875</v>
      </c>
      <c r="I6744" s="185">
        <f t="shared" si="7355"/>
        <v>337</v>
      </c>
      <c r="J6744" s="185">
        <f t="shared" si="7355"/>
        <v>173</v>
      </c>
      <c r="K6744" s="185">
        <f t="shared" si="7355"/>
        <v>2842</v>
      </c>
      <c r="L6744" s="185">
        <f t="shared" si="7355"/>
        <v>1426</v>
      </c>
      <c r="M6744" s="147"/>
      <c r="N6744" s="143">
        <f t="shared" si="7334"/>
        <v>6740</v>
      </c>
      <c r="O6744" s="143">
        <f t="shared" si="7330"/>
        <v>510.35</v>
      </c>
      <c r="P6744" s="143">
        <f t="shared" si="7331"/>
        <v>14437.36</v>
      </c>
      <c r="Q6744" s="143">
        <f t="shared" si="7332"/>
        <v>1925.1000000000001</v>
      </c>
      <c r="R6744" s="188">
        <f t="shared" si="7335"/>
        <v>23612.809999999998</v>
      </c>
      <c r="T6744">
        <v>49898.77</v>
      </c>
      <c r="U6744" s="190">
        <f t="shared" si="7336"/>
        <v>0.47321426961025292</v>
      </c>
    </row>
    <row r="6745" spans="1:21" x14ac:dyDescent="0.2">
      <c r="A6745" s="178">
        <v>43016</v>
      </c>
      <c r="B6745" s="179">
        <v>0.95833333333333337</v>
      </c>
      <c r="C6745" t="s">
        <v>349</v>
      </c>
      <c r="D6745">
        <v>12</v>
      </c>
      <c r="E6745">
        <v>12</v>
      </c>
      <c r="F6745">
        <v>5.6</v>
      </c>
      <c r="G6745">
        <v>0.5</v>
      </c>
      <c r="H6745" s="184">
        <f t="shared" ref="H6745:L6745" si="7356">H6721</f>
        <v>0.91666666666666663</v>
      </c>
      <c r="I6745" s="185">
        <f t="shared" si="7356"/>
        <v>394</v>
      </c>
      <c r="J6745" s="185">
        <f t="shared" si="7356"/>
        <v>194</v>
      </c>
      <c r="K6745" s="185">
        <f t="shared" si="7356"/>
        <v>2842</v>
      </c>
      <c r="L6745" s="185">
        <f t="shared" si="7356"/>
        <v>1426</v>
      </c>
      <c r="M6745" s="147"/>
      <c r="N6745" s="143">
        <f t="shared" si="7334"/>
        <v>4728</v>
      </c>
      <c r="O6745" s="143">
        <f t="shared" si="7330"/>
        <v>2328</v>
      </c>
      <c r="P6745" s="143">
        <f t="shared" si="7331"/>
        <v>15915.199999999999</v>
      </c>
      <c r="Q6745" s="143">
        <f t="shared" si="7332"/>
        <v>713</v>
      </c>
      <c r="R6745" s="188">
        <f t="shared" si="7335"/>
        <v>23684.199999999997</v>
      </c>
      <c r="T6745">
        <v>47340.23</v>
      </c>
      <c r="U6745" s="190">
        <f t="shared" si="7336"/>
        <v>0.50029752707158359</v>
      </c>
    </row>
    <row r="6746" spans="1:21" x14ac:dyDescent="0.2">
      <c r="A6746" s="178">
        <v>43016</v>
      </c>
      <c r="B6746" s="180">
        <v>1</v>
      </c>
      <c r="C6746" t="s">
        <v>349</v>
      </c>
      <c r="D6746">
        <v>12</v>
      </c>
      <c r="E6746">
        <v>9.11</v>
      </c>
      <c r="F6746">
        <v>5.36</v>
      </c>
      <c r="G6746">
        <v>0.5</v>
      </c>
      <c r="H6746" s="184">
        <f t="shared" ref="H6746:L6746" si="7357">H6722</f>
        <v>0.95833333333333337</v>
      </c>
      <c r="I6746" s="185">
        <f t="shared" si="7357"/>
        <v>389</v>
      </c>
      <c r="J6746" s="185">
        <f t="shared" si="7357"/>
        <v>265</v>
      </c>
      <c r="K6746" s="185">
        <f t="shared" si="7357"/>
        <v>2985</v>
      </c>
      <c r="L6746" s="185">
        <f t="shared" si="7357"/>
        <v>1111</v>
      </c>
      <c r="M6746" s="147"/>
      <c r="N6746" s="143">
        <f t="shared" si="7334"/>
        <v>4668</v>
      </c>
      <c r="O6746" s="143">
        <f t="shared" si="7330"/>
        <v>2414.1499999999996</v>
      </c>
      <c r="P6746" s="143">
        <f t="shared" si="7331"/>
        <v>15999.6</v>
      </c>
      <c r="Q6746" s="143">
        <f t="shared" si="7332"/>
        <v>555.5</v>
      </c>
      <c r="R6746" s="188">
        <f t="shared" si="7335"/>
        <v>23637.25</v>
      </c>
      <c r="T6746">
        <v>44043.07</v>
      </c>
      <c r="U6746" s="190">
        <f t="shared" si="7336"/>
        <v>0.53668488595368125</v>
      </c>
    </row>
    <row r="6747" spans="1:21" x14ac:dyDescent="0.2">
      <c r="A6747" s="178">
        <v>43017</v>
      </c>
      <c r="B6747" s="179">
        <v>4.1666666666666664E-2</v>
      </c>
      <c r="C6747" t="s">
        <v>349</v>
      </c>
      <c r="D6747">
        <v>3</v>
      </c>
      <c r="E6747">
        <v>2.6</v>
      </c>
      <c r="F6747">
        <v>2.85</v>
      </c>
      <c r="G6747">
        <v>0.5</v>
      </c>
      <c r="H6747" s="184">
        <f t="shared" ref="H6747:L6747" si="7358">H6723</f>
        <v>1</v>
      </c>
      <c r="I6747" s="185">
        <f t="shared" si="7358"/>
        <v>362</v>
      </c>
      <c r="J6747" s="185">
        <f t="shared" si="7358"/>
        <v>243</v>
      </c>
      <c r="K6747" s="185">
        <f t="shared" si="7358"/>
        <v>2985</v>
      </c>
      <c r="L6747" s="185">
        <f t="shared" si="7358"/>
        <v>1111</v>
      </c>
      <c r="M6747" s="147"/>
      <c r="N6747" s="143">
        <f t="shared" si="7334"/>
        <v>1086</v>
      </c>
      <c r="O6747" s="143">
        <f t="shared" si="7330"/>
        <v>631.80000000000007</v>
      </c>
      <c r="P6747" s="143">
        <f t="shared" si="7331"/>
        <v>8507.25</v>
      </c>
      <c r="Q6747" s="143">
        <f t="shared" si="7332"/>
        <v>555.5</v>
      </c>
      <c r="R6747" s="188">
        <f t="shared" si="7335"/>
        <v>10780.55</v>
      </c>
      <c r="T6747">
        <v>40815.46</v>
      </c>
      <c r="U6747" s="190">
        <f t="shared" si="7336"/>
        <v>0.26412908246042061</v>
      </c>
    </row>
    <row r="6748" spans="1:21" x14ac:dyDescent="0.2">
      <c r="A6748" s="178">
        <v>43017</v>
      </c>
      <c r="B6748" s="179">
        <v>8.3333333333333329E-2</v>
      </c>
      <c r="C6748" t="s">
        <v>349</v>
      </c>
      <c r="D6748">
        <v>3</v>
      </c>
      <c r="E6748">
        <v>1</v>
      </c>
      <c r="F6748">
        <v>2.85</v>
      </c>
      <c r="G6748">
        <v>0.5</v>
      </c>
      <c r="H6748" s="184">
        <f t="shared" ref="H6748:L6748" si="7359">H6724</f>
        <v>4.1666666666666664E-2</v>
      </c>
      <c r="I6748" s="185">
        <f t="shared" si="7359"/>
        <v>294</v>
      </c>
      <c r="J6748" s="185">
        <f t="shared" si="7359"/>
        <v>212</v>
      </c>
      <c r="K6748" s="185">
        <f t="shared" si="7359"/>
        <v>2985</v>
      </c>
      <c r="L6748" s="185">
        <f t="shared" si="7359"/>
        <v>1111</v>
      </c>
      <c r="M6748" s="147"/>
      <c r="N6748" s="143">
        <f t="shared" si="7334"/>
        <v>882</v>
      </c>
      <c r="O6748" s="143">
        <f t="shared" si="7330"/>
        <v>212</v>
      </c>
      <c r="P6748" s="143">
        <f t="shared" si="7331"/>
        <v>8507.25</v>
      </c>
      <c r="Q6748" s="143">
        <f t="shared" si="7332"/>
        <v>555.5</v>
      </c>
      <c r="R6748" s="188">
        <f t="shared" si="7335"/>
        <v>10156.75</v>
      </c>
      <c r="T6748">
        <v>38085.83</v>
      </c>
      <c r="U6748" s="190">
        <f t="shared" si="7336"/>
        <v>0.26668054759473536</v>
      </c>
    </row>
    <row r="6749" spans="1:21" x14ac:dyDescent="0.2">
      <c r="A6749" s="178">
        <v>43017</v>
      </c>
      <c r="B6749" s="179">
        <v>0.125</v>
      </c>
      <c r="C6749" t="s">
        <v>349</v>
      </c>
      <c r="D6749">
        <v>2.5</v>
      </c>
      <c r="E6749">
        <v>1</v>
      </c>
      <c r="F6749">
        <v>3.2</v>
      </c>
      <c r="G6749">
        <v>2.99</v>
      </c>
      <c r="H6749" s="184">
        <f t="shared" ref="H6749:L6749" si="7360">H6725</f>
        <v>8.3333333333333329E-2</v>
      </c>
      <c r="I6749" s="185">
        <f t="shared" si="7360"/>
        <v>236</v>
      </c>
      <c r="J6749" s="185">
        <f t="shared" si="7360"/>
        <v>179</v>
      </c>
      <c r="K6749" s="185">
        <f t="shared" si="7360"/>
        <v>2985</v>
      </c>
      <c r="L6749" s="185">
        <f t="shared" si="7360"/>
        <v>1111</v>
      </c>
      <c r="M6749" s="147"/>
      <c r="N6749" s="143">
        <f t="shared" si="7334"/>
        <v>590</v>
      </c>
      <c r="O6749" s="143">
        <f t="shared" si="7330"/>
        <v>179</v>
      </c>
      <c r="P6749" s="143">
        <f t="shared" si="7331"/>
        <v>9552</v>
      </c>
      <c r="Q6749" s="143">
        <f t="shared" si="7332"/>
        <v>3321.8900000000003</v>
      </c>
      <c r="R6749" s="188">
        <f t="shared" si="7335"/>
        <v>13642.89</v>
      </c>
      <c r="T6749">
        <v>36237.75</v>
      </c>
      <c r="U6749" s="190">
        <f t="shared" si="7336"/>
        <v>0.37648281143282902</v>
      </c>
    </row>
    <row r="6750" spans="1:21" x14ac:dyDescent="0.2">
      <c r="A6750" s="178">
        <v>43017</v>
      </c>
      <c r="B6750" s="179">
        <v>0.16666666666666666</v>
      </c>
      <c r="C6750" t="s">
        <v>349</v>
      </c>
      <c r="D6750">
        <v>2.5</v>
      </c>
      <c r="E6750">
        <v>1</v>
      </c>
      <c r="F6750">
        <v>3.2</v>
      </c>
      <c r="G6750">
        <v>2.99</v>
      </c>
      <c r="H6750" s="184">
        <f t="shared" ref="H6750:L6750" si="7361">H6726</f>
        <v>0.125</v>
      </c>
      <c r="I6750" s="185">
        <f t="shared" si="7361"/>
        <v>201</v>
      </c>
      <c r="J6750" s="185">
        <f t="shared" si="7361"/>
        <v>205</v>
      </c>
      <c r="K6750" s="185">
        <f t="shared" si="7361"/>
        <v>2985</v>
      </c>
      <c r="L6750" s="185">
        <f t="shared" si="7361"/>
        <v>1717</v>
      </c>
      <c r="M6750" s="147"/>
      <c r="N6750" s="143">
        <f t="shared" si="7334"/>
        <v>502.5</v>
      </c>
      <c r="O6750" s="143">
        <f t="shared" si="7330"/>
        <v>205</v>
      </c>
      <c r="P6750" s="143">
        <f t="shared" si="7331"/>
        <v>9552</v>
      </c>
      <c r="Q6750" s="143">
        <f t="shared" si="7332"/>
        <v>5133.83</v>
      </c>
      <c r="R6750" s="188">
        <f t="shared" si="7335"/>
        <v>15393.33</v>
      </c>
      <c r="T6750">
        <v>35005.96</v>
      </c>
      <c r="U6750" s="190">
        <f t="shared" si="7336"/>
        <v>0.4397345480598161</v>
      </c>
    </row>
    <row r="6751" spans="1:21" x14ac:dyDescent="0.2">
      <c r="A6751" s="178">
        <v>43017</v>
      </c>
      <c r="B6751" s="179">
        <v>0.20833333333333334</v>
      </c>
      <c r="C6751" t="s">
        <v>349</v>
      </c>
      <c r="D6751">
        <v>2.61</v>
      </c>
      <c r="E6751">
        <v>2.11</v>
      </c>
      <c r="F6751">
        <v>3.2</v>
      </c>
      <c r="G6751">
        <v>2.99</v>
      </c>
      <c r="H6751" s="184">
        <f t="shared" ref="H6751:L6751" si="7362">H6727</f>
        <v>0.16666666666666666</v>
      </c>
      <c r="I6751" s="185">
        <f t="shared" si="7362"/>
        <v>185</v>
      </c>
      <c r="J6751" s="185">
        <f t="shared" si="7362"/>
        <v>205</v>
      </c>
      <c r="K6751" s="185">
        <f t="shared" si="7362"/>
        <v>2985</v>
      </c>
      <c r="L6751" s="185">
        <f t="shared" si="7362"/>
        <v>1717</v>
      </c>
      <c r="M6751" s="147"/>
      <c r="N6751" s="143">
        <f t="shared" si="7334"/>
        <v>482.84999999999997</v>
      </c>
      <c r="O6751" s="143">
        <f t="shared" si="7330"/>
        <v>432.54999999999995</v>
      </c>
      <c r="P6751" s="143">
        <f t="shared" si="7331"/>
        <v>9552</v>
      </c>
      <c r="Q6751" s="143">
        <f t="shared" si="7332"/>
        <v>5133.83</v>
      </c>
      <c r="R6751" s="188">
        <f t="shared" si="7335"/>
        <v>15601.23</v>
      </c>
      <c r="T6751">
        <v>34490.49</v>
      </c>
      <c r="U6751" s="190">
        <f t="shared" si="7336"/>
        <v>0.45233425213732831</v>
      </c>
    </row>
    <row r="6752" spans="1:21" x14ac:dyDescent="0.2">
      <c r="A6752" s="178">
        <v>43017</v>
      </c>
      <c r="B6752" s="179">
        <v>0.25</v>
      </c>
      <c r="C6752" t="s">
        <v>349</v>
      </c>
      <c r="D6752">
        <v>3</v>
      </c>
      <c r="E6752">
        <v>3.2</v>
      </c>
      <c r="F6752">
        <v>3.2</v>
      </c>
      <c r="G6752">
        <v>2.99</v>
      </c>
      <c r="H6752" s="184">
        <f t="shared" ref="H6752:L6752" si="7363">H6728</f>
        <v>0.20833333333333334</v>
      </c>
      <c r="I6752" s="185">
        <f t="shared" si="7363"/>
        <v>207</v>
      </c>
      <c r="J6752" s="185">
        <f t="shared" si="7363"/>
        <v>283</v>
      </c>
      <c r="K6752" s="185">
        <f t="shared" si="7363"/>
        <v>2985</v>
      </c>
      <c r="L6752" s="185">
        <f t="shared" si="7363"/>
        <v>1717</v>
      </c>
      <c r="M6752" s="147"/>
      <c r="N6752" s="143">
        <f t="shared" si="7334"/>
        <v>621</v>
      </c>
      <c r="O6752" s="143">
        <f t="shared" si="7330"/>
        <v>905.6</v>
      </c>
      <c r="P6752" s="143">
        <f t="shared" si="7331"/>
        <v>9552</v>
      </c>
      <c r="Q6752" s="143">
        <f t="shared" si="7332"/>
        <v>5133.83</v>
      </c>
      <c r="R6752" s="188">
        <f t="shared" si="7335"/>
        <v>16212.43</v>
      </c>
      <c r="T6752">
        <v>34669.94</v>
      </c>
      <c r="U6752" s="190">
        <f t="shared" si="7336"/>
        <v>0.46762209568288837</v>
      </c>
    </row>
    <row r="6753" spans="1:21" x14ac:dyDescent="0.2">
      <c r="A6753" s="178">
        <v>43017</v>
      </c>
      <c r="B6753" s="179">
        <v>0.29166666666666669</v>
      </c>
      <c r="C6753" t="s">
        <v>349</v>
      </c>
      <c r="D6753">
        <v>4.7</v>
      </c>
      <c r="E6753">
        <v>12</v>
      </c>
      <c r="F6753">
        <v>6.5</v>
      </c>
      <c r="G6753">
        <v>6.29</v>
      </c>
      <c r="H6753" s="184">
        <f t="shared" ref="H6753:L6753" si="7364">H6729</f>
        <v>0.25</v>
      </c>
      <c r="I6753" s="185">
        <f t="shared" si="7364"/>
        <v>327</v>
      </c>
      <c r="J6753" s="185">
        <f t="shared" si="7364"/>
        <v>438</v>
      </c>
      <c r="K6753" s="185">
        <f t="shared" si="7364"/>
        <v>2985</v>
      </c>
      <c r="L6753" s="185">
        <f t="shared" si="7364"/>
        <v>1717</v>
      </c>
      <c r="M6753" s="147"/>
      <c r="N6753" s="143">
        <f t="shared" si="7334"/>
        <v>1536.9</v>
      </c>
      <c r="O6753" s="143">
        <f t="shared" si="7330"/>
        <v>5256</v>
      </c>
      <c r="P6753" s="143">
        <f t="shared" si="7331"/>
        <v>19402.5</v>
      </c>
      <c r="Q6753" s="143">
        <f t="shared" si="7332"/>
        <v>10799.93</v>
      </c>
      <c r="R6753" s="188">
        <f t="shared" si="7335"/>
        <v>36995.33</v>
      </c>
      <c r="T6753">
        <v>36244.33</v>
      </c>
      <c r="U6753" s="190">
        <f t="shared" si="7336"/>
        <v>1.0207204823485494</v>
      </c>
    </row>
    <row r="6754" spans="1:21" x14ac:dyDescent="0.2">
      <c r="A6754" s="178">
        <v>43017</v>
      </c>
      <c r="B6754" s="179">
        <v>0.33333333333333331</v>
      </c>
      <c r="C6754" t="s">
        <v>349</v>
      </c>
      <c r="D6754">
        <v>3.11</v>
      </c>
      <c r="E6754">
        <v>3.11</v>
      </c>
      <c r="F6754">
        <v>4.6900000000000004</v>
      </c>
      <c r="G6754">
        <v>4.4800000000000004</v>
      </c>
      <c r="H6754" s="184">
        <f t="shared" ref="H6754:L6754" si="7365">H6730</f>
        <v>0.29166666666666669</v>
      </c>
      <c r="I6754" s="185">
        <f t="shared" si="7365"/>
        <v>249</v>
      </c>
      <c r="J6754" s="185">
        <f t="shared" si="7365"/>
        <v>556</v>
      </c>
      <c r="K6754" s="185">
        <f t="shared" si="7365"/>
        <v>2872</v>
      </c>
      <c r="L6754" s="185">
        <f t="shared" si="7365"/>
        <v>2219</v>
      </c>
      <c r="M6754" s="147"/>
      <c r="N6754" s="143">
        <f t="shared" si="7334"/>
        <v>774.39</v>
      </c>
      <c r="O6754" s="143">
        <f t="shared" si="7330"/>
        <v>1729.1599999999999</v>
      </c>
      <c r="P6754" s="143">
        <f t="shared" si="7331"/>
        <v>13469.68</v>
      </c>
      <c r="Q6754" s="143">
        <f t="shared" si="7332"/>
        <v>9941.1200000000008</v>
      </c>
      <c r="R6754" s="188">
        <f t="shared" si="7335"/>
        <v>25914.35</v>
      </c>
      <c r="T6754">
        <v>38850.92</v>
      </c>
      <c r="U6754" s="190">
        <f t="shared" si="7336"/>
        <v>0.66702024044733044</v>
      </c>
    </row>
    <row r="6755" spans="1:21" x14ac:dyDescent="0.2">
      <c r="A6755" s="178">
        <v>43017</v>
      </c>
      <c r="B6755" s="179">
        <v>0.375</v>
      </c>
      <c r="C6755" t="s">
        <v>349</v>
      </c>
      <c r="D6755">
        <v>1</v>
      </c>
      <c r="E6755">
        <v>3.64</v>
      </c>
      <c r="F6755">
        <v>4.2300000000000004</v>
      </c>
      <c r="G6755">
        <v>4</v>
      </c>
      <c r="H6755" s="184">
        <f t="shared" ref="H6755:L6755" si="7366">H6731</f>
        <v>0.33333333333333331</v>
      </c>
      <c r="I6755" s="185">
        <f t="shared" si="7366"/>
        <v>256</v>
      </c>
      <c r="J6755" s="185">
        <f t="shared" si="7366"/>
        <v>306</v>
      </c>
      <c r="K6755" s="185">
        <f t="shared" si="7366"/>
        <v>2872</v>
      </c>
      <c r="L6755" s="185">
        <f t="shared" si="7366"/>
        <v>2219</v>
      </c>
      <c r="M6755" s="147"/>
      <c r="N6755" s="143">
        <f t="shared" si="7334"/>
        <v>256</v>
      </c>
      <c r="O6755" s="143">
        <f t="shared" si="7330"/>
        <v>1113.8400000000001</v>
      </c>
      <c r="P6755" s="143">
        <f t="shared" si="7331"/>
        <v>12148.560000000001</v>
      </c>
      <c r="Q6755" s="143">
        <f t="shared" si="7332"/>
        <v>8876</v>
      </c>
      <c r="R6755" s="188">
        <f t="shared" si="7335"/>
        <v>22394.400000000001</v>
      </c>
      <c r="T6755">
        <v>40037.769999999997</v>
      </c>
      <c r="U6755" s="190">
        <f t="shared" si="7336"/>
        <v>0.55933185089978799</v>
      </c>
    </row>
    <row r="6756" spans="1:21" x14ac:dyDescent="0.2">
      <c r="A6756" s="178">
        <v>43017</v>
      </c>
      <c r="B6756" s="179">
        <v>0.41666666666666669</v>
      </c>
      <c r="C6756" t="s">
        <v>349</v>
      </c>
      <c r="D6756">
        <v>12</v>
      </c>
      <c r="E6756">
        <v>4.8499999999999996</v>
      </c>
      <c r="F6756">
        <v>5.91</v>
      </c>
      <c r="G6756">
        <v>5.7</v>
      </c>
      <c r="H6756" s="184">
        <f t="shared" ref="H6756:L6756" si="7367">H6732</f>
        <v>0.375</v>
      </c>
      <c r="I6756" s="185">
        <f t="shared" si="7367"/>
        <v>156</v>
      </c>
      <c r="J6756" s="185">
        <f t="shared" si="7367"/>
        <v>343</v>
      </c>
      <c r="K6756" s="185">
        <f t="shared" si="7367"/>
        <v>2872</v>
      </c>
      <c r="L6756" s="185">
        <f t="shared" si="7367"/>
        <v>2219</v>
      </c>
      <c r="M6756" s="147"/>
      <c r="N6756" s="143">
        <f t="shared" si="7334"/>
        <v>1872</v>
      </c>
      <c r="O6756" s="143">
        <f t="shared" si="7330"/>
        <v>1663.55</v>
      </c>
      <c r="P6756" s="143">
        <f t="shared" si="7331"/>
        <v>16973.52</v>
      </c>
      <c r="Q6756" s="143">
        <f t="shared" si="7332"/>
        <v>12648.300000000001</v>
      </c>
      <c r="R6756" s="188">
        <f t="shared" si="7335"/>
        <v>33157.370000000003</v>
      </c>
      <c r="T6756">
        <v>41331.949999999997</v>
      </c>
      <c r="U6756" s="190">
        <f t="shared" si="7336"/>
        <v>0.80222128401877979</v>
      </c>
    </row>
    <row r="6757" spans="1:21" x14ac:dyDescent="0.2">
      <c r="A6757" s="178">
        <v>43017</v>
      </c>
      <c r="B6757" s="179">
        <v>0.45833333333333331</v>
      </c>
      <c r="C6757" t="s">
        <v>349</v>
      </c>
      <c r="D6757">
        <v>3.11</v>
      </c>
      <c r="E6757">
        <v>6.43</v>
      </c>
      <c r="F6757">
        <v>7.11</v>
      </c>
      <c r="G6757">
        <v>6.43</v>
      </c>
      <c r="H6757" s="184">
        <f t="shared" ref="H6757:L6757" si="7368">H6733</f>
        <v>0.41666666666666669</v>
      </c>
      <c r="I6757" s="185">
        <f t="shared" si="7368"/>
        <v>196</v>
      </c>
      <c r="J6757" s="185">
        <f t="shared" si="7368"/>
        <v>315</v>
      </c>
      <c r="K6757" s="185">
        <f t="shared" si="7368"/>
        <v>2872</v>
      </c>
      <c r="L6757" s="185">
        <f t="shared" si="7368"/>
        <v>2219</v>
      </c>
      <c r="M6757" s="147"/>
      <c r="N6757" s="143">
        <f t="shared" si="7334"/>
        <v>609.55999999999995</v>
      </c>
      <c r="O6757" s="143">
        <f t="shared" si="7330"/>
        <v>2025.4499999999998</v>
      </c>
      <c r="P6757" s="143">
        <f t="shared" si="7331"/>
        <v>20419.920000000002</v>
      </c>
      <c r="Q6757" s="143">
        <f t="shared" si="7332"/>
        <v>14268.17</v>
      </c>
      <c r="R6757" s="188">
        <f t="shared" si="7335"/>
        <v>37323.1</v>
      </c>
      <c r="T6757">
        <v>44359.79</v>
      </c>
      <c r="U6757" s="190">
        <f t="shared" si="7336"/>
        <v>0.8413723329168149</v>
      </c>
    </row>
    <row r="6758" spans="1:21" x14ac:dyDescent="0.2">
      <c r="A6758" s="178">
        <v>43017</v>
      </c>
      <c r="B6758" s="179">
        <v>0.5</v>
      </c>
      <c r="C6758" t="s">
        <v>349</v>
      </c>
      <c r="D6758">
        <v>2.11</v>
      </c>
      <c r="E6758">
        <v>10</v>
      </c>
      <c r="F6758">
        <v>10.7</v>
      </c>
      <c r="G6758">
        <v>10</v>
      </c>
      <c r="H6758" s="184">
        <f t="shared" ref="H6758:L6758" si="7369">H6734</f>
        <v>0.45833333333333331</v>
      </c>
      <c r="I6758" s="185">
        <f t="shared" si="7369"/>
        <v>226</v>
      </c>
      <c r="J6758" s="185">
        <f t="shared" si="7369"/>
        <v>326</v>
      </c>
      <c r="K6758" s="185">
        <f t="shared" si="7369"/>
        <v>2842</v>
      </c>
      <c r="L6758" s="185">
        <f t="shared" si="7369"/>
        <v>1635</v>
      </c>
      <c r="M6758" s="147"/>
      <c r="N6758" s="143">
        <f t="shared" si="7334"/>
        <v>476.85999999999996</v>
      </c>
      <c r="O6758" s="143">
        <f t="shared" si="7330"/>
        <v>3260</v>
      </c>
      <c r="P6758" s="143">
        <f t="shared" si="7331"/>
        <v>30409.399999999998</v>
      </c>
      <c r="Q6758" s="143">
        <f t="shared" si="7332"/>
        <v>16350</v>
      </c>
      <c r="R6758" s="188">
        <f t="shared" si="7335"/>
        <v>50496.259999999995</v>
      </c>
      <c r="T6758">
        <v>48128.3</v>
      </c>
      <c r="U6758" s="190">
        <f t="shared" si="7336"/>
        <v>1.0492009898542021</v>
      </c>
    </row>
    <row r="6759" spans="1:21" x14ac:dyDescent="0.2">
      <c r="A6759" s="178">
        <v>43017</v>
      </c>
      <c r="B6759" s="179">
        <v>0.54166666666666663</v>
      </c>
      <c r="C6759" t="s">
        <v>349</v>
      </c>
      <c r="D6759">
        <v>1.18</v>
      </c>
      <c r="E6759">
        <v>11.36</v>
      </c>
      <c r="F6759">
        <v>16.21</v>
      </c>
      <c r="G6759">
        <v>11.37</v>
      </c>
      <c r="H6759" s="184">
        <f t="shared" ref="H6759:L6759" si="7370">H6735</f>
        <v>0.5</v>
      </c>
      <c r="I6759" s="185">
        <f t="shared" si="7370"/>
        <v>222</v>
      </c>
      <c r="J6759" s="185">
        <f t="shared" si="7370"/>
        <v>319</v>
      </c>
      <c r="K6759" s="185">
        <f t="shared" si="7370"/>
        <v>2842</v>
      </c>
      <c r="L6759" s="185">
        <f t="shared" si="7370"/>
        <v>1635</v>
      </c>
      <c r="M6759" s="147"/>
      <c r="N6759" s="143">
        <f t="shared" si="7334"/>
        <v>261.95999999999998</v>
      </c>
      <c r="O6759" s="143">
        <f t="shared" si="7330"/>
        <v>3623.8399999999997</v>
      </c>
      <c r="P6759" s="143">
        <f t="shared" si="7331"/>
        <v>46068.82</v>
      </c>
      <c r="Q6759" s="143">
        <f t="shared" si="7332"/>
        <v>18589.949999999997</v>
      </c>
      <c r="R6759" s="188">
        <f t="shared" si="7335"/>
        <v>68544.570000000007</v>
      </c>
      <c r="T6759">
        <v>51905.49</v>
      </c>
      <c r="U6759" s="190">
        <f t="shared" si="7336"/>
        <v>1.3205649344606902</v>
      </c>
    </row>
    <row r="6760" spans="1:21" x14ac:dyDescent="0.2">
      <c r="A6760" s="178">
        <v>43017</v>
      </c>
      <c r="B6760" s="179">
        <v>0.58333333333333337</v>
      </c>
      <c r="C6760" t="s">
        <v>349</v>
      </c>
      <c r="D6760">
        <v>2.61</v>
      </c>
      <c r="E6760">
        <v>20.68</v>
      </c>
      <c r="F6760">
        <v>34.24</v>
      </c>
      <c r="G6760">
        <v>20.68</v>
      </c>
      <c r="H6760" s="184">
        <f t="shared" ref="H6760:L6760" si="7371">H6736</f>
        <v>0.54166666666666663</v>
      </c>
      <c r="I6760" s="185">
        <f t="shared" si="7371"/>
        <v>195</v>
      </c>
      <c r="J6760" s="185">
        <f t="shared" si="7371"/>
        <v>299</v>
      </c>
      <c r="K6760" s="185">
        <f t="shared" si="7371"/>
        <v>2842</v>
      </c>
      <c r="L6760" s="185">
        <f t="shared" si="7371"/>
        <v>1635</v>
      </c>
      <c r="M6760" s="147"/>
      <c r="N6760" s="143">
        <f t="shared" si="7334"/>
        <v>508.95</v>
      </c>
      <c r="O6760" s="143">
        <f t="shared" si="7330"/>
        <v>6183.32</v>
      </c>
      <c r="P6760" s="143">
        <f t="shared" si="7331"/>
        <v>97310.080000000002</v>
      </c>
      <c r="Q6760" s="143">
        <f t="shared" si="7332"/>
        <v>33811.800000000003</v>
      </c>
      <c r="R6760" s="188">
        <f t="shared" si="7335"/>
        <v>137814.15000000002</v>
      </c>
      <c r="T6760">
        <v>55326.19</v>
      </c>
      <c r="U6760" s="190">
        <f t="shared" si="7336"/>
        <v>2.4909387398626222</v>
      </c>
    </row>
    <row r="6761" spans="1:21" x14ac:dyDescent="0.2">
      <c r="A6761" s="178">
        <v>43017</v>
      </c>
      <c r="B6761" s="179">
        <v>0.625</v>
      </c>
      <c r="C6761" t="s">
        <v>349</v>
      </c>
      <c r="D6761">
        <v>2.11</v>
      </c>
      <c r="E6761">
        <v>32.85</v>
      </c>
      <c r="F6761">
        <v>55</v>
      </c>
      <c r="G6761">
        <v>23.46</v>
      </c>
      <c r="H6761" s="184">
        <f t="shared" ref="H6761:L6761" si="7372">H6737</f>
        <v>0.58333333333333337</v>
      </c>
      <c r="I6761" s="185">
        <f t="shared" si="7372"/>
        <v>205</v>
      </c>
      <c r="J6761" s="185">
        <f t="shared" si="7372"/>
        <v>237</v>
      </c>
      <c r="K6761" s="185">
        <f t="shared" si="7372"/>
        <v>2842</v>
      </c>
      <c r="L6761" s="185">
        <f t="shared" si="7372"/>
        <v>1635</v>
      </c>
      <c r="M6761" s="147"/>
      <c r="N6761" s="143">
        <f t="shared" si="7334"/>
        <v>432.54999999999995</v>
      </c>
      <c r="O6761" s="143">
        <f t="shared" si="7330"/>
        <v>7785.4500000000007</v>
      </c>
      <c r="P6761" s="143">
        <f t="shared" si="7331"/>
        <v>156310</v>
      </c>
      <c r="Q6761" s="143">
        <f t="shared" si="7332"/>
        <v>38357.1</v>
      </c>
      <c r="R6761" s="188">
        <f t="shared" si="7335"/>
        <v>202885.1</v>
      </c>
      <c r="T6761">
        <v>58423.37</v>
      </c>
      <c r="U6761" s="190">
        <f t="shared" si="7336"/>
        <v>3.4726702687640238</v>
      </c>
    </row>
    <row r="6762" spans="1:21" x14ac:dyDescent="0.2">
      <c r="A6762" s="178">
        <v>43017</v>
      </c>
      <c r="B6762" s="179">
        <v>0.66666666666666663</v>
      </c>
      <c r="C6762" t="s">
        <v>349</v>
      </c>
      <c r="D6762">
        <v>2.31</v>
      </c>
      <c r="E6762">
        <v>31.61</v>
      </c>
      <c r="F6762">
        <v>67.739999999999995</v>
      </c>
      <c r="G6762">
        <v>25</v>
      </c>
      <c r="H6762" s="184">
        <f t="shared" ref="H6762:L6762" si="7373">H6738</f>
        <v>0.625</v>
      </c>
      <c r="I6762" s="185">
        <f t="shared" si="7373"/>
        <v>212</v>
      </c>
      <c r="J6762" s="185">
        <f t="shared" si="7373"/>
        <v>213</v>
      </c>
      <c r="K6762" s="185">
        <f t="shared" si="7373"/>
        <v>2842</v>
      </c>
      <c r="L6762" s="185">
        <f t="shared" si="7373"/>
        <v>1380</v>
      </c>
      <c r="M6762" s="147"/>
      <c r="N6762" s="143">
        <f t="shared" si="7334"/>
        <v>489.72</v>
      </c>
      <c r="O6762" s="143">
        <f t="shared" si="7330"/>
        <v>6732.93</v>
      </c>
      <c r="P6762" s="143">
        <f t="shared" si="7331"/>
        <v>192517.08</v>
      </c>
      <c r="Q6762" s="143">
        <f t="shared" si="7332"/>
        <v>34500</v>
      </c>
      <c r="R6762" s="188">
        <f t="shared" si="7335"/>
        <v>234239.72999999998</v>
      </c>
      <c r="T6762">
        <v>60649.120000000003</v>
      </c>
      <c r="U6762" s="190">
        <f t="shared" si="7336"/>
        <v>3.862211520958589</v>
      </c>
    </row>
    <row r="6763" spans="1:21" x14ac:dyDescent="0.2">
      <c r="A6763" s="178">
        <v>43017</v>
      </c>
      <c r="B6763" s="179">
        <v>0.70833333333333337</v>
      </c>
      <c r="C6763" t="s">
        <v>349</v>
      </c>
      <c r="D6763">
        <v>3.5</v>
      </c>
      <c r="E6763">
        <v>28.07</v>
      </c>
      <c r="F6763">
        <v>65.790000000000006</v>
      </c>
      <c r="G6763">
        <v>12.92</v>
      </c>
      <c r="H6763" s="184">
        <f t="shared" ref="H6763:L6763" si="7374">H6739</f>
        <v>0.66666666666666663</v>
      </c>
      <c r="I6763" s="185">
        <f t="shared" si="7374"/>
        <v>191</v>
      </c>
      <c r="J6763" s="185">
        <f t="shared" si="7374"/>
        <v>237</v>
      </c>
      <c r="K6763" s="185">
        <f t="shared" si="7374"/>
        <v>2842</v>
      </c>
      <c r="L6763" s="185">
        <f t="shared" si="7374"/>
        <v>1380</v>
      </c>
      <c r="M6763" s="147"/>
      <c r="N6763" s="143">
        <f t="shared" si="7334"/>
        <v>668.5</v>
      </c>
      <c r="O6763" s="143">
        <f t="shared" si="7330"/>
        <v>6652.59</v>
      </c>
      <c r="P6763" s="143">
        <f t="shared" si="7331"/>
        <v>186975.18000000002</v>
      </c>
      <c r="Q6763" s="143">
        <f t="shared" si="7332"/>
        <v>17829.599999999999</v>
      </c>
      <c r="R6763" s="188">
        <f t="shared" si="7335"/>
        <v>212125.87000000002</v>
      </c>
      <c r="T6763">
        <v>61972.36</v>
      </c>
      <c r="U6763" s="190">
        <f t="shared" si="7336"/>
        <v>3.4229109557873869</v>
      </c>
    </row>
    <row r="6764" spans="1:21" x14ac:dyDescent="0.2">
      <c r="A6764" s="178">
        <v>43017</v>
      </c>
      <c r="B6764" s="179">
        <v>0.75</v>
      </c>
      <c r="C6764" t="s">
        <v>349</v>
      </c>
      <c r="D6764">
        <v>3.2</v>
      </c>
      <c r="E6764">
        <v>19.5</v>
      </c>
      <c r="F6764">
        <v>36.47</v>
      </c>
      <c r="G6764">
        <v>2.99</v>
      </c>
      <c r="H6764" s="184">
        <f t="shared" ref="H6764:L6764" si="7375">H6740</f>
        <v>0.70833333333333337</v>
      </c>
      <c r="I6764" s="185">
        <f t="shared" si="7375"/>
        <v>218</v>
      </c>
      <c r="J6764" s="185">
        <f t="shared" si="7375"/>
        <v>258</v>
      </c>
      <c r="K6764" s="185">
        <f t="shared" si="7375"/>
        <v>2842</v>
      </c>
      <c r="L6764" s="185">
        <f t="shared" si="7375"/>
        <v>1380</v>
      </c>
      <c r="M6764" s="147"/>
      <c r="N6764" s="143">
        <f t="shared" si="7334"/>
        <v>697.6</v>
      </c>
      <c r="O6764" s="143">
        <f t="shared" si="7330"/>
        <v>5031</v>
      </c>
      <c r="P6764" s="143">
        <f t="shared" si="7331"/>
        <v>103647.73999999999</v>
      </c>
      <c r="Q6764" s="143">
        <f t="shared" si="7332"/>
        <v>4126.2000000000007</v>
      </c>
      <c r="R6764" s="188">
        <f t="shared" si="7335"/>
        <v>113502.54</v>
      </c>
      <c r="T6764">
        <v>62180.79</v>
      </c>
      <c r="U6764" s="190">
        <f t="shared" si="7336"/>
        <v>1.8253634281584392</v>
      </c>
    </row>
    <row r="6765" spans="1:21" x14ac:dyDescent="0.2">
      <c r="A6765" s="178">
        <v>43017</v>
      </c>
      <c r="B6765" s="179">
        <v>0.79166666666666663</v>
      </c>
      <c r="C6765" t="s">
        <v>349</v>
      </c>
      <c r="D6765">
        <v>3.5</v>
      </c>
      <c r="E6765">
        <v>10.36</v>
      </c>
      <c r="F6765">
        <v>16.89</v>
      </c>
      <c r="G6765">
        <v>1</v>
      </c>
      <c r="H6765" s="184">
        <f t="shared" ref="H6765:L6765" si="7376">H6741</f>
        <v>0.75</v>
      </c>
      <c r="I6765" s="185">
        <f t="shared" si="7376"/>
        <v>240</v>
      </c>
      <c r="J6765" s="185">
        <f t="shared" si="7376"/>
        <v>365</v>
      </c>
      <c r="K6765" s="185">
        <f t="shared" si="7376"/>
        <v>2842</v>
      </c>
      <c r="L6765" s="185">
        <f t="shared" si="7376"/>
        <v>1380</v>
      </c>
      <c r="M6765" s="147"/>
      <c r="N6765" s="143">
        <f t="shared" si="7334"/>
        <v>840</v>
      </c>
      <c r="O6765" s="143">
        <f t="shared" si="7330"/>
        <v>3781.3999999999996</v>
      </c>
      <c r="P6765" s="143">
        <f t="shared" si="7331"/>
        <v>48001.380000000005</v>
      </c>
      <c r="Q6765" s="143">
        <f t="shared" si="7332"/>
        <v>1380</v>
      </c>
      <c r="R6765" s="188">
        <f t="shared" si="7335"/>
        <v>54002.780000000006</v>
      </c>
      <c r="T6765">
        <v>61154.76</v>
      </c>
      <c r="U6765" s="190">
        <f t="shared" si="7336"/>
        <v>0.88305113126108259</v>
      </c>
    </row>
    <row r="6766" spans="1:21" x14ac:dyDescent="0.2">
      <c r="A6766" s="178">
        <v>43017</v>
      </c>
      <c r="B6766" s="179">
        <v>0.83333333333333337</v>
      </c>
      <c r="C6766" t="s">
        <v>349</v>
      </c>
      <c r="D6766">
        <v>5.74</v>
      </c>
      <c r="E6766">
        <v>8.4499999999999993</v>
      </c>
      <c r="F6766">
        <v>14.59</v>
      </c>
      <c r="G6766">
        <v>1</v>
      </c>
      <c r="H6766" s="184">
        <f t="shared" ref="H6766:L6766" si="7377">H6742</f>
        <v>0.79166666666666663</v>
      </c>
      <c r="I6766" s="185">
        <f t="shared" si="7377"/>
        <v>320</v>
      </c>
      <c r="J6766" s="185">
        <f t="shared" si="7377"/>
        <v>214</v>
      </c>
      <c r="K6766" s="185">
        <f t="shared" si="7377"/>
        <v>2842</v>
      </c>
      <c r="L6766" s="185">
        <f t="shared" si="7377"/>
        <v>1426</v>
      </c>
      <c r="M6766" s="147"/>
      <c r="N6766" s="143">
        <f t="shared" si="7334"/>
        <v>1836.8000000000002</v>
      </c>
      <c r="O6766" s="143">
        <f t="shared" si="7330"/>
        <v>1808.3</v>
      </c>
      <c r="P6766" s="143">
        <f t="shared" si="7331"/>
        <v>41464.78</v>
      </c>
      <c r="Q6766" s="143">
        <f t="shared" si="7332"/>
        <v>1426</v>
      </c>
      <c r="R6766" s="188">
        <f t="shared" si="7335"/>
        <v>46535.88</v>
      </c>
      <c r="T6766">
        <v>58518.44</v>
      </c>
      <c r="U6766" s="190">
        <f t="shared" si="7336"/>
        <v>0.79523445942851512</v>
      </c>
    </row>
    <row r="6767" spans="1:21" x14ac:dyDescent="0.2">
      <c r="A6767" s="178">
        <v>43017</v>
      </c>
      <c r="B6767" s="179">
        <v>0.875</v>
      </c>
      <c r="C6767" t="s">
        <v>349</v>
      </c>
      <c r="D6767">
        <v>7.21</v>
      </c>
      <c r="E6767">
        <v>4.76</v>
      </c>
      <c r="F6767">
        <v>10.88</v>
      </c>
      <c r="G6767">
        <v>2.75</v>
      </c>
      <c r="H6767" s="184">
        <f t="shared" ref="H6767:L6767" si="7378">H6743</f>
        <v>0.83333333333333337</v>
      </c>
      <c r="I6767" s="185">
        <f t="shared" si="7378"/>
        <v>322</v>
      </c>
      <c r="J6767" s="185">
        <f t="shared" si="7378"/>
        <v>178</v>
      </c>
      <c r="K6767" s="185">
        <f t="shared" si="7378"/>
        <v>2842</v>
      </c>
      <c r="L6767" s="185">
        <f t="shared" si="7378"/>
        <v>1426</v>
      </c>
      <c r="M6767" s="147"/>
      <c r="N6767" s="143">
        <f t="shared" si="7334"/>
        <v>2321.62</v>
      </c>
      <c r="O6767" s="143">
        <f t="shared" si="7330"/>
        <v>847.28</v>
      </c>
      <c r="P6767" s="143">
        <f t="shared" si="7331"/>
        <v>30920.960000000003</v>
      </c>
      <c r="Q6767" s="143">
        <f t="shared" si="7332"/>
        <v>3921.5</v>
      </c>
      <c r="R6767" s="188">
        <f t="shared" si="7335"/>
        <v>38011.360000000001</v>
      </c>
      <c r="T6767">
        <v>56929.4</v>
      </c>
      <c r="U6767" s="190">
        <f t="shared" si="7336"/>
        <v>0.66769296707852177</v>
      </c>
    </row>
    <row r="6768" spans="1:21" x14ac:dyDescent="0.2">
      <c r="A6768" s="178">
        <v>43017</v>
      </c>
      <c r="B6768" s="179">
        <v>0.91666666666666663</v>
      </c>
      <c r="C6768" t="s">
        <v>349</v>
      </c>
      <c r="D6768">
        <v>8.25</v>
      </c>
      <c r="E6768">
        <v>6.5</v>
      </c>
      <c r="F6768">
        <v>6.7</v>
      </c>
      <c r="G6768">
        <v>2.99</v>
      </c>
      <c r="H6768" s="184">
        <f t="shared" ref="H6768:L6768" si="7379">H6744</f>
        <v>0.875</v>
      </c>
      <c r="I6768" s="185">
        <f t="shared" si="7379"/>
        <v>337</v>
      </c>
      <c r="J6768" s="185">
        <f t="shared" si="7379"/>
        <v>173</v>
      </c>
      <c r="K6768" s="185">
        <f t="shared" si="7379"/>
        <v>2842</v>
      </c>
      <c r="L6768" s="185">
        <f t="shared" si="7379"/>
        <v>1426</v>
      </c>
      <c r="M6768" s="147"/>
      <c r="N6768" s="143">
        <f t="shared" si="7334"/>
        <v>2780.25</v>
      </c>
      <c r="O6768" s="143">
        <f t="shared" si="7330"/>
        <v>1124.5</v>
      </c>
      <c r="P6768" s="143">
        <f t="shared" si="7331"/>
        <v>19041.400000000001</v>
      </c>
      <c r="Q6768" s="143">
        <f t="shared" si="7332"/>
        <v>4263.7400000000007</v>
      </c>
      <c r="R6768" s="188">
        <f t="shared" si="7335"/>
        <v>27209.890000000003</v>
      </c>
      <c r="T6768">
        <v>54469.7</v>
      </c>
      <c r="U6768" s="190">
        <f t="shared" si="7336"/>
        <v>0.49954176358599378</v>
      </c>
    </row>
    <row r="6769" spans="1:21" x14ac:dyDescent="0.2">
      <c r="A6769" s="178">
        <v>43017</v>
      </c>
      <c r="B6769" s="179">
        <v>0.95833333333333337</v>
      </c>
      <c r="C6769" t="s">
        <v>349</v>
      </c>
      <c r="D6769">
        <v>15</v>
      </c>
      <c r="E6769">
        <v>15</v>
      </c>
      <c r="F6769">
        <v>8</v>
      </c>
      <c r="G6769">
        <v>0.97</v>
      </c>
      <c r="H6769" s="184">
        <f t="shared" ref="H6769:L6769" si="7380">H6745</f>
        <v>0.91666666666666663</v>
      </c>
      <c r="I6769" s="185">
        <f t="shared" si="7380"/>
        <v>394</v>
      </c>
      <c r="J6769" s="185">
        <f t="shared" si="7380"/>
        <v>194</v>
      </c>
      <c r="K6769" s="185">
        <f t="shared" si="7380"/>
        <v>2842</v>
      </c>
      <c r="L6769" s="185">
        <f t="shared" si="7380"/>
        <v>1426</v>
      </c>
      <c r="M6769" s="147"/>
      <c r="N6769" s="143">
        <f t="shared" si="7334"/>
        <v>5910</v>
      </c>
      <c r="O6769" s="143">
        <f t="shared" si="7330"/>
        <v>2910</v>
      </c>
      <c r="P6769" s="143">
        <f t="shared" si="7331"/>
        <v>22736</v>
      </c>
      <c r="Q6769" s="143">
        <f t="shared" si="7332"/>
        <v>1383.22</v>
      </c>
      <c r="R6769" s="188">
        <f t="shared" si="7335"/>
        <v>32939.22</v>
      </c>
      <c r="T6769">
        <v>50815.42</v>
      </c>
      <c r="U6769" s="190">
        <f t="shared" si="7336"/>
        <v>0.64821308177714565</v>
      </c>
    </row>
    <row r="6770" spans="1:21" x14ac:dyDescent="0.2">
      <c r="A6770" s="178">
        <v>43017</v>
      </c>
      <c r="B6770" s="180">
        <v>1</v>
      </c>
      <c r="C6770" t="s">
        <v>349</v>
      </c>
      <c r="D6770">
        <v>15</v>
      </c>
      <c r="E6770">
        <v>9.39</v>
      </c>
      <c r="F6770">
        <v>8</v>
      </c>
      <c r="G6770">
        <v>0.5</v>
      </c>
      <c r="H6770" s="184">
        <f t="shared" ref="H6770:L6770" si="7381">H6746</f>
        <v>0.95833333333333337</v>
      </c>
      <c r="I6770" s="185">
        <f t="shared" si="7381"/>
        <v>389</v>
      </c>
      <c r="J6770" s="185">
        <f t="shared" si="7381"/>
        <v>265</v>
      </c>
      <c r="K6770" s="185">
        <f t="shared" si="7381"/>
        <v>2985</v>
      </c>
      <c r="L6770" s="185">
        <f t="shared" si="7381"/>
        <v>1111</v>
      </c>
      <c r="M6770" s="147"/>
      <c r="N6770" s="143">
        <f t="shared" si="7334"/>
        <v>5835</v>
      </c>
      <c r="O6770" s="143">
        <f t="shared" si="7330"/>
        <v>2488.3500000000004</v>
      </c>
      <c r="P6770" s="143">
        <f t="shared" si="7331"/>
        <v>23880</v>
      </c>
      <c r="Q6770" s="143">
        <f t="shared" si="7332"/>
        <v>555.5</v>
      </c>
      <c r="R6770" s="188">
        <f t="shared" si="7335"/>
        <v>32758.85</v>
      </c>
      <c r="T6770">
        <v>46600.21</v>
      </c>
      <c r="U6770" s="190">
        <f t="shared" si="7336"/>
        <v>0.70297644581429997</v>
      </c>
    </row>
    <row r="6771" spans="1:21" x14ac:dyDescent="0.2">
      <c r="A6771" s="178">
        <v>43018</v>
      </c>
      <c r="B6771" s="179">
        <v>4.1666666666666664E-2</v>
      </c>
      <c r="C6771" t="s">
        <v>349</v>
      </c>
      <c r="D6771">
        <v>4</v>
      </c>
      <c r="E6771">
        <v>3.01</v>
      </c>
      <c r="F6771">
        <v>7.61</v>
      </c>
      <c r="G6771">
        <v>0.5</v>
      </c>
      <c r="H6771" s="184">
        <f t="shared" ref="H6771:L6771" si="7382">H6747</f>
        <v>1</v>
      </c>
      <c r="I6771" s="185">
        <f t="shared" si="7382"/>
        <v>362</v>
      </c>
      <c r="J6771" s="185">
        <f t="shared" si="7382"/>
        <v>243</v>
      </c>
      <c r="K6771" s="185">
        <f t="shared" si="7382"/>
        <v>2985</v>
      </c>
      <c r="L6771" s="185">
        <f t="shared" si="7382"/>
        <v>1111</v>
      </c>
      <c r="M6771" s="147"/>
      <c r="N6771" s="143">
        <f t="shared" si="7334"/>
        <v>1448</v>
      </c>
      <c r="O6771" s="143">
        <f t="shared" si="7330"/>
        <v>731.43</v>
      </c>
      <c r="P6771" s="143">
        <f t="shared" si="7331"/>
        <v>22715.850000000002</v>
      </c>
      <c r="Q6771" s="143">
        <f t="shared" si="7332"/>
        <v>555.5</v>
      </c>
      <c r="R6771" s="188">
        <f t="shared" si="7335"/>
        <v>25450.780000000002</v>
      </c>
      <c r="T6771">
        <v>42546</v>
      </c>
      <c r="U6771" s="190">
        <f t="shared" si="7336"/>
        <v>0.59819442485780105</v>
      </c>
    </row>
    <row r="6772" spans="1:21" x14ac:dyDescent="0.2">
      <c r="A6772" s="178">
        <v>43018</v>
      </c>
      <c r="B6772" s="179">
        <v>8.3333333333333329E-2</v>
      </c>
      <c r="C6772" t="s">
        <v>349</v>
      </c>
      <c r="D6772">
        <v>3.5</v>
      </c>
      <c r="E6772">
        <v>2.11</v>
      </c>
      <c r="F6772">
        <v>7.61</v>
      </c>
      <c r="G6772">
        <v>0.5</v>
      </c>
      <c r="H6772" s="184">
        <f t="shared" ref="H6772:L6772" si="7383">H6748</f>
        <v>4.1666666666666664E-2</v>
      </c>
      <c r="I6772" s="185">
        <f t="shared" si="7383"/>
        <v>294</v>
      </c>
      <c r="J6772" s="185">
        <f t="shared" si="7383"/>
        <v>212</v>
      </c>
      <c r="K6772" s="185">
        <f t="shared" si="7383"/>
        <v>2985</v>
      </c>
      <c r="L6772" s="185">
        <f t="shared" si="7383"/>
        <v>1111</v>
      </c>
      <c r="M6772" s="147"/>
      <c r="N6772" s="143">
        <f t="shared" si="7334"/>
        <v>1029</v>
      </c>
      <c r="O6772" s="143">
        <f t="shared" si="7330"/>
        <v>447.32</v>
      </c>
      <c r="P6772" s="143">
        <f t="shared" si="7331"/>
        <v>22715.850000000002</v>
      </c>
      <c r="Q6772" s="143">
        <f t="shared" si="7332"/>
        <v>555.5</v>
      </c>
      <c r="R6772" s="188">
        <f t="shared" si="7335"/>
        <v>24747.670000000002</v>
      </c>
      <c r="T6772">
        <v>39342.19</v>
      </c>
      <c r="U6772" s="190">
        <f t="shared" si="7336"/>
        <v>0.62903641103863306</v>
      </c>
    </row>
    <row r="6773" spans="1:21" x14ac:dyDescent="0.2">
      <c r="A6773" s="178">
        <v>43018</v>
      </c>
      <c r="B6773" s="179">
        <v>0.125</v>
      </c>
      <c r="C6773" t="s">
        <v>349</v>
      </c>
      <c r="D6773">
        <v>2.61</v>
      </c>
      <c r="E6773">
        <v>2.2000000000000002</v>
      </c>
      <c r="F6773">
        <v>7.61</v>
      </c>
      <c r="G6773">
        <v>4</v>
      </c>
      <c r="H6773" s="184">
        <f t="shared" ref="H6773:L6773" si="7384">H6749</f>
        <v>8.3333333333333329E-2</v>
      </c>
      <c r="I6773" s="185">
        <f t="shared" si="7384"/>
        <v>236</v>
      </c>
      <c r="J6773" s="185">
        <f t="shared" si="7384"/>
        <v>179</v>
      </c>
      <c r="K6773" s="185">
        <f t="shared" si="7384"/>
        <v>2985</v>
      </c>
      <c r="L6773" s="185">
        <f t="shared" si="7384"/>
        <v>1111</v>
      </c>
      <c r="M6773" s="147"/>
      <c r="N6773" s="143">
        <f t="shared" si="7334"/>
        <v>615.95999999999992</v>
      </c>
      <c r="O6773" s="143">
        <f t="shared" si="7330"/>
        <v>393.8</v>
      </c>
      <c r="P6773" s="143">
        <f t="shared" si="7331"/>
        <v>22715.850000000002</v>
      </c>
      <c r="Q6773" s="143">
        <f t="shared" si="7332"/>
        <v>4444</v>
      </c>
      <c r="R6773" s="188">
        <f t="shared" si="7335"/>
        <v>28169.61</v>
      </c>
      <c r="T6773">
        <v>36988.589999999997</v>
      </c>
      <c r="U6773" s="190">
        <f t="shared" si="7336"/>
        <v>0.76157566427917378</v>
      </c>
    </row>
    <row r="6774" spans="1:21" x14ac:dyDescent="0.2">
      <c r="A6774" s="178">
        <v>43018</v>
      </c>
      <c r="B6774" s="179">
        <v>0.16666666666666666</v>
      </c>
      <c r="C6774" t="s">
        <v>349</v>
      </c>
      <c r="D6774">
        <v>2.61</v>
      </c>
      <c r="E6774">
        <v>1.21</v>
      </c>
      <c r="F6774">
        <v>7.11</v>
      </c>
      <c r="G6774">
        <v>4</v>
      </c>
      <c r="H6774" s="184">
        <f t="shared" ref="H6774:L6774" si="7385">H6750</f>
        <v>0.125</v>
      </c>
      <c r="I6774" s="185">
        <f t="shared" si="7385"/>
        <v>201</v>
      </c>
      <c r="J6774" s="185">
        <f t="shared" si="7385"/>
        <v>205</v>
      </c>
      <c r="K6774" s="185">
        <f t="shared" si="7385"/>
        <v>2985</v>
      </c>
      <c r="L6774" s="185">
        <f t="shared" si="7385"/>
        <v>1717</v>
      </c>
      <c r="M6774" s="147"/>
      <c r="N6774" s="143">
        <f t="shared" si="7334"/>
        <v>524.61</v>
      </c>
      <c r="O6774" s="143">
        <f t="shared" si="7330"/>
        <v>248.04999999999998</v>
      </c>
      <c r="P6774" s="143">
        <f t="shared" si="7331"/>
        <v>21223.350000000002</v>
      </c>
      <c r="Q6774" s="143">
        <f t="shared" si="7332"/>
        <v>6868</v>
      </c>
      <c r="R6774" s="188">
        <f t="shared" si="7335"/>
        <v>28864.010000000002</v>
      </c>
      <c r="T6774">
        <v>35403.379999999997</v>
      </c>
      <c r="U6774" s="190">
        <f t="shared" si="7336"/>
        <v>0.81528967008234821</v>
      </c>
    </row>
    <row r="6775" spans="1:21" x14ac:dyDescent="0.2">
      <c r="A6775" s="178">
        <v>43018</v>
      </c>
      <c r="B6775" s="179">
        <v>0.20833333333333334</v>
      </c>
      <c r="C6775" t="s">
        <v>349</v>
      </c>
      <c r="D6775">
        <v>2.61</v>
      </c>
      <c r="E6775">
        <v>2.2000000000000002</v>
      </c>
      <c r="F6775">
        <v>7.11</v>
      </c>
      <c r="G6775">
        <v>2.99</v>
      </c>
      <c r="H6775" s="184">
        <f t="shared" ref="H6775:L6775" si="7386">H6751</f>
        <v>0.16666666666666666</v>
      </c>
      <c r="I6775" s="185">
        <f t="shared" si="7386"/>
        <v>185</v>
      </c>
      <c r="J6775" s="185">
        <f t="shared" si="7386"/>
        <v>205</v>
      </c>
      <c r="K6775" s="185">
        <f t="shared" si="7386"/>
        <v>2985</v>
      </c>
      <c r="L6775" s="185">
        <f t="shared" si="7386"/>
        <v>1717</v>
      </c>
      <c r="M6775" s="147"/>
      <c r="N6775" s="143">
        <f t="shared" si="7334"/>
        <v>482.84999999999997</v>
      </c>
      <c r="O6775" s="143">
        <f t="shared" si="7330"/>
        <v>451.00000000000006</v>
      </c>
      <c r="P6775" s="143">
        <f t="shared" si="7331"/>
        <v>21223.350000000002</v>
      </c>
      <c r="Q6775" s="143">
        <f t="shared" si="7332"/>
        <v>5133.83</v>
      </c>
      <c r="R6775" s="188">
        <f t="shared" si="7335"/>
        <v>27291.03</v>
      </c>
      <c r="T6775">
        <v>34339.019999999997</v>
      </c>
      <c r="U6775" s="190">
        <f t="shared" si="7336"/>
        <v>0.79475273318807593</v>
      </c>
    </row>
    <row r="6776" spans="1:21" x14ac:dyDescent="0.2">
      <c r="A6776" s="178">
        <v>43018</v>
      </c>
      <c r="B6776" s="179">
        <v>0.25</v>
      </c>
      <c r="C6776" t="s">
        <v>349</v>
      </c>
      <c r="D6776">
        <v>8.61</v>
      </c>
      <c r="E6776">
        <v>8</v>
      </c>
      <c r="F6776">
        <v>7.11</v>
      </c>
      <c r="G6776">
        <v>2.99</v>
      </c>
      <c r="H6776" s="184">
        <f t="shared" ref="H6776:L6776" si="7387">H6752</f>
        <v>0.20833333333333334</v>
      </c>
      <c r="I6776" s="185">
        <f t="shared" si="7387"/>
        <v>207</v>
      </c>
      <c r="J6776" s="185">
        <f t="shared" si="7387"/>
        <v>283</v>
      </c>
      <c r="K6776" s="185">
        <f t="shared" si="7387"/>
        <v>2985</v>
      </c>
      <c r="L6776" s="185">
        <f t="shared" si="7387"/>
        <v>1717</v>
      </c>
      <c r="M6776" s="147"/>
      <c r="N6776" s="143">
        <f t="shared" si="7334"/>
        <v>1782.27</v>
      </c>
      <c r="O6776" s="143">
        <f t="shared" si="7330"/>
        <v>2264</v>
      </c>
      <c r="P6776" s="143">
        <f t="shared" si="7331"/>
        <v>21223.350000000002</v>
      </c>
      <c r="Q6776" s="143">
        <f t="shared" si="7332"/>
        <v>5133.83</v>
      </c>
      <c r="R6776" s="188">
        <f t="shared" si="7335"/>
        <v>30403.450000000004</v>
      </c>
      <c r="T6776">
        <v>34140.89</v>
      </c>
      <c r="U6776" s="190">
        <f t="shared" si="7336"/>
        <v>0.89052892294254793</v>
      </c>
    </row>
    <row r="6777" spans="1:21" x14ac:dyDescent="0.2">
      <c r="A6777" s="178">
        <v>43018</v>
      </c>
      <c r="B6777" s="179">
        <v>0.29166666666666669</v>
      </c>
      <c r="C6777" t="s">
        <v>349</v>
      </c>
      <c r="D6777">
        <v>7.73</v>
      </c>
      <c r="E6777">
        <v>29</v>
      </c>
      <c r="F6777">
        <v>9.0299999999999994</v>
      </c>
      <c r="G6777">
        <v>5.44</v>
      </c>
      <c r="H6777" s="184">
        <f t="shared" ref="H6777:L6777" si="7388">H6753</f>
        <v>0.25</v>
      </c>
      <c r="I6777" s="185">
        <f t="shared" si="7388"/>
        <v>327</v>
      </c>
      <c r="J6777" s="185">
        <f t="shared" si="7388"/>
        <v>438</v>
      </c>
      <c r="K6777" s="185">
        <f t="shared" si="7388"/>
        <v>2985</v>
      </c>
      <c r="L6777" s="185">
        <f t="shared" si="7388"/>
        <v>1717</v>
      </c>
      <c r="M6777" s="147"/>
      <c r="N6777" s="143">
        <f t="shared" si="7334"/>
        <v>2527.71</v>
      </c>
      <c r="O6777" s="143">
        <f t="shared" si="7330"/>
        <v>12702</v>
      </c>
      <c r="P6777" s="143">
        <f t="shared" si="7331"/>
        <v>26954.55</v>
      </c>
      <c r="Q6777" s="143">
        <f t="shared" si="7332"/>
        <v>9340.4800000000014</v>
      </c>
      <c r="R6777" s="188">
        <f t="shared" si="7335"/>
        <v>51524.74</v>
      </c>
      <c r="T6777">
        <v>35376.81</v>
      </c>
      <c r="U6777" s="190">
        <f t="shared" si="7336"/>
        <v>1.4564552315485766</v>
      </c>
    </row>
    <row r="6778" spans="1:21" x14ac:dyDescent="0.2">
      <c r="A6778" s="178">
        <v>43018</v>
      </c>
      <c r="B6778" s="179">
        <v>0.33333333333333331</v>
      </c>
      <c r="C6778" t="s">
        <v>349</v>
      </c>
      <c r="D6778">
        <v>8.25</v>
      </c>
      <c r="E6778">
        <v>6.86</v>
      </c>
      <c r="F6778">
        <v>10.199999999999999</v>
      </c>
      <c r="G6778">
        <v>4.82</v>
      </c>
      <c r="H6778" s="184">
        <f t="shared" ref="H6778:L6778" si="7389">H6754</f>
        <v>0.29166666666666669</v>
      </c>
      <c r="I6778" s="185">
        <f t="shared" si="7389"/>
        <v>249</v>
      </c>
      <c r="J6778" s="185">
        <f t="shared" si="7389"/>
        <v>556</v>
      </c>
      <c r="K6778" s="185">
        <f t="shared" si="7389"/>
        <v>2872</v>
      </c>
      <c r="L6778" s="185">
        <f t="shared" si="7389"/>
        <v>2219</v>
      </c>
      <c r="M6778" s="147"/>
      <c r="N6778" s="143">
        <f t="shared" si="7334"/>
        <v>2054.25</v>
      </c>
      <c r="O6778" s="143">
        <f t="shared" si="7330"/>
        <v>3814.1600000000003</v>
      </c>
      <c r="P6778" s="143">
        <f t="shared" si="7331"/>
        <v>29294.399999999998</v>
      </c>
      <c r="Q6778" s="143">
        <f t="shared" si="7332"/>
        <v>10695.58</v>
      </c>
      <c r="R6778" s="188">
        <f t="shared" si="7335"/>
        <v>45858.39</v>
      </c>
      <c r="T6778">
        <v>37963.67</v>
      </c>
      <c r="U6778" s="190">
        <f t="shared" si="7336"/>
        <v>1.2079546050210637</v>
      </c>
    </row>
    <row r="6779" spans="1:21" x14ac:dyDescent="0.2">
      <c r="A6779" s="178">
        <v>43018</v>
      </c>
      <c r="B6779" s="179">
        <v>0.375</v>
      </c>
      <c r="C6779" t="s">
        <v>349</v>
      </c>
      <c r="D6779">
        <v>4</v>
      </c>
      <c r="E6779">
        <v>4.13</v>
      </c>
      <c r="F6779">
        <v>6</v>
      </c>
      <c r="G6779">
        <v>4.6900000000000004</v>
      </c>
      <c r="H6779" s="184">
        <f t="shared" ref="H6779:L6779" si="7390">H6755</f>
        <v>0.33333333333333331</v>
      </c>
      <c r="I6779" s="185">
        <f t="shared" si="7390"/>
        <v>256</v>
      </c>
      <c r="J6779" s="185">
        <f t="shared" si="7390"/>
        <v>306</v>
      </c>
      <c r="K6779" s="185">
        <f t="shared" si="7390"/>
        <v>2872</v>
      </c>
      <c r="L6779" s="185">
        <f t="shared" si="7390"/>
        <v>2219</v>
      </c>
      <c r="M6779" s="147"/>
      <c r="N6779" s="143">
        <f t="shared" si="7334"/>
        <v>1024</v>
      </c>
      <c r="O6779" s="143">
        <f t="shared" si="7330"/>
        <v>1263.78</v>
      </c>
      <c r="P6779" s="143">
        <f t="shared" si="7331"/>
        <v>17232</v>
      </c>
      <c r="Q6779" s="143">
        <f t="shared" si="7332"/>
        <v>10407.11</v>
      </c>
      <c r="R6779" s="188">
        <f t="shared" si="7335"/>
        <v>29926.89</v>
      </c>
      <c r="T6779">
        <v>38768.93</v>
      </c>
      <c r="U6779" s="190">
        <f t="shared" si="7336"/>
        <v>0.7719297385819005</v>
      </c>
    </row>
    <row r="6780" spans="1:21" x14ac:dyDescent="0.2">
      <c r="A6780" s="178">
        <v>43018</v>
      </c>
      <c r="B6780" s="179">
        <v>0.41666666666666669</v>
      </c>
      <c r="C6780" t="s">
        <v>349</v>
      </c>
      <c r="D6780">
        <v>12.76</v>
      </c>
      <c r="E6780">
        <v>9.1</v>
      </c>
      <c r="F6780">
        <v>9.3000000000000007</v>
      </c>
      <c r="G6780">
        <v>6.02</v>
      </c>
      <c r="H6780" s="184">
        <f t="shared" ref="H6780:L6780" si="7391">H6756</f>
        <v>0.375</v>
      </c>
      <c r="I6780" s="185">
        <f t="shared" si="7391"/>
        <v>156</v>
      </c>
      <c r="J6780" s="185">
        <f t="shared" si="7391"/>
        <v>343</v>
      </c>
      <c r="K6780" s="185">
        <f t="shared" si="7391"/>
        <v>2872</v>
      </c>
      <c r="L6780" s="185">
        <f t="shared" si="7391"/>
        <v>2219</v>
      </c>
      <c r="M6780" s="147"/>
      <c r="N6780" s="143">
        <f t="shared" si="7334"/>
        <v>1990.56</v>
      </c>
      <c r="O6780" s="143">
        <f t="shared" si="7330"/>
        <v>3121.2999999999997</v>
      </c>
      <c r="P6780" s="143">
        <f t="shared" si="7331"/>
        <v>26709.600000000002</v>
      </c>
      <c r="Q6780" s="143">
        <f t="shared" si="7332"/>
        <v>13358.38</v>
      </c>
      <c r="R6780" s="188">
        <f t="shared" si="7335"/>
        <v>45179.840000000004</v>
      </c>
      <c r="T6780">
        <v>38360.300000000003</v>
      </c>
      <c r="U6780" s="190">
        <f t="shared" si="7336"/>
        <v>1.1777759819396616</v>
      </c>
    </row>
    <row r="6781" spans="1:21" x14ac:dyDescent="0.2">
      <c r="A6781" s="178">
        <v>43018</v>
      </c>
      <c r="B6781" s="179">
        <v>0.45833333333333331</v>
      </c>
      <c r="C6781" t="s">
        <v>349</v>
      </c>
      <c r="D6781">
        <v>4.6100000000000003</v>
      </c>
      <c r="E6781">
        <v>6</v>
      </c>
      <c r="F6781">
        <v>7.18</v>
      </c>
      <c r="G6781">
        <v>6.97</v>
      </c>
      <c r="H6781" s="184">
        <f t="shared" ref="H6781:L6781" si="7392">H6757</f>
        <v>0.41666666666666669</v>
      </c>
      <c r="I6781" s="185">
        <f t="shared" si="7392"/>
        <v>196</v>
      </c>
      <c r="J6781" s="185">
        <f t="shared" si="7392"/>
        <v>315</v>
      </c>
      <c r="K6781" s="185">
        <f t="shared" si="7392"/>
        <v>2872</v>
      </c>
      <c r="L6781" s="185">
        <f t="shared" si="7392"/>
        <v>2219</v>
      </c>
      <c r="M6781" s="147"/>
      <c r="N6781" s="143">
        <f t="shared" si="7334"/>
        <v>903.56000000000006</v>
      </c>
      <c r="O6781" s="143">
        <f t="shared" si="7330"/>
        <v>1890</v>
      </c>
      <c r="P6781" s="143">
        <f t="shared" si="7331"/>
        <v>20620.96</v>
      </c>
      <c r="Q6781" s="143">
        <f t="shared" si="7332"/>
        <v>15466.43</v>
      </c>
      <c r="R6781" s="188">
        <f t="shared" si="7335"/>
        <v>38880.949999999997</v>
      </c>
      <c r="T6781">
        <v>38605.730000000003</v>
      </c>
      <c r="U6781" s="190">
        <f t="shared" si="7336"/>
        <v>1.0071289935457766</v>
      </c>
    </row>
    <row r="6782" spans="1:21" x14ac:dyDescent="0.2">
      <c r="A6782" s="178">
        <v>43018</v>
      </c>
      <c r="B6782" s="179">
        <v>0.5</v>
      </c>
      <c r="C6782" t="s">
        <v>349</v>
      </c>
      <c r="D6782">
        <v>4</v>
      </c>
      <c r="E6782">
        <v>4.96</v>
      </c>
      <c r="F6782">
        <v>5.74</v>
      </c>
      <c r="G6782">
        <v>5.53</v>
      </c>
      <c r="H6782" s="184">
        <f t="shared" ref="H6782:L6782" si="7393">H6758</f>
        <v>0.45833333333333331</v>
      </c>
      <c r="I6782" s="185">
        <f t="shared" si="7393"/>
        <v>226</v>
      </c>
      <c r="J6782" s="185">
        <f t="shared" si="7393"/>
        <v>326</v>
      </c>
      <c r="K6782" s="185">
        <f t="shared" si="7393"/>
        <v>2842</v>
      </c>
      <c r="L6782" s="185">
        <f t="shared" si="7393"/>
        <v>1635</v>
      </c>
      <c r="M6782" s="147"/>
      <c r="N6782" s="143">
        <f t="shared" si="7334"/>
        <v>904</v>
      </c>
      <c r="O6782" s="143">
        <f t="shared" si="7330"/>
        <v>1616.96</v>
      </c>
      <c r="P6782" s="143">
        <f t="shared" si="7331"/>
        <v>16313.08</v>
      </c>
      <c r="Q6782" s="143">
        <f t="shared" si="7332"/>
        <v>9041.5500000000011</v>
      </c>
      <c r="R6782" s="188">
        <f t="shared" si="7335"/>
        <v>27875.590000000004</v>
      </c>
      <c r="T6782">
        <v>38934.97</v>
      </c>
      <c r="U6782" s="190">
        <f t="shared" si="7336"/>
        <v>0.71595252288623834</v>
      </c>
    </row>
    <row r="6783" spans="1:21" x14ac:dyDescent="0.2">
      <c r="A6783" s="178">
        <v>43018</v>
      </c>
      <c r="B6783" s="179">
        <v>0.54166666666666663</v>
      </c>
      <c r="C6783" t="s">
        <v>349</v>
      </c>
      <c r="D6783">
        <v>3.5</v>
      </c>
      <c r="E6783">
        <v>4.58</v>
      </c>
      <c r="F6783">
        <v>6.5</v>
      </c>
      <c r="G6783">
        <v>6.29</v>
      </c>
      <c r="H6783" s="184">
        <f t="shared" ref="H6783:L6783" si="7394">H6759</f>
        <v>0.5</v>
      </c>
      <c r="I6783" s="185">
        <f t="shared" si="7394"/>
        <v>222</v>
      </c>
      <c r="J6783" s="185">
        <f t="shared" si="7394"/>
        <v>319</v>
      </c>
      <c r="K6783" s="185">
        <f t="shared" si="7394"/>
        <v>2842</v>
      </c>
      <c r="L6783" s="185">
        <f t="shared" si="7394"/>
        <v>1635</v>
      </c>
      <c r="M6783" s="147"/>
      <c r="N6783" s="143">
        <f t="shared" si="7334"/>
        <v>777</v>
      </c>
      <c r="O6783" s="143">
        <f t="shared" si="7330"/>
        <v>1461.02</v>
      </c>
      <c r="P6783" s="143">
        <f t="shared" si="7331"/>
        <v>18473</v>
      </c>
      <c r="Q6783" s="143">
        <f t="shared" si="7332"/>
        <v>10284.15</v>
      </c>
      <c r="R6783" s="188">
        <f t="shared" si="7335"/>
        <v>30995.17</v>
      </c>
      <c r="T6783">
        <v>38995.56</v>
      </c>
      <c r="U6783" s="190">
        <f t="shared" si="7336"/>
        <v>0.79483843801704601</v>
      </c>
    </row>
    <row r="6784" spans="1:21" x14ac:dyDescent="0.2">
      <c r="A6784" s="178">
        <v>43018</v>
      </c>
      <c r="B6784" s="179">
        <v>0.58333333333333337</v>
      </c>
      <c r="C6784" t="s">
        <v>349</v>
      </c>
      <c r="D6784">
        <v>3.08</v>
      </c>
      <c r="E6784">
        <v>8.42</v>
      </c>
      <c r="F6784">
        <v>10.3</v>
      </c>
      <c r="G6784">
        <v>10</v>
      </c>
      <c r="H6784" s="184">
        <f t="shared" ref="H6784:L6784" si="7395">H6760</f>
        <v>0.54166666666666663</v>
      </c>
      <c r="I6784" s="185">
        <f t="shared" si="7395"/>
        <v>195</v>
      </c>
      <c r="J6784" s="185">
        <f t="shared" si="7395"/>
        <v>299</v>
      </c>
      <c r="K6784" s="185">
        <f t="shared" si="7395"/>
        <v>2842</v>
      </c>
      <c r="L6784" s="185">
        <f t="shared" si="7395"/>
        <v>1635</v>
      </c>
      <c r="M6784" s="147"/>
      <c r="N6784" s="143">
        <f t="shared" si="7334"/>
        <v>600.6</v>
      </c>
      <c r="O6784" s="143">
        <f t="shared" si="7330"/>
        <v>2517.58</v>
      </c>
      <c r="P6784" s="143">
        <f t="shared" si="7331"/>
        <v>29272.600000000002</v>
      </c>
      <c r="Q6784" s="143">
        <f t="shared" si="7332"/>
        <v>16350</v>
      </c>
      <c r="R6784" s="188">
        <f t="shared" si="7335"/>
        <v>48740.78</v>
      </c>
      <c r="T6784">
        <v>39140.949999999997</v>
      </c>
      <c r="U6784" s="190">
        <f t="shared" si="7336"/>
        <v>1.2452630812486667</v>
      </c>
    </row>
    <row r="6785" spans="1:21" x14ac:dyDescent="0.2">
      <c r="A6785" s="178">
        <v>43018</v>
      </c>
      <c r="B6785" s="179">
        <v>0.625</v>
      </c>
      <c r="C6785" t="s">
        <v>349</v>
      </c>
      <c r="D6785">
        <v>2.61</v>
      </c>
      <c r="E6785">
        <v>8.74</v>
      </c>
      <c r="F6785">
        <v>13.08</v>
      </c>
      <c r="G6785">
        <v>2.99</v>
      </c>
      <c r="H6785" s="184">
        <f t="shared" ref="H6785:L6785" si="7396">H6761</f>
        <v>0.58333333333333337</v>
      </c>
      <c r="I6785" s="185">
        <f t="shared" si="7396"/>
        <v>205</v>
      </c>
      <c r="J6785" s="185">
        <f t="shared" si="7396"/>
        <v>237</v>
      </c>
      <c r="K6785" s="185">
        <f t="shared" si="7396"/>
        <v>2842</v>
      </c>
      <c r="L6785" s="185">
        <f t="shared" si="7396"/>
        <v>1635</v>
      </c>
      <c r="M6785" s="147"/>
      <c r="N6785" s="143">
        <f t="shared" si="7334"/>
        <v>535.04999999999995</v>
      </c>
      <c r="O6785" s="143">
        <f t="shared" si="7330"/>
        <v>2071.38</v>
      </c>
      <c r="P6785" s="143">
        <f t="shared" si="7331"/>
        <v>37173.360000000001</v>
      </c>
      <c r="Q6785" s="143">
        <f t="shared" si="7332"/>
        <v>4888.6500000000005</v>
      </c>
      <c r="R6785" s="188">
        <f t="shared" si="7335"/>
        <v>44668.44</v>
      </c>
      <c r="T6785">
        <v>39588.44</v>
      </c>
      <c r="U6785" s="190">
        <f t="shared" si="7336"/>
        <v>1.1283202874374438</v>
      </c>
    </row>
    <row r="6786" spans="1:21" x14ac:dyDescent="0.2">
      <c r="A6786" s="178">
        <v>43018</v>
      </c>
      <c r="B6786" s="179">
        <v>0.66666666666666663</v>
      </c>
      <c r="C6786" t="s">
        <v>349</v>
      </c>
      <c r="D6786">
        <v>2.61</v>
      </c>
      <c r="E6786">
        <v>4.78</v>
      </c>
      <c r="F6786">
        <v>11</v>
      </c>
      <c r="G6786">
        <v>2.99</v>
      </c>
      <c r="H6786" s="184">
        <f t="shared" ref="H6786:L6786" si="7397">H6762</f>
        <v>0.625</v>
      </c>
      <c r="I6786" s="185">
        <f t="shared" si="7397"/>
        <v>212</v>
      </c>
      <c r="J6786" s="185">
        <f t="shared" si="7397"/>
        <v>213</v>
      </c>
      <c r="K6786" s="185">
        <f t="shared" si="7397"/>
        <v>2842</v>
      </c>
      <c r="L6786" s="185">
        <f t="shared" si="7397"/>
        <v>1380</v>
      </c>
      <c r="M6786" s="147"/>
      <c r="N6786" s="143">
        <f t="shared" si="7334"/>
        <v>553.31999999999994</v>
      </c>
      <c r="O6786" s="143">
        <f t="shared" si="7330"/>
        <v>1018.1400000000001</v>
      </c>
      <c r="P6786" s="143">
        <f t="shared" si="7331"/>
        <v>31262</v>
      </c>
      <c r="Q6786" s="143">
        <f t="shared" si="7332"/>
        <v>4126.2000000000007</v>
      </c>
      <c r="R6786" s="188">
        <f t="shared" si="7335"/>
        <v>36959.660000000003</v>
      </c>
      <c r="T6786">
        <v>39817.019999999997</v>
      </c>
      <c r="U6786" s="190">
        <f t="shared" si="7336"/>
        <v>0.92823772346599531</v>
      </c>
    </row>
    <row r="6787" spans="1:21" x14ac:dyDescent="0.2">
      <c r="A6787" s="178">
        <v>43018</v>
      </c>
      <c r="B6787" s="179">
        <v>0.70833333333333337</v>
      </c>
      <c r="C6787" t="s">
        <v>349</v>
      </c>
      <c r="D6787">
        <v>2</v>
      </c>
      <c r="E6787">
        <v>4.92</v>
      </c>
      <c r="F6787">
        <v>9.83</v>
      </c>
      <c r="G6787">
        <v>4.42</v>
      </c>
      <c r="H6787" s="184">
        <f t="shared" ref="H6787:L6787" si="7398">H6763</f>
        <v>0.66666666666666663</v>
      </c>
      <c r="I6787" s="185">
        <f t="shared" si="7398"/>
        <v>191</v>
      </c>
      <c r="J6787" s="185">
        <f t="shared" si="7398"/>
        <v>237</v>
      </c>
      <c r="K6787" s="185">
        <f t="shared" si="7398"/>
        <v>2842</v>
      </c>
      <c r="L6787" s="185">
        <f t="shared" si="7398"/>
        <v>1380</v>
      </c>
      <c r="M6787" s="147"/>
      <c r="N6787" s="143">
        <f t="shared" si="7334"/>
        <v>382</v>
      </c>
      <c r="O6787" s="143">
        <f t="shared" si="7330"/>
        <v>1166.04</v>
      </c>
      <c r="P6787" s="143">
        <f t="shared" si="7331"/>
        <v>27936.86</v>
      </c>
      <c r="Q6787" s="143">
        <f t="shared" si="7332"/>
        <v>6099.5999999999995</v>
      </c>
      <c r="R6787" s="188">
        <f t="shared" si="7335"/>
        <v>35584.5</v>
      </c>
      <c r="T6787">
        <v>40090.6</v>
      </c>
      <c r="U6787" s="190">
        <f t="shared" si="7336"/>
        <v>0.88760208128588747</v>
      </c>
    </row>
    <row r="6788" spans="1:21" x14ac:dyDescent="0.2">
      <c r="A6788" s="178">
        <v>43018</v>
      </c>
      <c r="B6788" s="179">
        <v>0.75</v>
      </c>
      <c r="C6788" t="s">
        <v>349</v>
      </c>
      <c r="D6788">
        <v>3.5</v>
      </c>
      <c r="E6788">
        <v>9.34</v>
      </c>
      <c r="F6788">
        <v>11.55</v>
      </c>
      <c r="G6788">
        <v>2.99</v>
      </c>
      <c r="H6788" s="184">
        <f t="shared" ref="H6788:L6788" si="7399">H6764</f>
        <v>0.70833333333333337</v>
      </c>
      <c r="I6788" s="185">
        <f t="shared" si="7399"/>
        <v>218</v>
      </c>
      <c r="J6788" s="185">
        <f t="shared" si="7399"/>
        <v>258</v>
      </c>
      <c r="K6788" s="185">
        <f t="shared" si="7399"/>
        <v>2842</v>
      </c>
      <c r="L6788" s="185">
        <f t="shared" si="7399"/>
        <v>1380</v>
      </c>
      <c r="M6788" s="147"/>
      <c r="N6788" s="143">
        <f t="shared" si="7334"/>
        <v>763</v>
      </c>
      <c r="O6788" s="143">
        <f t="shared" ref="O6788:O6851" si="7400">E6788*J6788</f>
        <v>2409.7199999999998</v>
      </c>
      <c r="P6788" s="143">
        <f t="shared" ref="P6788:P6851" si="7401">F6788*K6788</f>
        <v>32825.1</v>
      </c>
      <c r="Q6788" s="143">
        <f t="shared" ref="Q6788:Q6851" si="7402">G6788*L6788</f>
        <v>4126.2000000000007</v>
      </c>
      <c r="R6788" s="188">
        <f t="shared" si="7335"/>
        <v>40124.020000000004</v>
      </c>
      <c r="T6788">
        <v>40426.620000000003</v>
      </c>
      <c r="U6788" s="190">
        <f t="shared" si="7336"/>
        <v>0.99251483304812527</v>
      </c>
    </row>
    <row r="6789" spans="1:21" x14ac:dyDescent="0.2">
      <c r="A6789" s="178">
        <v>43018</v>
      </c>
      <c r="B6789" s="179">
        <v>0.79166666666666663</v>
      </c>
      <c r="C6789" t="s">
        <v>349</v>
      </c>
      <c r="D6789">
        <v>4</v>
      </c>
      <c r="E6789">
        <v>9.11</v>
      </c>
      <c r="F6789">
        <v>12</v>
      </c>
      <c r="G6789">
        <v>0.99</v>
      </c>
      <c r="H6789" s="184">
        <f t="shared" ref="H6789:L6789" si="7403">H6765</f>
        <v>0.75</v>
      </c>
      <c r="I6789" s="185">
        <f t="shared" si="7403"/>
        <v>240</v>
      </c>
      <c r="J6789" s="185">
        <f t="shared" si="7403"/>
        <v>365</v>
      </c>
      <c r="K6789" s="185">
        <f t="shared" si="7403"/>
        <v>2842</v>
      </c>
      <c r="L6789" s="185">
        <f t="shared" si="7403"/>
        <v>1380</v>
      </c>
      <c r="M6789" s="147"/>
      <c r="N6789" s="143">
        <f t="shared" ref="N6789:N6852" si="7404">D6789*I6789</f>
        <v>960</v>
      </c>
      <c r="O6789" s="143">
        <f t="shared" si="7400"/>
        <v>3325.1499999999996</v>
      </c>
      <c r="P6789" s="143">
        <f t="shared" si="7401"/>
        <v>34104</v>
      </c>
      <c r="Q6789" s="143">
        <f t="shared" si="7402"/>
        <v>1366.2</v>
      </c>
      <c r="R6789" s="188">
        <f t="shared" ref="R6789:R6852" si="7405">SUM(N6789:Q6789)</f>
        <v>39755.35</v>
      </c>
      <c r="T6789">
        <v>40050.1</v>
      </c>
      <c r="U6789" s="190">
        <f t="shared" ref="U6789:U6852" si="7406">R6789/T6789</f>
        <v>0.9926404678140629</v>
      </c>
    </row>
    <row r="6790" spans="1:21" x14ac:dyDescent="0.2">
      <c r="A6790" s="178">
        <v>43018</v>
      </c>
      <c r="B6790" s="179">
        <v>0.83333333333333337</v>
      </c>
      <c r="C6790" t="s">
        <v>349</v>
      </c>
      <c r="D6790">
        <v>6</v>
      </c>
      <c r="E6790">
        <v>9.1</v>
      </c>
      <c r="F6790">
        <v>14.5</v>
      </c>
      <c r="G6790">
        <v>0.99</v>
      </c>
      <c r="H6790" s="184">
        <f t="shared" ref="H6790:L6790" si="7407">H6766</f>
        <v>0.79166666666666663</v>
      </c>
      <c r="I6790" s="185">
        <f t="shared" si="7407"/>
        <v>320</v>
      </c>
      <c r="J6790" s="185">
        <f t="shared" si="7407"/>
        <v>214</v>
      </c>
      <c r="K6790" s="185">
        <f t="shared" si="7407"/>
        <v>2842</v>
      </c>
      <c r="L6790" s="185">
        <f t="shared" si="7407"/>
        <v>1426</v>
      </c>
      <c r="M6790" s="147"/>
      <c r="N6790" s="143">
        <f t="shared" si="7404"/>
        <v>1920</v>
      </c>
      <c r="O6790" s="143">
        <f t="shared" si="7400"/>
        <v>1947.3999999999999</v>
      </c>
      <c r="P6790" s="143">
        <f t="shared" si="7401"/>
        <v>41209</v>
      </c>
      <c r="Q6790" s="143">
        <f t="shared" si="7402"/>
        <v>1411.74</v>
      </c>
      <c r="R6790" s="188">
        <f t="shared" si="7405"/>
        <v>46488.14</v>
      </c>
      <c r="T6790">
        <v>39505.79</v>
      </c>
      <c r="U6790" s="190">
        <f t="shared" si="7406"/>
        <v>1.1767424471197765</v>
      </c>
    </row>
    <row r="6791" spans="1:21" x14ac:dyDescent="0.2">
      <c r="A6791" s="178">
        <v>43018</v>
      </c>
      <c r="B6791" s="179">
        <v>0.875</v>
      </c>
      <c r="C6791" t="s">
        <v>349</v>
      </c>
      <c r="D6791">
        <v>9.11</v>
      </c>
      <c r="E6791">
        <v>4.34</v>
      </c>
      <c r="F6791">
        <v>10.15</v>
      </c>
      <c r="G6791">
        <v>1.22</v>
      </c>
      <c r="H6791" s="184">
        <f t="shared" ref="H6791:L6791" si="7408">H6767</f>
        <v>0.83333333333333337</v>
      </c>
      <c r="I6791" s="185">
        <f t="shared" si="7408"/>
        <v>322</v>
      </c>
      <c r="J6791" s="185">
        <f t="shared" si="7408"/>
        <v>178</v>
      </c>
      <c r="K6791" s="185">
        <f t="shared" si="7408"/>
        <v>2842</v>
      </c>
      <c r="L6791" s="185">
        <f t="shared" si="7408"/>
        <v>1426</v>
      </c>
      <c r="M6791" s="147"/>
      <c r="N6791" s="143">
        <f t="shared" si="7404"/>
        <v>2933.4199999999996</v>
      </c>
      <c r="O6791" s="143">
        <f t="shared" si="7400"/>
        <v>772.52</v>
      </c>
      <c r="P6791" s="143">
        <f t="shared" si="7401"/>
        <v>28846.3</v>
      </c>
      <c r="Q6791" s="143">
        <f t="shared" si="7402"/>
        <v>1739.72</v>
      </c>
      <c r="R6791" s="188">
        <f t="shared" si="7405"/>
        <v>34291.96</v>
      </c>
      <c r="T6791">
        <v>40404.879999999997</v>
      </c>
      <c r="U6791" s="190">
        <f t="shared" si="7406"/>
        <v>0.84870837383999165</v>
      </c>
    </row>
    <row r="6792" spans="1:21" x14ac:dyDescent="0.2">
      <c r="A6792" s="178">
        <v>43018</v>
      </c>
      <c r="B6792" s="179">
        <v>0.91666666666666663</v>
      </c>
      <c r="C6792" t="s">
        <v>349</v>
      </c>
      <c r="D6792">
        <v>8.61</v>
      </c>
      <c r="E6792">
        <v>4.49</v>
      </c>
      <c r="F6792">
        <v>5.13</v>
      </c>
      <c r="G6792">
        <v>0.97</v>
      </c>
      <c r="H6792" s="184">
        <f t="shared" ref="H6792:L6792" si="7409">H6768</f>
        <v>0.875</v>
      </c>
      <c r="I6792" s="185">
        <f t="shared" si="7409"/>
        <v>337</v>
      </c>
      <c r="J6792" s="185">
        <f t="shared" si="7409"/>
        <v>173</v>
      </c>
      <c r="K6792" s="185">
        <f t="shared" si="7409"/>
        <v>2842</v>
      </c>
      <c r="L6792" s="185">
        <f t="shared" si="7409"/>
        <v>1426</v>
      </c>
      <c r="M6792" s="147"/>
      <c r="N6792" s="143">
        <f t="shared" si="7404"/>
        <v>2901.5699999999997</v>
      </c>
      <c r="O6792" s="143">
        <f t="shared" si="7400"/>
        <v>776.77</v>
      </c>
      <c r="P6792" s="143">
        <f t="shared" si="7401"/>
        <v>14579.46</v>
      </c>
      <c r="Q6792" s="143">
        <f t="shared" si="7402"/>
        <v>1383.22</v>
      </c>
      <c r="R6792" s="188">
        <f t="shared" si="7405"/>
        <v>19641.02</v>
      </c>
      <c r="T6792">
        <v>39990.78</v>
      </c>
      <c r="U6792" s="190">
        <f t="shared" si="7406"/>
        <v>0.49113870747207233</v>
      </c>
    </row>
    <row r="6793" spans="1:21" x14ac:dyDescent="0.2">
      <c r="A6793" s="178">
        <v>43018</v>
      </c>
      <c r="B6793" s="179">
        <v>0.95833333333333337</v>
      </c>
      <c r="C6793" t="s">
        <v>349</v>
      </c>
      <c r="D6793">
        <v>12</v>
      </c>
      <c r="E6793">
        <v>15</v>
      </c>
      <c r="F6793">
        <v>7.11</v>
      </c>
      <c r="G6793">
        <v>0.97</v>
      </c>
      <c r="H6793" s="184">
        <f t="shared" ref="H6793:L6793" si="7410">H6769</f>
        <v>0.91666666666666663</v>
      </c>
      <c r="I6793" s="185">
        <f t="shared" si="7410"/>
        <v>394</v>
      </c>
      <c r="J6793" s="185">
        <f t="shared" si="7410"/>
        <v>194</v>
      </c>
      <c r="K6793" s="185">
        <f t="shared" si="7410"/>
        <v>2842</v>
      </c>
      <c r="L6793" s="185">
        <f t="shared" si="7410"/>
        <v>1426</v>
      </c>
      <c r="M6793" s="147"/>
      <c r="N6793" s="143">
        <f t="shared" si="7404"/>
        <v>4728</v>
      </c>
      <c r="O6793" s="143">
        <f t="shared" si="7400"/>
        <v>2910</v>
      </c>
      <c r="P6793" s="143">
        <f t="shared" si="7401"/>
        <v>20206.620000000003</v>
      </c>
      <c r="Q6793" s="143">
        <f t="shared" si="7402"/>
        <v>1383.22</v>
      </c>
      <c r="R6793" s="188">
        <f t="shared" si="7405"/>
        <v>29227.840000000004</v>
      </c>
      <c r="T6793">
        <v>38171.31</v>
      </c>
      <c r="U6793" s="190">
        <f t="shared" si="7406"/>
        <v>0.7657017796874146</v>
      </c>
    </row>
    <row r="6794" spans="1:21" x14ac:dyDescent="0.2">
      <c r="A6794" s="178">
        <v>43018</v>
      </c>
      <c r="B6794" s="180">
        <v>1</v>
      </c>
      <c r="C6794" t="s">
        <v>349</v>
      </c>
      <c r="D6794">
        <v>12</v>
      </c>
      <c r="E6794">
        <v>10</v>
      </c>
      <c r="F6794">
        <v>7.61</v>
      </c>
      <c r="G6794">
        <v>0.97</v>
      </c>
      <c r="H6794" s="184">
        <f t="shared" ref="H6794:L6794" si="7411">H6770</f>
        <v>0.95833333333333337</v>
      </c>
      <c r="I6794" s="185">
        <f t="shared" si="7411"/>
        <v>389</v>
      </c>
      <c r="J6794" s="185">
        <f t="shared" si="7411"/>
        <v>265</v>
      </c>
      <c r="K6794" s="185">
        <f t="shared" si="7411"/>
        <v>2985</v>
      </c>
      <c r="L6794" s="185">
        <f t="shared" si="7411"/>
        <v>1111</v>
      </c>
      <c r="M6794" s="147"/>
      <c r="N6794" s="143">
        <f t="shared" si="7404"/>
        <v>4668</v>
      </c>
      <c r="O6794" s="143">
        <f t="shared" si="7400"/>
        <v>2650</v>
      </c>
      <c r="P6794" s="143">
        <f t="shared" si="7401"/>
        <v>22715.850000000002</v>
      </c>
      <c r="Q6794" s="143">
        <f t="shared" si="7402"/>
        <v>1077.67</v>
      </c>
      <c r="R6794" s="188">
        <f t="shared" si="7405"/>
        <v>31111.520000000004</v>
      </c>
      <c r="T6794">
        <v>35279.17</v>
      </c>
      <c r="U6794" s="190">
        <f t="shared" si="7406"/>
        <v>0.88186655184915086</v>
      </c>
    </row>
    <row r="6795" spans="1:21" x14ac:dyDescent="0.2">
      <c r="A6795" s="178">
        <v>43019</v>
      </c>
      <c r="B6795" s="179">
        <v>4.1666666666666664E-2</v>
      </c>
      <c r="C6795" t="s">
        <v>349</v>
      </c>
      <c r="D6795">
        <v>7.28</v>
      </c>
      <c r="E6795">
        <v>3.03</v>
      </c>
      <c r="F6795">
        <v>5.5</v>
      </c>
      <c r="G6795">
        <v>0.5</v>
      </c>
      <c r="H6795" s="184">
        <f t="shared" ref="H6795:L6795" si="7412">H6771</f>
        <v>1</v>
      </c>
      <c r="I6795" s="185">
        <f t="shared" si="7412"/>
        <v>362</v>
      </c>
      <c r="J6795" s="185">
        <f t="shared" si="7412"/>
        <v>243</v>
      </c>
      <c r="K6795" s="185">
        <f t="shared" si="7412"/>
        <v>2985</v>
      </c>
      <c r="L6795" s="185">
        <f t="shared" si="7412"/>
        <v>1111</v>
      </c>
      <c r="M6795" s="147"/>
      <c r="N6795" s="143">
        <f t="shared" si="7404"/>
        <v>2635.36</v>
      </c>
      <c r="O6795" s="143">
        <f t="shared" si="7400"/>
        <v>736.29</v>
      </c>
      <c r="P6795" s="143">
        <f t="shared" si="7401"/>
        <v>16417.5</v>
      </c>
      <c r="Q6795" s="143">
        <f t="shared" si="7402"/>
        <v>555.5</v>
      </c>
      <c r="R6795" s="188">
        <f t="shared" si="7405"/>
        <v>20344.650000000001</v>
      </c>
      <c r="T6795">
        <v>32356.67</v>
      </c>
      <c r="U6795" s="190">
        <f t="shared" si="7406"/>
        <v>0.6287621686656879</v>
      </c>
    </row>
    <row r="6796" spans="1:21" x14ac:dyDescent="0.2">
      <c r="A6796" s="178">
        <v>43019</v>
      </c>
      <c r="B6796" s="179">
        <v>8.3333333333333329E-2</v>
      </c>
      <c r="C6796" t="s">
        <v>349</v>
      </c>
      <c r="D6796">
        <v>4</v>
      </c>
      <c r="E6796">
        <v>1.01</v>
      </c>
      <c r="F6796">
        <v>5</v>
      </c>
      <c r="G6796">
        <v>0.5</v>
      </c>
      <c r="H6796" s="184">
        <f t="shared" ref="H6796:L6796" si="7413">H6772</f>
        <v>4.1666666666666664E-2</v>
      </c>
      <c r="I6796" s="185">
        <f t="shared" si="7413"/>
        <v>294</v>
      </c>
      <c r="J6796" s="185">
        <f t="shared" si="7413"/>
        <v>212</v>
      </c>
      <c r="K6796" s="185">
        <f t="shared" si="7413"/>
        <v>2985</v>
      </c>
      <c r="L6796" s="185">
        <f t="shared" si="7413"/>
        <v>1111</v>
      </c>
      <c r="M6796" s="147"/>
      <c r="N6796" s="143">
        <f t="shared" si="7404"/>
        <v>1176</v>
      </c>
      <c r="O6796" s="143">
        <f t="shared" si="7400"/>
        <v>214.12</v>
      </c>
      <c r="P6796" s="143">
        <f t="shared" si="7401"/>
        <v>14925</v>
      </c>
      <c r="Q6796" s="143">
        <f t="shared" si="7402"/>
        <v>555.5</v>
      </c>
      <c r="R6796" s="188">
        <f t="shared" si="7405"/>
        <v>16870.62</v>
      </c>
      <c r="T6796">
        <v>30407.95</v>
      </c>
      <c r="U6796" s="190">
        <f t="shared" si="7406"/>
        <v>0.55480951527478828</v>
      </c>
    </row>
    <row r="6797" spans="1:21" x14ac:dyDescent="0.2">
      <c r="A6797" s="178">
        <v>43019</v>
      </c>
      <c r="B6797" s="179">
        <v>0.125</v>
      </c>
      <c r="C6797" t="s">
        <v>349</v>
      </c>
      <c r="D6797">
        <v>3.5</v>
      </c>
      <c r="E6797">
        <v>1</v>
      </c>
      <c r="F6797">
        <v>4.43</v>
      </c>
      <c r="G6797">
        <v>2.99</v>
      </c>
      <c r="H6797" s="184">
        <f t="shared" ref="H6797:L6797" si="7414">H6773</f>
        <v>8.3333333333333329E-2</v>
      </c>
      <c r="I6797" s="185">
        <f t="shared" si="7414"/>
        <v>236</v>
      </c>
      <c r="J6797" s="185">
        <f t="shared" si="7414"/>
        <v>179</v>
      </c>
      <c r="K6797" s="185">
        <f t="shared" si="7414"/>
        <v>2985</v>
      </c>
      <c r="L6797" s="185">
        <f t="shared" si="7414"/>
        <v>1111</v>
      </c>
      <c r="M6797" s="147"/>
      <c r="N6797" s="143">
        <f t="shared" si="7404"/>
        <v>826</v>
      </c>
      <c r="O6797" s="143">
        <f t="shared" si="7400"/>
        <v>179</v>
      </c>
      <c r="P6797" s="143">
        <f t="shared" si="7401"/>
        <v>13223.55</v>
      </c>
      <c r="Q6797" s="143">
        <f t="shared" si="7402"/>
        <v>3321.8900000000003</v>
      </c>
      <c r="R6797" s="188">
        <f t="shared" si="7405"/>
        <v>17550.439999999999</v>
      </c>
      <c r="T6797">
        <v>29243.74</v>
      </c>
      <c r="U6797" s="190">
        <f t="shared" si="7406"/>
        <v>0.60014348369941728</v>
      </c>
    </row>
    <row r="6798" spans="1:21" x14ac:dyDescent="0.2">
      <c r="A6798" s="178">
        <v>43019</v>
      </c>
      <c r="B6798" s="179">
        <v>0.16666666666666666</v>
      </c>
      <c r="C6798" t="s">
        <v>349</v>
      </c>
      <c r="D6798">
        <v>3.54</v>
      </c>
      <c r="E6798">
        <v>0.95</v>
      </c>
      <c r="F6798">
        <v>4.1399999999999997</v>
      </c>
      <c r="G6798">
        <v>2.99</v>
      </c>
      <c r="H6798" s="184">
        <f t="shared" ref="H6798:L6798" si="7415">H6774</f>
        <v>0.125</v>
      </c>
      <c r="I6798" s="185">
        <f t="shared" si="7415"/>
        <v>201</v>
      </c>
      <c r="J6798" s="185">
        <f t="shared" si="7415"/>
        <v>205</v>
      </c>
      <c r="K6798" s="185">
        <f t="shared" si="7415"/>
        <v>2985</v>
      </c>
      <c r="L6798" s="185">
        <f t="shared" si="7415"/>
        <v>1717</v>
      </c>
      <c r="M6798" s="147"/>
      <c r="N6798" s="143">
        <f t="shared" si="7404"/>
        <v>711.54</v>
      </c>
      <c r="O6798" s="143">
        <f t="shared" si="7400"/>
        <v>194.75</v>
      </c>
      <c r="P6798" s="143">
        <f t="shared" si="7401"/>
        <v>12357.9</v>
      </c>
      <c r="Q6798" s="143">
        <f t="shared" si="7402"/>
        <v>5133.83</v>
      </c>
      <c r="R6798" s="188">
        <f t="shared" si="7405"/>
        <v>18398.019999999997</v>
      </c>
      <c r="T6798">
        <v>28489.279999999999</v>
      </c>
      <c r="U6798" s="190">
        <f t="shared" si="7406"/>
        <v>0.64578746812836263</v>
      </c>
    </row>
    <row r="6799" spans="1:21" x14ac:dyDescent="0.2">
      <c r="A6799" s="178">
        <v>43019</v>
      </c>
      <c r="B6799" s="179">
        <v>0.20833333333333334</v>
      </c>
      <c r="C6799" t="s">
        <v>349</v>
      </c>
      <c r="D6799">
        <v>4</v>
      </c>
      <c r="E6799">
        <v>1.59</v>
      </c>
      <c r="F6799">
        <v>3.75</v>
      </c>
      <c r="G6799">
        <v>2.99</v>
      </c>
      <c r="H6799" s="184">
        <f t="shared" ref="H6799:L6799" si="7416">H6775</f>
        <v>0.16666666666666666</v>
      </c>
      <c r="I6799" s="185">
        <f t="shared" si="7416"/>
        <v>185</v>
      </c>
      <c r="J6799" s="185">
        <f t="shared" si="7416"/>
        <v>205</v>
      </c>
      <c r="K6799" s="185">
        <f t="shared" si="7416"/>
        <v>2985</v>
      </c>
      <c r="L6799" s="185">
        <f t="shared" si="7416"/>
        <v>1717</v>
      </c>
      <c r="M6799" s="147"/>
      <c r="N6799" s="143">
        <f t="shared" si="7404"/>
        <v>740</v>
      </c>
      <c r="O6799" s="143">
        <f t="shared" si="7400"/>
        <v>325.95</v>
      </c>
      <c r="P6799" s="143">
        <f t="shared" si="7401"/>
        <v>11193.75</v>
      </c>
      <c r="Q6799" s="143">
        <f t="shared" si="7402"/>
        <v>5133.83</v>
      </c>
      <c r="R6799" s="188">
        <f t="shared" si="7405"/>
        <v>17393.53</v>
      </c>
      <c r="T6799">
        <v>28181.5</v>
      </c>
      <c r="U6799" s="190">
        <f t="shared" si="7406"/>
        <v>0.61719674254386736</v>
      </c>
    </row>
    <row r="6800" spans="1:21" x14ac:dyDescent="0.2">
      <c r="A6800" s="178">
        <v>43019</v>
      </c>
      <c r="B6800" s="179">
        <v>0.25</v>
      </c>
      <c r="C6800" t="s">
        <v>349</v>
      </c>
      <c r="D6800">
        <v>20</v>
      </c>
      <c r="E6800">
        <v>7.79</v>
      </c>
      <c r="F6800">
        <v>7.11</v>
      </c>
      <c r="G6800">
        <v>2.99</v>
      </c>
      <c r="H6800" s="184">
        <f t="shared" ref="H6800:L6800" si="7417">H6776</f>
        <v>0.20833333333333334</v>
      </c>
      <c r="I6800" s="185">
        <f t="shared" si="7417"/>
        <v>207</v>
      </c>
      <c r="J6800" s="185">
        <f t="shared" si="7417"/>
        <v>283</v>
      </c>
      <c r="K6800" s="185">
        <f t="shared" si="7417"/>
        <v>2985</v>
      </c>
      <c r="L6800" s="185">
        <f t="shared" si="7417"/>
        <v>1717</v>
      </c>
      <c r="M6800" s="147"/>
      <c r="N6800" s="143">
        <f t="shared" si="7404"/>
        <v>4140</v>
      </c>
      <c r="O6800" s="143">
        <f t="shared" si="7400"/>
        <v>2204.5700000000002</v>
      </c>
      <c r="P6800" s="143">
        <f t="shared" si="7401"/>
        <v>21223.350000000002</v>
      </c>
      <c r="Q6800" s="143">
        <f t="shared" si="7402"/>
        <v>5133.83</v>
      </c>
      <c r="R6800" s="188">
        <f t="shared" si="7405"/>
        <v>32701.75</v>
      </c>
      <c r="T6800">
        <v>28472.06</v>
      </c>
      <c r="U6800" s="190">
        <f t="shared" si="7406"/>
        <v>1.148555812259457</v>
      </c>
    </row>
    <row r="6801" spans="1:21" x14ac:dyDescent="0.2">
      <c r="A6801" s="178">
        <v>43019</v>
      </c>
      <c r="B6801" s="179">
        <v>0.29166666666666669</v>
      </c>
      <c r="C6801" t="s">
        <v>349</v>
      </c>
      <c r="D6801">
        <v>7.33</v>
      </c>
      <c r="E6801">
        <v>12.89</v>
      </c>
      <c r="F6801">
        <v>8.11</v>
      </c>
      <c r="G6801">
        <v>4.22</v>
      </c>
      <c r="H6801" s="184">
        <f t="shared" ref="H6801:L6801" si="7418">H6777</f>
        <v>0.25</v>
      </c>
      <c r="I6801" s="185">
        <f t="shared" si="7418"/>
        <v>327</v>
      </c>
      <c r="J6801" s="185">
        <f t="shared" si="7418"/>
        <v>438</v>
      </c>
      <c r="K6801" s="185">
        <f t="shared" si="7418"/>
        <v>2985</v>
      </c>
      <c r="L6801" s="185">
        <f t="shared" si="7418"/>
        <v>1717</v>
      </c>
      <c r="M6801" s="147"/>
      <c r="N6801" s="143">
        <f t="shared" si="7404"/>
        <v>2396.91</v>
      </c>
      <c r="O6801" s="143">
        <f t="shared" si="7400"/>
        <v>5645.8200000000006</v>
      </c>
      <c r="P6801" s="143">
        <f t="shared" si="7401"/>
        <v>24208.35</v>
      </c>
      <c r="Q6801" s="143">
        <f t="shared" si="7402"/>
        <v>7245.74</v>
      </c>
      <c r="R6801" s="188">
        <f t="shared" si="7405"/>
        <v>39496.82</v>
      </c>
      <c r="T6801">
        <v>30173.98</v>
      </c>
      <c r="U6801" s="190">
        <f t="shared" si="7406"/>
        <v>1.3089695161195176</v>
      </c>
    </row>
    <row r="6802" spans="1:21" x14ac:dyDescent="0.2">
      <c r="A6802" s="178">
        <v>43019</v>
      </c>
      <c r="B6802" s="179">
        <v>0.33333333333333331</v>
      </c>
      <c r="C6802" t="s">
        <v>349</v>
      </c>
      <c r="D6802">
        <v>5.7</v>
      </c>
      <c r="E6802">
        <v>6.45</v>
      </c>
      <c r="F6802">
        <v>6.65</v>
      </c>
      <c r="G6802">
        <v>6.15</v>
      </c>
      <c r="H6802" s="184">
        <f t="shared" ref="H6802:L6802" si="7419">H6778</f>
        <v>0.29166666666666669</v>
      </c>
      <c r="I6802" s="185">
        <f t="shared" si="7419"/>
        <v>249</v>
      </c>
      <c r="J6802" s="185">
        <f t="shared" si="7419"/>
        <v>556</v>
      </c>
      <c r="K6802" s="185">
        <f t="shared" si="7419"/>
        <v>2872</v>
      </c>
      <c r="L6802" s="185">
        <f t="shared" si="7419"/>
        <v>2219</v>
      </c>
      <c r="M6802" s="147"/>
      <c r="N6802" s="143">
        <f t="shared" si="7404"/>
        <v>1419.3</v>
      </c>
      <c r="O6802" s="143">
        <f t="shared" si="7400"/>
        <v>3586.2000000000003</v>
      </c>
      <c r="P6802" s="143">
        <f t="shared" si="7401"/>
        <v>19098.8</v>
      </c>
      <c r="Q6802" s="143">
        <f t="shared" si="7402"/>
        <v>13646.85</v>
      </c>
      <c r="R6802" s="188">
        <f t="shared" si="7405"/>
        <v>37751.15</v>
      </c>
      <c r="T6802">
        <v>33322.46</v>
      </c>
      <c r="U6802" s="190">
        <f t="shared" si="7406"/>
        <v>1.1329040533021872</v>
      </c>
    </row>
    <row r="6803" spans="1:21" x14ac:dyDescent="0.2">
      <c r="A6803" s="178">
        <v>43019</v>
      </c>
      <c r="B6803" s="179">
        <v>0.375</v>
      </c>
      <c r="C6803" t="s">
        <v>349</v>
      </c>
      <c r="D6803">
        <v>3.5</v>
      </c>
      <c r="E6803">
        <v>7.42</v>
      </c>
      <c r="F6803">
        <v>7.62</v>
      </c>
      <c r="G6803">
        <v>4</v>
      </c>
      <c r="H6803" s="184">
        <f t="shared" ref="H6803:L6803" si="7420">H6779</f>
        <v>0.33333333333333331</v>
      </c>
      <c r="I6803" s="185">
        <f t="shared" si="7420"/>
        <v>256</v>
      </c>
      <c r="J6803" s="185">
        <f t="shared" si="7420"/>
        <v>306</v>
      </c>
      <c r="K6803" s="185">
        <f t="shared" si="7420"/>
        <v>2872</v>
      </c>
      <c r="L6803" s="185">
        <f t="shared" si="7420"/>
        <v>2219</v>
      </c>
      <c r="M6803" s="147"/>
      <c r="N6803" s="143">
        <f t="shared" si="7404"/>
        <v>896</v>
      </c>
      <c r="O6803" s="143">
        <f t="shared" si="7400"/>
        <v>2270.52</v>
      </c>
      <c r="P6803" s="143">
        <f t="shared" si="7401"/>
        <v>21884.639999999999</v>
      </c>
      <c r="Q6803" s="143">
        <f t="shared" si="7402"/>
        <v>8876</v>
      </c>
      <c r="R6803" s="188">
        <f t="shared" si="7405"/>
        <v>33927.160000000003</v>
      </c>
      <c r="T6803">
        <v>34462.379999999997</v>
      </c>
      <c r="U6803" s="190">
        <f t="shared" si="7406"/>
        <v>0.98446944175068596</v>
      </c>
    </row>
    <row r="6804" spans="1:21" x14ac:dyDescent="0.2">
      <c r="A6804" s="178">
        <v>43019</v>
      </c>
      <c r="B6804" s="179">
        <v>0.41666666666666669</v>
      </c>
      <c r="C6804" t="s">
        <v>349</v>
      </c>
      <c r="D6804">
        <v>14.2</v>
      </c>
      <c r="E6804">
        <v>4.8</v>
      </c>
      <c r="F6804">
        <v>5</v>
      </c>
      <c r="G6804">
        <v>4</v>
      </c>
      <c r="H6804" s="184">
        <f t="shared" ref="H6804:L6804" si="7421">H6780</f>
        <v>0.375</v>
      </c>
      <c r="I6804" s="185">
        <f t="shared" si="7421"/>
        <v>156</v>
      </c>
      <c r="J6804" s="185">
        <f t="shared" si="7421"/>
        <v>343</v>
      </c>
      <c r="K6804" s="185">
        <f t="shared" si="7421"/>
        <v>2872</v>
      </c>
      <c r="L6804" s="185">
        <f t="shared" si="7421"/>
        <v>2219</v>
      </c>
      <c r="M6804" s="147"/>
      <c r="N6804" s="143">
        <f t="shared" si="7404"/>
        <v>2215.1999999999998</v>
      </c>
      <c r="O6804" s="143">
        <f t="shared" si="7400"/>
        <v>1646.3999999999999</v>
      </c>
      <c r="P6804" s="143">
        <f t="shared" si="7401"/>
        <v>14360</v>
      </c>
      <c r="Q6804" s="143">
        <f t="shared" si="7402"/>
        <v>8876</v>
      </c>
      <c r="R6804" s="188">
        <f t="shared" si="7405"/>
        <v>27097.599999999999</v>
      </c>
      <c r="T6804">
        <v>34418.480000000003</v>
      </c>
      <c r="U6804" s="190">
        <f t="shared" si="7406"/>
        <v>0.78729798643054538</v>
      </c>
    </row>
    <row r="6805" spans="1:21" x14ac:dyDescent="0.2">
      <c r="A6805" s="178">
        <v>43019</v>
      </c>
      <c r="B6805" s="179">
        <v>0.45833333333333331</v>
      </c>
      <c r="C6805" t="s">
        <v>349</v>
      </c>
      <c r="D6805">
        <v>2.61</v>
      </c>
      <c r="E6805">
        <v>3.39</v>
      </c>
      <c r="F6805">
        <v>4.03</v>
      </c>
      <c r="G6805">
        <v>3</v>
      </c>
      <c r="H6805" s="184">
        <f t="shared" ref="H6805:L6805" si="7422">H6781</f>
        <v>0.41666666666666669</v>
      </c>
      <c r="I6805" s="185">
        <f t="shared" si="7422"/>
        <v>196</v>
      </c>
      <c r="J6805" s="185">
        <f t="shared" si="7422"/>
        <v>315</v>
      </c>
      <c r="K6805" s="185">
        <f t="shared" si="7422"/>
        <v>2872</v>
      </c>
      <c r="L6805" s="185">
        <f t="shared" si="7422"/>
        <v>2219</v>
      </c>
      <c r="M6805" s="147"/>
      <c r="N6805" s="143">
        <f t="shared" si="7404"/>
        <v>511.56</v>
      </c>
      <c r="O6805" s="143">
        <f t="shared" si="7400"/>
        <v>1067.8500000000001</v>
      </c>
      <c r="P6805" s="143">
        <f t="shared" si="7401"/>
        <v>11574.16</v>
      </c>
      <c r="Q6805" s="143">
        <f t="shared" si="7402"/>
        <v>6657</v>
      </c>
      <c r="R6805" s="188">
        <f t="shared" si="7405"/>
        <v>19810.57</v>
      </c>
      <c r="T6805">
        <v>35251.25</v>
      </c>
      <c r="U6805" s="190">
        <f t="shared" si="7406"/>
        <v>0.56198205737385198</v>
      </c>
    </row>
    <row r="6806" spans="1:21" x14ac:dyDescent="0.2">
      <c r="A6806" s="178">
        <v>43019</v>
      </c>
      <c r="B6806" s="179">
        <v>0.5</v>
      </c>
      <c r="C6806" t="s">
        <v>349</v>
      </c>
      <c r="D6806">
        <v>3.11</v>
      </c>
      <c r="E6806">
        <v>4.5599999999999996</v>
      </c>
      <c r="F6806">
        <v>4.83</v>
      </c>
      <c r="G6806">
        <v>4.62</v>
      </c>
      <c r="H6806" s="184">
        <f t="shared" ref="H6806:L6806" si="7423">H6782</f>
        <v>0.45833333333333331</v>
      </c>
      <c r="I6806" s="185">
        <f t="shared" si="7423"/>
        <v>226</v>
      </c>
      <c r="J6806" s="185">
        <f t="shared" si="7423"/>
        <v>326</v>
      </c>
      <c r="K6806" s="185">
        <f t="shared" si="7423"/>
        <v>2842</v>
      </c>
      <c r="L6806" s="185">
        <f t="shared" si="7423"/>
        <v>1635</v>
      </c>
      <c r="M6806" s="147"/>
      <c r="N6806" s="143">
        <f t="shared" si="7404"/>
        <v>702.86</v>
      </c>
      <c r="O6806" s="143">
        <f t="shared" si="7400"/>
        <v>1486.56</v>
      </c>
      <c r="P6806" s="143">
        <f t="shared" si="7401"/>
        <v>13726.86</v>
      </c>
      <c r="Q6806" s="143">
        <f t="shared" si="7402"/>
        <v>7553.7</v>
      </c>
      <c r="R6806" s="188">
        <f t="shared" si="7405"/>
        <v>23469.98</v>
      </c>
      <c r="T6806">
        <v>36021.19</v>
      </c>
      <c r="U6806" s="190">
        <f t="shared" si="7406"/>
        <v>0.65156037321365556</v>
      </c>
    </row>
    <row r="6807" spans="1:21" x14ac:dyDescent="0.2">
      <c r="A6807" s="178">
        <v>43019</v>
      </c>
      <c r="B6807" s="179">
        <v>0.54166666666666663</v>
      </c>
      <c r="C6807" t="s">
        <v>349</v>
      </c>
      <c r="D6807">
        <v>2.0099999999999998</v>
      </c>
      <c r="E6807">
        <v>4.6900000000000004</v>
      </c>
      <c r="F6807">
        <v>5.46</v>
      </c>
      <c r="G6807">
        <v>5.25</v>
      </c>
      <c r="H6807" s="184">
        <f t="shared" ref="H6807:L6807" si="7424">H6783</f>
        <v>0.5</v>
      </c>
      <c r="I6807" s="185">
        <f t="shared" si="7424"/>
        <v>222</v>
      </c>
      <c r="J6807" s="185">
        <f t="shared" si="7424"/>
        <v>319</v>
      </c>
      <c r="K6807" s="185">
        <f t="shared" si="7424"/>
        <v>2842</v>
      </c>
      <c r="L6807" s="185">
        <f t="shared" si="7424"/>
        <v>1635</v>
      </c>
      <c r="M6807" s="147"/>
      <c r="N6807" s="143">
        <f t="shared" si="7404"/>
        <v>446.21999999999997</v>
      </c>
      <c r="O6807" s="143">
        <f t="shared" si="7400"/>
        <v>1496.1100000000001</v>
      </c>
      <c r="P6807" s="143">
        <f t="shared" si="7401"/>
        <v>15517.32</v>
      </c>
      <c r="Q6807" s="143">
        <f t="shared" si="7402"/>
        <v>8583.75</v>
      </c>
      <c r="R6807" s="188">
        <f t="shared" si="7405"/>
        <v>26043.4</v>
      </c>
      <c r="T6807">
        <v>36927.25</v>
      </c>
      <c r="U6807" s="190">
        <f t="shared" si="7406"/>
        <v>0.70526237399210612</v>
      </c>
    </row>
    <row r="6808" spans="1:21" x14ac:dyDescent="0.2">
      <c r="A6808" s="178">
        <v>43019</v>
      </c>
      <c r="B6808" s="179">
        <v>0.58333333333333337</v>
      </c>
      <c r="C6808" t="s">
        <v>349</v>
      </c>
      <c r="D6808">
        <v>2.11</v>
      </c>
      <c r="E6808">
        <v>8.8000000000000007</v>
      </c>
      <c r="F6808">
        <v>10.210000000000001</v>
      </c>
      <c r="G6808">
        <v>10</v>
      </c>
      <c r="H6808" s="184">
        <f t="shared" ref="H6808:L6808" si="7425">H6784</f>
        <v>0.54166666666666663</v>
      </c>
      <c r="I6808" s="185">
        <f t="shared" si="7425"/>
        <v>195</v>
      </c>
      <c r="J6808" s="185">
        <f t="shared" si="7425"/>
        <v>299</v>
      </c>
      <c r="K6808" s="185">
        <f t="shared" si="7425"/>
        <v>2842</v>
      </c>
      <c r="L6808" s="185">
        <f t="shared" si="7425"/>
        <v>1635</v>
      </c>
      <c r="M6808" s="147"/>
      <c r="N6808" s="143">
        <f t="shared" si="7404"/>
        <v>411.45</v>
      </c>
      <c r="O6808" s="143">
        <f t="shared" si="7400"/>
        <v>2631.2000000000003</v>
      </c>
      <c r="P6808" s="143">
        <f t="shared" si="7401"/>
        <v>29016.820000000003</v>
      </c>
      <c r="Q6808" s="143">
        <f t="shared" si="7402"/>
        <v>16350</v>
      </c>
      <c r="R6808" s="188">
        <f t="shared" si="7405"/>
        <v>48409.47</v>
      </c>
      <c r="T6808">
        <v>37738.76</v>
      </c>
      <c r="U6808" s="190">
        <f t="shared" si="7406"/>
        <v>1.2827520035104492</v>
      </c>
    </row>
    <row r="6809" spans="1:21" x14ac:dyDescent="0.2">
      <c r="A6809" s="178">
        <v>43019</v>
      </c>
      <c r="B6809" s="179">
        <v>0.625</v>
      </c>
      <c r="C6809" t="s">
        <v>349</v>
      </c>
      <c r="D6809">
        <v>1</v>
      </c>
      <c r="E6809">
        <v>8.7100000000000009</v>
      </c>
      <c r="F6809">
        <v>12.21</v>
      </c>
      <c r="G6809">
        <v>2.99</v>
      </c>
      <c r="H6809" s="184">
        <f t="shared" ref="H6809:L6809" si="7426">H6785</f>
        <v>0.58333333333333337</v>
      </c>
      <c r="I6809" s="185">
        <f t="shared" si="7426"/>
        <v>205</v>
      </c>
      <c r="J6809" s="185">
        <f t="shared" si="7426"/>
        <v>237</v>
      </c>
      <c r="K6809" s="185">
        <f t="shared" si="7426"/>
        <v>2842</v>
      </c>
      <c r="L6809" s="185">
        <f t="shared" si="7426"/>
        <v>1635</v>
      </c>
      <c r="M6809" s="147"/>
      <c r="N6809" s="143">
        <f t="shared" si="7404"/>
        <v>205</v>
      </c>
      <c r="O6809" s="143">
        <f t="shared" si="7400"/>
        <v>2064.27</v>
      </c>
      <c r="P6809" s="143">
        <f t="shared" si="7401"/>
        <v>34700.82</v>
      </c>
      <c r="Q6809" s="143">
        <f t="shared" si="7402"/>
        <v>4888.6500000000005</v>
      </c>
      <c r="R6809" s="188">
        <f t="shared" si="7405"/>
        <v>41858.74</v>
      </c>
      <c r="T6809">
        <v>39034.79</v>
      </c>
      <c r="U6809" s="190">
        <f t="shared" si="7406"/>
        <v>1.0723444394090502</v>
      </c>
    </row>
    <row r="6810" spans="1:21" x14ac:dyDescent="0.2">
      <c r="A6810" s="178">
        <v>43019</v>
      </c>
      <c r="B6810" s="179">
        <v>0.66666666666666663</v>
      </c>
      <c r="C6810" t="s">
        <v>349</v>
      </c>
      <c r="D6810">
        <v>1.48</v>
      </c>
      <c r="E6810">
        <v>9.4600000000000009</v>
      </c>
      <c r="F6810">
        <v>18.55</v>
      </c>
      <c r="G6810">
        <v>2.99</v>
      </c>
      <c r="H6810" s="184">
        <f t="shared" ref="H6810:L6810" si="7427">H6786</f>
        <v>0.625</v>
      </c>
      <c r="I6810" s="185">
        <f t="shared" si="7427"/>
        <v>212</v>
      </c>
      <c r="J6810" s="185">
        <f t="shared" si="7427"/>
        <v>213</v>
      </c>
      <c r="K6810" s="185">
        <f t="shared" si="7427"/>
        <v>2842</v>
      </c>
      <c r="L6810" s="185">
        <f t="shared" si="7427"/>
        <v>1380</v>
      </c>
      <c r="M6810" s="147"/>
      <c r="N6810" s="143">
        <f t="shared" si="7404"/>
        <v>313.76</v>
      </c>
      <c r="O6810" s="143">
        <f t="shared" si="7400"/>
        <v>2014.9800000000002</v>
      </c>
      <c r="P6810" s="143">
        <f t="shared" si="7401"/>
        <v>52719.1</v>
      </c>
      <c r="Q6810" s="143">
        <f t="shared" si="7402"/>
        <v>4126.2000000000007</v>
      </c>
      <c r="R6810" s="188">
        <f t="shared" si="7405"/>
        <v>59174.039999999994</v>
      </c>
      <c r="T6810">
        <v>40252.22</v>
      </c>
      <c r="U6810" s="190">
        <f t="shared" si="7406"/>
        <v>1.4700814017214452</v>
      </c>
    </row>
    <row r="6811" spans="1:21" x14ac:dyDescent="0.2">
      <c r="A6811" s="178">
        <v>43019</v>
      </c>
      <c r="B6811" s="179">
        <v>0.70833333333333337</v>
      </c>
      <c r="C6811" t="s">
        <v>349</v>
      </c>
      <c r="D6811">
        <v>2</v>
      </c>
      <c r="E6811">
        <v>5.43</v>
      </c>
      <c r="F6811">
        <v>14.13</v>
      </c>
      <c r="G6811">
        <v>3.21</v>
      </c>
      <c r="H6811" s="184">
        <f t="shared" ref="H6811:L6811" si="7428">H6787</f>
        <v>0.66666666666666663</v>
      </c>
      <c r="I6811" s="185">
        <f t="shared" si="7428"/>
        <v>191</v>
      </c>
      <c r="J6811" s="185">
        <f t="shared" si="7428"/>
        <v>237</v>
      </c>
      <c r="K6811" s="185">
        <f t="shared" si="7428"/>
        <v>2842</v>
      </c>
      <c r="L6811" s="185">
        <f t="shared" si="7428"/>
        <v>1380</v>
      </c>
      <c r="M6811" s="147"/>
      <c r="N6811" s="143">
        <f t="shared" si="7404"/>
        <v>382</v>
      </c>
      <c r="O6811" s="143">
        <f t="shared" si="7400"/>
        <v>1286.9099999999999</v>
      </c>
      <c r="P6811" s="143">
        <f t="shared" si="7401"/>
        <v>40157.46</v>
      </c>
      <c r="Q6811" s="143">
        <f t="shared" si="7402"/>
        <v>4429.8</v>
      </c>
      <c r="R6811" s="188">
        <f t="shared" si="7405"/>
        <v>46256.17</v>
      </c>
      <c r="T6811">
        <v>41488.720000000001</v>
      </c>
      <c r="U6811" s="190">
        <f t="shared" si="7406"/>
        <v>1.1149095464984216</v>
      </c>
    </row>
    <row r="6812" spans="1:21" x14ac:dyDescent="0.2">
      <c r="A6812" s="178">
        <v>43019</v>
      </c>
      <c r="B6812" s="179">
        <v>0.75</v>
      </c>
      <c r="C6812" t="s">
        <v>349</v>
      </c>
      <c r="D6812">
        <v>3.5</v>
      </c>
      <c r="E6812">
        <v>5.08</v>
      </c>
      <c r="F6812">
        <v>8.8699999999999992</v>
      </c>
      <c r="G6812">
        <v>2.99</v>
      </c>
      <c r="H6812" s="184">
        <f t="shared" ref="H6812:L6812" si="7429">H6788</f>
        <v>0.70833333333333337</v>
      </c>
      <c r="I6812" s="185">
        <f t="shared" si="7429"/>
        <v>218</v>
      </c>
      <c r="J6812" s="185">
        <f t="shared" si="7429"/>
        <v>258</v>
      </c>
      <c r="K6812" s="185">
        <f t="shared" si="7429"/>
        <v>2842</v>
      </c>
      <c r="L6812" s="185">
        <f t="shared" si="7429"/>
        <v>1380</v>
      </c>
      <c r="M6812" s="147"/>
      <c r="N6812" s="143">
        <f t="shared" si="7404"/>
        <v>763</v>
      </c>
      <c r="O6812" s="143">
        <f t="shared" si="7400"/>
        <v>1310.6400000000001</v>
      </c>
      <c r="P6812" s="143">
        <f t="shared" si="7401"/>
        <v>25208.539999999997</v>
      </c>
      <c r="Q6812" s="143">
        <f t="shared" si="7402"/>
        <v>4126.2000000000007</v>
      </c>
      <c r="R6812" s="188">
        <f t="shared" si="7405"/>
        <v>31408.379999999997</v>
      </c>
      <c r="T6812">
        <v>42645.39</v>
      </c>
      <c r="U6812" s="190">
        <f t="shared" si="7406"/>
        <v>0.7365011786737089</v>
      </c>
    </row>
    <row r="6813" spans="1:21" x14ac:dyDescent="0.2">
      <c r="A6813" s="178">
        <v>43019</v>
      </c>
      <c r="B6813" s="179">
        <v>0.79166666666666663</v>
      </c>
      <c r="C6813" t="s">
        <v>349</v>
      </c>
      <c r="D6813">
        <v>8.11</v>
      </c>
      <c r="E6813">
        <v>4.92</v>
      </c>
      <c r="F6813">
        <v>9.49</v>
      </c>
      <c r="G6813">
        <v>1.04</v>
      </c>
      <c r="H6813" s="184">
        <f t="shared" ref="H6813:L6813" si="7430">H6789</f>
        <v>0.75</v>
      </c>
      <c r="I6813" s="185">
        <f t="shared" si="7430"/>
        <v>240</v>
      </c>
      <c r="J6813" s="185">
        <f t="shared" si="7430"/>
        <v>365</v>
      </c>
      <c r="K6813" s="185">
        <f t="shared" si="7430"/>
        <v>2842</v>
      </c>
      <c r="L6813" s="185">
        <f t="shared" si="7430"/>
        <v>1380</v>
      </c>
      <c r="M6813" s="147"/>
      <c r="N6813" s="143">
        <f t="shared" si="7404"/>
        <v>1946.3999999999999</v>
      </c>
      <c r="O6813" s="143">
        <f t="shared" si="7400"/>
        <v>1795.8</v>
      </c>
      <c r="P6813" s="143">
        <f t="shared" si="7401"/>
        <v>26970.58</v>
      </c>
      <c r="Q6813" s="143">
        <f t="shared" si="7402"/>
        <v>1435.2</v>
      </c>
      <c r="R6813" s="188">
        <f t="shared" si="7405"/>
        <v>32147.980000000003</v>
      </c>
      <c r="T6813">
        <v>42762.67</v>
      </c>
      <c r="U6813" s="190">
        <f t="shared" si="7406"/>
        <v>0.75177672488644898</v>
      </c>
    </row>
    <row r="6814" spans="1:21" x14ac:dyDescent="0.2">
      <c r="A6814" s="178">
        <v>43019</v>
      </c>
      <c r="B6814" s="179">
        <v>0.83333333333333337</v>
      </c>
      <c r="C6814" t="s">
        <v>349</v>
      </c>
      <c r="D6814">
        <v>8.61</v>
      </c>
      <c r="E6814">
        <v>3.49</v>
      </c>
      <c r="F6814">
        <v>7.26</v>
      </c>
      <c r="G6814">
        <v>0.97</v>
      </c>
      <c r="H6814" s="184">
        <f t="shared" ref="H6814:L6814" si="7431">H6790</f>
        <v>0.79166666666666663</v>
      </c>
      <c r="I6814" s="185">
        <f t="shared" si="7431"/>
        <v>320</v>
      </c>
      <c r="J6814" s="185">
        <f t="shared" si="7431"/>
        <v>214</v>
      </c>
      <c r="K6814" s="185">
        <f t="shared" si="7431"/>
        <v>2842</v>
      </c>
      <c r="L6814" s="185">
        <f t="shared" si="7431"/>
        <v>1426</v>
      </c>
      <c r="M6814" s="147"/>
      <c r="N6814" s="143">
        <f t="shared" si="7404"/>
        <v>2755.2</v>
      </c>
      <c r="O6814" s="143">
        <f t="shared" si="7400"/>
        <v>746.86</v>
      </c>
      <c r="P6814" s="143">
        <f t="shared" si="7401"/>
        <v>20632.919999999998</v>
      </c>
      <c r="Q6814" s="143">
        <f t="shared" si="7402"/>
        <v>1383.22</v>
      </c>
      <c r="R6814" s="188">
        <f t="shared" si="7405"/>
        <v>25518.2</v>
      </c>
      <c r="T6814">
        <v>41923.879999999997</v>
      </c>
      <c r="U6814" s="190">
        <f t="shared" si="7406"/>
        <v>0.60867934933503298</v>
      </c>
    </row>
    <row r="6815" spans="1:21" x14ac:dyDescent="0.2">
      <c r="A6815" s="178">
        <v>43019</v>
      </c>
      <c r="B6815" s="179">
        <v>0.875</v>
      </c>
      <c r="C6815" t="s">
        <v>349</v>
      </c>
      <c r="D6815">
        <v>12.38</v>
      </c>
      <c r="E6815">
        <v>2.0299999999999998</v>
      </c>
      <c r="F6815">
        <v>5.19</v>
      </c>
      <c r="G6815">
        <v>0.97</v>
      </c>
      <c r="H6815" s="184">
        <f t="shared" ref="H6815:L6815" si="7432">H6791</f>
        <v>0.83333333333333337</v>
      </c>
      <c r="I6815" s="185">
        <f t="shared" si="7432"/>
        <v>322</v>
      </c>
      <c r="J6815" s="185">
        <f t="shared" si="7432"/>
        <v>178</v>
      </c>
      <c r="K6815" s="185">
        <f t="shared" si="7432"/>
        <v>2842</v>
      </c>
      <c r="L6815" s="185">
        <f t="shared" si="7432"/>
        <v>1426</v>
      </c>
      <c r="M6815" s="147"/>
      <c r="N6815" s="143">
        <f t="shared" si="7404"/>
        <v>3986.36</v>
      </c>
      <c r="O6815" s="143">
        <f t="shared" si="7400"/>
        <v>361.34</v>
      </c>
      <c r="P6815" s="143">
        <f t="shared" si="7401"/>
        <v>14749.980000000001</v>
      </c>
      <c r="Q6815" s="143">
        <f t="shared" si="7402"/>
        <v>1383.22</v>
      </c>
      <c r="R6815" s="188">
        <f t="shared" si="7405"/>
        <v>20480.900000000001</v>
      </c>
      <c r="T6815">
        <v>42276.43</v>
      </c>
      <c r="U6815" s="190">
        <f t="shared" si="7406"/>
        <v>0.48445197477648894</v>
      </c>
    </row>
    <row r="6816" spans="1:21" x14ac:dyDescent="0.2">
      <c r="A6816" s="178">
        <v>43019</v>
      </c>
      <c r="B6816" s="179">
        <v>0.91666666666666663</v>
      </c>
      <c r="C6816" t="s">
        <v>349</v>
      </c>
      <c r="D6816">
        <v>10.63</v>
      </c>
      <c r="E6816">
        <v>5.07</v>
      </c>
      <c r="F6816">
        <v>7.11</v>
      </c>
      <c r="G6816">
        <v>0.97</v>
      </c>
      <c r="H6816" s="184">
        <f t="shared" ref="H6816:L6816" si="7433">H6792</f>
        <v>0.875</v>
      </c>
      <c r="I6816" s="185">
        <f t="shared" si="7433"/>
        <v>337</v>
      </c>
      <c r="J6816" s="185">
        <f t="shared" si="7433"/>
        <v>173</v>
      </c>
      <c r="K6816" s="185">
        <f t="shared" si="7433"/>
        <v>2842</v>
      </c>
      <c r="L6816" s="185">
        <f t="shared" si="7433"/>
        <v>1426</v>
      </c>
      <c r="M6816" s="147"/>
      <c r="N6816" s="143">
        <f t="shared" si="7404"/>
        <v>3582.3100000000004</v>
      </c>
      <c r="O6816" s="143">
        <f t="shared" si="7400"/>
        <v>877.11</v>
      </c>
      <c r="P6816" s="143">
        <f t="shared" si="7401"/>
        <v>20206.620000000003</v>
      </c>
      <c r="Q6816" s="143">
        <f t="shared" si="7402"/>
        <v>1383.22</v>
      </c>
      <c r="R6816" s="188">
        <f t="shared" si="7405"/>
        <v>26049.260000000002</v>
      </c>
      <c r="T6816">
        <v>41613.699999999997</v>
      </c>
      <c r="U6816" s="190">
        <f t="shared" si="7406"/>
        <v>0.6259779832122595</v>
      </c>
    </row>
    <row r="6817" spans="1:21" x14ac:dyDescent="0.2">
      <c r="A6817" s="178">
        <v>43019</v>
      </c>
      <c r="B6817" s="179">
        <v>0.95833333333333337</v>
      </c>
      <c r="C6817" t="s">
        <v>349</v>
      </c>
      <c r="D6817">
        <v>50</v>
      </c>
      <c r="E6817">
        <v>34</v>
      </c>
      <c r="F6817">
        <v>8</v>
      </c>
      <c r="G6817">
        <v>0.5</v>
      </c>
      <c r="H6817" s="184">
        <f t="shared" ref="H6817:L6817" si="7434">H6793</f>
        <v>0.91666666666666663</v>
      </c>
      <c r="I6817" s="185">
        <f t="shared" si="7434"/>
        <v>394</v>
      </c>
      <c r="J6817" s="185">
        <f t="shared" si="7434"/>
        <v>194</v>
      </c>
      <c r="K6817" s="185">
        <f t="shared" si="7434"/>
        <v>2842</v>
      </c>
      <c r="L6817" s="185">
        <f t="shared" si="7434"/>
        <v>1426</v>
      </c>
      <c r="M6817" s="147"/>
      <c r="N6817" s="143">
        <f t="shared" si="7404"/>
        <v>19700</v>
      </c>
      <c r="O6817" s="143">
        <f t="shared" si="7400"/>
        <v>6596</v>
      </c>
      <c r="P6817" s="143">
        <f t="shared" si="7401"/>
        <v>22736</v>
      </c>
      <c r="Q6817" s="143">
        <f t="shared" si="7402"/>
        <v>713</v>
      </c>
      <c r="R6817" s="188">
        <f t="shared" si="7405"/>
        <v>49745</v>
      </c>
      <c r="T6817">
        <v>39647.9</v>
      </c>
      <c r="U6817" s="190">
        <f t="shared" si="7406"/>
        <v>1.2546692258606382</v>
      </c>
    </row>
    <row r="6818" spans="1:21" x14ac:dyDescent="0.2">
      <c r="A6818" s="178">
        <v>43019</v>
      </c>
      <c r="B6818" s="180">
        <v>1</v>
      </c>
      <c r="C6818" t="s">
        <v>349</v>
      </c>
      <c r="D6818">
        <v>30</v>
      </c>
      <c r="E6818">
        <v>14</v>
      </c>
      <c r="F6818">
        <v>8</v>
      </c>
      <c r="G6818">
        <v>0.5</v>
      </c>
      <c r="H6818" s="184">
        <f t="shared" ref="H6818:L6818" si="7435">H6794</f>
        <v>0.95833333333333337</v>
      </c>
      <c r="I6818" s="185">
        <f t="shared" si="7435"/>
        <v>389</v>
      </c>
      <c r="J6818" s="185">
        <f t="shared" si="7435"/>
        <v>265</v>
      </c>
      <c r="K6818" s="185">
        <f t="shared" si="7435"/>
        <v>2985</v>
      </c>
      <c r="L6818" s="185">
        <f t="shared" si="7435"/>
        <v>1111</v>
      </c>
      <c r="M6818" s="147"/>
      <c r="N6818" s="143">
        <f t="shared" si="7404"/>
        <v>11670</v>
      </c>
      <c r="O6818" s="143">
        <f t="shared" si="7400"/>
        <v>3710</v>
      </c>
      <c r="P6818" s="143">
        <f t="shared" si="7401"/>
        <v>23880</v>
      </c>
      <c r="Q6818" s="143">
        <f t="shared" si="7402"/>
        <v>555.5</v>
      </c>
      <c r="R6818" s="188">
        <f t="shared" si="7405"/>
        <v>39815.5</v>
      </c>
      <c r="T6818">
        <v>36662.22</v>
      </c>
      <c r="U6818" s="190">
        <f t="shared" si="7406"/>
        <v>1.0860089759976346</v>
      </c>
    </row>
    <row r="6819" spans="1:21" x14ac:dyDescent="0.2">
      <c r="A6819" s="178">
        <v>43020</v>
      </c>
      <c r="B6819" s="179">
        <v>4.1666666666666664E-2</v>
      </c>
      <c r="C6819" t="s">
        <v>349</v>
      </c>
      <c r="D6819">
        <v>10.42</v>
      </c>
      <c r="E6819">
        <v>4.3099999999999996</v>
      </c>
      <c r="F6819">
        <v>7.11</v>
      </c>
      <c r="G6819">
        <v>0.5</v>
      </c>
      <c r="H6819" s="184">
        <f t="shared" ref="H6819:L6819" si="7436">H6795</f>
        <v>1</v>
      </c>
      <c r="I6819" s="185">
        <f t="shared" si="7436"/>
        <v>362</v>
      </c>
      <c r="J6819" s="185">
        <f t="shared" si="7436"/>
        <v>243</v>
      </c>
      <c r="K6819" s="185">
        <f t="shared" si="7436"/>
        <v>2985</v>
      </c>
      <c r="L6819" s="185">
        <f t="shared" si="7436"/>
        <v>1111</v>
      </c>
      <c r="M6819" s="147"/>
      <c r="N6819" s="143">
        <f t="shared" si="7404"/>
        <v>3772.04</v>
      </c>
      <c r="O6819" s="143">
        <f t="shared" si="7400"/>
        <v>1047.33</v>
      </c>
      <c r="P6819" s="143">
        <f t="shared" si="7401"/>
        <v>21223.350000000002</v>
      </c>
      <c r="Q6819" s="143">
        <f t="shared" si="7402"/>
        <v>555.5</v>
      </c>
      <c r="R6819" s="188">
        <f t="shared" si="7405"/>
        <v>26598.22</v>
      </c>
      <c r="T6819">
        <v>33531.230000000003</v>
      </c>
      <c r="U6819" s="190">
        <f t="shared" si="7406"/>
        <v>0.79323722988986678</v>
      </c>
    </row>
    <row r="6820" spans="1:21" x14ac:dyDescent="0.2">
      <c r="A6820" s="178">
        <v>43020</v>
      </c>
      <c r="B6820" s="179">
        <v>8.3333333333333329E-2</v>
      </c>
      <c r="C6820" t="s">
        <v>349</v>
      </c>
      <c r="D6820">
        <v>8.61</v>
      </c>
      <c r="E6820">
        <v>2.6</v>
      </c>
      <c r="F6820">
        <v>7.11</v>
      </c>
      <c r="G6820">
        <v>0.5</v>
      </c>
      <c r="H6820" s="184">
        <f t="shared" ref="H6820:L6820" si="7437">H6796</f>
        <v>4.1666666666666664E-2</v>
      </c>
      <c r="I6820" s="185">
        <f t="shared" si="7437"/>
        <v>294</v>
      </c>
      <c r="J6820" s="185">
        <f t="shared" si="7437"/>
        <v>212</v>
      </c>
      <c r="K6820" s="185">
        <f t="shared" si="7437"/>
        <v>2985</v>
      </c>
      <c r="L6820" s="185">
        <f t="shared" si="7437"/>
        <v>1111</v>
      </c>
      <c r="M6820" s="147"/>
      <c r="N6820" s="143">
        <f t="shared" si="7404"/>
        <v>2531.3399999999997</v>
      </c>
      <c r="O6820" s="143">
        <f t="shared" si="7400"/>
        <v>551.20000000000005</v>
      </c>
      <c r="P6820" s="143">
        <f t="shared" si="7401"/>
        <v>21223.350000000002</v>
      </c>
      <c r="Q6820" s="143">
        <f t="shared" si="7402"/>
        <v>555.5</v>
      </c>
      <c r="R6820" s="188">
        <f t="shared" si="7405"/>
        <v>24861.390000000003</v>
      </c>
      <c r="T6820">
        <v>31337.95</v>
      </c>
      <c r="U6820" s="190">
        <f t="shared" si="7406"/>
        <v>0.79333172718700495</v>
      </c>
    </row>
    <row r="6821" spans="1:21" x14ac:dyDescent="0.2">
      <c r="A6821" s="178">
        <v>43020</v>
      </c>
      <c r="B6821" s="179">
        <v>0.125</v>
      </c>
      <c r="C6821" t="s">
        <v>349</v>
      </c>
      <c r="D6821">
        <v>7.61</v>
      </c>
      <c r="E6821">
        <v>2.2000000000000002</v>
      </c>
      <c r="F6821">
        <v>7.11</v>
      </c>
      <c r="G6821">
        <v>4.1900000000000004</v>
      </c>
      <c r="H6821" s="184">
        <f t="shared" ref="H6821:L6821" si="7438">H6797</f>
        <v>8.3333333333333329E-2</v>
      </c>
      <c r="I6821" s="185">
        <f t="shared" si="7438"/>
        <v>236</v>
      </c>
      <c r="J6821" s="185">
        <f t="shared" si="7438"/>
        <v>179</v>
      </c>
      <c r="K6821" s="185">
        <f t="shared" si="7438"/>
        <v>2985</v>
      </c>
      <c r="L6821" s="185">
        <f t="shared" si="7438"/>
        <v>1111</v>
      </c>
      <c r="M6821" s="147"/>
      <c r="N6821" s="143">
        <f t="shared" si="7404"/>
        <v>1795.96</v>
      </c>
      <c r="O6821" s="143">
        <f t="shared" si="7400"/>
        <v>393.8</v>
      </c>
      <c r="P6821" s="143">
        <f t="shared" si="7401"/>
        <v>21223.350000000002</v>
      </c>
      <c r="Q6821" s="143">
        <f t="shared" si="7402"/>
        <v>4655.09</v>
      </c>
      <c r="R6821" s="188">
        <f t="shared" si="7405"/>
        <v>28068.2</v>
      </c>
      <c r="T6821">
        <v>29882.48</v>
      </c>
      <c r="U6821" s="190">
        <f t="shared" si="7406"/>
        <v>0.93928616366513096</v>
      </c>
    </row>
    <row r="6822" spans="1:21" x14ac:dyDescent="0.2">
      <c r="A6822" s="178">
        <v>43020</v>
      </c>
      <c r="B6822" s="179">
        <v>0.16666666666666666</v>
      </c>
      <c r="C6822" t="s">
        <v>349</v>
      </c>
      <c r="D6822">
        <v>6.77</v>
      </c>
      <c r="E6822">
        <v>1.35</v>
      </c>
      <c r="F6822">
        <v>7.11</v>
      </c>
      <c r="G6822">
        <v>4</v>
      </c>
      <c r="H6822" s="184">
        <f t="shared" ref="H6822:L6822" si="7439">H6798</f>
        <v>0.125</v>
      </c>
      <c r="I6822" s="185">
        <f t="shared" si="7439"/>
        <v>201</v>
      </c>
      <c r="J6822" s="185">
        <f t="shared" si="7439"/>
        <v>205</v>
      </c>
      <c r="K6822" s="185">
        <f t="shared" si="7439"/>
        <v>2985</v>
      </c>
      <c r="L6822" s="185">
        <f t="shared" si="7439"/>
        <v>1717</v>
      </c>
      <c r="M6822" s="147"/>
      <c r="N6822" s="143">
        <f t="shared" si="7404"/>
        <v>1360.77</v>
      </c>
      <c r="O6822" s="143">
        <f t="shared" si="7400"/>
        <v>276.75</v>
      </c>
      <c r="P6822" s="143">
        <f t="shared" si="7401"/>
        <v>21223.350000000002</v>
      </c>
      <c r="Q6822" s="143">
        <f t="shared" si="7402"/>
        <v>6868</v>
      </c>
      <c r="R6822" s="188">
        <f t="shared" si="7405"/>
        <v>29728.870000000003</v>
      </c>
      <c r="T6822">
        <v>29073.41</v>
      </c>
      <c r="U6822" s="190">
        <f t="shared" si="7406"/>
        <v>1.0225449990214428</v>
      </c>
    </row>
    <row r="6823" spans="1:21" x14ac:dyDescent="0.2">
      <c r="A6823" s="178">
        <v>43020</v>
      </c>
      <c r="B6823" s="179">
        <v>0.20833333333333334</v>
      </c>
      <c r="C6823" t="s">
        <v>349</v>
      </c>
      <c r="D6823">
        <v>6</v>
      </c>
      <c r="E6823">
        <v>2.2000000000000002</v>
      </c>
      <c r="F6823">
        <v>7.11</v>
      </c>
      <c r="G6823">
        <v>2.99</v>
      </c>
      <c r="H6823" s="184">
        <f t="shared" ref="H6823:L6823" si="7440">H6799</f>
        <v>0.16666666666666666</v>
      </c>
      <c r="I6823" s="185">
        <f t="shared" si="7440"/>
        <v>185</v>
      </c>
      <c r="J6823" s="185">
        <f t="shared" si="7440"/>
        <v>205</v>
      </c>
      <c r="K6823" s="185">
        <f t="shared" si="7440"/>
        <v>2985</v>
      </c>
      <c r="L6823" s="185">
        <f t="shared" si="7440"/>
        <v>1717</v>
      </c>
      <c r="M6823" s="147"/>
      <c r="N6823" s="143">
        <f t="shared" si="7404"/>
        <v>1110</v>
      </c>
      <c r="O6823" s="143">
        <f t="shared" si="7400"/>
        <v>451.00000000000006</v>
      </c>
      <c r="P6823" s="143">
        <f t="shared" si="7401"/>
        <v>21223.350000000002</v>
      </c>
      <c r="Q6823" s="143">
        <f t="shared" si="7402"/>
        <v>5133.83</v>
      </c>
      <c r="R6823" s="188">
        <f t="shared" si="7405"/>
        <v>27918.18</v>
      </c>
      <c r="T6823">
        <v>28747.81</v>
      </c>
      <c r="U6823" s="190">
        <f t="shared" si="7406"/>
        <v>0.97114110605294801</v>
      </c>
    </row>
    <row r="6824" spans="1:21" x14ac:dyDescent="0.2">
      <c r="A6824" s="178">
        <v>43020</v>
      </c>
      <c r="B6824" s="179">
        <v>0.25</v>
      </c>
      <c r="C6824" t="s">
        <v>349</v>
      </c>
      <c r="D6824">
        <v>31.33</v>
      </c>
      <c r="E6824">
        <v>9.11</v>
      </c>
      <c r="F6824">
        <v>7.11</v>
      </c>
      <c r="G6824">
        <v>2.99</v>
      </c>
      <c r="H6824" s="184">
        <f t="shared" ref="H6824:L6824" si="7441">H6800</f>
        <v>0.20833333333333334</v>
      </c>
      <c r="I6824" s="185">
        <f t="shared" si="7441"/>
        <v>207</v>
      </c>
      <c r="J6824" s="185">
        <f t="shared" si="7441"/>
        <v>283</v>
      </c>
      <c r="K6824" s="185">
        <f t="shared" si="7441"/>
        <v>2985</v>
      </c>
      <c r="L6824" s="185">
        <f t="shared" si="7441"/>
        <v>1717</v>
      </c>
      <c r="M6824" s="147"/>
      <c r="N6824" s="143">
        <f t="shared" si="7404"/>
        <v>6485.3099999999995</v>
      </c>
      <c r="O6824" s="143">
        <f t="shared" si="7400"/>
        <v>2578.1299999999997</v>
      </c>
      <c r="P6824" s="143">
        <f t="shared" si="7401"/>
        <v>21223.350000000002</v>
      </c>
      <c r="Q6824" s="143">
        <f t="shared" si="7402"/>
        <v>5133.83</v>
      </c>
      <c r="R6824" s="188">
        <f t="shared" si="7405"/>
        <v>35420.620000000003</v>
      </c>
      <c r="T6824">
        <v>29106.87</v>
      </c>
      <c r="U6824" s="190">
        <f t="shared" si="7406"/>
        <v>1.2169161438519498</v>
      </c>
    </row>
    <row r="6825" spans="1:21" x14ac:dyDescent="0.2">
      <c r="A6825" s="178">
        <v>43020</v>
      </c>
      <c r="B6825" s="179">
        <v>0.29166666666666669</v>
      </c>
      <c r="C6825" t="s">
        <v>349</v>
      </c>
      <c r="D6825">
        <v>8.61</v>
      </c>
      <c r="E6825">
        <v>22</v>
      </c>
      <c r="F6825">
        <v>9.1</v>
      </c>
      <c r="G6825">
        <v>8.89</v>
      </c>
      <c r="H6825" s="184">
        <f t="shared" ref="H6825:L6825" si="7442">H6801</f>
        <v>0.25</v>
      </c>
      <c r="I6825" s="185">
        <f t="shared" si="7442"/>
        <v>327</v>
      </c>
      <c r="J6825" s="185">
        <f t="shared" si="7442"/>
        <v>438</v>
      </c>
      <c r="K6825" s="185">
        <f t="shared" si="7442"/>
        <v>2985</v>
      </c>
      <c r="L6825" s="185">
        <f t="shared" si="7442"/>
        <v>1717</v>
      </c>
      <c r="M6825" s="147"/>
      <c r="N6825" s="143">
        <f t="shared" si="7404"/>
        <v>2815.47</v>
      </c>
      <c r="O6825" s="143">
        <f t="shared" si="7400"/>
        <v>9636</v>
      </c>
      <c r="P6825" s="143">
        <f t="shared" si="7401"/>
        <v>27163.5</v>
      </c>
      <c r="Q6825" s="143">
        <f t="shared" si="7402"/>
        <v>15264.130000000001</v>
      </c>
      <c r="R6825" s="188">
        <f t="shared" si="7405"/>
        <v>54879.100000000006</v>
      </c>
      <c r="T6825">
        <v>30817.040000000001</v>
      </c>
      <c r="U6825" s="190">
        <f t="shared" si="7406"/>
        <v>1.7808037371532115</v>
      </c>
    </row>
    <row r="6826" spans="1:21" x14ac:dyDescent="0.2">
      <c r="A6826" s="178">
        <v>43020</v>
      </c>
      <c r="B6826" s="179">
        <v>0.33333333333333331</v>
      </c>
      <c r="C6826" t="s">
        <v>349</v>
      </c>
      <c r="D6826">
        <v>7.1</v>
      </c>
      <c r="E6826">
        <v>8</v>
      </c>
      <c r="F6826">
        <v>9.33</v>
      </c>
      <c r="G6826">
        <v>8.6199999999999992</v>
      </c>
      <c r="H6826" s="184">
        <f t="shared" ref="H6826:L6826" si="7443">H6802</f>
        <v>0.29166666666666669</v>
      </c>
      <c r="I6826" s="185">
        <f t="shared" si="7443"/>
        <v>249</v>
      </c>
      <c r="J6826" s="185">
        <f t="shared" si="7443"/>
        <v>556</v>
      </c>
      <c r="K6826" s="185">
        <f t="shared" si="7443"/>
        <v>2872</v>
      </c>
      <c r="L6826" s="185">
        <f t="shared" si="7443"/>
        <v>2219</v>
      </c>
      <c r="M6826" s="147"/>
      <c r="N6826" s="143">
        <f t="shared" si="7404"/>
        <v>1767.8999999999999</v>
      </c>
      <c r="O6826" s="143">
        <f t="shared" si="7400"/>
        <v>4448</v>
      </c>
      <c r="P6826" s="143">
        <f t="shared" si="7401"/>
        <v>26795.759999999998</v>
      </c>
      <c r="Q6826" s="143">
        <f t="shared" si="7402"/>
        <v>19127.78</v>
      </c>
      <c r="R6826" s="188">
        <f t="shared" si="7405"/>
        <v>52139.439999999995</v>
      </c>
      <c r="T6826">
        <v>34073.08</v>
      </c>
      <c r="U6826" s="190">
        <f t="shared" si="7406"/>
        <v>1.5302238600091331</v>
      </c>
    </row>
    <row r="6827" spans="1:21" x14ac:dyDescent="0.2">
      <c r="A6827" s="178">
        <v>43020</v>
      </c>
      <c r="B6827" s="179">
        <v>0.375</v>
      </c>
      <c r="C6827" t="s">
        <v>349</v>
      </c>
      <c r="D6827">
        <v>3.5</v>
      </c>
      <c r="E6827">
        <v>6.48</v>
      </c>
      <c r="F6827">
        <v>6.45</v>
      </c>
      <c r="G6827">
        <v>5.54</v>
      </c>
      <c r="H6827" s="184">
        <f t="shared" ref="H6827:L6827" si="7444">H6803</f>
        <v>0.33333333333333331</v>
      </c>
      <c r="I6827" s="185">
        <f t="shared" si="7444"/>
        <v>256</v>
      </c>
      <c r="J6827" s="185">
        <f t="shared" si="7444"/>
        <v>306</v>
      </c>
      <c r="K6827" s="185">
        <f t="shared" si="7444"/>
        <v>2872</v>
      </c>
      <c r="L6827" s="185">
        <f t="shared" si="7444"/>
        <v>2219</v>
      </c>
      <c r="M6827" s="147"/>
      <c r="N6827" s="143">
        <f t="shared" si="7404"/>
        <v>896</v>
      </c>
      <c r="O6827" s="143">
        <f t="shared" si="7400"/>
        <v>1982.88</v>
      </c>
      <c r="P6827" s="143">
        <f t="shared" si="7401"/>
        <v>18524.400000000001</v>
      </c>
      <c r="Q6827" s="143">
        <f t="shared" si="7402"/>
        <v>12293.26</v>
      </c>
      <c r="R6827" s="188">
        <f t="shared" si="7405"/>
        <v>33696.54</v>
      </c>
      <c r="T6827">
        <v>35253.39</v>
      </c>
      <c r="U6827" s="190">
        <f t="shared" si="7406"/>
        <v>0.9558382895942773</v>
      </c>
    </row>
    <row r="6828" spans="1:21" x14ac:dyDescent="0.2">
      <c r="A6828" s="178">
        <v>43020</v>
      </c>
      <c r="B6828" s="179">
        <v>0.41666666666666669</v>
      </c>
      <c r="C6828" t="s">
        <v>349</v>
      </c>
      <c r="D6828">
        <v>30.07</v>
      </c>
      <c r="E6828">
        <v>7.48</v>
      </c>
      <c r="F6828">
        <v>7.61</v>
      </c>
      <c r="G6828">
        <v>7.4</v>
      </c>
      <c r="H6828" s="184">
        <f t="shared" ref="H6828:L6828" si="7445">H6804</f>
        <v>0.375</v>
      </c>
      <c r="I6828" s="185">
        <f t="shared" si="7445"/>
        <v>156</v>
      </c>
      <c r="J6828" s="185">
        <f t="shared" si="7445"/>
        <v>343</v>
      </c>
      <c r="K6828" s="185">
        <f t="shared" si="7445"/>
        <v>2872</v>
      </c>
      <c r="L6828" s="185">
        <f t="shared" si="7445"/>
        <v>2219</v>
      </c>
      <c r="M6828" s="147"/>
      <c r="N6828" s="143">
        <f t="shared" si="7404"/>
        <v>4690.92</v>
      </c>
      <c r="O6828" s="143">
        <f t="shared" si="7400"/>
        <v>2565.6400000000003</v>
      </c>
      <c r="P6828" s="143">
        <f t="shared" si="7401"/>
        <v>21855.920000000002</v>
      </c>
      <c r="Q6828" s="143">
        <f t="shared" si="7402"/>
        <v>16420.600000000002</v>
      </c>
      <c r="R6828" s="188">
        <f t="shared" si="7405"/>
        <v>45533.08</v>
      </c>
      <c r="T6828">
        <v>35598.57</v>
      </c>
      <c r="U6828" s="190">
        <f t="shared" si="7406"/>
        <v>1.2790704795164525</v>
      </c>
    </row>
    <row r="6829" spans="1:21" x14ac:dyDescent="0.2">
      <c r="A6829" s="178">
        <v>43020</v>
      </c>
      <c r="B6829" s="179">
        <v>0.45833333333333331</v>
      </c>
      <c r="C6829" t="s">
        <v>349</v>
      </c>
      <c r="D6829">
        <v>3.11</v>
      </c>
      <c r="E6829">
        <v>5</v>
      </c>
      <c r="F6829">
        <v>5.21</v>
      </c>
      <c r="G6829">
        <v>5</v>
      </c>
      <c r="H6829" s="184">
        <f t="shared" ref="H6829:L6829" si="7446">H6805</f>
        <v>0.41666666666666669</v>
      </c>
      <c r="I6829" s="185">
        <f t="shared" si="7446"/>
        <v>196</v>
      </c>
      <c r="J6829" s="185">
        <f t="shared" si="7446"/>
        <v>315</v>
      </c>
      <c r="K6829" s="185">
        <f t="shared" si="7446"/>
        <v>2872</v>
      </c>
      <c r="L6829" s="185">
        <f t="shared" si="7446"/>
        <v>2219</v>
      </c>
      <c r="M6829" s="147"/>
      <c r="N6829" s="143">
        <f t="shared" si="7404"/>
        <v>609.55999999999995</v>
      </c>
      <c r="O6829" s="143">
        <f t="shared" si="7400"/>
        <v>1575</v>
      </c>
      <c r="P6829" s="143">
        <f t="shared" si="7401"/>
        <v>14963.12</v>
      </c>
      <c r="Q6829" s="143">
        <f t="shared" si="7402"/>
        <v>11095</v>
      </c>
      <c r="R6829" s="188">
        <f t="shared" si="7405"/>
        <v>28242.68</v>
      </c>
      <c r="T6829">
        <v>37036.78</v>
      </c>
      <c r="U6829" s="190">
        <f t="shared" si="7406"/>
        <v>0.76255765215010596</v>
      </c>
    </row>
    <row r="6830" spans="1:21" x14ac:dyDescent="0.2">
      <c r="A6830" s="178">
        <v>43020</v>
      </c>
      <c r="B6830" s="179">
        <v>0.5</v>
      </c>
      <c r="C6830" t="s">
        <v>349</v>
      </c>
      <c r="D6830">
        <v>4.2699999999999996</v>
      </c>
      <c r="E6830">
        <v>7.35</v>
      </c>
      <c r="F6830">
        <v>7.63</v>
      </c>
      <c r="G6830">
        <v>7.42</v>
      </c>
      <c r="H6830" s="184">
        <f t="shared" ref="H6830:L6830" si="7447">H6806</f>
        <v>0.45833333333333331</v>
      </c>
      <c r="I6830" s="185">
        <f t="shared" si="7447"/>
        <v>226</v>
      </c>
      <c r="J6830" s="185">
        <f t="shared" si="7447"/>
        <v>326</v>
      </c>
      <c r="K6830" s="185">
        <f t="shared" si="7447"/>
        <v>2842</v>
      </c>
      <c r="L6830" s="185">
        <f t="shared" si="7447"/>
        <v>1635</v>
      </c>
      <c r="M6830" s="147"/>
      <c r="N6830" s="143">
        <f t="shared" si="7404"/>
        <v>965.01999999999987</v>
      </c>
      <c r="O6830" s="143">
        <f t="shared" si="7400"/>
        <v>2396.1</v>
      </c>
      <c r="P6830" s="143">
        <f t="shared" si="7401"/>
        <v>21684.46</v>
      </c>
      <c r="Q6830" s="143">
        <f t="shared" si="7402"/>
        <v>12131.7</v>
      </c>
      <c r="R6830" s="188">
        <f t="shared" si="7405"/>
        <v>37177.279999999999</v>
      </c>
      <c r="T6830">
        <v>39083.46</v>
      </c>
      <c r="U6830" s="190">
        <f t="shared" si="7406"/>
        <v>0.95122796190511283</v>
      </c>
    </row>
    <row r="6831" spans="1:21" x14ac:dyDescent="0.2">
      <c r="A6831" s="178">
        <v>43020</v>
      </c>
      <c r="B6831" s="179">
        <v>0.54166666666666663</v>
      </c>
      <c r="C6831" t="s">
        <v>349</v>
      </c>
      <c r="D6831">
        <v>2.31</v>
      </c>
      <c r="E6831">
        <v>7.15</v>
      </c>
      <c r="F6831">
        <v>8.1</v>
      </c>
      <c r="G6831">
        <v>7.89</v>
      </c>
      <c r="H6831" s="184">
        <f t="shared" ref="H6831:L6831" si="7448">H6807</f>
        <v>0.5</v>
      </c>
      <c r="I6831" s="185">
        <f t="shared" si="7448"/>
        <v>222</v>
      </c>
      <c r="J6831" s="185">
        <f t="shared" si="7448"/>
        <v>319</v>
      </c>
      <c r="K6831" s="185">
        <f t="shared" si="7448"/>
        <v>2842</v>
      </c>
      <c r="L6831" s="185">
        <f t="shared" si="7448"/>
        <v>1635</v>
      </c>
      <c r="M6831" s="147"/>
      <c r="N6831" s="143">
        <f t="shared" si="7404"/>
        <v>512.82000000000005</v>
      </c>
      <c r="O6831" s="143">
        <f t="shared" si="7400"/>
        <v>2280.85</v>
      </c>
      <c r="P6831" s="143">
        <f t="shared" si="7401"/>
        <v>23020.2</v>
      </c>
      <c r="Q6831" s="143">
        <f t="shared" si="7402"/>
        <v>12900.15</v>
      </c>
      <c r="R6831" s="188">
        <f t="shared" si="7405"/>
        <v>38714.020000000004</v>
      </c>
      <c r="T6831">
        <v>41310.959999999999</v>
      </c>
      <c r="U6831" s="190">
        <f t="shared" si="7406"/>
        <v>0.93713677919854699</v>
      </c>
    </row>
    <row r="6832" spans="1:21" x14ac:dyDescent="0.2">
      <c r="A6832" s="178">
        <v>43020</v>
      </c>
      <c r="B6832" s="179">
        <v>0.58333333333333337</v>
      </c>
      <c r="C6832" t="s">
        <v>349</v>
      </c>
      <c r="D6832">
        <v>2.31</v>
      </c>
      <c r="E6832">
        <v>9.51</v>
      </c>
      <c r="F6832">
        <v>11</v>
      </c>
      <c r="G6832">
        <v>10</v>
      </c>
      <c r="H6832" s="184">
        <f t="shared" ref="H6832:L6832" si="7449">H6808</f>
        <v>0.54166666666666663</v>
      </c>
      <c r="I6832" s="185">
        <f t="shared" si="7449"/>
        <v>195</v>
      </c>
      <c r="J6832" s="185">
        <f t="shared" si="7449"/>
        <v>299</v>
      </c>
      <c r="K6832" s="185">
        <f t="shared" si="7449"/>
        <v>2842</v>
      </c>
      <c r="L6832" s="185">
        <f t="shared" si="7449"/>
        <v>1635</v>
      </c>
      <c r="M6832" s="147"/>
      <c r="N6832" s="143">
        <f t="shared" si="7404"/>
        <v>450.45</v>
      </c>
      <c r="O6832" s="143">
        <f t="shared" si="7400"/>
        <v>2843.49</v>
      </c>
      <c r="P6832" s="143">
        <f t="shared" si="7401"/>
        <v>31262</v>
      </c>
      <c r="Q6832" s="143">
        <f t="shared" si="7402"/>
        <v>16350</v>
      </c>
      <c r="R6832" s="188">
        <f t="shared" si="7405"/>
        <v>50905.94</v>
      </c>
      <c r="T6832">
        <v>43793.56</v>
      </c>
      <c r="U6832" s="190">
        <f t="shared" si="7406"/>
        <v>1.162406984040576</v>
      </c>
    </row>
    <row r="6833" spans="1:21" x14ac:dyDescent="0.2">
      <c r="A6833" s="178">
        <v>43020</v>
      </c>
      <c r="B6833" s="179">
        <v>0.625</v>
      </c>
      <c r="C6833" t="s">
        <v>349</v>
      </c>
      <c r="D6833">
        <v>2.11</v>
      </c>
      <c r="E6833">
        <v>13.75</v>
      </c>
      <c r="F6833">
        <v>18.850000000000001</v>
      </c>
      <c r="G6833">
        <v>10</v>
      </c>
      <c r="H6833" s="184">
        <f t="shared" ref="H6833:L6833" si="7450">H6809</f>
        <v>0.58333333333333337</v>
      </c>
      <c r="I6833" s="185">
        <f t="shared" si="7450"/>
        <v>205</v>
      </c>
      <c r="J6833" s="185">
        <f t="shared" si="7450"/>
        <v>237</v>
      </c>
      <c r="K6833" s="185">
        <f t="shared" si="7450"/>
        <v>2842</v>
      </c>
      <c r="L6833" s="185">
        <f t="shared" si="7450"/>
        <v>1635</v>
      </c>
      <c r="M6833" s="147"/>
      <c r="N6833" s="143">
        <f t="shared" si="7404"/>
        <v>432.54999999999995</v>
      </c>
      <c r="O6833" s="143">
        <f t="shared" si="7400"/>
        <v>3258.75</v>
      </c>
      <c r="P6833" s="143">
        <f t="shared" si="7401"/>
        <v>53571.700000000004</v>
      </c>
      <c r="Q6833" s="143">
        <f t="shared" si="7402"/>
        <v>16350</v>
      </c>
      <c r="R6833" s="188">
        <f t="shared" si="7405"/>
        <v>73613</v>
      </c>
      <c r="T6833">
        <v>46834.9</v>
      </c>
      <c r="U6833" s="190">
        <f t="shared" si="7406"/>
        <v>1.571755250891963</v>
      </c>
    </row>
    <row r="6834" spans="1:21" x14ac:dyDescent="0.2">
      <c r="A6834" s="178">
        <v>43020</v>
      </c>
      <c r="B6834" s="179">
        <v>0.66666666666666663</v>
      </c>
      <c r="C6834" t="s">
        <v>349</v>
      </c>
      <c r="D6834">
        <v>2.11</v>
      </c>
      <c r="E6834">
        <v>18.239999999999998</v>
      </c>
      <c r="F6834">
        <v>35.299999999999997</v>
      </c>
      <c r="G6834">
        <v>18.239999999999998</v>
      </c>
      <c r="H6834" s="184">
        <f t="shared" ref="H6834:L6834" si="7451">H6810</f>
        <v>0.625</v>
      </c>
      <c r="I6834" s="185">
        <f t="shared" si="7451"/>
        <v>212</v>
      </c>
      <c r="J6834" s="185">
        <f t="shared" si="7451"/>
        <v>213</v>
      </c>
      <c r="K6834" s="185">
        <f t="shared" si="7451"/>
        <v>2842</v>
      </c>
      <c r="L6834" s="185">
        <f t="shared" si="7451"/>
        <v>1380</v>
      </c>
      <c r="M6834" s="147"/>
      <c r="N6834" s="143">
        <f t="shared" si="7404"/>
        <v>447.32</v>
      </c>
      <c r="O6834" s="143">
        <f t="shared" si="7400"/>
        <v>3885.12</v>
      </c>
      <c r="P6834" s="143">
        <f t="shared" si="7401"/>
        <v>100322.59999999999</v>
      </c>
      <c r="Q6834" s="143">
        <f t="shared" si="7402"/>
        <v>25171.199999999997</v>
      </c>
      <c r="R6834" s="188">
        <f t="shared" si="7405"/>
        <v>129826.23999999999</v>
      </c>
      <c r="T6834">
        <v>49599.08</v>
      </c>
      <c r="U6834" s="190">
        <f t="shared" si="7406"/>
        <v>2.6175130667746256</v>
      </c>
    </row>
    <row r="6835" spans="1:21" x14ac:dyDescent="0.2">
      <c r="A6835" s="178">
        <v>43020</v>
      </c>
      <c r="B6835" s="179">
        <v>0.70833333333333337</v>
      </c>
      <c r="C6835" t="s">
        <v>349</v>
      </c>
      <c r="D6835">
        <v>2.31</v>
      </c>
      <c r="E6835">
        <v>22</v>
      </c>
      <c r="F6835">
        <v>42.23</v>
      </c>
      <c r="G6835">
        <v>21.58</v>
      </c>
      <c r="H6835" s="184">
        <f t="shared" ref="H6835:L6835" si="7452">H6811</f>
        <v>0.66666666666666663</v>
      </c>
      <c r="I6835" s="185">
        <f t="shared" si="7452"/>
        <v>191</v>
      </c>
      <c r="J6835" s="185">
        <f t="shared" si="7452"/>
        <v>237</v>
      </c>
      <c r="K6835" s="185">
        <f t="shared" si="7452"/>
        <v>2842</v>
      </c>
      <c r="L6835" s="185">
        <f t="shared" si="7452"/>
        <v>1380</v>
      </c>
      <c r="M6835" s="147"/>
      <c r="N6835" s="143">
        <f t="shared" si="7404"/>
        <v>441.21000000000004</v>
      </c>
      <c r="O6835" s="143">
        <f t="shared" si="7400"/>
        <v>5214</v>
      </c>
      <c r="P6835" s="143">
        <f t="shared" si="7401"/>
        <v>120017.65999999999</v>
      </c>
      <c r="Q6835" s="143">
        <f t="shared" si="7402"/>
        <v>29780.399999999998</v>
      </c>
      <c r="R6835" s="188">
        <f t="shared" si="7405"/>
        <v>155453.26999999999</v>
      </c>
      <c r="T6835">
        <v>51830.76</v>
      </c>
      <c r="U6835" s="190">
        <f t="shared" si="7406"/>
        <v>2.9992473581325063</v>
      </c>
    </row>
    <row r="6836" spans="1:21" x14ac:dyDescent="0.2">
      <c r="A6836" s="178">
        <v>43020</v>
      </c>
      <c r="B6836" s="179">
        <v>0.75</v>
      </c>
      <c r="C6836" t="s">
        <v>349</v>
      </c>
      <c r="D6836">
        <v>3.11</v>
      </c>
      <c r="E6836">
        <v>10.53</v>
      </c>
      <c r="F6836">
        <v>24.96</v>
      </c>
      <c r="G6836">
        <v>8</v>
      </c>
      <c r="H6836" s="184">
        <f t="shared" ref="H6836:L6836" si="7453">H6812</f>
        <v>0.70833333333333337</v>
      </c>
      <c r="I6836" s="185">
        <f t="shared" si="7453"/>
        <v>218</v>
      </c>
      <c r="J6836" s="185">
        <f t="shared" si="7453"/>
        <v>258</v>
      </c>
      <c r="K6836" s="185">
        <f t="shared" si="7453"/>
        <v>2842</v>
      </c>
      <c r="L6836" s="185">
        <f t="shared" si="7453"/>
        <v>1380</v>
      </c>
      <c r="M6836" s="147"/>
      <c r="N6836" s="143">
        <f t="shared" si="7404"/>
        <v>677.98</v>
      </c>
      <c r="O6836" s="143">
        <f t="shared" si="7400"/>
        <v>2716.74</v>
      </c>
      <c r="P6836" s="143">
        <f t="shared" si="7401"/>
        <v>70936.320000000007</v>
      </c>
      <c r="Q6836" s="143">
        <f t="shared" si="7402"/>
        <v>11040</v>
      </c>
      <c r="R6836" s="188">
        <f t="shared" si="7405"/>
        <v>85371.040000000008</v>
      </c>
      <c r="T6836">
        <v>53206.28</v>
      </c>
      <c r="U6836" s="190">
        <f t="shared" si="7406"/>
        <v>1.6045293901396604</v>
      </c>
    </row>
    <row r="6837" spans="1:21" x14ac:dyDescent="0.2">
      <c r="A6837" s="178">
        <v>43020</v>
      </c>
      <c r="B6837" s="179">
        <v>0.79166666666666663</v>
      </c>
      <c r="C6837" t="s">
        <v>349</v>
      </c>
      <c r="D6837">
        <v>7.16</v>
      </c>
      <c r="E6837">
        <v>6.66</v>
      </c>
      <c r="F6837">
        <v>11.44</v>
      </c>
      <c r="G6837">
        <v>1.29</v>
      </c>
      <c r="H6837" s="184">
        <f t="shared" ref="H6837:L6837" si="7454">H6813</f>
        <v>0.75</v>
      </c>
      <c r="I6837" s="185">
        <f t="shared" si="7454"/>
        <v>240</v>
      </c>
      <c r="J6837" s="185">
        <f t="shared" si="7454"/>
        <v>365</v>
      </c>
      <c r="K6837" s="185">
        <f t="shared" si="7454"/>
        <v>2842</v>
      </c>
      <c r="L6837" s="185">
        <f t="shared" si="7454"/>
        <v>1380</v>
      </c>
      <c r="M6837" s="147"/>
      <c r="N6837" s="143">
        <f t="shared" si="7404"/>
        <v>1718.4</v>
      </c>
      <c r="O6837" s="143">
        <f t="shared" si="7400"/>
        <v>2430.9</v>
      </c>
      <c r="P6837" s="143">
        <f t="shared" si="7401"/>
        <v>32512.48</v>
      </c>
      <c r="Q6837" s="143">
        <f t="shared" si="7402"/>
        <v>1780.2</v>
      </c>
      <c r="R6837" s="188">
        <f t="shared" si="7405"/>
        <v>38441.979999999996</v>
      </c>
      <c r="T6837">
        <v>52929.42</v>
      </c>
      <c r="U6837" s="190">
        <f t="shared" si="7406"/>
        <v>0.72628757314929948</v>
      </c>
    </row>
    <row r="6838" spans="1:21" x14ac:dyDescent="0.2">
      <c r="A6838" s="178">
        <v>43020</v>
      </c>
      <c r="B6838" s="179">
        <v>0.83333333333333337</v>
      </c>
      <c r="C6838" t="s">
        <v>349</v>
      </c>
      <c r="D6838">
        <v>7.15</v>
      </c>
      <c r="E6838">
        <v>2.31</v>
      </c>
      <c r="F6838">
        <v>8.74</v>
      </c>
      <c r="G6838">
        <v>1</v>
      </c>
      <c r="H6838" s="184">
        <f t="shared" ref="H6838:L6838" si="7455">H6814</f>
        <v>0.79166666666666663</v>
      </c>
      <c r="I6838" s="185">
        <f t="shared" si="7455"/>
        <v>320</v>
      </c>
      <c r="J6838" s="185">
        <f t="shared" si="7455"/>
        <v>214</v>
      </c>
      <c r="K6838" s="185">
        <f t="shared" si="7455"/>
        <v>2842</v>
      </c>
      <c r="L6838" s="185">
        <f t="shared" si="7455"/>
        <v>1426</v>
      </c>
      <c r="M6838" s="147"/>
      <c r="N6838" s="143">
        <f t="shared" si="7404"/>
        <v>2288</v>
      </c>
      <c r="O6838" s="143">
        <f t="shared" si="7400"/>
        <v>494.34000000000003</v>
      </c>
      <c r="P6838" s="143">
        <f t="shared" si="7401"/>
        <v>24839.08</v>
      </c>
      <c r="Q6838" s="143">
        <f t="shared" si="7402"/>
        <v>1426</v>
      </c>
      <c r="R6838" s="188">
        <f t="shared" si="7405"/>
        <v>29047.420000000002</v>
      </c>
      <c r="T6838">
        <v>51262.36</v>
      </c>
      <c r="U6838" s="190">
        <f t="shared" si="7406"/>
        <v>0.56664226929856532</v>
      </c>
    </row>
    <row r="6839" spans="1:21" x14ac:dyDescent="0.2">
      <c r="A6839" s="178">
        <v>43020</v>
      </c>
      <c r="B6839" s="179">
        <v>0.875</v>
      </c>
      <c r="C6839" t="s">
        <v>349</v>
      </c>
      <c r="D6839">
        <v>10.23</v>
      </c>
      <c r="E6839">
        <v>2.31</v>
      </c>
      <c r="F6839">
        <v>9.43</v>
      </c>
      <c r="G6839">
        <v>1.41</v>
      </c>
      <c r="H6839" s="184">
        <f t="shared" ref="H6839:L6839" si="7456">H6815</f>
        <v>0.83333333333333337</v>
      </c>
      <c r="I6839" s="185">
        <f t="shared" si="7456"/>
        <v>322</v>
      </c>
      <c r="J6839" s="185">
        <f t="shared" si="7456"/>
        <v>178</v>
      </c>
      <c r="K6839" s="185">
        <f t="shared" si="7456"/>
        <v>2842</v>
      </c>
      <c r="L6839" s="185">
        <f t="shared" si="7456"/>
        <v>1426</v>
      </c>
      <c r="M6839" s="147"/>
      <c r="N6839" s="143">
        <f t="shared" si="7404"/>
        <v>3294.06</v>
      </c>
      <c r="O6839" s="143">
        <f t="shared" si="7400"/>
        <v>411.18</v>
      </c>
      <c r="P6839" s="143">
        <f t="shared" si="7401"/>
        <v>26800.059999999998</v>
      </c>
      <c r="Q6839" s="143">
        <f t="shared" si="7402"/>
        <v>2010.6599999999999</v>
      </c>
      <c r="R6839" s="188">
        <f t="shared" si="7405"/>
        <v>32515.959999999995</v>
      </c>
      <c r="T6839">
        <v>50581.81</v>
      </c>
      <c r="U6839" s="190">
        <f t="shared" si="7406"/>
        <v>0.64283899686468315</v>
      </c>
    </row>
    <row r="6840" spans="1:21" x14ac:dyDescent="0.2">
      <c r="A6840" s="178">
        <v>43020</v>
      </c>
      <c r="B6840" s="179">
        <v>0.91666666666666663</v>
      </c>
      <c r="C6840" t="s">
        <v>349</v>
      </c>
      <c r="D6840">
        <v>9.25</v>
      </c>
      <c r="E6840">
        <v>8</v>
      </c>
      <c r="F6840">
        <v>9.69</v>
      </c>
      <c r="G6840">
        <v>1.01</v>
      </c>
      <c r="H6840" s="184">
        <f t="shared" ref="H6840:L6840" si="7457">H6816</f>
        <v>0.875</v>
      </c>
      <c r="I6840" s="185">
        <f t="shared" si="7457"/>
        <v>337</v>
      </c>
      <c r="J6840" s="185">
        <f t="shared" si="7457"/>
        <v>173</v>
      </c>
      <c r="K6840" s="185">
        <f t="shared" si="7457"/>
        <v>2842</v>
      </c>
      <c r="L6840" s="185">
        <f t="shared" si="7457"/>
        <v>1426</v>
      </c>
      <c r="M6840" s="147"/>
      <c r="N6840" s="143">
        <f t="shared" si="7404"/>
        <v>3117.25</v>
      </c>
      <c r="O6840" s="143">
        <f t="shared" si="7400"/>
        <v>1384</v>
      </c>
      <c r="P6840" s="143">
        <f t="shared" si="7401"/>
        <v>27538.98</v>
      </c>
      <c r="Q6840" s="143">
        <f t="shared" si="7402"/>
        <v>1440.26</v>
      </c>
      <c r="R6840" s="188">
        <f t="shared" si="7405"/>
        <v>33480.49</v>
      </c>
      <c r="T6840">
        <v>49132.92</v>
      </c>
      <c r="U6840" s="190">
        <f t="shared" si="7406"/>
        <v>0.68142683154186645</v>
      </c>
    </row>
    <row r="6841" spans="1:21" x14ac:dyDescent="0.2">
      <c r="A6841" s="178">
        <v>43020</v>
      </c>
      <c r="B6841" s="179">
        <v>0.95833333333333337</v>
      </c>
      <c r="C6841" t="s">
        <v>349</v>
      </c>
      <c r="D6841">
        <v>15</v>
      </c>
      <c r="E6841">
        <v>24</v>
      </c>
      <c r="F6841">
        <v>8</v>
      </c>
      <c r="G6841">
        <v>0.97</v>
      </c>
      <c r="H6841" s="184">
        <f t="shared" ref="H6841:L6841" si="7458">H6817</f>
        <v>0.91666666666666663</v>
      </c>
      <c r="I6841" s="185">
        <f t="shared" si="7458"/>
        <v>394</v>
      </c>
      <c r="J6841" s="185">
        <f t="shared" si="7458"/>
        <v>194</v>
      </c>
      <c r="K6841" s="185">
        <f t="shared" si="7458"/>
        <v>2842</v>
      </c>
      <c r="L6841" s="185">
        <f t="shared" si="7458"/>
        <v>1426</v>
      </c>
      <c r="M6841" s="147"/>
      <c r="N6841" s="143">
        <f t="shared" si="7404"/>
        <v>5910</v>
      </c>
      <c r="O6841" s="143">
        <f t="shared" si="7400"/>
        <v>4656</v>
      </c>
      <c r="P6841" s="143">
        <f t="shared" si="7401"/>
        <v>22736</v>
      </c>
      <c r="Q6841" s="143">
        <f t="shared" si="7402"/>
        <v>1383.22</v>
      </c>
      <c r="R6841" s="188">
        <f t="shared" si="7405"/>
        <v>34685.22</v>
      </c>
      <c r="T6841">
        <v>46663.08</v>
      </c>
      <c r="U6841" s="190">
        <f t="shared" si="7406"/>
        <v>0.74331184311022758</v>
      </c>
    </row>
    <row r="6842" spans="1:21" x14ac:dyDescent="0.2">
      <c r="A6842" s="178">
        <v>43020</v>
      </c>
      <c r="B6842" s="180">
        <v>1</v>
      </c>
      <c r="C6842" t="s">
        <v>349</v>
      </c>
      <c r="D6842">
        <v>15</v>
      </c>
      <c r="E6842">
        <v>12.76</v>
      </c>
      <c r="F6842">
        <v>8</v>
      </c>
      <c r="G6842">
        <v>0.97</v>
      </c>
      <c r="H6842" s="184">
        <f t="shared" ref="H6842:L6842" si="7459">H6818</f>
        <v>0.95833333333333337</v>
      </c>
      <c r="I6842" s="185">
        <f t="shared" si="7459"/>
        <v>389</v>
      </c>
      <c r="J6842" s="185">
        <f t="shared" si="7459"/>
        <v>265</v>
      </c>
      <c r="K6842" s="185">
        <f t="shared" si="7459"/>
        <v>2985</v>
      </c>
      <c r="L6842" s="185">
        <f t="shared" si="7459"/>
        <v>1111</v>
      </c>
      <c r="M6842" s="147"/>
      <c r="N6842" s="143">
        <f t="shared" si="7404"/>
        <v>5835</v>
      </c>
      <c r="O6842" s="143">
        <f t="shared" si="7400"/>
        <v>3381.4</v>
      </c>
      <c r="P6842" s="143">
        <f t="shared" si="7401"/>
        <v>23880</v>
      </c>
      <c r="Q6842" s="143">
        <f t="shared" si="7402"/>
        <v>1077.67</v>
      </c>
      <c r="R6842" s="188">
        <f t="shared" si="7405"/>
        <v>34174.07</v>
      </c>
      <c r="T6842">
        <v>43183.54</v>
      </c>
      <c r="U6842" s="190">
        <f t="shared" si="7406"/>
        <v>0.79136796103330109</v>
      </c>
    </row>
    <row r="6843" spans="1:21" x14ac:dyDescent="0.2">
      <c r="A6843" s="178">
        <v>43021</v>
      </c>
      <c r="B6843" s="179">
        <v>4.1666666666666664E-2</v>
      </c>
      <c r="C6843" t="s">
        <v>349</v>
      </c>
      <c r="D6843">
        <v>2.5</v>
      </c>
      <c r="E6843">
        <v>4.4000000000000004</v>
      </c>
      <c r="F6843">
        <v>3.65</v>
      </c>
      <c r="G6843">
        <v>0.61</v>
      </c>
      <c r="H6843" s="184">
        <f t="shared" ref="H6843:L6843" si="7460">H6819</f>
        <v>1</v>
      </c>
      <c r="I6843" s="185">
        <f t="shared" si="7460"/>
        <v>362</v>
      </c>
      <c r="J6843" s="185">
        <f t="shared" si="7460"/>
        <v>243</v>
      </c>
      <c r="K6843" s="185">
        <f t="shared" si="7460"/>
        <v>2985</v>
      </c>
      <c r="L6843" s="185">
        <f t="shared" si="7460"/>
        <v>1111</v>
      </c>
      <c r="M6843" s="147"/>
      <c r="N6843" s="143">
        <f t="shared" si="7404"/>
        <v>905</v>
      </c>
      <c r="O6843" s="143">
        <f t="shared" si="7400"/>
        <v>1069.2</v>
      </c>
      <c r="P6843" s="143">
        <f t="shared" si="7401"/>
        <v>10895.25</v>
      </c>
      <c r="Q6843" s="143">
        <f t="shared" si="7402"/>
        <v>677.71</v>
      </c>
      <c r="R6843" s="188">
        <f t="shared" si="7405"/>
        <v>13547.16</v>
      </c>
      <c r="T6843">
        <v>39612.019999999997</v>
      </c>
      <c r="U6843" s="190">
        <f t="shared" si="7406"/>
        <v>0.34199619206493387</v>
      </c>
    </row>
    <row r="6844" spans="1:21" x14ac:dyDescent="0.2">
      <c r="A6844" s="178">
        <v>43021</v>
      </c>
      <c r="B6844" s="179">
        <v>8.3333333333333329E-2</v>
      </c>
      <c r="C6844" t="s">
        <v>349</v>
      </c>
      <c r="D6844">
        <v>2.5</v>
      </c>
      <c r="E6844">
        <v>2.4900000000000002</v>
      </c>
      <c r="F6844">
        <v>3.65</v>
      </c>
      <c r="G6844">
        <v>0.5</v>
      </c>
      <c r="H6844" s="184">
        <f t="shared" ref="H6844:L6844" si="7461">H6820</f>
        <v>4.1666666666666664E-2</v>
      </c>
      <c r="I6844" s="185">
        <f t="shared" si="7461"/>
        <v>294</v>
      </c>
      <c r="J6844" s="185">
        <f t="shared" si="7461"/>
        <v>212</v>
      </c>
      <c r="K6844" s="185">
        <f t="shared" si="7461"/>
        <v>2985</v>
      </c>
      <c r="L6844" s="185">
        <f t="shared" si="7461"/>
        <v>1111</v>
      </c>
      <c r="M6844" s="147"/>
      <c r="N6844" s="143">
        <f t="shared" si="7404"/>
        <v>735</v>
      </c>
      <c r="O6844" s="143">
        <f t="shared" si="7400"/>
        <v>527.88</v>
      </c>
      <c r="P6844" s="143">
        <f t="shared" si="7401"/>
        <v>10895.25</v>
      </c>
      <c r="Q6844" s="143">
        <f t="shared" si="7402"/>
        <v>555.5</v>
      </c>
      <c r="R6844" s="188">
        <f t="shared" si="7405"/>
        <v>12713.630000000001</v>
      </c>
      <c r="T6844">
        <v>36819.86</v>
      </c>
      <c r="U6844" s="190">
        <f t="shared" si="7406"/>
        <v>0.3452927306078839</v>
      </c>
    </row>
    <row r="6845" spans="1:21" x14ac:dyDescent="0.2">
      <c r="A6845" s="178">
        <v>43021</v>
      </c>
      <c r="B6845" s="179">
        <v>0.125</v>
      </c>
      <c r="C6845" t="s">
        <v>349</v>
      </c>
      <c r="D6845">
        <v>2.5</v>
      </c>
      <c r="E6845">
        <v>2.2000000000000002</v>
      </c>
      <c r="F6845">
        <v>4.4000000000000004</v>
      </c>
      <c r="G6845">
        <v>5</v>
      </c>
      <c r="H6845" s="184">
        <f t="shared" ref="H6845:L6845" si="7462">H6821</f>
        <v>8.3333333333333329E-2</v>
      </c>
      <c r="I6845" s="185">
        <f t="shared" si="7462"/>
        <v>236</v>
      </c>
      <c r="J6845" s="185">
        <f t="shared" si="7462"/>
        <v>179</v>
      </c>
      <c r="K6845" s="185">
        <f t="shared" si="7462"/>
        <v>2985</v>
      </c>
      <c r="L6845" s="185">
        <f t="shared" si="7462"/>
        <v>1111</v>
      </c>
      <c r="M6845" s="147"/>
      <c r="N6845" s="143">
        <f t="shared" si="7404"/>
        <v>590</v>
      </c>
      <c r="O6845" s="143">
        <f t="shared" si="7400"/>
        <v>393.8</v>
      </c>
      <c r="P6845" s="143">
        <f t="shared" si="7401"/>
        <v>13134.000000000002</v>
      </c>
      <c r="Q6845" s="143">
        <f t="shared" si="7402"/>
        <v>5555</v>
      </c>
      <c r="R6845" s="188">
        <f t="shared" si="7405"/>
        <v>19672.800000000003</v>
      </c>
      <c r="T6845">
        <v>34948.81</v>
      </c>
      <c r="U6845" s="190">
        <f t="shared" si="7406"/>
        <v>0.56290328626353814</v>
      </c>
    </row>
    <row r="6846" spans="1:21" x14ac:dyDescent="0.2">
      <c r="A6846" s="178">
        <v>43021</v>
      </c>
      <c r="B6846" s="179">
        <v>0.16666666666666666</v>
      </c>
      <c r="C6846" t="s">
        <v>349</v>
      </c>
      <c r="D6846">
        <v>2.5</v>
      </c>
      <c r="E6846">
        <v>2.11</v>
      </c>
      <c r="F6846">
        <v>4.1399999999999997</v>
      </c>
      <c r="G6846">
        <v>5</v>
      </c>
      <c r="H6846" s="184">
        <f t="shared" ref="H6846:L6846" si="7463">H6822</f>
        <v>0.125</v>
      </c>
      <c r="I6846" s="185">
        <f t="shared" si="7463"/>
        <v>201</v>
      </c>
      <c r="J6846" s="185">
        <f t="shared" si="7463"/>
        <v>205</v>
      </c>
      <c r="K6846" s="185">
        <f t="shared" si="7463"/>
        <v>2985</v>
      </c>
      <c r="L6846" s="185">
        <f t="shared" si="7463"/>
        <v>1717</v>
      </c>
      <c r="M6846" s="147"/>
      <c r="N6846" s="143">
        <f t="shared" si="7404"/>
        <v>502.5</v>
      </c>
      <c r="O6846" s="143">
        <f t="shared" si="7400"/>
        <v>432.54999999999995</v>
      </c>
      <c r="P6846" s="143">
        <f t="shared" si="7401"/>
        <v>12357.9</v>
      </c>
      <c r="Q6846" s="143">
        <f t="shared" si="7402"/>
        <v>8585</v>
      </c>
      <c r="R6846" s="188">
        <f t="shared" si="7405"/>
        <v>21877.949999999997</v>
      </c>
      <c r="T6846">
        <v>33596.17</v>
      </c>
      <c r="U6846" s="190">
        <f t="shared" si="7406"/>
        <v>0.65120369375437726</v>
      </c>
    </row>
    <row r="6847" spans="1:21" x14ac:dyDescent="0.2">
      <c r="A6847" s="178">
        <v>43021</v>
      </c>
      <c r="B6847" s="179">
        <v>0.20833333333333334</v>
      </c>
      <c r="C6847" t="s">
        <v>349</v>
      </c>
      <c r="D6847">
        <v>2.5</v>
      </c>
      <c r="E6847">
        <v>2.61</v>
      </c>
      <c r="F6847">
        <v>3.65</v>
      </c>
      <c r="G6847">
        <v>2.99</v>
      </c>
      <c r="H6847" s="184">
        <f t="shared" ref="H6847:L6847" si="7464">H6823</f>
        <v>0.16666666666666666</v>
      </c>
      <c r="I6847" s="185">
        <f t="shared" si="7464"/>
        <v>185</v>
      </c>
      <c r="J6847" s="185">
        <f t="shared" si="7464"/>
        <v>205</v>
      </c>
      <c r="K6847" s="185">
        <f t="shared" si="7464"/>
        <v>2985</v>
      </c>
      <c r="L6847" s="185">
        <f t="shared" si="7464"/>
        <v>1717</v>
      </c>
      <c r="M6847" s="147"/>
      <c r="N6847" s="143">
        <f t="shared" si="7404"/>
        <v>462.5</v>
      </c>
      <c r="O6847" s="143">
        <f t="shared" si="7400"/>
        <v>535.04999999999995</v>
      </c>
      <c r="P6847" s="143">
        <f t="shared" si="7401"/>
        <v>10895.25</v>
      </c>
      <c r="Q6847" s="143">
        <f t="shared" si="7402"/>
        <v>5133.83</v>
      </c>
      <c r="R6847" s="188">
        <f t="shared" si="7405"/>
        <v>17026.629999999997</v>
      </c>
      <c r="T6847">
        <v>32935.629999999997</v>
      </c>
      <c r="U6847" s="190">
        <f t="shared" si="7406"/>
        <v>0.51696688358473786</v>
      </c>
    </row>
    <row r="6848" spans="1:21" x14ac:dyDescent="0.2">
      <c r="A6848" s="178">
        <v>43021</v>
      </c>
      <c r="B6848" s="179">
        <v>0.25</v>
      </c>
      <c r="C6848" t="s">
        <v>349</v>
      </c>
      <c r="D6848">
        <v>3.11</v>
      </c>
      <c r="E6848">
        <v>12</v>
      </c>
      <c r="F6848">
        <v>3.65</v>
      </c>
      <c r="G6848">
        <v>2.99</v>
      </c>
      <c r="H6848" s="184">
        <f t="shared" ref="H6848:L6848" si="7465">H6824</f>
        <v>0.20833333333333334</v>
      </c>
      <c r="I6848" s="185">
        <f t="shared" si="7465"/>
        <v>207</v>
      </c>
      <c r="J6848" s="185">
        <f t="shared" si="7465"/>
        <v>283</v>
      </c>
      <c r="K6848" s="185">
        <f t="shared" si="7465"/>
        <v>2985</v>
      </c>
      <c r="L6848" s="185">
        <f t="shared" si="7465"/>
        <v>1717</v>
      </c>
      <c r="M6848" s="147"/>
      <c r="N6848" s="143">
        <f t="shared" si="7404"/>
        <v>643.77</v>
      </c>
      <c r="O6848" s="143">
        <f t="shared" si="7400"/>
        <v>3396</v>
      </c>
      <c r="P6848" s="143">
        <f t="shared" si="7401"/>
        <v>10895.25</v>
      </c>
      <c r="Q6848" s="143">
        <f t="shared" si="7402"/>
        <v>5133.83</v>
      </c>
      <c r="R6848" s="188">
        <f t="shared" si="7405"/>
        <v>20068.849999999999</v>
      </c>
      <c r="T6848">
        <v>33089.54</v>
      </c>
      <c r="U6848" s="190">
        <f t="shared" si="7406"/>
        <v>0.60650132942313484</v>
      </c>
    </row>
    <row r="6849" spans="1:21" x14ac:dyDescent="0.2">
      <c r="A6849" s="178">
        <v>43021</v>
      </c>
      <c r="B6849" s="179">
        <v>0.29166666666666669</v>
      </c>
      <c r="C6849" t="s">
        <v>349</v>
      </c>
      <c r="D6849">
        <v>8.11</v>
      </c>
      <c r="E6849">
        <v>29</v>
      </c>
      <c r="F6849">
        <v>10.52</v>
      </c>
      <c r="G6849">
        <v>5</v>
      </c>
      <c r="H6849" s="184">
        <f t="shared" ref="H6849:L6849" si="7466">H6825</f>
        <v>0.25</v>
      </c>
      <c r="I6849" s="185">
        <f t="shared" si="7466"/>
        <v>327</v>
      </c>
      <c r="J6849" s="185">
        <f t="shared" si="7466"/>
        <v>438</v>
      </c>
      <c r="K6849" s="185">
        <f t="shared" si="7466"/>
        <v>2985</v>
      </c>
      <c r="L6849" s="185">
        <f t="shared" si="7466"/>
        <v>1717</v>
      </c>
      <c r="M6849" s="147"/>
      <c r="N6849" s="143">
        <f t="shared" si="7404"/>
        <v>2651.97</v>
      </c>
      <c r="O6849" s="143">
        <f t="shared" si="7400"/>
        <v>12702</v>
      </c>
      <c r="P6849" s="143">
        <f t="shared" si="7401"/>
        <v>31402.199999999997</v>
      </c>
      <c r="Q6849" s="143">
        <f t="shared" si="7402"/>
        <v>8585</v>
      </c>
      <c r="R6849" s="188">
        <f t="shared" si="7405"/>
        <v>55341.17</v>
      </c>
      <c r="T6849">
        <v>34851.69</v>
      </c>
      <c r="U6849" s="190">
        <f t="shared" si="7406"/>
        <v>1.587904919388414</v>
      </c>
    </row>
    <row r="6850" spans="1:21" x14ac:dyDescent="0.2">
      <c r="A6850" s="178">
        <v>43021</v>
      </c>
      <c r="B6850" s="179">
        <v>0.33333333333333331</v>
      </c>
      <c r="C6850" t="s">
        <v>349</v>
      </c>
      <c r="D6850">
        <v>5.96</v>
      </c>
      <c r="E6850">
        <v>9.44</v>
      </c>
      <c r="F6850">
        <v>11</v>
      </c>
      <c r="G6850">
        <v>5</v>
      </c>
      <c r="H6850" s="184">
        <f t="shared" ref="H6850:L6850" si="7467">H6826</f>
        <v>0.29166666666666669</v>
      </c>
      <c r="I6850" s="185">
        <f t="shared" si="7467"/>
        <v>249</v>
      </c>
      <c r="J6850" s="185">
        <f t="shared" si="7467"/>
        <v>556</v>
      </c>
      <c r="K6850" s="185">
        <f t="shared" si="7467"/>
        <v>2872</v>
      </c>
      <c r="L6850" s="185">
        <f t="shared" si="7467"/>
        <v>2219</v>
      </c>
      <c r="M6850" s="147"/>
      <c r="N6850" s="143">
        <f t="shared" si="7404"/>
        <v>1484.04</v>
      </c>
      <c r="O6850" s="143">
        <f t="shared" si="7400"/>
        <v>5248.6399999999994</v>
      </c>
      <c r="P6850" s="143">
        <f t="shared" si="7401"/>
        <v>31592</v>
      </c>
      <c r="Q6850" s="143">
        <f t="shared" si="7402"/>
        <v>11095</v>
      </c>
      <c r="R6850" s="188">
        <f t="shared" si="7405"/>
        <v>49419.68</v>
      </c>
      <c r="T6850">
        <v>37972.379999999997</v>
      </c>
      <c r="U6850" s="190">
        <f t="shared" si="7406"/>
        <v>1.3014638534640179</v>
      </c>
    </row>
    <row r="6851" spans="1:21" x14ac:dyDescent="0.2">
      <c r="A6851" s="178">
        <v>43021</v>
      </c>
      <c r="B6851" s="179">
        <v>0.375</v>
      </c>
      <c r="C6851" t="s">
        <v>349</v>
      </c>
      <c r="D6851">
        <v>2.61</v>
      </c>
      <c r="E6851">
        <v>7.47</v>
      </c>
      <c r="F6851">
        <v>7.81</v>
      </c>
      <c r="G6851">
        <v>5</v>
      </c>
      <c r="H6851" s="184">
        <f t="shared" ref="H6851:L6851" si="7468">H6827</f>
        <v>0.33333333333333331</v>
      </c>
      <c r="I6851" s="185">
        <f t="shared" si="7468"/>
        <v>256</v>
      </c>
      <c r="J6851" s="185">
        <f t="shared" si="7468"/>
        <v>306</v>
      </c>
      <c r="K6851" s="185">
        <f t="shared" si="7468"/>
        <v>2872</v>
      </c>
      <c r="L6851" s="185">
        <f t="shared" si="7468"/>
        <v>2219</v>
      </c>
      <c r="M6851" s="147"/>
      <c r="N6851" s="143">
        <f t="shared" si="7404"/>
        <v>668.16</v>
      </c>
      <c r="O6851" s="143">
        <f t="shared" si="7400"/>
        <v>2285.8199999999997</v>
      </c>
      <c r="P6851" s="143">
        <f t="shared" si="7401"/>
        <v>22430.32</v>
      </c>
      <c r="Q6851" s="143">
        <f t="shared" si="7402"/>
        <v>11095</v>
      </c>
      <c r="R6851" s="188">
        <f t="shared" si="7405"/>
        <v>36479.300000000003</v>
      </c>
      <c r="T6851">
        <v>39308.47</v>
      </c>
      <c r="U6851" s="190">
        <f t="shared" si="7406"/>
        <v>0.92802645333181377</v>
      </c>
    </row>
    <row r="6852" spans="1:21" x14ac:dyDescent="0.2">
      <c r="A6852" s="178">
        <v>43021</v>
      </c>
      <c r="B6852" s="179">
        <v>0.41666666666666669</v>
      </c>
      <c r="C6852" t="s">
        <v>349</v>
      </c>
      <c r="D6852">
        <v>11.15</v>
      </c>
      <c r="E6852">
        <v>6.96</v>
      </c>
      <c r="F6852">
        <v>6.48</v>
      </c>
      <c r="G6852">
        <v>4</v>
      </c>
      <c r="H6852" s="184">
        <f t="shared" ref="H6852:L6852" si="7469">H6828</f>
        <v>0.375</v>
      </c>
      <c r="I6852" s="185">
        <f t="shared" si="7469"/>
        <v>156</v>
      </c>
      <c r="J6852" s="185">
        <f t="shared" si="7469"/>
        <v>343</v>
      </c>
      <c r="K6852" s="185">
        <f t="shared" si="7469"/>
        <v>2872</v>
      </c>
      <c r="L6852" s="185">
        <f t="shared" si="7469"/>
        <v>2219</v>
      </c>
      <c r="M6852" s="147"/>
      <c r="N6852" s="143">
        <f t="shared" si="7404"/>
        <v>1739.4</v>
      </c>
      <c r="O6852" s="143">
        <f t="shared" ref="O6852:O6915" si="7470">E6852*J6852</f>
        <v>2387.2800000000002</v>
      </c>
      <c r="P6852" s="143">
        <f t="shared" ref="P6852:P6915" si="7471">F6852*K6852</f>
        <v>18610.560000000001</v>
      </c>
      <c r="Q6852" s="143">
        <f t="shared" ref="Q6852:Q6915" si="7472">G6852*L6852</f>
        <v>8876</v>
      </c>
      <c r="R6852" s="188">
        <f t="shared" si="7405"/>
        <v>31613.24</v>
      </c>
      <c r="T6852">
        <v>39785.35</v>
      </c>
      <c r="U6852" s="190">
        <f t="shared" si="7406"/>
        <v>0.79459499539403333</v>
      </c>
    </row>
    <row r="6853" spans="1:21" x14ac:dyDescent="0.2">
      <c r="A6853" s="178">
        <v>43021</v>
      </c>
      <c r="B6853" s="179">
        <v>0.45833333333333331</v>
      </c>
      <c r="C6853" t="s">
        <v>349</v>
      </c>
      <c r="D6853">
        <v>2</v>
      </c>
      <c r="E6853">
        <v>5.99</v>
      </c>
      <c r="F6853">
        <v>5.99</v>
      </c>
      <c r="G6853">
        <v>5</v>
      </c>
      <c r="H6853" s="184">
        <f t="shared" ref="H6853:L6853" si="7473">H6829</f>
        <v>0.41666666666666669</v>
      </c>
      <c r="I6853" s="185">
        <f t="shared" si="7473"/>
        <v>196</v>
      </c>
      <c r="J6853" s="185">
        <f t="shared" si="7473"/>
        <v>315</v>
      </c>
      <c r="K6853" s="185">
        <f t="shared" si="7473"/>
        <v>2872</v>
      </c>
      <c r="L6853" s="185">
        <f t="shared" si="7473"/>
        <v>2219</v>
      </c>
      <c r="M6853" s="147"/>
      <c r="N6853" s="143">
        <f t="shared" ref="N6853:N6916" si="7474">D6853*I6853</f>
        <v>392</v>
      </c>
      <c r="O6853" s="143">
        <f t="shared" si="7470"/>
        <v>1886.8500000000001</v>
      </c>
      <c r="P6853" s="143">
        <f t="shared" si="7471"/>
        <v>17203.28</v>
      </c>
      <c r="Q6853" s="143">
        <f t="shared" si="7472"/>
        <v>11095</v>
      </c>
      <c r="R6853" s="188">
        <f t="shared" ref="R6853:R6916" si="7475">SUM(N6853:Q6853)</f>
        <v>30577.129999999997</v>
      </c>
      <c r="T6853">
        <v>41984.79</v>
      </c>
      <c r="U6853" s="190">
        <f t="shared" ref="U6853:U6916" si="7476">R6853/T6853</f>
        <v>0.72829065001873294</v>
      </c>
    </row>
    <row r="6854" spans="1:21" x14ac:dyDescent="0.2">
      <c r="A6854" s="178">
        <v>43021</v>
      </c>
      <c r="B6854" s="179">
        <v>0.5</v>
      </c>
      <c r="C6854" t="s">
        <v>349</v>
      </c>
      <c r="D6854">
        <v>2</v>
      </c>
      <c r="E6854">
        <v>6.93</v>
      </c>
      <c r="F6854">
        <v>7</v>
      </c>
      <c r="G6854">
        <v>6.79</v>
      </c>
      <c r="H6854" s="184">
        <f t="shared" ref="H6854:L6854" si="7477">H6830</f>
        <v>0.45833333333333331</v>
      </c>
      <c r="I6854" s="185">
        <f t="shared" si="7477"/>
        <v>226</v>
      </c>
      <c r="J6854" s="185">
        <f t="shared" si="7477"/>
        <v>326</v>
      </c>
      <c r="K6854" s="185">
        <f t="shared" si="7477"/>
        <v>2842</v>
      </c>
      <c r="L6854" s="185">
        <f t="shared" si="7477"/>
        <v>1635</v>
      </c>
      <c r="M6854" s="147"/>
      <c r="N6854" s="143">
        <f t="shared" si="7474"/>
        <v>452</v>
      </c>
      <c r="O6854" s="143">
        <f t="shared" si="7470"/>
        <v>2259.1799999999998</v>
      </c>
      <c r="P6854" s="143">
        <f t="shared" si="7471"/>
        <v>19894</v>
      </c>
      <c r="Q6854" s="143">
        <f t="shared" si="7472"/>
        <v>11101.65</v>
      </c>
      <c r="R6854" s="188">
        <f t="shared" si="7475"/>
        <v>33706.83</v>
      </c>
      <c r="T6854">
        <v>45109.55</v>
      </c>
      <c r="U6854" s="190">
        <f t="shared" si="7476"/>
        <v>0.74722159720059278</v>
      </c>
    </row>
    <row r="6855" spans="1:21" x14ac:dyDescent="0.2">
      <c r="A6855" s="178">
        <v>43021</v>
      </c>
      <c r="B6855" s="179">
        <v>0.54166666666666663</v>
      </c>
      <c r="C6855" t="s">
        <v>349</v>
      </c>
      <c r="D6855">
        <v>1</v>
      </c>
      <c r="E6855">
        <v>6.89</v>
      </c>
      <c r="F6855">
        <v>7.11</v>
      </c>
      <c r="G6855">
        <v>6.89</v>
      </c>
      <c r="H6855" s="184">
        <f t="shared" ref="H6855:L6855" si="7478">H6831</f>
        <v>0.5</v>
      </c>
      <c r="I6855" s="185">
        <f t="shared" si="7478"/>
        <v>222</v>
      </c>
      <c r="J6855" s="185">
        <f t="shared" si="7478"/>
        <v>319</v>
      </c>
      <c r="K6855" s="185">
        <f t="shared" si="7478"/>
        <v>2842</v>
      </c>
      <c r="L6855" s="185">
        <f t="shared" si="7478"/>
        <v>1635</v>
      </c>
      <c r="M6855" s="147"/>
      <c r="N6855" s="143">
        <f t="shared" si="7474"/>
        <v>222</v>
      </c>
      <c r="O6855" s="143">
        <f t="shared" si="7470"/>
        <v>2197.91</v>
      </c>
      <c r="P6855" s="143">
        <f t="shared" si="7471"/>
        <v>20206.620000000003</v>
      </c>
      <c r="Q6855" s="143">
        <f t="shared" si="7472"/>
        <v>11265.15</v>
      </c>
      <c r="R6855" s="188">
        <f t="shared" si="7475"/>
        <v>33891.68</v>
      </c>
      <c r="T6855">
        <v>48391.41</v>
      </c>
      <c r="U6855" s="190">
        <f t="shared" si="7476"/>
        <v>0.70036562274172209</v>
      </c>
    </row>
    <row r="6856" spans="1:21" x14ac:dyDescent="0.2">
      <c r="A6856" s="178">
        <v>43021</v>
      </c>
      <c r="B6856" s="179">
        <v>0.58333333333333337</v>
      </c>
      <c r="C6856" t="s">
        <v>349</v>
      </c>
      <c r="D6856">
        <v>1.66</v>
      </c>
      <c r="E6856">
        <v>10.81</v>
      </c>
      <c r="F6856">
        <v>15</v>
      </c>
      <c r="G6856">
        <v>10.81</v>
      </c>
      <c r="H6856" s="184">
        <f t="shared" ref="H6856:L6856" si="7479">H6832</f>
        <v>0.54166666666666663</v>
      </c>
      <c r="I6856" s="185">
        <f t="shared" si="7479"/>
        <v>195</v>
      </c>
      <c r="J6856" s="185">
        <f t="shared" si="7479"/>
        <v>299</v>
      </c>
      <c r="K6856" s="185">
        <f t="shared" si="7479"/>
        <v>2842</v>
      </c>
      <c r="L6856" s="185">
        <f t="shared" si="7479"/>
        <v>1635</v>
      </c>
      <c r="M6856" s="147"/>
      <c r="N6856" s="143">
        <f t="shared" si="7474"/>
        <v>323.7</v>
      </c>
      <c r="O6856" s="143">
        <f t="shared" si="7470"/>
        <v>3232.19</v>
      </c>
      <c r="P6856" s="143">
        <f t="shared" si="7471"/>
        <v>42630</v>
      </c>
      <c r="Q6856" s="143">
        <f t="shared" si="7472"/>
        <v>17674.350000000002</v>
      </c>
      <c r="R6856" s="188">
        <f t="shared" si="7475"/>
        <v>63860.240000000005</v>
      </c>
      <c r="T6856">
        <v>51344.5</v>
      </c>
      <c r="U6856" s="190">
        <f t="shared" si="7476"/>
        <v>1.2437600911490034</v>
      </c>
    </row>
    <row r="6857" spans="1:21" x14ac:dyDescent="0.2">
      <c r="A6857" s="178">
        <v>43021</v>
      </c>
      <c r="B6857" s="179">
        <v>0.625</v>
      </c>
      <c r="C6857" t="s">
        <v>349</v>
      </c>
      <c r="D6857">
        <v>2.1</v>
      </c>
      <c r="E6857">
        <v>22</v>
      </c>
      <c r="F6857">
        <v>30</v>
      </c>
      <c r="G6857">
        <v>14.39</v>
      </c>
      <c r="H6857" s="184">
        <f t="shared" ref="H6857:L6857" si="7480">H6833</f>
        <v>0.58333333333333337</v>
      </c>
      <c r="I6857" s="185">
        <f t="shared" si="7480"/>
        <v>205</v>
      </c>
      <c r="J6857" s="185">
        <f t="shared" si="7480"/>
        <v>237</v>
      </c>
      <c r="K6857" s="185">
        <f t="shared" si="7480"/>
        <v>2842</v>
      </c>
      <c r="L6857" s="185">
        <f t="shared" si="7480"/>
        <v>1635</v>
      </c>
      <c r="M6857" s="147"/>
      <c r="N6857" s="143">
        <f t="shared" si="7474"/>
        <v>430.5</v>
      </c>
      <c r="O6857" s="143">
        <f t="shared" si="7470"/>
        <v>5214</v>
      </c>
      <c r="P6857" s="143">
        <f t="shared" si="7471"/>
        <v>85260</v>
      </c>
      <c r="Q6857" s="143">
        <f t="shared" si="7472"/>
        <v>23527.65</v>
      </c>
      <c r="R6857" s="188">
        <f t="shared" si="7475"/>
        <v>114432.15</v>
      </c>
      <c r="T6857">
        <v>54109.01</v>
      </c>
      <c r="U6857" s="190">
        <f t="shared" si="7476"/>
        <v>2.1148446441729387</v>
      </c>
    </row>
    <row r="6858" spans="1:21" x14ac:dyDescent="0.2">
      <c r="A6858" s="178">
        <v>43021</v>
      </c>
      <c r="B6858" s="179">
        <v>0.66666666666666663</v>
      </c>
      <c r="C6858" t="s">
        <v>349</v>
      </c>
      <c r="D6858">
        <v>2</v>
      </c>
      <c r="E6858">
        <v>37.340000000000003</v>
      </c>
      <c r="F6858">
        <v>54.16</v>
      </c>
      <c r="G6858">
        <v>25</v>
      </c>
      <c r="H6858" s="184">
        <f t="shared" ref="H6858:L6858" si="7481">H6834</f>
        <v>0.625</v>
      </c>
      <c r="I6858" s="185">
        <f t="shared" si="7481"/>
        <v>212</v>
      </c>
      <c r="J6858" s="185">
        <f t="shared" si="7481"/>
        <v>213</v>
      </c>
      <c r="K6858" s="185">
        <f t="shared" si="7481"/>
        <v>2842</v>
      </c>
      <c r="L6858" s="185">
        <f t="shared" si="7481"/>
        <v>1380</v>
      </c>
      <c r="M6858" s="147"/>
      <c r="N6858" s="143">
        <f t="shared" si="7474"/>
        <v>424</v>
      </c>
      <c r="O6858" s="143">
        <f t="shared" si="7470"/>
        <v>7953.420000000001</v>
      </c>
      <c r="P6858" s="143">
        <f t="shared" si="7471"/>
        <v>153922.72</v>
      </c>
      <c r="Q6858" s="143">
        <f t="shared" si="7472"/>
        <v>34500</v>
      </c>
      <c r="R6858" s="188">
        <f t="shared" si="7475"/>
        <v>196800.14</v>
      </c>
      <c r="T6858">
        <v>56352.29</v>
      </c>
      <c r="U6858" s="190">
        <f t="shared" si="7476"/>
        <v>3.4923184133244631</v>
      </c>
    </row>
    <row r="6859" spans="1:21" x14ac:dyDescent="0.2">
      <c r="A6859" s="178">
        <v>43021</v>
      </c>
      <c r="B6859" s="179">
        <v>0.70833333333333337</v>
      </c>
      <c r="C6859" t="s">
        <v>349</v>
      </c>
      <c r="D6859">
        <v>2.11</v>
      </c>
      <c r="E6859">
        <v>34.33</v>
      </c>
      <c r="F6859">
        <v>51.95</v>
      </c>
      <c r="G6859">
        <v>25</v>
      </c>
      <c r="H6859" s="184">
        <f t="shared" ref="H6859:L6859" si="7482">H6835</f>
        <v>0.66666666666666663</v>
      </c>
      <c r="I6859" s="185">
        <f t="shared" si="7482"/>
        <v>191</v>
      </c>
      <c r="J6859" s="185">
        <f t="shared" si="7482"/>
        <v>237</v>
      </c>
      <c r="K6859" s="185">
        <f t="shared" si="7482"/>
        <v>2842</v>
      </c>
      <c r="L6859" s="185">
        <f t="shared" si="7482"/>
        <v>1380</v>
      </c>
      <c r="M6859" s="147"/>
      <c r="N6859" s="143">
        <f t="shared" si="7474"/>
        <v>403.01</v>
      </c>
      <c r="O6859" s="143">
        <f t="shared" si="7470"/>
        <v>8136.21</v>
      </c>
      <c r="P6859" s="143">
        <f t="shared" si="7471"/>
        <v>147641.9</v>
      </c>
      <c r="Q6859" s="143">
        <f t="shared" si="7472"/>
        <v>34500</v>
      </c>
      <c r="R6859" s="188">
        <f t="shared" si="7475"/>
        <v>190681.12</v>
      </c>
      <c r="T6859">
        <v>57825.98</v>
      </c>
      <c r="U6859" s="190">
        <f t="shared" si="7476"/>
        <v>3.297499151765348</v>
      </c>
    </row>
    <row r="6860" spans="1:21" x14ac:dyDescent="0.2">
      <c r="A6860" s="178">
        <v>43021</v>
      </c>
      <c r="B6860" s="179">
        <v>0.75</v>
      </c>
      <c r="C6860" t="s">
        <v>349</v>
      </c>
      <c r="D6860">
        <v>2</v>
      </c>
      <c r="E6860">
        <v>10.19</v>
      </c>
      <c r="F6860">
        <v>15.45</v>
      </c>
      <c r="G6860">
        <v>6.31</v>
      </c>
      <c r="H6860" s="184">
        <f t="shared" ref="H6860:L6860" si="7483">H6836</f>
        <v>0.70833333333333337</v>
      </c>
      <c r="I6860" s="185">
        <f t="shared" si="7483"/>
        <v>218</v>
      </c>
      <c r="J6860" s="185">
        <f t="shared" si="7483"/>
        <v>258</v>
      </c>
      <c r="K6860" s="185">
        <f t="shared" si="7483"/>
        <v>2842</v>
      </c>
      <c r="L6860" s="185">
        <f t="shared" si="7483"/>
        <v>1380</v>
      </c>
      <c r="M6860" s="147"/>
      <c r="N6860" s="143">
        <f t="shared" si="7474"/>
        <v>436</v>
      </c>
      <c r="O6860" s="143">
        <f t="shared" si="7470"/>
        <v>2629.02</v>
      </c>
      <c r="P6860" s="143">
        <f t="shared" si="7471"/>
        <v>43908.9</v>
      </c>
      <c r="Q6860" s="143">
        <f t="shared" si="7472"/>
        <v>8707.7999999999993</v>
      </c>
      <c r="R6860" s="188">
        <f t="shared" si="7475"/>
        <v>55681.72</v>
      </c>
      <c r="T6860">
        <v>58363.23</v>
      </c>
      <c r="U6860" s="190">
        <f t="shared" si="7476"/>
        <v>0.95405480471180226</v>
      </c>
    </row>
    <row r="6861" spans="1:21" x14ac:dyDescent="0.2">
      <c r="A6861" s="178">
        <v>43021</v>
      </c>
      <c r="B6861" s="179">
        <v>0.79166666666666663</v>
      </c>
      <c r="C6861" t="s">
        <v>349</v>
      </c>
      <c r="D6861">
        <v>2.21</v>
      </c>
      <c r="E6861">
        <v>5.12</v>
      </c>
      <c r="F6861">
        <v>9.99</v>
      </c>
      <c r="G6861">
        <v>1</v>
      </c>
      <c r="H6861" s="184">
        <f t="shared" ref="H6861:L6861" si="7484">H6837</f>
        <v>0.75</v>
      </c>
      <c r="I6861" s="185">
        <f t="shared" si="7484"/>
        <v>240</v>
      </c>
      <c r="J6861" s="185">
        <f t="shared" si="7484"/>
        <v>365</v>
      </c>
      <c r="K6861" s="185">
        <f t="shared" si="7484"/>
        <v>2842</v>
      </c>
      <c r="L6861" s="185">
        <f t="shared" si="7484"/>
        <v>1380</v>
      </c>
      <c r="M6861" s="147"/>
      <c r="N6861" s="143">
        <f t="shared" si="7474"/>
        <v>530.4</v>
      </c>
      <c r="O6861" s="143">
        <f t="shared" si="7470"/>
        <v>1868.8</v>
      </c>
      <c r="P6861" s="143">
        <f t="shared" si="7471"/>
        <v>28391.58</v>
      </c>
      <c r="Q6861" s="143">
        <f t="shared" si="7472"/>
        <v>1380</v>
      </c>
      <c r="R6861" s="188">
        <f t="shared" si="7475"/>
        <v>32170.780000000002</v>
      </c>
      <c r="T6861">
        <v>57342.15</v>
      </c>
      <c r="U6861" s="190">
        <f t="shared" si="7476"/>
        <v>0.56103198083783046</v>
      </c>
    </row>
    <row r="6862" spans="1:21" x14ac:dyDescent="0.2">
      <c r="A6862" s="178">
        <v>43021</v>
      </c>
      <c r="B6862" s="179">
        <v>0.83333333333333337</v>
      </c>
      <c r="C6862" t="s">
        <v>349</v>
      </c>
      <c r="D6862">
        <v>3.5</v>
      </c>
      <c r="E6862">
        <v>4.8600000000000003</v>
      </c>
      <c r="F6862">
        <v>11</v>
      </c>
      <c r="G6862">
        <v>0.97</v>
      </c>
      <c r="H6862" s="184">
        <f t="shared" ref="H6862:L6862" si="7485">H6838</f>
        <v>0.79166666666666663</v>
      </c>
      <c r="I6862" s="185">
        <f t="shared" si="7485"/>
        <v>320</v>
      </c>
      <c r="J6862" s="185">
        <f t="shared" si="7485"/>
        <v>214</v>
      </c>
      <c r="K6862" s="185">
        <f t="shared" si="7485"/>
        <v>2842</v>
      </c>
      <c r="L6862" s="185">
        <f t="shared" si="7485"/>
        <v>1426</v>
      </c>
      <c r="M6862" s="147"/>
      <c r="N6862" s="143">
        <f t="shared" si="7474"/>
        <v>1120</v>
      </c>
      <c r="O6862" s="143">
        <f t="shared" si="7470"/>
        <v>1040.04</v>
      </c>
      <c r="P6862" s="143">
        <f t="shared" si="7471"/>
        <v>31262</v>
      </c>
      <c r="Q6862" s="143">
        <f t="shared" si="7472"/>
        <v>1383.22</v>
      </c>
      <c r="R6862" s="188">
        <f t="shared" si="7475"/>
        <v>34805.26</v>
      </c>
      <c r="T6862">
        <v>54628.59</v>
      </c>
      <c r="U6862" s="190">
        <f t="shared" si="7476"/>
        <v>0.63712535871784359</v>
      </c>
    </row>
    <row r="6863" spans="1:21" x14ac:dyDescent="0.2">
      <c r="A6863" s="178">
        <v>43021</v>
      </c>
      <c r="B6863" s="179">
        <v>0.875</v>
      </c>
      <c r="C6863" t="s">
        <v>349</v>
      </c>
      <c r="D6863">
        <v>8.61</v>
      </c>
      <c r="E6863">
        <v>3.17</v>
      </c>
      <c r="F6863">
        <v>6.86</v>
      </c>
      <c r="G6863">
        <v>1</v>
      </c>
      <c r="H6863" s="184">
        <f t="shared" ref="H6863:L6863" si="7486">H6839</f>
        <v>0.83333333333333337</v>
      </c>
      <c r="I6863" s="185">
        <f t="shared" si="7486"/>
        <v>322</v>
      </c>
      <c r="J6863" s="185">
        <f t="shared" si="7486"/>
        <v>178</v>
      </c>
      <c r="K6863" s="185">
        <f t="shared" si="7486"/>
        <v>2842</v>
      </c>
      <c r="L6863" s="185">
        <f t="shared" si="7486"/>
        <v>1426</v>
      </c>
      <c r="M6863" s="147"/>
      <c r="N6863" s="143">
        <f t="shared" si="7474"/>
        <v>2772.4199999999996</v>
      </c>
      <c r="O6863" s="143">
        <f t="shared" si="7470"/>
        <v>564.26</v>
      </c>
      <c r="P6863" s="143">
        <f t="shared" si="7471"/>
        <v>19496.120000000003</v>
      </c>
      <c r="Q6863" s="143">
        <f t="shared" si="7472"/>
        <v>1426</v>
      </c>
      <c r="R6863" s="188">
        <f t="shared" si="7475"/>
        <v>24258.800000000003</v>
      </c>
      <c r="T6863">
        <v>52814.53</v>
      </c>
      <c r="U6863" s="190">
        <f t="shared" si="7476"/>
        <v>0.45932056954781203</v>
      </c>
    </row>
    <row r="6864" spans="1:21" x14ac:dyDescent="0.2">
      <c r="A6864" s="178">
        <v>43021</v>
      </c>
      <c r="B6864" s="179">
        <v>0.91666666666666663</v>
      </c>
      <c r="C6864" t="s">
        <v>349</v>
      </c>
      <c r="D6864">
        <v>10.08</v>
      </c>
      <c r="E6864">
        <v>4.82</v>
      </c>
      <c r="F6864">
        <v>5.0199999999999996</v>
      </c>
      <c r="G6864">
        <v>1</v>
      </c>
      <c r="H6864" s="184">
        <f t="shared" ref="H6864:L6864" si="7487">H6840</f>
        <v>0.875</v>
      </c>
      <c r="I6864" s="185">
        <f t="shared" si="7487"/>
        <v>337</v>
      </c>
      <c r="J6864" s="185">
        <f t="shared" si="7487"/>
        <v>173</v>
      </c>
      <c r="K6864" s="185">
        <f t="shared" si="7487"/>
        <v>2842</v>
      </c>
      <c r="L6864" s="185">
        <f t="shared" si="7487"/>
        <v>1426</v>
      </c>
      <c r="M6864" s="147"/>
      <c r="N6864" s="143">
        <f t="shared" si="7474"/>
        <v>3396.96</v>
      </c>
      <c r="O6864" s="143">
        <f t="shared" si="7470"/>
        <v>833.86</v>
      </c>
      <c r="P6864" s="143">
        <f t="shared" si="7471"/>
        <v>14266.839999999998</v>
      </c>
      <c r="Q6864" s="143">
        <f t="shared" si="7472"/>
        <v>1426</v>
      </c>
      <c r="R6864" s="188">
        <f t="shared" si="7475"/>
        <v>19923.659999999996</v>
      </c>
      <c r="T6864">
        <v>50624.22</v>
      </c>
      <c r="U6864" s="190">
        <f t="shared" si="7476"/>
        <v>0.39355984151459511</v>
      </c>
    </row>
    <row r="6865" spans="1:21" x14ac:dyDescent="0.2">
      <c r="A6865" s="178">
        <v>43021</v>
      </c>
      <c r="B6865" s="179">
        <v>0.95833333333333337</v>
      </c>
      <c r="C6865" t="s">
        <v>349</v>
      </c>
      <c r="D6865">
        <v>15</v>
      </c>
      <c r="E6865">
        <v>19</v>
      </c>
      <c r="F6865">
        <v>5.56</v>
      </c>
      <c r="G6865">
        <v>0.71</v>
      </c>
      <c r="H6865" s="184">
        <f t="shared" ref="H6865:L6865" si="7488">H6841</f>
        <v>0.91666666666666663</v>
      </c>
      <c r="I6865" s="185">
        <f t="shared" si="7488"/>
        <v>394</v>
      </c>
      <c r="J6865" s="185">
        <f t="shared" si="7488"/>
        <v>194</v>
      </c>
      <c r="K6865" s="185">
        <f t="shared" si="7488"/>
        <v>2842</v>
      </c>
      <c r="L6865" s="185">
        <f t="shared" si="7488"/>
        <v>1426</v>
      </c>
      <c r="M6865" s="147"/>
      <c r="N6865" s="143">
        <f t="shared" si="7474"/>
        <v>5910</v>
      </c>
      <c r="O6865" s="143">
        <f t="shared" si="7470"/>
        <v>3686</v>
      </c>
      <c r="P6865" s="143">
        <f t="shared" si="7471"/>
        <v>15801.519999999999</v>
      </c>
      <c r="Q6865" s="143">
        <f t="shared" si="7472"/>
        <v>1012.4599999999999</v>
      </c>
      <c r="R6865" s="188">
        <f t="shared" si="7475"/>
        <v>26409.979999999996</v>
      </c>
      <c r="T6865">
        <v>48253.59</v>
      </c>
      <c r="U6865" s="190">
        <f t="shared" si="7476"/>
        <v>0.54731637583856452</v>
      </c>
    </row>
    <row r="6866" spans="1:21" x14ac:dyDescent="0.2">
      <c r="A6866" s="178">
        <v>43021</v>
      </c>
      <c r="B6866" s="180">
        <v>1</v>
      </c>
      <c r="C6866" t="s">
        <v>349</v>
      </c>
      <c r="D6866">
        <v>15</v>
      </c>
      <c r="E6866">
        <v>13.34</v>
      </c>
      <c r="F6866">
        <v>5.18</v>
      </c>
      <c r="G6866">
        <v>0.71</v>
      </c>
      <c r="H6866" s="184">
        <f t="shared" ref="H6866:L6866" si="7489">H6842</f>
        <v>0.95833333333333337</v>
      </c>
      <c r="I6866" s="185">
        <f t="shared" si="7489"/>
        <v>389</v>
      </c>
      <c r="J6866" s="185">
        <f t="shared" si="7489"/>
        <v>265</v>
      </c>
      <c r="K6866" s="185">
        <f t="shared" si="7489"/>
        <v>2985</v>
      </c>
      <c r="L6866" s="185">
        <f t="shared" si="7489"/>
        <v>1111</v>
      </c>
      <c r="M6866" s="147"/>
      <c r="N6866" s="143">
        <f t="shared" si="7474"/>
        <v>5835</v>
      </c>
      <c r="O6866" s="143">
        <f t="shared" si="7470"/>
        <v>3535.1</v>
      </c>
      <c r="P6866" s="143">
        <f t="shared" si="7471"/>
        <v>15462.3</v>
      </c>
      <c r="Q6866" s="143">
        <f t="shared" si="7472"/>
        <v>788.81</v>
      </c>
      <c r="R6866" s="188">
        <f t="shared" si="7475"/>
        <v>25621.210000000003</v>
      </c>
      <c r="T6866">
        <v>45416.2</v>
      </c>
      <c r="U6866" s="190">
        <f t="shared" si="7476"/>
        <v>0.56414253063884701</v>
      </c>
    </row>
    <row r="6867" spans="1:21" x14ac:dyDescent="0.2">
      <c r="A6867" s="178">
        <v>43022</v>
      </c>
      <c r="B6867" s="179">
        <v>4.1666666666666664E-2</v>
      </c>
      <c r="C6867" t="s">
        <v>349</v>
      </c>
      <c r="D6867">
        <v>5.74</v>
      </c>
      <c r="E6867">
        <v>8</v>
      </c>
      <c r="F6867">
        <v>7.37</v>
      </c>
      <c r="G6867">
        <v>0.61</v>
      </c>
      <c r="H6867" s="184">
        <f t="shared" ref="H6867:L6867" si="7490">H6843</f>
        <v>1</v>
      </c>
      <c r="I6867" s="185">
        <f t="shared" si="7490"/>
        <v>362</v>
      </c>
      <c r="J6867" s="185">
        <f t="shared" si="7490"/>
        <v>243</v>
      </c>
      <c r="K6867" s="185">
        <f t="shared" si="7490"/>
        <v>2985</v>
      </c>
      <c r="L6867" s="185">
        <f t="shared" si="7490"/>
        <v>1111</v>
      </c>
      <c r="M6867" s="147"/>
      <c r="N6867" s="143">
        <f t="shared" si="7474"/>
        <v>2077.88</v>
      </c>
      <c r="O6867" s="143">
        <f t="shared" si="7470"/>
        <v>1944</v>
      </c>
      <c r="P6867" s="143">
        <f t="shared" si="7471"/>
        <v>21999.45</v>
      </c>
      <c r="Q6867" s="143">
        <f t="shared" si="7472"/>
        <v>677.71</v>
      </c>
      <c r="R6867" s="188">
        <f t="shared" si="7475"/>
        <v>26699.040000000001</v>
      </c>
      <c r="T6867">
        <v>42444.76</v>
      </c>
      <c r="U6867" s="190">
        <f t="shared" si="7476"/>
        <v>0.62903029726166437</v>
      </c>
    </row>
    <row r="6868" spans="1:21" x14ac:dyDescent="0.2">
      <c r="A6868" s="178">
        <v>43022</v>
      </c>
      <c r="B6868" s="179">
        <v>8.3333333333333329E-2</v>
      </c>
      <c r="C6868" t="s">
        <v>349</v>
      </c>
      <c r="D6868">
        <v>2.83</v>
      </c>
      <c r="E6868">
        <v>2.61</v>
      </c>
      <c r="F6868">
        <v>4.6500000000000004</v>
      </c>
      <c r="G6868">
        <v>0.5</v>
      </c>
      <c r="H6868" s="184">
        <f t="shared" ref="H6868:L6868" si="7491">H6844</f>
        <v>4.1666666666666664E-2</v>
      </c>
      <c r="I6868" s="185">
        <f t="shared" si="7491"/>
        <v>294</v>
      </c>
      <c r="J6868" s="185">
        <f t="shared" si="7491"/>
        <v>212</v>
      </c>
      <c r="K6868" s="185">
        <f t="shared" si="7491"/>
        <v>2985</v>
      </c>
      <c r="L6868" s="185">
        <f t="shared" si="7491"/>
        <v>1111</v>
      </c>
      <c r="M6868" s="147"/>
      <c r="N6868" s="143">
        <f t="shared" si="7474"/>
        <v>832.02</v>
      </c>
      <c r="O6868" s="143">
        <f t="shared" si="7470"/>
        <v>553.31999999999994</v>
      </c>
      <c r="P6868" s="143">
        <f t="shared" si="7471"/>
        <v>13880.250000000002</v>
      </c>
      <c r="Q6868" s="143">
        <f t="shared" si="7472"/>
        <v>555.5</v>
      </c>
      <c r="R6868" s="188">
        <f t="shared" si="7475"/>
        <v>15821.090000000002</v>
      </c>
      <c r="T6868">
        <v>39595.550000000003</v>
      </c>
      <c r="U6868" s="190">
        <f t="shared" si="7476"/>
        <v>0.39956737562680655</v>
      </c>
    </row>
    <row r="6869" spans="1:21" x14ac:dyDescent="0.2">
      <c r="A6869" s="178">
        <v>43022</v>
      </c>
      <c r="B6869" s="179">
        <v>0.125</v>
      </c>
      <c r="C6869" t="s">
        <v>349</v>
      </c>
      <c r="D6869">
        <v>2.61</v>
      </c>
      <c r="E6869">
        <v>2.61</v>
      </c>
      <c r="F6869">
        <v>6.5</v>
      </c>
      <c r="G6869">
        <v>10</v>
      </c>
      <c r="H6869" s="184">
        <f t="shared" ref="H6869:L6869" si="7492">H6845</f>
        <v>8.3333333333333329E-2</v>
      </c>
      <c r="I6869" s="185">
        <f t="shared" si="7492"/>
        <v>236</v>
      </c>
      <c r="J6869" s="185">
        <f t="shared" si="7492"/>
        <v>179</v>
      </c>
      <c r="K6869" s="185">
        <f t="shared" si="7492"/>
        <v>2985</v>
      </c>
      <c r="L6869" s="185">
        <f t="shared" si="7492"/>
        <v>1111</v>
      </c>
      <c r="M6869" s="147"/>
      <c r="N6869" s="143">
        <f t="shared" si="7474"/>
        <v>615.95999999999992</v>
      </c>
      <c r="O6869" s="143">
        <f t="shared" si="7470"/>
        <v>467.19</v>
      </c>
      <c r="P6869" s="143">
        <f t="shared" si="7471"/>
        <v>19402.5</v>
      </c>
      <c r="Q6869" s="143">
        <f t="shared" si="7472"/>
        <v>11110</v>
      </c>
      <c r="R6869" s="188">
        <f t="shared" si="7475"/>
        <v>31595.65</v>
      </c>
      <c r="T6869">
        <v>37438.46</v>
      </c>
      <c r="U6869" s="190">
        <f t="shared" si="7476"/>
        <v>0.84393562128356781</v>
      </c>
    </row>
    <row r="6870" spans="1:21" x14ac:dyDescent="0.2">
      <c r="A6870" s="178">
        <v>43022</v>
      </c>
      <c r="B6870" s="179">
        <v>0.16666666666666666</v>
      </c>
      <c r="C6870" t="s">
        <v>349</v>
      </c>
      <c r="D6870">
        <v>2.2200000000000002</v>
      </c>
      <c r="E6870">
        <v>2.11</v>
      </c>
      <c r="F6870">
        <v>6.5</v>
      </c>
      <c r="G6870">
        <v>10</v>
      </c>
      <c r="H6870" s="184">
        <f t="shared" ref="H6870:L6870" si="7493">H6846</f>
        <v>0.125</v>
      </c>
      <c r="I6870" s="185">
        <f t="shared" si="7493"/>
        <v>201</v>
      </c>
      <c r="J6870" s="185">
        <f t="shared" si="7493"/>
        <v>205</v>
      </c>
      <c r="K6870" s="185">
        <f t="shared" si="7493"/>
        <v>2985</v>
      </c>
      <c r="L6870" s="185">
        <f t="shared" si="7493"/>
        <v>1717</v>
      </c>
      <c r="M6870" s="147"/>
      <c r="N6870" s="143">
        <f t="shared" si="7474"/>
        <v>446.22</v>
      </c>
      <c r="O6870" s="143">
        <f t="shared" si="7470"/>
        <v>432.54999999999995</v>
      </c>
      <c r="P6870" s="143">
        <f t="shared" si="7471"/>
        <v>19402.5</v>
      </c>
      <c r="Q6870" s="143">
        <f t="shared" si="7472"/>
        <v>17170</v>
      </c>
      <c r="R6870" s="188">
        <f t="shared" si="7475"/>
        <v>37451.270000000004</v>
      </c>
      <c r="T6870">
        <v>35920.910000000003</v>
      </c>
      <c r="U6870" s="190">
        <f t="shared" si="7476"/>
        <v>1.0426035977373624</v>
      </c>
    </row>
    <row r="6871" spans="1:21" x14ac:dyDescent="0.2">
      <c r="A6871" s="178">
        <v>43022</v>
      </c>
      <c r="B6871" s="179">
        <v>0.20833333333333334</v>
      </c>
      <c r="C6871" t="s">
        <v>349</v>
      </c>
      <c r="D6871">
        <v>2.11</v>
      </c>
      <c r="E6871">
        <v>2.61</v>
      </c>
      <c r="F6871">
        <v>6.5</v>
      </c>
      <c r="G6871">
        <v>5</v>
      </c>
      <c r="H6871" s="184">
        <f t="shared" ref="H6871:L6871" si="7494">H6847</f>
        <v>0.16666666666666666</v>
      </c>
      <c r="I6871" s="185">
        <f t="shared" si="7494"/>
        <v>185</v>
      </c>
      <c r="J6871" s="185">
        <f t="shared" si="7494"/>
        <v>205</v>
      </c>
      <c r="K6871" s="185">
        <f t="shared" si="7494"/>
        <v>2985</v>
      </c>
      <c r="L6871" s="185">
        <f t="shared" si="7494"/>
        <v>1717</v>
      </c>
      <c r="M6871" s="147"/>
      <c r="N6871" s="143">
        <f t="shared" si="7474"/>
        <v>390.34999999999997</v>
      </c>
      <c r="O6871" s="143">
        <f t="shared" si="7470"/>
        <v>535.04999999999995</v>
      </c>
      <c r="P6871" s="143">
        <f t="shared" si="7471"/>
        <v>19402.5</v>
      </c>
      <c r="Q6871" s="143">
        <f t="shared" si="7472"/>
        <v>8585</v>
      </c>
      <c r="R6871" s="188">
        <f t="shared" si="7475"/>
        <v>28912.9</v>
      </c>
      <c r="T6871">
        <v>34910.19</v>
      </c>
      <c r="U6871" s="190">
        <f t="shared" si="7476"/>
        <v>0.82820803897085638</v>
      </c>
    </row>
    <row r="6872" spans="1:21" x14ac:dyDescent="0.2">
      <c r="A6872" s="178">
        <v>43022</v>
      </c>
      <c r="B6872" s="179">
        <v>0.25</v>
      </c>
      <c r="C6872" t="s">
        <v>349</v>
      </c>
      <c r="D6872">
        <v>12.35</v>
      </c>
      <c r="E6872">
        <v>20</v>
      </c>
      <c r="F6872">
        <v>6.5</v>
      </c>
      <c r="G6872">
        <v>5</v>
      </c>
      <c r="H6872" s="184">
        <f t="shared" ref="H6872:L6872" si="7495">H6848</f>
        <v>0.20833333333333334</v>
      </c>
      <c r="I6872" s="185">
        <f t="shared" si="7495"/>
        <v>207</v>
      </c>
      <c r="J6872" s="185">
        <f t="shared" si="7495"/>
        <v>283</v>
      </c>
      <c r="K6872" s="185">
        <f t="shared" si="7495"/>
        <v>2985</v>
      </c>
      <c r="L6872" s="185">
        <f t="shared" si="7495"/>
        <v>1717</v>
      </c>
      <c r="M6872" s="147"/>
      <c r="N6872" s="143">
        <f t="shared" si="7474"/>
        <v>2556.4499999999998</v>
      </c>
      <c r="O6872" s="143">
        <f t="shared" si="7470"/>
        <v>5660</v>
      </c>
      <c r="P6872" s="143">
        <f t="shared" si="7471"/>
        <v>19402.5</v>
      </c>
      <c r="Q6872" s="143">
        <f t="shared" si="7472"/>
        <v>8585</v>
      </c>
      <c r="R6872" s="188">
        <f t="shared" si="7475"/>
        <v>36203.949999999997</v>
      </c>
      <c r="T6872">
        <v>34376.42</v>
      </c>
      <c r="U6872" s="190">
        <f t="shared" si="7476"/>
        <v>1.0531623130040881</v>
      </c>
    </row>
    <row r="6873" spans="1:21" x14ac:dyDescent="0.2">
      <c r="A6873" s="178">
        <v>43022</v>
      </c>
      <c r="B6873" s="179">
        <v>0.29166666666666669</v>
      </c>
      <c r="C6873" t="s">
        <v>349</v>
      </c>
      <c r="D6873">
        <v>10.66</v>
      </c>
      <c r="E6873">
        <v>62</v>
      </c>
      <c r="F6873">
        <v>7.61</v>
      </c>
      <c r="G6873">
        <v>10</v>
      </c>
      <c r="H6873" s="184">
        <f t="shared" ref="H6873:L6873" si="7496">H6849</f>
        <v>0.25</v>
      </c>
      <c r="I6873" s="185">
        <f t="shared" si="7496"/>
        <v>327</v>
      </c>
      <c r="J6873" s="185">
        <f t="shared" si="7496"/>
        <v>438</v>
      </c>
      <c r="K6873" s="185">
        <f t="shared" si="7496"/>
        <v>2985</v>
      </c>
      <c r="L6873" s="185">
        <f t="shared" si="7496"/>
        <v>1717</v>
      </c>
      <c r="M6873" s="147"/>
      <c r="N6873" s="143">
        <f t="shared" si="7474"/>
        <v>3485.82</v>
      </c>
      <c r="O6873" s="143">
        <f t="shared" si="7470"/>
        <v>27156</v>
      </c>
      <c r="P6873" s="143">
        <f t="shared" si="7471"/>
        <v>22715.850000000002</v>
      </c>
      <c r="Q6873" s="143">
        <f t="shared" si="7472"/>
        <v>17170</v>
      </c>
      <c r="R6873" s="188">
        <f t="shared" si="7475"/>
        <v>70527.67</v>
      </c>
      <c r="T6873">
        <v>34557.269999999997</v>
      </c>
      <c r="U6873" s="190">
        <f t="shared" si="7476"/>
        <v>2.0408924084570339</v>
      </c>
    </row>
    <row r="6874" spans="1:21" x14ac:dyDescent="0.2">
      <c r="A6874" s="178">
        <v>43022</v>
      </c>
      <c r="B6874" s="179">
        <v>0.33333333333333331</v>
      </c>
      <c r="C6874" t="s">
        <v>349</v>
      </c>
      <c r="D6874">
        <v>7.58</v>
      </c>
      <c r="E6874">
        <v>8</v>
      </c>
      <c r="F6874">
        <v>7.61</v>
      </c>
      <c r="G6874">
        <v>7.4</v>
      </c>
      <c r="H6874" s="184">
        <f t="shared" ref="H6874:L6874" si="7497">H6850</f>
        <v>0.29166666666666669</v>
      </c>
      <c r="I6874" s="185">
        <f t="shared" si="7497"/>
        <v>249</v>
      </c>
      <c r="J6874" s="185">
        <f t="shared" si="7497"/>
        <v>556</v>
      </c>
      <c r="K6874" s="185">
        <f t="shared" si="7497"/>
        <v>2872</v>
      </c>
      <c r="L6874" s="185">
        <f t="shared" si="7497"/>
        <v>2219</v>
      </c>
      <c r="M6874" s="147"/>
      <c r="N6874" s="143">
        <f t="shared" si="7474"/>
        <v>1887.42</v>
      </c>
      <c r="O6874" s="143">
        <f t="shared" si="7470"/>
        <v>4448</v>
      </c>
      <c r="P6874" s="143">
        <f t="shared" si="7471"/>
        <v>21855.920000000002</v>
      </c>
      <c r="Q6874" s="143">
        <f t="shared" si="7472"/>
        <v>16420.600000000002</v>
      </c>
      <c r="R6874" s="188">
        <f t="shared" si="7475"/>
        <v>44611.94</v>
      </c>
      <c r="T6874">
        <v>35434.54</v>
      </c>
      <c r="U6874" s="190">
        <f t="shared" si="7476"/>
        <v>1.2589958836773385</v>
      </c>
    </row>
    <row r="6875" spans="1:21" x14ac:dyDescent="0.2">
      <c r="A6875" s="178">
        <v>43022</v>
      </c>
      <c r="B6875" s="179">
        <v>0.375</v>
      </c>
      <c r="C6875" t="s">
        <v>349</v>
      </c>
      <c r="D6875">
        <v>3.5</v>
      </c>
      <c r="E6875">
        <v>6.83</v>
      </c>
      <c r="F6875">
        <v>6</v>
      </c>
      <c r="G6875">
        <v>5.79</v>
      </c>
      <c r="H6875" s="184">
        <f t="shared" ref="H6875:L6875" si="7498">H6851</f>
        <v>0.33333333333333331</v>
      </c>
      <c r="I6875" s="185">
        <f t="shared" si="7498"/>
        <v>256</v>
      </c>
      <c r="J6875" s="185">
        <f t="shared" si="7498"/>
        <v>306</v>
      </c>
      <c r="K6875" s="185">
        <f t="shared" si="7498"/>
        <v>2872</v>
      </c>
      <c r="L6875" s="185">
        <f t="shared" si="7498"/>
        <v>2219</v>
      </c>
      <c r="M6875" s="147"/>
      <c r="N6875" s="143">
        <f t="shared" si="7474"/>
        <v>896</v>
      </c>
      <c r="O6875" s="143">
        <f t="shared" si="7470"/>
        <v>2089.98</v>
      </c>
      <c r="P6875" s="143">
        <f t="shared" si="7471"/>
        <v>17232</v>
      </c>
      <c r="Q6875" s="143">
        <f t="shared" si="7472"/>
        <v>12848.01</v>
      </c>
      <c r="R6875" s="188">
        <f t="shared" si="7475"/>
        <v>33065.99</v>
      </c>
      <c r="T6875">
        <v>36326.39</v>
      </c>
      <c r="U6875" s="190">
        <f t="shared" si="7476"/>
        <v>0.91024706831589919</v>
      </c>
    </row>
    <row r="6876" spans="1:21" x14ac:dyDescent="0.2">
      <c r="A6876" s="178">
        <v>43022</v>
      </c>
      <c r="B6876" s="179">
        <v>0.41666666666666669</v>
      </c>
      <c r="C6876" t="s">
        <v>349</v>
      </c>
      <c r="D6876">
        <v>15.98</v>
      </c>
      <c r="E6876">
        <v>12</v>
      </c>
      <c r="F6876">
        <v>7.81</v>
      </c>
      <c r="G6876">
        <v>5</v>
      </c>
      <c r="H6876" s="184">
        <f t="shared" ref="H6876:L6876" si="7499">H6852</f>
        <v>0.375</v>
      </c>
      <c r="I6876" s="185">
        <f t="shared" si="7499"/>
        <v>156</v>
      </c>
      <c r="J6876" s="185">
        <f t="shared" si="7499"/>
        <v>343</v>
      </c>
      <c r="K6876" s="185">
        <f t="shared" si="7499"/>
        <v>2872</v>
      </c>
      <c r="L6876" s="185">
        <f t="shared" si="7499"/>
        <v>2219</v>
      </c>
      <c r="M6876" s="147"/>
      <c r="N6876" s="143">
        <f t="shared" si="7474"/>
        <v>2492.88</v>
      </c>
      <c r="O6876" s="143">
        <f t="shared" si="7470"/>
        <v>4116</v>
      </c>
      <c r="P6876" s="143">
        <f t="shared" si="7471"/>
        <v>22430.32</v>
      </c>
      <c r="Q6876" s="143">
        <f t="shared" si="7472"/>
        <v>11095</v>
      </c>
      <c r="R6876" s="188">
        <f t="shared" si="7475"/>
        <v>40134.199999999997</v>
      </c>
      <c r="T6876">
        <v>38046.980000000003</v>
      </c>
      <c r="U6876" s="190">
        <f t="shared" si="7476"/>
        <v>1.0548590190338365</v>
      </c>
    </row>
    <row r="6877" spans="1:21" x14ac:dyDescent="0.2">
      <c r="A6877" s="178">
        <v>43022</v>
      </c>
      <c r="B6877" s="179">
        <v>0.45833333333333331</v>
      </c>
      <c r="C6877" t="s">
        <v>349</v>
      </c>
      <c r="D6877">
        <v>3.11</v>
      </c>
      <c r="E6877">
        <v>7.94</v>
      </c>
      <c r="F6877">
        <v>8.11</v>
      </c>
      <c r="G6877">
        <v>5</v>
      </c>
      <c r="H6877" s="184">
        <f t="shared" ref="H6877:L6877" si="7500">H6853</f>
        <v>0.41666666666666669</v>
      </c>
      <c r="I6877" s="185">
        <f t="shared" si="7500"/>
        <v>196</v>
      </c>
      <c r="J6877" s="185">
        <f t="shared" si="7500"/>
        <v>315</v>
      </c>
      <c r="K6877" s="185">
        <f t="shared" si="7500"/>
        <v>2872</v>
      </c>
      <c r="L6877" s="185">
        <f t="shared" si="7500"/>
        <v>2219</v>
      </c>
      <c r="M6877" s="147"/>
      <c r="N6877" s="143">
        <f t="shared" si="7474"/>
        <v>609.55999999999995</v>
      </c>
      <c r="O6877" s="143">
        <f t="shared" si="7470"/>
        <v>2501.1</v>
      </c>
      <c r="P6877" s="143">
        <f t="shared" si="7471"/>
        <v>23291.919999999998</v>
      </c>
      <c r="Q6877" s="143">
        <f t="shared" si="7472"/>
        <v>11095</v>
      </c>
      <c r="R6877" s="188">
        <f t="shared" si="7475"/>
        <v>37497.58</v>
      </c>
      <c r="T6877">
        <v>41408.019999999997</v>
      </c>
      <c r="U6877" s="190">
        <f t="shared" si="7476"/>
        <v>0.90556322181065418</v>
      </c>
    </row>
    <row r="6878" spans="1:21" x14ac:dyDescent="0.2">
      <c r="A6878" s="178">
        <v>43022</v>
      </c>
      <c r="B6878" s="179">
        <v>0.5</v>
      </c>
      <c r="C6878" t="s">
        <v>349</v>
      </c>
      <c r="D6878">
        <v>2.61</v>
      </c>
      <c r="E6878">
        <v>8.6</v>
      </c>
      <c r="F6878">
        <v>8.6</v>
      </c>
      <c r="G6878">
        <v>8.39</v>
      </c>
      <c r="H6878" s="184">
        <f t="shared" ref="H6878:L6878" si="7501">H6854</f>
        <v>0.45833333333333331</v>
      </c>
      <c r="I6878" s="185">
        <f t="shared" si="7501"/>
        <v>226</v>
      </c>
      <c r="J6878" s="185">
        <f t="shared" si="7501"/>
        <v>326</v>
      </c>
      <c r="K6878" s="185">
        <f t="shared" si="7501"/>
        <v>2842</v>
      </c>
      <c r="L6878" s="185">
        <f t="shared" si="7501"/>
        <v>1635</v>
      </c>
      <c r="M6878" s="147"/>
      <c r="N6878" s="143">
        <f t="shared" si="7474"/>
        <v>589.86</v>
      </c>
      <c r="O6878" s="143">
        <f t="shared" si="7470"/>
        <v>2803.6</v>
      </c>
      <c r="P6878" s="143">
        <f t="shared" si="7471"/>
        <v>24441.200000000001</v>
      </c>
      <c r="Q6878" s="143">
        <f t="shared" si="7472"/>
        <v>13717.650000000001</v>
      </c>
      <c r="R6878" s="188">
        <f t="shared" si="7475"/>
        <v>41552.31</v>
      </c>
      <c r="T6878">
        <v>44895.34</v>
      </c>
      <c r="U6878" s="190">
        <f t="shared" si="7476"/>
        <v>0.92553726066001507</v>
      </c>
    </row>
    <row r="6879" spans="1:21" x14ac:dyDescent="0.2">
      <c r="A6879" s="178">
        <v>43022</v>
      </c>
      <c r="B6879" s="179">
        <v>0.54166666666666663</v>
      </c>
      <c r="C6879" t="s">
        <v>349</v>
      </c>
      <c r="D6879">
        <v>1.64</v>
      </c>
      <c r="E6879">
        <v>7.11</v>
      </c>
      <c r="F6879">
        <v>7.31</v>
      </c>
      <c r="G6879">
        <v>7.1</v>
      </c>
      <c r="H6879" s="184">
        <f t="shared" ref="H6879:L6879" si="7502">H6855</f>
        <v>0.5</v>
      </c>
      <c r="I6879" s="185">
        <f t="shared" si="7502"/>
        <v>222</v>
      </c>
      <c r="J6879" s="185">
        <f t="shared" si="7502"/>
        <v>319</v>
      </c>
      <c r="K6879" s="185">
        <f t="shared" si="7502"/>
        <v>2842</v>
      </c>
      <c r="L6879" s="185">
        <f t="shared" si="7502"/>
        <v>1635</v>
      </c>
      <c r="M6879" s="147"/>
      <c r="N6879" s="143">
        <f t="shared" si="7474"/>
        <v>364.08</v>
      </c>
      <c r="O6879" s="143">
        <f t="shared" si="7470"/>
        <v>2268.09</v>
      </c>
      <c r="P6879" s="143">
        <f t="shared" si="7471"/>
        <v>20775.02</v>
      </c>
      <c r="Q6879" s="143">
        <f t="shared" si="7472"/>
        <v>11608.5</v>
      </c>
      <c r="R6879" s="188">
        <f t="shared" si="7475"/>
        <v>35015.69</v>
      </c>
      <c r="T6879">
        <v>48181.26</v>
      </c>
      <c r="U6879" s="190">
        <f t="shared" si="7476"/>
        <v>0.72674915516945804</v>
      </c>
    </row>
    <row r="6880" spans="1:21" x14ac:dyDescent="0.2">
      <c r="A6880" s="178">
        <v>43022</v>
      </c>
      <c r="B6880" s="179">
        <v>0.58333333333333337</v>
      </c>
      <c r="C6880" t="s">
        <v>349</v>
      </c>
      <c r="D6880">
        <v>1.01</v>
      </c>
      <c r="E6880">
        <v>9.0299999999999994</v>
      </c>
      <c r="F6880">
        <v>10.210000000000001</v>
      </c>
      <c r="G6880">
        <v>10</v>
      </c>
      <c r="H6880" s="184">
        <f t="shared" ref="H6880:L6880" si="7503">H6856</f>
        <v>0.54166666666666663</v>
      </c>
      <c r="I6880" s="185">
        <f t="shared" si="7503"/>
        <v>195</v>
      </c>
      <c r="J6880" s="185">
        <f t="shared" si="7503"/>
        <v>299</v>
      </c>
      <c r="K6880" s="185">
        <f t="shared" si="7503"/>
        <v>2842</v>
      </c>
      <c r="L6880" s="185">
        <f t="shared" si="7503"/>
        <v>1635</v>
      </c>
      <c r="M6880" s="147"/>
      <c r="N6880" s="143">
        <f t="shared" si="7474"/>
        <v>196.95</v>
      </c>
      <c r="O6880" s="143">
        <f t="shared" si="7470"/>
        <v>2699.97</v>
      </c>
      <c r="P6880" s="143">
        <f t="shared" si="7471"/>
        <v>29016.820000000003</v>
      </c>
      <c r="Q6880" s="143">
        <f t="shared" si="7472"/>
        <v>16350</v>
      </c>
      <c r="R6880" s="188">
        <f t="shared" si="7475"/>
        <v>48263.740000000005</v>
      </c>
      <c r="T6880">
        <v>50854.97</v>
      </c>
      <c r="U6880" s="190">
        <f t="shared" si="7476"/>
        <v>0.94904667134795284</v>
      </c>
    </row>
    <row r="6881" spans="1:21" x14ac:dyDescent="0.2">
      <c r="A6881" s="178">
        <v>43022</v>
      </c>
      <c r="B6881" s="179">
        <v>0.625</v>
      </c>
      <c r="C6881" t="s">
        <v>349</v>
      </c>
      <c r="D6881">
        <v>2</v>
      </c>
      <c r="E6881">
        <v>18.66</v>
      </c>
      <c r="F6881">
        <v>23.83</v>
      </c>
      <c r="G6881">
        <v>5.94</v>
      </c>
      <c r="H6881" s="184">
        <f t="shared" ref="H6881:L6881" si="7504">H6857</f>
        <v>0.58333333333333337</v>
      </c>
      <c r="I6881" s="185">
        <f t="shared" si="7504"/>
        <v>205</v>
      </c>
      <c r="J6881" s="185">
        <f t="shared" si="7504"/>
        <v>237</v>
      </c>
      <c r="K6881" s="185">
        <f t="shared" si="7504"/>
        <v>2842</v>
      </c>
      <c r="L6881" s="185">
        <f t="shared" si="7504"/>
        <v>1635</v>
      </c>
      <c r="M6881" s="147"/>
      <c r="N6881" s="143">
        <f t="shared" si="7474"/>
        <v>410</v>
      </c>
      <c r="O6881" s="143">
        <f t="shared" si="7470"/>
        <v>4422.42</v>
      </c>
      <c r="P6881" s="143">
        <f t="shared" si="7471"/>
        <v>67724.86</v>
      </c>
      <c r="Q6881" s="143">
        <f t="shared" si="7472"/>
        <v>9711.9000000000015</v>
      </c>
      <c r="R6881" s="188">
        <f t="shared" si="7475"/>
        <v>82269.179999999993</v>
      </c>
      <c r="T6881">
        <v>53214.61</v>
      </c>
      <c r="U6881" s="190">
        <f t="shared" si="7476"/>
        <v>1.5459885922305923</v>
      </c>
    </row>
    <row r="6882" spans="1:21" x14ac:dyDescent="0.2">
      <c r="A6882" s="178">
        <v>43022</v>
      </c>
      <c r="B6882" s="179">
        <v>0.66666666666666663</v>
      </c>
      <c r="C6882" t="s">
        <v>349</v>
      </c>
      <c r="D6882">
        <v>2.11</v>
      </c>
      <c r="E6882">
        <v>37.78</v>
      </c>
      <c r="F6882">
        <v>46.51</v>
      </c>
      <c r="G6882">
        <v>10</v>
      </c>
      <c r="H6882" s="184">
        <f t="shared" ref="H6882:L6882" si="7505">H6858</f>
        <v>0.625</v>
      </c>
      <c r="I6882" s="185">
        <f t="shared" si="7505"/>
        <v>212</v>
      </c>
      <c r="J6882" s="185">
        <f t="shared" si="7505"/>
        <v>213</v>
      </c>
      <c r="K6882" s="185">
        <f t="shared" si="7505"/>
        <v>2842</v>
      </c>
      <c r="L6882" s="185">
        <f t="shared" si="7505"/>
        <v>1380</v>
      </c>
      <c r="M6882" s="147"/>
      <c r="N6882" s="143">
        <f t="shared" si="7474"/>
        <v>447.32</v>
      </c>
      <c r="O6882" s="143">
        <f t="shared" si="7470"/>
        <v>8047.14</v>
      </c>
      <c r="P6882" s="143">
        <f t="shared" si="7471"/>
        <v>132181.41999999998</v>
      </c>
      <c r="Q6882" s="143">
        <f t="shared" si="7472"/>
        <v>13800</v>
      </c>
      <c r="R6882" s="188">
        <f t="shared" si="7475"/>
        <v>154475.87999999998</v>
      </c>
      <c r="T6882">
        <v>54943.51</v>
      </c>
      <c r="U6882" s="190">
        <f t="shared" si="7476"/>
        <v>2.8115400708837126</v>
      </c>
    </row>
    <row r="6883" spans="1:21" x14ac:dyDescent="0.2">
      <c r="A6883" s="178">
        <v>43022</v>
      </c>
      <c r="B6883" s="179">
        <v>0.70833333333333337</v>
      </c>
      <c r="C6883" t="s">
        <v>349</v>
      </c>
      <c r="D6883">
        <v>2.31</v>
      </c>
      <c r="E6883">
        <v>23.72</v>
      </c>
      <c r="F6883">
        <v>29.45</v>
      </c>
      <c r="G6883">
        <v>10</v>
      </c>
      <c r="H6883" s="184">
        <f t="shared" ref="H6883:L6883" si="7506">H6859</f>
        <v>0.66666666666666663</v>
      </c>
      <c r="I6883" s="185">
        <f t="shared" si="7506"/>
        <v>191</v>
      </c>
      <c r="J6883" s="185">
        <f t="shared" si="7506"/>
        <v>237</v>
      </c>
      <c r="K6883" s="185">
        <f t="shared" si="7506"/>
        <v>2842</v>
      </c>
      <c r="L6883" s="185">
        <f t="shared" si="7506"/>
        <v>1380</v>
      </c>
      <c r="M6883" s="147"/>
      <c r="N6883" s="143">
        <f t="shared" si="7474"/>
        <v>441.21000000000004</v>
      </c>
      <c r="O6883" s="143">
        <f t="shared" si="7470"/>
        <v>5621.6399999999994</v>
      </c>
      <c r="P6883" s="143">
        <f t="shared" si="7471"/>
        <v>83696.899999999994</v>
      </c>
      <c r="Q6883" s="143">
        <f t="shared" si="7472"/>
        <v>13800</v>
      </c>
      <c r="R6883" s="188">
        <f t="shared" si="7475"/>
        <v>103559.75</v>
      </c>
      <c r="T6883">
        <v>56159.89</v>
      </c>
      <c r="U6883" s="190">
        <f t="shared" si="7476"/>
        <v>1.8440162543053413</v>
      </c>
    </row>
    <row r="6884" spans="1:21" x14ac:dyDescent="0.2">
      <c r="A6884" s="178">
        <v>43022</v>
      </c>
      <c r="B6884" s="179">
        <v>0.75</v>
      </c>
      <c r="C6884" t="s">
        <v>349</v>
      </c>
      <c r="D6884">
        <v>2.06</v>
      </c>
      <c r="E6884">
        <v>12.34</v>
      </c>
      <c r="F6884">
        <v>18.95</v>
      </c>
      <c r="G6884">
        <v>10</v>
      </c>
      <c r="H6884" s="184">
        <f t="shared" ref="H6884:L6884" si="7507">H6860</f>
        <v>0.70833333333333337</v>
      </c>
      <c r="I6884" s="185">
        <f t="shared" si="7507"/>
        <v>218</v>
      </c>
      <c r="J6884" s="185">
        <f t="shared" si="7507"/>
        <v>258</v>
      </c>
      <c r="K6884" s="185">
        <f t="shared" si="7507"/>
        <v>2842</v>
      </c>
      <c r="L6884" s="185">
        <f t="shared" si="7507"/>
        <v>1380</v>
      </c>
      <c r="M6884" s="147"/>
      <c r="N6884" s="143">
        <f t="shared" si="7474"/>
        <v>449.08</v>
      </c>
      <c r="O6884" s="143">
        <f t="shared" si="7470"/>
        <v>3183.72</v>
      </c>
      <c r="P6884" s="143">
        <f t="shared" si="7471"/>
        <v>53855.9</v>
      </c>
      <c r="Q6884" s="143">
        <f t="shared" si="7472"/>
        <v>13800</v>
      </c>
      <c r="R6884" s="188">
        <f t="shared" si="7475"/>
        <v>71288.700000000012</v>
      </c>
      <c r="T6884">
        <v>56475.75</v>
      </c>
      <c r="U6884" s="190">
        <f t="shared" si="7476"/>
        <v>1.2622886814252137</v>
      </c>
    </row>
    <row r="6885" spans="1:21" x14ac:dyDescent="0.2">
      <c r="A6885" s="178">
        <v>43022</v>
      </c>
      <c r="B6885" s="179">
        <v>0.79166666666666663</v>
      </c>
      <c r="C6885" t="s">
        <v>349</v>
      </c>
      <c r="D6885">
        <v>2.61</v>
      </c>
      <c r="E6885">
        <v>8.11</v>
      </c>
      <c r="F6885">
        <v>10</v>
      </c>
      <c r="G6885">
        <v>2.0299999999999998</v>
      </c>
      <c r="H6885" s="184">
        <f t="shared" ref="H6885:L6885" si="7508">H6861</f>
        <v>0.75</v>
      </c>
      <c r="I6885" s="185">
        <f t="shared" si="7508"/>
        <v>240</v>
      </c>
      <c r="J6885" s="185">
        <f t="shared" si="7508"/>
        <v>365</v>
      </c>
      <c r="K6885" s="185">
        <f t="shared" si="7508"/>
        <v>2842</v>
      </c>
      <c r="L6885" s="185">
        <f t="shared" si="7508"/>
        <v>1380</v>
      </c>
      <c r="M6885" s="147"/>
      <c r="N6885" s="143">
        <f t="shared" si="7474"/>
        <v>626.4</v>
      </c>
      <c r="O6885" s="143">
        <f t="shared" si="7470"/>
        <v>2960.1499999999996</v>
      </c>
      <c r="P6885" s="143">
        <f t="shared" si="7471"/>
        <v>28420</v>
      </c>
      <c r="Q6885" s="143">
        <f t="shared" si="7472"/>
        <v>2801.3999999999996</v>
      </c>
      <c r="R6885" s="188">
        <f t="shared" si="7475"/>
        <v>34807.949999999997</v>
      </c>
      <c r="T6885">
        <v>55438.52</v>
      </c>
      <c r="U6885" s="190">
        <f t="shared" si="7476"/>
        <v>0.62786578718190889</v>
      </c>
    </row>
    <row r="6886" spans="1:21" x14ac:dyDescent="0.2">
      <c r="A6886" s="178">
        <v>43022</v>
      </c>
      <c r="B6886" s="179">
        <v>0.83333333333333337</v>
      </c>
      <c r="C6886" t="s">
        <v>349</v>
      </c>
      <c r="D6886">
        <v>3.5</v>
      </c>
      <c r="E6886">
        <v>6.71</v>
      </c>
      <c r="F6886">
        <v>8.48</v>
      </c>
      <c r="G6886">
        <v>1</v>
      </c>
      <c r="H6886" s="184">
        <f t="shared" ref="H6886:L6886" si="7509">H6862</f>
        <v>0.79166666666666663</v>
      </c>
      <c r="I6886" s="185">
        <f t="shared" si="7509"/>
        <v>320</v>
      </c>
      <c r="J6886" s="185">
        <f t="shared" si="7509"/>
        <v>214</v>
      </c>
      <c r="K6886" s="185">
        <f t="shared" si="7509"/>
        <v>2842</v>
      </c>
      <c r="L6886" s="185">
        <f t="shared" si="7509"/>
        <v>1426</v>
      </c>
      <c r="M6886" s="147"/>
      <c r="N6886" s="143">
        <f t="shared" si="7474"/>
        <v>1120</v>
      </c>
      <c r="O6886" s="143">
        <f t="shared" si="7470"/>
        <v>1435.94</v>
      </c>
      <c r="P6886" s="143">
        <f t="shared" si="7471"/>
        <v>24100.16</v>
      </c>
      <c r="Q6886" s="143">
        <f t="shared" si="7472"/>
        <v>1426</v>
      </c>
      <c r="R6886" s="188">
        <f t="shared" si="7475"/>
        <v>28082.1</v>
      </c>
      <c r="T6886">
        <v>53079.64</v>
      </c>
      <c r="U6886" s="190">
        <f t="shared" si="7476"/>
        <v>0.52905596194699134</v>
      </c>
    </row>
    <row r="6887" spans="1:21" x14ac:dyDescent="0.2">
      <c r="A6887" s="178">
        <v>43022</v>
      </c>
      <c r="B6887" s="179">
        <v>0.875</v>
      </c>
      <c r="C6887" t="s">
        <v>349</v>
      </c>
      <c r="D6887">
        <v>8.61</v>
      </c>
      <c r="E6887">
        <v>3.11</v>
      </c>
      <c r="F6887">
        <v>5.23</v>
      </c>
      <c r="G6887">
        <v>1</v>
      </c>
      <c r="H6887" s="184">
        <f t="shared" ref="H6887:L6887" si="7510">H6863</f>
        <v>0.83333333333333337</v>
      </c>
      <c r="I6887" s="185">
        <f t="shared" si="7510"/>
        <v>322</v>
      </c>
      <c r="J6887" s="185">
        <f t="shared" si="7510"/>
        <v>178</v>
      </c>
      <c r="K6887" s="185">
        <f t="shared" si="7510"/>
        <v>2842</v>
      </c>
      <c r="L6887" s="185">
        <f t="shared" si="7510"/>
        <v>1426</v>
      </c>
      <c r="M6887" s="147"/>
      <c r="N6887" s="143">
        <f t="shared" si="7474"/>
        <v>2772.4199999999996</v>
      </c>
      <c r="O6887" s="143">
        <f t="shared" si="7470"/>
        <v>553.57999999999993</v>
      </c>
      <c r="P6887" s="143">
        <f t="shared" si="7471"/>
        <v>14863.660000000002</v>
      </c>
      <c r="Q6887" s="143">
        <f t="shared" si="7472"/>
        <v>1426</v>
      </c>
      <c r="R6887" s="188">
        <f t="shared" si="7475"/>
        <v>19615.66</v>
      </c>
      <c r="T6887">
        <v>51738.37</v>
      </c>
      <c r="U6887" s="190">
        <f t="shared" si="7476"/>
        <v>0.37913177396195508</v>
      </c>
    </row>
    <row r="6888" spans="1:21" x14ac:dyDescent="0.2">
      <c r="A6888" s="178">
        <v>43022</v>
      </c>
      <c r="B6888" s="179">
        <v>0.91666666666666663</v>
      </c>
      <c r="C6888" t="s">
        <v>349</v>
      </c>
      <c r="D6888">
        <v>9.25</v>
      </c>
      <c r="E6888">
        <v>6.8</v>
      </c>
      <c r="F6888">
        <v>7</v>
      </c>
      <c r="G6888">
        <v>1.1100000000000001</v>
      </c>
      <c r="H6888" s="184">
        <f t="shared" ref="H6888:L6888" si="7511">H6864</f>
        <v>0.875</v>
      </c>
      <c r="I6888" s="185">
        <f t="shared" si="7511"/>
        <v>337</v>
      </c>
      <c r="J6888" s="185">
        <f t="shared" si="7511"/>
        <v>173</v>
      </c>
      <c r="K6888" s="185">
        <f t="shared" si="7511"/>
        <v>2842</v>
      </c>
      <c r="L6888" s="185">
        <f t="shared" si="7511"/>
        <v>1426</v>
      </c>
      <c r="M6888" s="147"/>
      <c r="N6888" s="143">
        <f t="shared" si="7474"/>
        <v>3117.25</v>
      </c>
      <c r="O6888" s="143">
        <f t="shared" si="7470"/>
        <v>1176.3999999999999</v>
      </c>
      <c r="P6888" s="143">
        <f t="shared" si="7471"/>
        <v>19894</v>
      </c>
      <c r="Q6888" s="143">
        <f t="shared" si="7472"/>
        <v>1582.8600000000001</v>
      </c>
      <c r="R6888" s="188">
        <f t="shared" si="7475"/>
        <v>25770.510000000002</v>
      </c>
      <c r="T6888">
        <v>49867.78</v>
      </c>
      <c r="U6888" s="190">
        <f t="shared" si="7476"/>
        <v>0.51677676447598031</v>
      </c>
    </row>
    <row r="6889" spans="1:21" x14ac:dyDescent="0.2">
      <c r="A6889" s="178">
        <v>43022</v>
      </c>
      <c r="B6889" s="179">
        <v>0.95833333333333337</v>
      </c>
      <c r="C6889" t="s">
        <v>349</v>
      </c>
      <c r="D6889">
        <v>12</v>
      </c>
      <c r="E6889">
        <v>24</v>
      </c>
      <c r="F6889">
        <v>7</v>
      </c>
      <c r="G6889">
        <v>0.71</v>
      </c>
      <c r="H6889" s="184">
        <f t="shared" ref="H6889:L6889" si="7512">H6865</f>
        <v>0.91666666666666663</v>
      </c>
      <c r="I6889" s="185">
        <f t="shared" si="7512"/>
        <v>394</v>
      </c>
      <c r="J6889" s="185">
        <f t="shared" si="7512"/>
        <v>194</v>
      </c>
      <c r="K6889" s="185">
        <f t="shared" si="7512"/>
        <v>2842</v>
      </c>
      <c r="L6889" s="185">
        <f t="shared" si="7512"/>
        <v>1426</v>
      </c>
      <c r="M6889" s="147"/>
      <c r="N6889" s="143">
        <f t="shared" si="7474"/>
        <v>4728</v>
      </c>
      <c r="O6889" s="143">
        <f t="shared" si="7470"/>
        <v>4656</v>
      </c>
      <c r="P6889" s="143">
        <f t="shared" si="7471"/>
        <v>19894</v>
      </c>
      <c r="Q6889" s="143">
        <f t="shared" si="7472"/>
        <v>1012.4599999999999</v>
      </c>
      <c r="R6889" s="188">
        <f t="shared" si="7475"/>
        <v>30290.46</v>
      </c>
      <c r="T6889">
        <v>47631.35</v>
      </c>
      <c r="U6889" s="190">
        <f t="shared" si="7476"/>
        <v>0.63593536609816859</v>
      </c>
    </row>
    <row r="6890" spans="1:21" x14ac:dyDescent="0.2">
      <c r="A6890" s="178">
        <v>43022</v>
      </c>
      <c r="B6890" s="180">
        <v>1</v>
      </c>
      <c r="C6890" t="s">
        <v>349</v>
      </c>
      <c r="D6890">
        <v>12</v>
      </c>
      <c r="E6890">
        <v>13.52</v>
      </c>
      <c r="F6890">
        <v>7</v>
      </c>
      <c r="G6890">
        <v>0.71</v>
      </c>
      <c r="H6890" s="184">
        <f t="shared" ref="H6890:L6890" si="7513">H6866</f>
        <v>0.95833333333333337</v>
      </c>
      <c r="I6890" s="185">
        <f t="shared" si="7513"/>
        <v>389</v>
      </c>
      <c r="J6890" s="185">
        <f t="shared" si="7513"/>
        <v>265</v>
      </c>
      <c r="K6890" s="185">
        <f t="shared" si="7513"/>
        <v>2985</v>
      </c>
      <c r="L6890" s="185">
        <f t="shared" si="7513"/>
        <v>1111</v>
      </c>
      <c r="M6890" s="147"/>
      <c r="N6890" s="143">
        <f t="shared" si="7474"/>
        <v>4668</v>
      </c>
      <c r="O6890" s="143">
        <f t="shared" si="7470"/>
        <v>3582.7999999999997</v>
      </c>
      <c r="P6890" s="143">
        <f t="shared" si="7471"/>
        <v>20895</v>
      </c>
      <c r="Q6890" s="143">
        <f t="shared" si="7472"/>
        <v>788.81</v>
      </c>
      <c r="R6890" s="188">
        <f t="shared" si="7475"/>
        <v>29934.61</v>
      </c>
      <c r="T6890">
        <v>44924.08</v>
      </c>
      <c r="U6890" s="190">
        <f t="shared" si="7476"/>
        <v>0.66633774136276136</v>
      </c>
    </row>
    <row r="6891" spans="1:21" x14ac:dyDescent="0.2">
      <c r="A6891" s="178">
        <v>43023</v>
      </c>
      <c r="B6891" s="179">
        <v>4.1666666666666664E-2</v>
      </c>
      <c r="C6891" t="s">
        <v>349</v>
      </c>
      <c r="D6891">
        <v>9.06</v>
      </c>
      <c r="E6891">
        <v>6.3</v>
      </c>
      <c r="F6891">
        <v>6.5</v>
      </c>
      <c r="G6891">
        <v>0.61</v>
      </c>
      <c r="H6891" s="184">
        <f t="shared" ref="H6891:L6891" si="7514">H6867</f>
        <v>1</v>
      </c>
      <c r="I6891" s="185">
        <f t="shared" si="7514"/>
        <v>362</v>
      </c>
      <c r="J6891" s="185">
        <f t="shared" si="7514"/>
        <v>243</v>
      </c>
      <c r="K6891" s="185">
        <f t="shared" si="7514"/>
        <v>2985</v>
      </c>
      <c r="L6891" s="185">
        <f t="shared" si="7514"/>
        <v>1111</v>
      </c>
      <c r="M6891" s="147"/>
      <c r="N6891" s="143">
        <f t="shared" si="7474"/>
        <v>3279.7200000000003</v>
      </c>
      <c r="O6891" s="143">
        <f t="shared" si="7470"/>
        <v>1530.8999999999999</v>
      </c>
      <c r="P6891" s="143">
        <f t="shared" si="7471"/>
        <v>19402.5</v>
      </c>
      <c r="Q6891" s="143">
        <f t="shared" si="7472"/>
        <v>677.71</v>
      </c>
      <c r="R6891" s="188">
        <f t="shared" si="7475"/>
        <v>24890.829999999998</v>
      </c>
      <c r="T6891">
        <v>42033.78</v>
      </c>
      <c r="U6891" s="190">
        <f t="shared" si="7476"/>
        <v>0.59216254165102444</v>
      </c>
    </row>
    <row r="6892" spans="1:21" x14ac:dyDescent="0.2">
      <c r="A6892" s="178">
        <v>43023</v>
      </c>
      <c r="B6892" s="179">
        <v>8.3333333333333329E-2</v>
      </c>
      <c r="C6892" t="s">
        <v>349</v>
      </c>
      <c r="D6892">
        <v>3.5</v>
      </c>
      <c r="E6892">
        <v>2.11</v>
      </c>
      <c r="F6892">
        <v>4.6500000000000004</v>
      </c>
      <c r="G6892">
        <v>0.61</v>
      </c>
      <c r="H6892" s="184">
        <f t="shared" ref="H6892:L6892" si="7515">H6868</f>
        <v>4.1666666666666664E-2</v>
      </c>
      <c r="I6892" s="185">
        <f t="shared" si="7515"/>
        <v>294</v>
      </c>
      <c r="J6892" s="185">
        <f t="shared" si="7515"/>
        <v>212</v>
      </c>
      <c r="K6892" s="185">
        <f t="shared" si="7515"/>
        <v>2985</v>
      </c>
      <c r="L6892" s="185">
        <f t="shared" si="7515"/>
        <v>1111</v>
      </c>
      <c r="M6892" s="147"/>
      <c r="N6892" s="143">
        <f t="shared" si="7474"/>
        <v>1029</v>
      </c>
      <c r="O6892" s="143">
        <f t="shared" si="7470"/>
        <v>447.32</v>
      </c>
      <c r="P6892" s="143">
        <f t="shared" si="7471"/>
        <v>13880.250000000002</v>
      </c>
      <c r="Q6892" s="143">
        <f t="shared" si="7472"/>
        <v>677.71</v>
      </c>
      <c r="R6892" s="188">
        <f t="shared" si="7475"/>
        <v>16034.280000000002</v>
      </c>
      <c r="T6892">
        <v>39366.36</v>
      </c>
      <c r="U6892" s="190">
        <f t="shared" si="7476"/>
        <v>0.40730918479635919</v>
      </c>
    </row>
    <row r="6893" spans="1:21" x14ac:dyDescent="0.2">
      <c r="A6893" s="178">
        <v>43023</v>
      </c>
      <c r="B6893" s="179">
        <v>0.125</v>
      </c>
      <c r="C6893" t="s">
        <v>349</v>
      </c>
      <c r="D6893">
        <v>3.11</v>
      </c>
      <c r="E6893">
        <v>1</v>
      </c>
      <c r="F6893">
        <v>5.53</v>
      </c>
      <c r="G6893">
        <v>5</v>
      </c>
      <c r="H6893" s="184">
        <f t="shared" ref="H6893:L6893" si="7516">H6869</f>
        <v>8.3333333333333329E-2</v>
      </c>
      <c r="I6893" s="185">
        <f t="shared" si="7516"/>
        <v>236</v>
      </c>
      <c r="J6893" s="185">
        <f t="shared" si="7516"/>
        <v>179</v>
      </c>
      <c r="K6893" s="185">
        <f t="shared" si="7516"/>
        <v>2985</v>
      </c>
      <c r="L6893" s="185">
        <f t="shared" si="7516"/>
        <v>1111</v>
      </c>
      <c r="M6893" s="147"/>
      <c r="N6893" s="143">
        <f t="shared" si="7474"/>
        <v>733.95999999999992</v>
      </c>
      <c r="O6893" s="143">
        <f t="shared" si="7470"/>
        <v>179</v>
      </c>
      <c r="P6893" s="143">
        <f t="shared" si="7471"/>
        <v>16507.05</v>
      </c>
      <c r="Q6893" s="143">
        <f t="shared" si="7472"/>
        <v>5555</v>
      </c>
      <c r="R6893" s="188">
        <f t="shared" si="7475"/>
        <v>22975.01</v>
      </c>
      <c r="T6893">
        <v>37244.22</v>
      </c>
      <c r="U6893" s="190">
        <f t="shared" si="7476"/>
        <v>0.6168745109979481</v>
      </c>
    </row>
    <row r="6894" spans="1:21" x14ac:dyDescent="0.2">
      <c r="A6894" s="178">
        <v>43023</v>
      </c>
      <c r="B6894" s="179">
        <v>0.16666666666666666</v>
      </c>
      <c r="C6894" t="s">
        <v>349</v>
      </c>
      <c r="D6894">
        <v>4.49</v>
      </c>
      <c r="E6894">
        <v>1</v>
      </c>
      <c r="F6894">
        <v>5.21</v>
      </c>
      <c r="G6894">
        <v>5</v>
      </c>
      <c r="H6894" s="184">
        <f t="shared" ref="H6894:L6894" si="7517">H6870</f>
        <v>0.125</v>
      </c>
      <c r="I6894" s="185">
        <f t="shared" si="7517"/>
        <v>201</v>
      </c>
      <c r="J6894" s="185">
        <f t="shared" si="7517"/>
        <v>205</v>
      </c>
      <c r="K6894" s="185">
        <f t="shared" si="7517"/>
        <v>2985</v>
      </c>
      <c r="L6894" s="185">
        <f t="shared" si="7517"/>
        <v>1717</v>
      </c>
      <c r="M6894" s="147"/>
      <c r="N6894" s="143">
        <f t="shared" si="7474"/>
        <v>902.49</v>
      </c>
      <c r="O6894" s="143">
        <f t="shared" si="7470"/>
        <v>205</v>
      </c>
      <c r="P6894" s="143">
        <f t="shared" si="7471"/>
        <v>15551.85</v>
      </c>
      <c r="Q6894" s="143">
        <f t="shared" si="7472"/>
        <v>8585</v>
      </c>
      <c r="R6894" s="188">
        <f t="shared" si="7475"/>
        <v>25244.34</v>
      </c>
      <c r="T6894">
        <v>35606.15</v>
      </c>
      <c r="U6894" s="190">
        <f t="shared" si="7476"/>
        <v>0.70898819445517136</v>
      </c>
    </row>
    <row r="6895" spans="1:21" x14ac:dyDescent="0.2">
      <c r="A6895" s="178">
        <v>43023</v>
      </c>
      <c r="B6895" s="179">
        <v>0.20833333333333334</v>
      </c>
      <c r="C6895" t="s">
        <v>349</v>
      </c>
      <c r="D6895">
        <v>8.11</v>
      </c>
      <c r="E6895">
        <v>2.61</v>
      </c>
      <c r="F6895">
        <v>4.6500000000000004</v>
      </c>
      <c r="G6895">
        <v>3.65</v>
      </c>
      <c r="H6895" s="184">
        <f t="shared" ref="H6895:L6895" si="7518">H6871</f>
        <v>0.16666666666666666</v>
      </c>
      <c r="I6895" s="185">
        <f t="shared" si="7518"/>
        <v>185</v>
      </c>
      <c r="J6895" s="185">
        <f t="shared" si="7518"/>
        <v>205</v>
      </c>
      <c r="K6895" s="185">
        <f t="shared" si="7518"/>
        <v>2985</v>
      </c>
      <c r="L6895" s="185">
        <f t="shared" si="7518"/>
        <v>1717</v>
      </c>
      <c r="M6895" s="147"/>
      <c r="N6895" s="143">
        <f t="shared" si="7474"/>
        <v>1500.35</v>
      </c>
      <c r="O6895" s="143">
        <f t="shared" si="7470"/>
        <v>535.04999999999995</v>
      </c>
      <c r="P6895" s="143">
        <f t="shared" si="7471"/>
        <v>13880.250000000002</v>
      </c>
      <c r="Q6895" s="143">
        <f t="shared" si="7472"/>
        <v>6267.05</v>
      </c>
      <c r="R6895" s="188">
        <f t="shared" si="7475"/>
        <v>22182.7</v>
      </c>
      <c r="T6895">
        <v>34534.61</v>
      </c>
      <c r="U6895" s="190">
        <f t="shared" si="7476"/>
        <v>0.64233243114660921</v>
      </c>
    </row>
    <row r="6896" spans="1:21" x14ac:dyDescent="0.2">
      <c r="A6896" s="178">
        <v>43023</v>
      </c>
      <c r="B6896" s="179">
        <v>0.25</v>
      </c>
      <c r="C6896" t="s">
        <v>349</v>
      </c>
      <c r="D6896">
        <v>50</v>
      </c>
      <c r="E6896">
        <v>22</v>
      </c>
      <c r="F6896">
        <v>7.61</v>
      </c>
      <c r="G6896">
        <v>3.91</v>
      </c>
      <c r="H6896" s="184">
        <f t="shared" ref="H6896:L6896" si="7519">H6872</f>
        <v>0.20833333333333334</v>
      </c>
      <c r="I6896" s="185">
        <f t="shared" si="7519"/>
        <v>207</v>
      </c>
      <c r="J6896" s="185">
        <f t="shared" si="7519"/>
        <v>283</v>
      </c>
      <c r="K6896" s="185">
        <f t="shared" si="7519"/>
        <v>2985</v>
      </c>
      <c r="L6896" s="185">
        <f t="shared" si="7519"/>
        <v>1717</v>
      </c>
      <c r="M6896" s="147"/>
      <c r="N6896" s="143">
        <f t="shared" si="7474"/>
        <v>10350</v>
      </c>
      <c r="O6896" s="143">
        <f t="shared" si="7470"/>
        <v>6226</v>
      </c>
      <c r="P6896" s="143">
        <f t="shared" si="7471"/>
        <v>22715.850000000002</v>
      </c>
      <c r="Q6896" s="143">
        <f t="shared" si="7472"/>
        <v>6713.47</v>
      </c>
      <c r="R6896" s="188">
        <f t="shared" si="7475"/>
        <v>46005.320000000007</v>
      </c>
      <c r="T6896">
        <v>33784.04</v>
      </c>
      <c r="U6896" s="190">
        <f t="shared" si="7476"/>
        <v>1.3617471445096563</v>
      </c>
    </row>
    <row r="6897" spans="1:21" x14ac:dyDescent="0.2">
      <c r="A6897" s="178">
        <v>43023</v>
      </c>
      <c r="B6897" s="179">
        <v>0.29166666666666669</v>
      </c>
      <c r="C6897" t="s">
        <v>349</v>
      </c>
      <c r="D6897">
        <v>30.21</v>
      </c>
      <c r="E6897">
        <v>900</v>
      </c>
      <c r="F6897">
        <v>8</v>
      </c>
      <c r="G6897">
        <v>7.79</v>
      </c>
      <c r="H6897" s="184">
        <f t="shared" ref="H6897:L6897" si="7520">H6873</f>
        <v>0.25</v>
      </c>
      <c r="I6897" s="185">
        <f t="shared" si="7520"/>
        <v>327</v>
      </c>
      <c r="J6897" s="185">
        <f t="shared" si="7520"/>
        <v>438</v>
      </c>
      <c r="K6897" s="185">
        <f t="shared" si="7520"/>
        <v>2985</v>
      </c>
      <c r="L6897" s="185">
        <f t="shared" si="7520"/>
        <v>1717</v>
      </c>
      <c r="M6897" s="147"/>
      <c r="N6897" s="143">
        <f t="shared" si="7474"/>
        <v>9878.67</v>
      </c>
      <c r="O6897" s="143">
        <f t="shared" si="7470"/>
        <v>394200</v>
      </c>
      <c r="P6897" s="143">
        <f t="shared" si="7471"/>
        <v>23880</v>
      </c>
      <c r="Q6897" s="143">
        <f t="shared" si="7472"/>
        <v>13375.43</v>
      </c>
      <c r="R6897" s="188">
        <f t="shared" si="7475"/>
        <v>441334.1</v>
      </c>
      <c r="T6897">
        <v>33266.76</v>
      </c>
      <c r="U6897" s="190">
        <f t="shared" si="7476"/>
        <v>13.266518891530163</v>
      </c>
    </row>
    <row r="6898" spans="1:21" x14ac:dyDescent="0.2">
      <c r="A6898" s="178">
        <v>43023</v>
      </c>
      <c r="B6898" s="179">
        <v>0.33333333333333331</v>
      </c>
      <c r="C6898" t="s">
        <v>349</v>
      </c>
      <c r="D6898">
        <v>13.67</v>
      </c>
      <c r="E6898">
        <v>7.61</v>
      </c>
      <c r="F6898">
        <v>7.61</v>
      </c>
      <c r="G6898">
        <v>7.4</v>
      </c>
      <c r="H6898" s="184">
        <f t="shared" ref="H6898:L6898" si="7521">H6874</f>
        <v>0.29166666666666669</v>
      </c>
      <c r="I6898" s="185">
        <f t="shared" si="7521"/>
        <v>249</v>
      </c>
      <c r="J6898" s="185">
        <f t="shared" si="7521"/>
        <v>556</v>
      </c>
      <c r="K6898" s="185">
        <f t="shared" si="7521"/>
        <v>2872</v>
      </c>
      <c r="L6898" s="185">
        <f t="shared" si="7521"/>
        <v>2219</v>
      </c>
      <c r="M6898" s="147"/>
      <c r="N6898" s="143">
        <f t="shared" si="7474"/>
        <v>3403.83</v>
      </c>
      <c r="O6898" s="143">
        <f t="shared" si="7470"/>
        <v>4231.16</v>
      </c>
      <c r="P6898" s="143">
        <f t="shared" si="7471"/>
        <v>21855.920000000002</v>
      </c>
      <c r="Q6898" s="143">
        <f t="shared" si="7472"/>
        <v>16420.600000000002</v>
      </c>
      <c r="R6898" s="188">
        <f t="shared" si="7475"/>
        <v>45911.510000000009</v>
      </c>
      <c r="T6898">
        <v>33040.86</v>
      </c>
      <c r="U6898" s="190">
        <f t="shared" si="7476"/>
        <v>1.3895373788696785</v>
      </c>
    </row>
    <row r="6899" spans="1:21" x14ac:dyDescent="0.2">
      <c r="A6899" s="178">
        <v>43023</v>
      </c>
      <c r="B6899" s="179">
        <v>0.375</v>
      </c>
      <c r="C6899" t="s">
        <v>349</v>
      </c>
      <c r="D6899">
        <v>9.36</v>
      </c>
      <c r="E6899">
        <v>8</v>
      </c>
      <c r="F6899">
        <v>7.61</v>
      </c>
      <c r="G6899">
        <v>7.4</v>
      </c>
      <c r="H6899" s="184">
        <f t="shared" ref="H6899:L6899" si="7522">H6875</f>
        <v>0.33333333333333331</v>
      </c>
      <c r="I6899" s="185">
        <f t="shared" si="7522"/>
        <v>256</v>
      </c>
      <c r="J6899" s="185">
        <f t="shared" si="7522"/>
        <v>306</v>
      </c>
      <c r="K6899" s="185">
        <f t="shared" si="7522"/>
        <v>2872</v>
      </c>
      <c r="L6899" s="185">
        <f t="shared" si="7522"/>
        <v>2219</v>
      </c>
      <c r="M6899" s="147"/>
      <c r="N6899" s="143">
        <f t="shared" si="7474"/>
        <v>2396.16</v>
      </c>
      <c r="O6899" s="143">
        <f t="shared" si="7470"/>
        <v>2448</v>
      </c>
      <c r="P6899" s="143">
        <f t="shared" si="7471"/>
        <v>21855.920000000002</v>
      </c>
      <c r="Q6899" s="143">
        <f t="shared" si="7472"/>
        <v>16420.600000000002</v>
      </c>
      <c r="R6899" s="188">
        <f t="shared" si="7475"/>
        <v>43120.680000000008</v>
      </c>
      <c r="T6899">
        <v>33363.9</v>
      </c>
      <c r="U6899" s="190">
        <f t="shared" si="7476"/>
        <v>1.2924352368877741</v>
      </c>
    </row>
    <row r="6900" spans="1:21" x14ac:dyDescent="0.2">
      <c r="A6900" s="178">
        <v>43023</v>
      </c>
      <c r="B6900" s="179">
        <v>0.41666666666666669</v>
      </c>
      <c r="C6900" t="s">
        <v>349</v>
      </c>
      <c r="D6900">
        <v>26.81</v>
      </c>
      <c r="E6900">
        <v>12</v>
      </c>
      <c r="F6900">
        <v>10</v>
      </c>
      <c r="G6900">
        <v>10</v>
      </c>
      <c r="H6900" s="184">
        <f t="shared" ref="H6900:L6900" si="7523">H6876</f>
        <v>0.375</v>
      </c>
      <c r="I6900" s="185">
        <f t="shared" si="7523"/>
        <v>156</v>
      </c>
      <c r="J6900" s="185">
        <f t="shared" si="7523"/>
        <v>343</v>
      </c>
      <c r="K6900" s="185">
        <f t="shared" si="7523"/>
        <v>2872</v>
      </c>
      <c r="L6900" s="185">
        <f t="shared" si="7523"/>
        <v>2219</v>
      </c>
      <c r="M6900" s="147"/>
      <c r="N6900" s="143">
        <f t="shared" si="7474"/>
        <v>4182.3599999999997</v>
      </c>
      <c r="O6900" s="143">
        <f t="shared" si="7470"/>
        <v>4116</v>
      </c>
      <c r="P6900" s="143">
        <f t="shared" si="7471"/>
        <v>28720</v>
      </c>
      <c r="Q6900" s="143">
        <f t="shared" si="7472"/>
        <v>22190</v>
      </c>
      <c r="R6900" s="188">
        <f t="shared" si="7475"/>
        <v>59208.36</v>
      </c>
      <c r="T6900">
        <v>34598.04</v>
      </c>
      <c r="U6900" s="190">
        <f t="shared" si="7476"/>
        <v>1.7113212193523102</v>
      </c>
    </row>
    <row r="6901" spans="1:21" x14ac:dyDescent="0.2">
      <c r="A6901" s="178">
        <v>43023</v>
      </c>
      <c r="B6901" s="179">
        <v>0.45833333333333331</v>
      </c>
      <c r="C6901" t="s">
        <v>349</v>
      </c>
      <c r="D6901">
        <v>6.85</v>
      </c>
      <c r="E6901">
        <v>8</v>
      </c>
      <c r="F6901">
        <v>8.1999999999999993</v>
      </c>
      <c r="G6901">
        <v>6</v>
      </c>
      <c r="H6901" s="184">
        <f t="shared" ref="H6901:L6901" si="7524">H6877</f>
        <v>0.41666666666666669</v>
      </c>
      <c r="I6901" s="185">
        <f t="shared" si="7524"/>
        <v>196</v>
      </c>
      <c r="J6901" s="185">
        <f t="shared" si="7524"/>
        <v>315</v>
      </c>
      <c r="K6901" s="185">
        <f t="shared" si="7524"/>
        <v>2872</v>
      </c>
      <c r="L6901" s="185">
        <f t="shared" si="7524"/>
        <v>2219</v>
      </c>
      <c r="M6901" s="147"/>
      <c r="N6901" s="143">
        <f t="shared" si="7474"/>
        <v>1342.6</v>
      </c>
      <c r="O6901" s="143">
        <f t="shared" si="7470"/>
        <v>2520</v>
      </c>
      <c r="P6901" s="143">
        <f t="shared" si="7471"/>
        <v>23550.399999999998</v>
      </c>
      <c r="Q6901" s="143">
        <f t="shared" si="7472"/>
        <v>13314</v>
      </c>
      <c r="R6901" s="188">
        <f t="shared" si="7475"/>
        <v>40727</v>
      </c>
      <c r="T6901">
        <v>36738.33</v>
      </c>
      <c r="U6901" s="190">
        <f t="shared" si="7476"/>
        <v>1.1085697145188689</v>
      </c>
    </row>
    <row r="6902" spans="1:21" x14ac:dyDescent="0.2">
      <c r="A6902" s="178">
        <v>43023</v>
      </c>
      <c r="B6902" s="179">
        <v>0.5</v>
      </c>
      <c r="C6902" t="s">
        <v>349</v>
      </c>
      <c r="D6902">
        <v>7.57</v>
      </c>
      <c r="E6902">
        <v>9.0299999999999994</v>
      </c>
      <c r="F6902">
        <v>9.23</v>
      </c>
      <c r="G6902">
        <v>9.02</v>
      </c>
      <c r="H6902" s="184">
        <f t="shared" ref="H6902:L6902" si="7525">H6878</f>
        <v>0.45833333333333331</v>
      </c>
      <c r="I6902" s="185">
        <f t="shared" si="7525"/>
        <v>226</v>
      </c>
      <c r="J6902" s="185">
        <f t="shared" si="7525"/>
        <v>326</v>
      </c>
      <c r="K6902" s="185">
        <f t="shared" si="7525"/>
        <v>2842</v>
      </c>
      <c r="L6902" s="185">
        <f t="shared" si="7525"/>
        <v>1635</v>
      </c>
      <c r="M6902" s="147"/>
      <c r="N6902" s="143">
        <f t="shared" si="7474"/>
        <v>1710.8200000000002</v>
      </c>
      <c r="O6902" s="143">
        <f t="shared" si="7470"/>
        <v>2943.7799999999997</v>
      </c>
      <c r="P6902" s="143">
        <f t="shared" si="7471"/>
        <v>26231.66</v>
      </c>
      <c r="Q6902" s="143">
        <f t="shared" si="7472"/>
        <v>14747.699999999999</v>
      </c>
      <c r="R6902" s="188">
        <f t="shared" si="7475"/>
        <v>45633.96</v>
      </c>
      <c r="T6902">
        <v>38681.83</v>
      </c>
      <c r="U6902" s="190">
        <f t="shared" si="7476"/>
        <v>1.1797259850425896</v>
      </c>
    </row>
    <row r="6903" spans="1:21" x14ac:dyDescent="0.2">
      <c r="A6903" s="178">
        <v>43023</v>
      </c>
      <c r="B6903" s="179">
        <v>0.54166666666666663</v>
      </c>
      <c r="C6903" t="s">
        <v>349</v>
      </c>
      <c r="D6903">
        <v>3.5</v>
      </c>
      <c r="E6903">
        <v>10.5</v>
      </c>
      <c r="F6903">
        <v>10.71</v>
      </c>
      <c r="G6903">
        <v>10.5</v>
      </c>
      <c r="H6903" s="184">
        <f t="shared" ref="H6903:L6903" si="7526">H6879</f>
        <v>0.5</v>
      </c>
      <c r="I6903" s="185">
        <f t="shared" si="7526"/>
        <v>222</v>
      </c>
      <c r="J6903" s="185">
        <f t="shared" si="7526"/>
        <v>319</v>
      </c>
      <c r="K6903" s="185">
        <f t="shared" si="7526"/>
        <v>2842</v>
      </c>
      <c r="L6903" s="185">
        <f t="shared" si="7526"/>
        <v>1635</v>
      </c>
      <c r="M6903" s="147"/>
      <c r="N6903" s="143">
        <f t="shared" si="7474"/>
        <v>777</v>
      </c>
      <c r="O6903" s="143">
        <f t="shared" si="7470"/>
        <v>3349.5</v>
      </c>
      <c r="P6903" s="143">
        <f t="shared" si="7471"/>
        <v>30437.820000000003</v>
      </c>
      <c r="Q6903" s="143">
        <f t="shared" si="7472"/>
        <v>17167.5</v>
      </c>
      <c r="R6903" s="188">
        <f t="shared" si="7475"/>
        <v>51731.820000000007</v>
      </c>
      <c r="T6903">
        <v>40521.919999999998</v>
      </c>
      <c r="U6903" s="190">
        <f t="shared" si="7476"/>
        <v>1.2766379283113931</v>
      </c>
    </row>
    <row r="6904" spans="1:21" x14ac:dyDescent="0.2">
      <c r="A6904" s="178">
        <v>43023</v>
      </c>
      <c r="B6904" s="179">
        <v>0.58333333333333337</v>
      </c>
      <c r="C6904" t="s">
        <v>349</v>
      </c>
      <c r="D6904">
        <v>3.5</v>
      </c>
      <c r="E6904">
        <v>13.22</v>
      </c>
      <c r="F6904">
        <v>13.85</v>
      </c>
      <c r="G6904">
        <v>13.64</v>
      </c>
      <c r="H6904" s="184">
        <f t="shared" ref="H6904:L6904" si="7527">H6880</f>
        <v>0.54166666666666663</v>
      </c>
      <c r="I6904" s="185">
        <f t="shared" si="7527"/>
        <v>195</v>
      </c>
      <c r="J6904" s="185">
        <f t="shared" si="7527"/>
        <v>299</v>
      </c>
      <c r="K6904" s="185">
        <f t="shared" si="7527"/>
        <v>2842</v>
      </c>
      <c r="L6904" s="185">
        <f t="shared" si="7527"/>
        <v>1635</v>
      </c>
      <c r="M6904" s="147"/>
      <c r="N6904" s="143">
        <f t="shared" si="7474"/>
        <v>682.5</v>
      </c>
      <c r="O6904" s="143">
        <f t="shared" si="7470"/>
        <v>3952.78</v>
      </c>
      <c r="P6904" s="143">
        <f t="shared" si="7471"/>
        <v>39361.699999999997</v>
      </c>
      <c r="Q6904" s="143">
        <f t="shared" si="7472"/>
        <v>22301.4</v>
      </c>
      <c r="R6904" s="188">
        <f t="shared" si="7475"/>
        <v>66298.38</v>
      </c>
      <c r="T6904">
        <v>42049.89</v>
      </c>
      <c r="U6904" s="190">
        <f t="shared" si="7476"/>
        <v>1.5766600102877797</v>
      </c>
    </row>
    <row r="6905" spans="1:21" x14ac:dyDescent="0.2">
      <c r="A6905" s="178">
        <v>43023</v>
      </c>
      <c r="B6905" s="179">
        <v>0.625</v>
      </c>
      <c r="C6905" t="s">
        <v>349</v>
      </c>
      <c r="D6905">
        <v>2</v>
      </c>
      <c r="E6905">
        <v>17.82</v>
      </c>
      <c r="F6905">
        <v>18.84</v>
      </c>
      <c r="G6905">
        <v>4.42</v>
      </c>
      <c r="H6905" s="184">
        <f t="shared" ref="H6905:L6905" si="7528">H6881</f>
        <v>0.58333333333333337</v>
      </c>
      <c r="I6905" s="185">
        <f t="shared" si="7528"/>
        <v>205</v>
      </c>
      <c r="J6905" s="185">
        <f t="shared" si="7528"/>
        <v>237</v>
      </c>
      <c r="K6905" s="185">
        <f t="shared" si="7528"/>
        <v>2842</v>
      </c>
      <c r="L6905" s="185">
        <f t="shared" si="7528"/>
        <v>1635</v>
      </c>
      <c r="M6905" s="147"/>
      <c r="N6905" s="143">
        <f t="shared" si="7474"/>
        <v>410</v>
      </c>
      <c r="O6905" s="143">
        <f t="shared" si="7470"/>
        <v>4223.34</v>
      </c>
      <c r="P6905" s="143">
        <f t="shared" si="7471"/>
        <v>53543.28</v>
      </c>
      <c r="Q6905" s="143">
        <f t="shared" si="7472"/>
        <v>7226.7</v>
      </c>
      <c r="R6905" s="188">
        <f t="shared" si="7475"/>
        <v>65403.319999999992</v>
      </c>
      <c r="T6905">
        <v>43273.82</v>
      </c>
      <c r="U6905" s="190">
        <f t="shared" si="7476"/>
        <v>1.5113830949058806</v>
      </c>
    </row>
    <row r="6906" spans="1:21" x14ac:dyDescent="0.2">
      <c r="A6906" s="178">
        <v>43023</v>
      </c>
      <c r="B6906" s="179">
        <v>0.66666666666666663</v>
      </c>
      <c r="C6906" t="s">
        <v>349</v>
      </c>
      <c r="D6906">
        <v>2</v>
      </c>
      <c r="E6906">
        <v>16.22</v>
      </c>
      <c r="F6906">
        <v>22.04</v>
      </c>
      <c r="G6906">
        <v>5.54</v>
      </c>
      <c r="H6906" s="184">
        <f t="shared" ref="H6906:L6906" si="7529">H6882</f>
        <v>0.625</v>
      </c>
      <c r="I6906" s="185">
        <f t="shared" si="7529"/>
        <v>212</v>
      </c>
      <c r="J6906" s="185">
        <f t="shared" si="7529"/>
        <v>213</v>
      </c>
      <c r="K6906" s="185">
        <f t="shared" si="7529"/>
        <v>2842</v>
      </c>
      <c r="L6906" s="185">
        <f t="shared" si="7529"/>
        <v>1380</v>
      </c>
      <c r="M6906" s="147"/>
      <c r="N6906" s="143">
        <f t="shared" si="7474"/>
        <v>424</v>
      </c>
      <c r="O6906" s="143">
        <f t="shared" si="7470"/>
        <v>3454.8599999999997</v>
      </c>
      <c r="P6906" s="143">
        <f t="shared" si="7471"/>
        <v>62637.68</v>
      </c>
      <c r="Q6906" s="143">
        <f t="shared" si="7472"/>
        <v>7645.2</v>
      </c>
      <c r="R6906" s="188">
        <f t="shared" si="7475"/>
        <v>74161.739999999991</v>
      </c>
      <c r="T6906">
        <v>44274.54</v>
      </c>
      <c r="U6906" s="190">
        <f t="shared" si="7476"/>
        <v>1.675042586552</v>
      </c>
    </row>
    <row r="6907" spans="1:21" x14ac:dyDescent="0.2">
      <c r="A6907" s="178">
        <v>43023</v>
      </c>
      <c r="B6907" s="179">
        <v>0.70833333333333337</v>
      </c>
      <c r="C6907" t="s">
        <v>349</v>
      </c>
      <c r="D6907">
        <v>1</v>
      </c>
      <c r="E6907">
        <v>4.42</v>
      </c>
      <c r="F6907">
        <v>15.54</v>
      </c>
      <c r="G6907">
        <v>4.42</v>
      </c>
      <c r="H6907" s="184">
        <f t="shared" ref="H6907:L6907" si="7530">H6883</f>
        <v>0.66666666666666663</v>
      </c>
      <c r="I6907" s="185">
        <f t="shared" si="7530"/>
        <v>191</v>
      </c>
      <c r="J6907" s="185">
        <f t="shared" si="7530"/>
        <v>237</v>
      </c>
      <c r="K6907" s="185">
        <f t="shared" si="7530"/>
        <v>2842</v>
      </c>
      <c r="L6907" s="185">
        <f t="shared" si="7530"/>
        <v>1380</v>
      </c>
      <c r="M6907" s="147"/>
      <c r="N6907" s="143">
        <f t="shared" si="7474"/>
        <v>191</v>
      </c>
      <c r="O6907" s="143">
        <f t="shared" si="7470"/>
        <v>1047.54</v>
      </c>
      <c r="P6907" s="143">
        <f t="shared" si="7471"/>
        <v>44164.68</v>
      </c>
      <c r="Q6907" s="143">
        <f t="shared" si="7472"/>
        <v>6099.5999999999995</v>
      </c>
      <c r="R6907" s="188">
        <f t="shared" si="7475"/>
        <v>51502.82</v>
      </c>
      <c r="T6907">
        <v>44704.59</v>
      </c>
      <c r="U6907" s="190">
        <f t="shared" si="7476"/>
        <v>1.1520700670781234</v>
      </c>
    </row>
    <row r="6908" spans="1:21" x14ac:dyDescent="0.2">
      <c r="A6908" s="178">
        <v>43023</v>
      </c>
      <c r="B6908" s="179">
        <v>0.75</v>
      </c>
      <c r="C6908" t="s">
        <v>349</v>
      </c>
      <c r="D6908">
        <v>2</v>
      </c>
      <c r="E6908">
        <v>5.55</v>
      </c>
      <c r="F6908">
        <v>10.55</v>
      </c>
      <c r="G6908">
        <v>4.42</v>
      </c>
      <c r="H6908" s="184">
        <f t="shared" ref="H6908:L6908" si="7531">H6884</f>
        <v>0.70833333333333337</v>
      </c>
      <c r="I6908" s="185">
        <f t="shared" si="7531"/>
        <v>218</v>
      </c>
      <c r="J6908" s="185">
        <f t="shared" si="7531"/>
        <v>258</v>
      </c>
      <c r="K6908" s="185">
        <f t="shared" si="7531"/>
        <v>2842</v>
      </c>
      <c r="L6908" s="185">
        <f t="shared" si="7531"/>
        <v>1380</v>
      </c>
      <c r="M6908" s="147"/>
      <c r="N6908" s="143">
        <f t="shared" si="7474"/>
        <v>436</v>
      </c>
      <c r="O6908" s="143">
        <f t="shared" si="7470"/>
        <v>1431.8999999999999</v>
      </c>
      <c r="P6908" s="143">
        <f t="shared" si="7471"/>
        <v>29983.100000000002</v>
      </c>
      <c r="Q6908" s="143">
        <f t="shared" si="7472"/>
        <v>6099.5999999999995</v>
      </c>
      <c r="R6908" s="188">
        <f t="shared" si="7475"/>
        <v>37950.600000000006</v>
      </c>
      <c r="T6908">
        <v>44615.01</v>
      </c>
      <c r="U6908" s="190">
        <f t="shared" si="7476"/>
        <v>0.85062403886046434</v>
      </c>
    </row>
    <row r="6909" spans="1:21" x14ac:dyDescent="0.2">
      <c r="A6909" s="178">
        <v>43023</v>
      </c>
      <c r="B6909" s="179">
        <v>0.79166666666666663</v>
      </c>
      <c r="C6909" t="s">
        <v>349</v>
      </c>
      <c r="D6909">
        <v>3.5</v>
      </c>
      <c r="E6909">
        <v>10.07</v>
      </c>
      <c r="F6909">
        <v>14</v>
      </c>
      <c r="G6909">
        <v>2.0099999999999998</v>
      </c>
      <c r="H6909" s="184">
        <f t="shared" ref="H6909:L6909" si="7532">H6885</f>
        <v>0.75</v>
      </c>
      <c r="I6909" s="185">
        <f t="shared" si="7532"/>
        <v>240</v>
      </c>
      <c r="J6909" s="185">
        <f t="shared" si="7532"/>
        <v>365</v>
      </c>
      <c r="K6909" s="185">
        <f t="shared" si="7532"/>
        <v>2842</v>
      </c>
      <c r="L6909" s="185">
        <f t="shared" si="7532"/>
        <v>1380</v>
      </c>
      <c r="M6909" s="147"/>
      <c r="N6909" s="143">
        <f t="shared" si="7474"/>
        <v>840</v>
      </c>
      <c r="O6909" s="143">
        <f t="shared" si="7470"/>
        <v>3675.55</v>
      </c>
      <c r="P6909" s="143">
        <f t="shared" si="7471"/>
        <v>39788</v>
      </c>
      <c r="Q6909" s="143">
        <f t="shared" si="7472"/>
        <v>2773.7999999999997</v>
      </c>
      <c r="R6909" s="188">
        <f t="shared" si="7475"/>
        <v>47077.350000000006</v>
      </c>
      <c r="T6909">
        <v>43790.95</v>
      </c>
      <c r="U6909" s="190">
        <f t="shared" si="7476"/>
        <v>1.0750474698539312</v>
      </c>
    </row>
    <row r="6910" spans="1:21" x14ac:dyDescent="0.2">
      <c r="A6910" s="178">
        <v>43023</v>
      </c>
      <c r="B6910" s="179">
        <v>0.83333333333333337</v>
      </c>
      <c r="C6910" t="s">
        <v>349</v>
      </c>
      <c r="D6910">
        <v>8.11</v>
      </c>
      <c r="E6910">
        <v>12.15</v>
      </c>
      <c r="F6910">
        <v>14.1</v>
      </c>
      <c r="G6910">
        <v>1.52</v>
      </c>
      <c r="H6910" s="184">
        <f t="shared" ref="H6910:L6910" si="7533">H6886</f>
        <v>0.79166666666666663</v>
      </c>
      <c r="I6910" s="185">
        <f t="shared" si="7533"/>
        <v>320</v>
      </c>
      <c r="J6910" s="185">
        <f t="shared" si="7533"/>
        <v>214</v>
      </c>
      <c r="K6910" s="185">
        <f t="shared" si="7533"/>
        <v>2842</v>
      </c>
      <c r="L6910" s="185">
        <f t="shared" si="7533"/>
        <v>1426</v>
      </c>
      <c r="M6910" s="147"/>
      <c r="N6910" s="143">
        <f t="shared" si="7474"/>
        <v>2595.1999999999998</v>
      </c>
      <c r="O6910" s="143">
        <f t="shared" si="7470"/>
        <v>2600.1</v>
      </c>
      <c r="P6910" s="143">
        <f t="shared" si="7471"/>
        <v>40072.199999999997</v>
      </c>
      <c r="Q6910" s="143">
        <f t="shared" si="7472"/>
        <v>2167.52</v>
      </c>
      <c r="R6910" s="188">
        <f t="shared" si="7475"/>
        <v>47435.02</v>
      </c>
      <c r="T6910">
        <v>42315.360000000001</v>
      </c>
      <c r="U6910" s="190">
        <f t="shared" si="7476"/>
        <v>1.120988217989874</v>
      </c>
    </row>
    <row r="6911" spans="1:21" x14ac:dyDescent="0.2">
      <c r="A6911" s="178">
        <v>43023</v>
      </c>
      <c r="B6911" s="179">
        <v>0.875</v>
      </c>
      <c r="C6911" t="s">
        <v>349</v>
      </c>
      <c r="D6911">
        <v>10</v>
      </c>
      <c r="E6911">
        <v>3.11</v>
      </c>
      <c r="F6911">
        <v>7</v>
      </c>
      <c r="G6911">
        <v>1.46</v>
      </c>
      <c r="H6911" s="184">
        <f t="shared" ref="H6911:L6911" si="7534">H6887</f>
        <v>0.83333333333333337</v>
      </c>
      <c r="I6911" s="185">
        <f t="shared" si="7534"/>
        <v>322</v>
      </c>
      <c r="J6911" s="185">
        <f t="shared" si="7534"/>
        <v>178</v>
      </c>
      <c r="K6911" s="185">
        <f t="shared" si="7534"/>
        <v>2842</v>
      </c>
      <c r="L6911" s="185">
        <f t="shared" si="7534"/>
        <v>1426</v>
      </c>
      <c r="M6911" s="147"/>
      <c r="N6911" s="143">
        <f t="shared" si="7474"/>
        <v>3220</v>
      </c>
      <c r="O6911" s="143">
        <f t="shared" si="7470"/>
        <v>553.57999999999993</v>
      </c>
      <c r="P6911" s="143">
        <f t="shared" si="7471"/>
        <v>19894</v>
      </c>
      <c r="Q6911" s="143">
        <f t="shared" si="7472"/>
        <v>2081.96</v>
      </c>
      <c r="R6911" s="188">
        <f t="shared" si="7475"/>
        <v>25749.54</v>
      </c>
      <c r="T6911">
        <v>42307.67</v>
      </c>
      <c r="U6911" s="190">
        <f t="shared" si="7476"/>
        <v>0.6086258118208826</v>
      </c>
    </row>
    <row r="6912" spans="1:21" x14ac:dyDescent="0.2">
      <c r="A6912" s="178">
        <v>43023</v>
      </c>
      <c r="B6912" s="179">
        <v>0.91666666666666663</v>
      </c>
      <c r="C6912" t="s">
        <v>349</v>
      </c>
      <c r="D6912">
        <v>50</v>
      </c>
      <c r="E6912">
        <v>4.8</v>
      </c>
      <c r="F6912">
        <v>5</v>
      </c>
      <c r="G6912">
        <v>1.49</v>
      </c>
      <c r="H6912" s="184">
        <f t="shared" ref="H6912:L6912" si="7535">H6888</f>
        <v>0.875</v>
      </c>
      <c r="I6912" s="185">
        <f t="shared" si="7535"/>
        <v>337</v>
      </c>
      <c r="J6912" s="185">
        <f t="shared" si="7535"/>
        <v>173</v>
      </c>
      <c r="K6912" s="185">
        <f t="shared" si="7535"/>
        <v>2842</v>
      </c>
      <c r="L6912" s="185">
        <f t="shared" si="7535"/>
        <v>1426</v>
      </c>
      <c r="M6912" s="147"/>
      <c r="N6912" s="143">
        <f t="shared" si="7474"/>
        <v>16850</v>
      </c>
      <c r="O6912" s="143">
        <f t="shared" si="7470"/>
        <v>830.4</v>
      </c>
      <c r="P6912" s="143">
        <f t="shared" si="7471"/>
        <v>14210</v>
      </c>
      <c r="Q6912" s="143">
        <f t="shared" si="7472"/>
        <v>2124.7399999999998</v>
      </c>
      <c r="R6912" s="188">
        <f t="shared" si="7475"/>
        <v>34015.14</v>
      </c>
      <c r="T6912">
        <v>41280.14</v>
      </c>
      <c r="U6912" s="190">
        <f t="shared" si="7476"/>
        <v>0.82400737981993277</v>
      </c>
    </row>
    <row r="6913" spans="1:21" x14ac:dyDescent="0.2">
      <c r="A6913" s="178">
        <v>43023</v>
      </c>
      <c r="B6913" s="179">
        <v>0.95833333333333337</v>
      </c>
      <c r="C6913" t="s">
        <v>349</v>
      </c>
      <c r="D6913">
        <v>30</v>
      </c>
      <c r="E6913">
        <v>29.53</v>
      </c>
      <c r="F6913">
        <v>7</v>
      </c>
      <c r="G6913">
        <v>0.61</v>
      </c>
      <c r="H6913" s="184">
        <f t="shared" ref="H6913:L6913" si="7536">H6889</f>
        <v>0.91666666666666663</v>
      </c>
      <c r="I6913" s="185">
        <f t="shared" si="7536"/>
        <v>394</v>
      </c>
      <c r="J6913" s="185">
        <f t="shared" si="7536"/>
        <v>194</v>
      </c>
      <c r="K6913" s="185">
        <f t="shared" si="7536"/>
        <v>2842</v>
      </c>
      <c r="L6913" s="185">
        <f t="shared" si="7536"/>
        <v>1426</v>
      </c>
      <c r="M6913" s="147"/>
      <c r="N6913" s="143">
        <f t="shared" si="7474"/>
        <v>11820</v>
      </c>
      <c r="O6913" s="143">
        <f t="shared" si="7470"/>
        <v>5728.8200000000006</v>
      </c>
      <c r="P6913" s="143">
        <f t="shared" si="7471"/>
        <v>19894</v>
      </c>
      <c r="Q6913" s="143">
        <f t="shared" si="7472"/>
        <v>869.86</v>
      </c>
      <c r="R6913" s="188">
        <f t="shared" si="7475"/>
        <v>38312.68</v>
      </c>
      <c r="T6913">
        <v>39209.03</v>
      </c>
      <c r="U6913" s="190">
        <f t="shared" si="7476"/>
        <v>0.97713919472121602</v>
      </c>
    </row>
    <row r="6914" spans="1:21" x14ac:dyDescent="0.2">
      <c r="A6914" s="178">
        <v>43023</v>
      </c>
      <c r="B6914" s="180">
        <v>1</v>
      </c>
      <c r="C6914" t="s">
        <v>349</v>
      </c>
      <c r="D6914">
        <v>18</v>
      </c>
      <c r="E6914">
        <v>12</v>
      </c>
      <c r="F6914">
        <v>7</v>
      </c>
      <c r="G6914">
        <v>0.61</v>
      </c>
      <c r="H6914" s="184">
        <f t="shared" ref="H6914:L6914" si="7537">H6890</f>
        <v>0.95833333333333337</v>
      </c>
      <c r="I6914" s="185">
        <f t="shared" si="7537"/>
        <v>389</v>
      </c>
      <c r="J6914" s="185">
        <f t="shared" si="7537"/>
        <v>265</v>
      </c>
      <c r="K6914" s="185">
        <f t="shared" si="7537"/>
        <v>2985</v>
      </c>
      <c r="L6914" s="185">
        <f t="shared" si="7537"/>
        <v>1111</v>
      </c>
      <c r="M6914" s="147"/>
      <c r="N6914" s="143">
        <f t="shared" si="7474"/>
        <v>7002</v>
      </c>
      <c r="O6914" s="143">
        <f t="shared" si="7470"/>
        <v>3180</v>
      </c>
      <c r="P6914" s="143">
        <f t="shared" si="7471"/>
        <v>20895</v>
      </c>
      <c r="Q6914" s="143">
        <f t="shared" si="7472"/>
        <v>677.71</v>
      </c>
      <c r="R6914" s="188">
        <f t="shared" si="7475"/>
        <v>31754.71</v>
      </c>
      <c r="T6914">
        <v>36282.92</v>
      </c>
      <c r="U6914" s="190">
        <f t="shared" si="7476"/>
        <v>0.8751972002253402</v>
      </c>
    </row>
    <row r="6915" spans="1:21" x14ac:dyDescent="0.2">
      <c r="A6915" s="178">
        <v>43024</v>
      </c>
      <c r="B6915" s="179">
        <v>4.1666666666666664E-2</v>
      </c>
      <c r="C6915" t="s">
        <v>349</v>
      </c>
      <c r="D6915">
        <v>3.5</v>
      </c>
      <c r="E6915">
        <v>3.11</v>
      </c>
      <c r="F6915">
        <v>6.5</v>
      </c>
      <c r="G6915">
        <v>0.97</v>
      </c>
      <c r="H6915" s="184">
        <f t="shared" ref="H6915:L6915" si="7538">H6891</f>
        <v>1</v>
      </c>
      <c r="I6915" s="185">
        <f t="shared" si="7538"/>
        <v>362</v>
      </c>
      <c r="J6915" s="185">
        <f t="shared" si="7538"/>
        <v>243</v>
      </c>
      <c r="K6915" s="185">
        <f t="shared" si="7538"/>
        <v>2985</v>
      </c>
      <c r="L6915" s="185">
        <f t="shared" si="7538"/>
        <v>1111</v>
      </c>
      <c r="M6915" s="147"/>
      <c r="N6915" s="143">
        <f t="shared" si="7474"/>
        <v>1267</v>
      </c>
      <c r="O6915" s="143">
        <f t="shared" si="7470"/>
        <v>755.73</v>
      </c>
      <c r="P6915" s="143">
        <f t="shared" si="7471"/>
        <v>19402.5</v>
      </c>
      <c r="Q6915" s="143">
        <f t="shared" si="7472"/>
        <v>1077.67</v>
      </c>
      <c r="R6915" s="188">
        <f t="shared" si="7475"/>
        <v>22502.9</v>
      </c>
      <c r="T6915">
        <v>33196.14</v>
      </c>
      <c r="U6915" s="190">
        <f t="shared" si="7476"/>
        <v>0.67787700618204416</v>
      </c>
    </row>
    <row r="6916" spans="1:21" x14ac:dyDescent="0.2">
      <c r="A6916" s="178">
        <v>43024</v>
      </c>
      <c r="B6916" s="179">
        <v>8.3333333333333329E-2</v>
      </c>
      <c r="C6916" t="s">
        <v>349</v>
      </c>
      <c r="D6916">
        <v>2.42</v>
      </c>
      <c r="E6916">
        <v>1</v>
      </c>
      <c r="F6916">
        <v>6.5</v>
      </c>
      <c r="G6916">
        <v>0.97</v>
      </c>
      <c r="H6916" s="184">
        <f t="shared" ref="H6916:L6916" si="7539">H6892</f>
        <v>4.1666666666666664E-2</v>
      </c>
      <c r="I6916" s="185">
        <f t="shared" si="7539"/>
        <v>294</v>
      </c>
      <c r="J6916" s="185">
        <f t="shared" si="7539"/>
        <v>212</v>
      </c>
      <c r="K6916" s="185">
        <f t="shared" si="7539"/>
        <v>2985</v>
      </c>
      <c r="L6916" s="185">
        <f t="shared" si="7539"/>
        <v>1111</v>
      </c>
      <c r="M6916" s="147"/>
      <c r="N6916" s="143">
        <f t="shared" si="7474"/>
        <v>711.48</v>
      </c>
      <c r="O6916" s="143">
        <f t="shared" ref="O6916:O6979" si="7540">E6916*J6916</f>
        <v>212</v>
      </c>
      <c r="P6916" s="143">
        <f t="shared" ref="P6916:P6979" si="7541">F6916*K6916</f>
        <v>19402.5</v>
      </c>
      <c r="Q6916" s="143">
        <f t="shared" ref="Q6916:Q6979" si="7542">G6916*L6916</f>
        <v>1077.67</v>
      </c>
      <c r="R6916" s="188">
        <f t="shared" si="7475"/>
        <v>21403.65</v>
      </c>
      <c r="T6916">
        <v>30901.35</v>
      </c>
      <c r="U6916" s="190">
        <f t="shared" si="7476"/>
        <v>0.6926444961142475</v>
      </c>
    </row>
    <row r="6917" spans="1:21" x14ac:dyDescent="0.2">
      <c r="A6917" s="178">
        <v>43024</v>
      </c>
      <c r="B6917" s="179">
        <v>0.125</v>
      </c>
      <c r="C6917" t="s">
        <v>349</v>
      </c>
      <c r="D6917">
        <v>2.11</v>
      </c>
      <c r="E6917">
        <v>1.1499999999999999</v>
      </c>
      <c r="F6917">
        <v>7.65</v>
      </c>
      <c r="G6917">
        <v>15</v>
      </c>
      <c r="H6917" s="184">
        <f t="shared" ref="H6917:L6917" si="7543">H6893</f>
        <v>8.3333333333333329E-2</v>
      </c>
      <c r="I6917" s="185">
        <f t="shared" si="7543"/>
        <v>236</v>
      </c>
      <c r="J6917" s="185">
        <f t="shared" si="7543"/>
        <v>179</v>
      </c>
      <c r="K6917" s="185">
        <f t="shared" si="7543"/>
        <v>2985</v>
      </c>
      <c r="L6917" s="185">
        <f t="shared" si="7543"/>
        <v>1111</v>
      </c>
      <c r="M6917" s="147"/>
      <c r="N6917" s="143">
        <f t="shared" ref="N6917:N6980" si="7544">D6917*I6917</f>
        <v>497.96</v>
      </c>
      <c r="O6917" s="143">
        <f t="shared" si="7540"/>
        <v>205.85</v>
      </c>
      <c r="P6917" s="143">
        <f t="shared" si="7541"/>
        <v>22835.25</v>
      </c>
      <c r="Q6917" s="143">
        <f t="shared" si="7542"/>
        <v>16665</v>
      </c>
      <c r="R6917" s="188">
        <f t="shared" ref="R6917:R6980" si="7545">SUM(N6917:Q6917)</f>
        <v>40204.06</v>
      </c>
      <c r="T6917">
        <v>29423.439999999999</v>
      </c>
      <c r="U6917" s="190">
        <f t="shared" ref="U6917:U6980" si="7546">R6917/T6917</f>
        <v>1.3663956355884967</v>
      </c>
    </row>
    <row r="6918" spans="1:21" x14ac:dyDescent="0.2">
      <c r="A6918" s="178">
        <v>43024</v>
      </c>
      <c r="B6918" s="179">
        <v>0.16666666666666666</v>
      </c>
      <c r="C6918" t="s">
        <v>349</v>
      </c>
      <c r="D6918">
        <v>2</v>
      </c>
      <c r="E6918">
        <v>1.17</v>
      </c>
      <c r="F6918">
        <v>7.65</v>
      </c>
      <c r="G6918">
        <v>15</v>
      </c>
      <c r="H6918" s="184">
        <f t="shared" ref="H6918:L6918" si="7547">H6894</f>
        <v>0.125</v>
      </c>
      <c r="I6918" s="185">
        <f t="shared" si="7547"/>
        <v>201</v>
      </c>
      <c r="J6918" s="185">
        <f t="shared" si="7547"/>
        <v>205</v>
      </c>
      <c r="K6918" s="185">
        <f t="shared" si="7547"/>
        <v>2985</v>
      </c>
      <c r="L6918" s="185">
        <f t="shared" si="7547"/>
        <v>1717</v>
      </c>
      <c r="M6918" s="147"/>
      <c r="N6918" s="143">
        <f t="shared" si="7544"/>
        <v>402</v>
      </c>
      <c r="O6918" s="143">
        <f t="shared" si="7540"/>
        <v>239.85</v>
      </c>
      <c r="P6918" s="143">
        <f t="shared" si="7541"/>
        <v>22835.25</v>
      </c>
      <c r="Q6918" s="143">
        <f t="shared" si="7542"/>
        <v>25755</v>
      </c>
      <c r="R6918" s="188">
        <f t="shared" si="7545"/>
        <v>49232.1</v>
      </c>
      <c r="T6918">
        <v>28531.68</v>
      </c>
      <c r="U6918" s="190">
        <f t="shared" si="7546"/>
        <v>1.725524049057048</v>
      </c>
    </row>
    <row r="6919" spans="1:21" x14ac:dyDescent="0.2">
      <c r="A6919" s="178">
        <v>43024</v>
      </c>
      <c r="B6919" s="179">
        <v>0.20833333333333334</v>
      </c>
      <c r="C6919" t="s">
        <v>349</v>
      </c>
      <c r="D6919">
        <v>2.11</v>
      </c>
      <c r="E6919">
        <v>2.61</v>
      </c>
      <c r="F6919">
        <v>6.21</v>
      </c>
      <c r="G6919">
        <v>6</v>
      </c>
      <c r="H6919" s="184">
        <f t="shared" ref="H6919:L6919" si="7548">H6895</f>
        <v>0.16666666666666666</v>
      </c>
      <c r="I6919" s="185">
        <f t="shared" si="7548"/>
        <v>185</v>
      </c>
      <c r="J6919" s="185">
        <f t="shared" si="7548"/>
        <v>205</v>
      </c>
      <c r="K6919" s="185">
        <f t="shared" si="7548"/>
        <v>2985</v>
      </c>
      <c r="L6919" s="185">
        <f t="shared" si="7548"/>
        <v>1717</v>
      </c>
      <c r="M6919" s="147"/>
      <c r="N6919" s="143">
        <f t="shared" si="7544"/>
        <v>390.34999999999997</v>
      </c>
      <c r="O6919" s="143">
        <f t="shared" si="7540"/>
        <v>535.04999999999995</v>
      </c>
      <c r="P6919" s="143">
        <f t="shared" si="7541"/>
        <v>18536.849999999999</v>
      </c>
      <c r="Q6919" s="143">
        <f t="shared" si="7542"/>
        <v>10302</v>
      </c>
      <c r="R6919" s="188">
        <f t="shared" si="7545"/>
        <v>29764.25</v>
      </c>
      <c r="T6919">
        <v>28176.880000000001</v>
      </c>
      <c r="U6919" s="190">
        <f t="shared" si="7546"/>
        <v>1.0563359037622333</v>
      </c>
    </row>
    <row r="6920" spans="1:21" x14ac:dyDescent="0.2">
      <c r="A6920" s="178">
        <v>43024</v>
      </c>
      <c r="B6920" s="179">
        <v>0.25</v>
      </c>
      <c r="C6920" t="s">
        <v>349</v>
      </c>
      <c r="D6920">
        <v>10</v>
      </c>
      <c r="E6920">
        <v>8.61</v>
      </c>
      <c r="F6920">
        <v>7.61</v>
      </c>
      <c r="G6920">
        <v>6</v>
      </c>
      <c r="H6920" s="184">
        <f t="shared" ref="H6920:L6920" si="7549">H6896</f>
        <v>0.20833333333333334</v>
      </c>
      <c r="I6920" s="185">
        <f t="shared" si="7549"/>
        <v>207</v>
      </c>
      <c r="J6920" s="185">
        <f t="shared" si="7549"/>
        <v>283</v>
      </c>
      <c r="K6920" s="185">
        <f t="shared" si="7549"/>
        <v>2985</v>
      </c>
      <c r="L6920" s="185">
        <f t="shared" si="7549"/>
        <v>1717</v>
      </c>
      <c r="M6920" s="147"/>
      <c r="N6920" s="143">
        <f t="shared" si="7544"/>
        <v>2070</v>
      </c>
      <c r="O6920" s="143">
        <f t="shared" si="7540"/>
        <v>2436.6299999999997</v>
      </c>
      <c r="P6920" s="143">
        <f t="shared" si="7541"/>
        <v>22715.850000000002</v>
      </c>
      <c r="Q6920" s="143">
        <f t="shared" si="7542"/>
        <v>10302</v>
      </c>
      <c r="R6920" s="188">
        <f t="shared" si="7545"/>
        <v>37524.480000000003</v>
      </c>
      <c r="T6920">
        <v>28490.76</v>
      </c>
      <c r="U6920" s="190">
        <f t="shared" si="7546"/>
        <v>1.3170754307712398</v>
      </c>
    </row>
    <row r="6921" spans="1:21" x14ac:dyDescent="0.2">
      <c r="A6921" s="178">
        <v>43024</v>
      </c>
      <c r="B6921" s="179">
        <v>0.29166666666666669</v>
      </c>
      <c r="C6921" t="s">
        <v>349</v>
      </c>
      <c r="D6921">
        <v>8.61</v>
      </c>
      <c r="E6921">
        <v>21</v>
      </c>
      <c r="F6921">
        <v>8.01</v>
      </c>
      <c r="G6921">
        <v>6</v>
      </c>
      <c r="H6921" s="184">
        <f t="shared" ref="H6921:L6921" si="7550">H6897</f>
        <v>0.25</v>
      </c>
      <c r="I6921" s="185">
        <f t="shared" si="7550"/>
        <v>327</v>
      </c>
      <c r="J6921" s="185">
        <f t="shared" si="7550"/>
        <v>438</v>
      </c>
      <c r="K6921" s="185">
        <f t="shared" si="7550"/>
        <v>2985</v>
      </c>
      <c r="L6921" s="185">
        <f t="shared" si="7550"/>
        <v>1717</v>
      </c>
      <c r="M6921" s="147"/>
      <c r="N6921" s="143">
        <f t="shared" si="7544"/>
        <v>2815.47</v>
      </c>
      <c r="O6921" s="143">
        <f t="shared" si="7540"/>
        <v>9198</v>
      </c>
      <c r="P6921" s="143">
        <f t="shared" si="7541"/>
        <v>23909.85</v>
      </c>
      <c r="Q6921" s="143">
        <f t="shared" si="7542"/>
        <v>10302</v>
      </c>
      <c r="R6921" s="188">
        <f t="shared" si="7545"/>
        <v>46225.32</v>
      </c>
      <c r="T6921">
        <v>30168.560000000001</v>
      </c>
      <c r="U6921" s="190">
        <f t="shared" si="7546"/>
        <v>1.5322348829377337</v>
      </c>
    </row>
    <row r="6922" spans="1:21" x14ac:dyDescent="0.2">
      <c r="A6922" s="178">
        <v>43024</v>
      </c>
      <c r="B6922" s="179">
        <v>0.33333333333333331</v>
      </c>
      <c r="C6922" t="s">
        <v>349</v>
      </c>
      <c r="D6922">
        <v>5.04</v>
      </c>
      <c r="E6922">
        <v>7.37</v>
      </c>
      <c r="F6922">
        <v>7.61</v>
      </c>
      <c r="G6922">
        <v>7.37</v>
      </c>
      <c r="H6922" s="184">
        <f t="shared" ref="H6922:L6922" si="7551">H6898</f>
        <v>0.29166666666666669</v>
      </c>
      <c r="I6922" s="185">
        <f t="shared" si="7551"/>
        <v>249</v>
      </c>
      <c r="J6922" s="185">
        <f t="shared" si="7551"/>
        <v>556</v>
      </c>
      <c r="K6922" s="185">
        <f t="shared" si="7551"/>
        <v>2872</v>
      </c>
      <c r="L6922" s="185">
        <f t="shared" si="7551"/>
        <v>2219</v>
      </c>
      <c r="M6922" s="147"/>
      <c r="N6922" s="143">
        <f t="shared" si="7544"/>
        <v>1254.96</v>
      </c>
      <c r="O6922" s="143">
        <f t="shared" si="7540"/>
        <v>4097.72</v>
      </c>
      <c r="P6922" s="143">
        <f t="shared" si="7541"/>
        <v>21855.920000000002</v>
      </c>
      <c r="Q6922" s="143">
        <f t="shared" si="7542"/>
        <v>16354.03</v>
      </c>
      <c r="R6922" s="188">
        <f t="shared" si="7545"/>
        <v>43562.630000000005</v>
      </c>
      <c r="T6922">
        <v>33256.1</v>
      </c>
      <c r="U6922" s="190">
        <f t="shared" si="7546"/>
        <v>1.3099139706700427</v>
      </c>
    </row>
    <row r="6923" spans="1:21" x14ac:dyDescent="0.2">
      <c r="A6923" s="178">
        <v>43024</v>
      </c>
      <c r="B6923" s="179">
        <v>0.375</v>
      </c>
      <c r="C6923" t="s">
        <v>349</v>
      </c>
      <c r="D6923">
        <v>3.11</v>
      </c>
      <c r="E6923">
        <v>8.61</v>
      </c>
      <c r="F6923">
        <v>8.3000000000000007</v>
      </c>
      <c r="G6923">
        <v>6</v>
      </c>
      <c r="H6923" s="184">
        <f t="shared" ref="H6923:L6923" si="7552">H6899</f>
        <v>0.33333333333333331</v>
      </c>
      <c r="I6923" s="185">
        <f t="shared" si="7552"/>
        <v>256</v>
      </c>
      <c r="J6923" s="185">
        <f t="shared" si="7552"/>
        <v>306</v>
      </c>
      <c r="K6923" s="185">
        <f t="shared" si="7552"/>
        <v>2872</v>
      </c>
      <c r="L6923" s="185">
        <f t="shared" si="7552"/>
        <v>2219</v>
      </c>
      <c r="M6923" s="147"/>
      <c r="N6923" s="143">
        <f t="shared" si="7544"/>
        <v>796.16</v>
      </c>
      <c r="O6923" s="143">
        <f t="shared" si="7540"/>
        <v>2634.66</v>
      </c>
      <c r="P6923" s="143">
        <f t="shared" si="7541"/>
        <v>23837.600000000002</v>
      </c>
      <c r="Q6923" s="143">
        <f t="shared" si="7542"/>
        <v>13314</v>
      </c>
      <c r="R6923" s="188">
        <f t="shared" si="7545"/>
        <v>40582.42</v>
      </c>
      <c r="T6923">
        <v>34414.31</v>
      </c>
      <c r="U6923" s="190">
        <f t="shared" si="7546"/>
        <v>1.1792309652583475</v>
      </c>
    </row>
    <row r="6924" spans="1:21" x14ac:dyDescent="0.2">
      <c r="A6924" s="178">
        <v>43024</v>
      </c>
      <c r="B6924" s="179">
        <v>0.41666666666666669</v>
      </c>
      <c r="C6924" t="s">
        <v>349</v>
      </c>
      <c r="D6924">
        <v>35</v>
      </c>
      <c r="E6924">
        <v>15</v>
      </c>
      <c r="F6924">
        <v>14</v>
      </c>
      <c r="G6924">
        <v>14</v>
      </c>
      <c r="H6924" s="184">
        <f t="shared" ref="H6924:L6924" si="7553">H6900</f>
        <v>0.375</v>
      </c>
      <c r="I6924" s="185">
        <f t="shared" si="7553"/>
        <v>156</v>
      </c>
      <c r="J6924" s="185">
        <f t="shared" si="7553"/>
        <v>343</v>
      </c>
      <c r="K6924" s="185">
        <f t="shared" si="7553"/>
        <v>2872</v>
      </c>
      <c r="L6924" s="185">
        <f t="shared" si="7553"/>
        <v>2219</v>
      </c>
      <c r="M6924" s="147"/>
      <c r="N6924" s="143">
        <f t="shared" si="7544"/>
        <v>5460</v>
      </c>
      <c r="O6924" s="143">
        <f t="shared" si="7540"/>
        <v>5145</v>
      </c>
      <c r="P6924" s="143">
        <f t="shared" si="7541"/>
        <v>40208</v>
      </c>
      <c r="Q6924" s="143">
        <f t="shared" si="7542"/>
        <v>31066</v>
      </c>
      <c r="R6924" s="188">
        <f t="shared" si="7545"/>
        <v>81879</v>
      </c>
      <c r="T6924">
        <v>34427.019999999997</v>
      </c>
      <c r="U6924" s="190">
        <f t="shared" si="7546"/>
        <v>2.3783353888893086</v>
      </c>
    </row>
    <row r="6925" spans="1:21" x14ac:dyDescent="0.2">
      <c r="A6925" s="178">
        <v>43024</v>
      </c>
      <c r="B6925" s="179">
        <v>0.45833333333333331</v>
      </c>
      <c r="C6925" t="s">
        <v>349</v>
      </c>
      <c r="D6925">
        <v>8.11</v>
      </c>
      <c r="E6925">
        <v>12.11</v>
      </c>
      <c r="F6925">
        <v>14</v>
      </c>
      <c r="G6925">
        <v>12.11</v>
      </c>
      <c r="H6925" s="184">
        <f t="shared" ref="H6925:L6925" si="7554">H6901</f>
        <v>0.41666666666666669</v>
      </c>
      <c r="I6925" s="185">
        <f t="shared" si="7554"/>
        <v>196</v>
      </c>
      <c r="J6925" s="185">
        <f t="shared" si="7554"/>
        <v>315</v>
      </c>
      <c r="K6925" s="185">
        <f t="shared" si="7554"/>
        <v>2872</v>
      </c>
      <c r="L6925" s="185">
        <f t="shared" si="7554"/>
        <v>2219</v>
      </c>
      <c r="M6925" s="147"/>
      <c r="N6925" s="143">
        <f t="shared" si="7544"/>
        <v>1589.56</v>
      </c>
      <c r="O6925" s="143">
        <f t="shared" si="7540"/>
        <v>3814.6499999999996</v>
      </c>
      <c r="P6925" s="143">
        <f t="shared" si="7541"/>
        <v>40208</v>
      </c>
      <c r="Q6925" s="143">
        <f t="shared" si="7542"/>
        <v>26872.09</v>
      </c>
      <c r="R6925" s="188">
        <f t="shared" si="7545"/>
        <v>72484.3</v>
      </c>
      <c r="T6925">
        <v>35184.28</v>
      </c>
      <c r="U6925" s="190">
        <f t="shared" si="7546"/>
        <v>2.0601331048979832</v>
      </c>
    </row>
    <row r="6926" spans="1:21" x14ac:dyDescent="0.2">
      <c r="A6926" s="178">
        <v>43024</v>
      </c>
      <c r="B6926" s="179">
        <v>0.5</v>
      </c>
      <c r="C6926" t="s">
        <v>349</v>
      </c>
      <c r="D6926">
        <v>9.11</v>
      </c>
      <c r="E6926">
        <v>15.91</v>
      </c>
      <c r="F6926">
        <v>16</v>
      </c>
      <c r="G6926">
        <v>16</v>
      </c>
      <c r="H6926" s="184">
        <f t="shared" ref="H6926:L6926" si="7555">H6902</f>
        <v>0.45833333333333331</v>
      </c>
      <c r="I6926" s="185">
        <f t="shared" si="7555"/>
        <v>226</v>
      </c>
      <c r="J6926" s="185">
        <f t="shared" si="7555"/>
        <v>326</v>
      </c>
      <c r="K6926" s="185">
        <f t="shared" si="7555"/>
        <v>2842</v>
      </c>
      <c r="L6926" s="185">
        <f t="shared" si="7555"/>
        <v>1635</v>
      </c>
      <c r="M6926" s="147"/>
      <c r="N6926" s="143">
        <f t="shared" si="7544"/>
        <v>2058.8599999999997</v>
      </c>
      <c r="O6926" s="143">
        <f t="shared" si="7540"/>
        <v>5186.66</v>
      </c>
      <c r="P6926" s="143">
        <f t="shared" si="7541"/>
        <v>45472</v>
      </c>
      <c r="Q6926" s="143">
        <f t="shared" si="7542"/>
        <v>26160</v>
      </c>
      <c r="R6926" s="188">
        <f t="shared" si="7545"/>
        <v>78877.51999999999</v>
      </c>
      <c r="T6926">
        <v>35992.53</v>
      </c>
      <c r="U6926" s="190">
        <f t="shared" si="7546"/>
        <v>2.191496957840974</v>
      </c>
    </row>
    <row r="6927" spans="1:21" x14ac:dyDescent="0.2">
      <c r="A6927" s="178">
        <v>43024</v>
      </c>
      <c r="B6927" s="179">
        <v>0.54166666666666663</v>
      </c>
      <c r="C6927" t="s">
        <v>349</v>
      </c>
      <c r="D6927">
        <v>3.11</v>
      </c>
      <c r="E6927">
        <v>10.8</v>
      </c>
      <c r="F6927">
        <v>11.45</v>
      </c>
      <c r="G6927">
        <v>11.24</v>
      </c>
      <c r="H6927" s="184">
        <f t="shared" ref="H6927:L6927" si="7556">H6903</f>
        <v>0.5</v>
      </c>
      <c r="I6927" s="185">
        <f t="shared" si="7556"/>
        <v>222</v>
      </c>
      <c r="J6927" s="185">
        <f t="shared" si="7556"/>
        <v>319</v>
      </c>
      <c r="K6927" s="185">
        <f t="shared" si="7556"/>
        <v>2842</v>
      </c>
      <c r="L6927" s="185">
        <f t="shared" si="7556"/>
        <v>1635</v>
      </c>
      <c r="M6927" s="147"/>
      <c r="N6927" s="143">
        <f t="shared" si="7544"/>
        <v>690.42</v>
      </c>
      <c r="O6927" s="143">
        <f t="shared" si="7540"/>
        <v>3445.2000000000003</v>
      </c>
      <c r="P6927" s="143">
        <f t="shared" si="7541"/>
        <v>32540.899999999998</v>
      </c>
      <c r="Q6927" s="143">
        <f t="shared" si="7542"/>
        <v>18377.400000000001</v>
      </c>
      <c r="R6927" s="188">
        <f t="shared" si="7545"/>
        <v>55053.919999999998</v>
      </c>
      <c r="T6927">
        <v>36705.29</v>
      </c>
      <c r="U6927" s="190">
        <f t="shared" si="7546"/>
        <v>1.4998906152219476</v>
      </c>
    </row>
    <row r="6928" spans="1:21" x14ac:dyDescent="0.2">
      <c r="A6928" s="178">
        <v>43024</v>
      </c>
      <c r="B6928" s="179">
        <v>0.58333333333333337</v>
      </c>
      <c r="C6928" t="s">
        <v>349</v>
      </c>
      <c r="D6928">
        <v>2.75</v>
      </c>
      <c r="E6928">
        <v>12.1</v>
      </c>
      <c r="F6928">
        <v>12.82</v>
      </c>
      <c r="G6928">
        <v>12.61</v>
      </c>
      <c r="H6928" s="184">
        <f t="shared" ref="H6928:L6928" si="7557">H6904</f>
        <v>0.54166666666666663</v>
      </c>
      <c r="I6928" s="185">
        <f t="shared" si="7557"/>
        <v>195</v>
      </c>
      <c r="J6928" s="185">
        <f t="shared" si="7557"/>
        <v>299</v>
      </c>
      <c r="K6928" s="185">
        <f t="shared" si="7557"/>
        <v>2842</v>
      </c>
      <c r="L6928" s="185">
        <f t="shared" si="7557"/>
        <v>1635</v>
      </c>
      <c r="M6928" s="147"/>
      <c r="N6928" s="143">
        <f t="shared" si="7544"/>
        <v>536.25</v>
      </c>
      <c r="O6928" s="143">
        <f t="shared" si="7540"/>
        <v>3617.9</v>
      </c>
      <c r="P6928" s="143">
        <f t="shared" si="7541"/>
        <v>36434.44</v>
      </c>
      <c r="Q6928" s="143">
        <f t="shared" si="7542"/>
        <v>20617.349999999999</v>
      </c>
      <c r="R6928" s="188">
        <f t="shared" si="7545"/>
        <v>61205.94</v>
      </c>
      <c r="T6928">
        <v>37324.82</v>
      </c>
      <c r="U6928" s="190">
        <f t="shared" si="7546"/>
        <v>1.639818758670504</v>
      </c>
    </row>
    <row r="6929" spans="1:21" x14ac:dyDescent="0.2">
      <c r="A6929" s="178">
        <v>43024</v>
      </c>
      <c r="B6929" s="179">
        <v>0.625</v>
      </c>
      <c r="C6929" t="s">
        <v>349</v>
      </c>
      <c r="D6929">
        <v>2</v>
      </c>
      <c r="E6929">
        <v>13.76</v>
      </c>
      <c r="F6929">
        <v>17.07</v>
      </c>
      <c r="G6929">
        <v>4.75</v>
      </c>
      <c r="H6929" s="184">
        <f t="shared" ref="H6929:L6929" si="7558">H6905</f>
        <v>0.58333333333333337</v>
      </c>
      <c r="I6929" s="185">
        <f t="shared" si="7558"/>
        <v>205</v>
      </c>
      <c r="J6929" s="185">
        <f t="shared" si="7558"/>
        <v>237</v>
      </c>
      <c r="K6929" s="185">
        <f t="shared" si="7558"/>
        <v>2842</v>
      </c>
      <c r="L6929" s="185">
        <f t="shared" si="7558"/>
        <v>1635</v>
      </c>
      <c r="M6929" s="147"/>
      <c r="N6929" s="143">
        <f t="shared" si="7544"/>
        <v>410</v>
      </c>
      <c r="O6929" s="143">
        <f t="shared" si="7540"/>
        <v>3261.12</v>
      </c>
      <c r="P6929" s="143">
        <f t="shared" si="7541"/>
        <v>48512.94</v>
      </c>
      <c r="Q6929" s="143">
        <f t="shared" si="7542"/>
        <v>7766.25</v>
      </c>
      <c r="R6929" s="188">
        <f t="shared" si="7545"/>
        <v>59950.310000000005</v>
      </c>
      <c r="T6929">
        <v>38168.53</v>
      </c>
      <c r="U6929" s="190">
        <f t="shared" si="7546"/>
        <v>1.5706737985455559</v>
      </c>
    </row>
    <row r="6930" spans="1:21" x14ac:dyDescent="0.2">
      <c r="A6930" s="178">
        <v>43024</v>
      </c>
      <c r="B6930" s="179">
        <v>0.66666666666666663</v>
      </c>
      <c r="C6930" t="s">
        <v>349</v>
      </c>
      <c r="D6930">
        <v>2</v>
      </c>
      <c r="E6930">
        <v>11.55</v>
      </c>
      <c r="F6930">
        <v>20.3</v>
      </c>
      <c r="G6930">
        <v>4.75</v>
      </c>
      <c r="H6930" s="184">
        <f t="shared" ref="H6930:L6930" si="7559">H6906</f>
        <v>0.625</v>
      </c>
      <c r="I6930" s="185">
        <f t="shared" si="7559"/>
        <v>212</v>
      </c>
      <c r="J6930" s="185">
        <f t="shared" si="7559"/>
        <v>213</v>
      </c>
      <c r="K6930" s="185">
        <f t="shared" si="7559"/>
        <v>2842</v>
      </c>
      <c r="L6930" s="185">
        <f t="shared" si="7559"/>
        <v>1380</v>
      </c>
      <c r="M6930" s="147"/>
      <c r="N6930" s="143">
        <f t="shared" si="7544"/>
        <v>424</v>
      </c>
      <c r="O6930" s="143">
        <f t="shared" si="7540"/>
        <v>2460.15</v>
      </c>
      <c r="P6930" s="143">
        <f t="shared" si="7541"/>
        <v>57692.6</v>
      </c>
      <c r="Q6930" s="143">
        <f t="shared" si="7542"/>
        <v>6555</v>
      </c>
      <c r="R6930" s="188">
        <f t="shared" si="7545"/>
        <v>67131.75</v>
      </c>
      <c r="T6930">
        <v>38986.589999999997</v>
      </c>
      <c r="U6930" s="190">
        <f t="shared" si="7546"/>
        <v>1.7219189983017238</v>
      </c>
    </row>
    <row r="6931" spans="1:21" x14ac:dyDescent="0.2">
      <c r="A6931" s="178">
        <v>43024</v>
      </c>
      <c r="B6931" s="179">
        <v>0.70833333333333337</v>
      </c>
      <c r="C6931" t="s">
        <v>349</v>
      </c>
      <c r="D6931">
        <v>2</v>
      </c>
      <c r="E6931">
        <v>6.33</v>
      </c>
      <c r="F6931">
        <v>17.59</v>
      </c>
      <c r="G6931">
        <v>4.75</v>
      </c>
      <c r="H6931" s="184">
        <f t="shared" ref="H6931:L6931" si="7560">H6907</f>
        <v>0.66666666666666663</v>
      </c>
      <c r="I6931" s="185">
        <f t="shared" si="7560"/>
        <v>191</v>
      </c>
      <c r="J6931" s="185">
        <f t="shared" si="7560"/>
        <v>237</v>
      </c>
      <c r="K6931" s="185">
        <f t="shared" si="7560"/>
        <v>2842</v>
      </c>
      <c r="L6931" s="185">
        <f t="shared" si="7560"/>
        <v>1380</v>
      </c>
      <c r="M6931" s="147"/>
      <c r="N6931" s="143">
        <f t="shared" si="7544"/>
        <v>382</v>
      </c>
      <c r="O6931" s="143">
        <f t="shared" si="7540"/>
        <v>1500.21</v>
      </c>
      <c r="P6931" s="143">
        <f t="shared" si="7541"/>
        <v>49990.78</v>
      </c>
      <c r="Q6931" s="143">
        <f t="shared" si="7542"/>
        <v>6555</v>
      </c>
      <c r="R6931" s="188">
        <f t="shared" si="7545"/>
        <v>58427.99</v>
      </c>
      <c r="T6931">
        <v>39837.870000000003</v>
      </c>
      <c r="U6931" s="190">
        <f t="shared" si="7546"/>
        <v>1.4666444265217993</v>
      </c>
    </row>
    <row r="6932" spans="1:21" x14ac:dyDescent="0.2">
      <c r="A6932" s="178">
        <v>43024</v>
      </c>
      <c r="B6932" s="179">
        <v>0.75</v>
      </c>
      <c r="C6932" t="s">
        <v>349</v>
      </c>
      <c r="D6932">
        <v>3.5</v>
      </c>
      <c r="E6932">
        <v>7.61</v>
      </c>
      <c r="F6932">
        <v>16</v>
      </c>
      <c r="G6932">
        <v>2.99</v>
      </c>
      <c r="H6932" s="184">
        <f t="shared" ref="H6932:L6932" si="7561">H6908</f>
        <v>0.70833333333333337</v>
      </c>
      <c r="I6932" s="185">
        <f t="shared" si="7561"/>
        <v>218</v>
      </c>
      <c r="J6932" s="185">
        <f t="shared" si="7561"/>
        <v>258</v>
      </c>
      <c r="K6932" s="185">
        <f t="shared" si="7561"/>
        <v>2842</v>
      </c>
      <c r="L6932" s="185">
        <f t="shared" si="7561"/>
        <v>1380</v>
      </c>
      <c r="M6932" s="147"/>
      <c r="N6932" s="143">
        <f t="shared" si="7544"/>
        <v>763</v>
      </c>
      <c r="O6932" s="143">
        <f t="shared" si="7540"/>
        <v>1963.38</v>
      </c>
      <c r="P6932" s="143">
        <f t="shared" si="7541"/>
        <v>45472</v>
      </c>
      <c r="Q6932" s="143">
        <f t="shared" si="7542"/>
        <v>4126.2000000000007</v>
      </c>
      <c r="R6932" s="188">
        <f t="shared" si="7545"/>
        <v>52324.58</v>
      </c>
      <c r="T6932">
        <v>40550.080000000002</v>
      </c>
      <c r="U6932" s="190">
        <f t="shared" si="7546"/>
        <v>1.290369340824975</v>
      </c>
    </row>
    <row r="6933" spans="1:21" x14ac:dyDescent="0.2">
      <c r="A6933" s="178">
        <v>43024</v>
      </c>
      <c r="B6933" s="179">
        <v>0.79166666666666663</v>
      </c>
      <c r="C6933" t="s">
        <v>349</v>
      </c>
      <c r="D6933">
        <v>5.84</v>
      </c>
      <c r="E6933">
        <v>11.4</v>
      </c>
      <c r="F6933">
        <v>14</v>
      </c>
      <c r="G6933">
        <v>2.99</v>
      </c>
      <c r="H6933" s="184">
        <f t="shared" ref="H6933:L6933" si="7562">H6909</f>
        <v>0.75</v>
      </c>
      <c r="I6933" s="185">
        <f t="shared" si="7562"/>
        <v>240</v>
      </c>
      <c r="J6933" s="185">
        <f t="shared" si="7562"/>
        <v>365</v>
      </c>
      <c r="K6933" s="185">
        <f t="shared" si="7562"/>
        <v>2842</v>
      </c>
      <c r="L6933" s="185">
        <f t="shared" si="7562"/>
        <v>1380</v>
      </c>
      <c r="M6933" s="147"/>
      <c r="N6933" s="143">
        <f t="shared" si="7544"/>
        <v>1401.6</v>
      </c>
      <c r="O6933" s="143">
        <f t="shared" si="7540"/>
        <v>4161</v>
      </c>
      <c r="P6933" s="143">
        <f t="shared" si="7541"/>
        <v>39788</v>
      </c>
      <c r="Q6933" s="143">
        <f t="shared" si="7542"/>
        <v>4126.2000000000007</v>
      </c>
      <c r="R6933" s="188">
        <f t="shared" si="7545"/>
        <v>49476.800000000003</v>
      </c>
      <c r="T6933">
        <v>40437.54</v>
      </c>
      <c r="U6933" s="190">
        <f t="shared" si="7546"/>
        <v>1.223536347661109</v>
      </c>
    </row>
    <row r="6934" spans="1:21" x14ac:dyDescent="0.2">
      <c r="A6934" s="178">
        <v>43024</v>
      </c>
      <c r="B6934" s="179">
        <v>0.83333333333333337</v>
      </c>
      <c r="C6934" t="s">
        <v>349</v>
      </c>
      <c r="D6934">
        <v>17.489999999999998</v>
      </c>
      <c r="E6934">
        <v>9.82</v>
      </c>
      <c r="F6934">
        <v>15</v>
      </c>
      <c r="G6934">
        <v>2.99</v>
      </c>
      <c r="H6934" s="184">
        <f t="shared" ref="H6934:L6934" si="7563">H6910</f>
        <v>0.79166666666666663</v>
      </c>
      <c r="I6934" s="185">
        <f t="shared" si="7563"/>
        <v>320</v>
      </c>
      <c r="J6934" s="185">
        <f t="shared" si="7563"/>
        <v>214</v>
      </c>
      <c r="K6934" s="185">
        <f t="shared" si="7563"/>
        <v>2842</v>
      </c>
      <c r="L6934" s="185">
        <f t="shared" si="7563"/>
        <v>1426</v>
      </c>
      <c r="M6934" s="147"/>
      <c r="N6934" s="143">
        <f t="shared" si="7544"/>
        <v>5596.7999999999993</v>
      </c>
      <c r="O6934" s="143">
        <f t="shared" si="7540"/>
        <v>2101.48</v>
      </c>
      <c r="P6934" s="143">
        <f t="shared" si="7541"/>
        <v>42630</v>
      </c>
      <c r="Q6934" s="143">
        <f t="shared" si="7542"/>
        <v>4263.7400000000007</v>
      </c>
      <c r="R6934" s="188">
        <f t="shared" si="7545"/>
        <v>54592.02</v>
      </c>
      <c r="T6934">
        <v>39645.5</v>
      </c>
      <c r="U6934" s="190">
        <f t="shared" si="7546"/>
        <v>1.3770041997200186</v>
      </c>
    </row>
    <row r="6935" spans="1:21" x14ac:dyDescent="0.2">
      <c r="A6935" s="178">
        <v>43024</v>
      </c>
      <c r="B6935" s="179">
        <v>0.875</v>
      </c>
      <c r="C6935" t="s">
        <v>349</v>
      </c>
      <c r="D6935">
        <v>21.86</v>
      </c>
      <c r="E6935">
        <v>3.77</v>
      </c>
      <c r="F6935">
        <v>8.77</v>
      </c>
      <c r="G6935">
        <v>2.99</v>
      </c>
      <c r="H6935" s="184">
        <f t="shared" ref="H6935:L6935" si="7564">H6911</f>
        <v>0.83333333333333337</v>
      </c>
      <c r="I6935" s="185">
        <f t="shared" si="7564"/>
        <v>322</v>
      </c>
      <c r="J6935" s="185">
        <f t="shared" si="7564"/>
        <v>178</v>
      </c>
      <c r="K6935" s="185">
        <f t="shared" si="7564"/>
        <v>2842</v>
      </c>
      <c r="L6935" s="185">
        <f t="shared" si="7564"/>
        <v>1426</v>
      </c>
      <c r="M6935" s="147"/>
      <c r="N6935" s="143">
        <f t="shared" si="7544"/>
        <v>7038.92</v>
      </c>
      <c r="O6935" s="143">
        <f t="shared" si="7540"/>
        <v>671.06000000000006</v>
      </c>
      <c r="P6935" s="143">
        <f t="shared" si="7541"/>
        <v>24924.34</v>
      </c>
      <c r="Q6935" s="143">
        <f t="shared" si="7542"/>
        <v>4263.7400000000007</v>
      </c>
      <c r="R6935" s="188">
        <f t="shared" si="7545"/>
        <v>36898.06</v>
      </c>
      <c r="T6935">
        <v>40055.32</v>
      </c>
      <c r="U6935" s="190">
        <f t="shared" si="7546"/>
        <v>0.92117751150159322</v>
      </c>
    </row>
    <row r="6936" spans="1:21" x14ac:dyDescent="0.2">
      <c r="A6936" s="178">
        <v>43024</v>
      </c>
      <c r="B6936" s="179">
        <v>0.91666666666666663</v>
      </c>
      <c r="C6936" t="s">
        <v>349</v>
      </c>
      <c r="D6936">
        <v>21.44</v>
      </c>
      <c r="E6936">
        <v>7.04</v>
      </c>
      <c r="F6936">
        <v>7.1</v>
      </c>
      <c r="G6936">
        <v>2.99</v>
      </c>
      <c r="H6936" s="184">
        <f t="shared" ref="H6936:L6936" si="7565">H6912</f>
        <v>0.875</v>
      </c>
      <c r="I6936" s="185">
        <f t="shared" si="7565"/>
        <v>337</v>
      </c>
      <c r="J6936" s="185">
        <f t="shared" si="7565"/>
        <v>173</v>
      </c>
      <c r="K6936" s="185">
        <f t="shared" si="7565"/>
        <v>2842</v>
      </c>
      <c r="L6936" s="185">
        <f t="shared" si="7565"/>
        <v>1426</v>
      </c>
      <c r="M6936" s="147"/>
      <c r="N6936" s="143">
        <f t="shared" si="7544"/>
        <v>7225.2800000000007</v>
      </c>
      <c r="O6936" s="143">
        <f t="shared" si="7540"/>
        <v>1217.92</v>
      </c>
      <c r="P6936" s="143">
        <f t="shared" si="7541"/>
        <v>20178.2</v>
      </c>
      <c r="Q6936" s="143">
        <f t="shared" si="7542"/>
        <v>4263.7400000000007</v>
      </c>
      <c r="R6936" s="188">
        <f t="shared" si="7545"/>
        <v>32885.14</v>
      </c>
      <c r="T6936">
        <v>39136.129999999997</v>
      </c>
      <c r="U6936" s="190">
        <f t="shared" si="7546"/>
        <v>0.84027572475868206</v>
      </c>
    </row>
    <row r="6937" spans="1:21" x14ac:dyDescent="0.2">
      <c r="A6937" s="178">
        <v>43024</v>
      </c>
      <c r="B6937" s="179">
        <v>0.95833333333333337</v>
      </c>
      <c r="C6937" t="s">
        <v>349</v>
      </c>
      <c r="D6937">
        <v>17</v>
      </c>
      <c r="E6937">
        <v>16.829999999999998</v>
      </c>
      <c r="F6937">
        <v>7.62</v>
      </c>
      <c r="G6937">
        <v>0.97</v>
      </c>
      <c r="H6937" s="184">
        <f t="shared" ref="H6937:L6937" si="7566">H6913</f>
        <v>0.91666666666666663</v>
      </c>
      <c r="I6937" s="185">
        <f t="shared" si="7566"/>
        <v>394</v>
      </c>
      <c r="J6937" s="185">
        <f t="shared" si="7566"/>
        <v>194</v>
      </c>
      <c r="K6937" s="185">
        <f t="shared" si="7566"/>
        <v>2842</v>
      </c>
      <c r="L6937" s="185">
        <f t="shared" si="7566"/>
        <v>1426</v>
      </c>
      <c r="M6937" s="147"/>
      <c r="N6937" s="143">
        <f t="shared" si="7544"/>
        <v>6698</v>
      </c>
      <c r="O6937" s="143">
        <f t="shared" si="7540"/>
        <v>3265.0199999999995</v>
      </c>
      <c r="P6937" s="143">
        <f t="shared" si="7541"/>
        <v>21656.04</v>
      </c>
      <c r="Q6937" s="143">
        <f t="shared" si="7542"/>
        <v>1383.22</v>
      </c>
      <c r="R6937" s="188">
        <f t="shared" si="7545"/>
        <v>33002.28</v>
      </c>
      <c r="T6937">
        <v>36907.47</v>
      </c>
      <c r="U6937" s="190">
        <f t="shared" si="7546"/>
        <v>0.89418971281423509</v>
      </c>
    </row>
    <row r="6938" spans="1:21" x14ac:dyDescent="0.2">
      <c r="A6938" s="178">
        <v>43024</v>
      </c>
      <c r="B6938" s="180">
        <v>1</v>
      </c>
      <c r="C6938" t="s">
        <v>349</v>
      </c>
      <c r="D6938">
        <v>12</v>
      </c>
      <c r="E6938">
        <v>10</v>
      </c>
      <c r="F6938">
        <v>7.61</v>
      </c>
      <c r="G6938">
        <v>0.97</v>
      </c>
      <c r="H6938" s="184">
        <f t="shared" ref="H6938:L6938" si="7567">H6914</f>
        <v>0.95833333333333337</v>
      </c>
      <c r="I6938" s="185">
        <f t="shared" si="7567"/>
        <v>389</v>
      </c>
      <c r="J6938" s="185">
        <f t="shared" si="7567"/>
        <v>265</v>
      </c>
      <c r="K6938" s="185">
        <f t="shared" si="7567"/>
        <v>2985</v>
      </c>
      <c r="L6938" s="185">
        <f t="shared" si="7567"/>
        <v>1111</v>
      </c>
      <c r="M6938" s="147"/>
      <c r="N6938" s="143">
        <f t="shared" si="7544"/>
        <v>4668</v>
      </c>
      <c r="O6938" s="143">
        <f t="shared" si="7540"/>
        <v>2650</v>
      </c>
      <c r="P6938" s="143">
        <f t="shared" si="7541"/>
        <v>22715.850000000002</v>
      </c>
      <c r="Q6938" s="143">
        <f t="shared" si="7542"/>
        <v>1077.67</v>
      </c>
      <c r="R6938" s="188">
        <f t="shared" si="7545"/>
        <v>31111.520000000004</v>
      </c>
      <c r="T6938">
        <v>33833.65</v>
      </c>
      <c r="U6938" s="190">
        <f t="shared" si="7546"/>
        <v>0.91954370870420432</v>
      </c>
    </row>
    <row r="6939" spans="1:21" x14ac:dyDescent="0.2">
      <c r="A6939" s="178">
        <v>43025</v>
      </c>
      <c r="B6939" s="179">
        <v>4.1666666666666664E-2</v>
      </c>
      <c r="C6939" t="s">
        <v>349</v>
      </c>
      <c r="D6939">
        <v>15</v>
      </c>
      <c r="E6939">
        <v>7</v>
      </c>
      <c r="F6939">
        <v>6.65</v>
      </c>
      <c r="G6939">
        <v>0.5</v>
      </c>
      <c r="H6939" s="184">
        <f t="shared" ref="H6939:L6939" si="7568">H6915</f>
        <v>1</v>
      </c>
      <c r="I6939" s="185">
        <f t="shared" si="7568"/>
        <v>362</v>
      </c>
      <c r="J6939" s="185">
        <f t="shared" si="7568"/>
        <v>243</v>
      </c>
      <c r="K6939" s="185">
        <f t="shared" si="7568"/>
        <v>2985</v>
      </c>
      <c r="L6939" s="185">
        <f t="shared" si="7568"/>
        <v>1111</v>
      </c>
      <c r="M6939" s="147"/>
      <c r="N6939" s="143">
        <f t="shared" si="7544"/>
        <v>5430</v>
      </c>
      <c r="O6939" s="143">
        <f t="shared" si="7540"/>
        <v>1701</v>
      </c>
      <c r="P6939" s="143">
        <f t="shared" si="7541"/>
        <v>19850.25</v>
      </c>
      <c r="Q6939" s="143">
        <f t="shared" si="7542"/>
        <v>555.5</v>
      </c>
      <c r="R6939" s="188">
        <f t="shared" si="7545"/>
        <v>27536.75</v>
      </c>
      <c r="T6939">
        <v>30844.720000000001</v>
      </c>
      <c r="U6939" s="190">
        <f t="shared" si="7546"/>
        <v>0.89275409211041623</v>
      </c>
    </row>
    <row r="6940" spans="1:21" x14ac:dyDescent="0.2">
      <c r="A6940" s="178">
        <v>43025</v>
      </c>
      <c r="B6940" s="179">
        <v>8.3333333333333329E-2</v>
      </c>
      <c r="C6940" t="s">
        <v>349</v>
      </c>
      <c r="D6940">
        <v>9.66</v>
      </c>
      <c r="E6940">
        <v>3.11</v>
      </c>
      <c r="F6940">
        <v>6</v>
      </c>
      <c r="G6940">
        <v>0.5</v>
      </c>
      <c r="H6940" s="184">
        <f t="shared" ref="H6940:L6940" si="7569">H6916</f>
        <v>4.1666666666666664E-2</v>
      </c>
      <c r="I6940" s="185">
        <f t="shared" si="7569"/>
        <v>294</v>
      </c>
      <c r="J6940" s="185">
        <f t="shared" si="7569"/>
        <v>212</v>
      </c>
      <c r="K6940" s="185">
        <f t="shared" si="7569"/>
        <v>2985</v>
      </c>
      <c r="L6940" s="185">
        <f t="shared" si="7569"/>
        <v>1111</v>
      </c>
      <c r="M6940" s="147"/>
      <c r="N6940" s="143">
        <f t="shared" si="7544"/>
        <v>2840.04</v>
      </c>
      <c r="O6940" s="143">
        <f t="shared" si="7540"/>
        <v>659.31999999999994</v>
      </c>
      <c r="P6940" s="143">
        <f t="shared" si="7541"/>
        <v>17910</v>
      </c>
      <c r="Q6940" s="143">
        <f t="shared" si="7542"/>
        <v>555.5</v>
      </c>
      <c r="R6940" s="188">
        <f t="shared" si="7545"/>
        <v>21964.86</v>
      </c>
      <c r="T6940">
        <v>28882.19</v>
      </c>
      <c r="U6940" s="190">
        <f t="shared" si="7546"/>
        <v>0.76049842480781416</v>
      </c>
    </row>
    <row r="6941" spans="1:21" x14ac:dyDescent="0.2">
      <c r="A6941" s="178">
        <v>43025</v>
      </c>
      <c r="B6941" s="179">
        <v>0.125</v>
      </c>
      <c r="C6941" t="s">
        <v>349</v>
      </c>
      <c r="D6941">
        <v>8.82</v>
      </c>
      <c r="E6941">
        <v>2.61</v>
      </c>
      <c r="F6941">
        <v>6</v>
      </c>
      <c r="G6941">
        <v>5</v>
      </c>
      <c r="H6941" s="184">
        <f t="shared" ref="H6941:L6941" si="7570">H6917</f>
        <v>8.3333333333333329E-2</v>
      </c>
      <c r="I6941" s="185">
        <f t="shared" si="7570"/>
        <v>236</v>
      </c>
      <c r="J6941" s="185">
        <f t="shared" si="7570"/>
        <v>179</v>
      </c>
      <c r="K6941" s="185">
        <f t="shared" si="7570"/>
        <v>2985</v>
      </c>
      <c r="L6941" s="185">
        <f t="shared" si="7570"/>
        <v>1111</v>
      </c>
      <c r="M6941" s="147"/>
      <c r="N6941" s="143">
        <f t="shared" si="7544"/>
        <v>2081.52</v>
      </c>
      <c r="O6941" s="143">
        <f t="shared" si="7540"/>
        <v>467.19</v>
      </c>
      <c r="P6941" s="143">
        <f t="shared" si="7541"/>
        <v>17910</v>
      </c>
      <c r="Q6941" s="143">
        <f t="shared" si="7542"/>
        <v>5555</v>
      </c>
      <c r="R6941" s="188">
        <f t="shared" si="7545"/>
        <v>26013.71</v>
      </c>
      <c r="T6941">
        <v>27751.59</v>
      </c>
      <c r="U6941" s="190">
        <f t="shared" si="7546"/>
        <v>0.93737728180619562</v>
      </c>
    </row>
    <row r="6942" spans="1:21" x14ac:dyDescent="0.2">
      <c r="A6942" s="178">
        <v>43025</v>
      </c>
      <c r="B6942" s="179">
        <v>0.16666666666666666</v>
      </c>
      <c r="C6942" t="s">
        <v>349</v>
      </c>
      <c r="D6942">
        <v>8.61</v>
      </c>
      <c r="E6942">
        <v>2.61</v>
      </c>
      <c r="F6942">
        <v>6</v>
      </c>
      <c r="G6942">
        <v>5</v>
      </c>
      <c r="H6942" s="184">
        <f t="shared" ref="H6942:L6942" si="7571">H6918</f>
        <v>0.125</v>
      </c>
      <c r="I6942" s="185">
        <f t="shared" si="7571"/>
        <v>201</v>
      </c>
      <c r="J6942" s="185">
        <f t="shared" si="7571"/>
        <v>205</v>
      </c>
      <c r="K6942" s="185">
        <f t="shared" si="7571"/>
        <v>2985</v>
      </c>
      <c r="L6942" s="185">
        <f t="shared" si="7571"/>
        <v>1717</v>
      </c>
      <c r="M6942" s="147"/>
      <c r="N6942" s="143">
        <f t="shared" si="7544"/>
        <v>1730.61</v>
      </c>
      <c r="O6942" s="143">
        <f t="shared" si="7540"/>
        <v>535.04999999999995</v>
      </c>
      <c r="P6942" s="143">
        <f t="shared" si="7541"/>
        <v>17910</v>
      </c>
      <c r="Q6942" s="143">
        <f t="shared" si="7542"/>
        <v>8585</v>
      </c>
      <c r="R6942" s="188">
        <f t="shared" si="7545"/>
        <v>28760.66</v>
      </c>
      <c r="T6942">
        <v>27113.65</v>
      </c>
      <c r="U6942" s="190">
        <f t="shared" si="7546"/>
        <v>1.0607446802625244</v>
      </c>
    </row>
    <row r="6943" spans="1:21" x14ac:dyDescent="0.2">
      <c r="A6943" s="178">
        <v>43025</v>
      </c>
      <c r="B6943" s="179">
        <v>0.20833333333333334</v>
      </c>
      <c r="C6943" t="s">
        <v>349</v>
      </c>
      <c r="D6943">
        <v>8.61</v>
      </c>
      <c r="E6943">
        <v>5.05</v>
      </c>
      <c r="F6943">
        <v>6</v>
      </c>
      <c r="G6943">
        <v>4</v>
      </c>
      <c r="H6943" s="184">
        <f t="shared" ref="H6943:L6943" si="7572">H6919</f>
        <v>0.16666666666666666</v>
      </c>
      <c r="I6943" s="185">
        <f t="shared" si="7572"/>
        <v>185</v>
      </c>
      <c r="J6943" s="185">
        <f t="shared" si="7572"/>
        <v>205</v>
      </c>
      <c r="K6943" s="185">
        <f t="shared" si="7572"/>
        <v>2985</v>
      </c>
      <c r="L6943" s="185">
        <f t="shared" si="7572"/>
        <v>1717</v>
      </c>
      <c r="M6943" s="147"/>
      <c r="N6943" s="143">
        <f t="shared" si="7544"/>
        <v>1592.85</v>
      </c>
      <c r="O6943" s="143">
        <f t="shared" si="7540"/>
        <v>1035.25</v>
      </c>
      <c r="P6943" s="143">
        <f t="shared" si="7541"/>
        <v>17910</v>
      </c>
      <c r="Q6943" s="143">
        <f t="shared" si="7542"/>
        <v>6868</v>
      </c>
      <c r="R6943" s="188">
        <f t="shared" si="7545"/>
        <v>27406.1</v>
      </c>
      <c r="T6943">
        <v>26897.46</v>
      </c>
      <c r="U6943" s="190">
        <f t="shared" si="7546"/>
        <v>1.0189103357714817</v>
      </c>
    </row>
    <row r="6944" spans="1:21" x14ac:dyDescent="0.2">
      <c r="A6944" s="178">
        <v>43025</v>
      </c>
      <c r="B6944" s="179">
        <v>0.25</v>
      </c>
      <c r="C6944" t="s">
        <v>349</v>
      </c>
      <c r="D6944">
        <v>30</v>
      </c>
      <c r="E6944">
        <v>12</v>
      </c>
      <c r="F6944">
        <v>6.65</v>
      </c>
      <c r="G6944">
        <v>4</v>
      </c>
      <c r="H6944" s="184">
        <f t="shared" ref="H6944:L6944" si="7573">H6920</f>
        <v>0.20833333333333334</v>
      </c>
      <c r="I6944" s="185">
        <f t="shared" si="7573"/>
        <v>207</v>
      </c>
      <c r="J6944" s="185">
        <f t="shared" si="7573"/>
        <v>283</v>
      </c>
      <c r="K6944" s="185">
        <f t="shared" si="7573"/>
        <v>2985</v>
      </c>
      <c r="L6944" s="185">
        <f t="shared" si="7573"/>
        <v>1717</v>
      </c>
      <c r="M6944" s="147"/>
      <c r="N6944" s="143">
        <f t="shared" si="7544"/>
        <v>6210</v>
      </c>
      <c r="O6944" s="143">
        <f t="shared" si="7540"/>
        <v>3396</v>
      </c>
      <c r="P6944" s="143">
        <f t="shared" si="7541"/>
        <v>19850.25</v>
      </c>
      <c r="Q6944" s="143">
        <f t="shared" si="7542"/>
        <v>6868</v>
      </c>
      <c r="R6944" s="188">
        <f t="shared" si="7545"/>
        <v>36324.25</v>
      </c>
      <c r="T6944">
        <v>27375.86</v>
      </c>
      <c r="U6944" s="190">
        <f t="shared" si="7546"/>
        <v>1.32687155764239</v>
      </c>
    </row>
    <row r="6945" spans="1:21" x14ac:dyDescent="0.2">
      <c r="A6945" s="178">
        <v>43025</v>
      </c>
      <c r="B6945" s="179">
        <v>0.29166666666666669</v>
      </c>
      <c r="C6945" t="s">
        <v>349</v>
      </c>
      <c r="D6945">
        <v>6.1</v>
      </c>
      <c r="E6945">
        <v>19</v>
      </c>
      <c r="F6945">
        <v>8.11</v>
      </c>
      <c r="G6945">
        <v>5</v>
      </c>
      <c r="H6945" s="184">
        <f t="shared" ref="H6945:L6945" si="7574">H6921</f>
        <v>0.25</v>
      </c>
      <c r="I6945" s="185">
        <f t="shared" si="7574"/>
        <v>327</v>
      </c>
      <c r="J6945" s="185">
        <f t="shared" si="7574"/>
        <v>438</v>
      </c>
      <c r="K6945" s="185">
        <f t="shared" si="7574"/>
        <v>2985</v>
      </c>
      <c r="L6945" s="185">
        <f t="shared" si="7574"/>
        <v>1717</v>
      </c>
      <c r="M6945" s="147"/>
      <c r="N6945" s="143">
        <f t="shared" si="7544"/>
        <v>1994.6999999999998</v>
      </c>
      <c r="O6945" s="143">
        <f t="shared" si="7540"/>
        <v>8322</v>
      </c>
      <c r="P6945" s="143">
        <f t="shared" si="7541"/>
        <v>24208.35</v>
      </c>
      <c r="Q6945" s="143">
        <f t="shared" si="7542"/>
        <v>8585</v>
      </c>
      <c r="R6945" s="188">
        <f t="shared" si="7545"/>
        <v>43110.05</v>
      </c>
      <c r="T6945">
        <v>29203.91</v>
      </c>
      <c r="U6945" s="190">
        <f t="shared" si="7546"/>
        <v>1.4761739095895037</v>
      </c>
    </row>
    <row r="6946" spans="1:21" x14ac:dyDescent="0.2">
      <c r="A6946" s="178">
        <v>43025</v>
      </c>
      <c r="B6946" s="179">
        <v>0.33333333333333331</v>
      </c>
      <c r="C6946" t="s">
        <v>349</v>
      </c>
      <c r="D6946">
        <v>5.6</v>
      </c>
      <c r="E6946">
        <v>6.53</v>
      </c>
      <c r="F6946">
        <v>6.65</v>
      </c>
      <c r="G6946">
        <v>5</v>
      </c>
      <c r="H6946" s="184">
        <f t="shared" ref="H6946:L6946" si="7575">H6922</f>
        <v>0.29166666666666669</v>
      </c>
      <c r="I6946" s="185">
        <f t="shared" si="7575"/>
        <v>249</v>
      </c>
      <c r="J6946" s="185">
        <f t="shared" si="7575"/>
        <v>556</v>
      </c>
      <c r="K6946" s="185">
        <f t="shared" si="7575"/>
        <v>2872</v>
      </c>
      <c r="L6946" s="185">
        <f t="shared" si="7575"/>
        <v>2219</v>
      </c>
      <c r="M6946" s="147"/>
      <c r="N6946" s="143">
        <f t="shared" si="7544"/>
        <v>1394.3999999999999</v>
      </c>
      <c r="O6946" s="143">
        <f t="shared" si="7540"/>
        <v>3630.6800000000003</v>
      </c>
      <c r="P6946" s="143">
        <f t="shared" si="7541"/>
        <v>19098.8</v>
      </c>
      <c r="Q6946" s="143">
        <f t="shared" si="7542"/>
        <v>11095</v>
      </c>
      <c r="R6946" s="188">
        <f t="shared" si="7545"/>
        <v>35218.879999999997</v>
      </c>
      <c r="T6946">
        <v>32557.09</v>
      </c>
      <c r="U6946" s="190">
        <f t="shared" si="7546"/>
        <v>1.0817576140865168</v>
      </c>
    </row>
    <row r="6947" spans="1:21" x14ac:dyDescent="0.2">
      <c r="A6947" s="178">
        <v>43025</v>
      </c>
      <c r="B6947" s="179">
        <v>0.375</v>
      </c>
      <c r="C6947" t="s">
        <v>349</v>
      </c>
      <c r="D6947">
        <v>3.5</v>
      </c>
      <c r="E6947">
        <v>6.6</v>
      </c>
      <c r="F6947">
        <v>6.65</v>
      </c>
      <c r="G6947">
        <v>5</v>
      </c>
      <c r="H6947" s="184">
        <f t="shared" ref="H6947:L6947" si="7576">H6923</f>
        <v>0.33333333333333331</v>
      </c>
      <c r="I6947" s="185">
        <f t="shared" si="7576"/>
        <v>256</v>
      </c>
      <c r="J6947" s="185">
        <f t="shared" si="7576"/>
        <v>306</v>
      </c>
      <c r="K6947" s="185">
        <f t="shared" si="7576"/>
        <v>2872</v>
      </c>
      <c r="L6947" s="185">
        <f t="shared" si="7576"/>
        <v>2219</v>
      </c>
      <c r="M6947" s="147"/>
      <c r="N6947" s="143">
        <f t="shared" si="7544"/>
        <v>896</v>
      </c>
      <c r="O6947" s="143">
        <f t="shared" si="7540"/>
        <v>2019.6</v>
      </c>
      <c r="P6947" s="143">
        <f t="shared" si="7541"/>
        <v>19098.8</v>
      </c>
      <c r="Q6947" s="143">
        <f t="shared" si="7542"/>
        <v>11095</v>
      </c>
      <c r="R6947" s="188">
        <f t="shared" si="7545"/>
        <v>33109.399999999994</v>
      </c>
      <c r="T6947">
        <v>33857.11</v>
      </c>
      <c r="U6947" s="190">
        <f t="shared" si="7546"/>
        <v>0.97791571696461965</v>
      </c>
    </row>
    <row r="6948" spans="1:21" x14ac:dyDescent="0.2">
      <c r="A6948" s="178">
        <v>43025</v>
      </c>
      <c r="B6948" s="179">
        <v>0.41666666666666669</v>
      </c>
      <c r="C6948" t="s">
        <v>349</v>
      </c>
      <c r="D6948">
        <v>12.95</v>
      </c>
      <c r="E6948">
        <v>8.2100000000000009</v>
      </c>
      <c r="F6948">
        <v>8.11</v>
      </c>
      <c r="G6948">
        <v>7</v>
      </c>
      <c r="H6948" s="184">
        <f t="shared" ref="H6948:L6948" si="7577">H6924</f>
        <v>0.375</v>
      </c>
      <c r="I6948" s="185">
        <f t="shared" si="7577"/>
        <v>156</v>
      </c>
      <c r="J6948" s="185">
        <f t="shared" si="7577"/>
        <v>343</v>
      </c>
      <c r="K6948" s="185">
        <f t="shared" si="7577"/>
        <v>2872</v>
      </c>
      <c r="L6948" s="185">
        <f t="shared" si="7577"/>
        <v>2219</v>
      </c>
      <c r="M6948" s="147"/>
      <c r="N6948" s="143">
        <f t="shared" si="7544"/>
        <v>2020.1999999999998</v>
      </c>
      <c r="O6948" s="143">
        <f t="shared" si="7540"/>
        <v>2816.03</v>
      </c>
      <c r="P6948" s="143">
        <f t="shared" si="7541"/>
        <v>23291.919999999998</v>
      </c>
      <c r="Q6948" s="143">
        <f t="shared" si="7542"/>
        <v>15533</v>
      </c>
      <c r="R6948" s="188">
        <f t="shared" si="7545"/>
        <v>43661.149999999994</v>
      </c>
      <c r="T6948">
        <v>33788.99</v>
      </c>
      <c r="U6948" s="190">
        <f t="shared" si="7546"/>
        <v>1.2921709112938859</v>
      </c>
    </row>
    <row r="6949" spans="1:21" x14ac:dyDescent="0.2">
      <c r="A6949" s="178">
        <v>43025</v>
      </c>
      <c r="B6949" s="179">
        <v>0.45833333333333331</v>
      </c>
      <c r="C6949" t="s">
        <v>349</v>
      </c>
      <c r="D6949">
        <v>8.61</v>
      </c>
      <c r="E6949">
        <v>8.11</v>
      </c>
      <c r="F6949">
        <v>8.18</v>
      </c>
      <c r="G6949">
        <v>6</v>
      </c>
      <c r="H6949" s="184">
        <f t="shared" ref="H6949:L6949" si="7578">H6925</f>
        <v>0.41666666666666669</v>
      </c>
      <c r="I6949" s="185">
        <f t="shared" si="7578"/>
        <v>196</v>
      </c>
      <c r="J6949" s="185">
        <f t="shared" si="7578"/>
        <v>315</v>
      </c>
      <c r="K6949" s="185">
        <f t="shared" si="7578"/>
        <v>2872</v>
      </c>
      <c r="L6949" s="185">
        <f t="shared" si="7578"/>
        <v>2219</v>
      </c>
      <c r="M6949" s="147"/>
      <c r="N6949" s="143">
        <f t="shared" si="7544"/>
        <v>1687.56</v>
      </c>
      <c r="O6949" s="143">
        <f t="shared" si="7540"/>
        <v>2554.6499999999996</v>
      </c>
      <c r="P6949" s="143">
        <f t="shared" si="7541"/>
        <v>23492.959999999999</v>
      </c>
      <c r="Q6949" s="143">
        <f t="shared" si="7542"/>
        <v>13314</v>
      </c>
      <c r="R6949" s="188">
        <f t="shared" si="7545"/>
        <v>41049.17</v>
      </c>
      <c r="T6949">
        <v>34356.46</v>
      </c>
      <c r="U6949" s="190">
        <f t="shared" si="7546"/>
        <v>1.1948020838002518</v>
      </c>
    </row>
    <row r="6950" spans="1:21" x14ac:dyDescent="0.2">
      <c r="A6950" s="178">
        <v>43025</v>
      </c>
      <c r="B6950" s="179">
        <v>0.5</v>
      </c>
      <c r="C6950" t="s">
        <v>349</v>
      </c>
      <c r="D6950">
        <v>8.56</v>
      </c>
      <c r="E6950">
        <v>9.26</v>
      </c>
      <c r="F6950">
        <v>9.4600000000000009</v>
      </c>
      <c r="G6950">
        <v>9.25</v>
      </c>
      <c r="H6950" s="184">
        <f t="shared" ref="H6950:L6950" si="7579">H6926</f>
        <v>0.45833333333333331</v>
      </c>
      <c r="I6950" s="185">
        <f t="shared" si="7579"/>
        <v>226</v>
      </c>
      <c r="J6950" s="185">
        <f t="shared" si="7579"/>
        <v>326</v>
      </c>
      <c r="K6950" s="185">
        <f t="shared" si="7579"/>
        <v>2842</v>
      </c>
      <c r="L6950" s="185">
        <f t="shared" si="7579"/>
        <v>1635</v>
      </c>
      <c r="M6950" s="147"/>
      <c r="N6950" s="143">
        <f t="shared" si="7544"/>
        <v>1934.5600000000002</v>
      </c>
      <c r="O6950" s="143">
        <f t="shared" si="7540"/>
        <v>3018.7599999999998</v>
      </c>
      <c r="P6950" s="143">
        <f t="shared" si="7541"/>
        <v>26885.320000000003</v>
      </c>
      <c r="Q6950" s="143">
        <f t="shared" si="7542"/>
        <v>15123.75</v>
      </c>
      <c r="R6950" s="188">
        <f t="shared" si="7545"/>
        <v>46962.39</v>
      </c>
      <c r="T6950">
        <v>34909.410000000003</v>
      </c>
      <c r="U6950" s="190">
        <f t="shared" si="7546"/>
        <v>1.3452645003166765</v>
      </c>
    </row>
    <row r="6951" spans="1:21" x14ac:dyDescent="0.2">
      <c r="A6951" s="178">
        <v>43025</v>
      </c>
      <c r="B6951" s="179">
        <v>0.54166666666666663</v>
      </c>
      <c r="C6951" t="s">
        <v>349</v>
      </c>
      <c r="D6951">
        <v>3.5</v>
      </c>
      <c r="E6951">
        <v>9.6999999999999993</v>
      </c>
      <c r="F6951">
        <v>10</v>
      </c>
      <c r="G6951">
        <v>9.7899999999999991</v>
      </c>
      <c r="H6951" s="184">
        <f t="shared" ref="H6951:L6951" si="7580">H6927</f>
        <v>0.5</v>
      </c>
      <c r="I6951" s="185">
        <f t="shared" si="7580"/>
        <v>222</v>
      </c>
      <c r="J6951" s="185">
        <f t="shared" si="7580"/>
        <v>319</v>
      </c>
      <c r="K6951" s="185">
        <f t="shared" si="7580"/>
        <v>2842</v>
      </c>
      <c r="L6951" s="185">
        <f t="shared" si="7580"/>
        <v>1635</v>
      </c>
      <c r="M6951" s="147"/>
      <c r="N6951" s="143">
        <f t="shared" si="7544"/>
        <v>777</v>
      </c>
      <c r="O6951" s="143">
        <f t="shared" si="7540"/>
        <v>3094.2999999999997</v>
      </c>
      <c r="P6951" s="143">
        <f t="shared" si="7541"/>
        <v>28420</v>
      </c>
      <c r="Q6951" s="143">
        <f t="shared" si="7542"/>
        <v>16006.649999999998</v>
      </c>
      <c r="R6951" s="188">
        <f t="shared" si="7545"/>
        <v>48297.95</v>
      </c>
      <c r="T6951">
        <v>35497.839999999997</v>
      </c>
      <c r="U6951" s="190">
        <f t="shared" si="7546"/>
        <v>1.3605884189009811</v>
      </c>
    </row>
    <row r="6952" spans="1:21" x14ac:dyDescent="0.2">
      <c r="A6952" s="178">
        <v>43025</v>
      </c>
      <c r="B6952" s="179">
        <v>0.58333333333333337</v>
      </c>
      <c r="C6952" t="s">
        <v>349</v>
      </c>
      <c r="D6952">
        <v>3.5</v>
      </c>
      <c r="E6952">
        <v>5.66</v>
      </c>
      <c r="F6952">
        <v>8.94</v>
      </c>
      <c r="G6952">
        <v>8.73</v>
      </c>
      <c r="H6952" s="184">
        <f t="shared" ref="H6952:L6952" si="7581">H6928</f>
        <v>0.54166666666666663</v>
      </c>
      <c r="I6952" s="185">
        <f t="shared" si="7581"/>
        <v>195</v>
      </c>
      <c r="J6952" s="185">
        <f t="shared" si="7581"/>
        <v>299</v>
      </c>
      <c r="K6952" s="185">
        <f t="shared" si="7581"/>
        <v>2842</v>
      </c>
      <c r="L6952" s="185">
        <f t="shared" si="7581"/>
        <v>1635</v>
      </c>
      <c r="M6952" s="147"/>
      <c r="N6952" s="143">
        <f t="shared" si="7544"/>
        <v>682.5</v>
      </c>
      <c r="O6952" s="143">
        <f t="shared" si="7540"/>
        <v>1692.3400000000001</v>
      </c>
      <c r="P6952" s="143">
        <f t="shared" si="7541"/>
        <v>25407.48</v>
      </c>
      <c r="Q6952" s="143">
        <f t="shared" si="7542"/>
        <v>14273.550000000001</v>
      </c>
      <c r="R6952" s="188">
        <f t="shared" si="7545"/>
        <v>42055.87</v>
      </c>
      <c r="T6952">
        <v>36268.300000000003</v>
      </c>
      <c r="U6952" s="190">
        <f t="shared" si="7546"/>
        <v>1.159576544806346</v>
      </c>
    </row>
    <row r="6953" spans="1:21" x14ac:dyDescent="0.2">
      <c r="A6953" s="178">
        <v>43025</v>
      </c>
      <c r="B6953" s="179">
        <v>0.625</v>
      </c>
      <c r="C6953" t="s">
        <v>349</v>
      </c>
      <c r="D6953">
        <v>2.11</v>
      </c>
      <c r="E6953">
        <v>7.95</v>
      </c>
      <c r="F6953">
        <v>11.85</v>
      </c>
      <c r="G6953">
        <v>4.6100000000000003</v>
      </c>
      <c r="H6953" s="184">
        <f t="shared" ref="H6953:L6953" si="7582">H6929</f>
        <v>0.58333333333333337</v>
      </c>
      <c r="I6953" s="185">
        <f t="shared" si="7582"/>
        <v>205</v>
      </c>
      <c r="J6953" s="185">
        <f t="shared" si="7582"/>
        <v>237</v>
      </c>
      <c r="K6953" s="185">
        <f t="shared" si="7582"/>
        <v>2842</v>
      </c>
      <c r="L6953" s="185">
        <f t="shared" si="7582"/>
        <v>1635</v>
      </c>
      <c r="M6953" s="147"/>
      <c r="N6953" s="143">
        <f t="shared" si="7544"/>
        <v>432.54999999999995</v>
      </c>
      <c r="O6953" s="143">
        <f t="shared" si="7540"/>
        <v>1884.15</v>
      </c>
      <c r="P6953" s="143">
        <f t="shared" si="7541"/>
        <v>33677.699999999997</v>
      </c>
      <c r="Q6953" s="143">
        <f t="shared" si="7542"/>
        <v>7537.35</v>
      </c>
      <c r="R6953" s="188">
        <f t="shared" si="7545"/>
        <v>43531.749999999993</v>
      </c>
      <c r="T6953">
        <v>37271.019999999997</v>
      </c>
      <c r="U6953" s="190">
        <f t="shared" si="7546"/>
        <v>1.1679784991127153</v>
      </c>
    </row>
    <row r="6954" spans="1:21" x14ac:dyDescent="0.2">
      <c r="A6954" s="178">
        <v>43025</v>
      </c>
      <c r="B6954" s="179">
        <v>0.66666666666666663</v>
      </c>
      <c r="C6954" t="s">
        <v>349</v>
      </c>
      <c r="D6954">
        <v>1</v>
      </c>
      <c r="E6954">
        <v>8.52</v>
      </c>
      <c r="F6954">
        <v>14.94</v>
      </c>
      <c r="G6954">
        <v>5</v>
      </c>
      <c r="H6954" s="184">
        <f t="shared" ref="H6954:L6954" si="7583">H6930</f>
        <v>0.625</v>
      </c>
      <c r="I6954" s="185">
        <f t="shared" si="7583"/>
        <v>212</v>
      </c>
      <c r="J6954" s="185">
        <f t="shared" si="7583"/>
        <v>213</v>
      </c>
      <c r="K6954" s="185">
        <f t="shared" si="7583"/>
        <v>2842</v>
      </c>
      <c r="L6954" s="185">
        <f t="shared" si="7583"/>
        <v>1380</v>
      </c>
      <c r="M6954" s="147"/>
      <c r="N6954" s="143">
        <f t="shared" si="7544"/>
        <v>212</v>
      </c>
      <c r="O6954" s="143">
        <f t="shared" si="7540"/>
        <v>1814.76</v>
      </c>
      <c r="P6954" s="143">
        <f t="shared" si="7541"/>
        <v>42459.479999999996</v>
      </c>
      <c r="Q6954" s="143">
        <f t="shared" si="7542"/>
        <v>6900</v>
      </c>
      <c r="R6954" s="188">
        <f t="shared" si="7545"/>
        <v>51386.239999999998</v>
      </c>
      <c r="T6954">
        <v>38228.620000000003</v>
      </c>
      <c r="U6954" s="190">
        <f t="shared" si="7546"/>
        <v>1.3441824476007764</v>
      </c>
    </row>
    <row r="6955" spans="1:21" x14ac:dyDescent="0.2">
      <c r="A6955" s="178">
        <v>43025</v>
      </c>
      <c r="B6955" s="179">
        <v>0.70833333333333337</v>
      </c>
      <c r="C6955" t="s">
        <v>349</v>
      </c>
      <c r="D6955">
        <v>2.11</v>
      </c>
      <c r="E6955">
        <v>4.76</v>
      </c>
      <c r="F6955">
        <v>12</v>
      </c>
      <c r="G6955">
        <v>5</v>
      </c>
      <c r="H6955" s="184">
        <f t="shared" ref="H6955:L6955" si="7584">H6931</f>
        <v>0.66666666666666663</v>
      </c>
      <c r="I6955" s="185">
        <f t="shared" si="7584"/>
        <v>191</v>
      </c>
      <c r="J6955" s="185">
        <f t="shared" si="7584"/>
        <v>237</v>
      </c>
      <c r="K6955" s="185">
        <f t="shared" si="7584"/>
        <v>2842</v>
      </c>
      <c r="L6955" s="185">
        <f t="shared" si="7584"/>
        <v>1380</v>
      </c>
      <c r="M6955" s="147"/>
      <c r="N6955" s="143">
        <f t="shared" si="7544"/>
        <v>403.01</v>
      </c>
      <c r="O6955" s="143">
        <f t="shared" si="7540"/>
        <v>1128.1199999999999</v>
      </c>
      <c r="P6955" s="143">
        <f t="shared" si="7541"/>
        <v>34104</v>
      </c>
      <c r="Q6955" s="143">
        <f t="shared" si="7542"/>
        <v>6900</v>
      </c>
      <c r="R6955" s="188">
        <f t="shared" si="7545"/>
        <v>42535.13</v>
      </c>
      <c r="T6955">
        <v>39345.64</v>
      </c>
      <c r="U6955" s="190">
        <f t="shared" si="7546"/>
        <v>1.0810633655978146</v>
      </c>
    </row>
    <row r="6956" spans="1:21" x14ac:dyDescent="0.2">
      <c r="A6956" s="178">
        <v>43025</v>
      </c>
      <c r="B6956" s="179">
        <v>0.75</v>
      </c>
      <c r="C6956" t="s">
        <v>349</v>
      </c>
      <c r="D6956">
        <v>2.88</v>
      </c>
      <c r="E6956">
        <v>3.11</v>
      </c>
      <c r="F6956">
        <v>7.53</v>
      </c>
      <c r="G6956">
        <v>4.25</v>
      </c>
      <c r="H6956" s="184">
        <f t="shared" ref="H6956:L6956" si="7585">H6932</f>
        <v>0.70833333333333337</v>
      </c>
      <c r="I6956" s="185">
        <f t="shared" si="7585"/>
        <v>218</v>
      </c>
      <c r="J6956" s="185">
        <f t="shared" si="7585"/>
        <v>258</v>
      </c>
      <c r="K6956" s="185">
        <f t="shared" si="7585"/>
        <v>2842</v>
      </c>
      <c r="L6956" s="185">
        <f t="shared" si="7585"/>
        <v>1380</v>
      </c>
      <c r="M6956" s="147"/>
      <c r="N6956" s="143">
        <f t="shared" si="7544"/>
        <v>627.84</v>
      </c>
      <c r="O6956" s="143">
        <f t="shared" si="7540"/>
        <v>802.38</v>
      </c>
      <c r="P6956" s="143">
        <f t="shared" si="7541"/>
        <v>21400.260000000002</v>
      </c>
      <c r="Q6956" s="143">
        <f t="shared" si="7542"/>
        <v>5865</v>
      </c>
      <c r="R6956" s="188">
        <f t="shared" si="7545"/>
        <v>28695.480000000003</v>
      </c>
      <c r="T6956">
        <v>40364.21</v>
      </c>
      <c r="U6956" s="190">
        <f t="shared" si="7546"/>
        <v>0.71091395074993424</v>
      </c>
    </row>
    <row r="6957" spans="1:21" x14ac:dyDescent="0.2">
      <c r="A6957" s="178">
        <v>43025</v>
      </c>
      <c r="B6957" s="179">
        <v>0.79166666666666663</v>
      </c>
      <c r="C6957" t="s">
        <v>349</v>
      </c>
      <c r="D6957">
        <v>12.22</v>
      </c>
      <c r="E6957">
        <v>4.6399999999999997</v>
      </c>
      <c r="F6957">
        <v>12</v>
      </c>
      <c r="G6957">
        <v>1</v>
      </c>
      <c r="H6957" s="184">
        <f t="shared" ref="H6957:L6957" si="7586">H6933</f>
        <v>0.75</v>
      </c>
      <c r="I6957" s="185">
        <f t="shared" si="7586"/>
        <v>240</v>
      </c>
      <c r="J6957" s="185">
        <f t="shared" si="7586"/>
        <v>365</v>
      </c>
      <c r="K6957" s="185">
        <f t="shared" si="7586"/>
        <v>2842</v>
      </c>
      <c r="L6957" s="185">
        <f t="shared" si="7586"/>
        <v>1380</v>
      </c>
      <c r="M6957" s="147"/>
      <c r="N6957" s="143">
        <f t="shared" si="7544"/>
        <v>2932.8</v>
      </c>
      <c r="O6957" s="143">
        <f t="shared" si="7540"/>
        <v>1693.6</v>
      </c>
      <c r="P6957" s="143">
        <f t="shared" si="7541"/>
        <v>34104</v>
      </c>
      <c r="Q6957" s="143">
        <f t="shared" si="7542"/>
        <v>1380</v>
      </c>
      <c r="R6957" s="188">
        <f t="shared" si="7545"/>
        <v>40110.400000000001</v>
      </c>
      <c r="T6957">
        <v>40519.26</v>
      </c>
      <c r="U6957" s="190">
        <f t="shared" si="7546"/>
        <v>0.98990948995613448</v>
      </c>
    </row>
    <row r="6958" spans="1:21" x14ac:dyDescent="0.2">
      <c r="A6958" s="178">
        <v>43025</v>
      </c>
      <c r="B6958" s="179">
        <v>0.83333333333333337</v>
      </c>
      <c r="C6958" t="s">
        <v>349</v>
      </c>
      <c r="D6958">
        <v>17.18</v>
      </c>
      <c r="E6958">
        <v>4.62</v>
      </c>
      <c r="F6958">
        <v>12</v>
      </c>
      <c r="G6958">
        <v>0.99</v>
      </c>
      <c r="H6958" s="184">
        <f t="shared" ref="H6958:L6958" si="7587">H6934</f>
        <v>0.79166666666666663</v>
      </c>
      <c r="I6958" s="185">
        <f t="shared" si="7587"/>
        <v>320</v>
      </c>
      <c r="J6958" s="185">
        <f t="shared" si="7587"/>
        <v>214</v>
      </c>
      <c r="K6958" s="185">
        <f t="shared" si="7587"/>
        <v>2842</v>
      </c>
      <c r="L6958" s="185">
        <f t="shared" si="7587"/>
        <v>1426</v>
      </c>
      <c r="M6958" s="147"/>
      <c r="N6958" s="143">
        <f t="shared" si="7544"/>
        <v>5497.6</v>
      </c>
      <c r="O6958" s="143">
        <f t="shared" si="7540"/>
        <v>988.68000000000006</v>
      </c>
      <c r="P6958" s="143">
        <f t="shared" si="7541"/>
        <v>34104</v>
      </c>
      <c r="Q6958" s="143">
        <f t="shared" si="7542"/>
        <v>1411.74</v>
      </c>
      <c r="R6958" s="188">
        <f t="shared" si="7545"/>
        <v>42002.02</v>
      </c>
      <c r="T6958">
        <v>39549.83</v>
      </c>
      <c r="U6958" s="190">
        <f t="shared" si="7546"/>
        <v>1.062002542109536</v>
      </c>
    </row>
    <row r="6959" spans="1:21" x14ac:dyDescent="0.2">
      <c r="A6959" s="178">
        <v>43025</v>
      </c>
      <c r="B6959" s="179">
        <v>0.875</v>
      </c>
      <c r="C6959" t="s">
        <v>349</v>
      </c>
      <c r="D6959">
        <v>13.54</v>
      </c>
      <c r="E6959">
        <v>3.34</v>
      </c>
      <c r="F6959">
        <v>7</v>
      </c>
      <c r="G6959">
        <v>0.97</v>
      </c>
      <c r="H6959" s="184">
        <f t="shared" ref="H6959:L6959" si="7588">H6935</f>
        <v>0.83333333333333337</v>
      </c>
      <c r="I6959" s="185">
        <f t="shared" si="7588"/>
        <v>322</v>
      </c>
      <c r="J6959" s="185">
        <f t="shared" si="7588"/>
        <v>178</v>
      </c>
      <c r="K6959" s="185">
        <f t="shared" si="7588"/>
        <v>2842</v>
      </c>
      <c r="L6959" s="185">
        <f t="shared" si="7588"/>
        <v>1426</v>
      </c>
      <c r="M6959" s="147"/>
      <c r="N6959" s="143">
        <f t="shared" si="7544"/>
        <v>4359.88</v>
      </c>
      <c r="O6959" s="143">
        <f t="shared" si="7540"/>
        <v>594.52</v>
      </c>
      <c r="P6959" s="143">
        <f t="shared" si="7541"/>
        <v>19894</v>
      </c>
      <c r="Q6959" s="143">
        <f t="shared" si="7542"/>
        <v>1383.22</v>
      </c>
      <c r="R6959" s="188">
        <f t="shared" si="7545"/>
        <v>26231.620000000003</v>
      </c>
      <c r="T6959">
        <v>39905</v>
      </c>
      <c r="U6959" s="190">
        <f t="shared" si="7546"/>
        <v>0.65735171031199102</v>
      </c>
    </row>
    <row r="6960" spans="1:21" x14ac:dyDescent="0.2">
      <c r="A6960" s="178">
        <v>43025</v>
      </c>
      <c r="B6960" s="179">
        <v>0.91666666666666663</v>
      </c>
      <c r="C6960" t="s">
        <v>349</v>
      </c>
      <c r="D6960">
        <v>45</v>
      </c>
      <c r="E6960">
        <v>8.8699999999999992</v>
      </c>
      <c r="F6960">
        <v>9</v>
      </c>
      <c r="G6960">
        <v>0.97</v>
      </c>
      <c r="H6960" s="184">
        <f t="shared" ref="H6960:L6960" si="7589">H6936</f>
        <v>0.875</v>
      </c>
      <c r="I6960" s="185">
        <f t="shared" si="7589"/>
        <v>337</v>
      </c>
      <c r="J6960" s="185">
        <f t="shared" si="7589"/>
        <v>173</v>
      </c>
      <c r="K6960" s="185">
        <f t="shared" si="7589"/>
        <v>2842</v>
      </c>
      <c r="L6960" s="185">
        <f t="shared" si="7589"/>
        <v>1426</v>
      </c>
      <c r="M6960" s="147"/>
      <c r="N6960" s="143">
        <f t="shared" si="7544"/>
        <v>15165</v>
      </c>
      <c r="O6960" s="143">
        <f t="shared" si="7540"/>
        <v>1534.5099999999998</v>
      </c>
      <c r="P6960" s="143">
        <f t="shared" si="7541"/>
        <v>25578</v>
      </c>
      <c r="Q6960" s="143">
        <f t="shared" si="7542"/>
        <v>1383.22</v>
      </c>
      <c r="R6960" s="188">
        <f t="shared" si="7545"/>
        <v>43660.729999999996</v>
      </c>
      <c r="T6960">
        <v>39076.089999999997</v>
      </c>
      <c r="U6960" s="190">
        <f t="shared" si="7546"/>
        <v>1.1173259658271848</v>
      </c>
    </row>
    <row r="6961" spans="1:21" x14ac:dyDescent="0.2">
      <c r="A6961" s="178">
        <v>43025</v>
      </c>
      <c r="B6961" s="179">
        <v>0.95833333333333337</v>
      </c>
      <c r="C6961" t="s">
        <v>349</v>
      </c>
      <c r="D6961">
        <v>45</v>
      </c>
      <c r="E6961">
        <v>39.65</v>
      </c>
      <c r="F6961">
        <v>8</v>
      </c>
      <c r="G6961">
        <v>0.97</v>
      </c>
      <c r="H6961" s="184">
        <f t="shared" ref="H6961:L6961" si="7590">H6937</f>
        <v>0.91666666666666663</v>
      </c>
      <c r="I6961" s="185">
        <f t="shared" si="7590"/>
        <v>394</v>
      </c>
      <c r="J6961" s="185">
        <f t="shared" si="7590"/>
        <v>194</v>
      </c>
      <c r="K6961" s="185">
        <f t="shared" si="7590"/>
        <v>2842</v>
      </c>
      <c r="L6961" s="185">
        <f t="shared" si="7590"/>
        <v>1426</v>
      </c>
      <c r="M6961" s="147"/>
      <c r="N6961" s="143">
        <f t="shared" si="7544"/>
        <v>17730</v>
      </c>
      <c r="O6961" s="143">
        <f t="shared" si="7540"/>
        <v>7692.0999999999995</v>
      </c>
      <c r="P6961" s="143">
        <f t="shared" si="7541"/>
        <v>22736</v>
      </c>
      <c r="Q6961" s="143">
        <f t="shared" si="7542"/>
        <v>1383.22</v>
      </c>
      <c r="R6961" s="188">
        <f t="shared" si="7545"/>
        <v>49541.32</v>
      </c>
      <c r="T6961">
        <v>36958.71</v>
      </c>
      <c r="U6961" s="190">
        <f t="shared" si="7546"/>
        <v>1.3404504648565927</v>
      </c>
    </row>
    <row r="6962" spans="1:21" x14ac:dyDescent="0.2">
      <c r="A6962" s="178">
        <v>43025</v>
      </c>
      <c r="B6962" s="180">
        <v>1</v>
      </c>
      <c r="C6962" t="s">
        <v>349</v>
      </c>
      <c r="D6962">
        <v>45</v>
      </c>
      <c r="E6962">
        <v>15</v>
      </c>
      <c r="F6962">
        <v>12</v>
      </c>
      <c r="G6962">
        <v>0.5</v>
      </c>
      <c r="H6962" s="184">
        <f t="shared" ref="H6962:L6962" si="7591">H6938</f>
        <v>0.95833333333333337</v>
      </c>
      <c r="I6962" s="185">
        <f t="shared" si="7591"/>
        <v>389</v>
      </c>
      <c r="J6962" s="185">
        <f t="shared" si="7591"/>
        <v>265</v>
      </c>
      <c r="K6962" s="185">
        <f t="shared" si="7591"/>
        <v>2985</v>
      </c>
      <c r="L6962" s="185">
        <f t="shared" si="7591"/>
        <v>1111</v>
      </c>
      <c r="M6962" s="147"/>
      <c r="N6962" s="143">
        <f t="shared" si="7544"/>
        <v>17505</v>
      </c>
      <c r="O6962" s="143">
        <f t="shared" si="7540"/>
        <v>3975</v>
      </c>
      <c r="P6962" s="143">
        <f t="shared" si="7541"/>
        <v>35820</v>
      </c>
      <c r="Q6962" s="143">
        <f t="shared" si="7542"/>
        <v>555.5</v>
      </c>
      <c r="R6962" s="188">
        <f t="shared" si="7545"/>
        <v>57855.5</v>
      </c>
      <c r="T6962">
        <v>34010.47</v>
      </c>
      <c r="U6962" s="190">
        <f t="shared" si="7546"/>
        <v>1.7011085115848148</v>
      </c>
    </row>
    <row r="6963" spans="1:21" x14ac:dyDescent="0.2">
      <c r="A6963" s="178">
        <v>43026</v>
      </c>
      <c r="B6963" s="179">
        <v>4.1666666666666664E-2</v>
      </c>
      <c r="C6963" t="s">
        <v>349</v>
      </c>
      <c r="D6963">
        <v>25</v>
      </c>
      <c r="E6963">
        <v>10.48</v>
      </c>
      <c r="F6963">
        <v>14.15</v>
      </c>
      <c r="G6963">
        <v>0.5</v>
      </c>
      <c r="H6963" s="184">
        <f t="shared" ref="H6963:L6963" si="7592">H6939</f>
        <v>1</v>
      </c>
      <c r="I6963" s="185">
        <f t="shared" si="7592"/>
        <v>362</v>
      </c>
      <c r="J6963" s="185">
        <f t="shared" si="7592"/>
        <v>243</v>
      </c>
      <c r="K6963" s="185">
        <f t="shared" si="7592"/>
        <v>2985</v>
      </c>
      <c r="L6963" s="185">
        <f t="shared" si="7592"/>
        <v>1111</v>
      </c>
      <c r="M6963" s="147"/>
      <c r="N6963" s="143">
        <f t="shared" si="7544"/>
        <v>9050</v>
      </c>
      <c r="O6963" s="143">
        <f t="shared" si="7540"/>
        <v>2546.6400000000003</v>
      </c>
      <c r="P6963" s="143">
        <f t="shared" si="7541"/>
        <v>42237.75</v>
      </c>
      <c r="Q6963" s="143">
        <f t="shared" si="7542"/>
        <v>555.5</v>
      </c>
      <c r="R6963" s="188">
        <f t="shared" si="7545"/>
        <v>54389.89</v>
      </c>
      <c r="T6963">
        <v>31107.81</v>
      </c>
      <c r="U6963" s="190">
        <f t="shared" si="7546"/>
        <v>1.7484319854081658</v>
      </c>
    </row>
    <row r="6964" spans="1:21" x14ac:dyDescent="0.2">
      <c r="A6964" s="178">
        <v>43026</v>
      </c>
      <c r="B6964" s="179">
        <v>8.3333333333333329E-2</v>
      </c>
      <c r="C6964" t="s">
        <v>349</v>
      </c>
      <c r="D6964">
        <v>16.22</v>
      </c>
      <c r="E6964">
        <v>2.61</v>
      </c>
      <c r="F6964">
        <v>14.15</v>
      </c>
      <c r="G6964">
        <v>0.5</v>
      </c>
      <c r="H6964" s="184">
        <f t="shared" ref="H6964:L6964" si="7593">H6940</f>
        <v>4.1666666666666664E-2</v>
      </c>
      <c r="I6964" s="185">
        <f t="shared" si="7593"/>
        <v>294</v>
      </c>
      <c r="J6964" s="185">
        <f t="shared" si="7593"/>
        <v>212</v>
      </c>
      <c r="K6964" s="185">
        <f t="shared" si="7593"/>
        <v>2985</v>
      </c>
      <c r="L6964" s="185">
        <f t="shared" si="7593"/>
        <v>1111</v>
      </c>
      <c r="M6964" s="147"/>
      <c r="N6964" s="143">
        <f t="shared" si="7544"/>
        <v>4768.6799999999994</v>
      </c>
      <c r="O6964" s="143">
        <f t="shared" si="7540"/>
        <v>553.31999999999994</v>
      </c>
      <c r="P6964" s="143">
        <f t="shared" si="7541"/>
        <v>42237.75</v>
      </c>
      <c r="Q6964" s="143">
        <f t="shared" si="7542"/>
        <v>555.5</v>
      </c>
      <c r="R6964" s="188">
        <f t="shared" si="7545"/>
        <v>48115.25</v>
      </c>
      <c r="T6964">
        <v>29136.14</v>
      </c>
      <c r="U6964" s="190">
        <f t="shared" si="7546"/>
        <v>1.6513941105444991</v>
      </c>
    </row>
    <row r="6965" spans="1:21" x14ac:dyDescent="0.2">
      <c r="A6965" s="178">
        <v>43026</v>
      </c>
      <c r="B6965" s="179">
        <v>0.125</v>
      </c>
      <c r="C6965" t="s">
        <v>349</v>
      </c>
      <c r="D6965">
        <v>15.34</v>
      </c>
      <c r="E6965">
        <v>2.61</v>
      </c>
      <c r="F6965">
        <v>14.15</v>
      </c>
      <c r="G6965">
        <v>4</v>
      </c>
      <c r="H6965" s="184">
        <f t="shared" ref="H6965:L6965" si="7594">H6941</f>
        <v>8.3333333333333329E-2</v>
      </c>
      <c r="I6965" s="185">
        <f t="shared" si="7594"/>
        <v>236</v>
      </c>
      <c r="J6965" s="185">
        <f t="shared" si="7594"/>
        <v>179</v>
      </c>
      <c r="K6965" s="185">
        <f t="shared" si="7594"/>
        <v>2985</v>
      </c>
      <c r="L6965" s="185">
        <f t="shared" si="7594"/>
        <v>1111</v>
      </c>
      <c r="M6965" s="147"/>
      <c r="N6965" s="143">
        <f t="shared" si="7544"/>
        <v>3620.24</v>
      </c>
      <c r="O6965" s="143">
        <f t="shared" si="7540"/>
        <v>467.19</v>
      </c>
      <c r="P6965" s="143">
        <f t="shared" si="7541"/>
        <v>42237.75</v>
      </c>
      <c r="Q6965" s="143">
        <f t="shared" si="7542"/>
        <v>4444</v>
      </c>
      <c r="R6965" s="188">
        <f t="shared" si="7545"/>
        <v>50769.18</v>
      </c>
      <c r="T6965">
        <v>28033.75</v>
      </c>
      <c r="U6965" s="190">
        <f t="shared" si="7546"/>
        <v>1.8110020956882329</v>
      </c>
    </row>
    <row r="6966" spans="1:21" x14ac:dyDescent="0.2">
      <c r="A6966" s="178">
        <v>43026</v>
      </c>
      <c r="B6966" s="179">
        <v>0.16666666666666666</v>
      </c>
      <c r="C6966" t="s">
        <v>349</v>
      </c>
      <c r="D6966">
        <v>12.73</v>
      </c>
      <c r="E6966">
        <v>2.61</v>
      </c>
      <c r="F6966">
        <v>14.15</v>
      </c>
      <c r="G6966">
        <v>1.45</v>
      </c>
      <c r="H6966" s="184">
        <f t="shared" ref="H6966:L6966" si="7595">H6942</f>
        <v>0.125</v>
      </c>
      <c r="I6966" s="185">
        <f t="shared" si="7595"/>
        <v>201</v>
      </c>
      <c r="J6966" s="185">
        <f t="shared" si="7595"/>
        <v>205</v>
      </c>
      <c r="K6966" s="185">
        <f t="shared" si="7595"/>
        <v>2985</v>
      </c>
      <c r="L6966" s="185">
        <f t="shared" si="7595"/>
        <v>1717</v>
      </c>
      <c r="M6966" s="147"/>
      <c r="N6966" s="143">
        <f t="shared" si="7544"/>
        <v>2558.73</v>
      </c>
      <c r="O6966" s="143">
        <f t="shared" si="7540"/>
        <v>535.04999999999995</v>
      </c>
      <c r="P6966" s="143">
        <f t="shared" si="7541"/>
        <v>42237.75</v>
      </c>
      <c r="Q6966" s="143">
        <f t="shared" si="7542"/>
        <v>2489.65</v>
      </c>
      <c r="R6966" s="188">
        <f t="shared" si="7545"/>
        <v>47821.18</v>
      </c>
      <c r="T6966">
        <v>27412.22</v>
      </c>
      <c r="U6966" s="190">
        <f t="shared" si="7546"/>
        <v>1.7445205094662162</v>
      </c>
    </row>
    <row r="6967" spans="1:21" x14ac:dyDescent="0.2">
      <c r="A6967" s="178">
        <v>43026</v>
      </c>
      <c r="B6967" s="179">
        <v>0.20833333333333334</v>
      </c>
      <c r="C6967" t="s">
        <v>349</v>
      </c>
      <c r="D6967">
        <v>13.34</v>
      </c>
      <c r="E6967">
        <v>7</v>
      </c>
      <c r="F6967">
        <v>14.15</v>
      </c>
      <c r="G6967">
        <v>1.45</v>
      </c>
      <c r="H6967" s="184">
        <f t="shared" ref="H6967:L6967" si="7596">H6943</f>
        <v>0.16666666666666666</v>
      </c>
      <c r="I6967" s="185">
        <f t="shared" si="7596"/>
        <v>185</v>
      </c>
      <c r="J6967" s="185">
        <f t="shared" si="7596"/>
        <v>205</v>
      </c>
      <c r="K6967" s="185">
        <f t="shared" si="7596"/>
        <v>2985</v>
      </c>
      <c r="L6967" s="185">
        <f t="shared" si="7596"/>
        <v>1717</v>
      </c>
      <c r="M6967" s="147"/>
      <c r="N6967" s="143">
        <f t="shared" si="7544"/>
        <v>2467.9</v>
      </c>
      <c r="O6967" s="143">
        <f t="shared" si="7540"/>
        <v>1435</v>
      </c>
      <c r="P6967" s="143">
        <f t="shared" si="7541"/>
        <v>42237.75</v>
      </c>
      <c r="Q6967" s="143">
        <f t="shared" si="7542"/>
        <v>2489.65</v>
      </c>
      <c r="R6967" s="188">
        <f t="shared" si="7545"/>
        <v>48630.3</v>
      </c>
      <c r="T6967">
        <v>27201.17</v>
      </c>
      <c r="U6967" s="190">
        <f t="shared" si="7546"/>
        <v>1.7878017747030737</v>
      </c>
    </row>
    <row r="6968" spans="1:21" x14ac:dyDescent="0.2">
      <c r="A6968" s="178">
        <v>43026</v>
      </c>
      <c r="B6968" s="179">
        <v>0.25</v>
      </c>
      <c r="C6968" t="s">
        <v>349</v>
      </c>
      <c r="D6968">
        <v>32.03</v>
      </c>
      <c r="E6968">
        <v>14.24</v>
      </c>
      <c r="F6968">
        <v>14.23</v>
      </c>
      <c r="G6968">
        <v>2.5299999999999998</v>
      </c>
      <c r="H6968" s="184">
        <f t="shared" ref="H6968:L6968" si="7597">H6944</f>
        <v>0.20833333333333334</v>
      </c>
      <c r="I6968" s="185">
        <f t="shared" si="7597"/>
        <v>207</v>
      </c>
      <c r="J6968" s="185">
        <f t="shared" si="7597"/>
        <v>283</v>
      </c>
      <c r="K6968" s="185">
        <f t="shared" si="7597"/>
        <v>2985</v>
      </c>
      <c r="L6968" s="185">
        <f t="shared" si="7597"/>
        <v>1717</v>
      </c>
      <c r="M6968" s="147"/>
      <c r="N6968" s="143">
        <f t="shared" si="7544"/>
        <v>6630.21</v>
      </c>
      <c r="O6968" s="143">
        <f t="shared" si="7540"/>
        <v>4029.92</v>
      </c>
      <c r="P6968" s="143">
        <f t="shared" si="7541"/>
        <v>42476.55</v>
      </c>
      <c r="Q6968" s="143">
        <f t="shared" si="7542"/>
        <v>4344.0099999999993</v>
      </c>
      <c r="R6968" s="188">
        <f t="shared" si="7545"/>
        <v>57480.69000000001</v>
      </c>
      <c r="T6968">
        <v>27703.65</v>
      </c>
      <c r="U6968" s="190">
        <f t="shared" si="7546"/>
        <v>2.074841762728016</v>
      </c>
    </row>
    <row r="6969" spans="1:21" x14ac:dyDescent="0.2">
      <c r="A6969" s="178">
        <v>43026</v>
      </c>
      <c r="B6969" s="179">
        <v>0.29166666666666669</v>
      </c>
      <c r="C6969" t="s">
        <v>349</v>
      </c>
      <c r="D6969">
        <v>9.25</v>
      </c>
      <c r="E6969">
        <v>25</v>
      </c>
      <c r="F6969">
        <v>10.55</v>
      </c>
      <c r="G6969">
        <v>4</v>
      </c>
      <c r="H6969" s="184">
        <f t="shared" ref="H6969:L6969" si="7598">H6945</f>
        <v>0.25</v>
      </c>
      <c r="I6969" s="185">
        <f t="shared" si="7598"/>
        <v>327</v>
      </c>
      <c r="J6969" s="185">
        <f t="shared" si="7598"/>
        <v>438</v>
      </c>
      <c r="K6969" s="185">
        <f t="shared" si="7598"/>
        <v>2985</v>
      </c>
      <c r="L6969" s="185">
        <f t="shared" si="7598"/>
        <v>1717</v>
      </c>
      <c r="M6969" s="147"/>
      <c r="N6969" s="143">
        <f t="shared" si="7544"/>
        <v>3024.75</v>
      </c>
      <c r="O6969" s="143">
        <f t="shared" si="7540"/>
        <v>10950</v>
      </c>
      <c r="P6969" s="143">
        <f t="shared" si="7541"/>
        <v>31491.750000000004</v>
      </c>
      <c r="Q6969" s="143">
        <f t="shared" si="7542"/>
        <v>6868</v>
      </c>
      <c r="R6969" s="188">
        <f t="shared" si="7545"/>
        <v>52334.5</v>
      </c>
      <c r="T6969">
        <v>29565.13</v>
      </c>
      <c r="U6969" s="190">
        <f t="shared" si="7546"/>
        <v>1.7701427323336647</v>
      </c>
    </row>
    <row r="6970" spans="1:21" x14ac:dyDescent="0.2">
      <c r="A6970" s="178">
        <v>43026</v>
      </c>
      <c r="B6970" s="179">
        <v>0.33333333333333331</v>
      </c>
      <c r="C6970" t="s">
        <v>349</v>
      </c>
      <c r="D6970">
        <v>9.25</v>
      </c>
      <c r="E6970">
        <v>10.59</v>
      </c>
      <c r="F6970">
        <v>11.11</v>
      </c>
      <c r="G6970">
        <v>5</v>
      </c>
      <c r="H6970" s="184">
        <f t="shared" ref="H6970:L6970" si="7599">H6946</f>
        <v>0.29166666666666669</v>
      </c>
      <c r="I6970" s="185">
        <f t="shared" si="7599"/>
        <v>249</v>
      </c>
      <c r="J6970" s="185">
        <f t="shared" si="7599"/>
        <v>556</v>
      </c>
      <c r="K6970" s="185">
        <f t="shared" si="7599"/>
        <v>2872</v>
      </c>
      <c r="L6970" s="185">
        <f t="shared" si="7599"/>
        <v>2219</v>
      </c>
      <c r="M6970" s="147"/>
      <c r="N6970" s="143">
        <f t="shared" si="7544"/>
        <v>2303.25</v>
      </c>
      <c r="O6970" s="143">
        <f t="shared" si="7540"/>
        <v>5888.04</v>
      </c>
      <c r="P6970" s="143">
        <f t="shared" si="7541"/>
        <v>31907.919999999998</v>
      </c>
      <c r="Q6970" s="143">
        <f t="shared" si="7542"/>
        <v>11095</v>
      </c>
      <c r="R6970" s="188">
        <f t="shared" si="7545"/>
        <v>51194.21</v>
      </c>
      <c r="T6970">
        <v>32958.870000000003</v>
      </c>
      <c r="U6970" s="190">
        <f t="shared" si="7546"/>
        <v>1.5532756432486914</v>
      </c>
    </row>
    <row r="6971" spans="1:21" x14ac:dyDescent="0.2">
      <c r="A6971" s="178">
        <v>43026</v>
      </c>
      <c r="B6971" s="179">
        <v>0.375</v>
      </c>
      <c r="C6971" t="s">
        <v>349</v>
      </c>
      <c r="D6971">
        <v>3.5</v>
      </c>
      <c r="E6971">
        <v>9.11</v>
      </c>
      <c r="F6971">
        <v>9.15</v>
      </c>
      <c r="G6971">
        <v>5</v>
      </c>
      <c r="H6971" s="184">
        <f t="shared" ref="H6971:L6971" si="7600">H6947</f>
        <v>0.33333333333333331</v>
      </c>
      <c r="I6971" s="185">
        <f t="shared" si="7600"/>
        <v>256</v>
      </c>
      <c r="J6971" s="185">
        <f t="shared" si="7600"/>
        <v>306</v>
      </c>
      <c r="K6971" s="185">
        <f t="shared" si="7600"/>
        <v>2872</v>
      </c>
      <c r="L6971" s="185">
        <f t="shared" si="7600"/>
        <v>2219</v>
      </c>
      <c r="M6971" s="147"/>
      <c r="N6971" s="143">
        <f t="shared" si="7544"/>
        <v>896</v>
      </c>
      <c r="O6971" s="143">
        <f t="shared" si="7540"/>
        <v>2787.66</v>
      </c>
      <c r="P6971" s="143">
        <f t="shared" si="7541"/>
        <v>26278.799999999999</v>
      </c>
      <c r="Q6971" s="143">
        <f t="shared" si="7542"/>
        <v>11095</v>
      </c>
      <c r="R6971" s="188">
        <f t="shared" si="7545"/>
        <v>41057.46</v>
      </c>
      <c r="T6971">
        <v>34197.339999999997</v>
      </c>
      <c r="U6971" s="190">
        <f t="shared" si="7546"/>
        <v>1.2006039066196377</v>
      </c>
    </row>
    <row r="6972" spans="1:21" x14ac:dyDescent="0.2">
      <c r="A6972" s="178">
        <v>43026</v>
      </c>
      <c r="B6972" s="179">
        <v>0.41666666666666669</v>
      </c>
      <c r="C6972" t="s">
        <v>349</v>
      </c>
      <c r="D6972">
        <v>10.61</v>
      </c>
      <c r="E6972">
        <v>10.6</v>
      </c>
      <c r="F6972">
        <v>9.6</v>
      </c>
      <c r="G6972">
        <v>6</v>
      </c>
      <c r="H6972" s="184">
        <f t="shared" ref="H6972:L6972" si="7601">H6948</f>
        <v>0.375</v>
      </c>
      <c r="I6972" s="185">
        <f t="shared" si="7601"/>
        <v>156</v>
      </c>
      <c r="J6972" s="185">
        <f t="shared" si="7601"/>
        <v>343</v>
      </c>
      <c r="K6972" s="185">
        <f t="shared" si="7601"/>
        <v>2872</v>
      </c>
      <c r="L6972" s="185">
        <f t="shared" si="7601"/>
        <v>2219</v>
      </c>
      <c r="M6972" s="147"/>
      <c r="N6972" s="143">
        <f t="shared" si="7544"/>
        <v>1655.1599999999999</v>
      </c>
      <c r="O6972" s="143">
        <f t="shared" si="7540"/>
        <v>3635.7999999999997</v>
      </c>
      <c r="P6972" s="143">
        <f t="shared" si="7541"/>
        <v>27571.200000000001</v>
      </c>
      <c r="Q6972" s="143">
        <f t="shared" si="7542"/>
        <v>13314</v>
      </c>
      <c r="R6972" s="188">
        <f t="shared" si="7545"/>
        <v>46176.160000000003</v>
      </c>
      <c r="T6972">
        <v>34113.019999999997</v>
      </c>
      <c r="U6972" s="190">
        <f t="shared" si="7546"/>
        <v>1.3536227516649071</v>
      </c>
    </row>
    <row r="6973" spans="1:21" x14ac:dyDescent="0.2">
      <c r="A6973" s="178">
        <v>43026</v>
      </c>
      <c r="B6973" s="179">
        <v>0.45833333333333331</v>
      </c>
      <c r="C6973" t="s">
        <v>349</v>
      </c>
      <c r="D6973">
        <v>4.95</v>
      </c>
      <c r="E6973">
        <v>8.3800000000000008</v>
      </c>
      <c r="F6973">
        <v>8.3800000000000008</v>
      </c>
      <c r="G6973">
        <v>5</v>
      </c>
      <c r="H6973" s="184">
        <f t="shared" ref="H6973:L6973" si="7602">H6949</f>
        <v>0.41666666666666669</v>
      </c>
      <c r="I6973" s="185">
        <f t="shared" si="7602"/>
        <v>196</v>
      </c>
      <c r="J6973" s="185">
        <f t="shared" si="7602"/>
        <v>315</v>
      </c>
      <c r="K6973" s="185">
        <f t="shared" si="7602"/>
        <v>2872</v>
      </c>
      <c r="L6973" s="185">
        <f t="shared" si="7602"/>
        <v>2219</v>
      </c>
      <c r="M6973" s="147"/>
      <c r="N6973" s="143">
        <f t="shared" si="7544"/>
        <v>970.2</v>
      </c>
      <c r="O6973" s="143">
        <f t="shared" si="7540"/>
        <v>2639.7000000000003</v>
      </c>
      <c r="P6973" s="143">
        <f t="shared" si="7541"/>
        <v>24067.360000000001</v>
      </c>
      <c r="Q6973" s="143">
        <f t="shared" si="7542"/>
        <v>11095</v>
      </c>
      <c r="R6973" s="188">
        <f t="shared" si="7545"/>
        <v>38772.26</v>
      </c>
      <c r="T6973">
        <v>34732.300000000003</v>
      </c>
      <c r="U6973" s="190">
        <f t="shared" si="7546"/>
        <v>1.1163170881283415</v>
      </c>
    </row>
    <row r="6974" spans="1:21" x14ac:dyDescent="0.2">
      <c r="A6974" s="178">
        <v>43026</v>
      </c>
      <c r="B6974" s="179">
        <v>0.5</v>
      </c>
      <c r="C6974" t="s">
        <v>349</v>
      </c>
      <c r="D6974">
        <v>5.0199999999999996</v>
      </c>
      <c r="E6974">
        <v>8</v>
      </c>
      <c r="F6974">
        <v>8</v>
      </c>
      <c r="G6974">
        <v>7.14</v>
      </c>
      <c r="H6974" s="184">
        <f t="shared" ref="H6974:L6974" si="7603">H6950</f>
        <v>0.45833333333333331</v>
      </c>
      <c r="I6974" s="185">
        <f t="shared" si="7603"/>
        <v>226</v>
      </c>
      <c r="J6974" s="185">
        <f t="shared" si="7603"/>
        <v>326</v>
      </c>
      <c r="K6974" s="185">
        <f t="shared" si="7603"/>
        <v>2842</v>
      </c>
      <c r="L6974" s="185">
        <f t="shared" si="7603"/>
        <v>1635</v>
      </c>
      <c r="M6974" s="147"/>
      <c r="N6974" s="143">
        <f t="shared" si="7544"/>
        <v>1134.52</v>
      </c>
      <c r="O6974" s="143">
        <f t="shared" si="7540"/>
        <v>2608</v>
      </c>
      <c r="P6974" s="143">
        <f t="shared" si="7541"/>
        <v>22736</v>
      </c>
      <c r="Q6974" s="143">
        <f t="shared" si="7542"/>
        <v>11673.9</v>
      </c>
      <c r="R6974" s="188">
        <f t="shared" si="7545"/>
        <v>38152.42</v>
      </c>
      <c r="T6974">
        <v>35707.93</v>
      </c>
      <c r="U6974" s="190">
        <f t="shared" si="7546"/>
        <v>1.0684579027683767</v>
      </c>
    </row>
    <row r="6975" spans="1:21" x14ac:dyDescent="0.2">
      <c r="A6975" s="178">
        <v>43026</v>
      </c>
      <c r="B6975" s="179">
        <v>0.54166666666666663</v>
      </c>
      <c r="C6975" t="s">
        <v>349</v>
      </c>
      <c r="D6975">
        <v>3.11</v>
      </c>
      <c r="E6975">
        <v>8.3800000000000008</v>
      </c>
      <c r="F6975">
        <v>8.4600000000000009</v>
      </c>
      <c r="G6975">
        <v>7.68</v>
      </c>
      <c r="H6975" s="184">
        <f t="shared" ref="H6975:L6975" si="7604">H6951</f>
        <v>0.5</v>
      </c>
      <c r="I6975" s="185">
        <f t="shared" si="7604"/>
        <v>222</v>
      </c>
      <c r="J6975" s="185">
        <f t="shared" si="7604"/>
        <v>319</v>
      </c>
      <c r="K6975" s="185">
        <f t="shared" si="7604"/>
        <v>2842</v>
      </c>
      <c r="L6975" s="185">
        <f t="shared" si="7604"/>
        <v>1635</v>
      </c>
      <c r="M6975" s="147"/>
      <c r="N6975" s="143">
        <f t="shared" si="7544"/>
        <v>690.42</v>
      </c>
      <c r="O6975" s="143">
        <f t="shared" si="7540"/>
        <v>2673.2200000000003</v>
      </c>
      <c r="P6975" s="143">
        <f t="shared" si="7541"/>
        <v>24043.320000000003</v>
      </c>
      <c r="Q6975" s="143">
        <f t="shared" si="7542"/>
        <v>12556.8</v>
      </c>
      <c r="R6975" s="188">
        <f t="shared" si="7545"/>
        <v>39963.760000000002</v>
      </c>
      <c r="T6975">
        <v>36780.53</v>
      </c>
      <c r="U6975" s="190">
        <f t="shared" si="7546"/>
        <v>1.0865466049564811</v>
      </c>
    </row>
    <row r="6976" spans="1:21" x14ac:dyDescent="0.2">
      <c r="A6976" s="178">
        <v>43026</v>
      </c>
      <c r="B6976" s="179">
        <v>0.58333333333333337</v>
      </c>
      <c r="C6976" t="s">
        <v>349</v>
      </c>
      <c r="D6976">
        <v>2.61</v>
      </c>
      <c r="E6976">
        <v>11.55</v>
      </c>
      <c r="F6976">
        <v>12</v>
      </c>
      <c r="G6976">
        <v>11.79</v>
      </c>
      <c r="H6976" s="184">
        <f t="shared" ref="H6976:L6976" si="7605">H6952</f>
        <v>0.54166666666666663</v>
      </c>
      <c r="I6976" s="185">
        <f t="shared" si="7605"/>
        <v>195</v>
      </c>
      <c r="J6976" s="185">
        <f t="shared" si="7605"/>
        <v>299</v>
      </c>
      <c r="K6976" s="185">
        <f t="shared" si="7605"/>
        <v>2842</v>
      </c>
      <c r="L6976" s="185">
        <f t="shared" si="7605"/>
        <v>1635</v>
      </c>
      <c r="M6976" s="147"/>
      <c r="N6976" s="143">
        <f t="shared" si="7544"/>
        <v>508.95</v>
      </c>
      <c r="O6976" s="143">
        <f t="shared" si="7540"/>
        <v>3453.4500000000003</v>
      </c>
      <c r="P6976" s="143">
        <f t="shared" si="7541"/>
        <v>34104</v>
      </c>
      <c r="Q6976" s="143">
        <f t="shared" si="7542"/>
        <v>19276.649999999998</v>
      </c>
      <c r="R6976" s="188">
        <f t="shared" si="7545"/>
        <v>57343.05</v>
      </c>
      <c r="T6976">
        <v>37832.85</v>
      </c>
      <c r="U6976" s="190">
        <f t="shared" si="7546"/>
        <v>1.5156946938969706</v>
      </c>
    </row>
    <row r="6977" spans="1:21" x14ac:dyDescent="0.2">
      <c r="A6977" s="178">
        <v>43026</v>
      </c>
      <c r="B6977" s="179">
        <v>0.625</v>
      </c>
      <c r="C6977" t="s">
        <v>349</v>
      </c>
      <c r="D6977">
        <v>1.5</v>
      </c>
      <c r="E6977">
        <v>12.13</v>
      </c>
      <c r="F6977">
        <v>13.32</v>
      </c>
      <c r="G6977">
        <v>6</v>
      </c>
      <c r="H6977" s="184">
        <f t="shared" ref="H6977:L6977" si="7606">H6953</f>
        <v>0.58333333333333337</v>
      </c>
      <c r="I6977" s="185">
        <f t="shared" si="7606"/>
        <v>205</v>
      </c>
      <c r="J6977" s="185">
        <f t="shared" si="7606"/>
        <v>237</v>
      </c>
      <c r="K6977" s="185">
        <f t="shared" si="7606"/>
        <v>2842</v>
      </c>
      <c r="L6977" s="185">
        <f t="shared" si="7606"/>
        <v>1635</v>
      </c>
      <c r="M6977" s="147"/>
      <c r="N6977" s="143">
        <f t="shared" si="7544"/>
        <v>307.5</v>
      </c>
      <c r="O6977" s="143">
        <f t="shared" si="7540"/>
        <v>2874.8100000000004</v>
      </c>
      <c r="P6977" s="143">
        <f t="shared" si="7541"/>
        <v>37855.440000000002</v>
      </c>
      <c r="Q6977" s="143">
        <f t="shared" si="7542"/>
        <v>9810</v>
      </c>
      <c r="R6977" s="188">
        <f t="shared" si="7545"/>
        <v>50847.75</v>
      </c>
      <c r="T6977">
        <v>39333.58</v>
      </c>
      <c r="U6977" s="190">
        <f t="shared" si="7546"/>
        <v>1.2927312998206621</v>
      </c>
    </row>
    <row r="6978" spans="1:21" x14ac:dyDescent="0.2">
      <c r="A6978" s="178">
        <v>43026</v>
      </c>
      <c r="B6978" s="179">
        <v>0.66666666666666663</v>
      </c>
      <c r="C6978" t="s">
        <v>349</v>
      </c>
      <c r="D6978">
        <v>1.1299999999999999</v>
      </c>
      <c r="E6978">
        <v>13.32</v>
      </c>
      <c r="F6978">
        <v>18.260000000000002</v>
      </c>
      <c r="G6978">
        <v>6</v>
      </c>
      <c r="H6978" s="184">
        <f t="shared" ref="H6978:L6978" si="7607">H6954</f>
        <v>0.625</v>
      </c>
      <c r="I6978" s="185">
        <f t="shared" si="7607"/>
        <v>212</v>
      </c>
      <c r="J6978" s="185">
        <f t="shared" si="7607"/>
        <v>213</v>
      </c>
      <c r="K6978" s="185">
        <f t="shared" si="7607"/>
        <v>2842</v>
      </c>
      <c r="L6978" s="185">
        <f t="shared" si="7607"/>
        <v>1380</v>
      </c>
      <c r="M6978" s="147"/>
      <c r="N6978" s="143">
        <f t="shared" si="7544"/>
        <v>239.55999999999997</v>
      </c>
      <c r="O6978" s="143">
        <f t="shared" si="7540"/>
        <v>2837.16</v>
      </c>
      <c r="P6978" s="143">
        <f t="shared" si="7541"/>
        <v>51894.920000000006</v>
      </c>
      <c r="Q6978" s="143">
        <f t="shared" si="7542"/>
        <v>8280</v>
      </c>
      <c r="R6978" s="188">
        <f t="shared" si="7545"/>
        <v>63251.640000000007</v>
      </c>
      <c r="T6978">
        <v>40968.06</v>
      </c>
      <c r="U6978" s="190">
        <f t="shared" si="7546"/>
        <v>1.5439256825927323</v>
      </c>
    </row>
    <row r="6979" spans="1:21" x14ac:dyDescent="0.2">
      <c r="A6979" s="178">
        <v>43026</v>
      </c>
      <c r="B6979" s="179">
        <v>0.70833333333333337</v>
      </c>
      <c r="C6979" t="s">
        <v>349</v>
      </c>
      <c r="D6979">
        <v>2</v>
      </c>
      <c r="E6979">
        <v>9.7100000000000009</v>
      </c>
      <c r="F6979">
        <v>18.2</v>
      </c>
      <c r="G6979">
        <v>4.5999999999999996</v>
      </c>
      <c r="H6979" s="184">
        <f t="shared" ref="H6979:L6979" si="7608">H6955</f>
        <v>0.66666666666666663</v>
      </c>
      <c r="I6979" s="185">
        <f t="shared" si="7608"/>
        <v>191</v>
      </c>
      <c r="J6979" s="185">
        <f t="shared" si="7608"/>
        <v>237</v>
      </c>
      <c r="K6979" s="185">
        <f t="shared" si="7608"/>
        <v>2842</v>
      </c>
      <c r="L6979" s="185">
        <f t="shared" si="7608"/>
        <v>1380</v>
      </c>
      <c r="M6979" s="147"/>
      <c r="N6979" s="143">
        <f t="shared" si="7544"/>
        <v>382</v>
      </c>
      <c r="O6979" s="143">
        <f t="shared" si="7540"/>
        <v>2301.27</v>
      </c>
      <c r="P6979" s="143">
        <f t="shared" si="7541"/>
        <v>51724.4</v>
      </c>
      <c r="Q6979" s="143">
        <f t="shared" si="7542"/>
        <v>6347.9999999999991</v>
      </c>
      <c r="R6979" s="188">
        <f t="shared" si="7545"/>
        <v>60755.67</v>
      </c>
      <c r="T6979">
        <v>42459.09</v>
      </c>
      <c r="U6979" s="190">
        <f t="shared" si="7546"/>
        <v>1.4309225656979461</v>
      </c>
    </row>
    <row r="6980" spans="1:21" x14ac:dyDescent="0.2">
      <c r="A6980" s="178">
        <v>43026</v>
      </c>
      <c r="B6980" s="179">
        <v>0.75</v>
      </c>
      <c r="C6980" t="s">
        <v>349</v>
      </c>
      <c r="D6980">
        <v>2.96</v>
      </c>
      <c r="E6980">
        <v>7.14</v>
      </c>
      <c r="F6980">
        <v>11.29</v>
      </c>
      <c r="G6980">
        <v>4.25</v>
      </c>
      <c r="H6980" s="184">
        <f t="shared" ref="H6980:L6980" si="7609">H6956</f>
        <v>0.70833333333333337</v>
      </c>
      <c r="I6980" s="185">
        <f t="shared" si="7609"/>
        <v>218</v>
      </c>
      <c r="J6980" s="185">
        <f t="shared" si="7609"/>
        <v>258</v>
      </c>
      <c r="K6980" s="185">
        <f t="shared" si="7609"/>
        <v>2842</v>
      </c>
      <c r="L6980" s="185">
        <f t="shared" si="7609"/>
        <v>1380</v>
      </c>
      <c r="M6980" s="147"/>
      <c r="N6980" s="143">
        <f t="shared" si="7544"/>
        <v>645.28</v>
      </c>
      <c r="O6980" s="143">
        <f t="shared" ref="O6980:O7043" si="7610">E6980*J6980</f>
        <v>1842.12</v>
      </c>
      <c r="P6980" s="143">
        <f t="shared" ref="P6980:P7043" si="7611">F6980*K6980</f>
        <v>32086.179999999997</v>
      </c>
      <c r="Q6980" s="143">
        <f t="shared" ref="Q6980:Q7043" si="7612">G6980*L6980</f>
        <v>5865</v>
      </c>
      <c r="R6980" s="188">
        <f t="shared" si="7545"/>
        <v>40438.579999999994</v>
      </c>
      <c r="T6980">
        <v>43639.95</v>
      </c>
      <c r="U6980" s="190">
        <f t="shared" si="7546"/>
        <v>0.92664130000148937</v>
      </c>
    </row>
    <row r="6981" spans="1:21" x14ac:dyDescent="0.2">
      <c r="A6981" s="178">
        <v>43026</v>
      </c>
      <c r="B6981" s="179">
        <v>0.79166666666666663</v>
      </c>
      <c r="C6981" t="s">
        <v>349</v>
      </c>
      <c r="D6981">
        <v>8.61</v>
      </c>
      <c r="E6981">
        <v>9.48</v>
      </c>
      <c r="F6981">
        <v>11.47</v>
      </c>
      <c r="G6981">
        <v>0.99</v>
      </c>
      <c r="H6981" s="184">
        <f t="shared" ref="H6981:L6981" si="7613">H6957</f>
        <v>0.75</v>
      </c>
      <c r="I6981" s="185">
        <f t="shared" si="7613"/>
        <v>240</v>
      </c>
      <c r="J6981" s="185">
        <f t="shared" si="7613"/>
        <v>365</v>
      </c>
      <c r="K6981" s="185">
        <f t="shared" si="7613"/>
        <v>2842</v>
      </c>
      <c r="L6981" s="185">
        <f t="shared" si="7613"/>
        <v>1380</v>
      </c>
      <c r="M6981" s="147"/>
      <c r="N6981" s="143">
        <f t="shared" ref="N6981:N7044" si="7614">D6981*I6981</f>
        <v>2066.3999999999996</v>
      </c>
      <c r="O6981" s="143">
        <f t="shared" si="7610"/>
        <v>3460.2000000000003</v>
      </c>
      <c r="P6981" s="143">
        <f t="shared" si="7611"/>
        <v>32597.74</v>
      </c>
      <c r="Q6981" s="143">
        <f t="shared" si="7612"/>
        <v>1366.2</v>
      </c>
      <c r="R6981" s="188">
        <f t="shared" ref="R6981:R7044" si="7615">SUM(N6981:Q6981)</f>
        <v>39490.54</v>
      </c>
      <c r="T6981">
        <v>43539.4</v>
      </c>
      <c r="U6981" s="190">
        <f t="shared" ref="U6981:U7044" si="7616">R6981/T6981</f>
        <v>0.90700698677519676</v>
      </c>
    </row>
    <row r="6982" spans="1:21" x14ac:dyDescent="0.2">
      <c r="A6982" s="178">
        <v>43026</v>
      </c>
      <c r="B6982" s="179">
        <v>0.83333333333333337</v>
      </c>
      <c r="C6982" t="s">
        <v>349</v>
      </c>
      <c r="D6982">
        <v>21.43</v>
      </c>
      <c r="E6982">
        <v>4.79</v>
      </c>
      <c r="F6982">
        <v>12</v>
      </c>
      <c r="G6982">
        <v>1.3</v>
      </c>
      <c r="H6982" s="184">
        <f t="shared" ref="H6982:L6982" si="7617">H6958</f>
        <v>0.79166666666666663</v>
      </c>
      <c r="I6982" s="185">
        <f t="shared" si="7617"/>
        <v>320</v>
      </c>
      <c r="J6982" s="185">
        <f t="shared" si="7617"/>
        <v>214</v>
      </c>
      <c r="K6982" s="185">
        <f t="shared" si="7617"/>
        <v>2842</v>
      </c>
      <c r="L6982" s="185">
        <f t="shared" si="7617"/>
        <v>1426</v>
      </c>
      <c r="M6982" s="147"/>
      <c r="N6982" s="143">
        <f t="shared" si="7614"/>
        <v>6857.6</v>
      </c>
      <c r="O6982" s="143">
        <f t="shared" si="7610"/>
        <v>1025.06</v>
      </c>
      <c r="P6982" s="143">
        <f t="shared" si="7611"/>
        <v>34104</v>
      </c>
      <c r="Q6982" s="143">
        <f t="shared" si="7612"/>
        <v>1853.8</v>
      </c>
      <c r="R6982" s="188">
        <f t="shared" si="7615"/>
        <v>43840.460000000006</v>
      </c>
      <c r="T6982">
        <v>42361.46</v>
      </c>
      <c r="U6982" s="190">
        <f t="shared" si="7616"/>
        <v>1.0349138108082208</v>
      </c>
    </row>
    <row r="6983" spans="1:21" x14ac:dyDescent="0.2">
      <c r="A6983" s="178">
        <v>43026</v>
      </c>
      <c r="B6983" s="179">
        <v>0.875</v>
      </c>
      <c r="C6983" t="s">
        <v>349</v>
      </c>
      <c r="D6983">
        <v>21.86</v>
      </c>
      <c r="E6983">
        <v>8</v>
      </c>
      <c r="F6983">
        <v>9</v>
      </c>
      <c r="G6983">
        <v>0.97</v>
      </c>
      <c r="H6983" s="184">
        <f t="shared" ref="H6983:L6983" si="7618">H6959</f>
        <v>0.83333333333333337</v>
      </c>
      <c r="I6983" s="185">
        <f t="shared" si="7618"/>
        <v>322</v>
      </c>
      <c r="J6983" s="185">
        <f t="shared" si="7618"/>
        <v>178</v>
      </c>
      <c r="K6983" s="185">
        <f t="shared" si="7618"/>
        <v>2842</v>
      </c>
      <c r="L6983" s="185">
        <f t="shared" si="7618"/>
        <v>1426</v>
      </c>
      <c r="M6983" s="147"/>
      <c r="N6983" s="143">
        <f t="shared" si="7614"/>
        <v>7038.92</v>
      </c>
      <c r="O6983" s="143">
        <f t="shared" si="7610"/>
        <v>1424</v>
      </c>
      <c r="P6983" s="143">
        <f t="shared" si="7611"/>
        <v>25578</v>
      </c>
      <c r="Q6983" s="143">
        <f t="shared" si="7612"/>
        <v>1383.22</v>
      </c>
      <c r="R6983" s="188">
        <f t="shared" si="7615"/>
        <v>35424.14</v>
      </c>
      <c r="T6983">
        <v>42520.56</v>
      </c>
      <c r="U6983" s="190">
        <f t="shared" si="7616"/>
        <v>0.83310614911939074</v>
      </c>
    </row>
    <row r="6984" spans="1:21" x14ac:dyDescent="0.2">
      <c r="A6984" s="178">
        <v>43026</v>
      </c>
      <c r="B6984" s="179">
        <v>0.91666666666666663</v>
      </c>
      <c r="C6984" t="s">
        <v>349</v>
      </c>
      <c r="D6984">
        <v>26.99</v>
      </c>
      <c r="E6984">
        <v>8.19</v>
      </c>
      <c r="F6984">
        <v>8.19</v>
      </c>
      <c r="G6984">
        <v>1</v>
      </c>
      <c r="H6984" s="184">
        <f t="shared" ref="H6984:L6984" si="7619">H6960</f>
        <v>0.875</v>
      </c>
      <c r="I6984" s="185">
        <f t="shared" si="7619"/>
        <v>337</v>
      </c>
      <c r="J6984" s="185">
        <f t="shared" si="7619"/>
        <v>173</v>
      </c>
      <c r="K6984" s="185">
        <f t="shared" si="7619"/>
        <v>2842</v>
      </c>
      <c r="L6984" s="185">
        <f t="shared" si="7619"/>
        <v>1426</v>
      </c>
      <c r="M6984" s="147"/>
      <c r="N6984" s="143">
        <f t="shared" si="7614"/>
        <v>9095.6299999999992</v>
      </c>
      <c r="O6984" s="143">
        <f t="shared" si="7610"/>
        <v>1416.87</v>
      </c>
      <c r="P6984" s="143">
        <f t="shared" si="7611"/>
        <v>23275.98</v>
      </c>
      <c r="Q6984" s="143">
        <f t="shared" si="7612"/>
        <v>1426</v>
      </c>
      <c r="R6984" s="188">
        <f t="shared" si="7615"/>
        <v>35214.479999999996</v>
      </c>
      <c r="T6984">
        <v>41315.300000000003</v>
      </c>
      <c r="U6984" s="190">
        <f t="shared" si="7616"/>
        <v>0.85233509135840702</v>
      </c>
    </row>
    <row r="6985" spans="1:21" x14ac:dyDescent="0.2">
      <c r="A6985" s="178">
        <v>43026</v>
      </c>
      <c r="B6985" s="179">
        <v>0.95833333333333337</v>
      </c>
      <c r="C6985" t="s">
        <v>349</v>
      </c>
      <c r="D6985">
        <v>75</v>
      </c>
      <c r="E6985">
        <v>72.62</v>
      </c>
      <c r="F6985">
        <v>14.32</v>
      </c>
      <c r="G6985">
        <v>0.97</v>
      </c>
      <c r="H6985" s="184">
        <f t="shared" ref="H6985:L6985" si="7620">H6961</f>
        <v>0.91666666666666663</v>
      </c>
      <c r="I6985" s="185">
        <f t="shared" si="7620"/>
        <v>394</v>
      </c>
      <c r="J6985" s="185">
        <f t="shared" si="7620"/>
        <v>194</v>
      </c>
      <c r="K6985" s="185">
        <f t="shared" si="7620"/>
        <v>2842</v>
      </c>
      <c r="L6985" s="185">
        <f t="shared" si="7620"/>
        <v>1426</v>
      </c>
      <c r="M6985" s="147"/>
      <c r="N6985" s="143">
        <f t="shared" si="7614"/>
        <v>29550</v>
      </c>
      <c r="O6985" s="143">
        <f t="shared" si="7610"/>
        <v>14088.28</v>
      </c>
      <c r="P6985" s="143">
        <f t="shared" si="7611"/>
        <v>40697.440000000002</v>
      </c>
      <c r="Q6985" s="143">
        <f t="shared" si="7612"/>
        <v>1383.22</v>
      </c>
      <c r="R6985" s="188">
        <f t="shared" si="7615"/>
        <v>85718.94</v>
      </c>
      <c r="T6985">
        <v>39133.17</v>
      </c>
      <c r="U6985" s="190">
        <f t="shared" si="7616"/>
        <v>2.1904420214360352</v>
      </c>
    </row>
    <row r="6986" spans="1:21" x14ac:dyDescent="0.2">
      <c r="A6986" s="178">
        <v>43026</v>
      </c>
      <c r="B6986" s="180">
        <v>1</v>
      </c>
      <c r="C6986" t="s">
        <v>349</v>
      </c>
      <c r="D6986">
        <v>30</v>
      </c>
      <c r="E6986">
        <v>16.329999999999998</v>
      </c>
      <c r="F6986">
        <v>16.32</v>
      </c>
      <c r="G6986">
        <v>0.5</v>
      </c>
      <c r="H6986" s="184">
        <f t="shared" ref="H6986:L6986" si="7621">H6962</f>
        <v>0.95833333333333337</v>
      </c>
      <c r="I6986" s="185">
        <f t="shared" si="7621"/>
        <v>389</v>
      </c>
      <c r="J6986" s="185">
        <f t="shared" si="7621"/>
        <v>265</v>
      </c>
      <c r="K6986" s="185">
        <f t="shared" si="7621"/>
        <v>2985</v>
      </c>
      <c r="L6986" s="185">
        <f t="shared" si="7621"/>
        <v>1111</v>
      </c>
      <c r="M6986" s="147"/>
      <c r="N6986" s="143">
        <f t="shared" si="7614"/>
        <v>11670</v>
      </c>
      <c r="O6986" s="143">
        <f t="shared" si="7610"/>
        <v>4327.45</v>
      </c>
      <c r="P6986" s="143">
        <f t="shared" si="7611"/>
        <v>48715.200000000004</v>
      </c>
      <c r="Q6986" s="143">
        <f t="shared" si="7612"/>
        <v>555.5</v>
      </c>
      <c r="R6986" s="188">
        <f t="shared" si="7615"/>
        <v>65268.150000000009</v>
      </c>
      <c r="T6986">
        <v>36115.11</v>
      </c>
      <c r="U6986" s="190">
        <f t="shared" si="7616"/>
        <v>1.8072255629292007</v>
      </c>
    </row>
    <row r="6987" spans="1:21" x14ac:dyDescent="0.2">
      <c r="A6987" s="178">
        <v>43027</v>
      </c>
      <c r="B6987" s="179">
        <v>4.1666666666666664E-2</v>
      </c>
      <c r="C6987" t="s">
        <v>349</v>
      </c>
      <c r="D6987">
        <v>24.28</v>
      </c>
      <c r="E6987">
        <v>12</v>
      </c>
      <c r="F6987">
        <v>12.65</v>
      </c>
      <c r="G6987">
        <v>0.5</v>
      </c>
      <c r="H6987" s="184">
        <f t="shared" ref="H6987:L6987" si="7622">H6963</f>
        <v>1</v>
      </c>
      <c r="I6987" s="185">
        <f t="shared" si="7622"/>
        <v>362</v>
      </c>
      <c r="J6987" s="185">
        <f t="shared" si="7622"/>
        <v>243</v>
      </c>
      <c r="K6987" s="185">
        <f t="shared" si="7622"/>
        <v>2985</v>
      </c>
      <c r="L6987" s="185">
        <f t="shared" si="7622"/>
        <v>1111</v>
      </c>
      <c r="M6987" s="147"/>
      <c r="N6987" s="143">
        <f t="shared" si="7614"/>
        <v>8789.36</v>
      </c>
      <c r="O6987" s="143">
        <f t="shared" si="7610"/>
        <v>2916</v>
      </c>
      <c r="P6987" s="143">
        <f t="shared" si="7611"/>
        <v>37760.25</v>
      </c>
      <c r="Q6987" s="143">
        <f t="shared" si="7612"/>
        <v>555.5</v>
      </c>
      <c r="R6987" s="188">
        <f t="shared" si="7615"/>
        <v>50021.11</v>
      </c>
      <c r="T6987">
        <v>33075.449999999997</v>
      </c>
      <c r="U6987" s="190">
        <f t="shared" si="7616"/>
        <v>1.5123334678742089</v>
      </c>
    </row>
    <row r="6988" spans="1:21" x14ac:dyDescent="0.2">
      <c r="A6988" s="178">
        <v>43027</v>
      </c>
      <c r="B6988" s="179">
        <v>8.3333333333333329E-2</v>
      </c>
      <c r="C6988" t="s">
        <v>349</v>
      </c>
      <c r="D6988">
        <v>12.2</v>
      </c>
      <c r="E6988">
        <v>2.61</v>
      </c>
      <c r="F6988">
        <v>12.65</v>
      </c>
      <c r="G6988">
        <v>0.5</v>
      </c>
      <c r="H6988" s="184">
        <f t="shared" ref="H6988:L6988" si="7623">H6964</f>
        <v>4.1666666666666664E-2</v>
      </c>
      <c r="I6988" s="185">
        <f t="shared" si="7623"/>
        <v>294</v>
      </c>
      <c r="J6988" s="185">
        <f t="shared" si="7623"/>
        <v>212</v>
      </c>
      <c r="K6988" s="185">
        <f t="shared" si="7623"/>
        <v>2985</v>
      </c>
      <c r="L6988" s="185">
        <f t="shared" si="7623"/>
        <v>1111</v>
      </c>
      <c r="M6988" s="147"/>
      <c r="N6988" s="143">
        <f t="shared" si="7614"/>
        <v>3586.7999999999997</v>
      </c>
      <c r="O6988" s="143">
        <f t="shared" si="7610"/>
        <v>553.31999999999994</v>
      </c>
      <c r="P6988" s="143">
        <f t="shared" si="7611"/>
        <v>37760.25</v>
      </c>
      <c r="Q6988" s="143">
        <f t="shared" si="7612"/>
        <v>555.5</v>
      </c>
      <c r="R6988" s="188">
        <f t="shared" si="7615"/>
        <v>42455.87</v>
      </c>
      <c r="T6988">
        <v>30861.85</v>
      </c>
      <c r="U6988" s="190">
        <f t="shared" si="7616"/>
        <v>1.3756748218269483</v>
      </c>
    </row>
    <row r="6989" spans="1:21" x14ac:dyDescent="0.2">
      <c r="A6989" s="178">
        <v>43027</v>
      </c>
      <c r="B6989" s="179">
        <v>0.125</v>
      </c>
      <c r="C6989" t="s">
        <v>349</v>
      </c>
      <c r="D6989">
        <v>12.04</v>
      </c>
      <c r="E6989">
        <v>2.61</v>
      </c>
      <c r="F6989">
        <v>12.65</v>
      </c>
      <c r="G6989">
        <v>4</v>
      </c>
      <c r="H6989" s="184">
        <f t="shared" ref="H6989:L6989" si="7624">H6965</f>
        <v>8.3333333333333329E-2</v>
      </c>
      <c r="I6989" s="185">
        <f t="shared" si="7624"/>
        <v>236</v>
      </c>
      <c r="J6989" s="185">
        <f t="shared" si="7624"/>
        <v>179</v>
      </c>
      <c r="K6989" s="185">
        <f t="shared" si="7624"/>
        <v>2985</v>
      </c>
      <c r="L6989" s="185">
        <f t="shared" si="7624"/>
        <v>1111</v>
      </c>
      <c r="M6989" s="147"/>
      <c r="N6989" s="143">
        <f t="shared" si="7614"/>
        <v>2841.4399999999996</v>
      </c>
      <c r="O6989" s="143">
        <f t="shared" si="7610"/>
        <v>467.19</v>
      </c>
      <c r="P6989" s="143">
        <f t="shared" si="7611"/>
        <v>37760.25</v>
      </c>
      <c r="Q6989" s="143">
        <f t="shared" si="7612"/>
        <v>4444</v>
      </c>
      <c r="R6989" s="188">
        <f t="shared" si="7615"/>
        <v>45512.88</v>
      </c>
      <c r="T6989">
        <v>29500.92</v>
      </c>
      <c r="U6989" s="190">
        <f t="shared" si="7616"/>
        <v>1.5427613782892196</v>
      </c>
    </row>
    <row r="6990" spans="1:21" x14ac:dyDescent="0.2">
      <c r="A6990" s="178">
        <v>43027</v>
      </c>
      <c r="B6990" s="179">
        <v>0.16666666666666666</v>
      </c>
      <c r="C6990" t="s">
        <v>349</v>
      </c>
      <c r="D6990">
        <v>10</v>
      </c>
      <c r="E6990">
        <v>2.61</v>
      </c>
      <c r="F6990">
        <v>12.65</v>
      </c>
      <c r="G6990">
        <v>1.47</v>
      </c>
      <c r="H6990" s="184">
        <f t="shared" ref="H6990:L6990" si="7625">H6966</f>
        <v>0.125</v>
      </c>
      <c r="I6990" s="185">
        <f t="shared" si="7625"/>
        <v>201</v>
      </c>
      <c r="J6990" s="185">
        <f t="shared" si="7625"/>
        <v>205</v>
      </c>
      <c r="K6990" s="185">
        <f t="shared" si="7625"/>
        <v>2985</v>
      </c>
      <c r="L6990" s="185">
        <f t="shared" si="7625"/>
        <v>1717</v>
      </c>
      <c r="M6990" s="147"/>
      <c r="N6990" s="143">
        <f t="shared" si="7614"/>
        <v>2010</v>
      </c>
      <c r="O6990" s="143">
        <f t="shared" si="7610"/>
        <v>535.04999999999995</v>
      </c>
      <c r="P6990" s="143">
        <f t="shared" si="7611"/>
        <v>37760.25</v>
      </c>
      <c r="Q6990" s="143">
        <f t="shared" si="7612"/>
        <v>2523.9899999999998</v>
      </c>
      <c r="R6990" s="188">
        <f t="shared" si="7615"/>
        <v>42829.29</v>
      </c>
      <c r="T6990">
        <v>28678.400000000001</v>
      </c>
      <c r="U6990" s="190">
        <f t="shared" si="7616"/>
        <v>1.4934337340995314</v>
      </c>
    </row>
    <row r="6991" spans="1:21" x14ac:dyDescent="0.2">
      <c r="A6991" s="178">
        <v>43027</v>
      </c>
      <c r="B6991" s="179">
        <v>0.20833333333333334</v>
      </c>
      <c r="C6991" t="s">
        <v>349</v>
      </c>
      <c r="D6991">
        <v>9.3000000000000007</v>
      </c>
      <c r="E6991">
        <v>4.63</v>
      </c>
      <c r="F6991">
        <v>12.65</v>
      </c>
      <c r="G6991">
        <v>1.45</v>
      </c>
      <c r="H6991" s="184">
        <f t="shared" ref="H6991:L6991" si="7626">H6967</f>
        <v>0.16666666666666666</v>
      </c>
      <c r="I6991" s="185">
        <f t="shared" si="7626"/>
        <v>185</v>
      </c>
      <c r="J6991" s="185">
        <f t="shared" si="7626"/>
        <v>205</v>
      </c>
      <c r="K6991" s="185">
        <f t="shared" si="7626"/>
        <v>2985</v>
      </c>
      <c r="L6991" s="185">
        <f t="shared" si="7626"/>
        <v>1717</v>
      </c>
      <c r="M6991" s="147"/>
      <c r="N6991" s="143">
        <f t="shared" si="7614"/>
        <v>1720.5000000000002</v>
      </c>
      <c r="O6991" s="143">
        <f t="shared" si="7610"/>
        <v>949.15</v>
      </c>
      <c r="P6991" s="143">
        <f t="shared" si="7611"/>
        <v>37760.25</v>
      </c>
      <c r="Q6991" s="143">
        <f t="shared" si="7612"/>
        <v>2489.65</v>
      </c>
      <c r="R6991" s="188">
        <f t="shared" si="7615"/>
        <v>42919.55</v>
      </c>
      <c r="T6991">
        <v>28321.9</v>
      </c>
      <c r="U6991" s="190">
        <f t="shared" si="7616"/>
        <v>1.5154191632623517</v>
      </c>
    </row>
    <row r="6992" spans="1:21" x14ac:dyDescent="0.2">
      <c r="A6992" s="178">
        <v>43027</v>
      </c>
      <c r="B6992" s="179">
        <v>0.25</v>
      </c>
      <c r="C6992" t="s">
        <v>349</v>
      </c>
      <c r="D6992">
        <v>30</v>
      </c>
      <c r="E6992">
        <v>19</v>
      </c>
      <c r="F6992">
        <v>12.65</v>
      </c>
      <c r="G6992">
        <v>1.45</v>
      </c>
      <c r="H6992" s="184">
        <f t="shared" ref="H6992:L6992" si="7627">H6968</f>
        <v>0.20833333333333334</v>
      </c>
      <c r="I6992" s="185">
        <f t="shared" si="7627"/>
        <v>207</v>
      </c>
      <c r="J6992" s="185">
        <f t="shared" si="7627"/>
        <v>283</v>
      </c>
      <c r="K6992" s="185">
        <f t="shared" si="7627"/>
        <v>2985</v>
      </c>
      <c r="L6992" s="185">
        <f t="shared" si="7627"/>
        <v>1717</v>
      </c>
      <c r="M6992" s="147"/>
      <c r="N6992" s="143">
        <f t="shared" si="7614"/>
        <v>6210</v>
      </c>
      <c r="O6992" s="143">
        <f t="shared" si="7610"/>
        <v>5377</v>
      </c>
      <c r="P6992" s="143">
        <f t="shared" si="7611"/>
        <v>37760.25</v>
      </c>
      <c r="Q6992" s="143">
        <f t="shared" si="7612"/>
        <v>2489.65</v>
      </c>
      <c r="R6992" s="188">
        <f t="shared" si="7615"/>
        <v>51836.9</v>
      </c>
      <c r="T6992">
        <v>28700.880000000001</v>
      </c>
      <c r="U6992" s="190">
        <f t="shared" si="7616"/>
        <v>1.8061083841331693</v>
      </c>
    </row>
    <row r="6993" spans="1:21" x14ac:dyDescent="0.2">
      <c r="A6993" s="178">
        <v>43027</v>
      </c>
      <c r="B6993" s="179">
        <v>0.29166666666666669</v>
      </c>
      <c r="C6993" t="s">
        <v>349</v>
      </c>
      <c r="D6993">
        <v>5.67</v>
      </c>
      <c r="E6993">
        <v>16.09</v>
      </c>
      <c r="F6993">
        <v>7.65</v>
      </c>
      <c r="G6993">
        <v>5</v>
      </c>
      <c r="H6993" s="184">
        <f t="shared" ref="H6993:L6993" si="7628">H6969</f>
        <v>0.25</v>
      </c>
      <c r="I6993" s="185">
        <f t="shared" si="7628"/>
        <v>327</v>
      </c>
      <c r="J6993" s="185">
        <f t="shared" si="7628"/>
        <v>438</v>
      </c>
      <c r="K6993" s="185">
        <f t="shared" si="7628"/>
        <v>2985</v>
      </c>
      <c r="L6993" s="185">
        <f t="shared" si="7628"/>
        <v>1717</v>
      </c>
      <c r="M6993" s="147"/>
      <c r="N6993" s="143">
        <f t="shared" si="7614"/>
        <v>1854.09</v>
      </c>
      <c r="O6993" s="143">
        <f t="shared" si="7610"/>
        <v>7047.42</v>
      </c>
      <c r="P6993" s="143">
        <f t="shared" si="7611"/>
        <v>22835.25</v>
      </c>
      <c r="Q6993" s="143">
        <f t="shared" si="7612"/>
        <v>8585</v>
      </c>
      <c r="R6993" s="188">
        <f t="shared" si="7615"/>
        <v>40321.760000000002</v>
      </c>
      <c r="T6993">
        <v>30451.4</v>
      </c>
      <c r="U6993" s="190">
        <f t="shared" si="7616"/>
        <v>1.3241348509428137</v>
      </c>
    </row>
    <row r="6994" spans="1:21" x14ac:dyDescent="0.2">
      <c r="A6994" s="178">
        <v>43027</v>
      </c>
      <c r="B6994" s="179">
        <v>0.33333333333333331</v>
      </c>
      <c r="C6994" t="s">
        <v>349</v>
      </c>
      <c r="D6994">
        <v>8.11</v>
      </c>
      <c r="E6994">
        <v>8</v>
      </c>
      <c r="F6994">
        <v>8.61</v>
      </c>
      <c r="G6994">
        <v>5</v>
      </c>
      <c r="H6994" s="184">
        <f t="shared" ref="H6994:L6994" si="7629">H6970</f>
        <v>0.29166666666666669</v>
      </c>
      <c r="I6994" s="185">
        <f t="shared" si="7629"/>
        <v>249</v>
      </c>
      <c r="J6994" s="185">
        <f t="shared" si="7629"/>
        <v>556</v>
      </c>
      <c r="K6994" s="185">
        <f t="shared" si="7629"/>
        <v>2872</v>
      </c>
      <c r="L6994" s="185">
        <f t="shared" si="7629"/>
        <v>2219</v>
      </c>
      <c r="M6994" s="147"/>
      <c r="N6994" s="143">
        <f t="shared" si="7614"/>
        <v>2019.3899999999999</v>
      </c>
      <c r="O6994" s="143">
        <f t="shared" si="7610"/>
        <v>4448</v>
      </c>
      <c r="P6994" s="143">
        <f t="shared" si="7611"/>
        <v>24727.919999999998</v>
      </c>
      <c r="Q6994" s="143">
        <f t="shared" si="7612"/>
        <v>11095</v>
      </c>
      <c r="R6994" s="188">
        <f t="shared" si="7615"/>
        <v>42290.31</v>
      </c>
      <c r="T6994">
        <v>33789.040000000001</v>
      </c>
      <c r="U6994" s="190">
        <f t="shared" si="7616"/>
        <v>1.251598447307174</v>
      </c>
    </row>
    <row r="6995" spans="1:21" x14ac:dyDescent="0.2">
      <c r="A6995" s="178">
        <v>43027</v>
      </c>
      <c r="B6995" s="179">
        <v>0.375</v>
      </c>
      <c r="C6995" t="s">
        <v>349</v>
      </c>
      <c r="D6995">
        <v>3.5</v>
      </c>
      <c r="E6995">
        <v>4.9000000000000004</v>
      </c>
      <c r="F6995">
        <v>7.65</v>
      </c>
      <c r="G6995">
        <v>5</v>
      </c>
      <c r="H6995" s="184">
        <f t="shared" ref="H6995:L6995" si="7630">H6971</f>
        <v>0.33333333333333331</v>
      </c>
      <c r="I6995" s="185">
        <f t="shared" si="7630"/>
        <v>256</v>
      </c>
      <c r="J6995" s="185">
        <f t="shared" si="7630"/>
        <v>306</v>
      </c>
      <c r="K6995" s="185">
        <f t="shared" si="7630"/>
        <v>2872</v>
      </c>
      <c r="L6995" s="185">
        <f t="shared" si="7630"/>
        <v>2219</v>
      </c>
      <c r="M6995" s="147"/>
      <c r="N6995" s="143">
        <f t="shared" si="7614"/>
        <v>896</v>
      </c>
      <c r="O6995" s="143">
        <f t="shared" si="7610"/>
        <v>1499.4</v>
      </c>
      <c r="P6995" s="143">
        <f t="shared" si="7611"/>
        <v>21970.799999999999</v>
      </c>
      <c r="Q6995" s="143">
        <f t="shared" si="7612"/>
        <v>11095</v>
      </c>
      <c r="R6995" s="188">
        <f t="shared" si="7615"/>
        <v>35461.199999999997</v>
      </c>
      <c r="T6995">
        <v>35152.089999999997</v>
      </c>
      <c r="U6995" s="190">
        <f t="shared" si="7616"/>
        <v>1.0087935027476318</v>
      </c>
    </row>
    <row r="6996" spans="1:21" x14ac:dyDescent="0.2">
      <c r="A6996" s="178">
        <v>43027</v>
      </c>
      <c r="B6996" s="179">
        <v>0.41666666666666669</v>
      </c>
      <c r="C6996" t="s">
        <v>349</v>
      </c>
      <c r="D6996">
        <v>50</v>
      </c>
      <c r="E6996">
        <v>8.4499999999999993</v>
      </c>
      <c r="F6996">
        <v>8.61</v>
      </c>
      <c r="G6996">
        <v>6</v>
      </c>
      <c r="H6996" s="184">
        <f t="shared" ref="H6996:L6996" si="7631">H6972</f>
        <v>0.375</v>
      </c>
      <c r="I6996" s="185">
        <f t="shared" si="7631"/>
        <v>156</v>
      </c>
      <c r="J6996" s="185">
        <f t="shared" si="7631"/>
        <v>343</v>
      </c>
      <c r="K6996" s="185">
        <f t="shared" si="7631"/>
        <v>2872</v>
      </c>
      <c r="L6996" s="185">
        <f t="shared" si="7631"/>
        <v>2219</v>
      </c>
      <c r="M6996" s="147"/>
      <c r="N6996" s="143">
        <f t="shared" si="7614"/>
        <v>7800</v>
      </c>
      <c r="O6996" s="143">
        <f t="shared" si="7610"/>
        <v>2898.35</v>
      </c>
      <c r="P6996" s="143">
        <f t="shared" si="7611"/>
        <v>24727.919999999998</v>
      </c>
      <c r="Q6996" s="143">
        <f t="shared" si="7612"/>
        <v>13314</v>
      </c>
      <c r="R6996" s="188">
        <f t="shared" si="7615"/>
        <v>48740.27</v>
      </c>
      <c r="T6996">
        <v>35221.22</v>
      </c>
      <c r="U6996" s="190">
        <f t="shared" si="7616"/>
        <v>1.3838325305029182</v>
      </c>
    </row>
    <row r="6997" spans="1:21" x14ac:dyDescent="0.2">
      <c r="A6997" s="178">
        <v>43027</v>
      </c>
      <c r="B6997" s="179">
        <v>0.45833333333333331</v>
      </c>
      <c r="C6997" t="s">
        <v>349</v>
      </c>
      <c r="D6997">
        <v>3.5</v>
      </c>
      <c r="E6997">
        <v>3.77</v>
      </c>
      <c r="F6997">
        <v>8.77</v>
      </c>
      <c r="G6997">
        <v>5.79</v>
      </c>
      <c r="H6997" s="184">
        <f t="shared" ref="H6997:L6997" si="7632">H6973</f>
        <v>0.41666666666666669</v>
      </c>
      <c r="I6997" s="185">
        <f t="shared" si="7632"/>
        <v>196</v>
      </c>
      <c r="J6997" s="185">
        <f t="shared" si="7632"/>
        <v>315</v>
      </c>
      <c r="K6997" s="185">
        <f t="shared" si="7632"/>
        <v>2872</v>
      </c>
      <c r="L6997" s="185">
        <f t="shared" si="7632"/>
        <v>2219</v>
      </c>
      <c r="M6997" s="147"/>
      <c r="N6997" s="143">
        <f t="shared" si="7614"/>
        <v>686</v>
      </c>
      <c r="O6997" s="143">
        <f t="shared" si="7610"/>
        <v>1187.55</v>
      </c>
      <c r="P6997" s="143">
        <f t="shared" si="7611"/>
        <v>25187.439999999999</v>
      </c>
      <c r="Q6997" s="143">
        <f t="shared" si="7612"/>
        <v>12848.01</v>
      </c>
      <c r="R6997" s="188">
        <f t="shared" si="7615"/>
        <v>39909</v>
      </c>
      <c r="T6997">
        <v>36520.550000000003</v>
      </c>
      <c r="U6997" s="190">
        <f t="shared" si="7616"/>
        <v>1.0927820090332703</v>
      </c>
    </row>
    <row r="6998" spans="1:21" x14ac:dyDescent="0.2">
      <c r="A6998" s="178">
        <v>43027</v>
      </c>
      <c r="B6998" s="179">
        <v>0.5</v>
      </c>
      <c r="C6998" t="s">
        <v>349</v>
      </c>
      <c r="D6998">
        <v>2.61</v>
      </c>
      <c r="E6998">
        <v>5.09</v>
      </c>
      <c r="F6998">
        <v>6.21</v>
      </c>
      <c r="G6998">
        <v>6</v>
      </c>
      <c r="H6998" s="184">
        <f t="shared" ref="H6998:L6998" si="7633">H6974</f>
        <v>0.45833333333333331</v>
      </c>
      <c r="I6998" s="185">
        <f t="shared" si="7633"/>
        <v>226</v>
      </c>
      <c r="J6998" s="185">
        <f t="shared" si="7633"/>
        <v>326</v>
      </c>
      <c r="K6998" s="185">
        <f t="shared" si="7633"/>
        <v>2842</v>
      </c>
      <c r="L6998" s="185">
        <f t="shared" si="7633"/>
        <v>1635</v>
      </c>
      <c r="M6998" s="147"/>
      <c r="N6998" s="143">
        <f t="shared" si="7614"/>
        <v>589.86</v>
      </c>
      <c r="O6998" s="143">
        <f t="shared" si="7610"/>
        <v>1659.34</v>
      </c>
      <c r="P6998" s="143">
        <f t="shared" si="7611"/>
        <v>17648.82</v>
      </c>
      <c r="Q6998" s="143">
        <f t="shared" si="7612"/>
        <v>9810</v>
      </c>
      <c r="R6998" s="188">
        <f t="shared" si="7615"/>
        <v>29708.02</v>
      </c>
      <c r="T6998">
        <v>38262.519999999997</v>
      </c>
      <c r="U6998" s="190">
        <f t="shared" si="7616"/>
        <v>0.77642612143685263</v>
      </c>
    </row>
    <row r="6999" spans="1:21" x14ac:dyDescent="0.2">
      <c r="A6999" s="178">
        <v>43027</v>
      </c>
      <c r="B6999" s="179">
        <v>0.54166666666666663</v>
      </c>
      <c r="C6999" t="s">
        <v>349</v>
      </c>
      <c r="D6999">
        <v>2</v>
      </c>
      <c r="E6999">
        <v>5.75</v>
      </c>
      <c r="F6999">
        <v>8.5299999999999994</v>
      </c>
      <c r="G6999">
        <v>7.42</v>
      </c>
      <c r="H6999" s="184">
        <f t="shared" ref="H6999:L6999" si="7634">H6975</f>
        <v>0.5</v>
      </c>
      <c r="I6999" s="185">
        <f t="shared" si="7634"/>
        <v>222</v>
      </c>
      <c r="J6999" s="185">
        <f t="shared" si="7634"/>
        <v>319</v>
      </c>
      <c r="K6999" s="185">
        <f t="shared" si="7634"/>
        <v>2842</v>
      </c>
      <c r="L6999" s="185">
        <f t="shared" si="7634"/>
        <v>1635</v>
      </c>
      <c r="M6999" s="147"/>
      <c r="N6999" s="143">
        <f t="shared" si="7614"/>
        <v>444</v>
      </c>
      <c r="O6999" s="143">
        <f t="shared" si="7610"/>
        <v>1834.25</v>
      </c>
      <c r="P6999" s="143">
        <f t="shared" si="7611"/>
        <v>24242.26</v>
      </c>
      <c r="Q6999" s="143">
        <f t="shared" si="7612"/>
        <v>12131.7</v>
      </c>
      <c r="R6999" s="188">
        <f t="shared" si="7615"/>
        <v>38652.21</v>
      </c>
      <c r="T6999">
        <v>39923.81</v>
      </c>
      <c r="U6999" s="190">
        <f t="shared" si="7616"/>
        <v>0.96814933244096701</v>
      </c>
    </row>
    <row r="7000" spans="1:21" x14ac:dyDescent="0.2">
      <c r="A7000" s="178">
        <v>43027</v>
      </c>
      <c r="B7000" s="179">
        <v>0.58333333333333337</v>
      </c>
      <c r="C7000" t="s">
        <v>349</v>
      </c>
      <c r="D7000">
        <v>2</v>
      </c>
      <c r="E7000">
        <v>9.25</v>
      </c>
      <c r="F7000">
        <v>12</v>
      </c>
      <c r="G7000">
        <v>9.25</v>
      </c>
      <c r="H7000" s="184">
        <f t="shared" ref="H7000:L7000" si="7635">H6976</f>
        <v>0.54166666666666663</v>
      </c>
      <c r="I7000" s="185">
        <f t="shared" si="7635"/>
        <v>195</v>
      </c>
      <c r="J7000" s="185">
        <f t="shared" si="7635"/>
        <v>299</v>
      </c>
      <c r="K7000" s="185">
        <f t="shared" si="7635"/>
        <v>2842</v>
      </c>
      <c r="L7000" s="185">
        <f t="shared" si="7635"/>
        <v>1635</v>
      </c>
      <c r="M7000" s="147"/>
      <c r="N7000" s="143">
        <f t="shared" si="7614"/>
        <v>390</v>
      </c>
      <c r="O7000" s="143">
        <f t="shared" si="7610"/>
        <v>2765.75</v>
      </c>
      <c r="P7000" s="143">
        <f t="shared" si="7611"/>
        <v>34104</v>
      </c>
      <c r="Q7000" s="143">
        <f t="shared" si="7612"/>
        <v>15123.75</v>
      </c>
      <c r="R7000" s="188">
        <f t="shared" si="7615"/>
        <v>52383.5</v>
      </c>
      <c r="T7000">
        <v>41426.550000000003</v>
      </c>
      <c r="U7000" s="190">
        <f t="shared" si="7616"/>
        <v>1.2644910087854286</v>
      </c>
    </row>
    <row r="7001" spans="1:21" x14ac:dyDescent="0.2">
      <c r="A7001" s="178">
        <v>43027</v>
      </c>
      <c r="B7001" s="179">
        <v>0.625</v>
      </c>
      <c r="C7001" t="s">
        <v>349</v>
      </c>
      <c r="D7001">
        <v>1.5</v>
      </c>
      <c r="E7001">
        <v>8.0399999999999991</v>
      </c>
      <c r="F7001">
        <v>15.32</v>
      </c>
      <c r="G7001">
        <v>5.59</v>
      </c>
      <c r="H7001" s="184">
        <f t="shared" ref="H7001:L7001" si="7636">H6977</f>
        <v>0.58333333333333337</v>
      </c>
      <c r="I7001" s="185">
        <f t="shared" si="7636"/>
        <v>205</v>
      </c>
      <c r="J7001" s="185">
        <f t="shared" si="7636"/>
        <v>237</v>
      </c>
      <c r="K7001" s="185">
        <f t="shared" si="7636"/>
        <v>2842</v>
      </c>
      <c r="L7001" s="185">
        <f t="shared" si="7636"/>
        <v>1635</v>
      </c>
      <c r="M7001" s="147"/>
      <c r="N7001" s="143">
        <f t="shared" si="7614"/>
        <v>307.5</v>
      </c>
      <c r="O7001" s="143">
        <f t="shared" si="7610"/>
        <v>1905.4799999999998</v>
      </c>
      <c r="P7001" s="143">
        <f t="shared" si="7611"/>
        <v>43539.44</v>
      </c>
      <c r="Q7001" s="143">
        <f t="shared" si="7612"/>
        <v>9139.65</v>
      </c>
      <c r="R7001" s="188">
        <f t="shared" si="7615"/>
        <v>54892.07</v>
      </c>
      <c r="T7001">
        <v>43168.19</v>
      </c>
      <c r="U7001" s="190">
        <f t="shared" si="7616"/>
        <v>1.2715860915178514</v>
      </c>
    </row>
    <row r="7002" spans="1:21" x14ac:dyDescent="0.2">
      <c r="A7002" s="178">
        <v>43027</v>
      </c>
      <c r="B7002" s="179">
        <v>0.66666666666666663</v>
      </c>
      <c r="C7002" t="s">
        <v>349</v>
      </c>
      <c r="D7002">
        <v>1.69</v>
      </c>
      <c r="E7002">
        <v>10.74</v>
      </c>
      <c r="F7002">
        <v>18.25</v>
      </c>
      <c r="G7002">
        <v>6.45</v>
      </c>
      <c r="H7002" s="184">
        <f t="shared" ref="H7002:L7002" si="7637">H6978</f>
        <v>0.625</v>
      </c>
      <c r="I7002" s="185">
        <f t="shared" si="7637"/>
        <v>212</v>
      </c>
      <c r="J7002" s="185">
        <f t="shared" si="7637"/>
        <v>213</v>
      </c>
      <c r="K7002" s="185">
        <f t="shared" si="7637"/>
        <v>2842</v>
      </c>
      <c r="L7002" s="185">
        <f t="shared" si="7637"/>
        <v>1380</v>
      </c>
      <c r="M7002" s="147"/>
      <c r="N7002" s="143">
        <f t="shared" si="7614"/>
        <v>358.28</v>
      </c>
      <c r="O7002" s="143">
        <f t="shared" si="7610"/>
        <v>2287.62</v>
      </c>
      <c r="P7002" s="143">
        <f t="shared" si="7611"/>
        <v>51866.5</v>
      </c>
      <c r="Q7002" s="143">
        <f t="shared" si="7612"/>
        <v>8901</v>
      </c>
      <c r="R7002" s="188">
        <f t="shared" si="7615"/>
        <v>63413.4</v>
      </c>
      <c r="T7002">
        <v>44641.69</v>
      </c>
      <c r="U7002" s="190">
        <f t="shared" si="7616"/>
        <v>1.4204972974813452</v>
      </c>
    </row>
    <row r="7003" spans="1:21" x14ac:dyDescent="0.2">
      <c r="A7003" s="178">
        <v>43027</v>
      </c>
      <c r="B7003" s="179">
        <v>0.70833333333333337</v>
      </c>
      <c r="C7003" t="s">
        <v>349</v>
      </c>
      <c r="D7003">
        <v>1.83</v>
      </c>
      <c r="E7003">
        <v>9.74</v>
      </c>
      <c r="F7003">
        <v>18.09</v>
      </c>
      <c r="G7003">
        <v>4.25</v>
      </c>
      <c r="H7003" s="184">
        <f t="shared" ref="H7003:L7003" si="7638">H6979</f>
        <v>0.66666666666666663</v>
      </c>
      <c r="I7003" s="185">
        <f t="shared" si="7638"/>
        <v>191</v>
      </c>
      <c r="J7003" s="185">
        <f t="shared" si="7638"/>
        <v>237</v>
      </c>
      <c r="K7003" s="185">
        <f t="shared" si="7638"/>
        <v>2842</v>
      </c>
      <c r="L7003" s="185">
        <f t="shared" si="7638"/>
        <v>1380</v>
      </c>
      <c r="M7003" s="147"/>
      <c r="N7003" s="143">
        <f t="shared" si="7614"/>
        <v>349.53000000000003</v>
      </c>
      <c r="O7003" s="143">
        <f t="shared" si="7610"/>
        <v>2308.38</v>
      </c>
      <c r="P7003" s="143">
        <f t="shared" si="7611"/>
        <v>51411.78</v>
      </c>
      <c r="Q7003" s="143">
        <f t="shared" si="7612"/>
        <v>5865</v>
      </c>
      <c r="R7003" s="188">
        <f t="shared" si="7615"/>
        <v>59934.69</v>
      </c>
      <c r="T7003">
        <v>45652.34</v>
      </c>
      <c r="U7003" s="190">
        <f t="shared" si="7616"/>
        <v>1.3128503380111514</v>
      </c>
    </row>
    <row r="7004" spans="1:21" x14ac:dyDescent="0.2">
      <c r="A7004" s="178">
        <v>43027</v>
      </c>
      <c r="B7004" s="179">
        <v>0.75</v>
      </c>
      <c r="C7004" t="s">
        <v>349</v>
      </c>
      <c r="D7004">
        <v>2</v>
      </c>
      <c r="E7004">
        <v>3.95</v>
      </c>
      <c r="F7004">
        <v>12</v>
      </c>
      <c r="G7004">
        <v>4.24</v>
      </c>
      <c r="H7004" s="184">
        <f t="shared" ref="H7004:L7004" si="7639">H6980</f>
        <v>0.70833333333333337</v>
      </c>
      <c r="I7004" s="185">
        <f t="shared" si="7639"/>
        <v>218</v>
      </c>
      <c r="J7004" s="185">
        <f t="shared" si="7639"/>
        <v>258</v>
      </c>
      <c r="K7004" s="185">
        <f t="shared" si="7639"/>
        <v>2842</v>
      </c>
      <c r="L7004" s="185">
        <f t="shared" si="7639"/>
        <v>1380</v>
      </c>
      <c r="M7004" s="147"/>
      <c r="N7004" s="143">
        <f t="shared" si="7614"/>
        <v>436</v>
      </c>
      <c r="O7004" s="143">
        <f t="shared" si="7610"/>
        <v>1019.1</v>
      </c>
      <c r="P7004" s="143">
        <f t="shared" si="7611"/>
        <v>34104</v>
      </c>
      <c r="Q7004" s="143">
        <f t="shared" si="7612"/>
        <v>5851.2000000000007</v>
      </c>
      <c r="R7004" s="188">
        <f t="shared" si="7615"/>
        <v>41410.300000000003</v>
      </c>
      <c r="T7004">
        <v>45901.53</v>
      </c>
      <c r="U7004" s="190">
        <f t="shared" si="7616"/>
        <v>0.90215511334807363</v>
      </c>
    </row>
    <row r="7005" spans="1:21" x14ac:dyDescent="0.2">
      <c r="A7005" s="178">
        <v>43027</v>
      </c>
      <c r="B7005" s="179">
        <v>0.79166666666666663</v>
      </c>
      <c r="C7005" t="s">
        <v>349</v>
      </c>
      <c r="D7005">
        <v>3.5</v>
      </c>
      <c r="E7005">
        <v>3.11</v>
      </c>
      <c r="F7005">
        <v>10.77</v>
      </c>
      <c r="G7005">
        <v>0.99</v>
      </c>
      <c r="H7005" s="184">
        <f t="shared" ref="H7005:L7005" si="7640">H6981</f>
        <v>0.75</v>
      </c>
      <c r="I7005" s="185">
        <f t="shared" si="7640"/>
        <v>240</v>
      </c>
      <c r="J7005" s="185">
        <f t="shared" si="7640"/>
        <v>365</v>
      </c>
      <c r="K7005" s="185">
        <f t="shared" si="7640"/>
        <v>2842</v>
      </c>
      <c r="L7005" s="185">
        <f t="shared" si="7640"/>
        <v>1380</v>
      </c>
      <c r="M7005" s="147"/>
      <c r="N7005" s="143">
        <f t="shared" si="7614"/>
        <v>840</v>
      </c>
      <c r="O7005" s="143">
        <f t="shared" si="7610"/>
        <v>1135.1499999999999</v>
      </c>
      <c r="P7005" s="143">
        <f t="shared" si="7611"/>
        <v>30608.34</v>
      </c>
      <c r="Q7005" s="143">
        <f t="shared" si="7612"/>
        <v>1366.2</v>
      </c>
      <c r="R7005" s="188">
        <f t="shared" si="7615"/>
        <v>33949.69</v>
      </c>
      <c r="T7005">
        <v>45148.19</v>
      </c>
      <c r="U7005" s="190">
        <f t="shared" si="7616"/>
        <v>0.75196126356338977</v>
      </c>
    </row>
    <row r="7006" spans="1:21" x14ac:dyDescent="0.2">
      <c r="A7006" s="178">
        <v>43027</v>
      </c>
      <c r="B7006" s="179">
        <v>0.83333333333333337</v>
      </c>
      <c r="C7006" t="s">
        <v>349</v>
      </c>
      <c r="D7006">
        <v>8.61</v>
      </c>
      <c r="E7006">
        <v>5.84</v>
      </c>
      <c r="F7006">
        <v>12</v>
      </c>
      <c r="G7006">
        <v>0.99</v>
      </c>
      <c r="H7006" s="184">
        <f t="shared" ref="H7006:L7006" si="7641">H6982</f>
        <v>0.79166666666666663</v>
      </c>
      <c r="I7006" s="185">
        <f t="shared" si="7641"/>
        <v>320</v>
      </c>
      <c r="J7006" s="185">
        <f t="shared" si="7641"/>
        <v>214</v>
      </c>
      <c r="K7006" s="185">
        <f t="shared" si="7641"/>
        <v>2842</v>
      </c>
      <c r="L7006" s="185">
        <f t="shared" si="7641"/>
        <v>1426</v>
      </c>
      <c r="M7006" s="147"/>
      <c r="N7006" s="143">
        <f t="shared" si="7614"/>
        <v>2755.2</v>
      </c>
      <c r="O7006" s="143">
        <f t="shared" si="7610"/>
        <v>1249.76</v>
      </c>
      <c r="P7006" s="143">
        <f t="shared" si="7611"/>
        <v>34104</v>
      </c>
      <c r="Q7006" s="143">
        <f t="shared" si="7612"/>
        <v>1411.74</v>
      </c>
      <c r="R7006" s="188">
        <f t="shared" si="7615"/>
        <v>39520.699999999997</v>
      </c>
      <c r="T7006">
        <v>43892.55</v>
      </c>
      <c r="U7006" s="190">
        <f t="shared" si="7616"/>
        <v>0.90039653654207819</v>
      </c>
    </row>
    <row r="7007" spans="1:21" x14ac:dyDescent="0.2">
      <c r="A7007" s="178">
        <v>43027</v>
      </c>
      <c r="B7007" s="179">
        <v>0.875</v>
      </c>
      <c r="C7007" t="s">
        <v>349</v>
      </c>
      <c r="D7007">
        <v>8.61</v>
      </c>
      <c r="E7007">
        <v>3.11</v>
      </c>
      <c r="F7007">
        <v>8.11</v>
      </c>
      <c r="G7007">
        <v>1</v>
      </c>
      <c r="H7007" s="184">
        <f t="shared" ref="H7007:L7007" si="7642">H6983</f>
        <v>0.83333333333333337</v>
      </c>
      <c r="I7007" s="185">
        <f t="shared" si="7642"/>
        <v>322</v>
      </c>
      <c r="J7007" s="185">
        <f t="shared" si="7642"/>
        <v>178</v>
      </c>
      <c r="K7007" s="185">
        <f t="shared" si="7642"/>
        <v>2842</v>
      </c>
      <c r="L7007" s="185">
        <f t="shared" si="7642"/>
        <v>1426</v>
      </c>
      <c r="M7007" s="147"/>
      <c r="N7007" s="143">
        <f t="shared" si="7614"/>
        <v>2772.4199999999996</v>
      </c>
      <c r="O7007" s="143">
        <f t="shared" si="7610"/>
        <v>553.57999999999993</v>
      </c>
      <c r="P7007" s="143">
        <f t="shared" si="7611"/>
        <v>23048.62</v>
      </c>
      <c r="Q7007" s="143">
        <f t="shared" si="7612"/>
        <v>1426</v>
      </c>
      <c r="R7007" s="188">
        <f t="shared" si="7615"/>
        <v>27800.62</v>
      </c>
      <c r="T7007">
        <v>44191.34</v>
      </c>
      <c r="U7007" s="190">
        <f t="shared" si="7616"/>
        <v>0.62909656054783591</v>
      </c>
    </row>
    <row r="7008" spans="1:21" x14ac:dyDescent="0.2">
      <c r="A7008" s="178">
        <v>43027</v>
      </c>
      <c r="B7008" s="179">
        <v>0.91666666666666663</v>
      </c>
      <c r="C7008" t="s">
        <v>349</v>
      </c>
      <c r="D7008">
        <v>8.61</v>
      </c>
      <c r="E7008">
        <v>6.73</v>
      </c>
      <c r="F7008">
        <v>6.83</v>
      </c>
      <c r="G7008">
        <v>0.99</v>
      </c>
      <c r="H7008" s="184">
        <f t="shared" ref="H7008:L7008" si="7643">H6984</f>
        <v>0.875</v>
      </c>
      <c r="I7008" s="185">
        <f t="shared" si="7643"/>
        <v>337</v>
      </c>
      <c r="J7008" s="185">
        <f t="shared" si="7643"/>
        <v>173</v>
      </c>
      <c r="K7008" s="185">
        <f t="shared" si="7643"/>
        <v>2842</v>
      </c>
      <c r="L7008" s="185">
        <f t="shared" si="7643"/>
        <v>1426</v>
      </c>
      <c r="M7008" s="147"/>
      <c r="N7008" s="143">
        <f t="shared" si="7614"/>
        <v>2901.5699999999997</v>
      </c>
      <c r="O7008" s="143">
        <f t="shared" si="7610"/>
        <v>1164.29</v>
      </c>
      <c r="P7008" s="143">
        <f t="shared" si="7611"/>
        <v>19410.86</v>
      </c>
      <c r="Q7008" s="143">
        <f t="shared" si="7612"/>
        <v>1411.74</v>
      </c>
      <c r="R7008" s="188">
        <f t="shared" si="7615"/>
        <v>24888.460000000003</v>
      </c>
      <c r="T7008">
        <v>43252.959999999999</v>
      </c>
      <c r="U7008" s="190">
        <f t="shared" si="7616"/>
        <v>0.57541634144807674</v>
      </c>
    </row>
    <row r="7009" spans="1:21" x14ac:dyDescent="0.2">
      <c r="A7009" s="178">
        <v>43027</v>
      </c>
      <c r="B7009" s="179">
        <v>0.95833333333333337</v>
      </c>
      <c r="C7009" t="s">
        <v>349</v>
      </c>
      <c r="D7009">
        <v>31.52</v>
      </c>
      <c r="E7009">
        <v>27.7</v>
      </c>
      <c r="F7009">
        <v>8</v>
      </c>
      <c r="G7009">
        <v>0.97</v>
      </c>
      <c r="H7009" s="184">
        <f t="shared" ref="H7009:L7009" si="7644">H6985</f>
        <v>0.91666666666666663</v>
      </c>
      <c r="I7009" s="185">
        <f t="shared" si="7644"/>
        <v>394</v>
      </c>
      <c r="J7009" s="185">
        <f t="shared" si="7644"/>
        <v>194</v>
      </c>
      <c r="K7009" s="185">
        <f t="shared" si="7644"/>
        <v>2842</v>
      </c>
      <c r="L7009" s="185">
        <f t="shared" si="7644"/>
        <v>1426</v>
      </c>
      <c r="M7009" s="147"/>
      <c r="N7009" s="143">
        <f t="shared" si="7614"/>
        <v>12418.88</v>
      </c>
      <c r="O7009" s="143">
        <f t="shared" si="7610"/>
        <v>5373.8</v>
      </c>
      <c r="P7009" s="143">
        <f t="shared" si="7611"/>
        <v>22736</v>
      </c>
      <c r="Q7009" s="143">
        <f t="shared" si="7612"/>
        <v>1383.22</v>
      </c>
      <c r="R7009" s="188">
        <f t="shared" si="7615"/>
        <v>41911.9</v>
      </c>
      <c r="T7009">
        <v>41313.24</v>
      </c>
      <c r="U7009" s="190">
        <f t="shared" si="7616"/>
        <v>1.0144907540536643</v>
      </c>
    </row>
    <row r="7010" spans="1:21" x14ac:dyDescent="0.2">
      <c r="A7010" s="178">
        <v>43027</v>
      </c>
      <c r="B7010" s="180">
        <v>1</v>
      </c>
      <c r="C7010" t="s">
        <v>349</v>
      </c>
      <c r="D7010">
        <v>22.43</v>
      </c>
      <c r="E7010">
        <v>12</v>
      </c>
      <c r="F7010">
        <v>8</v>
      </c>
      <c r="G7010">
        <v>0.97</v>
      </c>
      <c r="H7010" s="184">
        <f t="shared" ref="H7010:L7010" si="7645">H6986</f>
        <v>0.95833333333333337</v>
      </c>
      <c r="I7010" s="185">
        <f t="shared" si="7645"/>
        <v>389</v>
      </c>
      <c r="J7010" s="185">
        <f t="shared" si="7645"/>
        <v>265</v>
      </c>
      <c r="K7010" s="185">
        <f t="shared" si="7645"/>
        <v>2985</v>
      </c>
      <c r="L7010" s="185">
        <f t="shared" si="7645"/>
        <v>1111</v>
      </c>
      <c r="M7010" s="147"/>
      <c r="N7010" s="143">
        <f t="shared" si="7614"/>
        <v>8725.27</v>
      </c>
      <c r="O7010" s="143">
        <f t="shared" si="7610"/>
        <v>3180</v>
      </c>
      <c r="P7010" s="143">
        <f t="shared" si="7611"/>
        <v>23880</v>
      </c>
      <c r="Q7010" s="143">
        <f t="shared" si="7612"/>
        <v>1077.67</v>
      </c>
      <c r="R7010" s="188">
        <f t="shared" si="7615"/>
        <v>36862.94</v>
      </c>
      <c r="T7010">
        <v>38346.92</v>
      </c>
      <c r="U7010" s="190">
        <f t="shared" si="7616"/>
        <v>0.96130119446359719</v>
      </c>
    </row>
    <row r="7011" spans="1:21" x14ac:dyDescent="0.2">
      <c r="A7011" s="178">
        <v>43028</v>
      </c>
      <c r="B7011" s="179">
        <v>4.1666666666666664E-2</v>
      </c>
      <c r="C7011" t="s">
        <v>349</v>
      </c>
      <c r="D7011">
        <v>10</v>
      </c>
      <c r="E7011">
        <v>7.61</v>
      </c>
      <c r="F7011">
        <v>7.61</v>
      </c>
      <c r="G7011">
        <v>0.49</v>
      </c>
      <c r="H7011" s="184">
        <f t="shared" ref="H7011:L7011" si="7646">H6987</f>
        <v>1</v>
      </c>
      <c r="I7011" s="185">
        <f t="shared" si="7646"/>
        <v>362</v>
      </c>
      <c r="J7011" s="185">
        <f t="shared" si="7646"/>
        <v>243</v>
      </c>
      <c r="K7011" s="185">
        <f t="shared" si="7646"/>
        <v>2985</v>
      </c>
      <c r="L7011" s="185">
        <f t="shared" si="7646"/>
        <v>1111</v>
      </c>
      <c r="M7011" s="147"/>
      <c r="N7011" s="143">
        <f t="shared" si="7614"/>
        <v>3620</v>
      </c>
      <c r="O7011" s="143">
        <f t="shared" si="7610"/>
        <v>1849.23</v>
      </c>
      <c r="P7011" s="143">
        <f t="shared" si="7611"/>
        <v>22715.850000000002</v>
      </c>
      <c r="Q7011" s="143">
        <f t="shared" si="7612"/>
        <v>544.39</v>
      </c>
      <c r="R7011" s="188">
        <f t="shared" si="7615"/>
        <v>28729.47</v>
      </c>
      <c r="T7011">
        <v>35274.76</v>
      </c>
      <c r="U7011" s="190">
        <f t="shared" si="7616"/>
        <v>0.81444834777047381</v>
      </c>
    </row>
    <row r="7012" spans="1:21" x14ac:dyDescent="0.2">
      <c r="A7012" s="178">
        <v>43028</v>
      </c>
      <c r="B7012" s="179">
        <v>8.3333333333333329E-2</v>
      </c>
      <c r="C7012" t="s">
        <v>349</v>
      </c>
      <c r="D7012">
        <v>6.1</v>
      </c>
      <c r="E7012">
        <v>2.61</v>
      </c>
      <c r="F7012">
        <v>7.61</v>
      </c>
      <c r="G7012">
        <v>0.49</v>
      </c>
      <c r="H7012" s="184">
        <f t="shared" ref="H7012:L7012" si="7647">H6988</f>
        <v>4.1666666666666664E-2</v>
      </c>
      <c r="I7012" s="185">
        <f t="shared" si="7647"/>
        <v>294</v>
      </c>
      <c r="J7012" s="185">
        <f t="shared" si="7647"/>
        <v>212</v>
      </c>
      <c r="K7012" s="185">
        <f t="shared" si="7647"/>
        <v>2985</v>
      </c>
      <c r="L7012" s="185">
        <f t="shared" si="7647"/>
        <v>1111</v>
      </c>
      <c r="M7012" s="147"/>
      <c r="N7012" s="143">
        <f t="shared" si="7614"/>
        <v>1793.3999999999999</v>
      </c>
      <c r="O7012" s="143">
        <f t="shared" si="7610"/>
        <v>553.31999999999994</v>
      </c>
      <c r="P7012" s="143">
        <f t="shared" si="7611"/>
        <v>22715.850000000002</v>
      </c>
      <c r="Q7012" s="143">
        <f t="shared" si="7612"/>
        <v>544.39</v>
      </c>
      <c r="R7012" s="188">
        <f t="shared" si="7615"/>
        <v>25606.960000000003</v>
      </c>
      <c r="T7012">
        <v>32936.910000000003</v>
      </c>
      <c r="U7012" s="190">
        <f t="shared" si="7616"/>
        <v>0.77745483714167485</v>
      </c>
    </row>
    <row r="7013" spans="1:21" x14ac:dyDescent="0.2">
      <c r="A7013" s="178">
        <v>43028</v>
      </c>
      <c r="B7013" s="179">
        <v>0.125</v>
      </c>
      <c r="C7013" t="s">
        <v>349</v>
      </c>
      <c r="D7013">
        <v>6.76</v>
      </c>
      <c r="E7013">
        <v>2.11</v>
      </c>
      <c r="F7013">
        <v>7.61</v>
      </c>
      <c r="G7013">
        <v>1</v>
      </c>
      <c r="H7013" s="184">
        <f t="shared" ref="H7013:L7013" si="7648">H6989</f>
        <v>8.3333333333333329E-2</v>
      </c>
      <c r="I7013" s="185">
        <f t="shared" si="7648"/>
        <v>236</v>
      </c>
      <c r="J7013" s="185">
        <f t="shared" si="7648"/>
        <v>179</v>
      </c>
      <c r="K7013" s="185">
        <f t="shared" si="7648"/>
        <v>2985</v>
      </c>
      <c r="L7013" s="185">
        <f t="shared" si="7648"/>
        <v>1111</v>
      </c>
      <c r="M7013" s="147"/>
      <c r="N7013" s="143">
        <f t="shared" si="7614"/>
        <v>1595.36</v>
      </c>
      <c r="O7013" s="143">
        <f t="shared" si="7610"/>
        <v>377.69</v>
      </c>
      <c r="P7013" s="143">
        <f t="shared" si="7611"/>
        <v>22715.850000000002</v>
      </c>
      <c r="Q7013" s="143">
        <f t="shared" si="7612"/>
        <v>1111</v>
      </c>
      <c r="R7013" s="188">
        <f t="shared" si="7615"/>
        <v>25799.9</v>
      </c>
      <c r="T7013">
        <v>31427.17</v>
      </c>
      <c r="U7013" s="190">
        <f t="shared" si="7616"/>
        <v>0.82094251566399401</v>
      </c>
    </row>
    <row r="7014" spans="1:21" x14ac:dyDescent="0.2">
      <c r="A7014" s="178">
        <v>43028</v>
      </c>
      <c r="B7014" s="179">
        <v>0.16666666666666666</v>
      </c>
      <c r="C7014" t="s">
        <v>349</v>
      </c>
      <c r="D7014">
        <v>6.73</v>
      </c>
      <c r="E7014">
        <v>1.56</v>
      </c>
      <c r="F7014">
        <v>7.61</v>
      </c>
      <c r="G7014">
        <v>1</v>
      </c>
      <c r="H7014" s="184">
        <f t="shared" ref="H7014:L7014" si="7649">H6990</f>
        <v>0.125</v>
      </c>
      <c r="I7014" s="185">
        <f t="shared" si="7649"/>
        <v>201</v>
      </c>
      <c r="J7014" s="185">
        <f t="shared" si="7649"/>
        <v>205</v>
      </c>
      <c r="K7014" s="185">
        <f t="shared" si="7649"/>
        <v>2985</v>
      </c>
      <c r="L7014" s="185">
        <f t="shared" si="7649"/>
        <v>1717</v>
      </c>
      <c r="M7014" s="147"/>
      <c r="N7014" s="143">
        <f t="shared" si="7614"/>
        <v>1352.73</v>
      </c>
      <c r="O7014" s="143">
        <f t="shared" si="7610"/>
        <v>319.8</v>
      </c>
      <c r="P7014" s="143">
        <f t="shared" si="7611"/>
        <v>22715.850000000002</v>
      </c>
      <c r="Q7014" s="143">
        <f t="shared" si="7612"/>
        <v>1717</v>
      </c>
      <c r="R7014" s="188">
        <f t="shared" si="7615"/>
        <v>26105.38</v>
      </c>
      <c r="T7014">
        <v>30512.07</v>
      </c>
      <c r="U7014" s="190">
        <f t="shared" si="7616"/>
        <v>0.85557551487001704</v>
      </c>
    </row>
    <row r="7015" spans="1:21" x14ac:dyDescent="0.2">
      <c r="A7015" s="178">
        <v>43028</v>
      </c>
      <c r="B7015" s="179">
        <v>0.20833333333333334</v>
      </c>
      <c r="C7015" t="s">
        <v>349</v>
      </c>
      <c r="D7015">
        <v>5.67</v>
      </c>
      <c r="E7015">
        <v>2.61</v>
      </c>
      <c r="F7015">
        <v>7.61</v>
      </c>
      <c r="G7015">
        <v>1</v>
      </c>
      <c r="H7015" s="184">
        <f t="shared" ref="H7015:L7015" si="7650">H6991</f>
        <v>0.16666666666666666</v>
      </c>
      <c r="I7015" s="185">
        <f t="shared" si="7650"/>
        <v>185</v>
      </c>
      <c r="J7015" s="185">
        <f t="shared" si="7650"/>
        <v>205</v>
      </c>
      <c r="K7015" s="185">
        <f t="shared" si="7650"/>
        <v>2985</v>
      </c>
      <c r="L7015" s="185">
        <f t="shared" si="7650"/>
        <v>1717</v>
      </c>
      <c r="M7015" s="147"/>
      <c r="N7015" s="143">
        <f t="shared" si="7614"/>
        <v>1048.95</v>
      </c>
      <c r="O7015" s="143">
        <f t="shared" si="7610"/>
        <v>535.04999999999995</v>
      </c>
      <c r="P7015" s="143">
        <f t="shared" si="7611"/>
        <v>22715.850000000002</v>
      </c>
      <c r="Q7015" s="143">
        <f t="shared" si="7612"/>
        <v>1717</v>
      </c>
      <c r="R7015" s="188">
        <f t="shared" si="7615"/>
        <v>26016.850000000002</v>
      </c>
      <c r="T7015">
        <v>30030.35</v>
      </c>
      <c r="U7015" s="190">
        <f t="shared" si="7616"/>
        <v>0.8663518740207824</v>
      </c>
    </row>
    <row r="7016" spans="1:21" x14ac:dyDescent="0.2">
      <c r="A7016" s="178">
        <v>43028</v>
      </c>
      <c r="B7016" s="179">
        <v>0.25</v>
      </c>
      <c r="C7016" t="s">
        <v>349</v>
      </c>
      <c r="D7016">
        <v>15.1</v>
      </c>
      <c r="E7016">
        <v>12</v>
      </c>
      <c r="F7016">
        <v>7.65</v>
      </c>
      <c r="G7016">
        <v>1</v>
      </c>
      <c r="H7016" s="184">
        <f t="shared" ref="H7016:L7016" si="7651">H6992</f>
        <v>0.20833333333333334</v>
      </c>
      <c r="I7016" s="185">
        <f t="shared" si="7651"/>
        <v>207</v>
      </c>
      <c r="J7016" s="185">
        <f t="shared" si="7651"/>
        <v>283</v>
      </c>
      <c r="K7016" s="185">
        <f t="shared" si="7651"/>
        <v>2985</v>
      </c>
      <c r="L7016" s="185">
        <f t="shared" si="7651"/>
        <v>1717</v>
      </c>
      <c r="M7016" s="147"/>
      <c r="N7016" s="143">
        <f t="shared" si="7614"/>
        <v>3125.7</v>
      </c>
      <c r="O7016" s="143">
        <f t="shared" si="7610"/>
        <v>3396</v>
      </c>
      <c r="P7016" s="143">
        <f t="shared" si="7611"/>
        <v>22835.25</v>
      </c>
      <c r="Q7016" s="143">
        <f t="shared" si="7612"/>
        <v>1717</v>
      </c>
      <c r="R7016" s="188">
        <f t="shared" si="7615"/>
        <v>31073.95</v>
      </c>
      <c r="T7016">
        <v>30230.52</v>
      </c>
      <c r="U7016" s="190">
        <f t="shared" si="7616"/>
        <v>1.027899950116637</v>
      </c>
    </row>
    <row r="7017" spans="1:21" x14ac:dyDescent="0.2">
      <c r="A7017" s="178">
        <v>43028</v>
      </c>
      <c r="B7017" s="179">
        <v>0.29166666666666669</v>
      </c>
      <c r="C7017" t="s">
        <v>349</v>
      </c>
      <c r="D7017">
        <v>3.83</v>
      </c>
      <c r="E7017">
        <v>62</v>
      </c>
      <c r="F7017">
        <v>12.65</v>
      </c>
      <c r="G7017">
        <v>1.99</v>
      </c>
      <c r="H7017" s="184">
        <f t="shared" ref="H7017:L7017" si="7652">H6993</f>
        <v>0.25</v>
      </c>
      <c r="I7017" s="185">
        <f t="shared" si="7652"/>
        <v>327</v>
      </c>
      <c r="J7017" s="185">
        <f t="shared" si="7652"/>
        <v>438</v>
      </c>
      <c r="K7017" s="185">
        <f t="shared" si="7652"/>
        <v>2985</v>
      </c>
      <c r="L7017" s="185">
        <f t="shared" si="7652"/>
        <v>1717</v>
      </c>
      <c r="M7017" s="147"/>
      <c r="N7017" s="143">
        <f t="shared" si="7614"/>
        <v>1252.4100000000001</v>
      </c>
      <c r="O7017" s="143">
        <f t="shared" si="7610"/>
        <v>27156</v>
      </c>
      <c r="P7017" s="143">
        <f t="shared" si="7611"/>
        <v>37760.25</v>
      </c>
      <c r="Q7017" s="143">
        <f t="shared" si="7612"/>
        <v>3416.83</v>
      </c>
      <c r="R7017" s="188">
        <f t="shared" si="7615"/>
        <v>69585.490000000005</v>
      </c>
      <c r="T7017">
        <v>31870.28</v>
      </c>
      <c r="U7017" s="190">
        <f t="shared" si="7616"/>
        <v>2.1833975101567984</v>
      </c>
    </row>
    <row r="7018" spans="1:21" x14ac:dyDescent="0.2">
      <c r="A7018" s="178">
        <v>43028</v>
      </c>
      <c r="B7018" s="179">
        <v>0.33333333333333331</v>
      </c>
      <c r="C7018" t="s">
        <v>349</v>
      </c>
      <c r="D7018">
        <v>5.73</v>
      </c>
      <c r="E7018">
        <v>7.78</v>
      </c>
      <c r="F7018">
        <v>7.78</v>
      </c>
      <c r="G7018">
        <v>2</v>
      </c>
      <c r="H7018" s="184">
        <f t="shared" ref="H7018:L7018" si="7653">H6994</f>
        <v>0.29166666666666669</v>
      </c>
      <c r="I7018" s="185">
        <f t="shared" si="7653"/>
        <v>249</v>
      </c>
      <c r="J7018" s="185">
        <f t="shared" si="7653"/>
        <v>556</v>
      </c>
      <c r="K7018" s="185">
        <f t="shared" si="7653"/>
        <v>2872</v>
      </c>
      <c r="L7018" s="185">
        <f t="shared" si="7653"/>
        <v>2219</v>
      </c>
      <c r="M7018" s="147"/>
      <c r="N7018" s="143">
        <f t="shared" si="7614"/>
        <v>1426.7700000000002</v>
      </c>
      <c r="O7018" s="143">
        <f t="shared" si="7610"/>
        <v>4325.68</v>
      </c>
      <c r="P7018" s="143">
        <f t="shared" si="7611"/>
        <v>22344.16</v>
      </c>
      <c r="Q7018" s="143">
        <f t="shared" si="7612"/>
        <v>4438</v>
      </c>
      <c r="R7018" s="188">
        <f t="shared" si="7615"/>
        <v>32534.61</v>
      </c>
      <c r="T7018">
        <v>35124.03</v>
      </c>
      <c r="U7018" s="190">
        <f t="shared" si="7616"/>
        <v>0.9262778217647577</v>
      </c>
    </row>
    <row r="7019" spans="1:21" x14ac:dyDescent="0.2">
      <c r="A7019" s="178">
        <v>43028</v>
      </c>
      <c r="B7019" s="179">
        <v>0.375</v>
      </c>
      <c r="C7019" t="s">
        <v>349</v>
      </c>
      <c r="D7019">
        <v>3.5</v>
      </c>
      <c r="E7019">
        <v>8</v>
      </c>
      <c r="F7019">
        <v>7.61</v>
      </c>
      <c r="G7019">
        <v>2</v>
      </c>
      <c r="H7019" s="184">
        <f t="shared" ref="H7019:L7019" si="7654">H6995</f>
        <v>0.33333333333333331</v>
      </c>
      <c r="I7019" s="185">
        <f t="shared" si="7654"/>
        <v>256</v>
      </c>
      <c r="J7019" s="185">
        <f t="shared" si="7654"/>
        <v>306</v>
      </c>
      <c r="K7019" s="185">
        <f t="shared" si="7654"/>
        <v>2872</v>
      </c>
      <c r="L7019" s="185">
        <f t="shared" si="7654"/>
        <v>2219</v>
      </c>
      <c r="M7019" s="147"/>
      <c r="N7019" s="143">
        <f t="shared" si="7614"/>
        <v>896</v>
      </c>
      <c r="O7019" s="143">
        <f t="shared" si="7610"/>
        <v>2448</v>
      </c>
      <c r="P7019" s="143">
        <f t="shared" si="7611"/>
        <v>21855.920000000002</v>
      </c>
      <c r="Q7019" s="143">
        <f t="shared" si="7612"/>
        <v>4438</v>
      </c>
      <c r="R7019" s="188">
        <f t="shared" si="7615"/>
        <v>29637.920000000002</v>
      </c>
      <c r="T7019">
        <v>36772.9</v>
      </c>
      <c r="U7019" s="190">
        <f t="shared" si="7616"/>
        <v>0.80597178900766597</v>
      </c>
    </row>
    <row r="7020" spans="1:21" x14ac:dyDescent="0.2">
      <c r="A7020" s="178">
        <v>43028</v>
      </c>
      <c r="B7020" s="179">
        <v>0.41666666666666669</v>
      </c>
      <c r="C7020" t="s">
        <v>349</v>
      </c>
      <c r="D7020">
        <v>24.32</v>
      </c>
      <c r="E7020">
        <v>22</v>
      </c>
      <c r="F7020">
        <v>7.65</v>
      </c>
      <c r="G7020">
        <v>2</v>
      </c>
      <c r="H7020" s="184">
        <f t="shared" ref="H7020:L7020" si="7655">H6996</f>
        <v>0.375</v>
      </c>
      <c r="I7020" s="185">
        <f t="shared" si="7655"/>
        <v>156</v>
      </c>
      <c r="J7020" s="185">
        <f t="shared" si="7655"/>
        <v>343</v>
      </c>
      <c r="K7020" s="185">
        <f t="shared" si="7655"/>
        <v>2872</v>
      </c>
      <c r="L7020" s="185">
        <f t="shared" si="7655"/>
        <v>2219</v>
      </c>
      <c r="M7020" s="147"/>
      <c r="N7020" s="143">
        <f t="shared" si="7614"/>
        <v>3793.92</v>
      </c>
      <c r="O7020" s="143">
        <f t="shared" si="7610"/>
        <v>7546</v>
      </c>
      <c r="P7020" s="143">
        <f t="shared" si="7611"/>
        <v>21970.799999999999</v>
      </c>
      <c r="Q7020" s="143">
        <f t="shared" si="7612"/>
        <v>4438</v>
      </c>
      <c r="R7020" s="188">
        <f t="shared" si="7615"/>
        <v>37748.720000000001</v>
      </c>
      <c r="T7020">
        <v>36964.76</v>
      </c>
      <c r="U7020" s="190">
        <f t="shared" si="7616"/>
        <v>1.021208307588092</v>
      </c>
    </row>
    <row r="7021" spans="1:21" x14ac:dyDescent="0.2">
      <c r="A7021" s="178">
        <v>43028</v>
      </c>
      <c r="B7021" s="179">
        <v>0.45833333333333331</v>
      </c>
      <c r="C7021" t="s">
        <v>349</v>
      </c>
      <c r="D7021">
        <v>6</v>
      </c>
      <c r="E7021">
        <v>8.11</v>
      </c>
      <c r="F7021">
        <v>8.11</v>
      </c>
      <c r="G7021">
        <v>2</v>
      </c>
      <c r="H7021" s="184">
        <f t="shared" ref="H7021:L7021" si="7656">H6997</f>
        <v>0.41666666666666669</v>
      </c>
      <c r="I7021" s="185">
        <f t="shared" si="7656"/>
        <v>196</v>
      </c>
      <c r="J7021" s="185">
        <f t="shared" si="7656"/>
        <v>315</v>
      </c>
      <c r="K7021" s="185">
        <f t="shared" si="7656"/>
        <v>2872</v>
      </c>
      <c r="L7021" s="185">
        <f t="shared" si="7656"/>
        <v>2219</v>
      </c>
      <c r="M7021" s="147"/>
      <c r="N7021" s="143">
        <f t="shared" si="7614"/>
        <v>1176</v>
      </c>
      <c r="O7021" s="143">
        <f t="shared" si="7610"/>
        <v>2554.6499999999996</v>
      </c>
      <c r="P7021" s="143">
        <f t="shared" si="7611"/>
        <v>23291.919999999998</v>
      </c>
      <c r="Q7021" s="143">
        <f t="shared" si="7612"/>
        <v>4438</v>
      </c>
      <c r="R7021" s="188">
        <f t="shared" si="7615"/>
        <v>31460.57</v>
      </c>
      <c r="T7021">
        <v>38390.870000000003</v>
      </c>
      <c r="U7021" s="190">
        <f t="shared" si="7616"/>
        <v>0.81948051711253211</v>
      </c>
    </row>
    <row r="7022" spans="1:21" x14ac:dyDescent="0.2">
      <c r="A7022" s="178">
        <v>43028</v>
      </c>
      <c r="B7022" s="179">
        <v>0.5</v>
      </c>
      <c r="C7022" t="s">
        <v>349</v>
      </c>
      <c r="D7022">
        <v>7.08</v>
      </c>
      <c r="E7022">
        <v>9.8000000000000007</v>
      </c>
      <c r="F7022">
        <v>10</v>
      </c>
      <c r="G7022">
        <v>2</v>
      </c>
      <c r="H7022" s="184">
        <f t="shared" ref="H7022:L7022" si="7657">H6998</f>
        <v>0.45833333333333331</v>
      </c>
      <c r="I7022" s="185">
        <f t="shared" si="7657"/>
        <v>226</v>
      </c>
      <c r="J7022" s="185">
        <f t="shared" si="7657"/>
        <v>326</v>
      </c>
      <c r="K7022" s="185">
        <f t="shared" si="7657"/>
        <v>2842</v>
      </c>
      <c r="L7022" s="185">
        <f t="shared" si="7657"/>
        <v>1635</v>
      </c>
      <c r="M7022" s="147"/>
      <c r="N7022" s="143">
        <f t="shared" si="7614"/>
        <v>1600.08</v>
      </c>
      <c r="O7022" s="143">
        <f t="shared" si="7610"/>
        <v>3194.8</v>
      </c>
      <c r="P7022" s="143">
        <f t="shared" si="7611"/>
        <v>28420</v>
      </c>
      <c r="Q7022" s="143">
        <f t="shared" si="7612"/>
        <v>3270</v>
      </c>
      <c r="R7022" s="188">
        <f t="shared" si="7615"/>
        <v>36484.879999999997</v>
      </c>
      <c r="T7022">
        <v>39997.25</v>
      </c>
      <c r="U7022" s="190">
        <f t="shared" si="7616"/>
        <v>0.91218471269899803</v>
      </c>
    </row>
    <row r="7023" spans="1:21" x14ac:dyDescent="0.2">
      <c r="A7023" s="178">
        <v>43028</v>
      </c>
      <c r="B7023" s="179">
        <v>0.54166666666666663</v>
      </c>
      <c r="C7023" t="s">
        <v>349</v>
      </c>
      <c r="D7023">
        <v>3.21</v>
      </c>
      <c r="E7023">
        <v>9.43</v>
      </c>
      <c r="F7023">
        <v>10</v>
      </c>
      <c r="G7023">
        <v>2</v>
      </c>
      <c r="H7023" s="184">
        <f t="shared" ref="H7023:L7023" si="7658">H6999</f>
        <v>0.5</v>
      </c>
      <c r="I7023" s="185">
        <f t="shared" si="7658"/>
        <v>222</v>
      </c>
      <c r="J7023" s="185">
        <f t="shared" si="7658"/>
        <v>319</v>
      </c>
      <c r="K7023" s="185">
        <f t="shared" si="7658"/>
        <v>2842</v>
      </c>
      <c r="L7023" s="185">
        <f t="shared" si="7658"/>
        <v>1635</v>
      </c>
      <c r="M7023" s="147"/>
      <c r="N7023" s="143">
        <f t="shared" si="7614"/>
        <v>712.62</v>
      </c>
      <c r="O7023" s="143">
        <f t="shared" si="7610"/>
        <v>3008.17</v>
      </c>
      <c r="P7023" s="143">
        <f t="shared" si="7611"/>
        <v>28420</v>
      </c>
      <c r="Q7023" s="143">
        <f t="shared" si="7612"/>
        <v>3270</v>
      </c>
      <c r="R7023" s="188">
        <f t="shared" si="7615"/>
        <v>35410.79</v>
      </c>
      <c r="T7023">
        <v>41417.93</v>
      </c>
      <c r="U7023" s="190">
        <f t="shared" si="7616"/>
        <v>0.85496281441395072</v>
      </c>
    </row>
    <row r="7024" spans="1:21" x14ac:dyDescent="0.2">
      <c r="A7024" s="178">
        <v>43028</v>
      </c>
      <c r="B7024" s="179">
        <v>0.58333333333333337</v>
      </c>
      <c r="C7024" t="s">
        <v>349</v>
      </c>
      <c r="D7024">
        <v>3.5</v>
      </c>
      <c r="E7024">
        <v>10.49</v>
      </c>
      <c r="F7024">
        <v>11.37</v>
      </c>
      <c r="G7024">
        <v>2</v>
      </c>
      <c r="H7024" s="184">
        <f t="shared" ref="H7024:L7024" si="7659">H7000</f>
        <v>0.54166666666666663</v>
      </c>
      <c r="I7024" s="185">
        <f t="shared" si="7659"/>
        <v>195</v>
      </c>
      <c r="J7024" s="185">
        <f t="shared" si="7659"/>
        <v>299</v>
      </c>
      <c r="K7024" s="185">
        <f t="shared" si="7659"/>
        <v>2842</v>
      </c>
      <c r="L7024" s="185">
        <f t="shared" si="7659"/>
        <v>1635</v>
      </c>
      <c r="M7024" s="147"/>
      <c r="N7024" s="143">
        <f t="shared" si="7614"/>
        <v>682.5</v>
      </c>
      <c r="O7024" s="143">
        <f t="shared" si="7610"/>
        <v>3136.51</v>
      </c>
      <c r="P7024" s="143">
        <f t="shared" si="7611"/>
        <v>32313.539999999997</v>
      </c>
      <c r="Q7024" s="143">
        <f t="shared" si="7612"/>
        <v>3270</v>
      </c>
      <c r="R7024" s="188">
        <f t="shared" si="7615"/>
        <v>39402.549999999996</v>
      </c>
      <c r="T7024">
        <v>42557.279999999999</v>
      </c>
      <c r="U7024" s="190">
        <f t="shared" si="7616"/>
        <v>0.9258709673174601</v>
      </c>
    </row>
    <row r="7025" spans="1:21" x14ac:dyDescent="0.2">
      <c r="A7025" s="178">
        <v>43028</v>
      </c>
      <c r="B7025" s="179">
        <v>0.625</v>
      </c>
      <c r="C7025" t="s">
        <v>349</v>
      </c>
      <c r="D7025">
        <v>2.61</v>
      </c>
      <c r="E7025">
        <v>10.78</v>
      </c>
      <c r="F7025">
        <v>12.2</v>
      </c>
      <c r="G7025">
        <v>1</v>
      </c>
      <c r="H7025" s="184">
        <f t="shared" ref="H7025:L7025" si="7660">H7001</f>
        <v>0.58333333333333337</v>
      </c>
      <c r="I7025" s="185">
        <f t="shared" si="7660"/>
        <v>205</v>
      </c>
      <c r="J7025" s="185">
        <f t="shared" si="7660"/>
        <v>237</v>
      </c>
      <c r="K7025" s="185">
        <f t="shared" si="7660"/>
        <v>2842</v>
      </c>
      <c r="L7025" s="185">
        <f t="shared" si="7660"/>
        <v>1635</v>
      </c>
      <c r="M7025" s="147"/>
      <c r="N7025" s="143">
        <f t="shared" si="7614"/>
        <v>535.04999999999995</v>
      </c>
      <c r="O7025" s="143">
        <f t="shared" si="7610"/>
        <v>2554.8599999999997</v>
      </c>
      <c r="P7025" s="143">
        <f t="shared" si="7611"/>
        <v>34672.400000000001</v>
      </c>
      <c r="Q7025" s="143">
        <f t="shared" si="7612"/>
        <v>1635</v>
      </c>
      <c r="R7025" s="188">
        <f t="shared" si="7615"/>
        <v>39397.31</v>
      </c>
      <c r="T7025">
        <v>43775.040000000001</v>
      </c>
      <c r="U7025" s="190">
        <f t="shared" si="7616"/>
        <v>0.89999483724058271</v>
      </c>
    </row>
    <row r="7026" spans="1:21" x14ac:dyDescent="0.2">
      <c r="A7026" s="178">
        <v>43028</v>
      </c>
      <c r="B7026" s="179">
        <v>0.66666666666666663</v>
      </c>
      <c r="C7026" t="s">
        <v>349</v>
      </c>
      <c r="D7026">
        <v>2</v>
      </c>
      <c r="E7026">
        <v>12.48</v>
      </c>
      <c r="F7026">
        <v>15.41</v>
      </c>
      <c r="G7026">
        <v>1</v>
      </c>
      <c r="H7026" s="184">
        <f t="shared" ref="H7026:L7026" si="7661">H7002</f>
        <v>0.625</v>
      </c>
      <c r="I7026" s="185">
        <f t="shared" si="7661"/>
        <v>212</v>
      </c>
      <c r="J7026" s="185">
        <f t="shared" si="7661"/>
        <v>213</v>
      </c>
      <c r="K7026" s="185">
        <f t="shared" si="7661"/>
        <v>2842</v>
      </c>
      <c r="L7026" s="185">
        <f t="shared" si="7661"/>
        <v>1380</v>
      </c>
      <c r="M7026" s="147"/>
      <c r="N7026" s="143">
        <f t="shared" si="7614"/>
        <v>424</v>
      </c>
      <c r="O7026" s="143">
        <f t="shared" si="7610"/>
        <v>2658.2400000000002</v>
      </c>
      <c r="P7026" s="143">
        <f t="shared" si="7611"/>
        <v>43795.22</v>
      </c>
      <c r="Q7026" s="143">
        <f t="shared" si="7612"/>
        <v>1380</v>
      </c>
      <c r="R7026" s="188">
        <f t="shared" si="7615"/>
        <v>48257.46</v>
      </c>
      <c r="T7026">
        <v>44614.74</v>
      </c>
      <c r="U7026" s="190">
        <f t="shared" si="7616"/>
        <v>1.0816483520917077</v>
      </c>
    </row>
    <row r="7027" spans="1:21" x14ac:dyDescent="0.2">
      <c r="A7027" s="178">
        <v>43028</v>
      </c>
      <c r="B7027" s="179">
        <v>0.70833333333333337</v>
      </c>
      <c r="C7027" t="s">
        <v>349</v>
      </c>
      <c r="D7027">
        <v>2.19</v>
      </c>
      <c r="E7027">
        <v>9.77</v>
      </c>
      <c r="F7027">
        <v>14.77</v>
      </c>
      <c r="G7027">
        <v>1</v>
      </c>
      <c r="H7027" s="184">
        <f t="shared" ref="H7027:L7027" si="7662">H7003</f>
        <v>0.66666666666666663</v>
      </c>
      <c r="I7027" s="185">
        <f t="shared" si="7662"/>
        <v>191</v>
      </c>
      <c r="J7027" s="185">
        <f t="shared" si="7662"/>
        <v>237</v>
      </c>
      <c r="K7027" s="185">
        <f t="shared" si="7662"/>
        <v>2842</v>
      </c>
      <c r="L7027" s="185">
        <f t="shared" si="7662"/>
        <v>1380</v>
      </c>
      <c r="M7027" s="147"/>
      <c r="N7027" s="143">
        <f t="shared" si="7614"/>
        <v>418.28999999999996</v>
      </c>
      <c r="O7027" s="143">
        <f t="shared" si="7610"/>
        <v>2315.4899999999998</v>
      </c>
      <c r="P7027" s="143">
        <f t="shared" si="7611"/>
        <v>41976.34</v>
      </c>
      <c r="Q7027" s="143">
        <f t="shared" si="7612"/>
        <v>1380</v>
      </c>
      <c r="R7027" s="188">
        <f t="shared" si="7615"/>
        <v>46090.119999999995</v>
      </c>
      <c r="T7027">
        <v>45553.05</v>
      </c>
      <c r="U7027" s="190">
        <f t="shared" si="7616"/>
        <v>1.0117899899128597</v>
      </c>
    </row>
    <row r="7028" spans="1:21" x14ac:dyDescent="0.2">
      <c r="A7028" s="178">
        <v>43028</v>
      </c>
      <c r="B7028" s="179">
        <v>0.75</v>
      </c>
      <c r="C7028" t="s">
        <v>349</v>
      </c>
      <c r="D7028">
        <v>3.5</v>
      </c>
      <c r="E7028">
        <v>5.76</v>
      </c>
      <c r="F7028">
        <v>8.24</v>
      </c>
      <c r="G7028">
        <v>1</v>
      </c>
      <c r="H7028" s="184">
        <f t="shared" ref="H7028:L7028" si="7663">H7004</f>
        <v>0.70833333333333337</v>
      </c>
      <c r="I7028" s="185">
        <f t="shared" si="7663"/>
        <v>218</v>
      </c>
      <c r="J7028" s="185">
        <f t="shared" si="7663"/>
        <v>258</v>
      </c>
      <c r="K7028" s="185">
        <f t="shared" si="7663"/>
        <v>2842</v>
      </c>
      <c r="L7028" s="185">
        <f t="shared" si="7663"/>
        <v>1380</v>
      </c>
      <c r="M7028" s="147"/>
      <c r="N7028" s="143">
        <f t="shared" si="7614"/>
        <v>763</v>
      </c>
      <c r="O7028" s="143">
        <f t="shared" si="7610"/>
        <v>1486.08</v>
      </c>
      <c r="P7028" s="143">
        <f t="shared" si="7611"/>
        <v>23418.080000000002</v>
      </c>
      <c r="Q7028" s="143">
        <f t="shared" si="7612"/>
        <v>1380</v>
      </c>
      <c r="R7028" s="188">
        <f t="shared" si="7615"/>
        <v>27047.160000000003</v>
      </c>
      <c r="T7028">
        <v>46123.8</v>
      </c>
      <c r="U7028" s="190">
        <f t="shared" si="7616"/>
        <v>0.58640354871021039</v>
      </c>
    </row>
    <row r="7029" spans="1:21" x14ac:dyDescent="0.2">
      <c r="A7029" s="178">
        <v>43028</v>
      </c>
      <c r="B7029" s="179">
        <v>0.79166666666666663</v>
      </c>
      <c r="C7029" t="s">
        <v>349</v>
      </c>
      <c r="D7029">
        <v>9.11</v>
      </c>
      <c r="E7029">
        <v>9.27</v>
      </c>
      <c r="F7029">
        <v>9.89</v>
      </c>
      <c r="G7029">
        <v>0.97</v>
      </c>
      <c r="H7029" s="184">
        <f t="shared" ref="H7029:L7029" si="7664">H7005</f>
        <v>0.75</v>
      </c>
      <c r="I7029" s="185">
        <f t="shared" si="7664"/>
        <v>240</v>
      </c>
      <c r="J7029" s="185">
        <f t="shared" si="7664"/>
        <v>365</v>
      </c>
      <c r="K7029" s="185">
        <f t="shared" si="7664"/>
        <v>2842</v>
      </c>
      <c r="L7029" s="185">
        <f t="shared" si="7664"/>
        <v>1380</v>
      </c>
      <c r="M7029" s="147"/>
      <c r="N7029" s="143">
        <f t="shared" si="7614"/>
        <v>2186.3999999999996</v>
      </c>
      <c r="O7029" s="143">
        <f t="shared" si="7610"/>
        <v>3383.5499999999997</v>
      </c>
      <c r="P7029" s="143">
        <f t="shared" si="7611"/>
        <v>28107.38</v>
      </c>
      <c r="Q7029" s="143">
        <f t="shared" si="7612"/>
        <v>1338.6</v>
      </c>
      <c r="R7029" s="188">
        <f t="shared" si="7615"/>
        <v>35015.93</v>
      </c>
      <c r="T7029">
        <v>45528.42</v>
      </c>
      <c r="U7029" s="190">
        <f t="shared" si="7616"/>
        <v>0.76910048712430612</v>
      </c>
    </row>
    <row r="7030" spans="1:21" x14ac:dyDescent="0.2">
      <c r="A7030" s="178">
        <v>43028</v>
      </c>
      <c r="B7030" s="179">
        <v>0.83333333333333337</v>
      </c>
      <c r="C7030" t="s">
        <v>349</v>
      </c>
      <c r="D7030">
        <v>28.28</v>
      </c>
      <c r="E7030">
        <v>11.41</v>
      </c>
      <c r="F7030">
        <v>12</v>
      </c>
      <c r="G7030">
        <v>0.95</v>
      </c>
      <c r="H7030" s="184">
        <f t="shared" ref="H7030:L7030" si="7665">H7006</f>
        <v>0.79166666666666663</v>
      </c>
      <c r="I7030" s="185">
        <f t="shared" si="7665"/>
        <v>320</v>
      </c>
      <c r="J7030" s="185">
        <f t="shared" si="7665"/>
        <v>214</v>
      </c>
      <c r="K7030" s="185">
        <f t="shared" si="7665"/>
        <v>2842</v>
      </c>
      <c r="L7030" s="185">
        <f t="shared" si="7665"/>
        <v>1426</v>
      </c>
      <c r="M7030" s="147"/>
      <c r="N7030" s="143">
        <f t="shared" si="7614"/>
        <v>9049.6</v>
      </c>
      <c r="O7030" s="143">
        <f t="shared" si="7610"/>
        <v>2441.7400000000002</v>
      </c>
      <c r="P7030" s="143">
        <f t="shared" si="7611"/>
        <v>34104</v>
      </c>
      <c r="Q7030" s="143">
        <f t="shared" si="7612"/>
        <v>1354.7</v>
      </c>
      <c r="R7030" s="188">
        <f t="shared" si="7615"/>
        <v>46950.039999999994</v>
      </c>
      <c r="T7030">
        <v>44260.79</v>
      </c>
      <c r="U7030" s="190">
        <f t="shared" si="7616"/>
        <v>1.0607591956673161</v>
      </c>
    </row>
    <row r="7031" spans="1:21" x14ac:dyDescent="0.2">
      <c r="A7031" s="178">
        <v>43028</v>
      </c>
      <c r="B7031" s="179">
        <v>0.875</v>
      </c>
      <c r="C7031" t="s">
        <v>349</v>
      </c>
      <c r="D7031">
        <v>21.86</v>
      </c>
      <c r="E7031">
        <v>3.11</v>
      </c>
      <c r="F7031">
        <v>6.75</v>
      </c>
      <c r="G7031">
        <v>0.95</v>
      </c>
      <c r="H7031" s="184">
        <f t="shared" ref="H7031:L7031" si="7666">H7007</f>
        <v>0.83333333333333337</v>
      </c>
      <c r="I7031" s="185">
        <f t="shared" si="7666"/>
        <v>322</v>
      </c>
      <c r="J7031" s="185">
        <f t="shared" si="7666"/>
        <v>178</v>
      </c>
      <c r="K7031" s="185">
        <f t="shared" si="7666"/>
        <v>2842</v>
      </c>
      <c r="L7031" s="185">
        <f t="shared" si="7666"/>
        <v>1426</v>
      </c>
      <c r="M7031" s="147"/>
      <c r="N7031" s="143">
        <f t="shared" si="7614"/>
        <v>7038.92</v>
      </c>
      <c r="O7031" s="143">
        <f t="shared" si="7610"/>
        <v>553.57999999999993</v>
      </c>
      <c r="P7031" s="143">
        <f t="shared" si="7611"/>
        <v>19183.5</v>
      </c>
      <c r="Q7031" s="143">
        <f t="shared" si="7612"/>
        <v>1354.7</v>
      </c>
      <c r="R7031" s="188">
        <f t="shared" si="7615"/>
        <v>28130.7</v>
      </c>
      <c r="T7031">
        <v>44136.65</v>
      </c>
      <c r="U7031" s="190">
        <f t="shared" si="7616"/>
        <v>0.63735467009843294</v>
      </c>
    </row>
    <row r="7032" spans="1:21" x14ac:dyDescent="0.2">
      <c r="A7032" s="178">
        <v>43028</v>
      </c>
      <c r="B7032" s="179">
        <v>0.91666666666666663</v>
      </c>
      <c r="C7032" t="s">
        <v>349</v>
      </c>
      <c r="D7032">
        <v>12.33</v>
      </c>
      <c r="E7032">
        <v>6.78</v>
      </c>
      <c r="F7032">
        <v>7</v>
      </c>
      <c r="G7032">
        <v>0.95</v>
      </c>
      <c r="H7032" s="184">
        <f t="shared" ref="H7032:L7032" si="7667">H7008</f>
        <v>0.875</v>
      </c>
      <c r="I7032" s="185">
        <f t="shared" si="7667"/>
        <v>337</v>
      </c>
      <c r="J7032" s="185">
        <f t="shared" si="7667"/>
        <v>173</v>
      </c>
      <c r="K7032" s="185">
        <f t="shared" si="7667"/>
        <v>2842</v>
      </c>
      <c r="L7032" s="185">
        <f t="shared" si="7667"/>
        <v>1426</v>
      </c>
      <c r="M7032" s="147"/>
      <c r="N7032" s="143">
        <f t="shared" si="7614"/>
        <v>4155.21</v>
      </c>
      <c r="O7032" s="143">
        <f t="shared" si="7610"/>
        <v>1172.94</v>
      </c>
      <c r="P7032" s="143">
        <f t="shared" si="7611"/>
        <v>19894</v>
      </c>
      <c r="Q7032" s="143">
        <f t="shared" si="7612"/>
        <v>1354.7</v>
      </c>
      <c r="R7032" s="188">
        <f t="shared" si="7615"/>
        <v>26576.850000000002</v>
      </c>
      <c r="T7032">
        <v>43062.79</v>
      </c>
      <c r="U7032" s="190">
        <f t="shared" si="7616"/>
        <v>0.61716507453418601</v>
      </c>
    </row>
    <row r="7033" spans="1:21" x14ac:dyDescent="0.2">
      <c r="A7033" s="178">
        <v>43028</v>
      </c>
      <c r="B7033" s="179">
        <v>0.95833333333333337</v>
      </c>
      <c r="C7033" t="s">
        <v>349</v>
      </c>
      <c r="D7033">
        <v>27.64</v>
      </c>
      <c r="E7033">
        <v>25.04</v>
      </c>
      <c r="F7033">
        <v>8</v>
      </c>
      <c r="G7033">
        <v>0.61</v>
      </c>
      <c r="H7033" s="184">
        <f t="shared" ref="H7033:L7033" si="7668">H7009</f>
        <v>0.91666666666666663</v>
      </c>
      <c r="I7033" s="185">
        <f t="shared" si="7668"/>
        <v>394</v>
      </c>
      <c r="J7033" s="185">
        <f t="shared" si="7668"/>
        <v>194</v>
      </c>
      <c r="K7033" s="185">
        <f t="shared" si="7668"/>
        <v>2842</v>
      </c>
      <c r="L7033" s="185">
        <f t="shared" si="7668"/>
        <v>1426</v>
      </c>
      <c r="M7033" s="147"/>
      <c r="N7033" s="143">
        <f t="shared" si="7614"/>
        <v>10890.16</v>
      </c>
      <c r="O7033" s="143">
        <f t="shared" si="7610"/>
        <v>4857.76</v>
      </c>
      <c r="P7033" s="143">
        <f t="shared" si="7611"/>
        <v>22736</v>
      </c>
      <c r="Q7033" s="143">
        <f t="shared" si="7612"/>
        <v>869.86</v>
      </c>
      <c r="R7033" s="188">
        <f t="shared" si="7615"/>
        <v>39353.78</v>
      </c>
      <c r="T7033">
        <v>41627.440000000002</v>
      </c>
      <c r="U7033" s="190">
        <f t="shared" si="7616"/>
        <v>0.94538073924315302</v>
      </c>
    </row>
    <row r="7034" spans="1:21" x14ac:dyDescent="0.2">
      <c r="A7034" s="178">
        <v>43028</v>
      </c>
      <c r="B7034" s="180">
        <v>1</v>
      </c>
      <c r="C7034" t="s">
        <v>349</v>
      </c>
      <c r="D7034">
        <v>22</v>
      </c>
      <c r="E7034">
        <v>14.15</v>
      </c>
      <c r="F7034">
        <v>8</v>
      </c>
      <c r="G7034">
        <v>0.61</v>
      </c>
      <c r="H7034" s="184">
        <f t="shared" ref="H7034:L7034" si="7669">H7010</f>
        <v>0.95833333333333337</v>
      </c>
      <c r="I7034" s="185">
        <f t="shared" si="7669"/>
        <v>389</v>
      </c>
      <c r="J7034" s="185">
        <f t="shared" si="7669"/>
        <v>265</v>
      </c>
      <c r="K7034" s="185">
        <f t="shared" si="7669"/>
        <v>2985</v>
      </c>
      <c r="L7034" s="185">
        <f t="shared" si="7669"/>
        <v>1111</v>
      </c>
      <c r="M7034" s="147"/>
      <c r="N7034" s="143">
        <f t="shared" si="7614"/>
        <v>8558</v>
      </c>
      <c r="O7034" s="143">
        <f t="shared" si="7610"/>
        <v>3749.75</v>
      </c>
      <c r="P7034" s="143">
        <f t="shared" si="7611"/>
        <v>23880</v>
      </c>
      <c r="Q7034" s="143">
        <f t="shared" si="7612"/>
        <v>677.71</v>
      </c>
      <c r="R7034" s="188">
        <f t="shared" si="7615"/>
        <v>36865.46</v>
      </c>
      <c r="T7034">
        <v>39641.43</v>
      </c>
      <c r="U7034" s="190">
        <f t="shared" si="7616"/>
        <v>0.92997301055991166</v>
      </c>
    </row>
    <row r="7035" spans="1:21" x14ac:dyDescent="0.2">
      <c r="A7035" s="178">
        <v>43029</v>
      </c>
      <c r="B7035" s="179">
        <v>4.1666666666666664E-2</v>
      </c>
      <c r="C7035" t="s">
        <v>349</v>
      </c>
      <c r="D7035">
        <v>10.130000000000001</v>
      </c>
      <c r="E7035">
        <v>8.61</v>
      </c>
      <c r="F7035">
        <v>12.25</v>
      </c>
      <c r="G7035">
        <v>0.61</v>
      </c>
      <c r="H7035" s="184">
        <f t="shared" ref="H7035:L7035" si="7670">H7011</f>
        <v>1</v>
      </c>
      <c r="I7035" s="185">
        <f t="shared" si="7670"/>
        <v>362</v>
      </c>
      <c r="J7035" s="185">
        <f t="shared" si="7670"/>
        <v>243</v>
      </c>
      <c r="K7035" s="185">
        <f t="shared" si="7670"/>
        <v>2985</v>
      </c>
      <c r="L7035" s="185">
        <f t="shared" si="7670"/>
        <v>1111</v>
      </c>
      <c r="M7035" s="147"/>
      <c r="N7035" s="143">
        <f t="shared" si="7614"/>
        <v>3667.0600000000004</v>
      </c>
      <c r="O7035" s="143">
        <f t="shared" si="7610"/>
        <v>2092.23</v>
      </c>
      <c r="P7035" s="143">
        <f t="shared" si="7611"/>
        <v>36566.25</v>
      </c>
      <c r="Q7035" s="143">
        <f t="shared" si="7612"/>
        <v>677.71</v>
      </c>
      <c r="R7035" s="188">
        <f t="shared" si="7615"/>
        <v>43003.25</v>
      </c>
      <c r="T7035">
        <v>37304.080000000002</v>
      </c>
      <c r="U7035" s="190">
        <f t="shared" si="7616"/>
        <v>1.1527760502336473</v>
      </c>
    </row>
    <row r="7036" spans="1:21" x14ac:dyDescent="0.2">
      <c r="A7036" s="178">
        <v>43029</v>
      </c>
      <c r="B7036" s="179">
        <v>8.3333333333333329E-2</v>
      </c>
      <c r="C7036" t="s">
        <v>349</v>
      </c>
      <c r="D7036">
        <v>9.11</v>
      </c>
      <c r="E7036">
        <v>2.61</v>
      </c>
      <c r="F7036">
        <v>12</v>
      </c>
      <c r="G7036">
        <v>0.5</v>
      </c>
      <c r="H7036" s="184">
        <f t="shared" ref="H7036:L7036" si="7671">H7012</f>
        <v>4.1666666666666664E-2</v>
      </c>
      <c r="I7036" s="185">
        <f t="shared" si="7671"/>
        <v>294</v>
      </c>
      <c r="J7036" s="185">
        <f t="shared" si="7671"/>
        <v>212</v>
      </c>
      <c r="K7036" s="185">
        <f t="shared" si="7671"/>
        <v>2985</v>
      </c>
      <c r="L7036" s="185">
        <f t="shared" si="7671"/>
        <v>1111</v>
      </c>
      <c r="M7036" s="147"/>
      <c r="N7036" s="143">
        <f t="shared" si="7614"/>
        <v>2678.3399999999997</v>
      </c>
      <c r="O7036" s="143">
        <f t="shared" si="7610"/>
        <v>553.31999999999994</v>
      </c>
      <c r="P7036" s="143">
        <f t="shared" si="7611"/>
        <v>35820</v>
      </c>
      <c r="Q7036" s="143">
        <f t="shared" si="7612"/>
        <v>555.5</v>
      </c>
      <c r="R7036" s="188">
        <f t="shared" si="7615"/>
        <v>39607.160000000003</v>
      </c>
      <c r="T7036">
        <v>35122.980000000003</v>
      </c>
      <c r="U7036" s="190">
        <f t="shared" si="7616"/>
        <v>1.1276708297530562</v>
      </c>
    </row>
    <row r="7037" spans="1:21" x14ac:dyDescent="0.2">
      <c r="A7037" s="178">
        <v>43029</v>
      </c>
      <c r="B7037" s="179">
        <v>0.125</v>
      </c>
      <c r="C7037" t="s">
        <v>349</v>
      </c>
      <c r="D7037">
        <v>8.67</v>
      </c>
      <c r="E7037">
        <v>2.61</v>
      </c>
      <c r="F7037">
        <v>12.25</v>
      </c>
      <c r="G7037">
        <v>3.29</v>
      </c>
      <c r="H7037" s="184">
        <f t="shared" ref="H7037:L7037" si="7672">H7013</f>
        <v>8.3333333333333329E-2</v>
      </c>
      <c r="I7037" s="185">
        <f t="shared" si="7672"/>
        <v>236</v>
      </c>
      <c r="J7037" s="185">
        <f t="shared" si="7672"/>
        <v>179</v>
      </c>
      <c r="K7037" s="185">
        <f t="shared" si="7672"/>
        <v>2985</v>
      </c>
      <c r="L7037" s="185">
        <f t="shared" si="7672"/>
        <v>1111</v>
      </c>
      <c r="M7037" s="147"/>
      <c r="N7037" s="143">
        <f t="shared" si="7614"/>
        <v>2046.12</v>
      </c>
      <c r="O7037" s="143">
        <f t="shared" si="7610"/>
        <v>467.19</v>
      </c>
      <c r="P7037" s="143">
        <f t="shared" si="7611"/>
        <v>36566.25</v>
      </c>
      <c r="Q7037" s="143">
        <f t="shared" si="7612"/>
        <v>3655.19</v>
      </c>
      <c r="R7037" s="188">
        <f t="shared" si="7615"/>
        <v>42734.75</v>
      </c>
      <c r="T7037">
        <v>33561.919999999998</v>
      </c>
      <c r="U7037" s="190">
        <f t="shared" si="7616"/>
        <v>1.2733106449213871</v>
      </c>
    </row>
    <row r="7038" spans="1:21" x14ac:dyDescent="0.2">
      <c r="A7038" s="178">
        <v>43029</v>
      </c>
      <c r="B7038" s="179">
        <v>0.16666666666666666</v>
      </c>
      <c r="C7038" t="s">
        <v>349</v>
      </c>
      <c r="D7038">
        <v>9.11</v>
      </c>
      <c r="E7038">
        <v>2.57</v>
      </c>
      <c r="F7038">
        <v>8.02</v>
      </c>
      <c r="G7038">
        <v>2.99</v>
      </c>
      <c r="H7038" s="184">
        <f t="shared" ref="H7038:L7038" si="7673">H7014</f>
        <v>0.125</v>
      </c>
      <c r="I7038" s="185">
        <f t="shared" si="7673"/>
        <v>201</v>
      </c>
      <c r="J7038" s="185">
        <f t="shared" si="7673"/>
        <v>205</v>
      </c>
      <c r="K7038" s="185">
        <f t="shared" si="7673"/>
        <v>2985</v>
      </c>
      <c r="L7038" s="185">
        <f t="shared" si="7673"/>
        <v>1717</v>
      </c>
      <c r="M7038" s="147"/>
      <c r="N7038" s="143">
        <f t="shared" si="7614"/>
        <v>1831.11</v>
      </c>
      <c r="O7038" s="143">
        <f t="shared" si="7610"/>
        <v>526.85</v>
      </c>
      <c r="P7038" s="143">
        <f t="shared" si="7611"/>
        <v>23939.699999999997</v>
      </c>
      <c r="Q7038" s="143">
        <f t="shared" si="7612"/>
        <v>5133.83</v>
      </c>
      <c r="R7038" s="188">
        <f t="shared" si="7615"/>
        <v>31431.489999999998</v>
      </c>
      <c r="T7038">
        <v>32545.71</v>
      </c>
      <c r="U7038" s="190">
        <f t="shared" si="7616"/>
        <v>0.96576445866444449</v>
      </c>
    </row>
    <row r="7039" spans="1:21" x14ac:dyDescent="0.2">
      <c r="A7039" s="178">
        <v>43029</v>
      </c>
      <c r="B7039" s="179">
        <v>0.20833333333333334</v>
      </c>
      <c r="C7039" t="s">
        <v>349</v>
      </c>
      <c r="D7039">
        <v>10.53</v>
      </c>
      <c r="E7039">
        <v>3.01</v>
      </c>
      <c r="F7039">
        <v>8.01</v>
      </c>
      <c r="G7039">
        <v>3</v>
      </c>
      <c r="H7039" s="184">
        <f t="shared" ref="H7039:L7039" si="7674">H7015</f>
        <v>0.16666666666666666</v>
      </c>
      <c r="I7039" s="185">
        <f t="shared" si="7674"/>
        <v>185</v>
      </c>
      <c r="J7039" s="185">
        <f t="shared" si="7674"/>
        <v>205</v>
      </c>
      <c r="K7039" s="185">
        <f t="shared" si="7674"/>
        <v>2985</v>
      </c>
      <c r="L7039" s="185">
        <f t="shared" si="7674"/>
        <v>1717</v>
      </c>
      <c r="M7039" s="147"/>
      <c r="N7039" s="143">
        <f t="shared" si="7614"/>
        <v>1948.05</v>
      </c>
      <c r="O7039" s="143">
        <f t="shared" si="7610"/>
        <v>617.04999999999995</v>
      </c>
      <c r="P7039" s="143">
        <f t="shared" si="7611"/>
        <v>23909.85</v>
      </c>
      <c r="Q7039" s="143">
        <f t="shared" si="7612"/>
        <v>5151</v>
      </c>
      <c r="R7039" s="188">
        <f t="shared" si="7615"/>
        <v>31625.949999999997</v>
      </c>
      <c r="T7039">
        <v>31970.639999999999</v>
      </c>
      <c r="U7039" s="190">
        <f t="shared" si="7616"/>
        <v>0.98921854551551036</v>
      </c>
    </row>
    <row r="7040" spans="1:21" x14ac:dyDescent="0.2">
      <c r="A7040" s="178">
        <v>43029</v>
      </c>
      <c r="B7040" s="179">
        <v>0.25</v>
      </c>
      <c r="C7040" t="s">
        <v>349</v>
      </c>
      <c r="D7040">
        <v>31.37</v>
      </c>
      <c r="E7040">
        <v>25.26</v>
      </c>
      <c r="F7040">
        <v>12.25</v>
      </c>
      <c r="G7040">
        <v>2.99</v>
      </c>
      <c r="H7040" s="184">
        <f t="shared" ref="H7040:L7040" si="7675">H7016</f>
        <v>0.20833333333333334</v>
      </c>
      <c r="I7040" s="185">
        <f t="shared" si="7675"/>
        <v>207</v>
      </c>
      <c r="J7040" s="185">
        <f t="shared" si="7675"/>
        <v>283</v>
      </c>
      <c r="K7040" s="185">
        <f t="shared" si="7675"/>
        <v>2985</v>
      </c>
      <c r="L7040" s="185">
        <f t="shared" si="7675"/>
        <v>1717</v>
      </c>
      <c r="M7040" s="147"/>
      <c r="N7040" s="143">
        <f t="shared" si="7614"/>
        <v>6493.59</v>
      </c>
      <c r="O7040" s="143">
        <f t="shared" si="7610"/>
        <v>7148.5800000000008</v>
      </c>
      <c r="P7040" s="143">
        <f t="shared" si="7611"/>
        <v>36566.25</v>
      </c>
      <c r="Q7040" s="143">
        <f t="shared" si="7612"/>
        <v>5133.83</v>
      </c>
      <c r="R7040" s="188">
        <f t="shared" si="7615"/>
        <v>55342.25</v>
      </c>
      <c r="T7040">
        <v>31852.240000000002</v>
      </c>
      <c r="U7040" s="190">
        <f t="shared" si="7616"/>
        <v>1.7374680713193169</v>
      </c>
    </row>
    <row r="7041" spans="1:21" x14ac:dyDescent="0.2">
      <c r="A7041" s="178">
        <v>43029</v>
      </c>
      <c r="B7041" s="179">
        <v>0.29166666666666669</v>
      </c>
      <c r="C7041" t="s">
        <v>349</v>
      </c>
      <c r="D7041">
        <v>7.25</v>
      </c>
      <c r="E7041">
        <v>62</v>
      </c>
      <c r="F7041">
        <v>7.61</v>
      </c>
      <c r="G7041">
        <v>7.4</v>
      </c>
      <c r="H7041" s="184">
        <f t="shared" ref="H7041:L7041" si="7676">H7017</f>
        <v>0.25</v>
      </c>
      <c r="I7041" s="185">
        <f t="shared" si="7676"/>
        <v>327</v>
      </c>
      <c r="J7041" s="185">
        <f t="shared" si="7676"/>
        <v>438</v>
      </c>
      <c r="K7041" s="185">
        <f t="shared" si="7676"/>
        <v>2985</v>
      </c>
      <c r="L7041" s="185">
        <f t="shared" si="7676"/>
        <v>1717</v>
      </c>
      <c r="M7041" s="147"/>
      <c r="N7041" s="143">
        <f t="shared" si="7614"/>
        <v>2370.75</v>
      </c>
      <c r="O7041" s="143">
        <f t="shared" si="7610"/>
        <v>27156</v>
      </c>
      <c r="P7041" s="143">
        <f t="shared" si="7611"/>
        <v>22715.850000000002</v>
      </c>
      <c r="Q7041" s="143">
        <f t="shared" si="7612"/>
        <v>12705.800000000001</v>
      </c>
      <c r="R7041" s="188">
        <f t="shared" si="7615"/>
        <v>64948.400000000009</v>
      </c>
      <c r="T7041">
        <v>32272.67</v>
      </c>
      <c r="U7041" s="190">
        <f t="shared" si="7616"/>
        <v>2.0124892052625336</v>
      </c>
    </row>
    <row r="7042" spans="1:21" x14ac:dyDescent="0.2">
      <c r="A7042" s="178">
        <v>43029</v>
      </c>
      <c r="B7042" s="179">
        <v>0.33333333333333331</v>
      </c>
      <c r="C7042" t="s">
        <v>349</v>
      </c>
      <c r="D7042">
        <v>7.25</v>
      </c>
      <c r="E7042">
        <v>7.05</v>
      </c>
      <c r="F7042">
        <v>7.25</v>
      </c>
      <c r="G7042">
        <v>5</v>
      </c>
      <c r="H7042" s="184">
        <f t="shared" ref="H7042:L7042" si="7677">H7018</f>
        <v>0.29166666666666669</v>
      </c>
      <c r="I7042" s="185">
        <f t="shared" si="7677"/>
        <v>249</v>
      </c>
      <c r="J7042" s="185">
        <f t="shared" si="7677"/>
        <v>556</v>
      </c>
      <c r="K7042" s="185">
        <f t="shared" si="7677"/>
        <v>2872</v>
      </c>
      <c r="L7042" s="185">
        <f t="shared" si="7677"/>
        <v>2219</v>
      </c>
      <c r="M7042" s="147"/>
      <c r="N7042" s="143">
        <f t="shared" si="7614"/>
        <v>1805.25</v>
      </c>
      <c r="O7042" s="143">
        <f t="shared" si="7610"/>
        <v>3919.7999999999997</v>
      </c>
      <c r="P7042" s="143">
        <f t="shared" si="7611"/>
        <v>20822</v>
      </c>
      <c r="Q7042" s="143">
        <f t="shared" si="7612"/>
        <v>11095</v>
      </c>
      <c r="R7042" s="188">
        <f t="shared" si="7615"/>
        <v>37642.050000000003</v>
      </c>
      <c r="T7042">
        <v>33236.75</v>
      </c>
      <c r="U7042" s="190">
        <f t="shared" si="7616"/>
        <v>1.13254304346845</v>
      </c>
    </row>
    <row r="7043" spans="1:21" x14ac:dyDescent="0.2">
      <c r="A7043" s="178">
        <v>43029</v>
      </c>
      <c r="B7043" s="179">
        <v>0.375</v>
      </c>
      <c r="C7043" t="s">
        <v>349</v>
      </c>
      <c r="D7043">
        <v>5.78</v>
      </c>
      <c r="E7043">
        <v>8.3000000000000007</v>
      </c>
      <c r="F7043">
        <v>7.25</v>
      </c>
      <c r="G7043">
        <v>6</v>
      </c>
      <c r="H7043" s="184">
        <f t="shared" ref="H7043:L7043" si="7678">H7019</f>
        <v>0.33333333333333331</v>
      </c>
      <c r="I7043" s="185">
        <f t="shared" si="7678"/>
        <v>256</v>
      </c>
      <c r="J7043" s="185">
        <f t="shared" si="7678"/>
        <v>306</v>
      </c>
      <c r="K7043" s="185">
        <f t="shared" si="7678"/>
        <v>2872</v>
      </c>
      <c r="L7043" s="185">
        <f t="shared" si="7678"/>
        <v>2219</v>
      </c>
      <c r="M7043" s="147"/>
      <c r="N7043" s="143">
        <f t="shared" si="7614"/>
        <v>1479.68</v>
      </c>
      <c r="O7043" s="143">
        <f t="shared" si="7610"/>
        <v>2539.8000000000002</v>
      </c>
      <c r="P7043" s="143">
        <f t="shared" si="7611"/>
        <v>20822</v>
      </c>
      <c r="Q7043" s="143">
        <f t="shared" si="7612"/>
        <v>13314</v>
      </c>
      <c r="R7043" s="188">
        <f t="shared" si="7615"/>
        <v>38155.479999999996</v>
      </c>
      <c r="T7043">
        <v>34445.019999999997</v>
      </c>
      <c r="U7043" s="190">
        <f t="shared" si="7616"/>
        <v>1.1077212322710219</v>
      </c>
    </row>
    <row r="7044" spans="1:21" x14ac:dyDescent="0.2">
      <c r="A7044" s="178">
        <v>43029</v>
      </c>
      <c r="B7044" s="179">
        <v>0.41666666666666669</v>
      </c>
      <c r="C7044" t="s">
        <v>349</v>
      </c>
      <c r="D7044">
        <v>27.56</v>
      </c>
      <c r="E7044">
        <v>28.07</v>
      </c>
      <c r="F7044">
        <v>12.25</v>
      </c>
      <c r="G7044">
        <v>6</v>
      </c>
      <c r="H7044" s="184">
        <f t="shared" ref="H7044:L7044" si="7679">H7020</f>
        <v>0.375</v>
      </c>
      <c r="I7044" s="185">
        <f t="shared" si="7679"/>
        <v>156</v>
      </c>
      <c r="J7044" s="185">
        <f t="shared" si="7679"/>
        <v>343</v>
      </c>
      <c r="K7044" s="185">
        <f t="shared" si="7679"/>
        <v>2872</v>
      </c>
      <c r="L7044" s="185">
        <f t="shared" si="7679"/>
        <v>2219</v>
      </c>
      <c r="M7044" s="147"/>
      <c r="N7044" s="143">
        <f t="shared" si="7614"/>
        <v>4299.3599999999997</v>
      </c>
      <c r="O7044" s="143">
        <f t="shared" ref="O7044:O7107" si="7680">E7044*J7044</f>
        <v>9628.01</v>
      </c>
      <c r="P7044" s="143">
        <f t="shared" ref="P7044:P7107" si="7681">F7044*K7044</f>
        <v>35182</v>
      </c>
      <c r="Q7044" s="143">
        <f t="shared" ref="Q7044:Q7107" si="7682">G7044*L7044</f>
        <v>13314</v>
      </c>
      <c r="R7044" s="188">
        <f t="shared" si="7615"/>
        <v>62423.369999999995</v>
      </c>
      <c r="T7044">
        <v>36051.06</v>
      </c>
      <c r="U7044" s="190">
        <f t="shared" si="7616"/>
        <v>1.7315266180800231</v>
      </c>
    </row>
    <row r="7045" spans="1:21" x14ac:dyDescent="0.2">
      <c r="A7045" s="178">
        <v>43029</v>
      </c>
      <c r="B7045" s="179">
        <v>0.45833333333333331</v>
      </c>
      <c r="C7045" t="s">
        <v>349</v>
      </c>
      <c r="D7045">
        <v>4.7699999999999996</v>
      </c>
      <c r="E7045">
        <v>8.41</v>
      </c>
      <c r="F7045">
        <v>8.61</v>
      </c>
      <c r="G7045">
        <v>5.93</v>
      </c>
      <c r="H7045" s="184">
        <f t="shared" ref="H7045:L7045" si="7683">H7021</f>
        <v>0.41666666666666669</v>
      </c>
      <c r="I7045" s="185">
        <f t="shared" si="7683"/>
        <v>196</v>
      </c>
      <c r="J7045" s="185">
        <f t="shared" si="7683"/>
        <v>315</v>
      </c>
      <c r="K7045" s="185">
        <f t="shared" si="7683"/>
        <v>2872</v>
      </c>
      <c r="L7045" s="185">
        <f t="shared" si="7683"/>
        <v>2219</v>
      </c>
      <c r="M7045" s="147"/>
      <c r="N7045" s="143">
        <f t="shared" ref="N7045:N7108" si="7684">D7045*I7045</f>
        <v>934.92</v>
      </c>
      <c r="O7045" s="143">
        <f t="shared" si="7680"/>
        <v>2649.15</v>
      </c>
      <c r="P7045" s="143">
        <f t="shared" si="7681"/>
        <v>24727.919999999998</v>
      </c>
      <c r="Q7045" s="143">
        <f t="shared" si="7682"/>
        <v>13158.67</v>
      </c>
      <c r="R7045" s="188">
        <f t="shared" ref="R7045:R7108" si="7685">SUM(N7045:Q7045)</f>
        <v>41470.659999999996</v>
      </c>
      <c r="T7045">
        <v>38660.65</v>
      </c>
      <c r="U7045" s="190">
        <f t="shared" ref="U7045:U7108" si="7686">R7045/T7045</f>
        <v>1.072683982292072</v>
      </c>
    </row>
    <row r="7046" spans="1:21" x14ac:dyDescent="0.2">
      <c r="A7046" s="178">
        <v>43029</v>
      </c>
      <c r="B7046" s="179">
        <v>0.5</v>
      </c>
      <c r="C7046" t="s">
        <v>349</v>
      </c>
      <c r="D7046">
        <v>3.69</v>
      </c>
      <c r="E7046">
        <v>9.26</v>
      </c>
      <c r="F7046">
        <v>9.4600000000000009</v>
      </c>
      <c r="G7046">
        <v>9.25</v>
      </c>
      <c r="H7046" s="184">
        <f t="shared" ref="H7046:L7046" si="7687">H7022</f>
        <v>0.45833333333333331</v>
      </c>
      <c r="I7046" s="185">
        <f t="shared" si="7687"/>
        <v>226</v>
      </c>
      <c r="J7046" s="185">
        <f t="shared" si="7687"/>
        <v>326</v>
      </c>
      <c r="K7046" s="185">
        <f t="shared" si="7687"/>
        <v>2842</v>
      </c>
      <c r="L7046" s="185">
        <f t="shared" si="7687"/>
        <v>1635</v>
      </c>
      <c r="M7046" s="147"/>
      <c r="N7046" s="143">
        <f t="shared" si="7684"/>
        <v>833.93999999999994</v>
      </c>
      <c r="O7046" s="143">
        <f t="shared" si="7680"/>
        <v>3018.7599999999998</v>
      </c>
      <c r="P7046" s="143">
        <f t="shared" si="7681"/>
        <v>26885.320000000003</v>
      </c>
      <c r="Q7046" s="143">
        <f t="shared" si="7682"/>
        <v>15123.75</v>
      </c>
      <c r="R7046" s="188">
        <f t="shared" si="7685"/>
        <v>45861.770000000004</v>
      </c>
      <c r="T7046">
        <v>41143.96</v>
      </c>
      <c r="U7046" s="190">
        <f t="shared" si="7686"/>
        <v>1.1146659193718835</v>
      </c>
    </row>
    <row r="7047" spans="1:21" x14ac:dyDescent="0.2">
      <c r="A7047" s="178">
        <v>43029</v>
      </c>
      <c r="B7047" s="179">
        <v>0.54166666666666663</v>
      </c>
      <c r="C7047" t="s">
        <v>349</v>
      </c>
      <c r="D7047">
        <v>2</v>
      </c>
      <c r="E7047">
        <v>9.8000000000000007</v>
      </c>
      <c r="F7047">
        <v>10</v>
      </c>
      <c r="G7047">
        <v>9.25</v>
      </c>
      <c r="H7047" s="184">
        <f t="shared" ref="H7047:L7047" si="7688">H7023</f>
        <v>0.5</v>
      </c>
      <c r="I7047" s="185">
        <f t="shared" si="7688"/>
        <v>222</v>
      </c>
      <c r="J7047" s="185">
        <f t="shared" si="7688"/>
        <v>319</v>
      </c>
      <c r="K7047" s="185">
        <f t="shared" si="7688"/>
        <v>2842</v>
      </c>
      <c r="L7047" s="185">
        <f t="shared" si="7688"/>
        <v>1635</v>
      </c>
      <c r="M7047" s="147"/>
      <c r="N7047" s="143">
        <f t="shared" si="7684"/>
        <v>444</v>
      </c>
      <c r="O7047" s="143">
        <f t="shared" si="7680"/>
        <v>3126.2000000000003</v>
      </c>
      <c r="P7047" s="143">
        <f t="shared" si="7681"/>
        <v>28420</v>
      </c>
      <c r="Q7047" s="143">
        <f t="shared" si="7682"/>
        <v>15123.75</v>
      </c>
      <c r="R7047" s="188">
        <f t="shared" si="7685"/>
        <v>47113.95</v>
      </c>
      <c r="T7047">
        <v>43267.37</v>
      </c>
      <c r="U7047" s="190">
        <f t="shared" si="7686"/>
        <v>1.0889025609830225</v>
      </c>
    </row>
    <row r="7048" spans="1:21" x14ac:dyDescent="0.2">
      <c r="A7048" s="178">
        <v>43029</v>
      </c>
      <c r="B7048" s="179">
        <v>0.58333333333333337</v>
      </c>
      <c r="C7048" t="s">
        <v>349</v>
      </c>
      <c r="D7048">
        <v>2.11</v>
      </c>
      <c r="E7048">
        <v>14.73</v>
      </c>
      <c r="F7048">
        <v>15</v>
      </c>
      <c r="G7048">
        <v>14.79</v>
      </c>
      <c r="H7048" s="184">
        <f t="shared" ref="H7048:L7048" si="7689">H7024</f>
        <v>0.54166666666666663</v>
      </c>
      <c r="I7048" s="185">
        <f t="shared" si="7689"/>
        <v>195</v>
      </c>
      <c r="J7048" s="185">
        <f t="shared" si="7689"/>
        <v>299</v>
      </c>
      <c r="K7048" s="185">
        <f t="shared" si="7689"/>
        <v>2842</v>
      </c>
      <c r="L7048" s="185">
        <f t="shared" si="7689"/>
        <v>1635</v>
      </c>
      <c r="M7048" s="147"/>
      <c r="N7048" s="143">
        <f t="shared" si="7684"/>
        <v>411.45</v>
      </c>
      <c r="O7048" s="143">
        <f t="shared" si="7680"/>
        <v>4404.2700000000004</v>
      </c>
      <c r="P7048" s="143">
        <f t="shared" si="7681"/>
        <v>42630</v>
      </c>
      <c r="Q7048" s="143">
        <f t="shared" si="7682"/>
        <v>24181.649999999998</v>
      </c>
      <c r="R7048" s="188">
        <f t="shared" si="7685"/>
        <v>71627.37</v>
      </c>
      <c r="T7048">
        <v>45260.51</v>
      </c>
      <c r="U7048" s="190">
        <f t="shared" si="7686"/>
        <v>1.5825577307900418</v>
      </c>
    </row>
    <row r="7049" spans="1:21" x14ac:dyDescent="0.2">
      <c r="A7049" s="178">
        <v>43029</v>
      </c>
      <c r="B7049" s="179">
        <v>0.625</v>
      </c>
      <c r="C7049" t="s">
        <v>349</v>
      </c>
      <c r="D7049">
        <v>2</v>
      </c>
      <c r="E7049">
        <v>12.82</v>
      </c>
      <c r="F7049">
        <v>14.14</v>
      </c>
      <c r="G7049">
        <v>6.45</v>
      </c>
      <c r="H7049" s="184">
        <f t="shared" ref="H7049:L7049" si="7690">H7025</f>
        <v>0.58333333333333337</v>
      </c>
      <c r="I7049" s="185">
        <f t="shared" si="7690"/>
        <v>205</v>
      </c>
      <c r="J7049" s="185">
        <f t="shared" si="7690"/>
        <v>237</v>
      </c>
      <c r="K7049" s="185">
        <f t="shared" si="7690"/>
        <v>2842</v>
      </c>
      <c r="L7049" s="185">
        <f t="shared" si="7690"/>
        <v>1635</v>
      </c>
      <c r="M7049" s="147"/>
      <c r="N7049" s="143">
        <f t="shared" si="7684"/>
        <v>410</v>
      </c>
      <c r="O7049" s="143">
        <f t="shared" si="7680"/>
        <v>3038.34</v>
      </c>
      <c r="P7049" s="143">
        <f t="shared" si="7681"/>
        <v>40185.880000000005</v>
      </c>
      <c r="Q7049" s="143">
        <f t="shared" si="7682"/>
        <v>10545.75</v>
      </c>
      <c r="R7049" s="188">
        <f t="shared" si="7685"/>
        <v>54179.97</v>
      </c>
      <c r="T7049">
        <v>46752.15</v>
      </c>
      <c r="U7049" s="190">
        <f t="shared" si="7686"/>
        <v>1.1588765436455863</v>
      </c>
    </row>
    <row r="7050" spans="1:21" x14ac:dyDescent="0.2">
      <c r="A7050" s="178">
        <v>43029</v>
      </c>
      <c r="B7050" s="179">
        <v>0.66666666666666663</v>
      </c>
      <c r="C7050" t="s">
        <v>349</v>
      </c>
      <c r="D7050">
        <v>2.11</v>
      </c>
      <c r="E7050">
        <v>18.7</v>
      </c>
      <c r="F7050">
        <v>24.47</v>
      </c>
      <c r="G7050">
        <v>9.25</v>
      </c>
      <c r="H7050" s="184">
        <f t="shared" ref="H7050:L7050" si="7691">H7026</f>
        <v>0.625</v>
      </c>
      <c r="I7050" s="185">
        <f t="shared" si="7691"/>
        <v>212</v>
      </c>
      <c r="J7050" s="185">
        <f t="shared" si="7691"/>
        <v>213</v>
      </c>
      <c r="K7050" s="185">
        <f t="shared" si="7691"/>
        <v>2842</v>
      </c>
      <c r="L7050" s="185">
        <f t="shared" si="7691"/>
        <v>1380</v>
      </c>
      <c r="M7050" s="147"/>
      <c r="N7050" s="143">
        <f t="shared" si="7684"/>
        <v>447.32</v>
      </c>
      <c r="O7050" s="143">
        <f t="shared" si="7680"/>
        <v>3983.1</v>
      </c>
      <c r="P7050" s="143">
        <f t="shared" si="7681"/>
        <v>69543.739999999991</v>
      </c>
      <c r="Q7050" s="143">
        <f t="shared" si="7682"/>
        <v>12765</v>
      </c>
      <c r="R7050" s="188">
        <f t="shared" si="7685"/>
        <v>86739.159999999989</v>
      </c>
      <c r="T7050">
        <v>48066.97</v>
      </c>
      <c r="U7050" s="190">
        <f t="shared" si="7686"/>
        <v>1.8045481127684975</v>
      </c>
    </row>
    <row r="7051" spans="1:21" x14ac:dyDescent="0.2">
      <c r="A7051" s="178">
        <v>43029</v>
      </c>
      <c r="B7051" s="179">
        <v>0.70833333333333337</v>
      </c>
      <c r="C7051" t="s">
        <v>349</v>
      </c>
      <c r="D7051">
        <v>2</v>
      </c>
      <c r="E7051">
        <v>15</v>
      </c>
      <c r="F7051">
        <v>22.45</v>
      </c>
      <c r="G7051">
        <v>9.25</v>
      </c>
      <c r="H7051" s="184">
        <f t="shared" ref="H7051:L7051" si="7692">H7027</f>
        <v>0.66666666666666663</v>
      </c>
      <c r="I7051" s="185">
        <f t="shared" si="7692"/>
        <v>191</v>
      </c>
      <c r="J7051" s="185">
        <f t="shared" si="7692"/>
        <v>237</v>
      </c>
      <c r="K7051" s="185">
        <f t="shared" si="7692"/>
        <v>2842</v>
      </c>
      <c r="L7051" s="185">
        <f t="shared" si="7692"/>
        <v>1380</v>
      </c>
      <c r="M7051" s="147"/>
      <c r="N7051" s="143">
        <f t="shared" si="7684"/>
        <v>382</v>
      </c>
      <c r="O7051" s="143">
        <f t="shared" si="7680"/>
        <v>3555</v>
      </c>
      <c r="P7051" s="143">
        <f t="shared" si="7681"/>
        <v>63802.9</v>
      </c>
      <c r="Q7051" s="143">
        <f t="shared" si="7682"/>
        <v>12765</v>
      </c>
      <c r="R7051" s="188">
        <f t="shared" si="7685"/>
        <v>80504.899999999994</v>
      </c>
      <c r="T7051">
        <v>49213.02</v>
      </c>
      <c r="U7051" s="190">
        <f t="shared" si="7686"/>
        <v>1.6358455546926403</v>
      </c>
    </row>
    <row r="7052" spans="1:21" x14ac:dyDescent="0.2">
      <c r="A7052" s="178">
        <v>43029</v>
      </c>
      <c r="B7052" s="179">
        <v>0.75</v>
      </c>
      <c r="C7052" t="s">
        <v>349</v>
      </c>
      <c r="D7052">
        <v>2</v>
      </c>
      <c r="E7052">
        <v>9.68</v>
      </c>
      <c r="F7052">
        <v>11.09</v>
      </c>
      <c r="G7052">
        <v>6.45</v>
      </c>
      <c r="H7052" s="184">
        <f t="shared" ref="H7052:L7052" si="7693">H7028</f>
        <v>0.70833333333333337</v>
      </c>
      <c r="I7052" s="185">
        <f t="shared" si="7693"/>
        <v>218</v>
      </c>
      <c r="J7052" s="185">
        <f t="shared" si="7693"/>
        <v>258</v>
      </c>
      <c r="K7052" s="185">
        <f t="shared" si="7693"/>
        <v>2842</v>
      </c>
      <c r="L7052" s="185">
        <f t="shared" si="7693"/>
        <v>1380</v>
      </c>
      <c r="M7052" s="147"/>
      <c r="N7052" s="143">
        <f t="shared" si="7684"/>
        <v>436</v>
      </c>
      <c r="O7052" s="143">
        <f t="shared" si="7680"/>
        <v>2497.44</v>
      </c>
      <c r="P7052" s="143">
        <f t="shared" si="7681"/>
        <v>31517.78</v>
      </c>
      <c r="Q7052" s="143">
        <f t="shared" si="7682"/>
        <v>8901</v>
      </c>
      <c r="R7052" s="188">
        <f t="shared" si="7685"/>
        <v>43352.22</v>
      </c>
      <c r="T7052">
        <v>49814.92</v>
      </c>
      <c r="U7052" s="190">
        <f t="shared" si="7686"/>
        <v>0.87026577579568531</v>
      </c>
    </row>
    <row r="7053" spans="1:21" x14ac:dyDescent="0.2">
      <c r="A7053" s="178">
        <v>43029</v>
      </c>
      <c r="B7053" s="179">
        <v>0.79166666666666663</v>
      </c>
      <c r="C7053" t="s">
        <v>349</v>
      </c>
      <c r="D7053">
        <v>2.61</v>
      </c>
      <c r="E7053">
        <v>10.41</v>
      </c>
      <c r="F7053">
        <v>12</v>
      </c>
      <c r="G7053">
        <v>2.99</v>
      </c>
      <c r="H7053" s="184">
        <f t="shared" ref="H7053:L7053" si="7694">H7029</f>
        <v>0.75</v>
      </c>
      <c r="I7053" s="185">
        <f t="shared" si="7694"/>
        <v>240</v>
      </c>
      <c r="J7053" s="185">
        <f t="shared" si="7694"/>
        <v>365</v>
      </c>
      <c r="K7053" s="185">
        <f t="shared" si="7694"/>
        <v>2842</v>
      </c>
      <c r="L7053" s="185">
        <f t="shared" si="7694"/>
        <v>1380</v>
      </c>
      <c r="M7053" s="147"/>
      <c r="N7053" s="143">
        <f t="shared" si="7684"/>
        <v>626.4</v>
      </c>
      <c r="O7053" s="143">
        <f t="shared" si="7680"/>
        <v>3799.65</v>
      </c>
      <c r="P7053" s="143">
        <f t="shared" si="7681"/>
        <v>34104</v>
      </c>
      <c r="Q7053" s="143">
        <f t="shared" si="7682"/>
        <v>4126.2000000000007</v>
      </c>
      <c r="R7053" s="188">
        <f t="shared" si="7685"/>
        <v>42656.25</v>
      </c>
      <c r="T7053">
        <v>49288.32</v>
      </c>
      <c r="U7053" s="190">
        <f t="shared" si="7686"/>
        <v>0.86544337481983558</v>
      </c>
    </row>
    <row r="7054" spans="1:21" x14ac:dyDescent="0.2">
      <c r="A7054" s="178">
        <v>43029</v>
      </c>
      <c r="B7054" s="179">
        <v>0.83333333333333337</v>
      </c>
      <c r="C7054" t="s">
        <v>349</v>
      </c>
      <c r="D7054">
        <v>2.11</v>
      </c>
      <c r="E7054">
        <v>9.64</v>
      </c>
      <c r="F7054">
        <v>12.1</v>
      </c>
      <c r="G7054">
        <v>2.75</v>
      </c>
      <c r="H7054" s="184">
        <f t="shared" ref="H7054:L7054" si="7695">H7030</f>
        <v>0.79166666666666663</v>
      </c>
      <c r="I7054" s="185">
        <f t="shared" si="7695"/>
        <v>320</v>
      </c>
      <c r="J7054" s="185">
        <f t="shared" si="7695"/>
        <v>214</v>
      </c>
      <c r="K7054" s="185">
        <f t="shared" si="7695"/>
        <v>2842</v>
      </c>
      <c r="L7054" s="185">
        <f t="shared" si="7695"/>
        <v>1426</v>
      </c>
      <c r="M7054" s="147"/>
      <c r="N7054" s="143">
        <f t="shared" si="7684"/>
        <v>675.19999999999993</v>
      </c>
      <c r="O7054" s="143">
        <f t="shared" si="7680"/>
        <v>2062.96</v>
      </c>
      <c r="P7054" s="143">
        <f t="shared" si="7681"/>
        <v>34388.199999999997</v>
      </c>
      <c r="Q7054" s="143">
        <f t="shared" si="7682"/>
        <v>3921.5</v>
      </c>
      <c r="R7054" s="188">
        <f t="shared" si="7685"/>
        <v>41047.86</v>
      </c>
      <c r="T7054">
        <v>47886.07</v>
      </c>
      <c r="U7054" s="190">
        <f t="shared" si="7686"/>
        <v>0.85719834599080691</v>
      </c>
    </row>
    <row r="7055" spans="1:21" x14ac:dyDescent="0.2">
      <c r="A7055" s="178">
        <v>43029</v>
      </c>
      <c r="B7055" s="179">
        <v>0.875</v>
      </c>
      <c r="C7055" t="s">
        <v>349</v>
      </c>
      <c r="D7055">
        <v>4.92</v>
      </c>
      <c r="E7055">
        <v>5.86</v>
      </c>
      <c r="F7055">
        <v>8.61</v>
      </c>
      <c r="G7055">
        <v>1.55</v>
      </c>
      <c r="H7055" s="184">
        <f t="shared" ref="H7055:L7055" si="7696">H7031</f>
        <v>0.83333333333333337</v>
      </c>
      <c r="I7055" s="185">
        <f t="shared" si="7696"/>
        <v>322</v>
      </c>
      <c r="J7055" s="185">
        <f t="shared" si="7696"/>
        <v>178</v>
      </c>
      <c r="K7055" s="185">
        <f t="shared" si="7696"/>
        <v>2842</v>
      </c>
      <c r="L7055" s="185">
        <f t="shared" si="7696"/>
        <v>1426</v>
      </c>
      <c r="M7055" s="147"/>
      <c r="N7055" s="143">
        <f t="shared" si="7684"/>
        <v>1584.24</v>
      </c>
      <c r="O7055" s="143">
        <f t="shared" si="7680"/>
        <v>1043.0800000000002</v>
      </c>
      <c r="P7055" s="143">
        <f t="shared" si="7681"/>
        <v>24469.62</v>
      </c>
      <c r="Q7055" s="143">
        <f t="shared" si="7682"/>
        <v>2210.3000000000002</v>
      </c>
      <c r="R7055" s="188">
        <f t="shared" si="7685"/>
        <v>29307.239999999998</v>
      </c>
      <c r="T7055">
        <v>47353.87</v>
      </c>
      <c r="U7055" s="190">
        <f t="shared" si="7686"/>
        <v>0.61889851874830915</v>
      </c>
    </row>
    <row r="7056" spans="1:21" x14ac:dyDescent="0.2">
      <c r="A7056" s="178">
        <v>43029</v>
      </c>
      <c r="B7056" s="179">
        <v>0.91666666666666663</v>
      </c>
      <c r="C7056" t="s">
        <v>349</v>
      </c>
      <c r="D7056">
        <v>5.86</v>
      </c>
      <c r="E7056">
        <v>7.1</v>
      </c>
      <c r="F7056">
        <v>7.3</v>
      </c>
      <c r="G7056">
        <v>1.29</v>
      </c>
      <c r="H7056" s="184">
        <f t="shared" ref="H7056:L7056" si="7697">H7032</f>
        <v>0.875</v>
      </c>
      <c r="I7056" s="185">
        <f t="shared" si="7697"/>
        <v>337</v>
      </c>
      <c r="J7056" s="185">
        <f t="shared" si="7697"/>
        <v>173</v>
      </c>
      <c r="K7056" s="185">
        <f t="shared" si="7697"/>
        <v>2842</v>
      </c>
      <c r="L7056" s="185">
        <f t="shared" si="7697"/>
        <v>1426</v>
      </c>
      <c r="M7056" s="147"/>
      <c r="N7056" s="143">
        <f t="shared" si="7684"/>
        <v>1974.8200000000002</v>
      </c>
      <c r="O7056" s="143">
        <f t="shared" si="7680"/>
        <v>1228.3</v>
      </c>
      <c r="P7056" s="143">
        <f t="shared" si="7681"/>
        <v>20746.599999999999</v>
      </c>
      <c r="Q7056" s="143">
        <f t="shared" si="7682"/>
        <v>1839.54</v>
      </c>
      <c r="R7056" s="188">
        <f t="shared" si="7685"/>
        <v>25789.26</v>
      </c>
      <c r="T7056">
        <v>45884.11</v>
      </c>
      <c r="U7056" s="190">
        <f t="shared" si="7686"/>
        <v>0.56205209167182268</v>
      </c>
    </row>
    <row r="7057" spans="1:21" x14ac:dyDescent="0.2">
      <c r="A7057" s="178">
        <v>43029</v>
      </c>
      <c r="B7057" s="179">
        <v>0.95833333333333337</v>
      </c>
      <c r="C7057" t="s">
        <v>349</v>
      </c>
      <c r="D7057">
        <v>17</v>
      </c>
      <c r="E7057">
        <v>15</v>
      </c>
      <c r="F7057">
        <v>9</v>
      </c>
      <c r="G7057">
        <v>0.71</v>
      </c>
      <c r="H7057" s="184">
        <f t="shared" ref="H7057:L7057" si="7698">H7033</f>
        <v>0.91666666666666663</v>
      </c>
      <c r="I7057" s="185">
        <f t="shared" si="7698"/>
        <v>394</v>
      </c>
      <c r="J7057" s="185">
        <f t="shared" si="7698"/>
        <v>194</v>
      </c>
      <c r="K7057" s="185">
        <f t="shared" si="7698"/>
        <v>2842</v>
      </c>
      <c r="L7057" s="185">
        <f t="shared" si="7698"/>
        <v>1426</v>
      </c>
      <c r="M7057" s="147"/>
      <c r="N7057" s="143">
        <f t="shared" si="7684"/>
        <v>6698</v>
      </c>
      <c r="O7057" s="143">
        <f t="shared" si="7680"/>
        <v>2910</v>
      </c>
      <c r="P7057" s="143">
        <f t="shared" si="7681"/>
        <v>25578</v>
      </c>
      <c r="Q7057" s="143">
        <f t="shared" si="7682"/>
        <v>1012.4599999999999</v>
      </c>
      <c r="R7057" s="188">
        <f t="shared" si="7685"/>
        <v>36198.46</v>
      </c>
      <c r="T7057">
        <v>44213.42</v>
      </c>
      <c r="U7057" s="190">
        <f t="shared" si="7686"/>
        <v>0.81872110323064806</v>
      </c>
    </row>
    <row r="7058" spans="1:21" x14ac:dyDescent="0.2">
      <c r="A7058" s="178">
        <v>43029</v>
      </c>
      <c r="B7058" s="180">
        <v>1</v>
      </c>
      <c r="C7058" t="s">
        <v>349</v>
      </c>
      <c r="D7058">
        <v>11.04</v>
      </c>
      <c r="E7058">
        <v>10</v>
      </c>
      <c r="F7058">
        <v>9.1</v>
      </c>
      <c r="G7058">
        <v>0.61</v>
      </c>
      <c r="H7058" s="184">
        <f t="shared" ref="H7058:L7058" si="7699">H7034</f>
        <v>0.95833333333333337</v>
      </c>
      <c r="I7058" s="185">
        <f t="shared" si="7699"/>
        <v>389</v>
      </c>
      <c r="J7058" s="185">
        <f t="shared" si="7699"/>
        <v>265</v>
      </c>
      <c r="K7058" s="185">
        <f t="shared" si="7699"/>
        <v>2985</v>
      </c>
      <c r="L7058" s="185">
        <f t="shared" si="7699"/>
        <v>1111</v>
      </c>
      <c r="M7058" s="147"/>
      <c r="N7058" s="143">
        <f t="shared" si="7684"/>
        <v>4294.5599999999995</v>
      </c>
      <c r="O7058" s="143">
        <f t="shared" si="7680"/>
        <v>2650</v>
      </c>
      <c r="P7058" s="143">
        <f t="shared" si="7681"/>
        <v>27163.5</v>
      </c>
      <c r="Q7058" s="143">
        <f t="shared" si="7682"/>
        <v>677.71</v>
      </c>
      <c r="R7058" s="188">
        <f t="shared" si="7685"/>
        <v>34785.769999999997</v>
      </c>
      <c r="T7058">
        <v>42207.13</v>
      </c>
      <c r="U7058" s="190">
        <f t="shared" si="7686"/>
        <v>0.82416809671730817</v>
      </c>
    </row>
    <row r="7059" spans="1:21" x14ac:dyDescent="0.2">
      <c r="A7059" s="178">
        <v>43030</v>
      </c>
      <c r="B7059" s="179">
        <v>4.1666666666666664E-2</v>
      </c>
      <c r="C7059" t="s">
        <v>349</v>
      </c>
      <c r="D7059">
        <v>7.94</v>
      </c>
      <c r="E7059">
        <v>7.41</v>
      </c>
      <c r="F7059">
        <v>7.61</v>
      </c>
      <c r="G7059">
        <v>0.71</v>
      </c>
      <c r="H7059" s="184">
        <f t="shared" ref="H7059:L7059" si="7700">H7035</f>
        <v>1</v>
      </c>
      <c r="I7059" s="185">
        <f t="shared" si="7700"/>
        <v>362</v>
      </c>
      <c r="J7059" s="185">
        <f t="shared" si="7700"/>
        <v>243</v>
      </c>
      <c r="K7059" s="185">
        <f t="shared" si="7700"/>
        <v>2985</v>
      </c>
      <c r="L7059" s="185">
        <f t="shared" si="7700"/>
        <v>1111</v>
      </c>
      <c r="M7059" s="147"/>
      <c r="N7059" s="143">
        <f t="shared" si="7684"/>
        <v>2874.28</v>
      </c>
      <c r="O7059" s="143">
        <f t="shared" si="7680"/>
        <v>1800.63</v>
      </c>
      <c r="P7059" s="143">
        <f t="shared" si="7681"/>
        <v>22715.850000000002</v>
      </c>
      <c r="Q7059" s="143">
        <f t="shared" si="7682"/>
        <v>788.81</v>
      </c>
      <c r="R7059" s="188">
        <f t="shared" si="7685"/>
        <v>28179.570000000003</v>
      </c>
      <c r="T7059">
        <v>39873.15</v>
      </c>
      <c r="U7059" s="190">
        <f t="shared" si="7686"/>
        <v>0.70673046899981573</v>
      </c>
    </row>
    <row r="7060" spans="1:21" x14ac:dyDescent="0.2">
      <c r="A7060" s="178">
        <v>43030</v>
      </c>
      <c r="B7060" s="179">
        <v>8.3333333333333329E-2</v>
      </c>
      <c r="C7060" t="s">
        <v>349</v>
      </c>
      <c r="D7060">
        <v>6.25</v>
      </c>
      <c r="E7060">
        <v>2.61</v>
      </c>
      <c r="F7060">
        <v>7.48</v>
      </c>
      <c r="G7060">
        <v>0.61</v>
      </c>
      <c r="H7060" s="184">
        <f t="shared" ref="H7060:L7060" si="7701">H7036</f>
        <v>4.1666666666666664E-2</v>
      </c>
      <c r="I7060" s="185">
        <f t="shared" si="7701"/>
        <v>294</v>
      </c>
      <c r="J7060" s="185">
        <f t="shared" si="7701"/>
        <v>212</v>
      </c>
      <c r="K7060" s="185">
        <f t="shared" si="7701"/>
        <v>2985</v>
      </c>
      <c r="L7060" s="185">
        <f t="shared" si="7701"/>
        <v>1111</v>
      </c>
      <c r="M7060" s="147"/>
      <c r="N7060" s="143">
        <f t="shared" si="7684"/>
        <v>1837.5</v>
      </c>
      <c r="O7060" s="143">
        <f t="shared" si="7680"/>
        <v>553.31999999999994</v>
      </c>
      <c r="P7060" s="143">
        <f t="shared" si="7681"/>
        <v>22327.800000000003</v>
      </c>
      <c r="Q7060" s="143">
        <f t="shared" si="7682"/>
        <v>677.71</v>
      </c>
      <c r="R7060" s="188">
        <f t="shared" si="7685"/>
        <v>25396.33</v>
      </c>
      <c r="T7060">
        <v>37162.230000000003</v>
      </c>
      <c r="U7060" s="190">
        <f t="shared" si="7686"/>
        <v>0.68339090522823842</v>
      </c>
    </row>
    <row r="7061" spans="1:21" x14ac:dyDescent="0.2">
      <c r="A7061" s="178">
        <v>43030</v>
      </c>
      <c r="B7061" s="179">
        <v>0.125</v>
      </c>
      <c r="C7061" t="s">
        <v>349</v>
      </c>
      <c r="D7061">
        <v>4.58</v>
      </c>
      <c r="E7061">
        <v>2.11</v>
      </c>
      <c r="F7061">
        <v>7.61</v>
      </c>
      <c r="G7061">
        <v>5</v>
      </c>
      <c r="H7061" s="184">
        <f t="shared" ref="H7061:L7061" si="7702">H7037</f>
        <v>8.3333333333333329E-2</v>
      </c>
      <c r="I7061" s="185">
        <f t="shared" si="7702"/>
        <v>236</v>
      </c>
      <c r="J7061" s="185">
        <f t="shared" si="7702"/>
        <v>179</v>
      </c>
      <c r="K7061" s="185">
        <f t="shared" si="7702"/>
        <v>2985</v>
      </c>
      <c r="L7061" s="185">
        <f t="shared" si="7702"/>
        <v>1111</v>
      </c>
      <c r="M7061" s="147"/>
      <c r="N7061" s="143">
        <f t="shared" si="7684"/>
        <v>1080.8800000000001</v>
      </c>
      <c r="O7061" s="143">
        <f t="shared" si="7680"/>
        <v>377.69</v>
      </c>
      <c r="P7061" s="143">
        <f t="shared" si="7681"/>
        <v>22715.850000000002</v>
      </c>
      <c r="Q7061" s="143">
        <f t="shared" si="7682"/>
        <v>5555</v>
      </c>
      <c r="R7061" s="188">
        <f t="shared" si="7685"/>
        <v>29729.420000000002</v>
      </c>
      <c r="T7061">
        <v>34772.74</v>
      </c>
      <c r="U7061" s="190">
        <f t="shared" si="7686"/>
        <v>0.85496339949052058</v>
      </c>
    </row>
    <row r="7062" spans="1:21" x14ac:dyDescent="0.2">
      <c r="A7062" s="178">
        <v>43030</v>
      </c>
      <c r="B7062" s="179">
        <v>0.16666666666666666</v>
      </c>
      <c r="C7062" t="s">
        <v>349</v>
      </c>
      <c r="D7062">
        <v>6.12</v>
      </c>
      <c r="E7062">
        <v>1</v>
      </c>
      <c r="F7062">
        <v>7.61</v>
      </c>
      <c r="G7062">
        <v>4</v>
      </c>
      <c r="H7062" s="184">
        <f t="shared" ref="H7062:L7062" si="7703">H7038</f>
        <v>0.125</v>
      </c>
      <c r="I7062" s="185">
        <f t="shared" si="7703"/>
        <v>201</v>
      </c>
      <c r="J7062" s="185">
        <f t="shared" si="7703"/>
        <v>205</v>
      </c>
      <c r="K7062" s="185">
        <f t="shared" si="7703"/>
        <v>2985</v>
      </c>
      <c r="L7062" s="185">
        <f t="shared" si="7703"/>
        <v>1717</v>
      </c>
      <c r="M7062" s="147"/>
      <c r="N7062" s="143">
        <f t="shared" si="7684"/>
        <v>1230.1200000000001</v>
      </c>
      <c r="O7062" s="143">
        <f t="shared" si="7680"/>
        <v>205</v>
      </c>
      <c r="P7062" s="143">
        <f t="shared" si="7681"/>
        <v>22715.850000000002</v>
      </c>
      <c r="Q7062" s="143">
        <f t="shared" si="7682"/>
        <v>6868</v>
      </c>
      <c r="R7062" s="188">
        <f t="shared" si="7685"/>
        <v>31018.97</v>
      </c>
      <c r="T7062">
        <v>33088</v>
      </c>
      <c r="U7062" s="190">
        <f t="shared" si="7686"/>
        <v>0.93746887088974862</v>
      </c>
    </row>
    <row r="7063" spans="1:21" x14ac:dyDescent="0.2">
      <c r="A7063" s="178">
        <v>43030</v>
      </c>
      <c r="B7063" s="179">
        <v>0.20833333333333334</v>
      </c>
      <c r="C7063" t="s">
        <v>349</v>
      </c>
      <c r="D7063">
        <v>5.51</v>
      </c>
      <c r="E7063">
        <v>2.61</v>
      </c>
      <c r="F7063">
        <v>7.61</v>
      </c>
      <c r="G7063">
        <v>4</v>
      </c>
      <c r="H7063" s="184">
        <f t="shared" ref="H7063:L7063" si="7704">H7039</f>
        <v>0.16666666666666666</v>
      </c>
      <c r="I7063" s="185">
        <f t="shared" si="7704"/>
        <v>185</v>
      </c>
      <c r="J7063" s="185">
        <f t="shared" si="7704"/>
        <v>205</v>
      </c>
      <c r="K7063" s="185">
        <f t="shared" si="7704"/>
        <v>2985</v>
      </c>
      <c r="L7063" s="185">
        <f t="shared" si="7704"/>
        <v>1717</v>
      </c>
      <c r="M7063" s="147"/>
      <c r="N7063" s="143">
        <f t="shared" si="7684"/>
        <v>1019.3499999999999</v>
      </c>
      <c r="O7063" s="143">
        <f t="shared" si="7680"/>
        <v>535.04999999999995</v>
      </c>
      <c r="P7063" s="143">
        <f t="shared" si="7681"/>
        <v>22715.850000000002</v>
      </c>
      <c r="Q7063" s="143">
        <f t="shared" si="7682"/>
        <v>6868</v>
      </c>
      <c r="R7063" s="188">
        <f t="shared" si="7685"/>
        <v>31138.250000000004</v>
      </c>
      <c r="T7063">
        <v>32074.21</v>
      </c>
      <c r="U7063" s="190">
        <f t="shared" si="7686"/>
        <v>0.97081892274197878</v>
      </c>
    </row>
    <row r="7064" spans="1:21" x14ac:dyDescent="0.2">
      <c r="A7064" s="178">
        <v>43030</v>
      </c>
      <c r="B7064" s="179">
        <v>0.25</v>
      </c>
      <c r="C7064" t="s">
        <v>349</v>
      </c>
      <c r="D7064">
        <v>20</v>
      </c>
      <c r="E7064">
        <v>19</v>
      </c>
      <c r="F7064">
        <v>8</v>
      </c>
      <c r="G7064">
        <v>4</v>
      </c>
      <c r="H7064" s="184">
        <f t="shared" ref="H7064:L7064" si="7705">H7040</f>
        <v>0.20833333333333334</v>
      </c>
      <c r="I7064" s="185">
        <f t="shared" si="7705"/>
        <v>207</v>
      </c>
      <c r="J7064" s="185">
        <f t="shared" si="7705"/>
        <v>283</v>
      </c>
      <c r="K7064" s="185">
        <f t="shared" si="7705"/>
        <v>2985</v>
      </c>
      <c r="L7064" s="185">
        <f t="shared" si="7705"/>
        <v>1717</v>
      </c>
      <c r="M7064" s="147"/>
      <c r="N7064" s="143">
        <f t="shared" si="7684"/>
        <v>4140</v>
      </c>
      <c r="O7064" s="143">
        <f t="shared" si="7680"/>
        <v>5377</v>
      </c>
      <c r="P7064" s="143">
        <f t="shared" si="7681"/>
        <v>23880</v>
      </c>
      <c r="Q7064" s="143">
        <f t="shared" si="7682"/>
        <v>6868</v>
      </c>
      <c r="R7064" s="188">
        <f t="shared" si="7685"/>
        <v>40265</v>
      </c>
      <c r="T7064">
        <v>31472.31</v>
      </c>
      <c r="U7064" s="190">
        <f t="shared" si="7686"/>
        <v>1.2793786029687684</v>
      </c>
    </row>
    <row r="7065" spans="1:21" x14ac:dyDescent="0.2">
      <c r="A7065" s="178">
        <v>43030</v>
      </c>
      <c r="B7065" s="179">
        <v>0.29166666666666669</v>
      </c>
      <c r="C7065" t="s">
        <v>349</v>
      </c>
      <c r="D7065">
        <v>7.69</v>
      </c>
      <c r="E7065">
        <v>62</v>
      </c>
      <c r="F7065">
        <v>7.61</v>
      </c>
      <c r="G7065">
        <v>7</v>
      </c>
      <c r="H7065" s="184">
        <f t="shared" ref="H7065:L7065" si="7706">H7041</f>
        <v>0.25</v>
      </c>
      <c r="I7065" s="185">
        <f t="shared" si="7706"/>
        <v>327</v>
      </c>
      <c r="J7065" s="185">
        <f t="shared" si="7706"/>
        <v>438</v>
      </c>
      <c r="K7065" s="185">
        <f t="shared" si="7706"/>
        <v>2985</v>
      </c>
      <c r="L7065" s="185">
        <f t="shared" si="7706"/>
        <v>1717</v>
      </c>
      <c r="M7065" s="147"/>
      <c r="N7065" s="143">
        <f t="shared" si="7684"/>
        <v>2514.63</v>
      </c>
      <c r="O7065" s="143">
        <f t="shared" si="7680"/>
        <v>27156</v>
      </c>
      <c r="P7065" s="143">
        <f t="shared" si="7681"/>
        <v>22715.850000000002</v>
      </c>
      <c r="Q7065" s="143">
        <f t="shared" si="7682"/>
        <v>12019</v>
      </c>
      <c r="R7065" s="188">
        <f t="shared" si="7685"/>
        <v>64405.48</v>
      </c>
      <c r="T7065">
        <v>31326.2</v>
      </c>
      <c r="U7065" s="190">
        <f t="shared" si="7686"/>
        <v>2.0559621020104579</v>
      </c>
    </row>
    <row r="7066" spans="1:21" x14ac:dyDescent="0.2">
      <c r="A7066" s="178">
        <v>43030</v>
      </c>
      <c r="B7066" s="179">
        <v>0.33333333333333331</v>
      </c>
      <c r="C7066" t="s">
        <v>349</v>
      </c>
      <c r="D7066">
        <v>5.39</v>
      </c>
      <c r="E7066">
        <v>6.29</v>
      </c>
      <c r="F7066">
        <v>7.61</v>
      </c>
      <c r="G7066">
        <v>6.29</v>
      </c>
      <c r="H7066" s="184">
        <f t="shared" ref="H7066:L7066" si="7707">H7042</f>
        <v>0.29166666666666669</v>
      </c>
      <c r="I7066" s="185">
        <f t="shared" si="7707"/>
        <v>249</v>
      </c>
      <c r="J7066" s="185">
        <f t="shared" si="7707"/>
        <v>556</v>
      </c>
      <c r="K7066" s="185">
        <f t="shared" si="7707"/>
        <v>2872</v>
      </c>
      <c r="L7066" s="185">
        <f t="shared" si="7707"/>
        <v>2219</v>
      </c>
      <c r="M7066" s="147"/>
      <c r="N7066" s="143">
        <f t="shared" si="7684"/>
        <v>1342.11</v>
      </c>
      <c r="O7066" s="143">
        <f t="shared" si="7680"/>
        <v>3497.2400000000002</v>
      </c>
      <c r="P7066" s="143">
        <f t="shared" si="7681"/>
        <v>21855.920000000002</v>
      </c>
      <c r="Q7066" s="143">
        <f t="shared" si="7682"/>
        <v>13957.51</v>
      </c>
      <c r="R7066" s="188">
        <f t="shared" si="7685"/>
        <v>40652.780000000006</v>
      </c>
      <c r="T7066">
        <v>31651.71</v>
      </c>
      <c r="U7066" s="190">
        <f t="shared" si="7686"/>
        <v>1.2843786323077018</v>
      </c>
    </row>
    <row r="7067" spans="1:21" x14ac:dyDescent="0.2">
      <c r="A7067" s="178">
        <v>43030</v>
      </c>
      <c r="B7067" s="179">
        <v>0.375</v>
      </c>
      <c r="C7067" t="s">
        <v>349</v>
      </c>
      <c r="D7067">
        <v>2.61</v>
      </c>
      <c r="E7067">
        <v>8</v>
      </c>
      <c r="F7067">
        <v>8</v>
      </c>
      <c r="G7067">
        <v>7</v>
      </c>
      <c r="H7067" s="184">
        <f t="shared" ref="H7067:L7067" si="7708">H7043</f>
        <v>0.33333333333333331</v>
      </c>
      <c r="I7067" s="185">
        <f t="shared" si="7708"/>
        <v>256</v>
      </c>
      <c r="J7067" s="185">
        <f t="shared" si="7708"/>
        <v>306</v>
      </c>
      <c r="K7067" s="185">
        <f t="shared" si="7708"/>
        <v>2872</v>
      </c>
      <c r="L7067" s="185">
        <f t="shared" si="7708"/>
        <v>2219</v>
      </c>
      <c r="M7067" s="147"/>
      <c r="N7067" s="143">
        <f t="shared" si="7684"/>
        <v>668.16</v>
      </c>
      <c r="O7067" s="143">
        <f t="shared" si="7680"/>
        <v>2448</v>
      </c>
      <c r="P7067" s="143">
        <f t="shared" si="7681"/>
        <v>22976</v>
      </c>
      <c r="Q7067" s="143">
        <f t="shared" si="7682"/>
        <v>15533</v>
      </c>
      <c r="R7067" s="188">
        <f t="shared" si="7685"/>
        <v>41625.160000000003</v>
      </c>
      <c r="T7067">
        <v>32227.4</v>
      </c>
      <c r="U7067" s="190">
        <f t="shared" si="7686"/>
        <v>1.2916077623388793</v>
      </c>
    </row>
    <row r="7068" spans="1:21" x14ac:dyDescent="0.2">
      <c r="A7068" s="178">
        <v>43030</v>
      </c>
      <c r="B7068" s="179">
        <v>0.41666666666666669</v>
      </c>
      <c r="C7068" t="s">
        <v>349</v>
      </c>
      <c r="D7068">
        <v>8.61</v>
      </c>
      <c r="E7068">
        <v>10.11</v>
      </c>
      <c r="F7068">
        <v>9.6300000000000008</v>
      </c>
      <c r="G7068">
        <v>7</v>
      </c>
      <c r="H7068" s="184">
        <f t="shared" ref="H7068:L7068" si="7709">H7044</f>
        <v>0.375</v>
      </c>
      <c r="I7068" s="185">
        <f t="shared" si="7709"/>
        <v>156</v>
      </c>
      <c r="J7068" s="185">
        <f t="shared" si="7709"/>
        <v>343</v>
      </c>
      <c r="K7068" s="185">
        <f t="shared" si="7709"/>
        <v>2872</v>
      </c>
      <c r="L7068" s="185">
        <f t="shared" si="7709"/>
        <v>2219</v>
      </c>
      <c r="M7068" s="147"/>
      <c r="N7068" s="143">
        <f t="shared" si="7684"/>
        <v>1343.1599999999999</v>
      </c>
      <c r="O7068" s="143">
        <f t="shared" si="7680"/>
        <v>3467.73</v>
      </c>
      <c r="P7068" s="143">
        <f t="shared" si="7681"/>
        <v>27657.360000000001</v>
      </c>
      <c r="Q7068" s="143">
        <f t="shared" si="7682"/>
        <v>15533</v>
      </c>
      <c r="R7068" s="188">
        <f t="shared" si="7685"/>
        <v>48001.25</v>
      </c>
      <c r="T7068">
        <v>32847.120000000003</v>
      </c>
      <c r="U7068" s="190">
        <f t="shared" si="7686"/>
        <v>1.4613533850151854</v>
      </c>
    </row>
    <row r="7069" spans="1:21" x14ac:dyDescent="0.2">
      <c r="A7069" s="178">
        <v>43030</v>
      </c>
      <c r="B7069" s="179">
        <v>0.45833333333333331</v>
      </c>
      <c r="C7069" t="s">
        <v>349</v>
      </c>
      <c r="D7069">
        <v>3.5</v>
      </c>
      <c r="E7069">
        <v>8</v>
      </c>
      <c r="F7069">
        <v>8.11</v>
      </c>
      <c r="G7069">
        <v>6</v>
      </c>
      <c r="H7069" s="184">
        <f t="shared" ref="H7069:L7069" si="7710">H7045</f>
        <v>0.41666666666666669</v>
      </c>
      <c r="I7069" s="185">
        <f t="shared" si="7710"/>
        <v>196</v>
      </c>
      <c r="J7069" s="185">
        <f t="shared" si="7710"/>
        <v>315</v>
      </c>
      <c r="K7069" s="185">
        <f t="shared" si="7710"/>
        <v>2872</v>
      </c>
      <c r="L7069" s="185">
        <f t="shared" si="7710"/>
        <v>2219</v>
      </c>
      <c r="M7069" s="147"/>
      <c r="N7069" s="143">
        <f t="shared" si="7684"/>
        <v>686</v>
      </c>
      <c r="O7069" s="143">
        <f t="shared" si="7680"/>
        <v>2520</v>
      </c>
      <c r="P7069" s="143">
        <f t="shared" si="7681"/>
        <v>23291.919999999998</v>
      </c>
      <c r="Q7069" s="143">
        <f t="shared" si="7682"/>
        <v>13314</v>
      </c>
      <c r="R7069" s="188">
        <f t="shared" si="7685"/>
        <v>39811.919999999998</v>
      </c>
      <c r="T7069">
        <v>33819.26</v>
      </c>
      <c r="U7069" s="190">
        <f t="shared" si="7686"/>
        <v>1.1771966624935022</v>
      </c>
    </row>
    <row r="7070" spans="1:21" x14ac:dyDescent="0.2">
      <c r="A7070" s="178">
        <v>43030</v>
      </c>
      <c r="B7070" s="179">
        <v>0.5</v>
      </c>
      <c r="C7070" t="s">
        <v>349</v>
      </c>
      <c r="D7070">
        <v>3.5</v>
      </c>
      <c r="E7070">
        <v>9.8000000000000007</v>
      </c>
      <c r="F7070">
        <v>10</v>
      </c>
      <c r="G7070">
        <v>9.61</v>
      </c>
      <c r="H7070" s="184">
        <f t="shared" ref="H7070:L7070" si="7711">H7046</f>
        <v>0.45833333333333331</v>
      </c>
      <c r="I7070" s="185">
        <f t="shared" si="7711"/>
        <v>226</v>
      </c>
      <c r="J7070" s="185">
        <f t="shared" si="7711"/>
        <v>326</v>
      </c>
      <c r="K7070" s="185">
        <f t="shared" si="7711"/>
        <v>2842</v>
      </c>
      <c r="L7070" s="185">
        <f t="shared" si="7711"/>
        <v>1635</v>
      </c>
      <c r="M7070" s="147"/>
      <c r="N7070" s="143">
        <f t="shared" si="7684"/>
        <v>791</v>
      </c>
      <c r="O7070" s="143">
        <f t="shared" si="7680"/>
        <v>3194.8</v>
      </c>
      <c r="P7070" s="143">
        <f t="shared" si="7681"/>
        <v>28420</v>
      </c>
      <c r="Q7070" s="143">
        <f t="shared" si="7682"/>
        <v>15712.349999999999</v>
      </c>
      <c r="R7070" s="188">
        <f t="shared" si="7685"/>
        <v>48118.149999999994</v>
      </c>
      <c r="T7070">
        <v>34966.81</v>
      </c>
      <c r="U7070" s="190">
        <f t="shared" si="7686"/>
        <v>1.3761092304388074</v>
      </c>
    </row>
    <row r="7071" spans="1:21" x14ac:dyDescent="0.2">
      <c r="A7071" s="178">
        <v>43030</v>
      </c>
      <c r="B7071" s="179">
        <v>0.54166666666666663</v>
      </c>
      <c r="C7071" t="s">
        <v>349</v>
      </c>
      <c r="D7071">
        <v>2</v>
      </c>
      <c r="E7071">
        <v>9.25</v>
      </c>
      <c r="F7071">
        <v>10</v>
      </c>
      <c r="G7071">
        <v>9.25</v>
      </c>
      <c r="H7071" s="184">
        <f t="shared" ref="H7071:L7071" si="7712">H7047</f>
        <v>0.5</v>
      </c>
      <c r="I7071" s="185">
        <f t="shared" si="7712"/>
        <v>222</v>
      </c>
      <c r="J7071" s="185">
        <f t="shared" si="7712"/>
        <v>319</v>
      </c>
      <c r="K7071" s="185">
        <f t="shared" si="7712"/>
        <v>2842</v>
      </c>
      <c r="L7071" s="185">
        <f t="shared" si="7712"/>
        <v>1635</v>
      </c>
      <c r="M7071" s="147"/>
      <c r="N7071" s="143">
        <f t="shared" si="7684"/>
        <v>444</v>
      </c>
      <c r="O7071" s="143">
        <f t="shared" si="7680"/>
        <v>2950.75</v>
      </c>
      <c r="P7071" s="143">
        <f t="shared" si="7681"/>
        <v>28420</v>
      </c>
      <c r="Q7071" s="143">
        <f t="shared" si="7682"/>
        <v>15123.75</v>
      </c>
      <c r="R7071" s="188">
        <f t="shared" si="7685"/>
        <v>46938.5</v>
      </c>
      <c r="T7071">
        <v>35859.660000000003</v>
      </c>
      <c r="U7071" s="190">
        <f t="shared" si="7686"/>
        <v>1.3089499454261417</v>
      </c>
    </row>
    <row r="7072" spans="1:21" x14ac:dyDescent="0.2">
      <c r="A7072" s="178">
        <v>43030</v>
      </c>
      <c r="B7072" s="179">
        <v>0.58333333333333337</v>
      </c>
      <c r="C7072" t="s">
        <v>349</v>
      </c>
      <c r="D7072">
        <v>2</v>
      </c>
      <c r="E7072">
        <v>10</v>
      </c>
      <c r="F7072">
        <v>10.66</v>
      </c>
      <c r="G7072">
        <v>10</v>
      </c>
      <c r="H7072" s="184">
        <f t="shared" ref="H7072:L7072" si="7713">H7048</f>
        <v>0.54166666666666663</v>
      </c>
      <c r="I7072" s="185">
        <f t="shared" si="7713"/>
        <v>195</v>
      </c>
      <c r="J7072" s="185">
        <f t="shared" si="7713"/>
        <v>299</v>
      </c>
      <c r="K7072" s="185">
        <f t="shared" si="7713"/>
        <v>2842</v>
      </c>
      <c r="L7072" s="185">
        <f t="shared" si="7713"/>
        <v>1635</v>
      </c>
      <c r="M7072" s="147"/>
      <c r="N7072" s="143">
        <f t="shared" si="7684"/>
        <v>390</v>
      </c>
      <c r="O7072" s="143">
        <f t="shared" si="7680"/>
        <v>2990</v>
      </c>
      <c r="P7072" s="143">
        <f t="shared" si="7681"/>
        <v>30295.72</v>
      </c>
      <c r="Q7072" s="143">
        <f t="shared" si="7682"/>
        <v>16350</v>
      </c>
      <c r="R7072" s="188">
        <f t="shared" si="7685"/>
        <v>50025.72</v>
      </c>
      <c r="T7072">
        <v>36758.53</v>
      </c>
      <c r="U7072" s="190">
        <f t="shared" si="7686"/>
        <v>1.3609281981624402</v>
      </c>
    </row>
    <row r="7073" spans="1:21" x14ac:dyDescent="0.2">
      <c r="A7073" s="178">
        <v>43030</v>
      </c>
      <c r="B7073" s="179">
        <v>0.625</v>
      </c>
      <c r="C7073" t="s">
        <v>349</v>
      </c>
      <c r="D7073">
        <v>2</v>
      </c>
      <c r="E7073">
        <v>13.23</v>
      </c>
      <c r="F7073">
        <v>14.07</v>
      </c>
      <c r="G7073">
        <v>4.25</v>
      </c>
      <c r="H7073" s="184">
        <f t="shared" ref="H7073:L7073" si="7714">H7049</f>
        <v>0.58333333333333337</v>
      </c>
      <c r="I7073" s="185">
        <f t="shared" si="7714"/>
        <v>205</v>
      </c>
      <c r="J7073" s="185">
        <f t="shared" si="7714"/>
        <v>237</v>
      </c>
      <c r="K7073" s="185">
        <f t="shared" si="7714"/>
        <v>2842</v>
      </c>
      <c r="L7073" s="185">
        <f t="shared" si="7714"/>
        <v>1635</v>
      </c>
      <c r="M7073" s="147"/>
      <c r="N7073" s="143">
        <f t="shared" si="7684"/>
        <v>410</v>
      </c>
      <c r="O7073" s="143">
        <f t="shared" si="7680"/>
        <v>3135.51</v>
      </c>
      <c r="P7073" s="143">
        <f t="shared" si="7681"/>
        <v>39986.94</v>
      </c>
      <c r="Q7073" s="143">
        <f t="shared" si="7682"/>
        <v>6948.75</v>
      </c>
      <c r="R7073" s="188">
        <f t="shared" si="7685"/>
        <v>50481.200000000004</v>
      </c>
      <c r="T7073">
        <v>37733.78</v>
      </c>
      <c r="U7073" s="190">
        <f t="shared" si="7686"/>
        <v>1.3378251529531366</v>
      </c>
    </row>
    <row r="7074" spans="1:21" x14ac:dyDescent="0.2">
      <c r="A7074" s="178">
        <v>43030</v>
      </c>
      <c r="B7074" s="179">
        <v>0.66666666666666663</v>
      </c>
      <c r="C7074" t="s">
        <v>349</v>
      </c>
      <c r="D7074">
        <v>2</v>
      </c>
      <c r="E7074">
        <v>11.08</v>
      </c>
      <c r="F7074">
        <v>14.51</v>
      </c>
      <c r="G7074">
        <v>5.61</v>
      </c>
      <c r="H7074" s="184">
        <f t="shared" ref="H7074:L7074" si="7715">H7050</f>
        <v>0.625</v>
      </c>
      <c r="I7074" s="185">
        <f t="shared" si="7715"/>
        <v>212</v>
      </c>
      <c r="J7074" s="185">
        <f t="shared" si="7715"/>
        <v>213</v>
      </c>
      <c r="K7074" s="185">
        <f t="shared" si="7715"/>
        <v>2842</v>
      </c>
      <c r="L7074" s="185">
        <f t="shared" si="7715"/>
        <v>1380</v>
      </c>
      <c r="M7074" s="147"/>
      <c r="N7074" s="143">
        <f t="shared" si="7684"/>
        <v>424</v>
      </c>
      <c r="O7074" s="143">
        <f t="shared" si="7680"/>
        <v>2360.04</v>
      </c>
      <c r="P7074" s="143">
        <f t="shared" si="7681"/>
        <v>41237.42</v>
      </c>
      <c r="Q7074" s="143">
        <f t="shared" si="7682"/>
        <v>7741.8</v>
      </c>
      <c r="R7074" s="188">
        <f t="shared" si="7685"/>
        <v>51763.26</v>
      </c>
      <c r="T7074">
        <v>38671.129999999997</v>
      </c>
      <c r="U7074" s="190">
        <f t="shared" si="7686"/>
        <v>1.3385504897322629</v>
      </c>
    </row>
    <row r="7075" spans="1:21" x14ac:dyDescent="0.2">
      <c r="A7075" s="178">
        <v>43030</v>
      </c>
      <c r="B7075" s="179">
        <v>0.70833333333333337</v>
      </c>
      <c r="C7075" t="s">
        <v>349</v>
      </c>
      <c r="D7075">
        <v>2</v>
      </c>
      <c r="E7075">
        <v>4.6900000000000004</v>
      </c>
      <c r="F7075">
        <v>11.48</v>
      </c>
      <c r="G7075">
        <v>4.25</v>
      </c>
      <c r="H7075" s="184">
        <f t="shared" ref="H7075:L7075" si="7716">H7051</f>
        <v>0.66666666666666663</v>
      </c>
      <c r="I7075" s="185">
        <f t="shared" si="7716"/>
        <v>191</v>
      </c>
      <c r="J7075" s="185">
        <f t="shared" si="7716"/>
        <v>237</v>
      </c>
      <c r="K7075" s="185">
        <f t="shared" si="7716"/>
        <v>2842</v>
      </c>
      <c r="L7075" s="185">
        <f t="shared" si="7716"/>
        <v>1380</v>
      </c>
      <c r="M7075" s="147"/>
      <c r="N7075" s="143">
        <f t="shared" si="7684"/>
        <v>382</v>
      </c>
      <c r="O7075" s="143">
        <f t="shared" si="7680"/>
        <v>1111.5300000000002</v>
      </c>
      <c r="P7075" s="143">
        <f t="shared" si="7681"/>
        <v>32626.16</v>
      </c>
      <c r="Q7075" s="143">
        <f t="shared" si="7682"/>
        <v>5865</v>
      </c>
      <c r="R7075" s="188">
        <f t="shared" si="7685"/>
        <v>39984.69</v>
      </c>
      <c r="T7075">
        <v>39445.120000000003</v>
      </c>
      <c r="U7075" s="190">
        <f t="shared" si="7686"/>
        <v>1.0136790051595737</v>
      </c>
    </row>
    <row r="7076" spans="1:21" x14ac:dyDescent="0.2">
      <c r="A7076" s="178">
        <v>43030</v>
      </c>
      <c r="B7076" s="179">
        <v>0.75</v>
      </c>
      <c r="C7076" t="s">
        <v>349</v>
      </c>
      <c r="D7076">
        <v>2.61</v>
      </c>
      <c r="E7076">
        <v>9.18</v>
      </c>
      <c r="F7076">
        <v>10</v>
      </c>
      <c r="G7076">
        <v>5</v>
      </c>
      <c r="H7076" s="184">
        <f t="shared" ref="H7076:L7076" si="7717">H7052</f>
        <v>0.70833333333333337</v>
      </c>
      <c r="I7076" s="185">
        <f t="shared" si="7717"/>
        <v>218</v>
      </c>
      <c r="J7076" s="185">
        <f t="shared" si="7717"/>
        <v>258</v>
      </c>
      <c r="K7076" s="185">
        <f t="shared" si="7717"/>
        <v>2842</v>
      </c>
      <c r="L7076" s="185">
        <f t="shared" si="7717"/>
        <v>1380</v>
      </c>
      <c r="M7076" s="147"/>
      <c r="N7076" s="143">
        <f t="shared" si="7684"/>
        <v>568.98</v>
      </c>
      <c r="O7076" s="143">
        <f t="shared" si="7680"/>
        <v>2368.44</v>
      </c>
      <c r="P7076" s="143">
        <f t="shared" si="7681"/>
        <v>28420</v>
      </c>
      <c r="Q7076" s="143">
        <f t="shared" si="7682"/>
        <v>6900</v>
      </c>
      <c r="R7076" s="188">
        <f t="shared" si="7685"/>
        <v>38257.42</v>
      </c>
      <c r="T7076">
        <v>39814.57</v>
      </c>
      <c r="U7076" s="190">
        <f t="shared" si="7686"/>
        <v>0.96088994556515361</v>
      </c>
    </row>
    <row r="7077" spans="1:21" x14ac:dyDescent="0.2">
      <c r="A7077" s="178">
        <v>43030</v>
      </c>
      <c r="B7077" s="179">
        <v>0.79166666666666663</v>
      </c>
      <c r="C7077" t="s">
        <v>349</v>
      </c>
      <c r="D7077">
        <v>3.5</v>
      </c>
      <c r="E7077">
        <v>13.76</v>
      </c>
      <c r="F7077">
        <v>13.97</v>
      </c>
      <c r="G7077">
        <v>3.8</v>
      </c>
      <c r="H7077" s="184">
        <f t="shared" ref="H7077:L7077" si="7718">H7053</f>
        <v>0.75</v>
      </c>
      <c r="I7077" s="185">
        <f t="shared" si="7718"/>
        <v>240</v>
      </c>
      <c r="J7077" s="185">
        <f t="shared" si="7718"/>
        <v>365</v>
      </c>
      <c r="K7077" s="185">
        <f t="shared" si="7718"/>
        <v>2842</v>
      </c>
      <c r="L7077" s="185">
        <f t="shared" si="7718"/>
        <v>1380</v>
      </c>
      <c r="M7077" s="147"/>
      <c r="N7077" s="143">
        <f t="shared" si="7684"/>
        <v>840</v>
      </c>
      <c r="O7077" s="143">
        <f t="shared" si="7680"/>
        <v>5022.3999999999996</v>
      </c>
      <c r="P7077" s="143">
        <f t="shared" si="7681"/>
        <v>39702.740000000005</v>
      </c>
      <c r="Q7077" s="143">
        <f t="shared" si="7682"/>
        <v>5244</v>
      </c>
      <c r="R7077" s="188">
        <f t="shared" si="7685"/>
        <v>50809.140000000007</v>
      </c>
      <c r="T7077">
        <v>39566.74</v>
      </c>
      <c r="U7077" s="190">
        <f t="shared" si="7686"/>
        <v>1.2841376368131419</v>
      </c>
    </row>
    <row r="7078" spans="1:21" x14ac:dyDescent="0.2">
      <c r="A7078" s="178">
        <v>43030</v>
      </c>
      <c r="B7078" s="179">
        <v>0.83333333333333337</v>
      </c>
      <c r="C7078" t="s">
        <v>349</v>
      </c>
      <c r="D7078">
        <v>3.5</v>
      </c>
      <c r="E7078">
        <v>11.44</v>
      </c>
      <c r="F7078">
        <v>12</v>
      </c>
      <c r="G7078">
        <v>2.34</v>
      </c>
      <c r="H7078" s="184">
        <f t="shared" ref="H7078:L7078" si="7719">H7054</f>
        <v>0.79166666666666663</v>
      </c>
      <c r="I7078" s="185">
        <f t="shared" si="7719"/>
        <v>320</v>
      </c>
      <c r="J7078" s="185">
        <f t="shared" si="7719"/>
        <v>214</v>
      </c>
      <c r="K7078" s="185">
        <f t="shared" si="7719"/>
        <v>2842</v>
      </c>
      <c r="L7078" s="185">
        <f t="shared" si="7719"/>
        <v>1426</v>
      </c>
      <c r="M7078" s="147"/>
      <c r="N7078" s="143">
        <f t="shared" si="7684"/>
        <v>1120</v>
      </c>
      <c r="O7078" s="143">
        <f t="shared" si="7680"/>
        <v>2448.16</v>
      </c>
      <c r="P7078" s="143">
        <f t="shared" si="7681"/>
        <v>34104</v>
      </c>
      <c r="Q7078" s="143">
        <f t="shared" si="7682"/>
        <v>3336.8399999999997</v>
      </c>
      <c r="R7078" s="188">
        <f t="shared" si="7685"/>
        <v>41009</v>
      </c>
      <c r="T7078">
        <v>38830.639999999999</v>
      </c>
      <c r="U7078" s="190">
        <f t="shared" si="7686"/>
        <v>1.0560989981107702</v>
      </c>
    </row>
    <row r="7079" spans="1:21" x14ac:dyDescent="0.2">
      <c r="A7079" s="178">
        <v>43030</v>
      </c>
      <c r="B7079" s="179">
        <v>0.875</v>
      </c>
      <c r="C7079" t="s">
        <v>349</v>
      </c>
      <c r="D7079">
        <v>6.09</v>
      </c>
      <c r="E7079">
        <v>8</v>
      </c>
      <c r="F7079">
        <v>9</v>
      </c>
      <c r="G7079">
        <v>2.75</v>
      </c>
      <c r="H7079" s="184">
        <f t="shared" ref="H7079:L7079" si="7720">H7055</f>
        <v>0.83333333333333337</v>
      </c>
      <c r="I7079" s="185">
        <f t="shared" si="7720"/>
        <v>322</v>
      </c>
      <c r="J7079" s="185">
        <f t="shared" si="7720"/>
        <v>178</v>
      </c>
      <c r="K7079" s="185">
        <f t="shared" si="7720"/>
        <v>2842</v>
      </c>
      <c r="L7079" s="185">
        <f t="shared" si="7720"/>
        <v>1426</v>
      </c>
      <c r="M7079" s="147"/>
      <c r="N7079" s="143">
        <f t="shared" si="7684"/>
        <v>1960.98</v>
      </c>
      <c r="O7079" s="143">
        <f t="shared" si="7680"/>
        <v>1424</v>
      </c>
      <c r="P7079" s="143">
        <f t="shared" si="7681"/>
        <v>25578</v>
      </c>
      <c r="Q7079" s="143">
        <f t="shared" si="7682"/>
        <v>3921.5</v>
      </c>
      <c r="R7079" s="188">
        <f t="shared" si="7685"/>
        <v>32884.479999999996</v>
      </c>
      <c r="T7079">
        <v>39180.949999999997</v>
      </c>
      <c r="U7079" s="190">
        <f t="shared" si="7686"/>
        <v>0.83929766889266333</v>
      </c>
    </row>
    <row r="7080" spans="1:21" x14ac:dyDescent="0.2">
      <c r="A7080" s="178">
        <v>43030</v>
      </c>
      <c r="B7080" s="179">
        <v>0.91666666666666663</v>
      </c>
      <c r="C7080" t="s">
        <v>349</v>
      </c>
      <c r="D7080">
        <v>8.2799999999999994</v>
      </c>
      <c r="E7080">
        <v>9.7899999999999991</v>
      </c>
      <c r="F7080">
        <v>10</v>
      </c>
      <c r="G7080">
        <v>2.75</v>
      </c>
      <c r="H7080" s="184">
        <f t="shared" ref="H7080:L7080" si="7721">H7056</f>
        <v>0.875</v>
      </c>
      <c r="I7080" s="185">
        <f t="shared" si="7721"/>
        <v>337</v>
      </c>
      <c r="J7080" s="185">
        <f t="shared" si="7721"/>
        <v>173</v>
      </c>
      <c r="K7080" s="185">
        <f t="shared" si="7721"/>
        <v>2842</v>
      </c>
      <c r="L7080" s="185">
        <f t="shared" si="7721"/>
        <v>1426</v>
      </c>
      <c r="M7080" s="147"/>
      <c r="N7080" s="143">
        <f t="shared" si="7684"/>
        <v>2790.3599999999997</v>
      </c>
      <c r="O7080" s="143">
        <f t="shared" si="7680"/>
        <v>1693.6699999999998</v>
      </c>
      <c r="P7080" s="143">
        <f t="shared" si="7681"/>
        <v>28420</v>
      </c>
      <c r="Q7080" s="143">
        <f t="shared" si="7682"/>
        <v>3921.5</v>
      </c>
      <c r="R7080" s="188">
        <f t="shared" si="7685"/>
        <v>36825.53</v>
      </c>
      <c r="T7080">
        <v>38160.99</v>
      </c>
      <c r="U7080" s="190">
        <f t="shared" si="7686"/>
        <v>0.96500457666323647</v>
      </c>
    </row>
    <row r="7081" spans="1:21" x14ac:dyDescent="0.2">
      <c r="A7081" s="178">
        <v>43030</v>
      </c>
      <c r="B7081" s="179">
        <v>0.95833333333333337</v>
      </c>
      <c r="C7081" t="s">
        <v>349</v>
      </c>
      <c r="D7081">
        <v>74.47</v>
      </c>
      <c r="E7081">
        <v>72.91</v>
      </c>
      <c r="F7081">
        <v>14</v>
      </c>
      <c r="G7081">
        <v>0.71</v>
      </c>
      <c r="H7081" s="184">
        <f t="shared" ref="H7081:L7081" si="7722">H7057</f>
        <v>0.91666666666666663</v>
      </c>
      <c r="I7081" s="185">
        <f t="shared" si="7722"/>
        <v>394</v>
      </c>
      <c r="J7081" s="185">
        <f t="shared" si="7722"/>
        <v>194</v>
      </c>
      <c r="K7081" s="185">
        <f t="shared" si="7722"/>
        <v>2842</v>
      </c>
      <c r="L7081" s="185">
        <f t="shared" si="7722"/>
        <v>1426</v>
      </c>
      <c r="M7081" s="147"/>
      <c r="N7081" s="143">
        <f t="shared" si="7684"/>
        <v>29341.18</v>
      </c>
      <c r="O7081" s="143">
        <f t="shared" si="7680"/>
        <v>14144.539999999999</v>
      </c>
      <c r="P7081" s="143">
        <f t="shared" si="7681"/>
        <v>39788</v>
      </c>
      <c r="Q7081" s="143">
        <f t="shared" si="7682"/>
        <v>1012.4599999999999</v>
      </c>
      <c r="R7081" s="188">
        <f t="shared" si="7685"/>
        <v>84286.180000000008</v>
      </c>
      <c r="T7081">
        <v>36371.440000000002</v>
      </c>
      <c r="U7081" s="190">
        <f t="shared" si="7686"/>
        <v>2.3173726418310632</v>
      </c>
    </row>
    <row r="7082" spans="1:21" x14ac:dyDescent="0.2">
      <c r="A7082" s="178">
        <v>43030</v>
      </c>
      <c r="B7082" s="180">
        <v>1</v>
      </c>
      <c r="C7082" t="s">
        <v>349</v>
      </c>
      <c r="D7082">
        <v>22</v>
      </c>
      <c r="E7082">
        <v>19.38</v>
      </c>
      <c r="F7082">
        <v>14</v>
      </c>
      <c r="G7082">
        <v>0.71</v>
      </c>
      <c r="H7082" s="184">
        <f t="shared" ref="H7082:L7082" si="7723">H7058</f>
        <v>0.95833333333333337</v>
      </c>
      <c r="I7082" s="185">
        <f t="shared" si="7723"/>
        <v>389</v>
      </c>
      <c r="J7082" s="185">
        <f t="shared" si="7723"/>
        <v>265</v>
      </c>
      <c r="K7082" s="185">
        <f t="shared" si="7723"/>
        <v>2985</v>
      </c>
      <c r="L7082" s="185">
        <f t="shared" si="7723"/>
        <v>1111</v>
      </c>
      <c r="M7082" s="147"/>
      <c r="N7082" s="143">
        <f t="shared" si="7684"/>
        <v>8558</v>
      </c>
      <c r="O7082" s="143">
        <f t="shared" si="7680"/>
        <v>5135.7</v>
      </c>
      <c r="P7082" s="143">
        <f t="shared" si="7681"/>
        <v>41790</v>
      </c>
      <c r="Q7082" s="143">
        <f t="shared" si="7682"/>
        <v>788.81</v>
      </c>
      <c r="R7082" s="188">
        <f t="shared" si="7685"/>
        <v>56272.509999999995</v>
      </c>
      <c r="T7082">
        <v>33646.18</v>
      </c>
      <c r="U7082" s="190">
        <f t="shared" si="7686"/>
        <v>1.6724784210272903</v>
      </c>
    </row>
    <row r="7083" spans="1:21" x14ac:dyDescent="0.2">
      <c r="A7083" s="178">
        <v>43031</v>
      </c>
      <c r="B7083" s="179">
        <v>4.1666666666666664E-2</v>
      </c>
      <c r="C7083" t="s">
        <v>349</v>
      </c>
      <c r="D7083">
        <v>18.809999999999999</v>
      </c>
      <c r="E7083">
        <v>12.25</v>
      </c>
      <c r="F7083">
        <v>12.25</v>
      </c>
      <c r="G7083">
        <v>0.75</v>
      </c>
      <c r="H7083" s="184">
        <f t="shared" ref="H7083:L7083" si="7724">H7059</f>
        <v>1</v>
      </c>
      <c r="I7083" s="185">
        <f t="shared" si="7724"/>
        <v>362</v>
      </c>
      <c r="J7083" s="185">
        <f t="shared" si="7724"/>
        <v>243</v>
      </c>
      <c r="K7083" s="185">
        <f t="shared" si="7724"/>
        <v>2985</v>
      </c>
      <c r="L7083" s="185">
        <f t="shared" si="7724"/>
        <v>1111</v>
      </c>
      <c r="M7083" s="147"/>
      <c r="N7083" s="143">
        <f t="shared" si="7684"/>
        <v>6809.2199999999993</v>
      </c>
      <c r="O7083" s="143">
        <f t="shared" si="7680"/>
        <v>2976.75</v>
      </c>
      <c r="P7083" s="143">
        <f t="shared" si="7681"/>
        <v>36566.25</v>
      </c>
      <c r="Q7083" s="143">
        <f t="shared" si="7682"/>
        <v>833.25</v>
      </c>
      <c r="R7083" s="188">
        <f t="shared" si="7685"/>
        <v>47185.47</v>
      </c>
      <c r="T7083">
        <v>30777.71</v>
      </c>
      <c r="U7083" s="190">
        <f t="shared" si="7686"/>
        <v>1.5331052895098434</v>
      </c>
    </row>
    <row r="7084" spans="1:21" x14ac:dyDescent="0.2">
      <c r="A7084" s="178">
        <v>43031</v>
      </c>
      <c r="B7084" s="179">
        <v>8.3333333333333329E-2</v>
      </c>
      <c r="C7084" t="s">
        <v>349</v>
      </c>
      <c r="D7084">
        <v>10.76</v>
      </c>
      <c r="E7084">
        <v>4.4800000000000004</v>
      </c>
      <c r="F7084">
        <v>14</v>
      </c>
      <c r="G7084">
        <v>0.75</v>
      </c>
      <c r="H7084" s="184">
        <f t="shared" ref="H7084:L7084" si="7725">H7060</f>
        <v>4.1666666666666664E-2</v>
      </c>
      <c r="I7084" s="185">
        <f t="shared" si="7725"/>
        <v>294</v>
      </c>
      <c r="J7084" s="185">
        <f t="shared" si="7725"/>
        <v>212</v>
      </c>
      <c r="K7084" s="185">
        <f t="shared" si="7725"/>
        <v>2985</v>
      </c>
      <c r="L7084" s="185">
        <f t="shared" si="7725"/>
        <v>1111</v>
      </c>
      <c r="M7084" s="147"/>
      <c r="N7084" s="143">
        <f t="shared" si="7684"/>
        <v>3163.44</v>
      </c>
      <c r="O7084" s="143">
        <f t="shared" si="7680"/>
        <v>949.7600000000001</v>
      </c>
      <c r="P7084" s="143">
        <f t="shared" si="7681"/>
        <v>41790</v>
      </c>
      <c r="Q7084" s="143">
        <f t="shared" si="7682"/>
        <v>833.25</v>
      </c>
      <c r="R7084" s="188">
        <f t="shared" si="7685"/>
        <v>46736.45</v>
      </c>
      <c r="T7084">
        <v>28766.52</v>
      </c>
      <c r="U7084" s="190">
        <f t="shared" si="7686"/>
        <v>1.6246820957140453</v>
      </c>
    </row>
    <row r="7085" spans="1:21" x14ac:dyDescent="0.2">
      <c r="A7085" s="178">
        <v>43031</v>
      </c>
      <c r="B7085" s="179">
        <v>0.125</v>
      </c>
      <c r="C7085" t="s">
        <v>349</v>
      </c>
      <c r="D7085">
        <v>15.81</v>
      </c>
      <c r="E7085">
        <v>8.8800000000000008</v>
      </c>
      <c r="F7085">
        <v>27.25</v>
      </c>
      <c r="G7085">
        <v>5</v>
      </c>
      <c r="H7085" s="184">
        <f t="shared" ref="H7085:L7085" si="7726">H7061</f>
        <v>8.3333333333333329E-2</v>
      </c>
      <c r="I7085" s="185">
        <f t="shared" si="7726"/>
        <v>236</v>
      </c>
      <c r="J7085" s="185">
        <f t="shared" si="7726"/>
        <v>179</v>
      </c>
      <c r="K7085" s="185">
        <f t="shared" si="7726"/>
        <v>2985</v>
      </c>
      <c r="L7085" s="185">
        <f t="shared" si="7726"/>
        <v>1111</v>
      </c>
      <c r="M7085" s="147"/>
      <c r="N7085" s="143">
        <f t="shared" si="7684"/>
        <v>3731.1600000000003</v>
      </c>
      <c r="O7085" s="143">
        <f t="shared" si="7680"/>
        <v>1589.5200000000002</v>
      </c>
      <c r="P7085" s="143">
        <f t="shared" si="7681"/>
        <v>81341.25</v>
      </c>
      <c r="Q7085" s="143">
        <f t="shared" si="7682"/>
        <v>5555</v>
      </c>
      <c r="R7085" s="188">
        <f t="shared" si="7685"/>
        <v>92216.93</v>
      </c>
      <c r="T7085">
        <v>27625.64</v>
      </c>
      <c r="U7085" s="190">
        <f t="shared" si="7686"/>
        <v>3.3380920767808453</v>
      </c>
    </row>
    <row r="7086" spans="1:21" x14ac:dyDescent="0.2">
      <c r="A7086" s="178">
        <v>43031</v>
      </c>
      <c r="B7086" s="179">
        <v>0.16666666666666666</v>
      </c>
      <c r="C7086" t="s">
        <v>349</v>
      </c>
      <c r="D7086">
        <v>11.67</v>
      </c>
      <c r="E7086">
        <v>6.2</v>
      </c>
      <c r="F7086">
        <v>27.25</v>
      </c>
      <c r="G7086">
        <v>2.99</v>
      </c>
      <c r="H7086" s="184">
        <f t="shared" ref="H7086:L7086" si="7727">H7062</f>
        <v>0.125</v>
      </c>
      <c r="I7086" s="185">
        <f t="shared" si="7727"/>
        <v>201</v>
      </c>
      <c r="J7086" s="185">
        <f t="shared" si="7727"/>
        <v>205</v>
      </c>
      <c r="K7086" s="185">
        <f t="shared" si="7727"/>
        <v>2985</v>
      </c>
      <c r="L7086" s="185">
        <f t="shared" si="7727"/>
        <v>1717</v>
      </c>
      <c r="M7086" s="147"/>
      <c r="N7086" s="143">
        <f t="shared" si="7684"/>
        <v>2345.67</v>
      </c>
      <c r="O7086" s="143">
        <f t="shared" si="7680"/>
        <v>1271</v>
      </c>
      <c r="P7086" s="143">
        <f t="shared" si="7681"/>
        <v>81341.25</v>
      </c>
      <c r="Q7086" s="143">
        <f t="shared" si="7682"/>
        <v>5133.83</v>
      </c>
      <c r="R7086" s="188">
        <f t="shared" si="7685"/>
        <v>90091.75</v>
      </c>
      <c r="T7086">
        <v>26981.49</v>
      </c>
      <c r="U7086" s="190">
        <f t="shared" si="7686"/>
        <v>3.3390205655803293</v>
      </c>
    </row>
    <row r="7087" spans="1:21" x14ac:dyDescent="0.2">
      <c r="A7087" s="178">
        <v>43031</v>
      </c>
      <c r="B7087" s="179">
        <v>0.20833333333333334</v>
      </c>
      <c r="C7087" t="s">
        <v>349</v>
      </c>
      <c r="D7087">
        <v>18.47</v>
      </c>
      <c r="E7087">
        <v>12</v>
      </c>
      <c r="F7087">
        <v>18</v>
      </c>
      <c r="G7087">
        <v>3.85</v>
      </c>
      <c r="H7087" s="184">
        <f t="shared" ref="H7087:L7087" si="7728">H7063</f>
        <v>0.16666666666666666</v>
      </c>
      <c r="I7087" s="185">
        <f t="shared" si="7728"/>
        <v>185</v>
      </c>
      <c r="J7087" s="185">
        <f t="shared" si="7728"/>
        <v>205</v>
      </c>
      <c r="K7087" s="185">
        <f t="shared" si="7728"/>
        <v>2985</v>
      </c>
      <c r="L7087" s="185">
        <f t="shared" si="7728"/>
        <v>1717</v>
      </c>
      <c r="M7087" s="147"/>
      <c r="N7087" s="143">
        <f t="shared" si="7684"/>
        <v>3416.95</v>
      </c>
      <c r="O7087" s="143">
        <f t="shared" si="7680"/>
        <v>2460</v>
      </c>
      <c r="P7087" s="143">
        <f t="shared" si="7681"/>
        <v>53730</v>
      </c>
      <c r="Q7087" s="143">
        <f t="shared" si="7682"/>
        <v>6610.45</v>
      </c>
      <c r="R7087" s="188">
        <f t="shared" si="7685"/>
        <v>66217.399999999994</v>
      </c>
      <c r="T7087">
        <v>26808.83</v>
      </c>
      <c r="U7087" s="190">
        <f t="shared" si="7686"/>
        <v>2.4699847028012782</v>
      </c>
    </row>
    <row r="7088" spans="1:21" x14ac:dyDescent="0.2">
      <c r="A7088" s="178">
        <v>43031</v>
      </c>
      <c r="B7088" s="179">
        <v>0.25</v>
      </c>
      <c r="C7088" t="s">
        <v>349</v>
      </c>
      <c r="D7088">
        <v>20.350000000000001</v>
      </c>
      <c r="E7088">
        <v>62</v>
      </c>
      <c r="F7088">
        <v>12.25</v>
      </c>
      <c r="G7088">
        <v>4</v>
      </c>
      <c r="H7088" s="184">
        <f t="shared" ref="H7088:L7088" si="7729">H7064</f>
        <v>0.20833333333333334</v>
      </c>
      <c r="I7088" s="185">
        <f t="shared" si="7729"/>
        <v>207</v>
      </c>
      <c r="J7088" s="185">
        <f t="shared" si="7729"/>
        <v>283</v>
      </c>
      <c r="K7088" s="185">
        <f t="shared" si="7729"/>
        <v>2985</v>
      </c>
      <c r="L7088" s="185">
        <f t="shared" si="7729"/>
        <v>1717</v>
      </c>
      <c r="M7088" s="147"/>
      <c r="N7088" s="143">
        <f t="shared" si="7684"/>
        <v>4212.4500000000007</v>
      </c>
      <c r="O7088" s="143">
        <f t="shared" si="7680"/>
        <v>17546</v>
      </c>
      <c r="P7088" s="143">
        <f t="shared" si="7681"/>
        <v>36566.25</v>
      </c>
      <c r="Q7088" s="143">
        <f t="shared" si="7682"/>
        <v>6868</v>
      </c>
      <c r="R7088" s="188">
        <f t="shared" si="7685"/>
        <v>65192.7</v>
      </c>
      <c r="T7088">
        <v>27298.34</v>
      </c>
      <c r="U7088" s="190">
        <f t="shared" si="7686"/>
        <v>2.3881562029046455</v>
      </c>
    </row>
    <row r="7089" spans="1:21" x14ac:dyDescent="0.2">
      <c r="A7089" s="178">
        <v>43031</v>
      </c>
      <c r="B7089" s="179">
        <v>0.29166666666666669</v>
      </c>
      <c r="C7089" t="s">
        <v>349</v>
      </c>
      <c r="D7089">
        <v>6.9</v>
      </c>
      <c r="E7089">
        <v>45</v>
      </c>
      <c r="F7089">
        <v>12.25</v>
      </c>
      <c r="G7089">
        <v>7</v>
      </c>
      <c r="H7089" s="184">
        <f t="shared" ref="H7089:L7089" si="7730">H7065</f>
        <v>0.25</v>
      </c>
      <c r="I7089" s="185">
        <f t="shared" si="7730"/>
        <v>327</v>
      </c>
      <c r="J7089" s="185">
        <f t="shared" si="7730"/>
        <v>438</v>
      </c>
      <c r="K7089" s="185">
        <f t="shared" si="7730"/>
        <v>2985</v>
      </c>
      <c r="L7089" s="185">
        <f t="shared" si="7730"/>
        <v>1717</v>
      </c>
      <c r="M7089" s="147"/>
      <c r="N7089" s="143">
        <f t="shared" si="7684"/>
        <v>2256.3000000000002</v>
      </c>
      <c r="O7089" s="143">
        <f t="shared" si="7680"/>
        <v>19710</v>
      </c>
      <c r="P7089" s="143">
        <f t="shared" si="7681"/>
        <v>36566.25</v>
      </c>
      <c r="Q7089" s="143">
        <f t="shared" si="7682"/>
        <v>12019</v>
      </c>
      <c r="R7089" s="188">
        <f t="shared" si="7685"/>
        <v>70551.55</v>
      </c>
      <c r="T7089">
        <v>29218.84</v>
      </c>
      <c r="U7089" s="190">
        <f t="shared" si="7686"/>
        <v>2.4145910652168259</v>
      </c>
    </row>
    <row r="7090" spans="1:21" x14ac:dyDescent="0.2">
      <c r="A7090" s="178">
        <v>43031</v>
      </c>
      <c r="B7090" s="179">
        <v>0.33333333333333331</v>
      </c>
      <c r="C7090" t="s">
        <v>349</v>
      </c>
      <c r="D7090">
        <v>3.83</v>
      </c>
      <c r="E7090">
        <v>8</v>
      </c>
      <c r="F7090">
        <v>8.26</v>
      </c>
      <c r="G7090">
        <v>7</v>
      </c>
      <c r="H7090" s="184">
        <f t="shared" ref="H7090:L7090" si="7731">H7066</f>
        <v>0.29166666666666669</v>
      </c>
      <c r="I7090" s="185">
        <f t="shared" si="7731"/>
        <v>249</v>
      </c>
      <c r="J7090" s="185">
        <f t="shared" si="7731"/>
        <v>556</v>
      </c>
      <c r="K7090" s="185">
        <f t="shared" si="7731"/>
        <v>2872</v>
      </c>
      <c r="L7090" s="185">
        <f t="shared" si="7731"/>
        <v>2219</v>
      </c>
      <c r="M7090" s="147"/>
      <c r="N7090" s="143">
        <f t="shared" si="7684"/>
        <v>953.67000000000007</v>
      </c>
      <c r="O7090" s="143">
        <f t="shared" si="7680"/>
        <v>4448</v>
      </c>
      <c r="P7090" s="143">
        <f t="shared" si="7681"/>
        <v>23722.720000000001</v>
      </c>
      <c r="Q7090" s="143">
        <f t="shared" si="7682"/>
        <v>15533</v>
      </c>
      <c r="R7090" s="188">
        <f t="shared" si="7685"/>
        <v>44657.39</v>
      </c>
      <c r="T7090">
        <v>32620.32</v>
      </c>
      <c r="U7090" s="190">
        <f t="shared" si="7686"/>
        <v>1.3690052703345645</v>
      </c>
    </row>
    <row r="7091" spans="1:21" x14ac:dyDescent="0.2">
      <c r="A7091" s="178">
        <v>43031</v>
      </c>
      <c r="B7091" s="179">
        <v>0.375</v>
      </c>
      <c r="C7091" t="s">
        <v>349</v>
      </c>
      <c r="D7091">
        <v>2</v>
      </c>
      <c r="E7091">
        <v>8</v>
      </c>
      <c r="F7091">
        <v>8.1999999999999993</v>
      </c>
      <c r="G7091">
        <v>5.03</v>
      </c>
      <c r="H7091" s="184">
        <f t="shared" ref="H7091:L7091" si="7732">H7067</f>
        <v>0.33333333333333331</v>
      </c>
      <c r="I7091" s="185">
        <f t="shared" si="7732"/>
        <v>256</v>
      </c>
      <c r="J7091" s="185">
        <f t="shared" si="7732"/>
        <v>306</v>
      </c>
      <c r="K7091" s="185">
        <f t="shared" si="7732"/>
        <v>2872</v>
      </c>
      <c r="L7091" s="185">
        <f t="shared" si="7732"/>
        <v>2219</v>
      </c>
      <c r="M7091" s="147"/>
      <c r="N7091" s="143">
        <f t="shared" si="7684"/>
        <v>512</v>
      </c>
      <c r="O7091" s="143">
        <f t="shared" si="7680"/>
        <v>2448</v>
      </c>
      <c r="P7091" s="143">
        <f t="shared" si="7681"/>
        <v>23550.399999999998</v>
      </c>
      <c r="Q7091" s="143">
        <f t="shared" si="7682"/>
        <v>11161.57</v>
      </c>
      <c r="R7091" s="188">
        <f t="shared" si="7685"/>
        <v>37671.97</v>
      </c>
      <c r="T7091">
        <v>34027.4</v>
      </c>
      <c r="U7091" s="190">
        <f t="shared" si="7686"/>
        <v>1.1071069197176393</v>
      </c>
    </row>
    <row r="7092" spans="1:21" x14ac:dyDescent="0.2">
      <c r="A7092" s="178">
        <v>43031</v>
      </c>
      <c r="B7092" s="179">
        <v>0.41666666666666669</v>
      </c>
      <c r="C7092" t="s">
        <v>349</v>
      </c>
      <c r="D7092">
        <v>8.61</v>
      </c>
      <c r="E7092">
        <v>11.86</v>
      </c>
      <c r="F7092">
        <v>12.06</v>
      </c>
      <c r="G7092">
        <v>6</v>
      </c>
      <c r="H7092" s="184">
        <f t="shared" ref="H7092:L7092" si="7733">H7068</f>
        <v>0.375</v>
      </c>
      <c r="I7092" s="185">
        <f t="shared" si="7733"/>
        <v>156</v>
      </c>
      <c r="J7092" s="185">
        <f t="shared" si="7733"/>
        <v>343</v>
      </c>
      <c r="K7092" s="185">
        <f t="shared" si="7733"/>
        <v>2872</v>
      </c>
      <c r="L7092" s="185">
        <f t="shared" si="7733"/>
        <v>2219</v>
      </c>
      <c r="M7092" s="147"/>
      <c r="N7092" s="143">
        <f t="shared" si="7684"/>
        <v>1343.1599999999999</v>
      </c>
      <c r="O7092" s="143">
        <f t="shared" si="7680"/>
        <v>4067.98</v>
      </c>
      <c r="P7092" s="143">
        <f t="shared" si="7681"/>
        <v>34636.32</v>
      </c>
      <c r="Q7092" s="143">
        <f t="shared" si="7682"/>
        <v>13314</v>
      </c>
      <c r="R7092" s="188">
        <f t="shared" si="7685"/>
        <v>53361.46</v>
      </c>
      <c r="T7092">
        <v>34058.51</v>
      </c>
      <c r="U7092" s="190">
        <f t="shared" si="7686"/>
        <v>1.5667584988303951</v>
      </c>
    </row>
    <row r="7093" spans="1:21" x14ac:dyDescent="0.2">
      <c r="A7093" s="178">
        <v>43031</v>
      </c>
      <c r="B7093" s="179">
        <v>0.45833333333333331</v>
      </c>
      <c r="C7093" t="s">
        <v>349</v>
      </c>
      <c r="D7093">
        <v>2.61</v>
      </c>
      <c r="E7093">
        <v>8.39</v>
      </c>
      <c r="F7093">
        <v>8.59</v>
      </c>
      <c r="G7093">
        <v>5</v>
      </c>
      <c r="H7093" s="184">
        <f t="shared" ref="H7093:L7093" si="7734">H7069</f>
        <v>0.41666666666666669</v>
      </c>
      <c r="I7093" s="185">
        <f t="shared" si="7734"/>
        <v>196</v>
      </c>
      <c r="J7093" s="185">
        <f t="shared" si="7734"/>
        <v>315</v>
      </c>
      <c r="K7093" s="185">
        <f t="shared" si="7734"/>
        <v>2872</v>
      </c>
      <c r="L7093" s="185">
        <f t="shared" si="7734"/>
        <v>2219</v>
      </c>
      <c r="M7093" s="147"/>
      <c r="N7093" s="143">
        <f t="shared" si="7684"/>
        <v>511.56</v>
      </c>
      <c r="O7093" s="143">
        <f t="shared" si="7680"/>
        <v>2642.8500000000004</v>
      </c>
      <c r="P7093" s="143">
        <f t="shared" si="7681"/>
        <v>24670.48</v>
      </c>
      <c r="Q7093" s="143">
        <f t="shared" si="7682"/>
        <v>11095</v>
      </c>
      <c r="R7093" s="188">
        <f t="shared" si="7685"/>
        <v>38919.89</v>
      </c>
      <c r="T7093">
        <v>34771.68</v>
      </c>
      <c r="U7093" s="190">
        <f t="shared" si="7686"/>
        <v>1.1192985210953281</v>
      </c>
    </row>
    <row r="7094" spans="1:21" x14ac:dyDescent="0.2">
      <c r="A7094" s="178">
        <v>43031</v>
      </c>
      <c r="B7094" s="179">
        <v>0.5</v>
      </c>
      <c r="C7094" t="s">
        <v>349</v>
      </c>
      <c r="D7094">
        <v>2.61</v>
      </c>
      <c r="E7094">
        <v>7.68</v>
      </c>
      <c r="F7094">
        <v>7.88</v>
      </c>
      <c r="G7094">
        <v>7.67</v>
      </c>
      <c r="H7094" s="184">
        <f t="shared" ref="H7094:L7094" si="7735">H7070</f>
        <v>0.45833333333333331</v>
      </c>
      <c r="I7094" s="185">
        <f t="shared" si="7735"/>
        <v>226</v>
      </c>
      <c r="J7094" s="185">
        <f t="shared" si="7735"/>
        <v>326</v>
      </c>
      <c r="K7094" s="185">
        <f t="shared" si="7735"/>
        <v>2842</v>
      </c>
      <c r="L7094" s="185">
        <f t="shared" si="7735"/>
        <v>1635</v>
      </c>
      <c r="M7094" s="147"/>
      <c r="N7094" s="143">
        <f t="shared" si="7684"/>
        <v>589.86</v>
      </c>
      <c r="O7094" s="143">
        <f t="shared" si="7680"/>
        <v>2503.6799999999998</v>
      </c>
      <c r="P7094" s="143">
        <f t="shared" si="7681"/>
        <v>22394.959999999999</v>
      </c>
      <c r="Q7094" s="143">
        <f t="shared" si="7682"/>
        <v>12540.45</v>
      </c>
      <c r="R7094" s="188">
        <f t="shared" si="7685"/>
        <v>38028.949999999997</v>
      </c>
      <c r="T7094">
        <v>35695.22</v>
      </c>
      <c r="U7094" s="190">
        <f t="shared" si="7686"/>
        <v>1.0653793421079909</v>
      </c>
    </row>
    <row r="7095" spans="1:21" x14ac:dyDescent="0.2">
      <c r="A7095" s="178">
        <v>43031</v>
      </c>
      <c r="B7095" s="179">
        <v>0.54166666666666663</v>
      </c>
      <c r="C7095" t="s">
        <v>349</v>
      </c>
      <c r="D7095">
        <v>2</v>
      </c>
      <c r="E7095">
        <v>8</v>
      </c>
      <c r="F7095">
        <v>8.2100000000000009</v>
      </c>
      <c r="G7095">
        <v>8</v>
      </c>
      <c r="H7095" s="184">
        <f t="shared" ref="H7095:L7095" si="7736">H7071</f>
        <v>0.5</v>
      </c>
      <c r="I7095" s="185">
        <f t="shared" si="7736"/>
        <v>222</v>
      </c>
      <c r="J7095" s="185">
        <f t="shared" si="7736"/>
        <v>319</v>
      </c>
      <c r="K7095" s="185">
        <f t="shared" si="7736"/>
        <v>2842</v>
      </c>
      <c r="L7095" s="185">
        <f t="shared" si="7736"/>
        <v>1635</v>
      </c>
      <c r="M7095" s="147"/>
      <c r="N7095" s="143">
        <f t="shared" si="7684"/>
        <v>444</v>
      </c>
      <c r="O7095" s="143">
        <f t="shared" si="7680"/>
        <v>2552</v>
      </c>
      <c r="P7095" s="143">
        <f t="shared" si="7681"/>
        <v>23332.820000000003</v>
      </c>
      <c r="Q7095" s="143">
        <f t="shared" si="7682"/>
        <v>13080</v>
      </c>
      <c r="R7095" s="188">
        <f t="shared" si="7685"/>
        <v>39408.820000000007</v>
      </c>
      <c r="T7095">
        <v>36603.269999999997</v>
      </c>
      <c r="U7095" s="190">
        <f t="shared" si="7686"/>
        <v>1.0766475235682498</v>
      </c>
    </row>
    <row r="7096" spans="1:21" x14ac:dyDescent="0.2">
      <c r="A7096" s="178">
        <v>43031</v>
      </c>
      <c r="B7096" s="179">
        <v>0.58333333333333337</v>
      </c>
      <c r="C7096" t="s">
        <v>349</v>
      </c>
      <c r="D7096">
        <v>2</v>
      </c>
      <c r="E7096">
        <v>8.9700000000000006</v>
      </c>
      <c r="F7096">
        <v>9.4600000000000009</v>
      </c>
      <c r="G7096">
        <v>9.25</v>
      </c>
      <c r="H7096" s="184">
        <f t="shared" ref="H7096:L7096" si="7737">H7072</f>
        <v>0.54166666666666663</v>
      </c>
      <c r="I7096" s="185">
        <f t="shared" si="7737"/>
        <v>195</v>
      </c>
      <c r="J7096" s="185">
        <f t="shared" si="7737"/>
        <v>299</v>
      </c>
      <c r="K7096" s="185">
        <f t="shared" si="7737"/>
        <v>2842</v>
      </c>
      <c r="L7096" s="185">
        <f t="shared" si="7737"/>
        <v>1635</v>
      </c>
      <c r="M7096" s="147"/>
      <c r="N7096" s="143">
        <f t="shared" si="7684"/>
        <v>390</v>
      </c>
      <c r="O7096" s="143">
        <f t="shared" si="7680"/>
        <v>2682.03</v>
      </c>
      <c r="P7096" s="143">
        <f t="shared" si="7681"/>
        <v>26885.320000000003</v>
      </c>
      <c r="Q7096" s="143">
        <f t="shared" si="7682"/>
        <v>15123.75</v>
      </c>
      <c r="R7096" s="188">
        <f t="shared" si="7685"/>
        <v>45081.100000000006</v>
      </c>
      <c r="T7096">
        <v>37552.660000000003</v>
      </c>
      <c r="U7096" s="190">
        <f t="shared" si="7686"/>
        <v>1.2004768770041856</v>
      </c>
    </row>
    <row r="7097" spans="1:21" x14ac:dyDescent="0.2">
      <c r="A7097" s="178">
        <v>43031</v>
      </c>
      <c r="B7097" s="179">
        <v>0.625</v>
      </c>
      <c r="C7097" t="s">
        <v>349</v>
      </c>
      <c r="D7097">
        <v>1.5</v>
      </c>
      <c r="E7097">
        <v>9.5500000000000007</v>
      </c>
      <c r="F7097">
        <v>10</v>
      </c>
      <c r="G7097">
        <v>4.42</v>
      </c>
      <c r="H7097" s="184">
        <f t="shared" ref="H7097:L7097" si="7738">H7073</f>
        <v>0.58333333333333337</v>
      </c>
      <c r="I7097" s="185">
        <f t="shared" si="7738"/>
        <v>205</v>
      </c>
      <c r="J7097" s="185">
        <f t="shared" si="7738"/>
        <v>237</v>
      </c>
      <c r="K7097" s="185">
        <f t="shared" si="7738"/>
        <v>2842</v>
      </c>
      <c r="L7097" s="185">
        <f t="shared" si="7738"/>
        <v>1635</v>
      </c>
      <c r="M7097" s="147"/>
      <c r="N7097" s="143">
        <f t="shared" si="7684"/>
        <v>307.5</v>
      </c>
      <c r="O7097" s="143">
        <f t="shared" si="7680"/>
        <v>2263.3500000000004</v>
      </c>
      <c r="P7097" s="143">
        <f t="shared" si="7681"/>
        <v>28420</v>
      </c>
      <c r="Q7097" s="143">
        <f t="shared" si="7682"/>
        <v>7226.7</v>
      </c>
      <c r="R7097" s="188">
        <f t="shared" si="7685"/>
        <v>38217.549999999996</v>
      </c>
      <c r="T7097">
        <v>38751.370000000003</v>
      </c>
      <c r="U7097" s="190">
        <f t="shared" si="7686"/>
        <v>0.98622448703103893</v>
      </c>
    </row>
    <row r="7098" spans="1:21" x14ac:dyDescent="0.2">
      <c r="A7098" s="178">
        <v>43031</v>
      </c>
      <c r="B7098" s="179">
        <v>0.66666666666666663</v>
      </c>
      <c r="C7098" t="s">
        <v>349</v>
      </c>
      <c r="D7098">
        <v>1.5</v>
      </c>
      <c r="E7098">
        <v>14.77</v>
      </c>
      <c r="F7098">
        <v>17.53</v>
      </c>
      <c r="G7098">
        <v>5.59</v>
      </c>
      <c r="H7098" s="184">
        <f t="shared" ref="H7098:L7098" si="7739">H7074</f>
        <v>0.625</v>
      </c>
      <c r="I7098" s="185">
        <f t="shared" si="7739"/>
        <v>212</v>
      </c>
      <c r="J7098" s="185">
        <f t="shared" si="7739"/>
        <v>213</v>
      </c>
      <c r="K7098" s="185">
        <f t="shared" si="7739"/>
        <v>2842</v>
      </c>
      <c r="L7098" s="185">
        <f t="shared" si="7739"/>
        <v>1380</v>
      </c>
      <c r="M7098" s="147"/>
      <c r="N7098" s="143">
        <f t="shared" si="7684"/>
        <v>318</v>
      </c>
      <c r="O7098" s="143">
        <f t="shared" si="7680"/>
        <v>3146.0099999999998</v>
      </c>
      <c r="P7098" s="143">
        <f t="shared" si="7681"/>
        <v>49820.26</v>
      </c>
      <c r="Q7098" s="143">
        <f t="shared" si="7682"/>
        <v>7714.2</v>
      </c>
      <c r="R7098" s="188">
        <f t="shared" si="7685"/>
        <v>60998.47</v>
      </c>
      <c r="T7098">
        <v>40039.26</v>
      </c>
      <c r="U7098" s="190">
        <f t="shared" si="7686"/>
        <v>1.5234664676619898</v>
      </c>
    </row>
    <row r="7099" spans="1:21" x14ac:dyDescent="0.2">
      <c r="A7099" s="178">
        <v>43031</v>
      </c>
      <c r="B7099" s="179">
        <v>0.70833333333333337</v>
      </c>
      <c r="C7099" t="s">
        <v>349</v>
      </c>
      <c r="D7099">
        <v>1.67</v>
      </c>
      <c r="E7099">
        <v>13.21</v>
      </c>
      <c r="F7099">
        <v>18.04</v>
      </c>
      <c r="G7099">
        <v>6.45</v>
      </c>
      <c r="H7099" s="184">
        <f t="shared" ref="H7099:L7099" si="7740">H7075</f>
        <v>0.66666666666666663</v>
      </c>
      <c r="I7099" s="185">
        <f t="shared" si="7740"/>
        <v>191</v>
      </c>
      <c r="J7099" s="185">
        <f t="shared" si="7740"/>
        <v>237</v>
      </c>
      <c r="K7099" s="185">
        <f t="shared" si="7740"/>
        <v>2842</v>
      </c>
      <c r="L7099" s="185">
        <f t="shared" si="7740"/>
        <v>1380</v>
      </c>
      <c r="M7099" s="147"/>
      <c r="N7099" s="143">
        <f t="shared" si="7684"/>
        <v>318.96999999999997</v>
      </c>
      <c r="O7099" s="143">
        <f t="shared" si="7680"/>
        <v>3130.77</v>
      </c>
      <c r="P7099" s="143">
        <f t="shared" si="7681"/>
        <v>51269.68</v>
      </c>
      <c r="Q7099" s="143">
        <f t="shared" si="7682"/>
        <v>8901</v>
      </c>
      <c r="R7099" s="188">
        <f t="shared" si="7685"/>
        <v>63620.42</v>
      </c>
      <c r="T7099">
        <v>41405.75</v>
      </c>
      <c r="U7099" s="190">
        <f t="shared" si="7686"/>
        <v>1.5365117163678956</v>
      </c>
    </row>
    <row r="7100" spans="1:21" x14ac:dyDescent="0.2">
      <c r="A7100" s="178">
        <v>43031</v>
      </c>
      <c r="B7100" s="179">
        <v>0.75</v>
      </c>
      <c r="C7100" t="s">
        <v>349</v>
      </c>
      <c r="D7100">
        <v>2</v>
      </c>
      <c r="E7100">
        <v>10.87</v>
      </c>
      <c r="F7100">
        <v>12</v>
      </c>
      <c r="G7100">
        <v>4.2699999999999996</v>
      </c>
      <c r="H7100" s="184">
        <f t="shared" ref="H7100:L7100" si="7741">H7076</f>
        <v>0.70833333333333337</v>
      </c>
      <c r="I7100" s="185">
        <f t="shared" si="7741"/>
        <v>218</v>
      </c>
      <c r="J7100" s="185">
        <f t="shared" si="7741"/>
        <v>258</v>
      </c>
      <c r="K7100" s="185">
        <f t="shared" si="7741"/>
        <v>2842</v>
      </c>
      <c r="L7100" s="185">
        <f t="shared" si="7741"/>
        <v>1380</v>
      </c>
      <c r="M7100" s="147"/>
      <c r="N7100" s="143">
        <f t="shared" si="7684"/>
        <v>436</v>
      </c>
      <c r="O7100" s="143">
        <f t="shared" si="7680"/>
        <v>2804.4599999999996</v>
      </c>
      <c r="P7100" s="143">
        <f t="shared" si="7681"/>
        <v>34104</v>
      </c>
      <c r="Q7100" s="143">
        <f t="shared" si="7682"/>
        <v>5892.5999999999995</v>
      </c>
      <c r="R7100" s="188">
        <f t="shared" si="7685"/>
        <v>43237.06</v>
      </c>
      <c r="T7100">
        <v>42501.96</v>
      </c>
      <c r="U7100" s="190">
        <f t="shared" si="7686"/>
        <v>1.0172956729524945</v>
      </c>
    </row>
    <row r="7101" spans="1:21" x14ac:dyDescent="0.2">
      <c r="A7101" s="178">
        <v>43031</v>
      </c>
      <c r="B7101" s="179">
        <v>0.79166666666666663</v>
      </c>
      <c r="C7101" t="s">
        <v>349</v>
      </c>
      <c r="D7101">
        <v>2.61</v>
      </c>
      <c r="E7101">
        <v>11.43</v>
      </c>
      <c r="F7101">
        <v>14.08</v>
      </c>
      <c r="G7101">
        <v>2.58</v>
      </c>
      <c r="H7101" s="184">
        <f t="shared" ref="H7101:L7101" si="7742">H7077</f>
        <v>0.75</v>
      </c>
      <c r="I7101" s="185">
        <f t="shared" si="7742"/>
        <v>240</v>
      </c>
      <c r="J7101" s="185">
        <f t="shared" si="7742"/>
        <v>365</v>
      </c>
      <c r="K7101" s="185">
        <f t="shared" si="7742"/>
        <v>2842</v>
      </c>
      <c r="L7101" s="185">
        <f t="shared" si="7742"/>
        <v>1380</v>
      </c>
      <c r="M7101" s="147"/>
      <c r="N7101" s="143">
        <f t="shared" si="7684"/>
        <v>626.4</v>
      </c>
      <c r="O7101" s="143">
        <f t="shared" si="7680"/>
        <v>4171.95</v>
      </c>
      <c r="P7101" s="143">
        <f t="shared" si="7681"/>
        <v>40015.360000000001</v>
      </c>
      <c r="Q7101" s="143">
        <f t="shared" si="7682"/>
        <v>3560.4</v>
      </c>
      <c r="R7101" s="188">
        <f t="shared" si="7685"/>
        <v>48374.11</v>
      </c>
      <c r="T7101">
        <v>42524.23</v>
      </c>
      <c r="U7101" s="190">
        <f t="shared" si="7686"/>
        <v>1.1375658066001431</v>
      </c>
    </row>
    <row r="7102" spans="1:21" x14ac:dyDescent="0.2">
      <c r="A7102" s="178">
        <v>43031</v>
      </c>
      <c r="B7102" s="179">
        <v>0.83333333333333337</v>
      </c>
      <c r="C7102" t="s">
        <v>349</v>
      </c>
      <c r="D7102">
        <v>3.03</v>
      </c>
      <c r="E7102">
        <v>7</v>
      </c>
      <c r="F7102">
        <v>12</v>
      </c>
      <c r="G7102">
        <v>1</v>
      </c>
      <c r="H7102" s="184">
        <f t="shared" ref="H7102:L7102" si="7743">H7078</f>
        <v>0.79166666666666663</v>
      </c>
      <c r="I7102" s="185">
        <f t="shared" si="7743"/>
        <v>320</v>
      </c>
      <c r="J7102" s="185">
        <f t="shared" si="7743"/>
        <v>214</v>
      </c>
      <c r="K7102" s="185">
        <f t="shared" si="7743"/>
        <v>2842</v>
      </c>
      <c r="L7102" s="185">
        <f t="shared" si="7743"/>
        <v>1426</v>
      </c>
      <c r="M7102" s="147"/>
      <c r="N7102" s="143">
        <f t="shared" si="7684"/>
        <v>969.59999999999991</v>
      </c>
      <c r="O7102" s="143">
        <f t="shared" si="7680"/>
        <v>1498</v>
      </c>
      <c r="P7102" s="143">
        <f t="shared" si="7681"/>
        <v>34104</v>
      </c>
      <c r="Q7102" s="143">
        <f t="shared" si="7682"/>
        <v>1426</v>
      </c>
      <c r="R7102" s="188">
        <f t="shared" si="7685"/>
        <v>37997.599999999999</v>
      </c>
      <c r="T7102">
        <v>41479.47</v>
      </c>
      <c r="U7102" s="190">
        <f t="shared" si="7686"/>
        <v>0.91605799206209715</v>
      </c>
    </row>
    <row r="7103" spans="1:21" x14ac:dyDescent="0.2">
      <c r="A7103" s="178">
        <v>43031</v>
      </c>
      <c r="B7103" s="179">
        <v>0.875</v>
      </c>
      <c r="C7103" t="s">
        <v>349</v>
      </c>
      <c r="D7103">
        <v>4.1500000000000004</v>
      </c>
      <c r="E7103">
        <v>3.43</v>
      </c>
      <c r="F7103">
        <v>8.43</v>
      </c>
      <c r="G7103">
        <v>1.42</v>
      </c>
      <c r="H7103" s="184">
        <f t="shared" ref="H7103:L7103" si="7744">H7079</f>
        <v>0.83333333333333337</v>
      </c>
      <c r="I7103" s="185">
        <f t="shared" si="7744"/>
        <v>322</v>
      </c>
      <c r="J7103" s="185">
        <f t="shared" si="7744"/>
        <v>178</v>
      </c>
      <c r="K7103" s="185">
        <f t="shared" si="7744"/>
        <v>2842</v>
      </c>
      <c r="L7103" s="185">
        <f t="shared" si="7744"/>
        <v>1426</v>
      </c>
      <c r="M7103" s="147"/>
      <c r="N7103" s="143">
        <f t="shared" si="7684"/>
        <v>1336.3000000000002</v>
      </c>
      <c r="O7103" s="143">
        <f t="shared" si="7680"/>
        <v>610.54000000000008</v>
      </c>
      <c r="P7103" s="143">
        <f t="shared" si="7681"/>
        <v>23958.059999999998</v>
      </c>
      <c r="Q7103" s="143">
        <f t="shared" si="7682"/>
        <v>2024.9199999999998</v>
      </c>
      <c r="R7103" s="188">
        <f t="shared" si="7685"/>
        <v>27929.819999999996</v>
      </c>
      <c r="T7103">
        <v>41603.370000000003</v>
      </c>
      <c r="U7103" s="190">
        <f t="shared" si="7686"/>
        <v>0.67133551921394818</v>
      </c>
    </row>
    <row r="7104" spans="1:21" x14ac:dyDescent="0.2">
      <c r="A7104" s="178">
        <v>43031</v>
      </c>
      <c r="B7104" s="179">
        <v>0.91666666666666663</v>
      </c>
      <c r="C7104" t="s">
        <v>349</v>
      </c>
      <c r="D7104">
        <v>7.25</v>
      </c>
      <c r="E7104">
        <v>8.5399999999999991</v>
      </c>
      <c r="F7104">
        <v>9</v>
      </c>
      <c r="G7104">
        <v>1.42</v>
      </c>
      <c r="H7104" s="184">
        <f t="shared" ref="H7104:L7104" si="7745">H7080</f>
        <v>0.875</v>
      </c>
      <c r="I7104" s="185">
        <f t="shared" si="7745"/>
        <v>337</v>
      </c>
      <c r="J7104" s="185">
        <f t="shared" si="7745"/>
        <v>173</v>
      </c>
      <c r="K7104" s="185">
        <f t="shared" si="7745"/>
        <v>2842</v>
      </c>
      <c r="L7104" s="185">
        <f t="shared" si="7745"/>
        <v>1426</v>
      </c>
      <c r="M7104" s="147"/>
      <c r="N7104" s="143">
        <f t="shared" si="7684"/>
        <v>2443.25</v>
      </c>
      <c r="O7104" s="143">
        <f t="shared" si="7680"/>
        <v>1477.4199999999998</v>
      </c>
      <c r="P7104" s="143">
        <f t="shared" si="7681"/>
        <v>25578</v>
      </c>
      <c r="Q7104" s="143">
        <f t="shared" si="7682"/>
        <v>2024.9199999999998</v>
      </c>
      <c r="R7104" s="188">
        <f t="shared" si="7685"/>
        <v>31523.589999999997</v>
      </c>
      <c r="T7104">
        <v>40432.589999999997</v>
      </c>
      <c r="U7104" s="190">
        <f t="shared" si="7686"/>
        <v>0.77965794424744983</v>
      </c>
    </row>
    <row r="7105" spans="1:21" x14ac:dyDescent="0.2">
      <c r="A7105" s="178">
        <v>43031</v>
      </c>
      <c r="B7105" s="179">
        <v>0.95833333333333337</v>
      </c>
      <c r="C7105" t="s">
        <v>349</v>
      </c>
      <c r="D7105">
        <v>25.67</v>
      </c>
      <c r="E7105">
        <v>30</v>
      </c>
      <c r="F7105">
        <v>19.170000000000002</v>
      </c>
      <c r="G7105">
        <v>0.97</v>
      </c>
      <c r="H7105" s="184">
        <f t="shared" ref="H7105:L7105" si="7746">H7081</f>
        <v>0.91666666666666663</v>
      </c>
      <c r="I7105" s="185">
        <f t="shared" si="7746"/>
        <v>394</v>
      </c>
      <c r="J7105" s="185">
        <f t="shared" si="7746"/>
        <v>194</v>
      </c>
      <c r="K7105" s="185">
        <f t="shared" si="7746"/>
        <v>2842</v>
      </c>
      <c r="L7105" s="185">
        <f t="shared" si="7746"/>
        <v>1426</v>
      </c>
      <c r="M7105" s="147"/>
      <c r="N7105" s="143">
        <f t="shared" si="7684"/>
        <v>10113.980000000001</v>
      </c>
      <c r="O7105" s="143">
        <f t="shared" si="7680"/>
        <v>5820</v>
      </c>
      <c r="P7105" s="143">
        <f t="shared" si="7681"/>
        <v>54481.140000000007</v>
      </c>
      <c r="Q7105" s="143">
        <f t="shared" si="7682"/>
        <v>1383.22</v>
      </c>
      <c r="R7105" s="188">
        <f t="shared" si="7685"/>
        <v>71798.340000000011</v>
      </c>
      <c r="T7105">
        <v>38186.519999999997</v>
      </c>
      <c r="U7105" s="190">
        <f t="shared" si="7686"/>
        <v>1.8802011809402903</v>
      </c>
    </row>
    <row r="7106" spans="1:21" x14ac:dyDescent="0.2">
      <c r="A7106" s="178">
        <v>43031</v>
      </c>
      <c r="B7106" s="180">
        <v>1</v>
      </c>
      <c r="C7106" t="s">
        <v>349</v>
      </c>
      <c r="D7106">
        <v>18.86</v>
      </c>
      <c r="E7106">
        <v>17.02</v>
      </c>
      <c r="F7106">
        <v>17.02</v>
      </c>
      <c r="G7106">
        <v>0.75</v>
      </c>
      <c r="H7106" s="184">
        <f t="shared" ref="H7106:L7106" si="7747">H7082</f>
        <v>0.95833333333333337</v>
      </c>
      <c r="I7106" s="185">
        <f t="shared" si="7747"/>
        <v>389</v>
      </c>
      <c r="J7106" s="185">
        <f t="shared" si="7747"/>
        <v>265</v>
      </c>
      <c r="K7106" s="185">
        <f t="shared" si="7747"/>
        <v>2985</v>
      </c>
      <c r="L7106" s="185">
        <f t="shared" si="7747"/>
        <v>1111</v>
      </c>
      <c r="M7106" s="147"/>
      <c r="N7106" s="143">
        <f t="shared" si="7684"/>
        <v>7336.54</v>
      </c>
      <c r="O7106" s="143">
        <f t="shared" si="7680"/>
        <v>4510.3</v>
      </c>
      <c r="P7106" s="143">
        <f t="shared" si="7681"/>
        <v>50804.7</v>
      </c>
      <c r="Q7106" s="143">
        <f t="shared" si="7682"/>
        <v>833.25</v>
      </c>
      <c r="R7106" s="188">
        <f t="shared" si="7685"/>
        <v>63484.789999999994</v>
      </c>
      <c r="T7106">
        <v>35112</v>
      </c>
      <c r="U7106" s="190">
        <f t="shared" si="7686"/>
        <v>1.8080653337890178</v>
      </c>
    </row>
    <row r="7107" spans="1:21" x14ac:dyDescent="0.2">
      <c r="A7107" s="178">
        <v>43032</v>
      </c>
      <c r="B7107" s="179">
        <v>4.1666666666666664E-2</v>
      </c>
      <c r="C7107" t="s">
        <v>349</v>
      </c>
      <c r="D7107">
        <v>15.72</v>
      </c>
      <c r="E7107">
        <v>11.86</v>
      </c>
      <c r="F7107">
        <v>22</v>
      </c>
      <c r="G7107">
        <v>0.5</v>
      </c>
      <c r="H7107" s="184">
        <f t="shared" ref="H7107:L7107" si="7748">H7083</f>
        <v>1</v>
      </c>
      <c r="I7107" s="185">
        <f t="shared" si="7748"/>
        <v>362</v>
      </c>
      <c r="J7107" s="185">
        <f t="shared" si="7748"/>
        <v>243</v>
      </c>
      <c r="K7107" s="185">
        <f t="shared" si="7748"/>
        <v>2985</v>
      </c>
      <c r="L7107" s="185">
        <f t="shared" si="7748"/>
        <v>1111</v>
      </c>
      <c r="M7107" s="147"/>
      <c r="N7107" s="143">
        <f t="shared" si="7684"/>
        <v>5690.64</v>
      </c>
      <c r="O7107" s="143">
        <f t="shared" si="7680"/>
        <v>2881.98</v>
      </c>
      <c r="P7107" s="143">
        <f t="shared" si="7681"/>
        <v>65670</v>
      </c>
      <c r="Q7107" s="143">
        <f t="shared" si="7682"/>
        <v>555.5</v>
      </c>
      <c r="R7107" s="188">
        <f t="shared" si="7685"/>
        <v>74798.12</v>
      </c>
      <c r="T7107">
        <v>31965</v>
      </c>
      <c r="U7107" s="190">
        <f t="shared" si="7686"/>
        <v>2.340000625684342</v>
      </c>
    </row>
    <row r="7108" spans="1:21" x14ac:dyDescent="0.2">
      <c r="A7108" s="178">
        <v>43032</v>
      </c>
      <c r="B7108" s="179">
        <v>8.3333333333333329E-2</v>
      </c>
      <c r="C7108" t="s">
        <v>349</v>
      </c>
      <c r="D7108">
        <v>10.37</v>
      </c>
      <c r="E7108">
        <v>2.11</v>
      </c>
      <c r="F7108">
        <v>18</v>
      </c>
      <c r="G7108">
        <v>0.5</v>
      </c>
      <c r="H7108" s="184">
        <f t="shared" ref="H7108:L7108" si="7749">H7084</f>
        <v>4.1666666666666664E-2</v>
      </c>
      <c r="I7108" s="185">
        <f t="shared" si="7749"/>
        <v>294</v>
      </c>
      <c r="J7108" s="185">
        <f t="shared" si="7749"/>
        <v>212</v>
      </c>
      <c r="K7108" s="185">
        <f t="shared" si="7749"/>
        <v>2985</v>
      </c>
      <c r="L7108" s="185">
        <f t="shared" si="7749"/>
        <v>1111</v>
      </c>
      <c r="M7108" s="147"/>
      <c r="N7108" s="143">
        <f t="shared" si="7684"/>
        <v>3048.7799999999997</v>
      </c>
      <c r="O7108" s="143">
        <f t="shared" ref="O7108:O7171" si="7750">E7108*J7108</f>
        <v>447.32</v>
      </c>
      <c r="P7108" s="143">
        <f t="shared" ref="P7108:P7171" si="7751">F7108*K7108</f>
        <v>53730</v>
      </c>
      <c r="Q7108" s="143">
        <f t="shared" ref="Q7108:Q7171" si="7752">G7108*L7108</f>
        <v>555.5</v>
      </c>
      <c r="R7108" s="188">
        <f t="shared" si="7685"/>
        <v>57781.599999999999</v>
      </c>
      <c r="T7108">
        <v>29830.92</v>
      </c>
      <c r="U7108" s="190">
        <f t="shared" si="7686"/>
        <v>1.9369700967988919</v>
      </c>
    </row>
    <row r="7109" spans="1:21" x14ac:dyDescent="0.2">
      <c r="A7109" s="178">
        <v>43032</v>
      </c>
      <c r="B7109" s="179">
        <v>0.125</v>
      </c>
      <c r="C7109" t="s">
        <v>349</v>
      </c>
      <c r="D7109">
        <v>12.76</v>
      </c>
      <c r="E7109">
        <v>2.11</v>
      </c>
      <c r="F7109">
        <v>22</v>
      </c>
      <c r="G7109">
        <v>2.99</v>
      </c>
      <c r="H7109" s="184">
        <f t="shared" ref="H7109:L7109" si="7753">H7085</f>
        <v>8.3333333333333329E-2</v>
      </c>
      <c r="I7109" s="185">
        <f t="shared" si="7753"/>
        <v>236</v>
      </c>
      <c r="J7109" s="185">
        <f t="shared" si="7753"/>
        <v>179</v>
      </c>
      <c r="K7109" s="185">
        <f t="shared" si="7753"/>
        <v>2985</v>
      </c>
      <c r="L7109" s="185">
        <f t="shared" si="7753"/>
        <v>1111</v>
      </c>
      <c r="M7109" s="147"/>
      <c r="N7109" s="143">
        <f t="shared" ref="N7109:N7172" si="7754">D7109*I7109</f>
        <v>3011.36</v>
      </c>
      <c r="O7109" s="143">
        <f t="shared" si="7750"/>
        <v>377.69</v>
      </c>
      <c r="P7109" s="143">
        <f t="shared" si="7751"/>
        <v>65670</v>
      </c>
      <c r="Q7109" s="143">
        <f t="shared" si="7752"/>
        <v>3321.8900000000003</v>
      </c>
      <c r="R7109" s="188">
        <f t="shared" ref="R7109:R7172" si="7755">SUM(N7109:Q7109)</f>
        <v>72380.94</v>
      </c>
      <c r="T7109">
        <v>28516.89</v>
      </c>
      <c r="U7109" s="190">
        <f t="shared" ref="U7109:U7172" si="7756">R7109/T7109</f>
        <v>2.5381779008861067</v>
      </c>
    </row>
    <row r="7110" spans="1:21" x14ac:dyDescent="0.2">
      <c r="A7110" s="178">
        <v>43032</v>
      </c>
      <c r="B7110" s="179">
        <v>0.16666666666666666</v>
      </c>
      <c r="C7110" t="s">
        <v>349</v>
      </c>
      <c r="D7110">
        <v>8.4600000000000009</v>
      </c>
      <c r="E7110">
        <v>1.58</v>
      </c>
      <c r="F7110">
        <v>22</v>
      </c>
      <c r="G7110">
        <v>2.99</v>
      </c>
      <c r="H7110" s="184">
        <f t="shared" ref="H7110:L7110" si="7757">H7086</f>
        <v>0.125</v>
      </c>
      <c r="I7110" s="185">
        <f t="shared" si="7757"/>
        <v>201</v>
      </c>
      <c r="J7110" s="185">
        <f t="shared" si="7757"/>
        <v>205</v>
      </c>
      <c r="K7110" s="185">
        <f t="shared" si="7757"/>
        <v>2985</v>
      </c>
      <c r="L7110" s="185">
        <f t="shared" si="7757"/>
        <v>1717</v>
      </c>
      <c r="M7110" s="147"/>
      <c r="N7110" s="143">
        <f t="shared" si="7754"/>
        <v>1700.4600000000003</v>
      </c>
      <c r="O7110" s="143">
        <f t="shared" si="7750"/>
        <v>323.90000000000003</v>
      </c>
      <c r="P7110" s="143">
        <f t="shared" si="7751"/>
        <v>65670</v>
      </c>
      <c r="Q7110" s="143">
        <f t="shared" si="7752"/>
        <v>5133.83</v>
      </c>
      <c r="R7110" s="188">
        <f t="shared" si="7755"/>
        <v>72828.19</v>
      </c>
      <c r="T7110">
        <v>27744.31</v>
      </c>
      <c r="U7110" s="190">
        <f t="shared" si="7756"/>
        <v>2.624977517912682</v>
      </c>
    </row>
    <row r="7111" spans="1:21" x14ac:dyDescent="0.2">
      <c r="A7111" s="178">
        <v>43032</v>
      </c>
      <c r="B7111" s="179">
        <v>0.20833333333333334</v>
      </c>
      <c r="C7111" t="s">
        <v>349</v>
      </c>
      <c r="D7111">
        <v>10</v>
      </c>
      <c r="E7111">
        <v>7</v>
      </c>
      <c r="F7111">
        <v>15.62</v>
      </c>
      <c r="G7111">
        <v>7</v>
      </c>
      <c r="H7111" s="184">
        <f t="shared" ref="H7111:L7111" si="7758">H7087</f>
        <v>0.16666666666666666</v>
      </c>
      <c r="I7111" s="185">
        <f t="shared" si="7758"/>
        <v>185</v>
      </c>
      <c r="J7111" s="185">
        <f t="shared" si="7758"/>
        <v>205</v>
      </c>
      <c r="K7111" s="185">
        <f t="shared" si="7758"/>
        <v>2985</v>
      </c>
      <c r="L7111" s="185">
        <f t="shared" si="7758"/>
        <v>1717</v>
      </c>
      <c r="M7111" s="147"/>
      <c r="N7111" s="143">
        <f t="shared" si="7754"/>
        <v>1850</v>
      </c>
      <c r="O7111" s="143">
        <f t="shared" si="7750"/>
        <v>1435</v>
      </c>
      <c r="P7111" s="143">
        <f t="shared" si="7751"/>
        <v>46625.7</v>
      </c>
      <c r="Q7111" s="143">
        <f t="shared" si="7752"/>
        <v>12019</v>
      </c>
      <c r="R7111" s="188">
        <f t="shared" si="7755"/>
        <v>61929.7</v>
      </c>
      <c r="T7111">
        <v>27436.86</v>
      </c>
      <c r="U7111" s="190">
        <f t="shared" si="7756"/>
        <v>2.2571715568035118</v>
      </c>
    </row>
    <row r="7112" spans="1:21" x14ac:dyDescent="0.2">
      <c r="A7112" s="178">
        <v>43032</v>
      </c>
      <c r="B7112" s="179">
        <v>0.25</v>
      </c>
      <c r="C7112" t="s">
        <v>349</v>
      </c>
      <c r="D7112">
        <v>30</v>
      </c>
      <c r="E7112">
        <v>25.81</v>
      </c>
      <c r="F7112">
        <v>22</v>
      </c>
      <c r="G7112">
        <v>5</v>
      </c>
      <c r="H7112" s="184">
        <f t="shared" ref="H7112:L7112" si="7759">H7088</f>
        <v>0.20833333333333334</v>
      </c>
      <c r="I7112" s="185">
        <f t="shared" si="7759"/>
        <v>207</v>
      </c>
      <c r="J7112" s="185">
        <f t="shared" si="7759"/>
        <v>283</v>
      </c>
      <c r="K7112" s="185">
        <f t="shared" si="7759"/>
        <v>2985</v>
      </c>
      <c r="L7112" s="185">
        <f t="shared" si="7759"/>
        <v>1717</v>
      </c>
      <c r="M7112" s="147"/>
      <c r="N7112" s="143">
        <f t="shared" si="7754"/>
        <v>6210</v>
      </c>
      <c r="O7112" s="143">
        <f t="shared" si="7750"/>
        <v>7304.23</v>
      </c>
      <c r="P7112" s="143">
        <f t="shared" si="7751"/>
        <v>65670</v>
      </c>
      <c r="Q7112" s="143">
        <f t="shared" si="7752"/>
        <v>8585</v>
      </c>
      <c r="R7112" s="188">
        <f t="shared" si="7755"/>
        <v>87769.23</v>
      </c>
      <c r="T7112">
        <v>27809.91</v>
      </c>
      <c r="U7112" s="190">
        <f t="shared" si="7756"/>
        <v>3.1560414974374242</v>
      </c>
    </row>
    <row r="7113" spans="1:21" x14ac:dyDescent="0.2">
      <c r="A7113" s="178">
        <v>43032</v>
      </c>
      <c r="B7113" s="179">
        <v>0.29166666666666669</v>
      </c>
      <c r="C7113" t="s">
        <v>349</v>
      </c>
      <c r="D7113">
        <v>5.76</v>
      </c>
      <c r="E7113">
        <v>62</v>
      </c>
      <c r="F7113">
        <v>21.25</v>
      </c>
      <c r="G7113">
        <v>7</v>
      </c>
      <c r="H7113" s="184">
        <f t="shared" ref="H7113:L7113" si="7760">H7089</f>
        <v>0.25</v>
      </c>
      <c r="I7113" s="185">
        <f t="shared" si="7760"/>
        <v>327</v>
      </c>
      <c r="J7113" s="185">
        <f t="shared" si="7760"/>
        <v>438</v>
      </c>
      <c r="K7113" s="185">
        <f t="shared" si="7760"/>
        <v>2985</v>
      </c>
      <c r="L7113" s="185">
        <f t="shared" si="7760"/>
        <v>1717</v>
      </c>
      <c r="M7113" s="147"/>
      <c r="N7113" s="143">
        <f t="shared" si="7754"/>
        <v>1883.52</v>
      </c>
      <c r="O7113" s="143">
        <f t="shared" si="7750"/>
        <v>27156</v>
      </c>
      <c r="P7113" s="143">
        <f t="shared" si="7751"/>
        <v>63431.25</v>
      </c>
      <c r="Q7113" s="143">
        <f t="shared" si="7752"/>
        <v>12019</v>
      </c>
      <c r="R7113" s="188">
        <f t="shared" si="7755"/>
        <v>104489.77</v>
      </c>
      <c r="T7113">
        <v>29544.69</v>
      </c>
      <c r="U7113" s="190">
        <f t="shared" si="7756"/>
        <v>3.5366683488640431</v>
      </c>
    </row>
    <row r="7114" spans="1:21" x14ac:dyDescent="0.2">
      <c r="A7114" s="178">
        <v>43032</v>
      </c>
      <c r="B7114" s="179">
        <v>0.33333333333333331</v>
      </c>
      <c r="C7114" t="s">
        <v>349</v>
      </c>
      <c r="D7114">
        <v>7.25</v>
      </c>
      <c r="E7114">
        <v>8.2899999999999991</v>
      </c>
      <c r="F7114">
        <v>16.940000000000001</v>
      </c>
      <c r="G7114">
        <v>8.2899999999999991</v>
      </c>
      <c r="H7114" s="184">
        <f t="shared" ref="H7114:L7114" si="7761">H7090</f>
        <v>0.29166666666666669</v>
      </c>
      <c r="I7114" s="185">
        <f t="shared" si="7761"/>
        <v>249</v>
      </c>
      <c r="J7114" s="185">
        <f t="shared" si="7761"/>
        <v>556</v>
      </c>
      <c r="K7114" s="185">
        <f t="shared" si="7761"/>
        <v>2872</v>
      </c>
      <c r="L7114" s="185">
        <f t="shared" si="7761"/>
        <v>2219</v>
      </c>
      <c r="M7114" s="147"/>
      <c r="N7114" s="143">
        <f t="shared" si="7754"/>
        <v>1805.25</v>
      </c>
      <c r="O7114" s="143">
        <f t="shared" si="7750"/>
        <v>4609.24</v>
      </c>
      <c r="P7114" s="143">
        <f t="shared" si="7751"/>
        <v>48651.68</v>
      </c>
      <c r="Q7114" s="143">
        <f t="shared" si="7752"/>
        <v>18395.509999999998</v>
      </c>
      <c r="R7114" s="188">
        <f t="shared" si="7755"/>
        <v>73461.679999999993</v>
      </c>
      <c r="T7114">
        <v>32712.02</v>
      </c>
      <c r="U7114" s="190">
        <f t="shared" si="7756"/>
        <v>2.2457090696325079</v>
      </c>
    </row>
    <row r="7115" spans="1:21" x14ac:dyDescent="0.2">
      <c r="A7115" s="178">
        <v>43032</v>
      </c>
      <c r="B7115" s="179">
        <v>0.375</v>
      </c>
      <c r="C7115" t="s">
        <v>349</v>
      </c>
      <c r="D7115">
        <v>3.5</v>
      </c>
      <c r="E7115">
        <v>12</v>
      </c>
      <c r="F7115">
        <v>12</v>
      </c>
      <c r="G7115">
        <v>7</v>
      </c>
      <c r="H7115" s="184">
        <f t="shared" ref="H7115:L7115" si="7762">H7091</f>
        <v>0.33333333333333331</v>
      </c>
      <c r="I7115" s="185">
        <f t="shared" si="7762"/>
        <v>256</v>
      </c>
      <c r="J7115" s="185">
        <f t="shared" si="7762"/>
        <v>306</v>
      </c>
      <c r="K7115" s="185">
        <f t="shared" si="7762"/>
        <v>2872</v>
      </c>
      <c r="L7115" s="185">
        <f t="shared" si="7762"/>
        <v>2219</v>
      </c>
      <c r="M7115" s="147"/>
      <c r="N7115" s="143">
        <f t="shared" si="7754"/>
        <v>896</v>
      </c>
      <c r="O7115" s="143">
        <f t="shared" si="7750"/>
        <v>3672</v>
      </c>
      <c r="P7115" s="143">
        <f t="shared" si="7751"/>
        <v>34464</v>
      </c>
      <c r="Q7115" s="143">
        <f t="shared" si="7752"/>
        <v>15533</v>
      </c>
      <c r="R7115" s="188">
        <f t="shared" si="7755"/>
        <v>54565</v>
      </c>
      <c r="T7115">
        <v>33987.57</v>
      </c>
      <c r="U7115" s="190">
        <f t="shared" si="7756"/>
        <v>1.6054398711058191</v>
      </c>
    </row>
    <row r="7116" spans="1:21" x14ac:dyDescent="0.2">
      <c r="A7116" s="178">
        <v>43032</v>
      </c>
      <c r="B7116" s="179">
        <v>0.41666666666666669</v>
      </c>
      <c r="C7116" t="s">
        <v>349</v>
      </c>
      <c r="D7116">
        <v>20.18</v>
      </c>
      <c r="E7116">
        <v>20.09</v>
      </c>
      <c r="F7116">
        <v>20</v>
      </c>
      <c r="G7116">
        <v>7</v>
      </c>
      <c r="H7116" s="184">
        <f t="shared" ref="H7116:L7116" si="7763">H7092</f>
        <v>0.375</v>
      </c>
      <c r="I7116" s="185">
        <f t="shared" si="7763"/>
        <v>156</v>
      </c>
      <c r="J7116" s="185">
        <f t="shared" si="7763"/>
        <v>343</v>
      </c>
      <c r="K7116" s="185">
        <f t="shared" si="7763"/>
        <v>2872</v>
      </c>
      <c r="L7116" s="185">
        <f t="shared" si="7763"/>
        <v>2219</v>
      </c>
      <c r="M7116" s="147"/>
      <c r="N7116" s="143">
        <f t="shared" si="7754"/>
        <v>3148.08</v>
      </c>
      <c r="O7116" s="143">
        <f t="shared" si="7750"/>
        <v>6890.87</v>
      </c>
      <c r="P7116" s="143">
        <f t="shared" si="7751"/>
        <v>57440</v>
      </c>
      <c r="Q7116" s="143">
        <f t="shared" si="7752"/>
        <v>15533</v>
      </c>
      <c r="R7116" s="188">
        <f t="shared" si="7755"/>
        <v>83011.95</v>
      </c>
      <c r="T7116">
        <v>33861.35</v>
      </c>
      <c r="U7116" s="190">
        <f t="shared" si="7756"/>
        <v>2.4515251163937646</v>
      </c>
    </row>
    <row r="7117" spans="1:21" x14ac:dyDescent="0.2">
      <c r="A7117" s="178">
        <v>43032</v>
      </c>
      <c r="B7117" s="179">
        <v>0.45833333333333331</v>
      </c>
      <c r="C7117" t="s">
        <v>349</v>
      </c>
      <c r="D7117">
        <v>5.93</v>
      </c>
      <c r="E7117">
        <v>8.4</v>
      </c>
      <c r="F7117">
        <v>8.36</v>
      </c>
      <c r="G7117">
        <v>6</v>
      </c>
      <c r="H7117" s="184">
        <f t="shared" ref="H7117:L7117" si="7764">H7093</f>
        <v>0.41666666666666669</v>
      </c>
      <c r="I7117" s="185">
        <f t="shared" si="7764"/>
        <v>196</v>
      </c>
      <c r="J7117" s="185">
        <f t="shared" si="7764"/>
        <v>315</v>
      </c>
      <c r="K7117" s="185">
        <f t="shared" si="7764"/>
        <v>2872</v>
      </c>
      <c r="L7117" s="185">
        <f t="shared" si="7764"/>
        <v>2219</v>
      </c>
      <c r="M7117" s="147"/>
      <c r="N7117" s="143">
        <f t="shared" si="7754"/>
        <v>1162.28</v>
      </c>
      <c r="O7117" s="143">
        <f t="shared" si="7750"/>
        <v>2646</v>
      </c>
      <c r="P7117" s="143">
        <f t="shared" si="7751"/>
        <v>24009.919999999998</v>
      </c>
      <c r="Q7117" s="143">
        <f t="shared" si="7752"/>
        <v>13314</v>
      </c>
      <c r="R7117" s="188">
        <f t="shared" si="7755"/>
        <v>41132.199999999997</v>
      </c>
      <c r="T7117">
        <v>34731.5</v>
      </c>
      <c r="U7117" s="190">
        <f t="shared" si="7756"/>
        <v>1.1842909174668528</v>
      </c>
    </row>
    <row r="7118" spans="1:21" x14ac:dyDescent="0.2">
      <c r="A7118" s="178">
        <v>43032</v>
      </c>
      <c r="B7118" s="179">
        <v>0.5</v>
      </c>
      <c r="C7118" t="s">
        <v>349</v>
      </c>
      <c r="D7118">
        <v>7.26</v>
      </c>
      <c r="E7118">
        <v>13.8</v>
      </c>
      <c r="F7118">
        <v>14</v>
      </c>
      <c r="G7118">
        <v>10</v>
      </c>
      <c r="H7118" s="184">
        <f t="shared" ref="H7118:L7118" si="7765">H7094</f>
        <v>0.45833333333333331</v>
      </c>
      <c r="I7118" s="185">
        <f t="shared" si="7765"/>
        <v>226</v>
      </c>
      <c r="J7118" s="185">
        <f t="shared" si="7765"/>
        <v>326</v>
      </c>
      <c r="K7118" s="185">
        <f t="shared" si="7765"/>
        <v>2842</v>
      </c>
      <c r="L7118" s="185">
        <f t="shared" si="7765"/>
        <v>1635</v>
      </c>
      <c r="M7118" s="147"/>
      <c r="N7118" s="143">
        <f t="shared" si="7754"/>
        <v>1640.76</v>
      </c>
      <c r="O7118" s="143">
        <f t="shared" si="7750"/>
        <v>4498.8</v>
      </c>
      <c r="P7118" s="143">
        <f t="shared" si="7751"/>
        <v>39788</v>
      </c>
      <c r="Q7118" s="143">
        <f t="shared" si="7752"/>
        <v>16350</v>
      </c>
      <c r="R7118" s="188">
        <f t="shared" si="7755"/>
        <v>62277.56</v>
      </c>
      <c r="T7118">
        <v>35610.94</v>
      </c>
      <c r="U7118" s="190">
        <f t="shared" si="7756"/>
        <v>1.748832240878786</v>
      </c>
    </row>
    <row r="7119" spans="1:21" x14ac:dyDescent="0.2">
      <c r="A7119" s="178">
        <v>43032</v>
      </c>
      <c r="B7119" s="179">
        <v>0.54166666666666663</v>
      </c>
      <c r="C7119" t="s">
        <v>349</v>
      </c>
      <c r="D7119">
        <v>3.67</v>
      </c>
      <c r="E7119">
        <v>12.87</v>
      </c>
      <c r="F7119">
        <v>13.27</v>
      </c>
      <c r="G7119">
        <v>10</v>
      </c>
      <c r="H7119" s="184">
        <f t="shared" ref="H7119:L7119" si="7766">H7095</f>
        <v>0.5</v>
      </c>
      <c r="I7119" s="185">
        <f t="shared" si="7766"/>
        <v>222</v>
      </c>
      <c r="J7119" s="185">
        <f t="shared" si="7766"/>
        <v>319</v>
      </c>
      <c r="K7119" s="185">
        <f t="shared" si="7766"/>
        <v>2842</v>
      </c>
      <c r="L7119" s="185">
        <f t="shared" si="7766"/>
        <v>1635</v>
      </c>
      <c r="M7119" s="147"/>
      <c r="N7119" s="143">
        <f t="shared" si="7754"/>
        <v>814.74</v>
      </c>
      <c r="O7119" s="143">
        <f t="shared" si="7750"/>
        <v>4105.53</v>
      </c>
      <c r="P7119" s="143">
        <f t="shared" si="7751"/>
        <v>37713.339999999997</v>
      </c>
      <c r="Q7119" s="143">
        <f t="shared" si="7752"/>
        <v>16350</v>
      </c>
      <c r="R7119" s="188">
        <f t="shared" si="7755"/>
        <v>58983.609999999993</v>
      </c>
      <c r="T7119">
        <v>36211.089999999997</v>
      </c>
      <c r="U7119" s="190">
        <f t="shared" si="7756"/>
        <v>1.6288824777160809</v>
      </c>
    </row>
    <row r="7120" spans="1:21" x14ac:dyDescent="0.2">
      <c r="A7120" s="178">
        <v>43032</v>
      </c>
      <c r="B7120" s="179">
        <v>0.58333333333333337</v>
      </c>
      <c r="C7120" t="s">
        <v>349</v>
      </c>
      <c r="D7120">
        <v>3.96</v>
      </c>
      <c r="E7120">
        <v>10.08</v>
      </c>
      <c r="F7120">
        <v>12</v>
      </c>
      <c r="G7120">
        <v>10</v>
      </c>
      <c r="H7120" s="184">
        <f t="shared" ref="H7120:L7120" si="7767">H7096</f>
        <v>0.54166666666666663</v>
      </c>
      <c r="I7120" s="185">
        <f t="shared" si="7767"/>
        <v>195</v>
      </c>
      <c r="J7120" s="185">
        <f t="shared" si="7767"/>
        <v>299</v>
      </c>
      <c r="K7120" s="185">
        <f t="shared" si="7767"/>
        <v>2842</v>
      </c>
      <c r="L7120" s="185">
        <f t="shared" si="7767"/>
        <v>1635</v>
      </c>
      <c r="M7120" s="147"/>
      <c r="N7120" s="143">
        <f t="shared" si="7754"/>
        <v>772.2</v>
      </c>
      <c r="O7120" s="143">
        <f t="shared" si="7750"/>
        <v>3013.92</v>
      </c>
      <c r="P7120" s="143">
        <f t="shared" si="7751"/>
        <v>34104</v>
      </c>
      <c r="Q7120" s="143">
        <f t="shared" si="7752"/>
        <v>16350</v>
      </c>
      <c r="R7120" s="188">
        <f t="shared" si="7755"/>
        <v>54240.12</v>
      </c>
      <c r="T7120">
        <v>36707.339999999997</v>
      </c>
      <c r="U7120" s="190">
        <f t="shared" si="7756"/>
        <v>1.4776368976885823</v>
      </c>
    </row>
    <row r="7121" spans="1:21" x14ac:dyDescent="0.2">
      <c r="A7121" s="178">
        <v>43032</v>
      </c>
      <c r="B7121" s="179">
        <v>0.625</v>
      </c>
      <c r="C7121" t="s">
        <v>349</v>
      </c>
      <c r="D7121">
        <v>2.61</v>
      </c>
      <c r="E7121">
        <v>8.6</v>
      </c>
      <c r="F7121">
        <v>12</v>
      </c>
      <c r="G7121">
        <v>4</v>
      </c>
      <c r="H7121" s="184">
        <f t="shared" ref="H7121:L7121" si="7768">H7097</f>
        <v>0.58333333333333337</v>
      </c>
      <c r="I7121" s="185">
        <f t="shared" si="7768"/>
        <v>205</v>
      </c>
      <c r="J7121" s="185">
        <f t="shared" si="7768"/>
        <v>237</v>
      </c>
      <c r="K7121" s="185">
        <f t="shared" si="7768"/>
        <v>2842</v>
      </c>
      <c r="L7121" s="185">
        <f t="shared" si="7768"/>
        <v>1635</v>
      </c>
      <c r="M7121" s="147"/>
      <c r="N7121" s="143">
        <f t="shared" si="7754"/>
        <v>535.04999999999995</v>
      </c>
      <c r="O7121" s="143">
        <f t="shared" si="7750"/>
        <v>2038.1999999999998</v>
      </c>
      <c r="P7121" s="143">
        <f t="shared" si="7751"/>
        <v>34104</v>
      </c>
      <c r="Q7121" s="143">
        <f t="shared" si="7752"/>
        <v>6540</v>
      </c>
      <c r="R7121" s="188">
        <f t="shared" si="7755"/>
        <v>43217.25</v>
      </c>
      <c r="T7121">
        <v>37250.129999999997</v>
      </c>
      <c r="U7121" s="190">
        <f t="shared" si="7756"/>
        <v>1.1601905818852176</v>
      </c>
    </row>
    <row r="7122" spans="1:21" x14ac:dyDescent="0.2">
      <c r="A7122" s="178">
        <v>43032</v>
      </c>
      <c r="B7122" s="179">
        <v>0.66666666666666663</v>
      </c>
      <c r="C7122" t="s">
        <v>349</v>
      </c>
      <c r="D7122">
        <v>2.41</v>
      </c>
      <c r="E7122">
        <v>4.97</v>
      </c>
      <c r="F7122">
        <v>10</v>
      </c>
      <c r="G7122">
        <v>4</v>
      </c>
      <c r="H7122" s="184">
        <f t="shared" ref="H7122:L7122" si="7769">H7098</f>
        <v>0.625</v>
      </c>
      <c r="I7122" s="185">
        <f t="shared" si="7769"/>
        <v>212</v>
      </c>
      <c r="J7122" s="185">
        <f t="shared" si="7769"/>
        <v>213</v>
      </c>
      <c r="K7122" s="185">
        <f t="shared" si="7769"/>
        <v>2842</v>
      </c>
      <c r="L7122" s="185">
        <f t="shared" si="7769"/>
        <v>1380</v>
      </c>
      <c r="M7122" s="147"/>
      <c r="N7122" s="143">
        <f t="shared" si="7754"/>
        <v>510.92</v>
      </c>
      <c r="O7122" s="143">
        <f t="shared" si="7750"/>
        <v>1058.6099999999999</v>
      </c>
      <c r="P7122" s="143">
        <f t="shared" si="7751"/>
        <v>28420</v>
      </c>
      <c r="Q7122" s="143">
        <f t="shared" si="7752"/>
        <v>5520</v>
      </c>
      <c r="R7122" s="188">
        <f t="shared" si="7755"/>
        <v>35509.53</v>
      </c>
      <c r="T7122">
        <v>37561.69</v>
      </c>
      <c r="U7122" s="190">
        <f t="shared" si="7756"/>
        <v>0.94536561054627721</v>
      </c>
    </row>
    <row r="7123" spans="1:21" x14ac:dyDescent="0.2">
      <c r="A7123" s="178">
        <v>43032</v>
      </c>
      <c r="B7123" s="179">
        <v>0.70833333333333337</v>
      </c>
      <c r="C7123" t="s">
        <v>349</v>
      </c>
      <c r="D7123">
        <v>2.61</v>
      </c>
      <c r="E7123">
        <v>4.25</v>
      </c>
      <c r="F7123">
        <v>10.28</v>
      </c>
      <c r="G7123">
        <v>4.25</v>
      </c>
      <c r="H7123" s="184">
        <f t="shared" ref="H7123:L7123" si="7770">H7099</f>
        <v>0.66666666666666663</v>
      </c>
      <c r="I7123" s="185">
        <f t="shared" si="7770"/>
        <v>191</v>
      </c>
      <c r="J7123" s="185">
        <f t="shared" si="7770"/>
        <v>237</v>
      </c>
      <c r="K7123" s="185">
        <f t="shared" si="7770"/>
        <v>2842</v>
      </c>
      <c r="L7123" s="185">
        <f t="shared" si="7770"/>
        <v>1380</v>
      </c>
      <c r="M7123" s="147"/>
      <c r="N7123" s="143">
        <f t="shared" si="7754"/>
        <v>498.51</v>
      </c>
      <c r="O7123" s="143">
        <f t="shared" si="7750"/>
        <v>1007.25</v>
      </c>
      <c r="P7123" s="143">
        <f t="shared" si="7751"/>
        <v>29215.759999999998</v>
      </c>
      <c r="Q7123" s="143">
        <f t="shared" si="7752"/>
        <v>5865</v>
      </c>
      <c r="R7123" s="188">
        <f t="shared" si="7755"/>
        <v>36586.519999999997</v>
      </c>
      <c r="T7123">
        <v>37902.28</v>
      </c>
      <c r="U7123" s="190">
        <f t="shared" si="7756"/>
        <v>0.96528546567647111</v>
      </c>
    </row>
    <row r="7124" spans="1:21" x14ac:dyDescent="0.2">
      <c r="A7124" s="178">
        <v>43032</v>
      </c>
      <c r="B7124" s="179">
        <v>0.75</v>
      </c>
      <c r="C7124" t="s">
        <v>349</v>
      </c>
      <c r="D7124">
        <v>2.61</v>
      </c>
      <c r="E7124">
        <v>7.64</v>
      </c>
      <c r="F7124">
        <v>12</v>
      </c>
      <c r="G7124">
        <v>4</v>
      </c>
      <c r="H7124" s="184">
        <f t="shared" ref="H7124:L7124" si="7771">H7100</f>
        <v>0.70833333333333337</v>
      </c>
      <c r="I7124" s="185">
        <f t="shared" si="7771"/>
        <v>218</v>
      </c>
      <c r="J7124" s="185">
        <f t="shared" si="7771"/>
        <v>258</v>
      </c>
      <c r="K7124" s="185">
        <f t="shared" si="7771"/>
        <v>2842</v>
      </c>
      <c r="L7124" s="185">
        <f t="shared" si="7771"/>
        <v>1380</v>
      </c>
      <c r="M7124" s="147"/>
      <c r="N7124" s="143">
        <f t="shared" si="7754"/>
        <v>568.98</v>
      </c>
      <c r="O7124" s="143">
        <f t="shared" si="7750"/>
        <v>1971.12</v>
      </c>
      <c r="P7124" s="143">
        <f t="shared" si="7751"/>
        <v>34104</v>
      </c>
      <c r="Q7124" s="143">
        <f t="shared" si="7752"/>
        <v>5520</v>
      </c>
      <c r="R7124" s="188">
        <f t="shared" si="7755"/>
        <v>42164.1</v>
      </c>
      <c r="T7124">
        <v>38165.879999999997</v>
      </c>
      <c r="U7124" s="190">
        <f t="shared" si="7756"/>
        <v>1.1047590151203117</v>
      </c>
    </row>
    <row r="7125" spans="1:21" x14ac:dyDescent="0.2">
      <c r="A7125" s="178">
        <v>43032</v>
      </c>
      <c r="B7125" s="179">
        <v>0.79166666666666663</v>
      </c>
      <c r="C7125" t="s">
        <v>349</v>
      </c>
      <c r="D7125">
        <v>3.5</v>
      </c>
      <c r="E7125">
        <v>19.84</v>
      </c>
      <c r="F7125">
        <v>20.309999999999999</v>
      </c>
      <c r="G7125">
        <v>4</v>
      </c>
      <c r="H7125" s="184">
        <f t="shared" ref="H7125:L7125" si="7772">H7101</f>
        <v>0.75</v>
      </c>
      <c r="I7125" s="185">
        <f t="shared" si="7772"/>
        <v>240</v>
      </c>
      <c r="J7125" s="185">
        <f t="shared" si="7772"/>
        <v>365</v>
      </c>
      <c r="K7125" s="185">
        <f t="shared" si="7772"/>
        <v>2842</v>
      </c>
      <c r="L7125" s="185">
        <f t="shared" si="7772"/>
        <v>1380</v>
      </c>
      <c r="M7125" s="147"/>
      <c r="N7125" s="143">
        <f t="shared" si="7754"/>
        <v>840</v>
      </c>
      <c r="O7125" s="143">
        <f t="shared" si="7750"/>
        <v>7241.6</v>
      </c>
      <c r="P7125" s="143">
        <f t="shared" si="7751"/>
        <v>57721.02</v>
      </c>
      <c r="Q7125" s="143">
        <f t="shared" si="7752"/>
        <v>5520</v>
      </c>
      <c r="R7125" s="188">
        <f t="shared" si="7755"/>
        <v>71322.62</v>
      </c>
      <c r="T7125">
        <v>37847.699999999997</v>
      </c>
      <c r="U7125" s="190">
        <f t="shared" si="7756"/>
        <v>1.8844637851177219</v>
      </c>
    </row>
    <row r="7126" spans="1:21" x14ac:dyDescent="0.2">
      <c r="A7126" s="178">
        <v>43032</v>
      </c>
      <c r="B7126" s="179">
        <v>0.83333333333333337</v>
      </c>
      <c r="C7126" t="s">
        <v>349</v>
      </c>
      <c r="D7126">
        <v>8.11</v>
      </c>
      <c r="E7126">
        <v>9.6</v>
      </c>
      <c r="F7126">
        <v>15</v>
      </c>
      <c r="G7126">
        <v>3</v>
      </c>
      <c r="H7126" s="184">
        <f t="shared" ref="H7126:L7126" si="7773">H7102</f>
        <v>0.79166666666666663</v>
      </c>
      <c r="I7126" s="185">
        <f t="shared" si="7773"/>
        <v>320</v>
      </c>
      <c r="J7126" s="185">
        <f t="shared" si="7773"/>
        <v>214</v>
      </c>
      <c r="K7126" s="185">
        <f t="shared" si="7773"/>
        <v>2842</v>
      </c>
      <c r="L7126" s="185">
        <f t="shared" si="7773"/>
        <v>1426</v>
      </c>
      <c r="M7126" s="147"/>
      <c r="N7126" s="143">
        <f t="shared" si="7754"/>
        <v>2595.1999999999998</v>
      </c>
      <c r="O7126" s="143">
        <f t="shared" si="7750"/>
        <v>2054.4</v>
      </c>
      <c r="P7126" s="143">
        <f t="shared" si="7751"/>
        <v>42630</v>
      </c>
      <c r="Q7126" s="143">
        <f t="shared" si="7752"/>
        <v>4278</v>
      </c>
      <c r="R7126" s="188">
        <f t="shared" si="7755"/>
        <v>51557.599999999999</v>
      </c>
      <c r="T7126">
        <v>37285.25</v>
      </c>
      <c r="U7126" s="190">
        <f t="shared" si="7756"/>
        <v>1.3827880998518181</v>
      </c>
    </row>
    <row r="7127" spans="1:21" x14ac:dyDescent="0.2">
      <c r="A7127" s="178">
        <v>43032</v>
      </c>
      <c r="B7127" s="179">
        <v>0.875</v>
      </c>
      <c r="C7127" t="s">
        <v>349</v>
      </c>
      <c r="D7127">
        <v>10.53</v>
      </c>
      <c r="E7127">
        <v>7.08</v>
      </c>
      <c r="F7127">
        <v>13</v>
      </c>
      <c r="G7127">
        <v>1</v>
      </c>
      <c r="H7127" s="184">
        <f t="shared" ref="H7127:L7127" si="7774">H7103</f>
        <v>0.83333333333333337</v>
      </c>
      <c r="I7127" s="185">
        <f t="shared" si="7774"/>
        <v>322</v>
      </c>
      <c r="J7127" s="185">
        <f t="shared" si="7774"/>
        <v>178</v>
      </c>
      <c r="K7127" s="185">
        <f t="shared" si="7774"/>
        <v>2842</v>
      </c>
      <c r="L7127" s="185">
        <f t="shared" si="7774"/>
        <v>1426</v>
      </c>
      <c r="M7127" s="147"/>
      <c r="N7127" s="143">
        <f t="shared" si="7754"/>
        <v>3390.66</v>
      </c>
      <c r="O7127" s="143">
        <f t="shared" si="7750"/>
        <v>1260.24</v>
      </c>
      <c r="P7127" s="143">
        <f t="shared" si="7751"/>
        <v>36946</v>
      </c>
      <c r="Q7127" s="143">
        <f t="shared" si="7752"/>
        <v>1426</v>
      </c>
      <c r="R7127" s="188">
        <f t="shared" si="7755"/>
        <v>43022.9</v>
      </c>
      <c r="T7127">
        <v>38110.43</v>
      </c>
      <c r="U7127" s="190">
        <f t="shared" si="7756"/>
        <v>1.1289009334190141</v>
      </c>
    </row>
    <row r="7128" spans="1:21" x14ac:dyDescent="0.2">
      <c r="A7128" s="178">
        <v>43032</v>
      </c>
      <c r="B7128" s="179">
        <v>0.91666666666666663</v>
      </c>
      <c r="C7128" t="s">
        <v>349</v>
      </c>
      <c r="D7128">
        <v>7.25</v>
      </c>
      <c r="E7128">
        <v>11.35</v>
      </c>
      <c r="F7128">
        <v>12</v>
      </c>
      <c r="G7128">
        <v>1</v>
      </c>
      <c r="H7128" s="184">
        <f t="shared" ref="H7128:L7128" si="7775">H7104</f>
        <v>0.875</v>
      </c>
      <c r="I7128" s="185">
        <f t="shared" si="7775"/>
        <v>337</v>
      </c>
      <c r="J7128" s="185">
        <f t="shared" si="7775"/>
        <v>173</v>
      </c>
      <c r="K7128" s="185">
        <f t="shared" si="7775"/>
        <v>2842</v>
      </c>
      <c r="L7128" s="185">
        <f t="shared" si="7775"/>
        <v>1426</v>
      </c>
      <c r="M7128" s="147"/>
      <c r="N7128" s="143">
        <f t="shared" si="7754"/>
        <v>2443.25</v>
      </c>
      <c r="O7128" s="143">
        <f t="shared" si="7750"/>
        <v>1963.55</v>
      </c>
      <c r="P7128" s="143">
        <f t="shared" si="7751"/>
        <v>34104</v>
      </c>
      <c r="Q7128" s="143">
        <f t="shared" si="7752"/>
        <v>1426</v>
      </c>
      <c r="R7128" s="188">
        <f t="shared" si="7755"/>
        <v>39936.800000000003</v>
      </c>
      <c r="T7128">
        <v>37364.089999999997</v>
      </c>
      <c r="U7128" s="190">
        <f t="shared" si="7756"/>
        <v>1.068855149422882</v>
      </c>
    </row>
    <row r="7129" spans="1:21" x14ac:dyDescent="0.2">
      <c r="A7129" s="178">
        <v>43032</v>
      </c>
      <c r="B7129" s="179">
        <v>0.95833333333333337</v>
      </c>
      <c r="C7129" t="s">
        <v>349</v>
      </c>
      <c r="D7129">
        <v>22.91</v>
      </c>
      <c r="E7129">
        <v>32</v>
      </c>
      <c r="F7129">
        <v>23.95</v>
      </c>
      <c r="G7129">
        <v>0.75</v>
      </c>
      <c r="H7129" s="184">
        <f t="shared" ref="H7129:L7129" si="7776">H7105</f>
        <v>0.91666666666666663</v>
      </c>
      <c r="I7129" s="185">
        <f t="shared" si="7776"/>
        <v>394</v>
      </c>
      <c r="J7129" s="185">
        <f t="shared" si="7776"/>
        <v>194</v>
      </c>
      <c r="K7129" s="185">
        <f t="shared" si="7776"/>
        <v>2842</v>
      </c>
      <c r="L7129" s="185">
        <f t="shared" si="7776"/>
        <v>1426</v>
      </c>
      <c r="M7129" s="147"/>
      <c r="N7129" s="143">
        <f t="shared" si="7754"/>
        <v>9026.5400000000009</v>
      </c>
      <c r="O7129" s="143">
        <f t="shared" si="7750"/>
        <v>6208</v>
      </c>
      <c r="P7129" s="143">
        <f t="shared" si="7751"/>
        <v>68065.899999999994</v>
      </c>
      <c r="Q7129" s="143">
        <f t="shared" si="7752"/>
        <v>1069.5</v>
      </c>
      <c r="R7129" s="188">
        <f t="shared" si="7755"/>
        <v>84369.94</v>
      </c>
      <c r="T7129">
        <v>35601.31</v>
      </c>
      <c r="U7129" s="190">
        <f t="shared" si="7756"/>
        <v>2.3698549294955722</v>
      </c>
    </row>
    <row r="7130" spans="1:21" x14ac:dyDescent="0.2">
      <c r="A7130" s="178">
        <v>43032</v>
      </c>
      <c r="B7130" s="180">
        <v>1</v>
      </c>
      <c r="C7130" t="s">
        <v>349</v>
      </c>
      <c r="D7130">
        <v>16.86</v>
      </c>
      <c r="E7130">
        <v>17.559999999999999</v>
      </c>
      <c r="F7130">
        <v>17.760000000000002</v>
      </c>
      <c r="G7130">
        <v>0.75</v>
      </c>
      <c r="H7130" s="184">
        <f t="shared" ref="H7130:L7130" si="7777">H7106</f>
        <v>0.95833333333333337</v>
      </c>
      <c r="I7130" s="185">
        <f t="shared" si="7777"/>
        <v>389</v>
      </c>
      <c r="J7130" s="185">
        <f t="shared" si="7777"/>
        <v>265</v>
      </c>
      <c r="K7130" s="185">
        <f t="shared" si="7777"/>
        <v>2985</v>
      </c>
      <c r="L7130" s="185">
        <f t="shared" si="7777"/>
        <v>1111</v>
      </c>
      <c r="M7130" s="147"/>
      <c r="N7130" s="143">
        <f t="shared" si="7754"/>
        <v>6558.54</v>
      </c>
      <c r="O7130" s="143">
        <f t="shared" si="7750"/>
        <v>4653.3999999999996</v>
      </c>
      <c r="P7130" s="143">
        <f t="shared" si="7751"/>
        <v>53013.600000000006</v>
      </c>
      <c r="Q7130" s="143">
        <f t="shared" si="7752"/>
        <v>833.25</v>
      </c>
      <c r="R7130" s="188">
        <f t="shared" si="7755"/>
        <v>65058.790000000008</v>
      </c>
      <c r="T7130">
        <v>33021.24</v>
      </c>
      <c r="U7130" s="190">
        <f t="shared" si="7756"/>
        <v>1.9702103858001703</v>
      </c>
    </row>
    <row r="7131" spans="1:21" x14ac:dyDescent="0.2">
      <c r="A7131" s="178">
        <v>43033</v>
      </c>
      <c r="B7131" s="179">
        <v>4.1666666666666664E-2</v>
      </c>
      <c r="C7131" t="s">
        <v>349</v>
      </c>
      <c r="D7131">
        <v>12.13</v>
      </c>
      <c r="E7131">
        <v>11.8</v>
      </c>
      <c r="F7131">
        <v>12</v>
      </c>
      <c r="G7131">
        <v>0.71</v>
      </c>
      <c r="H7131" s="184">
        <f t="shared" ref="H7131:L7131" si="7778">H7107</f>
        <v>1</v>
      </c>
      <c r="I7131" s="185">
        <f t="shared" si="7778"/>
        <v>362</v>
      </c>
      <c r="J7131" s="185">
        <f t="shared" si="7778"/>
        <v>243</v>
      </c>
      <c r="K7131" s="185">
        <f t="shared" si="7778"/>
        <v>2985</v>
      </c>
      <c r="L7131" s="185">
        <f t="shared" si="7778"/>
        <v>1111</v>
      </c>
      <c r="M7131" s="147"/>
      <c r="N7131" s="143">
        <f t="shared" si="7754"/>
        <v>4391.0600000000004</v>
      </c>
      <c r="O7131" s="143">
        <f t="shared" si="7750"/>
        <v>2867.4</v>
      </c>
      <c r="P7131" s="143">
        <f t="shared" si="7751"/>
        <v>35820</v>
      </c>
      <c r="Q7131" s="143">
        <f t="shared" si="7752"/>
        <v>788.81</v>
      </c>
      <c r="R7131" s="188">
        <f t="shared" si="7755"/>
        <v>43867.27</v>
      </c>
      <c r="T7131">
        <v>30330.14</v>
      </c>
      <c r="U7131" s="190">
        <f t="shared" si="7756"/>
        <v>1.4463259978358161</v>
      </c>
    </row>
    <row r="7132" spans="1:21" x14ac:dyDescent="0.2">
      <c r="A7132" s="178">
        <v>43033</v>
      </c>
      <c r="B7132" s="179">
        <v>8.3333333333333329E-2</v>
      </c>
      <c r="C7132" t="s">
        <v>349</v>
      </c>
      <c r="D7132">
        <v>5.99</v>
      </c>
      <c r="E7132">
        <v>2.65</v>
      </c>
      <c r="F7132">
        <v>8</v>
      </c>
      <c r="G7132">
        <v>0.5</v>
      </c>
      <c r="H7132" s="184">
        <f t="shared" ref="H7132:L7132" si="7779">H7108</f>
        <v>4.1666666666666664E-2</v>
      </c>
      <c r="I7132" s="185">
        <f t="shared" si="7779"/>
        <v>294</v>
      </c>
      <c r="J7132" s="185">
        <f t="shared" si="7779"/>
        <v>212</v>
      </c>
      <c r="K7132" s="185">
        <f t="shared" si="7779"/>
        <v>2985</v>
      </c>
      <c r="L7132" s="185">
        <f t="shared" si="7779"/>
        <v>1111</v>
      </c>
      <c r="M7132" s="147"/>
      <c r="N7132" s="143">
        <f t="shared" si="7754"/>
        <v>1761.0600000000002</v>
      </c>
      <c r="O7132" s="143">
        <f t="shared" si="7750"/>
        <v>561.79999999999995</v>
      </c>
      <c r="P7132" s="143">
        <f t="shared" si="7751"/>
        <v>23880</v>
      </c>
      <c r="Q7132" s="143">
        <f t="shared" si="7752"/>
        <v>555.5</v>
      </c>
      <c r="R7132" s="188">
        <f t="shared" si="7755"/>
        <v>26758.36</v>
      </c>
      <c r="T7132">
        <v>28479.91</v>
      </c>
      <c r="U7132" s="190">
        <f t="shared" si="7756"/>
        <v>0.93955212639365782</v>
      </c>
    </row>
    <row r="7133" spans="1:21" x14ac:dyDescent="0.2">
      <c r="A7133" s="178">
        <v>43033</v>
      </c>
      <c r="B7133" s="179">
        <v>0.125</v>
      </c>
      <c r="C7133" t="s">
        <v>349</v>
      </c>
      <c r="D7133">
        <v>4.3</v>
      </c>
      <c r="E7133">
        <v>2.61</v>
      </c>
      <c r="F7133">
        <v>10.89</v>
      </c>
      <c r="G7133">
        <v>1.75</v>
      </c>
      <c r="H7133" s="184">
        <f t="shared" ref="H7133:L7133" si="7780">H7109</f>
        <v>8.3333333333333329E-2</v>
      </c>
      <c r="I7133" s="185">
        <f t="shared" si="7780"/>
        <v>236</v>
      </c>
      <c r="J7133" s="185">
        <f t="shared" si="7780"/>
        <v>179</v>
      </c>
      <c r="K7133" s="185">
        <f t="shared" si="7780"/>
        <v>2985</v>
      </c>
      <c r="L7133" s="185">
        <f t="shared" si="7780"/>
        <v>1111</v>
      </c>
      <c r="M7133" s="147"/>
      <c r="N7133" s="143">
        <f t="shared" si="7754"/>
        <v>1014.8</v>
      </c>
      <c r="O7133" s="143">
        <f t="shared" si="7750"/>
        <v>467.19</v>
      </c>
      <c r="P7133" s="143">
        <f t="shared" si="7751"/>
        <v>32506.65</v>
      </c>
      <c r="Q7133" s="143">
        <f t="shared" si="7752"/>
        <v>1944.25</v>
      </c>
      <c r="R7133" s="188">
        <f t="shared" si="7755"/>
        <v>35932.89</v>
      </c>
      <c r="T7133">
        <v>27533.89</v>
      </c>
      <c r="U7133" s="190">
        <f t="shared" si="7756"/>
        <v>1.3050422588308446</v>
      </c>
    </row>
    <row r="7134" spans="1:21" x14ac:dyDescent="0.2">
      <c r="A7134" s="178">
        <v>43033</v>
      </c>
      <c r="B7134" s="179">
        <v>0.16666666666666666</v>
      </c>
      <c r="C7134" t="s">
        <v>349</v>
      </c>
      <c r="D7134">
        <v>3.5</v>
      </c>
      <c r="E7134">
        <v>1.03</v>
      </c>
      <c r="F7134">
        <v>12</v>
      </c>
      <c r="G7134">
        <v>1.75</v>
      </c>
      <c r="H7134" s="184">
        <f t="shared" ref="H7134:L7134" si="7781">H7110</f>
        <v>0.125</v>
      </c>
      <c r="I7134" s="185">
        <f t="shared" si="7781"/>
        <v>201</v>
      </c>
      <c r="J7134" s="185">
        <f t="shared" si="7781"/>
        <v>205</v>
      </c>
      <c r="K7134" s="185">
        <f t="shared" si="7781"/>
        <v>2985</v>
      </c>
      <c r="L7134" s="185">
        <f t="shared" si="7781"/>
        <v>1717</v>
      </c>
      <c r="M7134" s="147"/>
      <c r="N7134" s="143">
        <f t="shared" si="7754"/>
        <v>703.5</v>
      </c>
      <c r="O7134" s="143">
        <f t="shared" si="7750"/>
        <v>211.15</v>
      </c>
      <c r="P7134" s="143">
        <f t="shared" si="7751"/>
        <v>35820</v>
      </c>
      <c r="Q7134" s="143">
        <f t="shared" si="7752"/>
        <v>3004.75</v>
      </c>
      <c r="R7134" s="188">
        <f t="shared" si="7755"/>
        <v>39739.4</v>
      </c>
      <c r="T7134">
        <v>27023.34</v>
      </c>
      <c r="U7134" s="190">
        <f t="shared" si="7756"/>
        <v>1.4705584135787804</v>
      </c>
    </row>
    <row r="7135" spans="1:21" x14ac:dyDescent="0.2">
      <c r="A7135" s="178">
        <v>43033</v>
      </c>
      <c r="B7135" s="179">
        <v>0.20833333333333334</v>
      </c>
      <c r="C7135" t="s">
        <v>349</v>
      </c>
      <c r="D7135">
        <v>7</v>
      </c>
      <c r="E7135">
        <v>7</v>
      </c>
      <c r="F7135">
        <v>8.64</v>
      </c>
      <c r="G7135">
        <v>2.99</v>
      </c>
      <c r="H7135" s="184">
        <f t="shared" ref="H7135:L7135" si="7782">H7111</f>
        <v>0.16666666666666666</v>
      </c>
      <c r="I7135" s="185">
        <f t="shared" si="7782"/>
        <v>185</v>
      </c>
      <c r="J7135" s="185">
        <f t="shared" si="7782"/>
        <v>205</v>
      </c>
      <c r="K7135" s="185">
        <f t="shared" si="7782"/>
        <v>2985</v>
      </c>
      <c r="L7135" s="185">
        <f t="shared" si="7782"/>
        <v>1717</v>
      </c>
      <c r="M7135" s="147"/>
      <c r="N7135" s="143">
        <f t="shared" si="7754"/>
        <v>1295</v>
      </c>
      <c r="O7135" s="143">
        <f t="shared" si="7750"/>
        <v>1435</v>
      </c>
      <c r="P7135" s="143">
        <f t="shared" si="7751"/>
        <v>25790.400000000001</v>
      </c>
      <c r="Q7135" s="143">
        <f t="shared" si="7752"/>
        <v>5133.83</v>
      </c>
      <c r="R7135" s="188">
        <f t="shared" si="7755"/>
        <v>33654.230000000003</v>
      </c>
      <c r="T7135">
        <v>26934.03</v>
      </c>
      <c r="U7135" s="190">
        <f t="shared" si="7756"/>
        <v>1.2495059224334422</v>
      </c>
    </row>
    <row r="7136" spans="1:21" x14ac:dyDescent="0.2">
      <c r="A7136" s="178">
        <v>43033</v>
      </c>
      <c r="B7136" s="179">
        <v>0.25</v>
      </c>
      <c r="C7136" t="s">
        <v>349</v>
      </c>
      <c r="D7136">
        <v>21.86</v>
      </c>
      <c r="E7136">
        <v>14.29</v>
      </c>
      <c r="F7136">
        <v>14</v>
      </c>
      <c r="G7136">
        <v>1.44</v>
      </c>
      <c r="H7136" s="184">
        <f t="shared" ref="H7136:L7136" si="7783">H7112</f>
        <v>0.20833333333333334</v>
      </c>
      <c r="I7136" s="185">
        <f t="shared" si="7783"/>
        <v>207</v>
      </c>
      <c r="J7136" s="185">
        <f t="shared" si="7783"/>
        <v>283</v>
      </c>
      <c r="K7136" s="185">
        <f t="shared" si="7783"/>
        <v>2985</v>
      </c>
      <c r="L7136" s="185">
        <f t="shared" si="7783"/>
        <v>1717</v>
      </c>
      <c r="M7136" s="147"/>
      <c r="N7136" s="143">
        <f t="shared" si="7754"/>
        <v>4525.0199999999995</v>
      </c>
      <c r="O7136" s="143">
        <f t="shared" si="7750"/>
        <v>4044.0699999999997</v>
      </c>
      <c r="P7136" s="143">
        <f t="shared" si="7751"/>
        <v>41790</v>
      </c>
      <c r="Q7136" s="143">
        <f t="shared" si="7752"/>
        <v>2472.48</v>
      </c>
      <c r="R7136" s="188">
        <f t="shared" si="7755"/>
        <v>52831.57</v>
      </c>
      <c r="T7136">
        <v>27470.73</v>
      </c>
      <c r="U7136" s="190">
        <f t="shared" si="7756"/>
        <v>1.9231949788010729</v>
      </c>
    </row>
    <row r="7137" spans="1:21" x14ac:dyDescent="0.2">
      <c r="A7137" s="178">
        <v>43033</v>
      </c>
      <c r="B7137" s="179">
        <v>0.29166666666666669</v>
      </c>
      <c r="C7137" t="s">
        <v>349</v>
      </c>
      <c r="D7137">
        <v>4</v>
      </c>
      <c r="E7137">
        <v>35</v>
      </c>
      <c r="F7137">
        <v>16</v>
      </c>
      <c r="G7137">
        <v>3.31</v>
      </c>
      <c r="H7137" s="184">
        <f t="shared" ref="H7137:L7137" si="7784">H7113</f>
        <v>0.25</v>
      </c>
      <c r="I7137" s="185">
        <f t="shared" si="7784"/>
        <v>327</v>
      </c>
      <c r="J7137" s="185">
        <f t="shared" si="7784"/>
        <v>438</v>
      </c>
      <c r="K7137" s="185">
        <f t="shared" si="7784"/>
        <v>2985</v>
      </c>
      <c r="L7137" s="185">
        <f t="shared" si="7784"/>
        <v>1717</v>
      </c>
      <c r="M7137" s="147"/>
      <c r="N7137" s="143">
        <f t="shared" si="7754"/>
        <v>1308</v>
      </c>
      <c r="O7137" s="143">
        <f t="shared" si="7750"/>
        <v>15330</v>
      </c>
      <c r="P7137" s="143">
        <f t="shared" si="7751"/>
        <v>47760</v>
      </c>
      <c r="Q7137" s="143">
        <f t="shared" si="7752"/>
        <v>5683.27</v>
      </c>
      <c r="R7137" s="188">
        <f t="shared" si="7755"/>
        <v>70081.27</v>
      </c>
      <c r="T7137">
        <v>29486.83</v>
      </c>
      <c r="U7137" s="190">
        <f t="shared" si="7756"/>
        <v>2.3766973255517803</v>
      </c>
    </row>
    <row r="7138" spans="1:21" x14ac:dyDescent="0.2">
      <c r="A7138" s="178">
        <v>43033</v>
      </c>
      <c r="B7138" s="179">
        <v>0.33333333333333331</v>
      </c>
      <c r="C7138" t="s">
        <v>349</v>
      </c>
      <c r="D7138">
        <v>5.79</v>
      </c>
      <c r="E7138">
        <v>10</v>
      </c>
      <c r="F7138">
        <v>13.09</v>
      </c>
      <c r="G7138">
        <v>10</v>
      </c>
      <c r="H7138" s="184">
        <f t="shared" ref="H7138:L7138" si="7785">H7114</f>
        <v>0.29166666666666669</v>
      </c>
      <c r="I7138" s="185">
        <f t="shared" si="7785"/>
        <v>249</v>
      </c>
      <c r="J7138" s="185">
        <f t="shared" si="7785"/>
        <v>556</v>
      </c>
      <c r="K7138" s="185">
        <f t="shared" si="7785"/>
        <v>2872</v>
      </c>
      <c r="L7138" s="185">
        <f t="shared" si="7785"/>
        <v>2219</v>
      </c>
      <c r="M7138" s="147"/>
      <c r="N7138" s="143">
        <f t="shared" si="7754"/>
        <v>1441.71</v>
      </c>
      <c r="O7138" s="143">
        <f t="shared" si="7750"/>
        <v>5560</v>
      </c>
      <c r="P7138" s="143">
        <f t="shared" si="7751"/>
        <v>37594.480000000003</v>
      </c>
      <c r="Q7138" s="143">
        <f t="shared" si="7752"/>
        <v>22190</v>
      </c>
      <c r="R7138" s="188">
        <f t="shared" si="7755"/>
        <v>66786.19</v>
      </c>
      <c r="T7138">
        <v>33158.47</v>
      </c>
      <c r="U7138" s="190">
        <f t="shared" si="7756"/>
        <v>2.014151738605551</v>
      </c>
    </row>
    <row r="7139" spans="1:21" x14ac:dyDescent="0.2">
      <c r="A7139" s="178">
        <v>43033</v>
      </c>
      <c r="B7139" s="179">
        <v>0.375</v>
      </c>
      <c r="C7139" t="s">
        <v>349</v>
      </c>
      <c r="D7139">
        <v>3.5</v>
      </c>
      <c r="E7139">
        <v>11.8</v>
      </c>
      <c r="F7139">
        <v>12</v>
      </c>
      <c r="G7139">
        <v>10</v>
      </c>
      <c r="H7139" s="184">
        <f t="shared" ref="H7139:L7139" si="7786">H7115</f>
        <v>0.33333333333333331</v>
      </c>
      <c r="I7139" s="185">
        <f t="shared" si="7786"/>
        <v>256</v>
      </c>
      <c r="J7139" s="185">
        <f t="shared" si="7786"/>
        <v>306</v>
      </c>
      <c r="K7139" s="185">
        <f t="shared" si="7786"/>
        <v>2872</v>
      </c>
      <c r="L7139" s="185">
        <f t="shared" si="7786"/>
        <v>2219</v>
      </c>
      <c r="M7139" s="147"/>
      <c r="N7139" s="143">
        <f t="shared" si="7754"/>
        <v>896</v>
      </c>
      <c r="O7139" s="143">
        <f t="shared" si="7750"/>
        <v>3610.8</v>
      </c>
      <c r="P7139" s="143">
        <f t="shared" si="7751"/>
        <v>34464</v>
      </c>
      <c r="Q7139" s="143">
        <f t="shared" si="7752"/>
        <v>22190</v>
      </c>
      <c r="R7139" s="188">
        <f t="shared" si="7755"/>
        <v>61160.800000000003</v>
      </c>
      <c r="T7139">
        <v>34664.26</v>
      </c>
      <c r="U7139" s="190">
        <f t="shared" si="7756"/>
        <v>1.7643763345878434</v>
      </c>
    </row>
    <row r="7140" spans="1:21" x14ac:dyDescent="0.2">
      <c r="A7140" s="178">
        <v>43033</v>
      </c>
      <c r="B7140" s="179">
        <v>0.41666666666666669</v>
      </c>
      <c r="C7140" t="s">
        <v>349</v>
      </c>
      <c r="D7140">
        <v>16.47</v>
      </c>
      <c r="E7140">
        <v>18</v>
      </c>
      <c r="F7140">
        <v>18.11</v>
      </c>
      <c r="G7140">
        <v>10</v>
      </c>
      <c r="H7140" s="184">
        <f t="shared" ref="H7140:L7140" si="7787">H7116</f>
        <v>0.375</v>
      </c>
      <c r="I7140" s="185">
        <f t="shared" si="7787"/>
        <v>156</v>
      </c>
      <c r="J7140" s="185">
        <f t="shared" si="7787"/>
        <v>343</v>
      </c>
      <c r="K7140" s="185">
        <f t="shared" si="7787"/>
        <v>2872</v>
      </c>
      <c r="L7140" s="185">
        <f t="shared" si="7787"/>
        <v>2219</v>
      </c>
      <c r="M7140" s="147"/>
      <c r="N7140" s="143">
        <f t="shared" si="7754"/>
        <v>2569.3199999999997</v>
      </c>
      <c r="O7140" s="143">
        <f t="shared" si="7750"/>
        <v>6174</v>
      </c>
      <c r="P7140" s="143">
        <f t="shared" si="7751"/>
        <v>52011.92</v>
      </c>
      <c r="Q7140" s="143">
        <f t="shared" si="7752"/>
        <v>22190</v>
      </c>
      <c r="R7140" s="188">
        <f t="shared" si="7755"/>
        <v>82945.239999999991</v>
      </c>
      <c r="T7140">
        <v>34422.11</v>
      </c>
      <c r="U7140" s="190">
        <f t="shared" si="7756"/>
        <v>2.4096500766513147</v>
      </c>
    </row>
    <row r="7141" spans="1:21" x14ac:dyDescent="0.2">
      <c r="A7141" s="178">
        <v>43033</v>
      </c>
      <c r="B7141" s="179">
        <v>0.45833333333333331</v>
      </c>
      <c r="C7141" t="s">
        <v>349</v>
      </c>
      <c r="D7141">
        <v>4.66</v>
      </c>
      <c r="E7141">
        <v>10</v>
      </c>
      <c r="F7141">
        <v>10.18</v>
      </c>
      <c r="G7141">
        <v>9.9700000000000006</v>
      </c>
      <c r="H7141" s="184">
        <f t="shared" ref="H7141:L7141" si="7788">H7117</f>
        <v>0.41666666666666669</v>
      </c>
      <c r="I7141" s="185">
        <f t="shared" si="7788"/>
        <v>196</v>
      </c>
      <c r="J7141" s="185">
        <f t="shared" si="7788"/>
        <v>315</v>
      </c>
      <c r="K7141" s="185">
        <f t="shared" si="7788"/>
        <v>2872</v>
      </c>
      <c r="L7141" s="185">
        <f t="shared" si="7788"/>
        <v>2219</v>
      </c>
      <c r="M7141" s="147"/>
      <c r="N7141" s="143">
        <f t="shared" si="7754"/>
        <v>913.36</v>
      </c>
      <c r="O7141" s="143">
        <f t="shared" si="7750"/>
        <v>3150</v>
      </c>
      <c r="P7141" s="143">
        <f t="shared" si="7751"/>
        <v>29236.959999999999</v>
      </c>
      <c r="Q7141" s="143">
        <f t="shared" si="7752"/>
        <v>22123.43</v>
      </c>
      <c r="R7141" s="188">
        <f t="shared" si="7755"/>
        <v>55423.75</v>
      </c>
      <c r="T7141">
        <v>34659.620000000003</v>
      </c>
      <c r="U7141" s="190">
        <f t="shared" si="7756"/>
        <v>1.5990870644282884</v>
      </c>
    </row>
    <row r="7142" spans="1:21" x14ac:dyDescent="0.2">
      <c r="A7142" s="178">
        <v>43033</v>
      </c>
      <c r="B7142" s="179">
        <v>0.5</v>
      </c>
      <c r="C7142" t="s">
        <v>349</v>
      </c>
      <c r="D7142">
        <v>5.36</v>
      </c>
      <c r="E7142">
        <v>11.8</v>
      </c>
      <c r="F7142">
        <v>12</v>
      </c>
      <c r="G7142">
        <v>10</v>
      </c>
      <c r="H7142" s="184">
        <f t="shared" ref="H7142:L7142" si="7789">H7118</f>
        <v>0.45833333333333331</v>
      </c>
      <c r="I7142" s="185">
        <f t="shared" si="7789"/>
        <v>226</v>
      </c>
      <c r="J7142" s="185">
        <f t="shared" si="7789"/>
        <v>326</v>
      </c>
      <c r="K7142" s="185">
        <f t="shared" si="7789"/>
        <v>2842</v>
      </c>
      <c r="L7142" s="185">
        <f t="shared" si="7789"/>
        <v>1635</v>
      </c>
      <c r="M7142" s="147"/>
      <c r="N7142" s="143">
        <f t="shared" si="7754"/>
        <v>1211.3600000000001</v>
      </c>
      <c r="O7142" s="143">
        <f t="shared" si="7750"/>
        <v>3846.8</v>
      </c>
      <c r="P7142" s="143">
        <f t="shared" si="7751"/>
        <v>34104</v>
      </c>
      <c r="Q7142" s="143">
        <f t="shared" si="7752"/>
        <v>16350</v>
      </c>
      <c r="R7142" s="188">
        <f t="shared" si="7755"/>
        <v>55512.160000000003</v>
      </c>
      <c r="T7142">
        <v>35017.24</v>
      </c>
      <c r="U7142" s="190">
        <f t="shared" si="7756"/>
        <v>1.5852808502326285</v>
      </c>
    </row>
    <row r="7143" spans="1:21" x14ac:dyDescent="0.2">
      <c r="A7143" s="178">
        <v>43033</v>
      </c>
      <c r="B7143" s="179">
        <v>0.54166666666666663</v>
      </c>
      <c r="C7143" t="s">
        <v>349</v>
      </c>
      <c r="D7143">
        <v>3.5</v>
      </c>
      <c r="E7143">
        <v>11.49</v>
      </c>
      <c r="F7143">
        <v>11.88</v>
      </c>
      <c r="G7143">
        <v>10</v>
      </c>
      <c r="H7143" s="184">
        <f t="shared" ref="H7143:L7143" si="7790">H7119</f>
        <v>0.5</v>
      </c>
      <c r="I7143" s="185">
        <f t="shared" si="7790"/>
        <v>222</v>
      </c>
      <c r="J7143" s="185">
        <f t="shared" si="7790"/>
        <v>319</v>
      </c>
      <c r="K7143" s="185">
        <f t="shared" si="7790"/>
        <v>2842</v>
      </c>
      <c r="L7143" s="185">
        <f t="shared" si="7790"/>
        <v>1635</v>
      </c>
      <c r="M7143" s="147"/>
      <c r="N7143" s="143">
        <f t="shared" si="7754"/>
        <v>777</v>
      </c>
      <c r="O7143" s="143">
        <f t="shared" si="7750"/>
        <v>3665.31</v>
      </c>
      <c r="P7143" s="143">
        <f t="shared" si="7751"/>
        <v>33762.959999999999</v>
      </c>
      <c r="Q7143" s="143">
        <f t="shared" si="7752"/>
        <v>16350</v>
      </c>
      <c r="R7143" s="188">
        <f t="shared" si="7755"/>
        <v>54555.27</v>
      </c>
      <c r="T7143">
        <v>35344.269999999997</v>
      </c>
      <c r="U7143" s="190">
        <f t="shared" si="7756"/>
        <v>1.5435393063713014</v>
      </c>
    </row>
    <row r="7144" spans="1:21" x14ac:dyDescent="0.2">
      <c r="A7144" s="178">
        <v>43033</v>
      </c>
      <c r="B7144" s="179">
        <v>0.58333333333333337</v>
      </c>
      <c r="C7144" t="s">
        <v>349</v>
      </c>
      <c r="D7144">
        <v>4.3099999999999996</v>
      </c>
      <c r="E7144">
        <v>11.55</v>
      </c>
      <c r="F7144">
        <v>12</v>
      </c>
      <c r="G7144">
        <v>11.79</v>
      </c>
      <c r="H7144" s="184">
        <f t="shared" ref="H7144:L7144" si="7791">H7120</f>
        <v>0.54166666666666663</v>
      </c>
      <c r="I7144" s="185">
        <f t="shared" si="7791"/>
        <v>195</v>
      </c>
      <c r="J7144" s="185">
        <f t="shared" si="7791"/>
        <v>299</v>
      </c>
      <c r="K7144" s="185">
        <f t="shared" si="7791"/>
        <v>2842</v>
      </c>
      <c r="L7144" s="185">
        <f t="shared" si="7791"/>
        <v>1635</v>
      </c>
      <c r="M7144" s="147"/>
      <c r="N7144" s="143">
        <f t="shared" si="7754"/>
        <v>840.44999999999993</v>
      </c>
      <c r="O7144" s="143">
        <f t="shared" si="7750"/>
        <v>3453.4500000000003</v>
      </c>
      <c r="P7144" s="143">
        <f t="shared" si="7751"/>
        <v>34104</v>
      </c>
      <c r="Q7144" s="143">
        <f t="shared" si="7752"/>
        <v>19276.649999999998</v>
      </c>
      <c r="R7144" s="188">
        <f t="shared" si="7755"/>
        <v>57674.55</v>
      </c>
      <c r="T7144">
        <v>35657.129999999997</v>
      </c>
      <c r="U7144" s="190">
        <f t="shared" si="7756"/>
        <v>1.6174759438014223</v>
      </c>
    </row>
    <row r="7145" spans="1:21" x14ac:dyDescent="0.2">
      <c r="A7145" s="178">
        <v>43033</v>
      </c>
      <c r="B7145" s="179">
        <v>0.625</v>
      </c>
      <c r="C7145" t="s">
        <v>349</v>
      </c>
      <c r="D7145">
        <v>3.07</v>
      </c>
      <c r="E7145">
        <v>10</v>
      </c>
      <c r="F7145">
        <v>11.56</v>
      </c>
      <c r="G7145">
        <v>4.7</v>
      </c>
      <c r="H7145" s="184">
        <f t="shared" ref="H7145:L7145" si="7792">H7121</f>
        <v>0.58333333333333337</v>
      </c>
      <c r="I7145" s="185">
        <f t="shared" si="7792"/>
        <v>205</v>
      </c>
      <c r="J7145" s="185">
        <f t="shared" si="7792"/>
        <v>237</v>
      </c>
      <c r="K7145" s="185">
        <f t="shared" si="7792"/>
        <v>2842</v>
      </c>
      <c r="L7145" s="185">
        <f t="shared" si="7792"/>
        <v>1635</v>
      </c>
      <c r="M7145" s="147"/>
      <c r="N7145" s="143">
        <f t="shared" si="7754"/>
        <v>629.35</v>
      </c>
      <c r="O7145" s="143">
        <f t="shared" si="7750"/>
        <v>2370</v>
      </c>
      <c r="P7145" s="143">
        <f t="shared" si="7751"/>
        <v>32853.520000000004</v>
      </c>
      <c r="Q7145" s="143">
        <f t="shared" si="7752"/>
        <v>7684.5</v>
      </c>
      <c r="R7145" s="188">
        <f t="shared" si="7755"/>
        <v>43537.37</v>
      </c>
      <c r="T7145">
        <v>36302.94</v>
      </c>
      <c r="U7145" s="190">
        <f t="shared" si="7756"/>
        <v>1.199279452297803</v>
      </c>
    </row>
    <row r="7146" spans="1:21" x14ac:dyDescent="0.2">
      <c r="A7146" s="178">
        <v>43033</v>
      </c>
      <c r="B7146" s="179">
        <v>0.66666666666666663</v>
      </c>
      <c r="C7146" t="s">
        <v>349</v>
      </c>
      <c r="D7146">
        <v>2</v>
      </c>
      <c r="E7146">
        <v>9.09</v>
      </c>
      <c r="F7146">
        <v>12</v>
      </c>
      <c r="G7146">
        <v>6</v>
      </c>
      <c r="H7146" s="184">
        <f t="shared" ref="H7146:L7146" si="7793">H7122</f>
        <v>0.625</v>
      </c>
      <c r="I7146" s="185">
        <f t="shared" si="7793"/>
        <v>212</v>
      </c>
      <c r="J7146" s="185">
        <f t="shared" si="7793"/>
        <v>213</v>
      </c>
      <c r="K7146" s="185">
        <f t="shared" si="7793"/>
        <v>2842</v>
      </c>
      <c r="L7146" s="185">
        <f t="shared" si="7793"/>
        <v>1380</v>
      </c>
      <c r="M7146" s="147"/>
      <c r="N7146" s="143">
        <f t="shared" si="7754"/>
        <v>424</v>
      </c>
      <c r="O7146" s="143">
        <f t="shared" si="7750"/>
        <v>1936.17</v>
      </c>
      <c r="P7146" s="143">
        <f t="shared" si="7751"/>
        <v>34104</v>
      </c>
      <c r="Q7146" s="143">
        <f t="shared" si="7752"/>
        <v>8280</v>
      </c>
      <c r="R7146" s="188">
        <f t="shared" si="7755"/>
        <v>44744.17</v>
      </c>
      <c r="T7146">
        <v>36919.629999999997</v>
      </c>
      <c r="U7146" s="190">
        <f t="shared" si="7756"/>
        <v>1.2119344099602298</v>
      </c>
    </row>
    <row r="7147" spans="1:21" x14ac:dyDescent="0.2">
      <c r="A7147" s="178">
        <v>43033</v>
      </c>
      <c r="B7147" s="179">
        <v>0.70833333333333337</v>
      </c>
      <c r="C7147" t="s">
        <v>349</v>
      </c>
      <c r="D7147">
        <v>2</v>
      </c>
      <c r="E7147">
        <v>8.24</v>
      </c>
      <c r="F7147">
        <v>12</v>
      </c>
      <c r="G7147">
        <v>6.14</v>
      </c>
      <c r="H7147" s="184">
        <f t="shared" ref="H7147:L7147" si="7794">H7123</f>
        <v>0.66666666666666663</v>
      </c>
      <c r="I7147" s="185">
        <f t="shared" si="7794"/>
        <v>191</v>
      </c>
      <c r="J7147" s="185">
        <f t="shared" si="7794"/>
        <v>237</v>
      </c>
      <c r="K7147" s="185">
        <f t="shared" si="7794"/>
        <v>2842</v>
      </c>
      <c r="L7147" s="185">
        <f t="shared" si="7794"/>
        <v>1380</v>
      </c>
      <c r="M7147" s="147"/>
      <c r="N7147" s="143">
        <f t="shared" si="7754"/>
        <v>382</v>
      </c>
      <c r="O7147" s="143">
        <f t="shared" si="7750"/>
        <v>1952.88</v>
      </c>
      <c r="P7147" s="143">
        <f t="shared" si="7751"/>
        <v>34104</v>
      </c>
      <c r="Q7147" s="143">
        <f t="shared" si="7752"/>
        <v>8473.1999999999989</v>
      </c>
      <c r="R7147" s="188">
        <f t="shared" si="7755"/>
        <v>44912.079999999994</v>
      </c>
      <c r="T7147">
        <v>37608.07</v>
      </c>
      <c r="U7147" s="190">
        <f t="shared" si="7756"/>
        <v>1.1942139014312618</v>
      </c>
    </row>
    <row r="7148" spans="1:21" x14ac:dyDescent="0.2">
      <c r="A7148" s="178">
        <v>43033</v>
      </c>
      <c r="B7148" s="179">
        <v>0.75</v>
      </c>
      <c r="C7148" t="s">
        <v>349</v>
      </c>
      <c r="D7148">
        <v>3.5</v>
      </c>
      <c r="E7148">
        <v>11.18</v>
      </c>
      <c r="F7148">
        <v>13.04</v>
      </c>
      <c r="G7148">
        <v>1</v>
      </c>
      <c r="H7148" s="184">
        <f t="shared" ref="H7148:L7148" si="7795">H7124</f>
        <v>0.70833333333333337</v>
      </c>
      <c r="I7148" s="185">
        <f t="shared" si="7795"/>
        <v>218</v>
      </c>
      <c r="J7148" s="185">
        <f t="shared" si="7795"/>
        <v>258</v>
      </c>
      <c r="K7148" s="185">
        <f t="shared" si="7795"/>
        <v>2842</v>
      </c>
      <c r="L7148" s="185">
        <f t="shared" si="7795"/>
        <v>1380</v>
      </c>
      <c r="M7148" s="147"/>
      <c r="N7148" s="143">
        <f t="shared" si="7754"/>
        <v>763</v>
      </c>
      <c r="O7148" s="143">
        <f t="shared" si="7750"/>
        <v>2884.44</v>
      </c>
      <c r="P7148" s="143">
        <f t="shared" si="7751"/>
        <v>37059.68</v>
      </c>
      <c r="Q7148" s="143">
        <f t="shared" si="7752"/>
        <v>1380</v>
      </c>
      <c r="R7148" s="188">
        <f t="shared" si="7755"/>
        <v>42087.12</v>
      </c>
      <c r="T7148">
        <v>38376.910000000003</v>
      </c>
      <c r="U7148" s="190">
        <f t="shared" si="7756"/>
        <v>1.0966781848773128</v>
      </c>
    </row>
    <row r="7149" spans="1:21" x14ac:dyDescent="0.2">
      <c r="A7149" s="178">
        <v>43033</v>
      </c>
      <c r="B7149" s="179">
        <v>0.79166666666666663</v>
      </c>
      <c r="C7149" t="s">
        <v>349</v>
      </c>
      <c r="D7149">
        <v>11.91</v>
      </c>
      <c r="E7149">
        <v>20.07</v>
      </c>
      <c r="F7149">
        <v>20.69</v>
      </c>
      <c r="G7149">
        <v>1</v>
      </c>
      <c r="H7149" s="184">
        <f t="shared" ref="H7149:L7149" si="7796">H7125</f>
        <v>0.75</v>
      </c>
      <c r="I7149" s="185">
        <f t="shared" si="7796"/>
        <v>240</v>
      </c>
      <c r="J7149" s="185">
        <f t="shared" si="7796"/>
        <v>365</v>
      </c>
      <c r="K7149" s="185">
        <f t="shared" si="7796"/>
        <v>2842</v>
      </c>
      <c r="L7149" s="185">
        <f t="shared" si="7796"/>
        <v>1380</v>
      </c>
      <c r="M7149" s="147"/>
      <c r="N7149" s="143">
        <f t="shared" si="7754"/>
        <v>2858.4</v>
      </c>
      <c r="O7149" s="143">
        <f t="shared" si="7750"/>
        <v>7325.55</v>
      </c>
      <c r="P7149" s="143">
        <f t="shared" si="7751"/>
        <v>58800.98</v>
      </c>
      <c r="Q7149" s="143">
        <f t="shared" si="7752"/>
        <v>1380</v>
      </c>
      <c r="R7149" s="188">
        <f t="shared" si="7755"/>
        <v>70364.930000000008</v>
      </c>
      <c r="T7149">
        <v>38464.300000000003</v>
      </c>
      <c r="U7149" s="190">
        <f t="shared" si="7756"/>
        <v>1.8293568321794496</v>
      </c>
    </row>
    <row r="7150" spans="1:21" x14ac:dyDescent="0.2">
      <c r="A7150" s="178">
        <v>43033</v>
      </c>
      <c r="B7150" s="179">
        <v>0.83333333333333337</v>
      </c>
      <c r="C7150" t="s">
        <v>349</v>
      </c>
      <c r="D7150">
        <v>25.21</v>
      </c>
      <c r="E7150">
        <v>10</v>
      </c>
      <c r="F7150">
        <v>12</v>
      </c>
      <c r="G7150">
        <v>1</v>
      </c>
      <c r="H7150" s="184">
        <f t="shared" ref="H7150:L7150" si="7797">H7126</f>
        <v>0.79166666666666663</v>
      </c>
      <c r="I7150" s="185">
        <f t="shared" si="7797"/>
        <v>320</v>
      </c>
      <c r="J7150" s="185">
        <f t="shared" si="7797"/>
        <v>214</v>
      </c>
      <c r="K7150" s="185">
        <f t="shared" si="7797"/>
        <v>2842</v>
      </c>
      <c r="L7150" s="185">
        <f t="shared" si="7797"/>
        <v>1426</v>
      </c>
      <c r="M7150" s="147"/>
      <c r="N7150" s="143">
        <f t="shared" si="7754"/>
        <v>8067.2000000000007</v>
      </c>
      <c r="O7150" s="143">
        <f t="shared" si="7750"/>
        <v>2140</v>
      </c>
      <c r="P7150" s="143">
        <f t="shared" si="7751"/>
        <v>34104</v>
      </c>
      <c r="Q7150" s="143">
        <f t="shared" si="7752"/>
        <v>1426</v>
      </c>
      <c r="R7150" s="188">
        <f t="shared" si="7755"/>
        <v>45737.2</v>
      </c>
      <c r="T7150">
        <v>38028.49</v>
      </c>
      <c r="U7150" s="190">
        <f t="shared" si="7756"/>
        <v>1.2027088112097009</v>
      </c>
    </row>
    <row r="7151" spans="1:21" x14ac:dyDescent="0.2">
      <c r="A7151" s="178">
        <v>43033</v>
      </c>
      <c r="B7151" s="179">
        <v>0.875</v>
      </c>
      <c r="C7151" t="s">
        <v>349</v>
      </c>
      <c r="D7151">
        <v>16.95</v>
      </c>
      <c r="E7151">
        <v>2.61</v>
      </c>
      <c r="F7151">
        <v>13</v>
      </c>
      <c r="G7151">
        <v>1</v>
      </c>
      <c r="H7151" s="184">
        <f t="shared" ref="H7151:L7151" si="7798">H7127</f>
        <v>0.83333333333333337</v>
      </c>
      <c r="I7151" s="185">
        <f t="shared" si="7798"/>
        <v>322</v>
      </c>
      <c r="J7151" s="185">
        <f t="shared" si="7798"/>
        <v>178</v>
      </c>
      <c r="K7151" s="185">
        <f t="shared" si="7798"/>
        <v>2842</v>
      </c>
      <c r="L7151" s="185">
        <f t="shared" si="7798"/>
        <v>1426</v>
      </c>
      <c r="M7151" s="147"/>
      <c r="N7151" s="143">
        <f t="shared" si="7754"/>
        <v>5457.9</v>
      </c>
      <c r="O7151" s="143">
        <f t="shared" si="7750"/>
        <v>464.58</v>
      </c>
      <c r="P7151" s="143">
        <f t="shared" si="7751"/>
        <v>36946</v>
      </c>
      <c r="Q7151" s="143">
        <f t="shared" si="7752"/>
        <v>1426</v>
      </c>
      <c r="R7151" s="188">
        <f t="shared" si="7755"/>
        <v>44294.479999999996</v>
      </c>
      <c r="T7151">
        <v>38610.550000000003</v>
      </c>
      <c r="U7151" s="190">
        <f t="shared" si="7756"/>
        <v>1.1472118371792164</v>
      </c>
    </row>
    <row r="7152" spans="1:21" x14ac:dyDescent="0.2">
      <c r="A7152" s="178">
        <v>43033</v>
      </c>
      <c r="B7152" s="179">
        <v>0.91666666666666663</v>
      </c>
      <c r="C7152" t="s">
        <v>349</v>
      </c>
      <c r="D7152">
        <v>17.34</v>
      </c>
      <c r="E7152">
        <v>10</v>
      </c>
      <c r="F7152">
        <v>19.75</v>
      </c>
      <c r="G7152">
        <v>1</v>
      </c>
      <c r="H7152" s="184">
        <f t="shared" ref="H7152:L7152" si="7799">H7128</f>
        <v>0.875</v>
      </c>
      <c r="I7152" s="185">
        <f t="shared" si="7799"/>
        <v>337</v>
      </c>
      <c r="J7152" s="185">
        <f t="shared" si="7799"/>
        <v>173</v>
      </c>
      <c r="K7152" s="185">
        <f t="shared" si="7799"/>
        <v>2842</v>
      </c>
      <c r="L7152" s="185">
        <f t="shared" si="7799"/>
        <v>1426</v>
      </c>
      <c r="M7152" s="147"/>
      <c r="N7152" s="143">
        <f t="shared" si="7754"/>
        <v>5843.58</v>
      </c>
      <c r="O7152" s="143">
        <f t="shared" si="7750"/>
        <v>1730</v>
      </c>
      <c r="P7152" s="143">
        <f t="shared" si="7751"/>
        <v>56129.5</v>
      </c>
      <c r="Q7152" s="143">
        <f t="shared" si="7752"/>
        <v>1426</v>
      </c>
      <c r="R7152" s="188">
        <f t="shared" si="7755"/>
        <v>65129.08</v>
      </c>
      <c r="T7152">
        <v>37885.120000000003</v>
      </c>
      <c r="U7152" s="190">
        <f t="shared" si="7756"/>
        <v>1.719120330092659</v>
      </c>
    </row>
    <row r="7153" spans="1:21" x14ac:dyDescent="0.2">
      <c r="A7153" s="178">
        <v>43033</v>
      </c>
      <c r="B7153" s="179">
        <v>0.95833333333333337</v>
      </c>
      <c r="C7153" t="s">
        <v>349</v>
      </c>
      <c r="D7153">
        <v>40.869999999999997</v>
      </c>
      <c r="E7153">
        <v>40</v>
      </c>
      <c r="F7153">
        <v>39.93</v>
      </c>
      <c r="G7153">
        <v>0.5</v>
      </c>
      <c r="H7153" s="184">
        <f t="shared" ref="H7153:L7153" si="7800">H7129</f>
        <v>0.91666666666666663</v>
      </c>
      <c r="I7153" s="185">
        <f t="shared" si="7800"/>
        <v>394</v>
      </c>
      <c r="J7153" s="185">
        <f t="shared" si="7800"/>
        <v>194</v>
      </c>
      <c r="K7153" s="185">
        <f t="shared" si="7800"/>
        <v>2842</v>
      </c>
      <c r="L7153" s="185">
        <f t="shared" si="7800"/>
        <v>1426</v>
      </c>
      <c r="M7153" s="147"/>
      <c r="N7153" s="143">
        <f t="shared" si="7754"/>
        <v>16102.779999999999</v>
      </c>
      <c r="O7153" s="143">
        <f t="shared" si="7750"/>
        <v>7760</v>
      </c>
      <c r="P7153" s="143">
        <f t="shared" si="7751"/>
        <v>113481.06</v>
      </c>
      <c r="Q7153" s="143">
        <f t="shared" si="7752"/>
        <v>713</v>
      </c>
      <c r="R7153" s="188">
        <f t="shared" si="7755"/>
        <v>138056.84</v>
      </c>
      <c r="T7153">
        <v>36087.97</v>
      </c>
      <c r="U7153" s="190">
        <f t="shared" si="7756"/>
        <v>3.8255640314487067</v>
      </c>
    </row>
    <row r="7154" spans="1:21" x14ac:dyDescent="0.2">
      <c r="A7154" s="178">
        <v>43033</v>
      </c>
      <c r="B7154" s="180">
        <v>1</v>
      </c>
      <c r="C7154" t="s">
        <v>349</v>
      </c>
      <c r="D7154">
        <v>33.200000000000003</v>
      </c>
      <c r="E7154">
        <v>29.18</v>
      </c>
      <c r="F7154">
        <v>30</v>
      </c>
      <c r="G7154">
        <v>0.5</v>
      </c>
      <c r="H7154" s="184">
        <f t="shared" ref="H7154:L7154" si="7801">H7130</f>
        <v>0.95833333333333337</v>
      </c>
      <c r="I7154" s="185">
        <f t="shared" si="7801"/>
        <v>389</v>
      </c>
      <c r="J7154" s="185">
        <f t="shared" si="7801"/>
        <v>265</v>
      </c>
      <c r="K7154" s="185">
        <f t="shared" si="7801"/>
        <v>2985</v>
      </c>
      <c r="L7154" s="185">
        <f t="shared" si="7801"/>
        <v>1111</v>
      </c>
      <c r="M7154" s="147"/>
      <c r="N7154" s="143">
        <f t="shared" si="7754"/>
        <v>12914.800000000001</v>
      </c>
      <c r="O7154" s="143">
        <f t="shared" si="7750"/>
        <v>7732.7</v>
      </c>
      <c r="P7154" s="143">
        <f t="shared" si="7751"/>
        <v>89550</v>
      </c>
      <c r="Q7154" s="143">
        <f t="shared" si="7752"/>
        <v>555.5</v>
      </c>
      <c r="R7154" s="188">
        <f t="shared" si="7755"/>
        <v>110753</v>
      </c>
      <c r="T7154">
        <v>33417.85</v>
      </c>
      <c r="U7154" s="190">
        <f t="shared" si="7756"/>
        <v>3.3141868791678699</v>
      </c>
    </row>
    <row r="7155" spans="1:21" x14ac:dyDescent="0.2">
      <c r="A7155" s="178">
        <v>43034</v>
      </c>
      <c r="B7155" s="179">
        <v>4.1666666666666664E-2</v>
      </c>
      <c r="C7155" t="s">
        <v>349</v>
      </c>
      <c r="D7155">
        <v>30.28</v>
      </c>
      <c r="E7155">
        <v>19</v>
      </c>
      <c r="F7155">
        <v>30</v>
      </c>
      <c r="G7155">
        <v>0.49</v>
      </c>
      <c r="H7155" s="184">
        <f t="shared" ref="H7155:L7155" si="7802">H7131</f>
        <v>1</v>
      </c>
      <c r="I7155" s="185">
        <f t="shared" si="7802"/>
        <v>362</v>
      </c>
      <c r="J7155" s="185">
        <f t="shared" si="7802"/>
        <v>243</v>
      </c>
      <c r="K7155" s="185">
        <f t="shared" si="7802"/>
        <v>2985</v>
      </c>
      <c r="L7155" s="185">
        <f t="shared" si="7802"/>
        <v>1111</v>
      </c>
      <c r="M7155" s="147"/>
      <c r="N7155" s="143">
        <f t="shared" si="7754"/>
        <v>10961.36</v>
      </c>
      <c r="O7155" s="143">
        <f t="shared" si="7750"/>
        <v>4617</v>
      </c>
      <c r="P7155" s="143">
        <f t="shared" si="7751"/>
        <v>89550</v>
      </c>
      <c r="Q7155" s="143">
        <f t="shared" si="7752"/>
        <v>544.39</v>
      </c>
      <c r="R7155" s="188">
        <f t="shared" si="7755"/>
        <v>105672.75</v>
      </c>
      <c r="T7155">
        <v>30870.2</v>
      </c>
      <c r="U7155" s="190">
        <f t="shared" si="7756"/>
        <v>3.4231313694112768</v>
      </c>
    </row>
    <row r="7156" spans="1:21" x14ac:dyDescent="0.2">
      <c r="A7156" s="178">
        <v>43034</v>
      </c>
      <c r="B7156" s="179">
        <v>8.3333333333333329E-2</v>
      </c>
      <c r="C7156" t="s">
        <v>349</v>
      </c>
      <c r="D7156">
        <v>19.59</v>
      </c>
      <c r="E7156">
        <v>2.11</v>
      </c>
      <c r="F7156">
        <v>20</v>
      </c>
      <c r="G7156">
        <v>0.5</v>
      </c>
      <c r="H7156" s="184">
        <f t="shared" ref="H7156:L7156" si="7803">H7132</f>
        <v>4.1666666666666664E-2</v>
      </c>
      <c r="I7156" s="185">
        <f t="shared" si="7803"/>
        <v>294</v>
      </c>
      <c r="J7156" s="185">
        <f t="shared" si="7803"/>
        <v>212</v>
      </c>
      <c r="K7156" s="185">
        <f t="shared" si="7803"/>
        <v>2985</v>
      </c>
      <c r="L7156" s="185">
        <f t="shared" si="7803"/>
        <v>1111</v>
      </c>
      <c r="M7156" s="147"/>
      <c r="N7156" s="143">
        <f t="shared" si="7754"/>
        <v>5759.46</v>
      </c>
      <c r="O7156" s="143">
        <f t="shared" si="7750"/>
        <v>447.32</v>
      </c>
      <c r="P7156" s="143">
        <f t="shared" si="7751"/>
        <v>59700</v>
      </c>
      <c r="Q7156" s="143">
        <f t="shared" si="7752"/>
        <v>555.5</v>
      </c>
      <c r="R7156" s="188">
        <f t="shared" si="7755"/>
        <v>66462.28</v>
      </c>
      <c r="T7156">
        <v>29019.84</v>
      </c>
      <c r="U7156" s="190">
        <f t="shared" si="7756"/>
        <v>2.2902359213558725</v>
      </c>
    </row>
    <row r="7157" spans="1:21" x14ac:dyDescent="0.2">
      <c r="A7157" s="178">
        <v>43034</v>
      </c>
      <c r="B7157" s="179">
        <v>0.125</v>
      </c>
      <c r="C7157" t="s">
        <v>349</v>
      </c>
      <c r="D7157">
        <v>20.100000000000001</v>
      </c>
      <c r="E7157">
        <v>2.11</v>
      </c>
      <c r="F7157">
        <v>20</v>
      </c>
      <c r="G7157">
        <v>1.22</v>
      </c>
      <c r="H7157" s="184">
        <f t="shared" ref="H7157:L7157" si="7804">H7133</f>
        <v>8.3333333333333329E-2</v>
      </c>
      <c r="I7157" s="185">
        <f t="shared" si="7804"/>
        <v>236</v>
      </c>
      <c r="J7157" s="185">
        <f t="shared" si="7804"/>
        <v>179</v>
      </c>
      <c r="K7157" s="185">
        <f t="shared" si="7804"/>
        <v>2985</v>
      </c>
      <c r="L7157" s="185">
        <f t="shared" si="7804"/>
        <v>1111</v>
      </c>
      <c r="M7157" s="147"/>
      <c r="N7157" s="143">
        <f t="shared" si="7754"/>
        <v>4743.6000000000004</v>
      </c>
      <c r="O7157" s="143">
        <f t="shared" si="7750"/>
        <v>377.69</v>
      </c>
      <c r="P7157" s="143">
        <f t="shared" si="7751"/>
        <v>59700</v>
      </c>
      <c r="Q7157" s="143">
        <f t="shared" si="7752"/>
        <v>1355.42</v>
      </c>
      <c r="R7157" s="188">
        <f t="shared" si="7755"/>
        <v>66176.710000000006</v>
      </c>
      <c r="T7157">
        <v>27860.93</v>
      </c>
      <c r="U7157" s="190">
        <f t="shared" si="7756"/>
        <v>2.3752512927601486</v>
      </c>
    </row>
    <row r="7158" spans="1:21" x14ac:dyDescent="0.2">
      <c r="A7158" s="178">
        <v>43034</v>
      </c>
      <c r="B7158" s="179">
        <v>0.16666666666666666</v>
      </c>
      <c r="C7158" t="s">
        <v>349</v>
      </c>
      <c r="D7158">
        <v>20.03</v>
      </c>
      <c r="E7158">
        <v>2.11</v>
      </c>
      <c r="F7158">
        <v>20</v>
      </c>
      <c r="G7158">
        <v>1.32</v>
      </c>
      <c r="H7158" s="184">
        <f t="shared" ref="H7158:L7158" si="7805">H7134</f>
        <v>0.125</v>
      </c>
      <c r="I7158" s="185">
        <f t="shared" si="7805"/>
        <v>201</v>
      </c>
      <c r="J7158" s="185">
        <f t="shared" si="7805"/>
        <v>205</v>
      </c>
      <c r="K7158" s="185">
        <f t="shared" si="7805"/>
        <v>2985</v>
      </c>
      <c r="L7158" s="185">
        <f t="shared" si="7805"/>
        <v>1717</v>
      </c>
      <c r="M7158" s="147"/>
      <c r="N7158" s="143">
        <f t="shared" si="7754"/>
        <v>4026.03</v>
      </c>
      <c r="O7158" s="143">
        <f t="shared" si="7750"/>
        <v>432.54999999999995</v>
      </c>
      <c r="P7158" s="143">
        <f t="shared" si="7751"/>
        <v>59700</v>
      </c>
      <c r="Q7158" s="143">
        <f t="shared" si="7752"/>
        <v>2266.44</v>
      </c>
      <c r="R7158" s="188">
        <f t="shared" si="7755"/>
        <v>66425.02</v>
      </c>
      <c r="T7158">
        <v>27260.85</v>
      </c>
      <c r="U7158" s="190">
        <f t="shared" si="7756"/>
        <v>2.4366452256624429</v>
      </c>
    </row>
    <row r="7159" spans="1:21" x14ac:dyDescent="0.2">
      <c r="A7159" s="178">
        <v>43034</v>
      </c>
      <c r="B7159" s="179">
        <v>0.20833333333333334</v>
      </c>
      <c r="C7159" t="s">
        <v>349</v>
      </c>
      <c r="D7159">
        <v>21.18</v>
      </c>
      <c r="E7159">
        <v>7</v>
      </c>
      <c r="F7159">
        <v>20</v>
      </c>
      <c r="G7159">
        <v>1.42</v>
      </c>
      <c r="H7159" s="184">
        <f t="shared" ref="H7159:L7159" si="7806">H7135</f>
        <v>0.16666666666666666</v>
      </c>
      <c r="I7159" s="185">
        <f t="shared" si="7806"/>
        <v>185</v>
      </c>
      <c r="J7159" s="185">
        <f t="shared" si="7806"/>
        <v>205</v>
      </c>
      <c r="K7159" s="185">
        <f t="shared" si="7806"/>
        <v>2985</v>
      </c>
      <c r="L7159" s="185">
        <f t="shared" si="7806"/>
        <v>1717</v>
      </c>
      <c r="M7159" s="147"/>
      <c r="N7159" s="143">
        <f t="shared" si="7754"/>
        <v>3918.2999999999997</v>
      </c>
      <c r="O7159" s="143">
        <f t="shared" si="7750"/>
        <v>1435</v>
      </c>
      <c r="P7159" s="143">
        <f t="shared" si="7751"/>
        <v>59700</v>
      </c>
      <c r="Q7159" s="143">
        <f t="shared" si="7752"/>
        <v>2438.14</v>
      </c>
      <c r="R7159" s="188">
        <f t="shared" si="7755"/>
        <v>67491.44</v>
      </c>
      <c r="T7159">
        <v>27062.32</v>
      </c>
      <c r="U7159" s="190">
        <f t="shared" si="7756"/>
        <v>2.493926610874456</v>
      </c>
    </row>
    <row r="7160" spans="1:21" x14ac:dyDescent="0.2">
      <c r="A7160" s="178">
        <v>43034</v>
      </c>
      <c r="B7160" s="179">
        <v>0.25</v>
      </c>
      <c r="C7160" t="s">
        <v>349</v>
      </c>
      <c r="D7160">
        <v>42.58</v>
      </c>
      <c r="E7160">
        <v>35</v>
      </c>
      <c r="F7160">
        <v>30</v>
      </c>
      <c r="G7160">
        <v>2.94</v>
      </c>
      <c r="H7160" s="184">
        <f t="shared" ref="H7160:L7160" si="7807">H7136</f>
        <v>0.20833333333333334</v>
      </c>
      <c r="I7160" s="185">
        <f t="shared" si="7807"/>
        <v>207</v>
      </c>
      <c r="J7160" s="185">
        <f t="shared" si="7807"/>
        <v>283</v>
      </c>
      <c r="K7160" s="185">
        <f t="shared" si="7807"/>
        <v>2985</v>
      </c>
      <c r="L7160" s="185">
        <f t="shared" si="7807"/>
        <v>1717</v>
      </c>
      <c r="M7160" s="147"/>
      <c r="N7160" s="143">
        <f t="shared" si="7754"/>
        <v>8814.06</v>
      </c>
      <c r="O7160" s="143">
        <f t="shared" si="7750"/>
        <v>9905</v>
      </c>
      <c r="P7160" s="143">
        <f t="shared" si="7751"/>
        <v>89550</v>
      </c>
      <c r="Q7160" s="143">
        <f t="shared" si="7752"/>
        <v>5047.9799999999996</v>
      </c>
      <c r="R7160" s="188">
        <f t="shared" si="7755"/>
        <v>113317.04</v>
      </c>
      <c r="T7160">
        <v>27580.31</v>
      </c>
      <c r="U7160" s="190">
        <f t="shared" si="7756"/>
        <v>4.1086209690899045</v>
      </c>
    </row>
    <row r="7161" spans="1:21" x14ac:dyDescent="0.2">
      <c r="A7161" s="178">
        <v>43034</v>
      </c>
      <c r="B7161" s="179">
        <v>0.29166666666666669</v>
      </c>
      <c r="C7161" t="s">
        <v>349</v>
      </c>
      <c r="D7161">
        <v>6.25</v>
      </c>
      <c r="E7161">
        <v>75</v>
      </c>
      <c r="F7161">
        <v>40</v>
      </c>
      <c r="G7161">
        <v>4</v>
      </c>
      <c r="H7161" s="184">
        <f t="shared" ref="H7161:L7161" si="7808">H7137</f>
        <v>0.25</v>
      </c>
      <c r="I7161" s="185">
        <f t="shared" si="7808"/>
        <v>327</v>
      </c>
      <c r="J7161" s="185">
        <f t="shared" si="7808"/>
        <v>438</v>
      </c>
      <c r="K7161" s="185">
        <f t="shared" si="7808"/>
        <v>2985</v>
      </c>
      <c r="L7161" s="185">
        <f t="shared" si="7808"/>
        <v>1717</v>
      </c>
      <c r="M7161" s="147"/>
      <c r="N7161" s="143">
        <f t="shared" si="7754"/>
        <v>2043.75</v>
      </c>
      <c r="O7161" s="143">
        <f t="shared" si="7750"/>
        <v>32850</v>
      </c>
      <c r="P7161" s="143">
        <f t="shared" si="7751"/>
        <v>119400</v>
      </c>
      <c r="Q7161" s="143">
        <f t="shared" si="7752"/>
        <v>6868</v>
      </c>
      <c r="R7161" s="188">
        <f t="shared" si="7755"/>
        <v>161161.75</v>
      </c>
      <c r="T7161">
        <v>29541.86</v>
      </c>
      <c r="U7161" s="190">
        <f t="shared" si="7756"/>
        <v>5.4553690932121404</v>
      </c>
    </row>
    <row r="7162" spans="1:21" x14ac:dyDescent="0.2">
      <c r="A7162" s="178">
        <v>43034</v>
      </c>
      <c r="B7162" s="179">
        <v>0.33333333333333331</v>
      </c>
      <c r="C7162" t="s">
        <v>349</v>
      </c>
      <c r="D7162">
        <v>7.97</v>
      </c>
      <c r="E7162">
        <v>10</v>
      </c>
      <c r="F7162">
        <v>12</v>
      </c>
      <c r="G7162">
        <v>3</v>
      </c>
      <c r="H7162" s="184">
        <f t="shared" ref="H7162:L7162" si="7809">H7138</f>
        <v>0.29166666666666669</v>
      </c>
      <c r="I7162" s="185">
        <f t="shared" si="7809"/>
        <v>249</v>
      </c>
      <c r="J7162" s="185">
        <f t="shared" si="7809"/>
        <v>556</v>
      </c>
      <c r="K7162" s="185">
        <f t="shared" si="7809"/>
        <v>2872</v>
      </c>
      <c r="L7162" s="185">
        <f t="shared" si="7809"/>
        <v>2219</v>
      </c>
      <c r="M7162" s="147"/>
      <c r="N7162" s="143">
        <f t="shared" si="7754"/>
        <v>1984.53</v>
      </c>
      <c r="O7162" s="143">
        <f t="shared" si="7750"/>
        <v>5560</v>
      </c>
      <c r="P7162" s="143">
        <f t="shared" si="7751"/>
        <v>34464</v>
      </c>
      <c r="Q7162" s="143">
        <f t="shared" si="7752"/>
        <v>6657</v>
      </c>
      <c r="R7162" s="188">
        <f t="shared" si="7755"/>
        <v>48665.53</v>
      </c>
      <c r="T7162">
        <v>33016.199999999997</v>
      </c>
      <c r="U7162" s="190">
        <f t="shared" si="7756"/>
        <v>1.4739894354892447</v>
      </c>
    </row>
    <row r="7163" spans="1:21" x14ac:dyDescent="0.2">
      <c r="A7163" s="178">
        <v>43034</v>
      </c>
      <c r="B7163" s="179">
        <v>0.375</v>
      </c>
      <c r="C7163" t="s">
        <v>349</v>
      </c>
      <c r="D7163">
        <v>6.25</v>
      </c>
      <c r="E7163">
        <v>12</v>
      </c>
      <c r="F7163">
        <v>12.2</v>
      </c>
      <c r="G7163">
        <v>3</v>
      </c>
      <c r="H7163" s="184">
        <f t="shared" ref="H7163:L7163" si="7810">H7139</f>
        <v>0.33333333333333331</v>
      </c>
      <c r="I7163" s="185">
        <f t="shared" si="7810"/>
        <v>256</v>
      </c>
      <c r="J7163" s="185">
        <f t="shared" si="7810"/>
        <v>306</v>
      </c>
      <c r="K7163" s="185">
        <f t="shared" si="7810"/>
        <v>2872</v>
      </c>
      <c r="L7163" s="185">
        <f t="shared" si="7810"/>
        <v>2219</v>
      </c>
      <c r="M7163" s="147"/>
      <c r="N7163" s="143">
        <f t="shared" si="7754"/>
        <v>1600</v>
      </c>
      <c r="O7163" s="143">
        <f t="shared" si="7750"/>
        <v>3672</v>
      </c>
      <c r="P7163" s="143">
        <f t="shared" si="7751"/>
        <v>35038.400000000001</v>
      </c>
      <c r="Q7163" s="143">
        <f t="shared" si="7752"/>
        <v>6657</v>
      </c>
      <c r="R7163" s="188">
        <f t="shared" si="7755"/>
        <v>46967.4</v>
      </c>
      <c r="T7163">
        <v>34463.269999999997</v>
      </c>
      <c r="U7163" s="190">
        <f t="shared" si="7756"/>
        <v>1.3628248277078758</v>
      </c>
    </row>
    <row r="7164" spans="1:21" x14ac:dyDescent="0.2">
      <c r="A7164" s="178">
        <v>43034</v>
      </c>
      <c r="B7164" s="179">
        <v>0.41666666666666669</v>
      </c>
      <c r="C7164" t="s">
        <v>349</v>
      </c>
      <c r="D7164">
        <v>20.5</v>
      </c>
      <c r="E7164">
        <v>20.399999999999999</v>
      </c>
      <c r="F7164">
        <v>20</v>
      </c>
      <c r="G7164">
        <v>4</v>
      </c>
      <c r="H7164" s="184">
        <f t="shared" ref="H7164:L7164" si="7811">H7140</f>
        <v>0.375</v>
      </c>
      <c r="I7164" s="185">
        <f t="shared" si="7811"/>
        <v>156</v>
      </c>
      <c r="J7164" s="185">
        <f t="shared" si="7811"/>
        <v>343</v>
      </c>
      <c r="K7164" s="185">
        <f t="shared" si="7811"/>
        <v>2872</v>
      </c>
      <c r="L7164" s="185">
        <f t="shared" si="7811"/>
        <v>2219</v>
      </c>
      <c r="M7164" s="147"/>
      <c r="N7164" s="143">
        <f t="shared" si="7754"/>
        <v>3198</v>
      </c>
      <c r="O7164" s="143">
        <f t="shared" si="7750"/>
        <v>6997.2</v>
      </c>
      <c r="P7164" s="143">
        <f t="shared" si="7751"/>
        <v>57440</v>
      </c>
      <c r="Q7164" s="143">
        <f t="shared" si="7752"/>
        <v>8876</v>
      </c>
      <c r="R7164" s="188">
        <f t="shared" si="7755"/>
        <v>76511.199999999997</v>
      </c>
      <c r="T7164">
        <v>34276.36</v>
      </c>
      <c r="U7164" s="190">
        <f t="shared" si="7756"/>
        <v>2.232185681326722</v>
      </c>
    </row>
    <row r="7165" spans="1:21" x14ac:dyDescent="0.2">
      <c r="A7165" s="178">
        <v>43034</v>
      </c>
      <c r="B7165" s="179">
        <v>0.45833333333333331</v>
      </c>
      <c r="C7165" t="s">
        <v>349</v>
      </c>
      <c r="D7165">
        <v>6.79</v>
      </c>
      <c r="E7165">
        <v>11.8</v>
      </c>
      <c r="F7165">
        <v>12</v>
      </c>
      <c r="G7165">
        <v>3</v>
      </c>
      <c r="H7165" s="184">
        <f t="shared" ref="H7165:L7165" si="7812">H7141</f>
        <v>0.41666666666666669</v>
      </c>
      <c r="I7165" s="185">
        <f t="shared" si="7812"/>
        <v>196</v>
      </c>
      <c r="J7165" s="185">
        <f t="shared" si="7812"/>
        <v>315</v>
      </c>
      <c r="K7165" s="185">
        <f t="shared" si="7812"/>
        <v>2872</v>
      </c>
      <c r="L7165" s="185">
        <f t="shared" si="7812"/>
        <v>2219</v>
      </c>
      <c r="M7165" s="147"/>
      <c r="N7165" s="143">
        <f t="shared" si="7754"/>
        <v>1330.84</v>
      </c>
      <c r="O7165" s="143">
        <f t="shared" si="7750"/>
        <v>3717</v>
      </c>
      <c r="P7165" s="143">
        <f t="shared" si="7751"/>
        <v>34464</v>
      </c>
      <c r="Q7165" s="143">
        <f t="shared" si="7752"/>
        <v>6657</v>
      </c>
      <c r="R7165" s="188">
        <f t="shared" si="7755"/>
        <v>46168.84</v>
      </c>
      <c r="T7165">
        <v>34861.01</v>
      </c>
      <c r="U7165" s="190">
        <f t="shared" si="7756"/>
        <v>1.3243689726717611</v>
      </c>
    </row>
    <row r="7166" spans="1:21" x14ac:dyDescent="0.2">
      <c r="A7166" s="178">
        <v>43034</v>
      </c>
      <c r="B7166" s="179">
        <v>0.5</v>
      </c>
      <c r="C7166" t="s">
        <v>349</v>
      </c>
      <c r="D7166">
        <v>6.89</v>
      </c>
      <c r="E7166">
        <v>11.96</v>
      </c>
      <c r="F7166">
        <v>12</v>
      </c>
      <c r="G7166">
        <v>4</v>
      </c>
      <c r="H7166" s="184">
        <f t="shared" ref="H7166:L7166" si="7813">H7142</f>
        <v>0.45833333333333331</v>
      </c>
      <c r="I7166" s="185">
        <f t="shared" si="7813"/>
        <v>226</v>
      </c>
      <c r="J7166" s="185">
        <f t="shared" si="7813"/>
        <v>326</v>
      </c>
      <c r="K7166" s="185">
        <f t="shared" si="7813"/>
        <v>2842</v>
      </c>
      <c r="L7166" s="185">
        <f t="shared" si="7813"/>
        <v>1635</v>
      </c>
      <c r="M7166" s="147"/>
      <c r="N7166" s="143">
        <f t="shared" si="7754"/>
        <v>1557.1399999999999</v>
      </c>
      <c r="O7166" s="143">
        <f t="shared" si="7750"/>
        <v>3898.9600000000005</v>
      </c>
      <c r="P7166" s="143">
        <f t="shared" si="7751"/>
        <v>34104</v>
      </c>
      <c r="Q7166" s="143">
        <f t="shared" si="7752"/>
        <v>6540</v>
      </c>
      <c r="R7166" s="188">
        <f t="shared" si="7755"/>
        <v>46100.1</v>
      </c>
      <c r="T7166">
        <v>35656.370000000003</v>
      </c>
      <c r="U7166" s="190">
        <f t="shared" si="7756"/>
        <v>1.2928994174112507</v>
      </c>
    </row>
    <row r="7167" spans="1:21" x14ac:dyDescent="0.2">
      <c r="A7167" s="178">
        <v>43034</v>
      </c>
      <c r="B7167" s="179">
        <v>0.54166666666666663</v>
      </c>
      <c r="C7167" t="s">
        <v>349</v>
      </c>
      <c r="D7167">
        <v>6.25</v>
      </c>
      <c r="E7167">
        <v>11.7</v>
      </c>
      <c r="F7167">
        <v>12</v>
      </c>
      <c r="G7167">
        <v>4.25</v>
      </c>
      <c r="H7167" s="184">
        <f t="shared" ref="H7167:L7167" si="7814">H7143</f>
        <v>0.5</v>
      </c>
      <c r="I7167" s="185">
        <f t="shared" si="7814"/>
        <v>222</v>
      </c>
      <c r="J7167" s="185">
        <f t="shared" si="7814"/>
        <v>319</v>
      </c>
      <c r="K7167" s="185">
        <f t="shared" si="7814"/>
        <v>2842</v>
      </c>
      <c r="L7167" s="185">
        <f t="shared" si="7814"/>
        <v>1635</v>
      </c>
      <c r="M7167" s="147"/>
      <c r="N7167" s="143">
        <f t="shared" si="7754"/>
        <v>1387.5</v>
      </c>
      <c r="O7167" s="143">
        <f t="shared" si="7750"/>
        <v>3732.2999999999997</v>
      </c>
      <c r="P7167" s="143">
        <f t="shared" si="7751"/>
        <v>34104</v>
      </c>
      <c r="Q7167" s="143">
        <f t="shared" si="7752"/>
        <v>6948.75</v>
      </c>
      <c r="R7167" s="188">
        <f t="shared" si="7755"/>
        <v>46172.55</v>
      </c>
      <c r="T7167">
        <v>36454.480000000003</v>
      </c>
      <c r="U7167" s="190">
        <f t="shared" si="7756"/>
        <v>1.266580952464553</v>
      </c>
    </row>
    <row r="7168" spans="1:21" x14ac:dyDescent="0.2">
      <c r="A7168" s="178">
        <v>43034</v>
      </c>
      <c r="B7168" s="179">
        <v>0.58333333333333337</v>
      </c>
      <c r="C7168" t="s">
        <v>349</v>
      </c>
      <c r="D7168">
        <v>3.84</v>
      </c>
      <c r="E7168">
        <v>10.99</v>
      </c>
      <c r="F7168">
        <v>12</v>
      </c>
      <c r="G7168">
        <v>4.25</v>
      </c>
      <c r="H7168" s="184">
        <f t="shared" ref="H7168:L7168" si="7815">H7144</f>
        <v>0.54166666666666663</v>
      </c>
      <c r="I7168" s="185">
        <f t="shared" si="7815"/>
        <v>195</v>
      </c>
      <c r="J7168" s="185">
        <f t="shared" si="7815"/>
        <v>299</v>
      </c>
      <c r="K7168" s="185">
        <f t="shared" si="7815"/>
        <v>2842</v>
      </c>
      <c r="L7168" s="185">
        <f t="shared" si="7815"/>
        <v>1635</v>
      </c>
      <c r="M7168" s="147"/>
      <c r="N7168" s="143">
        <f t="shared" si="7754"/>
        <v>748.8</v>
      </c>
      <c r="O7168" s="143">
        <f t="shared" si="7750"/>
        <v>3286.01</v>
      </c>
      <c r="P7168" s="143">
        <f t="shared" si="7751"/>
        <v>34104</v>
      </c>
      <c r="Q7168" s="143">
        <f t="shared" si="7752"/>
        <v>6948.75</v>
      </c>
      <c r="R7168" s="188">
        <f t="shared" si="7755"/>
        <v>45087.56</v>
      </c>
      <c r="T7168">
        <v>37320.86</v>
      </c>
      <c r="U7168" s="190">
        <f t="shared" si="7756"/>
        <v>1.2081061368896644</v>
      </c>
    </row>
    <row r="7169" spans="1:21" x14ac:dyDescent="0.2">
      <c r="A7169" s="178">
        <v>43034</v>
      </c>
      <c r="B7169" s="179">
        <v>0.625</v>
      </c>
      <c r="C7169" t="s">
        <v>349</v>
      </c>
      <c r="D7169">
        <v>2</v>
      </c>
      <c r="E7169">
        <v>8.73</v>
      </c>
      <c r="F7169">
        <v>9.26</v>
      </c>
      <c r="G7169">
        <v>2.5</v>
      </c>
      <c r="H7169" s="184">
        <f t="shared" ref="H7169:L7169" si="7816">H7145</f>
        <v>0.58333333333333337</v>
      </c>
      <c r="I7169" s="185">
        <f t="shared" si="7816"/>
        <v>205</v>
      </c>
      <c r="J7169" s="185">
        <f t="shared" si="7816"/>
        <v>237</v>
      </c>
      <c r="K7169" s="185">
        <f t="shared" si="7816"/>
        <v>2842</v>
      </c>
      <c r="L7169" s="185">
        <f t="shared" si="7816"/>
        <v>1635</v>
      </c>
      <c r="M7169" s="147"/>
      <c r="N7169" s="143">
        <f t="shared" si="7754"/>
        <v>410</v>
      </c>
      <c r="O7169" s="143">
        <f t="shared" si="7750"/>
        <v>2069.0100000000002</v>
      </c>
      <c r="P7169" s="143">
        <f t="shared" si="7751"/>
        <v>26316.92</v>
      </c>
      <c r="Q7169" s="143">
        <f t="shared" si="7752"/>
        <v>4087.5</v>
      </c>
      <c r="R7169" s="188">
        <f t="shared" si="7755"/>
        <v>32883.43</v>
      </c>
      <c r="T7169">
        <v>38514.620000000003</v>
      </c>
      <c r="U7169" s="190">
        <f t="shared" si="7756"/>
        <v>0.85379084617737366</v>
      </c>
    </row>
    <row r="7170" spans="1:21" x14ac:dyDescent="0.2">
      <c r="A7170" s="178">
        <v>43034</v>
      </c>
      <c r="B7170" s="179">
        <v>0.66666666666666663</v>
      </c>
      <c r="C7170" t="s">
        <v>349</v>
      </c>
      <c r="D7170">
        <v>1.23</v>
      </c>
      <c r="E7170">
        <v>7.56</v>
      </c>
      <c r="F7170">
        <v>11.22</v>
      </c>
      <c r="G7170">
        <v>2.69</v>
      </c>
      <c r="H7170" s="184">
        <f t="shared" ref="H7170:L7170" si="7817">H7146</f>
        <v>0.625</v>
      </c>
      <c r="I7170" s="185">
        <f t="shared" si="7817"/>
        <v>212</v>
      </c>
      <c r="J7170" s="185">
        <f t="shared" si="7817"/>
        <v>213</v>
      </c>
      <c r="K7170" s="185">
        <f t="shared" si="7817"/>
        <v>2842</v>
      </c>
      <c r="L7170" s="185">
        <f t="shared" si="7817"/>
        <v>1380</v>
      </c>
      <c r="M7170" s="147"/>
      <c r="N7170" s="143">
        <f t="shared" si="7754"/>
        <v>260.76</v>
      </c>
      <c r="O7170" s="143">
        <f t="shared" si="7750"/>
        <v>1610.28</v>
      </c>
      <c r="P7170" s="143">
        <f t="shared" si="7751"/>
        <v>31887.24</v>
      </c>
      <c r="Q7170" s="143">
        <f t="shared" si="7752"/>
        <v>3712.2</v>
      </c>
      <c r="R7170" s="188">
        <f t="shared" si="7755"/>
        <v>37470.479999999996</v>
      </c>
      <c r="T7170">
        <v>39766.78</v>
      </c>
      <c r="U7170" s="190">
        <f t="shared" si="7756"/>
        <v>0.94225582257351481</v>
      </c>
    </row>
    <row r="7171" spans="1:21" x14ac:dyDescent="0.2">
      <c r="A7171" s="178">
        <v>43034</v>
      </c>
      <c r="B7171" s="179">
        <v>0.70833333333333337</v>
      </c>
      <c r="C7171" t="s">
        <v>349</v>
      </c>
      <c r="D7171">
        <v>2</v>
      </c>
      <c r="E7171">
        <v>7.59</v>
      </c>
      <c r="F7171">
        <v>12</v>
      </c>
      <c r="G7171">
        <v>2.95</v>
      </c>
      <c r="H7171" s="184">
        <f t="shared" ref="H7171:L7171" si="7818">H7147</f>
        <v>0.66666666666666663</v>
      </c>
      <c r="I7171" s="185">
        <f t="shared" si="7818"/>
        <v>191</v>
      </c>
      <c r="J7171" s="185">
        <f t="shared" si="7818"/>
        <v>237</v>
      </c>
      <c r="K7171" s="185">
        <f t="shared" si="7818"/>
        <v>2842</v>
      </c>
      <c r="L7171" s="185">
        <f t="shared" si="7818"/>
        <v>1380</v>
      </c>
      <c r="M7171" s="147"/>
      <c r="N7171" s="143">
        <f t="shared" si="7754"/>
        <v>382</v>
      </c>
      <c r="O7171" s="143">
        <f t="shared" si="7750"/>
        <v>1798.83</v>
      </c>
      <c r="P7171" s="143">
        <f t="shared" si="7751"/>
        <v>34104</v>
      </c>
      <c r="Q7171" s="143">
        <f t="shared" si="7752"/>
        <v>4071.0000000000005</v>
      </c>
      <c r="R7171" s="188">
        <f t="shared" si="7755"/>
        <v>40355.83</v>
      </c>
      <c r="T7171">
        <v>40921.33</v>
      </c>
      <c r="U7171" s="190">
        <f t="shared" si="7756"/>
        <v>0.98618080106389505</v>
      </c>
    </row>
    <row r="7172" spans="1:21" x14ac:dyDescent="0.2">
      <c r="A7172" s="178">
        <v>43034</v>
      </c>
      <c r="B7172" s="179">
        <v>0.75</v>
      </c>
      <c r="C7172" t="s">
        <v>349</v>
      </c>
      <c r="D7172">
        <v>2.11</v>
      </c>
      <c r="E7172">
        <v>9.51</v>
      </c>
      <c r="F7172">
        <v>10.35</v>
      </c>
      <c r="G7172">
        <v>2.95</v>
      </c>
      <c r="H7172" s="184">
        <f t="shared" ref="H7172:L7172" si="7819">H7148</f>
        <v>0.70833333333333337</v>
      </c>
      <c r="I7172" s="185">
        <f t="shared" si="7819"/>
        <v>218</v>
      </c>
      <c r="J7172" s="185">
        <f t="shared" si="7819"/>
        <v>258</v>
      </c>
      <c r="K7172" s="185">
        <f t="shared" si="7819"/>
        <v>2842</v>
      </c>
      <c r="L7172" s="185">
        <f t="shared" si="7819"/>
        <v>1380</v>
      </c>
      <c r="M7172" s="147"/>
      <c r="N7172" s="143">
        <f t="shared" si="7754"/>
        <v>459.97999999999996</v>
      </c>
      <c r="O7172" s="143">
        <f t="shared" ref="O7172:O7235" si="7820">E7172*J7172</f>
        <v>2453.58</v>
      </c>
      <c r="P7172" s="143">
        <f t="shared" ref="P7172:P7235" si="7821">F7172*K7172</f>
        <v>29414.7</v>
      </c>
      <c r="Q7172" s="143">
        <f t="shared" ref="Q7172:Q7235" si="7822">G7172*L7172</f>
        <v>4071.0000000000005</v>
      </c>
      <c r="R7172" s="188">
        <f t="shared" si="7755"/>
        <v>36399.26</v>
      </c>
      <c r="T7172">
        <v>41869.07</v>
      </c>
      <c r="U7172" s="190">
        <f t="shared" si="7756"/>
        <v>0.8693591713405624</v>
      </c>
    </row>
    <row r="7173" spans="1:21" x14ac:dyDescent="0.2">
      <c r="A7173" s="178">
        <v>43034</v>
      </c>
      <c r="B7173" s="179">
        <v>0.79166666666666663</v>
      </c>
      <c r="C7173" t="s">
        <v>349</v>
      </c>
      <c r="D7173">
        <v>3.5</v>
      </c>
      <c r="E7173">
        <v>16.45</v>
      </c>
      <c r="F7173">
        <v>17.07</v>
      </c>
      <c r="G7173">
        <v>1</v>
      </c>
      <c r="H7173" s="184">
        <f t="shared" ref="H7173:L7173" si="7823">H7149</f>
        <v>0.75</v>
      </c>
      <c r="I7173" s="185">
        <f t="shared" si="7823"/>
        <v>240</v>
      </c>
      <c r="J7173" s="185">
        <f t="shared" si="7823"/>
        <v>365</v>
      </c>
      <c r="K7173" s="185">
        <f t="shared" si="7823"/>
        <v>2842</v>
      </c>
      <c r="L7173" s="185">
        <f t="shared" si="7823"/>
        <v>1380</v>
      </c>
      <c r="M7173" s="147"/>
      <c r="N7173" s="143">
        <f t="shared" ref="N7173:N7236" si="7824">D7173*I7173</f>
        <v>840</v>
      </c>
      <c r="O7173" s="143">
        <f t="shared" si="7820"/>
        <v>6004.25</v>
      </c>
      <c r="P7173" s="143">
        <f t="shared" si="7821"/>
        <v>48512.94</v>
      </c>
      <c r="Q7173" s="143">
        <f t="shared" si="7822"/>
        <v>1380</v>
      </c>
      <c r="R7173" s="188">
        <f t="shared" ref="R7173:R7236" si="7825">SUM(N7173:Q7173)</f>
        <v>56737.19</v>
      </c>
      <c r="T7173">
        <v>41639.620000000003</v>
      </c>
      <c r="U7173" s="190">
        <f t="shared" ref="U7173:U7236" si="7826">R7173/T7173</f>
        <v>1.362577036005612</v>
      </c>
    </row>
    <row r="7174" spans="1:21" x14ac:dyDescent="0.2">
      <c r="A7174" s="178">
        <v>43034</v>
      </c>
      <c r="B7174" s="179">
        <v>0.83333333333333337</v>
      </c>
      <c r="C7174" t="s">
        <v>349</v>
      </c>
      <c r="D7174">
        <v>8.61</v>
      </c>
      <c r="E7174">
        <v>10.5</v>
      </c>
      <c r="F7174">
        <v>12</v>
      </c>
      <c r="G7174">
        <v>1</v>
      </c>
      <c r="H7174" s="184">
        <f t="shared" ref="H7174:L7174" si="7827">H7150</f>
        <v>0.79166666666666663</v>
      </c>
      <c r="I7174" s="185">
        <f t="shared" si="7827"/>
        <v>320</v>
      </c>
      <c r="J7174" s="185">
        <f t="shared" si="7827"/>
        <v>214</v>
      </c>
      <c r="K7174" s="185">
        <f t="shared" si="7827"/>
        <v>2842</v>
      </c>
      <c r="L7174" s="185">
        <f t="shared" si="7827"/>
        <v>1426</v>
      </c>
      <c r="M7174" s="147"/>
      <c r="N7174" s="143">
        <f t="shared" si="7824"/>
        <v>2755.2</v>
      </c>
      <c r="O7174" s="143">
        <f t="shared" si="7820"/>
        <v>2247</v>
      </c>
      <c r="P7174" s="143">
        <f t="shared" si="7821"/>
        <v>34104</v>
      </c>
      <c r="Q7174" s="143">
        <f t="shared" si="7822"/>
        <v>1426</v>
      </c>
      <c r="R7174" s="188">
        <f t="shared" si="7825"/>
        <v>40532.199999999997</v>
      </c>
      <c r="T7174">
        <v>40747.18</v>
      </c>
      <c r="U7174" s="190">
        <f t="shared" si="7826"/>
        <v>0.99472405206937009</v>
      </c>
    </row>
    <row r="7175" spans="1:21" x14ac:dyDescent="0.2">
      <c r="A7175" s="178">
        <v>43034</v>
      </c>
      <c r="B7175" s="179">
        <v>0.875</v>
      </c>
      <c r="C7175" t="s">
        <v>349</v>
      </c>
      <c r="D7175">
        <v>10.029999999999999</v>
      </c>
      <c r="E7175">
        <v>2.89</v>
      </c>
      <c r="F7175">
        <v>11.79</v>
      </c>
      <c r="G7175">
        <v>1</v>
      </c>
      <c r="H7175" s="184">
        <f t="shared" ref="H7175:L7175" si="7828">H7151</f>
        <v>0.83333333333333337</v>
      </c>
      <c r="I7175" s="185">
        <f t="shared" si="7828"/>
        <v>322</v>
      </c>
      <c r="J7175" s="185">
        <f t="shared" si="7828"/>
        <v>178</v>
      </c>
      <c r="K7175" s="185">
        <f t="shared" si="7828"/>
        <v>2842</v>
      </c>
      <c r="L7175" s="185">
        <f t="shared" si="7828"/>
        <v>1426</v>
      </c>
      <c r="M7175" s="147"/>
      <c r="N7175" s="143">
        <f t="shared" si="7824"/>
        <v>3229.66</v>
      </c>
      <c r="O7175" s="143">
        <f t="shared" si="7820"/>
        <v>514.42000000000007</v>
      </c>
      <c r="P7175" s="143">
        <f t="shared" si="7821"/>
        <v>33507.18</v>
      </c>
      <c r="Q7175" s="143">
        <f t="shared" si="7822"/>
        <v>1426</v>
      </c>
      <c r="R7175" s="188">
        <f t="shared" si="7825"/>
        <v>38677.26</v>
      </c>
      <c r="T7175">
        <v>41235.9</v>
      </c>
      <c r="U7175" s="190">
        <f t="shared" si="7826"/>
        <v>0.93795115421271269</v>
      </c>
    </row>
    <row r="7176" spans="1:21" x14ac:dyDescent="0.2">
      <c r="A7176" s="178">
        <v>43034</v>
      </c>
      <c r="B7176" s="179">
        <v>0.91666666666666663</v>
      </c>
      <c r="C7176" t="s">
        <v>349</v>
      </c>
      <c r="D7176">
        <v>12.43</v>
      </c>
      <c r="E7176">
        <v>10</v>
      </c>
      <c r="F7176">
        <v>13</v>
      </c>
      <c r="G7176">
        <v>1</v>
      </c>
      <c r="H7176" s="184">
        <f t="shared" ref="H7176:L7176" si="7829">H7152</f>
        <v>0.875</v>
      </c>
      <c r="I7176" s="185">
        <f t="shared" si="7829"/>
        <v>337</v>
      </c>
      <c r="J7176" s="185">
        <f t="shared" si="7829"/>
        <v>173</v>
      </c>
      <c r="K7176" s="185">
        <f t="shared" si="7829"/>
        <v>2842</v>
      </c>
      <c r="L7176" s="185">
        <f t="shared" si="7829"/>
        <v>1426</v>
      </c>
      <c r="M7176" s="147"/>
      <c r="N7176" s="143">
        <f t="shared" si="7824"/>
        <v>4188.91</v>
      </c>
      <c r="O7176" s="143">
        <f t="shared" si="7820"/>
        <v>1730</v>
      </c>
      <c r="P7176" s="143">
        <f t="shared" si="7821"/>
        <v>36946</v>
      </c>
      <c r="Q7176" s="143">
        <f t="shared" si="7822"/>
        <v>1426</v>
      </c>
      <c r="R7176" s="188">
        <f t="shared" si="7825"/>
        <v>44290.91</v>
      </c>
      <c r="T7176">
        <v>40453.519999999997</v>
      </c>
      <c r="U7176" s="190">
        <f t="shared" si="7826"/>
        <v>1.0948592359824314</v>
      </c>
    </row>
    <row r="7177" spans="1:21" x14ac:dyDescent="0.2">
      <c r="A7177" s="178">
        <v>43034</v>
      </c>
      <c r="B7177" s="179">
        <v>0.95833333333333337</v>
      </c>
      <c r="C7177" t="s">
        <v>349</v>
      </c>
      <c r="D7177">
        <v>40</v>
      </c>
      <c r="E7177">
        <v>37.46</v>
      </c>
      <c r="F7177">
        <v>37.46</v>
      </c>
      <c r="G7177">
        <v>0.75</v>
      </c>
      <c r="H7177" s="184">
        <f t="shared" ref="H7177:L7177" si="7830">H7153</f>
        <v>0.91666666666666663</v>
      </c>
      <c r="I7177" s="185">
        <f t="shared" si="7830"/>
        <v>394</v>
      </c>
      <c r="J7177" s="185">
        <f t="shared" si="7830"/>
        <v>194</v>
      </c>
      <c r="K7177" s="185">
        <f t="shared" si="7830"/>
        <v>2842</v>
      </c>
      <c r="L7177" s="185">
        <f t="shared" si="7830"/>
        <v>1426</v>
      </c>
      <c r="M7177" s="147"/>
      <c r="N7177" s="143">
        <f t="shared" si="7824"/>
        <v>15760</v>
      </c>
      <c r="O7177" s="143">
        <f t="shared" si="7820"/>
        <v>7267.24</v>
      </c>
      <c r="P7177" s="143">
        <f t="shared" si="7821"/>
        <v>106461.32</v>
      </c>
      <c r="Q7177" s="143">
        <f t="shared" si="7822"/>
        <v>1069.5</v>
      </c>
      <c r="R7177" s="188">
        <f t="shared" si="7825"/>
        <v>130558.06</v>
      </c>
      <c r="T7177">
        <v>38698.35</v>
      </c>
      <c r="U7177" s="190">
        <f t="shared" si="7826"/>
        <v>3.3737371231589979</v>
      </c>
    </row>
    <row r="7178" spans="1:21" x14ac:dyDescent="0.2">
      <c r="A7178" s="178">
        <v>43034</v>
      </c>
      <c r="B7178" s="180">
        <v>1</v>
      </c>
      <c r="C7178" t="s">
        <v>349</v>
      </c>
      <c r="D7178">
        <v>40</v>
      </c>
      <c r="E7178">
        <v>31.18</v>
      </c>
      <c r="F7178">
        <v>31.38</v>
      </c>
      <c r="G7178">
        <v>0.5</v>
      </c>
      <c r="H7178" s="184">
        <f t="shared" ref="H7178:L7178" si="7831">H7154</f>
        <v>0.95833333333333337</v>
      </c>
      <c r="I7178" s="185">
        <f t="shared" si="7831"/>
        <v>389</v>
      </c>
      <c r="J7178" s="185">
        <f t="shared" si="7831"/>
        <v>265</v>
      </c>
      <c r="K7178" s="185">
        <f t="shared" si="7831"/>
        <v>2985</v>
      </c>
      <c r="L7178" s="185">
        <f t="shared" si="7831"/>
        <v>1111</v>
      </c>
      <c r="M7178" s="147"/>
      <c r="N7178" s="143">
        <f t="shared" si="7824"/>
        <v>15560</v>
      </c>
      <c r="O7178" s="143">
        <f t="shared" si="7820"/>
        <v>8262.7000000000007</v>
      </c>
      <c r="P7178" s="143">
        <f t="shared" si="7821"/>
        <v>93669.3</v>
      </c>
      <c r="Q7178" s="143">
        <f t="shared" si="7822"/>
        <v>555.5</v>
      </c>
      <c r="R7178" s="188">
        <f t="shared" si="7825"/>
        <v>118047.5</v>
      </c>
      <c r="T7178">
        <v>35883.730000000003</v>
      </c>
      <c r="U7178" s="190">
        <f t="shared" si="7826"/>
        <v>3.2897221108285004</v>
      </c>
    </row>
    <row r="7179" spans="1:21" x14ac:dyDescent="0.2">
      <c r="A7179" s="178">
        <v>43035</v>
      </c>
      <c r="B7179" s="179">
        <v>4.1666666666666664E-2</v>
      </c>
      <c r="C7179" t="s">
        <v>349</v>
      </c>
      <c r="D7179">
        <v>40</v>
      </c>
      <c r="E7179">
        <v>23.52</v>
      </c>
      <c r="F7179">
        <v>45</v>
      </c>
      <c r="G7179">
        <v>0.5</v>
      </c>
      <c r="H7179" s="184">
        <f t="shared" ref="H7179:L7179" si="7832">H7155</f>
        <v>1</v>
      </c>
      <c r="I7179" s="185">
        <f t="shared" si="7832"/>
        <v>362</v>
      </c>
      <c r="J7179" s="185">
        <f t="shared" si="7832"/>
        <v>243</v>
      </c>
      <c r="K7179" s="185">
        <f t="shared" si="7832"/>
        <v>2985</v>
      </c>
      <c r="L7179" s="185">
        <f t="shared" si="7832"/>
        <v>1111</v>
      </c>
      <c r="M7179" s="147"/>
      <c r="N7179" s="143">
        <f t="shared" si="7824"/>
        <v>14480</v>
      </c>
      <c r="O7179" s="143">
        <f t="shared" si="7820"/>
        <v>5715.36</v>
      </c>
      <c r="P7179" s="143">
        <f t="shared" si="7821"/>
        <v>134325</v>
      </c>
      <c r="Q7179" s="143">
        <f t="shared" si="7822"/>
        <v>555.5</v>
      </c>
      <c r="R7179" s="188">
        <f t="shared" si="7825"/>
        <v>155075.85999999999</v>
      </c>
      <c r="T7179">
        <v>32893.440000000002</v>
      </c>
      <c r="U7179" s="190">
        <f t="shared" si="7826"/>
        <v>4.714492008132928</v>
      </c>
    </row>
    <row r="7180" spans="1:21" x14ac:dyDescent="0.2">
      <c r="A7180" s="178">
        <v>43035</v>
      </c>
      <c r="B7180" s="179">
        <v>8.3333333333333329E-2</v>
      </c>
      <c r="C7180" t="s">
        <v>349</v>
      </c>
      <c r="D7180">
        <v>25.6</v>
      </c>
      <c r="E7180">
        <v>2.67</v>
      </c>
      <c r="F7180">
        <v>30</v>
      </c>
      <c r="G7180">
        <v>0.5</v>
      </c>
      <c r="H7180" s="184">
        <f t="shared" ref="H7180:L7180" si="7833">H7156</f>
        <v>4.1666666666666664E-2</v>
      </c>
      <c r="I7180" s="185">
        <f t="shared" si="7833"/>
        <v>294</v>
      </c>
      <c r="J7180" s="185">
        <f t="shared" si="7833"/>
        <v>212</v>
      </c>
      <c r="K7180" s="185">
        <f t="shared" si="7833"/>
        <v>2985</v>
      </c>
      <c r="L7180" s="185">
        <f t="shared" si="7833"/>
        <v>1111</v>
      </c>
      <c r="M7180" s="147"/>
      <c r="N7180" s="143">
        <f t="shared" si="7824"/>
        <v>7526.4000000000005</v>
      </c>
      <c r="O7180" s="143">
        <f t="shared" si="7820"/>
        <v>566.04</v>
      </c>
      <c r="P7180" s="143">
        <f t="shared" si="7821"/>
        <v>89550</v>
      </c>
      <c r="Q7180" s="143">
        <f t="shared" si="7822"/>
        <v>555.5</v>
      </c>
      <c r="R7180" s="188">
        <f t="shared" si="7825"/>
        <v>98197.94</v>
      </c>
      <c r="T7180">
        <v>30753.08</v>
      </c>
      <c r="U7180" s="190">
        <f t="shared" si="7826"/>
        <v>3.1931091129733997</v>
      </c>
    </row>
    <row r="7181" spans="1:21" x14ac:dyDescent="0.2">
      <c r="A7181" s="178">
        <v>43035</v>
      </c>
      <c r="B7181" s="179">
        <v>0.125</v>
      </c>
      <c r="C7181" t="s">
        <v>349</v>
      </c>
      <c r="D7181">
        <v>24.35</v>
      </c>
      <c r="E7181">
        <v>3.24</v>
      </c>
      <c r="F7181">
        <v>30</v>
      </c>
      <c r="G7181">
        <v>1.42</v>
      </c>
      <c r="H7181" s="184">
        <f t="shared" ref="H7181:L7181" si="7834">H7157</f>
        <v>8.3333333333333329E-2</v>
      </c>
      <c r="I7181" s="185">
        <f t="shared" si="7834"/>
        <v>236</v>
      </c>
      <c r="J7181" s="185">
        <f t="shared" si="7834"/>
        <v>179</v>
      </c>
      <c r="K7181" s="185">
        <f t="shared" si="7834"/>
        <v>2985</v>
      </c>
      <c r="L7181" s="185">
        <f t="shared" si="7834"/>
        <v>1111</v>
      </c>
      <c r="M7181" s="147"/>
      <c r="N7181" s="143">
        <f t="shared" si="7824"/>
        <v>5746.6</v>
      </c>
      <c r="O7181" s="143">
        <f t="shared" si="7820"/>
        <v>579.96</v>
      </c>
      <c r="P7181" s="143">
        <f t="shared" si="7821"/>
        <v>89550</v>
      </c>
      <c r="Q7181" s="143">
        <f t="shared" si="7822"/>
        <v>1577.62</v>
      </c>
      <c r="R7181" s="188">
        <f t="shared" si="7825"/>
        <v>97454.18</v>
      </c>
      <c r="T7181">
        <v>29468.49</v>
      </c>
      <c r="U7181" s="190">
        <f t="shared" si="7826"/>
        <v>3.3070639181037098</v>
      </c>
    </row>
    <row r="7182" spans="1:21" x14ac:dyDescent="0.2">
      <c r="A7182" s="178">
        <v>43035</v>
      </c>
      <c r="B7182" s="179">
        <v>0.16666666666666666</v>
      </c>
      <c r="C7182" t="s">
        <v>349</v>
      </c>
      <c r="D7182">
        <v>20.57</v>
      </c>
      <c r="E7182">
        <v>2.85</v>
      </c>
      <c r="F7182">
        <v>30</v>
      </c>
      <c r="G7182">
        <v>1.42</v>
      </c>
      <c r="H7182" s="184">
        <f t="shared" ref="H7182:L7182" si="7835">H7158</f>
        <v>0.125</v>
      </c>
      <c r="I7182" s="185">
        <f t="shared" si="7835"/>
        <v>201</v>
      </c>
      <c r="J7182" s="185">
        <f t="shared" si="7835"/>
        <v>205</v>
      </c>
      <c r="K7182" s="185">
        <f t="shared" si="7835"/>
        <v>2985</v>
      </c>
      <c r="L7182" s="185">
        <f t="shared" si="7835"/>
        <v>1717</v>
      </c>
      <c r="M7182" s="147"/>
      <c r="N7182" s="143">
        <f t="shared" si="7824"/>
        <v>4134.57</v>
      </c>
      <c r="O7182" s="143">
        <f t="shared" si="7820"/>
        <v>584.25</v>
      </c>
      <c r="P7182" s="143">
        <f t="shared" si="7821"/>
        <v>89550</v>
      </c>
      <c r="Q7182" s="143">
        <f t="shared" si="7822"/>
        <v>2438.14</v>
      </c>
      <c r="R7182" s="188">
        <f t="shared" si="7825"/>
        <v>96706.96</v>
      </c>
      <c r="T7182">
        <v>28663.68</v>
      </c>
      <c r="U7182" s="190">
        <f t="shared" si="7826"/>
        <v>3.3738501127559339</v>
      </c>
    </row>
    <row r="7183" spans="1:21" x14ac:dyDescent="0.2">
      <c r="A7183" s="178">
        <v>43035</v>
      </c>
      <c r="B7183" s="179">
        <v>0.20833333333333334</v>
      </c>
      <c r="C7183" t="s">
        <v>349</v>
      </c>
      <c r="D7183">
        <v>23.57</v>
      </c>
      <c r="E7183">
        <v>11.28</v>
      </c>
      <c r="F7183">
        <v>30</v>
      </c>
      <c r="G7183">
        <v>2.4900000000000002</v>
      </c>
      <c r="H7183" s="184">
        <f t="shared" ref="H7183:L7183" si="7836">H7159</f>
        <v>0.16666666666666666</v>
      </c>
      <c r="I7183" s="185">
        <f t="shared" si="7836"/>
        <v>185</v>
      </c>
      <c r="J7183" s="185">
        <f t="shared" si="7836"/>
        <v>205</v>
      </c>
      <c r="K7183" s="185">
        <f t="shared" si="7836"/>
        <v>2985</v>
      </c>
      <c r="L7183" s="185">
        <f t="shared" si="7836"/>
        <v>1717</v>
      </c>
      <c r="M7183" s="147"/>
      <c r="N7183" s="143">
        <f t="shared" si="7824"/>
        <v>4360.45</v>
      </c>
      <c r="O7183" s="143">
        <f t="shared" si="7820"/>
        <v>2312.4</v>
      </c>
      <c r="P7183" s="143">
        <f t="shared" si="7821"/>
        <v>89550</v>
      </c>
      <c r="Q7183" s="143">
        <f t="shared" si="7822"/>
        <v>4275.33</v>
      </c>
      <c r="R7183" s="188">
        <f t="shared" si="7825"/>
        <v>100498.18000000001</v>
      </c>
      <c r="T7183">
        <v>28286.43</v>
      </c>
      <c r="U7183" s="190">
        <f t="shared" si="7826"/>
        <v>3.5528760610653238</v>
      </c>
    </row>
    <row r="7184" spans="1:21" x14ac:dyDescent="0.2">
      <c r="A7184" s="178">
        <v>43035</v>
      </c>
      <c r="B7184" s="179">
        <v>0.25</v>
      </c>
      <c r="C7184" t="s">
        <v>349</v>
      </c>
      <c r="D7184">
        <v>45.95</v>
      </c>
      <c r="E7184">
        <v>36.24</v>
      </c>
      <c r="F7184">
        <v>20</v>
      </c>
      <c r="G7184">
        <v>2.94</v>
      </c>
      <c r="H7184" s="184">
        <f t="shared" ref="H7184:L7184" si="7837">H7160</f>
        <v>0.20833333333333334</v>
      </c>
      <c r="I7184" s="185">
        <f t="shared" si="7837"/>
        <v>207</v>
      </c>
      <c r="J7184" s="185">
        <f t="shared" si="7837"/>
        <v>283</v>
      </c>
      <c r="K7184" s="185">
        <f t="shared" si="7837"/>
        <v>2985</v>
      </c>
      <c r="L7184" s="185">
        <f t="shared" si="7837"/>
        <v>1717</v>
      </c>
      <c r="M7184" s="147"/>
      <c r="N7184" s="143">
        <f t="shared" si="7824"/>
        <v>9511.6500000000015</v>
      </c>
      <c r="O7184" s="143">
        <f t="shared" si="7820"/>
        <v>10255.92</v>
      </c>
      <c r="P7184" s="143">
        <f t="shared" si="7821"/>
        <v>59700</v>
      </c>
      <c r="Q7184" s="143">
        <f t="shared" si="7822"/>
        <v>5047.9799999999996</v>
      </c>
      <c r="R7184" s="188">
        <f t="shared" si="7825"/>
        <v>84515.55</v>
      </c>
      <c r="T7184">
        <v>28598.69</v>
      </c>
      <c r="U7184" s="190">
        <f t="shared" si="7826"/>
        <v>2.9552245225218359</v>
      </c>
    </row>
    <row r="7185" spans="1:21" x14ac:dyDescent="0.2">
      <c r="A7185" s="178">
        <v>43035</v>
      </c>
      <c r="B7185" s="179">
        <v>0.29166666666666669</v>
      </c>
      <c r="C7185" t="s">
        <v>349</v>
      </c>
      <c r="D7185">
        <v>6.76</v>
      </c>
      <c r="E7185">
        <v>75</v>
      </c>
      <c r="F7185">
        <v>20</v>
      </c>
      <c r="G7185">
        <v>3.61</v>
      </c>
      <c r="H7185" s="184">
        <f t="shared" ref="H7185:L7185" si="7838">H7161</f>
        <v>0.25</v>
      </c>
      <c r="I7185" s="185">
        <f t="shared" si="7838"/>
        <v>327</v>
      </c>
      <c r="J7185" s="185">
        <f t="shared" si="7838"/>
        <v>438</v>
      </c>
      <c r="K7185" s="185">
        <f t="shared" si="7838"/>
        <v>2985</v>
      </c>
      <c r="L7185" s="185">
        <f t="shared" si="7838"/>
        <v>1717</v>
      </c>
      <c r="M7185" s="147"/>
      <c r="N7185" s="143">
        <f t="shared" si="7824"/>
        <v>2210.52</v>
      </c>
      <c r="O7185" s="143">
        <f t="shared" si="7820"/>
        <v>32850</v>
      </c>
      <c r="P7185" s="143">
        <f t="shared" si="7821"/>
        <v>59700</v>
      </c>
      <c r="Q7185" s="143">
        <f t="shared" si="7822"/>
        <v>6198.37</v>
      </c>
      <c r="R7185" s="188">
        <f t="shared" si="7825"/>
        <v>100958.88999999998</v>
      </c>
      <c r="T7185">
        <v>30267.9</v>
      </c>
      <c r="U7185" s="190">
        <f t="shared" si="7826"/>
        <v>3.3355102270061674</v>
      </c>
    </row>
    <row r="7186" spans="1:21" x14ac:dyDescent="0.2">
      <c r="A7186" s="178">
        <v>43035</v>
      </c>
      <c r="B7186" s="179">
        <v>0.33333333333333331</v>
      </c>
      <c r="C7186" t="s">
        <v>349</v>
      </c>
      <c r="D7186">
        <v>7.25</v>
      </c>
      <c r="E7186">
        <v>12</v>
      </c>
      <c r="F7186">
        <v>20</v>
      </c>
      <c r="G7186">
        <v>4</v>
      </c>
      <c r="H7186" s="184">
        <f t="shared" ref="H7186:L7186" si="7839">H7162</f>
        <v>0.29166666666666669</v>
      </c>
      <c r="I7186" s="185">
        <f t="shared" si="7839"/>
        <v>249</v>
      </c>
      <c r="J7186" s="185">
        <f t="shared" si="7839"/>
        <v>556</v>
      </c>
      <c r="K7186" s="185">
        <f t="shared" si="7839"/>
        <v>2872</v>
      </c>
      <c r="L7186" s="185">
        <f t="shared" si="7839"/>
        <v>2219</v>
      </c>
      <c r="M7186" s="147"/>
      <c r="N7186" s="143">
        <f t="shared" si="7824"/>
        <v>1805.25</v>
      </c>
      <c r="O7186" s="143">
        <f t="shared" si="7820"/>
        <v>6672</v>
      </c>
      <c r="P7186" s="143">
        <f t="shared" si="7821"/>
        <v>57440</v>
      </c>
      <c r="Q7186" s="143">
        <f t="shared" si="7822"/>
        <v>8876</v>
      </c>
      <c r="R7186" s="188">
        <f t="shared" si="7825"/>
        <v>74793.25</v>
      </c>
      <c r="T7186">
        <v>33555.410000000003</v>
      </c>
      <c r="U7186" s="190">
        <f t="shared" si="7826"/>
        <v>2.2289475825209704</v>
      </c>
    </row>
    <row r="7187" spans="1:21" x14ac:dyDescent="0.2">
      <c r="A7187" s="178">
        <v>43035</v>
      </c>
      <c r="B7187" s="179">
        <v>0.375</v>
      </c>
      <c r="C7187" t="s">
        <v>349</v>
      </c>
      <c r="D7187">
        <v>4.57</v>
      </c>
      <c r="E7187">
        <v>18</v>
      </c>
      <c r="F7187">
        <v>20</v>
      </c>
      <c r="G7187">
        <v>4</v>
      </c>
      <c r="H7187" s="184">
        <f t="shared" ref="H7187:L7187" si="7840">H7163</f>
        <v>0.33333333333333331</v>
      </c>
      <c r="I7187" s="185">
        <f t="shared" si="7840"/>
        <v>256</v>
      </c>
      <c r="J7187" s="185">
        <f t="shared" si="7840"/>
        <v>306</v>
      </c>
      <c r="K7187" s="185">
        <f t="shared" si="7840"/>
        <v>2872</v>
      </c>
      <c r="L7187" s="185">
        <f t="shared" si="7840"/>
        <v>2219</v>
      </c>
      <c r="M7187" s="147"/>
      <c r="N7187" s="143">
        <f t="shared" si="7824"/>
        <v>1169.92</v>
      </c>
      <c r="O7187" s="143">
        <f t="shared" si="7820"/>
        <v>5508</v>
      </c>
      <c r="P7187" s="143">
        <f t="shared" si="7821"/>
        <v>57440</v>
      </c>
      <c r="Q7187" s="143">
        <f t="shared" si="7822"/>
        <v>8876</v>
      </c>
      <c r="R7187" s="188">
        <f t="shared" si="7825"/>
        <v>72993.919999999998</v>
      </c>
      <c r="T7187">
        <v>35161.129999999997</v>
      </c>
      <c r="U7187" s="190">
        <f t="shared" si="7826"/>
        <v>2.0759833372818224</v>
      </c>
    </row>
    <row r="7188" spans="1:21" x14ac:dyDescent="0.2">
      <c r="A7188" s="178">
        <v>43035</v>
      </c>
      <c r="B7188" s="179">
        <v>0.41666666666666669</v>
      </c>
      <c r="C7188" t="s">
        <v>349</v>
      </c>
      <c r="D7188">
        <v>37.29</v>
      </c>
      <c r="E7188">
        <v>31.96</v>
      </c>
      <c r="F7188">
        <v>20</v>
      </c>
      <c r="G7188">
        <v>4</v>
      </c>
      <c r="H7188" s="184">
        <f t="shared" ref="H7188:L7188" si="7841">H7164</f>
        <v>0.375</v>
      </c>
      <c r="I7188" s="185">
        <f t="shared" si="7841"/>
        <v>156</v>
      </c>
      <c r="J7188" s="185">
        <f t="shared" si="7841"/>
        <v>343</v>
      </c>
      <c r="K7188" s="185">
        <f t="shared" si="7841"/>
        <v>2872</v>
      </c>
      <c r="L7188" s="185">
        <f t="shared" si="7841"/>
        <v>2219</v>
      </c>
      <c r="M7188" s="147"/>
      <c r="N7188" s="143">
        <f t="shared" si="7824"/>
        <v>5817.24</v>
      </c>
      <c r="O7188" s="143">
        <f t="shared" si="7820"/>
        <v>10962.28</v>
      </c>
      <c r="P7188" s="143">
        <f t="shared" si="7821"/>
        <v>57440</v>
      </c>
      <c r="Q7188" s="143">
        <f t="shared" si="7822"/>
        <v>8876</v>
      </c>
      <c r="R7188" s="188">
        <f t="shared" si="7825"/>
        <v>83095.520000000004</v>
      </c>
      <c r="T7188">
        <v>35187.160000000003</v>
      </c>
      <c r="U7188" s="190">
        <f t="shared" si="7826"/>
        <v>2.3615296034121536</v>
      </c>
    </row>
    <row r="7189" spans="1:21" x14ac:dyDescent="0.2">
      <c r="A7189" s="178">
        <v>43035</v>
      </c>
      <c r="B7189" s="179">
        <v>0.45833333333333331</v>
      </c>
      <c r="C7189" t="s">
        <v>349</v>
      </c>
      <c r="D7189">
        <v>7.06</v>
      </c>
      <c r="E7189">
        <v>10.93</v>
      </c>
      <c r="F7189">
        <v>10.68</v>
      </c>
      <c r="G7189">
        <v>4</v>
      </c>
      <c r="H7189" s="184">
        <f t="shared" ref="H7189:L7189" si="7842">H7165</f>
        <v>0.41666666666666669</v>
      </c>
      <c r="I7189" s="185">
        <f t="shared" si="7842"/>
        <v>196</v>
      </c>
      <c r="J7189" s="185">
        <f t="shared" si="7842"/>
        <v>315</v>
      </c>
      <c r="K7189" s="185">
        <f t="shared" si="7842"/>
        <v>2872</v>
      </c>
      <c r="L7189" s="185">
        <f t="shared" si="7842"/>
        <v>2219</v>
      </c>
      <c r="M7189" s="147"/>
      <c r="N7189" s="143">
        <f t="shared" si="7824"/>
        <v>1383.76</v>
      </c>
      <c r="O7189" s="143">
        <f t="shared" si="7820"/>
        <v>3442.95</v>
      </c>
      <c r="P7189" s="143">
        <f t="shared" si="7821"/>
        <v>30672.959999999999</v>
      </c>
      <c r="Q7189" s="143">
        <f t="shared" si="7822"/>
        <v>8876</v>
      </c>
      <c r="R7189" s="188">
        <f t="shared" si="7825"/>
        <v>44375.67</v>
      </c>
      <c r="T7189">
        <v>35994.449999999997</v>
      </c>
      <c r="U7189" s="190">
        <f t="shared" si="7826"/>
        <v>1.2328475639994501</v>
      </c>
    </row>
    <row r="7190" spans="1:21" x14ac:dyDescent="0.2">
      <c r="A7190" s="178">
        <v>43035</v>
      </c>
      <c r="B7190" s="179">
        <v>0.5</v>
      </c>
      <c r="C7190" t="s">
        <v>349</v>
      </c>
      <c r="D7190">
        <v>6.99</v>
      </c>
      <c r="E7190">
        <v>12</v>
      </c>
      <c r="F7190">
        <v>12</v>
      </c>
      <c r="G7190">
        <v>4.25</v>
      </c>
      <c r="H7190" s="184">
        <f t="shared" ref="H7190:L7190" si="7843">H7166</f>
        <v>0.45833333333333331</v>
      </c>
      <c r="I7190" s="185">
        <f t="shared" si="7843"/>
        <v>226</v>
      </c>
      <c r="J7190" s="185">
        <f t="shared" si="7843"/>
        <v>326</v>
      </c>
      <c r="K7190" s="185">
        <f t="shared" si="7843"/>
        <v>2842</v>
      </c>
      <c r="L7190" s="185">
        <f t="shared" si="7843"/>
        <v>1635</v>
      </c>
      <c r="M7190" s="147"/>
      <c r="N7190" s="143">
        <f t="shared" si="7824"/>
        <v>1579.74</v>
      </c>
      <c r="O7190" s="143">
        <f t="shared" si="7820"/>
        <v>3912</v>
      </c>
      <c r="P7190" s="143">
        <f t="shared" si="7821"/>
        <v>34104</v>
      </c>
      <c r="Q7190" s="143">
        <f t="shared" si="7822"/>
        <v>6948.75</v>
      </c>
      <c r="R7190" s="188">
        <f t="shared" si="7825"/>
        <v>46544.49</v>
      </c>
      <c r="T7190">
        <v>36439.910000000003</v>
      </c>
      <c r="U7190" s="190">
        <f t="shared" si="7826"/>
        <v>1.2772943182351437</v>
      </c>
    </row>
    <row r="7191" spans="1:21" x14ac:dyDescent="0.2">
      <c r="A7191" s="178">
        <v>43035</v>
      </c>
      <c r="B7191" s="179">
        <v>0.54166666666666663</v>
      </c>
      <c r="C7191" t="s">
        <v>349</v>
      </c>
      <c r="D7191">
        <v>5.91</v>
      </c>
      <c r="E7191">
        <v>12</v>
      </c>
      <c r="F7191">
        <v>12</v>
      </c>
      <c r="G7191">
        <v>5</v>
      </c>
      <c r="H7191" s="184">
        <f t="shared" ref="H7191:L7191" si="7844">H7167</f>
        <v>0.5</v>
      </c>
      <c r="I7191" s="185">
        <f t="shared" si="7844"/>
        <v>222</v>
      </c>
      <c r="J7191" s="185">
        <f t="shared" si="7844"/>
        <v>319</v>
      </c>
      <c r="K7191" s="185">
        <f t="shared" si="7844"/>
        <v>2842</v>
      </c>
      <c r="L7191" s="185">
        <f t="shared" si="7844"/>
        <v>1635</v>
      </c>
      <c r="M7191" s="147"/>
      <c r="N7191" s="143">
        <f t="shared" si="7824"/>
        <v>1312.02</v>
      </c>
      <c r="O7191" s="143">
        <f t="shared" si="7820"/>
        <v>3828</v>
      </c>
      <c r="P7191" s="143">
        <f t="shared" si="7821"/>
        <v>34104</v>
      </c>
      <c r="Q7191" s="143">
        <f t="shared" si="7822"/>
        <v>8175</v>
      </c>
      <c r="R7191" s="188">
        <f t="shared" si="7825"/>
        <v>47419.020000000004</v>
      </c>
      <c r="T7191">
        <v>36543.51</v>
      </c>
      <c r="U7191" s="190">
        <f t="shared" si="7826"/>
        <v>1.2976044173096672</v>
      </c>
    </row>
    <row r="7192" spans="1:21" x14ac:dyDescent="0.2">
      <c r="A7192" s="178">
        <v>43035</v>
      </c>
      <c r="B7192" s="179">
        <v>0.58333333333333337</v>
      </c>
      <c r="C7192" t="s">
        <v>349</v>
      </c>
      <c r="D7192">
        <v>4</v>
      </c>
      <c r="E7192">
        <v>10.26</v>
      </c>
      <c r="F7192">
        <v>10.36</v>
      </c>
      <c r="G7192">
        <v>5</v>
      </c>
      <c r="H7192" s="184">
        <f t="shared" ref="H7192:L7192" si="7845">H7168</f>
        <v>0.54166666666666663</v>
      </c>
      <c r="I7192" s="185">
        <f t="shared" si="7845"/>
        <v>195</v>
      </c>
      <c r="J7192" s="185">
        <f t="shared" si="7845"/>
        <v>299</v>
      </c>
      <c r="K7192" s="185">
        <f t="shared" si="7845"/>
        <v>2842</v>
      </c>
      <c r="L7192" s="185">
        <f t="shared" si="7845"/>
        <v>1635</v>
      </c>
      <c r="M7192" s="147"/>
      <c r="N7192" s="143">
        <f t="shared" si="7824"/>
        <v>780</v>
      </c>
      <c r="O7192" s="143">
        <f t="shared" si="7820"/>
        <v>3067.74</v>
      </c>
      <c r="P7192" s="143">
        <f t="shared" si="7821"/>
        <v>29443.119999999999</v>
      </c>
      <c r="Q7192" s="143">
        <f t="shared" si="7822"/>
        <v>8175</v>
      </c>
      <c r="R7192" s="188">
        <f t="shared" si="7825"/>
        <v>41465.86</v>
      </c>
      <c r="T7192">
        <v>36362.79</v>
      </c>
      <c r="U7192" s="190">
        <f t="shared" si="7826"/>
        <v>1.1403376913597665</v>
      </c>
    </row>
    <row r="7193" spans="1:21" x14ac:dyDescent="0.2">
      <c r="A7193" s="178">
        <v>43035</v>
      </c>
      <c r="B7193" s="179">
        <v>0.625</v>
      </c>
      <c r="C7193" t="s">
        <v>349</v>
      </c>
      <c r="D7193">
        <v>3.5</v>
      </c>
      <c r="E7193">
        <v>12</v>
      </c>
      <c r="F7193">
        <v>12</v>
      </c>
      <c r="G7193">
        <v>1.92</v>
      </c>
      <c r="H7193" s="184">
        <f t="shared" ref="H7193:L7193" si="7846">H7169</f>
        <v>0.58333333333333337</v>
      </c>
      <c r="I7193" s="185">
        <f t="shared" si="7846"/>
        <v>205</v>
      </c>
      <c r="J7193" s="185">
        <f t="shared" si="7846"/>
        <v>237</v>
      </c>
      <c r="K7193" s="185">
        <f t="shared" si="7846"/>
        <v>2842</v>
      </c>
      <c r="L7193" s="185">
        <f t="shared" si="7846"/>
        <v>1635</v>
      </c>
      <c r="M7193" s="147"/>
      <c r="N7193" s="143">
        <f t="shared" si="7824"/>
        <v>717.5</v>
      </c>
      <c r="O7193" s="143">
        <f t="shared" si="7820"/>
        <v>2844</v>
      </c>
      <c r="P7193" s="143">
        <f t="shared" si="7821"/>
        <v>34104</v>
      </c>
      <c r="Q7193" s="143">
        <f t="shared" si="7822"/>
        <v>3139.2</v>
      </c>
      <c r="R7193" s="188">
        <f t="shared" si="7825"/>
        <v>40804.699999999997</v>
      </c>
      <c r="T7193">
        <v>36282.74</v>
      </c>
      <c r="U7193" s="190">
        <f t="shared" si="7826"/>
        <v>1.1246311607116772</v>
      </c>
    </row>
    <row r="7194" spans="1:21" x14ac:dyDescent="0.2">
      <c r="A7194" s="178">
        <v>43035</v>
      </c>
      <c r="B7194" s="179">
        <v>0.66666666666666663</v>
      </c>
      <c r="C7194" t="s">
        <v>349</v>
      </c>
      <c r="D7194">
        <v>2.2999999999999998</v>
      </c>
      <c r="E7194">
        <v>5.26</v>
      </c>
      <c r="F7194">
        <v>8</v>
      </c>
      <c r="G7194">
        <v>2.95</v>
      </c>
      <c r="H7194" s="184">
        <f t="shared" ref="H7194:L7194" si="7847">H7170</f>
        <v>0.625</v>
      </c>
      <c r="I7194" s="185">
        <f t="shared" si="7847"/>
        <v>212</v>
      </c>
      <c r="J7194" s="185">
        <f t="shared" si="7847"/>
        <v>213</v>
      </c>
      <c r="K7194" s="185">
        <f t="shared" si="7847"/>
        <v>2842</v>
      </c>
      <c r="L7194" s="185">
        <f t="shared" si="7847"/>
        <v>1380</v>
      </c>
      <c r="M7194" s="147"/>
      <c r="N7194" s="143">
        <f t="shared" si="7824"/>
        <v>487.59999999999997</v>
      </c>
      <c r="O7194" s="143">
        <f t="shared" si="7820"/>
        <v>1120.3799999999999</v>
      </c>
      <c r="P7194" s="143">
        <f t="shared" si="7821"/>
        <v>22736</v>
      </c>
      <c r="Q7194" s="143">
        <f t="shared" si="7822"/>
        <v>4071.0000000000005</v>
      </c>
      <c r="R7194" s="188">
        <f t="shared" si="7825"/>
        <v>28414.98</v>
      </c>
      <c r="T7194">
        <v>36059.08</v>
      </c>
      <c r="U7194" s="190">
        <f t="shared" si="7826"/>
        <v>0.78801178510377967</v>
      </c>
    </row>
    <row r="7195" spans="1:21" x14ac:dyDescent="0.2">
      <c r="A7195" s="178">
        <v>43035</v>
      </c>
      <c r="B7195" s="179">
        <v>0.70833333333333337</v>
      </c>
      <c r="C7195" t="s">
        <v>349</v>
      </c>
      <c r="D7195">
        <v>2.4700000000000002</v>
      </c>
      <c r="E7195">
        <v>3.22</v>
      </c>
      <c r="F7195">
        <v>8</v>
      </c>
      <c r="G7195">
        <v>2.95</v>
      </c>
      <c r="H7195" s="184">
        <f t="shared" ref="H7195:L7195" si="7848">H7171</f>
        <v>0.66666666666666663</v>
      </c>
      <c r="I7195" s="185">
        <f t="shared" si="7848"/>
        <v>191</v>
      </c>
      <c r="J7195" s="185">
        <f t="shared" si="7848"/>
        <v>237</v>
      </c>
      <c r="K7195" s="185">
        <f t="shared" si="7848"/>
        <v>2842</v>
      </c>
      <c r="L7195" s="185">
        <f t="shared" si="7848"/>
        <v>1380</v>
      </c>
      <c r="M7195" s="147"/>
      <c r="N7195" s="143">
        <f t="shared" si="7824"/>
        <v>471.77000000000004</v>
      </c>
      <c r="O7195" s="143">
        <f t="shared" si="7820"/>
        <v>763.1400000000001</v>
      </c>
      <c r="P7195" s="143">
        <f t="shared" si="7821"/>
        <v>22736</v>
      </c>
      <c r="Q7195" s="143">
        <f t="shared" si="7822"/>
        <v>4071.0000000000005</v>
      </c>
      <c r="R7195" s="188">
        <f t="shared" si="7825"/>
        <v>28041.91</v>
      </c>
      <c r="T7195">
        <v>35796.18</v>
      </c>
      <c r="U7195" s="190">
        <f t="shared" si="7826"/>
        <v>0.78337716482596742</v>
      </c>
    </row>
    <row r="7196" spans="1:21" x14ac:dyDescent="0.2">
      <c r="A7196" s="178">
        <v>43035</v>
      </c>
      <c r="B7196" s="179">
        <v>0.75</v>
      </c>
      <c r="C7196" t="s">
        <v>349</v>
      </c>
      <c r="D7196">
        <v>3.5</v>
      </c>
      <c r="E7196">
        <v>6.98</v>
      </c>
      <c r="F7196">
        <v>6.98</v>
      </c>
      <c r="G7196">
        <v>1</v>
      </c>
      <c r="H7196" s="184">
        <f t="shared" ref="H7196:L7196" si="7849">H7172</f>
        <v>0.70833333333333337</v>
      </c>
      <c r="I7196" s="185">
        <f t="shared" si="7849"/>
        <v>218</v>
      </c>
      <c r="J7196" s="185">
        <f t="shared" si="7849"/>
        <v>258</v>
      </c>
      <c r="K7196" s="185">
        <f t="shared" si="7849"/>
        <v>2842</v>
      </c>
      <c r="L7196" s="185">
        <f t="shared" si="7849"/>
        <v>1380</v>
      </c>
      <c r="M7196" s="147"/>
      <c r="N7196" s="143">
        <f t="shared" si="7824"/>
        <v>763</v>
      </c>
      <c r="O7196" s="143">
        <f t="shared" si="7820"/>
        <v>1800.8400000000001</v>
      </c>
      <c r="P7196" s="143">
        <f t="shared" si="7821"/>
        <v>19837.16</v>
      </c>
      <c r="Q7196" s="143">
        <f t="shared" si="7822"/>
        <v>1380</v>
      </c>
      <c r="R7196" s="188">
        <f t="shared" si="7825"/>
        <v>23781</v>
      </c>
      <c r="T7196">
        <v>35525.410000000003</v>
      </c>
      <c r="U7196" s="190">
        <f t="shared" si="7826"/>
        <v>0.66940817854037427</v>
      </c>
    </row>
    <row r="7197" spans="1:21" x14ac:dyDescent="0.2">
      <c r="A7197" s="178">
        <v>43035</v>
      </c>
      <c r="B7197" s="179">
        <v>0.79166666666666663</v>
      </c>
      <c r="C7197" t="s">
        <v>349</v>
      </c>
      <c r="D7197">
        <v>8.61</v>
      </c>
      <c r="E7197">
        <v>17.350000000000001</v>
      </c>
      <c r="F7197">
        <v>17.350000000000001</v>
      </c>
      <c r="G7197">
        <v>1</v>
      </c>
      <c r="H7197" s="184">
        <f t="shared" ref="H7197:L7197" si="7850">H7173</f>
        <v>0.75</v>
      </c>
      <c r="I7197" s="185">
        <f t="shared" si="7850"/>
        <v>240</v>
      </c>
      <c r="J7197" s="185">
        <f t="shared" si="7850"/>
        <v>365</v>
      </c>
      <c r="K7197" s="185">
        <f t="shared" si="7850"/>
        <v>2842</v>
      </c>
      <c r="L7197" s="185">
        <f t="shared" si="7850"/>
        <v>1380</v>
      </c>
      <c r="M7197" s="147"/>
      <c r="N7197" s="143">
        <f t="shared" si="7824"/>
        <v>2066.3999999999996</v>
      </c>
      <c r="O7197" s="143">
        <f t="shared" si="7820"/>
        <v>6332.7500000000009</v>
      </c>
      <c r="P7197" s="143">
        <f t="shared" si="7821"/>
        <v>49308.700000000004</v>
      </c>
      <c r="Q7197" s="143">
        <f t="shared" si="7822"/>
        <v>1380</v>
      </c>
      <c r="R7197" s="188">
        <f t="shared" si="7825"/>
        <v>59087.850000000006</v>
      </c>
      <c r="T7197">
        <v>35182.269999999997</v>
      </c>
      <c r="U7197" s="190">
        <f t="shared" si="7826"/>
        <v>1.6794780439124597</v>
      </c>
    </row>
    <row r="7198" spans="1:21" x14ac:dyDescent="0.2">
      <c r="A7198" s="178">
        <v>43035</v>
      </c>
      <c r="B7198" s="179">
        <v>0.83333333333333337</v>
      </c>
      <c r="C7198" t="s">
        <v>349</v>
      </c>
      <c r="D7198">
        <v>21.43</v>
      </c>
      <c r="E7198">
        <v>13.64</v>
      </c>
      <c r="F7198">
        <v>15.35</v>
      </c>
      <c r="G7198">
        <v>1</v>
      </c>
      <c r="H7198" s="184">
        <f t="shared" ref="H7198:L7198" si="7851">H7174</f>
        <v>0.79166666666666663</v>
      </c>
      <c r="I7198" s="185">
        <f t="shared" si="7851"/>
        <v>320</v>
      </c>
      <c r="J7198" s="185">
        <f t="shared" si="7851"/>
        <v>214</v>
      </c>
      <c r="K7198" s="185">
        <f t="shared" si="7851"/>
        <v>2842</v>
      </c>
      <c r="L7198" s="185">
        <f t="shared" si="7851"/>
        <v>1426</v>
      </c>
      <c r="M7198" s="147"/>
      <c r="N7198" s="143">
        <f t="shared" si="7824"/>
        <v>6857.6</v>
      </c>
      <c r="O7198" s="143">
        <f t="shared" si="7820"/>
        <v>2918.96</v>
      </c>
      <c r="P7198" s="143">
        <f t="shared" si="7821"/>
        <v>43624.7</v>
      </c>
      <c r="Q7198" s="143">
        <f t="shared" si="7822"/>
        <v>1426</v>
      </c>
      <c r="R7198" s="188">
        <f t="shared" si="7825"/>
        <v>54827.259999999995</v>
      </c>
      <c r="T7198">
        <v>35334.19</v>
      </c>
      <c r="U7198" s="190">
        <f t="shared" si="7826"/>
        <v>1.551677284805453</v>
      </c>
    </row>
    <row r="7199" spans="1:21" x14ac:dyDescent="0.2">
      <c r="A7199" s="178">
        <v>43035</v>
      </c>
      <c r="B7199" s="179">
        <v>0.875</v>
      </c>
      <c r="C7199" t="s">
        <v>349</v>
      </c>
      <c r="D7199">
        <v>16.41</v>
      </c>
      <c r="E7199">
        <v>6.8</v>
      </c>
      <c r="F7199">
        <v>8</v>
      </c>
      <c r="G7199">
        <v>1</v>
      </c>
      <c r="H7199" s="184">
        <f t="shared" ref="H7199:L7199" si="7852">H7175</f>
        <v>0.83333333333333337</v>
      </c>
      <c r="I7199" s="185">
        <f t="shared" si="7852"/>
        <v>322</v>
      </c>
      <c r="J7199" s="185">
        <f t="shared" si="7852"/>
        <v>178</v>
      </c>
      <c r="K7199" s="185">
        <f t="shared" si="7852"/>
        <v>2842</v>
      </c>
      <c r="L7199" s="185">
        <f t="shared" si="7852"/>
        <v>1426</v>
      </c>
      <c r="M7199" s="147"/>
      <c r="N7199" s="143">
        <f t="shared" si="7824"/>
        <v>5284.02</v>
      </c>
      <c r="O7199" s="143">
        <f t="shared" si="7820"/>
        <v>1210.3999999999999</v>
      </c>
      <c r="P7199" s="143">
        <f t="shared" si="7821"/>
        <v>22736</v>
      </c>
      <c r="Q7199" s="143">
        <f t="shared" si="7822"/>
        <v>1426</v>
      </c>
      <c r="R7199" s="188">
        <f t="shared" si="7825"/>
        <v>30656.42</v>
      </c>
      <c r="T7199">
        <v>36440.239999999998</v>
      </c>
      <c r="U7199" s="190">
        <f t="shared" si="7826"/>
        <v>0.84127931100344011</v>
      </c>
    </row>
    <row r="7200" spans="1:21" x14ac:dyDescent="0.2">
      <c r="A7200" s="178">
        <v>43035</v>
      </c>
      <c r="B7200" s="179">
        <v>0.91666666666666663</v>
      </c>
      <c r="C7200" t="s">
        <v>349</v>
      </c>
      <c r="D7200">
        <v>28.9</v>
      </c>
      <c r="E7200">
        <v>7.94</v>
      </c>
      <c r="F7200">
        <v>7.94</v>
      </c>
      <c r="G7200">
        <v>1</v>
      </c>
      <c r="H7200" s="184">
        <f t="shared" ref="H7200:L7200" si="7853">H7176</f>
        <v>0.875</v>
      </c>
      <c r="I7200" s="185">
        <f t="shared" si="7853"/>
        <v>337</v>
      </c>
      <c r="J7200" s="185">
        <f t="shared" si="7853"/>
        <v>173</v>
      </c>
      <c r="K7200" s="185">
        <f t="shared" si="7853"/>
        <v>2842</v>
      </c>
      <c r="L7200" s="185">
        <f t="shared" si="7853"/>
        <v>1426</v>
      </c>
      <c r="M7200" s="147"/>
      <c r="N7200" s="143">
        <f t="shared" si="7824"/>
        <v>9739.2999999999993</v>
      </c>
      <c r="O7200" s="143">
        <f t="shared" si="7820"/>
        <v>1373.6200000000001</v>
      </c>
      <c r="P7200" s="143">
        <f t="shared" si="7821"/>
        <v>22565.48</v>
      </c>
      <c r="Q7200" s="143">
        <f t="shared" si="7822"/>
        <v>1426</v>
      </c>
      <c r="R7200" s="188">
        <f t="shared" si="7825"/>
        <v>35104.400000000001</v>
      </c>
      <c r="T7200">
        <v>36112.699999999997</v>
      </c>
      <c r="U7200" s="190">
        <f t="shared" si="7826"/>
        <v>0.97207907467456056</v>
      </c>
    </row>
    <row r="7201" spans="1:21" x14ac:dyDescent="0.2">
      <c r="A7201" s="178">
        <v>43035</v>
      </c>
      <c r="B7201" s="179">
        <v>0.95833333333333337</v>
      </c>
      <c r="C7201" t="s">
        <v>349</v>
      </c>
      <c r="D7201">
        <v>41.58</v>
      </c>
      <c r="E7201">
        <v>45</v>
      </c>
      <c r="F7201">
        <v>20.59</v>
      </c>
      <c r="G7201">
        <v>0.75</v>
      </c>
      <c r="H7201" s="184">
        <f t="shared" ref="H7201:L7201" si="7854">H7177</f>
        <v>0.91666666666666663</v>
      </c>
      <c r="I7201" s="185">
        <f t="shared" si="7854"/>
        <v>394</v>
      </c>
      <c r="J7201" s="185">
        <f t="shared" si="7854"/>
        <v>194</v>
      </c>
      <c r="K7201" s="185">
        <f t="shared" si="7854"/>
        <v>2842</v>
      </c>
      <c r="L7201" s="185">
        <f t="shared" si="7854"/>
        <v>1426</v>
      </c>
      <c r="M7201" s="147"/>
      <c r="N7201" s="143">
        <f t="shared" si="7824"/>
        <v>16382.519999999999</v>
      </c>
      <c r="O7201" s="143">
        <f t="shared" si="7820"/>
        <v>8730</v>
      </c>
      <c r="P7201" s="143">
        <f t="shared" si="7821"/>
        <v>58516.78</v>
      </c>
      <c r="Q7201" s="143">
        <f t="shared" si="7822"/>
        <v>1069.5</v>
      </c>
      <c r="R7201" s="188">
        <f t="shared" si="7825"/>
        <v>84698.799999999988</v>
      </c>
      <c r="T7201">
        <v>35346.29</v>
      </c>
      <c r="U7201" s="190">
        <f t="shared" si="7826"/>
        <v>2.3962571460823749</v>
      </c>
    </row>
    <row r="7202" spans="1:21" x14ac:dyDescent="0.2">
      <c r="A7202" s="178">
        <v>43035</v>
      </c>
      <c r="B7202" s="180">
        <v>1</v>
      </c>
      <c r="C7202" t="s">
        <v>349</v>
      </c>
      <c r="D7202">
        <v>17.2</v>
      </c>
      <c r="E7202">
        <v>15</v>
      </c>
      <c r="F7202">
        <v>15</v>
      </c>
      <c r="G7202">
        <v>0.75</v>
      </c>
      <c r="H7202" s="184">
        <f t="shared" ref="H7202:L7202" si="7855">H7178</f>
        <v>0.95833333333333337</v>
      </c>
      <c r="I7202" s="185">
        <f t="shared" si="7855"/>
        <v>389</v>
      </c>
      <c r="J7202" s="185">
        <f t="shared" si="7855"/>
        <v>265</v>
      </c>
      <c r="K7202" s="185">
        <f t="shared" si="7855"/>
        <v>2985</v>
      </c>
      <c r="L7202" s="185">
        <f t="shared" si="7855"/>
        <v>1111</v>
      </c>
      <c r="M7202" s="147"/>
      <c r="N7202" s="143">
        <f t="shared" si="7824"/>
        <v>6690.7999999999993</v>
      </c>
      <c r="O7202" s="143">
        <f t="shared" si="7820"/>
        <v>3975</v>
      </c>
      <c r="P7202" s="143">
        <f t="shared" si="7821"/>
        <v>44775</v>
      </c>
      <c r="Q7202" s="143">
        <f t="shared" si="7822"/>
        <v>833.25</v>
      </c>
      <c r="R7202" s="188">
        <f t="shared" si="7825"/>
        <v>56274.05</v>
      </c>
      <c r="T7202">
        <v>34054.69</v>
      </c>
      <c r="U7202" s="190">
        <f t="shared" si="7826"/>
        <v>1.6524610853894133</v>
      </c>
    </row>
    <row r="7203" spans="1:21" x14ac:dyDescent="0.2">
      <c r="A7203" s="178">
        <v>43036</v>
      </c>
      <c r="B7203" s="179">
        <v>4.1666666666666664E-2</v>
      </c>
      <c r="C7203" t="s">
        <v>349</v>
      </c>
      <c r="D7203">
        <v>5.91</v>
      </c>
      <c r="E7203">
        <v>6.26</v>
      </c>
      <c r="F7203">
        <v>6.46</v>
      </c>
      <c r="G7203">
        <v>0.5</v>
      </c>
      <c r="H7203" s="184">
        <f t="shared" ref="H7203:L7203" si="7856">H7179</f>
        <v>1</v>
      </c>
      <c r="I7203" s="185">
        <f t="shared" si="7856"/>
        <v>362</v>
      </c>
      <c r="J7203" s="185">
        <f t="shared" si="7856"/>
        <v>243</v>
      </c>
      <c r="K7203" s="185">
        <f t="shared" si="7856"/>
        <v>2985</v>
      </c>
      <c r="L7203" s="185">
        <f t="shared" si="7856"/>
        <v>1111</v>
      </c>
      <c r="M7203" s="147"/>
      <c r="N7203" s="143">
        <f t="shared" si="7824"/>
        <v>2139.42</v>
      </c>
      <c r="O7203" s="143">
        <f t="shared" si="7820"/>
        <v>1521.1799999999998</v>
      </c>
      <c r="P7203" s="143">
        <f t="shared" si="7821"/>
        <v>19283.099999999999</v>
      </c>
      <c r="Q7203" s="143">
        <f t="shared" si="7822"/>
        <v>555.5</v>
      </c>
      <c r="R7203" s="188">
        <f t="shared" si="7825"/>
        <v>23499.199999999997</v>
      </c>
      <c r="T7203">
        <v>32613.26</v>
      </c>
      <c r="U7203" s="190">
        <f t="shared" si="7826"/>
        <v>0.72054127676901969</v>
      </c>
    </row>
    <row r="7204" spans="1:21" x14ac:dyDescent="0.2">
      <c r="A7204" s="178">
        <v>43036</v>
      </c>
      <c r="B7204" s="179">
        <v>8.3333333333333329E-2</v>
      </c>
      <c r="C7204" t="s">
        <v>349</v>
      </c>
      <c r="D7204">
        <v>2.84</v>
      </c>
      <c r="E7204">
        <v>2.11</v>
      </c>
      <c r="F7204">
        <v>3.51</v>
      </c>
      <c r="G7204">
        <v>0.75</v>
      </c>
      <c r="H7204" s="184">
        <f t="shared" ref="H7204:L7204" si="7857">H7180</f>
        <v>4.1666666666666664E-2</v>
      </c>
      <c r="I7204" s="185">
        <f t="shared" si="7857"/>
        <v>294</v>
      </c>
      <c r="J7204" s="185">
        <f t="shared" si="7857"/>
        <v>212</v>
      </c>
      <c r="K7204" s="185">
        <f t="shared" si="7857"/>
        <v>2985</v>
      </c>
      <c r="L7204" s="185">
        <f t="shared" si="7857"/>
        <v>1111</v>
      </c>
      <c r="M7204" s="147"/>
      <c r="N7204" s="143">
        <f t="shared" si="7824"/>
        <v>834.95999999999992</v>
      </c>
      <c r="O7204" s="143">
        <f t="shared" si="7820"/>
        <v>447.32</v>
      </c>
      <c r="P7204" s="143">
        <f t="shared" si="7821"/>
        <v>10477.349999999999</v>
      </c>
      <c r="Q7204" s="143">
        <f t="shared" si="7822"/>
        <v>833.25</v>
      </c>
      <c r="R7204" s="188">
        <f t="shared" si="7825"/>
        <v>12592.88</v>
      </c>
      <c r="T7204">
        <v>31288.65</v>
      </c>
      <c r="U7204" s="190">
        <f t="shared" si="7826"/>
        <v>0.40247437968720284</v>
      </c>
    </row>
    <row r="7205" spans="1:21" x14ac:dyDescent="0.2">
      <c r="A7205" s="178">
        <v>43036</v>
      </c>
      <c r="B7205" s="179">
        <v>0.125</v>
      </c>
      <c r="C7205" t="s">
        <v>349</v>
      </c>
      <c r="D7205">
        <v>2.11</v>
      </c>
      <c r="E7205">
        <v>2.11</v>
      </c>
      <c r="F7205">
        <v>4.09</v>
      </c>
      <c r="G7205">
        <v>1</v>
      </c>
      <c r="H7205" s="184">
        <f t="shared" ref="H7205:L7205" si="7858">H7181</f>
        <v>8.3333333333333329E-2</v>
      </c>
      <c r="I7205" s="185">
        <f t="shared" si="7858"/>
        <v>236</v>
      </c>
      <c r="J7205" s="185">
        <f t="shared" si="7858"/>
        <v>179</v>
      </c>
      <c r="K7205" s="185">
        <f t="shared" si="7858"/>
        <v>2985</v>
      </c>
      <c r="L7205" s="185">
        <f t="shared" si="7858"/>
        <v>1111</v>
      </c>
      <c r="M7205" s="147"/>
      <c r="N7205" s="143">
        <f t="shared" si="7824"/>
        <v>497.96</v>
      </c>
      <c r="O7205" s="143">
        <f t="shared" si="7820"/>
        <v>377.69</v>
      </c>
      <c r="P7205" s="143">
        <f t="shared" si="7821"/>
        <v>12208.65</v>
      </c>
      <c r="Q7205" s="143">
        <f t="shared" si="7822"/>
        <v>1111</v>
      </c>
      <c r="R7205" s="188">
        <f t="shared" si="7825"/>
        <v>14195.3</v>
      </c>
      <c r="T7205">
        <v>30489.41</v>
      </c>
      <c r="U7205" s="190">
        <f t="shared" si="7826"/>
        <v>0.46558132807423952</v>
      </c>
    </row>
    <row r="7206" spans="1:21" x14ac:dyDescent="0.2">
      <c r="A7206" s="178">
        <v>43036</v>
      </c>
      <c r="B7206" s="179">
        <v>0.16666666666666666</v>
      </c>
      <c r="C7206" t="s">
        <v>349</v>
      </c>
      <c r="D7206">
        <v>2.11</v>
      </c>
      <c r="E7206">
        <v>2.11</v>
      </c>
      <c r="F7206">
        <v>3.51</v>
      </c>
      <c r="G7206">
        <v>1</v>
      </c>
      <c r="H7206" s="184">
        <f t="shared" ref="H7206:L7206" si="7859">H7182</f>
        <v>0.125</v>
      </c>
      <c r="I7206" s="185">
        <f t="shared" si="7859"/>
        <v>201</v>
      </c>
      <c r="J7206" s="185">
        <f t="shared" si="7859"/>
        <v>205</v>
      </c>
      <c r="K7206" s="185">
        <f t="shared" si="7859"/>
        <v>2985</v>
      </c>
      <c r="L7206" s="185">
        <f t="shared" si="7859"/>
        <v>1717</v>
      </c>
      <c r="M7206" s="147"/>
      <c r="N7206" s="143">
        <f t="shared" si="7824"/>
        <v>424.10999999999996</v>
      </c>
      <c r="O7206" s="143">
        <f t="shared" si="7820"/>
        <v>432.54999999999995</v>
      </c>
      <c r="P7206" s="143">
        <f t="shared" si="7821"/>
        <v>10477.349999999999</v>
      </c>
      <c r="Q7206" s="143">
        <f t="shared" si="7822"/>
        <v>1717</v>
      </c>
      <c r="R7206" s="188">
        <f t="shared" si="7825"/>
        <v>13051.009999999998</v>
      </c>
      <c r="T7206">
        <v>30123.95</v>
      </c>
      <c r="U7206" s="190">
        <f t="shared" si="7826"/>
        <v>0.43324364832633167</v>
      </c>
    </row>
    <row r="7207" spans="1:21" x14ac:dyDescent="0.2">
      <c r="A7207" s="178">
        <v>43036</v>
      </c>
      <c r="B7207" s="179">
        <v>0.20833333333333334</v>
      </c>
      <c r="C7207" t="s">
        <v>349</v>
      </c>
      <c r="D7207">
        <v>2.61</v>
      </c>
      <c r="E7207">
        <v>4.2300000000000004</v>
      </c>
      <c r="F7207">
        <v>4.43</v>
      </c>
      <c r="G7207">
        <v>1.42</v>
      </c>
      <c r="H7207" s="184">
        <f t="shared" ref="H7207:L7207" si="7860">H7183</f>
        <v>0.16666666666666666</v>
      </c>
      <c r="I7207" s="185">
        <f t="shared" si="7860"/>
        <v>185</v>
      </c>
      <c r="J7207" s="185">
        <f t="shared" si="7860"/>
        <v>205</v>
      </c>
      <c r="K7207" s="185">
        <f t="shared" si="7860"/>
        <v>2985</v>
      </c>
      <c r="L7207" s="185">
        <f t="shared" si="7860"/>
        <v>1717</v>
      </c>
      <c r="M7207" s="147"/>
      <c r="N7207" s="143">
        <f t="shared" si="7824"/>
        <v>482.84999999999997</v>
      </c>
      <c r="O7207" s="143">
        <f t="shared" si="7820"/>
        <v>867.15000000000009</v>
      </c>
      <c r="P7207" s="143">
        <f t="shared" si="7821"/>
        <v>13223.55</v>
      </c>
      <c r="Q7207" s="143">
        <f t="shared" si="7822"/>
        <v>2438.14</v>
      </c>
      <c r="R7207" s="188">
        <f t="shared" si="7825"/>
        <v>17011.689999999999</v>
      </c>
      <c r="T7207">
        <v>30172.41</v>
      </c>
      <c r="U7207" s="190">
        <f t="shared" si="7826"/>
        <v>0.56381608230830749</v>
      </c>
    </row>
    <row r="7208" spans="1:21" x14ac:dyDescent="0.2">
      <c r="A7208" s="178">
        <v>43036</v>
      </c>
      <c r="B7208" s="179">
        <v>0.25</v>
      </c>
      <c r="C7208" t="s">
        <v>349</v>
      </c>
      <c r="D7208">
        <v>20.29</v>
      </c>
      <c r="E7208">
        <v>20</v>
      </c>
      <c r="F7208">
        <v>8</v>
      </c>
      <c r="G7208">
        <v>2.1800000000000002</v>
      </c>
      <c r="H7208" s="184">
        <f t="shared" ref="H7208:L7208" si="7861">H7184</f>
        <v>0.20833333333333334</v>
      </c>
      <c r="I7208" s="185">
        <f t="shared" si="7861"/>
        <v>207</v>
      </c>
      <c r="J7208" s="185">
        <f t="shared" si="7861"/>
        <v>283</v>
      </c>
      <c r="K7208" s="185">
        <f t="shared" si="7861"/>
        <v>2985</v>
      </c>
      <c r="L7208" s="185">
        <f t="shared" si="7861"/>
        <v>1717</v>
      </c>
      <c r="M7208" s="147"/>
      <c r="N7208" s="143">
        <f t="shared" si="7824"/>
        <v>4200.03</v>
      </c>
      <c r="O7208" s="143">
        <f t="shared" si="7820"/>
        <v>5660</v>
      </c>
      <c r="P7208" s="143">
        <f t="shared" si="7821"/>
        <v>23880</v>
      </c>
      <c r="Q7208" s="143">
        <f t="shared" si="7822"/>
        <v>3743.0600000000004</v>
      </c>
      <c r="R7208" s="188">
        <f t="shared" si="7825"/>
        <v>37483.089999999997</v>
      </c>
      <c r="T7208">
        <v>30523.599999999999</v>
      </c>
      <c r="U7208" s="190">
        <f t="shared" si="7826"/>
        <v>1.2280035775596587</v>
      </c>
    </row>
    <row r="7209" spans="1:21" x14ac:dyDescent="0.2">
      <c r="A7209" s="178">
        <v>43036</v>
      </c>
      <c r="B7209" s="179">
        <v>0.29166666666666669</v>
      </c>
      <c r="C7209" t="s">
        <v>349</v>
      </c>
      <c r="D7209">
        <v>3.5</v>
      </c>
      <c r="E7209">
        <v>50</v>
      </c>
      <c r="F7209">
        <v>6.26</v>
      </c>
      <c r="G7209">
        <v>4</v>
      </c>
      <c r="H7209" s="184">
        <f t="shared" ref="H7209:L7209" si="7862">H7185</f>
        <v>0.25</v>
      </c>
      <c r="I7209" s="185">
        <f t="shared" si="7862"/>
        <v>327</v>
      </c>
      <c r="J7209" s="185">
        <f t="shared" si="7862"/>
        <v>438</v>
      </c>
      <c r="K7209" s="185">
        <f t="shared" si="7862"/>
        <v>2985</v>
      </c>
      <c r="L7209" s="185">
        <f t="shared" si="7862"/>
        <v>1717</v>
      </c>
      <c r="M7209" s="147"/>
      <c r="N7209" s="143">
        <f t="shared" si="7824"/>
        <v>1144.5</v>
      </c>
      <c r="O7209" s="143">
        <f t="shared" si="7820"/>
        <v>21900</v>
      </c>
      <c r="P7209" s="143">
        <f t="shared" si="7821"/>
        <v>18686.099999999999</v>
      </c>
      <c r="Q7209" s="143">
        <f t="shared" si="7822"/>
        <v>6868</v>
      </c>
      <c r="R7209" s="188">
        <f t="shared" si="7825"/>
        <v>48598.6</v>
      </c>
      <c r="T7209">
        <v>31531.88</v>
      </c>
      <c r="U7209" s="190">
        <f t="shared" si="7826"/>
        <v>1.5412528526684739</v>
      </c>
    </row>
    <row r="7210" spans="1:21" x14ac:dyDescent="0.2">
      <c r="A7210" s="178">
        <v>43036</v>
      </c>
      <c r="B7210" s="179">
        <v>0.33333333333333331</v>
      </c>
      <c r="C7210" t="s">
        <v>349</v>
      </c>
      <c r="D7210">
        <v>2.61</v>
      </c>
      <c r="E7210">
        <v>10.99</v>
      </c>
      <c r="F7210">
        <v>11.04</v>
      </c>
      <c r="G7210">
        <v>4.37</v>
      </c>
      <c r="H7210" s="184">
        <f t="shared" ref="H7210:L7210" si="7863">H7186</f>
        <v>0.29166666666666669</v>
      </c>
      <c r="I7210" s="185">
        <f t="shared" si="7863"/>
        <v>249</v>
      </c>
      <c r="J7210" s="185">
        <f t="shared" si="7863"/>
        <v>556</v>
      </c>
      <c r="K7210" s="185">
        <f t="shared" si="7863"/>
        <v>2872</v>
      </c>
      <c r="L7210" s="185">
        <f t="shared" si="7863"/>
        <v>2219</v>
      </c>
      <c r="M7210" s="147"/>
      <c r="N7210" s="143">
        <f t="shared" si="7824"/>
        <v>649.89</v>
      </c>
      <c r="O7210" s="143">
        <f t="shared" si="7820"/>
        <v>6110.4400000000005</v>
      </c>
      <c r="P7210" s="143">
        <f t="shared" si="7821"/>
        <v>31706.879999999997</v>
      </c>
      <c r="Q7210" s="143">
        <f t="shared" si="7822"/>
        <v>9697.0300000000007</v>
      </c>
      <c r="R7210" s="188">
        <f t="shared" si="7825"/>
        <v>48164.24</v>
      </c>
      <c r="T7210">
        <v>33344.1</v>
      </c>
      <c r="U7210" s="190">
        <f t="shared" si="7826"/>
        <v>1.444460639213534</v>
      </c>
    </row>
    <row r="7211" spans="1:21" x14ac:dyDescent="0.2">
      <c r="A7211" s="178">
        <v>43036</v>
      </c>
      <c r="B7211" s="179">
        <v>0.375</v>
      </c>
      <c r="C7211" t="s">
        <v>349</v>
      </c>
      <c r="D7211">
        <v>2</v>
      </c>
      <c r="E7211">
        <v>19.82</v>
      </c>
      <c r="F7211">
        <v>19.82</v>
      </c>
      <c r="G7211">
        <v>5</v>
      </c>
      <c r="H7211" s="184">
        <f t="shared" ref="H7211:L7211" si="7864">H7187</f>
        <v>0.33333333333333331</v>
      </c>
      <c r="I7211" s="185">
        <f t="shared" si="7864"/>
        <v>256</v>
      </c>
      <c r="J7211" s="185">
        <f t="shared" si="7864"/>
        <v>306</v>
      </c>
      <c r="K7211" s="185">
        <f t="shared" si="7864"/>
        <v>2872</v>
      </c>
      <c r="L7211" s="185">
        <f t="shared" si="7864"/>
        <v>2219</v>
      </c>
      <c r="M7211" s="147"/>
      <c r="N7211" s="143">
        <f t="shared" si="7824"/>
        <v>512</v>
      </c>
      <c r="O7211" s="143">
        <f t="shared" si="7820"/>
        <v>6064.92</v>
      </c>
      <c r="P7211" s="143">
        <f t="shared" si="7821"/>
        <v>56923.040000000001</v>
      </c>
      <c r="Q7211" s="143">
        <f t="shared" si="7822"/>
        <v>11095</v>
      </c>
      <c r="R7211" s="188">
        <f t="shared" si="7825"/>
        <v>74594.959999999992</v>
      </c>
      <c r="T7211">
        <v>35454.65</v>
      </c>
      <c r="U7211" s="190">
        <f t="shared" si="7826"/>
        <v>2.1039542062888787</v>
      </c>
    </row>
    <row r="7212" spans="1:21" x14ac:dyDescent="0.2">
      <c r="A7212" s="178">
        <v>43036</v>
      </c>
      <c r="B7212" s="179">
        <v>0.41666666666666669</v>
      </c>
      <c r="C7212" t="s">
        <v>349</v>
      </c>
      <c r="D7212">
        <v>23.31</v>
      </c>
      <c r="E7212">
        <v>21.97</v>
      </c>
      <c r="F7212">
        <v>20.21</v>
      </c>
      <c r="G7212">
        <v>5</v>
      </c>
      <c r="H7212" s="184">
        <f t="shared" ref="H7212:L7212" si="7865">H7188</f>
        <v>0.375</v>
      </c>
      <c r="I7212" s="185">
        <f t="shared" si="7865"/>
        <v>156</v>
      </c>
      <c r="J7212" s="185">
        <f t="shared" si="7865"/>
        <v>343</v>
      </c>
      <c r="K7212" s="185">
        <f t="shared" si="7865"/>
        <v>2872</v>
      </c>
      <c r="L7212" s="185">
        <f t="shared" si="7865"/>
        <v>2219</v>
      </c>
      <c r="M7212" s="147"/>
      <c r="N7212" s="143">
        <f t="shared" si="7824"/>
        <v>3636.3599999999997</v>
      </c>
      <c r="O7212" s="143">
        <f t="shared" si="7820"/>
        <v>7535.71</v>
      </c>
      <c r="P7212" s="143">
        <f t="shared" si="7821"/>
        <v>58043.12</v>
      </c>
      <c r="Q7212" s="143">
        <f t="shared" si="7822"/>
        <v>11095</v>
      </c>
      <c r="R7212" s="188">
        <f t="shared" si="7825"/>
        <v>80310.19</v>
      </c>
      <c r="T7212">
        <v>36938.15</v>
      </c>
      <c r="U7212" s="190">
        <f t="shared" si="7826"/>
        <v>2.1741800821102304</v>
      </c>
    </row>
    <row r="7213" spans="1:21" x14ac:dyDescent="0.2">
      <c r="A7213" s="178">
        <v>43036</v>
      </c>
      <c r="B7213" s="179">
        <v>0.45833333333333331</v>
      </c>
      <c r="C7213" t="s">
        <v>349</v>
      </c>
      <c r="D7213">
        <v>2.61</v>
      </c>
      <c r="E7213">
        <v>12.05</v>
      </c>
      <c r="F7213">
        <v>10.43</v>
      </c>
      <c r="G7213">
        <v>5</v>
      </c>
      <c r="H7213" s="184">
        <f t="shared" ref="H7213:L7213" si="7866">H7189</f>
        <v>0.41666666666666669</v>
      </c>
      <c r="I7213" s="185">
        <f t="shared" si="7866"/>
        <v>196</v>
      </c>
      <c r="J7213" s="185">
        <f t="shared" si="7866"/>
        <v>315</v>
      </c>
      <c r="K7213" s="185">
        <f t="shared" si="7866"/>
        <v>2872</v>
      </c>
      <c r="L7213" s="185">
        <f t="shared" si="7866"/>
        <v>2219</v>
      </c>
      <c r="M7213" s="147"/>
      <c r="N7213" s="143">
        <f t="shared" si="7824"/>
        <v>511.56</v>
      </c>
      <c r="O7213" s="143">
        <f t="shared" si="7820"/>
        <v>3795.75</v>
      </c>
      <c r="P7213" s="143">
        <f t="shared" si="7821"/>
        <v>29954.959999999999</v>
      </c>
      <c r="Q7213" s="143">
        <f t="shared" si="7822"/>
        <v>11095</v>
      </c>
      <c r="R7213" s="188">
        <f t="shared" si="7825"/>
        <v>45357.27</v>
      </c>
      <c r="T7213">
        <v>37474.550000000003</v>
      </c>
      <c r="U7213" s="190">
        <f t="shared" si="7826"/>
        <v>1.2103486232656562</v>
      </c>
    </row>
    <row r="7214" spans="1:21" x14ac:dyDescent="0.2">
      <c r="A7214" s="178">
        <v>43036</v>
      </c>
      <c r="B7214" s="179">
        <v>0.5</v>
      </c>
      <c r="C7214" t="s">
        <v>349</v>
      </c>
      <c r="D7214">
        <v>3.5</v>
      </c>
      <c r="E7214">
        <v>8</v>
      </c>
      <c r="F7214">
        <v>6.06</v>
      </c>
      <c r="G7214">
        <v>3.29</v>
      </c>
      <c r="H7214" s="184">
        <f t="shared" ref="H7214:L7214" si="7867">H7190</f>
        <v>0.45833333333333331</v>
      </c>
      <c r="I7214" s="185">
        <f t="shared" si="7867"/>
        <v>226</v>
      </c>
      <c r="J7214" s="185">
        <f t="shared" si="7867"/>
        <v>326</v>
      </c>
      <c r="K7214" s="185">
        <f t="shared" si="7867"/>
        <v>2842</v>
      </c>
      <c r="L7214" s="185">
        <f t="shared" si="7867"/>
        <v>1635</v>
      </c>
      <c r="M7214" s="147"/>
      <c r="N7214" s="143">
        <f t="shared" si="7824"/>
        <v>791</v>
      </c>
      <c r="O7214" s="143">
        <f t="shared" si="7820"/>
        <v>2608</v>
      </c>
      <c r="P7214" s="143">
        <f t="shared" si="7821"/>
        <v>17222.52</v>
      </c>
      <c r="Q7214" s="143">
        <f t="shared" si="7822"/>
        <v>5379.15</v>
      </c>
      <c r="R7214" s="188">
        <f t="shared" si="7825"/>
        <v>26000.67</v>
      </c>
      <c r="T7214">
        <v>37154.11</v>
      </c>
      <c r="U7214" s="190">
        <f t="shared" si="7826"/>
        <v>0.69980602415183668</v>
      </c>
    </row>
    <row r="7215" spans="1:21" x14ac:dyDescent="0.2">
      <c r="A7215" s="178">
        <v>43036</v>
      </c>
      <c r="B7215" s="179">
        <v>0.54166666666666663</v>
      </c>
      <c r="C7215" t="s">
        <v>349</v>
      </c>
      <c r="D7215">
        <v>3.01</v>
      </c>
      <c r="E7215">
        <v>4.33</v>
      </c>
      <c r="F7215">
        <v>4.5199999999999996</v>
      </c>
      <c r="G7215">
        <v>3</v>
      </c>
      <c r="H7215" s="184">
        <f t="shared" ref="H7215:L7215" si="7868">H7191</f>
        <v>0.5</v>
      </c>
      <c r="I7215" s="185">
        <f t="shared" si="7868"/>
        <v>222</v>
      </c>
      <c r="J7215" s="185">
        <f t="shared" si="7868"/>
        <v>319</v>
      </c>
      <c r="K7215" s="185">
        <f t="shared" si="7868"/>
        <v>2842</v>
      </c>
      <c r="L7215" s="185">
        <f t="shared" si="7868"/>
        <v>1635</v>
      </c>
      <c r="M7215" s="147"/>
      <c r="N7215" s="143">
        <f t="shared" si="7824"/>
        <v>668.21999999999991</v>
      </c>
      <c r="O7215" s="143">
        <f t="shared" si="7820"/>
        <v>1381.27</v>
      </c>
      <c r="P7215" s="143">
        <f t="shared" si="7821"/>
        <v>12845.839999999998</v>
      </c>
      <c r="Q7215" s="143">
        <f t="shared" si="7822"/>
        <v>4905</v>
      </c>
      <c r="R7215" s="188">
        <f t="shared" si="7825"/>
        <v>19800.329999999998</v>
      </c>
      <c r="T7215">
        <v>36278.76</v>
      </c>
      <c r="U7215" s="190">
        <f t="shared" si="7826"/>
        <v>0.5457829870701203</v>
      </c>
    </row>
    <row r="7216" spans="1:21" x14ac:dyDescent="0.2">
      <c r="A7216" s="178">
        <v>43036</v>
      </c>
      <c r="B7216" s="179">
        <v>0.58333333333333337</v>
      </c>
      <c r="C7216" t="s">
        <v>349</v>
      </c>
      <c r="D7216">
        <v>3.5</v>
      </c>
      <c r="E7216">
        <v>2.95</v>
      </c>
      <c r="F7216">
        <v>3.15</v>
      </c>
      <c r="G7216">
        <v>2.94</v>
      </c>
      <c r="H7216" s="184">
        <f t="shared" ref="H7216:L7216" si="7869">H7192</f>
        <v>0.54166666666666663</v>
      </c>
      <c r="I7216" s="185">
        <f t="shared" si="7869"/>
        <v>195</v>
      </c>
      <c r="J7216" s="185">
        <f t="shared" si="7869"/>
        <v>299</v>
      </c>
      <c r="K7216" s="185">
        <f t="shared" si="7869"/>
        <v>2842</v>
      </c>
      <c r="L7216" s="185">
        <f t="shared" si="7869"/>
        <v>1635</v>
      </c>
      <c r="M7216" s="147"/>
      <c r="N7216" s="143">
        <f t="shared" si="7824"/>
        <v>682.5</v>
      </c>
      <c r="O7216" s="143">
        <f t="shared" si="7820"/>
        <v>882.05000000000007</v>
      </c>
      <c r="P7216" s="143">
        <f t="shared" si="7821"/>
        <v>8952.2999999999993</v>
      </c>
      <c r="Q7216" s="143">
        <f t="shared" si="7822"/>
        <v>4806.8999999999996</v>
      </c>
      <c r="R7216" s="188">
        <f t="shared" si="7825"/>
        <v>15323.749999999998</v>
      </c>
      <c r="T7216">
        <v>35039.07</v>
      </c>
      <c r="U7216" s="190">
        <f t="shared" si="7826"/>
        <v>0.43733323972354282</v>
      </c>
    </row>
    <row r="7217" spans="1:21" x14ac:dyDescent="0.2">
      <c r="A7217" s="178">
        <v>43036</v>
      </c>
      <c r="B7217" s="179">
        <v>0.625</v>
      </c>
      <c r="C7217" t="s">
        <v>349</v>
      </c>
      <c r="D7217">
        <v>3.5</v>
      </c>
      <c r="E7217">
        <v>2.11</v>
      </c>
      <c r="F7217">
        <v>2.31</v>
      </c>
      <c r="G7217">
        <v>1</v>
      </c>
      <c r="H7217" s="184">
        <f t="shared" ref="H7217:L7217" si="7870">H7193</f>
        <v>0.58333333333333337</v>
      </c>
      <c r="I7217" s="185">
        <f t="shared" si="7870"/>
        <v>205</v>
      </c>
      <c r="J7217" s="185">
        <f t="shared" si="7870"/>
        <v>237</v>
      </c>
      <c r="K7217" s="185">
        <f t="shared" si="7870"/>
        <v>2842</v>
      </c>
      <c r="L7217" s="185">
        <f t="shared" si="7870"/>
        <v>1635</v>
      </c>
      <c r="M7217" s="147"/>
      <c r="N7217" s="143">
        <f t="shared" si="7824"/>
        <v>717.5</v>
      </c>
      <c r="O7217" s="143">
        <f t="shared" si="7820"/>
        <v>500.07</v>
      </c>
      <c r="P7217" s="143">
        <f t="shared" si="7821"/>
        <v>6565.02</v>
      </c>
      <c r="Q7217" s="143">
        <f t="shared" si="7822"/>
        <v>1635</v>
      </c>
      <c r="R7217" s="188">
        <f t="shared" si="7825"/>
        <v>9417.59</v>
      </c>
      <c r="T7217">
        <v>33903.08</v>
      </c>
      <c r="U7217" s="190">
        <f t="shared" si="7826"/>
        <v>0.27777977694062012</v>
      </c>
    </row>
    <row r="7218" spans="1:21" x14ac:dyDescent="0.2">
      <c r="A7218" s="178">
        <v>43036</v>
      </c>
      <c r="B7218" s="179">
        <v>0.66666666666666663</v>
      </c>
      <c r="C7218" t="s">
        <v>349</v>
      </c>
      <c r="D7218">
        <v>3.5</v>
      </c>
      <c r="E7218">
        <v>1</v>
      </c>
      <c r="F7218">
        <v>2.11</v>
      </c>
      <c r="G7218">
        <v>1</v>
      </c>
      <c r="H7218" s="184">
        <f t="shared" ref="H7218:L7218" si="7871">H7194</f>
        <v>0.625</v>
      </c>
      <c r="I7218" s="185">
        <f t="shared" si="7871"/>
        <v>212</v>
      </c>
      <c r="J7218" s="185">
        <f t="shared" si="7871"/>
        <v>213</v>
      </c>
      <c r="K7218" s="185">
        <f t="shared" si="7871"/>
        <v>2842</v>
      </c>
      <c r="L7218" s="185">
        <f t="shared" si="7871"/>
        <v>1380</v>
      </c>
      <c r="M7218" s="147"/>
      <c r="N7218" s="143">
        <f t="shared" si="7824"/>
        <v>742</v>
      </c>
      <c r="O7218" s="143">
        <f t="shared" si="7820"/>
        <v>213</v>
      </c>
      <c r="P7218" s="143">
        <f t="shared" si="7821"/>
        <v>5996.62</v>
      </c>
      <c r="Q7218" s="143">
        <f t="shared" si="7822"/>
        <v>1380</v>
      </c>
      <c r="R7218" s="188">
        <f t="shared" si="7825"/>
        <v>8331.619999999999</v>
      </c>
      <c r="T7218">
        <v>33077.19</v>
      </c>
      <c r="U7218" s="190">
        <f t="shared" si="7826"/>
        <v>0.25188415339997133</v>
      </c>
    </row>
    <row r="7219" spans="1:21" x14ac:dyDescent="0.2">
      <c r="A7219" s="178">
        <v>43036</v>
      </c>
      <c r="B7219" s="179">
        <v>0.70833333333333337</v>
      </c>
      <c r="C7219" t="s">
        <v>349</v>
      </c>
      <c r="D7219">
        <v>3.66</v>
      </c>
      <c r="E7219">
        <v>0.95</v>
      </c>
      <c r="F7219">
        <v>2.11</v>
      </c>
      <c r="G7219">
        <v>1</v>
      </c>
      <c r="H7219" s="184">
        <f t="shared" ref="H7219:L7219" si="7872">H7195</f>
        <v>0.66666666666666663</v>
      </c>
      <c r="I7219" s="185">
        <f t="shared" si="7872"/>
        <v>191</v>
      </c>
      <c r="J7219" s="185">
        <f t="shared" si="7872"/>
        <v>237</v>
      </c>
      <c r="K7219" s="185">
        <f t="shared" si="7872"/>
        <v>2842</v>
      </c>
      <c r="L7219" s="185">
        <f t="shared" si="7872"/>
        <v>1380</v>
      </c>
      <c r="M7219" s="147"/>
      <c r="N7219" s="143">
        <f t="shared" si="7824"/>
        <v>699.06000000000006</v>
      </c>
      <c r="O7219" s="143">
        <f t="shared" si="7820"/>
        <v>225.14999999999998</v>
      </c>
      <c r="P7219" s="143">
        <f t="shared" si="7821"/>
        <v>5996.62</v>
      </c>
      <c r="Q7219" s="143">
        <f t="shared" si="7822"/>
        <v>1380</v>
      </c>
      <c r="R7219" s="188">
        <f t="shared" si="7825"/>
        <v>8300.83</v>
      </c>
      <c r="T7219">
        <v>32704.71</v>
      </c>
      <c r="U7219" s="190">
        <f t="shared" si="7826"/>
        <v>0.2538114540688482</v>
      </c>
    </row>
    <row r="7220" spans="1:21" x14ac:dyDescent="0.2">
      <c r="A7220" s="178">
        <v>43036</v>
      </c>
      <c r="B7220" s="179">
        <v>0.75</v>
      </c>
      <c r="C7220" t="s">
        <v>349</v>
      </c>
      <c r="D7220">
        <v>4.7</v>
      </c>
      <c r="E7220">
        <v>7.78</v>
      </c>
      <c r="F7220">
        <v>7.98</v>
      </c>
      <c r="G7220">
        <v>1</v>
      </c>
      <c r="H7220" s="184">
        <f t="shared" ref="H7220:L7220" si="7873">H7196</f>
        <v>0.70833333333333337</v>
      </c>
      <c r="I7220" s="185">
        <f t="shared" si="7873"/>
        <v>218</v>
      </c>
      <c r="J7220" s="185">
        <f t="shared" si="7873"/>
        <v>258</v>
      </c>
      <c r="K7220" s="185">
        <f t="shared" si="7873"/>
        <v>2842</v>
      </c>
      <c r="L7220" s="185">
        <f t="shared" si="7873"/>
        <v>1380</v>
      </c>
      <c r="M7220" s="147"/>
      <c r="N7220" s="143">
        <f t="shared" si="7824"/>
        <v>1024.6000000000001</v>
      </c>
      <c r="O7220" s="143">
        <f t="shared" si="7820"/>
        <v>2007.24</v>
      </c>
      <c r="P7220" s="143">
        <f t="shared" si="7821"/>
        <v>22679.16</v>
      </c>
      <c r="Q7220" s="143">
        <f t="shared" si="7822"/>
        <v>1380</v>
      </c>
      <c r="R7220" s="188">
        <f t="shared" si="7825"/>
        <v>27091</v>
      </c>
      <c r="T7220">
        <v>32661.360000000001</v>
      </c>
      <c r="U7220" s="190">
        <f t="shared" si="7826"/>
        <v>0.82945107001055685</v>
      </c>
    </row>
    <row r="7221" spans="1:21" x14ac:dyDescent="0.2">
      <c r="A7221" s="178">
        <v>43036</v>
      </c>
      <c r="B7221" s="179">
        <v>0.79166666666666663</v>
      </c>
      <c r="C7221" t="s">
        <v>349</v>
      </c>
      <c r="D7221">
        <v>9.94</v>
      </c>
      <c r="E7221">
        <v>17.600000000000001</v>
      </c>
      <c r="F7221">
        <v>19.57</v>
      </c>
      <c r="G7221">
        <v>1</v>
      </c>
      <c r="H7221" s="184">
        <f t="shared" ref="H7221:L7221" si="7874">H7197</f>
        <v>0.75</v>
      </c>
      <c r="I7221" s="185">
        <f t="shared" si="7874"/>
        <v>240</v>
      </c>
      <c r="J7221" s="185">
        <f t="shared" si="7874"/>
        <v>365</v>
      </c>
      <c r="K7221" s="185">
        <f t="shared" si="7874"/>
        <v>2842</v>
      </c>
      <c r="L7221" s="185">
        <f t="shared" si="7874"/>
        <v>1380</v>
      </c>
      <c r="M7221" s="147"/>
      <c r="N7221" s="143">
        <f t="shared" si="7824"/>
        <v>2385.6</v>
      </c>
      <c r="O7221" s="143">
        <f t="shared" si="7820"/>
        <v>6424.0000000000009</v>
      </c>
      <c r="P7221" s="143">
        <f t="shared" si="7821"/>
        <v>55617.94</v>
      </c>
      <c r="Q7221" s="143">
        <f t="shared" si="7822"/>
        <v>1380</v>
      </c>
      <c r="R7221" s="188">
        <f t="shared" si="7825"/>
        <v>65807.540000000008</v>
      </c>
      <c r="T7221">
        <v>32741.46</v>
      </c>
      <c r="U7221" s="190">
        <f t="shared" si="7826"/>
        <v>2.0099146464452109</v>
      </c>
    </row>
    <row r="7222" spans="1:21" x14ac:dyDescent="0.2">
      <c r="A7222" s="178">
        <v>43036</v>
      </c>
      <c r="B7222" s="179">
        <v>0.83333333333333337</v>
      </c>
      <c r="C7222" t="s">
        <v>349</v>
      </c>
      <c r="D7222">
        <v>8.61</v>
      </c>
      <c r="E7222">
        <v>11.35</v>
      </c>
      <c r="F7222">
        <v>12.24</v>
      </c>
      <c r="G7222">
        <v>1</v>
      </c>
      <c r="H7222" s="184">
        <f t="shared" ref="H7222:L7222" si="7875">H7198</f>
        <v>0.79166666666666663</v>
      </c>
      <c r="I7222" s="185">
        <f t="shared" si="7875"/>
        <v>320</v>
      </c>
      <c r="J7222" s="185">
        <f t="shared" si="7875"/>
        <v>214</v>
      </c>
      <c r="K7222" s="185">
        <f t="shared" si="7875"/>
        <v>2842</v>
      </c>
      <c r="L7222" s="185">
        <f t="shared" si="7875"/>
        <v>1426</v>
      </c>
      <c r="M7222" s="147"/>
      <c r="N7222" s="143">
        <f t="shared" si="7824"/>
        <v>2755.2</v>
      </c>
      <c r="O7222" s="143">
        <f t="shared" si="7820"/>
        <v>2428.9</v>
      </c>
      <c r="P7222" s="143">
        <f t="shared" si="7821"/>
        <v>34786.080000000002</v>
      </c>
      <c r="Q7222" s="143">
        <f t="shared" si="7822"/>
        <v>1426</v>
      </c>
      <c r="R7222" s="188">
        <f t="shared" si="7825"/>
        <v>41396.18</v>
      </c>
      <c r="T7222">
        <v>33447.199999999997</v>
      </c>
      <c r="U7222" s="190">
        <f t="shared" si="7826"/>
        <v>1.2376575617689973</v>
      </c>
    </row>
    <row r="7223" spans="1:21" x14ac:dyDescent="0.2">
      <c r="A7223" s="178">
        <v>43036</v>
      </c>
      <c r="B7223" s="179">
        <v>0.875</v>
      </c>
      <c r="C7223" t="s">
        <v>349</v>
      </c>
      <c r="D7223">
        <v>10.130000000000001</v>
      </c>
      <c r="E7223">
        <v>4.78</v>
      </c>
      <c r="F7223">
        <v>10.26</v>
      </c>
      <c r="G7223">
        <v>1</v>
      </c>
      <c r="H7223" s="184">
        <f t="shared" ref="H7223:L7223" si="7876">H7199</f>
        <v>0.83333333333333337</v>
      </c>
      <c r="I7223" s="185">
        <f t="shared" si="7876"/>
        <v>322</v>
      </c>
      <c r="J7223" s="185">
        <f t="shared" si="7876"/>
        <v>178</v>
      </c>
      <c r="K7223" s="185">
        <f t="shared" si="7876"/>
        <v>2842</v>
      </c>
      <c r="L7223" s="185">
        <f t="shared" si="7876"/>
        <v>1426</v>
      </c>
      <c r="M7223" s="147"/>
      <c r="N7223" s="143">
        <f t="shared" si="7824"/>
        <v>3261.86</v>
      </c>
      <c r="O7223" s="143">
        <f t="shared" si="7820"/>
        <v>850.84</v>
      </c>
      <c r="P7223" s="143">
        <f t="shared" si="7821"/>
        <v>29158.92</v>
      </c>
      <c r="Q7223" s="143">
        <f t="shared" si="7822"/>
        <v>1426</v>
      </c>
      <c r="R7223" s="188">
        <f t="shared" si="7825"/>
        <v>34697.619999999995</v>
      </c>
      <c r="T7223">
        <v>35163.21</v>
      </c>
      <c r="U7223" s="190">
        <f t="shared" si="7826"/>
        <v>0.98675917244187883</v>
      </c>
    </row>
    <row r="7224" spans="1:21" x14ac:dyDescent="0.2">
      <c r="A7224" s="178">
        <v>43036</v>
      </c>
      <c r="B7224" s="179">
        <v>0.91666666666666663</v>
      </c>
      <c r="C7224" t="s">
        <v>349</v>
      </c>
      <c r="D7224">
        <v>8.61</v>
      </c>
      <c r="E7224">
        <v>7.43</v>
      </c>
      <c r="F7224">
        <v>8</v>
      </c>
      <c r="G7224">
        <v>1</v>
      </c>
      <c r="H7224" s="184">
        <f t="shared" ref="H7224:L7224" si="7877">H7200</f>
        <v>0.875</v>
      </c>
      <c r="I7224" s="185">
        <f t="shared" si="7877"/>
        <v>337</v>
      </c>
      <c r="J7224" s="185">
        <f t="shared" si="7877"/>
        <v>173</v>
      </c>
      <c r="K7224" s="185">
        <f t="shared" si="7877"/>
        <v>2842</v>
      </c>
      <c r="L7224" s="185">
        <f t="shared" si="7877"/>
        <v>1426</v>
      </c>
      <c r="M7224" s="147"/>
      <c r="N7224" s="143">
        <f t="shared" si="7824"/>
        <v>2901.5699999999997</v>
      </c>
      <c r="O7224" s="143">
        <f t="shared" si="7820"/>
        <v>1285.3899999999999</v>
      </c>
      <c r="P7224" s="143">
        <f t="shared" si="7821"/>
        <v>22736</v>
      </c>
      <c r="Q7224" s="143">
        <f t="shared" si="7822"/>
        <v>1426</v>
      </c>
      <c r="R7224" s="188">
        <f t="shared" si="7825"/>
        <v>28348.959999999999</v>
      </c>
      <c r="T7224">
        <v>35321.480000000003</v>
      </c>
      <c r="U7224" s="190">
        <f t="shared" si="7826"/>
        <v>0.80259830562026269</v>
      </c>
    </row>
    <row r="7225" spans="1:21" x14ac:dyDescent="0.2">
      <c r="A7225" s="178">
        <v>43036</v>
      </c>
      <c r="B7225" s="179">
        <v>0.95833333333333337</v>
      </c>
      <c r="C7225" t="s">
        <v>349</v>
      </c>
      <c r="D7225">
        <v>22.91</v>
      </c>
      <c r="E7225">
        <v>21.86</v>
      </c>
      <c r="F7225">
        <v>8.24</v>
      </c>
      <c r="G7225">
        <v>0.75</v>
      </c>
      <c r="H7225" s="184">
        <f t="shared" ref="H7225:L7225" si="7878">H7201</f>
        <v>0.91666666666666663</v>
      </c>
      <c r="I7225" s="185">
        <f t="shared" si="7878"/>
        <v>394</v>
      </c>
      <c r="J7225" s="185">
        <f t="shared" si="7878"/>
        <v>194</v>
      </c>
      <c r="K7225" s="185">
        <f t="shared" si="7878"/>
        <v>2842</v>
      </c>
      <c r="L7225" s="185">
        <f t="shared" si="7878"/>
        <v>1426</v>
      </c>
      <c r="M7225" s="147"/>
      <c r="N7225" s="143">
        <f t="shared" si="7824"/>
        <v>9026.5400000000009</v>
      </c>
      <c r="O7225" s="143">
        <f t="shared" si="7820"/>
        <v>4240.84</v>
      </c>
      <c r="P7225" s="143">
        <f t="shared" si="7821"/>
        <v>23418.080000000002</v>
      </c>
      <c r="Q7225" s="143">
        <f t="shared" si="7822"/>
        <v>1069.5</v>
      </c>
      <c r="R7225" s="188">
        <f t="shared" si="7825"/>
        <v>37754.960000000006</v>
      </c>
      <c r="T7225">
        <v>34896.199999999997</v>
      </c>
      <c r="U7225" s="190">
        <f t="shared" si="7826"/>
        <v>1.0819218138364639</v>
      </c>
    </row>
    <row r="7226" spans="1:21" x14ac:dyDescent="0.2">
      <c r="A7226" s="178">
        <v>43036</v>
      </c>
      <c r="B7226" s="180">
        <v>1</v>
      </c>
      <c r="C7226" t="s">
        <v>349</v>
      </c>
      <c r="D7226">
        <v>16.600000000000001</v>
      </c>
      <c r="E7226">
        <v>15</v>
      </c>
      <c r="F7226">
        <v>15</v>
      </c>
      <c r="G7226">
        <v>0.75</v>
      </c>
      <c r="H7226" s="184">
        <f t="shared" ref="H7226:L7226" si="7879">H7202</f>
        <v>0.95833333333333337</v>
      </c>
      <c r="I7226" s="185">
        <f t="shared" si="7879"/>
        <v>389</v>
      </c>
      <c r="J7226" s="185">
        <f t="shared" si="7879"/>
        <v>265</v>
      </c>
      <c r="K7226" s="185">
        <f t="shared" si="7879"/>
        <v>2985</v>
      </c>
      <c r="L7226" s="185">
        <f t="shared" si="7879"/>
        <v>1111</v>
      </c>
      <c r="M7226" s="147"/>
      <c r="N7226" s="143">
        <f t="shared" si="7824"/>
        <v>6457.4000000000005</v>
      </c>
      <c r="O7226" s="143">
        <f t="shared" si="7820"/>
        <v>3975</v>
      </c>
      <c r="P7226" s="143">
        <f t="shared" si="7821"/>
        <v>44775</v>
      </c>
      <c r="Q7226" s="143">
        <f t="shared" si="7822"/>
        <v>833.25</v>
      </c>
      <c r="R7226" s="188">
        <f t="shared" si="7825"/>
        <v>56040.65</v>
      </c>
      <c r="T7226">
        <v>34094.92</v>
      </c>
      <c r="U7226" s="190">
        <f t="shared" si="7826"/>
        <v>1.6436656839200681</v>
      </c>
    </row>
    <row r="7227" spans="1:21" x14ac:dyDescent="0.2">
      <c r="A7227" s="178">
        <v>43037</v>
      </c>
      <c r="B7227" s="179">
        <v>4.1666666666666664E-2</v>
      </c>
      <c r="C7227" t="s">
        <v>349</v>
      </c>
      <c r="D7227">
        <v>13.2</v>
      </c>
      <c r="E7227">
        <v>11.8</v>
      </c>
      <c r="F7227">
        <v>12</v>
      </c>
      <c r="G7227">
        <v>0.5</v>
      </c>
      <c r="H7227" s="184">
        <f t="shared" ref="H7227:L7227" si="7880">H7203</f>
        <v>1</v>
      </c>
      <c r="I7227" s="185">
        <f t="shared" si="7880"/>
        <v>362</v>
      </c>
      <c r="J7227" s="185">
        <f t="shared" si="7880"/>
        <v>243</v>
      </c>
      <c r="K7227" s="185">
        <f t="shared" si="7880"/>
        <v>2985</v>
      </c>
      <c r="L7227" s="185">
        <f t="shared" si="7880"/>
        <v>1111</v>
      </c>
      <c r="M7227" s="147"/>
      <c r="N7227" s="143">
        <f t="shared" si="7824"/>
        <v>4778.3999999999996</v>
      </c>
      <c r="O7227" s="143">
        <f t="shared" si="7820"/>
        <v>2867.4</v>
      </c>
      <c r="P7227" s="143">
        <f t="shared" si="7821"/>
        <v>35820</v>
      </c>
      <c r="Q7227" s="143">
        <f t="shared" si="7822"/>
        <v>555.5</v>
      </c>
      <c r="R7227" s="188">
        <f t="shared" si="7825"/>
        <v>44021.3</v>
      </c>
      <c r="T7227">
        <v>33118.06</v>
      </c>
      <c r="U7227" s="190">
        <f t="shared" si="7826"/>
        <v>1.3292233905005306</v>
      </c>
    </row>
    <row r="7228" spans="1:21" x14ac:dyDescent="0.2">
      <c r="A7228" s="178">
        <v>43037</v>
      </c>
      <c r="B7228" s="179">
        <v>8.3333333333333329E-2</v>
      </c>
      <c r="C7228" t="s">
        <v>349</v>
      </c>
      <c r="D7228">
        <v>3.5</v>
      </c>
      <c r="E7228">
        <v>2.5099999999999998</v>
      </c>
      <c r="F7228">
        <v>8.5399999999999991</v>
      </c>
      <c r="G7228">
        <v>0.5</v>
      </c>
      <c r="H7228" s="184">
        <f t="shared" ref="H7228:L7228" si="7881">H7204</f>
        <v>4.1666666666666664E-2</v>
      </c>
      <c r="I7228" s="185">
        <f t="shared" si="7881"/>
        <v>294</v>
      </c>
      <c r="J7228" s="185">
        <f t="shared" si="7881"/>
        <v>212</v>
      </c>
      <c r="K7228" s="185">
        <f t="shared" si="7881"/>
        <v>2985</v>
      </c>
      <c r="L7228" s="185">
        <f t="shared" si="7881"/>
        <v>1111</v>
      </c>
      <c r="M7228" s="147"/>
      <c r="N7228" s="143">
        <f t="shared" si="7824"/>
        <v>1029</v>
      </c>
      <c r="O7228" s="143">
        <f t="shared" si="7820"/>
        <v>532.12</v>
      </c>
      <c r="P7228" s="143">
        <f t="shared" si="7821"/>
        <v>25491.899999999998</v>
      </c>
      <c r="Q7228" s="143">
        <f t="shared" si="7822"/>
        <v>555.5</v>
      </c>
      <c r="R7228" s="188">
        <f t="shared" si="7825"/>
        <v>27608.519999999997</v>
      </c>
      <c r="T7228">
        <v>32119.83</v>
      </c>
      <c r="U7228" s="190">
        <f t="shared" si="7826"/>
        <v>0.85954751317176947</v>
      </c>
    </row>
    <row r="7229" spans="1:21" x14ac:dyDescent="0.2">
      <c r="A7229" s="178">
        <v>43037</v>
      </c>
      <c r="B7229" s="179">
        <v>0.125</v>
      </c>
      <c r="C7229" t="s">
        <v>349</v>
      </c>
      <c r="D7229">
        <v>3.11</v>
      </c>
      <c r="E7229">
        <v>2.92</v>
      </c>
      <c r="F7229">
        <v>8</v>
      </c>
      <c r="G7229">
        <v>1.1000000000000001</v>
      </c>
      <c r="H7229" s="184">
        <f t="shared" ref="H7229:L7229" si="7882">H7205</f>
        <v>8.3333333333333329E-2</v>
      </c>
      <c r="I7229" s="185">
        <f t="shared" si="7882"/>
        <v>236</v>
      </c>
      <c r="J7229" s="185">
        <f t="shared" si="7882"/>
        <v>179</v>
      </c>
      <c r="K7229" s="185">
        <f t="shared" si="7882"/>
        <v>2985</v>
      </c>
      <c r="L7229" s="185">
        <f t="shared" si="7882"/>
        <v>1111</v>
      </c>
      <c r="M7229" s="147"/>
      <c r="N7229" s="143">
        <f t="shared" si="7824"/>
        <v>733.95999999999992</v>
      </c>
      <c r="O7229" s="143">
        <f t="shared" si="7820"/>
        <v>522.67999999999995</v>
      </c>
      <c r="P7229" s="143">
        <f t="shared" si="7821"/>
        <v>23880</v>
      </c>
      <c r="Q7229" s="143">
        <f t="shared" si="7822"/>
        <v>1222.1000000000001</v>
      </c>
      <c r="R7229" s="188">
        <f t="shared" si="7825"/>
        <v>26358.739999999998</v>
      </c>
      <c r="T7229">
        <v>31574.94</v>
      </c>
      <c r="U7229" s="190">
        <f t="shared" si="7826"/>
        <v>0.83479936937330679</v>
      </c>
    </row>
    <row r="7230" spans="1:21" x14ac:dyDescent="0.2">
      <c r="A7230" s="178">
        <v>43037</v>
      </c>
      <c r="B7230" s="179">
        <v>0.16666666666666666</v>
      </c>
      <c r="C7230" t="s">
        <v>349</v>
      </c>
      <c r="D7230">
        <v>3.11</v>
      </c>
      <c r="E7230">
        <v>2.11</v>
      </c>
      <c r="F7230">
        <v>8</v>
      </c>
      <c r="G7230">
        <v>1</v>
      </c>
      <c r="H7230" s="184">
        <f t="shared" ref="H7230:L7230" si="7883">H7206</f>
        <v>0.125</v>
      </c>
      <c r="I7230" s="185">
        <f t="shared" si="7883"/>
        <v>201</v>
      </c>
      <c r="J7230" s="185">
        <f t="shared" si="7883"/>
        <v>205</v>
      </c>
      <c r="K7230" s="185">
        <f t="shared" si="7883"/>
        <v>2985</v>
      </c>
      <c r="L7230" s="185">
        <f t="shared" si="7883"/>
        <v>1717</v>
      </c>
      <c r="M7230" s="147"/>
      <c r="N7230" s="143">
        <f t="shared" si="7824"/>
        <v>625.11</v>
      </c>
      <c r="O7230" s="143">
        <f t="shared" si="7820"/>
        <v>432.54999999999995</v>
      </c>
      <c r="P7230" s="143">
        <f t="shared" si="7821"/>
        <v>23880</v>
      </c>
      <c r="Q7230" s="143">
        <f t="shared" si="7822"/>
        <v>1717</v>
      </c>
      <c r="R7230" s="188">
        <f t="shared" si="7825"/>
        <v>26654.66</v>
      </c>
      <c r="T7230">
        <v>31403.65</v>
      </c>
      <c r="U7230" s="190">
        <f t="shared" si="7826"/>
        <v>0.848775858857171</v>
      </c>
    </row>
    <row r="7231" spans="1:21" x14ac:dyDescent="0.2">
      <c r="A7231" s="178">
        <v>43037</v>
      </c>
      <c r="B7231" s="179">
        <v>0.20833333333333334</v>
      </c>
      <c r="C7231" t="s">
        <v>349</v>
      </c>
      <c r="D7231">
        <v>3.5</v>
      </c>
      <c r="E7231">
        <v>6.2</v>
      </c>
      <c r="F7231">
        <v>8</v>
      </c>
      <c r="G7231">
        <v>1</v>
      </c>
      <c r="H7231" s="184">
        <f t="shared" ref="H7231:L7231" si="7884">H7207</f>
        <v>0.16666666666666666</v>
      </c>
      <c r="I7231" s="185">
        <f t="shared" si="7884"/>
        <v>185</v>
      </c>
      <c r="J7231" s="185">
        <f t="shared" si="7884"/>
        <v>205</v>
      </c>
      <c r="K7231" s="185">
        <f t="shared" si="7884"/>
        <v>2985</v>
      </c>
      <c r="L7231" s="185">
        <f t="shared" si="7884"/>
        <v>1717</v>
      </c>
      <c r="M7231" s="147"/>
      <c r="N7231" s="143">
        <f t="shared" si="7824"/>
        <v>647.5</v>
      </c>
      <c r="O7231" s="143">
        <f t="shared" si="7820"/>
        <v>1271</v>
      </c>
      <c r="P7231" s="143">
        <f t="shared" si="7821"/>
        <v>23880</v>
      </c>
      <c r="Q7231" s="143">
        <f t="shared" si="7822"/>
        <v>1717</v>
      </c>
      <c r="R7231" s="188">
        <f t="shared" si="7825"/>
        <v>27515.5</v>
      </c>
      <c r="T7231">
        <v>31479.33</v>
      </c>
      <c r="U7231" s="190">
        <f t="shared" si="7826"/>
        <v>0.87408150046395516</v>
      </c>
    </row>
    <row r="7232" spans="1:21" x14ac:dyDescent="0.2">
      <c r="A7232" s="178">
        <v>43037</v>
      </c>
      <c r="B7232" s="179">
        <v>0.25</v>
      </c>
      <c r="C7232" t="s">
        <v>349</v>
      </c>
      <c r="D7232">
        <v>27.63</v>
      </c>
      <c r="E7232">
        <v>20</v>
      </c>
      <c r="F7232">
        <v>18.309999999999999</v>
      </c>
      <c r="G7232">
        <v>2.1800000000000002</v>
      </c>
      <c r="H7232" s="184">
        <f t="shared" ref="H7232:L7232" si="7885">H7208</f>
        <v>0.20833333333333334</v>
      </c>
      <c r="I7232" s="185">
        <f t="shared" si="7885"/>
        <v>207</v>
      </c>
      <c r="J7232" s="185">
        <f t="shared" si="7885"/>
        <v>283</v>
      </c>
      <c r="K7232" s="185">
        <f t="shared" si="7885"/>
        <v>2985</v>
      </c>
      <c r="L7232" s="185">
        <f t="shared" si="7885"/>
        <v>1717</v>
      </c>
      <c r="M7232" s="147"/>
      <c r="N7232" s="143">
        <f t="shared" si="7824"/>
        <v>5719.41</v>
      </c>
      <c r="O7232" s="143">
        <f t="shared" si="7820"/>
        <v>5660</v>
      </c>
      <c r="P7232" s="143">
        <f t="shared" si="7821"/>
        <v>54655.35</v>
      </c>
      <c r="Q7232" s="143">
        <f t="shared" si="7822"/>
        <v>3743.0600000000004</v>
      </c>
      <c r="R7232" s="188">
        <f t="shared" si="7825"/>
        <v>69777.819999999992</v>
      </c>
      <c r="T7232">
        <v>31783.31</v>
      </c>
      <c r="U7232" s="190">
        <f t="shared" si="7826"/>
        <v>2.1954233212336911</v>
      </c>
    </row>
    <row r="7233" spans="1:21" x14ac:dyDescent="0.2">
      <c r="A7233" s="178">
        <v>43037</v>
      </c>
      <c r="B7233" s="179">
        <v>0.29166666666666669</v>
      </c>
      <c r="C7233" t="s">
        <v>349</v>
      </c>
      <c r="D7233">
        <v>7.25</v>
      </c>
      <c r="E7233">
        <v>63.06</v>
      </c>
      <c r="F7233">
        <v>20</v>
      </c>
      <c r="G7233">
        <v>10</v>
      </c>
      <c r="H7233" s="184">
        <f t="shared" ref="H7233:L7233" si="7886">H7209</f>
        <v>0.25</v>
      </c>
      <c r="I7233" s="185">
        <f t="shared" si="7886"/>
        <v>327</v>
      </c>
      <c r="J7233" s="185">
        <f t="shared" si="7886"/>
        <v>438</v>
      </c>
      <c r="K7233" s="185">
        <f t="shared" si="7886"/>
        <v>2985</v>
      </c>
      <c r="L7233" s="185">
        <f t="shared" si="7886"/>
        <v>1717</v>
      </c>
      <c r="M7233" s="147"/>
      <c r="N7233" s="143">
        <f t="shared" si="7824"/>
        <v>2370.75</v>
      </c>
      <c r="O7233" s="143">
        <f t="shared" si="7820"/>
        <v>27620.280000000002</v>
      </c>
      <c r="P7233" s="143">
        <f t="shared" si="7821"/>
        <v>59700</v>
      </c>
      <c r="Q7233" s="143">
        <f t="shared" si="7822"/>
        <v>17170</v>
      </c>
      <c r="R7233" s="188">
        <f t="shared" si="7825"/>
        <v>106861.03</v>
      </c>
      <c r="T7233">
        <v>32512.34</v>
      </c>
      <c r="U7233" s="190">
        <f t="shared" si="7826"/>
        <v>3.2867837258099541</v>
      </c>
    </row>
    <row r="7234" spans="1:21" x14ac:dyDescent="0.2">
      <c r="A7234" s="178">
        <v>43037</v>
      </c>
      <c r="B7234" s="179">
        <v>0.33333333333333331</v>
      </c>
      <c r="C7234" t="s">
        <v>349</v>
      </c>
      <c r="D7234">
        <v>7.25</v>
      </c>
      <c r="E7234">
        <v>11.8</v>
      </c>
      <c r="F7234">
        <v>12</v>
      </c>
      <c r="G7234">
        <v>10.51</v>
      </c>
      <c r="H7234" s="184">
        <f t="shared" ref="H7234:L7234" si="7887">H7210</f>
        <v>0.29166666666666669</v>
      </c>
      <c r="I7234" s="185">
        <f t="shared" si="7887"/>
        <v>249</v>
      </c>
      <c r="J7234" s="185">
        <f t="shared" si="7887"/>
        <v>556</v>
      </c>
      <c r="K7234" s="185">
        <f t="shared" si="7887"/>
        <v>2872</v>
      </c>
      <c r="L7234" s="185">
        <f t="shared" si="7887"/>
        <v>2219</v>
      </c>
      <c r="M7234" s="147"/>
      <c r="N7234" s="143">
        <f t="shared" si="7824"/>
        <v>1805.25</v>
      </c>
      <c r="O7234" s="143">
        <f t="shared" si="7820"/>
        <v>6560.8</v>
      </c>
      <c r="P7234" s="143">
        <f t="shared" si="7821"/>
        <v>34464</v>
      </c>
      <c r="Q7234" s="143">
        <f t="shared" si="7822"/>
        <v>23321.69</v>
      </c>
      <c r="R7234" s="188">
        <f t="shared" si="7825"/>
        <v>66151.740000000005</v>
      </c>
      <c r="T7234">
        <v>33665.1</v>
      </c>
      <c r="U7234" s="190">
        <f t="shared" si="7826"/>
        <v>1.9649946086600072</v>
      </c>
    </row>
    <row r="7235" spans="1:21" x14ac:dyDescent="0.2">
      <c r="A7235" s="178">
        <v>43037</v>
      </c>
      <c r="B7235" s="179">
        <v>0.375</v>
      </c>
      <c r="C7235" t="s">
        <v>349</v>
      </c>
      <c r="D7235">
        <v>2.73</v>
      </c>
      <c r="E7235">
        <v>13.17</v>
      </c>
      <c r="F7235">
        <v>13.26</v>
      </c>
      <c r="G7235">
        <v>12.13</v>
      </c>
      <c r="H7235" s="184">
        <f t="shared" ref="H7235:L7235" si="7888">H7211</f>
        <v>0.33333333333333331</v>
      </c>
      <c r="I7235" s="185">
        <f t="shared" si="7888"/>
        <v>256</v>
      </c>
      <c r="J7235" s="185">
        <f t="shared" si="7888"/>
        <v>306</v>
      </c>
      <c r="K7235" s="185">
        <f t="shared" si="7888"/>
        <v>2872</v>
      </c>
      <c r="L7235" s="185">
        <f t="shared" si="7888"/>
        <v>2219</v>
      </c>
      <c r="M7235" s="147"/>
      <c r="N7235" s="143">
        <f t="shared" si="7824"/>
        <v>698.88</v>
      </c>
      <c r="O7235" s="143">
        <f t="shared" si="7820"/>
        <v>4030.02</v>
      </c>
      <c r="P7235" s="143">
        <f t="shared" si="7821"/>
        <v>38082.720000000001</v>
      </c>
      <c r="Q7235" s="143">
        <f t="shared" si="7822"/>
        <v>26916.47</v>
      </c>
      <c r="R7235" s="188">
        <f t="shared" si="7825"/>
        <v>69728.09</v>
      </c>
      <c r="T7235">
        <v>35095.15</v>
      </c>
      <c r="U7235" s="190">
        <f t="shared" si="7826"/>
        <v>1.9868298041182326</v>
      </c>
    </row>
    <row r="7236" spans="1:21" x14ac:dyDescent="0.2">
      <c r="A7236" s="178">
        <v>43037</v>
      </c>
      <c r="B7236" s="179">
        <v>0.41666666666666669</v>
      </c>
      <c r="C7236" t="s">
        <v>349</v>
      </c>
      <c r="D7236">
        <v>29.39</v>
      </c>
      <c r="E7236">
        <v>23.31</v>
      </c>
      <c r="F7236">
        <v>20.239999999999998</v>
      </c>
      <c r="G7236">
        <v>15.8</v>
      </c>
      <c r="H7236" s="184">
        <f t="shared" ref="H7236:L7236" si="7889">H7212</f>
        <v>0.375</v>
      </c>
      <c r="I7236" s="185">
        <f t="shared" si="7889"/>
        <v>156</v>
      </c>
      <c r="J7236" s="185">
        <f t="shared" si="7889"/>
        <v>343</v>
      </c>
      <c r="K7236" s="185">
        <f t="shared" si="7889"/>
        <v>2872</v>
      </c>
      <c r="L7236" s="185">
        <f t="shared" si="7889"/>
        <v>2219</v>
      </c>
      <c r="M7236" s="147"/>
      <c r="N7236" s="143">
        <f t="shared" si="7824"/>
        <v>4584.84</v>
      </c>
      <c r="O7236" s="143">
        <f t="shared" ref="O7236:O7299" si="7890">E7236*J7236</f>
        <v>7995.33</v>
      </c>
      <c r="P7236" s="143">
        <f t="shared" ref="P7236:P7299" si="7891">F7236*K7236</f>
        <v>58129.279999999999</v>
      </c>
      <c r="Q7236" s="143">
        <f t="shared" ref="Q7236:Q7299" si="7892">G7236*L7236</f>
        <v>35060.200000000004</v>
      </c>
      <c r="R7236" s="188">
        <f t="shared" si="7825"/>
        <v>105769.65</v>
      </c>
      <c r="T7236">
        <v>36181.589999999997</v>
      </c>
      <c r="U7236" s="190">
        <f t="shared" si="7826"/>
        <v>2.9233002198079192</v>
      </c>
    </row>
    <row r="7237" spans="1:21" x14ac:dyDescent="0.2">
      <c r="A7237" s="178">
        <v>43037</v>
      </c>
      <c r="B7237" s="179">
        <v>0.45833333333333331</v>
      </c>
      <c r="C7237" t="s">
        <v>349</v>
      </c>
      <c r="D7237">
        <v>5.5</v>
      </c>
      <c r="E7237">
        <v>10.87</v>
      </c>
      <c r="F7237">
        <v>10.210000000000001</v>
      </c>
      <c r="G7237">
        <v>10</v>
      </c>
      <c r="H7237" s="184">
        <f t="shared" ref="H7237:L7237" si="7893">H7213</f>
        <v>0.41666666666666669</v>
      </c>
      <c r="I7237" s="185">
        <f t="shared" si="7893"/>
        <v>196</v>
      </c>
      <c r="J7237" s="185">
        <f t="shared" si="7893"/>
        <v>315</v>
      </c>
      <c r="K7237" s="185">
        <f t="shared" si="7893"/>
        <v>2872</v>
      </c>
      <c r="L7237" s="185">
        <f t="shared" si="7893"/>
        <v>2219</v>
      </c>
      <c r="M7237" s="147"/>
      <c r="N7237" s="143">
        <f t="shared" ref="N7237:N7300" si="7894">D7237*I7237</f>
        <v>1078</v>
      </c>
      <c r="O7237" s="143">
        <f t="shared" si="7890"/>
        <v>3424.0499999999997</v>
      </c>
      <c r="P7237" s="143">
        <f t="shared" si="7891"/>
        <v>29323.120000000003</v>
      </c>
      <c r="Q7237" s="143">
        <f t="shared" si="7892"/>
        <v>22190</v>
      </c>
      <c r="R7237" s="188">
        <f t="shared" ref="R7237:R7300" si="7895">SUM(N7237:Q7237)</f>
        <v>56015.17</v>
      </c>
      <c r="T7237">
        <v>36198.730000000003</v>
      </c>
      <c r="U7237" s="190">
        <f t="shared" ref="U7237:U7300" si="7896">R7237/T7237</f>
        <v>1.5474346751944057</v>
      </c>
    </row>
    <row r="7238" spans="1:21" x14ac:dyDescent="0.2">
      <c r="A7238" s="178">
        <v>43037</v>
      </c>
      <c r="B7238" s="179">
        <v>0.5</v>
      </c>
      <c r="C7238" t="s">
        <v>349</v>
      </c>
      <c r="D7238">
        <v>4.75</v>
      </c>
      <c r="E7238">
        <v>8</v>
      </c>
      <c r="F7238">
        <v>8</v>
      </c>
      <c r="G7238">
        <v>6</v>
      </c>
      <c r="H7238" s="184">
        <f t="shared" ref="H7238:L7238" si="7897">H7214</f>
        <v>0.45833333333333331</v>
      </c>
      <c r="I7238" s="185">
        <f t="shared" si="7897"/>
        <v>226</v>
      </c>
      <c r="J7238" s="185">
        <f t="shared" si="7897"/>
        <v>326</v>
      </c>
      <c r="K7238" s="185">
        <f t="shared" si="7897"/>
        <v>2842</v>
      </c>
      <c r="L7238" s="185">
        <f t="shared" si="7897"/>
        <v>1635</v>
      </c>
      <c r="M7238" s="147"/>
      <c r="N7238" s="143">
        <f t="shared" si="7894"/>
        <v>1073.5</v>
      </c>
      <c r="O7238" s="143">
        <f t="shared" si="7890"/>
        <v>2608</v>
      </c>
      <c r="P7238" s="143">
        <f t="shared" si="7891"/>
        <v>22736</v>
      </c>
      <c r="Q7238" s="143">
        <f t="shared" si="7892"/>
        <v>9810</v>
      </c>
      <c r="R7238" s="188">
        <f t="shared" si="7895"/>
        <v>36227.5</v>
      </c>
      <c r="T7238">
        <v>35282.26</v>
      </c>
      <c r="U7238" s="190">
        <f t="shared" si="7896"/>
        <v>1.0267908008160473</v>
      </c>
    </row>
    <row r="7239" spans="1:21" x14ac:dyDescent="0.2">
      <c r="A7239" s="178">
        <v>43037</v>
      </c>
      <c r="B7239" s="179">
        <v>0.54166666666666663</v>
      </c>
      <c r="C7239" t="s">
        <v>349</v>
      </c>
      <c r="D7239">
        <v>6.57</v>
      </c>
      <c r="E7239">
        <v>8</v>
      </c>
      <c r="F7239">
        <v>8</v>
      </c>
      <c r="G7239">
        <v>6</v>
      </c>
      <c r="H7239" s="184">
        <f t="shared" ref="H7239:L7239" si="7898">H7215</f>
        <v>0.5</v>
      </c>
      <c r="I7239" s="185">
        <f t="shared" si="7898"/>
        <v>222</v>
      </c>
      <c r="J7239" s="185">
        <f t="shared" si="7898"/>
        <v>319</v>
      </c>
      <c r="K7239" s="185">
        <f t="shared" si="7898"/>
        <v>2842</v>
      </c>
      <c r="L7239" s="185">
        <f t="shared" si="7898"/>
        <v>1635</v>
      </c>
      <c r="M7239" s="147"/>
      <c r="N7239" s="143">
        <f t="shared" si="7894"/>
        <v>1458.54</v>
      </c>
      <c r="O7239" s="143">
        <f t="shared" si="7890"/>
        <v>2552</v>
      </c>
      <c r="P7239" s="143">
        <f t="shared" si="7891"/>
        <v>22736</v>
      </c>
      <c r="Q7239" s="143">
        <f t="shared" si="7892"/>
        <v>9810</v>
      </c>
      <c r="R7239" s="188">
        <f t="shared" si="7895"/>
        <v>36556.54</v>
      </c>
      <c r="T7239">
        <v>34180.519999999997</v>
      </c>
      <c r="U7239" s="190">
        <f t="shared" si="7896"/>
        <v>1.0695138634520482</v>
      </c>
    </row>
    <row r="7240" spans="1:21" x14ac:dyDescent="0.2">
      <c r="A7240" s="178">
        <v>43037</v>
      </c>
      <c r="B7240" s="179">
        <v>0.58333333333333337</v>
      </c>
      <c r="C7240" t="s">
        <v>349</v>
      </c>
      <c r="D7240">
        <v>6.41</v>
      </c>
      <c r="E7240">
        <v>7.22</v>
      </c>
      <c r="F7240">
        <v>7.42</v>
      </c>
      <c r="G7240">
        <v>6</v>
      </c>
      <c r="H7240" s="184">
        <f t="shared" ref="H7240:L7240" si="7899">H7216</f>
        <v>0.54166666666666663</v>
      </c>
      <c r="I7240" s="185">
        <f t="shared" si="7899"/>
        <v>195</v>
      </c>
      <c r="J7240" s="185">
        <f t="shared" si="7899"/>
        <v>299</v>
      </c>
      <c r="K7240" s="185">
        <f t="shared" si="7899"/>
        <v>2842</v>
      </c>
      <c r="L7240" s="185">
        <f t="shared" si="7899"/>
        <v>1635</v>
      </c>
      <c r="M7240" s="147"/>
      <c r="N7240" s="143">
        <f t="shared" si="7894"/>
        <v>1249.95</v>
      </c>
      <c r="O7240" s="143">
        <f t="shared" si="7890"/>
        <v>2158.7799999999997</v>
      </c>
      <c r="P7240" s="143">
        <f t="shared" si="7891"/>
        <v>21087.64</v>
      </c>
      <c r="Q7240" s="143">
        <f t="shared" si="7892"/>
        <v>9810</v>
      </c>
      <c r="R7240" s="188">
        <f t="shared" si="7895"/>
        <v>34306.369999999995</v>
      </c>
      <c r="T7240">
        <v>33379.410000000003</v>
      </c>
      <c r="U7240" s="190">
        <f t="shared" si="7896"/>
        <v>1.0277704129581677</v>
      </c>
    </row>
    <row r="7241" spans="1:21" x14ac:dyDescent="0.2">
      <c r="A7241" s="178">
        <v>43037</v>
      </c>
      <c r="B7241" s="179">
        <v>0.625</v>
      </c>
      <c r="C7241" t="s">
        <v>349</v>
      </c>
      <c r="D7241">
        <v>4</v>
      </c>
      <c r="E7241">
        <v>6.71</v>
      </c>
      <c r="F7241">
        <v>7.11</v>
      </c>
      <c r="G7241">
        <v>2.99</v>
      </c>
      <c r="H7241" s="184">
        <f t="shared" ref="H7241:L7241" si="7900">H7217</f>
        <v>0.58333333333333337</v>
      </c>
      <c r="I7241" s="185">
        <f t="shared" si="7900"/>
        <v>205</v>
      </c>
      <c r="J7241" s="185">
        <f t="shared" si="7900"/>
        <v>237</v>
      </c>
      <c r="K7241" s="185">
        <f t="shared" si="7900"/>
        <v>2842</v>
      </c>
      <c r="L7241" s="185">
        <f t="shared" si="7900"/>
        <v>1635</v>
      </c>
      <c r="M7241" s="147"/>
      <c r="N7241" s="143">
        <f t="shared" si="7894"/>
        <v>820</v>
      </c>
      <c r="O7241" s="143">
        <f t="shared" si="7890"/>
        <v>1590.27</v>
      </c>
      <c r="P7241" s="143">
        <f t="shared" si="7891"/>
        <v>20206.620000000003</v>
      </c>
      <c r="Q7241" s="143">
        <f t="shared" si="7892"/>
        <v>4888.6500000000005</v>
      </c>
      <c r="R7241" s="188">
        <f t="shared" si="7895"/>
        <v>27505.540000000005</v>
      </c>
      <c r="T7241">
        <v>32757.66</v>
      </c>
      <c r="U7241" s="190">
        <f t="shared" si="7896"/>
        <v>0.83966742435204478</v>
      </c>
    </row>
    <row r="7242" spans="1:21" x14ac:dyDescent="0.2">
      <c r="A7242" s="178">
        <v>43037</v>
      </c>
      <c r="B7242" s="179">
        <v>0.66666666666666663</v>
      </c>
      <c r="C7242" t="s">
        <v>349</v>
      </c>
      <c r="D7242">
        <v>3.5</v>
      </c>
      <c r="E7242">
        <v>2.98</v>
      </c>
      <c r="F7242">
        <v>4.83</v>
      </c>
      <c r="G7242">
        <v>2.99</v>
      </c>
      <c r="H7242" s="184">
        <f t="shared" ref="H7242:L7242" si="7901">H7218</f>
        <v>0.625</v>
      </c>
      <c r="I7242" s="185">
        <f t="shared" si="7901"/>
        <v>212</v>
      </c>
      <c r="J7242" s="185">
        <f t="shared" si="7901"/>
        <v>213</v>
      </c>
      <c r="K7242" s="185">
        <f t="shared" si="7901"/>
        <v>2842</v>
      </c>
      <c r="L7242" s="185">
        <f t="shared" si="7901"/>
        <v>1380</v>
      </c>
      <c r="M7242" s="147"/>
      <c r="N7242" s="143">
        <f t="shared" si="7894"/>
        <v>742</v>
      </c>
      <c r="O7242" s="143">
        <f t="shared" si="7890"/>
        <v>634.74</v>
      </c>
      <c r="P7242" s="143">
        <f t="shared" si="7891"/>
        <v>13726.86</v>
      </c>
      <c r="Q7242" s="143">
        <f t="shared" si="7892"/>
        <v>4126.2000000000007</v>
      </c>
      <c r="R7242" s="188">
        <f t="shared" si="7895"/>
        <v>19229.800000000003</v>
      </c>
      <c r="T7242">
        <v>32482.48</v>
      </c>
      <c r="U7242" s="190">
        <f t="shared" si="7896"/>
        <v>0.59200529023645987</v>
      </c>
    </row>
    <row r="7243" spans="1:21" x14ac:dyDescent="0.2">
      <c r="A7243" s="178">
        <v>43037</v>
      </c>
      <c r="B7243" s="179">
        <v>0.70833333333333337</v>
      </c>
      <c r="C7243" t="s">
        <v>349</v>
      </c>
      <c r="D7243">
        <v>4</v>
      </c>
      <c r="E7243">
        <v>2.16</v>
      </c>
      <c r="F7243">
        <v>3.36</v>
      </c>
      <c r="G7243">
        <v>2.41</v>
      </c>
      <c r="H7243" s="184">
        <f t="shared" ref="H7243:L7243" si="7902">H7219</f>
        <v>0.66666666666666663</v>
      </c>
      <c r="I7243" s="185">
        <f t="shared" si="7902"/>
        <v>191</v>
      </c>
      <c r="J7243" s="185">
        <f t="shared" si="7902"/>
        <v>237</v>
      </c>
      <c r="K7243" s="185">
        <f t="shared" si="7902"/>
        <v>2842</v>
      </c>
      <c r="L7243" s="185">
        <f t="shared" si="7902"/>
        <v>1380</v>
      </c>
      <c r="M7243" s="147"/>
      <c r="N7243" s="143">
        <f t="shared" si="7894"/>
        <v>764</v>
      </c>
      <c r="O7243" s="143">
        <f t="shared" si="7890"/>
        <v>511.92</v>
      </c>
      <c r="P7243" s="143">
        <f t="shared" si="7891"/>
        <v>9549.119999999999</v>
      </c>
      <c r="Q7243" s="143">
        <f t="shared" si="7892"/>
        <v>3325.8</v>
      </c>
      <c r="R7243" s="188">
        <f t="shared" si="7895"/>
        <v>14150.84</v>
      </c>
      <c r="T7243">
        <v>32538.67</v>
      </c>
      <c r="U7243" s="190">
        <f t="shared" si="7896"/>
        <v>0.43489300576821366</v>
      </c>
    </row>
    <row r="7244" spans="1:21" x14ac:dyDescent="0.2">
      <c r="A7244" s="178">
        <v>43037</v>
      </c>
      <c r="B7244" s="179">
        <v>0.75</v>
      </c>
      <c r="C7244" t="s">
        <v>349</v>
      </c>
      <c r="D7244">
        <v>4.2300000000000004</v>
      </c>
      <c r="E7244">
        <v>10.27</v>
      </c>
      <c r="F7244">
        <v>10.78</v>
      </c>
      <c r="G7244">
        <v>2.99</v>
      </c>
      <c r="H7244" s="184">
        <f t="shared" ref="H7244:L7244" si="7903">H7220</f>
        <v>0.70833333333333337</v>
      </c>
      <c r="I7244" s="185">
        <f t="shared" si="7903"/>
        <v>218</v>
      </c>
      <c r="J7244" s="185">
        <f t="shared" si="7903"/>
        <v>258</v>
      </c>
      <c r="K7244" s="185">
        <f t="shared" si="7903"/>
        <v>2842</v>
      </c>
      <c r="L7244" s="185">
        <f t="shared" si="7903"/>
        <v>1380</v>
      </c>
      <c r="M7244" s="147"/>
      <c r="N7244" s="143">
        <f t="shared" si="7894"/>
        <v>922.1400000000001</v>
      </c>
      <c r="O7244" s="143">
        <f t="shared" si="7890"/>
        <v>2649.66</v>
      </c>
      <c r="P7244" s="143">
        <f t="shared" si="7891"/>
        <v>30636.76</v>
      </c>
      <c r="Q7244" s="143">
        <f t="shared" si="7892"/>
        <v>4126.2000000000007</v>
      </c>
      <c r="R7244" s="188">
        <f t="shared" si="7895"/>
        <v>38334.759999999995</v>
      </c>
      <c r="T7244">
        <v>32908.980000000003</v>
      </c>
      <c r="U7244" s="190">
        <f t="shared" si="7896"/>
        <v>1.1648723236028582</v>
      </c>
    </row>
    <row r="7245" spans="1:21" x14ac:dyDescent="0.2">
      <c r="A7245" s="178">
        <v>43037</v>
      </c>
      <c r="B7245" s="179">
        <v>0.79166666666666663</v>
      </c>
      <c r="C7245" t="s">
        <v>349</v>
      </c>
      <c r="D7245">
        <v>15</v>
      </c>
      <c r="E7245">
        <v>17.3</v>
      </c>
      <c r="F7245">
        <v>18.510000000000002</v>
      </c>
      <c r="G7245">
        <v>2</v>
      </c>
      <c r="H7245" s="184">
        <f t="shared" ref="H7245:L7245" si="7904">H7221</f>
        <v>0.75</v>
      </c>
      <c r="I7245" s="185">
        <f t="shared" si="7904"/>
        <v>240</v>
      </c>
      <c r="J7245" s="185">
        <f t="shared" si="7904"/>
        <v>365</v>
      </c>
      <c r="K7245" s="185">
        <f t="shared" si="7904"/>
        <v>2842</v>
      </c>
      <c r="L7245" s="185">
        <f t="shared" si="7904"/>
        <v>1380</v>
      </c>
      <c r="M7245" s="147"/>
      <c r="N7245" s="143">
        <f t="shared" si="7894"/>
        <v>3600</v>
      </c>
      <c r="O7245" s="143">
        <f t="shared" si="7890"/>
        <v>6314.5</v>
      </c>
      <c r="P7245" s="143">
        <f t="shared" si="7891"/>
        <v>52605.420000000006</v>
      </c>
      <c r="Q7245" s="143">
        <f t="shared" si="7892"/>
        <v>2760</v>
      </c>
      <c r="R7245" s="188">
        <f t="shared" si="7895"/>
        <v>65279.920000000006</v>
      </c>
      <c r="T7245">
        <v>33251.699999999997</v>
      </c>
      <c r="U7245" s="190">
        <f t="shared" si="7896"/>
        <v>1.9632054902456118</v>
      </c>
    </row>
    <row r="7246" spans="1:21" x14ac:dyDescent="0.2">
      <c r="A7246" s="178">
        <v>43037</v>
      </c>
      <c r="B7246" s="179">
        <v>0.83333333333333337</v>
      </c>
      <c r="C7246" t="s">
        <v>349</v>
      </c>
      <c r="D7246">
        <v>15</v>
      </c>
      <c r="E7246">
        <v>13.87</v>
      </c>
      <c r="F7246">
        <v>14.53</v>
      </c>
      <c r="G7246">
        <v>1.66</v>
      </c>
      <c r="H7246" s="184">
        <f t="shared" ref="H7246:L7246" si="7905">H7222</f>
        <v>0.79166666666666663</v>
      </c>
      <c r="I7246" s="185">
        <f t="shared" si="7905"/>
        <v>320</v>
      </c>
      <c r="J7246" s="185">
        <f t="shared" si="7905"/>
        <v>214</v>
      </c>
      <c r="K7246" s="185">
        <f t="shared" si="7905"/>
        <v>2842</v>
      </c>
      <c r="L7246" s="185">
        <f t="shared" si="7905"/>
        <v>1426</v>
      </c>
      <c r="M7246" s="147"/>
      <c r="N7246" s="143">
        <f t="shared" si="7894"/>
        <v>4800</v>
      </c>
      <c r="O7246" s="143">
        <f t="shared" si="7890"/>
        <v>2968.18</v>
      </c>
      <c r="P7246" s="143">
        <f t="shared" si="7891"/>
        <v>41294.259999999995</v>
      </c>
      <c r="Q7246" s="143">
        <f t="shared" si="7892"/>
        <v>2367.16</v>
      </c>
      <c r="R7246" s="188">
        <f t="shared" si="7895"/>
        <v>51429.599999999991</v>
      </c>
      <c r="T7246">
        <v>33773.31</v>
      </c>
      <c r="U7246" s="190">
        <f t="shared" si="7896"/>
        <v>1.5227882609077996</v>
      </c>
    </row>
    <row r="7247" spans="1:21" x14ac:dyDescent="0.2">
      <c r="A7247" s="178">
        <v>43037</v>
      </c>
      <c r="B7247" s="179">
        <v>0.875</v>
      </c>
      <c r="C7247" t="s">
        <v>349</v>
      </c>
      <c r="D7247">
        <v>18.53</v>
      </c>
      <c r="E7247">
        <v>8.11</v>
      </c>
      <c r="F7247">
        <v>9.8000000000000007</v>
      </c>
      <c r="G7247">
        <v>1.43</v>
      </c>
      <c r="H7247" s="184">
        <f t="shared" ref="H7247:L7247" si="7906">H7223</f>
        <v>0.83333333333333337</v>
      </c>
      <c r="I7247" s="185">
        <f t="shared" si="7906"/>
        <v>322</v>
      </c>
      <c r="J7247" s="185">
        <f t="shared" si="7906"/>
        <v>178</v>
      </c>
      <c r="K7247" s="185">
        <f t="shared" si="7906"/>
        <v>2842</v>
      </c>
      <c r="L7247" s="185">
        <f t="shared" si="7906"/>
        <v>1426</v>
      </c>
      <c r="M7247" s="147"/>
      <c r="N7247" s="143">
        <f t="shared" si="7894"/>
        <v>5966.6600000000008</v>
      </c>
      <c r="O7247" s="143">
        <f t="shared" si="7890"/>
        <v>1443.58</v>
      </c>
      <c r="P7247" s="143">
        <f t="shared" si="7891"/>
        <v>27851.600000000002</v>
      </c>
      <c r="Q7247" s="143">
        <f t="shared" si="7892"/>
        <v>2039.1799999999998</v>
      </c>
      <c r="R7247" s="188">
        <f t="shared" si="7895"/>
        <v>37301.020000000004</v>
      </c>
      <c r="T7247">
        <v>35533.58</v>
      </c>
      <c r="U7247" s="190">
        <f t="shared" si="7896"/>
        <v>1.0497399924240676</v>
      </c>
    </row>
    <row r="7248" spans="1:21" x14ac:dyDescent="0.2">
      <c r="A7248" s="178">
        <v>43037</v>
      </c>
      <c r="B7248" s="179">
        <v>0.91666666666666663</v>
      </c>
      <c r="C7248" t="s">
        <v>349</v>
      </c>
      <c r="D7248">
        <v>20.5</v>
      </c>
      <c r="E7248">
        <v>17.440000000000001</v>
      </c>
      <c r="F7248">
        <v>20.079999999999998</v>
      </c>
      <c r="G7248">
        <v>1.3</v>
      </c>
      <c r="H7248" s="184">
        <f t="shared" ref="H7248:L7248" si="7907">H7224</f>
        <v>0.875</v>
      </c>
      <c r="I7248" s="185">
        <f t="shared" si="7907"/>
        <v>337</v>
      </c>
      <c r="J7248" s="185">
        <f t="shared" si="7907"/>
        <v>173</v>
      </c>
      <c r="K7248" s="185">
        <f t="shared" si="7907"/>
        <v>2842</v>
      </c>
      <c r="L7248" s="185">
        <f t="shared" si="7907"/>
        <v>1426</v>
      </c>
      <c r="M7248" s="147"/>
      <c r="N7248" s="143">
        <f t="shared" si="7894"/>
        <v>6908.5</v>
      </c>
      <c r="O7248" s="143">
        <f t="shared" si="7890"/>
        <v>3017.1200000000003</v>
      </c>
      <c r="P7248" s="143">
        <f t="shared" si="7891"/>
        <v>57067.359999999993</v>
      </c>
      <c r="Q7248" s="143">
        <f t="shared" si="7892"/>
        <v>1853.8</v>
      </c>
      <c r="R7248" s="188">
        <f t="shared" si="7895"/>
        <v>68846.78</v>
      </c>
      <c r="T7248">
        <v>35116.050000000003</v>
      </c>
      <c r="U7248" s="190">
        <f t="shared" si="7896"/>
        <v>1.9605502327283391</v>
      </c>
    </row>
    <row r="7249" spans="1:21" x14ac:dyDescent="0.2">
      <c r="A7249" s="178">
        <v>43037</v>
      </c>
      <c r="B7249" s="179">
        <v>0.95833333333333337</v>
      </c>
      <c r="C7249" t="s">
        <v>349</v>
      </c>
      <c r="D7249">
        <v>65</v>
      </c>
      <c r="E7249">
        <v>65.36</v>
      </c>
      <c r="F7249">
        <v>65.459999999999994</v>
      </c>
      <c r="G7249">
        <v>0.5</v>
      </c>
      <c r="H7249" s="184">
        <f t="shared" ref="H7249:L7249" si="7908">H7225</f>
        <v>0.91666666666666663</v>
      </c>
      <c r="I7249" s="185">
        <f t="shared" si="7908"/>
        <v>394</v>
      </c>
      <c r="J7249" s="185">
        <f t="shared" si="7908"/>
        <v>194</v>
      </c>
      <c r="K7249" s="185">
        <f t="shared" si="7908"/>
        <v>2842</v>
      </c>
      <c r="L7249" s="185">
        <f t="shared" si="7908"/>
        <v>1426</v>
      </c>
      <c r="M7249" s="147"/>
      <c r="N7249" s="143">
        <f t="shared" si="7894"/>
        <v>25610</v>
      </c>
      <c r="O7249" s="143">
        <f t="shared" si="7890"/>
        <v>12679.84</v>
      </c>
      <c r="P7249" s="143">
        <f t="shared" si="7891"/>
        <v>186037.31999999998</v>
      </c>
      <c r="Q7249" s="143">
        <f t="shared" si="7892"/>
        <v>713</v>
      </c>
      <c r="R7249" s="188">
        <f t="shared" si="7895"/>
        <v>225040.15999999997</v>
      </c>
      <c r="T7249">
        <v>33951.39</v>
      </c>
      <c r="U7249" s="190">
        <f t="shared" si="7896"/>
        <v>6.6283047616018074</v>
      </c>
    </row>
    <row r="7250" spans="1:21" x14ac:dyDescent="0.2">
      <c r="A7250" s="178">
        <v>43037</v>
      </c>
      <c r="B7250" s="180">
        <v>1</v>
      </c>
      <c r="C7250" t="s">
        <v>349</v>
      </c>
      <c r="D7250">
        <v>46.56</v>
      </c>
      <c r="E7250">
        <v>44.8</v>
      </c>
      <c r="F7250">
        <v>45</v>
      </c>
      <c r="G7250">
        <v>0.5</v>
      </c>
      <c r="H7250" s="184">
        <f t="shared" ref="H7250:L7250" si="7909">H7226</f>
        <v>0.95833333333333337</v>
      </c>
      <c r="I7250" s="185">
        <f t="shared" si="7909"/>
        <v>389</v>
      </c>
      <c r="J7250" s="185">
        <f t="shared" si="7909"/>
        <v>265</v>
      </c>
      <c r="K7250" s="185">
        <f t="shared" si="7909"/>
        <v>2985</v>
      </c>
      <c r="L7250" s="185">
        <f t="shared" si="7909"/>
        <v>1111</v>
      </c>
      <c r="M7250" s="147"/>
      <c r="N7250" s="143">
        <f t="shared" si="7894"/>
        <v>18111.84</v>
      </c>
      <c r="O7250" s="143">
        <f t="shared" si="7890"/>
        <v>11872</v>
      </c>
      <c r="P7250" s="143">
        <f t="shared" si="7891"/>
        <v>134325</v>
      </c>
      <c r="Q7250" s="143">
        <f t="shared" si="7892"/>
        <v>555.5</v>
      </c>
      <c r="R7250" s="188">
        <f t="shared" si="7895"/>
        <v>164864.34</v>
      </c>
      <c r="T7250">
        <v>31991.95</v>
      </c>
      <c r="U7250" s="190">
        <f t="shared" si="7896"/>
        <v>5.1533070037931417</v>
      </c>
    </row>
    <row r="7251" spans="1:21" x14ac:dyDescent="0.2">
      <c r="A7251" s="178">
        <v>43038</v>
      </c>
      <c r="B7251" s="179">
        <v>4.1666666666666664E-2</v>
      </c>
      <c r="C7251" t="s">
        <v>349</v>
      </c>
      <c r="D7251">
        <v>32.770000000000003</v>
      </c>
      <c r="E7251">
        <v>24.01</v>
      </c>
      <c r="F7251">
        <v>45</v>
      </c>
      <c r="G7251">
        <v>0.49</v>
      </c>
      <c r="H7251" s="184">
        <f t="shared" ref="H7251:L7251" si="7910">H7227</f>
        <v>1</v>
      </c>
      <c r="I7251" s="185">
        <f t="shared" si="7910"/>
        <v>362</v>
      </c>
      <c r="J7251" s="185">
        <f t="shared" si="7910"/>
        <v>243</v>
      </c>
      <c r="K7251" s="185">
        <f t="shared" si="7910"/>
        <v>2985</v>
      </c>
      <c r="L7251" s="185">
        <f t="shared" si="7910"/>
        <v>1111</v>
      </c>
      <c r="M7251" s="147"/>
      <c r="N7251" s="143">
        <f t="shared" si="7894"/>
        <v>11862.740000000002</v>
      </c>
      <c r="O7251" s="143">
        <f t="shared" si="7890"/>
        <v>5834.43</v>
      </c>
      <c r="P7251" s="143">
        <f t="shared" si="7891"/>
        <v>134325</v>
      </c>
      <c r="Q7251" s="143">
        <f t="shared" si="7892"/>
        <v>544.39</v>
      </c>
      <c r="R7251" s="188">
        <f t="shared" si="7895"/>
        <v>152566.56000000003</v>
      </c>
      <c r="T7251">
        <v>29990.35</v>
      </c>
      <c r="U7251" s="190">
        <f t="shared" si="7896"/>
        <v>5.0871883789285564</v>
      </c>
    </row>
    <row r="7252" spans="1:21" x14ac:dyDescent="0.2">
      <c r="A7252" s="178">
        <v>43038</v>
      </c>
      <c r="B7252" s="179">
        <v>8.3333333333333329E-2</v>
      </c>
      <c r="C7252" t="s">
        <v>349</v>
      </c>
      <c r="D7252">
        <v>14.67</v>
      </c>
      <c r="E7252">
        <v>5</v>
      </c>
      <c r="F7252">
        <v>50.81</v>
      </c>
      <c r="G7252">
        <v>0.49</v>
      </c>
      <c r="H7252" s="184">
        <f t="shared" ref="H7252:L7252" si="7911">H7228</f>
        <v>4.1666666666666664E-2</v>
      </c>
      <c r="I7252" s="185">
        <f t="shared" si="7911"/>
        <v>294</v>
      </c>
      <c r="J7252" s="185">
        <f t="shared" si="7911"/>
        <v>212</v>
      </c>
      <c r="K7252" s="185">
        <f t="shared" si="7911"/>
        <v>2985</v>
      </c>
      <c r="L7252" s="185">
        <f t="shared" si="7911"/>
        <v>1111</v>
      </c>
      <c r="M7252" s="147"/>
      <c r="N7252" s="143">
        <f t="shared" si="7894"/>
        <v>4312.9799999999996</v>
      </c>
      <c r="O7252" s="143">
        <f t="shared" si="7890"/>
        <v>1060</v>
      </c>
      <c r="P7252" s="143">
        <f t="shared" si="7891"/>
        <v>151667.85</v>
      </c>
      <c r="Q7252" s="143">
        <f t="shared" si="7892"/>
        <v>544.39</v>
      </c>
      <c r="R7252" s="188">
        <f t="shared" si="7895"/>
        <v>157585.22000000003</v>
      </c>
      <c r="T7252">
        <v>28617.919999999998</v>
      </c>
      <c r="U7252" s="190">
        <f t="shared" si="7896"/>
        <v>5.5065224866097902</v>
      </c>
    </row>
    <row r="7253" spans="1:21" x14ac:dyDescent="0.2">
      <c r="A7253" s="178">
        <v>43038</v>
      </c>
      <c r="B7253" s="179">
        <v>0.125</v>
      </c>
      <c r="C7253" t="s">
        <v>349</v>
      </c>
      <c r="D7253">
        <v>14.08</v>
      </c>
      <c r="E7253">
        <v>5</v>
      </c>
      <c r="F7253">
        <v>45</v>
      </c>
      <c r="G7253">
        <v>2.99</v>
      </c>
      <c r="H7253" s="184">
        <f t="shared" ref="H7253:L7253" si="7912">H7229</f>
        <v>8.3333333333333329E-2</v>
      </c>
      <c r="I7253" s="185">
        <f t="shared" si="7912"/>
        <v>236</v>
      </c>
      <c r="J7253" s="185">
        <f t="shared" si="7912"/>
        <v>179</v>
      </c>
      <c r="K7253" s="185">
        <f t="shared" si="7912"/>
        <v>2985</v>
      </c>
      <c r="L7253" s="185">
        <f t="shared" si="7912"/>
        <v>1111</v>
      </c>
      <c r="M7253" s="147"/>
      <c r="N7253" s="143">
        <f t="shared" si="7894"/>
        <v>3322.88</v>
      </c>
      <c r="O7253" s="143">
        <f t="shared" si="7890"/>
        <v>895</v>
      </c>
      <c r="P7253" s="143">
        <f t="shared" si="7891"/>
        <v>134325</v>
      </c>
      <c r="Q7253" s="143">
        <f t="shared" si="7892"/>
        <v>3321.8900000000003</v>
      </c>
      <c r="R7253" s="188">
        <f t="shared" si="7895"/>
        <v>141864.77000000002</v>
      </c>
      <c r="T7253">
        <v>27777.21</v>
      </c>
      <c r="U7253" s="190">
        <f t="shared" si="7896"/>
        <v>5.1072361119061283</v>
      </c>
    </row>
    <row r="7254" spans="1:21" x14ac:dyDescent="0.2">
      <c r="A7254" s="178">
        <v>43038</v>
      </c>
      <c r="B7254" s="179">
        <v>0.16666666666666666</v>
      </c>
      <c r="C7254" t="s">
        <v>349</v>
      </c>
      <c r="D7254">
        <v>10.029999999999999</v>
      </c>
      <c r="E7254">
        <v>5.86</v>
      </c>
      <c r="F7254">
        <v>45</v>
      </c>
      <c r="G7254">
        <v>2.99</v>
      </c>
      <c r="H7254" s="184">
        <f t="shared" ref="H7254:L7254" si="7913">H7230</f>
        <v>0.125</v>
      </c>
      <c r="I7254" s="185">
        <f t="shared" si="7913"/>
        <v>201</v>
      </c>
      <c r="J7254" s="185">
        <f t="shared" si="7913"/>
        <v>205</v>
      </c>
      <c r="K7254" s="185">
        <f t="shared" si="7913"/>
        <v>2985</v>
      </c>
      <c r="L7254" s="185">
        <f t="shared" si="7913"/>
        <v>1717</v>
      </c>
      <c r="M7254" s="147"/>
      <c r="N7254" s="143">
        <f t="shared" si="7894"/>
        <v>2016.03</v>
      </c>
      <c r="O7254" s="143">
        <f t="shared" si="7890"/>
        <v>1201.3</v>
      </c>
      <c r="P7254" s="143">
        <f t="shared" si="7891"/>
        <v>134325</v>
      </c>
      <c r="Q7254" s="143">
        <f t="shared" si="7892"/>
        <v>5133.83</v>
      </c>
      <c r="R7254" s="188">
        <f t="shared" si="7895"/>
        <v>142676.15999999997</v>
      </c>
      <c r="T7254">
        <v>27400.89</v>
      </c>
      <c r="U7254" s="190">
        <f t="shared" si="7896"/>
        <v>5.2069899919309179</v>
      </c>
    </row>
    <row r="7255" spans="1:21" x14ac:dyDescent="0.2">
      <c r="A7255" s="178">
        <v>43038</v>
      </c>
      <c r="B7255" s="179">
        <v>0.20833333333333334</v>
      </c>
      <c r="C7255" t="s">
        <v>349</v>
      </c>
      <c r="D7255">
        <v>14.21</v>
      </c>
      <c r="E7255">
        <v>11.37</v>
      </c>
      <c r="F7255">
        <v>45</v>
      </c>
      <c r="G7255">
        <v>4</v>
      </c>
      <c r="H7255" s="184">
        <f t="shared" ref="H7255:L7255" si="7914">H7231</f>
        <v>0.16666666666666666</v>
      </c>
      <c r="I7255" s="185">
        <f t="shared" si="7914"/>
        <v>185</v>
      </c>
      <c r="J7255" s="185">
        <f t="shared" si="7914"/>
        <v>205</v>
      </c>
      <c r="K7255" s="185">
        <f t="shared" si="7914"/>
        <v>2985</v>
      </c>
      <c r="L7255" s="185">
        <f t="shared" si="7914"/>
        <v>1717</v>
      </c>
      <c r="M7255" s="147"/>
      <c r="N7255" s="143">
        <f t="shared" si="7894"/>
        <v>2628.8500000000004</v>
      </c>
      <c r="O7255" s="143">
        <f t="shared" si="7890"/>
        <v>2330.85</v>
      </c>
      <c r="P7255" s="143">
        <f t="shared" si="7891"/>
        <v>134325</v>
      </c>
      <c r="Q7255" s="143">
        <f t="shared" si="7892"/>
        <v>6868</v>
      </c>
      <c r="R7255" s="188">
        <f t="shared" si="7895"/>
        <v>146152.70000000001</v>
      </c>
      <c r="T7255">
        <v>27605.3</v>
      </c>
      <c r="U7255" s="190">
        <f t="shared" si="7896"/>
        <v>5.2943710084657658</v>
      </c>
    </row>
    <row r="7256" spans="1:21" x14ac:dyDescent="0.2">
      <c r="A7256" s="178">
        <v>43038</v>
      </c>
      <c r="B7256" s="179">
        <v>0.25</v>
      </c>
      <c r="C7256" t="s">
        <v>349</v>
      </c>
      <c r="D7256">
        <v>35</v>
      </c>
      <c r="E7256">
        <v>30</v>
      </c>
      <c r="F7256">
        <v>30</v>
      </c>
      <c r="G7256">
        <v>4</v>
      </c>
      <c r="H7256" s="184">
        <f t="shared" ref="H7256:L7256" si="7915">H7232</f>
        <v>0.20833333333333334</v>
      </c>
      <c r="I7256" s="185">
        <f t="shared" si="7915"/>
        <v>207</v>
      </c>
      <c r="J7256" s="185">
        <f t="shared" si="7915"/>
        <v>283</v>
      </c>
      <c r="K7256" s="185">
        <f t="shared" si="7915"/>
        <v>2985</v>
      </c>
      <c r="L7256" s="185">
        <f t="shared" si="7915"/>
        <v>1717</v>
      </c>
      <c r="M7256" s="147"/>
      <c r="N7256" s="143">
        <f t="shared" si="7894"/>
        <v>7245</v>
      </c>
      <c r="O7256" s="143">
        <f t="shared" si="7890"/>
        <v>8490</v>
      </c>
      <c r="P7256" s="143">
        <f t="shared" si="7891"/>
        <v>89550</v>
      </c>
      <c r="Q7256" s="143">
        <f t="shared" si="7892"/>
        <v>6868</v>
      </c>
      <c r="R7256" s="188">
        <f t="shared" si="7895"/>
        <v>112153</v>
      </c>
      <c r="T7256">
        <v>28517.66</v>
      </c>
      <c r="U7256" s="190">
        <f t="shared" si="7896"/>
        <v>3.9327560536173025</v>
      </c>
    </row>
    <row r="7257" spans="1:21" x14ac:dyDescent="0.2">
      <c r="A7257" s="178">
        <v>43038</v>
      </c>
      <c r="B7257" s="179">
        <v>0.29166666666666669</v>
      </c>
      <c r="C7257" t="s">
        <v>349</v>
      </c>
      <c r="D7257">
        <v>7.25</v>
      </c>
      <c r="E7257">
        <v>50</v>
      </c>
      <c r="F7257">
        <v>20</v>
      </c>
      <c r="G7257">
        <v>10</v>
      </c>
      <c r="H7257" s="184">
        <f t="shared" ref="H7257:L7257" si="7916">H7233</f>
        <v>0.25</v>
      </c>
      <c r="I7257" s="185">
        <f t="shared" si="7916"/>
        <v>327</v>
      </c>
      <c r="J7257" s="185">
        <f t="shared" si="7916"/>
        <v>438</v>
      </c>
      <c r="K7257" s="185">
        <f t="shared" si="7916"/>
        <v>2985</v>
      </c>
      <c r="L7257" s="185">
        <f t="shared" si="7916"/>
        <v>1717</v>
      </c>
      <c r="M7257" s="147"/>
      <c r="N7257" s="143">
        <f t="shared" si="7894"/>
        <v>2370.75</v>
      </c>
      <c r="O7257" s="143">
        <f t="shared" si="7890"/>
        <v>21900</v>
      </c>
      <c r="P7257" s="143">
        <f t="shared" si="7891"/>
        <v>59700</v>
      </c>
      <c r="Q7257" s="143">
        <f t="shared" si="7892"/>
        <v>17170</v>
      </c>
      <c r="R7257" s="188">
        <f t="shared" si="7895"/>
        <v>101140.75</v>
      </c>
      <c r="T7257">
        <v>30809.84</v>
      </c>
      <c r="U7257" s="190">
        <f t="shared" si="7896"/>
        <v>3.2827418123560523</v>
      </c>
    </row>
    <row r="7258" spans="1:21" x14ac:dyDescent="0.2">
      <c r="A7258" s="178">
        <v>43038</v>
      </c>
      <c r="B7258" s="179">
        <v>0.33333333333333331</v>
      </c>
      <c r="C7258" t="s">
        <v>349</v>
      </c>
      <c r="D7258">
        <v>7.25</v>
      </c>
      <c r="E7258">
        <v>11.58</v>
      </c>
      <c r="F7258">
        <v>12</v>
      </c>
      <c r="G7258">
        <v>10</v>
      </c>
      <c r="H7258" s="184">
        <f t="shared" ref="H7258:L7258" si="7917">H7234</f>
        <v>0.29166666666666669</v>
      </c>
      <c r="I7258" s="185">
        <f t="shared" si="7917"/>
        <v>249</v>
      </c>
      <c r="J7258" s="185">
        <f t="shared" si="7917"/>
        <v>556</v>
      </c>
      <c r="K7258" s="185">
        <f t="shared" si="7917"/>
        <v>2872</v>
      </c>
      <c r="L7258" s="185">
        <f t="shared" si="7917"/>
        <v>2219</v>
      </c>
      <c r="M7258" s="147"/>
      <c r="N7258" s="143">
        <f t="shared" si="7894"/>
        <v>1805.25</v>
      </c>
      <c r="O7258" s="143">
        <f t="shared" si="7890"/>
        <v>6438.4800000000005</v>
      </c>
      <c r="P7258" s="143">
        <f t="shared" si="7891"/>
        <v>34464</v>
      </c>
      <c r="Q7258" s="143">
        <f t="shared" si="7892"/>
        <v>22190</v>
      </c>
      <c r="R7258" s="188">
        <f t="shared" si="7895"/>
        <v>64897.729999999996</v>
      </c>
      <c r="T7258">
        <v>34646.54</v>
      </c>
      <c r="U7258" s="190">
        <f t="shared" si="7896"/>
        <v>1.8731374041967825</v>
      </c>
    </row>
    <row r="7259" spans="1:21" x14ac:dyDescent="0.2">
      <c r="A7259" s="178">
        <v>43038</v>
      </c>
      <c r="B7259" s="179">
        <v>0.375</v>
      </c>
      <c r="C7259" t="s">
        <v>349</v>
      </c>
      <c r="D7259">
        <v>3.5</v>
      </c>
      <c r="E7259">
        <v>11.75</v>
      </c>
      <c r="F7259">
        <v>12</v>
      </c>
      <c r="G7259">
        <v>10</v>
      </c>
      <c r="H7259" s="184">
        <f t="shared" ref="H7259:L7259" si="7918">H7235</f>
        <v>0.33333333333333331</v>
      </c>
      <c r="I7259" s="185">
        <f t="shared" si="7918"/>
        <v>256</v>
      </c>
      <c r="J7259" s="185">
        <f t="shared" si="7918"/>
        <v>306</v>
      </c>
      <c r="K7259" s="185">
        <f t="shared" si="7918"/>
        <v>2872</v>
      </c>
      <c r="L7259" s="185">
        <f t="shared" si="7918"/>
        <v>2219</v>
      </c>
      <c r="M7259" s="147"/>
      <c r="N7259" s="143">
        <f t="shared" si="7894"/>
        <v>896</v>
      </c>
      <c r="O7259" s="143">
        <f t="shared" si="7890"/>
        <v>3595.5</v>
      </c>
      <c r="P7259" s="143">
        <f t="shared" si="7891"/>
        <v>34464</v>
      </c>
      <c r="Q7259" s="143">
        <f t="shared" si="7892"/>
        <v>22190</v>
      </c>
      <c r="R7259" s="188">
        <f t="shared" si="7895"/>
        <v>61145.5</v>
      </c>
      <c r="T7259">
        <v>36374.26</v>
      </c>
      <c r="U7259" s="190">
        <f t="shared" si="7896"/>
        <v>1.6810101428867554</v>
      </c>
    </row>
    <row r="7260" spans="1:21" x14ac:dyDescent="0.2">
      <c r="A7260" s="178">
        <v>43038</v>
      </c>
      <c r="B7260" s="179">
        <v>0.41666666666666669</v>
      </c>
      <c r="C7260" t="s">
        <v>349</v>
      </c>
      <c r="D7260">
        <v>23.31</v>
      </c>
      <c r="E7260">
        <v>20</v>
      </c>
      <c r="F7260">
        <v>20</v>
      </c>
      <c r="G7260">
        <v>14</v>
      </c>
      <c r="H7260" s="184">
        <f t="shared" ref="H7260:L7260" si="7919">H7236</f>
        <v>0.375</v>
      </c>
      <c r="I7260" s="185">
        <f t="shared" si="7919"/>
        <v>156</v>
      </c>
      <c r="J7260" s="185">
        <f t="shared" si="7919"/>
        <v>343</v>
      </c>
      <c r="K7260" s="185">
        <f t="shared" si="7919"/>
        <v>2872</v>
      </c>
      <c r="L7260" s="185">
        <f t="shared" si="7919"/>
        <v>2219</v>
      </c>
      <c r="M7260" s="147"/>
      <c r="N7260" s="143">
        <f t="shared" si="7894"/>
        <v>3636.3599999999997</v>
      </c>
      <c r="O7260" s="143">
        <f t="shared" si="7890"/>
        <v>6860</v>
      </c>
      <c r="P7260" s="143">
        <f t="shared" si="7891"/>
        <v>57440</v>
      </c>
      <c r="Q7260" s="143">
        <f t="shared" si="7892"/>
        <v>31066</v>
      </c>
      <c r="R7260" s="188">
        <f t="shared" si="7895"/>
        <v>99002.36</v>
      </c>
      <c r="T7260">
        <v>36090.400000000001</v>
      </c>
      <c r="U7260" s="190">
        <f t="shared" si="7896"/>
        <v>2.7431771329771903</v>
      </c>
    </row>
    <row r="7261" spans="1:21" x14ac:dyDescent="0.2">
      <c r="A7261" s="178">
        <v>43038</v>
      </c>
      <c r="B7261" s="179">
        <v>0.45833333333333331</v>
      </c>
      <c r="C7261" t="s">
        <v>349</v>
      </c>
      <c r="D7261">
        <v>7.8</v>
      </c>
      <c r="E7261">
        <v>11.8</v>
      </c>
      <c r="F7261">
        <v>12</v>
      </c>
      <c r="G7261">
        <v>10</v>
      </c>
      <c r="H7261" s="184">
        <f t="shared" ref="H7261:L7261" si="7920">H7237</f>
        <v>0.41666666666666669</v>
      </c>
      <c r="I7261" s="185">
        <f t="shared" si="7920"/>
        <v>196</v>
      </c>
      <c r="J7261" s="185">
        <f t="shared" si="7920"/>
        <v>315</v>
      </c>
      <c r="K7261" s="185">
        <f t="shared" si="7920"/>
        <v>2872</v>
      </c>
      <c r="L7261" s="185">
        <f t="shared" si="7920"/>
        <v>2219</v>
      </c>
      <c r="M7261" s="147"/>
      <c r="N7261" s="143">
        <f t="shared" si="7894"/>
        <v>1528.8</v>
      </c>
      <c r="O7261" s="143">
        <f t="shared" si="7890"/>
        <v>3717</v>
      </c>
      <c r="P7261" s="143">
        <f t="shared" si="7891"/>
        <v>34464</v>
      </c>
      <c r="Q7261" s="143">
        <f t="shared" si="7892"/>
        <v>22190</v>
      </c>
      <c r="R7261" s="188">
        <f t="shared" si="7895"/>
        <v>61899.8</v>
      </c>
      <c r="T7261">
        <v>35988.660000000003</v>
      </c>
      <c r="U7261" s="190">
        <f t="shared" si="7896"/>
        <v>1.7199806828039721</v>
      </c>
    </row>
    <row r="7262" spans="1:21" x14ac:dyDescent="0.2">
      <c r="A7262" s="178">
        <v>43038</v>
      </c>
      <c r="B7262" s="179">
        <v>0.5</v>
      </c>
      <c r="C7262" t="s">
        <v>349</v>
      </c>
      <c r="D7262">
        <v>9.11</v>
      </c>
      <c r="E7262">
        <v>11.78</v>
      </c>
      <c r="F7262">
        <v>12</v>
      </c>
      <c r="G7262">
        <v>10</v>
      </c>
      <c r="H7262" s="184">
        <f t="shared" ref="H7262:L7262" si="7921">H7238</f>
        <v>0.45833333333333331</v>
      </c>
      <c r="I7262" s="185">
        <f t="shared" si="7921"/>
        <v>226</v>
      </c>
      <c r="J7262" s="185">
        <f t="shared" si="7921"/>
        <v>326</v>
      </c>
      <c r="K7262" s="185">
        <f t="shared" si="7921"/>
        <v>2842</v>
      </c>
      <c r="L7262" s="185">
        <f t="shared" si="7921"/>
        <v>1635</v>
      </c>
      <c r="M7262" s="147"/>
      <c r="N7262" s="143">
        <f t="shared" si="7894"/>
        <v>2058.8599999999997</v>
      </c>
      <c r="O7262" s="143">
        <f t="shared" si="7890"/>
        <v>3840.2799999999997</v>
      </c>
      <c r="P7262" s="143">
        <f t="shared" si="7891"/>
        <v>34104</v>
      </c>
      <c r="Q7262" s="143">
        <f t="shared" si="7892"/>
        <v>16350</v>
      </c>
      <c r="R7262" s="188">
        <f t="shared" si="7895"/>
        <v>56353.14</v>
      </c>
      <c r="T7262">
        <v>35959.949999999997</v>
      </c>
      <c r="U7262" s="190">
        <f t="shared" si="7896"/>
        <v>1.5671084081040159</v>
      </c>
    </row>
    <row r="7263" spans="1:21" x14ac:dyDescent="0.2">
      <c r="A7263" s="178">
        <v>43038</v>
      </c>
      <c r="B7263" s="179">
        <v>0.54166666666666663</v>
      </c>
      <c r="C7263" t="s">
        <v>349</v>
      </c>
      <c r="D7263">
        <v>7.25</v>
      </c>
      <c r="E7263">
        <v>11.81</v>
      </c>
      <c r="F7263">
        <v>12.01</v>
      </c>
      <c r="G7263">
        <v>10</v>
      </c>
      <c r="H7263" s="184">
        <f t="shared" ref="H7263:L7263" si="7922">H7239</f>
        <v>0.5</v>
      </c>
      <c r="I7263" s="185">
        <f t="shared" si="7922"/>
        <v>222</v>
      </c>
      <c r="J7263" s="185">
        <f t="shared" si="7922"/>
        <v>319</v>
      </c>
      <c r="K7263" s="185">
        <f t="shared" si="7922"/>
        <v>2842</v>
      </c>
      <c r="L7263" s="185">
        <f t="shared" si="7922"/>
        <v>1635</v>
      </c>
      <c r="M7263" s="147"/>
      <c r="N7263" s="143">
        <f t="shared" si="7894"/>
        <v>1609.5</v>
      </c>
      <c r="O7263" s="143">
        <f t="shared" si="7890"/>
        <v>3767.3900000000003</v>
      </c>
      <c r="P7263" s="143">
        <f t="shared" si="7891"/>
        <v>34132.42</v>
      </c>
      <c r="Q7263" s="143">
        <f t="shared" si="7892"/>
        <v>16350</v>
      </c>
      <c r="R7263" s="188">
        <f t="shared" si="7895"/>
        <v>55859.31</v>
      </c>
      <c r="T7263">
        <v>35961.839999999997</v>
      </c>
      <c r="U7263" s="190">
        <f t="shared" si="7896"/>
        <v>1.553293991631129</v>
      </c>
    </row>
    <row r="7264" spans="1:21" x14ac:dyDescent="0.2">
      <c r="A7264" s="178">
        <v>43038</v>
      </c>
      <c r="B7264" s="179">
        <v>0.58333333333333337</v>
      </c>
      <c r="C7264" t="s">
        <v>349</v>
      </c>
      <c r="D7264">
        <v>9.11</v>
      </c>
      <c r="E7264">
        <v>10.19</v>
      </c>
      <c r="F7264">
        <v>12</v>
      </c>
      <c r="G7264">
        <v>10</v>
      </c>
      <c r="H7264" s="184">
        <f t="shared" ref="H7264:L7264" si="7923">H7240</f>
        <v>0.54166666666666663</v>
      </c>
      <c r="I7264" s="185">
        <f t="shared" si="7923"/>
        <v>195</v>
      </c>
      <c r="J7264" s="185">
        <f t="shared" si="7923"/>
        <v>299</v>
      </c>
      <c r="K7264" s="185">
        <f t="shared" si="7923"/>
        <v>2842</v>
      </c>
      <c r="L7264" s="185">
        <f t="shared" si="7923"/>
        <v>1635</v>
      </c>
      <c r="M7264" s="147"/>
      <c r="N7264" s="143">
        <f t="shared" si="7894"/>
        <v>1776.4499999999998</v>
      </c>
      <c r="O7264" s="143">
        <f t="shared" si="7890"/>
        <v>3046.81</v>
      </c>
      <c r="P7264" s="143">
        <f t="shared" si="7891"/>
        <v>34104</v>
      </c>
      <c r="Q7264" s="143">
        <f t="shared" si="7892"/>
        <v>16350</v>
      </c>
      <c r="R7264" s="188">
        <f t="shared" si="7895"/>
        <v>55277.26</v>
      </c>
      <c r="T7264">
        <v>36014.97</v>
      </c>
      <c r="U7264" s="190">
        <f t="shared" si="7896"/>
        <v>1.5348412063094874</v>
      </c>
    </row>
    <row r="7265" spans="1:21" x14ac:dyDescent="0.2">
      <c r="A7265" s="178">
        <v>43038</v>
      </c>
      <c r="B7265" s="179">
        <v>0.625</v>
      </c>
      <c r="C7265" t="s">
        <v>349</v>
      </c>
      <c r="D7265">
        <v>3.5</v>
      </c>
      <c r="E7265">
        <v>8.61</v>
      </c>
      <c r="F7265">
        <v>12</v>
      </c>
      <c r="G7265">
        <v>2.99</v>
      </c>
      <c r="H7265" s="184">
        <f t="shared" ref="H7265:L7265" si="7924">H7241</f>
        <v>0.58333333333333337</v>
      </c>
      <c r="I7265" s="185">
        <f t="shared" si="7924"/>
        <v>205</v>
      </c>
      <c r="J7265" s="185">
        <f t="shared" si="7924"/>
        <v>237</v>
      </c>
      <c r="K7265" s="185">
        <f t="shared" si="7924"/>
        <v>2842</v>
      </c>
      <c r="L7265" s="185">
        <f t="shared" si="7924"/>
        <v>1635</v>
      </c>
      <c r="M7265" s="147"/>
      <c r="N7265" s="143">
        <f t="shared" si="7894"/>
        <v>717.5</v>
      </c>
      <c r="O7265" s="143">
        <f t="shared" si="7890"/>
        <v>2040.57</v>
      </c>
      <c r="P7265" s="143">
        <f t="shared" si="7891"/>
        <v>34104</v>
      </c>
      <c r="Q7265" s="143">
        <f t="shared" si="7892"/>
        <v>4888.6500000000005</v>
      </c>
      <c r="R7265" s="188">
        <f t="shared" si="7895"/>
        <v>41750.720000000001</v>
      </c>
      <c r="T7265">
        <v>36438.28</v>
      </c>
      <c r="U7265" s="190">
        <f t="shared" si="7896"/>
        <v>1.145792831055692</v>
      </c>
    </row>
    <row r="7266" spans="1:21" x14ac:dyDescent="0.2">
      <c r="A7266" s="178">
        <v>43038</v>
      </c>
      <c r="B7266" s="179">
        <v>0.66666666666666663</v>
      </c>
      <c r="C7266" t="s">
        <v>349</v>
      </c>
      <c r="D7266">
        <v>3.5</v>
      </c>
      <c r="E7266">
        <v>4.3499999999999996</v>
      </c>
      <c r="F7266">
        <v>12</v>
      </c>
      <c r="G7266">
        <v>4</v>
      </c>
      <c r="H7266" s="184">
        <f t="shared" ref="H7266:L7266" si="7925">H7242</f>
        <v>0.625</v>
      </c>
      <c r="I7266" s="185">
        <f t="shared" si="7925"/>
        <v>212</v>
      </c>
      <c r="J7266" s="185">
        <f t="shared" si="7925"/>
        <v>213</v>
      </c>
      <c r="K7266" s="185">
        <f t="shared" si="7925"/>
        <v>2842</v>
      </c>
      <c r="L7266" s="185">
        <f t="shared" si="7925"/>
        <v>1380</v>
      </c>
      <c r="M7266" s="147"/>
      <c r="N7266" s="143">
        <f t="shared" si="7894"/>
        <v>742</v>
      </c>
      <c r="O7266" s="143">
        <f t="shared" si="7890"/>
        <v>926.55</v>
      </c>
      <c r="P7266" s="143">
        <f t="shared" si="7891"/>
        <v>34104</v>
      </c>
      <c r="Q7266" s="143">
        <f t="shared" si="7892"/>
        <v>5520</v>
      </c>
      <c r="R7266" s="188">
        <f t="shared" si="7895"/>
        <v>41292.550000000003</v>
      </c>
      <c r="T7266">
        <v>36854.269999999997</v>
      </c>
      <c r="U7266" s="190">
        <f t="shared" si="7896"/>
        <v>1.1204278364488025</v>
      </c>
    </row>
    <row r="7267" spans="1:21" x14ac:dyDescent="0.2">
      <c r="A7267" s="178">
        <v>43038</v>
      </c>
      <c r="B7267" s="179">
        <v>0.70833333333333337</v>
      </c>
      <c r="C7267" t="s">
        <v>349</v>
      </c>
      <c r="D7267">
        <v>4</v>
      </c>
      <c r="E7267">
        <v>4</v>
      </c>
      <c r="F7267">
        <v>12</v>
      </c>
      <c r="G7267">
        <v>4</v>
      </c>
      <c r="H7267" s="184">
        <f t="shared" ref="H7267:L7267" si="7926">H7243</f>
        <v>0.66666666666666663</v>
      </c>
      <c r="I7267" s="185">
        <f t="shared" si="7926"/>
        <v>191</v>
      </c>
      <c r="J7267" s="185">
        <f t="shared" si="7926"/>
        <v>237</v>
      </c>
      <c r="K7267" s="185">
        <f t="shared" si="7926"/>
        <v>2842</v>
      </c>
      <c r="L7267" s="185">
        <f t="shared" si="7926"/>
        <v>1380</v>
      </c>
      <c r="M7267" s="147"/>
      <c r="N7267" s="143">
        <f t="shared" si="7894"/>
        <v>764</v>
      </c>
      <c r="O7267" s="143">
        <f t="shared" si="7890"/>
        <v>948</v>
      </c>
      <c r="P7267" s="143">
        <f t="shared" si="7891"/>
        <v>34104</v>
      </c>
      <c r="Q7267" s="143">
        <f t="shared" si="7892"/>
        <v>5520</v>
      </c>
      <c r="R7267" s="188">
        <f t="shared" si="7895"/>
        <v>41336</v>
      </c>
      <c r="T7267">
        <v>37227.89</v>
      </c>
      <c r="U7267" s="190">
        <f t="shared" si="7896"/>
        <v>1.110350331431623</v>
      </c>
    </row>
    <row r="7268" spans="1:21" x14ac:dyDescent="0.2">
      <c r="A7268" s="178">
        <v>43038</v>
      </c>
      <c r="B7268" s="179">
        <v>0.75</v>
      </c>
      <c r="C7268" t="s">
        <v>349</v>
      </c>
      <c r="D7268">
        <v>3.5</v>
      </c>
      <c r="E7268">
        <v>7.47</v>
      </c>
      <c r="F7268">
        <v>10.45</v>
      </c>
      <c r="G7268">
        <v>4</v>
      </c>
      <c r="H7268" s="184">
        <f t="shared" ref="H7268:L7268" si="7927">H7244</f>
        <v>0.70833333333333337</v>
      </c>
      <c r="I7268" s="185">
        <f t="shared" si="7927"/>
        <v>218</v>
      </c>
      <c r="J7268" s="185">
        <f t="shared" si="7927"/>
        <v>258</v>
      </c>
      <c r="K7268" s="185">
        <f t="shared" si="7927"/>
        <v>2842</v>
      </c>
      <c r="L7268" s="185">
        <f t="shared" si="7927"/>
        <v>1380</v>
      </c>
      <c r="M7268" s="147"/>
      <c r="N7268" s="143">
        <f t="shared" si="7894"/>
        <v>763</v>
      </c>
      <c r="O7268" s="143">
        <f t="shared" si="7890"/>
        <v>1927.26</v>
      </c>
      <c r="P7268" s="143">
        <f t="shared" si="7891"/>
        <v>29698.899999999998</v>
      </c>
      <c r="Q7268" s="143">
        <f t="shared" si="7892"/>
        <v>5520</v>
      </c>
      <c r="R7268" s="188">
        <f t="shared" si="7895"/>
        <v>37909.159999999996</v>
      </c>
      <c r="T7268">
        <v>37622.17</v>
      </c>
      <c r="U7268" s="190">
        <f t="shared" si="7896"/>
        <v>1.0076282149594242</v>
      </c>
    </row>
    <row r="7269" spans="1:21" x14ac:dyDescent="0.2">
      <c r="A7269" s="178">
        <v>43038</v>
      </c>
      <c r="B7269" s="179">
        <v>0.79166666666666663</v>
      </c>
      <c r="C7269" t="s">
        <v>349</v>
      </c>
      <c r="D7269">
        <v>8.11</v>
      </c>
      <c r="E7269">
        <v>16.97</v>
      </c>
      <c r="F7269">
        <v>17.79</v>
      </c>
      <c r="G7269">
        <v>2.99</v>
      </c>
      <c r="H7269" s="184">
        <f t="shared" ref="H7269:L7269" si="7928">H7245</f>
        <v>0.75</v>
      </c>
      <c r="I7269" s="185">
        <f t="shared" si="7928"/>
        <v>240</v>
      </c>
      <c r="J7269" s="185">
        <f t="shared" si="7928"/>
        <v>365</v>
      </c>
      <c r="K7269" s="185">
        <f t="shared" si="7928"/>
        <v>2842</v>
      </c>
      <c r="L7269" s="185">
        <f t="shared" si="7928"/>
        <v>1380</v>
      </c>
      <c r="M7269" s="147"/>
      <c r="N7269" s="143">
        <f t="shared" si="7894"/>
        <v>1946.3999999999999</v>
      </c>
      <c r="O7269" s="143">
        <f t="shared" si="7890"/>
        <v>6194.0499999999993</v>
      </c>
      <c r="P7269" s="143">
        <f t="shared" si="7891"/>
        <v>50559.18</v>
      </c>
      <c r="Q7269" s="143">
        <f t="shared" si="7892"/>
        <v>4126.2000000000007</v>
      </c>
      <c r="R7269" s="188">
        <f t="shared" si="7895"/>
        <v>62825.83</v>
      </c>
      <c r="T7269">
        <v>37517.5</v>
      </c>
      <c r="U7269" s="190">
        <f t="shared" si="7896"/>
        <v>1.6745739988005597</v>
      </c>
    </row>
    <row r="7270" spans="1:21" x14ac:dyDescent="0.2">
      <c r="A7270" s="178">
        <v>43038</v>
      </c>
      <c r="B7270" s="179">
        <v>0.83333333333333337</v>
      </c>
      <c r="C7270" t="s">
        <v>349</v>
      </c>
      <c r="D7270">
        <v>9.11</v>
      </c>
      <c r="E7270">
        <v>8.8699999999999992</v>
      </c>
      <c r="F7270">
        <v>12</v>
      </c>
      <c r="G7270">
        <v>2.2000000000000002</v>
      </c>
      <c r="H7270" s="184">
        <f t="shared" ref="H7270:L7270" si="7929">H7246</f>
        <v>0.79166666666666663</v>
      </c>
      <c r="I7270" s="185">
        <f t="shared" si="7929"/>
        <v>320</v>
      </c>
      <c r="J7270" s="185">
        <f t="shared" si="7929"/>
        <v>214</v>
      </c>
      <c r="K7270" s="185">
        <f t="shared" si="7929"/>
        <v>2842</v>
      </c>
      <c r="L7270" s="185">
        <f t="shared" si="7929"/>
        <v>1426</v>
      </c>
      <c r="M7270" s="147"/>
      <c r="N7270" s="143">
        <f t="shared" si="7894"/>
        <v>2915.2</v>
      </c>
      <c r="O7270" s="143">
        <f t="shared" si="7890"/>
        <v>1898.1799999999998</v>
      </c>
      <c r="P7270" s="143">
        <f t="shared" si="7891"/>
        <v>34104</v>
      </c>
      <c r="Q7270" s="143">
        <f t="shared" si="7892"/>
        <v>3137.2000000000003</v>
      </c>
      <c r="R7270" s="188">
        <f t="shared" si="7895"/>
        <v>42054.579999999994</v>
      </c>
      <c r="T7270">
        <v>37509.410000000003</v>
      </c>
      <c r="U7270" s="190">
        <f t="shared" si="7896"/>
        <v>1.1211741267058051</v>
      </c>
    </row>
    <row r="7271" spans="1:21" x14ac:dyDescent="0.2">
      <c r="A7271" s="178">
        <v>43038</v>
      </c>
      <c r="B7271" s="179">
        <v>0.875</v>
      </c>
      <c r="C7271" t="s">
        <v>349</v>
      </c>
      <c r="D7271">
        <v>11.55</v>
      </c>
      <c r="E7271">
        <v>2.8</v>
      </c>
      <c r="F7271">
        <v>13</v>
      </c>
      <c r="G7271">
        <v>1</v>
      </c>
      <c r="H7271" s="184">
        <f t="shared" ref="H7271:L7271" si="7930">H7247</f>
        <v>0.83333333333333337</v>
      </c>
      <c r="I7271" s="185">
        <f t="shared" si="7930"/>
        <v>322</v>
      </c>
      <c r="J7271" s="185">
        <f t="shared" si="7930"/>
        <v>178</v>
      </c>
      <c r="K7271" s="185">
        <f t="shared" si="7930"/>
        <v>2842</v>
      </c>
      <c r="L7271" s="185">
        <f t="shared" si="7930"/>
        <v>1426</v>
      </c>
      <c r="M7271" s="147"/>
      <c r="N7271" s="143">
        <f t="shared" si="7894"/>
        <v>3719.1000000000004</v>
      </c>
      <c r="O7271" s="143">
        <f t="shared" si="7890"/>
        <v>498.4</v>
      </c>
      <c r="P7271" s="143">
        <f t="shared" si="7891"/>
        <v>36946</v>
      </c>
      <c r="Q7271" s="143">
        <f t="shared" si="7892"/>
        <v>1426</v>
      </c>
      <c r="R7271" s="188">
        <f t="shared" si="7895"/>
        <v>42589.5</v>
      </c>
      <c r="T7271">
        <v>38595.78</v>
      </c>
      <c r="U7271" s="190">
        <f t="shared" si="7896"/>
        <v>1.1034755613178435</v>
      </c>
    </row>
    <row r="7272" spans="1:21" x14ac:dyDescent="0.2">
      <c r="A7272" s="178">
        <v>43038</v>
      </c>
      <c r="B7272" s="179">
        <v>0.91666666666666663</v>
      </c>
      <c r="C7272" t="s">
        <v>349</v>
      </c>
      <c r="D7272">
        <v>13.63</v>
      </c>
      <c r="E7272">
        <v>12</v>
      </c>
      <c r="F7272">
        <v>13</v>
      </c>
      <c r="G7272">
        <v>1</v>
      </c>
      <c r="H7272" s="184">
        <f t="shared" ref="H7272:L7272" si="7931">H7248</f>
        <v>0.875</v>
      </c>
      <c r="I7272" s="185">
        <f t="shared" si="7931"/>
        <v>337</v>
      </c>
      <c r="J7272" s="185">
        <f t="shared" si="7931"/>
        <v>173</v>
      </c>
      <c r="K7272" s="185">
        <f t="shared" si="7931"/>
        <v>2842</v>
      </c>
      <c r="L7272" s="185">
        <f t="shared" si="7931"/>
        <v>1426</v>
      </c>
      <c r="M7272" s="147"/>
      <c r="N7272" s="143">
        <f t="shared" si="7894"/>
        <v>4593.3100000000004</v>
      </c>
      <c r="O7272" s="143">
        <f t="shared" si="7890"/>
        <v>2076</v>
      </c>
      <c r="P7272" s="143">
        <f t="shared" si="7891"/>
        <v>36946</v>
      </c>
      <c r="Q7272" s="143">
        <f t="shared" si="7892"/>
        <v>1426</v>
      </c>
      <c r="R7272" s="188">
        <f t="shared" si="7895"/>
        <v>45041.31</v>
      </c>
      <c r="T7272">
        <v>37931.35</v>
      </c>
      <c r="U7272" s="190">
        <f t="shared" si="7896"/>
        <v>1.1874428408163695</v>
      </c>
    </row>
    <row r="7273" spans="1:21" x14ac:dyDescent="0.2">
      <c r="A7273" s="178">
        <v>43038</v>
      </c>
      <c r="B7273" s="179">
        <v>0.95833333333333337</v>
      </c>
      <c r="C7273" t="s">
        <v>349</v>
      </c>
      <c r="D7273">
        <v>40</v>
      </c>
      <c r="E7273">
        <v>42.75</v>
      </c>
      <c r="F7273">
        <v>42.95</v>
      </c>
      <c r="G7273">
        <v>0.75</v>
      </c>
      <c r="H7273" s="184">
        <f t="shared" ref="H7273:L7273" si="7932">H7249</f>
        <v>0.91666666666666663</v>
      </c>
      <c r="I7273" s="185">
        <f t="shared" si="7932"/>
        <v>394</v>
      </c>
      <c r="J7273" s="185">
        <f t="shared" si="7932"/>
        <v>194</v>
      </c>
      <c r="K7273" s="185">
        <f t="shared" si="7932"/>
        <v>2842</v>
      </c>
      <c r="L7273" s="185">
        <f t="shared" si="7932"/>
        <v>1426</v>
      </c>
      <c r="M7273" s="147"/>
      <c r="N7273" s="143">
        <f t="shared" si="7894"/>
        <v>15760</v>
      </c>
      <c r="O7273" s="143">
        <f t="shared" si="7890"/>
        <v>8293.5</v>
      </c>
      <c r="P7273" s="143">
        <f t="shared" si="7891"/>
        <v>122063.90000000001</v>
      </c>
      <c r="Q7273" s="143">
        <f t="shared" si="7892"/>
        <v>1069.5</v>
      </c>
      <c r="R7273" s="188">
        <f t="shared" si="7895"/>
        <v>147186.90000000002</v>
      </c>
      <c r="T7273">
        <v>36267.129999999997</v>
      </c>
      <c r="U7273" s="190">
        <f t="shared" si="7896"/>
        <v>4.0584104669986303</v>
      </c>
    </row>
    <row r="7274" spans="1:21" x14ac:dyDescent="0.2">
      <c r="A7274" s="178">
        <v>43038</v>
      </c>
      <c r="B7274" s="180">
        <v>1</v>
      </c>
      <c r="C7274" t="s">
        <v>349</v>
      </c>
      <c r="D7274">
        <v>40</v>
      </c>
      <c r="E7274">
        <v>37.950000000000003</v>
      </c>
      <c r="F7274">
        <v>38.15</v>
      </c>
      <c r="G7274">
        <v>0.5</v>
      </c>
      <c r="H7274" s="184">
        <f t="shared" ref="H7274:L7274" si="7933">H7250</f>
        <v>0.95833333333333337</v>
      </c>
      <c r="I7274" s="185">
        <f t="shared" si="7933"/>
        <v>389</v>
      </c>
      <c r="J7274" s="185">
        <f t="shared" si="7933"/>
        <v>265</v>
      </c>
      <c r="K7274" s="185">
        <f t="shared" si="7933"/>
        <v>2985</v>
      </c>
      <c r="L7274" s="185">
        <f t="shared" si="7933"/>
        <v>1111</v>
      </c>
      <c r="M7274" s="147"/>
      <c r="N7274" s="143">
        <f t="shared" si="7894"/>
        <v>15560</v>
      </c>
      <c r="O7274" s="143">
        <f t="shared" si="7890"/>
        <v>10056.75</v>
      </c>
      <c r="P7274" s="143">
        <f t="shared" si="7891"/>
        <v>113877.75</v>
      </c>
      <c r="Q7274" s="143">
        <f t="shared" si="7892"/>
        <v>555.5</v>
      </c>
      <c r="R7274" s="188">
        <f t="shared" si="7895"/>
        <v>140050</v>
      </c>
      <c r="T7274">
        <v>33686.559999999998</v>
      </c>
      <c r="U7274" s="190">
        <f t="shared" si="7896"/>
        <v>4.157444393253571</v>
      </c>
    </row>
    <row r="7275" spans="1:21" x14ac:dyDescent="0.2">
      <c r="A7275" s="178">
        <v>43039</v>
      </c>
      <c r="B7275" s="179">
        <v>4.1666666666666664E-2</v>
      </c>
      <c r="C7275" t="s">
        <v>349</v>
      </c>
      <c r="D7275">
        <v>12.54</v>
      </c>
      <c r="E7275">
        <v>8.92</v>
      </c>
      <c r="F7275">
        <v>19</v>
      </c>
      <c r="G7275">
        <v>0.5</v>
      </c>
      <c r="H7275" s="184">
        <f t="shared" ref="H7275:L7275" si="7934">H7251</f>
        <v>1</v>
      </c>
      <c r="I7275" s="185">
        <f t="shared" si="7934"/>
        <v>362</v>
      </c>
      <c r="J7275" s="185">
        <f t="shared" si="7934"/>
        <v>243</v>
      </c>
      <c r="K7275" s="185">
        <f t="shared" si="7934"/>
        <v>2985</v>
      </c>
      <c r="L7275" s="185">
        <f t="shared" si="7934"/>
        <v>1111</v>
      </c>
      <c r="M7275" s="147"/>
      <c r="N7275" s="143">
        <f t="shared" si="7894"/>
        <v>4539.4799999999996</v>
      </c>
      <c r="O7275" s="143">
        <f t="shared" si="7890"/>
        <v>2167.56</v>
      </c>
      <c r="P7275" s="143">
        <f t="shared" si="7891"/>
        <v>56715</v>
      </c>
      <c r="Q7275" s="143">
        <f t="shared" si="7892"/>
        <v>555.5</v>
      </c>
      <c r="R7275" s="188">
        <f t="shared" si="7895"/>
        <v>63977.54</v>
      </c>
      <c r="T7275">
        <v>31045.26</v>
      </c>
      <c r="U7275" s="190">
        <f t="shared" si="7896"/>
        <v>2.0607828699131527</v>
      </c>
    </row>
    <row r="7276" spans="1:21" x14ac:dyDescent="0.2">
      <c r="A7276" s="178">
        <v>43039</v>
      </c>
      <c r="B7276" s="179">
        <v>8.3333333333333329E-2</v>
      </c>
      <c r="C7276" t="s">
        <v>349</v>
      </c>
      <c r="D7276">
        <v>8.77</v>
      </c>
      <c r="E7276">
        <v>3.11</v>
      </c>
      <c r="F7276">
        <v>19</v>
      </c>
      <c r="G7276">
        <v>0.5</v>
      </c>
      <c r="H7276" s="184">
        <f t="shared" ref="H7276:L7276" si="7935">H7252</f>
        <v>4.1666666666666664E-2</v>
      </c>
      <c r="I7276" s="185">
        <f t="shared" si="7935"/>
        <v>294</v>
      </c>
      <c r="J7276" s="185">
        <f t="shared" si="7935"/>
        <v>212</v>
      </c>
      <c r="K7276" s="185">
        <f t="shared" si="7935"/>
        <v>2985</v>
      </c>
      <c r="L7276" s="185">
        <f t="shared" si="7935"/>
        <v>1111</v>
      </c>
      <c r="M7276" s="147"/>
      <c r="N7276" s="143">
        <f t="shared" si="7894"/>
        <v>2578.3799999999997</v>
      </c>
      <c r="O7276" s="143">
        <f t="shared" si="7890"/>
        <v>659.31999999999994</v>
      </c>
      <c r="P7276" s="143">
        <f t="shared" si="7891"/>
        <v>56715</v>
      </c>
      <c r="Q7276" s="143">
        <f t="shared" si="7892"/>
        <v>555.5</v>
      </c>
      <c r="R7276" s="188">
        <f t="shared" si="7895"/>
        <v>60508.2</v>
      </c>
      <c r="T7276">
        <v>29146.16</v>
      </c>
      <c r="U7276" s="190">
        <f t="shared" si="7896"/>
        <v>2.0760264817046226</v>
      </c>
    </row>
    <row r="7277" spans="1:21" x14ac:dyDescent="0.2">
      <c r="A7277" s="178">
        <v>43039</v>
      </c>
      <c r="B7277" s="179">
        <v>0.125</v>
      </c>
      <c r="C7277" t="s">
        <v>349</v>
      </c>
      <c r="D7277">
        <v>4.8499999999999996</v>
      </c>
      <c r="E7277">
        <v>3.11</v>
      </c>
      <c r="F7277">
        <v>19</v>
      </c>
      <c r="G7277">
        <v>3.11</v>
      </c>
      <c r="H7277" s="184">
        <f t="shared" ref="H7277:L7277" si="7936">H7253</f>
        <v>8.3333333333333329E-2</v>
      </c>
      <c r="I7277" s="185">
        <f t="shared" si="7936"/>
        <v>236</v>
      </c>
      <c r="J7277" s="185">
        <f t="shared" si="7936"/>
        <v>179</v>
      </c>
      <c r="K7277" s="185">
        <f t="shared" si="7936"/>
        <v>2985</v>
      </c>
      <c r="L7277" s="185">
        <f t="shared" si="7936"/>
        <v>1111</v>
      </c>
      <c r="M7277" s="147"/>
      <c r="N7277" s="143">
        <f t="shared" si="7894"/>
        <v>1144.5999999999999</v>
      </c>
      <c r="O7277" s="143">
        <f t="shared" si="7890"/>
        <v>556.68999999999994</v>
      </c>
      <c r="P7277" s="143">
        <f t="shared" si="7891"/>
        <v>56715</v>
      </c>
      <c r="Q7277" s="143">
        <f t="shared" si="7892"/>
        <v>3455.21</v>
      </c>
      <c r="R7277" s="188">
        <f t="shared" si="7895"/>
        <v>61871.5</v>
      </c>
      <c r="T7277">
        <v>28162.22</v>
      </c>
      <c r="U7277" s="190">
        <f t="shared" si="7896"/>
        <v>2.1969681367449012</v>
      </c>
    </row>
    <row r="7278" spans="1:21" x14ac:dyDescent="0.2">
      <c r="A7278" s="178">
        <v>43039</v>
      </c>
      <c r="B7278" s="179">
        <v>0.16666666666666666</v>
      </c>
      <c r="C7278" t="s">
        <v>349</v>
      </c>
      <c r="D7278">
        <v>6.28</v>
      </c>
      <c r="E7278">
        <v>3.84</v>
      </c>
      <c r="F7278">
        <v>19</v>
      </c>
      <c r="G7278">
        <v>2.99</v>
      </c>
      <c r="H7278" s="184">
        <f t="shared" ref="H7278:L7278" si="7937">H7254</f>
        <v>0.125</v>
      </c>
      <c r="I7278" s="185">
        <f t="shared" si="7937"/>
        <v>201</v>
      </c>
      <c r="J7278" s="185">
        <f t="shared" si="7937"/>
        <v>205</v>
      </c>
      <c r="K7278" s="185">
        <f t="shared" si="7937"/>
        <v>2985</v>
      </c>
      <c r="L7278" s="185">
        <f t="shared" si="7937"/>
        <v>1717</v>
      </c>
      <c r="M7278" s="147"/>
      <c r="N7278" s="143">
        <f t="shared" si="7894"/>
        <v>1262.28</v>
      </c>
      <c r="O7278" s="143">
        <f t="shared" si="7890"/>
        <v>787.19999999999993</v>
      </c>
      <c r="P7278" s="143">
        <f t="shared" si="7891"/>
        <v>56715</v>
      </c>
      <c r="Q7278" s="143">
        <f t="shared" si="7892"/>
        <v>5133.83</v>
      </c>
      <c r="R7278" s="188">
        <f t="shared" si="7895"/>
        <v>63898.310000000005</v>
      </c>
      <c r="T7278">
        <v>27623.21</v>
      </c>
      <c r="U7278" s="190">
        <f t="shared" si="7896"/>
        <v>2.3132108831667284</v>
      </c>
    </row>
    <row r="7279" spans="1:21" x14ac:dyDescent="0.2">
      <c r="A7279" s="178">
        <v>43039</v>
      </c>
      <c r="B7279" s="179">
        <v>0.20833333333333334</v>
      </c>
      <c r="C7279" t="s">
        <v>349</v>
      </c>
      <c r="D7279">
        <v>7.9</v>
      </c>
      <c r="E7279">
        <v>7</v>
      </c>
      <c r="F7279">
        <v>18</v>
      </c>
      <c r="G7279">
        <v>4.62</v>
      </c>
      <c r="H7279" s="184">
        <f t="shared" ref="H7279:L7279" si="7938">H7255</f>
        <v>0.16666666666666666</v>
      </c>
      <c r="I7279" s="185">
        <f t="shared" si="7938"/>
        <v>185</v>
      </c>
      <c r="J7279" s="185">
        <f t="shared" si="7938"/>
        <v>205</v>
      </c>
      <c r="K7279" s="185">
        <f t="shared" si="7938"/>
        <v>2985</v>
      </c>
      <c r="L7279" s="185">
        <f t="shared" si="7938"/>
        <v>1717</v>
      </c>
      <c r="M7279" s="147"/>
      <c r="N7279" s="143">
        <f t="shared" si="7894"/>
        <v>1461.5</v>
      </c>
      <c r="O7279" s="143">
        <f t="shared" si="7890"/>
        <v>1435</v>
      </c>
      <c r="P7279" s="143">
        <f t="shared" si="7891"/>
        <v>53730</v>
      </c>
      <c r="Q7279" s="143">
        <f t="shared" si="7892"/>
        <v>7932.54</v>
      </c>
      <c r="R7279" s="188">
        <f t="shared" si="7895"/>
        <v>64559.040000000001</v>
      </c>
      <c r="T7279">
        <v>27618.29</v>
      </c>
      <c r="U7279" s="190">
        <f t="shared" si="7896"/>
        <v>2.337546604080122</v>
      </c>
    </row>
    <row r="7280" spans="1:21" x14ac:dyDescent="0.2">
      <c r="A7280" s="178">
        <v>43039</v>
      </c>
      <c r="B7280" s="179">
        <v>0.25</v>
      </c>
      <c r="C7280" t="s">
        <v>349</v>
      </c>
      <c r="D7280">
        <v>18.21</v>
      </c>
      <c r="E7280">
        <v>17</v>
      </c>
      <c r="F7280">
        <v>17.2</v>
      </c>
      <c r="G7280">
        <v>4.62</v>
      </c>
      <c r="H7280" s="184">
        <f t="shared" ref="H7280:L7280" si="7939">H7256</f>
        <v>0.20833333333333334</v>
      </c>
      <c r="I7280" s="185">
        <f t="shared" si="7939"/>
        <v>207</v>
      </c>
      <c r="J7280" s="185">
        <f t="shared" si="7939"/>
        <v>283</v>
      </c>
      <c r="K7280" s="185">
        <f t="shared" si="7939"/>
        <v>2985</v>
      </c>
      <c r="L7280" s="185">
        <f t="shared" si="7939"/>
        <v>1717</v>
      </c>
      <c r="M7280" s="147"/>
      <c r="N7280" s="143">
        <f t="shared" si="7894"/>
        <v>3769.4700000000003</v>
      </c>
      <c r="O7280" s="143">
        <f t="shared" si="7890"/>
        <v>4811</v>
      </c>
      <c r="P7280" s="143">
        <f t="shared" si="7891"/>
        <v>51342</v>
      </c>
      <c r="Q7280" s="143">
        <f t="shared" si="7892"/>
        <v>7932.54</v>
      </c>
      <c r="R7280" s="188">
        <f t="shared" si="7895"/>
        <v>67855.009999999995</v>
      </c>
      <c r="T7280">
        <v>28249.22</v>
      </c>
      <c r="U7280" s="190">
        <f t="shared" si="7896"/>
        <v>2.4020135777200218</v>
      </c>
    </row>
    <row r="7281" spans="1:21" x14ac:dyDescent="0.2">
      <c r="A7281" s="178">
        <v>43039</v>
      </c>
      <c r="B7281" s="179">
        <v>0.29166666666666669</v>
      </c>
      <c r="C7281" t="s">
        <v>349</v>
      </c>
      <c r="D7281">
        <v>3.5</v>
      </c>
      <c r="E7281">
        <v>12.64</v>
      </c>
      <c r="F7281">
        <v>12.84</v>
      </c>
      <c r="G7281">
        <v>10</v>
      </c>
      <c r="H7281" s="184">
        <f t="shared" ref="H7281:L7281" si="7940">H7257</f>
        <v>0.25</v>
      </c>
      <c r="I7281" s="185">
        <f t="shared" si="7940"/>
        <v>327</v>
      </c>
      <c r="J7281" s="185">
        <f t="shared" si="7940"/>
        <v>438</v>
      </c>
      <c r="K7281" s="185">
        <f t="shared" si="7940"/>
        <v>2985</v>
      </c>
      <c r="L7281" s="185">
        <f t="shared" si="7940"/>
        <v>1717</v>
      </c>
      <c r="M7281" s="147"/>
      <c r="N7281" s="143">
        <f t="shared" si="7894"/>
        <v>1144.5</v>
      </c>
      <c r="O7281" s="143">
        <f t="shared" si="7890"/>
        <v>5536.3200000000006</v>
      </c>
      <c r="P7281" s="143">
        <f t="shared" si="7891"/>
        <v>38327.4</v>
      </c>
      <c r="Q7281" s="143">
        <f t="shared" si="7892"/>
        <v>17170</v>
      </c>
      <c r="R7281" s="188">
        <f t="shared" si="7895"/>
        <v>62178.22</v>
      </c>
      <c r="T7281">
        <v>30402.29</v>
      </c>
      <c r="U7281" s="190">
        <f t="shared" si="7896"/>
        <v>2.0451821227940394</v>
      </c>
    </row>
    <row r="7282" spans="1:21" x14ac:dyDescent="0.2">
      <c r="A7282" s="178">
        <v>43039</v>
      </c>
      <c r="B7282" s="179">
        <v>0.33333333333333331</v>
      </c>
      <c r="C7282" t="s">
        <v>349</v>
      </c>
      <c r="D7282">
        <v>4.07</v>
      </c>
      <c r="E7282">
        <v>10.76</v>
      </c>
      <c r="F7282">
        <v>11.19</v>
      </c>
      <c r="G7282">
        <v>10</v>
      </c>
      <c r="H7282" s="184">
        <f t="shared" ref="H7282:L7282" si="7941">H7258</f>
        <v>0.29166666666666669</v>
      </c>
      <c r="I7282" s="185">
        <f t="shared" si="7941"/>
        <v>249</v>
      </c>
      <c r="J7282" s="185">
        <f t="shared" si="7941"/>
        <v>556</v>
      </c>
      <c r="K7282" s="185">
        <f t="shared" si="7941"/>
        <v>2872</v>
      </c>
      <c r="L7282" s="185">
        <f t="shared" si="7941"/>
        <v>2219</v>
      </c>
      <c r="M7282" s="147"/>
      <c r="N7282" s="143">
        <f t="shared" si="7894"/>
        <v>1013.4300000000001</v>
      </c>
      <c r="O7282" s="143">
        <f t="shared" si="7890"/>
        <v>5982.5599999999995</v>
      </c>
      <c r="P7282" s="143">
        <f t="shared" si="7891"/>
        <v>32137.68</v>
      </c>
      <c r="Q7282" s="143">
        <f t="shared" si="7892"/>
        <v>22190</v>
      </c>
      <c r="R7282" s="188">
        <f t="shared" si="7895"/>
        <v>61323.67</v>
      </c>
      <c r="T7282">
        <v>34122.269999999997</v>
      </c>
      <c r="U7282" s="190">
        <f t="shared" si="7896"/>
        <v>1.7971743966623559</v>
      </c>
    </row>
    <row r="7283" spans="1:21" x14ac:dyDescent="0.2">
      <c r="A7283" s="178">
        <v>43039</v>
      </c>
      <c r="B7283" s="179">
        <v>0.375</v>
      </c>
      <c r="C7283" t="s">
        <v>349</v>
      </c>
      <c r="D7283">
        <v>3.5</v>
      </c>
      <c r="E7283">
        <v>11.36</v>
      </c>
      <c r="F7283">
        <v>14</v>
      </c>
      <c r="G7283">
        <v>10</v>
      </c>
      <c r="H7283" s="184">
        <f t="shared" ref="H7283:L7283" si="7942">H7259</f>
        <v>0.33333333333333331</v>
      </c>
      <c r="I7283" s="185">
        <f t="shared" si="7942"/>
        <v>256</v>
      </c>
      <c r="J7283" s="185">
        <f t="shared" si="7942"/>
        <v>306</v>
      </c>
      <c r="K7283" s="185">
        <f t="shared" si="7942"/>
        <v>2872</v>
      </c>
      <c r="L7283" s="185">
        <f t="shared" si="7942"/>
        <v>2219</v>
      </c>
      <c r="M7283" s="147"/>
      <c r="N7283" s="143">
        <f t="shared" si="7894"/>
        <v>896</v>
      </c>
      <c r="O7283" s="143">
        <f t="shared" si="7890"/>
        <v>3476.16</v>
      </c>
      <c r="P7283" s="143">
        <f t="shared" si="7891"/>
        <v>40208</v>
      </c>
      <c r="Q7283" s="143">
        <f t="shared" si="7892"/>
        <v>22190</v>
      </c>
      <c r="R7283" s="188">
        <f t="shared" si="7895"/>
        <v>66770.16</v>
      </c>
      <c r="T7283">
        <v>35971.33</v>
      </c>
      <c r="U7283" s="190">
        <f t="shared" si="7896"/>
        <v>1.8562049276465451</v>
      </c>
    </row>
    <row r="7284" spans="1:21" x14ac:dyDescent="0.2">
      <c r="A7284" s="178">
        <v>43039</v>
      </c>
      <c r="B7284" s="179">
        <v>0.41666666666666669</v>
      </c>
      <c r="C7284" t="s">
        <v>349</v>
      </c>
      <c r="D7284">
        <v>17.309999999999999</v>
      </c>
      <c r="E7284">
        <v>19.8</v>
      </c>
      <c r="F7284">
        <v>20</v>
      </c>
      <c r="G7284">
        <v>10</v>
      </c>
      <c r="H7284" s="184">
        <f t="shared" ref="H7284:L7284" si="7943">H7260</f>
        <v>0.375</v>
      </c>
      <c r="I7284" s="185">
        <f t="shared" si="7943"/>
        <v>156</v>
      </c>
      <c r="J7284" s="185">
        <f t="shared" si="7943"/>
        <v>343</v>
      </c>
      <c r="K7284" s="185">
        <f t="shared" si="7943"/>
        <v>2872</v>
      </c>
      <c r="L7284" s="185">
        <f t="shared" si="7943"/>
        <v>2219</v>
      </c>
      <c r="M7284" s="147"/>
      <c r="N7284" s="143">
        <f t="shared" si="7894"/>
        <v>2700.3599999999997</v>
      </c>
      <c r="O7284" s="143">
        <f t="shared" si="7890"/>
        <v>6791.4000000000005</v>
      </c>
      <c r="P7284" s="143">
        <f t="shared" si="7891"/>
        <v>57440</v>
      </c>
      <c r="Q7284" s="143">
        <f t="shared" si="7892"/>
        <v>22190</v>
      </c>
      <c r="R7284" s="188">
        <f t="shared" si="7895"/>
        <v>89121.76</v>
      </c>
      <c r="T7284">
        <v>35843.03</v>
      </c>
      <c r="U7284" s="190">
        <f t="shared" si="7896"/>
        <v>2.4864460398576793</v>
      </c>
    </row>
    <row r="7285" spans="1:21" x14ac:dyDescent="0.2">
      <c r="A7285" s="178">
        <v>43039</v>
      </c>
      <c r="B7285" s="179">
        <v>0.45833333333333331</v>
      </c>
      <c r="C7285" t="s">
        <v>349</v>
      </c>
      <c r="D7285">
        <v>5.52</v>
      </c>
      <c r="E7285">
        <v>10.01</v>
      </c>
      <c r="F7285">
        <v>10.210000000000001</v>
      </c>
      <c r="G7285">
        <v>10</v>
      </c>
      <c r="H7285" s="184">
        <f t="shared" ref="H7285:L7285" si="7944">H7261</f>
        <v>0.41666666666666669</v>
      </c>
      <c r="I7285" s="185">
        <f t="shared" si="7944"/>
        <v>196</v>
      </c>
      <c r="J7285" s="185">
        <f t="shared" si="7944"/>
        <v>315</v>
      </c>
      <c r="K7285" s="185">
        <f t="shared" si="7944"/>
        <v>2872</v>
      </c>
      <c r="L7285" s="185">
        <f t="shared" si="7944"/>
        <v>2219</v>
      </c>
      <c r="M7285" s="147"/>
      <c r="N7285" s="143">
        <f t="shared" si="7894"/>
        <v>1081.9199999999998</v>
      </c>
      <c r="O7285" s="143">
        <f t="shared" si="7890"/>
        <v>3153.15</v>
      </c>
      <c r="P7285" s="143">
        <f t="shared" si="7891"/>
        <v>29323.120000000003</v>
      </c>
      <c r="Q7285" s="143">
        <f t="shared" si="7892"/>
        <v>22190</v>
      </c>
      <c r="R7285" s="188">
        <f t="shared" si="7895"/>
        <v>55748.19</v>
      </c>
      <c r="T7285">
        <v>36487.800000000003</v>
      </c>
      <c r="U7285" s="190">
        <f t="shared" si="7896"/>
        <v>1.5278583526548599</v>
      </c>
    </row>
    <row r="7286" spans="1:21" x14ac:dyDescent="0.2">
      <c r="A7286" s="178">
        <v>43039</v>
      </c>
      <c r="B7286" s="179">
        <v>0.5</v>
      </c>
      <c r="C7286" t="s">
        <v>349</v>
      </c>
      <c r="D7286">
        <v>6.25</v>
      </c>
      <c r="E7286">
        <v>10.01</v>
      </c>
      <c r="F7286">
        <v>10.210000000000001</v>
      </c>
      <c r="G7286">
        <v>10</v>
      </c>
      <c r="H7286" s="184">
        <f t="shared" ref="H7286:L7286" si="7945">H7262</f>
        <v>0.45833333333333331</v>
      </c>
      <c r="I7286" s="185">
        <f t="shared" si="7945"/>
        <v>226</v>
      </c>
      <c r="J7286" s="185">
        <f t="shared" si="7945"/>
        <v>326</v>
      </c>
      <c r="K7286" s="185">
        <f t="shared" si="7945"/>
        <v>2842</v>
      </c>
      <c r="L7286" s="185">
        <f t="shared" si="7945"/>
        <v>1635</v>
      </c>
      <c r="M7286" s="147"/>
      <c r="N7286" s="143">
        <f t="shared" si="7894"/>
        <v>1412.5</v>
      </c>
      <c r="O7286" s="143">
        <f t="shared" si="7890"/>
        <v>3263.2599999999998</v>
      </c>
      <c r="P7286" s="143">
        <f t="shared" si="7891"/>
        <v>29016.820000000003</v>
      </c>
      <c r="Q7286" s="143">
        <f t="shared" si="7892"/>
        <v>16350</v>
      </c>
      <c r="R7286" s="188">
        <f t="shared" si="7895"/>
        <v>50042.58</v>
      </c>
      <c r="T7286">
        <v>37122.230000000003</v>
      </c>
      <c r="U7286" s="190">
        <f t="shared" si="7896"/>
        <v>1.3480488645213393</v>
      </c>
    </row>
    <row r="7287" spans="1:21" x14ac:dyDescent="0.2">
      <c r="A7287" s="178">
        <v>43039</v>
      </c>
      <c r="B7287" s="179">
        <v>0.54166666666666663</v>
      </c>
      <c r="C7287" t="s">
        <v>349</v>
      </c>
      <c r="D7287">
        <v>4.54</v>
      </c>
      <c r="E7287">
        <v>10</v>
      </c>
      <c r="F7287">
        <v>10.199999999999999</v>
      </c>
      <c r="G7287">
        <v>9.99</v>
      </c>
      <c r="H7287" s="184">
        <f t="shared" ref="H7287:L7287" si="7946">H7263</f>
        <v>0.5</v>
      </c>
      <c r="I7287" s="185">
        <f t="shared" si="7946"/>
        <v>222</v>
      </c>
      <c r="J7287" s="185">
        <f t="shared" si="7946"/>
        <v>319</v>
      </c>
      <c r="K7287" s="185">
        <f t="shared" si="7946"/>
        <v>2842</v>
      </c>
      <c r="L7287" s="185">
        <f t="shared" si="7946"/>
        <v>1635</v>
      </c>
      <c r="M7287" s="147"/>
      <c r="N7287" s="143">
        <f t="shared" si="7894"/>
        <v>1007.88</v>
      </c>
      <c r="O7287" s="143">
        <f t="shared" si="7890"/>
        <v>3190</v>
      </c>
      <c r="P7287" s="143">
        <f t="shared" si="7891"/>
        <v>28988.399999999998</v>
      </c>
      <c r="Q7287" s="143">
        <f t="shared" si="7892"/>
        <v>16333.65</v>
      </c>
      <c r="R7287" s="188">
        <f t="shared" si="7895"/>
        <v>49519.93</v>
      </c>
      <c r="T7287">
        <v>37669.06</v>
      </c>
      <c r="U7287" s="190">
        <f t="shared" si="7896"/>
        <v>1.3146048773184147</v>
      </c>
    </row>
    <row r="7288" spans="1:21" x14ac:dyDescent="0.2">
      <c r="A7288" s="178">
        <v>43039</v>
      </c>
      <c r="B7288" s="179">
        <v>0.58333333333333337</v>
      </c>
      <c r="C7288" t="s">
        <v>349</v>
      </c>
      <c r="D7288">
        <v>5.41</v>
      </c>
      <c r="E7288">
        <v>10</v>
      </c>
      <c r="F7288">
        <v>10.210000000000001</v>
      </c>
      <c r="G7288">
        <v>10</v>
      </c>
      <c r="H7288" s="184">
        <f t="shared" ref="H7288:L7288" si="7947">H7264</f>
        <v>0.54166666666666663</v>
      </c>
      <c r="I7288" s="185">
        <f t="shared" si="7947"/>
        <v>195</v>
      </c>
      <c r="J7288" s="185">
        <f t="shared" si="7947"/>
        <v>299</v>
      </c>
      <c r="K7288" s="185">
        <f t="shared" si="7947"/>
        <v>2842</v>
      </c>
      <c r="L7288" s="185">
        <f t="shared" si="7947"/>
        <v>1635</v>
      </c>
      <c r="M7288" s="147"/>
      <c r="N7288" s="143">
        <f t="shared" si="7894"/>
        <v>1054.95</v>
      </c>
      <c r="O7288" s="143">
        <f t="shared" si="7890"/>
        <v>2990</v>
      </c>
      <c r="P7288" s="143">
        <f t="shared" si="7891"/>
        <v>29016.820000000003</v>
      </c>
      <c r="Q7288" s="143">
        <f t="shared" si="7892"/>
        <v>16350</v>
      </c>
      <c r="R7288" s="188">
        <f t="shared" si="7895"/>
        <v>49411.770000000004</v>
      </c>
      <c r="T7288">
        <v>37901.83</v>
      </c>
      <c r="U7288" s="190">
        <f t="shared" si="7896"/>
        <v>1.3036776852199485</v>
      </c>
    </row>
    <row r="7289" spans="1:21" x14ac:dyDescent="0.2">
      <c r="A7289" s="178">
        <v>43039</v>
      </c>
      <c r="B7289" s="179">
        <v>0.625</v>
      </c>
      <c r="C7289" t="s">
        <v>349</v>
      </c>
      <c r="D7289">
        <v>3.5</v>
      </c>
      <c r="E7289">
        <v>7.67</v>
      </c>
      <c r="F7289">
        <v>7.87</v>
      </c>
      <c r="G7289">
        <v>4</v>
      </c>
      <c r="H7289" s="184">
        <f t="shared" ref="H7289:L7289" si="7948">H7265</f>
        <v>0.58333333333333337</v>
      </c>
      <c r="I7289" s="185">
        <f t="shared" si="7948"/>
        <v>205</v>
      </c>
      <c r="J7289" s="185">
        <f t="shared" si="7948"/>
        <v>237</v>
      </c>
      <c r="K7289" s="185">
        <f t="shared" si="7948"/>
        <v>2842</v>
      </c>
      <c r="L7289" s="185">
        <f t="shared" si="7948"/>
        <v>1635</v>
      </c>
      <c r="M7289" s="147"/>
      <c r="N7289" s="143">
        <f t="shared" si="7894"/>
        <v>717.5</v>
      </c>
      <c r="O7289" s="143">
        <f t="shared" si="7890"/>
        <v>1817.79</v>
      </c>
      <c r="P7289" s="143">
        <f t="shared" si="7891"/>
        <v>22366.54</v>
      </c>
      <c r="Q7289" s="143">
        <f t="shared" si="7892"/>
        <v>6540</v>
      </c>
      <c r="R7289" s="188">
        <f t="shared" si="7895"/>
        <v>31441.83</v>
      </c>
      <c r="T7289">
        <v>38313.67</v>
      </c>
      <c r="U7289" s="190">
        <f t="shared" si="7896"/>
        <v>0.82064260615075513</v>
      </c>
    </row>
    <row r="7290" spans="1:21" x14ac:dyDescent="0.2">
      <c r="A7290" s="178">
        <v>43039</v>
      </c>
      <c r="B7290" s="179">
        <v>0.66666666666666663</v>
      </c>
      <c r="C7290" t="s">
        <v>349</v>
      </c>
      <c r="D7290">
        <v>3.5</v>
      </c>
      <c r="E7290">
        <v>5.64</v>
      </c>
      <c r="F7290">
        <v>8</v>
      </c>
      <c r="G7290">
        <v>4.62</v>
      </c>
      <c r="H7290" s="184">
        <f t="shared" ref="H7290:L7290" si="7949">H7266</f>
        <v>0.625</v>
      </c>
      <c r="I7290" s="185">
        <f t="shared" si="7949"/>
        <v>212</v>
      </c>
      <c r="J7290" s="185">
        <f t="shared" si="7949"/>
        <v>213</v>
      </c>
      <c r="K7290" s="185">
        <f t="shared" si="7949"/>
        <v>2842</v>
      </c>
      <c r="L7290" s="185">
        <f t="shared" si="7949"/>
        <v>1380</v>
      </c>
      <c r="M7290" s="147"/>
      <c r="N7290" s="143">
        <f t="shared" si="7894"/>
        <v>742</v>
      </c>
      <c r="O7290" s="143">
        <f t="shared" si="7890"/>
        <v>1201.32</v>
      </c>
      <c r="P7290" s="143">
        <f t="shared" si="7891"/>
        <v>22736</v>
      </c>
      <c r="Q7290" s="143">
        <f t="shared" si="7892"/>
        <v>6375.6</v>
      </c>
      <c r="R7290" s="188">
        <f t="shared" si="7895"/>
        <v>31054.92</v>
      </c>
      <c r="T7290">
        <v>38260.699999999997</v>
      </c>
      <c r="U7290" s="190">
        <f t="shared" si="7896"/>
        <v>0.81166627897555454</v>
      </c>
    </row>
    <row r="7291" spans="1:21" x14ac:dyDescent="0.2">
      <c r="A7291" s="178">
        <v>43039</v>
      </c>
      <c r="B7291" s="179">
        <v>0.70833333333333337</v>
      </c>
      <c r="C7291" t="s">
        <v>349</v>
      </c>
      <c r="D7291">
        <v>2.61</v>
      </c>
      <c r="E7291">
        <v>5.8</v>
      </c>
      <c r="F7291">
        <v>9.64</v>
      </c>
      <c r="G7291">
        <v>4.82</v>
      </c>
      <c r="H7291" s="184">
        <f t="shared" ref="H7291:L7291" si="7950">H7267</f>
        <v>0.66666666666666663</v>
      </c>
      <c r="I7291" s="185">
        <f t="shared" si="7950"/>
        <v>191</v>
      </c>
      <c r="J7291" s="185">
        <f t="shared" si="7950"/>
        <v>237</v>
      </c>
      <c r="K7291" s="185">
        <f t="shared" si="7950"/>
        <v>2842</v>
      </c>
      <c r="L7291" s="185">
        <f t="shared" si="7950"/>
        <v>1380</v>
      </c>
      <c r="M7291" s="147"/>
      <c r="N7291" s="143">
        <f t="shared" si="7894"/>
        <v>498.51</v>
      </c>
      <c r="O7291" s="143">
        <f t="shared" si="7890"/>
        <v>1374.6</v>
      </c>
      <c r="P7291" s="143">
        <f t="shared" si="7891"/>
        <v>27396.880000000001</v>
      </c>
      <c r="Q7291" s="143">
        <f t="shared" si="7892"/>
        <v>6651.6</v>
      </c>
      <c r="R7291" s="188">
        <f t="shared" si="7895"/>
        <v>35921.590000000004</v>
      </c>
      <c r="T7291">
        <v>37847.81</v>
      </c>
      <c r="U7291" s="190">
        <f t="shared" si="7896"/>
        <v>0.94910617021169796</v>
      </c>
    </row>
    <row r="7292" spans="1:21" x14ac:dyDescent="0.2">
      <c r="A7292" s="178">
        <v>43039</v>
      </c>
      <c r="B7292" s="179">
        <v>0.75</v>
      </c>
      <c r="C7292" t="s">
        <v>349</v>
      </c>
      <c r="D7292">
        <v>3.5</v>
      </c>
      <c r="E7292">
        <v>9.77</v>
      </c>
      <c r="F7292">
        <v>14</v>
      </c>
      <c r="G7292">
        <v>4.82</v>
      </c>
      <c r="H7292" s="184">
        <f t="shared" ref="H7292:L7292" si="7951">H7268</f>
        <v>0.70833333333333337</v>
      </c>
      <c r="I7292" s="185">
        <f t="shared" si="7951"/>
        <v>218</v>
      </c>
      <c r="J7292" s="185">
        <f t="shared" si="7951"/>
        <v>258</v>
      </c>
      <c r="K7292" s="185">
        <f t="shared" si="7951"/>
        <v>2842</v>
      </c>
      <c r="L7292" s="185">
        <f t="shared" si="7951"/>
        <v>1380</v>
      </c>
      <c r="M7292" s="147"/>
      <c r="N7292" s="143">
        <f t="shared" si="7894"/>
        <v>763</v>
      </c>
      <c r="O7292" s="143">
        <f t="shared" si="7890"/>
        <v>2520.66</v>
      </c>
      <c r="P7292" s="143">
        <f t="shared" si="7891"/>
        <v>39788</v>
      </c>
      <c r="Q7292" s="143">
        <f t="shared" si="7892"/>
        <v>6651.6</v>
      </c>
      <c r="R7292" s="188">
        <f t="shared" si="7895"/>
        <v>49723.26</v>
      </c>
      <c r="T7292">
        <v>37968.300000000003</v>
      </c>
      <c r="U7292" s="190">
        <f t="shared" si="7896"/>
        <v>1.3095993236463048</v>
      </c>
    </row>
    <row r="7293" spans="1:21" x14ac:dyDescent="0.2">
      <c r="A7293" s="178">
        <v>43039</v>
      </c>
      <c r="B7293" s="179">
        <v>0.79166666666666663</v>
      </c>
      <c r="C7293" t="s">
        <v>349</v>
      </c>
      <c r="D7293">
        <v>15</v>
      </c>
      <c r="E7293">
        <v>17.350000000000001</v>
      </c>
      <c r="F7293">
        <v>22</v>
      </c>
      <c r="G7293">
        <v>2.99</v>
      </c>
      <c r="H7293" s="184">
        <f t="shared" ref="H7293:L7293" si="7952">H7269</f>
        <v>0.75</v>
      </c>
      <c r="I7293" s="185">
        <f t="shared" si="7952"/>
        <v>240</v>
      </c>
      <c r="J7293" s="185">
        <f t="shared" si="7952"/>
        <v>365</v>
      </c>
      <c r="K7293" s="185">
        <f t="shared" si="7952"/>
        <v>2842</v>
      </c>
      <c r="L7293" s="185">
        <f t="shared" si="7952"/>
        <v>1380</v>
      </c>
      <c r="M7293" s="147"/>
      <c r="N7293" s="143">
        <f t="shared" si="7894"/>
        <v>3600</v>
      </c>
      <c r="O7293" s="143">
        <f t="shared" si="7890"/>
        <v>6332.7500000000009</v>
      </c>
      <c r="P7293" s="143">
        <f t="shared" si="7891"/>
        <v>62524</v>
      </c>
      <c r="Q7293" s="143">
        <f t="shared" si="7892"/>
        <v>4126.2000000000007</v>
      </c>
      <c r="R7293" s="188">
        <f t="shared" si="7895"/>
        <v>76582.95</v>
      </c>
      <c r="T7293">
        <v>37865.769999999997</v>
      </c>
      <c r="U7293" s="190">
        <f t="shared" si="7896"/>
        <v>2.0224849514482344</v>
      </c>
    </row>
    <row r="7294" spans="1:21" x14ac:dyDescent="0.2">
      <c r="A7294" s="178">
        <v>43039</v>
      </c>
      <c r="B7294" s="179">
        <v>0.83333333333333337</v>
      </c>
      <c r="C7294" t="s">
        <v>349</v>
      </c>
      <c r="D7294">
        <v>8.61</v>
      </c>
      <c r="E7294">
        <v>10.85</v>
      </c>
      <c r="F7294">
        <v>15.85</v>
      </c>
      <c r="G7294">
        <v>2.99</v>
      </c>
      <c r="H7294" s="184">
        <f t="shared" ref="H7294:L7294" si="7953">H7270</f>
        <v>0.79166666666666663</v>
      </c>
      <c r="I7294" s="185">
        <f t="shared" si="7953"/>
        <v>320</v>
      </c>
      <c r="J7294" s="185">
        <f t="shared" si="7953"/>
        <v>214</v>
      </c>
      <c r="K7294" s="185">
        <f t="shared" si="7953"/>
        <v>2842</v>
      </c>
      <c r="L7294" s="185">
        <f t="shared" si="7953"/>
        <v>1426</v>
      </c>
      <c r="M7294" s="147"/>
      <c r="N7294" s="143">
        <f t="shared" si="7894"/>
        <v>2755.2</v>
      </c>
      <c r="O7294" s="143">
        <f t="shared" si="7890"/>
        <v>2321.9</v>
      </c>
      <c r="P7294" s="143">
        <f t="shared" si="7891"/>
        <v>45045.7</v>
      </c>
      <c r="Q7294" s="143">
        <f t="shared" si="7892"/>
        <v>4263.7400000000007</v>
      </c>
      <c r="R7294" s="188">
        <f t="shared" si="7895"/>
        <v>54386.539999999994</v>
      </c>
      <c r="T7294">
        <v>37804.870000000003</v>
      </c>
      <c r="U7294" s="190">
        <f t="shared" si="7896"/>
        <v>1.4386120095109436</v>
      </c>
    </row>
    <row r="7295" spans="1:21" x14ac:dyDescent="0.2">
      <c r="A7295" s="178">
        <v>43039</v>
      </c>
      <c r="B7295" s="179">
        <v>0.875</v>
      </c>
      <c r="C7295" t="s">
        <v>349</v>
      </c>
      <c r="D7295">
        <v>11.19</v>
      </c>
      <c r="E7295">
        <v>4.4800000000000004</v>
      </c>
      <c r="F7295">
        <v>9.48</v>
      </c>
      <c r="G7295">
        <v>1</v>
      </c>
      <c r="H7295" s="184">
        <f t="shared" ref="H7295:L7295" si="7954">H7271</f>
        <v>0.83333333333333337</v>
      </c>
      <c r="I7295" s="185">
        <f t="shared" si="7954"/>
        <v>322</v>
      </c>
      <c r="J7295" s="185">
        <f t="shared" si="7954"/>
        <v>178</v>
      </c>
      <c r="K7295" s="185">
        <f t="shared" si="7954"/>
        <v>2842</v>
      </c>
      <c r="L7295" s="185">
        <f t="shared" si="7954"/>
        <v>1426</v>
      </c>
      <c r="M7295" s="147"/>
      <c r="N7295" s="143">
        <f t="shared" si="7894"/>
        <v>3603.18</v>
      </c>
      <c r="O7295" s="143">
        <f t="shared" si="7890"/>
        <v>797.44</v>
      </c>
      <c r="P7295" s="143">
        <f t="shared" si="7891"/>
        <v>26942.16</v>
      </c>
      <c r="Q7295" s="143">
        <f t="shared" si="7892"/>
        <v>1426</v>
      </c>
      <c r="R7295" s="188">
        <f t="shared" si="7895"/>
        <v>32768.78</v>
      </c>
      <c r="T7295">
        <v>38085.589999999997</v>
      </c>
      <c r="U7295" s="190">
        <f t="shared" si="7896"/>
        <v>0.86039838164513149</v>
      </c>
    </row>
    <row r="7296" spans="1:21" x14ac:dyDescent="0.2">
      <c r="A7296" s="178">
        <v>43039</v>
      </c>
      <c r="B7296" s="179">
        <v>0.91666666666666663</v>
      </c>
      <c r="C7296" t="s">
        <v>349</v>
      </c>
      <c r="D7296">
        <v>11.03</v>
      </c>
      <c r="E7296">
        <v>9.6</v>
      </c>
      <c r="F7296">
        <v>9.8000000000000007</v>
      </c>
      <c r="G7296">
        <v>1</v>
      </c>
      <c r="H7296" s="184">
        <f t="shared" ref="H7296:L7296" si="7955">H7272</f>
        <v>0.875</v>
      </c>
      <c r="I7296" s="185">
        <f t="shared" si="7955"/>
        <v>337</v>
      </c>
      <c r="J7296" s="185">
        <f t="shared" si="7955"/>
        <v>173</v>
      </c>
      <c r="K7296" s="185">
        <f t="shared" si="7955"/>
        <v>2842</v>
      </c>
      <c r="L7296" s="185">
        <f t="shared" si="7955"/>
        <v>1426</v>
      </c>
      <c r="M7296" s="147"/>
      <c r="N7296" s="143">
        <f t="shared" si="7894"/>
        <v>3717.1099999999997</v>
      </c>
      <c r="O7296" s="143">
        <f t="shared" si="7890"/>
        <v>1660.8</v>
      </c>
      <c r="P7296" s="143">
        <f t="shared" si="7891"/>
        <v>27851.600000000002</v>
      </c>
      <c r="Q7296" s="143">
        <f t="shared" si="7892"/>
        <v>1426</v>
      </c>
      <c r="R7296" s="188">
        <f t="shared" si="7895"/>
        <v>34655.51</v>
      </c>
      <c r="T7296">
        <v>37897.79</v>
      </c>
      <c r="U7296" s="190">
        <f t="shared" si="7896"/>
        <v>0.91444672631306467</v>
      </c>
    </row>
    <row r="7297" spans="1:21" x14ac:dyDescent="0.2">
      <c r="A7297" s="178">
        <v>43039</v>
      </c>
      <c r="B7297" s="179">
        <v>0.95833333333333337</v>
      </c>
      <c r="C7297" t="s">
        <v>349</v>
      </c>
      <c r="D7297">
        <v>25</v>
      </c>
      <c r="E7297">
        <v>25</v>
      </c>
      <c r="F7297">
        <v>25.2</v>
      </c>
      <c r="G7297">
        <v>0.75</v>
      </c>
      <c r="H7297" s="184">
        <f t="shared" ref="H7297:L7297" si="7956">H7273</f>
        <v>0.91666666666666663</v>
      </c>
      <c r="I7297" s="185">
        <f t="shared" si="7956"/>
        <v>394</v>
      </c>
      <c r="J7297" s="185">
        <f t="shared" si="7956"/>
        <v>194</v>
      </c>
      <c r="K7297" s="185">
        <f t="shared" si="7956"/>
        <v>2842</v>
      </c>
      <c r="L7297" s="185">
        <f t="shared" si="7956"/>
        <v>1426</v>
      </c>
      <c r="M7297" s="147"/>
      <c r="N7297" s="143">
        <f t="shared" si="7894"/>
        <v>9850</v>
      </c>
      <c r="O7297" s="143">
        <f t="shared" si="7890"/>
        <v>4850</v>
      </c>
      <c r="P7297" s="143">
        <f t="shared" si="7891"/>
        <v>71618.399999999994</v>
      </c>
      <c r="Q7297" s="143">
        <f t="shared" si="7892"/>
        <v>1069.5</v>
      </c>
      <c r="R7297" s="188">
        <f t="shared" si="7895"/>
        <v>87387.9</v>
      </c>
      <c r="T7297">
        <v>37233.99</v>
      </c>
      <c r="U7297" s="190">
        <f t="shared" si="7896"/>
        <v>2.3469926268981647</v>
      </c>
    </row>
    <row r="7298" spans="1:21" x14ac:dyDescent="0.2">
      <c r="A7298" s="178">
        <v>43039</v>
      </c>
      <c r="B7298" s="180">
        <v>1</v>
      </c>
      <c r="C7298" t="s">
        <v>349</v>
      </c>
      <c r="D7298">
        <v>30</v>
      </c>
      <c r="E7298">
        <v>27.8</v>
      </c>
      <c r="F7298">
        <v>28</v>
      </c>
      <c r="G7298">
        <v>0.75</v>
      </c>
      <c r="H7298" s="184">
        <f t="shared" ref="H7298:L7298" si="7957">H7274</f>
        <v>0.95833333333333337</v>
      </c>
      <c r="I7298" s="185">
        <f t="shared" si="7957"/>
        <v>389</v>
      </c>
      <c r="J7298" s="185">
        <f t="shared" si="7957"/>
        <v>265</v>
      </c>
      <c r="K7298" s="185">
        <f t="shared" si="7957"/>
        <v>2985</v>
      </c>
      <c r="L7298" s="185">
        <f t="shared" si="7957"/>
        <v>1111</v>
      </c>
      <c r="M7298" s="147"/>
      <c r="N7298" s="143">
        <f t="shared" si="7894"/>
        <v>11670</v>
      </c>
      <c r="O7298" s="143">
        <f t="shared" si="7890"/>
        <v>7367</v>
      </c>
      <c r="P7298" s="143">
        <f t="shared" si="7891"/>
        <v>83580</v>
      </c>
      <c r="Q7298" s="143">
        <f t="shared" si="7892"/>
        <v>833.25</v>
      </c>
      <c r="R7298" s="188">
        <f t="shared" si="7895"/>
        <v>103450.25</v>
      </c>
      <c r="T7298">
        <v>35219.72</v>
      </c>
      <c r="U7298" s="190">
        <f t="shared" si="7896"/>
        <v>2.9372820113277447</v>
      </c>
    </row>
    <row r="7299" spans="1:21" x14ac:dyDescent="0.2">
      <c r="A7299" s="178">
        <v>43040</v>
      </c>
      <c r="B7299" s="179">
        <v>4.1666666666666664E-2</v>
      </c>
      <c r="C7299" t="s">
        <v>349</v>
      </c>
      <c r="D7299">
        <v>13.35</v>
      </c>
      <c r="E7299">
        <v>12</v>
      </c>
      <c r="F7299">
        <v>29.71</v>
      </c>
      <c r="G7299">
        <v>0.97</v>
      </c>
      <c r="H7299" s="184">
        <f t="shared" ref="H7299:L7299" si="7958">H7275</f>
        <v>1</v>
      </c>
      <c r="I7299" s="185">
        <f t="shared" si="7958"/>
        <v>362</v>
      </c>
      <c r="J7299" s="185">
        <f t="shared" si="7958"/>
        <v>243</v>
      </c>
      <c r="K7299" s="185">
        <f t="shared" si="7958"/>
        <v>2985</v>
      </c>
      <c r="L7299" s="185">
        <f t="shared" si="7958"/>
        <v>1111</v>
      </c>
      <c r="M7299" s="147"/>
      <c r="N7299" s="143">
        <f t="shared" si="7894"/>
        <v>4832.7</v>
      </c>
      <c r="O7299" s="143">
        <f t="shared" si="7890"/>
        <v>2916</v>
      </c>
      <c r="P7299" s="143">
        <f t="shared" si="7891"/>
        <v>88684.35</v>
      </c>
      <c r="Q7299" s="143">
        <f t="shared" si="7892"/>
        <v>1077.67</v>
      </c>
      <c r="R7299" s="188">
        <f t="shared" si="7895"/>
        <v>97510.720000000001</v>
      </c>
      <c r="T7299">
        <v>32833.910000000003</v>
      </c>
      <c r="U7299" s="190">
        <f t="shared" si="7896"/>
        <v>2.9698174844238774</v>
      </c>
    </row>
    <row r="7300" spans="1:21" x14ac:dyDescent="0.2">
      <c r="A7300" s="178">
        <v>43040</v>
      </c>
      <c r="B7300" s="179">
        <v>8.3333333333333329E-2</v>
      </c>
      <c r="C7300" t="s">
        <v>349</v>
      </c>
      <c r="D7300">
        <v>8.74</v>
      </c>
      <c r="E7300">
        <v>3.11</v>
      </c>
      <c r="F7300">
        <v>29.71</v>
      </c>
      <c r="G7300">
        <v>0.97</v>
      </c>
      <c r="H7300" s="184">
        <f t="shared" ref="H7300:L7300" si="7959">H7276</f>
        <v>4.1666666666666664E-2</v>
      </c>
      <c r="I7300" s="185">
        <f t="shared" si="7959"/>
        <v>294</v>
      </c>
      <c r="J7300" s="185">
        <f t="shared" si="7959"/>
        <v>212</v>
      </c>
      <c r="K7300" s="185">
        <f t="shared" si="7959"/>
        <v>2985</v>
      </c>
      <c r="L7300" s="185">
        <f t="shared" si="7959"/>
        <v>1111</v>
      </c>
      <c r="M7300" s="147"/>
      <c r="N7300" s="143">
        <f t="shared" si="7894"/>
        <v>2569.56</v>
      </c>
      <c r="O7300" s="143">
        <f t="shared" ref="O7300:O7363" si="7960">E7300*J7300</f>
        <v>659.31999999999994</v>
      </c>
      <c r="P7300" s="143">
        <f t="shared" ref="P7300:P7363" si="7961">F7300*K7300</f>
        <v>88684.35</v>
      </c>
      <c r="Q7300" s="143">
        <f t="shared" ref="Q7300:Q7363" si="7962">G7300*L7300</f>
        <v>1077.67</v>
      </c>
      <c r="R7300" s="188">
        <f t="shared" si="7895"/>
        <v>92990.900000000009</v>
      </c>
      <c r="T7300">
        <v>30986.13</v>
      </c>
      <c r="U7300" s="190">
        <f t="shared" si="7896"/>
        <v>3.0010491791004559</v>
      </c>
    </row>
    <row r="7301" spans="1:21" x14ac:dyDescent="0.2">
      <c r="A7301" s="178">
        <v>43040</v>
      </c>
      <c r="B7301" s="179">
        <v>0.125</v>
      </c>
      <c r="C7301" t="s">
        <v>349</v>
      </c>
      <c r="D7301">
        <v>10</v>
      </c>
      <c r="E7301">
        <v>3.11</v>
      </c>
      <c r="F7301">
        <v>29.71</v>
      </c>
      <c r="G7301">
        <v>3</v>
      </c>
      <c r="H7301" s="184">
        <f t="shared" ref="H7301:L7301" si="7963">H7277</f>
        <v>8.3333333333333329E-2</v>
      </c>
      <c r="I7301" s="185">
        <f t="shared" si="7963"/>
        <v>236</v>
      </c>
      <c r="J7301" s="185">
        <f t="shared" si="7963"/>
        <v>179</v>
      </c>
      <c r="K7301" s="185">
        <f t="shared" si="7963"/>
        <v>2985</v>
      </c>
      <c r="L7301" s="185">
        <f t="shared" si="7963"/>
        <v>1111</v>
      </c>
      <c r="M7301" s="147"/>
      <c r="N7301" s="143">
        <f t="shared" ref="N7301:N7364" si="7964">D7301*I7301</f>
        <v>2360</v>
      </c>
      <c r="O7301" s="143">
        <f t="shared" si="7960"/>
        <v>556.68999999999994</v>
      </c>
      <c r="P7301" s="143">
        <f t="shared" si="7961"/>
        <v>88684.35</v>
      </c>
      <c r="Q7301" s="143">
        <f t="shared" si="7962"/>
        <v>3333</v>
      </c>
      <c r="R7301" s="188">
        <f t="shared" ref="R7301:R7364" si="7965">SUM(N7301:Q7301)</f>
        <v>94934.040000000008</v>
      </c>
      <c r="T7301">
        <v>29986.67</v>
      </c>
      <c r="U7301" s="190">
        <f t="shared" ref="U7301:U7364" si="7966">R7301/T7301</f>
        <v>3.1658747036599935</v>
      </c>
    </row>
    <row r="7302" spans="1:21" x14ac:dyDescent="0.2">
      <c r="A7302" s="178">
        <v>43040</v>
      </c>
      <c r="B7302" s="179">
        <v>0.16666666666666666</v>
      </c>
      <c r="C7302" t="s">
        <v>349</v>
      </c>
      <c r="D7302">
        <v>8.4499999999999993</v>
      </c>
      <c r="E7302">
        <v>3.11</v>
      </c>
      <c r="F7302">
        <v>29.71</v>
      </c>
      <c r="G7302">
        <v>3</v>
      </c>
      <c r="H7302" s="184">
        <f t="shared" ref="H7302:L7302" si="7967">H7278</f>
        <v>0.125</v>
      </c>
      <c r="I7302" s="185">
        <f t="shared" si="7967"/>
        <v>201</v>
      </c>
      <c r="J7302" s="185">
        <f t="shared" si="7967"/>
        <v>205</v>
      </c>
      <c r="K7302" s="185">
        <f t="shared" si="7967"/>
        <v>2985</v>
      </c>
      <c r="L7302" s="185">
        <f t="shared" si="7967"/>
        <v>1717</v>
      </c>
      <c r="M7302" s="147"/>
      <c r="N7302" s="143">
        <f t="shared" si="7964"/>
        <v>1698.4499999999998</v>
      </c>
      <c r="O7302" s="143">
        <f t="shared" si="7960"/>
        <v>637.54999999999995</v>
      </c>
      <c r="P7302" s="143">
        <f t="shared" si="7961"/>
        <v>88684.35</v>
      </c>
      <c r="Q7302" s="143">
        <f t="shared" si="7962"/>
        <v>5151</v>
      </c>
      <c r="R7302" s="188">
        <f t="shared" si="7965"/>
        <v>96171.35</v>
      </c>
      <c r="T7302">
        <v>29456.58</v>
      </c>
      <c r="U7302" s="190">
        <f t="shared" si="7966"/>
        <v>3.2648511809585496</v>
      </c>
    </row>
    <row r="7303" spans="1:21" x14ac:dyDescent="0.2">
      <c r="A7303" s="178">
        <v>43040</v>
      </c>
      <c r="B7303" s="179">
        <v>0.20833333333333334</v>
      </c>
      <c r="C7303" t="s">
        <v>349</v>
      </c>
      <c r="D7303">
        <v>11.6</v>
      </c>
      <c r="E7303">
        <v>11.3</v>
      </c>
      <c r="F7303">
        <v>28.83</v>
      </c>
      <c r="G7303">
        <v>3</v>
      </c>
      <c r="H7303" s="184">
        <f t="shared" ref="H7303:L7303" si="7968">H7279</f>
        <v>0.16666666666666666</v>
      </c>
      <c r="I7303" s="185">
        <f t="shared" si="7968"/>
        <v>185</v>
      </c>
      <c r="J7303" s="185">
        <f t="shared" si="7968"/>
        <v>205</v>
      </c>
      <c r="K7303" s="185">
        <f t="shared" si="7968"/>
        <v>2985</v>
      </c>
      <c r="L7303" s="185">
        <f t="shared" si="7968"/>
        <v>1717</v>
      </c>
      <c r="M7303" s="147"/>
      <c r="N7303" s="143">
        <f t="shared" si="7964"/>
        <v>2146</v>
      </c>
      <c r="O7303" s="143">
        <f t="shared" si="7960"/>
        <v>2316.5</v>
      </c>
      <c r="P7303" s="143">
        <f t="shared" si="7961"/>
        <v>86057.549999999988</v>
      </c>
      <c r="Q7303" s="143">
        <f t="shared" si="7962"/>
        <v>5151</v>
      </c>
      <c r="R7303" s="188">
        <f t="shared" si="7965"/>
        <v>95671.049999999988</v>
      </c>
      <c r="T7303">
        <v>29367.919999999998</v>
      </c>
      <c r="U7303" s="190">
        <f t="shared" si="7966"/>
        <v>3.2576719767692093</v>
      </c>
    </row>
    <row r="7304" spans="1:21" x14ac:dyDescent="0.2">
      <c r="A7304" s="178">
        <v>43040</v>
      </c>
      <c r="B7304" s="179">
        <v>0.25</v>
      </c>
      <c r="C7304" t="s">
        <v>349</v>
      </c>
      <c r="D7304">
        <v>26.18</v>
      </c>
      <c r="E7304">
        <v>24.12</v>
      </c>
      <c r="F7304">
        <v>28.13</v>
      </c>
      <c r="G7304">
        <v>3</v>
      </c>
      <c r="H7304" s="184">
        <f t="shared" ref="H7304:L7304" si="7969">H7280</f>
        <v>0.20833333333333334</v>
      </c>
      <c r="I7304" s="185">
        <f t="shared" si="7969"/>
        <v>207</v>
      </c>
      <c r="J7304" s="185">
        <f t="shared" si="7969"/>
        <v>283</v>
      </c>
      <c r="K7304" s="185">
        <f t="shared" si="7969"/>
        <v>2985</v>
      </c>
      <c r="L7304" s="185">
        <f t="shared" si="7969"/>
        <v>1717</v>
      </c>
      <c r="M7304" s="147"/>
      <c r="N7304" s="143">
        <f t="shared" si="7964"/>
        <v>5419.26</v>
      </c>
      <c r="O7304" s="143">
        <f t="shared" si="7960"/>
        <v>6825.96</v>
      </c>
      <c r="P7304" s="143">
        <f t="shared" si="7961"/>
        <v>83968.05</v>
      </c>
      <c r="Q7304" s="143">
        <f t="shared" si="7962"/>
        <v>5151</v>
      </c>
      <c r="R7304" s="188">
        <f t="shared" si="7965"/>
        <v>101364.27</v>
      </c>
      <c r="T7304">
        <v>29915.4</v>
      </c>
      <c r="U7304" s="190">
        <f t="shared" si="7966"/>
        <v>3.3883641870073609</v>
      </c>
    </row>
    <row r="7305" spans="1:21" x14ac:dyDescent="0.2">
      <c r="A7305" s="178">
        <v>43040</v>
      </c>
      <c r="B7305" s="179">
        <v>0.29166666666666669</v>
      </c>
      <c r="C7305" t="s">
        <v>349</v>
      </c>
      <c r="D7305">
        <v>7.25</v>
      </c>
      <c r="E7305">
        <v>23.01</v>
      </c>
      <c r="F7305">
        <v>23.21</v>
      </c>
      <c r="G7305">
        <v>18</v>
      </c>
      <c r="H7305" s="184">
        <f t="shared" ref="H7305:L7305" si="7970">H7281</f>
        <v>0.25</v>
      </c>
      <c r="I7305" s="185">
        <f t="shared" si="7970"/>
        <v>327</v>
      </c>
      <c r="J7305" s="185">
        <f t="shared" si="7970"/>
        <v>438</v>
      </c>
      <c r="K7305" s="185">
        <f t="shared" si="7970"/>
        <v>2985</v>
      </c>
      <c r="L7305" s="185">
        <f t="shared" si="7970"/>
        <v>1717</v>
      </c>
      <c r="M7305" s="147"/>
      <c r="N7305" s="143">
        <f t="shared" si="7964"/>
        <v>2370.75</v>
      </c>
      <c r="O7305" s="143">
        <f t="shared" si="7960"/>
        <v>10078.380000000001</v>
      </c>
      <c r="P7305" s="143">
        <f t="shared" si="7961"/>
        <v>69281.850000000006</v>
      </c>
      <c r="Q7305" s="143">
        <f t="shared" si="7962"/>
        <v>30906</v>
      </c>
      <c r="R7305" s="188">
        <f t="shared" si="7965"/>
        <v>112636.98000000001</v>
      </c>
      <c r="T7305">
        <v>31892.97</v>
      </c>
      <c r="U7305" s="190">
        <f t="shared" si="7966"/>
        <v>3.5317181184442843</v>
      </c>
    </row>
    <row r="7306" spans="1:21" x14ac:dyDescent="0.2">
      <c r="A7306" s="178">
        <v>43040</v>
      </c>
      <c r="B7306" s="179">
        <v>0.33333333333333331</v>
      </c>
      <c r="C7306" t="s">
        <v>349</v>
      </c>
      <c r="D7306">
        <v>5.77</v>
      </c>
      <c r="E7306">
        <v>10</v>
      </c>
      <c r="F7306">
        <v>11</v>
      </c>
      <c r="G7306">
        <v>10</v>
      </c>
      <c r="H7306" s="184">
        <f t="shared" ref="H7306:L7306" si="7971">H7282</f>
        <v>0.29166666666666669</v>
      </c>
      <c r="I7306" s="185">
        <f t="shared" si="7971"/>
        <v>249</v>
      </c>
      <c r="J7306" s="185">
        <f t="shared" si="7971"/>
        <v>556</v>
      </c>
      <c r="K7306" s="185">
        <f t="shared" si="7971"/>
        <v>2872</v>
      </c>
      <c r="L7306" s="185">
        <f t="shared" si="7971"/>
        <v>2219</v>
      </c>
      <c r="M7306" s="147"/>
      <c r="N7306" s="143">
        <f t="shared" si="7964"/>
        <v>1436.7299999999998</v>
      </c>
      <c r="O7306" s="143">
        <f t="shared" si="7960"/>
        <v>5560</v>
      </c>
      <c r="P7306" s="143">
        <f t="shared" si="7961"/>
        <v>31592</v>
      </c>
      <c r="Q7306" s="143">
        <f t="shared" si="7962"/>
        <v>22190</v>
      </c>
      <c r="R7306" s="188">
        <f t="shared" si="7965"/>
        <v>60778.729999999996</v>
      </c>
      <c r="T7306">
        <v>35271.29</v>
      </c>
      <c r="U7306" s="190">
        <f t="shared" si="7966"/>
        <v>1.723178539826584</v>
      </c>
    </row>
    <row r="7307" spans="1:21" x14ac:dyDescent="0.2">
      <c r="A7307" s="178">
        <v>43040</v>
      </c>
      <c r="B7307" s="179">
        <v>0.375</v>
      </c>
      <c r="C7307" t="s">
        <v>349</v>
      </c>
      <c r="D7307">
        <v>4.01</v>
      </c>
      <c r="E7307">
        <v>10.07</v>
      </c>
      <c r="F7307">
        <v>20</v>
      </c>
      <c r="G7307">
        <v>10.07</v>
      </c>
      <c r="H7307" s="184">
        <f t="shared" ref="H7307:L7307" si="7972">H7283</f>
        <v>0.33333333333333331</v>
      </c>
      <c r="I7307" s="185">
        <f t="shared" si="7972"/>
        <v>256</v>
      </c>
      <c r="J7307" s="185">
        <f t="shared" si="7972"/>
        <v>306</v>
      </c>
      <c r="K7307" s="185">
        <f t="shared" si="7972"/>
        <v>2872</v>
      </c>
      <c r="L7307" s="185">
        <f t="shared" si="7972"/>
        <v>2219</v>
      </c>
      <c r="M7307" s="147"/>
      <c r="N7307" s="143">
        <f t="shared" si="7964"/>
        <v>1026.56</v>
      </c>
      <c r="O7307" s="143">
        <f t="shared" si="7960"/>
        <v>3081.42</v>
      </c>
      <c r="P7307" s="143">
        <f t="shared" si="7961"/>
        <v>57440</v>
      </c>
      <c r="Q7307" s="143">
        <f t="shared" si="7962"/>
        <v>22345.33</v>
      </c>
      <c r="R7307" s="188">
        <f t="shared" si="7965"/>
        <v>83893.31</v>
      </c>
      <c r="T7307">
        <v>36936.089999999997</v>
      </c>
      <c r="U7307" s="190">
        <f t="shared" si="7966"/>
        <v>2.2713099843540561</v>
      </c>
    </row>
    <row r="7308" spans="1:21" x14ac:dyDescent="0.2">
      <c r="A7308" s="178">
        <v>43040</v>
      </c>
      <c r="B7308" s="179">
        <v>0.41666666666666669</v>
      </c>
      <c r="C7308" t="s">
        <v>349</v>
      </c>
      <c r="D7308">
        <v>4.01</v>
      </c>
      <c r="E7308">
        <v>4.05</v>
      </c>
      <c r="F7308">
        <v>20</v>
      </c>
      <c r="G7308">
        <v>10.08</v>
      </c>
      <c r="H7308" s="184">
        <f t="shared" ref="H7308:L7308" si="7973">H7284</f>
        <v>0.375</v>
      </c>
      <c r="I7308" s="185">
        <f t="shared" si="7973"/>
        <v>156</v>
      </c>
      <c r="J7308" s="185">
        <f t="shared" si="7973"/>
        <v>343</v>
      </c>
      <c r="K7308" s="185">
        <f t="shared" si="7973"/>
        <v>2872</v>
      </c>
      <c r="L7308" s="185">
        <f t="shared" si="7973"/>
        <v>2219</v>
      </c>
      <c r="M7308" s="147"/>
      <c r="N7308" s="143">
        <f t="shared" si="7964"/>
        <v>625.55999999999995</v>
      </c>
      <c r="O7308" s="143">
        <f t="shared" si="7960"/>
        <v>1389.1499999999999</v>
      </c>
      <c r="P7308" s="143">
        <f t="shared" si="7961"/>
        <v>57440</v>
      </c>
      <c r="Q7308" s="143">
        <f t="shared" si="7962"/>
        <v>22367.52</v>
      </c>
      <c r="R7308" s="188">
        <f t="shared" si="7965"/>
        <v>81822.23</v>
      </c>
      <c r="T7308">
        <v>36761.760000000002</v>
      </c>
      <c r="U7308" s="190">
        <f t="shared" si="7966"/>
        <v>2.2257430003351306</v>
      </c>
    </row>
    <row r="7309" spans="1:21" x14ac:dyDescent="0.2">
      <c r="A7309" s="178">
        <v>43040</v>
      </c>
      <c r="B7309" s="179">
        <v>0.45833333333333331</v>
      </c>
      <c r="C7309" t="s">
        <v>349</v>
      </c>
      <c r="D7309">
        <v>5.75</v>
      </c>
      <c r="E7309">
        <v>6</v>
      </c>
      <c r="F7309">
        <v>20</v>
      </c>
      <c r="G7309">
        <v>6</v>
      </c>
      <c r="H7309" s="184">
        <f t="shared" ref="H7309:L7309" si="7974">H7285</f>
        <v>0.41666666666666669</v>
      </c>
      <c r="I7309" s="185">
        <f t="shared" si="7974"/>
        <v>196</v>
      </c>
      <c r="J7309" s="185">
        <f t="shared" si="7974"/>
        <v>315</v>
      </c>
      <c r="K7309" s="185">
        <f t="shared" si="7974"/>
        <v>2872</v>
      </c>
      <c r="L7309" s="185">
        <f t="shared" si="7974"/>
        <v>2219</v>
      </c>
      <c r="M7309" s="147"/>
      <c r="N7309" s="143">
        <f t="shared" si="7964"/>
        <v>1127</v>
      </c>
      <c r="O7309" s="143">
        <f t="shared" si="7960"/>
        <v>1890</v>
      </c>
      <c r="P7309" s="143">
        <f t="shared" si="7961"/>
        <v>57440</v>
      </c>
      <c r="Q7309" s="143">
        <f t="shared" si="7962"/>
        <v>13314</v>
      </c>
      <c r="R7309" s="188">
        <f t="shared" si="7965"/>
        <v>73771</v>
      </c>
      <c r="T7309">
        <v>37038.870000000003</v>
      </c>
      <c r="U7309" s="190">
        <f t="shared" si="7966"/>
        <v>1.9917184298549064</v>
      </c>
    </row>
    <row r="7310" spans="1:21" x14ac:dyDescent="0.2">
      <c r="A7310" s="178">
        <v>43040</v>
      </c>
      <c r="B7310" s="179">
        <v>0.5</v>
      </c>
      <c r="C7310" t="s">
        <v>349</v>
      </c>
      <c r="D7310">
        <v>6.18</v>
      </c>
      <c r="E7310">
        <v>8</v>
      </c>
      <c r="F7310">
        <v>22</v>
      </c>
      <c r="G7310">
        <v>8</v>
      </c>
      <c r="H7310" s="184">
        <f t="shared" ref="H7310:L7310" si="7975">H7286</f>
        <v>0.45833333333333331</v>
      </c>
      <c r="I7310" s="185">
        <f t="shared" si="7975"/>
        <v>226</v>
      </c>
      <c r="J7310" s="185">
        <f t="shared" si="7975"/>
        <v>326</v>
      </c>
      <c r="K7310" s="185">
        <f t="shared" si="7975"/>
        <v>2842</v>
      </c>
      <c r="L7310" s="185">
        <f t="shared" si="7975"/>
        <v>1635</v>
      </c>
      <c r="M7310" s="147"/>
      <c r="N7310" s="143">
        <f t="shared" si="7964"/>
        <v>1396.6799999999998</v>
      </c>
      <c r="O7310" s="143">
        <f t="shared" si="7960"/>
        <v>2608</v>
      </c>
      <c r="P7310" s="143">
        <f t="shared" si="7961"/>
        <v>62524</v>
      </c>
      <c r="Q7310" s="143">
        <f t="shared" si="7962"/>
        <v>13080</v>
      </c>
      <c r="R7310" s="188">
        <f t="shared" si="7965"/>
        <v>79608.679999999993</v>
      </c>
      <c r="T7310">
        <v>37486.21</v>
      </c>
      <c r="U7310" s="190">
        <f t="shared" si="7966"/>
        <v>2.1236790809206902</v>
      </c>
    </row>
    <row r="7311" spans="1:21" x14ac:dyDescent="0.2">
      <c r="A7311" s="178">
        <v>43040</v>
      </c>
      <c r="B7311" s="179">
        <v>0.54166666666666663</v>
      </c>
      <c r="C7311" t="s">
        <v>349</v>
      </c>
      <c r="D7311">
        <v>5.24</v>
      </c>
      <c r="E7311">
        <v>8.11</v>
      </c>
      <c r="F7311">
        <v>22</v>
      </c>
      <c r="G7311">
        <v>8.11</v>
      </c>
      <c r="H7311" s="184">
        <f t="shared" ref="H7311:L7311" si="7976">H7287</f>
        <v>0.5</v>
      </c>
      <c r="I7311" s="185">
        <f t="shared" si="7976"/>
        <v>222</v>
      </c>
      <c r="J7311" s="185">
        <f t="shared" si="7976"/>
        <v>319</v>
      </c>
      <c r="K7311" s="185">
        <f t="shared" si="7976"/>
        <v>2842</v>
      </c>
      <c r="L7311" s="185">
        <f t="shared" si="7976"/>
        <v>1635</v>
      </c>
      <c r="M7311" s="147"/>
      <c r="N7311" s="143">
        <f t="shared" si="7964"/>
        <v>1163.28</v>
      </c>
      <c r="O7311" s="143">
        <f t="shared" si="7960"/>
        <v>2587.0899999999997</v>
      </c>
      <c r="P7311" s="143">
        <f t="shared" si="7961"/>
        <v>62524</v>
      </c>
      <c r="Q7311" s="143">
        <f t="shared" si="7962"/>
        <v>13259.849999999999</v>
      </c>
      <c r="R7311" s="188">
        <f t="shared" si="7965"/>
        <v>79534.22</v>
      </c>
      <c r="T7311">
        <v>37791.9</v>
      </c>
      <c r="U7311" s="190">
        <f t="shared" si="7966"/>
        <v>2.1045308650795542</v>
      </c>
    </row>
    <row r="7312" spans="1:21" x14ac:dyDescent="0.2">
      <c r="A7312" s="178">
        <v>43040</v>
      </c>
      <c r="B7312" s="179">
        <v>0.58333333333333337</v>
      </c>
      <c r="C7312" t="s">
        <v>349</v>
      </c>
      <c r="D7312">
        <v>5.51</v>
      </c>
      <c r="E7312">
        <v>8.4499999999999993</v>
      </c>
      <c r="F7312">
        <v>22.79</v>
      </c>
      <c r="G7312">
        <v>8.4499999999999993</v>
      </c>
      <c r="H7312" s="184">
        <f t="shared" ref="H7312:L7312" si="7977">H7288</f>
        <v>0.54166666666666663</v>
      </c>
      <c r="I7312" s="185">
        <f t="shared" si="7977"/>
        <v>195</v>
      </c>
      <c r="J7312" s="185">
        <f t="shared" si="7977"/>
        <v>299</v>
      </c>
      <c r="K7312" s="185">
        <f t="shared" si="7977"/>
        <v>2842</v>
      </c>
      <c r="L7312" s="185">
        <f t="shared" si="7977"/>
        <v>1635</v>
      </c>
      <c r="M7312" s="147"/>
      <c r="N7312" s="143">
        <f t="shared" si="7964"/>
        <v>1074.45</v>
      </c>
      <c r="O7312" s="143">
        <f t="shared" si="7960"/>
        <v>2526.5499999999997</v>
      </c>
      <c r="P7312" s="143">
        <f t="shared" si="7961"/>
        <v>64769.18</v>
      </c>
      <c r="Q7312" s="143">
        <f t="shared" si="7962"/>
        <v>13815.749999999998</v>
      </c>
      <c r="R7312" s="188">
        <f t="shared" si="7965"/>
        <v>82185.929999999993</v>
      </c>
      <c r="T7312">
        <v>38288.75</v>
      </c>
      <c r="U7312" s="190">
        <f t="shared" si="7966"/>
        <v>2.1464772289510625</v>
      </c>
    </row>
    <row r="7313" spans="1:21" x14ac:dyDescent="0.2">
      <c r="A7313" s="178">
        <v>43040</v>
      </c>
      <c r="B7313" s="179">
        <v>0.625</v>
      </c>
      <c r="C7313" t="s">
        <v>349</v>
      </c>
      <c r="D7313">
        <v>4.07</v>
      </c>
      <c r="E7313">
        <v>4.82</v>
      </c>
      <c r="F7313">
        <v>20.260000000000002</v>
      </c>
      <c r="G7313">
        <v>4.82</v>
      </c>
      <c r="H7313" s="184">
        <f t="shared" ref="H7313:L7313" si="7978">H7289</f>
        <v>0.58333333333333337</v>
      </c>
      <c r="I7313" s="185">
        <f t="shared" si="7978"/>
        <v>205</v>
      </c>
      <c r="J7313" s="185">
        <f t="shared" si="7978"/>
        <v>237</v>
      </c>
      <c r="K7313" s="185">
        <f t="shared" si="7978"/>
        <v>2842</v>
      </c>
      <c r="L7313" s="185">
        <f t="shared" si="7978"/>
        <v>1635</v>
      </c>
      <c r="M7313" s="147"/>
      <c r="N7313" s="143">
        <f t="shared" si="7964"/>
        <v>834.35</v>
      </c>
      <c r="O7313" s="143">
        <f t="shared" si="7960"/>
        <v>1142.3400000000001</v>
      </c>
      <c r="P7313" s="143">
        <f t="shared" si="7961"/>
        <v>57578.920000000006</v>
      </c>
      <c r="Q7313" s="143">
        <f t="shared" si="7962"/>
        <v>7880.7000000000007</v>
      </c>
      <c r="R7313" s="188">
        <f t="shared" si="7965"/>
        <v>67436.310000000012</v>
      </c>
      <c r="T7313">
        <v>39018.54</v>
      </c>
      <c r="U7313" s="190">
        <f t="shared" si="7966"/>
        <v>1.7283145397034336</v>
      </c>
    </row>
    <row r="7314" spans="1:21" x14ac:dyDescent="0.2">
      <c r="A7314" s="178">
        <v>43040</v>
      </c>
      <c r="B7314" s="179">
        <v>0.66666666666666663</v>
      </c>
      <c r="C7314" t="s">
        <v>349</v>
      </c>
      <c r="D7314">
        <v>3.5</v>
      </c>
      <c r="E7314">
        <v>5.05</v>
      </c>
      <c r="F7314">
        <v>20.5</v>
      </c>
      <c r="G7314">
        <v>4.82</v>
      </c>
      <c r="H7314" s="184">
        <f t="shared" ref="H7314:L7314" si="7979">H7290</f>
        <v>0.625</v>
      </c>
      <c r="I7314" s="185">
        <f t="shared" si="7979"/>
        <v>212</v>
      </c>
      <c r="J7314" s="185">
        <f t="shared" si="7979"/>
        <v>213</v>
      </c>
      <c r="K7314" s="185">
        <f t="shared" si="7979"/>
        <v>2842</v>
      </c>
      <c r="L7314" s="185">
        <f t="shared" si="7979"/>
        <v>1380</v>
      </c>
      <c r="M7314" s="147"/>
      <c r="N7314" s="143">
        <f t="shared" si="7964"/>
        <v>742</v>
      </c>
      <c r="O7314" s="143">
        <f t="shared" si="7960"/>
        <v>1075.6499999999999</v>
      </c>
      <c r="P7314" s="143">
        <f t="shared" si="7961"/>
        <v>58261</v>
      </c>
      <c r="Q7314" s="143">
        <f t="shared" si="7962"/>
        <v>6651.6</v>
      </c>
      <c r="R7314" s="188">
        <f t="shared" si="7965"/>
        <v>66730.25</v>
      </c>
      <c r="T7314">
        <v>39743.46</v>
      </c>
      <c r="U7314" s="190">
        <f t="shared" si="7966"/>
        <v>1.679024674751519</v>
      </c>
    </row>
    <row r="7315" spans="1:21" x14ac:dyDescent="0.2">
      <c r="A7315" s="178">
        <v>43040</v>
      </c>
      <c r="B7315" s="179">
        <v>0.70833333333333337</v>
      </c>
      <c r="C7315" t="s">
        <v>349</v>
      </c>
      <c r="D7315">
        <v>3.5</v>
      </c>
      <c r="E7315">
        <v>6.78</v>
      </c>
      <c r="F7315">
        <v>15.03</v>
      </c>
      <c r="G7315">
        <v>6.24</v>
      </c>
      <c r="H7315" s="184">
        <f t="shared" ref="H7315:L7315" si="7980">H7291</f>
        <v>0.66666666666666663</v>
      </c>
      <c r="I7315" s="185">
        <f t="shared" si="7980"/>
        <v>191</v>
      </c>
      <c r="J7315" s="185">
        <f t="shared" si="7980"/>
        <v>237</v>
      </c>
      <c r="K7315" s="185">
        <f t="shared" si="7980"/>
        <v>2842</v>
      </c>
      <c r="L7315" s="185">
        <f t="shared" si="7980"/>
        <v>1380</v>
      </c>
      <c r="M7315" s="147"/>
      <c r="N7315" s="143">
        <f t="shared" si="7964"/>
        <v>668.5</v>
      </c>
      <c r="O7315" s="143">
        <f t="shared" si="7960"/>
        <v>1606.8600000000001</v>
      </c>
      <c r="P7315" s="143">
        <f t="shared" si="7961"/>
        <v>42715.259999999995</v>
      </c>
      <c r="Q7315" s="143">
        <f t="shared" si="7962"/>
        <v>8611.2000000000007</v>
      </c>
      <c r="R7315" s="188">
        <f t="shared" si="7965"/>
        <v>53601.819999999992</v>
      </c>
      <c r="T7315">
        <v>40481.339999999997</v>
      </c>
      <c r="U7315" s="190">
        <f t="shared" si="7966"/>
        <v>1.3241118006469152</v>
      </c>
    </row>
    <row r="7316" spans="1:21" x14ac:dyDescent="0.2">
      <c r="A7316" s="178">
        <v>43040</v>
      </c>
      <c r="B7316" s="179">
        <v>0.75</v>
      </c>
      <c r="C7316" t="s">
        <v>349</v>
      </c>
      <c r="D7316">
        <v>4.01</v>
      </c>
      <c r="E7316">
        <v>20.51</v>
      </c>
      <c r="F7316">
        <v>22</v>
      </c>
      <c r="G7316">
        <v>6.09</v>
      </c>
      <c r="H7316" s="184">
        <f t="shared" ref="H7316:L7316" si="7981">H7292</f>
        <v>0.70833333333333337</v>
      </c>
      <c r="I7316" s="185">
        <f t="shared" si="7981"/>
        <v>218</v>
      </c>
      <c r="J7316" s="185">
        <f t="shared" si="7981"/>
        <v>258</v>
      </c>
      <c r="K7316" s="185">
        <f t="shared" si="7981"/>
        <v>2842</v>
      </c>
      <c r="L7316" s="185">
        <f t="shared" si="7981"/>
        <v>1380</v>
      </c>
      <c r="M7316" s="147"/>
      <c r="N7316" s="143">
        <f t="shared" si="7964"/>
        <v>874.18</v>
      </c>
      <c r="O7316" s="143">
        <f t="shared" si="7960"/>
        <v>5291.5800000000008</v>
      </c>
      <c r="P7316" s="143">
        <f t="shared" si="7961"/>
        <v>62524</v>
      </c>
      <c r="Q7316" s="143">
        <f t="shared" si="7962"/>
        <v>8404.1999999999989</v>
      </c>
      <c r="R7316" s="188">
        <f t="shared" si="7965"/>
        <v>77093.959999999992</v>
      </c>
      <c r="T7316">
        <v>41348.949999999997</v>
      </c>
      <c r="U7316" s="190">
        <f t="shared" si="7966"/>
        <v>1.864472011985794</v>
      </c>
    </row>
    <row r="7317" spans="1:21" x14ac:dyDescent="0.2">
      <c r="A7317" s="178">
        <v>43040</v>
      </c>
      <c r="B7317" s="179">
        <v>0.79166666666666663</v>
      </c>
      <c r="C7317" t="s">
        <v>349</v>
      </c>
      <c r="D7317">
        <v>3.5</v>
      </c>
      <c r="E7317">
        <v>7.12</v>
      </c>
      <c r="F7317">
        <v>22</v>
      </c>
      <c r="G7317">
        <v>8</v>
      </c>
      <c r="H7317" s="184">
        <f t="shared" ref="H7317:L7317" si="7982">H7293</f>
        <v>0.75</v>
      </c>
      <c r="I7317" s="185">
        <f t="shared" si="7982"/>
        <v>240</v>
      </c>
      <c r="J7317" s="185">
        <f t="shared" si="7982"/>
        <v>365</v>
      </c>
      <c r="K7317" s="185">
        <f t="shared" si="7982"/>
        <v>2842</v>
      </c>
      <c r="L7317" s="185">
        <f t="shared" si="7982"/>
        <v>1380</v>
      </c>
      <c r="M7317" s="147"/>
      <c r="N7317" s="143">
        <f t="shared" si="7964"/>
        <v>840</v>
      </c>
      <c r="O7317" s="143">
        <f t="shared" si="7960"/>
        <v>2598.8000000000002</v>
      </c>
      <c r="P7317" s="143">
        <f t="shared" si="7961"/>
        <v>62524</v>
      </c>
      <c r="Q7317" s="143">
        <f t="shared" si="7962"/>
        <v>11040</v>
      </c>
      <c r="R7317" s="188">
        <f t="shared" si="7965"/>
        <v>77002.8</v>
      </c>
      <c r="T7317">
        <v>41447.870000000003</v>
      </c>
      <c r="U7317" s="190">
        <f t="shared" si="7966"/>
        <v>1.8578228507279144</v>
      </c>
    </row>
    <row r="7318" spans="1:21" x14ac:dyDescent="0.2">
      <c r="A7318" s="178">
        <v>43040</v>
      </c>
      <c r="B7318" s="179">
        <v>0.83333333333333337</v>
      </c>
      <c r="C7318" t="s">
        <v>349</v>
      </c>
      <c r="D7318">
        <v>3.5</v>
      </c>
      <c r="E7318">
        <v>2.11</v>
      </c>
      <c r="F7318">
        <v>15.7</v>
      </c>
      <c r="G7318">
        <v>6.82</v>
      </c>
      <c r="H7318" s="184">
        <f t="shared" ref="H7318:L7318" si="7983">H7294</f>
        <v>0.79166666666666663</v>
      </c>
      <c r="I7318" s="185">
        <f t="shared" si="7983"/>
        <v>320</v>
      </c>
      <c r="J7318" s="185">
        <f t="shared" si="7983"/>
        <v>214</v>
      </c>
      <c r="K7318" s="185">
        <f t="shared" si="7983"/>
        <v>2842</v>
      </c>
      <c r="L7318" s="185">
        <f t="shared" si="7983"/>
        <v>1426</v>
      </c>
      <c r="M7318" s="147"/>
      <c r="N7318" s="143">
        <f t="shared" si="7964"/>
        <v>1120</v>
      </c>
      <c r="O7318" s="143">
        <f t="shared" si="7960"/>
        <v>451.53999999999996</v>
      </c>
      <c r="P7318" s="143">
        <f t="shared" si="7961"/>
        <v>44619.4</v>
      </c>
      <c r="Q7318" s="143">
        <f t="shared" si="7962"/>
        <v>9725.32</v>
      </c>
      <c r="R7318" s="188">
        <f t="shared" si="7965"/>
        <v>55916.26</v>
      </c>
      <c r="T7318">
        <v>41285.54</v>
      </c>
      <c r="U7318" s="190">
        <f t="shared" si="7966"/>
        <v>1.3543787970315999</v>
      </c>
    </row>
    <row r="7319" spans="1:21" x14ac:dyDescent="0.2">
      <c r="A7319" s="178">
        <v>43040</v>
      </c>
      <c r="B7319" s="179">
        <v>0.875</v>
      </c>
      <c r="C7319" t="s">
        <v>349</v>
      </c>
      <c r="D7319">
        <v>5.43</v>
      </c>
      <c r="E7319">
        <v>2.11</v>
      </c>
      <c r="F7319">
        <v>14</v>
      </c>
      <c r="G7319">
        <v>6</v>
      </c>
      <c r="H7319" s="184">
        <f t="shared" ref="H7319:L7319" si="7984">H7295</f>
        <v>0.83333333333333337</v>
      </c>
      <c r="I7319" s="185">
        <f t="shared" si="7984"/>
        <v>322</v>
      </c>
      <c r="J7319" s="185">
        <f t="shared" si="7984"/>
        <v>178</v>
      </c>
      <c r="K7319" s="185">
        <f t="shared" si="7984"/>
        <v>2842</v>
      </c>
      <c r="L7319" s="185">
        <f t="shared" si="7984"/>
        <v>1426</v>
      </c>
      <c r="M7319" s="147"/>
      <c r="N7319" s="143">
        <f t="shared" si="7964"/>
        <v>1748.4599999999998</v>
      </c>
      <c r="O7319" s="143">
        <f t="shared" si="7960"/>
        <v>375.58</v>
      </c>
      <c r="P7319" s="143">
        <f t="shared" si="7961"/>
        <v>39788</v>
      </c>
      <c r="Q7319" s="143">
        <f t="shared" si="7962"/>
        <v>8556</v>
      </c>
      <c r="R7319" s="188">
        <f t="shared" si="7965"/>
        <v>50468.04</v>
      </c>
      <c r="T7319">
        <v>42083.18</v>
      </c>
      <c r="U7319" s="190">
        <f t="shared" si="7966"/>
        <v>1.1992449239815053</v>
      </c>
    </row>
    <row r="7320" spans="1:21" x14ac:dyDescent="0.2">
      <c r="A7320" s="178">
        <v>43040</v>
      </c>
      <c r="B7320" s="179">
        <v>0.91666666666666663</v>
      </c>
      <c r="C7320" t="s">
        <v>349</v>
      </c>
      <c r="D7320">
        <v>8.33</v>
      </c>
      <c r="E7320">
        <v>5</v>
      </c>
      <c r="F7320">
        <v>20</v>
      </c>
      <c r="G7320">
        <v>5</v>
      </c>
      <c r="H7320" s="184">
        <f t="shared" ref="H7320:L7320" si="7985">H7296</f>
        <v>0.875</v>
      </c>
      <c r="I7320" s="185">
        <f t="shared" si="7985"/>
        <v>337</v>
      </c>
      <c r="J7320" s="185">
        <f t="shared" si="7985"/>
        <v>173</v>
      </c>
      <c r="K7320" s="185">
        <f t="shared" si="7985"/>
        <v>2842</v>
      </c>
      <c r="L7320" s="185">
        <f t="shared" si="7985"/>
        <v>1426</v>
      </c>
      <c r="M7320" s="147"/>
      <c r="N7320" s="143">
        <f t="shared" si="7964"/>
        <v>2807.21</v>
      </c>
      <c r="O7320" s="143">
        <f t="shared" si="7960"/>
        <v>865</v>
      </c>
      <c r="P7320" s="143">
        <f t="shared" si="7961"/>
        <v>56840</v>
      </c>
      <c r="Q7320" s="143">
        <f t="shared" si="7962"/>
        <v>7130</v>
      </c>
      <c r="R7320" s="188">
        <f t="shared" si="7965"/>
        <v>67642.209999999992</v>
      </c>
      <c r="T7320">
        <v>41317.800000000003</v>
      </c>
      <c r="U7320" s="190">
        <f t="shared" si="7966"/>
        <v>1.6371203210238683</v>
      </c>
    </row>
    <row r="7321" spans="1:21" x14ac:dyDescent="0.2">
      <c r="A7321" s="178">
        <v>43040</v>
      </c>
      <c r="B7321" s="179">
        <v>0.95833333333333337</v>
      </c>
      <c r="C7321" t="s">
        <v>349</v>
      </c>
      <c r="D7321">
        <v>35</v>
      </c>
      <c r="E7321">
        <v>22</v>
      </c>
      <c r="F7321">
        <v>40</v>
      </c>
      <c r="G7321">
        <v>1</v>
      </c>
      <c r="H7321" s="184">
        <f t="shared" ref="H7321:L7321" si="7986">H7297</f>
        <v>0.91666666666666663</v>
      </c>
      <c r="I7321" s="185">
        <f t="shared" si="7986"/>
        <v>394</v>
      </c>
      <c r="J7321" s="185">
        <f t="shared" si="7986"/>
        <v>194</v>
      </c>
      <c r="K7321" s="185">
        <f t="shared" si="7986"/>
        <v>2842</v>
      </c>
      <c r="L7321" s="185">
        <f t="shared" si="7986"/>
        <v>1426</v>
      </c>
      <c r="M7321" s="147"/>
      <c r="N7321" s="143">
        <f t="shared" si="7964"/>
        <v>13790</v>
      </c>
      <c r="O7321" s="143">
        <f t="shared" si="7960"/>
        <v>4268</v>
      </c>
      <c r="P7321" s="143">
        <f t="shared" si="7961"/>
        <v>113680</v>
      </c>
      <c r="Q7321" s="143">
        <f t="shared" si="7962"/>
        <v>1426</v>
      </c>
      <c r="R7321" s="188">
        <f t="shared" si="7965"/>
        <v>133164</v>
      </c>
      <c r="T7321">
        <v>39648.720000000001</v>
      </c>
      <c r="U7321" s="190">
        <f t="shared" si="7966"/>
        <v>3.3585951828961944</v>
      </c>
    </row>
    <row r="7322" spans="1:21" x14ac:dyDescent="0.2">
      <c r="A7322" s="178">
        <v>43040</v>
      </c>
      <c r="B7322" s="180">
        <v>1</v>
      </c>
      <c r="C7322" t="s">
        <v>349</v>
      </c>
      <c r="D7322">
        <v>26.37</v>
      </c>
      <c r="E7322">
        <v>13.59</v>
      </c>
      <c r="F7322">
        <v>37.630000000000003</v>
      </c>
      <c r="G7322">
        <v>0.97</v>
      </c>
      <c r="H7322" s="184">
        <f t="shared" ref="H7322:L7322" si="7987">H7298</f>
        <v>0.95833333333333337</v>
      </c>
      <c r="I7322" s="185">
        <f t="shared" si="7987"/>
        <v>389</v>
      </c>
      <c r="J7322" s="185">
        <f t="shared" si="7987"/>
        <v>265</v>
      </c>
      <c r="K7322" s="185">
        <f t="shared" si="7987"/>
        <v>2985</v>
      </c>
      <c r="L7322" s="185">
        <f t="shared" si="7987"/>
        <v>1111</v>
      </c>
      <c r="M7322" s="147"/>
      <c r="N7322" s="143">
        <f t="shared" si="7964"/>
        <v>10257.93</v>
      </c>
      <c r="O7322" s="143">
        <f t="shared" si="7960"/>
        <v>3601.35</v>
      </c>
      <c r="P7322" s="143">
        <f t="shared" si="7961"/>
        <v>112325.55</v>
      </c>
      <c r="Q7322" s="143">
        <f t="shared" si="7962"/>
        <v>1077.67</v>
      </c>
      <c r="R7322" s="188">
        <f t="shared" si="7965"/>
        <v>127262.5</v>
      </c>
      <c r="T7322">
        <v>37131.160000000003</v>
      </c>
      <c r="U7322" s="190">
        <f t="shared" si="7966"/>
        <v>3.4273774371713674</v>
      </c>
    </row>
    <row r="7323" spans="1:21" x14ac:dyDescent="0.2">
      <c r="A7323" s="178">
        <v>43041</v>
      </c>
      <c r="B7323" s="179">
        <v>4.1666666666666664E-2</v>
      </c>
      <c r="C7323" t="s">
        <v>349</v>
      </c>
      <c r="D7323">
        <v>27.04</v>
      </c>
      <c r="E7323">
        <v>9.11</v>
      </c>
      <c r="F7323">
        <v>24.75</v>
      </c>
      <c r="G7323">
        <v>0.97</v>
      </c>
      <c r="H7323" s="184">
        <f t="shared" ref="H7323:L7323" si="7988">H7299</f>
        <v>1</v>
      </c>
      <c r="I7323" s="185">
        <f t="shared" si="7988"/>
        <v>362</v>
      </c>
      <c r="J7323" s="185">
        <f t="shared" si="7988"/>
        <v>243</v>
      </c>
      <c r="K7323" s="185">
        <f t="shared" si="7988"/>
        <v>2985</v>
      </c>
      <c r="L7323" s="185">
        <f t="shared" si="7988"/>
        <v>1111</v>
      </c>
      <c r="M7323" s="147"/>
      <c r="N7323" s="143">
        <f t="shared" si="7964"/>
        <v>9788.48</v>
      </c>
      <c r="O7323" s="143">
        <f t="shared" si="7960"/>
        <v>2213.73</v>
      </c>
      <c r="P7323" s="143">
        <f t="shared" si="7961"/>
        <v>73878.75</v>
      </c>
      <c r="Q7323" s="143">
        <f t="shared" si="7962"/>
        <v>1077.67</v>
      </c>
      <c r="R7323" s="188">
        <f t="shared" si="7965"/>
        <v>86958.62999999999</v>
      </c>
      <c r="T7323">
        <v>34648.559999999998</v>
      </c>
      <c r="U7323" s="190">
        <f t="shared" si="7966"/>
        <v>2.5097328720154604</v>
      </c>
    </row>
    <row r="7324" spans="1:21" x14ac:dyDescent="0.2">
      <c r="A7324" s="178">
        <v>43041</v>
      </c>
      <c r="B7324" s="179">
        <v>8.3333333333333329E-2</v>
      </c>
      <c r="C7324" t="s">
        <v>349</v>
      </c>
      <c r="D7324">
        <v>14.82</v>
      </c>
      <c r="E7324">
        <v>7</v>
      </c>
      <c r="F7324">
        <v>24.75</v>
      </c>
      <c r="G7324">
        <v>0.97</v>
      </c>
      <c r="H7324" s="184">
        <f t="shared" ref="H7324:L7324" si="7989">H7300</f>
        <v>4.1666666666666664E-2</v>
      </c>
      <c r="I7324" s="185">
        <f t="shared" si="7989"/>
        <v>294</v>
      </c>
      <c r="J7324" s="185">
        <f t="shared" si="7989"/>
        <v>212</v>
      </c>
      <c r="K7324" s="185">
        <f t="shared" si="7989"/>
        <v>2985</v>
      </c>
      <c r="L7324" s="185">
        <f t="shared" si="7989"/>
        <v>1111</v>
      </c>
      <c r="M7324" s="147"/>
      <c r="N7324" s="143">
        <f t="shared" si="7964"/>
        <v>4357.08</v>
      </c>
      <c r="O7324" s="143">
        <f t="shared" si="7960"/>
        <v>1484</v>
      </c>
      <c r="P7324" s="143">
        <f t="shared" si="7961"/>
        <v>73878.75</v>
      </c>
      <c r="Q7324" s="143">
        <f t="shared" si="7962"/>
        <v>1077.67</v>
      </c>
      <c r="R7324" s="188">
        <f t="shared" si="7965"/>
        <v>80797.5</v>
      </c>
      <c r="T7324">
        <v>32631.97</v>
      </c>
      <c r="U7324" s="190">
        <f t="shared" si="7966"/>
        <v>2.476022747017725</v>
      </c>
    </row>
    <row r="7325" spans="1:21" x14ac:dyDescent="0.2">
      <c r="A7325" s="178">
        <v>43041</v>
      </c>
      <c r="B7325" s="179">
        <v>0.125</v>
      </c>
      <c r="C7325" t="s">
        <v>349</v>
      </c>
      <c r="D7325">
        <v>20.05</v>
      </c>
      <c r="E7325">
        <v>7</v>
      </c>
      <c r="F7325">
        <v>24.75</v>
      </c>
      <c r="G7325">
        <v>5</v>
      </c>
      <c r="H7325" s="184">
        <f t="shared" ref="H7325:L7325" si="7990">H7301</f>
        <v>8.3333333333333329E-2</v>
      </c>
      <c r="I7325" s="185">
        <f t="shared" si="7990"/>
        <v>236</v>
      </c>
      <c r="J7325" s="185">
        <f t="shared" si="7990"/>
        <v>179</v>
      </c>
      <c r="K7325" s="185">
        <f t="shared" si="7990"/>
        <v>2985</v>
      </c>
      <c r="L7325" s="185">
        <f t="shared" si="7990"/>
        <v>1111</v>
      </c>
      <c r="M7325" s="147"/>
      <c r="N7325" s="143">
        <f t="shared" si="7964"/>
        <v>4731.8</v>
      </c>
      <c r="O7325" s="143">
        <f t="shared" si="7960"/>
        <v>1253</v>
      </c>
      <c r="P7325" s="143">
        <f t="shared" si="7961"/>
        <v>73878.75</v>
      </c>
      <c r="Q7325" s="143">
        <f t="shared" si="7962"/>
        <v>5555</v>
      </c>
      <c r="R7325" s="188">
        <f t="shared" si="7965"/>
        <v>85418.55</v>
      </c>
      <c r="T7325">
        <v>31369.39</v>
      </c>
      <c r="U7325" s="190">
        <f t="shared" si="7966"/>
        <v>2.7229904693715756</v>
      </c>
    </row>
    <row r="7326" spans="1:21" x14ac:dyDescent="0.2">
      <c r="A7326" s="178">
        <v>43041</v>
      </c>
      <c r="B7326" s="179">
        <v>0.16666666666666666</v>
      </c>
      <c r="C7326" t="s">
        <v>349</v>
      </c>
      <c r="D7326">
        <v>8.4700000000000006</v>
      </c>
      <c r="E7326">
        <v>8.61</v>
      </c>
      <c r="F7326">
        <v>24.75</v>
      </c>
      <c r="G7326">
        <v>4</v>
      </c>
      <c r="H7326" s="184">
        <f t="shared" ref="H7326:L7326" si="7991">H7302</f>
        <v>0.125</v>
      </c>
      <c r="I7326" s="185">
        <f t="shared" si="7991"/>
        <v>201</v>
      </c>
      <c r="J7326" s="185">
        <f t="shared" si="7991"/>
        <v>205</v>
      </c>
      <c r="K7326" s="185">
        <f t="shared" si="7991"/>
        <v>2985</v>
      </c>
      <c r="L7326" s="185">
        <f t="shared" si="7991"/>
        <v>1717</v>
      </c>
      <c r="M7326" s="147"/>
      <c r="N7326" s="143">
        <f t="shared" si="7964"/>
        <v>1702.47</v>
      </c>
      <c r="O7326" s="143">
        <f t="shared" si="7960"/>
        <v>1765.05</v>
      </c>
      <c r="P7326" s="143">
        <f t="shared" si="7961"/>
        <v>73878.75</v>
      </c>
      <c r="Q7326" s="143">
        <f t="shared" si="7962"/>
        <v>6868</v>
      </c>
      <c r="R7326" s="188">
        <f t="shared" si="7965"/>
        <v>84214.27</v>
      </c>
      <c r="T7326">
        <v>30602.7</v>
      </c>
      <c r="U7326" s="190">
        <f t="shared" si="7966"/>
        <v>2.7518575158401055</v>
      </c>
    </row>
    <row r="7327" spans="1:21" x14ac:dyDescent="0.2">
      <c r="A7327" s="178">
        <v>43041</v>
      </c>
      <c r="B7327" s="179">
        <v>0.20833333333333334</v>
      </c>
      <c r="C7327" t="s">
        <v>349</v>
      </c>
      <c r="D7327">
        <v>16.89</v>
      </c>
      <c r="E7327">
        <v>10.14</v>
      </c>
      <c r="F7327">
        <v>24.75</v>
      </c>
      <c r="G7327">
        <v>5</v>
      </c>
      <c r="H7327" s="184">
        <f t="shared" ref="H7327:L7327" si="7992">H7303</f>
        <v>0.16666666666666666</v>
      </c>
      <c r="I7327" s="185">
        <f t="shared" si="7992"/>
        <v>185</v>
      </c>
      <c r="J7327" s="185">
        <f t="shared" si="7992"/>
        <v>205</v>
      </c>
      <c r="K7327" s="185">
        <f t="shared" si="7992"/>
        <v>2985</v>
      </c>
      <c r="L7327" s="185">
        <f t="shared" si="7992"/>
        <v>1717</v>
      </c>
      <c r="M7327" s="147"/>
      <c r="N7327" s="143">
        <f t="shared" si="7964"/>
        <v>3124.65</v>
      </c>
      <c r="O7327" s="143">
        <f t="shared" si="7960"/>
        <v>2078.7000000000003</v>
      </c>
      <c r="P7327" s="143">
        <f t="shared" si="7961"/>
        <v>73878.75</v>
      </c>
      <c r="Q7327" s="143">
        <f t="shared" si="7962"/>
        <v>8585</v>
      </c>
      <c r="R7327" s="188">
        <f t="shared" si="7965"/>
        <v>87667.1</v>
      </c>
      <c r="T7327">
        <v>30247.4</v>
      </c>
      <c r="U7327" s="190">
        <f t="shared" si="7966"/>
        <v>2.8983350635095908</v>
      </c>
    </row>
    <row r="7328" spans="1:21" x14ac:dyDescent="0.2">
      <c r="A7328" s="178">
        <v>43041</v>
      </c>
      <c r="B7328" s="179">
        <v>0.25</v>
      </c>
      <c r="C7328" t="s">
        <v>349</v>
      </c>
      <c r="D7328">
        <v>30</v>
      </c>
      <c r="E7328">
        <v>27</v>
      </c>
      <c r="F7328">
        <v>24</v>
      </c>
      <c r="G7328">
        <v>5</v>
      </c>
      <c r="H7328" s="184">
        <f t="shared" ref="H7328:L7328" si="7993">H7304</f>
        <v>0.20833333333333334</v>
      </c>
      <c r="I7328" s="185">
        <f t="shared" si="7993"/>
        <v>207</v>
      </c>
      <c r="J7328" s="185">
        <f t="shared" si="7993"/>
        <v>283</v>
      </c>
      <c r="K7328" s="185">
        <f t="shared" si="7993"/>
        <v>2985</v>
      </c>
      <c r="L7328" s="185">
        <f t="shared" si="7993"/>
        <v>1717</v>
      </c>
      <c r="M7328" s="147"/>
      <c r="N7328" s="143">
        <f t="shared" si="7964"/>
        <v>6210</v>
      </c>
      <c r="O7328" s="143">
        <f t="shared" si="7960"/>
        <v>7641</v>
      </c>
      <c r="P7328" s="143">
        <f t="shared" si="7961"/>
        <v>71640</v>
      </c>
      <c r="Q7328" s="143">
        <f t="shared" si="7962"/>
        <v>8585</v>
      </c>
      <c r="R7328" s="188">
        <f t="shared" si="7965"/>
        <v>94076</v>
      </c>
      <c r="T7328">
        <v>30647.21</v>
      </c>
      <c r="U7328" s="190">
        <f t="shared" si="7966"/>
        <v>3.0696432073262137</v>
      </c>
    </row>
    <row r="7329" spans="1:21" x14ac:dyDescent="0.2">
      <c r="A7329" s="178">
        <v>43041</v>
      </c>
      <c r="B7329" s="179">
        <v>0.29166666666666669</v>
      </c>
      <c r="C7329" t="s">
        <v>349</v>
      </c>
      <c r="D7329">
        <v>7.77</v>
      </c>
      <c r="E7329">
        <v>22.62</v>
      </c>
      <c r="F7329">
        <v>15.96</v>
      </c>
      <c r="G7329">
        <v>15.75</v>
      </c>
      <c r="H7329" s="184">
        <f t="shared" ref="H7329:L7329" si="7994">H7305</f>
        <v>0.25</v>
      </c>
      <c r="I7329" s="185">
        <f t="shared" si="7994"/>
        <v>327</v>
      </c>
      <c r="J7329" s="185">
        <f t="shared" si="7994"/>
        <v>438</v>
      </c>
      <c r="K7329" s="185">
        <f t="shared" si="7994"/>
        <v>2985</v>
      </c>
      <c r="L7329" s="185">
        <f t="shared" si="7994"/>
        <v>1717</v>
      </c>
      <c r="M7329" s="147"/>
      <c r="N7329" s="143">
        <f t="shared" si="7964"/>
        <v>2540.79</v>
      </c>
      <c r="O7329" s="143">
        <f t="shared" si="7960"/>
        <v>9907.5600000000013</v>
      </c>
      <c r="P7329" s="143">
        <f t="shared" si="7961"/>
        <v>47640.600000000006</v>
      </c>
      <c r="Q7329" s="143">
        <f t="shared" si="7962"/>
        <v>27042.75</v>
      </c>
      <c r="R7329" s="188">
        <f t="shared" si="7965"/>
        <v>87131.700000000012</v>
      </c>
      <c r="T7329">
        <v>32490.48</v>
      </c>
      <c r="U7329" s="190">
        <f t="shared" si="7966"/>
        <v>2.6817609342798265</v>
      </c>
    </row>
    <row r="7330" spans="1:21" x14ac:dyDescent="0.2">
      <c r="A7330" s="178">
        <v>43041</v>
      </c>
      <c r="B7330" s="179">
        <v>0.33333333333333331</v>
      </c>
      <c r="C7330" t="s">
        <v>349</v>
      </c>
      <c r="D7330">
        <v>7.25</v>
      </c>
      <c r="E7330">
        <v>9.11</v>
      </c>
      <c r="F7330">
        <v>10.36</v>
      </c>
      <c r="G7330">
        <v>10.15</v>
      </c>
      <c r="H7330" s="184">
        <f t="shared" ref="H7330:L7330" si="7995">H7306</f>
        <v>0.29166666666666669</v>
      </c>
      <c r="I7330" s="185">
        <f t="shared" si="7995"/>
        <v>249</v>
      </c>
      <c r="J7330" s="185">
        <f t="shared" si="7995"/>
        <v>556</v>
      </c>
      <c r="K7330" s="185">
        <f t="shared" si="7995"/>
        <v>2872</v>
      </c>
      <c r="L7330" s="185">
        <f t="shared" si="7995"/>
        <v>2219</v>
      </c>
      <c r="M7330" s="147"/>
      <c r="N7330" s="143">
        <f t="shared" si="7964"/>
        <v>1805.25</v>
      </c>
      <c r="O7330" s="143">
        <f t="shared" si="7960"/>
        <v>5065.16</v>
      </c>
      <c r="P7330" s="143">
        <f t="shared" si="7961"/>
        <v>29753.919999999998</v>
      </c>
      <c r="Q7330" s="143">
        <f t="shared" si="7962"/>
        <v>22522.850000000002</v>
      </c>
      <c r="R7330" s="188">
        <f t="shared" si="7965"/>
        <v>59147.180000000008</v>
      </c>
      <c r="T7330">
        <v>36034.410000000003</v>
      </c>
      <c r="U7330" s="190">
        <f t="shared" si="7966"/>
        <v>1.6414083094464431</v>
      </c>
    </row>
    <row r="7331" spans="1:21" x14ac:dyDescent="0.2">
      <c r="A7331" s="178">
        <v>43041</v>
      </c>
      <c r="B7331" s="179">
        <v>0.375</v>
      </c>
      <c r="C7331" t="s">
        <v>349</v>
      </c>
      <c r="D7331">
        <v>6.24</v>
      </c>
      <c r="E7331">
        <v>9.68</v>
      </c>
      <c r="F7331">
        <v>11.75</v>
      </c>
      <c r="G7331">
        <v>11.54</v>
      </c>
      <c r="H7331" s="184">
        <f t="shared" ref="H7331:L7331" si="7996">H7307</f>
        <v>0.33333333333333331</v>
      </c>
      <c r="I7331" s="185">
        <f t="shared" si="7996"/>
        <v>256</v>
      </c>
      <c r="J7331" s="185">
        <f t="shared" si="7996"/>
        <v>306</v>
      </c>
      <c r="K7331" s="185">
        <f t="shared" si="7996"/>
        <v>2872</v>
      </c>
      <c r="L7331" s="185">
        <f t="shared" si="7996"/>
        <v>2219</v>
      </c>
      <c r="M7331" s="147"/>
      <c r="N7331" s="143">
        <f t="shared" si="7964"/>
        <v>1597.44</v>
      </c>
      <c r="O7331" s="143">
        <f t="shared" si="7960"/>
        <v>2962.08</v>
      </c>
      <c r="P7331" s="143">
        <f t="shared" si="7961"/>
        <v>33746</v>
      </c>
      <c r="Q7331" s="143">
        <f t="shared" si="7962"/>
        <v>25607.26</v>
      </c>
      <c r="R7331" s="188">
        <f t="shared" si="7965"/>
        <v>63912.78</v>
      </c>
      <c r="T7331">
        <v>37866.18</v>
      </c>
      <c r="U7331" s="190">
        <f t="shared" si="7966"/>
        <v>1.6878591925565241</v>
      </c>
    </row>
    <row r="7332" spans="1:21" x14ac:dyDescent="0.2">
      <c r="A7332" s="178">
        <v>43041</v>
      </c>
      <c r="B7332" s="179">
        <v>0.41666666666666669</v>
      </c>
      <c r="C7332" t="s">
        <v>349</v>
      </c>
      <c r="D7332">
        <v>6.47</v>
      </c>
      <c r="E7332">
        <v>8.11</v>
      </c>
      <c r="F7332">
        <v>13.04</v>
      </c>
      <c r="G7332">
        <v>12.83</v>
      </c>
      <c r="H7332" s="184">
        <f t="shared" ref="H7332:L7332" si="7997">H7308</f>
        <v>0.375</v>
      </c>
      <c r="I7332" s="185">
        <f t="shared" si="7997"/>
        <v>156</v>
      </c>
      <c r="J7332" s="185">
        <f t="shared" si="7997"/>
        <v>343</v>
      </c>
      <c r="K7332" s="185">
        <f t="shared" si="7997"/>
        <v>2872</v>
      </c>
      <c r="L7332" s="185">
        <f t="shared" si="7997"/>
        <v>2219</v>
      </c>
      <c r="M7332" s="147"/>
      <c r="N7332" s="143">
        <f t="shared" si="7964"/>
        <v>1009.3199999999999</v>
      </c>
      <c r="O7332" s="143">
        <f t="shared" si="7960"/>
        <v>2781.73</v>
      </c>
      <c r="P7332" s="143">
        <f t="shared" si="7961"/>
        <v>37450.879999999997</v>
      </c>
      <c r="Q7332" s="143">
        <f t="shared" si="7962"/>
        <v>28469.77</v>
      </c>
      <c r="R7332" s="188">
        <f t="shared" si="7965"/>
        <v>69711.7</v>
      </c>
      <c r="T7332">
        <v>37904.69</v>
      </c>
      <c r="U7332" s="190">
        <f t="shared" si="7966"/>
        <v>1.8391312526233559</v>
      </c>
    </row>
    <row r="7333" spans="1:21" x14ac:dyDescent="0.2">
      <c r="A7333" s="178">
        <v>43041</v>
      </c>
      <c r="B7333" s="179">
        <v>0.45833333333333331</v>
      </c>
      <c r="C7333" t="s">
        <v>349</v>
      </c>
      <c r="D7333">
        <v>5.51</v>
      </c>
      <c r="E7333">
        <v>8</v>
      </c>
      <c r="F7333">
        <v>9</v>
      </c>
      <c r="G7333">
        <v>8</v>
      </c>
      <c r="H7333" s="184">
        <f t="shared" ref="H7333:L7333" si="7998">H7309</f>
        <v>0.41666666666666669</v>
      </c>
      <c r="I7333" s="185">
        <f t="shared" si="7998"/>
        <v>196</v>
      </c>
      <c r="J7333" s="185">
        <f t="shared" si="7998"/>
        <v>315</v>
      </c>
      <c r="K7333" s="185">
        <f t="shared" si="7998"/>
        <v>2872</v>
      </c>
      <c r="L7333" s="185">
        <f t="shared" si="7998"/>
        <v>2219</v>
      </c>
      <c r="M7333" s="147"/>
      <c r="N7333" s="143">
        <f t="shared" si="7964"/>
        <v>1079.96</v>
      </c>
      <c r="O7333" s="143">
        <f t="shared" si="7960"/>
        <v>2520</v>
      </c>
      <c r="P7333" s="143">
        <f t="shared" si="7961"/>
        <v>25848</v>
      </c>
      <c r="Q7333" s="143">
        <f t="shared" si="7962"/>
        <v>17752</v>
      </c>
      <c r="R7333" s="188">
        <f t="shared" si="7965"/>
        <v>47199.96</v>
      </c>
      <c r="T7333">
        <v>39126.199999999997</v>
      </c>
      <c r="U7333" s="190">
        <f t="shared" si="7966"/>
        <v>1.206351754067607</v>
      </c>
    </row>
    <row r="7334" spans="1:21" x14ac:dyDescent="0.2">
      <c r="A7334" s="178">
        <v>43041</v>
      </c>
      <c r="B7334" s="179">
        <v>0.5</v>
      </c>
      <c r="C7334" t="s">
        <v>349</v>
      </c>
      <c r="D7334">
        <v>5.05</v>
      </c>
      <c r="E7334">
        <v>7.34</v>
      </c>
      <c r="F7334">
        <v>9</v>
      </c>
      <c r="G7334">
        <v>7.34</v>
      </c>
      <c r="H7334" s="184">
        <f t="shared" ref="H7334:L7334" si="7999">H7310</f>
        <v>0.45833333333333331</v>
      </c>
      <c r="I7334" s="185">
        <f t="shared" si="7999"/>
        <v>226</v>
      </c>
      <c r="J7334" s="185">
        <f t="shared" si="7999"/>
        <v>326</v>
      </c>
      <c r="K7334" s="185">
        <f t="shared" si="7999"/>
        <v>2842</v>
      </c>
      <c r="L7334" s="185">
        <f t="shared" si="7999"/>
        <v>1635</v>
      </c>
      <c r="M7334" s="147"/>
      <c r="N7334" s="143">
        <f t="shared" si="7964"/>
        <v>1141.3</v>
      </c>
      <c r="O7334" s="143">
        <f t="shared" si="7960"/>
        <v>2392.84</v>
      </c>
      <c r="P7334" s="143">
        <f t="shared" si="7961"/>
        <v>25578</v>
      </c>
      <c r="Q7334" s="143">
        <f t="shared" si="7962"/>
        <v>12000.9</v>
      </c>
      <c r="R7334" s="188">
        <f t="shared" si="7965"/>
        <v>41113.040000000001</v>
      </c>
      <c r="T7334">
        <v>40805.449999999997</v>
      </c>
      <c r="U7334" s="190">
        <f t="shared" si="7966"/>
        <v>1.0075379636788715</v>
      </c>
    </row>
    <row r="7335" spans="1:21" x14ac:dyDescent="0.2">
      <c r="A7335" s="178">
        <v>43041</v>
      </c>
      <c r="B7335" s="179">
        <v>0.54166666666666663</v>
      </c>
      <c r="C7335" t="s">
        <v>349</v>
      </c>
      <c r="D7335">
        <v>3.5</v>
      </c>
      <c r="E7335">
        <v>7.75</v>
      </c>
      <c r="F7335">
        <v>10.210000000000001</v>
      </c>
      <c r="G7335">
        <v>10</v>
      </c>
      <c r="H7335" s="184">
        <f t="shared" ref="H7335:L7335" si="8000">H7311</f>
        <v>0.5</v>
      </c>
      <c r="I7335" s="185">
        <f t="shared" si="8000"/>
        <v>222</v>
      </c>
      <c r="J7335" s="185">
        <f t="shared" si="8000"/>
        <v>319</v>
      </c>
      <c r="K7335" s="185">
        <f t="shared" si="8000"/>
        <v>2842</v>
      </c>
      <c r="L7335" s="185">
        <f t="shared" si="8000"/>
        <v>1635</v>
      </c>
      <c r="M7335" s="147"/>
      <c r="N7335" s="143">
        <f t="shared" si="7964"/>
        <v>777</v>
      </c>
      <c r="O7335" s="143">
        <f t="shared" si="7960"/>
        <v>2472.25</v>
      </c>
      <c r="P7335" s="143">
        <f t="shared" si="7961"/>
        <v>29016.820000000003</v>
      </c>
      <c r="Q7335" s="143">
        <f t="shared" si="7962"/>
        <v>16350</v>
      </c>
      <c r="R7335" s="188">
        <f t="shared" si="7965"/>
        <v>48616.070000000007</v>
      </c>
      <c r="T7335">
        <v>42330.3</v>
      </c>
      <c r="U7335" s="190">
        <f t="shared" si="7966"/>
        <v>1.1484933959834918</v>
      </c>
    </row>
    <row r="7336" spans="1:21" x14ac:dyDescent="0.2">
      <c r="A7336" s="178">
        <v>43041</v>
      </c>
      <c r="B7336" s="179">
        <v>0.58333333333333337</v>
      </c>
      <c r="C7336" t="s">
        <v>349</v>
      </c>
      <c r="D7336">
        <v>2.61</v>
      </c>
      <c r="E7336">
        <v>8.5500000000000007</v>
      </c>
      <c r="F7336">
        <v>10</v>
      </c>
      <c r="G7336">
        <v>10</v>
      </c>
      <c r="H7336" s="184">
        <f t="shared" ref="H7336:L7336" si="8001">H7312</f>
        <v>0.54166666666666663</v>
      </c>
      <c r="I7336" s="185">
        <f t="shared" si="8001"/>
        <v>195</v>
      </c>
      <c r="J7336" s="185">
        <f t="shared" si="8001"/>
        <v>299</v>
      </c>
      <c r="K7336" s="185">
        <f t="shared" si="8001"/>
        <v>2842</v>
      </c>
      <c r="L7336" s="185">
        <f t="shared" si="8001"/>
        <v>1635</v>
      </c>
      <c r="M7336" s="147"/>
      <c r="N7336" s="143">
        <f t="shared" si="7964"/>
        <v>508.95</v>
      </c>
      <c r="O7336" s="143">
        <f t="shared" si="7960"/>
        <v>2556.4500000000003</v>
      </c>
      <c r="P7336" s="143">
        <f t="shared" si="7961"/>
        <v>28420</v>
      </c>
      <c r="Q7336" s="143">
        <f t="shared" si="7962"/>
        <v>16350</v>
      </c>
      <c r="R7336" s="188">
        <f t="shared" si="7965"/>
        <v>47835.4</v>
      </c>
      <c r="T7336">
        <v>43803.99</v>
      </c>
      <c r="U7336" s="190">
        <f t="shared" si="7966"/>
        <v>1.0920329403782625</v>
      </c>
    </row>
    <row r="7337" spans="1:21" x14ac:dyDescent="0.2">
      <c r="A7337" s="178">
        <v>43041</v>
      </c>
      <c r="B7337" s="179">
        <v>0.625</v>
      </c>
      <c r="C7337" t="s">
        <v>349</v>
      </c>
      <c r="D7337">
        <v>2.11</v>
      </c>
      <c r="E7337">
        <v>8.48</v>
      </c>
      <c r="F7337">
        <v>15</v>
      </c>
      <c r="G7337">
        <v>6.62</v>
      </c>
      <c r="H7337" s="184">
        <f t="shared" ref="H7337:L7337" si="8002">H7313</f>
        <v>0.58333333333333337</v>
      </c>
      <c r="I7337" s="185">
        <f t="shared" si="8002"/>
        <v>205</v>
      </c>
      <c r="J7337" s="185">
        <f t="shared" si="8002"/>
        <v>237</v>
      </c>
      <c r="K7337" s="185">
        <f t="shared" si="8002"/>
        <v>2842</v>
      </c>
      <c r="L7337" s="185">
        <f t="shared" si="8002"/>
        <v>1635</v>
      </c>
      <c r="M7337" s="147"/>
      <c r="N7337" s="143">
        <f t="shared" si="7964"/>
        <v>432.54999999999995</v>
      </c>
      <c r="O7337" s="143">
        <f t="shared" si="7960"/>
        <v>2009.76</v>
      </c>
      <c r="P7337" s="143">
        <f t="shared" si="7961"/>
        <v>42630</v>
      </c>
      <c r="Q7337" s="143">
        <f t="shared" si="7962"/>
        <v>10823.7</v>
      </c>
      <c r="R7337" s="188">
        <f t="shared" si="7965"/>
        <v>55896.009999999995</v>
      </c>
      <c r="T7337">
        <v>45689.29</v>
      </c>
      <c r="U7337" s="190">
        <f t="shared" si="7966"/>
        <v>1.223394147731339</v>
      </c>
    </row>
    <row r="7338" spans="1:21" x14ac:dyDescent="0.2">
      <c r="A7338" s="178">
        <v>43041</v>
      </c>
      <c r="B7338" s="179">
        <v>0.66666666666666663</v>
      </c>
      <c r="C7338" t="s">
        <v>349</v>
      </c>
      <c r="D7338">
        <v>2.04</v>
      </c>
      <c r="E7338">
        <v>11.75</v>
      </c>
      <c r="F7338">
        <v>21.75</v>
      </c>
      <c r="G7338">
        <v>10</v>
      </c>
      <c r="H7338" s="184">
        <f t="shared" ref="H7338:L7338" si="8003">H7314</f>
        <v>0.625</v>
      </c>
      <c r="I7338" s="185">
        <f t="shared" si="8003"/>
        <v>212</v>
      </c>
      <c r="J7338" s="185">
        <f t="shared" si="8003"/>
        <v>213</v>
      </c>
      <c r="K7338" s="185">
        <f t="shared" si="8003"/>
        <v>2842</v>
      </c>
      <c r="L7338" s="185">
        <f t="shared" si="8003"/>
        <v>1380</v>
      </c>
      <c r="M7338" s="147"/>
      <c r="N7338" s="143">
        <f t="shared" si="7964"/>
        <v>432.48</v>
      </c>
      <c r="O7338" s="143">
        <f t="shared" si="7960"/>
        <v>2502.75</v>
      </c>
      <c r="P7338" s="143">
        <f t="shared" si="7961"/>
        <v>61813.5</v>
      </c>
      <c r="Q7338" s="143">
        <f t="shared" si="7962"/>
        <v>13800</v>
      </c>
      <c r="R7338" s="188">
        <f t="shared" si="7965"/>
        <v>78548.73000000001</v>
      </c>
      <c r="T7338">
        <v>47255.1</v>
      </c>
      <c r="U7338" s="190">
        <f t="shared" si="7966"/>
        <v>1.6622275690877812</v>
      </c>
    </row>
    <row r="7339" spans="1:21" x14ac:dyDescent="0.2">
      <c r="A7339" s="178">
        <v>43041</v>
      </c>
      <c r="B7339" s="179">
        <v>0.70833333333333337</v>
      </c>
      <c r="C7339" t="s">
        <v>349</v>
      </c>
      <c r="D7339">
        <v>2.2400000000000002</v>
      </c>
      <c r="E7339">
        <v>26.28</v>
      </c>
      <c r="F7339">
        <v>28.38</v>
      </c>
      <c r="G7339">
        <v>19.36</v>
      </c>
      <c r="H7339" s="184">
        <f t="shared" ref="H7339:L7339" si="8004">H7315</f>
        <v>0.66666666666666663</v>
      </c>
      <c r="I7339" s="185">
        <f t="shared" si="8004"/>
        <v>191</v>
      </c>
      <c r="J7339" s="185">
        <f t="shared" si="8004"/>
        <v>237</v>
      </c>
      <c r="K7339" s="185">
        <f t="shared" si="8004"/>
        <v>2842</v>
      </c>
      <c r="L7339" s="185">
        <f t="shared" si="8004"/>
        <v>1380</v>
      </c>
      <c r="M7339" s="147"/>
      <c r="N7339" s="143">
        <f t="shared" si="7964"/>
        <v>427.84000000000003</v>
      </c>
      <c r="O7339" s="143">
        <f t="shared" si="7960"/>
        <v>6228.3600000000006</v>
      </c>
      <c r="P7339" s="143">
        <f t="shared" si="7961"/>
        <v>80655.959999999992</v>
      </c>
      <c r="Q7339" s="143">
        <f t="shared" si="7962"/>
        <v>26716.799999999999</v>
      </c>
      <c r="R7339" s="188">
        <f t="shared" si="7965"/>
        <v>114028.95999999999</v>
      </c>
      <c r="T7339">
        <v>48361.96</v>
      </c>
      <c r="U7339" s="190">
        <f t="shared" si="7966"/>
        <v>2.3578233801938548</v>
      </c>
    </row>
    <row r="7340" spans="1:21" x14ac:dyDescent="0.2">
      <c r="A7340" s="178">
        <v>43041</v>
      </c>
      <c r="B7340" s="179">
        <v>0.75</v>
      </c>
      <c r="C7340" t="s">
        <v>349</v>
      </c>
      <c r="D7340">
        <v>2.11</v>
      </c>
      <c r="E7340">
        <v>18.77</v>
      </c>
      <c r="F7340">
        <v>16.86</v>
      </c>
      <c r="G7340">
        <v>10</v>
      </c>
      <c r="H7340" s="184">
        <f t="shared" ref="H7340:L7340" si="8005">H7316</f>
        <v>0.70833333333333337</v>
      </c>
      <c r="I7340" s="185">
        <f t="shared" si="8005"/>
        <v>218</v>
      </c>
      <c r="J7340" s="185">
        <f t="shared" si="8005"/>
        <v>258</v>
      </c>
      <c r="K7340" s="185">
        <f t="shared" si="8005"/>
        <v>2842</v>
      </c>
      <c r="L7340" s="185">
        <f t="shared" si="8005"/>
        <v>1380</v>
      </c>
      <c r="M7340" s="147"/>
      <c r="N7340" s="143">
        <f t="shared" si="7964"/>
        <v>459.97999999999996</v>
      </c>
      <c r="O7340" s="143">
        <f t="shared" si="7960"/>
        <v>4842.66</v>
      </c>
      <c r="P7340" s="143">
        <f t="shared" si="7961"/>
        <v>47916.119999999995</v>
      </c>
      <c r="Q7340" s="143">
        <f t="shared" si="7962"/>
        <v>13800</v>
      </c>
      <c r="R7340" s="188">
        <f t="shared" si="7965"/>
        <v>67018.759999999995</v>
      </c>
      <c r="T7340">
        <v>49203.33</v>
      </c>
      <c r="U7340" s="190">
        <f t="shared" si="7966"/>
        <v>1.3620777292918993</v>
      </c>
    </row>
    <row r="7341" spans="1:21" x14ac:dyDescent="0.2">
      <c r="A7341" s="178">
        <v>43041</v>
      </c>
      <c r="B7341" s="179">
        <v>0.79166666666666663</v>
      </c>
      <c r="C7341" t="s">
        <v>349</v>
      </c>
      <c r="D7341">
        <v>2.11</v>
      </c>
      <c r="E7341">
        <v>9</v>
      </c>
      <c r="F7341">
        <v>14</v>
      </c>
      <c r="G7341">
        <v>10</v>
      </c>
      <c r="H7341" s="184">
        <f t="shared" ref="H7341:L7341" si="8006">H7317</f>
        <v>0.75</v>
      </c>
      <c r="I7341" s="185">
        <f t="shared" si="8006"/>
        <v>240</v>
      </c>
      <c r="J7341" s="185">
        <f t="shared" si="8006"/>
        <v>365</v>
      </c>
      <c r="K7341" s="185">
        <f t="shared" si="8006"/>
        <v>2842</v>
      </c>
      <c r="L7341" s="185">
        <f t="shared" si="8006"/>
        <v>1380</v>
      </c>
      <c r="M7341" s="147"/>
      <c r="N7341" s="143">
        <f t="shared" si="7964"/>
        <v>506.4</v>
      </c>
      <c r="O7341" s="143">
        <f t="shared" si="7960"/>
        <v>3285</v>
      </c>
      <c r="P7341" s="143">
        <f t="shared" si="7961"/>
        <v>39788</v>
      </c>
      <c r="Q7341" s="143">
        <f t="shared" si="7962"/>
        <v>13800</v>
      </c>
      <c r="R7341" s="188">
        <f t="shared" si="7965"/>
        <v>57379.4</v>
      </c>
      <c r="T7341">
        <v>48718.06</v>
      </c>
      <c r="U7341" s="190">
        <f t="shared" si="7966"/>
        <v>1.1777849939016456</v>
      </c>
    </row>
    <row r="7342" spans="1:21" x14ac:dyDescent="0.2">
      <c r="A7342" s="178">
        <v>43041</v>
      </c>
      <c r="B7342" s="179">
        <v>0.83333333333333337</v>
      </c>
      <c r="C7342" t="s">
        <v>349</v>
      </c>
      <c r="D7342">
        <v>3.32</v>
      </c>
      <c r="E7342">
        <v>9</v>
      </c>
      <c r="F7342">
        <v>11.47</v>
      </c>
      <c r="G7342">
        <v>9</v>
      </c>
      <c r="H7342" s="184">
        <f t="shared" ref="H7342:L7342" si="8007">H7318</f>
        <v>0.79166666666666663</v>
      </c>
      <c r="I7342" s="185">
        <f t="shared" si="8007"/>
        <v>320</v>
      </c>
      <c r="J7342" s="185">
        <f t="shared" si="8007"/>
        <v>214</v>
      </c>
      <c r="K7342" s="185">
        <f t="shared" si="8007"/>
        <v>2842</v>
      </c>
      <c r="L7342" s="185">
        <f t="shared" si="8007"/>
        <v>1426</v>
      </c>
      <c r="M7342" s="147"/>
      <c r="N7342" s="143">
        <f t="shared" si="7964"/>
        <v>1062.3999999999999</v>
      </c>
      <c r="O7342" s="143">
        <f t="shared" si="7960"/>
        <v>1926</v>
      </c>
      <c r="P7342" s="143">
        <f t="shared" si="7961"/>
        <v>32597.74</v>
      </c>
      <c r="Q7342" s="143">
        <f t="shared" si="7962"/>
        <v>12834</v>
      </c>
      <c r="R7342" s="188">
        <f t="shared" si="7965"/>
        <v>48420.14</v>
      </c>
      <c r="T7342">
        <v>47560.800000000003</v>
      </c>
      <c r="U7342" s="190">
        <f t="shared" si="7966"/>
        <v>1.0180682410724797</v>
      </c>
    </row>
    <row r="7343" spans="1:21" x14ac:dyDescent="0.2">
      <c r="A7343" s="178">
        <v>43041</v>
      </c>
      <c r="B7343" s="179">
        <v>0.875</v>
      </c>
      <c r="C7343" t="s">
        <v>349</v>
      </c>
      <c r="D7343">
        <v>5.25</v>
      </c>
      <c r="E7343">
        <v>7.98</v>
      </c>
      <c r="F7343">
        <v>8.42</v>
      </c>
      <c r="G7343">
        <v>7.98</v>
      </c>
      <c r="H7343" s="184">
        <f t="shared" ref="H7343:L7343" si="8008">H7319</f>
        <v>0.83333333333333337</v>
      </c>
      <c r="I7343" s="185">
        <f t="shared" si="8008"/>
        <v>322</v>
      </c>
      <c r="J7343" s="185">
        <f t="shared" si="8008"/>
        <v>178</v>
      </c>
      <c r="K7343" s="185">
        <f t="shared" si="8008"/>
        <v>2842</v>
      </c>
      <c r="L7343" s="185">
        <f t="shared" si="8008"/>
        <v>1426</v>
      </c>
      <c r="M7343" s="147"/>
      <c r="N7343" s="143">
        <f t="shared" si="7964"/>
        <v>1690.5</v>
      </c>
      <c r="O7343" s="143">
        <f t="shared" si="7960"/>
        <v>1420.44</v>
      </c>
      <c r="P7343" s="143">
        <f t="shared" si="7961"/>
        <v>23929.64</v>
      </c>
      <c r="Q7343" s="143">
        <f t="shared" si="7962"/>
        <v>11379.480000000001</v>
      </c>
      <c r="R7343" s="188">
        <f t="shared" si="7965"/>
        <v>38420.06</v>
      </c>
      <c r="T7343">
        <v>47482.99</v>
      </c>
      <c r="U7343" s="190">
        <f t="shared" si="7966"/>
        <v>0.80913312325108422</v>
      </c>
    </row>
    <row r="7344" spans="1:21" x14ac:dyDescent="0.2">
      <c r="A7344" s="178">
        <v>43041</v>
      </c>
      <c r="B7344" s="179">
        <v>0.91666666666666663</v>
      </c>
      <c r="C7344" t="s">
        <v>349</v>
      </c>
      <c r="D7344">
        <v>7.25</v>
      </c>
      <c r="E7344">
        <v>7.8</v>
      </c>
      <c r="F7344">
        <v>8</v>
      </c>
      <c r="G7344">
        <v>5</v>
      </c>
      <c r="H7344" s="184">
        <f t="shared" ref="H7344:L7344" si="8009">H7320</f>
        <v>0.875</v>
      </c>
      <c r="I7344" s="185">
        <f t="shared" si="8009"/>
        <v>337</v>
      </c>
      <c r="J7344" s="185">
        <f t="shared" si="8009"/>
        <v>173</v>
      </c>
      <c r="K7344" s="185">
        <f t="shared" si="8009"/>
        <v>2842</v>
      </c>
      <c r="L7344" s="185">
        <f t="shared" si="8009"/>
        <v>1426</v>
      </c>
      <c r="M7344" s="147"/>
      <c r="N7344" s="143">
        <f t="shared" si="7964"/>
        <v>2443.25</v>
      </c>
      <c r="O7344" s="143">
        <f t="shared" si="7960"/>
        <v>1349.3999999999999</v>
      </c>
      <c r="P7344" s="143">
        <f t="shared" si="7961"/>
        <v>22736</v>
      </c>
      <c r="Q7344" s="143">
        <f t="shared" si="7962"/>
        <v>7130</v>
      </c>
      <c r="R7344" s="188">
        <f t="shared" si="7965"/>
        <v>33658.65</v>
      </c>
      <c r="T7344">
        <v>46314.98</v>
      </c>
      <c r="U7344" s="190">
        <f t="shared" si="7966"/>
        <v>0.72673355359324343</v>
      </c>
    </row>
    <row r="7345" spans="1:21" x14ac:dyDescent="0.2">
      <c r="A7345" s="178">
        <v>43041</v>
      </c>
      <c r="B7345" s="179">
        <v>0.95833333333333337</v>
      </c>
      <c r="C7345" t="s">
        <v>349</v>
      </c>
      <c r="D7345">
        <v>22.56</v>
      </c>
      <c r="E7345">
        <v>19.8</v>
      </c>
      <c r="F7345">
        <v>20</v>
      </c>
      <c r="G7345">
        <v>0.97</v>
      </c>
      <c r="H7345" s="184">
        <f t="shared" ref="H7345:L7345" si="8010">H7321</f>
        <v>0.91666666666666663</v>
      </c>
      <c r="I7345" s="185">
        <f t="shared" si="8010"/>
        <v>394</v>
      </c>
      <c r="J7345" s="185">
        <f t="shared" si="8010"/>
        <v>194</v>
      </c>
      <c r="K7345" s="185">
        <f t="shared" si="8010"/>
        <v>2842</v>
      </c>
      <c r="L7345" s="185">
        <f t="shared" si="8010"/>
        <v>1426</v>
      </c>
      <c r="M7345" s="147"/>
      <c r="N7345" s="143">
        <f t="shared" si="7964"/>
        <v>8888.64</v>
      </c>
      <c r="O7345" s="143">
        <f t="shared" si="7960"/>
        <v>3841.2000000000003</v>
      </c>
      <c r="P7345" s="143">
        <f t="shared" si="7961"/>
        <v>56840</v>
      </c>
      <c r="Q7345" s="143">
        <f t="shared" si="7962"/>
        <v>1383.22</v>
      </c>
      <c r="R7345" s="188">
        <f t="shared" si="7965"/>
        <v>70953.06</v>
      </c>
      <c r="T7345">
        <v>44228.76</v>
      </c>
      <c r="U7345" s="190">
        <f t="shared" si="7966"/>
        <v>1.6042290129770764</v>
      </c>
    </row>
    <row r="7346" spans="1:21" x14ac:dyDescent="0.2">
      <c r="A7346" s="178">
        <v>43041</v>
      </c>
      <c r="B7346" s="180">
        <v>1</v>
      </c>
      <c r="C7346" t="s">
        <v>349</v>
      </c>
      <c r="D7346">
        <v>30</v>
      </c>
      <c r="E7346">
        <v>22.35</v>
      </c>
      <c r="F7346">
        <v>28</v>
      </c>
      <c r="G7346">
        <v>0.97</v>
      </c>
      <c r="H7346" s="184">
        <f t="shared" ref="H7346:L7346" si="8011">H7322</f>
        <v>0.95833333333333337</v>
      </c>
      <c r="I7346" s="185">
        <f t="shared" si="8011"/>
        <v>389</v>
      </c>
      <c r="J7346" s="185">
        <f t="shared" si="8011"/>
        <v>265</v>
      </c>
      <c r="K7346" s="185">
        <f t="shared" si="8011"/>
        <v>2985</v>
      </c>
      <c r="L7346" s="185">
        <f t="shared" si="8011"/>
        <v>1111</v>
      </c>
      <c r="M7346" s="147"/>
      <c r="N7346" s="143">
        <f t="shared" si="7964"/>
        <v>11670</v>
      </c>
      <c r="O7346" s="143">
        <f t="shared" si="7960"/>
        <v>5922.75</v>
      </c>
      <c r="P7346" s="143">
        <f t="shared" si="7961"/>
        <v>83580</v>
      </c>
      <c r="Q7346" s="143">
        <f t="shared" si="7962"/>
        <v>1077.67</v>
      </c>
      <c r="R7346" s="188">
        <f t="shared" si="7965"/>
        <v>102250.42</v>
      </c>
      <c r="T7346">
        <v>41309.17</v>
      </c>
      <c r="U7346" s="190">
        <f t="shared" si="7966"/>
        <v>2.4752475055780594</v>
      </c>
    </row>
    <row r="7347" spans="1:21" x14ac:dyDescent="0.2">
      <c r="A7347" s="178">
        <v>43042</v>
      </c>
      <c r="B7347" s="179">
        <v>4.1666666666666664E-2</v>
      </c>
      <c r="C7347" t="s">
        <v>349</v>
      </c>
      <c r="D7347">
        <v>10</v>
      </c>
      <c r="E7347">
        <v>11.07</v>
      </c>
      <c r="F7347">
        <v>11.27</v>
      </c>
      <c r="G7347">
        <v>0.97</v>
      </c>
      <c r="H7347" s="184">
        <f t="shared" ref="H7347:L7347" si="8012">H7323</f>
        <v>1</v>
      </c>
      <c r="I7347" s="185">
        <f t="shared" si="8012"/>
        <v>362</v>
      </c>
      <c r="J7347" s="185">
        <f t="shared" si="8012"/>
        <v>243</v>
      </c>
      <c r="K7347" s="185">
        <f t="shared" si="8012"/>
        <v>2985</v>
      </c>
      <c r="L7347" s="185">
        <f t="shared" si="8012"/>
        <v>1111</v>
      </c>
      <c r="M7347" s="147"/>
      <c r="N7347" s="143">
        <f t="shared" si="7964"/>
        <v>3620</v>
      </c>
      <c r="O7347" s="143">
        <f t="shared" si="7960"/>
        <v>2690.01</v>
      </c>
      <c r="P7347" s="143">
        <f t="shared" si="7961"/>
        <v>33640.949999999997</v>
      </c>
      <c r="Q7347" s="143">
        <f t="shared" si="7962"/>
        <v>1077.67</v>
      </c>
      <c r="R7347" s="188">
        <f t="shared" si="7965"/>
        <v>41028.629999999997</v>
      </c>
      <c r="T7347">
        <v>38046.19</v>
      </c>
      <c r="U7347" s="190">
        <f t="shared" si="7966"/>
        <v>1.0783899780766484</v>
      </c>
    </row>
    <row r="7348" spans="1:21" x14ac:dyDescent="0.2">
      <c r="A7348" s="178">
        <v>43042</v>
      </c>
      <c r="B7348" s="179">
        <v>8.3333333333333329E-2</v>
      </c>
      <c r="C7348" t="s">
        <v>349</v>
      </c>
      <c r="D7348">
        <v>4.32</v>
      </c>
      <c r="E7348">
        <v>7</v>
      </c>
      <c r="F7348">
        <v>11.25</v>
      </c>
      <c r="G7348">
        <v>0.97</v>
      </c>
      <c r="H7348" s="184">
        <f t="shared" ref="H7348:L7348" si="8013">H7324</f>
        <v>4.1666666666666664E-2</v>
      </c>
      <c r="I7348" s="185">
        <f t="shared" si="8013"/>
        <v>294</v>
      </c>
      <c r="J7348" s="185">
        <f t="shared" si="8013"/>
        <v>212</v>
      </c>
      <c r="K7348" s="185">
        <f t="shared" si="8013"/>
        <v>2985</v>
      </c>
      <c r="L7348" s="185">
        <f t="shared" si="8013"/>
        <v>1111</v>
      </c>
      <c r="M7348" s="147"/>
      <c r="N7348" s="143">
        <f t="shared" si="7964"/>
        <v>1270.0800000000002</v>
      </c>
      <c r="O7348" s="143">
        <f t="shared" si="7960"/>
        <v>1484</v>
      </c>
      <c r="P7348" s="143">
        <f t="shared" si="7961"/>
        <v>33581.25</v>
      </c>
      <c r="Q7348" s="143">
        <f t="shared" si="7962"/>
        <v>1077.67</v>
      </c>
      <c r="R7348" s="188">
        <f t="shared" si="7965"/>
        <v>37413</v>
      </c>
      <c r="T7348">
        <v>35403.599999999999</v>
      </c>
      <c r="U7348" s="190">
        <f t="shared" si="7966"/>
        <v>1.0567569399722063</v>
      </c>
    </row>
    <row r="7349" spans="1:21" x14ac:dyDescent="0.2">
      <c r="A7349" s="178">
        <v>43042</v>
      </c>
      <c r="B7349" s="179">
        <v>0.125</v>
      </c>
      <c r="C7349" t="s">
        <v>349</v>
      </c>
      <c r="D7349">
        <v>4.8099999999999996</v>
      </c>
      <c r="E7349">
        <v>4.63</v>
      </c>
      <c r="F7349">
        <v>11.25</v>
      </c>
      <c r="G7349">
        <v>6</v>
      </c>
      <c r="H7349" s="184">
        <f t="shared" ref="H7349:L7349" si="8014">H7325</f>
        <v>8.3333333333333329E-2</v>
      </c>
      <c r="I7349" s="185">
        <f t="shared" si="8014"/>
        <v>236</v>
      </c>
      <c r="J7349" s="185">
        <f t="shared" si="8014"/>
        <v>179</v>
      </c>
      <c r="K7349" s="185">
        <f t="shared" si="8014"/>
        <v>2985</v>
      </c>
      <c r="L7349" s="185">
        <f t="shared" si="8014"/>
        <v>1111</v>
      </c>
      <c r="M7349" s="147"/>
      <c r="N7349" s="143">
        <f t="shared" si="7964"/>
        <v>1135.1599999999999</v>
      </c>
      <c r="O7349" s="143">
        <f t="shared" si="7960"/>
        <v>828.77</v>
      </c>
      <c r="P7349" s="143">
        <f t="shared" si="7961"/>
        <v>33581.25</v>
      </c>
      <c r="Q7349" s="143">
        <f t="shared" si="7962"/>
        <v>6666</v>
      </c>
      <c r="R7349" s="188">
        <f t="shared" si="7965"/>
        <v>42211.18</v>
      </c>
      <c r="T7349">
        <v>33782.6</v>
      </c>
      <c r="U7349" s="190">
        <f t="shared" si="7966"/>
        <v>1.2494947102946488</v>
      </c>
    </row>
    <row r="7350" spans="1:21" x14ac:dyDescent="0.2">
      <c r="A7350" s="178">
        <v>43042</v>
      </c>
      <c r="B7350" s="179">
        <v>0.16666666666666666</v>
      </c>
      <c r="C7350" t="s">
        <v>349</v>
      </c>
      <c r="D7350">
        <v>3.5</v>
      </c>
      <c r="E7350">
        <v>3.52</v>
      </c>
      <c r="F7350">
        <v>9.99</v>
      </c>
      <c r="G7350">
        <v>6</v>
      </c>
      <c r="H7350" s="184">
        <f t="shared" ref="H7350:L7350" si="8015">H7326</f>
        <v>0.125</v>
      </c>
      <c r="I7350" s="185">
        <f t="shared" si="8015"/>
        <v>201</v>
      </c>
      <c r="J7350" s="185">
        <f t="shared" si="8015"/>
        <v>205</v>
      </c>
      <c r="K7350" s="185">
        <f t="shared" si="8015"/>
        <v>2985</v>
      </c>
      <c r="L7350" s="185">
        <f t="shared" si="8015"/>
        <v>1717</v>
      </c>
      <c r="M7350" s="147"/>
      <c r="N7350" s="143">
        <f t="shared" si="7964"/>
        <v>703.5</v>
      </c>
      <c r="O7350" s="143">
        <f t="shared" si="7960"/>
        <v>721.6</v>
      </c>
      <c r="P7350" s="143">
        <f t="shared" si="7961"/>
        <v>29820.15</v>
      </c>
      <c r="Q7350" s="143">
        <f t="shared" si="7962"/>
        <v>10302</v>
      </c>
      <c r="R7350" s="188">
        <f t="shared" si="7965"/>
        <v>41547.25</v>
      </c>
      <c r="T7350">
        <v>32668.47</v>
      </c>
      <c r="U7350" s="190">
        <f t="shared" si="7966"/>
        <v>1.271784384147773</v>
      </c>
    </row>
    <row r="7351" spans="1:21" x14ac:dyDescent="0.2">
      <c r="A7351" s="178">
        <v>43042</v>
      </c>
      <c r="B7351" s="179">
        <v>0.20833333333333334</v>
      </c>
      <c r="C7351" t="s">
        <v>349</v>
      </c>
      <c r="D7351">
        <v>5.13</v>
      </c>
      <c r="E7351">
        <v>8.0500000000000007</v>
      </c>
      <c r="F7351">
        <v>8.25</v>
      </c>
      <c r="G7351">
        <v>6</v>
      </c>
      <c r="H7351" s="184">
        <f t="shared" ref="H7351:L7351" si="8016">H7327</f>
        <v>0.16666666666666666</v>
      </c>
      <c r="I7351" s="185">
        <f t="shared" si="8016"/>
        <v>185</v>
      </c>
      <c r="J7351" s="185">
        <f t="shared" si="8016"/>
        <v>205</v>
      </c>
      <c r="K7351" s="185">
        <f t="shared" si="8016"/>
        <v>2985</v>
      </c>
      <c r="L7351" s="185">
        <f t="shared" si="8016"/>
        <v>1717</v>
      </c>
      <c r="M7351" s="147"/>
      <c r="N7351" s="143">
        <f t="shared" si="7964"/>
        <v>949.05</v>
      </c>
      <c r="O7351" s="143">
        <f t="shared" si="7960"/>
        <v>1650.2500000000002</v>
      </c>
      <c r="P7351" s="143">
        <f t="shared" si="7961"/>
        <v>24626.25</v>
      </c>
      <c r="Q7351" s="143">
        <f t="shared" si="7962"/>
        <v>10302</v>
      </c>
      <c r="R7351" s="188">
        <f t="shared" si="7965"/>
        <v>37527.550000000003</v>
      </c>
      <c r="T7351">
        <v>32131.26</v>
      </c>
      <c r="U7351" s="190">
        <f t="shared" si="7966"/>
        <v>1.1679451723959784</v>
      </c>
    </row>
    <row r="7352" spans="1:21" x14ac:dyDescent="0.2">
      <c r="A7352" s="178">
        <v>43042</v>
      </c>
      <c r="B7352" s="179">
        <v>0.25</v>
      </c>
      <c r="C7352" t="s">
        <v>349</v>
      </c>
      <c r="D7352">
        <v>12.6</v>
      </c>
      <c r="E7352">
        <v>14.93</v>
      </c>
      <c r="F7352">
        <v>10.74</v>
      </c>
      <c r="G7352">
        <v>4</v>
      </c>
      <c r="H7352" s="184">
        <f t="shared" ref="H7352:L7352" si="8017">H7328</f>
        <v>0.20833333333333334</v>
      </c>
      <c r="I7352" s="185">
        <f t="shared" si="8017"/>
        <v>207</v>
      </c>
      <c r="J7352" s="185">
        <f t="shared" si="8017"/>
        <v>283</v>
      </c>
      <c r="K7352" s="185">
        <f t="shared" si="8017"/>
        <v>2985</v>
      </c>
      <c r="L7352" s="185">
        <f t="shared" si="8017"/>
        <v>1717</v>
      </c>
      <c r="M7352" s="147"/>
      <c r="N7352" s="143">
        <f t="shared" si="7964"/>
        <v>2608.1999999999998</v>
      </c>
      <c r="O7352" s="143">
        <f t="shared" si="7960"/>
        <v>4225.1899999999996</v>
      </c>
      <c r="P7352" s="143">
        <f t="shared" si="7961"/>
        <v>32058.9</v>
      </c>
      <c r="Q7352" s="143">
        <f t="shared" si="7962"/>
        <v>6868</v>
      </c>
      <c r="R7352" s="188">
        <f t="shared" si="7965"/>
        <v>45760.29</v>
      </c>
      <c r="T7352">
        <v>32338.240000000002</v>
      </c>
      <c r="U7352" s="190">
        <f t="shared" si="7966"/>
        <v>1.4150519632484637</v>
      </c>
    </row>
    <row r="7353" spans="1:21" x14ac:dyDescent="0.2">
      <c r="A7353" s="178">
        <v>43042</v>
      </c>
      <c r="B7353" s="179">
        <v>0.29166666666666669</v>
      </c>
      <c r="C7353" t="s">
        <v>349</v>
      </c>
      <c r="D7353">
        <v>3.5</v>
      </c>
      <c r="E7353">
        <v>25</v>
      </c>
      <c r="F7353">
        <v>10.52</v>
      </c>
      <c r="G7353">
        <v>24.99</v>
      </c>
      <c r="H7353" s="184">
        <f t="shared" ref="H7353:L7353" si="8018">H7329</f>
        <v>0.25</v>
      </c>
      <c r="I7353" s="185">
        <f t="shared" si="8018"/>
        <v>327</v>
      </c>
      <c r="J7353" s="185">
        <f t="shared" si="8018"/>
        <v>438</v>
      </c>
      <c r="K7353" s="185">
        <f t="shared" si="8018"/>
        <v>2985</v>
      </c>
      <c r="L7353" s="185">
        <f t="shared" si="8018"/>
        <v>1717</v>
      </c>
      <c r="M7353" s="147"/>
      <c r="N7353" s="143">
        <f t="shared" si="7964"/>
        <v>1144.5</v>
      </c>
      <c r="O7353" s="143">
        <f t="shared" si="7960"/>
        <v>10950</v>
      </c>
      <c r="P7353" s="143">
        <f t="shared" si="7961"/>
        <v>31402.199999999997</v>
      </c>
      <c r="Q7353" s="143">
        <f t="shared" si="7962"/>
        <v>42907.829999999994</v>
      </c>
      <c r="R7353" s="188">
        <f t="shared" si="7965"/>
        <v>86404.53</v>
      </c>
      <c r="T7353">
        <v>34060.870000000003</v>
      </c>
      <c r="U7353" s="190">
        <f t="shared" si="7966"/>
        <v>2.536768144794892</v>
      </c>
    </row>
    <row r="7354" spans="1:21" x14ac:dyDescent="0.2">
      <c r="A7354" s="178">
        <v>43042</v>
      </c>
      <c r="B7354" s="179">
        <v>0.33333333333333331</v>
      </c>
      <c r="C7354" t="s">
        <v>349</v>
      </c>
      <c r="D7354">
        <v>3.5</v>
      </c>
      <c r="E7354">
        <v>10</v>
      </c>
      <c r="F7354">
        <v>11.25</v>
      </c>
      <c r="G7354">
        <v>12</v>
      </c>
      <c r="H7354" s="184">
        <f t="shared" ref="H7354:L7354" si="8019">H7330</f>
        <v>0.29166666666666669</v>
      </c>
      <c r="I7354" s="185">
        <f t="shared" si="8019"/>
        <v>249</v>
      </c>
      <c r="J7354" s="185">
        <f t="shared" si="8019"/>
        <v>556</v>
      </c>
      <c r="K7354" s="185">
        <f t="shared" si="8019"/>
        <v>2872</v>
      </c>
      <c r="L7354" s="185">
        <f t="shared" si="8019"/>
        <v>2219</v>
      </c>
      <c r="M7354" s="147"/>
      <c r="N7354" s="143">
        <f t="shared" si="7964"/>
        <v>871.5</v>
      </c>
      <c r="O7354" s="143">
        <f t="shared" si="7960"/>
        <v>5560</v>
      </c>
      <c r="P7354" s="143">
        <f t="shared" si="7961"/>
        <v>32310</v>
      </c>
      <c r="Q7354" s="143">
        <f t="shared" si="7962"/>
        <v>26628</v>
      </c>
      <c r="R7354" s="188">
        <f t="shared" si="7965"/>
        <v>65369.5</v>
      </c>
      <c r="T7354">
        <v>37160.519999999997</v>
      </c>
      <c r="U7354" s="190">
        <f t="shared" si="7966"/>
        <v>1.7591115517220965</v>
      </c>
    </row>
    <row r="7355" spans="1:21" x14ac:dyDescent="0.2">
      <c r="A7355" s="178">
        <v>43042</v>
      </c>
      <c r="B7355" s="179">
        <v>0.375</v>
      </c>
      <c r="C7355" t="s">
        <v>349</v>
      </c>
      <c r="D7355">
        <v>2.61</v>
      </c>
      <c r="E7355">
        <v>11.23</v>
      </c>
      <c r="F7355">
        <v>9.9499999999999993</v>
      </c>
      <c r="G7355">
        <v>12</v>
      </c>
      <c r="H7355" s="184">
        <f t="shared" ref="H7355:L7355" si="8020">H7331</f>
        <v>0.33333333333333331</v>
      </c>
      <c r="I7355" s="185">
        <f t="shared" si="8020"/>
        <v>256</v>
      </c>
      <c r="J7355" s="185">
        <f t="shared" si="8020"/>
        <v>306</v>
      </c>
      <c r="K7355" s="185">
        <f t="shared" si="8020"/>
        <v>2872</v>
      </c>
      <c r="L7355" s="185">
        <f t="shared" si="8020"/>
        <v>2219</v>
      </c>
      <c r="M7355" s="147"/>
      <c r="N7355" s="143">
        <f t="shared" si="7964"/>
        <v>668.16</v>
      </c>
      <c r="O7355" s="143">
        <f t="shared" si="7960"/>
        <v>3436.38</v>
      </c>
      <c r="P7355" s="143">
        <f t="shared" si="7961"/>
        <v>28576.399999999998</v>
      </c>
      <c r="Q7355" s="143">
        <f t="shared" si="7962"/>
        <v>26628</v>
      </c>
      <c r="R7355" s="188">
        <f t="shared" si="7965"/>
        <v>59308.94</v>
      </c>
      <c r="T7355">
        <v>38782.199999999997</v>
      </c>
      <c r="U7355" s="190">
        <f t="shared" si="7966"/>
        <v>1.5292825058918784</v>
      </c>
    </row>
    <row r="7356" spans="1:21" x14ac:dyDescent="0.2">
      <c r="A7356" s="178">
        <v>43042</v>
      </c>
      <c r="B7356" s="179">
        <v>0.41666666666666669</v>
      </c>
      <c r="C7356" t="s">
        <v>349</v>
      </c>
      <c r="D7356">
        <v>2.61</v>
      </c>
      <c r="E7356">
        <v>10</v>
      </c>
      <c r="F7356">
        <v>9</v>
      </c>
      <c r="G7356">
        <v>12</v>
      </c>
      <c r="H7356" s="184">
        <f t="shared" ref="H7356:L7356" si="8021">H7332</f>
        <v>0.375</v>
      </c>
      <c r="I7356" s="185">
        <f t="shared" si="8021"/>
        <v>156</v>
      </c>
      <c r="J7356" s="185">
        <f t="shared" si="8021"/>
        <v>343</v>
      </c>
      <c r="K7356" s="185">
        <f t="shared" si="8021"/>
        <v>2872</v>
      </c>
      <c r="L7356" s="185">
        <f t="shared" si="8021"/>
        <v>2219</v>
      </c>
      <c r="M7356" s="147"/>
      <c r="N7356" s="143">
        <f t="shared" si="7964"/>
        <v>407.15999999999997</v>
      </c>
      <c r="O7356" s="143">
        <f t="shared" si="7960"/>
        <v>3430</v>
      </c>
      <c r="P7356" s="143">
        <f t="shared" si="7961"/>
        <v>25848</v>
      </c>
      <c r="Q7356" s="143">
        <f t="shared" si="7962"/>
        <v>26628</v>
      </c>
      <c r="R7356" s="188">
        <f t="shared" si="7965"/>
        <v>56313.16</v>
      </c>
      <c r="T7356">
        <v>38706.25</v>
      </c>
      <c r="U7356" s="190">
        <f t="shared" si="7966"/>
        <v>1.4548854513160021</v>
      </c>
    </row>
    <row r="7357" spans="1:21" x14ac:dyDescent="0.2">
      <c r="A7357" s="178">
        <v>43042</v>
      </c>
      <c r="B7357" s="179">
        <v>0.45833333333333331</v>
      </c>
      <c r="C7357" t="s">
        <v>349</v>
      </c>
      <c r="D7357">
        <v>2.11</v>
      </c>
      <c r="E7357">
        <v>8</v>
      </c>
      <c r="F7357">
        <v>7.61</v>
      </c>
      <c r="G7357">
        <v>8</v>
      </c>
      <c r="H7357" s="184">
        <f t="shared" ref="H7357:L7357" si="8022">H7333</f>
        <v>0.41666666666666669</v>
      </c>
      <c r="I7357" s="185">
        <f t="shared" si="8022"/>
        <v>196</v>
      </c>
      <c r="J7357" s="185">
        <f t="shared" si="8022"/>
        <v>315</v>
      </c>
      <c r="K7357" s="185">
        <f t="shared" si="8022"/>
        <v>2872</v>
      </c>
      <c r="L7357" s="185">
        <f t="shared" si="8022"/>
        <v>2219</v>
      </c>
      <c r="M7357" s="147"/>
      <c r="N7357" s="143">
        <f t="shared" si="7964"/>
        <v>413.56</v>
      </c>
      <c r="O7357" s="143">
        <f t="shared" si="7960"/>
        <v>2520</v>
      </c>
      <c r="P7357" s="143">
        <f t="shared" si="7961"/>
        <v>21855.920000000002</v>
      </c>
      <c r="Q7357" s="143">
        <f t="shared" si="7962"/>
        <v>17752</v>
      </c>
      <c r="R7357" s="188">
        <f t="shared" si="7965"/>
        <v>42541.48</v>
      </c>
      <c r="T7357">
        <v>39553.85</v>
      </c>
      <c r="U7357" s="190">
        <f t="shared" si="7966"/>
        <v>1.0755332287501724</v>
      </c>
    </row>
    <row r="7358" spans="1:21" x14ac:dyDescent="0.2">
      <c r="A7358" s="178">
        <v>43042</v>
      </c>
      <c r="B7358" s="179">
        <v>0.5</v>
      </c>
      <c r="C7358" t="s">
        <v>349</v>
      </c>
      <c r="D7358">
        <v>2</v>
      </c>
      <c r="E7358">
        <v>8.36</v>
      </c>
      <c r="F7358">
        <v>8.86</v>
      </c>
      <c r="G7358">
        <v>10</v>
      </c>
      <c r="H7358" s="184">
        <f t="shared" ref="H7358:L7358" si="8023">H7334</f>
        <v>0.45833333333333331</v>
      </c>
      <c r="I7358" s="185">
        <f t="shared" si="8023"/>
        <v>226</v>
      </c>
      <c r="J7358" s="185">
        <f t="shared" si="8023"/>
        <v>326</v>
      </c>
      <c r="K7358" s="185">
        <f t="shared" si="8023"/>
        <v>2842</v>
      </c>
      <c r="L7358" s="185">
        <f t="shared" si="8023"/>
        <v>1635</v>
      </c>
      <c r="M7358" s="147"/>
      <c r="N7358" s="143">
        <f t="shared" si="7964"/>
        <v>452</v>
      </c>
      <c r="O7358" s="143">
        <f t="shared" si="7960"/>
        <v>2725.3599999999997</v>
      </c>
      <c r="P7358" s="143">
        <f t="shared" si="7961"/>
        <v>25180.12</v>
      </c>
      <c r="Q7358" s="143">
        <f t="shared" si="7962"/>
        <v>16350</v>
      </c>
      <c r="R7358" s="188">
        <f t="shared" si="7965"/>
        <v>44707.479999999996</v>
      </c>
      <c r="T7358">
        <v>40689.99</v>
      </c>
      <c r="U7358" s="190">
        <f t="shared" si="7966"/>
        <v>1.0987341112642199</v>
      </c>
    </row>
    <row r="7359" spans="1:21" x14ac:dyDescent="0.2">
      <c r="A7359" s="178">
        <v>43042</v>
      </c>
      <c r="B7359" s="179">
        <v>0.54166666666666663</v>
      </c>
      <c r="C7359" t="s">
        <v>349</v>
      </c>
      <c r="D7359">
        <v>2</v>
      </c>
      <c r="E7359">
        <v>10.28</v>
      </c>
      <c r="F7359">
        <v>12.61</v>
      </c>
      <c r="G7359">
        <v>12.56</v>
      </c>
      <c r="H7359" s="184">
        <f t="shared" ref="H7359:L7359" si="8024">H7335</f>
        <v>0.5</v>
      </c>
      <c r="I7359" s="185">
        <f t="shared" si="8024"/>
        <v>222</v>
      </c>
      <c r="J7359" s="185">
        <f t="shared" si="8024"/>
        <v>319</v>
      </c>
      <c r="K7359" s="185">
        <f t="shared" si="8024"/>
        <v>2842</v>
      </c>
      <c r="L7359" s="185">
        <f t="shared" si="8024"/>
        <v>1635</v>
      </c>
      <c r="M7359" s="147"/>
      <c r="N7359" s="143">
        <f t="shared" si="7964"/>
        <v>444</v>
      </c>
      <c r="O7359" s="143">
        <f t="shared" si="7960"/>
        <v>3279.3199999999997</v>
      </c>
      <c r="P7359" s="143">
        <f t="shared" si="7961"/>
        <v>35837.619999999995</v>
      </c>
      <c r="Q7359" s="143">
        <f t="shared" si="7962"/>
        <v>20535.600000000002</v>
      </c>
      <c r="R7359" s="188">
        <f t="shared" si="7965"/>
        <v>60096.539999999994</v>
      </c>
      <c r="T7359">
        <v>41825.46</v>
      </c>
      <c r="U7359" s="190">
        <f t="shared" si="7966"/>
        <v>1.4368411010901014</v>
      </c>
    </row>
    <row r="7360" spans="1:21" x14ac:dyDescent="0.2">
      <c r="A7360" s="178">
        <v>43042</v>
      </c>
      <c r="B7360" s="179">
        <v>0.58333333333333337</v>
      </c>
      <c r="C7360" t="s">
        <v>349</v>
      </c>
      <c r="D7360">
        <v>2</v>
      </c>
      <c r="E7360">
        <v>16.21</v>
      </c>
      <c r="F7360">
        <v>16.989999999999998</v>
      </c>
      <c r="G7360">
        <v>20.82</v>
      </c>
      <c r="H7360" s="184">
        <f t="shared" ref="H7360:L7360" si="8025">H7336</f>
        <v>0.54166666666666663</v>
      </c>
      <c r="I7360" s="185">
        <f t="shared" si="8025"/>
        <v>195</v>
      </c>
      <c r="J7360" s="185">
        <f t="shared" si="8025"/>
        <v>299</v>
      </c>
      <c r="K7360" s="185">
        <f t="shared" si="8025"/>
        <v>2842</v>
      </c>
      <c r="L7360" s="185">
        <f t="shared" si="8025"/>
        <v>1635</v>
      </c>
      <c r="M7360" s="147"/>
      <c r="N7360" s="143">
        <f t="shared" si="7964"/>
        <v>390</v>
      </c>
      <c r="O7360" s="143">
        <f t="shared" si="7960"/>
        <v>4846.79</v>
      </c>
      <c r="P7360" s="143">
        <f t="shared" si="7961"/>
        <v>48285.579999999994</v>
      </c>
      <c r="Q7360" s="143">
        <f t="shared" si="7962"/>
        <v>34040.699999999997</v>
      </c>
      <c r="R7360" s="188">
        <f t="shared" si="7965"/>
        <v>87563.069999999992</v>
      </c>
      <c r="T7360">
        <v>42775.45</v>
      </c>
      <c r="U7360" s="190">
        <f t="shared" si="7966"/>
        <v>2.0470402999851549</v>
      </c>
    </row>
    <row r="7361" spans="1:21" x14ac:dyDescent="0.2">
      <c r="A7361" s="178">
        <v>43042</v>
      </c>
      <c r="B7361" s="179">
        <v>0.625</v>
      </c>
      <c r="C7361" t="s">
        <v>349</v>
      </c>
      <c r="D7361">
        <v>2</v>
      </c>
      <c r="E7361">
        <v>18.73</v>
      </c>
      <c r="F7361">
        <v>23.72</v>
      </c>
      <c r="G7361">
        <v>18.73</v>
      </c>
      <c r="H7361" s="184">
        <f t="shared" ref="H7361:L7361" si="8026">H7337</f>
        <v>0.58333333333333337</v>
      </c>
      <c r="I7361" s="185">
        <f t="shared" si="8026"/>
        <v>205</v>
      </c>
      <c r="J7361" s="185">
        <f t="shared" si="8026"/>
        <v>237</v>
      </c>
      <c r="K7361" s="185">
        <f t="shared" si="8026"/>
        <v>2842</v>
      </c>
      <c r="L7361" s="185">
        <f t="shared" si="8026"/>
        <v>1635</v>
      </c>
      <c r="M7361" s="147"/>
      <c r="N7361" s="143">
        <f t="shared" si="7964"/>
        <v>410</v>
      </c>
      <c r="O7361" s="143">
        <f t="shared" si="7960"/>
        <v>4439.01</v>
      </c>
      <c r="P7361" s="143">
        <f t="shared" si="7961"/>
        <v>67412.239999999991</v>
      </c>
      <c r="Q7361" s="143">
        <f t="shared" si="7962"/>
        <v>30623.55</v>
      </c>
      <c r="R7361" s="188">
        <f t="shared" si="7965"/>
        <v>102884.79999999999</v>
      </c>
      <c r="T7361">
        <v>43935.28</v>
      </c>
      <c r="U7361" s="190">
        <f t="shared" si="7966"/>
        <v>2.3417353889630381</v>
      </c>
    </row>
    <row r="7362" spans="1:21" x14ac:dyDescent="0.2">
      <c r="A7362" s="178">
        <v>43042</v>
      </c>
      <c r="B7362" s="179">
        <v>0.66666666666666663</v>
      </c>
      <c r="C7362" t="s">
        <v>349</v>
      </c>
      <c r="D7362">
        <v>1.69</v>
      </c>
      <c r="E7362">
        <v>26.52</v>
      </c>
      <c r="F7362">
        <v>31.52</v>
      </c>
      <c r="G7362">
        <v>25</v>
      </c>
      <c r="H7362" s="184">
        <f t="shared" ref="H7362:L7362" si="8027">H7338</f>
        <v>0.625</v>
      </c>
      <c r="I7362" s="185">
        <f t="shared" si="8027"/>
        <v>212</v>
      </c>
      <c r="J7362" s="185">
        <f t="shared" si="8027"/>
        <v>213</v>
      </c>
      <c r="K7362" s="185">
        <f t="shared" si="8027"/>
        <v>2842</v>
      </c>
      <c r="L7362" s="185">
        <f t="shared" si="8027"/>
        <v>1380</v>
      </c>
      <c r="M7362" s="147"/>
      <c r="N7362" s="143">
        <f t="shared" si="7964"/>
        <v>358.28</v>
      </c>
      <c r="O7362" s="143">
        <f t="shared" si="7960"/>
        <v>5648.76</v>
      </c>
      <c r="P7362" s="143">
        <f t="shared" si="7961"/>
        <v>89579.839999999997</v>
      </c>
      <c r="Q7362" s="143">
        <f t="shared" si="7962"/>
        <v>34500</v>
      </c>
      <c r="R7362" s="188">
        <f t="shared" si="7965"/>
        <v>130086.87999999999</v>
      </c>
      <c r="T7362">
        <v>45048.11</v>
      </c>
      <c r="U7362" s="190">
        <f t="shared" si="7966"/>
        <v>2.8877322489223185</v>
      </c>
    </row>
    <row r="7363" spans="1:21" x14ac:dyDescent="0.2">
      <c r="A7363" s="178">
        <v>43042</v>
      </c>
      <c r="B7363" s="179">
        <v>0.70833333333333337</v>
      </c>
      <c r="C7363" t="s">
        <v>349</v>
      </c>
      <c r="D7363">
        <v>1.73</v>
      </c>
      <c r="E7363">
        <v>29.6</v>
      </c>
      <c r="F7363">
        <v>34.6</v>
      </c>
      <c r="G7363">
        <v>21</v>
      </c>
      <c r="H7363" s="184">
        <f t="shared" ref="H7363:L7363" si="8028">H7339</f>
        <v>0.66666666666666663</v>
      </c>
      <c r="I7363" s="185">
        <f t="shared" si="8028"/>
        <v>191</v>
      </c>
      <c r="J7363" s="185">
        <f t="shared" si="8028"/>
        <v>237</v>
      </c>
      <c r="K7363" s="185">
        <f t="shared" si="8028"/>
        <v>2842</v>
      </c>
      <c r="L7363" s="185">
        <f t="shared" si="8028"/>
        <v>1380</v>
      </c>
      <c r="M7363" s="147"/>
      <c r="N7363" s="143">
        <f t="shared" si="7964"/>
        <v>330.43</v>
      </c>
      <c r="O7363" s="143">
        <f t="shared" si="7960"/>
        <v>7015.2000000000007</v>
      </c>
      <c r="P7363" s="143">
        <f t="shared" si="7961"/>
        <v>98333.2</v>
      </c>
      <c r="Q7363" s="143">
        <f t="shared" si="7962"/>
        <v>28980</v>
      </c>
      <c r="R7363" s="188">
        <f t="shared" si="7965"/>
        <v>134658.83000000002</v>
      </c>
      <c r="T7363">
        <v>45815.83</v>
      </c>
      <c r="U7363" s="190">
        <f t="shared" si="7966"/>
        <v>2.9391332646380084</v>
      </c>
    </row>
    <row r="7364" spans="1:21" x14ac:dyDescent="0.2">
      <c r="A7364" s="178">
        <v>43042</v>
      </c>
      <c r="B7364" s="179">
        <v>0.75</v>
      </c>
      <c r="C7364" t="s">
        <v>349</v>
      </c>
      <c r="D7364">
        <v>2.11</v>
      </c>
      <c r="E7364">
        <v>17.05</v>
      </c>
      <c r="F7364">
        <v>17.5</v>
      </c>
      <c r="G7364">
        <v>13.15</v>
      </c>
      <c r="H7364" s="184">
        <f t="shared" ref="H7364:L7364" si="8029">H7340</f>
        <v>0.70833333333333337</v>
      </c>
      <c r="I7364" s="185">
        <f t="shared" si="8029"/>
        <v>218</v>
      </c>
      <c r="J7364" s="185">
        <f t="shared" si="8029"/>
        <v>258</v>
      </c>
      <c r="K7364" s="185">
        <f t="shared" si="8029"/>
        <v>2842</v>
      </c>
      <c r="L7364" s="185">
        <f t="shared" si="8029"/>
        <v>1380</v>
      </c>
      <c r="M7364" s="147"/>
      <c r="N7364" s="143">
        <f t="shared" si="7964"/>
        <v>459.97999999999996</v>
      </c>
      <c r="O7364" s="143">
        <f t="shared" ref="O7364:O7427" si="8030">E7364*J7364</f>
        <v>4398.9000000000005</v>
      </c>
      <c r="P7364" s="143">
        <f t="shared" ref="P7364:P7427" si="8031">F7364*K7364</f>
        <v>49735</v>
      </c>
      <c r="Q7364" s="143">
        <f t="shared" ref="Q7364:Q7427" si="8032">G7364*L7364</f>
        <v>18147</v>
      </c>
      <c r="R7364" s="188">
        <f t="shared" si="7965"/>
        <v>72740.88</v>
      </c>
      <c r="T7364">
        <v>46274.77</v>
      </c>
      <c r="U7364" s="190">
        <f t="shared" si="7966"/>
        <v>1.5719339069648539</v>
      </c>
    </row>
    <row r="7365" spans="1:21" x14ac:dyDescent="0.2">
      <c r="A7365" s="178">
        <v>43042</v>
      </c>
      <c r="B7365" s="179">
        <v>0.79166666666666663</v>
      </c>
      <c r="C7365" t="s">
        <v>349</v>
      </c>
      <c r="D7365">
        <v>2.11</v>
      </c>
      <c r="E7365">
        <v>8.01</v>
      </c>
      <c r="F7365">
        <v>9.26</v>
      </c>
      <c r="G7365">
        <v>10</v>
      </c>
      <c r="H7365" s="184">
        <f t="shared" ref="H7365:L7365" si="8033">H7341</f>
        <v>0.75</v>
      </c>
      <c r="I7365" s="185">
        <f t="shared" si="8033"/>
        <v>240</v>
      </c>
      <c r="J7365" s="185">
        <f t="shared" si="8033"/>
        <v>365</v>
      </c>
      <c r="K7365" s="185">
        <f t="shared" si="8033"/>
        <v>2842</v>
      </c>
      <c r="L7365" s="185">
        <f t="shared" si="8033"/>
        <v>1380</v>
      </c>
      <c r="M7365" s="147"/>
      <c r="N7365" s="143">
        <f t="shared" ref="N7365:N7428" si="8034">D7365*I7365</f>
        <v>506.4</v>
      </c>
      <c r="O7365" s="143">
        <f t="shared" si="8030"/>
        <v>2923.65</v>
      </c>
      <c r="P7365" s="143">
        <f t="shared" si="8031"/>
        <v>26316.92</v>
      </c>
      <c r="Q7365" s="143">
        <f t="shared" si="8032"/>
        <v>13800</v>
      </c>
      <c r="R7365" s="188">
        <f t="shared" ref="R7365:R7428" si="8035">SUM(N7365:Q7365)</f>
        <v>43546.97</v>
      </c>
      <c r="T7365">
        <v>45490.18</v>
      </c>
      <c r="U7365" s="190">
        <f t="shared" ref="U7365:U7428" si="8036">R7365/T7365</f>
        <v>0.95728286852239319</v>
      </c>
    </row>
    <row r="7366" spans="1:21" x14ac:dyDescent="0.2">
      <c r="A7366" s="178">
        <v>43042</v>
      </c>
      <c r="B7366" s="179">
        <v>0.83333333333333337</v>
      </c>
      <c r="C7366" t="s">
        <v>349</v>
      </c>
      <c r="D7366">
        <v>2</v>
      </c>
      <c r="E7366">
        <v>8.06</v>
      </c>
      <c r="F7366">
        <v>9</v>
      </c>
      <c r="G7366">
        <v>9</v>
      </c>
      <c r="H7366" s="184">
        <f t="shared" ref="H7366:L7366" si="8037">H7342</f>
        <v>0.79166666666666663</v>
      </c>
      <c r="I7366" s="185">
        <f t="shared" si="8037"/>
        <v>320</v>
      </c>
      <c r="J7366" s="185">
        <f t="shared" si="8037"/>
        <v>214</v>
      </c>
      <c r="K7366" s="185">
        <f t="shared" si="8037"/>
        <v>2842</v>
      </c>
      <c r="L7366" s="185">
        <f t="shared" si="8037"/>
        <v>1426</v>
      </c>
      <c r="M7366" s="147"/>
      <c r="N7366" s="143">
        <f t="shared" si="8034"/>
        <v>640</v>
      </c>
      <c r="O7366" s="143">
        <f t="shared" si="8030"/>
        <v>1724.8400000000001</v>
      </c>
      <c r="P7366" s="143">
        <f t="shared" si="8031"/>
        <v>25578</v>
      </c>
      <c r="Q7366" s="143">
        <f t="shared" si="8032"/>
        <v>12834</v>
      </c>
      <c r="R7366" s="188">
        <f t="shared" si="8035"/>
        <v>40776.839999999997</v>
      </c>
      <c r="T7366">
        <v>44168.27</v>
      </c>
      <c r="U7366" s="190">
        <f t="shared" si="8036"/>
        <v>0.9232156930755947</v>
      </c>
    </row>
    <row r="7367" spans="1:21" x14ac:dyDescent="0.2">
      <c r="A7367" s="178">
        <v>43042</v>
      </c>
      <c r="B7367" s="179">
        <v>0.875</v>
      </c>
      <c r="C7367" t="s">
        <v>349</v>
      </c>
      <c r="D7367">
        <v>2.61</v>
      </c>
      <c r="E7367">
        <v>6.24</v>
      </c>
      <c r="F7367">
        <v>6.7</v>
      </c>
      <c r="G7367">
        <v>6.24</v>
      </c>
      <c r="H7367" s="184">
        <f t="shared" ref="H7367:L7367" si="8038">H7343</f>
        <v>0.83333333333333337</v>
      </c>
      <c r="I7367" s="185">
        <f t="shared" si="8038"/>
        <v>322</v>
      </c>
      <c r="J7367" s="185">
        <f t="shared" si="8038"/>
        <v>178</v>
      </c>
      <c r="K7367" s="185">
        <f t="shared" si="8038"/>
        <v>2842</v>
      </c>
      <c r="L7367" s="185">
        <f t="shared" si="8038"/>
        <v>1426</v>
      </c>
      <c r="M7367" s="147"/>
      <c r="N7367" s="143">
        <f t="shared" si="8034"/>
        <v>840.42</v>
      </c>
      <c r="O7367" s="143">
        <f t="shared" si="8030"/>
        <v>1110.72</v>
      </c>
      <c r="P7367" s="143">
        <f t="shared" si="8031"/>
        <v>19041.400000000001</v>
      </c>
      <c r="Q7367" s="143">
        <f t="shared" si="8032"/>
        <v>8898.24</v>
      </c>
      <c r="R7367" s="188">
        <f t="shared" si="8035"/>
        <v>29890.78</v>
      </c>
      <c r="T7367">
        <v>43759.78</v>
      </c>
      <c r="U7367" s="190">
        <f t="shared" si="8036"/>
        <v>0.68306513423970594</v>
      </c>
    </row>
    <row r="7368" spans="1:21" x14ac:dyDescent="0.2">
      <c r="A7368" s="178">
        <v>43042</v>
      </c>
      <c r="B7368" s="179">
        <v>0.91666666666666663</v>
      </c>
      <c r="C7368" t="s">
        <v>349</v>
      </c>
      <c r="D7368">
        <v>6.12</v>
      </c>
      <c r="E7368">
        <v>7.2</v>
      </c>
      <c r="F7368">
        <v>7.4</v>
      </c>
      <c r="G7368">
        <v>6</v>
      </c>
      <c r="H7368" s="184">
        <f t="shared" ref="H7368:L7368" si="8039">H7344</f>
        <v>0.875</v>
      </c>
      <c r="I7368" s="185">
        <f t="shared" si="8039"/>
        <v>337</v>
      </c>
      <c r="J7368" s="185">
        <f t="shared" si="8039"/>
        <v>173</v>
      </c>
      <c r="K7368" s="185">
        <f t="shared" si="8039"/>
        <v>2842</v>
      </c>
      <c r="L7368" s="185">
        <f t="shared" si="8039"/>
        <v>1426</v>
      </c>
      <c r="M7368" s="147"/>
      <c r="N7368" s="143">
        <f t="shared" si="8034"/>
        <v>2062.44</v>
      </c>
      <c r="O7368" s="143">
        <f t="shared" si="8030"/>
        <v>1245.6000000000001</v>
      </c>
      <c r="P7368" s="143">
        <f t="shared" si="8031"/>
        <v>21030.799999999999</v>
      </c>
      <c r="Q7368" s="143">
        <f t="shared" si="8032"/>
        <v>8556</v>
      </c>
      <c r="R7368" s="188">
        <f t="shared" si="8035"/>
        <v>32894.839999999997</v>
      </c>
      <c r="T7368">
        <v>42324.94</v>
      </c>
      <c r="U7368" s="190">
        <f t="shared" si="8036"/>
        <v>0.77719755775200139</v>
      </c>
    </row>
    <row r="7369" spans="1:21" x14ac:dyDescent="0.2">
      <c r="A7369" s="178">
        <v>43042</v>
      </c>
      <c r="B7369" s="179">
        <v>0.95833333333333337</v>
      </c>
      <c r="C7369" t="s">
        <v>349</v>
      </c>
      <c r="D7369">
        <v>17.5</v>
      </c>
      <c r="E7369">
        <v>12</v>
      </c>
      <c r="F7369">
        <v>12.2</v>
      </c>
      <c r="G7369">
        <v>0.97</v>
      </c>
      <c r="H7369" s="184">
        <f t="shared" ref="H7369:L7369" si="8040">H7345</f>
        <v>0.91666666666666663</v>
      </c>
      <c r="I7369" s="185">
        <f t="shared" si="8040"/>
        <v>394</v>
      </c>
      <c r="J7369" s="185">
        <f t="shared" si="8040"/>
        <v>194</v>
      </c>
      <c r="K7369" s="185">
        <f t="shared" si="8040"/>
        <v>2842</v>
      </c>
      <c r="L7369" s="185">
        <f t="shared" si="8040"/>
        <v>1426</v>
      </c>
      <c r="M7369" s="147"/>
      <c r="N7369" s="143">
        <f t="shared" si="8034"/>
        <v>6895</v>
      </c>
      <c r="O7369" s="143">
        <f t="shared" si="8030"/>
        <v>2328</v>
      </c>
      <c r="P7369" s="143">
        <f t="shared" si="8031"/>
        <v>34672.400000000001</v>
      </c>
      <c r="Q7369" s="143">
        <f t="shared" si="8032"/>
        <v>1383.22</v>
      </c>
      <c r="R7369" s="188">
        <f t="shared" si="8035"/>
        <v>45278.62</v>
      </c>
      <c r="T7369">
        <v>40646.31</v>
      </c>
      <c r="U7369" s="190">
        <f t="shared" si="8036"/>
        <v>1.1139663108410087</v>
      </c>
    </row>
    <row r="7370" spans="1:21" x14ac:dyDescent="0.2">
      <c r="A7370" s="178">
        <v>43042</v>
      </c>
      <c r="B7370" s="180">
        <v>1</v>
      </c>
      <c r="C7370" t="s">
        <v>349</v>
      </c>
      <c r="D7370">
        <v>17.03</v>
      </c>
      <c r="E7370">
        <v>12.67</v>
      </c>
      <c r="F7370">
        <v>12.87</v>
      </c>
      <c r="G7370">
        <v>0.97</v>
      </c>
      <c r="H7370" s="184">
        <f t="shared" ref="H7370:L7370" si="8041">H7346</f>
        <v>0.95833333333333337</v>
      </c>
      <c r="I7370" s="185">
        <f t="shared" si="8041"/>
        <v>389</v>
      </c>
      <c r="J7370" s="185">
        <f t="shared" si="8041"/>
        <v>265</v>
      </c>
      <c r="K7370" s="185">
        <f t="shared" si="8041"/>
        <v>2985</v>
      </c>
      <c r="L7370" s="185">
        <f t="shared" si="8041"/>
        <v>1111</v>
      </c>
      <c r="M7370" s="147"/>
      <c r="N7370" s="143">
        <f t="shared" si="8034"/>
        <v>6624.67</v>
      </c>
      <c r="O7370" s="143">
        <f t="shared" si="8030"/>
        <v>3357.55</v>
      </c>
      <c r="P7370" s="143">
        <f t="shared" si="8031"/>
        <v>38416.949999999997</v>
      </c>
      <c r="Q7370" s="143">
        <f t="shared" si="8032"/>
        <v>1077.67</v>
      </c>
      <c r="R7370" s="188">
        <f t="shared" si="8035"/>
        <v>49476.84</v>
      </c>
      <c r="T7370">
        <v>38524.49</v>
      </c>
      <c r="U7370" s="190">
        <f t="shared" si="8036"/>
        <v>1.284295781722224</v>
      </c>
    </row>
    <row r="7371" spans="1:21" x14ac:dyDescent="0.2">
      <c r="A7371" s="178">
        <v>43043</v>
      </c>
      <c r="B7371" s="179">
        <v>4.1666666666666664E-2</v>
      </c>
      <c r="C7371" t="s">
        <v>349</v>
      </c>
      <c r="D7371">
        <v>11.78</v>
      </c>
      <c r="E7371">
        <v>7</v>
      </c>
      <c r="F7371">
        <v>9</v>
      </c>
      <c r="G7371">
        <v>0.97</v>
      </c>
      <c r="H7371" s="184">
        <f t="shared" ref="H7371:L7371" si="8042">H7347</f>
        <v>1</v>
      </c>
      <c r="I7371" s="185">
        <f t="shared" si="8042"/>
        <v>362</v>
      </c>
      <c r="J7371" s="185">
        <f t="shared" si="8042"/>
        <v>243</v>
      </c>
      <c r="K7371" s="185">
        <f t="shared" si="8042"/>
        <v>2985</v>
      </c>
      <c r="L7371" s="185">
        <f t="shared" si="8042"/>
        <v>1111</v>
      </c>
      <c r="M7371" s="147"/>
      <c r="N7371" s="143">
        <f t="shared" si="8034"/>
        <v>4264.3599999999997</v>
      </c>
      <c r="O7371" s="143">
        <f t="shared" si="8030"/>
        <v>1701</v>
      </c>
      <c r="P7371" s="143">
        <f t="shared" si="8031"/>
        <v>26865</v>
      </c>
      <c r="Q7371" s="143">
        <f t="shared" si="8032"/>
        <v>1077.67</v>
      </c>
      <c r="R7371" s="188">
        <f t="shared" si="8035"/>
        <v>33908.03</v>
      </c>
      <c r="T7371">
        <v>36226.57</v>
      </c>
      <c r="U7371" s="190">
        <f t="shared" si="8036"/>
        <v>0.9359989090879981</v>
      </c>
    </row>
    <row r="7372" spans="1:21" x14ac:dyDescent="0.2">
      <c r="A7372" s="178">
        <v>43043</v>
      </c>
      <c r="B7372" s="179">
        <v>8.3333333333333329E-2</v>
      </c>
      <c r="C7372" t="s">
        <v>349</v>
      </c>
      <c r="D7372">
        <v>6.59</v>
      </c>
      <c r="E7372">
        <v>1</v>
      </c>
      <c r="F7372">
        <v>9.31</v>
      </c>
      <c r="G7372">
        <v>0.75</v>
      </c>
      <c r="H7372" s="184">
        <f t="shared" ref="H7372:L7372" si="8043">H7348</f>
        <v>4.1666666666666664E-2</v>
      </c>
      <c r="I7372" s="185">
        <f t="shared" si="8043"/>
        <v>294</v>
      </c>
      <c r="J7372" s="185">
        <f t="shared" si="8043"/>
        <v>212</v>
      </c>
      <c r="K7372" s="185">
        <f t="shared" si="8043"/>
        <v>2985</v>
      </c>
      <c r="L7372" s="185">
        <f t="shared" si="8043"/>
        <v>1111</v>
      </c>
      <c r="M7372" s="147"/>
      <c r="N7372" s="143">
        <f t="shared" si="8034"/>
        <v>1937.46</v>
      </c>
      <c r="O7372" s="143">
        <f t="shared" si="8030"/>
        <v>212</v>
      </c>
      <c r="P7372" s="143">
        <f t="shared" si="8031"/>
        <v>27790.350000000002</v>
      </c>
      <c r="Q7372" s="143">
        <f t="shared" si="8032"/>
        <v>833.25</v>
      </c>
      <c r="R7372" s="188">
        <f t="shared" si="8035"/>
        <v>30773.06</v>
      </c>
      <c r="T7372">
        <v>34081.97</v>
      </c>
      <c r="U7372" s="190">
        <f t="shared" si="8036"/>
        <v>0.90291318254197162</v>
      </c>
    </row>
    <row r="7373" spans="1:21" x14ac:dyDescent="0.2">
      <c r="A7373" s="178">
        <v>43043</v>
      </c>
      <c r="B7373" s="179">
        <v>0.125</v>
      </c>
      <c r="C7373" t="s">
        <v>349</v>
      </c>
      <c r="D7373">
        <v>9.3000000000000007</v>
      </c>
      <c r="E7373">
        <v>1</v>
      </c>
      <c r="F7373">
        <v>10.25</v>
      </c>
      <c r="G7373">
        <v>5</v>
      </c>
      <c r="H7373" s="184">
        <f t="shared" ref="H7373:L7373" si="8044">H7349</f>
        <v>8.3333333333333329E-2</v>
      </c>
      <c r="I7373" s="185">
        <f t="shared" si="8044"/>
        <v>236</v>
      </c>
      <c r="J7373" s="185">
        <f t="shared" si="8044"/>
        <v>179</v>
      </c>
      <c r="K7373" s="185">
        <f t="shared" si="8044"/>
        <v>2985</v>
      </c>
      <c r="L7373" s="185">
        <f t="shared" si="8044"/>
        <v>1111</v>
      </c>
      <c r="M7373" s="147"/>
      <c r="N7373" s="143">
        <f t="shared" si="8034"/>
        <v>2194.8000000000002</v>
      </c>
      <c r="O7373" s="143">
        <f t="shared" si="8030"/>
        <v>179</v>
      </c>
      <c r="P7373" s="143">
        <f t="shared" si="8031"/>
        <v>30596.25</v>
      </c>
      <c r="Q7373" s="143">
        <f t="shared" si="8032"/>
        <v>5555</v>
      </c>
      <c r="R7373" s="188">
        <f t="shared" si="8035"/>
        <v>38525.050000000003</v>
      </c>
      <c r="T7373">
        <v>32576.959999999999</v>
      </c>
      <c r="U7373" s="190">
        <f t="shared" si="8036"/>
        <v>1.1825857906937911</v>
      </c>
    </row>
    <row r="7374" spans="1:21" x14ac:dyDescent="0.2">
      <c r="A7374" s="178">
        <v>43043</v>
      </c>
      <c r="B7374" s="179">
        <v>0.16666666666666666</v>
      </c>
      <c r="C7374" t="s">
        <v>349</v>
      </c>
      <c r="D7374">
        <v>8.06</v>
      </c>
      <c r="E7374">
        <v>1</v>
      </c>
      <c r="F7374">
        <v>10.25</v>
      </c>
      <c r="G7374">
        <v>5</v>
      </c>
      <c r="H7374" s="184">
        <f t="shared" ref="H7374:L7374" si="8045">H7350</f>
        <v>0.125</v>
      </c>
      <c r="I7374" s="185">
        <f t="shared" si="8045"/>
        <v>201</v>
      </c>
      <c r="J7374" s="185">
        <f t="shared" si="8045"/>
        <v>205</v>
      </c>
      <c r="K7374" s="185">
        <f t="shared" si="8045"/>
        <v>2985</v>
      </c>
      <c r="L7374" s="185">
        <f t="shared" si="8045"/>
        <v>1717</v>
      </c>
      <c r="M7374" s="147"/>
      <c r="N7374" s="143">
        <f t="shared" si="8034"/>
        <v>1620.0600000000002</v>
      </c>
      <c r="O7374" s="143">
        <f t="shared" si="8030"/>
        <v>205</v>
      </c>
      <c r="P7374" s="143">
        <f t="shared" si="8031"/>
        <v>30596.25</v>
      </c>
      <c r="Q7374" s="143">
        <f t="shared" si="8032"/>
        <v>8585</v>
      </c>
      <c r="R7374" s="188">
        <f t="shared" si="8035"/>
        <v>41006.31</v>
      </c>
      <c r="T7374">
        <v>31590.55</v>
      </c>
      <c r="U7374" s="190">
        <f t="shared" si="8036"/>
        <v>1.2980562225095795</v>
      </c>
    </row>
    <row r="7375" spans="1:21" x14ac:dyDescent="0.2">
      <c r="A7375" s="178">
        <v>43043</v>
      </c>
      <c r="B7375" s="179">
        <v>0.20833333333333334</v>
      </c>
      <c r="C7375" t="s">
        <v>349</v>
      </c>
      <c r="D7375">
        <v>8.5299999999999994</v>
      </c>
      <c r="E7375">
        <v>3.11</v>
      </c>
      <c r="F7375">
        <v>10.25</v>
      </c>
      <c r="G7375">
        <v>5</v>
      </c>
      <c r="H7375" s="184">
        <f t="shared" ref="H7375:L7375" si="8046">H7351</f>
        <v>0.16666666666666666</v>
      </c>
      <c r="I7375" s="185">
        <f t="shared" si="8046"/>
        <v>185</v>
      </c>
      <c r="J7375" s="185">
        <f t="shared" si="8046"/>
        <v>205</v>
      </c>
      <c r="K7375" s="185">
        <f t="shared" si="8046"/>
        <v>2985</v>
      </c>
      <c r="L7375" s="185">
        <f t="shared" si="8046"/>
        <v>1717</v>
      </c>
      <c r="M7375" s="147"/>
      <c r="N7375" s="143">
        <f t="shared" si="8034"/>
        <v>1578.05</v>
      </c>
      <c r="O7375" s="143">
        <f t="shared" si="8030"/>
        <v>637.54999999999995</v>
      </c>
      <c r="P7375" s="143">
        <f t="shared" si="8031"/>
        <v>30596.25</v>
      </c>
      <c r="Q7375" s="143">
        <f t="shared" si="8032"/>
        <v>8585</v>
      </c>
      <c r="R7375" s="188">
        <f t="shared" si="8035"/>
        <v>41396.85</v>
      </c>
      <c r="T7375">
        <v>31087.48</v>
      </c>
      <c r="U7375" s="190">
        <f t="shared" si="8036"/>
        <v>1.3316244996377964</v>
      </c>
    </row>
    <row r="7376" spans="1:21" x14ac:dyDescent="0.2">
      <c r="A7376" s="178">
        <v>43043</v>
      </c>
      <c r="B7376" s="179">
        <v>0.25</v>
      </c>
      <c r="C7376" t="s">
        <v>349</v>
      </c>
      <c r="D7376">
        <v>30</v>
      </c>
      <c r="E7376">
        <v>23.62</v>
      </c>
      <c r="F7376">
        <v>10.25</v>
      </c>
      <c r="G7376">
        <v>5</v>
      </c>
      <c r="H7376" s="184">
        <f t="shared" ref="H7376:L7376" si="8047">H7352</f>
        <v>0.20833333333333334</v>
      </c>
      <c r="I7376" s="185">
        <f t="shared" si="8047"/>
        <v>207</v>
      </c>
      <c r="J7376" s="185">
        <f t="shared" si="8047"/>
        <v>283</v>
      </c>
      <c r="K7376" s="185">
        <f t="shared" si="8047"/>
        <v>2985</v>
      </c>
      <c r="L7376" s="185">
        <f t="shared" si="8047"/>
        <v>1717</v>
      </c>
      <c r="M7376" s="147"/>
      <c r="N7376" s="143">
        <f t="shared" si="8034"/>
        <v>6210</v>
      </c>
      <c r="O7376" s="143">
        <f t="shared" si="8030"/>
        <v>6684.46</v>
      </c>
      <c r="P7376" s="143">
        <f t="shared" si="8031"/>
        <v>30596.25</v>
      </c>
      <c r="Q7376" s="143">
        <f t="shared" si="8032"/>
        <v>8585</v>
      </c>
      <c r="R7376" s="188">
        <f t="shared" si="8035"/>
        <v>52075.71</v>
      </c>
      <c r="T7376">
        <v>30875.55</v>
      </c>
      <c r="U7376" s="190">
        <f t="shared" si="8036"/>
        <v>1.6866326267872152</v>
      </c>
    </row>
    <row r="7377" spans="1:21" x14ac:dyDescent="0.2">
      <c r="A7377" s="178">
        <v>43043</v>
      </c>
      <c r="B7377" s="179">
        <v>0.29166666666666669</v>
      </c>
      <c r="C7377" t="s">
        <v>349</v>
      </c>
      <c r="D7377">
        <v>23.22</v>
      </c>
      <c r="E7377">
        <v>40</v>
      </c>
      <c r="F7377">
        <v>10.25</v>
      </c>
      <c r="G7377">
        <v>11.75</v>
      </c>
      <c r="H7377" s="184">
        <f t="shared" ref="H7377:L7377" si="8048">H7353</f>
        <v>0.25</v>
      </c>
      <c r="I7377" s="185">
        <f t="shared" si="8048"/>
        <v>327</v>
      </c>
      <c r="J7377" s="185">
        <f t="shared" si="8048"/>
        <v>438</v>
      </c>
      <c r="K7377" s="185">
        <f t="shared" si="8048"/>
        <v>2985</v>
      </c>
      <c r="L7377" s="185">
        <f t="shared" si="8048"/>
        <v>1717</v>
      </c>
      <c r="M7377" s="147"/>
      <c r="N7377" s="143">
        <f t="shared" si="8034"/>
        <v>7592.94</v>
      </c>
      <c r="O7377" s="143">
        <f t="shared" si="8030"/>
        <v>17520</v>
      </c>
      <c r="P7377" s="143">
        <f t="shared" si="8031"/>
        <v>30596.25</v>
      </c>
      <c r="Q7377" s="143">
        <f t="shared" si="8032"/>
        <v>20174.75</v>
      </c>
      <c r="R7377" s="188">
        <f t="shared" si="8035"/>
        <v>75883.94</v>
      </c>
      <c r="T7377">
        <v>31311.46</v>
      </c>
      <c r="U7377" s="190">
        <f t="shared" si="8036"/>
        <v>2.4235196953447717</v>
      </c>
    </row>
    <row r="7378" spans="1:21" x14ac:dyDescent="0.2">
      <c r="A7378" s="178">
        <v>43043</v>
      </c>
      <c r="B7378" s="179">
        <v>0.33333333333333331</v>
      </c>
      <c r="C7378" t="s">
        <v>349</v>
      </c>
      <c r="D7378">
        <v>10.78</v>
      </c>
      <c r="E7378">
        <v>8.4700000000000006</v>
      </c>
      <c r="F7378">
        <v>10.25</v>
      </c>
      <c r="G7378">
        <v>10.119999999999999</v>
      </c>
      <c r="H7378" s="184">
        <f t="shared" ref="H7378:L7378" si="8049">H7354</f>
        <v>0.29166666666666669</v>
      </c>
      <c r="I7378" s="185">
        <f t="shared" si="8049"/>
        <v>249</v>
      </c>
      <c r="J7378" s="185">
        <f t="shared" si="8049"/>
        <v>556</v>
      </c>
      <c r="K7378" s="185">
        <f t="shared" si="8049"/>
        <v>2872</v>
      </c>
      <c r="L7378" s="185">
        <f t="shared" si="8049"/>
        <v>2219</v>
      </c>
      <c r="M7378" s="147"/>
      <c r="N7378" s="143">
        <f t="shared" si="8034"/>
        <v>2684.22</v>
      </c>
      <c r="O7378" s="143">
        <f t="shared" si="8030"/>
        <v>4709.3200000000006</v>
      </c>
      <c r="P7378" s="143">
        <f t="shared" si="8031"/>
        <v>29438</v>
      </c>
      <c r="Q7378" s="143">
        <f t="shared" si="8032"/>
        <v>22456.28</v>
      </c>
      <c r="R7378" s="188">
        <f t="shared" si="8035"/>
        <v>59287.82</v>
      </c>
      <c r="T7378">
        <v>32536.5</v>
      </c>
      <c r="U7378" s="190">
        <f t="shared" si="8036"/>
        <v>1.8221941511840549</v>
      </c>
    </row>
    <row r="7379" spans="1:21" x14ac:dyDescent="0.2">
      <c r="A7379" s="178">
        <v>43043</v>
      </c>
      <c r="B7379" s="179">
        <v>0.375</v>
      </c>
      <c r="C7379" t="s">
        <v>349</v>
      </c>
      <c r="D7379">
        <v>3.5</v>
      </c>
      <c r="E7379">
        <v>10.02</v>
      </c>
      <c r="F7379">
        <v>10.02</v>
      </c>
      <c r="G7379">
        <v>10.02</v>
      </c>
      <c r="H7379" s="184">
        <f t="shared" ref="H7379:L7379" si="8050">H7355</f>
        <v>0.33333333333333331</v>
      </c>
      <c r="I7379" s="185">
        <f t="shared" si="8050"/>
        <v>256</v>
      </c>
      <c r="J7379" s="185">
        <f t="shared" si="8050"/>
        <v>306</v>
      </c>
      <c r="K7379" s="185">
        <f t="shared" si="8050"/>
        <v>2872</v>
      </c>
      <c r="L7379" s="185">
        <f t="shared" si="8050"/>
        <v>2219</v>
      </c>
      <c r="M7379" s="147"/>
      <c r="N7379" s="143">
        <f t="shared" si="8034"/>
        <v>896</v>
      </c>
      <c r="O7379" s="143">
        <f t="shared" si="8030"/>
        <v>3066.12</v>
      </c>
      <c r="P7379" s="143">
        <f t="shared" si="8031"/>
        <v>28777.439999999999</v>
      </c>
      <c r="Q7379" s="143">
        <f t="shared" si="8032"/>
        <v>22234.379999999997</v>
      </c>
      <c r="R7379" s="188">
        <f t="shared" si="8035"/>
        <v>54973.939999999995</v>
      </c>
      <c r="T7379">
        <v>33887.050000000003</v>
      </c>
      <c r="U7379" s="190">
        <f t="shared" si="8036"/>
        <v>1.6222698641516446</v>
      </c>
    </row>
    <row r="7380" spans="1:21" x14ac:dyDescent="0.2">
      <c r="A7380" s="178">
        <v>43043</v>
      </c>
      <c r="B7380" s="179">
        <v>0.41666666666666669</v>
      </c>
      <c r="C7380" t="s">
        <v>349</v>
      </c>
      <c r="D7380">
        <v>4.96</v>
      </c>
      <c r="E7380">
        <v>8.9499999999999993</v>
      </c>
      <c r="F7380">
        <v>10.210000000000001</v>
      </c>
      <c r="G7380">
        <v>10</v>
      </c>
      <c r="H7380" s="184">
        <f t="shared" ref="H7380:L7380" si="8051">H7356</f>
        <v>0.375</v>
      </c>
      <c r="I7380" s="185">
        <f t="shared" si="8051"/>
        <v>156</v>
      </c>
      <c r="J7380" s="185">
        <f t="shared" si="8051"/>
        <v>343</v>
      </c>
      <c r="K7380" s="185">
        <f t="shared" si="8051"/>
        <v>2872</v>
      </c>
      <c r="L7380" s="185">
        <f t="shared" si="8051"/>
        <v>2219</v>
      </c>
      <c r="M7380" s="147"/>
      <c r="N7380" s="143">
        <f t="shared" si="8034"/>
        <v>773.76</v>
      </c>
      <c r="O7380" s="143">
        <f t="shared" si="8030"/>
        <v>3069.85</v>
      </c>
      <c r="P7380" s="143">
        <f t="shared" si="8031"/>
        <v>29323.120000000003</v>
      </c>
      <c r="Q7380" s="143">
        <f t="shared" si="8032"/>
        <v>22190</v>
      </c>
      <c r="R7380" s="188">
        <f t="shared" si="8035"/>
        <v>55356.73</v>
      </c>
      <c r="T7380">
        <v>35105.4</v>
      </c>
      <c r="U7380" s="190">
        <f t="shared" si="8036"/>
        <v>1.5768722190888012</v>
      </c>
    </row>
    <row r="7381" spans="1:21" x14ac:dyDescent="0.2">
      <c r="A7381" s="178">
        <v>43043</v>
      </c>
      <c r="B7381" s="179">
        <v>0.45833333333333331</v>
      </c>
      <c r="C7381" t="s">
        <v>349</v>
      </c>
      <c r="D7381">
        <v>3.5</v>
      </c>
      <c r="E7381">
        <v>7.24</v>
      </c>
      <c r="F7381">
        <v>7.61</v>
      </c>
      <c r="G7381">
        <v>7.24</v>
      </c>
      <c r="H7381" s="184">
        <f t="shared" ref="H7381:L7381" si="8052">H7357</f>
        <v>0.41666666666666669</v>
      </c>
      <c r="I7381" s="185">
        <f t="shared" si="8052"/>
        <v>196</v>
      </c>
      <c r="J7381" s="185">
        <f t="shared" si="8052"/>
        <v>315</v>
      </c>
      <c r="K7381" s="185">
        <f t="shared" si="8052"/>
        <v>2872</v>
      </c>
      <c r="L7381" s="185">
        <f t="shared" si="8052"/>
        <v>2219</v>
      </c>
      <c r="M7381" s="147"/>
      <c r="N7381" s="143">
        <f t="shared" si="8034"/>
        <v>686</v>
      </c>
      <c r="O7381" s="143">
        <f t="shared" si="8030"/>
        <v>2280.6</v>
      </c>
      <c r="P7381" s="143">
        <f t="shared" si="8031"/>
        <v>21855.920000000002</v>
      </c>
      <c r="Q7381" s="143">
        <f t="shared" si="8032"/>
        <v>16065.560000000001</v>
      </c>
      <c r="R7381" s="188">
        <f t="shared" si="8035"/>
        <v>40888.080000000002</v>
      </c>
      <c r="T7381">
        <v>37176.620000000003</v>
      </c>
      <c r="U7381" s="190">
        <f t="shared" si="8036"/>
        <v>1.0998331747211016</v>
      </c>
    </row>
    <row r="7382" spans="1:21" x14ac:dyDescent="0.2">
      <c r="A7382" s="178">
        <v>43043</v>
      </c>
      <c r="B7382" s="179">
        <v>0.5</v>
      </c>
      <c r="C7382" t="s">
        <v>349</v>
      </c>
      <c r="D7382">
        <v>3.5</v>
      </c>
      <c r="E7382">
        <v>6.37</v>
      </c>
      <c r="F7382">
        <v>7.71</v>
      </c>
      <c r="G7382">
        <v>7.5</v>
      </c>
      <c r="H7382" s="184">
        <f t="shared" ref="H7382:L7382" si="8053">H7358</f>
        <v>0.45833333333333331</v>
      </c>
      <c r="I7382" s="185">
        <f t="shared" si="8053"/>
        <v>226</v>
      </c>
      <c r="J7382" s="185">
        <f t="shared" si="8053"/>
        <v>326</v>
      </c>
      <c r="K7382" s="185">
        <f t="shared" si="8053"/>
        <v>2842</v>
      </c>
      <c r="L7382" s="185">
        <f t="shared" si="8053"/>
        <v>1635</v>
      </c>
      <c r="M7382" s="147"/>
      <c r="N7382" s="143">
        <f t="shared" si="8034"/>
        <v>791</v>
      </c>
      <c r="O7382" s="143">
        <f t="shared" si="8030"/>
        <v>2076.62</v>
      </c>
      <c r="P7382" s="143">
        <f t="shared" si="8031"/>
        <v>21911.82</v>
      </c>
      <c r="Q7382" s="143">
        <f t="shared" si="8032"/>
        <v>12262.5</v>
      </c>
      <c r="R7382" s="188">
        <f t="shared" si="8035"/>
        <v>37041.94</v>
      </c>
      <c r="T7382">
        <v>39297.440000000002</v>
      </c>
      <c r="U7382" s="190">
        <f t="shared" si="8036"/>
        <v>0.94260440374741972</v>
      </c>
    </row>
    <row r="7383" spans="1:21" x14ac:dyDescent="0.2">
      <c r="A7383" s="178">
        <v>43043</v>
      </c>
      <c r="B7383" s="179">
        <v>0.54166666666666663</v>
      </c>
      <c r="C7383" t="s">
        <v>349</v>
      </c>
      <c r="D7383">
        <v>2.93</v>
      </c>
      <c r="E7383">
        <v>6.68</v>
      </c>
      <c r="F7383">
        <v>8</v>
      </c>
      <c r="G7383">
        <v>6.68</v>
      </c>
      <c r="H7383" s="184">
        <f t="shared" ref="H7383:L7383" si="8054">H7359</f>
        <v>0.5</v>
      </c>
      <c r="I7383" s="185">
        <f t="shared" si="8054"/>
        <v>222</v>
      </c>
      <c r="J7383" s="185">
        <f t="shared" si="8054"/>
        <v>319</v>
      </c>
      <c r="K7383" s="185">
        <f t="shared" si="8054"/>
        <v>2842</v>
      </c>
      <c r="L7383" s="185">
        <f t="shared" si="8054"/>
        <v>1635</v>
      </c>
      <c r="M7383" s="147"/>
      <c r="N7383" s="143">
        <f t="shared" si="8034"/>
        <v>650.46</v>
      </c>
      <c r="O7383" s="143">
        <f t="shared" si="8030"/>
        <v>2130.92</v>
      </c>
      <c r="P7383" s="143">
        <f t="shared" si="8031"/>
        <v>22736</v>
      </c>
      <c r="Q7383" s="143">
        <f t="shared" si="8032"/>
        <v>10921.8</v>
      </c>
      <c r="R7383" s="188">
        <f t="shared" si="8035"/>
        <v>36439.18</v>
      </c>
      <c r="T7383">
        <v>41040.550000000003</v>
      </c>
      <c r="U7383" s="190">
        <f t="shared" si="8036"/>
        <v>0.88788235050456188</v>
      </c>
    </row>
    <row r="7384" spans="1:21" x14ac:dyDescent="0.2">
      <c r="A7384" s="178">
        <v>43043</v>
      </c>
      <c r="B7384" s="179">
        <v>0.58333333333333337</v>
      </c>
      <c r="C7384" t="s">
        <v>349</v>
      </c>
      <c r="D7384">
        <v>2</v>
      </c>
      <c r="E7384">
        <v>8.4499999999999993</v>
      </c>
      <c r="F7384">
        <v>10.210000000000001</v>
      </c>
      <c r="G7384">
        <v>8.4499999999999993</v>
      </c>
      <c r="H7384" s="184">
        <f t="shared" ref="H7384:L7384" si="8055">H7360</f>
        <v>0.54166666666666663</v>
      </c>
      <c r="I7384" s="185">
        <f t="shared" si="8055"/>
        <v>195</v>
      </c>
      <c r="J7384" s="185">
        <f t="shared" si="8055"/>
        <v>299</v>
      </c>
      <c r="K7384" s="185">
        <f t="shared" si="8055"/>
        <v>2842</v>
      </c>
      <c r="L7384" s="185">
        <f t="shared" si="8055"/>
        <v>1635</v>
      </c>
      <c r="M7384" s="147"/>
      <c r="N7384" s="143">
        <f t="shared" si="8034"/>
        <v>390</v>
      </c>
      <c r="O7384" s="143">
        <f t="shared" si="8030"/>
        <v>2526.5499999999997</v>
      </c>
      <c r="P7384" s="143">
        <f t="shared" si="8031"/>
        <v>29016.820000000003</v>
      </c>
      <c r="Q7384" s="143">
        <f t="shared" si="8032"/>
        <v>13815.749999999998</v>
      </c>
      <c r="R7384" s="188">
        <f t="shared" si="8035"/>
        <v>45749.120000000003</v>
      </c>
      <c r="T7384">
        <v>42621.04</v>
      </c>
      <c r="U7384" s="190">
        <f t="shared" si="8036"/>
        <v>1.0733928594891162</v>
      </c>
    </row>
    <row r="7385" spans="1:21" x14ac:dyDescent="0.2">
      <c r="A7385" s="178">
        <v>43043</v>
      </c>
      <c r="B7385" s="179">
        <v>0.625</v>
      </c>
      <c r="C7385" t="s">
        <v>349</v>
      </c>
      <c r="D7385">
        <v>2.11</v>
      </c>
      <c r="E7385">
        <v>10</v>
      </c>
      <c r="F7385">
        <v>14</v>
      </c>
      <c r="G7385">
        <v>4</v>
      </c>
      <c r="H7385" s="184">
        <f t="shared" ref="H7385:L7385" si="8056">H7361</f>
        <v>0.58333333333333337</v>
      </c>
      <c r="I7385" s="185">
        <f t="shared" si="8056"/>
        <v>205</v>
      </c>
      <c r="J7385" s="185">
        <f t="shared" si="8056"/>
        <v>237</v>
      </c>
      <c r="K7385" s="185">
        <f t="shared" si="8056"/>
        <v>2842</v>
      </c>
      <c r="L7385" s="185">
        <f t="shared" si="8056"/>
        <v>1635</v>
      </c>
      <c r="M7385" s="147"/>
      <c r="N7385" s="143">
        <f t="shared" si="8034"/>
        <v>432.54999999999995</v>
      </c>
      <c r="O7385" s="143">
        <f t="shared" si="8030"/>
        <v>2370</v>
      </c>
      <c r="P7385" s="143">
        <f t="shared" si="8031"/>
        <v>39788</v>
      </c>
      <c r="Q7385" s="143">
        <f t="shared" si="8032"/>
        <v>6540</v>
      </c>
      <c r="R7385" s="188">
        <f t="shared" si="8035"/>
        <v>49130.55</v>
      </c>
      <c r="T7385">
        <v>43979.5</v>
      </c>
      <c r="U7385" s="190">
        <f t="shared" si="8036"/>
        <v>1.1171238872656579</v>
      </c>
    </row>
    <row r="7386" spans="1:21" x14ac:dyDescent="0.2">
      <c r="A7386" s="178">
        <v>43043</v>
      </c>
      <c r="B7386" s="179">
        <v>0.66666666666666663</v>
      </c>
      <c r="C7386" t="s">
        <v>349</v>
      </c>
      <c r="D7386">
        <v>2.82</v>
      </c>
      <c r="E7386">
        <v>15.23</v>
      </c>
      <c r="F7386">
        <v>23.2</v>
      </c>
      <c r="G7386">
        <v>9</v>
      </c>
      <c r="H7386" s="184">
        <f t="shared" ref="H7386:L7386" si="8057">H7362</f>
        <v>0.625</v>
      </c>
      <c r="I7386" s="185">
        <f t="shared" si="8057"/>
        <v>212</v>
      </c>
      <c r="J7386" s="185">
        <f t="shared" si="8057"/>
        <v>213</v>
      </c>
      <c r="K7386" s="185">
        <f t="shared" si="8057"/>
        <v>2842</v>
      </c>
      <c r="L7386" s="185">
        <f t="shared" si="8057"/>
        <v>1380</v>
      </c>
      <c r="M7386" s="147"/>
      <c r="N7386" s="143">
        <f t="shared" si="8034"/>
        <v>597.83999999999992</v>
      </c>
      <c r="O7386" s="143">
        <f t="shared" si="8030"/>
        <v>3243.9900000000002</v>
      </c>
      <c r="P7386" s="143">
        <f t="shared" si="8031"/>
        <v>65934.399999999994</v>
      </c>
      <c r="Q7386" s="143">
        <f t="shared" si="8032"/>
        <v>12420</v>
      </c>
      <c r="R7386" s="188">
        <f t="shared" si="8035"/>
        <v>82196.23</v>
      </c>
      <c r="T7386">
        <v>45457.68</v>
      </c>
      <c r="U7386" s="190">
        <f t="shared" si="8036"/>
        <v>1.8081923670543678</v>
      </c>
    </row>
    <row r="7387" spans="1:21" x14ac:dyDescent="0.2">
      <c r="A7387" s="178">
        <v>43043</v>
      </c>
      <c r="B7387" s="179">
        <v>0.70833333333333337</v>
      </c>
      <c r="C7387" t="s">
        <v>349</v>
      </c>
      <c r="D7387">
        <v>2.5299999999999998</v>
      </c>
      <c r="E7387">
        <v>21.9</v>
      </c>
      <c r="F7387">
        <v>28.12</v>
      </c>
      <c r="G7387">
        <v>9</v>
      </c>
      <c r="H7387" s="184">
        <f t="shared" ref="H7387:L7387" si="8058">H7363</f>
        <v>0.66666666666666663</v>
      </c>
      <c r="I7387" s="185">
        <f t="shared" si="8058"/>
        <v>191</v>
      </c>
      <c r="J7387" s="185">
        <f t="shared" si="8058"/>
        <v>237</v>
      </c>
      <c r="K7387" s="185">
        <f t="shared" si="8058"/>
        <v>2842</v>
      </c>
      <c r="L7387" s="185">
        <f t="shared" si="8058"/>
        <v>1380</v>
      </c>
      <c r="M7387" s="147"/>
      <c r="N7387" s="143">
        <f t="shared" si="8034"/>
        <v>483.22999999999996</v>
      </c>
      <c r="O7387" s="143">
        <f t="shared" si="8030"/>
        <v>5190.2999999999993</v>
      </c>
      <c r="P7387" s="143">
        <f t="shared" si="8031"/>
        <v>79917.040000000008</v>
      </c>
      <c r="Q7387" s="143">
        <f t="shared" si="8032"/>
        <v>12420</v>
      </c>
      <c r="R7387" s="188">
        <f t="shared" si="8035"/>
        <v>98010.57</v>
      </c>
      <c r="T7387">
        <v>46655.94</v>
      </c>
      <c r="U7387" s="190">
        <f t="shared" si="8036"/>
        <v>2.1007093630521645</v>
      </c>
    </row>
    <row r="7388" spans="1:21" x14ac:dyDescent="0.2">
      <c r="A7388" s="178">
        <v>43043</v>
      </c>
      <c r="B7388" s="179">
        <v>0.75</v>
      </c>
      <c r="C7388" t="s">
        <v>349</v>
      </c>
      <c r="D7388">
        <v>2.11</v>
      </c>
      <c r="E7388">
        <v>11.94</v>
      </c>
      <c r="F7388">
        <v>12.6</v>
      </c>
      <c r="G7388">
        <v>3.55</v>
      </c>
      <c r="H7388" s="184">
        <f t="shared" ref="H7388:L7388" si="8059">H7364</f>
        <v>0.70833333333333337</v>
      </c>
      <c r="I7388" s="185">
        <f t="shared" si="8059"/>
        <v>218</v>
      </c>
      <c r="J7388" s="185">
        <f t="shared" si="8059"/>
        <v>258</v>
      </c>
      <c r="K7388" s="185">
        <f t="shared" si="8059"/>
        <v>2842</v>
      </c>
      <c r="L7388" s="185">
        <f t="shared" si="8059"/>
        <v>1380</v>
      </c>
      <c r="M7388" s="147"/>
      <c r="N7388" s="143">
        <f t="shared" si="8034"/>
        <v>459.97999999999996</v>
      </c>
      <c r="O7388" s="143">
        <f t="shared" si="8030"/>
        <v>3080.52</v>
      </c>
      <c r="P7388" s="143">
        <f t="shared" si="8031"/>
        <v>35809.199999999997</v>
      </c>
      <c r="Q7388" s="143">
        <f t="shared" si="8032"/>
        <v>4899</v>
      </c>
      <c r="R7388" s="188">
        <f t="shared" si="8035"/>
        <v>44248.7</v>
      </c>
      <c r="T7388">
        <v>47157.23</v>
      </c>
      <c r="U7388" s="190">
        <f t="shared" si="8036"/>
        <v>0.93832271318735205</v>
      </c>
    </row>
    <row r="7389" spans="1:21" x14ac:dyDescent="0.2">
      <c r="A7389" s="178">
        <v>43043</v>
      </c>
      <c r="B7389" s="179">
        <v>0.79166666666666663</v>
      </c>
      <c r="C7389" t="s">
        <v>349</v>
      </c>
      <c r="D7389">
        <v>3.71</v>
      </c>
      <c r="E7389">
        <v>5.79</v>
      </c>
      <c r="F7389">
        <v>9.0399999999999991</v>
      </c>
      <c r="G7389">
        <v>4.78</v>
      </c>
      <c r="H7389" s="184">
        <f t="shared" ref="H7389:L7389" si="8060">H7365</f>
        <v>0.75</v>
      </c>
      <c r="I7389" s="185">
        <f t="shared" si="8060"/>
        <v>240</v>
      </c>
      <c r="J7389" s="185">
        <f t="shared" si="8060"/>
        <v>365</v>
      </c>
      <c r="K7389" s="185">
        <f t="shared" si="8060"/>
        <v>2842</v>
      </c>
      <c r="L7389" s="185">
        <f t="shared" si="8060"/>
        <v>1380</v>
      </c>
      <c r="M7389" s="147"/>
      <c r="N7389" s="143">
        <f t="shared" si="8034"/>
        <v>890.4</v>
      </c>
      <c r="O7389" s="143">
        <f t="shared" si="8030"/>
        <v>2113.35</v>
      </c>
      <c r="P7389" s="143">
        <f t="shared" si="8031"/>
        <v>25691.679999999997</v>
      </c>
      <c r="Q7389" s="143">
        <f t="shared" si="8032"/>
        <v>6596.4000000000005</v>
      </c>
      <c r="R7389" s="188">
        <f t="shared" si="8035"/>
        <v>35291.829999999994</v>
      </c>
      <c r="T7389">
        <v>46614.55</v>
      </c>
      <c r="U7389" s="190">
        <f t="shared" si="8036"/>
        <v>0.75709901736689489</v>
      </c>
    </row>
    <row r="7390" spans="1:21" x14ac:dyDescent="0.2">
      <c r="A7390" s="178">
        <v>43043</v>
      </c>
      <c r="B7390" s="179">
        <v>0.83333333333333337</v>
      </c>
      <c r="C7390" t="s">
        <v>349</v>
      </c>
      <c r="D7390">
        <v>4.01</v>
      </c>
      <c r="E7390">
        <v>7.48</v>
      </c>
      <c r="F7390">
        <v>9.8000000000000007</v>
      </c>
      <c r="G7390">
        <v>7.48</v>
      </c>
      <c r="H7390" s="184">
        <f t="shared" ref="H7390:L7390" si="8061">H7366</f>
        <v>0.79166666666666663</v>
      </c>
      <c r="I7390" s="185">
        <f t="shared" si="8061"/>
        <v>320</v>
      </c>
      <c r="J7390" s="185">
        <f t="shared" si="8061"/>
        <v>214</v>
      </c>
      <c r="K7390" s="185">
        <f t="shared" si="8061"/>
        <v>2842</v>
      </c>
      <c r="L7390" s="185">
        <f t="shared" si="8061"/>
        <v>1426</v>
      </c>
      <c r="M7390" s="147"/>
      <c r="N7390" s="143">
        <f t="shared" si="8034"/>
        <v>1283.1999999999998</v>
      </c>
      <c r="O7390" s="143">
        <f t="shared" si="8030"/>
        <v>1600.72</v>
      </c>
      <c r="P7390" s="143">
        <f t="shared" si="8031"/>
        <v>27851.600000000002</v>
      </c>
      <c r="Q7390" s="143">
        <f t="shared" si="8032"/>
        <v>10666.480000000001</v>
      </c>
      <c r="R7390" s="188">
        <f t="shared" si="8035"/>
        <v>41402.000000000007</v>
      </c>
      <c r="T7390">
        <v>45401.75</v>
      </c>
      <c r="U7390" s="190">
        <f t="shared" si="8036"/>
        <v>0.91190317553838796</v>
      </c>
    </row>
    <row r="7391" spans="1:21" x14ac:dyDescent="0.2">
      <c r="A7391" s="178">
        <v>43043</v>
      </c>
      <c r="B7391" s="179">
        <v>0.875</v>
      </c>
      <c r="C7391" t="s">
        <v>349</v>
      </c>
      <c r="D7391">
        <v>3.7</v>
      </c>
      <c r="E7391">
        <v>4.7699999999999996</v>
      </c>
      <c r="F7391">
        <v>6.62</v>
      </c>
      <c r="G7391">
        <v>4.7699999999999996</v>
      </c>
      <c r="H7391" s="184">
        <f t="shared" ref="H7391:L7391" si="8062">H7367</f>
        <v>0.83333333333333337</v>
      </c>
      <c r="I7391" s="185">
        <f t="shared" si="8062"/>
        <v>322</v>
      </c>
      <c r="J7391" s="185">
        <f t="shared" si="8062"/>
        <v>178</v>
      </c>
      <c r="K7391" s="185">
        <f t="shared" si="8062"/>
        <v>2842</v>
      </c>
      <c r="L7391" s="185">
        <f t="shared" si="8062"/>
        <v>1426</v>
      </c>
      <c r="M7391" s="147"/>
      <c r="N7391" s="143">
        <f t="shared" si="8034"/>
        <v>1191.4000000000001</v>
      </c>
      <c r="O7391" s="143">
        <f t="shared" si="8030"/>
        <v>849.06</v>
      </c>
      <c r="P7391" s="143">
        <f t="shared" si="8031"/>
        <v>18814.04</v>
      </c>
      <c r="Q7391" s="143">
        <f t="shared" si="8032"/>
        <v>6802.0199999999995</v>
      </c>
      <c r="R7391" s="188">
        <f t="shared" si="8035"/>
        <v>27656.52</v>
      </c>
      <c r="T7391">
        <v>44944.07</v>
      </c>
      <c r="U7391" s="190">
        <f t="shared" si="8036"/>
        <v>0.6153541501693105</v>
      </c>
    </row>
    <row r="7392" spans="1:21" x14ac:dyDescent="0.2">
      <c r="A7392" s="178">
        <v>43043</v>
      </c>
      <c r="B7392" s="179">
        <v>0.91666666666666663</v>
      </c>
      <c r="C7392" t="s">
        <v>349</v>
      </c>
      <c r="D7392">
        <v>8.06</v>
      </c>
      <c r="E7392">
        <v>7.07</v>
      </c>
      <c r="F7392">
        <v>7.27</v>
      </c>
      <c r="G7392">
        <v>5</v>
      </c>
      <c r="H7392" s="184">
        <f t="shared" ref="H7392:L7392" si="8063">H7368</f>
        <v>0.875</v>
      </c>
      <c r="I7392" s="185">
        <f t="shared" si="8063"/>
        <v>337</v>
      </c>
      <c r="J7392" s="185">
        <f t="shared" si="8063"/>
        <v>173</v>
      </c>
      <c r="K7392" s="185">
        <f t="shared" si="8063"/>
        <v>2842</v>
      </c>
      <c r="L7392" s="185">
        <f t="shared" si="8063"/>
        <v>1426</v>
      </c>
      <c r="M7392" s="147"/>
      <c r="N7392" s="143">
        <f t="shared" si="8034"/>
        <v>2716.2200000000003</v>
      </c>
      <c r="O7392" s="143">
        <f t="shared" si="8030"/>
        <v>1223.1100000000001</v>
      </c>
      <c r="P7392" s="143">
        <f t="shared" si="8031"/>
        <v>20661.34</v>
      </c>
      <c r="Q7392" s="143">
        <f t="shared" si="8032"/>
        <v>7130</v>
      </c>
      <c r="R7392" s="188">
        <f t="shared" si="8035"/>
        <v>31730.670000000002</v>
      </c>
      <c r="T7392">
        <v>43520.92</v>
      </c>
      <c r="U7392" s="190">
        <f t="shared" si="8036"/>
        <v>0.72909005600065446</v>
      </c>
    </row>
    <row r="7393" spans="1:21" x14ac:dyDescent="0.2">
      <c r="A7393" s="178">
        <v>43043</v>
      </c>
      <c r="B7393" s="179">
        <v>0.95833333333333337</v>
      </c>
      <c r="C7393" t="s">
        <v>349</v>
      </c>
      <c r="D7393">
        <v>28.99</v>
      </c>
      <c r="E7393">
        <v>11.8</v>
      </c>
      <c r="F7393">
        <v>12</v>
      </c>
      <c r="G7393">
        <v>0.97</v>
      </c>
      <c r="H7393" s="184">
        <f t="shared" ref="H7393:L7393" si="8064">H7369</f>
        <v>0.91666666666666663</v>
      </c>
      <c r="I7393" s="185">
        <f t="shared" si="8064"/>
        <v>394</v>
      </c>
      <c r="J7393" s="185">
        <f t="shared" si="8064"/>
        <v>194</v>
      </c>
      <c r="K7393" s="185">
        <f t="shared" si="8064"/>
        <v>2842</v>
      </c>
      <c r="L7393" s="185">
        <f t="shared" si="8064"/>
        <v>1426</v>
      </c>
      <c r="M7393" s="147"/>
      <c r="N7393" s="143">
        <f t="shared" si="8034"/>
        <v>11422.06</v>
      </c>
      <c r="O7393" s="143">
        <f t="shared" si="8030"/>
        <v>2289.2000000000003</v>
      </c>
      <c r="P7393" s="143">
        <f t="shared" si="8031"/>
        <v>34104</v>
      </c>
      <c r="Q7393" s="143">
        <f t="shared" si="8032"/>
        <v>1383.22</v>
      </c>
      <c r="R7393" s="188">
        <f t="shared" si="8035"/>
        <v>49198.48</v>
      </c>
      <c r="T7393">
        <v>41945.81</v>
      </c>
      <c r="U7393" s="190">
        <f t="shared" si="8036"/>
        <v>1.1729057085797128</v>
      </c>
    </row>
    <row r="7394" spans="1:21" x14ac:dyDescent="0.2">
      <c r="A7394" s="178">
        <v>43043</v>
      </c>
      <c r="B7394" s="180">
        <v>1</v>
      </c>
      <c r="C7394" t="s">
        <v>349</v>
      </c>
      <c r="D7394">
        <v>26.19</v>
      </c>
      <c r="E7394">
        <v>10</v>
      </c>
      <c r="F7394">
        <v>12.32</v>
      </c>
      <c r="G7394">
        <v>0.97</v>
      </c>
      <c r="H7394" s="184">
        <f t="shared" ref="H7394:L7394" si="8065">H7370</f>
        <v>0.95833333333333337</v>
      </c>
      <c r="I7394" s="185">
        <f t="shared" si="8065"/>
        <v>389</v>
      </c>
      <c r="J7394" s="185">
        <f t="shared" si="8065"/>
        <v>265</v>
      </c>
      <c r="K7394" s="185">
        <f t="shared" si="8065"/>
        <v>2985</v>
      </c>
      <c r="L7394" s="185">
        <f t="shared" si="8065"/>
        <v>1111</v>
      </c>
      <c r="M7394" s="147"/>
      <c r="N7394" s="143">
        <f t="shared" si="8034"/>
        <v>10187.91</v>
      </c>
      <c r="O7394" s="143">
        <f t="shared" si="8030"/>
        <v>2650</v>
      </c>
      <c r="P7394" s="143">
        <f t="shared" si="8031"/>
        <v>36775.200000000004</v>
      </c>
      <c r="Q7394" s="143">
        <f t="shared" si="8032"/>
        <v>1077.67</v>
      </c>
      <c r="R7394" s="188">
        <f t="shared" si="8035"/>
        <v>50690.78</v>
      </c>
      <c r="T7394">
        <v>40035.14</v>
      </c>
      <c r="U7394" s="190">
        <f t="shared" si="8036"/>
        <v>1.2661571809165648</v>
      </c>
    </row>
    <row r="7395" spans="1:21" x14ac:dyDescent="0.2">
      <c r="A7395" s="178">
        <v>43044</v>
      </c>
      <c r="B7395" s="179">
        <v>4.1666666666666664E-2</v>
      </c>
      <c r="C7395" t="s">
        <v>349</v>
      </c>
      <c r="D7395">
        <v>10.51</v>
      </c>
      <c r="E7395">
        <v>5.39</v>
      </c>
      <c r="F7395">
        <v>9.9</v>
      </c>
      <c r="G7395">
        <v>0.75</v>
      </c>
      <c r="H7395" s="184">
        <f t="shared" ref="H7395:L7395" si="8066">H7371</f>
        <v>1</v>
      </c>
      <c r="I7395" s="185">
        <f t="shared" si="8066"/>
        <v>362</v>
      </c>
      <c r="J7395" s="185">
        <f t="shared" si="8066"/>
        <v>243</v>
      </c>
      <c r="K7395" s="185">
        <f t="shared" si="8066"/>
        <v>2985</v>
      </c>
      <c r="L7395" s="185">
        <f t="shared" si="8066"/>
        <v>1111</v>
      </c>
      <c r="M7395" s="147"/>
      <c r="N7395" s="143">
        <f t="shared" si="8034"/>
        <v>3804.62</v>
      </c>
      <c r="O7395" s="143">
        <f t="shared" si="8030"/>
        <v>1309.77</v>
      </c>
      <c r="P7395" s="143">
        <f t="shared" si="8031"/>
        <v>29551.5</v>
      </c>
      <c r="Q7395" s="143">
        <f t="shared" si="8032"/>
        <v>833.25</v>
      </c>
      <c r="R7395" s="188">
        <f t="shared" si="8035"/>
        <v>35499.14</v>
      </c>
      <c r="T7395">
        <v>37796.410000000003</v>
      </c>
      <c r="U7395" s="190">
        <f t="shared" si="8036"/>
        <v>0.93921988887304364</v>
      </c>
    </row>
    <row r="7396" spans="1:21" x14ac:dyDescent="0.2">
      <c r="A7396" s="178">
        <v>43044</v>
      </c>
      <c r="B7396" s="179">
        <v>8.3333333333333329E-2</v>
      </c>
      <c r="C7396" t="s">
        <v>349</v>
      </c>
      <c r="D7396">
        <v>10.71</v>
      </c>
      <c r="E7396">
        <v>0.9</v>
      </c>
      <c r="F7396">
        <v>9</v>
      </c>
      <c r="G7396">
        <v>0.75</v>
      </c>
      <c r="H7396" s="184">
        <f t="shared" ref="H7396:L7396" si="8067">H7372</f>
        <v>4.1666666666666664E-2</v>
      </c>
      <c r="I7396" s="185">
        <f t="shared" si="8067"/>
        <v>294</v>
      </c>
      <c r="J7396" s="185">
        <f t="shared" si="8067"/>
        <v>212</v>
      </c>
      <c r="K7396" s="185">
        <f t="shared" si="8067"/>
        <v>2985</v>
      </c>
      <c r="L7396" s="185">
        <f t="shared" si="8067"/>
        <v>1111</v>
      </c>
      <c r="M7396" s="147"/>
      <c r="N7396" s="143">
        <f t="shared" si="8034"/>
        <v>3148.7400000000002</v>
      </c>
      <c r="O7396" s="143">
        <f t="shared" si="8030"/>
        <v>190.8</v>
      </c>
      <c r="P7396" s="143">
        <f t="shared" si="8031"/>
        <v>26865</v>
      </c>
      <c r="Q7396" s="143">
        <f t="shared" si="8032"/>
        <v>833.25</v>
      </c>
      <c r="R7396" s="188">
        <f t="shared" si="8035"/>
        <v>31037.79</v>
      </c>
      <c r="T7396">
        <v>35561.370000000003</v>
      </c>
      <c r="U7396" s="190">
        <f t="shared" si="8036"/>
        <v>0.8727951144739361</v>
      </c>
    </row>
    <row r="7397" spans="1:21" x14ac:dyDescent="0.2">
      <c r="A7397" s="178">
        <v>43044</v>
      </c>
      <c r="B7397" s="179">
        <v>8.3333333333333329E-2</v>
      </c>
      <c r="C7397" t="s">
        <v>350</v>
      </c>
      <c r="D7397">
        <v>9.61</v>
      </c>
      <c r="E7397">
        <v>0.9</v>
      </c>
      <c r="F7397">
        <v>9</v>
      </c>
      <c r="G7397">
        <v>2.99</v>
      </c>
      <c r="H7397" s="184">
        <f t="shared" ref="H7397:L7397" si="8068">H7373</f>
        <v>8.3333333333333329E-2</v>
      </c>
      <c r="I7397" s="185">
        <f t="shared" si="8068"/>
        <v>236</v>
      </c>
      <c r="J7397" s="185">
        <f t="shared" si="8068"/>
        <v>179</v>
      </c>
      <c r="K7397" s="185">
        <f t="shared" si="8068"/>
        <v>2985</v>
      </c>
      <c r="L7397" s="185">
        <f t="shared" si="8068"/>
        <v>1111</v>
      </c>
      <c r="M7397" s="147"/>
      <c r="N7397" s="143">
        <f t="shared" si="8034"/>
        <v>2267.96</v>
      </c>
      <c r="O7397" s="143">
        <f t="shared" si="8030"/>
        <v>161.1</v>
      </c>
      <c r="P7397" s="143">
        <f t="shared" si="8031"/>
        <v>26865</v>
      </c>
      <c r="Q7397" s="143">
        <f t="shared" si="8032"/>
        <v>3321.8900000000003</v>
      </c>
      <c r="R7397" s="188">
        <f t="shared" si="8035"/>
        <v>32615.95</v>
      </c>
      <c r="T7397">
        <v>33982.81</v>
      </c>
      <c r="U7397" s="190">
        <f t="shared" si="8036"/>
        <v>0.95977789947329262</v>
      </c>
    </row>
    <row r="7398" spans="1:21" x14ac:dyDescent="0.2">
      <c r="A7398" s="178">
        <v>43044</v>
      </c>
      <c r="B7398" s="179">
        <v>0.125</v>
      </c>
      <c r="C7398" t="s">
        <v>349</v>
      </c>
      <c r="D7398">
        <v>10.14</v>
      </c>
      <c r="E7398">
        <v>0.9</v>
      </c>
      <c r="F7398">
        <v>9</v>
      </c>
      <c r="G7398">
        <v>2.99</v>
      </c>
      <c r="H7398" s="184">
        <f t="shared" ref="H7398:L7398" si="8069">H7374</f>
        <v>0.125</v>
      </c>
      <c r="I7398" s="185">
        <f t="shared" si="8069"/>
        <v>201</v>
      </c>
      <c r="J7398" s="185">
        <f t="shared" si="8069"/>
        <v>205</v>
      </c>
      <c r="K7398" s="185">
        <f t="shared" si="8069"/>
        <v>2985</v>
      </c>
      <c r="L7398" s="185">
        <f t="shared" si="8069"/>
        <v>1717</v>
      </c>
      <c r="M7398" s="147"/>
      <c r="N7398" s="143">
        <f t="shared" si="8034"/>
        <v>2038.14</v>
      </c>
      <c r="O7398" s="143">
        <f t="shared" si="8030"/>
        <v>184.5</v>
      </c>
      <c r="P7398" s="143">
        <f t="shared" si="8031"/>
        <v>26865</v>
      </c>
      <c r="Q7398" s="143">
        <f t="shared" si="8032"/>
        <v>5133.83</v>
      </c>
      <c r="R7398" s="188">
        <f t="shared" si="8035"/>
        <v>34221.47</v>
      </c>
      <c r="T7398">
        <v>32922.36</v>
      </c>
      <c r="U7398" s="190">
        <f t="shared" si="8036"/>
        <v>1.0394598078631059</v>
      </c>
    </row>
    <row r="7399" spans="1:21" x14ac:dyDescent="0.2">
      <c r="A7399" s="178">
        <v>43044</v>
      </c>
      <c r="B7399" s="179">
        <v>0.16666666666666666</v>
      </c>
      <c r="C7399" t="s">
        <v>349</v>
      </c>
      <c r="D7399">
        <v>10.14</v>
      </c>
      <c r="E7399">
        <v>1</v>
      </c>
      <c r="F7399">
        <v>9</v>
      </c>
      <c r="G7399">
        <v>2.99</v>
      </c>
      <c r="H7399" s="184">
        <f t="shared" ref="H7399:L7399" si="8070">H7375</f>
        <v>0.16666666666666666</v>
      </c>
      <c r="I7399" s="185">
        <f t="shared" si="8070"/>
        <v>185</v>
      </c>
      <c r="J7399" s="185">
        <f t="shared" si="8070"/>
        <v>205</v>
      </c>
      <c r="K7399" s="185">
        <f t="shared" si="8070"/>
        <v>2985</v>
      </c>
      <c r="L7399" s="185">
        <f t="shared" si="8070"/>
        <v>1717</v>
      </c>
      <c r="M7399" s="147"/>
      <c r="N7399" s="143">
        <f t="shared" si="8034"/>
        <v>1875.9</v>
      </c>
      <c r="O7399" s="143">
        <f t="shared" si="8030"/>
        <v>205</v>
      </c>
      <c r="P7399" s="143">
        <f t="shared" si="8031"/>
        <v>26865</v>
      </c>
      <c r="Q7399" s="143">
        <f t="shared" si="8032"/>
        <v>5133.83</v>
      </c>
      <c r="R7399" s="188">
        <f t="shared" si="8035"/>
        <v>34079.730000000003</v>
      </c>
      <c r="T7399">
        <v>32235.96</v>
      </c>
      <c r="U7399" s="190">
        <f t="shared" si="8036"/>
        <v>1.0571960630302311</v>
      </c>
    </row>
    <row r="7400" spans="1:21" x14ac:dyDescent="0.2">
      <c r="A7400" s="178">
        <v>43044</v>
      </c>
      <c r="B7400" s="179">
        <v>0.20833333333333334</v>
      </c>
      <c r="C7400" t="s">
        <v>349</v>
      </c>
      <c r="D7400">
        <v>10.14</v>
      </c>
      <c r="E7400">
        <v>2.61</v>
      </c>
      <c r="F7400">
        <v>9</v>
      </c>
      <c r="G7400">
        <v>2.99</v>
      </c>
      <c r="H7400" s="184">
        <f t="shared" ref="H7400:L7400" si="8071">H7376</f>
        <v>0.20833333333333334</v>
      </c>
      <c r="I7400" s="185">
        <f t="shared" si="8071"/>
        <v>207</v>
      </c>
      <c r="J7400" s="185">
        <f t="shared" si="8071"/>
        <v>283</v>
      </c>
      <c r="K7400" s="185">
        <f t="shared" si="8071"/>
        <v>2985</v>
      </c>
      <c r="L7400" s="185">
        <f t="shared" si="8071"/>
        <v>1717</v>
      </c>
      <c r="M7400" s="147"/>
      <c r="N7400" s="143">
        <f t="shared" si="8034"/>
        <v>2098.98</v>
      </c>
      <c r="O7400" s="143">
        <f t="shared" si="8030"/>
        <v>738.63</v>
      </c>
      <c r="P7400" s="143">
        <f t="shared" si="8031"/>
        <v>26865</v>
      </c>
      <c r="Q7400" s="143">
        <f t="shared" si="8032"/>
        <v>5133.83</v>
      </c>
      <c r="R7400" s="188">
        <f t="shared" si="8035"/>
        <v>34836.44</v>
      </c>
      <c r="T7400">
        <v>31822.799999999999</v>
      </c>
      <c r="U7400" s="190">
        <f t="shared" si="8036"/>
        <v>1.094700654876378</v>
      </c>
    </row>
    <row r="7401" spans="1:21" x14ac:dyDescent="0.2">
      <c r="A7401" s="178">
        <v>43044</v>
      </c>
      <c r="B7401" s="179">
        <v>0.25</v>
      </c>
      <c r="C7401" t="s">
        <v>349</v>
      </c>
      <c r="D7401">
        <v>35</v>
      </c>
      <c r="E7401">
        <v>26.13</v>
      </c>
      <c r="F7401">
        <v>9</v>
      </c>
      <c r="G7401">
        <v>3.75</v>
      </c>
      <c r="H7401" s="184">
        <f t="shared" ref="H7401:L7401" si="8072">H7377</f>
        <v>0.25</v>
      </c>
      <c r="I7401" s="185">
        <f t="shared" si="8072"/>
        <v>327</v>
      </c>
      <c r="J7401" s="185">
        <f t="shared" si="8072"/>
        <v>438</v>
      </c>
      <c r="K7401" s="185">
        <f t="shared" si="8072"/>
        <v>2985</v>
      </c>
      <c r="L7401" s="185">
        <f t="shared" si="8072"/>
        <v>1717</v>
      </c>
      <c r="M7401" s="147"/>
      <c r="N7401" s="143">
        <f t="shared" si="8034"/>
        <v>11445</v>
      </c>
      <c r="O7401" s="143">
        <f t="shared" si="8030"/>
        <v>11444.939999999999</v>
      </c>
      <c r="P7401" s="143">
        <f t="shared" si="8031"/>
        <v>26865</v>
      </c>
      <c r="Q7401" s="143">
        <f t="shared" si="8032"/>
        <v>6438.75</v>
      </c>
      <c r="R7401" s="188">
        <f t="shared" si="8035"/>
        <v>56193.69</v>
      </c>
      <c r="T7401">
        <v>31634.67</v>
      </c>
      <c r="U7401" s="190">
        <f t="shared" si="8036"/>
        <v>1.7763324226236596</v>
      </c>
    </row>
    <row r="7402" spans="1:21" x14ac:dyDescent="0.2">
      <c r="A7402" s="178">
        <v>43044</v>
      </c>
      <c r="B7402" s="179">
        <v>0.29166666666666669</v>
      </c>
      <c r="C7402" t="s">
        <v>349</v>
      </c>
      <c r="D7402">
        <v>35</v>
      </c>
      <c r="E7402">
        <v>40</v>
      </c>
      <c r="F7402">
        <v>8.15</v>
      </c>
      <c r="G7402">
        <v>10.199999999999999</v>
      </c>
      <c r="H7402" s="184">
        <f t="shared" ref="H7402:L7402" si="8073">H7378</f>
        <v>0.29166666666666669</v>
      </c>
      <c r="I7402" s="185">
        <f t="shared" si="8073"/>
        <v>249</v>
      </c>
      <c r="J7402" s="185">
        <f t="shared" si="8073"/>
        <v>556</v>
      </c>
      <c r="K7402" s="185">
        <f t="shared" si="8073"/>
        <v>2872</v>
      </c>
      <c r="L7402" s="185">
        <f t="shared" si="8073"/>
        <v>2219</v>
      </c>
      <c r="M7402" s="147"/>
      <c r="N7402" s="143">
        <f t="shared" si="8034"/>
        <v>8715</v>
      </c>
      <c r="O7402" s="143">
        <f t="shared" si="8030"/>
        <v>22240</v>
      </c>
      <c r="P7402" s="143">
        <f t="shared" si="8031"/>
        <v>23406.799999999999</v>
      </c>
      <c r="Q7402" s="143">
        <f t="shared" si="8032"/>
        <v>22633.8</v>
      </c>
      <c r="R7402" s="188">
        <f t="shared" si="8035"/>
        <v>76995.600000000006</v>
      </c>
      <c r="T7402">
        <v>31891.119999999999</v>
      </c>
      <c r="U7402" s="190">
        <f t="shared" si="8036"/>
        <v>2.4143272484628953</v>
      </c>
    </row>
    <row r="7403" spans="1:21" x14ac:dyDescent="0.2">
      <c r="A7403" s="178">
        <v>43044</v>
      </c>
      <c r="B7403" s="179">
        <v>0.33333333333333331</v>
      </c>
      <c r="C7403" t="s">
        <v>349</v>
      </c>
      <c r="D7403">
        <v>10.14</v>
      </c>
      <c r="E7403">
        <v>4.9400000000000004</v>
      </c>
      <c r="F7403">
        <v>8.15</v>
      </c>
      <c r="G7403">
        <v>7.94</v>
      </c>
      <c r="H7403" s="184">
        <f t="shared" ref="H7403:L7403" si="8074">H7379</f>
        <v>0.33333333333333331</v>
      </c>
      <c r="I7403" s="185">
        <f t="shared" si="8074"/>
        <v>256</v>
      </c>
      <c r="J7403" s="185">
        <f t="shared" si="8074"/>
        <v>306</v>
      </c>
      <c r="K7403" s="185">
        <f t="shared" si="8074"/>
        <v>2872</v>
      </c>
      <c r="L7403" s="185">
        <f t="shared" si="8074"/>
        <v>2219</v>
      </c>
      <c r="M7403" s="147"/>
      <c r="N7403" s="143">
        <f t="shared" si="8034"/>
        <v>2595.84</v>
      </c>
      <c r="O7403" s="143">
        <f t="shared" si="8030"/>
        <v>1511.64</v>
      </c>
      <c r="P7403" s="143">
        <f t="shared" si="8031"/>
        <v>23406.799999999999</v>
      </c>
      <c r="Q7403" s="143">
        <f t="shared" si="8032"/>
        <v>17618.86</v>
      </c>
      <c r="R7403" s="188">
        <f t="shared" si="8035"/>
        <v>45133.14</v>
      </c>
      <c r="T7403">
        <v>32515.93</v>
      </c>
      <c r="U7403" s="190">
        <f t="shared" si="8036"/>
        <v>1.3880316509477046</v>
      </c>
    </row>
    <row r="7404" spans="1:21" x14ac:dyDescent="0.2">
      <c r="A7404" s="178">
        <v>43044</v>
      </c>
      <c r="B7404" s="179">
        <v>0.375</v>
      </c>
      <c r="C7404" t="s">
        <v>349</v>
      </c>
      <c r="D7404">
        <v>3.5</v>
      </c>
      <c r="E7404">
        <v>7.95</v>
      </c>
      <c r="F7404">
        <v>8.15</v>
      </c>
      <c r="G7404">
        <v>7.94</v>
      </c>
      <c r="H7404" s="184">
        <f t="shared" ref="H7404:L7404" si="8075">H7380</f>
        <v>0.375</v>
      </c>
      <c r="I7404" s="185">
        <f t="shared" si="8075"/>
        <v>156</v>
      </c>
      <c r="J7404" s="185">
        <f t="shared" si="8075"/>
        <v>343</v>
      </c>
      <c r="K7404" s="185">
        <f t="shared" si="8075"/>
        <v>2872</v>
      </c>
      <c r="L7404" s="185">
        <f t="shared" si="8075"/>
        <v>2219</v>
      </c>
      <c r="M7404" s="147"/>
      <c r="N7404" s="143">
        <f t="shared" si="8034"/>
        <v>546</v>
      </c>
      <c r="O7404" s="143">
        <f t="shared" si="8030"/>
        <v>2726.85</v>
      </c>
      <c r="P7404" s="143">
        <f t="shared" si="8031"/>
        <v>23406.799999999999</v>
      </c>
      <c r="Q7404" s="143">
        <f t="shared" si="8032"/>
        <v>17618.86</v>
      </c>
      <c r="R7404" s="188">
        <f t="shared" si="8035"/>
        <v>44298.509999999995</v>
      </c>
      <c r="T7404">
        <v>33726.519999999997</v>
      </c>
      <c r="U7404" s="190">
        <f t="shared" si="8036"/>
        <v>1.3134622249790373</v>
      </c>
    </row>
    <row r="7405" spans="1:21" x14ac:dyDescent="0.2">
      <c r="A7405" s="178">
        <v>43044</v>
      </c>
      <c r="B7405" s="179">
        <v>0.41666666666666669</v>
      </c>
      <c r="C7405" t="s">
        <v>349</v>
      </c>
      <c r="D7405">
        <v>5.51</v>
      </c>
      <c r="E7405">
        <v>5.0599999999999996</v>
      </c>
      <c r="F7405">
        <v>7</v>
      </c>
      <c r="G7405">
        <v>7.5</v>
      </c>
      <c r="H7405" s="184">
        <f t="shared" ref="H7405:L7405" si="8076">H7381</f>
        <v>0.41666666666666669</v>
      </c>
      <c r="I7405" s="185">
        <f t="shared" si="8076"/>
        <v>196</v>
      </c>
      <c r="J7405" s="185">
        <f t="shared" si="8076"/>
        <v>315</v>
      </c>
      <c r="K7405" s="185">
        <f t="shared" si="8076"/>
        <v>2872</v>
      </c>
      <c r="L7405" s="185">
        <f t="shared" si="8076"/>
        <v>2219</v>
      </c>
      <c r="M7405" s="147"/>
      <c r="N7405" s="143">
        <f t="shared" si="8034"/>
        <v>1079.96</v>
      </c>
      <c r="O7405" s="143">
        <f t="shared" si="8030"/>
        <v>1593.8999999999999</v>
      </c>
      <c r="P7405" s="143">
        <f t="shared" si="8031"/>
        <v>20104</v>
      </c>
      <c r="Q7405" s="143">
        <f t="shared" si="8032"/>
        <v>16642.5</v>
      </c>
      <c r="R7405" s="188">
        <f t="shared" si="8035"/>
        <v>39420.36</v>
      </c>
      <c r="T7405">
        <v>36532.300000000003</v>
      </c>
      <c r="U7405" s="190">
        <f t="shared" si="8036"/>
        <v>1.0790549732702293</v>
      </c>
    </row>
    <row r="7406" spans="1:21" x14ac:dyDescent="0.2">
      <c r="A7406" s="178">
        <v>43044</v>
      </c>
      <c r="B7406" s="179">
        <v>0.45833333333333331</v>
      </c>
      <c r="C7406" t="s">
        <v>349</v>
      </c>
      <c r="D7406">
        <v>5.51</v>
      </c>
      <c r="E7406">
        <v>4.7</v>
      </c>
      <c r="F7406">
        <v>5.05</v>
      </c>
      <c r="G7406">
        <v>4.7</v>
      </c>
      <c r="H7406" s="184">
        <f t="shared" ref="H7406:L7406" si="8077">H7382</f>
        <v>0.45833333333333331</v>
      </c>
      <c r="I7406" s="185">
        <f t="shared" si="8077"/>
        <v>226</v>
      </c>
      <c r="J7406" s="185">
        <f t="shared" si="8077"/>
        <v>326</v>
      </c>
      <c r="K7406" s="185">
        <f t="shared" si="8077"/>
        <v>2842</v>
      </c>
      <c r="L7406" s="185">
        <f t="shared" si="8077"/>
        <v>1635</v>
      </c>
      <c r="M7406" s="147"/>
      <c r="N7406" s="143">
        <f t="shared" si="8034"/>
        <v>1245.26</v>
      </c>
      <c r="O7406" s="143">
        <f t="shared" si="8030"/>
        <v>1532.2</v>
      </c>
      <c r="P7406" s="143">
        <f t="shared" si="8031"/>
        <v>14352.1</v>
      </c>
      <c r="Q7406" s="143">
        <f t="shared" si="8032"/>
        <v>7684.5</v>
      </c>
      <c r="R7406" s="188">
        <f t="shared" si="8035"/>
        <v>24814.06</v>
      </c>
      <c r="T7406">
        <v>39164.54</v>
      </c>
      <c r="U7406" s="190">
        <f t="shared" si="8036"/>
        <v>0.63358487039551592</v>
      </c>
    </row>
    <row r="7407" spans="1:21" x14ac:dyDescent="0.2">
      <c r="A7407" s="178">
        <v>43044</v>
      </c>
      <c r="B7407" s="179">
        <v>0.5</v>
      </c>
      <c r="C7407" t="s">
        <v>349</v>
      </c>
      <c r="D7407">
        <v>5</v>
      </c>
      <c r="E7407">
        <v>4.9400000000000004</v>
      </c>
      <c r="F7407">
        <v>7.41</v>
      </c>
      <c r="G7407">
        <v>5</v>
      </c>
      <c r="H7407" s="184">
        <f t="shared" ref="H7407:L7407" si="8078">H7383</f>
        <v>0.5</v>
      </c>
      <c r="I7407" s="185">
        <f t="shared" si="8078"/>
        <v>222</v>
      </c>
      <c r="J7407" s="185">
        <f t="shared" si="8078"/>
        <v>319</v>
      </c>
      <c r="K7407" s="185">
        <f t="shared" si="8078"/>
        <v>2842</v>
      </c>
      <c r="L7407" s="185">
        <f t="shared" si="8078"/>
        <v>1635</v>
      </c>
      <c r="M7407" s="147"/>
      <c r="N7407" s="143">
        <f t="shared" si="8034"/>
        <v>1110</v>
      </c>
      <c r="O7407" s="143">
        <f t="shared" si="8030"/>
        <v>1575.8600000000001</v>
      </c>
      <c r="P7407" s="143">
        <f t="shared" si="8031"/>
        <v>21059.22</v>
      </c>
      <c r="Q7407" s="143">
        <f t="shared" si="8032"/>
        <v>8175</v>
      </c>
      <c r="R7407" s="188">
        <f t="shared" si="8035"/>
        <v>31920.080000000002</v>
      </c>
      <c r="T7407">
        <v>41643.33</v>
      </c>
      <c r="U7407" s="190">
        <f t="shared" si="8036"/>
        <v>0.76651122760835888</v>
      </c>
    </row>
    <row r="7408" spans="1:21" x14ac:dyDescent="0.2">
      <c r="A7408" s="178">
        <v>43044</v>
      </c>
      <c r="B7408" s="179">
        <v>0.54166666666666663</v>
      </c>
      <c r="C7408" t="s">
        <v>349</v>
      </c>
      <c r="D7408">
        <v>2.31</v>
      </c>
      <c r="E7408">
        <v>3.36</v>
      </c>
      <c r="F7408">
        <v>7.31</v>
      </c>
      <c r="G7408">
        <v>4.9800000000000004</v>
      </c>
      <c r="H7408" s="184">
        <f t="shared" ref="H7408:L7408" si="8079">H7384</f>
        <v>0.54166666666666663</v>
      </c>
      <c r="I7408" s="185">
        <f t="shared" si="8079"/>
        <v>195</v>
      </c>
      <c r="J7408" s="185">
        <f t="shared" si="8079"/>
        <v>299</v>
      </c>
      <c r="K7408" s="185">
        <f t="shared" si="8079"/>
        <v>2842</v>
      </c>
      <c r="L7408" s="185">
        <f t="shared" si="8079"/>
        <v>1635</v>
      </c>
      <c r="M7408" s="147"/>
      <c r="N7408" s="143">
        <f t="shared" si="8034"/>
        <v>450.45</v>
      </c>
      <c r="O7408" s="143">
        <f t="shared" si="8030"/>
        <v>1004.64</v>
      </c>
      <c r="P7408" s="143">
        <f t="shared" si="8031"/>
        <v>20775.02</v>
      </c>
      <c r="Q7408" s="143">
        <f t="shared" si="8032"/>
        <v>8142.3000000000011</v>
      </c>
      <c r="R7408" s="188">
        <f t="shared" si="8035"/>
        <v>30372.410000000003</v>
      </c>
      <c r="T7408">
        <v>44086.32</v>
      </c>
      <c r="U7408" s="190">
        <f t="shared" si="8036"/>
        <v>0.68893048909502996</v>
      </c>
    </row>
    <row r="7409" spans="1:21" x14ac:dyDescent="0.2">
      <c r="A7409" s="178">
        <v>43044</v>
      </c>
      <c r="B7409" s="179">
        <v>0.58333333333333337</v>
      </c>
      <c r="C7409" t="s">
        <v>349</v>
      </c>
      <c r="D7409">
        <v>2</v>
      </c>
      <c r="E7409">
        <v>5.62</v>
      </c>
      <c r="F7409">
        <v>9.15</v>
      </c>
      <c r="G7409">
        <v>7.33</v>
      </c>
      <c r="H7409" s="184">
        <f t="shared" ref="H7409:L7409" si="8080">H7385</f>
        <v>0.58333333333333337</v>
      </c>
      <c r="I7409" s="185">
        <f t="shared" si="8080"/>
        <v>205</v>
      </c>
      <c r="J7409" s="185">
        <f t="shared" si="8080"/>
        <v>237</v>
      </c>
      <c r="K7409" s="185">
        <f t="shared" si="8080"/>
        <v>2842</v>
      </c>
      <c r="L7409" s="185">
        <f t="shared" si="8080"/>
        <v>1635</v>
      </c>
      <c r="M7409" s="147"/>
      <c r="N7409" s="143">
        <f t="shared" si="8034"/>
        <v>410</v>
      </c>
      <c r="O7409" s="143">
        <f t="shared" si="8030"/>
        <v>1331.94</v>
      </c>
      <c r="P7409" s="143">
        <f t="shared" si="8031"/>
        <v>26004.3</v>
      </c>
      <c r="Q7409" s="143">
        <f t="shared" si="8032"/>
        <v>11984.55</v>
      </c>
      <c r="R7409" s="188">
        <f t="shared" si="8035"/>
        <v>39730.789999999994</v>
      </c>
      <c r="T7409">
        <v>46549.07</v>
      </c>
      <c r="U7409" s="190">
        <f t="shared" si="8036"/>
        <v>0.85352489319335478</v>
      </c>
    </row>
    <row r="7410" spans="1:21" x14ac:dyDescent="0.2">
      <c r="A7410" s="178">
        <v>43044</v>
      </c>
      <c r="B7410" s="179">
        <v>0.625</v>
      </c>
      <c r="C7410" t="s">
        <v>349</v>
      </c>
      <c r="D7410">
        <v>2</v>
      </c>
      <c r="E7410">
        <v>13.66</v>
      </c>
      <c r="F7410">
        <v>21.88</v>
      </c>
      <c r="G7410">
        <v>10</v>
      </c>
      <c r="H7410" s="184">
        <f t="shared" ref="H7410:L7410" si="8081">H7386</f>
        <v>0.625</v>
      </c>
      <c r="I7410" s="185">
        <f t="shared" si="8081"/>
        <v>212</v>
      </c>
      <c r="J7410" s="185">
        <f t="shared" si="8081"/>
        <v>213</v>
      </c>
      <c r="K7410" s="185">
        <f t="shared" si="8081"/>
        <v>2842</v>
      </c>
      <c r="L7410" s="185">
        <f t="shared" si="8081"/>
        <v>1380</v>
      </c>
      <c r="M7410" s="147"/>
      <c r="N7410" s="143">
        <f t="shared" si="8034"/>
        <v>424</v>
      </c>
      <c r="O7410" s="143">
        <f t="shared" si="8030"/>
        <v>2909.58</v>
      </c>
      <c r="P7410" s="143">
        <f t="shared" si="8031"/>
        <v>62182.96</v>
      </c>
      <c r="Q7410" s="143">
        <f t="shared" si="8032"/>
        <v>13800</v>
      </c>
      <c r="R7410" s="188">
        <f t="shared" si="8035"/>
        <v>79316.540000000008</v>
      </c>
      <c r="T7410">
        <v>48626.28</v>
      </c>
      <c r="U7410" s="190">
        <f t="shared" si="8036"/>
        <v>1.6311455451661121</v>
      </c>
    </row>
    <row r="7411" spans="1:21" x14ac:dyDescent="0.2">
      <c r="A7411" s="178">
        <v>43044</v>
      </c>
      <c r="B7411" s="179">
        <v>0.66666666666666663</v>
      </c>
      <c r="C7411" t="s">
        <v>349</v>
      </c>
      <c r="D7411">
        <v>2.11</v>
      </c>
      <c r="E7411">
        <v>20.96</v>
      </c>
      <c r="F7411">
        <v>34.93</v>
      </c>
      <c r="G7411">
        <v>10</v>
      </c>
      <c r="H7411" s="184">
        <f t="shared" ref="H7411:L7411" si="8082">H7387</f>
        <v>0.66666666666666663</v>
      </c>
      <c r="I7411" s="185">
        <f t="shared" si="8082"/>
        <v>191</v>
      </c>
      <c r="J7411" s="185">
        <f t="shared" si="8082"/>
        <v>237</v>
      </c>
      <c r="K7411" s="185">
        <f t="shared" si="8082"/>
        <v>2842</v>
      </c>
      <c r="L7411" s="185">
        <f t="shared" si="8082"/>
        <v>1380</v>
      </c>
      <c r="M7411" s="147"/>
      <c r="N7411" s="143">
        <f t="shared" si="8034"/>
        <v>403.01</v>
      </c>
      <c r="O7411" s="143">
        <f t="shared" si="8030"/>
        <v>4967.5200000000004</v>
      </c>
      <c r="P7411" s="143">
        <f t="shared" si="8031"/>
        <v>99271.06</v>
      </c>
      <c r="Q7411" s="143">
        <f t="shared" si="8032"/>
        <v>13800</v>
      </c>
      <c r="R7411" s="188">
        <f t="shared" si="8035"/>
        <v>118441.59</v>
      </c>
      <c r="T7411">
        <v>50072.9</v>
      </c>
      <c r="U7411" s="190">
        <f t="shared" si="8036"/>
        <v>2.3653830714817796</v>
      </c>
    </row>
    <row r="7412" spans="1:21" x14ac:dyDescent="0.2">
      <c r="A7412" s="178">
        <v>43044</v>
      </c>
      <c r="B7412" s="179">
        <v>0.70833333333333337</v>
      </c>
      <c r="C7412" t="s">
        <v>349</v>
      </c>
      <c r="D7412">
        <v>2.14</v>
      </c>
      <c r="E7412">
        <v>22.29</v>
      </c>
      <c r="F7412">
        <v>28.61</v>
      </c>
      <c r="G7412">
        <v>9</v>
      </c>
      <c r="H7412" s="184">
        <f t="shared" ref="H7412:L7412" si="8083">H7388</f>
        <v>0.70833333333333337</v>
      </c>
      <c r="I7412" s="185">
        <f t="shared" si="8083"/>
        <v>218</v>
      </c>
      <c r="J7412" s="185">
        <f t="shared" si="8083"/>
        <v>258</v>
      </c>
      <c r="K7412" s="185">
        <f t="shared" si="8083"/>
        <v>2842</v>
      </c>
      <c r="L7412" s="185">
        <f t="shared" si="8083"/>
        <v>1380</v>
      </c>
      <c r="M7412" s="147"/>
      <c r="N7412" s="143">
        <f t="shared" si="8034"/>
        <v>466.52000000000004</v>
      </c>
      <c r="O7412" s="143">
        <f t="shared" si="8030"/>
        <v>5750.82</v>
      </c>
      <c r="P7412" s="143">
        <f t="shared" si="8031"/>
        <v>81309.62</v>
      </c>
      <c r="Q7412" s="143">
        <f t="shared" si="8032"/>
        <v>12420</v>
      </c>
      <c r="R7412" s="188">
        <f t="shared" si="8035"/>
        <v>99946.959999999992</v>
      </c>
      <c r="T7412">
        <v>50618.74</v>
      </c>
      <c r="U7412" s="190">
        <f t="shared" si="8036"/>
        <v>1.9745050943583344</v>
      </c>
    </row>
    <row r="7413" spans="1:21" x14ac:dyDescent="0.2">
      <c r="A7413" s="178">
        <v>43044</v>
      </c>
      <c r="B7413" s="179">
        <v>0.75</v>
      </c>
      <c r="C7413" t="s">
        <v>349</v>
      </c>
      <c r="D7413">
        <v>2.11</v>
      </c>
      <c r="E7413">
        <v>14.86</v>
      </c>
      <c r="F7413">
        <v>20.190000000000001</v>
      </c>
      <c r="G7413">
        <v>4</v>
      </c>
      <c r="H7413" s="184">
        <f t="shared" ref="H7413:L7413" si="8084">H7389</f>
        <v>0.75</v>
      </c>
      <c r="I7413" s="185">
        <f t="shared" si="8084"/>
        <v>240</v>
      </c>
      <c r="J7413" s="185">
        <f t="shared" si="8084"/>
        <v>365</v>
      </c>
      <c r="K7413" s="185">
        <f t="shared" si="8084"/>
        <v>2842</v>
      </c>
      <c r="L7413" s="185">
        <f t="shared" si="8084"/>
        <v>1380</v>
      </c>
      <c r="M7413" s="147"/>
      <c r="N7413" s="143">
        <f t="shared" si="8034"/>
        <v>506.4</v>
      </c>
      <c r="O7413" s="143">
        <f t="shared" si="8030"/>
        <v>5423.9</v>
      </c>
      <c r="P7413" s="143">
        <f t="shared" si="8031"/>
        <v>57379.98</v>
      </c>
      <c r="Q7413" s="143">
        <f t="shared" si="8032"/>
        <v>5520</v>
      </c>
      <c r="R7413" s="188">
        <f t="shared" si="8035"/>
        <v>68830.28</v>
      </c>
      <c r="T7413">
        <v>49914.79</v>
      </c>
      <c r="U7413" s="190">
        <f t="shared" si="8036"/>
        <v>1.3789556161610617</v>
      </c>
    </row>
    <row r="7414" spans="1:21" x14ac:dyDescent="0.2">
      <c r="A7414" s="178">
        <v>43044</v>
      </c>
      <c r="B7414" s="179">
        <v>0.79166666666666663</v>
      </c>
      <c r="C7414" t="s">
        <v>349</v>
      </c>
      <c r="D7414">
        <v>2.11</v>
      </c>
      <c r="E7414">
        <v>5.51</v>
      </c>
      <c r="F7414">
        <v>14</v>
      </c>
      <c r="G7414">
        <v>5.51</v>
      </c>
      <c r="H7414" s="184">
        <f t="shared" ref="H7414:L7414" si="8085">H7390</f>
        <v>0.79166666666666663</v>
      </c>
      <c r="I7414" s="185">
        <f t="shared" si="8085"/>
        <v>320</v>
      </c>
      <c r="J7414" s="185">
        <f t="shared" si="8085"/>
        <v>214</v>
      </c>
      <c r="K7414" s="185">
        <f t="shared" si="8085"/>
        <v>2842</v>
      </c>
      <c r="L7414" s="185">
        <f t="shared" si="8085"/>
        <v>1426</v>
      </c>
      <c r="M7414" s="147"/>
      <c r="N7414" s="143">
        <f t="shared" si="8034"/>
        <v>675.19999999999993</v>
      </c>
      <c r="O7414" s="143">
        <f t="shared" si="8030"/>
        <v>1179.1399999999999</v>
      </c>
      <c r="P7414" s="143">
        <f t="shared" si="8031"/>
        <v>39788</v>
      </c>
      <c r="Q7414" s="143">
        <f t="shared" si="8032"/>
        <v>7857.2599999999993</v>
      </c>
      <c r="R7414" s="188">
        <f t="shared" si="8035"/>
        <v>49499.6</v>
      </c>
      <c r="T7414">
        <v>48809.57</v>
      </c>
      <c r="U7414" s="190">
        <f t="shared" si="8036"/>
        <v>1.0141371866213942</v>
      </c>
    </row>
    <row r="7415" spans="1:21" x14ac:dyDescent="0.2">
      <c r="A7415" s="178">
        <v>43044</v>
      </c>
      <c r="B7415" s="179">
        <v>0.83333333333333337</v>
      </c>
      <c r="C7415" t="s">
        <v>349</v>
      </c>
      <c r="D7415">
        <v>2</v>
      </c>
      <c r="E7415">
        <v>4</v>
      </c>
      <c r="F7415">
        <v>10.97</v>
      </c>
      <c r="G7415">
        <v>4</v>
      </c>
      <c r="H7415" s="184">
        <f t="shared" ref="H7415:L7415" si="8086">H7391</f>
        <v>0.83333333333333337</v>
      </c>
      <c r="I7415" s="185">
        <f t="shared" si="8086"/>
        <v>322</v>
      </c>
      <c r="J7415" s="185">
        <f t="shared" si="8086"/>
        <v>178</v>
      </c>
      <c r="K7415" s="185">
        <f t="shared" si="8086"/>
        <v>2842</v>
      </c>
      <c r="L7415" s="185">
        <f t="shared" si="8086"/>
        <v>1426</v>
      </c>
      <c r="M7415" s="147"/>
      <c r="N7415" s="143">
        <f t="shared" si="8034"/>
        <v>644</v>
      </c>
      <c r="O7415" s="143">
        <f t="shared" si="8030"/>
        <v>712</v>
      </c>
      <c r="P7415" s="143">
        <f t="shared" si="8031"/>
        <v>31176.74</v>
      </c>
      <c r="Q7415" s="143">
        <f t="shared" si="8032"/>
        <v>5704</v>
      </c>
      <c r="R7415" s="188">
        <f t="shared" si="8035"/>
        <v>38236.740000000005</v>
      </c>
      <c r="T7415">
        <v>48472.29</v>
      </c>
      <c r="U7415" s="190">
        <f t="shared" si="8036"/>
        <v>0.78883708609599434</v>
      </c>
    </row>
    <row r="7416" spans="1:21" x14ac:dyDescent="0.2">
      <c r="A7416" s="178">
        <v>43044</v>
      </c>
      <c r="B7416" s="179">
        <v>0.875</v>
      </c>
      <c r="C7416" t="s">
        <v>349</v>
      </c>
      <c r="D7416">
        <v>3.5</v>
      </c>
      <c r="E7416">
        <v>7.32</v>
      </c>
      <c r="F7416">
        <v>7.82</v>
      </c>
      <c r="G7416">
        <v>4</v>
      </c>
      <c r="H7416" s="184">
        <f t="shared" ref="H7416:L7416" si="8087">H7392</f>
        <v>0.875</v>
      </c>
      <c r="I7416" s="185">
        <f t="shared" si="8087"/>
        <v>337</v>
      </c>
      <c r="J7416" s="185">
        <f t="shared" si="8087"/>
        <v>173</v>
      </c>
      <c r="K7416" s="185">
        <f t="shared" si="8087"/>
        <v>2842</v>
      </c>
      <c r="L7416" s="185">
        <f t="shared" si="8087"/>
        <v>1426</v>
      </c>
      <c r="M7416" s="147"/>
      <c r="N7416" s="143">
        <f t="shared" si="8034"/>
        <v>1179.5</v>
      </c>
      <c r="O7416" s="143">
        <f t="shared" si="8030"/>
        <v>1266.3600000000001</v>
      </c>
      <c r="P7416" s="143">
        <f t="shared" si="8031"/>
        <v>22224.440000000002</v>
      </c>
      <c r="Q7416" s="143">
        <f t="shared" si="8032"/>
        <v>5704</v>
      </c>
      <c r="R7416" s="188">
        <f t="shared" si="8035"/>
        <v>30374.300000000003</v>
      </c>
      <c r="T7416">
        <v>46757.3</v>
      </c>
      <c r="U7416" s="190">
        <f t="shared" si="8036"/>
        <v>0.64961620966137912</v>
      </c>
    </row>
    <row r="7417" spans="1:21" x14ac:dyDescent="0.2">
      <c r="A7417" s="178">
        <v>43044</v>
      </c>
      <c r="B7417" s="179">
        <v>0.91666666666666663</v>
      </c>
      <c r="C7417" t="s">
        <v>349</v>
      </c>
      <c r="D7417">
        <v>9.11</v>
      </c>
      <c r="E7417">
        <v>5.48</v>
      </c>
      <c r="F7417">
        <v>5.98</v>
      </c>
      <c r="G7417">
        <v>4</v>
      </c>
      <c r="H7417" s="184">
        <f t="shared" ref="H7417:L7417" si="8088">H7393</f>
        <v>0.91666666666666663</v>
      </c>
      <c r="I7417" s="185">
        <f t="shared" si="8088"/>
        <v>394</v>
      </c>
      <c r="J7417" s="185">
        <f t="shared" si="8088"/>
        <v>194</v>
      </c>
      <c r="K7417" s="185">
        <f t="shared" si="8088"/>
        <v>2842</v>
      </c>
      <c r="L7417" s="185">
        <f t="shared" si="8088"/>
        <v>1426</v>
      </c>
      <c r="M7417" s="147"/>
      <c r="N7417" s="143">
        <f t="shared" si="8034"/>
        <v>3589.3399999999997</v>
      </c>
      <c r="O7417" s="143">
        <f t="shared" si="8030"/>
        <v>1063.1200000000001</v>
      </c>
      <c r="P7417" s="143">
        <f t="shared" si="8031"/>
        <v>16995.16</v>
      </c>
      <c r="Q7417" s="143">
        <f t="shared" si="8032"/>
        <v>5704</v>
      </c>
      <c r="R7417" s="188">
        <f t="shared" si="8035"/>
        <v>27351.62</v>
      </c>
      <c r="T7417">
        <v>44689.27</v>
      </c>
      <c r="U7417" s="190">
        <f t="shared" si="8036"/>
        <v>0.61203998185694242</v>
      </c>
    </row>
    <row r="7418" spans="1:21" x14ac:dyDescent="0.2">
      <c r="A7418" s="178">
        <v>43044</v>
      </c>
      <c r="B7418" s="179">
        <v>0.95833333333333337</v>
      </c>
      <c r="C7418" t="s">
        <v>349</v>
      </c>
      <c r="D7418">
        <v>19.96</v>
      </c>
      <c r="E7418">
        <v>6.24</v>
      </c>
      <c r="F7418">
        <v>6.44</v>
      </c>
      <c r="G7418">
        <v>0.82</v>
      </c>
      <c r="H7418" s="184">
        <f t="shared" ref="H7418:L7418" si="8089">H7394</f>
        <v>0.95833333333333337</v>
      </c>
      <c r="I7418" s="185">
        <f t="shared" si="8089"/>
        <v>389</v>
      </c>
      <c r="J7418" s="185">
        <f t="shared" si="8089"/>
        <v>265</v>
      </c>
      <c r="K7418" s="185">
        <f t="shared" si="8089"/>
        <v>2985</v>
      </c>
      <c r="L7418" s="185">
        <f t="shared" si="8089"/>
        <v>1111</v>
      </c>
      <c r="M7418" s="147"/>
      <c r="N7418" s="143">
        <f t="shared" si="8034"/>
        <v>7764.4400000000005</v>
      </c>
      <c r="O7418" s="143">
        <f t="shared" si="8030"/>
        <v>1653.6000000000001</v>
      </c>
      <c r="P7418" s="143">
        <f t="shared" si="8031"/>
        <v>19223.400000000001</v>
      </c>
      <c r="Q7418" s="143">
        <f t="shared" si="8032"/>
        <v>911.02</v>
      </c>
      <c r="R7418" s="188">
        <f t="shared" si="8035"/>
        <v>29552.460000000003</v>
      </c>
      <c r="T7418">
        <v>42473.13</v>
      </c>
      <c r="U7418" s="190">
        <f t="shared" si="8036"/>
        <v>0.69579190419919612</v>
      </c>
    </row>
    <row r="7419" spans="1:21" x14ac:dyDescent="0.2">
      <c r="A7419" s="178">
        <v>43044</v>
      </c>
      <c r="B7419" s="180">
        <v>1</v>
      </c>
      <c r="C7419" t="s">
        <v>349</v>
      </c>
      <c r="D7419">
        <v>20.27</v>
      </c>
      <c r="E7419">
        <v>7.35</v>
      </c>
      <c r="F7419">
        <v>7.55</v>
      </c>
      <c r="G7419">
        <v>0.75</v>
      </c>
      <c r="H7419" s="184">
        <f t="shared" ref="H7419:L7419" si="8090">H7395</f>
        <v>1</v>
      </c>
      <c r="I7419" s="185">
        <f t="shared" si="8090"/>
        <v>362</v>
      </c>
      <c r="J7419" s="185">
        <f t="shared" si="8090"/>
        <v>243</v>
      </c>
      <c r="K7419" s="185">
        <f t="shared" si="8090"/>
        <v>2985</v>
      </c>
      <c r="L7419" s="185">
        <f t="shared" si="8090"/>
        <v>1111</v>
      </c>
      <c r="M7419" s="147"/>
      <c r="N7419" s="143">
        <f t="shared" si="8034"/>
        <v>7337.74</v>
      </c>
      <c r="O7419" s="143">
        <f t="shared" si="8030"/>
        <v>1786.05</v>
      </c>
      <c r="P7419" s="143">
        <f t="shared" si="8031"/>
        <v>22536.75</v>
      </c>
      <c r="Q7419" s="143">
        <f t="shared" si="8032"/>
        <v>833.25</v>
      </c>
      <c r="R7419" s="188">
        <f t="shared" si="8035"/>
        <v>32493.79</v>
      </c>
      <c r="T7419">
        <v>39319.440000000002</v>
      </c>
      <c r="U7419" s="190">
        <f t="shared" si="8036"/>
        <v>0.82640520821252794</v>
      </c>
    </row>
    <row r="7420" spans="1:21" x14ac:dyDescent="0.2">
      <c r="A7420" s="178">
        <v>43045</v>
      </c>
      <c r="B7420" s="179">
        <v>4.1666666666666664E-2</v>
      </c>
      <c r="C7420" t="s">
        <v>349</v>
      </c>
      <c r="D7420">
        <v>11.81</v>
      </c>
      <c r="E7420">
        <v>8.5500000000000007</v>
      </c>
      <c r="F7420">
        <v>8.75</v>
      </c>
      <c r="G7420">
        <v>0.97</v>
      </c>
      <c r="H7420" s="184">
        <f t="shared" ref="H7420:L7420" si="8091">H7396</f>
        <v>4.1666666666666664E-2</v>
      </c>
      <c r="I7420" s="185">
        <f t="shared" si="8091"/>
        <v>294</v>
      </c>
      <c r="J7420" s="185">
        <f t="shared" si="8091"/>
        <v>212</v>
      </c>
      <c r="K7420" s="185">
        <f t="shared" si="8091"/>
        <v>2985</v>
      </c>
      <c r="L7420" s="185">
        <f t="shared" si="8091"/>
        <v>1111</v>
      </c>
      <c r="M7420" s="147"/>
      <c r="N7420" s="143">
        <f t="shared" si="8034"/>
        <v>3472.1400000000003</v>
      </c>
      <c r="O7420" s="143">
        <f t="shared" si="8030"/>
        <v>1812.6000000000001</v>
      </c>
      <c r="P7420" s="143">
        <f t="shared" si="8031"/>
        <v>26118.75</v>
      </c>
      <c r="Q7420" s="143">
        <f t="shared" si="8032"/>
        <v>1077.67</v>
      </c>
      <c r="R7420" s="188">
        <f t="shared" si="8035"/>
        <v>32481.160000000003</v>
      </c>
      <c r="T7420">
        <v>36414.51</v>
      </c>
      <c r="U7420" s="190">
        <f t="shared" si="8036"/>
        <v>0.89198399209545864</v>
      </c>
    </row>
    <row r="7421" spans="1:21" x14ac:dyDescent="0.2">
      <c r="A7421" s="178">
        <v>43045</v>
      </c>
      <c r="B7421" s="179">
        <v>8.3333333333333329E-2</v>
      </c>
      <c r="C7421" t="s">
        <v>349</v>
      </c>
      <c r="D7421">
        <v>4.34</v>
      </c>
      <c r="E7421">
        <v>2</v>
      </c>
      <c r="F7421">
        <v>5.75</v>
      </c>
      <c r="G7421">
        <v>0.97</v>
      </c>
      <c r="H7421" s="184">
        <f t="shared" ref="H7421:L7421" si="8092">H7397</f>
        <v>8.3333333333333329E-2</v>
      </c>
      <c r="I7421" s="185">
        <f t="shared" si="8092"/>
        <v>236</v>
      </c>
      <c r="J7421" s="185">
        <f t="shared" si="8092"/>
        <v>179</v>
      </c>
      <c r="K7421" s="185">
        <f t="shared" si="8092"/>
        <v>2985</v>
      </c>
      <c r="L7421" s="185">
        <f t="shared" si="8092"/>
        <v>1111</v>
      </c>
      <c r="M7421" s="147"/>
      <c r="N7421" s="143">
        <f t="shared" si="8034"/>
        <v>1024.24</v>
      </c>
      <c r="O7421" s="143">
        <f t="shared" si="8030"/>
        <v>358</v>
      </c>
      <c r="P7421" s="143">
        <f t="shared" si="8031"/>
        <v>17163.75</v>
      </c>
      <c r="Q7421" s="143">
        <f t="shared" si="8032"/>
        <v>1077.67</v>
      </c>
      <c r="R7421" s="188">
        <f t="shared" si="8035"/>
        <v>19623.660000000003</v>
      </c>
      <c r="T7421">
        <v>34144.120000000003</v>
      </c>
      <c r="U7421" s="190">
        <f t="shared" si="8036"/>
        <v>0.57473029031060108</v>
      </c>
    </row>
    <row r="7422" spans="1:21" x14ac:dyDescent="0.2">
      <c r="A7422" s="178">
        <v>43045</v>
      </c>
      <c r="B7422" s="179">
        <v>0.125</v>
      </c>
      <c r="C7422" t="s">
        <v>349</v>
      </c>
      <c r="D7422">
        <v>4.4800000000000004</v>
      </c>
      <c r="E7422">
        <v>1.44</v>
      </c>
      <c r="F7422">
        <v>6.21</v>
      </c>
      <c r="G7422">
        <v>6</v>
      </c>
      <c r="H7422" s="184">
        <f t="shared" ref="H7422:L7422" si="8093">H7398</f>
        <v>0.125</v>
      </c>
      <c r="I7422" s="185">
        <f t="shared" si="8093"/>
        <v>201</v>
      </c>
      <c r="J7422" s="185">
        <f t="shared" si="8093"/>
        <v>205</v>
      </c>
      <c r="K7422" s="185">
        <f t="shared" si="8093"/>
        <v>2985</v>
      </c>
      <c r="L7422" s="185">
        <f t="shared" si="8093"/>
        <v>1717</v>
      </c>
      <c r="M7422" s="147"/>
      <c r="N7422" s="143">
        <f t="shared" si="8034"/>
        <v>900.48000000000013</v>
      </c>
      <c r="O7422" s="143">
        <f t="shared" si="8030"/>
        <v>295.2</v>
      </c>
      <c r="P7422" s="143">
        <f t="shared" si="8031"/>
        <v>18536.849999999999</v>
      </c>
      <c r="Q7422" s="143">
        <f t="shared" si="8032"/>
        <v>10302</v>
      </c>
      <c r="R7422" s="188">
        <f t="shared" si="8035"/>
        <v>30034.53</v>
      </c>
      <c r="T7422">
        <v>32703.55</v>
      </c>
      <c r="U7422" s="190">
        <f t="shared" si="8036"/>
        <v>0.91838745334986571</v>
      </c>
    </row>
    <row r="7423" spans="1:21" x14ac:dyDescent="0.2">
      <c r="A7423" s="178">
        <v>43045</v>
      </c>
      <c r="B7423" s="179">
        <v>0.16666666666666666</v>
      </c>
      <c r="C7423" t="s">
        <v>349</v>
      </c>
      <c r="D7423">
        <v>4.2699999999999996</v>
      </c>
      <c r="E7423">
        <v>1</v>
      </c>
      <c r="F7423">
        <v>5.75</v>
      </c>
      <c r="G7423">
        <v>5.54</v>
      </c>
      <c r="H7423" s="184">
        <f t="shared" ref="H7423:L7423" si="8094">H7399</f>
        <v>0.16666666666666666</v>
      </c>
      <c r="I7423" s="185">
        <f t="shared" si="8094"/>
        <v>185</v>
      </c>
      <c r="J7423" s="185">
        <f t="shared" si="8094"/>
        <v>205</v>
      </c>
      <c r="K7423" s="185">
        <f t="shared" si="8094"/>
        <v>2985</v>
      </c>
      <c r="L7423" s="185">
        <f t="shared" si="8094"/>
        <v>1717</v>
      </c>
      <c r="M7423" s="147"/>
      <c r="N7423" s="143">
        <f t="shared" si="8034"/>
        <v>789.94999999999993</v>
      </c>
      <c r="O7423" s="143">
        <f t="shared" si="8030"/>
        <v>205</v>
      </c>
      <c r="P7423" s="143">
        <f t="shared" si="8031"/>
        <v>17163.75</v>
      </c>
      <c r="Q7423" s="143">
        <f t="shared" si="8032"/>
        <v>9512.18</v>
      </c>
      <c r="R7423" s="188">
        <f t="shared" si="8035"/>
        <v>27670.880000000001</v>
      </c>
      <c r="T7423">
        <v>31773.59</v>
      </c>
      <c r="U7423" s="190">
        <f t="shared" si="8036"/>
        <v>0.87087672497819735</v>
      </c>
    </row>
    <row r="7424" spans="1:21" x14ac:dyDescent="0.2">
      <c r="A7424" s="178">
        <v>43045</v>
      </c>
      <c r="B7424" s="179">
        <v>0.20833333333333334</v>
      </c>
      <c r="C7424" t="s">
        <v>349</v>
      </c>
      <c r="D7424">
        <v>4.4400000000000004</v>
      </c>
      <c r="E7424">
        <v>4.75</v>
      </c>
      <c r="F7424">
        <v>5.75</v>
      </c>
      <c r="G7424">
        <v>5.54</v>
      </c>
      <c r="H7424" s="184">
        <f t="shared" ref="H7424:L7424" si="8095">H7400</f>
        <v>0.20833333333333334</v>
      </c>
      <c r="I7424" s="185">
        <f t="shared" si="8095"/>
        <v>207</v>
      </c>
      <c r="J7424" s="185">
        <f t="shared" si="8095"/>
        <v>283</v>
      </c>
      <c r="K7424" s="185">
        <f t="shared" si="8095"/>
        <v>2985</v>
      </c>
      <c r="L7424" s="185">
        <f t="shared" si="8095"/>
        <v>1717</v>
      </c>
      <c r="M7424" s="147"/>
      <c r="N7424" s="143">
        <f t="shared" si="8034"/>
        <v>919.08</v>
      </c>
      <c r="O7424" s="143">
        <f t="shared" si="8030"/>
        <v>1344.25</v>
      </c>
      <c r="P7424" s="143">
        <f t="shared" si="8031"/>
        <v>17163.75</v>
      </c>
      <c r="Q7424" s="143">
        <f t="shared" si="8032"/>
        <v>9512.18</v>
      </c>
      <c r="R7424" s="188">
        <f t="shared" si="8035"/>
        <v>28939.260000000002</v>
      </c>
      <c r="T7424">
        <v>31416.5</v>
      </c>
      <c r="U7424" s="190">
        <f t="shared" si="8036"/>
        <v>0.92114844110578842</v>
      </c>
    </row>
    <row r="7425" spans="1:21" x14ac:dyDescent="0.2">
      <c r="A7425" s="178">
        <v>43045</v>
      </c>
      <c r="B7425" s="179">
        <v>0.25</v>
      </c>
      <c r="C7425" t="s">
        <v>349</v>
      </c>
      <c r="D7425">
        <v>23.33</v>
      </c>
      <c r="E7425">
        <v>20</v>
      </c>
      <c r="F7425">
        <v>8.75</v>
      </c>
      <c r="G7425">
        <v>6</v>
      </c>
      <c r="H7425" s="184">
        <f t="shared" ref="H7425:L7425" si="8096">H7401</f>
        <v>0.25</v>
      </c>
      <c r="I7425" s="185">
        <f t="shared" si="8096"/>
        <v>327</v>
      </c>
      <c r="J7425" s="185">
        <f t="shared" si="8096"/>
        <v>438</v>
      </c>
      <c r="K7425" s="185">
        <f t="shared" si="8096"/>
        <v>2985</v>
      </c>
      <c r="L7425" s="185">
        <f t="shared" si="8096"/>
        <v>1717</v>
      </c>
      <c r="M7425" s="147"/>
      <c r="N7425" s="143">
        <f t="shared" si="8034"/>
        <v>7628.91</v>
      </c>
      <c r="O7425" s="143">
        <f t="shared" si="8030"/>
        <v>8760</v>
      </c>
      <c r="P7425" s="143">
        <f t="shared" si="8031"/>
        <v>26118.75</v>
      </c>
      <c r="Q7425" s="143">
        <f t="shared" si="8032"/>
        <v>10302</v>
      </c>
      <c r="R7425" s="188">
        <f t="shared" si="8035"/>
        <v>52809.66</v>
      </c>
      <c r="T7425">
        <v>31910.78</v>
      </c>
      <c r="U7425" s="190">
        <f t="shared" si="8036"/>
        <v>1.6549159876380335</v>
      </c>
    </row>
    <row r="7426" spans="1:21" x14ac:dyDescent="0.2">
      <c r="A7426" s="178">
        <v>43045</v>
      </c>
      <c r="B7426" s="179">
        <v>0.29166666666666669</v>
      </c>
      <c r="C7426" t="s">
        <v>349</v>
      </c>
      <c r="D7426">
        <v>2.93</v>
      </c>
      <c r="E7426">
        <v>18.53</v>
      </c>
      <c r="F7426">
        <v>9</v>
      </c>
      <c r="G7426">
        <v>10</v>
      </c>
      <c r="H7426" s="184">
        <f t="shared" ref="H7426:L7426" si="8097">H7402</f>
        <v>0.29166666666666669</v>
      </c>
      <c r="I7426" s="185">
        <f t="shared" si="8097"/>
        <v>249</v>
      </c>
      <c r="J7426" s="185">
        <f t="shared" si="8097"/>
        <v>556</v>
      </c>
      <c r="K7426" s="185">
        <f t="shared" si="8097"/>
        <v>2872</v>
      </c>
      <c r="L7426" s="185">
        <f t="shared" si="8097"/>
        <v>2219</v>
      </c>
      <c r="M7426" s="147"/>
      <c r="N7426" s="143">
        <f t="shared" si="8034"/>
        <v>729.57</v>
      </c>
      <c r="O7426" s="143">
        <f t="shared" si="8030"/>
        <v>10302.68</v>
      </c>
      <c r="P7426" s="143">
        <f t="shared" si="8031"/>
        <v>25848</v>
      </c>
      <c r="Q7426" s="143">
        <f t="shared" si="8032"/>
        <v>22190</v>
      </c>
      <c r="R7426" s="188">
        <f t="shared" si="8035"/>
        <v>59070.25</v>
      </c>
      <c r="T7426">
        <v>33862.69</v>
      </c>
      <c r="U7426" s="190">
        <f t="shared" si="8036"/>
        <v>1.744405125523105</v>
      </c>
    </row>
    <row r="7427" spans="1:21" x14ac:dyDescent="0.2">
      <c r="A7427" s="178">
        <v>43045</v>
      </c>
      <c r="B7427" s="179">
        <v>0.33333333333333331</v>
      </c>
      <c r="C7427" t="s">
        <v>349</v>
      </c>
      <c r="D7427">
        <v>3.5</v>
      </c>
      <c r="E7427">
        <v>6.72</v>
      </c>
      <c r="F7427">
        <v>7.81</v>
      </c>
      <c r="G7427">
        <v>7.6</v>
      </c>
      <c r="H7427" s="184">
        <f t="shared" ref="H7427:L7427" si="8098">H7403</f>
        <v>0.33333333333333331</v>
      </c>
      <c r="I7427" s="185">
        <f t="shared" si="8098"/>
        <v>256</v>
      </c>
      <c r="J7427" s="185">
        <f t="shared" si="8098"/>
        <v>306</v>
      </c>
      <c r="K7427" s="185">
        <f t="shared" si="8098"/>
        <v>2872</v>
      </c>
      <c r="L7427" s="185">
        <f t="shared" si="8098"/>
        <v>2219</v>
      </c>
      <c r="M7427" s="147"/>
      <c r="N7427" s="143">
        <f t="shared" si="8034"/>
        <v>896</v>
      </c>
      <c r="O7427" s="143">
        <f t="shared" si="8030"/>
        <v>2056.3199999999997</v>
      </c>
      <c r="P7427" s="143">
        <f t="shared" si="8031"/>
        <v>22430.32</v>
      </c>
      <c r="Q7427" s="143">
        <f t="shared" si="8032"/>
        <v>16864.399999999998</v>
      </c>
      <c r="R7427" s="188">
        <f t="shared" si="8035"/>
        <v>42247.039999999994</v>
      </c>
      <c r="T7427">
        <v>37232.94</v>
      </c>
      <c r="U7427" s="190">
        <f t="shared" si="8036"/>
        <v>1.1346683877233437</v>
      </c>
    </row>
    <row r="7428" spans="1:21" x14ac:dyDescent="0.2">
      <c r="A7428" s="178">
        <v>43045</v>
      </c>
      <c r="B7428" s="179">
        <v>0.375</v>
      </c>
      <c r="C7428" t="s">
        <v>349</v>
      </c>
      <c r="D7428">
        <v>0.25</v>
      </c>
      <c r="E7428">
        <v>9.5500000000000007</v>
      </c>
      <c r="F7428">
        <v>9</v>
      </c>
      <c r="G7428">
        <v>9.5500000000000007</v>
      </c>
      <c r="H7428" s="184">
        <f t="shared" ref="H7428:L7428" si="8099">H7404</f>
        <v>0.375</v>
      </c>
      <c r="I7428" s="185">
        <f t="shared" si="8099"/>
        <v>156</v>
      </c>
      <c r="J7428" s="185">
        <f t="shared" si="8099"/>
        <v>343</v>
      </c>
      <c r="K7428" s="185">
        <f t="shared" si="8099"/>
        <v>2872</v>
      </c>
      <c r="L7428" s="185">
        <f t="shared" si="8099"/>
        <v>2219</v>
      </c>
      <c r="M7428" s="147"/>
      <c r="N7428" s="143">
        <f t="shared" si="8034"/>
        <v>39</v>
      </c>
      <c r="O7428" s="143">
        <f t="shared" ref="O7428:O7491" si="8100">E7428*J7428</f>
        <v>3275.65</v>
      </c>
      <c r="P7428" s="143">
        <f t="shared" ref="P7428:P7491" si="8101">F7428*K7428</f>
        <v>25848</v>
      </c>
      <c r="Q7428" s="143">
        <f t="shared" ref="Q7428:Q7491" si="8102">G7428*L7428</f>
        <v>21191.45</v>
      </c>
      <c r="R7428" s="188">
        <f t="shared" si="8035"/>
        <v>50354.100000000006</v>
      </c>
      <c r="T7428">
        <v>38348.53</v>
      </c>
      <c r="U7428" s="190">
        <f t="shared" si="8036"/>
        <v>1.313064672883159</v>
      </c>
    </row>
    <row r="7429" spans="1:21" x14ac:dyDescent="0.2">
      <c r="A7429" s="178">
        <v>43045</v>
      </c>
      <c r="B7429" s="179">
        <v>0.41666666666666669</v>
      </c>
      <c r="C7429" t="s">
        <v>349</v>
      </c>
      <c r="D7429">
        <v>2</v>
      </c>
      <c r="E7429">
        <v>8.61</v>
      </c>
      <c r="F7429">
        <v>9.11</v>
      </c>
      <c r="G7429">
        <v>10</v>
      </c>
      <c r="H7429" s="184">
        <f t="shared" ref="H7429:L7429" si="8103">H7405</f>
        <v>0.41666666666666669</v>
      </c>
      <c r="I7429" s="185">
        <f t="shared" si="8103"/>
        <v>196</v>
      </c>
      <c r="J7429" s="185">
        <f t="shared" si="8103"/>
        <v>315</v>
      </c>
      <c r="K7429" s="185">
        <f t="shared" si="8103"/>
        <v>2872</v>
      </c>
      <c r="L7429" s="185">
        <f t="shared" si="8103"/>
        <v>2219</v>
      </c>
      <c r="M7429" s="147"/>
      <c r="N7429" s="143">
        <f t="shared" ref="N7429:N7492" si="8104">D7429*I7429</f>
        <v>392</v>
      </c>
      <c r="O7429" s="143">
        <f t="shared" si="8100"/>
        <v>2712.1499999999996</v>
      </c>
      <c r="P7429" s="143">
        <f t="shared" si="8101"/>
        <v>26163.919999999998</v>
      </c>
      <c r="Q7429" s="143">
        <f t="shared" si="8102"/>
        <v>22190</v>
      </c>
      <c r="R7429" s="188">
        <f t="shared" ref="R7429:R7492" si="8105">SUM(N7429:Q7429)</f>
        <v>51458.07</v>
      </c>
      <c r="T7429">
        <v>39639.65</v>
      </c>
      <c r="U7429" s="190">
        <f t="shared" ref="U7429:U7492" si="8106">R7429/T7429</f>
        <v>1.2981464266208202</v>
      </c>
    </row>
    <row r="7430" spans="1:21" x14ac:dyDescent="0.2">
      <c r="A7430" s="178">
        <v>43045</v>
      </c>
      <c r="B7430" s="179">
        <v>0.45833333333333331</v>
      </c>
      <c r="C7430" t="s">
        <v>349</v>
      </c>
      <c r="D7430">
        <v>2.11</v>
      </c>
      <c r="E7430">
        <v>6</v>
      </c>
      <c r="F7430">
        <v>14</v>
      </c>
      <c r="G7430">
        <v>6</v>
      </c>
      <c r="H7430" s="184">
        <f t="shared" ref="H7430:L7430" si="8107">H7406</f>
        <v>0.45833333333333331</v>
      </c>
      <c r="I7430" s="185">
        <f t="shared" si="8107"/>
        <v>226</v>
      </c>
      <c r="J7430" s="185">
        <f t="shared" si="8107"/>
        <v>326</v>
      </c>
      <c r="K7430" s="185">
        <f t="shared" si="8107"/>
        <v>2842</v>
      </c>
      <c r="L7430" s="185">
        <f t="shared" si="8107"/>
        <v>1635</v>
      </c>
      <c r="M7430" s="147"/>
      <c r="N7430" s="143">
        <f t="shared" si="8104"/>
        <v>476.85999999999996</v>
      </c>
      <c r="O7430" s="143">
        <f t="shared" si="8100"/>
        <v>1956</v>
      </c>
      <c r="P7430" s="143">
        <f t="shared" si="8101"/>
        <v>39788</v>
      </c>
      <c r="Q7430" s="143">
        <f t="shared" si="8102"/>
        <v>9810</v>
      </c>
      <c r="R7430" s="188">
        <f t="shared" si="8105"/>
        <v>52030.86</v>
      </c>
      <c r="T7430">
        <v>41196.1</v>
      </c>
      <c r="U7430" s="190">
        <f t="shared" si="8106"/>
        <v>1.2630045077082539</v>
      </c>
    </row>
    <row r="7431" spans="1:21" x14ac:dyDescent="0.2">
      <c r="A7431" s="178">
        <v>43045</v>
      </c>
      <c r="B7431" s="179">
        <v>0.5</v>
      </c>
      <c r="C7431" t="s">
        <v>349</v>
      </c>
      <c r="D7431">
        <v>2.11</v>
      </c>
      <c r="E7431">
        <v>9.8000000000000007</v>
      </c>
      <c r="F7431">
        <v>21.32</v>
      </c>
      <c r="G7431">
        <v>10</v>
      </c>
      <c r="H7431" s="184">
        <f t="shared" ref="H7431:L7431" si="8108">H7407</f>
        <v>0.5</v>
      </c>
      <c r="I7431" s="185">
        <f t="shared" si="8108"/>
        <v>222</v>
      </c>
      <c r="J7431" s="185">
        <f t="shared" si="8108"/>
        <v>319</v>
      </c>
      <c r="K7431" s="185">
        <f t="shared" si="8108"/>
        <v>2842</v>
      </c>
      <c r="L7431" s="185">
        <f t="shared" si="8108"/>
        <v>1635</v>
      </c>
      <c r="M7431" s="147"/>
      <c r="N7431" s="143">
        <f t="shared" si="8104"/>
        <v>468.41999999999996</v>
      </c>
      <c r="O7431" s="143">
        <f t="shared" si="8100"/>
        <v>3126.2000000000003</v>
      </c>
      <c r="P7431" s="143">
        <f t="shared" si="8101"/>
        <v>60591.44</v>
      </c>
      <c r="Q7431" s="143">
        <f t="shared" si="8102"/>
        <v>16350</v>
      </c>
      <c r="R7431" s="188">
        <f t="shared" si="8105"/>
        <v>80536.06</v>
      </c>
      <c r="T7431">
        <v>42936.31</v>
      </c>
      <c r="U7431" s="190">
        <f t="shared" si="8106"/>
        <v>1.8757098595570976</v>
      </c>
    </row>
    <row r="7432" spans="1:21" x14ac:dyDescent="0.2">
      <c r="A7432" s="178">
        <v>43045</v>
      </c>
      <c r="B7432" s="179">
        <v>0.54166666666666663</v>
      </c>
      <c r="C7432" t="s">
        <v>349</v>
      </c>
      <c r="D7432">
        <v>2.11</v>
      </c>
      <c r="E7432">
        <v>7.62</v>
      </c>
      <c r="F7432">
        <v>23.6</v>
      </c>
      <c r="G7432">
        <v>13.56</v>
      </c>
      <c r="H7432" s="184">
        <f t="shared" ref="H7432:L7432" si="8109">H7408</f>
        <v>0.54166666666666663</v>
      </c>
      <c r="I7432" s="185">
        <f t="shared" si="8109"/>
        <v>195</v>
      </c>
      <c r="J7432" s="185">
        <f t="shared" si="8109"/>
        <v>299</v>
      </c>
      <c r="K7432" s="185">
        <f t="shared" si="8109"/>
        <v>2842</v>
      </c>
      <c r="L7432" s="185">
        <f t="shared" si="8109"/>
        <v>1635</v>
      </c>
      <c r="M7432" s="147"/>
      <c r="N7432" s="143">
        <f t="shared" si="8104"/>
        <v>411.45</v>
      </c>
      <c r="O7432" s="143">
        <f t="shared" si="8100"/>
        <v>2278.38</v>
      </c>
      <c r="P7432" s="143">
        <f t="shared" si="8101"/>
        <v>67071.199999999997</v>
      </c>
      <c r="Q7432" s="143">
        <f t="shared" si="8102"/>
        <v>22170.600000000002</v>
      </c>
      <c r="R7432" s="188">
        <f t="shared" si="8105"/>
        <v>91931.63</v>
      </c>
      <c r="T7432">
        <v>44625.39</v>
      </c>
      <c r="U7432" s="190">
        <f t="shared" si="8106"/>
        <v>2.0600745450067777</v>
      </c>
    </row>
    <row r="7433" spans="1:21" x14ac:dyDescent="0.2">
      <c r="A7433" s="178">
        <v>43045</v>
      </c>
      <c r="B7433" s="179">
        <v>0.58333333333333337</v>
      </c>
      <c r="C7433" t="s">
        <v>349</v>
      </c>
      <c r="D7433">
        <v>1.45</v>
      </c>
      <c r="E7433">
        <v>8.32</v>
      </c>
      <c r="F7433">
        <v>40.619999999999997</v>
      </c>
      <c r="G7433">
        <v>25</v>
      </c>
      <c r="H7433" s="184">
        <f t="shared" ref="H7433:L7433" si="8110">H7409</f>
        <v>0.58333333333333337</v>
      </c>
      <c r="I7433" s="185">
        <f t="shared" si="8110"/>
        <v>205</v>
      </c>
      <c r="J7433" s="185">
        <f t="shared" si="8110"/>
        <v>237</v>
      </c>
      <c r="K7433" s="185">
        <f t="shared" si="8110"/>
        <v>2842</v>
      </c>
      <c r="L7433" s="185">
        <f t="shared" si="8110"/>
        <v>1635</v>
      </c>
      <c r="M7433" s="147"/>
      <c r="N7433" s="143">
        <f t="shared" si="8104"/>
        <v>297.25</v>
      </c>
      <c r="O7433" s="143">
        <f t="shared" si="8100"/>
        <v>1971.8400000000001</v>
      </c>
      <c r="P7433" s="143">
        <f t="shared" si="8101"/>
        <v>115442.04</v>
      </c>
      <c r="Q7433" s="143">
        <f t="shared" si="8102"/>
        <v>40875</v>
      </c>
      <c r="R7433" s="188">
        <f t="shared" si="8105"/>
        <v>158586.13</v>
      </c>
      <c r="T7433">
        <v>46224.39</v>
      </c>
      <c r="U7433" s="190">
        <f t="shared" si="8106"/>
        <v>3.4307890271780765</v>
      </c>
    </row>
    <row r="7434" spans="1:21" x14ac:dyDescent="0.2">
      <c r="A7434" s="178">
        <v>43045</v>
      </c>
      <c r="B7434" s="179">
        <v>0.625</v>
      </c>
      <c r="C7434" t="s">
        <v>349</v>
      </c>
      <c r="D7434">
        <v>2.11</v>
      </c>
      <c r="E7434">
        <v>12</v>
      </c>
      <c r="F7434">
        <v>52.09</v>
      </c>
      <c r="G7434">
        <v>20</v>
      </c>
      <c r="H7434" s="184">
        <f t="shared" ref="H7434:L7434" si="8111">H7410</f>
        <v>0.625</v>
      </c>
      <c r="I7434" s="185">
        <f t="shared" si="8111"/>
        <v>212</v>
      </c>
      <c r="J7434" s="185">
        <f t="shared" si="8111"/>
        <v>213</v>
      </c>
      <c r="K7434" s="185">
        <f t="shared" si="8111"/>
        <v>2842</v>
      </c>
      <c r="L7434" s="185">
        <f t="shared" si="8111"/>
        <v>1380</v>
      </c>
      <c r="M7434" s="147"/>
      <c r="N7434" s="143">
        <f t="shared" si="8104"/>
        <v>447.32</v>
      </c>
      <c r="O7434" s="143">
        <f t="shared" si="8100"/>
        <v>2556</v>
      </c>
      <c r="P7434" s="143">
        <f t="shared" si="8101"/>
        <v>148039.78</v>
      </c>
      <c r="Q7434" s="143">
        <f t="shared" si="8102"/>
        <v>27600</v>
      </c>
      <c r="R7434" s="188">
        <f t="shared" si="8105"/>
        <v>178643.1</v>
      </c>
      <c r="T7434">
        <v>47747.38</v>
      </c>
      <c r="U7434" s="190">
        <f t="shared" si="8106"/>
        <v>3.7414220424241083</v>
      </c>
    </row>
    <row r="7435" spans="1:21" x14ac:dyDescent="0.2">
      <c r="A7435" s="178">
        <v>43045</v>
      </c>
      <c r="B7435" s="179">
        <v>0.66666666666666663</v>
      </c>
      <c r="C7435" t="s">
        <v>349</v>
      </c>
      <c r="D7435">
        <v>1.65</v>
      </c>
      <c r="E7435">
        <v>14.74</v>
      </c>
      <c r="F7435">
        <v>65.89</v>
      </c>
      <c r="G7435">
        <v>36.89</v>
      </c>
      <c r="H7435" s="184">
        <f t="shared" ref="H7435:L7435" si="8112">H7411</f>
        <v>0.66666666666666663</v>
      </c>
      <c r="I7435" s="185">
        <f t="shared" si="8112"/>
        <v>191</v>
      </c>
      <c r="J7435" s="185">
        <f t="shared" si="8112"/>
        <v>237</v>
      </c>
      <c r="K7435" s="185">
        <f t="shared" si="8112"/>
        <v>2842</v>
      </c>
      <c r="L7435" s="185">
        <f t="shared" si="8112"/>
        <v>1380</v>
      </c>
      <c r="M7435" s="147"/>
      <c r="N7435" s="143">
        <f t="shared" si="8104"/>
        <v>315.14999999999998</v>
      </c>
      <c r="O7435" s="143">
        <f t="shared" si="8100"/>
        <v>3493.38</v>
      </c>
      <c r="P7435" s="143">
        <f t="shared" si="8101"/>
        <v>187259.38</v>
      </c>
      <c r="Q7435" s="143">
        <f t="shared" si="8102"/>
        <v>50908.200000000004</v>
      </c>
      <c r="R7435" s="188">
        <f t="shared" si="8105"/>
        <v>241976.11000000002</v>
      </c>
      <c r="T7435">
        <v>48646.49</v>
      </c>
      <c r="U7435" s="190">
        <f t="shared" si="8106"/>
        <v>4.9741740873801996</v>
      </c>
    </row>
    <row r="7436" spans="1:21" x14ac:dyDescent="0.2">
      <c r="A7436" s="178">
        <v>43045</v>
      </c>
      <c r="B7436" s="179">
        <v>0.70833333333333337</v>
      </c>
      <c r="C7436" t="s">
        <v>349</v>
      </c>
      <c r="D7436">
        <v>1.84</v>
      </c>
      <c r="E7436">
        <v>30.95</v>
      </c>
      <c r="F7436">
        <v>56.3</v>
      </c>
      <c r="G7436">
        <v>27.75</v>
      </c>
      <c r="H7436" s="184">
        <f t="shared" ref="H7436:L7436" si="8113">H7412</f>
        <v>0.70833333333333337</v>
      </c>
      <c r="I7436" s="185">
        <f t="shared" si="8113"/>
        <v>218</v>
      </c>
      <c r="J7436" s="185">
        <f t="shared" si="8113"/>
        <v>258</v>
      </c>
      <c r="K7436" s="185">
        <f t="shared" si="8113"/>
        <v>2842</v>
      </c>
      <c r="L7436" s="185">
        <f t="shared" si="8113"/>
        <v>1380</v>
      </c>
      <c r="M7436" s="147"/>
      <c r="N7436" s="143">
        <f t="shared" si="8104"/>
        <v>401.12</v>
      </c>
      <c r="O7436" s="143">
        <f t="shared" si="8100"/>
        <v>7985.0999999999995</v>
      </c>
      <c r="P7436" s="143">
        <f t="shared" si="8101"/>
        <v>160004.6</v>
      </c>
      <c r="Q7436" s="143">
        <f t="shared" si="8102"/>
        <v>38295</v>
      </c>
      <c r="R7436" s="188">
        <f t="shared" si="8105"/>
        <v>206685.82</v>
      </c>
      <c r="T7436">
        <v>48853.46</v>
      </c>
      <c r="U7436" s="190">
        <f t="shared" si="8106"/>
        <v>4.23073043342273</v>
      </c>
    </row>
    <row r="7437" spans="1:21" x14ac:dyDescent="0.2">
      <c r="A7437" s="178">
        <v>43045</v>
      </c>
      <c r="B7437" s="179">
        <v>0.75</v>
      </c>
      <c r="C7437" t="s">
        <v>349</v>
      </c>
      <c r="D7437">
        <v>1.99</v>
      </c>
      <c r="E7437">
        <v>23.39</v>
      </c>
      <c r="F7437">
        <v>32.9</v>
      </c>
      <c r="G7437">
        <v>18.52</v>
      </c>
      <c r="H7437" s="184">
        <f t="shared" ref="H7437:L7437" si="8114">H7413</f>
        <v>0.75</v>
      </c>
      <c r="I7437" s="185">
        <f t="shared" si="8114"/>
        <v>240</v>
      </c>
      <c r="J7437" s="185">
        <f t="shared" si="8114"/>
        <v>365</v>
      </c>
      <c r="K7437" s="185">
        <f t="shared" si="8114"/>
        <v>2842</v>
      </c>
      <c r="L7437" s="185">
        <f t="shared" si="8114"/>
        <v>1380</v>
      </c>
      <c r="M7437" s="147"/>
      <c r="N7437" s="143">
        <f t="shared" si="8104"/>
        <v>477.6</v>
      </c>
      <c r="O7437" s="143">
        <f t="shared" si="8100"/>
        <v>8537.35</v>
      </c>
      <c r="P7437" s="143">
        <f t="shared" si="8101"/>
        <v>93501.8</v>
      </c>
      <c r="Q7437" s="143">
        <f t="shared" si="8102"/>
        <v>25557.599999999999</v>
      </c>
      <c r="R7437" s="188">
        <f t="shared" si="8105"/>
        <v>128074.35</v>
      </c>
      <c r="T7437">
        <v>48043.71</v>
      </c>
      <c r="U7437" s="190">
        <f t="shared" si="8106"/>
        <v>2.6657880917189787</v>
      </c>
    </row>
    <row r="7438" spans="1:21" x14ac:dyDescent="0.2">
      <c r="A7438" s="178">
        <v>43045</v>
      </c>
      <c r="B7438" s="179">
        <v>0.79166666666666663</v>
      </c>
      <c r="C7438" t="s">
        <v>349</v>
      </c>
      <c r="D7438">
        <v>2.42</v>
      </c>
      <c r="E7438">
        <v>8.94</v>
      </c>
      <c r="F7438">
        <v>30.47</v>
      </c>
      <c r="G7438">
        <v>19.579999999999998</v>
      </c>
      <c r="H7438" s="184">
        <f t="shared" ref="H7438:L7438" si="8115">H7414</f>
        <v>0.79166666666666663</v>
      </c>
      <c r="I7438" s="185">
        <f t="shared" si="8115"/>
        <v>320</v>
      </c>
      <c r="J7438" s="185">
        <f t="shared" si="8115"/>
        <v>214</v>
      </c>
      <c r="K7438" s="185">
        <f t="shared" si="8115"/>
        <v>2842</v>
      </c>
      <c r="L7438" s="185">
        <f t="shared" si="8115"/>
        <v>1426</v>
      </c>
      <c r="M7438" s="147"/>
      <c r="N7438" s="143">
        <f t="shared" si="8104"/>
        <v>774.4</v>
      </c>
      <c r="O7438" s="143">
        <f t="shared" si="8100"/>
        <v>1913.1599999999999</v>
      </c>
      <c r="P7438" s="143">
        <f t="shared" si="8101"/>
        <v>86595.739999999991</v>
      </c>
      <c r="Q7438" s="143">
        <f t="shared" si="8102"/>
        <v>27921.079999999998</v>
      </c>
      <c r="R7438" s="188">
        <f t="shared" si="8105"/>
        <v>117204.37999999999</v>
      </c>
      <c r="T7438">
        <v>47034.63</v>
      </c>
      <c r="U7438" s="190">
        <f t="shared" si="8106"/>
        <v>2.4918741786636782</v>
      </c>
    </row>
    <row r="7439" spans="1:21" x14ac:dyDescent="0.2">
      <c r="A7439" s="178">
        <v>43045</v>
      </c>
      <c r="B7439" s="179">
        <v>0.83333333333333337</v>
      </c>
      <c r="C7439" t="s">
        <v>349</v>
      </c>
      <c r="D7439">
        <v>2.11</v>
      </c>
      <c r="E7439">
        <v>9.1300000000000008</v>
      </c>
      <c r="F7439">
        <v>17.82</v>
      </c>
      <c r="G7439">
        <v>10</v>
      </c>
      <c r="H7439" s="184">
        <f t="shared" ref="H7439:L7439" si="8116">H7415</f>
        <v>0.83333333333333337</v>
      </c>
      <c r="I7439" s="185">
        <f t="shared" si="8116"/>
        <v>322</v>
      </c>
      <c r="J7439" s="185">
        <f t="shared" si="8116"/>
        <v>178</v>
      </c>
      <c r="K7439" s="185">
        <f t="shared" si="8116"/>
        <v>2842</v>
      </c>
      <c r="L7439" s="185">
        <f t="shared" si="8116"/>
        <v>1426</v>
      </c>
      <c r="M7439" s="147"/>
      <c r="N7439" s="143">
        <f t="shared" si="8104"/>
        <v>679.42</v>
      </c>
      <c r="O7439" s="143">
        <f t="shared" si="8100"/>
        <v>1625.14</v>
      </c>
      <c r="P7439" s="143">
        <f t="shared" si="8101"/>
        <v>50644.44</v>
      </c>
      <c r="Q7439" s="143">
        <f t="shared" si="8102"/>
        <v>14260</v>
      </c>
      <c r="R7439" s="188">
        <f t="shared" si="8105"/>
        <v>67209</v>
      </c>
      <c r="T7439">
        <v>46888.69</v>
      </c>
      <c r="U7439" s="190">
        <f t="shared" si="8106"/>
        <v>1.4333733785268898</v>
      </c>
    </row>
    <row r="7440" spans="1:21" x14ac:dyDescent="0.2">
      <c r="A7440" s="178">
        <v>43045</v>
      </c>
      <c r="B7440" s="179">
        <v>0.875</v>
      </c>
      <c r="C7440" t="s">
        <v>349</v>
      </c>
      <c r="D7440">
        <v>2.31</v>
      </c>
      <c r="E7440">
        <v>8.11</v>
      </c>
      <c r="F7440">
        <v>12.48</v>
      </c>
      <c r="G7440">
        <v>8.11</v>
      </c>
      <c r="H7440" s="184">
        <f t="shared" ref="H7440:L7440" si="8117">H7416</f>
        <v>0.875</v>
      </c>
      <c r="I7440" s="185">
        <f t="shared" si="8117"/>
        <v>337</v>
      </c>
      <c r="J7440" s="185">
        <f t="shared" si="8117"/>
        <v>173</v>
      </c>
      <c r="K7440" s="185">
        <f t="shared" si="8117"/>
        <v>2842</v>
      </c>
      <c r="L7440" s="185">
        <f t="shared" si="8117"/>
        <v>1426</v>
      </c>
      <c r="M7440" s="147"/>
      <c r="N7440" s="143">
        <f t="shared" si="8104"/>
        <v>778.47</v>
      </c>
      <c r="O7440" s="143">
        <f t="shared" si="8100"/>
        <v>1403.03</v>
      </c>
      <c r="P7440" s="143">
        <f t="shared" si="8101"/>
        <v>35468.160000000003</v>
      </c>
      <c r="Q7440" s="143">
        <f t="shared" si="8102"/>
        <v>11564.859999999999</v>
      </c>
      <c r="R7440" s="188">
        <f t="shared" si="8105"/>
        <v>49214.520000000004</v>
      </c>
      <c r="T7440">
        <v>45268.85</v>
      </c>
      <c r="U7440" s="190">
        <f t="shared" si="8106"/>
        <v>1.0871608180901438</v>
      </c>
    </row>
    <row r="7441" spans="1:21" x14ac:dyDescent="0.2">
      <c r="A7441" s="178">
        <v>43045</v>
      </c>
      <c r="B7441" s="179">
        <v>0.91666666666666663</v>
      </c>
      <c r="C7441" t="s">
        <v>349</v>
      </c>
      <c r="D7441">
        <v>7.22</v>
      </c>
      <c r="E7441">
        <v>8.31</v>
      </c>
      <c r="F7441">
        <v>10.119999999999999</v>
      </c>
      <c r="G7441">
        <v>9.81</v>
      </c>
      <c r="H7441" s="184">
        <f t="shared" ref="H7441:L7441" si="8118">H7417</f>
        <v>0.91666666666666663</v>
      </c>
      <c r="I7441" s="185">
        <f t="shared" si="8118"/>
        <v>394</v>
      </c>
      <c r="J7441" s="185">
        <f t="shared" si="8118"/>
        <v>194</v>
      </c>
      <c r="K7441" s="185">
        <f t="shared" si="8118"/>
        <v>2842</v>
      </c>
      <c r="L7441" s="185">
        <f t="shared" si="8118"/>
        <v>1426</v>
      </c>
      <c r="M7441" s="147"/>
      <c r="N7441" s="143">
        <f t="shared" si="8104"/>
        <v>2844.68</v>
      </c>
      <c r="O7441" s="143">
        <f t="shared" si="8100"/>
        <v>1612.14</v>
      </c>
      <c r="P7441" s="143">
        <f t="shared" si="8101"/>
        <v>28761.039999999997</v>
      </c>
      <c r="Q7441" s="143">
        <f t="shared" si="8102"/>
        <v>13989.060000000001</v>
      </c>
      <c r="R7441" s="188">
        <f t="shared" si="8105"/>
        <v>47206.92</v>
      </c>
      <c r="T7441">
        <v>43393.15</v>
      </c>
      <c r="U7441" s="190">
        <f t="shared" si="8106"/>
        <v>1.087888756635552</v>
      </c>
    </row>
    <row r="7442" spans="1:21" x14ac:dyDescent="0.2">
      <c r="A7442" s="178">
        <v>43045</v>
      </c>
      <c r="B7442" s="179">
        <v>0.95833333333333337</v>
      </c>
      <c r="C7442" t="s">
        <v>349</v>
      </c>
      <c r="D7442">
        <v>8.61</v>
      </c>
      <c r="E7442">
        <v>9.8800000000000008</v>
      </c>
      <c r="F7442">
        <v>10.08</v>
      </c>
      <c r="G7442">
        <v>0.97</v>
      </c>
      <c r="H7442" s="184">
        <f t="shared" ref="H7442:L7442" si="8119">H7418</f>
        <v>0.95833333333333337</v>
      </c>
      <c r="I7442" s="185">
        <f t="shared" si="8119"/>
        <v>389</v>
      </c>
      <c r="J7442" s="185">
        <f t="shared" si="8119"/>
        <v>265</v>
      </c>
      <c r="K7442" s="185">
        <f t="shared" si="8119"/>
        <v>2985</v>
      </c>
      <c r="L7442" s="185">
        <f t="shared" si="8119"/>
        <v>1111</v>
      </c>
      <c r="M7442" s="147"/>
      <c r="N7442" s="143">
        <f t="shared" si="8104"/>
        <v>3349.29</v>
      </c>
      <c r="O7442" s="143">
        <f t="shared" si="8100"/>
        <v>2618.2000000000003</v>
      </c>
      <c r="P7442" s="143">
        <f t="shared" si="8101"/>
        <v>30088.799999999999</v>
      </c>
      <c r="Q7442" s="143">
        <f t="shared" si="8102"/>
        <v>1077.67</v>
      </c>
      <c r="R7442" s="188">
        <f t="shared" si="8105"/>
        <v>37133.96</v>
      </c>
      <c r="T7442">
        <v>40869.75</v>
      </c>
      <c r="U7442" s="190">
        <f t="shared" si="8106"/>
        <v>0.90859278561772461</v>
      </c>
    </row>
    <row r="7443" spans="1:21" x14ac:dyDescent="0.2">
      <c r="A7443" s="178">
        <v>43045</v>
      </c>
      <c r="B7443" s="180">
        <v>1</v>
      </c>
      <c r="C7443" t="s">
        <v>349</v>
      </c>
      <c r="D7443">
        <v>26.19</v>
      </c>
      <c r="E7443">
        <v>11.8</v>
      </c>
      <c r="F7443">
        <v>12</v>
      </c>
      <c r="G7443">
        <v>0.97</v>
      </c>
      <c r="H7443" s="184">
        <f t="shared" ref="H7443:L7443" si="8120">H7419</f>
        <v>1</v>
      </c>
      <c r="I7443" s="185">
        <f t="shared" si="8120"/>
        <v>362</v>
      </c>
      <c r="J7443" s="185">
        <f t="shared" si="8120"/>
        <v>243</v>
      </c>
      <c r="K7443" s="185">
        <f t="shared" si="8120"/>
        <v>2985</v>
      </c>
      <c r="L7443" s="185">
        <f t="shared" si="8120"/>
        <v>1111</v>
      </c>
      <c r="M7443" s="147"/>
      <c r="N7443" s="143">
        <f t="shared" si="8104"/>
        <v>9480.7800000000007</v>
      </c>
      <c r="O7443" s="143">
        <f t="shared" si="8100"/>
        <v>2867.4</v>
      </c>
      <c r="P7443" s="143">
        <f t="shared" si="8101"/>
        <v>35820</v>
      </c>
      <c r="Q7443" s="143">
        <f t="shared" si="8102"/>
        <v>1077.67</v>
      </c>
      <c r="R7443" s="188">
        <f t="shared" si="8105"/>
        <v>49245.85</v>
      </c>
      <c r="T7443">
        <v>37821.42</v>
      </c>
      <c r="U7443" s="190">
        <f t="shared" si="8106"/>
        <v>1.3020624291737328</v>
      </c>
    </row>
    <row r="7444" spans="1:21" x14ac:dyDescent="0.2">
      <c r="A7444" s="178">
        <v>43046</v>
      </c>
      <c r="B7444" s="179">
        <v>4.1666666666666664E-2</v>
      </c>
      <c r="C7444" t="s">
        <v>349</v>
      </c>
      <c r="D7444">
        <v>10</v>
      </c>
      <c r="E7444">
        <v>5.05</v>
      </c>
      <c r="F7444">
        <v>5.25</v>
      </c>
      <c r="G7444">
        <v>0.97</v>
      </c>
      <c r="H7444" s="184">
        <f t="shared" ref="H7444:L7444" si="8121">H7420</f>
        <v>4.1666666666666664E-2</v>
      </c>
      <c r="I7444" s="185">
        <f t="shared" si="8121"/>
        <v>294</v>
      </c>
      <c r="J7444" s="185">
        <f t="shared" si="8121"/>
        <v>212</v>
      </c>
      <c r="K7444" s="185">
        <f t="shared" si="8121"/>
        <v>2985</v>
      </c>
      <c r="L7444" s="185">
        <f t="shared" si="8121"/>
        <v>1111</v>
      </c>
      <c r="M7444" s="147"/>
      <c r="N7444" s="143">
        <f t="shared" si="8104"/>
        <v>2940</v>
      </c>
      <c r="O7444" s="143">
        <f t="shared" si="8100"/>
        <v>1070.5999999999999</v>
      </c>
      <c r="P7444" s="143">
        <f t="shared" si="8101"/>
        <v>15671.25</v>
      </c>
      <c r="Q7444" s="143">
        <f t="shared" si="8102"/>
        <v>1077.67</v>
      </c>
      <c r="R7444" s="188">
        <f t="shared" si="8105"/>
        <v>20759.519999999997</v>
      </c>
      <c r="T7444">
        <v>34807.760000000002</v>
      </c>
      <c r="U7444" s="190">
        <f t="shared" si="8106"/>
        <v>0.59640493958818364</v>
      </c>
    </row>
    <row r="7445" spans="1:21" x14ac:dyDescent="0.2">
      <c r="A7445" s="178">
        <v>43046</v>
      </c>
      <c r="B7445" s="179">
        <v>8.3333333333333329E-2</v>
      </c>
      <c r="C7445" t="s">
        <v>349</v>
      </c>
      <c r="D7445">
        <v>5.46</v>
      </c>
      <c r="E7445">
        <v>2.11</v>
      </c>
      <c r="F7445">
        <v>5.25</v>
      </c>
      <c r="G7445">
        <v>0.75</v>
      </c>
      <c r="H7445" s="184">
        <f t="shared" ref="H7445:L7445" si="8122">H7421</f>
        <v>8.3333333333333329E-2</v>
      </c>
      <c r="I7445" s="185">
        <f t="shared" si="8122"/>
        <v>236</v>
      </c>
      <c r="J7445" s="185">
        <f t="shared" si="8122"/>
        <v>179</v>
      </c>
      <c r="K7445" s="185">
        <f t="shared" si="8122"/>
        <v>2985</v>
      </c>
      <c r="L7445" s="185">
        <f t="shared" si="8122"/>
        <v>1111</v>
      </c>
      <c r="M7445" s="147"/>
      <c r="N7445" s="143">
        <f t="shared" si="8104"/>
        <v>1288.56</v>
      </c>
      <c r="O7445" s="143">
        <f t="shared" si="8100"/>
        <v>377.69</v>
      </c>
      <c r="P7445" s="143">
        <f t="shared" si="8101"/>
        <v>15671.25</v>
      </c>
      <c r="Q7445" s="143">
        <f t="shared" si="8102"/>
        <v>833.25</v>
      </c>
      <c r="R7445" s="188">
        <f t="shared" si="8105"/>
        <v>18170.75</v>
      </c>
      <c r="T7445">
        <v>32742.69</v>
      </c>
      <c r="U7445" s="190">
        <f t="shared" si="8106"/>
        <v>0.55495593062146087</v>
      </c>
    </row>
    <row r="7446" spans="1:21" x14ac:dyDescent="0.2">
      <c r="A7446" s="178">
        <v>43046</v>
      </c>
      <c r="B7446" s="179">
        <v>0.125</v>
      </c>
      <c r="C7446" t="s">
        <v>349</v>
      </c>
      <c r="D7446">
        <v>6.29</v>
      </c>
      <c r="E7446">
        <v>1.07</v>
      </c>
      <c r="F7446">
        <v>5.25</v>
      </c>
      <c r="G7446">
        <v>4.75</v>
      </c>
      <c r="H7446" s="184">
        <f t="shared" ref="H7446:L7446" si="8123">H7422</f>
        <v>0.125</v>
      </c>
      <c r="I7446" s="185">
        <f t="shared" si="8123"/>
        <v>201</v>
      </c>
      <c r="J7446" s="185">
        <f t="shared" si="8123"/>
        <v>205</v>
      </c>
      <c r="K7446" s="185">
        <f t="shared" si="8123"/>
        <v>2985</v>
      </c>
      <c r="L7446" s="185">
        <f t="shared" si="8123"/>
        <v>1717</v>
      </c>
      <c r="M7446" s="147"/>
      <c r="N7446" s="143">
        <f t="shared" si="8104"/>
        <v>1264.29</v>
      </c>
      <c r="O7446" s="143">
        <f t="shared" si="8100"/>
        <v>219.35000000000002</v>
      </c>
      <c r="P7446" s="143">
        <f t="shared" si="8101"/>
        <v>15671.25</v>
      </c>
      <c r="Q7446" s="143">
        <f t="shared" si="8102"/>
        <v>8155.75</v>
      </c>
      <c r="R7446" s="188">
        <f t="shared" si="8105"/>
        <v>25310.639999999999</v>
      </c>
      <c r="T7446">
        <v>31534.19</v>
      </c>
      <c r="U7446" s="190">
        <f t="shared" si="8106"/>
        <v>0.80264119674550072</v>
      </c>
    </row>
    <row r="7447" spans="1:21" x14ac:dyDescent="0.2">
      <c r="A7447" s="178">
        <v>43046</v>
      </c>
      <c r="B7447" s="179">
        <v>0.16666666666666666</v>
      </c>
      <c r="C7447" t="s">
        <v>349</v>
      </c>
      <c r="D7447">
        <v>4.8499999999999996</v>
      </c>
      <c r="E7447">
        <v>1.8</v>
      </c>
      <c r="F7447">
        <v>5.25</v>
      </c>
      <c r="G7447">
        <v>5</v>
      </c>
      <c r="H7447" s="184">
        <f t="shared" ref="H7447:L7447" si="8124">H7423</f>
        <v>0.16666666666666666</v>
      </c>
      <c r="I7447" s="185">
        <f t="shared" si="8124"/>
        <v>185</v>
      </c>
      <c r="J7447" s="185">
        <f t="shared" si="8124"/>
        <v>205</v>
      </c>
      <c r="K7447" s="185">
        <f t="shared" si="8124"/>
        <v>2985</v>
      </c>
      <c r="L7447" s="185">
        <f t="shared" si="8124"/>
        <v>1717</v>
      </c>
      <c r="M7447" s="147"/>
      <c r="N7447" s="143">
        <f t="shared" si="8104"/>
        <v>897.24999999999989</v>
      </c>
      <c r="O7447" s="143">
        <f t="shared" si="8100"/>
        <v>369</v>
      </c>
      <c r="P7447" s="143">
        <f t="shared" si="8101"/>
        <v>15671.25</v>
      </c>
      <c r="Q7447" s="143">
        <f t="shared" si="8102"/>
        <v>8585</v>
      </c>
      <c r="R7447" s="188">
        <f t="shared" si="8105"/>
        <v>25522.5</v>
      </c>
      <c r="T7447">
        <v>30773.48</v>
      </c>
      <c r="U7447" s="190">
        <f t="shared" si="8106"/>
        <v>0.82936671445673349</v>
      </c>
    </row>
    <row r="7448" spans="1:21" x14ac:dyDescent="0.2">
      <c r="A7448" s="178">
        <v>43046</v>
      </c>
      <c r="B7448" s="179">
        <v>0.20833333333333334</v>
      </c>
      <c r="C7448" t="s">
        <v>349</v>
      </c>
      <c r="D7448">
        <v>5.67</v>
      </c>
      <c r="E7448">
        <v>4.37</v>
      </c>
      <c r="F7448">
        <v>5.25</v>
      </c>
      <c r="G7448">
        <v>3.75</v>
      </c>
      <c r="H7448" s="184">
        <f t="shared" ref="H7448:L7448" si="8125">H7424</f>
        <v>0.20833333333333334</v>
      </c>
      <c r="I7448" s="185">
        <f t="shared" si="8125"/>
        <v>207</v>
      </c>
      <c r="J7448" s="185">
        <f t="shared" si="8125"/>
        <v>283</v>
      </c>
      <c r="K7448" s="185">
        <f t="shared" si="8125"/>
        <v>2985</v>
      </c>
      <c r="L7448" s="185">
        <f t="shared" si="8125"/>
        <v>1717</v>
      </c>
      <c r="M7448" s="147"/>
      <c r="N7448" s="143">
        <f t="shared" si="8104"/>
        <v>1173.69</v>
      </c>
      <c r="O7448" s="143">
        <f t="shared" si="8100"/>
        <v>1236.71</v>
      </c>
      <c r="P7448" s="143">
        <f t="shared" si="8101"/>
        <v>15671.25</v>
      </c>
      <c r="Q7448" s="143">
        <f t="shared" si="8102"/>
        <v>6438.75</v>
      </c>
      <c r="R7448" s="188">
        <f t="shared" si="8105"/>
        <v>24520.400000000001</v>
      </c>
      <c r="T7448">
        <v>30467.9</v>
      </c>
      <c r="U7448" s="190">
        <f t="shared" si="8106"/>
        <v>0.80479455426859092</v>
      </c>
    </row>
    <row r="7449" spans="1:21" x14ac:dyDescent="0.2">
      <c r="A7449" s="178">
        <v>43046</v>
      </c>
      <c r="B7449" s="179">
        <v>0.25</v>
      </c>
      <c r="C7449" t="s">
        <v>349</v>
      </c>
      <c r="D7449">
        <v>27.4</v>
      </c>
      <c r="E7449">
        <v>24.62</v>
      </c>
      <c r="F7449">
        <v>6.5</v>
      </c>
      <c r="G7449">
        <v>3.75</v>
      </c>
      <c r="H7449" s="184">
        <f t="shared" ref="H7449:L7449" si="8126">H7425</f>
        <v>0.25</v>
      </c>
      <c r="I7449" s="185">
        <f t="shared" si="8126"/>
        <v>327</v>
      </c>
      <c r="J7449" s="185">
        <f t="shared" si="8126"/>
        <v>438</v>
      </c>
      <c r="K7449" s="185">
        <f t="shared" si="8126"/>
        <v>2985</v>
      </c>
      <c r="L7449" s="185">
        <f t="shared" si="8126"/>
        <v>1717</v>
      </c>
      <c r="M7449" s="147"/>
      <c r="N7449" s="143">
        <f t="shared" si="8104"/>
        <v>8959.7999999999993</v>
      </c>
      <c r="O7449" s="143">
        <f t="shared" si="8100"/>
        <v>10783.560000000001</v>
      </c>
      <c r="P7449" s="143">
        <f t="shared" si="8101"/>
        <v>19402.5</v>
      </c>
      <c r="Q7449" s="143">
        <f t="shared" si="8102"/>
        <v>6438.75</v>
      </c>
      <c r="R7449" s="188">
        <f t="shared" si="8105"/>
        <v>45584.61</v>
      </c>
      <c r="T7449">
        <v>30916.65</v>
      </c>
      <c r="U7449" s="190">
        <f t="shared" si="8106"/>
        <v>1.4744356196418433</v>
      </c>
    </row>
    <row r="7450" spans="1:21" x14ac:dyDescent="0.2">
      <c r="A7450" s="178">
        <v>43046</v>
      </c>
      <c r="B7450" s="179">
        <v>0.29166666666666669</v>
      </c>
      <c r="C7450" t="s">
        <v>349</v>
      </c>
      <c r="D7450">
        <v>3.5</v>
      </c>
      <c r="E7450">
        <v>20.56</v>
      </c>
      <c r="F7450">
        <v>7.44</v>
      </c>
      <c r="G7450">
        <v>7.23</v>
      </c>
      <c r="H7450" s="184">
        <f t="shared" ref="H7450:L7450" si="8127">H7426</f>
        <v>0.29166666666666669</v>
      </c>
      <c r="I7450" s="185">
        <f t="shared" si="8127"/>
        <v>249</v>
      </c>
      <c r="J7450" s="185">
        <f t="shared" si="8127"/>
        <v>556</v>
      </c>
      <c r="K7450" s="185">
        <f t="shared" si="8127"/>
        <v>2872</v>
      </c>
      <c r="L7450" s="185">
        <f t="shared" si="8127"/>
        <v>2219</v>
      </c>
      <c r="M7450" s="147"/>
      <c r="N7450" s="143">
        <f t="shared" si="8104"/>
        <v>871.5</v>
      </c>
      <c r="O7450" s="143">
        <f t="shared" si="8100"/>
        <v>11431.359999999999</v>
      </c>
      <c r="P7450" s="143">
        <f t="shared" si="8101"/>
        <v>21367.68</v>
      </c>
      <c r="Q7450" s="143">
        <f t="shared" si="8102"/>
        <v>16043.37</v>
      </c>
      <c r="R7450" s="188">
        <f t="shared" si="8105"/>
        <v>49713.91</v>
      </c>
      <c r="T7450">
        <v>32873.879999999997</v>
      </c>
      <c r="U7450" s="190">
        <f t="shared" si="8106"/>
        <v>1.5122617105130276</v>
      </c>
    </row>
    <row r="7451" spans="1:21" x14ac:dyDescent="0.2">
      <c r="A7451" s="178">
        <v>43046</v>
      </c>
      <c r="B7451" s="179">
        <v>0.33333333333333331</v>
      </c>
      <c r="C7451" t="s">
        <v>349</v>
      </c>
      <c r="D7451">
        <v>3.5</v>
      </c>
      <c r="E7451">
        <v>6.42</v>
      </c>
      <c r="F7451">
        <v>6.62</v>
      </c>
      <c r="G7451">
        <v>6.41</v>
      </c>
      <c r="H7451" s="184">
        <f t="shared" ref="H7451:L7451" si="8128">H7427</f>
        <v>0.33333333333333331</v>
      </c>
      <c r="I7451" s="185">
        <f t="shared" si="8128"/>
        <v>256</v>
      </c>
      <c r="J7451" s="185">
        <f t="shared" si="8128"/>
        <v>306</v>
      </c>
      <c r="K7451" s="185">
        <f t="shared" si="8128"/>
        <v>2872</v>
      </c>
      <c r="L7451" s="185">
        <f t="shared" si="8128"/>
        <v>2219</v>
      </c>
      <c r="M7451" s="147"/>
      <c r="N7451" s="143">
        <f t="shared" si="8104"/>
        <v>896</v>
      </c>
      <c r="O7451" s="143">
        <f t="shared" si="8100"/>
        <v>1964.52</v>
      </c>
      <c r="P7451" s="143">
        <f t="shared" si="8101"/>
        <v>19012.64</v>
      </c>
      <c r="Q7451" s="143">
        <f t="shared" si="8102"/>
        <v>14223.79</v>
      </c>
      <c r="R7451" s="188">
        <f t="shared" si="8105"/>
        <v>36096.949999999997</v>
      </c>
      <c r="T7451">
        <v>36107.03</v>
      </c>
      <c r="U7451" s="190">
        <f t="shared" si="8106"/>
        <v>0.9997208299879552</v>
      </c>
    </row>
    <row r="7452" spans="1:21" x14ac:dyDescent="0.2">
      <c r="A7452" s="178">
        <v>43046</v>
      </c>
      <c r="B7452" s="179">
        <v>0.375</v>
      </c>
      <c r="C7452" t="s">
        <v>349</v>
      </c>
      <c r="D7452">
        <v>2.5</v>
      </c>
      <c r="E7452">
        <v>7.62</v>
      </c>
      <c r="F7452">
        <v>7.71</v>
      </c>
      <c r="G7452">
        <v>7.5</v>
      </c>
      <c r="H7452" s="184">
        <f t="shared" ref="H7452:L7452" si="8129">H7428</f>
        <v>0.375</v>
      </c>
      <c r="I7452" s="185">
        <f t="shared" si="8129"/>
        <v>156</v>
      </c>
      <c r="J7452" s="185">
        <f t="shared" si="8129"/>
        <v>343</v>
      </c>
      <c r="K7452" s="185">
        <f t="shared" si="8129"/>
        <v>2872</v>
      </c>
      <c r="L7452" s="185">
        <f t="shared" si="8129"/>
        <v>2219</v>
      </c>
      <c r="M7452" s="147"/>
      <c r="N7452" s="143">
        <f t="shared" si="8104"/>
        <v>390</v>
      </c>
      <c r="O7452" s="143">
        <f t="shared" si="8100"/>
        <v>2613.66</v>
      </c>
      <c r="P7452" s="143">
        <f t="shared" si="8101"/>
        <v>22143.119999999999</v>
      </c>
      <c r="Q7452" s="143">
        <f t="shared" si="8102"/>
        <v>16642.5</v>
      </c>
      <c r="R7452" s="188">
        <f t="shared" si="8105"/>
        <v>41789.279999999999</v>
      </c>
      <c r="T7452">
        <v>37014.239999999998</v>
      </c>
      <c r="U7452" s="190">
        <f t="shared" si="8106"/>
        <v>1.1290054854564082</v>
      </c>
    </row>
    <row r="7453" spans="1:21" x14ac:dyDescent="0.2">
      <c r="A7453" s="178">
        <v>43046</v>
      </c>
      <c r="B7453" s="179">
        <v>0.41666666666666669</v>
      </c>
      <c r="C7453" t="s">
        <v>349</v>
      </c>
      <c r="D7453">
        <v>2.14</v>
      </c>
      <c r="E7453">
        <v>7.21</v>
      </c>
      <c r="F7453">
        <v>7.41</v>
      </c>
      <c r="G7453">
        <v>7.2</v>
      </c>
      <c r="H7453" s="184">
        <f t="shared" ref="H7453:L7453" si="8130">H7429</f>
        <v>0.41666666666666669</v>
      </c>
      <c r="I7453" s="185">
        <f t="shared" si="8130"/>
        <v>196</v>
      </c>
      <c r="J7453" s="185">
        <f t="shared" si="8130"/>
        <v>315</v>
      </c>
      <c r="K7453" s="185">
        <f t="shared" si="8130"/>
        <v>2872</v>
      </c>
      <c r="L7453" s="185">
        <f t="shared" si="8130"/>
        <v>2219</v>
      </c>
      <c r="M7453" s="147"/>
      <c r="N7453" s="143">
        <f t="shared" si="8104"/>
        <v>419.44</v>
      </c>
      <c r="O7453" s="143">
        <f t="shared" si="8100"/>
        <v>2271.15</v>
      </c>
      <c r="P7453" s="143">
        <f t="shared" si="8101"/>
        <v>21281.52</v>
      </c>
      <c r="Q7453" s="143">
        <f t="shared" si="8102"/>
        <v>15976.800000000001</v>
      </c>
      <c r="R7453" s="188">
        <f t="shared" si="8105"/>
        <v>39948.910000000003</v>
      </c>
      <c r="T7453">
        <v>38135.269999999997</v>
      </c>
      <c r="U7453" s="190">
        <f t="shared" si="8106"/>
        <v>1.0475580741922113</v>
      </c>
    </row>
    <row r="7454" spans="1:21" x14ac:dyDescent="0.2">
      <c r="A7454" s="178">
        <v>43046</v>
      </c>
      <c r="B7454" s="179">
        <v>0.45833333333333331</v>
      </c>
      <c r="C7454" t="s">
        <v>349</v>
      </c>
      <c r="D7454">
        <v>2.11</v>
      </c>
      <c r="E7454">
        <v>5.76</v>
      </c>
      <c r="F7454">
        <v>8</v>
      </c>
      <c r="G7454">
        <v>5</v>
      </c>
      <c r="H7454" s="184">
        <f t="shared" ref="H7454:L7454" si="8131">H7430</f>
        <v>0.45833333333333331</v>
      </c>
      <c r="I7454" s="185">
        <f t="shared" si="8131"/>
        <v>226</v>
      </c>
      <c r="J7454" s="185">
        <f t="shared" si="8131"/>
        <v>326</v>
      </c>
      <c r="K7454" s="185">
        <f t="shared" si="8131"/>
        <v>2842</v>
      </c>
      <c r="L7454" s="185">
        <f t="shared" si="8131"/>
        <v>1635</v>
      </c>
      <c r="M7454" s="147"/>
      <c r="N7454" s="143">
        <f t="shared" si="8104"/>
        <v>476.85999999999996</v>
      </c>
      <c r="O7454" s="143">
        <f t="shared" si="8100"/>
        <v>1877.76</v>
      </c>
      <c r="P7454" s="143">
        <f t="shared" si="8101"/>
        <v>22736</v>
      </c>
      <c r="Q7454" s="143">
        <f t="shared" si="8102"/>
        <v>8175</v>
      </c>
      <c r="R7454" s="188">
        <f t="shared" si="8105"/>
        <v>33265.619999999995</v>
      </c>
      <c r="T7454">
        <v>39602.949999999997</v>
      </c>
      <c r="U7454" s="190">
        <f t="shared" si="8106"/>
        <v>0.83997833494727026</v>
      </c>
    </row>
    <row r="7455" spans="1:21" x14ac:dyDescent="0.2">
      <c r="A7455" s="178">
        <v>43046</v>
      </c>
      <c r="B7455" s="179">
        <v>0.5</v>
      </c>
      <c r="C7455" t="s">
        <v>349</v>
      </c>
      <c r="D7455">
        <v>2.11</v>
      </c>
      <c r="E7455">
        <v>5.13</v>
      </c>
      <c r="F7455">
        <v>9.11</v>
      </c>
      <c r="G7455">
        <v>5.13</v>
      </c>
      <c r="H7455" s="184">
        <f t="shared" ref="H7455:L7455" si="8132">H7431</f>
        <v>0.5</v>
      </c>
      <c r="I7455" s="185">
        <f t="shared" si="8132"/>
        <v>222</v>
      </c>
      <c r="J7455" s="185">
        <f t="shared" si="8132"/>
        <v>319</v>
      </c>
      <c r="K7455" s="185">
        <f t="shared" si="8132"/>
        <v>2842</v>
      </c>
      <c r="L7455" s="185">
        <f t="shared" si="8132"/>
        <v>1635</v>
      </c>
      <c r="M7455" s="147"/>
      <c r="N7455" s="143">
        <f t="shared" si="8104"/>
        <v>468.41999999999996</v>
      </c>
      <c r="O7455" s="143">
        <f t="shared" si="8100"/>
        <v>1636.47</v>
      </c>
      <c r="P7455" s="143">
        <f t="shared" si="8101"/>
        <v>25890.62</v>
      </c>
      <c r="Q7455" s="143">
        <f t="shared" si="8102"/>
        <v>8387.5499999999993</v>
      </c>
      <c r="R7455" s="188">
        <f t="shared" si="8105"/>
        <v>36383.06</v>
      </c>
      <c r="T7455">
        <v>40962.14</v>
      </c>
      <c r="U7455" s="190">
        <f t="shared" si="8106"/>
        <v>0.88821189517930454</v>
      </c>
    </row>
    <row r="7456" spans="1:21" x14ac:dyDescent="0.2">
      <c r="A7456" s="178">
        <v>43046</v>
      </c>
      <c r="B7456" s="179">
        <v>0.54166666666666663</v>
      </c>
      <c r="C7456" t="s">
        <v>349</v>
      </c>
      <c r="D7456">
        <v>2</v>
      </c>
      <c r="E7456">
        <v>8.31</v>
      </c>
      <c r="F7456">
        <v>11.68</v>
      </c>
      <c r="G7456">
        <v>8</v>
      </c>
      <c r="H7456" s="184">
        <f t="shared" ref="H7456:L7456" si="8133">H7432</f>
        <v>0.54166666666666663</v>
      </c>
      <c r="I7456" s="185">
        <f t="shared" si="8133"/>
        <v>195</v>
      </c>
      <c r="J7456" s="185">
        <f t="shared" si="8133"/>
        <v>299</v>
      </c>
      <c r="K7456" s="185">
        <f t="shared" si="8133"/>
        <v>2842</v>
      </c>
      <c r="L7456" s="185">
        <f t="shared" si="8133"/>
        <v>1635</v>
      </c>
      <c r="M7456" s="147"/>
      <c r="N7456" s="143">
        <f t="shared" si="8104"/>
        <v>390</v>
      </c>
      <c r="O7456" s="143">
        <f t="shared" si="8100"/>
        <v>2484.69</v>
      </c>
      <c r="P7456" s="143">
        <f t="shared" si="8101"/>
        <v>33194.559999999998</v>
      </c>
      <c r="Q7456" s="143">
        <f t="shared" si="8102"/>
        <v>13080</v>
      </c>
      <c r="R7456" s="188">
        <f t="shared" si="8105"/>
        <v>49149.25</v>
      </c>
      <c r="T7456">
        <v>42071.4</v>
      </c>
      <c r="U7456" s="190">
        <f t="shared" si="8106"/>
        <v>1.1682342398874295</v>
      </c>
    </row>
    <row r="7457" spans="1:21" x14ac:dyDescent="0.2">
      <c r="A7457" s="178">
        <v>43046</v>
      </c>
      <c r="B7457" s="179">
        <v>0.58333333333333337</v>
      </c>
      <c r="C7457" t="s">
        <v>349</v>
      </c>
      <c r="D7457">
        <v>2</v>
      </c>
      <c r="E7457">
        <v>9.99</v>
      </c>
      <c r="F7457">
        <v>14.91</v>
      </c>
      <c r="G7457">
        <v>11.44</v>
      </c>
      <c r="H7457" s="184">
        <f t="shared" ref="H7457:L7457" si="8134">H7433</f>
        <v>0.58333333333333337</v>
      </c>
      <c r="I7457" s="185">
        <f t="shared" si="8134"/>
        <v>205</v>
      </c>
      <c r="J7457" s="185">
        <f t="shared" si="8134"/>
        <v>237</v>
      </c>
      <c r="K7457" s="185">
        <f t="shared" si="8134"/>
        <v>2842</v>
      </c>
      <c r="L7457" s="185">
        <f t="shared" si="8134"/>
        <v>1635</v>
      </c>
      <c r="M7457" s="147"/>
      <c r="N7457" s="143">
        <f t="shared" si="8104"/>
        <v>410</v>
      </c>
      <c r="O7457" s="143">
        <f t="shared" si="8100"/>
        <v>2367.63</v>
      </c>
      <c r="P7457" s="143">
        <f t="shared" si="8101"/>
        <v>42374.22</v>
      </c>
      <c r="Q7457" s="143">
        <f t="shared" si="8102"/>
        <v>18704.399999999998</v>
      </c>
      <c r="R7457" s="188">
        <f t="shared" si="8105"/>
        <v>63856.25</v>
      </c>
      <c r="T7457">
        <v>42982.81</v>
      </c>
      <c r="U7457" s="190">
        <f t="shared" si="8106"/>
        <v>1.4856229734631123</v>
      </c>
    </row>
    <row r="7458" spans="1:21" x14ac:dyDescent="0.2">
      <c r="A7458" s="178">
        <v>43046</v>
      </c>
      <c r="B7458" s="179">
        <v>0.625</v>
      </c>
      <c r="C7458" t="s">
        <v>349</v>
      </c>
      <c r="D7458">
        <v>2.11</v>
      </c>
      <c r="E7458">
        <v>11.75</v>
      </c>
      <c r="F7458">
        <v>21.75</v>
      </c>
      <c r="G7458">
        <v>5</v>
      </c>
      <c r="H7458" s="184">
        <f t="shared" ref="H7458:L7458" si="8135">H7434</f>
        <v>0.625</v>
      </c>
      <c r="I7458" s="185">
        <f t="shared" si="8135"/>
        <v>212</v>
      </c>
      <c r="J7458" s="185">
        <f t="shared" si="8135"/>
        <v>213</v>
      </c>
      <c r="K7458" s="185">
        <f t="shared" si="8135"/>
        <v>2842</v>
      </c>
      <c r="L7458" s="185">
        <f t="shared" si="8135"/>
        <v>1380</v>
      </c>
      <c r="M7458" s="147"/>
      <c r="N7458" s="143">
        <f t="shared" si="8104"/>
        <v>447.32</v>
      </c>
      <c r="O7458" s="143">
        <f t="shared" si="8100"/>
        <v>2502.75</v>
      </c>
      <c r="P7458" s="143">
        <f t="shared" si="8101"/>
        <v>61813.5</v>
      </c>
      <c r="Q7458" s="143">
        <f t="shared" si="8102"/>
        <v>6900</v>
      </c>
      <c r="R7458" s="188">
        <f t="shared" si="8105"/>
        <v>71663.570000000007</v>
      </c>
      <c r="T7458">
        <v>43835.11</v>
      </c>
      <c r="U7458" s="190">
        <f t="shared" si="8106"/>
        <v>1.6348440781829909</v>
      </c>
    </row>
    <row r="7459" spans="1:21" x14ac:dyDescent="0.2">
      <c r="A7459" s="178">
        <v>43046</v>
      </c>
      <c r="B7459" s="179">
        <v>0.66666666666666663</v>
      </c>
      <c r="C7459" t="s">
        <v>349</v>
      </c>
      <c r="D7459">
        <v>2.11</v>
      </c>
      <c r="E7459">
        <v>8.23</v>
      </c>
      <c r="F7459">
        <v>19.02</v>
      </c>
      <c r="G7459">
        <v>4.04</v>
      </c>
      <c r="H7459" s="184">
        <f t="shared" ref="H7459:L7459" si="8136">H7435</f>
        <v>0.66666666666666663</v>
      </c>
      <c r="I7459" s="185">
        <f t="shared" si="8136"/>
        <v>191</v>
      </c>
      <c r="J7459" s="185">
        <f t="shared" si="8136"/>
        <v>237</v>
      </c>
      <c r="K7459" s="185">
        <f t="shared" si="8136"/>
        <v>2842</v>
      </c>
      <c r="L7459" s="185">
        <f t="shared" si="8136"/>
        <v>1380</v>
      </c>
      <c r="M7459" s="147"/>
      <c r="N7459" s="143">
        <f t="shared" si="8104"/>
        <v>403.01</v>
      </c>
      <c r="O7459" s="143">
        <f t="shared" si="8100"/>
        <v>1950.51</v>
      </c>
      <c r="P7459" s="143">
        <f t="shared" si="8101"/>
        <v>54054.84</v>
      </c>
      <c r="Q7459" s="143">
        <f t="shared" si="8102"/>
        <v>5575.2</v>
      </c>
      <c r="R7459" s="188">
        <f t="shared" si="8105"/>
        <v>61983.55999999999</v>
      </c>
      <c r="T7459">
        <v>44152.35</v>
      </c>
      <c r="U7459" s="190">
        <f t="shared" si="8106"/>
        <v>1.4038564198734607</v>
      </c>
    </row>
    <row r="7460" spans="1:21" x14ac:dyDescent="0.2">
      <c r="A7460" s="178">
        <v>43046</v>
      </c>
      <c r="B7460" s="179">
        <v>0.70833333333333337</v>
      </c>
      <c r="C7460" t="s">
        <v>349</v>
      </c>
      <c r="D7460">
        <v>2</v>
      </c>
      <c r="E7460">
        <v>5.5</v>
      </c>
      <c r="F7460">
        <v>9.75</v>
      </c>
      <c r="G7460">
        <v>3</v>
      </c>
      <c r="H7460" s="184">
        <f t="shared" ref="H7460:L7460" si="8137">H7436</f>
        <v>0.70833333333333337</v>
      </c>
      <c r="I7460" s="185">
        <f t="shared" si="8137"/>
        <v>218</v>
      </c>
      <c r="J7460" s="185">
        <f t="shared" si="8137"/>
        <v>258</v>
      </c>
      <c r="K7460" s="185">
        <f t="shared" si="8137"/>
        <v>2842</v>
      </c>
      <c r="L7460" s="185">
        <f t="shared" si="8137"/>
        <v>1380</v>
      </c>
      <c r="M7460" s="147"/>
      <c r="N7460" s="143">
        <f t="shared" si="8104"/>
        <v>436</v>
      </c>
      <c r="O7460" s="143">
        <f t="shared" si="8100"/>
        <v>1419</v>
      </c>
      <c r="P7460" s="143">
        <f t="shared" si="8101"/>
        <v>27709.5</v>
      </c>
      <c r="Q7460" s="143">
        <f t="shared" si="8102"/>
        <v>4140</v>
      </c>
      <c r="R7460" s="188">
        <f t="shared" si="8105"/>
        <v>33704.5</v>
      </c>
      <c r="T7460">
        <v>43980.19</v>
      </c>
      <c r="U7460" s="190">
        <f t="shared" si="8106"/>
        <v>0.7663563981874566</v>
      </c>
    </row>
    <row r="7461" spans="1:21" x14ac:dyDescent="0.2">
      <c r="A7461" s="178">
        <v>43046</v>
      </c>
      <c r="B7461" s="179">
        <v>0.75</v>
      </c>
      <c r="C7461" t="s">
        <v>349</v>
      </c>
      <c r="D7461">
        <v>3.11</v>
      </c>
      <c r="E7461">
        <v>9.3800000000000008</v>
      </c>
      <c r="F7461">
        <v>9.67</v>
      </c>
      <c r="G7461">
        <v>2.99</v>
      </c>
      <c r="H7461" s="184">
        <f t="shared" ref="H7461:L7461" si="8138">H7437</f>
        <v>0.75</v>
      </c>
      <c r="I7461" s="185">
        <f t="shared" si="8138"/>
        <v>240</v>
      </c>
      <c r="J7461" s="185">
        <f t="shared" si="8138"/>
        <v>365</v>
      </c>
      <c r="K7461" s="185">
        <f t="shared" si="8138"/>
        <v>2842</v>
      </c>
      <c r="L7461" s="185">
        <f t="shared" si="8138"/>
        <v>1380</v>
      </c>
      <c r="M7461" s="147"/>
      <c r="N7461" s="143">
        <f t="shared" si="8104"/>
        <v>746.4</v>
      </c>
      <c r="O7461" s="143">
        <f t="shared" si="8100"/>
        <v>3423.7000000000003</v>
      </c>
      <c r="P7461" s="143">
        <f t="shared" si="8101"/>
        <v>27482.14</v>
      </c>
      <c r="Q7461" s="143">
        <f t="shared" si="8102"/>
        <v>4126.2000000000007</v>
      </c>
      <c r="R7461" s="188">
        <f t="shared" si="8105"/>
        <v>35778.44</v>
      </c>
      <c r="T7461">
        <v>43515.32</v>
      </c>
      <c r="U7461" s="190">
        <f t="shared" si="8106"/>
        <v>0.82220330678942499</v>
      </c>
    </row>
    <row r="7462" spans="1:21" x14ac:dyDescent="0.2">
      <c r="A7462" s="178">
        <v>43046</v>
      </c>
      <c r="B7462" s="179">
        <v>0.79166666666666663</v>
      </c>
      <c r="C7462" t="s">
        <v>349</v>
      </c>
      <c r="D7462">
        <v>3.5</v>
      </c>
      <c r="E7462">
        <v>5.05</v>
      </c>
      <c r="F7462">
        <v>10</v>
      </c>
      <c r="G7462">
        <v>4.22</v>
      </c>
      <c r="H7462" s="184">
        <f t="shared" ref="H7462:L7462" si="8139">H7438</f>
        <v>0.79166666666666663</v>
      </c>
      <c r="I7462" s="185">
        <f t="shared" si="8139"/>
        <v>320</v>
      </c>
      <c r="J7462" s="185">
        <f t="shared" si="8139"/>
        <v>214</v>
      </c>
      <c r="K7462" s="185">
        <f t="shared" si="8139"/>
        <v>2842</v>
      </c>
      <c r="L7462" s="185">
        <f t="shared" si="8139"/>
        <v>1426</v>
      </c>
      <c r="M7462" s="147"/>
      <c r="N7462" s="143">
        <f t="shared" si="8104"/>
        <v>1120</v>
      </c>
      <c r="O7462" s="143">
        <f t="shared" si="8100"/>
        <v>1080.7</v>
      </c>
      <c r="P7462" s="143">
        <f t="shared" si="8101"/>
        <v>28420</v>
      </c>
      <c r="Q7462" s="143">
        <f t="shared" si="8102"/>
        <v>6017.7199999999993</v>
      </c>
      <c r="R7462" s="188">
        <f t="shared" si="8105"/>
        <v>36638.42</v>
      </c>
      <c r="T7462">
        <v>43641.3</v>
      </c>
      <c r="U7462" s="190">
        <f t="shared" si="8106"/>
        <v>0.83953548588149285</v>
      </c>
    </row>
    <row r="7463" spans="1:21" x14ac:dyDescent="0.2">
      <c r="A7463" s="178">
        <v>43046</v>
      </c>
      <c r="B7463" s="179">
        <v>0.83333333333333337</v>
      </c>
      <c r="C7463" t="s">
        <v>349</v>
      </c>
      <c r="D7463">
        <v>3.5</v>
      </c>
      <c r="E7463">
        <v>4.88</v>
      </c>
      <c r="F7463">
        <v>9.64</v>
      </c>
      <c r="G7463">
        <v>2.99</v>
      </c>
      <c r="H7463" s="184">
        <f t="shared" ref="H7463:L7463" si="8140">H7439</f>
        <v>0.83333333333333337</v>
      </c>
      <c r="I7463" s="185">
        <f t="shared" si="8140"/>
        <v>322</v>
      </c>
      <c r="J7463" s="185">
        <f t="shared" si="8140"/>
        <v>178</v>
      </c>
      <c r="K7463" s="185">
        <f t="shared" si="8140"/>
        <v>2842</v>
      </c>
      <c r="L7463" s="185">
        <f t="shared" si="8140"/>
        <v>1426</v>
      </c>
      <c r="M7463" s="147"/>
      <c r="N7463" s="143">
        <f t="shared" si="8104"/>
        <v>1127</v>
      </c>
      <c r="O7463" s="143">
        <f t="shared" si="8100"/>
        <v>868.64</v>
      </c>
      <c r="P7463" s="143">
        <f t="shared" si="8101"/>
        <v>27396.880000000001</v>
      </c>
      <c r="Q7463" s="143">
        <f t="shared" si="8102"/>
        <v>4263.7400000000007</v>
      </c>
      <c r="R7463" s="188">
        <f t="shared" si="8105"/>
        <v>33656.26</v>
      </c>
      <c r="T7463">
        <v>44093.46</v>
      </c>
      <c r="U7463" s="190">
        <f t="shared" si="8106"/>
        <v>0.7632936948019049</v>
      </c>
    </row>
    <row r="7464" spans="1:21" x14ac:dyDescent="0.2">
      <c r="A7464" s="178">
        <v>43046</v>
      </c>
      <c r="B7464" s="179">
        <v>0.875</v>
      </c>
      <c r="C7464" t="s">
        <v>349</v>
      </c>
      <c r="D7464">
        <v>3.7</v>
      </c>
      <c r="E7464">
        <v>6.56</v>
      </c>
      <c r="F7464">
        <v>6.9</v>
      </c>
      <c r="G7464">
        <v>4</v>
      </c>
      <c r="H7464" s="184">
        <f t="shared" ref="H7464:L7464" si="8141">H7440</f>
        <v>0.875</v>
      </c>
      <c r="I7464" s="185">
        <f t="shared" si="8141"/>
        <v>337</v>
      </c>
      <c r="J7464" s="185">
        <f t="shared" si="8141"/>
        <v>173</v>
      </c>
      <c r="K7464" s="185">
        <f t="shared" si="8141"/>
        <v>2842</v>
      </c>
      <c r="L7464" s="185">
        <f t="shared" si="8141"/>
        <v>1426</v>
      </c>
      <c r="M7464" s="147"/>
      <c r="N7464" s="143">
        <f t="shared" si="8104"/>
        <v>1246.9000000000001</v>
      </c>
      <c r="O7464" s="143">
        <f t="shared" si="8100"/>
        <v>1134.8799999999999</v>
      </c>
      <c r="P7464" s="143">
        <f t="shared" si="8101"/>
        <v>19609.8</v>
      </c>
      <c r="Q7464" s="143">
        <f t="shared" si="8102"/>
        <v>5704</v>
      </c>
      <c r="R7464" s="188">
        <f t="shared" si="8105"/>
        <v>27695.579999999998</v>
      </c>
      <c r="T7464">
        <v>42870.52</v>
      </c>
      <c r="U7464" s="190">
        <f t="shared" si="8106"/>
        <v>0.64602855295433781</v>
      </c>
    </row>
    <row r="7465" spans="1:21" x14ac:dyDescent="0.2">
      <c r="A7465" s="178">
        <v>43046</v>
      </c>
      <c r="B7465" s="179">
        <v>0.91666666666666663</v>
      </c>
      <c r="C7465" t="s">
        <v>349</v>
      </c>
      <c r="D7465">
        <v>7.25</v>
      </c>
      <c r="E7465">
        <v>7.39</v>
      </c>
      <c r="F7465">
        <v>7.59</v>
      </c>
      <c r="G7465">
        <v>2.99</v>
      </c>
      <c r="H7465" s="184">
        <f t="shared" ref="H7465:L7465" si="8142">H7441</f>
        <v>0.91666666666666663</v>
      </c>
      <c r="I7465" s="185">
        <f t="shared" si="8142"/>
        <v>394</v>
      </c>
      <c r="J7465" s="185">
        <f t="shared" si="8142"/>
        <v>194</v>
      </c>
      <c r="K7465" s="185">
        <f t="shared" si="8142"/>
        <v>2842</v>
      </c>
      <c r="L7465" s="185">
        <f t="shared" si="8142"/>
        <v>1426</v>
      </c>
      <c r="M7465" s="147"/>
      <c r="N7465" s="143">
        <f t="shared" si="8104"/>
        <v>2856.5</v>
      </c>
      <c r="O7465" s="143">
        <f t="shared" si="8100"/>
        <v>1433.6599999999999</v>
      </c>
      <c r="P7465" s="143">
        <f t="shared" si="8101"/>
        <v>21570.78</v>
      </c>
      <c r="Q7465" s="143">
        <f t="shared" si="8102"/>
        <v>4263.7400000000007</v>
      </c>
      <c r="R7465" s="188">
        <f t="shared" si="8105"/>
        <v>30124.68</v>
      </c>
      <c r="T7465">
        <v>41334.85</v>
      </c>
      <c r="U7465" s="190">
        <f t="shared" si="8106"/>
        <v>0.72879616110860457</v>
      </c>
    </row>
    <row r="7466" spans="1:21" x14ac:dyDescent="0.2">
      <c r="A7466" s="178">
        <v>43046</v>
      </c>
      <c r="B7466" s="179">
        <v>0.95833333333333337</v>
      </c>
      <c r="C7466" t="s">
        <v>349</v>
      </c>
      <c r="D7466">
        <v>12.91</v>
      </c>
      <c r="E7466">
        <v>10</v>
      </c>
      <c r="F7466">
        <v>10</v>
      </c>
      <c r="G7466">
        <v>0.97</v>
      </c>
      <c r="H7466" s="184">
        <f t="shared" ref="H7466:L7466" si="8143">H7442</f>
        <v>0.95833333333333337</v>
      </c>
      <c r="I7466" s="185">
        <f t="shared" si="8143"/>
        <v>389</v>
      </c>
      <c r="J7466" s="185">
        <f t="shared" si="8143"/>
        <v>265</v>
      </c>
      <c r="K7466" s="185">
        <f t="shared" si="8143"/>
        <v>2985</v>
      </c>
      <c r="L7466" s="185">
        <f t="shared" si="8143"/>
        <v>1111</v>
      </c>
      <c r="M7466" s="147"/>
      <c r="N7466" s="143">
        <f t="shared" si="8104"/>
        <v>5021.99</v>
      </c>
      <c r="O7466" s="143">
        <f t="shared" si="8100"/>
        <v>2650</v>
      </c>
      <c r="P7466" s="143">
        <f t="shared" si="8101"/>
        <v>29850</v>
      </c>
      <c r="Q7466" s="143">
        <f t="shared" si="8102"/>
        <v>1077.67</v>
      </c>
      <c r="R7466" s="188">
        <f t="shared" si="8105"/>
        <v>38599.659999999996</v>
      </c>
      <c r="T7466">
        <v>39041.03</v>
      </c>
      <c r="U7466" s="190">
        <f t="shared" si="8106"/>
        <v>0.98869471425318434</v>
      </c>
    </row>
    <row r="7467" spans="1:21" x14ac:dyDescent="0.2">
      <c r="A7467" s="178">
        <v>43046</v>
      </c>
      <c r="B7467" s="180">
        <v>1</v>
      </c>
      <c r="C7467" t="s">
        <v>349</v>
      </c>
      <c r="D7467">
        <v>26.95</v>
      </c>
      <c r="E7467">
        <v>9.8000000000000007</v>
      </c>
      <c r="F7467">
        <v>10</v>
      </c>
      <c r="G7467">
        <v>0.97</v>
      </c>
      <c r="H7467" s="184">
        <f t="shared" ref="H7467:L7467" si="8144">H7443</f>
        <v>1</v>
      </c>
      <c r="I7467" s="185">
        <f t="shared" si="8144"/>
        <v>362</v>
      </c>
      <c r="J7467" s="185">
        <f t="shared" si="8144"/>
        <v>243</v>
      </c>
      <c r="K7467" s="185">
        <f t="shared" si="8144"/>
        <v>2985</v>
      </c>
      <c r="L7467" s="185">
        <f t="shared" si="8144"/>
        <v>1111</v>
      </c>
      <c r="M7467" s="147"/>
      <c r="N7467" s="143">
        <f t="shared" si="8104"/>
        <v>9755.9</v>
      </c>
      <c r="O7467" s="143">
        <f t="shared" si="8100"/>
        <v>2381.4</v>
      </c>
      <c r="P7467" s="143">
        <f t="shared" si="8101"/>
        <v>29850</v>
      </c>
      <c r="Q7467" s="143">
        <f t="shared" si="8102"/>
        <v>1077.67</v>
      </c>
      <c r="R7467" s="188">
        <f t="shared" si="8105"/>
        <v>43064.97</v>
      </c>
      <c r="T7467">
        <v>36123.14</v>
      </c>
      <c r="U7467" s="190">
        <f t="shared" si="8106"/>
        <v>1.1921712785765579</v>
      </c>
    </row>
    <row r="7468" spans="1:21" x14ac:dyDescent="0.2">
      <c r="A7468" s="178">
        <v>43047</v>
      </c>
      <c r="B7468" s="179">
        <v>4.1666666666666664E-2</v>
      </c>
      <c r="C7468" t="s">
        <v>349</v>
      </c>
      <c r="D7468">
        <v>8.93</v>
      </c>
      <c r="E7468">
        <v>7</v>
      </c>
      <c r="F7468">
        <v>7.2</v>
      </c>
      <c r="G7468">
        <v>0.97</v>
      </c>
      <c r="H7468" s="184">
        <f t="shared" ref="H7468:L7468" si="8145">H7444</f>
        <v>4.1666666666666664E-2</v>
      </c>
      <c r="I7468" s="185">
        <f t="shared" si="8145"/>
        <v>294</v>
      </c>
      <c r="J7468" s="185">
        <f t="shared" si="8145"/>
        <v>212</v>
      </c>
      <c r="K7468" s="185">
        <f t="shared" si="8145"/>
        <v>2985</v>
      </c>
      <c r="L7468" s="185">
        <f t="shared" si="8145"/>
        <v>1111</v>
      </c>
      <c r="M7468" s="147"/>
      <c r="N7468" s="143">
        <f t="shared" si="8104"/>
        <v>2625.42</v>
      </c>
      <c r="O7468" s="143">
        <f t="shared" si="8100"/>
        <v>1484</v>
      </c>
      <c r="P7468" s="143">
        <f t="shared" si="8101"/>
        <v>21492</v>
      </c>
      <c r="Q7468" s="143">
        <f t="shared" si="8102"/>
        <v>1077.67</v>
      </c>
      <c r="R7468" s="188">
        <f t="shared" si="8105"/>
        <v>26679.089999999997</v>
      </c>
      <c r="T7468">
        <v>33221.43</v>
      </c>
      <c r="U7468" s="190">
        <f t="shared" si="8106"/>
        <v>0.80306868187191205</v>
      </c>
    </row>
    <row r="7469" spans="1:21" x14ac:dyDescent="0.2">
      <c r="A7469" s="178">
        <v>43047</v>
      </c>
      <c r="B7469" s="179">
        <v>8.3333333333333329E-2</v>
      </c>
      <c r="C7469" t="s">
        <v>349</v>
      </c>
      <c r="D7469">
        <v>4.2</v>
      </c>
      <c r="E7469">
        <v>2.9</v>
      </c>
      <c r="F7469">
        <v>6.5</v>
      </c>
      <c r="G7469">
        <v>0.97</v>
      </c>
      <c r="H7469" s="184">
        <f t="shared" ref="H7469:L7469" si="8146">H7445</f>
        <v>8.3333333333333329E-2</v>
      </c>
      <c r="I7469" s="185">
        <f t="shared" si="8146"/>
        <v>236</v>
      </c>
      <c r="J7469" s="185">
        <f t="shared" si="8146"/>
        <v>179</v>
      </c>
      <c r="K7469" s="185">
        <f t="shared" si="8146"/>
        <v>2985</v>
      </c>
      <c r="L7469" s="185">
        <f t="shared" si="8146"/>
        <v>1111</v>
      </c>
      <c r="M7469" s="147"/>
      <c r="N7469" s="143">
        <f t="shared" si="8104"/>
        <v>991.2</v>
      </c>
      <c r="O7469" s="143">
        <f t="shared" si="8100"/>
        <v>519.1</v>
      </c>
      <c r="P7469" s="143">
        <f t="shared" si="8101"/>
        <v>19402.5</v>
      </c>
      <c r="Q7469" s="143">
        <f t="shared" si="8102"/>
        <v>1077.67</v>
      </c>
      <c r="R7469" s="188">
        <f t="shared" si="8105"/>
        <v>21990.47</v>
      </c>
      <c r="T7469">
        <v>31346.38</v>
      </c>
      <c r="U7469" s="190">
        <f t="shared" si="8106"/>
        <v>0.70153140490225663</v>
      </c>
    </row>
    <row r="7470" spans="1:21" x14ac:dyDescent="0.2">
      <c r="A7470" s="178">
        <v>43047</v>
      </c>
      <c r="B7470" s="179">
        <v>0.125</v>
      </c>
      <c r="C7470" t="s">
        <v>349</v>
      </c>
      <c r="D7470">
        <v>5.85</v>
      </c>
      <c r="E7470">
        <v>2.61</v>
      </c>
      <c r="F7470">
        <v>6.5</v>
      </c>
      <c r="G7470">
        <v>1.52</v>
      </c>
      <c r="H7470" s="184">
        <f t="shared" ref="H7470:L7470" si="8147">H7446</f>
        <v>0.125</v>
      </c>
      <c r="I7470" s="185">
        <f t="shared" si="8147"/>
        <v>201</v>
      </c>
      <c r="J7470" s="185">
        <f t="shared" si="8147"/>
        <v>205</v>
      </c>
      <c r="K7470" s="185">
        <f t="shared" si="8147"/>
        <v>2985</v>
      </c>
      <c r="L7470" s="185">
        <f t="shared" si="8147"/>
        <v>1717</v>
      </c>
      <c r="M7470" s="147"/>
      <c r="N7470" s="143">
        <f t="shared" si="8104"/>
        <v>1175.8499999999999</v>
      </c>
      <c r="O7470" s="143">
        <f t="shared" si="8100"/>
        <v>535.04999999999995</v>
      </c>
      <c r="P7470" s="143">
        <f t="shared" si="8101"/>
        <v>19402.5</v>
      </c>
      <c r="Q7470" s="143">
        <f t="shared" si="8102"/>
        <v>2609.84</v>
      </c>
      <c r="R7470" s="188">
        <f t="shared" si="8105"/>
        <v>23723.24</v>
      </c>
      <c r="T7470">
        <v>30185.09</v>
      </c>
      <c r="U7470" s="190">
        <f t="shared" si="8106"/>
        <v>0.78592576666162006</v>
      </c>
    </row>
    <row r="7471" spans="1:21" x14ac:dyDescent="0.2">
      <c r="A7471" s="178">
        <v>43047</v>
      </c>
      <c r="B7471" s="179">
        <v>0.16666666666666666</v>
      </c>
      <c r="C7471" t="s">
        <v>349</v>
      </c>
      <c r="D7471">
        <v>3.5</v>
      </c>
      <c r="E7471">
        <v>2.58</v>
      </c>
      <c r="F7471">
        <v>6.5</v>
      </c>
      <c r="G7471">
        <v>1.52</v>
      </c>
      <c r="H7471" s="184">
        <f t="shared" ref="H7471:L7471" si="8148">H7447</f>
        <v>0.16666666666666666</v>
      </c>
      <c r="I7471" s="185">
        <f t="shared" si="8148"/>
        <v>185</v>
      </c>
      <c r="J7471" s="185">
        <f t="shared" si="8148"/>
        <v>205</v>
      </c>
      <c r="K7471" s="185">
        <f t="shared" si="8148"/>
        <v>2985</v>
      </c>
      <c r="L7471" s="185">
        <f t="shared" si="8148"/>
        <v>1717</v>
      </c>
      <c r="M7471" s="147"/>
      <c r="N7471" s="143">
        <f t="shared" si="8104"/>
        <v>647.5</v>
      </c>
      <c r="O7471" s="143">
        <f t="shared" si="8100"/>
        <v>528.9</v>
      </c>
      <c r="P7471" s="143">
        <f t="shared" si="8101"/>
        <v>19402.5</v>
      </c>
      <c r="Q7471" s="143">
        <f t="shared" si="8102"/>
        <v>2609.84</v>
      </c>
      <c r="R7471" s="188">
        <f t="shared" si="8105"/>
        <v>23188.74</v>
      </c>
      <c r="T7471">
        <v>29493.16</v>
      </c>
      <c r="U7471" s="190">
        <f t="shared" si="8106"/>
        <v>0.7862412844198452</v>
      </c>
    </row>
    <row r="7472" spans="1:21" x14ac:dyDescent="0.2">
      <c r="A7472" s="178">
        <v>43047</v>
      </c>
      <c r="B7472" s="179">
        <v>0.20833333333333334</v>
      </c>
      <c r="C7472" t="s">
        <v>349</v>
      </c>
      <c r="D7472">
        <v>4.6500000000000004</v>
      </c>
      <c r="E7472">
        <v>4.1900000000000004</v>
      </c>
      <c r="F7472">
        <v>6.5</v>
      </c>
      <c r="G7472">
        <v>1.52</v>
      </c>
      <c r="H7472" s="184">
        <f t="shared" ref="H7472:L7472" si="8149">H7448</f>
        <v>0.20833333333333334</v>
      </c>
      <c r="I7472" s="185">
        <f t="shared" si="8149"/>
        <v>207</v>
      </c>
      <c r="J7472" s="185">
        <f t="shared" si="8149"/>
        <v>283</v>
      </c>
      <c r="K7472" s="185">
        <f t="shared" si="8149"/>
        <v>2985</v>
      </c>
      <c r="L7472" s="185">
        <f t="shared" si="8149"/>
        <v>1717</v>
      </c>
      <c r="M7472" s="147"/>
      <c r="N7472" s="143">
        <f t="shared" si="8104"/>
        <v>962.55000000000007</v>
      </c>
      <c r="O7472" s="143">
        <f t="shared" si="8100"/>
        <v>1185.7700000000002</v>
      </c>
      <c r="P7472" s="143">
        <f t="shared" si="8101"/>
        <v>19402.5</v>
      </c>
      <c r="Q7472" s="143">
        <f t="shared" si="8102"/>
        <v>2609.84</v>
      </c>
      <c r="R7472" s="188">
        <f t="shared" si="8105"/>
        <v>24160.66</v>
      </c>
      <c r="T7472">
        <v>29256.06</v>
      </c>
      <c r="U7472" s="190">
        <f t="shared" si="8106"/>
        <v>0.82583437414333982</v>
      </c>
    </row>
    <row r="7473" spans="1:21" x14ac:dyDescent="0.2">
      <c r="A7473" s="178">
        <v>43047</v>
      </c>
      <c r="B7473" s="179">
        <v>0.25</v>
      </c>
      <c r="C7473" t="s">
        <v>349</v>
      </c>
      <c r="D7473">
        <v>10.95</v>
      </c>
      <c r="E7473">
        <v>13.42</v>
      </c>
      <c r="F7473">
        <v>8.25</v>
      </c>
      <c r="G7473">
        <v>1.62</v>
      </c>
      <c r="H7473" s="184">
        <f t="shared" ref="H7473:L7473" si="8150">H7449</f>
        <v>0.25</v>
      </c>
      <c r="I7473" s="185">
        <f t="shared" si="8150"/>
        <v>327</v>
      </c>
      <c r="J7473" s="185">
        <f t="shared" si="8150"/>
        <v>438</v>
      </c>
      <c r="K7473" s="185">
        <f t="shared" si="8150"/>
        <v>2985</v>
      </c>
      <c r="L7473" s="185">
        <f t="shared" si="8150"/>
        <v>1717</v>
      </c>
      <c r="M7473" s="147"/>
      <c r="N7473" s="143">
        <f t="shared" si="8104"/>
        <v>3580.6499999999996</v>
      </c>
      <c r="O7473" s="143">
        <f t="shared" si="8100"/>
        <v>5877.96</v>
      </c>
      <c r="P7473" s="143">
        <f t="shared" si="8101"/>
        <v>24626.25</v>
      </c>
      <c r="Q7473" s="143">
        <f t="shared" si="8102"/>
        <v>2781.54</v>
      </c>
      <c r="R7473" s="188">
        <f t="shared" si="8105"/>
        <v>36866.400000000001</v>
      </c>
      <c r="T7473">
        <v>29769.18</v>
      </c>
      <c r="U7473" s="190">
        <f t="shared" si="8106"/>
        <v>1.2384083135645658</v>
      </c>
    </row>
    <row r="7474" spans="1:21" x14ac:dyDescent="0.2">
      <c r="A7474" s="178">
        <v>43047</v>
      </c>
      <c r="B7474" s="179">
        <v>0.29166666666666669</v>
      </c>
      <c r="C7474" t="s">
        <v>349</v>
      </c>
      <c r="D7474">
        <v>3.5</v>
      </c>
      <c r="E7474">
        <v>20</v>
      </c>
      <c r="F7474">
        <v>11.18</v>
      </c>
      <c r="G7474">
        <v>6.75</v>
      </c>
      <c r="H7474" s="184">
        <f t="shared" ref="H7474:L7474" si="8151">H7450</f>
        <v>0.29166666666666669</v>
      </c>
      <c r="I7474" s="185">
        <f t="shared" si="8151"/>
        <v>249</v>
      </c>
      <c r="J7474" s="185">
        <f t="shared" si="8151"/>
        <v>556</v>
      </c>
      <c r="K7474" s="185">
        <f t="shared" si="8151"/>
        <v>2872</v>
      </c>
      <c r="L7474" s="185">
        <f t="shared" si="8151"/>
        <v>2219</v>
      </c>
      <c r="M7474" s="147"/>
      <c r="N7474" s="143">
        <f t="shared" si="8104"/>
        <v>871.5</v>
      </c>
      <c r="O7474" s="143">
        <f t="shared" si="8100"/>
        <v>11120</v>
      </c>
      <c r="P7474" s="143">
        <f t="shared" si="8101"/>
        <v>32108.959999999999</v>
      </c>
      <c r="Q7474" s="143">
        <f t="shared" si="8102"/>
        <v>14978.25</v>
      </c>
      <c r="R7474" s="188">
        <f t="shared" si="8105"/>
        <v>59078.71</v>
      </c>
      <c r="T7474">
        <v>31900.12</v>
      </c>
      <c r="U7474" s="190">
        <f t="shared" si="8106"/>
        <v>1.8519902119490459</v>
      </c>
    </row>
    <row r="7475" spans="1:21" x14ac:dyDescent="0.2">
      <c r="A7475" s="178">
        <v>43047</v>
      </c>
      <c r="B7475" s="179">
        <v>0.33333333333333331</v>
      </c>
      <c r="C7475" t="s">
        <v>349</v>
      </c>
      <c r="D7475">
        <v>3.5</v>
      </c>
      <c r="E7475">
        <v>7</v>
      </c>
      <c r="F7475">
        <v>7.2</v>
      </c>
      <c r="G7475">
        <v>6.99</v>
      </c>
      <c r="H7475" s="184">
        <f t="shared" ref="H7475:L7475" si="8152">H7451</f>
        <v>0.33333333333333331</v>
      </c>
      <c r="I7475" s="185">
        <f t="shared" si="8152"/>
        <v>256</v>
      </c>
      <c r="J7475" s="185">
        <f t="shared" si="8152"/>
        <v>306</v>
      </c>
      <c r="K7475" s="185">
        <f t="shared" si="8152"/>
        <v>2872</v>
      </c>
      <c r="L7475" s="185">
        <f t="shared" si="8152"/>
        <v>2219</v>
      </c>
      <c r="M7475" s="147"/>
      <c r="N7475" s="143">
        <f t="shared" si="8104"/>
        <v>896</v>
      </c>
      <c r="O7475" s="143">
        <f t="shared" si="8100"/>
        <v>2142</v>
      </c>
      <c r="P7475" s="143">
        <f t="shared" si="8101"/>
        <v>20678.400000000001</v>
      </c>
      <c r="Q7475" s="143">
        <f t="shared" si="8102"/>
        <v>15510.810000000001</v>
      </c>
      <c r="R7475" s="188">
        <f t="shared" si="8105"/>
        <v>39227.210000000006</v>
      </c>
      <c r="T7475">
        <v>35648.9</v>
      </c>
      <c r="U7475" s="190">
        <f t="shared" si="8106"/>
        <v>1.1003764492032013</v>
      </c>
    </row>
    <row r="7476" spans="1:21" x14ac:dyDescent="0.2">
      <c r="A7476" s="178">
        <v>43047</v>
      </c>
      <c r="B7476" s="179">
        <v>0.375</v>
      </c>
      <c r="C7476" t="s">
        <v>349</v>
      </c>
      <c r="D7476">
        <v>1.28</v>
      </c>
      <c r="E7476">
        <v>8.0500000000000007</v>
      </c>
      <c r="F7476">
        <v>8.25</v>
      </c>
      <c r="G7476">
        <v>7.5</v>
      </c>
      <c r="H7476" s="184">
        <f t="shared" ref="H7476:L7476" si="8153">H7452</f>
        <v>0.375</v>
      </c>
      <c r="I7476" s="185">
        <f t="shared" si="8153"/>
        <v>156</v>
      </c>
      <c r="J7476" s="185">
        <f t="shared" si="8153"/>
        <v>343</v>
      </c>
      <c r="K7476" s="185">
        <f t="shared" si="8153"/>
        <v>2872</v>
      </c>
      <c r="L7476" s="185">
        <f t="shared" si="8153"/>
        <v>2219</v>
      </c>
      <c r="M7476" s="147"/>
      <c r="N7476" s="143">
        <f t="shared" si="8104"/>
        <v>199.68</v>
      </c>
      <c r="O7476" s="143">
        <f t="shared" si="8100"/>
        <v>2761.15</v>
      </c>
      <c r="P7476" s="143">
        <f t="shared" si="8101"/>
        <v>23694</v>
      </c>
      <c r="Q7476" s="143">
        <f t="shared" si="8102"/>
        <v>16642.5</v>
      </c>
      <c r="R7476" s="188">
        <f t="shared" si="8105"/>
        <v>43297.33</v>
      </c>
      <c r="T7476">
        <v>36857.440000000002</v>
      </c>
      <c r="U7476" s="190">
        <f t="shared" si="8106"/>
        <v>1.1747242890444913</v>
      </c>
    </row>
    <row r="7477" spans="1:21" x14ac:dyDescent="0.2">
      <c r="A7477" s="178">
        <v>43047</v>
      </c>
      <c r="B7477" s="179">
        <v>0.41666666666666669</v>
      </c>
      <c r="C7477" t="s">
        <v>349</v>
      </c>
      <c r="D7477">
        <v>1</v>
      </c>
      <c r="E7477">
        <v>8.43</v>
      </c>
      <c r="F7477">
        <v>8.77</v>
      </c>
      <c r="G7477">
        <v>7.5</v>
      </c>
      <c r="H7477" s="184">
        <f t="shared" ref="H7477:L7477" si="8154">H7453</f>
        <v>0.41666666666666669</v>
      </c>
      <c r="I7477" s="185">
        <f t="shared" si="8154"/>
        <v>196</v>
      </c>
      <c r="J7477" s="185">
        <f t="shared" si="8154"/>
        <v>315</v>
      </c>
      <c r="K7477" s="185">
        <f t="shared" si="8154"/>
        <v>2872</v>
      </c>
      <c r="L7477" s="185">
        <f t="shared" si="8154"/>
        <v>2219</v>
      </c>
      <c r="M7477" s="147"/>
      <c r="N7477" s="143">
        <f t="shared" si="8104"/>
        <v>196</v>
      </c>
      <c r="O7477" s="143">
        <f t="shared" si="8100"/>
        <v>2655.45</v>
      </c>
      <c r="P7477" s="143">
        <f t="shared" si="8101"/>
        <v>25187.439999999999</v>
      </c>
      <c r="Q7477" s="143">
        <f t="shared" si="8102"/>
        <v>16642.5</v>
      </c>
      <c r="R7477" s="188">
        <f t="shared" si="8105"/>
        <v>44681.39</v>
      </c>
      <c r="T7477">
        <v>37364.94</v>
      </c>
      <c r="U7477" s="190">
        <f t="shared" si="8106"/>
        <v>1.1958105646630235</v>
      </c>
    </row>
    <row r="7478" spans="1:21" x14ac:dyDescent="0.2">
      <c r="A7478" s="178">
        <v>43047</v>
      </c>
      <c r="B7478" s="179">
        <v>0.45833333333333331</v>
      </c>
      <c r="C7478" t="s">
        <v>349</v>
      </c>
      <c r="D7478">
        <v>2</v>
      </c>
      <c r="E7478">
        <v>8.39</v>
      </c>
      <c r="F7478">
        <v>8.64</v>
      </c>
      <c r="G7478">
        <v>4.7300000000000004</v>
      </c>
      <c r="H7478" s="184">
        <f t="shared" ref="H7478:L7478" si="8155">H7454</f>
        <v>0.45833333333333331</v>
      </c>
      <c r="I7478" s="185">
        <f t="shared" si="8155"/>
        <v>226</v>
      </c>
      <c r="J7478" s="185">
        <f t="shared" si="8155"/>
        <v>326</v>
      </c>
      <c r="K7478" s="185">
        <f t="shared" si="8155"/>
        <v>2842</v>
      </c>
      <c r="L7478" s="185">
        <f t="shared" si="8155"/>
        <v>1635</v>
      </c>
      <c r="M7478" s="147"/>
      <c r="N7478" s="143">
        <f t="shared" si="8104"/>
        <v>452</v>
      </c>
      <c r="O7478" s="143">
        <f t="shared" si="8100"/>
        <v>2735.1400000000003</v>
      </c>
      <c r="P7478" s="143">
        <f t="shared" si="8101"/>
        <v>24554.880000000001</v>
      </c>
      <c r="Q7478" s="143">
        <f t="shared" si="8102"/>
        <v>7733.5500000000011</v>
      </c>
      <c r="R7478" s="188">
        <f t="shared" si="8105"/>
        <v>35475.57</v>
      </c>
      <c r="T7478">
        <v>38030.93</v>
      </c>
      <c r="U7478" s="190">
        <f t="shared" si="8106"/>
        <v>0.93280837465715405</v>
      </c>
    </row>
    <row r="7479" spans="1:21" x14ac:dyDescent="0.2">
      <c r="A7479" s="178">
        <v>43047</v>
      </c>
      <c r="B7479" s="179">
        <v>0.5</v>
      </c>
      <c r="C7479" t="s">
        <v>349</v>
      </c>
      <c r="D7479">
        <v>2</v>
      </c>
      <c r="E7479">
        <v>9.4700000000000006</v>
      </c>
      <c r="F7479">
        <v>10.119999999999999</v>
      </c>
      <c r="G7479">
        <v>4.7300000000000004</v>
      </c>
      <c r="H7479" s="184">
        <f t="shared" ref="H7479:L7479" si="8156">H7455</f>
        <v>0.5</v>
      </c>
      <c r="I7479" s="185">
        <f t="shared" si="8156"/>
        <v>222</v>
      </c>
      <c r="J7479" s="185">
        <f t="shared" si="8156"/>
        <v>319</v>
      </c>
      <c r="K7479" s="185">
        <f t="shared" si="8156"/>
        <v>2842</v>
      </c>
      <c r="L7479" s="185">
        <f t="shared" si="8156"/>
        <v>1635</v>
      </c>
      <c r="M7479" s="147"/>
      <c r="N7479" s="143">
        <f t="shared" si="8104"/>
        <v>444</v>
      </c>
      <c r="O7479" s="143">
        <f t="shared" si="8100"/>
        <v>3020.9300000000003</v>
      </c>
      <c r="P7479" s="143">
        <f t="shared" si="8101"/>
        <v>28761.039999999997</v>
      </c>
      <c r="Q7479" s="143">
        <f t="shared" si="8102"/>
        <v>7733.5500000000011</v>
      </c>
      <c r="R7479" s="188">
        <f t="shared" si="8105"/>
        <v>39959.519999999997</v>
      </c>
      <c r="T7479">
        <v>38666.04</v>
      </c>
      <c r="U7479" s="190">
        <f t="shared" si="8106"/>
        <v>1.0334526111285252</v>
      </c>
    </row>
    <row r="7480" spans="1:21" x14ac:dyDescent="0.2">
      <c r="A7480" s="178">
        <v>43047</v>
      </c>
      <c r="B7480" s="179">
        <v>0.54166666666666663</v>
      </c>
      <c r="C7480" t="s">
        <v>349</v>
      </c>
      <c r="D7480">
        <v>1</v>
      </c>
      <c r="E7480">
        <v>7.68</v>
      </c>
      <c r="F7480">
        <v>8</v>
      </c>
      <c r="G7480">
        <v>5</v>
      </c>
      <c r="H7480" s="184">
        <f t="shared" ref="H7480:L7480" si="8157">H7456</f>
        <v>0.54166666666666663</v>
      </c>
      <c r="I7480" s="185">
        <f t="shared" si="8157"/>
        <v>195</v>
      </c>
      <c r="J7480" s="185">
        <f t="shared" si="8157"/>
        <v>299</v>
      </c>
      <c r="K7480" s="185">
        <f t="shared" si="8157"/>
        <v>2842</v>
      </c>
      <c r="L7480" s="185">
        <f t="shared" si="8157"/>
        <v>1635</v>
      </c>
      <c r="M7480" s="147"/>
      <c r="N7480" s="143">
        <f t="shared" si="8104"/>
        <v>195</v>
      </c>
      <c r="O7480" s="143">
        <f t="shared" si="8100"/>
        <v>2296.3199999999997</v>
      </c>
      <c r="P7480" s="143">
        <f t="shared" si="8101"/>
        <v>22736</v>
      </c>
      <c r="Q7480" s="143">
        <f t="shared" si="8102"/>
        <v>8175</v>
      </c>
      <c r="R7480" s="188">
        <f t="shared" si="8105"/>
        <v>33402.32</v>
      </c>
      <c r="T7480">
        <v>38959.72</v>
      </c>
      <c r="U7480" s="190">
        <f t="shared" si="8106"/>
        <v>0.8573552376659791</v>
      </c>
    </row>
    <row r="7481" spans="1:21" x14ac:dyDescent="0.2">
      <c r="A7481" s="178">
        <v>43047</v>
      </c>
      <c r="B7481" s="179">
        <v>0.58333333333333337</v>
      </c>
      <c r="C7481" t="s">
        <v>349</v>
      </c>
      <c r="D7481">
        <v>0.27</v>
      </c>
      <c r="E7481">
        <v>6.45</v>
      </c>
      <c r="F7481">
        <v>7.7</v>
      </c>
      <c r="G7481">
        <v>5</v>
      </c>
      <c r="H7481" s="184">
        <f t="shared" ref="H7481:L7481" si="8158">H7457</f>
        <v>0.58333333333333337</v>
      </c>
      <c r="I7481" s="185">
        <f t="shared" si="8158"/>
        <v>205</v>
      </c>
      <c r="J7481" s="185">
        <f t="shared" si="8158"/>
        <v>237</v>
      </c>
      <c r="K7481" s="185">
        <f t="shared" si="8158"/>
        <v>2842</v>
      </c>
      <c r="L7481" s="185">
        <f t="shared" si="8158"/>
        <v>1635</v>
      </c>
      <c r="M7481" s="147"/>
      <c r="N7481" s="143">
        <f t="shared" si="8104"/>
        <v>55.35</v>
      </c>
      <c r="O7481" s="143">
        <f t="shared" si="8100"/>
        <v>1528.65</v>
      </c>
      <c r="P7481" s="143">
        <f t="shared" si="8101"/>
        <v>21883.4</v>
      </c>
      <c r="Q7481" s="143">
        <f t="shared" si="8102"/>
        <v>8175</v>
      </c>
      <c r="R7481" s="188">
        <f t="shared" si="8105"/>
        <v>31642.400000000001</v>
      </c>
      <c r="T7481">
        <v>39015.47</v>
      </c>
      <c r="U7481" s="190">
        <f t="shared" si="8106"/>
        <v>0.81102188439611267</v>
      </c>
    </row>
    <row r="7482" spans="1:21" x14ac:dyDescent="0.2">
      <c r="A7482" s="178">
        <v>43047</v>
      </c>
      <c r="B7482" s="179">
        <v>0.625</v>
      </c>
      <c r="C7482" t="s">
        <v>349</v>
      </c>
      <c r="D7482">
        <v>1</v>
      </c>
      <c r="E7482">
        <v>4.1900000000000004</v>
      </c>
      <c r="F7482">
        <v>6.99</v>
      </c>
      <c r="G7482">
        <v>2</v>
      </c>
      <c r="H7482" s="184">
        <f t="shared" ref="H7482:L7482" si="8159">H7458</f>
        <v>0.625</v>
      </c>
      <c r="I7482" s="185">
        <f t="shared" si="8159"/>
        <v>212</v>
      </c>
      <c r="J7482" s="185">
        <f t="shared" si="8159"/>
        <v>213</v>
      </c>
      <c r="K7482" s="185">
        <f t="shared" si="8159"/>
        <v>2842</v>
      </c>
      <c r="L7482" s="185">
        <f t="shared" si="8159"/>
        <v>1380</v>
      </c>
      <c r="M7482" s="147"/>
      <c r="N7482" s="143">
        <f t="shared" si="8104"/>
        <v>212</v>
      </c>
      <c r="O7482" s="143">
        <f t="shared" si="8100"/>
        <v>892.47</v>
      </c>
      <c r="P7482" s="143">
        <f t="shared" si="8101"/>
        <v>19865.580000000002</v>
      </c>
      <c r="Q7482" s="143">
        <f t="shared" si="8102"/>
        <v>2760</v>
      </c>
      <c r="R7482" s="188">
        <f t="shared" si="8105"/>
        <v>23730.050000000003</v>
      </c>
      <c r="T7482">
        <v>39148.06</v>
      </c>
      <c r="U7482" s="190">
        <f t="shared" si="8106"/>
        <v>0.606161582464112</v>
      </c>
    </row>
    <row r="7483" spans="1:21" x14ac:dyDescent="0.2">
      <c r="A7483" s="178">
        <v>43047</v>
      </c>
      <c r="B7483" s="179">
        <v>0.66666666666666663</v>
      </c>
      <c r="C7483" t="s">
        <v>349</v>
      </c>
      <c r="D7483">
        <v>0.53</v>
      </c>
      <c r="E7483">
        <v>3.61</v>
      </c>
      <c r="F7483">
        <v>8</v>
      </c>
      <c r="G7483">
        <v>2</v>
      </c>
      <c r="H7483" s="184">
        <f t="shared" ref="H7483:L7483" si="8160">H7459</f>
        <v>0.66666666666666663</v>
      </c>
      <c r="I7483" s="185">
        <f t="shared" si="8160"/>
        <v>191</v>
      </c>
      <c r="J7483" s="185">
        <f t="shared" si="8160"/>
        <v>237</v>
      </c>
      <c r="K7483" s="185">
        <f t="shared" si="8160"/>
        <v>2842</v>
      </c>
      <c r="L7483" s="185">
        <f t="shared" si="8160"/>
        <v>1380</v>
      </c>
      <c r="M7483" s="147"/>
      <c r="N7483" s="143">
        <f t="shared" si="8104"/>
        <v>101.23</v>
      </c>
      <c r="O7483" s="143">
        <f t="shared" si="8100"/>
        <v>855.56999999999994</v>
      </c>
      <c r="P7483" s="143">
        <f t="shared" si="8101"/>
        <v>22736</v>
      </c>
      <c r="Q7483" s="143">
        <f t="shared" si="8102"/>
        <v>2760</v>
      </c>
      <c r="R7483" s="188">
        <f t="shared" si="8105"/>
        <v>26452.799999999999</v>
      </c>
      <c r="T7483">
        <v>39008.339999999997</v>
      </c>
      <c r="U7483" s="190">
        <f t="shared" si="8106"/>
        <v>0.67813190717677296</v>
      </c>
    </row>
    <row r="7484" spans="1:21" x14ac:dyDescent="0.2">
      <c r="A7484" s="178">
        <v>43047</v>
      </c>
      <c r="B7484" s="179">
        <v>0.70833333333333337</v>
      </c>
      <c r="C7484" t="s">
        <v>349</v>
      </c>
      <c r="D7484">
        <v>1</v>
      </c>
      <c r="E7484">
        <v>9.34</v>
      </c>
      <c r="F7484">
        <v>9.7200000000000006</v>
      </c>
      <c r="G7484">
        <v>2</v>
      </c>
      <c r="H7484" s="184">
        <f t="shared" ref="H7484:L7484" si="8161">H7460</f>
        <v>0.70833333333333337</v>
      </c>
      <c r="I7484" s="185">
        <f t="shared" si="8161"/>
        <v>218</v>
      </c>
      <c r="J7484" s="185">
        <f t="shared" si="8161"/>
        <v>258</v>
      </c>
      <c r="K7484" s="185">
        <f t="shared" si="8161"/>
        <v>2842</v>
      </c>
      <c r="L7484" s="185">
        <f t="shared" si="8161"/>
        <v>1380</v>
      </c>
      <c r="M7484" s="147"/>
      <c r="N7484" s="143">
        <f t="shared" si="8104"/>
        <v>218</v>
      </c>
      <c r="O7484" s="143">
        <f t="shared" si="8100"/>
        <v>2409.7199999999998</v>
      </c>
      <c r="P7484" s="143">
        <f t="shared" si="8101"/>
        <v>27624.240000000002</v>
      </c>
      <c r="Q7484" s="143">
        <f t="shared" si="8102"/>
        <v>2760</v>
      </c>
      <c r="R7484" s="188">
        <f t="shared" si="8105"/>
        <v>33011.960000000006</v>
      </c>
      <c r="T7484">
        <v>39011.61</v>
      </c>
      <c r="U7484" s="190">
        <f t="shared" si="8106"/>
        <v>0.84620860302868828</v>
      </c>
    </row>
    <row r="7485" spans="1:21" x14ac:dyDescent="0.2">
      <c r="A7485" s="178">
        <v>43047</v>
      </c>
      <c r="B7485" s="179">
        <v>0.75</v>
      </c>
      <c r="C7485" t="s">
        <v>349</v>
      </c>
      <c r="D7485">
        <v>1</v>
      </c>
      <c r="E7485">
        <v>23.84</v>
      </c>
      <c r="F7485">
        <v>24.04</v>
      </c>
      <c r="G7485">
        <v>2</v>
      </c>
      <c r="H7485" s="184">
        <f t="shared" ref="H7485:L7485" si="8162">H7461</f>
        <v>0.75</v>
      </c>
      <c r="I7485" s="185">
        <f t="shared" si="8162"/>
        <v>240</v>
      </c>
      <c r="J7485" s="185">
        <f t="shared" si="8162"/>
        <v>365</v>
      </c>
      <c r="K7485" s="185">
        <f t="shared" si="8162"/>
        <v>2842</v>
      </c>
      <c r="L7485" s="185">
        <f t="shared" si="8162"/>
        <v>1380</v>
      </c>
      <c r="M7485" s="147"/>
      <c r="N7485" s="143">
        <f t="shared" si="8104"/>
        <v>240</v>
      </c>
      <c r="O7485" s="143">
        <f t="shared" si="8100"/>
        <v>8701.6</v>
      </c>
      <c r="P7485" s="143">
        <f t="shared" si="8101"/>
        <v>68321.679999999993</v>
      </c>
      <c r="Q7485" s="143">
        <f t="shared" si="8102"/>
        <v>2760</v>
      </c>
      <c r="R7485" s="188">
        <f t="shared" si="8105"/>
        <v>80023.28</v>
      </c>
      <c r="T7485">
        <v>39586.49</v>
      </c>
      <c r="U7485" s="190">
        <f t="shared" si="8106"/>
        <v>2.02147955022029</v>
      </c>
    </row>
    <row r="7486" spans="1:21" x14ac:dyDescent="0.2">
      <c r="A7486" s="178">
        <v>43047</v>
      </c>
      <c r="B7486" s="179">
        <v>0.79166666666666663</v>
      </c>
      <c r="C7486" t="s">
        <v>349</v>
      </c>
      <c r="D7486">
        <v>2</v>
      </c>
      <c r="E7486">
        <v>20.78</v>
      </c>
      <c r="F7486">
        <v>23.08</v>
      </c>
      <c r="G7486">
        <v>2.99</v>
      </c>
      <c r="H7486" s="184">
        <f t="shared" ref="H7486:L7486" si="8163">H7462</f>
        <v>0.79166666666666663</v>
      </c>
      <c r="I7486" s="185">
        <f t="shared" si="8163"/>
        <v>320</v>
      </c>
      <c r="J7486" s="185">
        <f t="shared" si="8163"/>
        <v>214</v>
      </c>
      <c r="K7486" s="185">
        <f t="shared" si="8163"/>
        <v>2842</v>
      </c>
      <c r="L7486" s="185">
        <f t="shared" si="8163"/>
        <v>1426</v>
      </c>
      <c r="M7486" s="147"/>
      <c r="N7486" s="143">
        <f t="shared" si="8104"/>
        <v>640</v>
      </c>
      <c r="O7486" s="143">
        <f t="shared" si="8100"/>
        <v>4446.92</v>
      </c>
      <c r="P7486" s="143">
        <f t="shared" si="8101"/>
        <v>65593.36</v>
      </c>
      <c r="Q7486" s="143">
        <f t="shared" si="8102"/>
        <v>4263.7400000000007</v>
      </c>
      <c r="R7486" s="188">
        <f t="shared" si="8105"/>
        <v>74944.02</v>
      </c>
      <c r="T7486">
        <v>40888.480000000003</v>
      </c>
      <c r="U7486" s="190">
        <f t="shared" si="8106"/>
        <v>1.8328883832316583</v>
      </c>
    </row>
    <row r="7487" spans="1:21" x14ac:dyDescent="0.2">
      <c r="A7487" s="178">
        <v>43047</v>
      </c>
      <c r="B7487" s="179">
        <v>0.83333333333333337</v>
      </c>
      <c r="C7487" t="s">
        <v>349</v>
      </c>
      <c r="D7487">
        <v>1</v>
      </c>
      <c r="E7487">
        <v>10.81</v>
      </c>
      <c r="F7487">
        <v>12.67</v>
      </c>
      <c r="G7487">
        <v>2.99</v>
      </c>
      <c r="H7487" s="184">
        <f t="shared" ref="H7487:L7487" si="8164">H7463</f>
        <v>0.83333333333333337</v>
      </c>
      <c r="I7487" s="185">
        <f t="shared" si="8164"/>
        <v>322</v>
      </c>
      <c r="J7487" s="185">
        <f t="shared" si="8164"/>
        <v>178</v>
      </c>
      <c r="K7487" s="185">
        <f t="shared" si="8164"/>
        <v>2842</v>
      </c>
      <c r="L7487" s="185">
        <f t="shared" si="8164"/>
        <v>1426</v>
      </c>
      <c r="M7487" s="147"/>
      <c r="N7487" s="143">
        <f t="shared" si="8104"/>
        <v>322</v>
      </c>
      <c r="O7487" s="143">
        <f t="shared" si="8100"/>
        <v>1924.18</v>
      </c>
      <c r="P7487" s="143">
        <f t="shared" si="8101"/>
        <v>36008.14</v>
      </c>
      <c r="Q7487" s="143">
        <f t="shared" si="8102"/>
        <v>4263.7400000000007</v>
      </c>
      <c r="R7487" s="188">
        <f t="shared" si="8105"/>
        <v>42518.06</v>
      </c>
      <c r="T7487">
        <v>41584.74</v>
      </c>
      <c r="U7487" s="190">
        <f t="shared" si="8106"/>
        <v>1.0224438099168107</v>
      </c>
    </row>
    <row r="7488" spans="1:21" x14ac:dyDescent="0.2">
      <c r="A7488" s="178">
        <v>43047</v>
      </c>
      <c r="B7488" s="179">
        <v>0.875</v>
      </c>
      <c r="C7488" t="s">
        <v>349</v>
      </c>
      <c r="D7488">
        <v>2</v>
      </c>
      <c r="E7488">
        <v>8.6300000000000008</v>
      </c>
      <c r="F7488">
        <v>8.83</v>
      </c>
      <c r="G7488">
        <v>2</v>
      </c>
      <c r="H7488" s="184">
        <f t="shared" ref="H7488:L7488" si="8165">H7464</f>
        <v>0.875</v>
      </c>
      <c r="I7488" s="185">
        <f t="shared" si="8165"/>
        <v>337</v>
      </c>
      <c r="J7488" s="185">
        <f t="shared" si="8165"/>
        <v>173</v>
      </c>
      <c r="K7488" s="185">
        <f t="shared" si="8165"/>
        <v>2842</v>
      </c>
      <c r="L7488" s="185">
        <f t="shared" si="8165"/>
        <v>1426</v>
      </c>
      <c r="M7488" s="147"/>
      <c r="N7488" s="143">
        <f t="shared" si="8104"/>
        <v>674</v>
      </c>
      <c r="O7488" s="143">
        <f t="shared" si="8100"/>
        <v>1492.9900000000002</v>
      </c>
      <c r="P7488" s="143">
        <f t="shared" si="8101"/>
        <v>25094.86</v>
      </c>
      <c r="Q7488" s="143">
        <f t="shared" si="8102"/>
        <v>2852</v>
      </c>
      <c r="R7488" s="188">
        <f t="shared" si="8105"/>
        <v>30113.850000000002</v>
      </c>
      <c r="T7488">
        <v>40987.74</v>
      </c>
      <c r="U7488" s="190">
        <f t="shared" si="8106"/>
        <v>0.7347038407094415</v>
      </c>
    </row>
    <row r="7489" spans="1:21" x14ac:dyDescent="0.2">
      <c r="A7489" s="178">
        <v>43047</v>
      </c>
      <c r="B7489" s="179">
        <v>0.91666666666666663</v>
      </c>
      <c r="C7489" t="s">
        <v>349</v>
      </c>
      <c r="D7489">
        <v>3.5</v>
      </c>
      <c r="E7489">
        <v>8.4</v>
      </c>
      <c r="F7489">
        <v>8</v>
      </c>
      <c r="G7489">
        <v>2</v>
      </c>
      <c r="H7489" s="184">
        <f t="shared" ref="H7489:L7489" si="8166">H7465</f>
        <v>0.91666666666666663</v>
      </c>
      <c r="I7489" s="185">
        <f t="shared" si="8166"/>
        <v>394</v>
      </c>
      <c r="J7489" s="185">
        <f t="shared" si="8166"/>
        <v>194</v>
      </c>
      <c r="K7489" s="185">
        <f t="shared" si="8166"/>
        <v>2842</v>
      </c>
      <c r="L7489" s="185">
        <f t="shared" si="8166"/>
        <v>1426</v>
      </c>
      <c r="M7489" s="147"/>
      <c r="N7489" s="143">
        <f t="shared" si="8104"/>
        <v>1379</v>
      </c>
      <c r="O7489" s="143">
        <f t="shared" si="8100"/>
        <v>1629.6000000000001</v>
      </c>
      <c r="P7489" s="143">
        <f t="shared" si="8101"/>
        <v>22736</v>
      </c>
      <c r="Q7489" s="143">
        <f t="shared" si="8102"/>
        <v>2852</v>
      </c>
      <c r="R7489" s="188">
        <f t="shared" si="8105"/>
        <v>28596.6</v>
      </c>
      <c r="T7489">
        <v>39966.550000000003</v>
      </c>
      <c r="U7489" s="190">
        <f t="shared" si="8106"/>
        <v>0.71551334803729605</v>
      </c>
    </row>
    <row r="7490" spans="1:21" x14ac:dyDescent="0.2">
      <c r="A7490" s="178">
        <v>43047</v>
      </c>
      <c r="B7490" s="179">
        <v>0.95833333333333337</v>
      </c>
      <c r="C7490" t="s">
        <v>349</v>
      </c>
      <c r="D7490">
        <v>5</v>
      </c>
      <c r="E7490">
        <v>7.81</v>
      </c>
      <c r="F7490">
        <v>8</v>
      </c>
      <c r="G7490">
        <v>0.97</v>
      </c>
      <c r="H7490" s="184">
        <f t="shared" ref="H7490:L7490" si="8167">H7466</f>
        <v>0.95833333333333337</v>
      </c>
      <c r="I7490" s="185">
        <f t="shared" si="8167"/>
        <v>389</v>
      </c>
      <c r="J7490" s="185">
        <f t="shared" si="8167"/>
        <v>265</v>
      </c>
      <c r="K7490" s="185">
        <f t="shared" si="8167"/>
        <v>2985</v>
      </c>
      <c r="L7490" s="185">
        <f t="shared" si="8167"/>
        <v>1111</v>
      </c>
      <c r="M7490" s="147"/>
      <c r="N7490" s="143">
        <f t="shared" si="8104"/>
        <v>1945</v>
      </c>
      <c r="O7490" s="143">
        <f t="shared" si="8100"/>
        <v>2069.65</v>
      </c>
      <c r="P7490" s="143">
        <f t="shared" si="8101"/>
        <v>23880</v>
      </c>
      <c r="Q7490" s="143">
        <f t="shared" si="8102"/>
        <v>1077.67</v>
      </c>
      <c r="R7490" s="188">
        <f t="shared" si="8105"/>
        <v>28972.32</v>
      </c>
      <c r="T7490">
        <v>38207.379999999997</v>
      </c>
      <c r="U7490" s="190">
        <f t="shared" si="8106"/>
        <v>0.75829119923951871</v>
      </c>
    </row>
    <row r="7491" spans="1:21" x14ac:dyDescent="0.2">
      <c r="A7491" s="178">
        <v>43047</v>
      </c>
      <c r="B7491" s="180">
        <v>1</v>
      </c>
      <c r="C7491" t="s">
        <v>349</v>
      </c>
      <c r="D7491">
        <v>6.7</v>
      </c>
      <c r="E7491">
        <v>8</v>
      </c>
      <c r="F7491">
        <v>8</v>
      </c>
      <c r="G7491">
        <v>0.97</v>
      </c>
      <c r="H7491" s="184">
        <f t="shared" ref="H7491:L7491" si="8168">H7467</f>
        <v>1</v>
      </c>
      <c r="I7491" s="185">
        <f t="shared" si="8168"/>
        <v>362</v>
      </c>
      <c r="J7491" s="185">
        <f t="shared" si="8168"/>
        <v>243</v>
      </c>
      <c r="K7491" s="185">
        <f t="shared" si="8168"/>
        <v>2985</v>
      </c>
      <c r="L7491" s="185">
        <f t="shared" si="8168"/>
        <v>1111</v>
      </c>
      <c r="M7491" s="147"/>
      <c r="N7491" s="143">
        <f t="shared" si="8104"/>
        <v>2425.4</v>
      </c>
      <c r="O7491" s="143">
        <f t="shared" si="8100"/>
        <v>1944</v>
      </c>
      <c r="P7491" s="143">
        <f t="shared" si="8101"/>
        <v>23880</v>
      </c>
      <c r="Q7491" s="143">
        <f t="shared" si="8102"/>
        <v>1077.67</v>
      </c>
      <c r="R7491" s="188">
        <f t="shared" si="8105"/>
        <v>29327.07</v>
      </c>
      <c r="T7491">
        <v>35663.61</v>
      </c>
      <c r="U7491" s="190">
        <f t="shared" si="8106"/>
        <v>0.82232477306700025</v>
      </c>
    </row>
    <row r="7492" spans="1:21" x14ac:dyDescent="0.2">
      <c r="A7492" s="178">
        <v>43048</v>
      </c>
      <c r="B7492" s="179">
        <v>4.1666666666666664E-2</v>
      </c>
      <c r="C7492" t="s">
        <v>349</v>
      </c>
      <c r="D7492">
        <v>3.5</v>
      </c>
      <c r="E7492">
        <v>3.11</v>
      </c>
      <c r="F7492">
        <v>4.25</v>
      </c>
      <c r="G7492">
        <v>0.97</v>
      </c>
      <c r="H7492" s="184">
        <f t="shared" ref="H7492:L7492" si="8169">H7468</f>
        <v>4.1666666666666664E-2</v>
      </c>
      <c r="I7492" s="185">
        <f t="shared" si="8169"/>
        <v>294</v>
      </c>
      <c r="J7492" s="185">
        <f t="shared" si="8169"/>
        <v>212</v>
      </c>
      <c r="K7492" s="185">
        <f t="shared" si="8169"/>
        <v>2985</v>
      </c>
      <c r="L7492" s="185">
        <f t="shared" si="8169"/>
        <v>1111</v>
      </c>
      <c r="M7492" s="147"/>
      <c r="N7492" s="143">
        <f t="shared" si="8104"/>
        <v>1029</v>
      </c>
      <c r="O7492" s="143">
        <f t="shared" ref="O7492:O7555" si="8170">E7492*J7492</f>
        <v>659.31999999999994</v>
      </c>
      <c r="P7492" s="143">
        <f t="shared" ref="P7492:P7555" si="8171">F7492*K7492</f>
        <v>12686.25</v>
      </c>
      <c r="Q7492" s="143">
        <f t="shared" ref="Q7492:Q7555" si="8172">G7492*L7492</f>
        <v>1077.67</v>
      </c>
      <c r="R7492" s="188">
        <f t="shared" si="8105"/>
        <v>15452.24</v>
      </c>
      <c r="T7492">
        <v>33382.589999999997</v>
      </c>
      <c r="U7492" s="190">
        <f t="shared" si="8106"/>
        <v>0.46288319749905571</v>
      </c>
    </row>
    <row r="7493" spans="1:21" x14ac:dyDescent="0.2">
      <c r="A7493" s="178">
        <v>43048</v>
      </c>
      <c r="B7493" s="179">
        <v>8.3333333333333329E-2</v>
      </c>
      <c r="C7493" t="s">
        <v>349</v>
      </c>
      <c r="D7493">
        <v>1.95</v>
      </c>
      <c r="E7493">
        <v>1</v>
      </c>
      <c r="F7493">
        <v>4.25</v>
      </c>
      <c r="G7493">
        <v>0.97</v>
      </c>
      <c r="H7493" s="184">
        <f t="shared" ref="H7493:L7493" si="8173">H7469</f>
        <v>8.3333333333333329E-2</v>
      </c>
      <c r="I7493" s="185">
        <f t="shared" si="8173"/>
        <v>236</v>
      </c>
      <c r="J7493" s="185">
        <f t="shared" si="8173"/>
        <v>179</v>
      </c>
      <c r="K7493" s="185">
        <f t="shared" si="8173"/>
        <v>2985</v>
      </c>
      <c r="L7493" s="185">
        <f t="shared" si="8173"/>
        <v>1111</v>
      </c>
      <c r="M7493" s="147"/>
      <c r="N7493" s="143">
        <f t="shared" ref="N7493:N7556" si="8174">D7493*I7493</f>
        <v>460.2</v>
      </c>
      <c r="O7493" s="143">
        <f t="shared" si="8170"/>
        <v>179</v>
      </c>
      <c r="P7493" s="143">
        <f t="shared" si="8171"/>
        <v>12686.25</v>
      </c>
      <c r="Q7493" s="143">
        <f t="shared" si="8172"/>
        <v>1077.67</v>
      </c>
      <c r="R7493" s="188">
        <f t="shared" ref="R7493:R7556" si="8175">SUM(N7493:Q7493)</f>
        <v>14403.12</v>
      </c>
      <c r="T7493">
        <v>31886.28</v>
      </c>
      <c r="U7493" s="190">
        <f t="shared" ref="U7493:U7556" si="8176">R7493/T7493</f>
        <v>0.45170273860732585</v>
      </c>
    </row>
    <row r="7494" spans="1:21" x14ac:dyDescent="0.2">
      <c r="A7494" s="178">
        <v>43048</v>
      </c>
      <c r="B7494" s="179">
        <v>0.125</v>
      </c>
      <c r="C7494" t="s">
        <v>349</v>
      </c>
      <c r="D7494">
        <v>3.11</v>
      </c>
      <c r="E7494">
        <v>1</v>
      </c>
      <c r="F7494">
        <v>3.41</v>
      </c>
      <c r="G7494">
        <v>1.07</v>
      </c>
      <c r="H7494" s="184">
        <f t="shared" ref="H7494:L7494" si="8177">H7470</f>
        <v>0.125</v>
      </c>
      <c r="I7494" s="185">
        <f t="shared" si="8177"/>
        <v>201</v>
      </c>
      <c r="J7494" s="185">
        <f t="shared" si="8177"/>
        <v>205</v>
      </c>
      <c r="K7494" s="185">
        <f t="shared" si="8177"/>
        <v>2985</v>
      </c>
      <c r="L7494" s="185">
        <f t="shared" si="8177"/>
        <v>1717</v>
      </c>
      <c r="M7494" s="147"/>
      <c r="N7494" s="143">
        <f t="shared" si="8174"/>
        <v>625.11</v>
      </c>
      <c r="O7494" s="143">
        <f t="shared" si="8170"/>
        <v>205</v>
      </c>
      <c r="P7494" s="143">
        <f t="shared" si="8171"/>
        <v>10178.85</v>
      </c>
      <c r="Q7494" s="143">
        <f t="shared" si="8172"/>
        <v>1837.19</v>
      </c>
      <c r="R7494" s="188">
        <f t="shared" si="8175"/>
        <v>12846.150000000001</v>
      </c>
      <c r="T7494">
        <v>31034.27</v>
      </c>
      <c r="U7494" s="190">
        <f t="shared" si="8176"/>
        <v>0.41393433774984884</v>
      </c>
    </row>
    <row r="7495" spans="1:21" x14ac:dyDescent="0.2">
      <c r="A7495" s="178">
        <v>43048</v>
      </c>
      <c r="B7495" s="179">
        <v>0.16666666666666666</v>
      </c>
      <c r="C7495" t="s">
        <v>349</v>
      </c>
      <c r="D7495">
        <v>0.01</v>
      </c>
      <c r="E7495">
        <v>1</v>
      </c>
      <c r="F7495">
        <v>3.41</v>
      </c>
      <c r="G7495">
        <v>1.07</v>
      </c>
      <c r="H7495" s="184">
        <f t="shared" ref="H7495:L7495" si="8178">H7471</f>
        <v>0.16666666666666666</v>
      </c>
      <c r="I7495" s="185">
        <f t="shared" si="8178"/>
        <v>185</v>
      </c>
      <c r="J7495" s="185">
        <f t="shared" si="8178"/>
        <v>205</v>
      </c>
      <c r="K7495" s="185">
        <f t="shared" si="8178"/>
        <v>2985</v>
      </c>
      <c r="L7495" s="185">
        <f t="shared" si="8178"/>
        <v>1717</v>
      </c>
      <c r="M7495" s="147"/>
      <c r="N7495" s="143">
        <f t="shared" si="8174"/>
        <v>1.85</v>
      </c>
      <c r="O7495" s="143">
        <f t="shared" si="8170"/>
        <v>205</v>
      </c>
      <c r="P7495" s="143">
        <f t="shared" si="8171"/>
        <v>10178.85</v>
      </c>
      <c r="Q7495" s="143">
        <f t="shared" si="8172"/>
        <v>1837.19</v>
      </c>
      <c r="R7495" s="188">
        <f t="shared" si="8175"/>
        <v>12222.890000000001</v>
      </c>
      <c r="T7495">
        <v>30632.47</v>
      </c>
      <c r="U7495" s="190">
        <f t="shared" si="8176"/>
        <v>0.39901744782578752</v>
      </c>
    </row>
    <row r="7496" spans="1:21" x14ac:dyDescent="0.2">
      <c r="A7496" s="178">
        <v>43048</v>
      </c>
      <c r="B7496" s="179">
        <v>0.20833333333333334</v>
      </c>
      <c r="C7496" t="s">
        <v>349</v>
      </c>
      <c r="D7496">
        <v>1.18</v>
      </c>
      <c r="E7496">
        <v>3.21</v>
      </c>
      <c r="F7496">
        <v>3.41</v>
      </c>
      <c r="G7496">
        <v>1.22</v>
      </c>
      <c r="H7496" s="184">
        <f t="shared" ref="H7496:L7496" si="8179">H7472</f>
        <v>0.20833333333333334</v>
      </c>
      <c r="I7496" s="185">
        <f t="shared" si="8179"/>
        <v>207</v>
      </c>
      <c r="J7496" s="185">
        <f t="shared" si="8179"/>
        <v>283</v>
      </c>
      <c r="K7496" s="185">
        <f t="shared" si="8179"/>
        <v>2985</v>
      </c>
      <c r="L7496" s="185">
        <f t="shared" si="8179"/>
        <v>1717</v>
      </c>
      <c r="M7496" s="147"/>
      <c r="N7496" s="143">
        <f t="shared" si="8174"/>
        <v>244.26</v>
      </c>
      <c r="O7496" s="143">
        <f t="shared" si="8170"/>
        <v>908.43</v>
      </c>
      <c r="P7496" s="143">
        <f t="shared" si="8171"/>
        <v>10178.85</v>
      </c>
      <c r="Q7496" s="143">
        <f t="shared" si="8172"/>
        <v>2094.7399999999998</v>
      </c>
      <c r="R7496" s="188">
        <f t="shared" si="8175"/>
        <v>13426.28</v>
      </c>
      <c r="T7496">
        <v>30699.8</v>
      </c>
      <c r="U7496" s="190">
        <f t="shared" si="8176"/>
        <v>0.43734095987596011</v>
      </c>
    </row>
    <row r="7497" spans="1:21" x14ac:dyDescent="0.2">
      <c r="A7497" s="178">
        <v>43048</v>
      </c>
      <c r="B7497" s="179">
        <v>0.25</v>
      </c>
      <c r="C7497" t="s">
        <v>349</v>
      </c>
      <c r="D7497">
        <v>4.34</v>
      </c>
      <c r="E7497">
        <v>16.29</v>
      </c>
      <c r="F7497">
        <v>6.5</v>
      </c>
      <c r="G7497">
        <v>2.99</v>
      </c>
      <c r="H7497" s="184">
        <f t="shared" ref="H7497:L7497" si="8180">H7473</f>
        <v>0.25</v>
      </c>
      <c r="I7497" s="185">
        <f t="shared" si="8180"/>
        <v>327</v>
      </c>
      <c r="J7497" s="185">
        <f t="shared" si="8180"/>
        <v>438</v>
      </c>
      <c r="K7497" s="185">
        <f t="shared" si="8180"/>
        <v>2985</v>
      </c>
      <c r="L7497" s="185">
        <f t="shared" si="8180"/>
        <v>1717</v>
      </c>
      <c r="M7497" s="147"/>
      <c r="N7497" s="143">
        <f t="shared" si="8174"/>
        <v>1419.18</v>
      </c>
      <c r="O7497" s="143">
        <f t="shared" si="8170"/>
        <v>7135.0199999999995</v>
      </c>
      <c r="P7497" s="143">
        <f t="shared" si="8171"/>
        <v>19402.5</v>
      </c>
      <c r="Q7497" s="143">
        <f t="shared" si="8172"/>
        <v>5133.83</v>
      </c>
      <c r="R7497" s="188">
        <f t="shared" si="8175"/>
        <v>33090.53</v>
      </c>
      <c r="T7497">
        <v>31459.81</v>
      </c>
      <c r="U7497" s="190">
        <f t="shared" si="8176"/>
        <v>1.0518350237970286</v>
      </c>
    </row>
    <row r="7498" spans="1:21" x14ac:dyDescent="0.2">
      <c r="A7498" s="178">
        <v>43048</v>
      </c>
      <c r="B7498" s="179">
        <v>0.29166666666666669</v>
      </c>
      <c r="C7498" t="s">
        <v>349</v>
      </c>
      <c r="D7498">
        <v>2.08</v>
      </c>
      <c r="E7498">
        <v>29.35</v>
      </c>
      <c r="F7498">
        <v>25.25</v>
      </c>
      <c r="G7498">
        <v>10.220000000000001</v>
      </c>
      <c r="H7498" s="184">
        <f t="shared" ref="H7498:L7498" si="8181">H7474</f>
        <v>0.29166666666666669</v>
      </c>
      <c r="I7498" s="185">
        <f t="shared" si="8181"/>
        <v>249</v>
      </c>
      <c r="J7498" s="185">
        <f t="shared" si="8181"/>
        <v>556</v>
      </c>
      <c r="K7498" s="185">
        <f t="shared" si="8181"/>
        <v>2872</v>
      </c>
      <c r="L7498" s="185">
        <f t="shared" si="8181"/>
        <v>2219</v>
      </c>
      <c r="M7498" s="147"/>
      <c r="N7498" s="143">
        <f t="shared" si="8174"/>
        <v>517.92000000000007</v>
      </c>
      <c r="O7498" s="143">
        <f t="shared" si="8170"/>
        <v>16318.6</v>
      </c>
      <c r="P7498" s="143">
        <f t="shared" si="8171"/>
        <v>72518</v>
      </c>
      <c r="Q7498" s="143">
        <f t="shared" si="8172"/>
        <v>22678.18</v>
      </c>
      <c r="R7498" s="188">
        <f t="shared" si="8175"/>
        <v>112032.70000000001</v>
      </c>
      <c r="T7498">
        <v>33876.47</v>
      </c>
      <c r="U7498" s="190">
        <f t="shared" si="8176"/>
        <v>3.307094865551222</v>
      </c>
    </row>
    <row r="7499" spans="1:21" x14ac:dyDescent="0.2">
      <c r="A7499" s="178">
        <v>43048</v>
      </c>
      <c r="B7499" s="179">
        <v>0.33333333333333331</v>
      </c>
      <c r="C7499" t="s">
        <v>349</v>
      </c>
      <c r="D7499">
        <v>1.53</v>
      </c>
      <c r="E7499">
        <v>12</v>
      </c>
      <c r="F7499">
        <v>13.12</v>
      </c>
      <c r="G7499">
        <v>10</v>
      </c>
      <c r="H7499" s="184">
        <f t="shared" ref="H7499:L7499" si="8182">H7475</f>
        <v>0.33333333333333331</v>
      </c>
      <c r="I7499" s="185">
        <f t="shared" si="8182"/>
        <v>256</v>
      </c>
      <c r="J7499" s="185">
        <f t="shared" si="8182"/>
        <v>306</v>
      </c>
      <c r="K7499" s="185">
        <f t="shared" si="8182"/>
        <v>2872</v>
      </c>
      <c r="L7499" s="185">
        <f t="shared" si="8182"/>
        <v>2219</v>
      </c>
      <c r="M7499" s="147"/>
      <c r="N7499" s="143">
        <f t="shared" si="8174"/>
        <v>391.68</v>
      </c>
      <c r="O7499" s="143">
        <f t="shared" si="8170"/>
        <v>3672</v>
      </c>
      <c r="P7499" s="143">
        <f t="shared" si="8171"/>
        <v>37680.639999999999</v>
      </c>
      <c r="Q7499" s="143">
        <f t="shared" si="8172"/>
        <v>22190</v>
      </c>
      <c r="R7499" s="188">
        <f t="shared" si="8175"/>
        <v>63934.32</v>
      </c>
      <c r="T7499">
        <v>37563.69</v>
      </c>
      <c r="U7499" s="190">
        <f t="shared" si="8176"/>
        <v>1.7020244816204158</v>
      </c>
    </row>
    <row r="7500" spans="1:21" x14ac:dyDescent="0.2">
      <c r="A7500" s="178">
        <v>43048</v>
      </c>
      <c r="B7500" s="179">
        <v>0.375</v>
      </c>
      <c r="C7500" t="s">
        <v>349</v>
      </c>
      <c r="D7500">
        <v>0.3</v>
      </c>
      <c r="E7500">
        <v>11.07</v>
      </c>
      <c r="F7500">
        <v>11.57</v>
      </c>
      <c r="G7500">
        <v>9.5</v>
      </c>
      <c r="H7500" s="184">
        <f t="shared" ref="H7500:L7500" si="8183">H7476</f>
        <v>0.375</v>
      </c>
      <c r="I7500" s="185">
        <f t="shared" si="8183"/>
        <v>156</v>
      </c>
      <c r="J7500" s="185">
        <f t="shared" si="8183"/>
        <v>343</v>
      </c>
      <c r="K7500" s="185">
        <f t="shared" si="8183"/>
        <v>2872</v>
      </c>
      <c r="L7500" s="185">
        <f t="shared" si="8183"/>
        <v>2219</v>
      </c>
      <c r="M7500" s="147"/>
      <c r="N7500" s="143">
        <f t="shared" si="8174"/>
        <v>46.8</v>
      </c>
      <c r="O7500" s="143">
        <f t="shared" si="8170"/>
        <v>3797.01</v>
      </c>
      <c r="P7500" s="143">
        <f t="shared" si="8171"/>
        <v>33229.040000000001</v>
      </c>
      <c r="Q7500" s="143">
        <f t="shared" si="8172"/>
        <v>21080.5</v>
      </c>
      <c r="R7500" s="188">
        <f t="shared" si="8175"/>
        <v>58153.35</v>
      </c>
      <c r="T7500">
        <v>38335.51</v>
      </c>
      <c r="U7500" s="190">
        <f t="shared" si="8176"/>
        <v>1.516957776223663</v>
      </c>
    </row>
    <row r="7501" spans="1:21" x14ac:dyDescent="0.2">
      <c r="A7501" s="178">
        <v>43048</v>
      </c>
      <c r="B7501" s="179">
        <v>0.41666666666666669</v>
      </c>
      <c r="C7501" t="s">
        <v>349</v>
      </c>
      <c r="D7501">
        <v>0.73</v>
      </c>
      <c r="E7501">
        <v>8.61</v>
      </c>
      <c r="F7501">
        <v>9.11</v>
      </c>
      <c r="G7501">
        <v>8.61</v>
      </c>
      <c r="H7501" s="184">
        <f t="shared" ref="H7501:L7501" si="8184">H7477</f>
        <v>0.41666666666666669</v>
      </c>
      <c r="I7501" s="185">
        <f t="shared" si="8184"/>
        <v>196</v>
      </c>
      <c r="J7501" s="185">
        <f t="shared" si="8184"/>
        <v>315</v>
      </c>
      <c r="K7501" s="185">
        <f t="shared" si="8184"/>
        <v>2872</v>
      </c>
      <c r="L7501" s="185">
        <f t="shared" si="8184"/>
        <v>2219</v>
      </c>
      <c r="M7501" s="147"/>
      <c r="N7501" s="143">
        <f t="shared" si="8174"/>
        <v>143.07999999999998</v>
      </c>
      <c r="O7501" s="143">
        <f t="shared" si="8170"/>
        <v>2712.1499999999996</v>
      </c>
      <c r="P7501" s="143">
        <f t="shared" si="8171"/>
        <v>26163.919999999998</v>
      </c>
      <c r="Q7501" s="143">
        <f t="shared" si="8172"/>
        <v>19105.59</v>
      </c>
      <c r="R7501" s="188">
        <f t="shared" si="8175"/>
        <v>48124.74</v>
      </c>
      <c r="T7501">
        <v>38278.1</v>
      </c>
      <c r="U7501" s="190">
        <f t="shared" si="8176"/>
        <v>1.2572395181579024</v>
      </c>
    </row>
    <row r="7502" spans="1:21" x14ac:dyDescent="0.2">
      <c r="A7502" s="178">
        <v>43048</v>
      </c>
      <c r="B7502" s="179">
        <v>0.45833333333333331</v>
      </c>
      <c r="C7502" t="s">
        <v>349</v>
      </c>
      <c r="D7502">
        <v>1</v>
      </c>
      <c r="E7502">
        <v>7.38</v>
      </c>
      <c r="F7502">
        <v>7.63</v>
      </c>
      <c r="G7502">
        <v>3.24</v>
      </c>
      <c r="H7502" s="184">
        <f t="shared" ref="H7502:L7502" si="8185">H7478</f>
        <v>0.45833333333333331</v>
      </c>
      <c r="I7502" s="185">
        <f t="shared" si="8185"/>
        <v>226</v>
      </c>
      <c r="J7502" s="185">
        <f t="shared" si="8185"/>
        <v>326</v>
      </c>
      <c r="K7502" s="185">
        <f t="shared" si="8185"/>
        <v>2842</v>
      </c>
      <c r="L7502" s="185">
        <f t="shared" si="8185"/>
        <v>1635</v>
      </c>
      <c r="M7502" s="147"/>
      <c r="N7502" s="143">
        <f t="shared" si="8174"/>
        <v>226</v>
      </c>
      <c r="O7502" s="143">
        <f t="shared" si="8170"/>
        <v>2405.88</v>
      </c>
      <c r="P7502" s="143">
        <f t="shared" si="8171"/>
        <v>21684.46</v>
      </c>
      <c r="Q7502" s="143">
        <f t="shared" si="8172"/>
        <v>5297.4000000000005</v>
      </c>
      <c r="R7502" s="188">
        <f t="shared" si="8175"/>
        <v>29613.74</v>
      </c>
      <c r="T7502">
        <v>38356.17</v>
      </c>
      <c r="U7502" s="190">
        <f t="shared" si="8176"/>
        <v>0.77207239408939954</v>
      </c>
    </row>
    <row r="7503" spans="1:21" x14ac:dyDescent="0.2">
      <c r="A7503" s="178">
        <v>43048</v>
      </c>
      <c r="B7503" s="179">
        <v>0.5</v>
      </c>
      <c r="C7503" t="s">
        <v>349</v>
      </c>
      <c r="D7503">
        <v>1</v>
      </c>
      <c r="E7503">
        <v>4.9800000000000004</v>
      </c>
      <c r="F7503">
        <v>6</v>
      </c>
      <c r="G7503">
        <v>2.99</v>
      </c>
      <c r="H7503" s="184">
        <f t="shared" ref="H7503:L7503" si="8186">H7479</f>
        <v>0.5</v>
      </c>
      <c r="I7503" s="185">
        <f t="shared" si="8186"/>
        <v>222</v>
      </c>
      <c r="J7503" s="185">
        <f t="shared" si="8186"/>
        <v>319</v>
      </c>
      <c r="K7503" s="185">
        <f t="shared" si="8186"/>
        <v>2842</v>
      </c>
      <c r="L7503" s="185">
        <f t="shared" si="8186"/>
        <v>1635</v>
      </c>
      <c r="M7503" s="147"/>
      <c r="N7503" s="143">
        <f t="shared" si="8174"/>
        <v>222</v>
      </c>
      <c r="O7503" s="143">
        <f t="shared" si="8170"/>
        <v>1588.6200000000001</v>
      </c>
      <c r="P7503" s="143">
        <f t="shared" si="8171"/>
        <v>17052</v>
      </c>
      <c r="Q7503" s="143">
        <f t="shared" si="8172"/>
        <v>4888.6500000000005</v>
      </c>
      <c r="R7503" s="188">
        <f t="shared" si="8175"/>
        <v>23751.27</v>
      </c>
      <c r="T7503">
        <v>38160.339999999997</v>
      </c>
      <c r="U7503" s="190">
        <f t="shared" si="8176"/>
        <v>0.62240719029232972</v>
      </c>
    </row>
    <row r="7504" spans="1:21" x14ac:dyDescent="0.2">
      <c r="A7504" s="178">
        <v>43048</v>
      </c>
      <c r="B7504" s="179">
        <v>0.54166666666666663</v>
      </c>
      <c r="C7504" t="s">
        <v>349</v>
      </c>
      <c r="D7504">
        <v>0.32</v>
      </c>
      <c r="E7504">
        <v>4.1399999999999997</v>
      </c>
      <c r="F7504">
        <v>5.72</v>
      </c>
      <c r="G7504">
        <v>2.99</v>
      </c>
      <c r="H7504" s="184">
        <f t="shared" ref="H7504:L7504" si="8187">H7480</f>
        <v>0.54166666666666663</v>
      </c>
      <c r="I7504" s="185">
        <f t="shared" si="8187"/>
        <v>195</v>
      </c>
      <c r="J7504" s="185">
        <f t="shared" si="8187"/>
        <v>299</v>
      </c>
      <c r="K7504" s="185">
        <f t="shared" si="8187"/>
        <v>2842</v>
      </c>
      <c r="L7504" s="185">
        <f t="shared" si="8187"/>
        <v>1635</v>
      </c>
      <c r="M7504" s="147"/>
      <c r="N7504" s="143">
        <f t="shared" si="8174"/>
        <v>62.4</v>
      </c>
      <c r="O7504" s="143">
        <f t="shared" si="8170"/>
        <v>1237.8599999999999</v>
      </c>
      <c r="P7504" s="143">
        <f t="shared" si="8171"/>
        <v>16256.24</v>
      </c>
      <c r="Q7504" s="143">
        <f t="shared" si="8172"/>
        <v>4888.6500000000005</v>
      </c>
      <c r="R7504" s="188">
        <f t="shared" si="8175"/>
        <v>22445.15</v>
      </c>
      <c r="T7504">
        <v>37630.269999999997</v>
      </c>
      <c r="U7504" s="190">
        <f t="shared" si="8176"/>
        <v>0.59646529243611601</v>
      </c>
    </row>
    <row r="7505" spans="1:21" x14ac:dyDescent="0.2">
      <c r="A7505" s="178">
        <v>43048</v>
      </c>
      <c r="B7505" s="179">
        <v>0.58333333333333337</v>
      </c>
      <c r="C7505" t="s">
        <v>349</v>
      </c>
      <c r="D7505">
        <v>0.4</v>
      </c>
      <c r="E7505">
        <v>3.17</v>
      </c>
      <c r="F7505">
        <v>6</v>
      </c>
      <c r="G7505">
        <v>2.99</v>
      </c>
      <c r="H7505" s="184">
        <f t="shared" ref="H7505:L7505" si="8188">H7481</f>
        <v>0.58333333333333337</v>
      </c>
      <c r="I7505" s="185">
        <f t="shared" si="8188"/>
        <v>205</v>
      </c>
      <c r="J7505" s="185">
        <f t="shared" si="8188"/>
        <v>237</v>
      </c>
      <c r="K7505" s="185">
        <f t="shared" si="8188"/>
        <v>2842</v>
      </c>
      <c r="L7505" s="185">
        <f t="shared" si="8188"/>
        <v>1635</v>
      </c>
      <c r="M7505" s="147"/>
      <c r="N7505" s="143">
        <f t="shared" si="8174"/>
        <v>82</v>
      </c>
      <c r="O7505" s="143">
        <f t="shared" si="8170"/>
        <v>751.29</v>
      </c>
      <c r="P7505" s="143">
        <f t="shared" si="8171"/>
        <v>17052</v>
      </c>
      <c r="Q7505" s="143">
        <f t="shared" si="8172"/>
        <v>4888.6500000000005</v>
      </c>
      <c r="R7505" s="188">
        <f t="shared" si="8175"/>
        <v>22773.940000000002</v>
      </c>
      <c r="T7505">
        <v>36999.57</v>
      </c>
      <c r="U7505" s="190">
        <f t="shared" si="8176"/>
        <v>0.61551904522133638</v>
      </c>
    </row>
    <row r="7506" spans="1:21" x14ac:dyDescent="0.2">
      <c r="A7506" s="178">
        <v>43048</v>
      </c>
      <c r="B7506" s="179">
        <v>0.625</v>
      </c>
      <c r="C7506" t="s">
        <v>349</v>
      </c>
      <c r="D7506">
        <v>0.56999999999999995</v>
      </c>
      <c r="E7506">
        <v>2.61</v>
      </c>
      <c r="F7506">
        <v>5.56</v>
      </c>
      <c r="G7506">
        <v>1.62</v>
      </c>
      <c r="H7506" s="184">
        <f t="shared" ref="H7506:L7506" si="8189">H7482</f>
        <v>0.625</v>
      </c>
      <c r="I7506" s="185">
        <f t="shared" si="8189"/>
        <v>212</v>
      </c>
      <c r="J7506" s="185">
        <f t="shared" si="8189"/>
        <v>213</v>
      </c>
      <c r="K7506" s="185">
        <f t="shared" si="8189"/>
        <v>2842</v>
      </c>
      <c r="L7506" s="185">
        <f t="shared" si="8189"/>
        <v>1380</v>
      </c>
      <c r="M7506" s="147"/>
      <c r="N7506" s="143">
        <f t="shared" si="8174"/>
        <v>120.83999999999999</v>
      </c>
      <c r="O7506" s="143">
        <f t="shared" si="8170"/>
        <v>555.92999999999995</v>
      </c>
      <c r="P7506" s="143">
        <f t="shared" si="8171"/>
        <v>15801.519999999999</v>
      </c>
      <c r="Q7506" s="143">
        <f t="shared" si="8172"/>
        <v>2235.6000000000004</v>
      </c>
      <c r="R7506" s="188">
        <f t="shared" si="8175"/>
        <v>18713.89</v>
      </c>
      <c r="T7506">
        <v>36699.61</v>
      </c>
      <c r="U7506" s="190">
        <f t="shared" si="8176"/>
        <v>0.50992067763117921</v>
      </c>
    </row>
    <row r="7507" spans="1:21" x14ac:dyDescent="0.2">
      <c r="A7507" s="178">
        <v>43048</v>
      </c>
      <c r="B7507" s="179">
        <v>0.66666666666666663</v>
      </c>
      <c r="C7507" t="s">
        <v>349</v>
      </c>
      <c r="D7507">
        <v>0.56999999999999995</v>
      </c>
      <c r="E7507">
        <v>2</v>
      </c>
      <c r="F7507">
        <v>5.05</v>
      </c>
      <c r="G7507">
        <v>1.18</v>
      </c>
      <c r="H7507" s="184">
        <f t="shared" ref="H7507:L7507" si="8190">H7483</f>
        <v>0.66666666666666663</v>
      </c>
      <c r="I7507" s="185">
        <f t="shared" si="8190"/>
        <v>191</v>
      </c>
      <c r="J7507" s="185">
        <f t="shared" si="8190"/>
        <v>237</v>
      </c>
      <c r="K7507" s="185">
        <f t="shared" si="8190"/>
        <v>2842</v>
      </c>
      <c r="L7507" s="185">
        <f t="shared" si="8190"/>
        <v>1380</v>
      </c>
      <c r="M7507" s="147"/>
      <c r="N7507" s="143">
        <f t="shared" si="8174"/>
        <v>108.86999999999999</v>
      </c>
      <c r="O7507" s="143">
        <f t="shared" si="8170"/>
        <v>474</v>
      </c>
      <c r="P7507" s="143">
        <f t="shared" si="8171"/>
        <v>14352.1</v>
      </c>
      <c r="Q7507" s="143">
        <f t="shared" si="8172"/>
        <v>1628.3999999999999</v>
      </c>
      <c r="R7507" s="188">
        <f t="shared" si="8175"/>
        <v>16563.370000000003</v>
      </c>
      <c r="T7507">
        <v>36400.28</v>
      </c>
      <c r="U7507" s="190">
        <f t="shared" si="8176"/>
        <v>0.45503413710004437</v>
      </c>
    </row>
    <row r="7508" spans="1:21" x14ac:dyDescent="0.2">
      <c r="A7508" s="178">
        <v>43048</v>
      </c>
      <c r="B7508" s="179">
        <v>0.70833333333333337</v>
      </c>
      <c r="C7508" t="s">
        <v>349</v>
      </c>
      <c r="D7508">
        <v>0.77</v>
      </c>
      <c r="E7508">
        <v>4.5</v>
      </c>
      <c r="F7508">
        <v>5.79</v>
      </c>
      <c r="G7508">
        <v>1.32</v>
      </c>
      <c r="H7508" s="184">
        <f t="shared" ref="H7508:L7508" si="8191">H7484</f>
        <v>0.70833333333333337</v>
      </c>
      <c r="I7508" s="185">
        <f t="shared" si="8191"/>
        <v>218</v>
      </c>
      <c r="J7508" s="185">
        <f t="shared" si="8191"/>
        <v>258</v>
      </c>
      <c r="K7508" s="185">
        <f t="shared" si="8191"/>
        <v>2842</v>
      </c>
      <c r="L7508" s="185">
        <f t="shared" si="8191"/>
        <v>1380</v>
      </c>
      <c r="M7508" s="147"/>
      <c r="N7508" s="143">
        <f t="shared" si="8174"/>
        <v>167.86</v>
      </c>
      <c r="O7508" s="143">
        <f t="shared" si="8170"/>
        <v>1161</v>
      </c>
      <c r="P7508" s="143">
        <f t="shared" si="8171"/>
        <v>16455.18</v>
      </c>
      <c r="Q7508" s="143">
        <f t="shared" si="8172"/>
        <v>1821.6000000000001</v>
      </c>
      <c r="R7508" s="188">
        <f t="shared" si="8175"/>
        <v>19605.64</v>
      </c>
      <c r="T7508">
        <v>36190.160000000003</v>
      </c>
      <c r="U7508" s="190">
        <f t="shared" si="8176"/>
        <v>0.54173952256635494</v>
      </c>
    </row>
    <row r="7509" spans="1:21" x14ac:dyDescent="0.2">
      <c r="A7509" s="178">
        <v>43048</v>
      </c>
      <c r="B7509" s="179">
        <v>0.75</v>
      </c>
      <c r="C7509" t="s">
        <v>349</v>
      </c>
      <c r="D7509">
        <v>1.17</v>
      </c>
      <c r="E7509">
        <v>17.45</v>
      </c>
      <c r="F7509">
        <v>17.14</v>
      </c>
      <c r="G7509">
        <v>2</v>
      </c>
      <c r="H7509" s="184">
        <f t="shared" ref="H7509:L7509" si="8192">H7485</f>
        <v>0.75</v>
      </c>
      <c r="I7509" s="185">
        <f t="shared" si="8192"/>
        <v>240</v>
      </c>
      <c r="J7509" s="185">
        <f t="shared" si="8192"/>
        <v>365</v>
      </c>
      <c r="K7509" s="185">
        <f t="shared" si="8192"/>
        <v>2842</v>
      </c>
      <c r="L7509" s="185">
        <f t="shared" si="8192"/>
        <v>1380</v>
      </c>
      <c r="M7509" s="147"/>
      <c r="N7509" s="143">
        <f t="shared" si="8174"/>
        <v>280.79999999999995</v>
      </c>
      <c r="O7509" s="143">
        <f t="shared" si="8170"/>
        <v>6369.25</v>
      </c>
      <c r="P7509" s="143">
        <f t="shared" si="8171"/>
        <v>48711.880000000005</v>
      </c>
      <c r="Q7509" s="143">
        <f t="shared" si="8172"/>
        <v>2760</v>
      </c>
      <c r="R7509" s="188">
        <f t="shared" si="8175"/>
        <v>58121.930000000008</v>
      </c>
      <c r="T7509">
        <v>36467.32</v>
      </c>
      <c r="U7509" s="190">
        <f t="shared" si="8176"/>
        <v>1.5938086484008149</v>
      </c>
    </row>
    <row r="7510" spans="1:21" x14ac:dyDescent="0.2">
      <c r="A7510" s="178">
        <v>43048</v>
      </c>
      <c r="B7510" s="179">
        <v>0.79166666666666663</v>
      </c>
      <c r="C7510" t="s">
        <v>349</v>
      </c>
      <c r="D7510">
        <v>2</v>
      </c>
      <c r="E7510">
        <v>13.68</v>
      </c>
      <c r="F7510">
        <v>15.01</v>
      </c>
      <c r="G7510">
        <v>4.22</v>
      </c>
      <c r="H7510" s="184">
        <f t="shared" ref="H7510:L7510" si="8193">H7486</f>
        <v>0.79166666666666663</v>
      </c>
      <c r="I7510" s="185">
        <f t="shared" si="8193"/>
        <v>320</v>
      </c>
      <c r="J7510" s="185">
        <f t="shared" si="8193"/>
        <v>214</v>
      </c>
      <c r="K7510" s="185">
        <f t="shared" si="8193"/>
        <v>2842</v>
      </c>
      <c r="L7510" s="185">
        <f t="shared" si="8193"/>
        <v>1426</v>
      </c>
      <c r="M7510" s="147"/>
      <c r="N7510" s="143">
        <f t="shared" si="8174"/>
        <v>640</v>
      </c>
      <c r="O7510" s="143">
        <f t="shared" si="8170"/>
        <v>2927.52</v>
      </c>
      <c r="P7510" s="143">
        <f t="shared" si="8171"/>
        <v>42658.42</v>
      </c>
      <c r="Q7510" s="143">
        <f t="shared" si="8172"/>
        <v>6017.7199999999993</v>
      </c>
      <c r="R7510" s="188">
        <f t="shared" si="8175"/>
        <v>52243.659999999996</v>
      </c>
      <c r="T7510">
        <v>37811.68</v>
      </c>
      <c r="U7510" s="190">
        <f t="shared" si="8176"/>
        <v>1.3816804754509717</v>
      </c>
    </row>
    <row r="7511" spans="1:21" x14ac:dyDescent="0.2">
      <c r="A7511" s="178">
        <v>43048</v>
      </c>
      <c r="B7511" s="179">
        <v>0.83333333333333337</v>
      </c>
      <c r="C7511" t="s">
        <v>349</v>
      </c>
      <c r="D7511">
        <v>1.88</v>
      </c>
      <c r="E7511">
        <v>5.1100000000000003</v>
      </c>
      <c r="F7511">
        <v>9.15</v>
      </c>
      <c r="G7511">
        <v>2.99</v>
      </c>
      <c r="H7511" s="184">
        <f t="shared" ref="H7511:L7511" si="8194">H7487</f>
        <v>0.83333333333333337</v>
      </c>
      <c r="I7511" s="185">
        <f t="shared" si="8194"/>
        <v>322</v>
      </c>
      <c r="J7511" s="185">
        <f t="shared" si="8194"/>
        <v>178</v>
      </c>
      <c r="K7511" s="185">
        <f t="shared" si="8194"/>
        <v>2842</v>
      </c>
      <c r="L7511" s="185">
        <f t="shared" si="8194"/>
        <v>1426</v>
      </c>
      <c r="M7511" s="147"/>
      <c r="N7511" s="143">
        <f t="shared" si="8174"/>
        <v>605.36</v>
      </c>
      <c r="O7511" s="143">
        <f t="shared" si="8170"/>
        <v>909.58</v>
      </c>
      <c r="P7511" s="143">
        <f t="shared" si="8171"/>
        <v>26004.3</v>
      </c>
      <c r="Q7511" s="143">
        <f t="shared" si="8172"/>
        <v>4263.7400000000007</v>
      </c>
      <c r="R7511" s="188">
        <f t="shared" si="8175"/>
        <v>31782.98</v>
      </c>
      <c r="T7511">
        <v>39207.33</v>
      </c>
      <c r="U7511" s="190">
        <f t="shared" si="8176"/>
        <v>0.8106387249527065</v>
      </c>
    </row>
    <row r="7512" spans="1:21" x14ac:dyDescent="0.2">
      <c r="A7512" s="178">
        <v>43048</v>
      </c>
      <c r="B7512" s="179">
        <v>0.875</v>
      </c>
      <c r="C7512" t="s">
        <v>349</v>
      </c>
      <c r="D7512">
        <v>2</v>
      </c>
      <c r="E7512">
        <v>4.33</v>
      </c>
      <c r="F7512">
        <v>6.19</v>
      </c>
      <c r="G7512">
        <v>2.99</v>
      </c>
      <c r="H7512" s="184">
        <f t="shared" ref="H7512:L7512" si="8195">H7488</f>
        <v>0.875</v>
      </c>
      <c r="I7512" s="185">
        <f t="shared" si="8195"/>
        <v>337</v>
      </c>
      <c r="J7512" s="185">
        <f t="shared" si="8195"/>
        <v>173</v>
      </c>
      <c r="K7512" s="185">
        <f t="shared" si="8195"/>
        <v>2842</v>
      </c>
      <c r="L7512" s="185">
        <f t="shared" si="8195"/>
        <v>1426</v>
      </c>
      <c r="M7512" s="147"/>
      <c r="N7512" s="143">
        <f t="shared" si="8174"/>
        <v>674</v>
      </c>
      <c r="O7512" s="143">
        <f t="shared" si="8170"/>
        <v>749.09</v>
      </c>
      <c r="P7512" s="143">
        <f t="shared" si="8171"/>
        <v>17591.98</v>
      </c>
      <c r="Q7512" s="143">
        <f t="shared" si="8172"/>
        <v>4263.7400000000007</v>
      </c>
      <c r="R7512" s="188">
        <f t="shared" si="8175"/>
        <v>23278.81</v>
      </c>
      <c r="T7512">
        <v>39036.93</v>
      </c>
      <c r="U7512" s="190">
        <f t="shared" si="8176"/>
        <v>0.59632788746451115</v>
      </c>
    </row>
    <row r="7513" spans="1:21" x14ac:dyDescent="0.2">
      <c r="A7513" s="178">
        <v>43048</v>
      </c>
      <c r="B7513" s="179">
        <v>0.91666666666666663</v>
      </c>
      <c r="C7513" t="s">
        <v>349</v>
      </c>
      <c r="D7513">
        <v>3.5</v>
      </c>
      <c r="E7513">
        <v>8.08</v>
      </c>
      <c r="F7513">
        <v>8.08</v>
      </c>
      <c r="G7513">
        <v>2</v>
      </c>
      <c r="H7513" s="184">
        <f t="shared" ref="H7513:L7513" si="8196">H7489</f>
        <v>0.91666666666666663</v>
      </c>
      <c r="I7513" s="185">
        <f t="shared" si="8196"/>
        <v>394</v>
      </c>
      <c r="J7513" s="185">
        <f t="shared" si="8196"/>
        <v>194</v>
      </c>
      <c r="K7513" s="185">
        <f t="shared" si="8196"/>
        <v>2842</v>
      </c>
      <c r="L7513" s="185">
        <f t="shared" si="8196"/>
        <v>1426</v>
      </c>
      <c r="M7513" s="147"/>
      <c r="N7513" s="143">
        <f t="shared" si="8174"/>
        <v>1379</v>
      </c>
      <c r="O7513" s="143">
        <f t="shared" si="8170"/>
        <v>1567.52</v>
      </c>
      <c r="P7513" s="143">
        <f t="shared" si="8171"/>
        <v>22963.360000000001</v>
      </c>
      <c r="Q7513" s="143">
        <f t="shared" si="8172"/>
        <v>2852</v>
      </c>
      <c r="R7513" s="188">
        <f t="shared" si="8175"/>
        <v>28761.88</v>
      </c>
      <c r="T7513">
        <v>38551.21</v>
      </c>
      <c r="U7513" s="190">
        <f t="shared" si="8176"/>
        <v>0.74606944892261495</v>
      </c>
    </row>
    <row r="7514" spans="1:21" x14ac:dyDescent="0.2">
      <c r="A7514" s="178">
        <v>43048</v>
      </c>
      <c r="B7514" s="179">
        <v>0.95833333333333337</v>
      </c>
      <c r="C7514" t="s">
        <v>349</v>
      </c>
      <c r="D7514">
        <v>8.26</v>
      </c>
      <c r="E7514">
        <v>10.24</v>
      </c>
      <c r="F7514">
        <v>9.9</v>
      </c>
      <c r="G7514">
        <v>0.97</v>
      </c>
      <c r="H7514" s="184">
        <f t="shared" ref="H7514:L7514" si="8197">H7490</f>
        <v>0.95833333333333337</v>
      </c>
      <c r="I7514" s="185">
        <f t="shared" si="8197"/>
        <v>389</v>
      </c>
      <c r="J7514" s="185">
        <f t="shared" si="8197"/>
        <v>265</v>
      </c>
      <c r="K7514" s="185">
        <f t="shared" si="8197"/>
        <v>2985</v>
      </c>
      <c r="L7514" s="185">
        <f t="shared" si="8197"/>
        <v>1111</v>
      </c>
      <c r="M7514" s="147"/>
      <c r="N7514" s="143">
        <f t="shared" si="8174"/>
        <v>3213.14</v>
      </c>
      <c r="O7514" s="143">
        <f t="shared" si="8170"/>
        <v>2713.6</v>
      </c>
      <c r="P7514" s="143">
        <f t="shared" si="8171"/>
        <v>29551.5</v>
      </c>
      <c r="Q7514" s="143">
        <f t="shared" si="8172"/>
        <v>1077.67</v>
      </c>
      <c r="R7514" s="188">
        <f t="shared" si="8175"/>
        <v>36555.909999999996</v>
      </c>
      <c r="T7514">
        <v>37085.93</v>
      </c>
      <c r="U7514" s="190">
        <f t="shared" si="8176"/>
        <v>0.98570832658099705</v>
      </c>
    </row>
    <row r="7515" spans="1:21" x14ac:dyDescent="0.2">
      <c r="A7515" s="178">
        <v>43048</v>
      </c>
      <c r="B7515" s="180">
        <v>1</v>
      </c>
      <c r="C7515" t="s">
        <v>349</v>
      </c>
      <c r="D7515">
        <v>5.83</v>
      </c>
      <c r="E7515">
        <v>10.3</v>
      </c>
      <c r="F7515">
        <v>10.5</v>
      </c>
      <c r="G7515">
        <v>0.97</v>
      </c>
      <c r="H7515" s="184">
        <f t="shared" ref="H7515:L7515" si="8198">H7491</f>
        <v>1</v>
      </c>
      <c r="I7515" s="185">
        <f t="shared" si="8198"/>
        <v>362</v>
      </c>
      <c r="J7515" s="185">
        <f t="shared" si="8198"/>
        <v>243</v>
      </c>
      <c r="K7515" s="185">
        <f t="shared" si="8198"/>
        <v>2985</v>
      </c>
      <c r="L7515" s="185">
        <f t="shared" si="8198"/>
        <v>1111</v>
      </c>
      <c r="M7515" s="147"/>
      <c r="N7515" s="143">
        <f t="shared" si="8174"/>
        <v>2110.46</v>
      </c>
      <c r="O7515" s="143">
        <f t="shared" si="8170"/>
        <v>2502.9</v>
      </c>
      <c r="P7515" s="143">
        <f t="shared" si="8171"/>
        <v>31342.5</v>
      </c>
      <c r="Q7515" s="143">
        <f t="shared" si="8172"/>
        <v>1077.67</v>
      </c>
      <c r="R7515" s="188">
        <f t="shared" si="8175"/>
        <v>37033.53</v>
      </c>
      <c r="T7515">
        <v>34896.629999999997</v>
      </c>
      <c r="U7515" s="190">
        <f t="shared" si="8176"/>
        <v>1.0612351393243418</v>
      </c>
    </row>
    <row r="7516" spans="1:21" x14ac:dyDescent="0.2">
      <c r="A7516" s="178">
        <v>43049</v>
      </c>
      <c r="B7516" s="179">
        <v>4.1666666666666664E-2</v>
      </c>
      <c r="C7516" t="s">
        <v>349</v>
      </c>
      <c r="D7516">
        <v>4.01</v>
      </c>
      <c r="E7516">
        <v>3.31</v>
      </c>
      <c r="F7516">
        <v>5.25</v>
      </c>
      <c r="G7516">
        <v>0.77</v>
      </c>
      <c r="H7516" s="184">
        <f t="shared" ref="H7516:L7516" si="8199">H7492</f>
        <v>4.1666666666666664E-2</v>
      </c>
      <c r="I7516" s="185">
        <f t="shared" si="8199"/>
        <v>294</v>
      </c>
      <c r="J7516" s="185">
        <f t="shared" si="8199"/>
        <v>212</v>
      </c>
      <c r="K7516" s="185">
        <f t="shared" si="8199"/>
        <v>2985</v>
      </c>
      <c r="L7516" s="185">
        <f t="shared" si="8199"/>
        <v>1111</v>
      </c>
      <c r="M7516" s="147"/>
      <c r="N7516" s="143">
        <f t="shared" si="8174"/>
        <v>1178.9399999999998</v>
      </c>
      <c r="O7516" s="143">
        <f t="shared" si="8170"/>
        <v>701.72</v>
      </c>
      <c r="P7516" s="143">
        <f t="shared" si="8171"/>
        <v>15671.25</v>
      </c>
      <c r="Q7516" s="143">
        <f t="shared" si="8172"/>
        <v>855.47</v>
      </c>
      <c r="R7516" s="188">
        <f t="shared" si="8175"/>
        <v>18407.38</v>
      </c>
      <c r="T7516">
        <v>32809.75</v>
      </c>
      <c r="U7516" s="190">
        <f t="shared" si="8176"/>
        <v>0.56103383902650894</v>
      </c>
    </row>
    <row r="7517" spans="1:21" x14ac:dyDescent="0.2">
      <c r="A7517" s="178">
        <v>43049</v>
      </c>
      <c r="B7517" s="179">
        <v>8.3333333333333329E-2</v>
      </c>
      <c r="C7517" t="s">
        <v>349</v>
      </c>
      <c r="D7517">
        <v>1.38</v>
      </c>
      <c r="E7517">
        <v>2.5099999999999998</v>
      </c>
      <c r="F7517">
        <v>5.25</v>
      </c>
      <c r="G7517">
        <v>0.77</v>
      </c>
      <c r="H7517" s="184">
        <f t="shared" ref="H7517:L7517" si="8200">H7493</f>
        <v>8.3333333333333329E-2</v>
      </c>
      <c r="I7517" s="185">
        <f t="shared" si="8200"/>
        <v>236</v>
      </c>
      <c r="J7517" s="185">
        <f t="shared" si="8200"/>
        <v>179</v>
      </c>
      <c r="K7517" s="185">
        <f t="shared" si="8200"/>
        <v>2985</v>
      </c>
      <c r="L7517" s="185">
        <f t="shared" si="8200"/>
        <v>1111</v>
      </c>
      <c r="M7517" s="147"/>
      <c r="N7517" s="143">
        <f t="shared" si="8174"/>
        <v>325.67999999999995</v>
      </c>
      <c r="O7517" s="143">
        <f t="shared" si="8170"/>
        <v>449.28999999999996</v>
      </c>
      <c r="P7517" s="143">
        <f t="shared" si="8171"/>
        <v>15671.25</v>
      </c>
      <c r="Q7517" s="143">
        <f t="shared" si="8172"/>
        <v>855.47</v>
      </c>
      <c r="R7517" s="188">
        <f t="shared" si="8175"/>
        <v>17301.690000000002</v>
      </c>
      <c r="T7517">
        <v>31365.98</v>
      </c>
      <c r="U7517" s="190">
        <f t="shared" si="8176"/>
        <v>0.55160686833314321</v>
      </c>
    </row>
    <row r="7518" spans="1:21" x14ac:dyDescent="0.2">
      <c r="A7518" s="178">
        <v>43049</v>
      </c>
      <c r="B7518" s="179">
        <v>0.125</v>
      </c>
      <c r="C7518" t="s">
        <v>349</v>
      </c>
      <c r="D7518">
        <v>2.11</v>
      </c>
      <c r="E7518">
        <v>3</v>
      </c>
      <c r="F7518">
        <v>5.25</v>
      </c>
      <c r="G7518">
        <v>1.06</v>
      </c>
      <c r="H7518" s="184">
        <f t="shared" ref="H7518:L7518" si="8201">H7494</f>
        <v>0.125</v>
      </c>
      <c r="I7518" s="185">
        <f t="shared" si="8201"/>
        <v>201</v>
      </c>
      <c r="J7518" s="185">
        <f t="shared" si="8201"/>
        <v>205</v>
      </c>
      <c r="K7518" s="185">
        <f t="shared" si="8201"/>
        <v>2985</v>
      </c>
      <c r="L7518" s="185">
        <f t="shared" si="8201"/>
        <v>1717</v>
      </c>
      <c r="M7518" s="147"/>
      <c r="N7518" s="143">
        <f t="shared" si="8174"/>
        <v>424.10999999999996</v>
      </c>
      <c r="O7518" s="143">
        <f t="shared" si="8170"/>
        <v>615</v>
      </c>
      <c r="P7518" s="143">
        <f t="shared" si="8171"/>
        <v>15671.25</v>
      </c>
      <c r="Q7518" s="143">
        <f t="shared" si="8172"/>
        <v>1820.02</v>
      </c>
      <c r="R7518" s="188">
        <f t="shared" si="8175"/>
        <v>18530.38</v>
      </c>
      <c r="T7518">
        <v>30737.06</v>
      </c>
      <c r="U7518" s="190">
        <f t="shared" si="8176"/>
        <v>0.6028676783010477</v>
      </c>
    </row>
    <row r="7519" spans="1:21" x14ac:dyDescent="0.2">
      <c r="A7519" s="178">
        <v>43049</v>
      </c>
      <c r="B7519" s="179">
        <v>0.16666666666666666</v>
      </c>
      <c r="C7519" t="s">
        <v>349</v>
      </c>
      <c r="D7519">
        <v>1</v>
      </c>
      <c r="E7519">
        <v>3</v>
      </c>
      <c r="F7519">
        <v>4.8</v>
      </c>
      <c r="G7519">
        <v>1.05</v>
      </c>
      <c r="H7519" s="184">
        <f t="shared" ref="H7519:L7519" si="8202">H7495</f>
        <v>0.16666666666666666</v>
      </c>
      <c r="I7519" s="185">
        <f t="shared" si="8202"/>
        <v>185</v>
      </c>
      <c r="J7519" s="185">
        <f t="shared" si="8202"/>
        <v>205</v>
      </c>
      <c r="K7519" s="185">
        <f t="shared" si="8202"/>
        <v>2985</v>
      </c>
      <c r="L7519" s="185">
        <f t="shared" si="8202"/>
        <v>1717</v>
      </c>
      <c r="M7519" s="147"/>
      <c r="N7519" s="143">
        <f t="shared" si="8174"/>
        <v>185</v>
      </c>
      <c r="O7519" s="143">
        <f t="shared" si="8170"/>
        <v>615</v>
      </c>
      <c r="P7519" s="143">
        <f t="shared" si="8171"/>
        <v>14328</v>
      </c>
      <c r="Q7519" s="143">
        <f t="shared" si="8172"/>
        <v>1802.8500000000001</v>
      </c>
      <c r="R7519" s="188">
        <f t="shared" si="8175"/>
        <v>16930.849999999999</v>
      </c>
      <c r="T7519">
        <v>30478.89</v>
      </c>
      <c r="U7519" s="190">
        <f t="shared" si="8176"/>
        <v>0.55549431098048518</v>
      </c>
    </row>
    <row r="7520" spans="1:21" x14ac:dyDescent="0.2">
      <c r="A7520" s="178">
        <v>43049</v>
      </c>
      <c r="B7520" s="179">
        <v>0.20833333333333334</v>
      </c>
      <c r="C7520" t="s">
        <v>349</v>
      </c>
      <c r="D7520">
        <v>2.36</v>
      </c>
      <c r="E7520">
        <v>4.84</v>
      </c>
      <c r="F7520">
        <v>4.8</v>
      </c>
      <c r="G7520">
        <v>1.49</v>
      </c>
      <c r="H7520" s="184">
        <f t="shared" ref="H7520:L7520" si="8203">H7496</f>
        <v>0.20833333333333334</v>
      </c>
      <c r="I7520" s="185">
        <f t="shared" si="8203"/>
        <v>207</v>
      </c>
      <c r="J7520" s="185">
        <f t="shared" si="8203"/>
        <v>283</v>
      </c>
      <c r="K7520" s="185">
        <f t="shared" si="8203"/>
        <v>2985</v>
      </c>
      <c r="L7520" s="185">
        <f t="shared" si="8203"/>
        <v>1717</v>
      </c>
      <c r="M7520" s="147"/>
      <c r="N7520" s="143">
        <f t="shared" si="8174"/>
        <v>488.52</v>
      </c>
      <c r="O7520" s="143">
        <f t="shared" si="8170"/>
        <v>1369.72</v>
      </c>
      <c r="P7520" s="143">
        <f t="shared" si="8171"/>
        <v>14328</v>
      </c>
      <c r="Q7520" s="143">
        <f t="shared" si="8172"/>
        <v>2558.33</v>
      </c>
      <c r="R7520" s="188">
        <f t="shared" si="8175"/>
        <v>18744.57</v>
      </c>
      <c r="T7520">
        <v>30651.97</v>
      </c>
      <c r="U7520" s="190">
        <f t="shared" si="8176"/>
        <v>0.61152904690954613</v>
      </c>
    </row>
    <row r="7521" spans="1:21" x14ac:dyDescent="0.2">
      <c r="A7521" s="178">
        <v>43049</v>
      </c>
      <c r="B7521" s="179">
        <v>0.25</v>
      </c>
      <c r="C7521" t="s">
        <v>349</v>
      </c>
      <c r="D7521">
        <v>4.5599999999999996</v>
      </c>
      <c r="E7521">
        <v>20</v>
      </c>
      <c r="F7521">
        <v>6.27</v>
      </c>
      <c r="G7521">
        <v>2.89</v>
      </c>
      <c r="H7521" s="184">
        <f t="shared" ref="H7521:L7521" si="8204">H7497</f>
        <v>0.25</v>
      </c>
      <c r="I7521" s="185">
        <f t="shared" si="8204"/>
        <v>327</v>
      </c>
      <c r="J7521" s="185">
        <f t="shared" si="8204"/>
        <v>438</v>
      </c>
      <c r="K7521" s="185">
        <f t="shared" si="8204"/>
        <v>2985</v>
      </c>
      <c r="L7521" s="185">
        <f t="shared" si="8204"/>
        <v>1717</v>
      </c>
      <c r="M7521" s="147"/>
      <c r="N7521" s="143">
        <f t="shared" si="8174"/>
        <v>1491.12</v>
      </c>
      <c r="O7521" s="143">
        <f t="shared" si="8170"/>
        <v>8760</v>
      </c>
      <c r="P7521" s="143">
        <f t="shared" si="8171"/>
        <v>18715.949999999997</v>
      </c>
      <c r="Q7521" s="143">
        <f t="shared" si="8172"/>
        <v>4962.13</v>
      </c>
      <c r="R7521" s="188">
        <f t="shared" si="8175"/>
        <v>33929.199999999997</v>
      </c>
      <c r="T7521">
        <v>31563.64</v>
      </c>
      <c r="U7521" s="190">
        <f t="shared" si="8176"/>
        <v>1.0749457286928883</v>
      </c>
    </row>
    <row r="7522" spans="1:21" x14ac:dyDescent="0.2">
      <c r="A7522" s="178">
        <v>43049</v>
      </c>
      <c r="B7522" s="179">
        <v>0.29166666666666669</v>
      </c>
      <c r="C7522" t="s">
        <v>349</v>
      </c>
      <c r="D7522">
        <v>2</v>
      </c>
      <c r="E7522">
        <v>36.46</v>
      </c>
      <c r="F7522">
        <v>26.35</v>
      </c>
      <c r="G7522">
        <v>17.78</v>
      </c>
      <c r="H7522" s="184">
        <f t="shared" ref="H7522:L7522" si="8205">H7498</f>
        <v>0.29166666666666669</v>
      </c>
      <c r="I7522" s="185">
        <f t="shared" si="8205"/>
        <v>249</v>
      </c>
      <c r="J7522" s="185">
        <f t="shared" si="8205"/>
        <v>556</v>
      </c>
      <c r="K7522" s="185">
        <f t="shared" si="8205"/>
        <v>2872</v>
      </c>
      <c r="L7522" s="185">
        <f t="shared" si="8205"/>
        <v>2219</v>
      </c>
      <c r="M7522" s="147"/>
      <c r="N7522" s="143">
        <f t="shared" si="8174"/>
        <v>498</v>
      </c>
      <c r="O7522" s="143">
        <f t="shared" si="8170"/>
        <v>20271.760000000002</v>
      </c>
      <c r="P7522" s="143">
        <f t="shared" si="8171"/>
        <v>75677.2</v>
      </c>
      <c r="Q7522" s="143">
        <f t="shared" si="8172"/>
        <v>39453.82</v>
      </c>
      <c r="R7522" s="188">
        <f t="shared" si="8175"/>
        <v>135900.78</v>
      </c>
      <c r="T7522">
        <v>33826.79</v>
      </c>
      <c r="U7522" s="190">
        <f t="shared" si="8176"/>
        <v>4.0175488126422874</v>
      </c>
    </row>
    <row r="7523" spans="1:21" x14ac:dyDescent="0.2">
      <c r="A7523" s="178">
        <v>43049</v>
      </c>
      <c r="B7523" s="179">
        <v>0.33333333333333331</v>
      </c>
      <c r="C7523" t="s">
        <v>349</v>
      </c>
      <c r="D7523">
        <v>0.56000000000000005</v>
      </c>
      <c r="E7523">
        <v>14.42</v>
      </c>
      <c r="F7523">
        <v>18.07</v>
      </c>
      <c r="G7523">
        <v>12.5</v>
      </c>
      <c r="H7523" s="184">
        <f t="shared" ref="H7523:L7523" si="8206">H7499</f>
        <v>0.33333333333333331</v>
      </c>
      <c r="I7523" s="185">
        <f t="shared" si="8206"/>
        <v>256</v>
      </c>
      <c r="J7523" s="185">
        <f t="shared" si="8206"/>
        <v>306</v>
      </c>
      <c r="K7523" s="185">
        <f t="shared" si="8206"/>
        <v>2872</v>
      </c>
      <c r="L7523" s="185">
        <f t="shared" si="8206"/>
        <v>2219</v>
      </c>
      <c r="M7523" s="147"/>
      <c r="N7523" s="143">
        <f t="shared" si="8174"/>
        <v>143.36000000000001</v>
      </c>
      <c r="O7523" s="143">
        <f t="shared" si="8170"/>
        <v>4412.5199999999995</v>
      </c>
      <c r="P7523" s="143">
        <f t="shared" si="8171"/>
        <v>51897.04</v>
      </c>
      <c r="Q7523" s="143">
        <f t="shared" si="8172"/>
        <v>27737.5</v>
      </c>
      <c r="R7523" s="188">
        <f t="shared" si="8175"/>
        <v>84190.42</v>
      </c>
      <c r="T7523">
        <v>37368.74</v>
      </c>
      <c r="U7523" s="190">
        <f t="shared" si="8176"/>
        <v>2.2529638409001751</v>
      </c>
    </row>
    <row r="7524" spans="1:21" x14ac:dyDescent="0.2">
      <c r="A7524" s="178">
        <v>43049</v>
      </c>
      <c r="B7524" s="179">
        <v>0.375</v>
      </c>
      <c r="C7524" t="s">
        <v>349</v>
      </c>
      <c r="D7524">
        <v>0.03</v>
      </c>
      <c r="E7524">
        <v>11.07</v>
      </c>
      <c r="F7524">
        <v>11.01</v>
      </c>
      <c r="G7524">
        <v>10.59</v>
      </c>
      <c r="H7524" s="184">
        <f t="shared" ref="H7524:L7524" si="8207">H7500</f>
        <v>0.375</v>
      </c>
      <c r="I7524" s="185">
        <f t="shared" si="8207"/>
        <v>156</v>
      </c>
      <c r="J7524" s="185">
        <f t="shared" si="8207"/>
        <v>343</v>
      </c>
      <c r="K7524" s="185">
        <f t="shared" si="8207"/>
        <v>2872</v>
      </c>
      <c r="L7524" s="185">
        <f t="shared" si="8207"/>
        <v>2219</v>
      </c>
      <c r="M7524" s="147"/>
      <c r="N7524" s="143">
        <f t="shared" si="8174"/>
        <v>4.68</v>
      </c>
      <c r="O7524" s="143">
        <f t="shared" si="8170"/>
        <v>3797.01</v>
      </c>
      <c r="P7524" s="143">
        <f t="shared" si="8171"/>
        <v>31620.720000000001</v>
      </c>
      <c r="Q7524" s="143">
        <f t="shared" si="8172"/>
        <v>23499.21</v>
      </c>
      <c r="R7524" s="188">
        <f t="shared" si="8175"/>
        <v>58921.62</v>
      </c>
      <c r="T7524">
        <v>38021.83</v>
      </c>
      <c r="U7524" s="190">
        <f t="shared" si="8176"/>
        <v>1.5496786977375892</v>
      </c>
    </row>
    <row r="7525" spans="1:21" x14ac:dyDescent="0.2">
      <c r="A7525" s="178">
        <v>43049</v>
      </c>
      <c r="B7525" s="179">
        <v>0.41666666666666669</v>
      </c>
      <c r="C7525" t="s">
        <v>349</v>
      </c>
      <c r="D7525">
        <v>0.6</v>
      </c>
      <c r="E7525">
        <v>8.98</v>
      </c>
      <c r="F7525">
        <v>9.19</v>
      </c>
      <c r="G7525">
        <v>8.98</v>
      </c>
      <c r="H7525" s="184">
        <f t="shared" ref="H7525:L7525" si="8208">H7501</f>
        <v>0.41666666666666669</v>
      </c>
      <c r="I7525" s="185">
        <f t="shared" si="8208"/>
        <v>196</v>
      </c>
      <c r="J7525" s="185">
        <f t="shared" si="8208"/>
        <v>315</v>
      </c>
      <c r="K7525" s="185">
        <f t="shared" si="8208"/>
        <v>2872</v>
      </c>
      <c r="L7525" s="185">
        <f t="shared" si="8208"/>
        <v>2219</v>
      </c>
      <c r="M7525" s="147"/>
      <c r="N7525" s="143">
        <f t="shared" si="8174"/>
        <v>117.6</v>
      </c>
      <c r="O7525" s="143">
        <f t="shared" si="8170"/>
        <v>2828.7000000000003</v>
      </c>
      <c r="P7525" s="143">
        <f t="shared" si="8171"/>
        <v>26393.68</v>
      </c>
      <c r="Q7525" s="143">
        <f t="shared" si="8172"/>
        <v>19926.620000000003</v>
      </c>
      <c r="R7525" s="188">
        <f t="shared" si="8175"/>
        <v>49266.600000000006</v>
      </c>
      <c r="T7525">
        <v>37787.839999999997</v>
      </c>
      <c r="U7525" s="190">
        <f t="shared" si="8176"/>
        <v>1.3037686197464584</v>
      </c>
    </row>
    <row r="7526" spans="1:21" x14ac:dyDescent="0.2">
      <c r="A7526" s="178">
        <v>43049</v>
      </c>
      <c r="B7526" s="179">
        <v>0.45833333333333331</v>
      </c>
      <c r="C7526" t="s">
        <v>349</v>
      </c>
      <c r="D7526">
        <v>0.53</v>
      </c>
      <c r="E7526">
        <v>7.38</v>
      </c>
      <c r="F7526">
        <v>7.63</v>
      </c>
      <c r="G7526">
        <v>3</v>
      </c>
      <c r="H7526" s="184">
        <f t="shared" ref="H7526:L7526" si="8209">H7502</f>
        <v>0.45833333333333331</v>
      </c>
      <c r="I7526" s="185">
        <f t="shared" si="8209"/>
        <v>226</v>
      </c>
      <c r="J7526" s="185">
        <f t="shared" si="8209"/>
        <v>326</v>
      </c>
      <c r="K7526" s="185">
        <f t="shared" si="8209"/>
        <v>2842</v>
      </c>
      <c r="L7526" s="185">
        <f t="shared" si="8209"/>
        <v>1635</v>
      </c>
      <c r="M7526" s="147"/>
      <c r="N7526" s="143">
        <f t="shared" si="8174"/>
        <v>119.78</v>
      </c>
      <c r="O7526" s="143">
        <f t="shared" si="8170"/>
        <v>2405.88</v>
      </c>
      <c r="P7526" s="143">
        <f t="shared" si="8171"/>
        <v>21684.46</v>
      </c>
      <c r="Q7526" s="143">
        <f t="shared" si="8172"/>
        <v>4905</v>
      </c>
      <c r="R7526" s="188">
        <f t="shared" si="8175"/>
        <v>29115.119999999999</v>
      </c>
      <c r="T7526">
        <v>37563.81</v>
      </c>
      <c r="U7526" s="190">
        <f t="shared" si="8176"/>
        <v>0.77508431652699772</v>
      </c>
    </row>
    <row r="7527" spans="1:21" x14ac:dyDescent="0.2">
      <c r="A7527" s="178">
        <v>43049</v>
      </c>
      <c r="B7527" s="179">
        <v>0.5</v>
      </c>
      <c r="C7527" t="s">
        <v>349</v>
      </c>
      <c r="D7527">
        <v>0.28000000000000003</v>
      </c>
      <c r="E7527">
        <v>4.62</v>
      </c>
      <c r="F7527">
        <v>7.61</v>
      </c>
      <c r="G7527">
        <v>3</v>
      </c>
      <c r="H7527" s="184">
        <f t="shared" ref="H7527:L7527" si="8210">H7503</f>
        <v>0.5</v>
      </c>
      <c r="I7527" s="185">
        <f t="shared" si="8210"/>
        <v>222</v>
      </c>
      <c r="J7527" s="185">
        <f t="shared" si="8210"/>
        <v>319</v>
      </c>
      <c r="K7527" s="185">
        <f t="shared" si="8210"/>
        <v>2842</v>
      </c>
      <c r="L7527" s="185">
        <f t="shared" si="8210"/>
        <v>1635</v>
      </c>
      <c r="M7527" s="147"/>
      <c r="N7527" s="143">
        <f t="shared" si="8174"/>
        <v>62.160000000000004</v>
      </c>
      <c r="O7527" s="143">
        <f t="shared" si="8170"/>
        <v>1473.78</v>
      </c>
      <c r="P7527" s="143">
        <f t="shared" si="8171"/>
        <v>21627.620000000003</v>
      </c>
      <c r="Q7527" s="143">
        <f t="shared" si="8172"/>
        <v>4905</v>
      </c>
      <c r="R7527" s="188">
        <f t="shared" si="8175"/>
        <v>28068.560000000001</v>
      </c>
      <c r="T7527">
        <v>37334.42</v>
      </c>
      <c r="U7527" s="190">
        <f t="shared" si="8176"/>
        <v>0.7518145453980537</v>
      </c>
    </row>
    <row r="7528" spans="1:21" x14ac:dyDescent="0.2">
      <c r="A7528" s="178">
        <v>43049</v>
      </c>
      <c r="B7528" s="179">
        <v>0.54166666666666663</v>
      </c>
      <c r="C7528" t="s">
        <v>349</v>
      </c>
      <c r="D7528">
        <v>0.33</v>
      </c>
      <c r="E7528">
        <v>6.99</v>
      </c>
      <c r="F7528">
        <v>7.61</v>
      </c>
      <c r="G7528">
        <v>3</v>
      </c>
      <c r="H7528" s="184">
        <f t="shared" ref="H7528:L7528" si="8211">H7504</f>
        <v>0.54166666666666663</v>
      </c>
      <c r="I7528" s="185">
        <f t="shared" si="8211"/>
        <v>195</v>
      </c>
      <c r="J7528" s="185">
        <f t="shared" si="8211"/>
        <v>299</v>
      </c>
      <c r="K7528" s="185">
        <f t="shared" si="8211"/>
        <v>2842</v>
      </c>
      <c r="L7528" s="185">
        <f t="shared" si="8211"/>
        <v>1635</v>
      </c>
      <c r="M7528" s="147"/>
      <c r="N7528" s="143">
        <f t="shared" si="8174"/>
        <v>64.350000000000009</v>
      </c>
      <c r="O7528" s="143">
        <f t="shared" si="8170"/>
        <v>2090.0100000000002</v>
      </c>
      <c r="P7528" s="143">
        <f t="shared" si="8171"/>
        <v>21627.620000000003</v>
      </c>
      <c r="Q7528" s="143">
        <f t="shared" si="8172"/>
        <v>4905</v>
      </c>
      <c r="R7528" s="188">
        <f t="shared" si="8175"/>
        <v>28686.980000000003</v>
      </c>
      <c r="T7528">
        <v>36879.379999999997</v>
      </c>
      <c r="U7528" s="190">
        <f t="shared" si="8176"/>
        <v>0.77785960609966887</v>
      </c>
    </row>
    <row r="7529" spans="1:21" x14ac:dyDescent="0.2">
      <c r="A7529" s="178">
        <v>43049</v>
      </c>
      <c r="B7529" s="179">
        <v>0.58333333333333337</v>
      </c>
      <c r="C7529" t="s">
        <v>349</v>
      </c>
      <c r="D7529">
        <v>0.37</v>
      </c>
      <c r="E7529">
        <v>5.28</v>
      </c>
      <c r="F7529">
        <v>6.85</v>
      </c>
      <c r="G7529">
        <v>3</v>
      </c>
      <c r="H7529" s="184">
        <f t="shared" ref="H7529:L7529" si="8212">H7505</f>
        <v>0.58333333333333337</v>
      </c>
      <c r="I7529" s="185">
        <f t="shared" si="8212"/>
        <v>205</v>
      </c>
      <c r="J7529" s="185">
        <f t="shared" si="8212"/>
        <v>237</v>
      </c>
      <c r="K7529" s="185">
        <f t="shared" si="8212"/>
        <v>2842</v>
      </c>
      <c r="L7529" s="185">
        <f t="shared" si="8212"/>
        <v>1635</v>
      </c>
      <c r="M7529" s="147"/>
      <c r="N7529" s="143">
        <f t="shared" si="8174"/>
        <v>75.849999999999994</v>
      </c>
      <c r="O7529" s="143">
        <f t="shared" si="8170"/>
        <v>1251.3600000000001</v>
      </c>
      <c r="P7529" s="143">
        <f t="shared" si="8171"/>
        <v>19467.7</v>
      </c>
      <c r="Q7529" s="143">
        <f t="shared" si="8172"/>
        <v>4905</v>
      </c>
      <c r="R7529" s="188">
        <f t="shared" si="8175"/>
        <v>25699.91</v>
      </c>
      <c r="T7529">
        <v>36425.870000000003</v>
      </c>
      <c r="U7529" s="190">
        <f t="shared" si="8176"/>
        <v>0.70554004612655785</v>
      </c>
    </row>
    <row r="7530" spans="1:21" x14ac:dyDescent="0.2">
      <c r="A7530" s="178">
        <v>43049</v>
      </c>
      <c r="B7530" s="179">
        <v>0.625</v>
      </c>
      <c r="C7530" t="s">
        <v>349</v>
      </c>
      <c r="D7530">
        <v>0.54</v>
      </c>
      <c r="E7530">
        <v>3.6</v>
      </c>
      <c r="F7530">
        <v>5.56</v>
      </c>
      <c r="G7530">
        <v>2.99</v>
      </c>
      <c r="H7530" s="184">
        <f t="shared" ref="H7530:L7530" si="8213">H7506</f>
        <v>0.625</v>
      </c>
      <c r="I7530" s="185">
        <f t="shared" si="8213"/>
        <v>212</v>
      </c>
      <c r="J7530" s="185">
        <f t="shared" si="8213"/>
        <v>213</v>
      </c>
      <c r="K7530" s="185">
        <f t="shared" si="8213"/>
        <v>2842</v>
      </c>
      <c r="L7530" s="185">
        <f t="shared" si="8213"/>
        <v>1380</v>
      </c>
      <c r="M7530" s="147"/>
      <c r="N7530" s="143">
        <f t="shared" si="8174"/>
        <v>114.48</v>
      </c>
      <c r="O7530" s="143">
        <f t="shared" si="8170"/>
        <v>766.80000000000007</v>
      </c>
      <c r="P7530" s="143">
        <f t="shared" si="8171"/>
        <v>15801.519999999999</v>
      </c>
      <c r="Q7530" s="143">
        <f t="shared" si="8172"/>
        <v>4126.2000000000007</v>
      </c>
      <c r="R7530" s="188">
        <f t="shared" si="8175"/>
        <v>20809</v>
      </c>
      <c r="T7530">
        <v>36157.379999999997</v>
      </c>
      <c r="U7530" s="190">
        <f t="shared" si="8176"/>
        <v>0.57551183188604926</v>
      </c>
    </row>
    <row r="7531" spans="1:21" x14ac:dyDescent="0.2">
      <c r="A7531" s="178">
        <v>43049</v>
      </c>
      <c r="B7531" s="179">
        <v>0.66666666666666663</v>
      </c>
      <c r="C7531" t="s">
        <v>349</v>
      </c>
      <c r="D7531">
        <v>0.55000000000000004</v>
      </c>
      <c r="E7531">
        <v>3</v>
      </c>
      <c r="F7531">
        <v>5.44</v>
      </c>
      <c r="G7531">
        <v>2.97</v>
      </c>
      <c r="H7531" s="184">
        <f t="shared" ref="H7531:L7531" si="8214">H7507</f>
        <v>0.66666666666666663</v>
      </c>
      <c r="I7531" s="185">
        <f t="shared" si="8214"/>
        <v>191</v>
      </c>
      <c r="J7531" s="185">
        <f t="shared" si="8214"/>
        <v>237</v>
      </c>
      <c r="K7531" s="185">
        <f t="shared" si="8214"/>
        <v>2842</v>
      </c>
      <c r="L7531" s="185">
        <f t="shared" si="8214"/>
        <v>1380</v>
      </c>
      <c r="M7531" s="147"/>
      <c r="N7531" s="143">
        <f t="shared" si="8174"/>
        <v>105.05000000000001</v>
      </c>
      <c r="O7531" s="143">
        <f t="shared" si="8170"/>
        <v>711</v>
      </c>
      <c r="P7531" s="143">
        <f t="shared" si="8171"/>
        <v>15460.480000000001</v>
      </c>
      <c r="Q7531" s="143">
        <f t="shared" si="8172"/>
        <v>4098.6000000000004</v>
      </c>
      <c r="R7531" s="188">
        <f t="shared" si="8175"/>
        <v>20375.13</v>
      </c>
      <c r="T7531">
        <v>35788.75</v>
      </c>
      <c r="U7531" s="190">
        <f t="shared" si="8176"/>
        <v>0.5693166148580211</v>
      </c>
    </row>
    <row r="7532" spans="1:21" x14ac:dyDescent="0.2">
      <c r="A7532" s="178">
        <v>43049</v>
      </c>
      <c r="B7532" s="179">
        <v>0.70833333333333337</v>
      </c>
      <c r="C7532" t="s">
        <v>349</v>
      </c>
      <c r="D7532">
        <v>0.99</v>
      </c>
      <c r="E7532">
        <v>7.61</v>
      </c>
      <c r="F7532">
        <v>8</v>
      </c>
      <c r="G7532">
        <v>2.99</v>
      </c>
      <c r="H7532" s="184">
        <f t="shared" ref="H7532:L7532" si="8215">H7508</f>
        <v>0.70833333333333337</v>
      </c>
      <c r="I7532" s="185">
        <f t="shared" si="8215"/>
        <v>218</v>
      </c>
      <c r="J7532" s="185">
        <f t="shared" si="8215"/>
        <v>258</v>
      </c>
      <c r="K7532" s="185">
        <f t="shared" si="8215"/>
        <v>2842</v>
      </c>
      <c r="L7532" s="185">
        <f t="shared" si="8215"/>
        <v>1380</v>
      </c>
      <c r="M7532" s="147"/>
      <c r="N7532" s="143">
        <f t="shared" si="8174"/>
        <v>215.82</v>
      </c>
      <c r="O7532" s="143">
        <f t="shared" si="8170"/>
        <v>1963.38</v>
      </c>
      <c r="P7532" s="143">
        <f t="shared" si="8171"/>
        <v>22736</v>
      </c>
      <c r="Q7532" s="143">
        <f t="shared" si="8172"/>
        <v>4126.2000000000007</v>
      </c>
      <c r="R7532" s="188">
        <f t="shared" si="8175"/>
        <v>29041.4</v>
      </c>
      <c r="T7532">
        <v>35466.089999999997</v>
      </c>
      <c r="U7532" s="190">
        <f t="shared" si="8176"/>
        <v>0.81884978017029797</v>
      </c>
    </row>
    <row r="7533" spans="1:21" x14ac:dyDescent="0.2">
      <c r="A7533" s="178">
        <v>43049</v>
      </c>
      <c r="B7533" s="179">
        <v>0.75</v>
      </c>
      <c r="C7533" t="s">
        <v>349</v>
      </c>
      <c r="D7533">
        <v>1.01</v>
      </c>
      <c r="E7533">
        <v>22.79</v>
      </c>
      <c r="F7533">
        <v>19</v>
      </c>
      <c r="G7533">
        <v>2.99</v>
      </c>
      <c r="H7533" s="184">
        <f t="shared" ref="H7533:L7533" si="8216">H7509</f>
        <v>0.75</v>
      </c>
      <c r="I7533" s="185">
        <f t="shared" si="8216"/>
        <v>240</v>
      </c>
      <c r="J7533" s="185">
        <f t="shared" si="8216"/>
        <v>365</v>
      </c>
      <c r="K7533" s="185">
        <f t="shared" si="8216"/>
        <v>2842</v>
      </c>
      <c r="L7533" s="185">
        <f t="shared" si="8216"/>
        <v>1380</v>
      </c>
      <c r="M7533" s="147"/>
      <c r="N7533" s="143">
        <f t="shared" si="8174"/>
        <v>242.4</v>
      </c>
      <c r="O7533" s="143">
        <f t="shared" si="8170"/>
        <v>8318.35</v>
      </c>
      <c r="P7533" s="143">
        <f t="shared" si="8171"/>
        <v>53998</v>
      </c>
      <c r="Q7533" s="143">
        <f t="shared" si="8172"/>
        <v>4126.2000000000007</v>
      </c>
      <c r="R7533" s="188">
        <f t="shared" si="8175"/>
        <v>66684.95</v>
      </c>
      <c r="T7533">
        <v>35516.11</v>
      </c>
      <c r="U7533" s="190">
        <f t="shared" si="8176"/>
        <v>1.8775972368595546</v>
      </c>
    </row>
    <row r="7534" spans="1:21" x14ac:dyDescent="0.2">
      <c r="A7534" s="178">
        <v>43049</v>
      </c>
      <c r="B7534" s="179">
        <v>0.79166666666666663</v>
      </c>
      <c r="C7534" t="s">
        <v>349</v>
      </c>
      <c r="D7534">
        <v>2</v>
      </c>
      <c r="E7534">
        <v>7.95</v>
      </c>
      <c r="F7534">
        <v>10</v>
      </c>
      <c r="G7534">
        <v>4</v>
      </c>
      <c r="H7534" s="184">
        <f t="shared" ref="H7534:L7534" si="8217">H7510</f>
        <v>0.79166666666666663</v>
      </c>
      <c r="I7534" s="185">
        <f t="shared" si="8217"/>
        <v>320</v>
      </c>
      <c r="J7534" s="185">
        <f t="shared" si="8217"/>
        <v>214</v>
      </c>
      <c r="K7534" s="185">
        <f t="shared" si="8217"/>
        <v>2842</v>
      </c>
      <c r="L7534" s="185">
        <f t="shared" si="8217"/>
        <v>1426</v>
      </c>
      <c r="M7534" s="147"/>
      <c r="N7534" s="143">
        <f t="shared" si="8174"/>
        <v>640</v>
      </c>
      <c r="O7534" s="143">
        <f t="shared" si="8170"/>
        <v>1701.3</v>
      </c>
      <c r="P7534" s="143">
        <f t="shared" si="8171"/>
        <v>28420</v>
      </c>
      <c r="Q7534" s="143">
        <f t="shared" si="8172"/>
        <v>5704</v>
      </c>
      <c r="R7534" s="188">
        <f t="shared" si="8175"/>
        <v>36465.300000000003</v>
      </c>
      <c r="T7534">
        <v>36525.15</v>
      </c>
      <c r="U7534" s="190">
        <f t="shared" si="8176"/>
        <v>0.99836140303325249</v>
      </c>
    </row>
    <row r="7535" spans="1:21" x14ac:dyDescent="0.2">
      <c r="A7535" s="178">
        <v>43049</v>
      </c>
      <c r="B7535" s="179">
        <v>0.83333333333333337</v>
      </c>
      <c r="C7535" t="s">
        <v>349</v>
      </c>
      <c r="D7535">
        <v>2.11</v>
      </c>
      <c r="E7535">
        <v>6.87</v>
      </c>
      <c r="F7535">
        <v>11.87</v>
      </c>
      <c r="G7535">
        <v>2.99</v>
      </c>
      <c r="H7535" s="184">
        <f t="shared" ref="H7535:L7535" si="8218">H7511</f>
        <v>0.83333333333333337</v>
      </c>
      <c r="I7535" s="185">
        <f t="shared" si="8218"/>
        <v>322</v>
      </c>
      <c r="J7535" s="185">
        <f t="shared" si="8218"/>
        <v>178</v>
      </c>
      <c r="K7535" s="185">
        <f t="shared" si="8218"/>
        <v>2842</v>
      </c>
      <c r="L7535" s="185">
        <f t="shared" si="8218"/>
        <v>1426</v>
      </c>
      <c r="M7535" s="147"/>
      <c r="N7535" s="143">
        <f t="shared" si="8174"/>
        <v>679.42</v>
      </c>
      <c r="O7535" s="143">
        <f t="shared" si="8170"/>
        <v>1222.8600000000001</v>
      </c>
      <c r="P7535" s="143">
        <f t="shared" si="8171"/>
        <v>33734.54</v>
      </c>
      <c r="Q7535" s="143">
        <f t="shared" si="8172"/>
        <v>4263.7400000000007</v>
      </c>
      <c r="R7535" s="188">
        <f t="shared" si="8175"/>
        <v>39900.559999999998</v>
      </c>
      <c r="T7535">
        <v>37317.24</v>
      </c>
      <c r="U7535" s="190">
        <f t="shared" si="8176"/>
        <v>1.0692259127416712</v>
      </c>
    </row>
    <row r="7536" spans="1:21" x14ac:dyDescent="0.2">
      <c r="A7536" s="178">
        <v>43049</v>
      </c>
      <c r="B7536" s="179">
        <v>0.875</v>
      </c>
      <c r="C7536" t="s">
        <v>349</v>
      </c>
      <c r="D7536">
        <v>3.5</v>
      </c>
      <c r="E7536">
        <v>7.65</v>
      </c>
      <c r="F7536">
        <v>8</v>
      </c>
      <c r="G7536">
        <v>2.83</v>
      </c>
      <c r="H7536" s="184">
        <f t="shared" ref="H7536:L7536" si="8219">H7512</f>
        <v>0.875</v>
      </c>
      <c r="I7536" s="185">
        <f t="shared" si="8219"/>
        <v>337</v>
      </c>
      <c r="J7536" s="185">
        <f t="shared" si="8219"/>
        <v>173</v>
      </c>
      <c r="K7536" s="185">
        <f t="shared" si="8219"/>
        <v>2842</v>
      </c>
      <c r="L7536" s="185">
        <f t="shared" si="8219"/>
        <v>1426</v>
      </c>
      <c r="M7536" s="147"/>
      <c r="N7536" s="143">
        <f t="shared" si="8174"/>
        <v>1179.5</v>
      </c>
      <c r="O7536" s="143">
        <f t="shared" si="8170"/>
        <v>1323.45</v>
      </c>
      <c r="P7536" s="143">
        <f t="shared" si="8171"/>
        <v>22736</v>
      </c>
      <c r="Q7536" s="143">
        <f t="shared" si="8172"/>
        <v>4035.58</v>
      </c>
      <c r="R7536" s="188">
        <f t="shared" si="8175"/>
        <v>29274.53</v>
      </c>
      <c r="T7536">
        <v>36640.769999999997</v>
      </c>
      <c r="U7536" s="190">
        <f t="shared" si="8176"/>
        <v>0.79896055677869215</v>
      </c>
    </row>
    <row r="7537" spans="1:21" x14ac:dyDescent="0.2">
      <c r="A7537" s="178">
        <v>43049</v>
      </c>
      <c r="B7537" s="179">
        <v>0.91666666666666663</v>
      </c>
      <c r="C7537" t="s">
        <v>349</v>
      </c>
      <c r="D7537">
        <v>13.19</v>
      </c>
      <c r="E7537">
        <v>14.25</v>
      </c>
      <c r="F7537">
        <v>14</v>
      </c>
      <c r="G7537">
        <v>2.97</v>
      </c>
      <c r="H7537" s="184">
        <f t="shared" ref="H7537:L7537" si="8220">H7513</f>
        <v>0.91666666666666663</v>
      </c>
      <c r="I7537" s="185">
        <f t="shared" si="8220"/>
        <v>394</v>
      </c>
      <c r="J7537" s="185">
        <f t="shared" si="8220"/>
        <v>194</v>
      </c>
      <c r="K7537" s="185">
        <f t="shared" si="8220"/>
        <v>2842</v>
      </c>
      <c r="L7537" s="185">
        <f t="shared" si="8220"/>
        <v>1426</v>
      </c>
      <c r="M7537" s="147"/>
      <c r="N7537" s="143">
        <f t="shared" si="8174"/>
        <v>5196.8599999999997</v>
      </c>
      <c r="O7537" s="143">
        <f t="shared" si="8170"/>
        <v>2764.5</v>
      </c>
      <c r="P7537" s="143">
        <f t="shared" si="8171"/>
        <v>39788</v>
      </c>
      <c r="Q7537" s="143">
        <f t="shared" si="8172"/>
        <v>4235.22</v>
      </c>
      <c r="R7537" s="188">
        <f t="shared" si="8175"/>
        <v>51984.58</v>
      </c>
      <c r="T7537">
        <v>35919.57</v>
      </c>
      <c r="U7537" s="190">
        <f t="shared" si="8176"/>
        <v>1.4472495077196081</v>
      </c>
    </row>
    <row r="7538" spans="1:21" x14ac:dyDescent="0.2">
      <c r="A7538" s="178">
        <v>43049</v>
      </c>
      <c r="B7538" s="179">
        <v>0.95833333333333337</v>
      </c>
      <c r="C7538" t="s">
        <v>349</v>
      </c>
      <c r="D7538">
        <v>9.6199999999999992</v>
      </c>
      <c r="E7538">
        <v>13</v>
      </c>
      <c r="F7538">
        <v>13</v>
      </c>
      <c r="G7538">
        <v>0.77</v>
      </c>
      <c r="H7538" s="184">
        <f t="shared" ref="H7538:L7538" si="8221">H7514</f>
        <v>0.95833333333333337</v>
      </c>
      <c r="I7538" s="185">
        <f t="shared" si="8221"/>
        <v>389</v>
      </c>
      <c r="J7538" s="185">
        <f t="shared" si="8221"/>
        <v>265</v>
      </c>
      <c r="K7538" s="185">
        <f t="shared" si="8221"/>
        <v>2985</v>
      </c>
      <c r="L7538" s="185">
        <f t="shared" si="8221"/>
        <v>1111</v>
      </c>
      <c r="M7538" s="147"/>
      <c r="N7538" s="143">
        <f t="shared" si="8174"/>
        <v>3742.18</v>
      </c>
      <c r="O7538" s="143">
        <f t="shared" si="8170"/>
        <v>3445</v>
      </c>
      <c r="P7538" s="143">
        <f t="shared" si="8171"/>
        <v>38805</v>
      </c>
      <c r="Q7538" s="143">
        <f t="shared" si="8172"/>
        <v>855.47</v>
      </c>
      <c r="R7538" s="188">
        <f t="shared" si="8175"/>
        <v>46847.65</v>
      </c>
      <c r="T7538">
        <v>34827.69</v>
      </c>
      <c r="U7538" s="190">
        <f t="shared" si="8176"/>
        <v>1.3451265358110169</v>
      </c>
    </row>
    <row r="7539" spans="1:21" x14ac:dyDescent="0.2">
      <c r="A7539" s="178">
        <v>43049</v>
      </c>
      <c r="B7539" s="180">
        <v>1</v>
      </c>
      <c r="C7539" t="s">
        <v>349</v>
      </c>
      <c r="D7539">
        <v>8.26</v>
      </c>
      <c r="E7539">
        <v>12</v>
      </c>
      <c r="F7539">
        <v>12</v>
      </c>
      <c r="G7539">
        <v>0.77</v>
      </c>
      <c r="H7539" s="184">
        <f t="shared" ref="H7539:L7539" si="8222">H7515</f>
        <v>1</v>
      </c>
      <c r="I7539" s="185">
        <f t="shared" si="8222"/>
        <v>362</v>
      </c>
      <c r="J7539" s="185">
        <f t="shared" si="8222"/>
        <v>243</v>
      </c>
      <c r="K7539" s="185">
        <f t="shared" si="8222"/>
        <v>2985</v>
      </c>
      <c r="L7539" s="185">
        <f t="shared" si="8222"/>
        <v>1111</v>
      </c>
      <c r="M7539" s="147"/>
      <c r="N7539" s="143">
        <f t="shared" si="8174"/>
        <v>2990.12</v>
      </c>
      <c r="O7539" s="143">
        <f t="shared" si="8170"/>
        <v>2916</v>
      </c>
      <c r="P7539" s="143">
        <f t="shared" si="8171"/>
        <v>35820</v>
      </c>
      <c r="Q7539" s="143">
        <f t="shared" si="8172"/>
        <v>855.47</v>
      </c>
      <c r="R7539" s="188">
        <f t="shared" si="8175"/>
        <v>42581.590000000004</v>
      </c>
      <c r="T7539">
        <v>33339.620000000003</v>
      </c>
      <c r="U7539" s="190">
        <f t="shared" si="8176"/>
        <v>1.2772068187939756</v>
      </c>
    </row>
    <row r="7540" spans="1:21" x14ac:dyDescent="0.2">
      <c r="A7540" s="178">
        <v>43050</v>
      </c>
      <c r="B7540" s="179">
        <v>4.1666666666666664E-2</v>
      </c>
      <c r="C7540" t="s">
        <v>349</v>
      </c>
      <c r="D7540">
        <v>10.37</v>
      </c>
      <c r="E7540">
        <v>9.11</v>
      </c>
      <c r="F7540">
        <v>11.57</v>
      </c>
      <c r="G7540">
        <v>0.75</v>
      </c>
      <c r="H7540" s="184">
        <f t="shared" ref="H7540:L7540" si="8223">H7516</f>
        <v>4.1666666666666664E-2</v>
      </c>
      <c r="I7540" s="185">
        <f t="shared" si="8223"/>
        <v>294</v>
      </c>
      <c r="J7540" s="185">
        <f t="shared" si="8223"/>
        <v>212</v>
      </c>
      <c r="K7540" s="185">
        <f t="shared" si="8223"/>
        <v>2985</v>
      </c>
      <c r="L7540" s="185">
        <f t="shared" si="8223"/>
        <v>1111</v>
      </c>
      <c r="M7540" s="147"/>
      <c r="N7540" s="143">
        <f t="shared" si="8174"/>
        <v>3048.7799999999997</v>
      </c>
      <c r="O7540" s="143">
        <f t="shared" si="8170"/>
        <v>1931.32</v>
      </c>
      <c r="P7540" s="143">
        <f t="shared" si="8171"/>
        <v>34536.450000000004</v>
      </c>
      <c r="Q7540" s="143">
        <f t="shared" si="8172"/>
        <v>833.25</v>
      </c>
      <c r="R7540" s="188">
        <f t="shared" si="8175"/>
        <v>40349.800000000003</v>
      </c>
      <c r="T7540">
        <v>31664.47</v>
      </c>
      <c r="U7540" s="190">
        <f t="shared" si="8176"/>
        <v>1.2742926061923665</v>
      </c>
    </row>
    <row r="7541" spans="1:21" x14ac:dyDescent="0.2">
      <c r="A7541" s="178">
        <v>43050</v>
      </c>
      <c r="B7541" s="179">
        <v>8.3333333333333329E-2</v>
      </c>
      <c r="C7541" t="s">
        <v>349</v>
      </c>
      <c r="D7541">
        <v>8.01</v>
      </c>
      <c r="E7541">
        <v>4.95</v>
      </c>
      <c r="F7541">
        <v>16.25</v>
      </c>
      <c r="G7541">
        <v>0.5</v>
      </c>
      <c r="H7541" s="184">
        <f t="shared" ref="H7541:L7541" si="8224">H7517</f>
        <v>8.3333333333333329E-2</v>
      </c>
      <c r="I7541" s="185">
        <f t="shared" si="8224"/>
        <v>236</v>
      </c>
      <c r="J7541" s="185">
        <f t="shared" si="8224"/>
        <v>179</v>
      </c>
      <c r="K7541" s="185">
        <f t="shared" si="8224"/>
        <v>2985</v>
      </c>
      <c r="L7541" s="185">
        <f t="shared" si="8224"/>
        <v>1111</v>
      </c>
      <c r="M7541" s="147"/>
      <c r="N7541" s="143">
        <f t="shared" si="8174"/>
        <v>1890.36</v>
      </c>
      <c r="O7541" s="143">
        <f t="shared" si="8170"/>
        <v>886.05000000000007</v>
      </c>
      <c r="P7541" s="143">
        <f t="shared" si="8171"/>
        <v>48506.25</v>
      </c>
      <c r="Q7541" s="143">
        <f t="shared" si="8172"/>
        <v>555.5</v>
      </c>
      <c r="R7541" s="188">
        <f t="shared" si="8175"/>
        <v>51838.16</v>
      </c>
      <c r="T7541">
        <v>30122.9</v>
      </c>
      <c r="U7541" s="190">
        <f t="shared" si="8176"/>
        <v>1.7208887590504234</v>
      </c>
    </row>
    <row r="7542" spans="1:21" x14ac:dyDescent="0.2">
      <c r="A7542" s="178">
        <v>43050</v>
      </c>
      <c r="B7542" s="179">
        <v>0.125</v>
      </c>
      <c r="C7542" t="s">
        <v>349</v>
      </c>
      <c r="D7542">
        <v>6.64</v>
      </c>
      <c r="E7542">
        <v>3.65</v>
      </c>
      <c r="F7542">
        <v>16.25</v>
      </c>
      <c r="G7542">
        <v>0.99</v>
      </c>
      <c r="H7542" s="184">
        <f t="shared" ref="H7542:L7542" si="8225">H7518</f>
        <v>0.125</v>
      </c>
      <c r="I7542" s="185">
        <f t="shared" si="8225"/>
        <v>201</v>
      </c>
      <c r="J7542" s="185">
        <f t="shared" si="8225"/>
        <v>205</v>
      </c>
      <c r="K7542" s="185">
        <f t="shared" si="8225"/>
        <v>2985</v>
      </c>
      <c r="L7542" s="185">
        <f t="shared" si="8225"/>
        <v>1717</v>
      </c>
      <c r="M7542" s="147"/>
      <c r="N7542" s="143">
        <f t="shared" si="8174"/>
        <v>1334.6399999999999</v>
      </c>
      <c r="O7542" s="143">
        <f t="shared" si="8170"/>
        <v>748.25</v>
      </c>
      <c r="P7542" s="143">
        <f t="shared" si="8171"/>
        <v>48506.25</v>
      </c>
      <c r="Q7542" s="143">
        <f t="shared" si="8172"/>
        <v>1699.83</v>
      </c>
      <c r="R7542" s="188">
        <f t="shared" si="8175"/>
        <v>52288.97</v>
      </c>
      <c r="T7542">
        <v>29140.27</v>
      </c>
      <c r="U7542" s="190">
        <f t="shared" si="8176"/>
        <v>1.7943886587186735</v>
      </c>
    </row>
    <row r="7543" spans="1:21" x14ac:dyDescent="0.2">
      <c r="A7543" s="178">
        <v>43050</v>
      </c>
      <c r="B7543" s="179">
        <v>0.16666666666666666</v>
      </c>
      <c r="C7543" t="s">
        <v>349</v>
      </c>
      <c r="D7543">
        <v>5.51</v>
      </c>
      <c r="E7543">
        <v>3.68</v>
      </c>
      <c r="F7543">
        <v>14.83</v>
      </c>
      <c r="G7543">
        <v>0.99</v>
      </c>
      <c r="H7543" s="184">
        <f t="shared" ref="H7543:L7543" si="8226">H7519</f>
        <v>0.16666666666666666</v>
      </c>
      <c r="I7543" s="185">
        <f t="shared" si="8226"/>
        <v>185</v>
      </c>
      <c r="J7543" s="185">
        <f t="shared" si="8226"/>
        <v>205</v>
      </c>
      <c r="K7543" s="185">
        <f t="shared" si="8226"/>
        <v>2985</v>
      </c>
      <c r="L7543" s="185">
        <f t="shared" si="8226"/>
        <v>1717</v>
      </c>
      <c r="M7543" s="147"/>
      <c r="N7543" s="143">
        <f t="shared" si="8174"/>
        <v>1019.3499999999999</v>
      </c>
      <c r="O7543" s="143">
        <f t="shared" si="8170"/>
        <v>754.4</v>
      </c>
      <c r="P7543" s="143">
        <f t="shared" si="8171"/>
        <v>44267.55</v>
      </c>
      <c r="Q7543" s="143">
        <f t="shared" si="8172"/>
        <v>1699.83</v>
      </c>
      <c r="R7543" s="188">
        <f t="shared" si="8175"/>
        <v>47741.130000000005</v>
      </c>
      <c r="T7543">
        <v>28586.71</v>
      </c>
      <c r="U7543" s="190">
        <f t="shared" si="8176"/>
        <v>1.6700463257226874</v>
      </c>
    </row>
    <row r="7544" spans="1:21" x14ac:dyDescent="0.2">
      <c r="A7544" s="178">
        <v>43050</v>
      </c>
      <c r="B7544" s="179">
        <v>0.20833333333333334</v>
      </c>
      <c r="C7544" t="s">
        <v>349</v>
      </c>
      <c r="D7544">
        <v>7.61</v>
      </c>
      <c r="E7544">
        <v>7.71</v>
      </c>
      <c r="F7544">
        <v>9</v>
      </c>
      <c r="G7544">
        <v>0.99</v>
      </c>
      <c r="H7544" s="184">
        <f t="shared" ref="H7544:L7544" si="8227">H7520</f>
        <v>0.20833333333333334</v>
      </c>
      <c r="I7544" s="185">
        <f t="shared" si="8227"/>
        <v>207</v>
      </c>
      <c r="J7544" s="185">
        <f t="shared" si="8227"/>
        <v>283</v>
      </c>
      <c r="K7544" s="185">
        <f t="shared" si="8227"/>
        <v>2985</v>
      </c>
      <c r="L7544" s="185">
        <f t="shared" si="8227"/>
        <v>1717</v>
      </c>
      <c r="M7544" s="147"/>
      <c r="N7544" s="143">
        <f t="shared" si="8174"/>
        <v>1575.27</v>
      </c>
      <c r="O7544" s="143">
        <f t="shared" si="8170"/>
        <v>2181.9299999999998</v>
      </c>
      <c r="P7544" s="143">
        <f t="shared" si="8171"/>
        <v>26865</v>
      </c>
      <c r="Q7544" s="143">
        <f t="shared" si="8172"/>
        <v>1699.83</v>
      </c>
      <c r="R7544" s="188">
        <f t="shared" si="8175"/>
        <v>32322.03</v>
      </c>
      <c r="T7544">
        <v>28281.38</v>
      </c>
      <c r="U7544" s="190">
        <f t="shared" si="8176"/>
        <v>1.1428731554117939</v>
      </c>
    </row>
    <row r="7545" spans="1:21" x14ac:dyDescent="0.2">
      <c r="A7545" s="178">
        <v>43050</v>
      </c>
      <c r="B7545" s="179">
        <v>0.25</v>
      </c>
      <c r="C7545" t="s">
        <v>349</v>
      </c>
      <c r="D7545">
        <v>32</v>
      </c>
      <c r="E7545">
        <v>62</v>
      </c>
      <c r="F7545">
        <v>8.25</v>
      </c>
      <c r="G7545">
        <v>1</v>
      </c>
      <c r="H7545" s="184">
        <f t="shared" ref="H7545:L7545" si="8228">H7521</f>
        <v>0.25</v>
      </c>
      <c r="I7545" s="185">
        <f t="shared" si="8228"/>
        <v>327</v>
      </c>
      <c r="J7545" s="185">
        <f t="shared" si="8228"/>
        <v>438</v>
      </c>
      <c r="K7545" s="185">
        <f t="shared" si="8228"/>
        <v>2985</v>
      </c>
      <c r="L7545" s="185">
        <f t="shared" si="8228"/>
        <v>1717</v>
      </c>
      <c r="M7545" s="147"/>
      <c r="N7545" s="143">
        <f t="shared" si="8174"/>
        <v>10464</v>
      </c>
      <c r="O7545" s="143">
        <f t="shared" si="8170"/>
        <v>27156</v>
      </c>
      <c r="P7545" s="143">
        <f t="shared" si="8171"/>
        <v>24626.25</v>
      </c>
      <c r="Q7545" s="143">
        <f t="shared" si="8172"/>
        <v>1717</v>
      </c>
      <c r="R7545" s="188">
        <f t="shared" si="8175"/>
        <v>63963.25</v>
      </c>
      <c r="T7545">
        <v>28439.54</v>
      </c>
      <c r="U7545" s="190">
        <f t="shared" si="8176"/>
        <v>2.2490958011275848</v>
      </c>
    </row>
    <row r="7546" spans="1:21" x14ac:dyDescent="0.2">
      <c r="A7546" s="178">
        <v>43050</v>
      </c>
      <c r="B7546" s="179">
        <v>0.29166666666666669</v>
      </c>
      <c r="C7546" t="s">
        <v>349</v>
      </c>
      <c r="D7546">
        <v>15</v>
      </c>
      <c r="E7546">
        <v>78</v>
      </c>
      <c r="F7546">
        <v>17.95</v>
      </c>
      <c r="G7546">
        <v>1.99</v>
      </c>
      <c r="H7546" s="184">
        <f t="shared" ref="H7546:L7546" si="8229">H7522</f>
        <v>0.29166666666666669</v>
      </c>
      <c r="I7546" s="185">
        <f t="shared" si="8229"/>
        <v>249</v>
      </c>
      <c r="J7546" s="185">
        <f t="shared" si="8229"/>
        <v>556</v>
      </c>
      <c r="K7546" s="185">
        <f t="shared" si="8229"/>
        <v>2872</v>
      </c>
      <c r="L7546" s="185">
        <f t="shared" si="8229"/>
        <v>2219</v>
      </c>
      <c r="M7546" s="147"/>
      <c r="N7546" s="143">
        <f t="shared" si="8174"/>
        <v>3735</v>
      </c>
      <c r="O7546" s="143">
        <f t="shared" si="8170"/>
        <v>43368</v>
      </c>
      <c r="P7546" s="143">
        <f t="shared" si="8171"/>
        <v>51552.4</v>
      </c>
      <c r="Q7546" s="143">
        <f t="shared" si="8172"/>
        <v>4415.8100000000004</v>
      </c>
      <c r="R7546" s="188">
        <f t="shared" si="8175"/>
        <v>103071.20999999999</v>
      </c>
      <c r="T7546">
        <v>29162.69</v>
      </c>
      <c r="U7546" s="190">
        <f t="shared" si="8176"/>
        <v>3.534351940784612</v>
      </c>
    </row>
    <row r="7547" spans="1:21" x14ac:dyDescent="0.2">
      <c r="A7547" s="178">
        <v>43050</v>
      </c>
      <c r="B7547" s="179">
        <v>0.33333333333333331</v>
      </c>
      <c r="C7547" t="s">
        <v>349</v>
      </c>
      <c r="D7547">
        <v>9.11</v>
      </c>
      <c r="E7547">
        <v>10.050000000000001</v>
      </c>
      <c r="F7547">
        <v>10.25</v>
      </c>
      <c r="G7547">
        <v>2.99</v>
      </c>
      <c r="H7547" s="184">
        <f t="shared" ref="H7547:L7547" si="8230">H7523</f>
        <v>0.33333333333333331</v>
      </c>
      <c r="I7547" s="185">
        <f t="shared" si="8230"/>
        <v>256</v>
      </c>
      <c r="J7547" s="185">
        <f t="shared" si="8230"/>
        <v>306</v>
      </c>
      <c r="K7547" s="185">
        <f t="shared" si="8230"/>
        <v>2872</v>
      </c>
      <c r="L7547" s="185">
        <f t="shared" si="8230"/>
        <v>2219</v>
      </c>
      <c r="M7547" s="147"/>
      <c r="N7547" s="143">
        <f t="shared" si="8174"/>
        <v>2332.16</v>
      </c>
      <c r="O7547" s="143">
        <f t="shared" si="8170"/>
        <v>3075.3</v>
      </c>
      <c r="P7547" s="143">
        <f t="shared" si="8171"/>
        <v>29438</v>
      </c>
      <c r="Q7547" s="143">
        <f t="shared" si="8172"/>
        <v>6634.81</v>
      </c>
      <c r="R7547" s="188">
        <f t="shared" si="8175"/>
        <v>41480.269999999997</v>
      </c>
      <c r="T7547">
        <v>30490.42</v>
      </c>
      <c r="U7547" s="190">
        <f t="shared" si="8176"/>
        <v>1.3604361632276629</v>
      </c>
    </row>
    <row r="7548" spans="1:21" x14ac:dyDescent="0.2">
      <c r="A7548" s="178">
        <v>43050</v>
      </c>
      <c r="B7548" s="179">
        <v>0.375</v>
      </c>
      <c r="C7548" t="s">
        <v>349</v>
      </c>
      <c r="D7548">
        <v>5</v>
      </c>
      <c r="E7548">
        <v>12</v>
      </c>
      <c r="F7548">
        <v>19</v>
      </c>
      <c r="G7548">
        <v>2.99</v>
      </c>
      <c r="H7548" s="184">
        <f t="shared" ref="H7548:L7548" si="8231">H7524</f>
        <v>0.375</v>
      </c>
      <c r="I7548" s="185">
        <f t="shared" si="8231"/>
        <v>156</v>
      </c>
      <c r="J7548" s="185">
        <f t="shared" si="8231"/>
        <v>343</v>
      </c>
      <c r="K7548" s="185">
        <f t="shared" si="8231"/>
        <v>2872</v>
      </c>
      <c r="L7548" s="185">
        <f t="shared" si="8231"/>
        <v>2219</v>
      </c>
      <c r="M7548" s="147"/>
      <c r="N7548" s="143">
        <f t="shared" si="8174"/>
        <v>780</v>
      </c>
      <c r="O7548" s="143">
        <f t="shared" si="8170"/>
        <v>4116</v>
      </c>
      <c r="P7548" s="143">
        <f t="shared" si="8171"/>
        <v>54568</v>
      </c>
      <c r="Q7548" s="143">
        <f t="shared" si="8172"/>
        <v>6634.81</v>
      </c>
      <c r="R7548" s="188">
        <f t="shared" si="8175"/>
        <v>66098.81</v>
      </c>
      <c r="T7548">
        <v>31693.49</v>
      </c>
      <c r="U7548" s="190">
        <f t="shared" si="8176"/>
        <v>2.0855642594110018</v>
      </c>
    </row>
    <row r="7549" spans="1:21" x14ac:dyDescent="0.2">
      <c r="A7549" s="178">
        <v>43050</v>
      </c>
      <c r="B7549" s="179">
        <v>0.41666666666666669</v>
      </c>
      <c r="C7549" t="s">
        <v>349</v>
      </c>
      <c r="D7549">
        <v>5</v>
      </c>
      <c r="E7549">
        <v>12</v>
      </c>
      <c r="F7549">
        <v>22.62</v>
      </c>
      <c r="G7549">
        <v>5</v>
      </c>
      <c r="H7549" s="184">
        <f t="shared" ref="H7549:L7549" si="8232">H7525</f>
        <v>0.41666666666666669</v>
      </c>
      <c r="I7549" s="185">
        <f t="shared" si="8232"/>
        <v>196</v>
      </c>
      <c r="J7549" s="185">
        <f t="shared" si="8232"/>
        <v>315</v>
      </c>
      <c r="K7549" s="185">
        <f t="shared" si="8232"/>
        <v>2872</v>
      </c>
      <c r="L7549" s="185">
        <f t="shared" si="8232"/>
        <v>2219</v>
      </c>
      <c r="M7549" s="147"/>
      <c r="N7549" s="143">
        <f t="shared" si="8174"/>
        <v>980</v>
      </c>
      <c r="O7549" s="143">
        <f t="shared" si="8170"/>
        <v>3780</v>
      </c>
      <c r="P7549" s="143">
        <f t="shared" si="8171"/>
        <v>64964.639999999999</v>
      </c>
      <c r="Q7549" s="143">
        <f t="shared" si="8172"/>
        <v>11095</v>
      </c>
      <c r="R7549" s="188">
        <f t="shared" si="8175"/>
        <v>80819.64</v>
      </c>
      <c r="T7549">
        <v>33324.879999999997</v>
      </c>
      <c r="U7549" s="190">
        <f t="shared" si="8176"/>
        <v>2.4252042317931828</v>
      </c>
    </row>
    <row r="7550" spans="1:21" x14ac:dyDescent="0.2">
      <c r="A7550" s="178">
        <v>43050</v>
      </c>
      <c r="B7550" s="179">
        <v>0.45833333333333331</v>
      </c>
      <c r="C7550" t="s">
        <v>349</v>
      </c>
      <c r="D7550">
        <v>5.51</v>
      </c>
      <c r="E7550">
        <v>10</v>
      </c>
      <c r="F7550">
        <v>10.25</v>
      </c>
      <c r="G7550">
        <v>1.33</v>
      </c>
      <c r="H7550" s="184">
        <f t="shared" ref="H7550:L7550" si="8233">H7526</f>
        <v>0.45833333333333331</v>
      </c>
      <c r="I7550" s="185">
        <f t="shared" si="8233"/>
        <v>226</v>
      </c>
      <c r="J7550" s="185">
        <f t="shared" si="8233"/>
        <v>326</v>
      </c>
      <c r="K7550" s="185">
        <f t="shared" si="8233"/>
        <v>2842</v>
      </c>
      <c r="L7550" s="185">
        <f t="shared" si="8233"/>
        <v>1635</v>
      </c>
      <c r="M7550" s="147"/>
      <c r="N7550" s="143">
        <f t="shared" si="8174"/>
        <v>1245.26</v>
      </c>
      <c r="O7550" s="143">
        <f t="shared" si="8170"/>
        <v>3260</v>
      </c>
      <c r="P7550" s="143">
        <f t="shared" si="8171"/>
        <v>29130.5</v>
      </c>
      <c r="Q7550" s="143">
        <f t="shared" si="8172"/>
        <v>2174.5500000000002</v>
      </c>
      <c r="R7550" s="188">
        <f t="shared" si="8175"/>
        <v>35810.310000000005</v>
      </c>
      <c r="T7550">
        <v>34381.089999999997</v>
      </c>
      <c r="U7550" s="190">
        <f t="shared" si="8176"/>
        <v>1.0415699444083946</v>
      </c>
    </row>
    <row r="7551" spans="1:21" x14ac:dyDescent="0.2">
      <c r="A7551" s="178">
        <v>43050</v>
      </c>
      <c r="B7551" s="179">
        <v>0.5</v>
      </c>
      <c r="C7551" t="s">
        <v>349</v>
      </c>
      <c r="D7551">
        <v>5</v>
      </c>
      <c r="E7551">
        <v>7.04</v>
      </c>
      <c r="F7551">
        <v>10.25</v>
      </c>
      <c r="G7551">
        <v>1</v>
      </c>
      <c r="H7551" s="184">
        <f t="shared" ref="H7551:L7551" si="8234">H7527</f>
        <v>0.5</v>
      </c>
      <c r="I7551" s="185">
        <f t="shared" si="8234"/>
        <v>222</v>
      </c>
      <c r="J7551" s="185">
        <f t="shared" si="8234"/>
        <v>319</v>
      </c>
      <c r="K7551" s="185">
        <f t="shared" si="8234"/>
        <v>2842</v>
      </c>
      <c r="L7551" s="185">
        <f t="shared" si="8234"/>
        <v>1635</v>
      </c>
      <c r="M7551" s="147"/>
      <c r="N7551" s="143">
        <f t="shared" si="8174"/>
        <v>1110</v>
      </c>
      <c r="O7551" s="143">
        <f t="shared" si="8170"/>
        <v>2245.7600000000002</v>
      </c>
      <c r="P7551" s="143">
        <f t="shared" si="8171"/>
        <v>29130.5</v>
      </c>
      <c r="Q7551" s="143">
        <f t="shared" si="8172"/>
        <v>1635</v>
      </c>
      <c r="R7551" s="188">
        <f t="shared" si="8175"/>
        <v>34121.26</v>
      </c>
      <c r="T7551">
        <v>35071.9</v>
      </c>
      <c r="U7551" s="190">
        <f t="shared" si="8176"/>
        <v>0.97289453950313498</v>
      </c>
    </row>
    <row r="7552" spans="1:21" x14ac:dyDescent="0.2">
      <c r="A7552" s="178">
        <v>43050</v>
      </c>
      <c r="B7552" s="179">
        <v>0.54166666666666663</v>
      </c>
      <c r="C7552" t="s">
        <v>349</v>
      </c>
      <c r="D7552">
        <v>5</v>
      </c>
      <c r="E7552">
        <v>9.5299999999999994</v>
      </c>
      <c r="F7552">
        <v>10.25</v>
      </c>
      <c r="G7552">
        <v>1.7</v>
      </c>
      <c r="H7552" s="184">
        <f t="shared" ref="H7552:L7552" si="8235">H7528</f>
        <v>0.54166666666666663</v>
      </c>
      <c r="I7552" s="185">
        <f t="shared" si="8235"/>
        <v>195</v>
      </c>
      <c r="J7552" s="185">
        <f t="shared" si="8235"/>
        <v>299</v>
      </c>
      <c r="K7552" s="185">
        <f t="shared" si="8235"/>
        <v>2842</v>
      </c>
      <c r="L7552" s="185">
        <f t="shared" si="8235"/>
        <v>1635</v>
      </c>
      <c r="M7552" s="147"/>
      <c r="N7552" s="143">
        <f t="shared" si="8174"/>
        <v>975</v>
      </c>
      <c r="O7552" s="143">
        <f t="shared" si="8170"/>
        <v>2849.47</v>
      </c>
      <c r="P7552" s="143">
        <f t="shared" si="8171"/>
        <v>29130.5</v>
      </c>
      <c r="Q7552" s="143">
        <f t="shared" si="8172"/>
        <v>2779.5</v>
      </c>
      <c r="R7552" s="188">
        <f t="shared" si="8175"/>
        <v>35734.47</v>
      </c>
      <c r="T7552">
        <v>35297.919999999998</v>
      </c>
      <c r="U7552" s="190">
        <f t="shared" si="8176"/>
        <v>1.0123675842655886</v>
      </c>
    </row>
    <row r="7553" spans="1:21" x14ac:dyDescent="0.2">
      <c r="A7553" s="178">
        <v>43050</v>
      </c>
      <c r="B7553" s="179">
        <v>0.58333333333333337</v>
      </c>
      <c r="C7553" t="s">
        <v>349</v>
      </c>
      <c r="D7553">
        <v>4.8600000000000003</v>
      </c>
      <c r="E7553">
        <v>5.42</v>
      </c>
      <c r="F7553">
        <v>10.25</v>
      </c>
      <c r="G7553">
        <v>1.9</v>
      </c>
      <c r="H7553" s="184">
        <f t="shared" ref="H7553:L7553" si="8236">H7529</f>
        <v>0.58333333333333337</v>
      </c>
      <c r="I7553" s="185">
        <f t="shared" si="8236"/>
        <v>205</v>
      </c>
      <c r="J7553" s="185">
        <f t="shared" si="8236"/>
        <v>237</v>
      </c>
      <c r="K7553" s="185">
        <f t="shared" si="8236"/>
        <v>2842</v>
      </c>
      <c r="L7553" s="185">
        <f t="shared" si="8236"/>
        <v>1635</v>
      </c>
      <c r="M7553" s="147"/>
      <c r="N7553" s="143">
        <f t="shared" si="8174"/>
        <v>996.30000000000007</v>
      </c>
      <c r="O7553" s="143">
        <f t="shared" si="8170"/>
        <v>1284.54</v>
      </c>
      <c r="P7553" s="143">
        <f t="shared" si="8171"/>
        <v>29130.5</v>
      </c>
      <c r="Q7553" s="143">
        <f t="shared" si="8172"/>
        <v>3106.5</v>
      </c>
      <c r="R7553" s="188">
        <f t="shared" si="8175"/>
        <v>34517.839999999997</v>
      </c>
      <c r="T7553">
        <v>35255.69</v>
      </c>
      <c r="U7553" s="190">
        <f t="shared" si="8176"/>
        <v>0.97907146335811313</v>
      </c>
    </row>
    <row r="7554" spans="1:21" x14ac:dyDescent="0.2">
      <c r="A7554" s="178">
        <v>43050</v>
      </c>
      <c r="B7554" s="179">
        <v>0.625</v>
      </c>
      <c r="C7554" t="s">
        <v>349</v>
      </c>
      <c r="D7554">
        <v>5</v>
      </c>
      <c r="E7554">
        <v>4.03</v>
      </c>
      <c r="F7554">
        <v>9</v>
      </c>
      <c r="G7554">
        <v>1</v>
      </c>
      <c r="H7554" s="184">
        <f t="shared" ref="H7554:L7554" si="8237">H7530</f>
        <v>0.625</v>
      </c>
      <c r="I7554" s="185">
        <f t="shared" si="8237"/>
        <v>212</v>
      </c>
      <c r="J7554" s="185">
        <f t="shared" si="8237"/>
        <v>213</v>
      </c>
      <c r="K7554" s="185">
        <f t="shared" si="8237"/>
        <v>2842</v>
      </c>
      <c r="L7554" s="185">
        <f t="shared" si="8237"/>
        <v>1380</v>
      </c>
      <c r="M7554" s="147"/>
      <c r="N7554" s="143">
        <f t="shared" si="8174"/>
        <v>1060</v>
      </c>
      <c r="O7554" s="143">
        <f t="shared" si="8170"/>
        <v>858.3900000000001</v>
      </c>
      <c r="P7554" s="143">
        <f t="shared" si="8171"/>
        <v>25578</v>
      </c>
      <c r="Q7554" s="143">
        <f t="shared" si="8172"/>
        <v>1380</v>
      </c>
      <c r="R7554" s="188">
        <f t="shared" si="8175"/>
        <v>28876.39</v>
      </c>
      <c r="T7554">
        <v>35218.230000000003</v>
      </c>
      <c r="U7554" s="190">
        <f t="shared" si="8176"/>
        <v>0.8199273501252049</v>
      </c>
    </row>
    <row r="7555" spans="1:21" x14ac:dyDescent="0.2">
      <c r="A7555" s="178">
        <v>43050</v>
      </c>
      <c r="B7555" s="179">
        <v>0.66666666666666663</v>
      </c>
      <c r="C7555" t="s">
        <v>349</v>
      </c>
      <c r="D7555">
        <v>4.01</v>
      </c>
      <c r="E7555">
        <v>4.45</v>
      </c>
      <c r="F7555">
        <v>9.02</v>
      </c>
      <c r="G7555">
        <v>1</v>
      </c>
      <c r="H7555" s="184">
        <f t="shared" ref="H7555:L7555" si="8238">H7531</f>
        <v>0.66666666666666663</v>
      </c>
      <c r="I7555" s="185">
        <f t="shared" si="8238"/>
        <v>191</v>
      </c>
      <c r="J7555" s="185">
        <f t="shared" si="8238"/>
        <v>237</v>
      </c>
      <c r="K7555" s="185">
        <f t="shared" si="8238"/>
        <v>2842</v>
      </c>
      <c r="L7555" s="185">
        <f t="shared" si="8238"/>
        <v>1380</v>
      </c>
      <c r="M7555" s="147"/>
      <c r="N7555" s="143">
        <f t="shared" si="8174"/>
        <v>765.91</v>
      </c>
      <c r="O7555" s="143">
        <f t="shared" si="8170"/>
        <v>1054.6500000000001</v>
      </c>
      <c r="P7555" s="143">
        <f t="shared" si="8171"/>
        <v>25634.84</v>
      </c>
      <c r="Q7555" s="143">
        <f t="shared" si="8172"/>
        <v>1380</v>
      </c>
      <c r="R7555" s="188">
        <f t="shared" si="8175"/>
        <v>28835.4</v>
      </c>
      <c r="T7555">
        <v>35182.339999999997</v>
      </c>
      <c r="U7555" s="190">
        <f t="shared" si="8176"/>
        <v>0.81959869639142835</v>
      </c>
    </row>
    <row r="7556" spans="1:21" x14ac:dyDescent="0.2">
      <c r="A7556" s="178">
        <v>43050</v>
      </c>
      <c r="B7556" s="179">
        <v>0.70833333333333337</v>
      </c>
      <c r="C7556" t="s">
        <v>349</v>
      </c>
      <c r="D7556">
        <v>4.01</v>
      </c>
      <c r="E7556">
        <v>10</v>
      </c>
      <c r="F7556">
        <v>10.199999999999999</v>
      </c>
      <c r="G7556">
        <v>0.99</v>
      </c>
      <c r="H7556" s="184">
        <f t="shared" ref="H7556:L7556" si="8239">H7532</f>
        <v>0.70833333333333337</v>
      </c>
      <c r="I7556" s="185">
        <f t="shared" si="8239"/>
        <v>218</v>
      </c>
      <c r="J7556" s="185">
        <f t="shared" si="8239"/>
        <v>258</v>
      </c>
      <c r="K7556" s="185">
        <f t="shared" si="8239"/>
        <v>2842</v>
      </c>
      <c r="L7556" s="185">
        <f t="shared" si="8239"/>
        <v>1380</v>
      </c>
      <c r="M7556" s="147"/>
      <c r="N7556" s="143">
        <f t="shared" si="8174"/>
        <v>874.18</v>
      </c>
      <c r="O7556" s="143">
        <f t="shared" ref="O7556:O7619" si="8240">E7556*J7556</f>
        <v>2580</v>
      </c>
      <c r="P7556" s="143">
        <f t="shared" ref="P7556:P7619" si="8241">F7556*K7556</f>
        <v>28988.399999999998</v>
      </c>
      <c r="Q7556" s="143">
        <f t="shared" ref="Q7556:Q7619" si="8242">G7556*L7556</f>
        <v>1366.2</v>
      </c>
      <c r="R7556" s="188">
        <f t="shared" si="8175"/>
        <v>33808.78</v>
      </c>
      <c r="T7556">
        <v>34994.78</v>
      </c>
      <c r="U7556" s="190">
        <f t="shared" si="8176"/>
        <v>0.96610923114818836</v>
      </c>
    </row>
    <row r="7557" spans="1:21" x14ac:dyDescent="0.2">
      <c r="A7557" s="178">
        <v>43050</v>
      </c>
      <c r="B7557" s="179">
        <v>0.75</v>
      </c>
      <c r="C7557" t="s">
        <v>349</v>
      </c>
      <c r="D7557">
        <v>6.25</v>
      </c>
      <c r="E7557">
        <v>21.34</v>
      </c>
      <c r="F7557">
        <v>21.54</v>
      </c>
      <c r="G7557">
        <v>0.99</v>
      </c>
      <c r="H7557" s="184">
        <f t="shared" ref="H7557:L7557" si="8243">H7533</f>
        <v>0.75</v>
      </c>
      <c r="I7557" s="185">
        <f t="shared" si="8243"/>
        <v>240</v>
      </c>
      <c r="J7557" s="185">
        <f t="shared" si="8243"/>
        <v>365</v>
      </c>
      <c r="K7557" s="185">
        <f t="shared" si="8243"/>
        <v>2842</v>
      </c>
      <c r="L7557" s="185">
        <f t="shared" si="8243"/>
        <v>1380</v>
      </c>
      <c r="M7557" s="147"/>
      <c r="N7557" s="143">
        <f t="shared" ref="N7557:N7620" si="8244">D7557*I7557</f>
        <v>1500</v>
      </c>
      <c r="O7557" s="143">
        <f t="shared" si="8240"/>
        <v>7789.1</v>
      </c>
      <c r="P7557" s="143">
        <f t="shared" si="8241"/>
        <v>61216.68</v>
      </c>
      <c r="Q7557" s="143">
        <f t="shared" si="8242"/>
        <v>1366.2</v>
      </c>
      <c r="R7557" s="188">
        <f t="shared" ref="R7557:R7620" si="8245">SUM(N7557:Q7557)</f>
        <v>71871.98</v>
      </c>
      <c r="T7557">
        <v>34863.43</v>
      </c>
      <c r="U7557" s="190">
        <f t="shared" ref="U7557:U7620" si="8246">R7557/T7557</f>
        <v>2.0615292299122605</v>
      </c>
    </row>
    <row r="7558" spans="1:21" x14ac:dyDescent="0.2">
      <c r="A7558" s="178">
        <v>43050</v>
      </c>
      <c r="B7558" s="179">
        <v>0.79166666666666663</v>
      </c>
      <c r="C7558" t="s">
        <v>349</v>
      </c>
      <c r="D7558">
        <v>5</v>
      </c>
      <c r="E7558">
        <v>7.64</v>
      </c>
      <c r="F7558">
        <v>13.4</v>
      </c>
      <c r="G7558">
        <v>1.45</v>
      </c>
      <c r="H7558" s="184">
        <f t="shared" ref="H7558:L7558" si="8247">H7534</f>
        <v>0.79166666666666663</v>
      </c>
      <c r="I7558" s="185">
        <f t="shared" si="8247"/>
        <v>320</v>
      </c>
      <c r="J7558" s="185">
        <f t="shared" si="8247"/>
        <v>214</v>
      </c>
      <c r="K7558" s="185">
        <f t="shared" si="8247"/>
        <v>2842</v>
      </c>
      <c r="L7558" s="185">
        <f t="shared" si="8247"/>
        <v>1426</v>
      </c>
      <c r="M7558" s="147"/>
      <c r="N7558" s="143">
        <f t="shared" si="8244"/>
        <v>1600</v>
      </c>
      <c r="O7558" s="143">
        <f t="shared" si="8240"/>
        <v>1634.96</v>
      </c>
      <c r="P7558" s="143">
        <f t="shared" si="8241"/>
        <v>38082.800000000003</v>
      </c>
      <c r="Q7558" s="143">
        <f t="shared" si="8242"/>
        <v>2067.6999999999998</v>
      </c>
      <c r="R7558" s="188">
        <f t="shared" si="8245"/>
        <v>43385.46</v>
      </c>
      <c r="T7558">
        <v>35706.519999999997</v>
      </c>
      <c r="U7558" s="190">
        <f t="shared" si="8246"/>
        <v>1.2150570820119126</v>
      </c>
    </row>
    <row r="7559" spans="1:21" x14ac:dyDescent="0.2">
      <c r="A7559" s="178">
        <v>43050</v>
      </c>
      <c r="B7559" s="179">
        <v>0.83333333333333337</v>
      </c>
      <c r="C7559" t="s">
        <v>349</v>
      </c>
      <c r="D7559">
        <v>5</v>
      </c>
      <c r="E7559">
        <v>7.27</v>
      </c>
      <c r="F7559">
        <v>10</v>
      </c>
      <c r="G7559">
        <v>1</v>
      </c>
      <c r="H7559" s="184">
        <f t="shared" ref="H7559:L7559" si="8248">H7535</f>
        <v>0.83333333333333337</v>
      </c>
      <c r="I7559" s="185">
        <f t="shared" si="8248"/>
        <v>322</v>
      </c>
      <c r="J7559" s="185">
        <f t="shared" si="8248"/>
        <v>178</v>
      </c>
      <c r="K7559" s="185">
        <f t="shared" si="8248"/>
        <v>2842</v>
      </c>
      <c r="L7559" s="185">
        <f t="shared" si="8248"/>
        <v>1426</v>
      </c>
      <c r="M7559" s="147"/>
      <c r="N7559" s="143">
        <f t="shared" si="8244"/>
        <v>1610</v>
      </c>
      <c r="O7559" s="143">
        <f t="shared" si="8240"/>
        <v>1294.06</v>
      </c>
      <c r="P7559" s="143">
        <f t="shared" si="8241"/>
        <v>28420</v>
      </c>
      <c r="Q7559" s="143">
        <f t="shared" si="8242"/>
        <v>1426</v>
      </c>
      <c r="R7559" s="188">
        <f t="shared" si="8245"/>
        <v>32750.06</v>
      </c>
      <c r="T7559">
        <v>36526.879999999997</v>
      </c>
      <c r="U7559" s="190">
        <f t="shared" si="8246"/>
        <v>0.89660162598064774</v>
      </c>
    </row>
    <row r="7560" spans="1:21" x14ac:dyDescent="0.2">
      <c r="A7560" s="178">
        <v>43050</v>
      </c>
      <c r="B7560" s="179">
        <v>0.875</v>
      </c>
      <c r="C7560" t="s">
        <v>349</v>
      </c>
      <c r="D7560">
        <v>5.7</v>
      </c>
      <c r="E7560">
        <v>6.9</v>
      </c>
      <c r="F7560">
        <v>7.25</v>
      </c>
      <c r="G7560">
        <v>1</v>
      </c>
      <c r="H7560" s="184">
        <f t="shared" ref="H7560:L7560" si="8249">H7536</f>
        <v>0.875</v>
      </c>
      <c r="I7560" s="185">
        <f t="shared" si="8249"/>
        <v>337</v>
      </c>
      <c r="J7560" s="185">
        <f t="shared" si="8249"/>
        <v>173</v>
      </c>
      <c r="K7560" s="185">
        <f t="shared" si="8249"/>
        <v>2842</v>
      </c>
      <c r="L7560" s="185">
        <f t="shared" si="8249"/>
        <v>1426</v>
      </c>
      <c r="M7560" s="147"/>
      <c r="N7560" s="143">
        <f t="shared" si="8244"/>
        <v>1920.9</v>
      </c>
      <c r="O7560" s="143">
        <f t="shared" si="8240"/>
        <v>1193.7</v>
      </c>
      <c r="P7560" s="143">
        <f t="shared" si="8241"/>
        <v>20604.5</v>
      </c>
      <c r="Q7560" s="143">
        <f t="shared" si="8242"/>
        <v>1426</v>
      </c>
      <c r="R7560" s="188">
        <f t="shared" si="8245"/>
        <v>25145.1</v>
      </c>
      <c r="T7560">
        <v>35979.14</v>
      </c>
      <c r="U7560" s="190">
        <f t="shared" si="8246"/>
        <v>0.69887996211137893</v>
      </c>
    </row>
    <row r="7561" spans="1:21" x14ac:dyDescent="0.2">
      <c r="A7561" s="178">
        <v>43050</v>
      </c>
      <c r="B7561" s="179">
        <v>0.91666666666666663</v>
      </c>
      <c r="C7561" t="s">
        <v>349</v>
      </c>
      <c r="D7561">
        <v>13.59</v>
      </c>
      <c r="E7561">
        <v>10.66</v>
      </c>
      <c r="F7561">
        <v>10.25</v>
      </c>
      <c r="G7561">
        <v>1</v>
      </c>
      <c r="H7561" s="184">
        <f t="shared" ref="H7561:L7561" si="8250">H7537</f>
        <v>0.91666666666666663</v>
      </c>
      <c r="I7561" s="185">
        <f t="shared" si="8250"/>
        <v>394</v>
      </c>
      <c r="J7561" s="185">
        <f t="shared" si="8250"/>
        <v>194</v>
      </c>
      <c r="K7561" s="185">
        <f t="shared" si="8250"/>
        <v>2842</v>
      </c>
      <c r="L7561" s="185">
        <f t="shared" si="8250"/>
        <v>1426</v>
      </c>
      <c r="M7561" s="147"/>
      <c r="N7561" s="143">
        <f t="shared" si="8244"/>
        <v>5354.46</v>
      </c>
      <c r="O7561" s="143">
        <f t="shared" si="8240"/>
        <v>2068.04</v>
      </c>
      <c r="P7561" s="143">
        <f t="shared" si="8241"/>
        <v>29130.5</v>
      </c>
      <c r="Q7561" s="143">
        <f t="shared" si="8242"/>
        <v>1426</v>
      </c>
      <c r="R7561" s="188">
        <f t="shared" si="8245"/>
        <v>37979</v>
      </c>
      <c r="T7561">
        <v>35239.31</v>
      </c>
      <c r="U7561" s="190">
        <f t="shared" si="8246"/>
        <v>1.0777452793485458</v>
      </c>
    </row>
    <row r="7562" spans="1:21" x14ac:dyDescent="0.2">
      <c r="A7562" s="178">
        <v>43050</v>
      </c>
      <c r="B7562" s="179">
        <v>0.95833333333333337</v>
      </c>
      <c r="C7562" t="s">
        <v>349</v>
      </c>
      <c r="D7562">
        <v>28.59</v>
      </c>
      <c r="E7562">
        <v>12.75</v>
      </c>
      <c r="F7562">
        <v>12.18</v>
      </c>
      <c r="G7562">
        <v>0.81</v>
      </c>
      <c r="H7562" s="184">
        <f t="shared" ref="H7562:L7562" si="8251">H7538</f>
        <v>0.95833333333333337</v>
      </c>
      <c r="I7562" s="185">
        <f t="shared" si="8251"/>
        <v>389</v>
      </c>
      <c r="J7562" s="185">
        <f t="shared" si="8251"/>
        <v>265</v>
      </c>
      <c r="K7562" s="185">
        <f t="shared" si="8251"/>
        <v>2985</v>
      </c>
      <c r="L7562" s="185">
        <f t="shared" si="8251"/>
        <v>1111</v>
      </c>
      <c r="M7562" s="147"/>
      <c r="N7562" s="143">
        <f t="shared" si="8244"/>
        <v>11121.51</v>
      </c>
      <c r="O7562" s="143">
        <f t="shared" si="8240"/>
        <v>3378.75</v>
      </c>
      <c r="P7562" s="143">
        <f t="shared" si="8241"/>
        <v>36357.299999999996</v>
      </c>
      <c r="Q7562" s="143">
        <f t="shared" si="8242"/>
        <v>899.91000000000008</v>
      </c>
      <c r="R7562" s="188">
        <f t="shared" si="8245"/>
        <v>51757.47</v>
      </c>
      <c r="T7562">
        <v>34253.019999999997</v>
      </c>
      <c r="U7562" s="190">
        <f t="shared" si="8246"/>
        <v>1.5110337716207216</v>
      </c>
    </row>
    <row r="7563" spans="1:21" x14ac:dyDescent="0.2">
      <c r="A7563" s="178">
        <v>43050</v>
      </c>
      <c r="B7563" s="180">
        <v>1</v>
      </c>
      <c r="C7563" t="s">
        <v>349</v>
      </c>
      <c r="D7563">
        <v>12.26</v>
      </c>
      <c r="E7563">
        <v>12</v>
      </c>
      <c r="F7563">
        <v>11.5</v>
      </c>
      <c r="G7563">
        <v>0.81</v>
      </c>
      <c r="H7563" s="184">
        <f t="shared" ref="H7563:L7563" si="8252">H7539</f>
        <v>1</v>
      </c>
      <c r="I7563" s="185">
        <f t="shared" si="8252"/>
        <v>362</v>
      </c>
      <c r="J7563" s="185">
        <f t="shared" si="8252"/>
        <v>243</v>
      </c>
      <c r="K7563" s="185">
        <f t="shared" si="8252"/>
        <v>2985</v>
      </c>
      <c r="L7563" s="185">
        <f t="shared" si="8252"/>
        <v>1111</v>
      </c>
      <c r="M7563" s="147"/>
      <c r="N7563" s="143">
        <f t="shared" si="8244"/>
        <v>4438.12</v>
      </c>
      <c r="O7563" s="143">
        <f t="shared" si="8240"/>
        <v>2916</v>
      </c>
      <c r="P7563" s="143">
        <f t="shared" si="8241"/>
        <v>34327.5</v>
      </c>
      <c r="Q7563" s="143">
        <f t="shared" si="8242"/>
        <v>899.91000000000008</v>
      </c>
      <c r="R7563" s="188">
        <f t="shared" si="8245"/>
        <v>42581.530000000006</v>
      </c>
      <c r="T7563">
        <v>32879.86</v>
      </c>
      <c r="U7563" s="190">
        <f t="shared" si="8246"/>
        <v>1.2950642125605158</v>
      </c>
    </row>
    <row r="7564" spans="1:21" x14ac:dyDescent="0.2">
      <c r="A7564" s="178">
        <v>43051</v>
      </c>
      <c r="B7564" s="179">
        <v>4.1666666666666664E-2</v>
      </c>
      <c r="C7564" t="s">
        <v>349</v>
      </c>
      <c r="D7564">
        <v>10.49</v>
      </c>
      <c r="E7564">
        <v>8.0500000000000007</v>
      </c>
      <c r="F7564">
        <v>8.25</v>
      </c>
      <c r="G7564">
        <v>0.76</v>
      </c>
      <c r="H7564" s="184">
        <f t="shared" ref="H7564:L7564" si="8253">H7540</f>
        <v>4.1666666666666664E-2</v>
      </c>
      <c r="I7564" s="185">
        <f t="shared" si="8253"/>
        <v>294</v>
      </c>
      <c r="J7564" s="185">
        <f t="shared" si="8253"/>
        <v>212</v>
      </c>
      <c r="K7564" s="185">
        <f t="shared" si="8253"/>
        <v>2985</v>
      </c>
      <c r="L7564" s="185">
        <f t="shared" si="8253"/>
        <v>1111</v>
      </c>
      <c r="M7564" s="147"/>
      <c r="N7564" s="143">
        <f t="shared" si="8244"/>
        <v>3084.06</v>
      </c>
      <c r="O7564" s="143">
        <f t="shared" si="8240"/>
        <v>1706.6000000000001</v>
      </c>
      <c r="P7564" s="143">
        <f t="shared" si="8241"/>
        <v>24626.25</v>
      </c>
      <c r="Q7564" s="143">
        <f t="shared" si="8242"/>
        <v>844.36</v>
      </c>
      <c r="R7564" s="188">
        <f t="shared" si="8245"/>
        <v>30261.27</v>
      </c>
      <c r="T7564">
        <v>31229.27</v>
      </c>
      <c r="U7564" s="190">
        <f t="shared" si="8246"/>
        <v>0.96900343812071177</v>
      </c>
    </row>
    <row r="7565" spans="1:21" x14ac:dyDescent="0.2">
      <c r="A7565" s="178">
        <v>43051</v>
      </c>
      <c r="B7565" s="179">
        <v>8.3333333333333329E-2</v>
      </c>
      <c r="C7565" t="s">
        <v>349</v>
      </c>
      <c r="D7565">
        <v>7.39</v>
      </c>
      <c r="E7565">
        <v>3.11</v>
      </c>
      <c r="F7565">
        <v>8.25</v>
      </c>
      <c r="G7565">
        <v>0.75</v>
      </c>
      <c r="H7565" s="184">
        <f t="shared" ref="H7565:L7565" si="8254">H7541</f>
        <v>8.3333333333333329E-2</v>
      </c>
      <c r="I7565" s="185">
        <f t="shared" si="8254"/>
        <v>236</v>
      </c>
      <c r="J7565" s="185">
        <f t="shared" si="8254"/>
        <v>179</v>
      </c>
      <c r="K7565" s="185">
        <f t="shared" si="8254"/>
        <v>2985</v>
      </c>
      <c r="L7565" s="185">
        <f t="shared" si="8254"/>
        <v>1111</v>
      </c>
      <c r="M7565" s="147"/>
      <c r="N7565" s="143">
        <f t="shared" si="8244"/>
        <v>1744.04</v>
      </c>
      <c r="O7565" s="143">
        <f t="shared" si="8240"/>
        <v>556.68999999999994</v>
      </c>
      <c r="P7565" s="143">
        <f t="shared" si="8241"/>
        <v>24626.25</v>
      </c>
      <c r="Q7565" s="143">
        <f t="shared" si="8242"/>
        <v>833.25</v>
      </c>
      <c r="R7565" s="188">
        <f t="shared" si="8245"/>
        <v>27760.23</v>
      </c>
      <c r="T7565">
        <v>29659.62</v>
      </c>
      <c r="U7565" s="190">
        <f t="shared" si="8246"/>
        <v>0.93596040677527226</v>
      </c>
    </row>
    <row r="7566" spans="1:21" x14ac:dyDescent="0.2">
      <c r="A7566" s="178">
        <v>43051</v>
      </c>
      <c r="B7566" s="179">
        <v>0.125</v>
      </c>
      <c r="C7566" t="s">
        <v>349</v>
      </c>
      <c r="D7566">
        <v>7.87</v>
      </c>
      <c r="E7566">
        <v>5.66</v>
      </c>
      <c r="F7566">
        <v>8.25</v>
      </c>
      <c r="G7566">
        <v>2.99</v>
      </c>
      <c r="H7566" s="184">
        <f t="shared" ref="H7566:L7566" si="8255">H7542</f>
        <v>0.125</v>
      </c>
      <c r="I7566" s="185">
        <f t="shared" si="8255"/>
        <v>201</v>
      </c>
      <c r="J7566" s="185">
        <f t="shared" si="8255"/>
        <v>205</v>
      </c>
      <c r="K7566" s="185">
        <f t="shared" si="8255"/>
        <v>2985</v>
      </c>
      <c r="L7566" s="185">
        <f t="shared" si="8255"/>
        <v>1717</v>
      </c>
      <c r="M7566" s="147"/>
      <c r="N7566" s="143">
        <f t="shared" si="8244"/>
        <v>1581.8700000000001</v>
      </c>
      <c r="O7566" s="143">
        <f t="shared" si="8240"/>
        <v>1160.3</v>
      </c>
      <c r="P7566" s="143">
        <f t="shared" si="8241"/>
        <v>24626.25</v>
      </c>
      <c r="Q7566" s="143">
        <f t="shared" si="8242"/>
        <v>5133.83</v>
      </c>
      <c r="R7566" s="188">
        <f t="shared" si="8245"/>
        <v>32502.25</v>
      </c>
      <c r="T7566">
        <v>28618.74</v>
      </c>
      <c r="U7566" s="190">
        <f t="shared" si="8246"/>
        <v>1.135698147437658</v>
      </c>
    </row>
    <row r="7567" spans="1:21" x14ac:dyDescent="0.2">
      <c r="A7567" s="178">
        <v>43051</v>
      </c>
      <c r="B7567" s="179">
        <v>0.16666666666666666</v>
      </c>
      <c r="C7567" t="s">
        <v>349</v>
      </c>
      <c r="D7567">
        <v>5.31</v>
      </c>
      <c r="E7567">
        <v>3.13</v>
      </c>
      <c r="F7567">
        <v>8.25</v>
      </c>
      <c r="G7567">
        <v>1.32</v>
      </c>
      <c r="H7567" s="184">
        <f t="shared" ref="H7567:L7567" si="8256">H7543</f>
        <v>0.16666666666666666</v>
      </c>
      <c r="I7567" s="185">
        <f t="shared" si="8256"/>
        <v>185</v>
      </c>
      <c r="J7567" s="185">
        <f t="shared" si="8256"/>
        <v>205</v>
      </c>
      <c r="K7567" s="185">
        <f t="shared" si="8256"/>
        <v>2985</v>
      </c>
      <c r="L7567" s="185">
        <f t="shared" si="8256"/>
        <v>1717</v>
      </c>
      <c r="M7567" s="147"/>
      <c r="N7567" s="143">
        <f t="shared" si="8244"/>
        <v>982.34999999999991</v>
      </c>
      <c r="O7567" s="143">
        <f t="shared" si="8240"/>
        <v>641.65</v>
      </c>
      <c r="P7567" s="143">
        <f t="shared" si="8241"/>
        <v>24626.25</v>
      </c>
      <c r="Q7567" s="143">
        <f t="shared" si="8242"/>
        <v>2266.44</v>
      </c>
      <c r="R7567" s="188">
        <f t="shared" si="8245"/>
        <v>28516.69</v>
      </c>
      <c r="T7567">
        <v>27966.11</v>
      </c>
      <c r="U7567" s="190">
        <f t="shared" si="8246"/>
        <v>1.0196874002140448</v>
      </c>
    </row>
    <row r="7568" spans="1:21" x14ac:dyDescent="0.2">
      <c r="A7568" s="178">
        <v>43051</v>
      </c>
      <c r="B7568" s="179">
        <v>0.20833333333333334</v>
      </c>
      <c r="C7568" t="s">
        <v>349</v>
      </c>
      <c r="D7568">
        <v>5.97</v>
      </c>
      <c r="E7568">
        <v>8.0500000000000007</v>
      </c>
      <c r="F7568">
        <v>8.25</v>
      </c>
      <c r="G7568">
        <v>2.94</v>
      </c>
      <c r="H7568" s="184">
        <f t="shared" ref="H7568:L7568" si="8257">H7544</f>
        <v>0.20833333333333334</v>
      </c>
      <c r="I7568" s="185">
        <f t="shared" si="8257"/>
        <v>207</v>
      </c>
      <c r="J7568" s="185">
        <f t="shared" si="8257"/>
        <v>283</v>
      </c>
      <c r="K7568" s="185">
        <f t="shared" si="8257"/>
        <v>2985</v>
      </c>
      <c r="L7568" s="185">
        <f t="shared" si="8257"/>
        <v>1717</v>
      </c>
      <c r="M7568" s="147"/>
      <c r="N7568" s="143">
        <f t="shared" si="8244"/>
        <v>1235.79</v>
      </c>
      <c r="O7568" s="143">
        <f t="shared" si="8240"/>
        <v>2278.15</v>
      </c>
      <c r="P7568" s="143">
        <f t="shared" si="8241"/>
        <v>24626.25</v>
      </c>
      <c r="Q7568" s="143">
        <f t="shared" si="8242"/>
        <v>5047.9799999999996</v>
      </c>
      <c r="R7568" s="188">
        <f t="shared" si="8245"/>
        <v>33188.17</v>
      </c>
      <c r="T7568">
        <v>27578.85</v>
      </c>
      <c r="U7568" s="190">
        <f t="shared" si="8246"/>
        <v>1.2033920921285695</v>
      </c>
    </row>
    <row r="7569" spans="1:21" x14ac:dyDescent="0.2">
      <c r="A7569" s="178">
        <v>43051</v>
      </c>
      <c r="B7569" s="179">
        <v>0.25</v>
      </c>
      <c r="C7569" t="s">
        <v>349</v>
      </c>
      <c r="D7569">
        <v>26.59</v>
      </c>
      <c r="E7569">
        <v>24.96</v>
      </c>
      <c r="F7569">
        <v>8.25</v>
      </c>
      <c r="G7569">
        <v>1.48</v>
      </c>
      <c r="H7569" s="184">
        <f t="shared" ref="H7569:L7569" si="8258">H7545</f>
        <v>0.25</v>
      </c>
      <c r="I7569" s="185">
        <f t="shared" si="8258"/>
        <v>327</v>
      </c>
      <c r="J7569" s="185">
        <f t="shared" si="8258"/>
        <v>438</v>
      </c>
      <c r="K7569" s="185">
        <f t="shared" si="8258"/>
        <v>2985</v>
      </c>
      <c r="L7569" s="185">
        <f t="shared" si="8258"/>
        <v>1717</v>
      </c>
      <c r="M7569" s="147"/>
      <c r="N7569" s="143">
        <f t="shared" si="8244"/>
        <v>8694.93</v>
      </c>
      <c r="O7569" s="143">
        <f t="shared" si="8240"/>
        <v>10932.48</v>
      </c>
      <c r="P7569" s="143">
        <f t="shared" si="8241"/>
        <v>24626.25</v>
      </c>
      <c r="Q7569" s="143">
        <f t="shared" si="8242"/>
        <v>2541.16</v>
      </c>
      <c r="R7569" s="188">
        <f t="shared" si="8245"/>
        <v>46794.820000000007</v>
      </c>
      <c r="T7569">
        <v>27522.22</v>
      </c>
      <c r="U7569" s="190">
        <f t="shared" si="8246"/>
        <v>1.7002560113246681</v>
      </c>
    </row>
    <row r="7570" spans="1:21" x14ac:dyDescent="0.2">
      <c r="A7570" s="178">
        <v>43051</v>
      </c>
      <c r="B7570" s="179">
        <v>0.29166666666666669</v>
      </c>
      <c r="C7570" t="s">
        <v>349</v>
      </c>
      <c r="D7570">
        <v>17</v>
      </c>
      <c r="E7570">
        <v>62</v>
      </c>
      <c r="F7570">
        <v>8.25</v>
      </c>
      <c r="G7570">
        <v>7.45</v>
      </c>
      <c r="H7570" s="184">
        <f t="shared" ref="H7570:L7570" si="8259">H7546</f>
        <v>0.29166666666666669</v>
      </c>
      <c r="I7570" s="185">
        <f t="shared" si="8259"/>
        <v>249</v>
      </c>
      <c r="J7570" s="185">
        <f t="shared" si="8259"/>
        <v>556</v>
      </c>
      <c r="K7570" s="185">
        <f t="shared" si="8259"/>
        <v>2872</v>
      </c>
      <c r="L7570" s="185">
        <f t="shared" si="8259"/>
        <v>2219</v>
      </c>
      <c r="M7570" s="147"/>
      <c r="N7570" s="143">
        <f t="shared" si="8244"/>
        <v>4233</v>
      </c>
      <c r="O7570" s="143">
        <f t="shared" si="8240"/>
        <v>34472</v>
      </c>
      <c r="P7570" s="143">
        <f t="shared" si="8241"/>
        <v>23694</v>
      </c>
      <c r="Q7570" s="143">
        <f t="shared" si="8242"/>
        <v>16531.55</v>
      </c>
      <c r="R7570" s="188">
        <f t="shared" si="8245"/>
        <v>78930.55</v>
      </c>
      <c r="T7570">
        <v>27806.95</v>
      </c>
      <c r="U7570" s="190">
        <f t="shared" si="8246"/>
        <v>2.8385187875692948</v>
      </c>
    </row>
    <row r="7571" spans="1:21" x14ac:dyDescent="0.2">
      <c r="A7571" s="178">
        <v>43051</v>
      </c>
      <c r="B7571" s="179">
        <v>0.33333333333333331</v>
      </c>
      <c r="C7571" t="s">
        <v>349</v>
      </c>
      <c r="D7571">
        <v>8.1300000000000008</v>
      </c>
      <c r="E7571">
        <v>7.59</v>
      </c>
      <c r="F7571">
        <v>8.25</v>
      </c>
      <c r="G7571">
        <v>7.45</v>
      </c>
      <c r="H7571" s="184">
        <f t="shared" ref="H7571:L7571" si="8260">H7547</f>
        <v>0.33333333333333331</v>
      </c>
      <c r="I7571" s="185">
        <f t="shared" si="8260"/>
        <v>256</v>
      </c>
      <c r="J7571" s="185">
        <f t="shared" si="8260"/>
        <v>306</v>
      </c>
      <c r="K7571" s="185">
        <f t="shared" si="8260"/>
        <v>2872</v>
      </c>
      <c r="L7571" s="185">
        <f t="shared" si="8260"/>
        <v>2219</v>
      </c>
      <c r="M7571" s="147"/>
      <c r="N7571" s="143">
        <f t="shared" si="8244"/>
        <v>2081.2800000000002</v>
      </c>
      <c r="O7571" s="143">
        <f t="shared" si="8240"/>
        <v>2322.54</v>
      </c>
      <c r="P7571" s="143">
        <f t="shared" si="8241"/>
        <v>23694</v>
      </c>
      <c r="Q7571" s="143">
        <f t="shared" si="8242"/>
        <v>16531.55</v>
      </c>
      <c r="R7571" s="188">
        <f t="shared" si="8245"/>
        <v>44629.369999999995</v>
      </c>
      <c r="T7571">
        <v>28566.05</v>
      </c>
      <c r="U7571" s="190">
        <f t="shared" si="8246"/>
        <v>1.562322057127254</v>
      </c>
    </row>
    <row r="7572" spans="1:21" x14ac:dyDescent="0.2">
      <c r="A7572" s="178">
        <v>43051</v>
      </c>
      <c r="B7572" s="179">
        <v>0.375</v>
      </c>
      <c r="C7572" t="s">
        <v>349</v>
      </c>
      <c r="D7572">
        <v>3.43</v>
      </c>
      <c r="E7572">
        <v>11.24</v>
      </c>
      <c r="F7572">
        <v>11.44</v>
      </c>
      <c r="G7572">
        <v>7.45</v>
      </c>
      <c r="H7572" s="184">
        <f t="shared" ref="H7572:L7572" si="8261">H7548</f>
        <v>0.375</v>
      </c>
      <c r="I7572" s="185">
        <f t="shared" si="8261"/>
        <v>156</v>
      </c>
      <c r="J7572" s="185">
        <f t="shared" si="8261"/>
        <v>343</v>
      </c>
      <c r="K7572" s="185">
        <f t="shared" si="8261"/>
        <v>2872</v>
      </c>
      <c r="L7572" s="185">
        <f t="shared" si="8261"/>
        <v>2219</v>
      </c>
      <c r="M7572" s="147"/>
      <c r="N7572" s="143">
        <f t="shared" si="8244"/>
        <v>535.08000000000004</v>
      </c>
      <c r="O7572" s="143">
        <f t="shared" si="8240"/>
        <v>3855.32</v>
      </c>
      <c r="P7572" s="143">
        <f t="shared" si="8241"/>
        <v>32855.68</v>
      </c>
      <c r="Q7572" s="143">
        <f t="shared" si="8242"/>
        <v>16531.55</v>
      </c>
      <c r="R7572" s="188">
        <f t="shared" si="8245"/>
        <v>53777.630000000005</v>
      </c>
      <c r="T7572">
        <v>29298.13</v>
      </c>
      <c r="U7572" s="190">
        <f t="shared" si="8246"/>
        <v>1.8355311414073185</v>
      </c>
    </row>
    <row r="7573" spans="1:21" x14ac:dyDescent="0.2">
      <c r="A7573" s="178">
        <v>43051</v>
      </c>
      <c r="B7573" s="179">
        <v>0.41666666666666669</v>
      </c>
      <c r="C7573" t="s">
        <v>349</v>
      </c>
      <c r="D7573">
        <v>8.11</v>
      </c>
      <c r="E7573">
        <v>12.61</v>
      </c>
      <c r="F7573">
        <v>13.92</v>
      </c>
      <c r="G7573">
        <v>7.45</v>
      </c>
      <c r="H7573" s="184">
        <f t="shared" ref="H7573:L7573" si="8262">H7549</f>
        <v>0.41666666666666669</v>
      </c>
      <c r="I7573" s="185">
        <f t="shared" si="8262"/>
        <v>196</v>
      </c>
      <c r="J7573" s="185">
        <f t="shared" si="8262"/>
        <v>315</v>
      </c>
      <c r="K7573" s="185">
        <f t="shared" si="8262"/>
        <v>2872</v>
      </c>
      <c r="L7573" s="185">
        <f t="shared" si="8262"/>
        <v>2219</v>
      </c>
      <c r="M7573" s="147"/>
      <c r="N7573" s="143">
        <f t="shared" si="8244"/>
        <v>1589.56</v>
      </c>
      <c r="O7573" s="143">
        <f t="shared" si="8240"/>
        <v>3972.1499999999996</v>
      </c>
      <c r="P7573" s="143">
        <f t="shared" si="8241"/>
        <v>39978.239999999998</v>
      </c>
      <c r="Q7573" s="143">
        <f t="shared" si="8242"/>
        <v>16531.55</v>
      </c>
      <c r="R7573" s="188">
        <f t="shared" si="8245"/>
        <v>62071.5</v>
      </c>
      <c r="T7573">
        <v>31090.03</v>
      </c>
      <c r="U7573" s="190">
        <f t="shared" si="8246"/>
        <v>1.9965082053635845</v>
      </c>
    </row>
    <row r="7574" spans="1:21" x14ac:dyDescent="0.2">
      <c r="A7574" s="178">
        <v>43051</v>
      </c>
      <c r="B7574" s="179">
        <v>0.45833333333333331</v>
      </c>
      <c r="C7574" t="s">
        <v>349</v>
      </c>
      <c r="D7574">
        <v>5</v>
      </c>
      <c r="E7574">
        <v>9.15</v>
      </c>
      <c r="F7574">
        <v>10</v>
      </c>
      <c r="G7574">
        <v>2.99</v>
      </c>
      <c r="H7574" s="184">
        <f t="shared" ref="H7574:L7574" si="8263">H7550</f>
        <v>0.45833333333333331</v>
      </c>
      <c r="I7574" s="185">
        <f t="shared" si="8263"/>
        <v>226</v>
      </c>
      <c r="J7574" s="185">
        <f t="shared" si="8263"/>
        <v>326</v>
      </c>
      <c r="K7574" s="185">
        <f t="shared" si="8263"/>
        <v>2842</v>
      </c>
      <c r="L7574" s="185">
        <f t="shared" si="8263"/>
        <v>1635</v>
      </c>
      <c r="M7574" s="147"/>
      <c r="N7574" s="143">
        <f t="shared" si="8244"/>
        <v>1130</v>
      </c>
      <c r="O7574" s="143">
        <f t="shared" si="8240"/>
        <v>2982.9</v>
      </c>
      <c r="P7574" s="143">
        <f t="shared" si="8241"/>
        <v>28420</v>
      </c>
      <c r="Q7574" s="143">
        <f t="shared" si="8242"/>
        <v>4888.6500000000005</v>
      </c>
      <c r="R7574" s="188">
        <f t="shared" si="8245"/>
        <v>37421.550000000003</v>
      </c>
      <c r="T7574">
        <v>32810.230000000003</v>
      </c>
      <c r="U7574" s="190">
        <f t="shared" si="8246"/>
        <v>1.1405451897167438</v>
      </c>
    </row>
    <row r="7575" spans="1:21" x14ac:dyDescent="0.2">
      <c r="A7575" s="178">
        <v>43051</v>
      </c>
      <c r="B7575" s="179">
        <v>0.5</v>
      </c>
      <c r="C7575" t="s">
        <v>349</v>
      </c>
      <c r="D7575">
        <v>3.88</v>
      </c>
      <c r="E7575">
        <v>8.9499999999999993</v>
      </c>
      <c r="F7575">
        <v>10.25</v>
      </c>
      <c r="G7575">
        <v>2.99</v>
      </c>
      <c r="H7575" s="184">
        <f t="shared" ref="H7575:L7575" si="8264">H7551</f>
        <v>0.5</v>
      </c>
      <c r="I7575" s="185">
        <f t="shared" si="8264"/>
        <v>222</v>
      </c>
      <c r="J7575" s="185">
        <f t="shared" si="8264"/>
        <v>319</v>
      </c>
      <c r="K7575" s="185">
        <f t="shared" si="8264"/>
        <v>2842</v>
      </c>
      <c r="L7575" s="185">
        <f t="shared" si="8264"/>
        <v>1635</v>
      </c>
      <c r="M7575" s="147"/>
      <c r="N7575" s="143">
        <f t="shared" si="8244"/>
        <v>861.36</v>
      </c>
      <c r="O7575" s="143">
        <f t="shared" si="8240"/>
        <v>2855.0499999999997</v>
      </c>
      <c r="P7575" s="143">
        <f t="shared" si="8241"/>
        <v>29130.5</v>
      </c>
      <c r="Q7575" s="143">
        <f t="shared" si="8242"/>
        <v>4888.6500000000005</v>
      </c>
      <c r="R7575" s="188">
        <f t="shared" si="8245"/>
        <v>37735.560000000005</v>
      </c>
      <c r="T7575">
        <v>33887.65</v>
      </c>
      <c r="U7575" s="190">
        <f t="shared" si="8246"/>
        <v>1.1135490363008353</v>
      </c>
    </row>
    <row r="7576" spans="1:21" x14ac:dyDescent="0.2">
      <c r="A7576" s="178">
        <v>43051</v>
      </c>
      <c r="B7576" s="179">
        <v>0.54166666666666663</v>
      </c>
      <c r="C7576" t="s">
        <v>349</v>
      </c>
      <c r="D7576">
        <v>3.11</v>
      </c>
      <c r="E7576">
        <v>7.64</v>
      </c>
      <c r="F7576">
        <v>8.83</v>
      </c>
      <c r="G7576">
        <v>4</v>
      </c>
      <c r="H7576" s="184">
        <f t="shared" ref="H7576:L7576" si="8265">H7552</f>
        <v>0.54166666666666663</v>
      </c>
      <c r="I7576" s="185">
        <f t="shared" si="8265"/>
        <v>195</v>
      </c>
      <c r="J7576" s="185">
        <f t="shared" si="8265"/>
        <v>299</v>
      </c>
      <c r="K7576" s="185">
        <f t="shared" si="8265"/>
        <v>2842</v>
      </c>
      <c r="L7576" s="185">
        <f t="shared" si="8265"/>
        <v>1635</v>
      </c>
      <c r="M7576" s="147"/>
      <c r="N7576" s="143">
        <f t="shared" si="8244"/>
        <v>606.44999999999993</v>
      </c>
      <c r="O7576" s="143">
        <f t="shared" si="8240"/>
        <v>2284.36</v>
      </c>
      <c r="P7576" s="143">
        <f t="shared" si="8241"/>
        <v>25094.86</v>
      </c>
      <c r="Q7576" s="143">
        <f t="shared" si="8242"/>
        <v>6540</v>
      </c>
      <c r="R7576" s="188">
        <f t="shared" si="8245"/>
        <v>34525.67</v>
      </c>
      <c r="T7576">
        <v>34825.300000000003</v>
      </c>
      <c r="U7576" s="190">
        <f t="shared" si="8246"/>
        <v>0.99139619759198039</v>
      </c>
    </row>
    <row r="7577" spans="1:21" x14ac:dyDescent="0.2">
      <c r="A7577" s="178">
        <v>43051</v>
      </c>
      <c r="B7577" s="179">
        <v>0.58333333333333337</v>
      </c>
      <c r="C7577" t="s">
        <v>349</v>
      </c>
      <c r="D7577">
        <v>2.61</v>
      </c>
      <c r="E7577">
        <v>6.51</v>
      </c>
      <c r="F7577">
        <v>9.18</v>
      </c>
      <c r="G7577">
        <v>4</v>
      </c>
      <c r="H7577" s="184">
        <f t="shared" ref="H7577:L7577" si="8266">H7553</f>
        <v>0.58333333333333337</v>
      </c>
      <c r="I7577" s="185">
        <f t="shared" si="8266"/>
        <v>205</v>
      </c>
      <c r="J7577" s="185">
        <f t="shared" si="8266"/>
        <v>237</v>
      </c>
      <c r="K7577" s="185">
        <f t="shared" si="8266"/>
        <v>2842</v>
      </c>
      <c r="L7577" s="185">
        <f t="shared" si="8266"/>
        <v>1635</v>
      </c>
      <c r="M7577" s="147"/>
      <c r="N7577" s="143">
        <f t="shared" si="8244"/>
        <v>535.04999999999995</v>
      </c>
      <c r="O7577" s="143">
        <f t="shared" si="8240"/>
        <v>1542.87</v>
      </c>
      <c r="P7577" s="143">
        <f t="shared" si="8241"/>
        <v>26089.559999999998</v>
      </c>
      <c r="Q7577" s="143">
        <f t="shared" si="8242"/>
        <v>6540</v>
      </c>
      <c r="R7577" s="188">
        <f t="shared" si="8245"/>
        <v>34707.479999999996</v>
      </c>
      <c r="T7577">
        <v>35647.480000000003</v>
      </c>
      <c r="U7577" s="190">
        <f t="shared" si="8246"/>
        <v>0.97363067459466957</v>
      </c>
    </row>
    <row r="7578" spans="1:21" x14ac:dyDescent="0.2">
      <c r="A7578" s="178">
        <v>43051</v>
      </c>
      <c r="B7578" s="179">
        <v>0.625</v>
      </c>
      <c r="C7578" t="s">
        <v>349</v>
      </c>
      <c r="D7578">
        <v>3.11</v>
      </c>
      <c r="E7578">
        <v>8.17</v>
      </c>
      <c r="F7578">
        <v>10</v>
      </c>
      <c r="G7578">
        <v>2.99</v>
      </c>
      <c r="H7578" s="184">
        <f t="shared" ref="H7578:L7578" si="8267">H7554</f>
        <v>0.625</v>
      </c>
      <c r="I7578" s="185">
        <f t="shared" si="8267"/>
        <v>212</v>
      </c>
      <c r="J7578" s="185">
        <f t="shared" si="8267"/>
        <v>213</v>
      </c>
      <c r="K7578" s="185">
        <f t="shared" si="8267"/>
        <v>2842</v>
      </c>
      <c r="L7578" s="185">
        <f t="shared" si="8267"/>
        <v>1380</v>
      </c>
      <c r="M7578" s="147"/>
      <c r="N7578" s="143">
        <f t="shared" si="8244"/>
        <v>659.31999999999994</v>
      </c>
      <c r="O7578" s="143">
        <f t="shared" si="8240"/>
        <v>1740.21</v>
      </c>
      <c r="P7578" s="143">
        <f t="shared" si="8241"/>
        <v>28420</v>
      </c>
      <c r="Q7578" s="143">
        <f t="shared" si="8242"/>
        <v>4126.2000000000007</v>
      </c>
      <c r="R7578" s="188">
        <f t="shared" si="8245"/>
        <v>34945.729999999996</v>
      </c>
      <c r="T7578">
        <v>36152.67</v>
      </c>
      <c r="U7578" s="190">
        <f t="shared" si="8246"/>
        <v>0.96661546712870716</v>
      </c>
    </row>
    <row r="7579" spans="1:21" x14ac:dyDescent="0.2">
      <c r="A7579" s="178">
        <v>43051</v>
      </c>
      <c r="B7579" s="179">
        <v>0.66666666666666663</v>
      </c>
      <c r="C7579" t="s">
        <v>349</v>
      </c>
      <c r="D7579">
        <v>2.11</v>
      </c>
      <c r="E7579">
        <v>6.89</v>
      </c>
      <c r="F7579">
        <v>10.25</v>
      </c>
      <c r="G7579">
        <v>2.99</v>
      </c>
      <c r="H7579" s="184">
        <f t="shared" ref="H7579:L7579" si="8268">H7555</f>
        <v>0.66666666666666663</v>
      </c>
      <c r="I7579" s="185">
        <f t="shared" si="8268"/>
        <v>191</v>
      </c>
      <c r="J7579" s="185">
        <f t="shared" si="8268"/>
        <v>237</v>
      </c>
      <c r="K7579" s="185">
        <f t="shared" si="8268"/>
        <v>2842</v>
      </c>
      <c r="L7579" s="185">
        <f t="shared" si="8268"/>
        <v>1380</v>
      </c>
      <c r="M7579" s="147"/>
      <c r="N7579" s="143">
        <f t="shared" si="8244"/>
        <v>403.01</v>
      </c>
      <c r="O7579" s="143">
        <f t="shared" si="8240"/>
        <v>1632.9299999999998</v>
      </c>
      <c r="P7579" s="143">
        <f t="shared" si="8241"/>
        <v>29130.5</v>
      </c>
      <c r="Q7579" s="143">
        <f t="shared" si="8242"/>
        <v>4126.2000000000007</v>
      </c>
      <c r="R7579" s="188">
        <f t="shared" si="8245"/>
        <v>35292.639999999999</v>
      </c>
      <c r="T7579">
        <v>36517</v>
      </c>
      <c r="U7579" s="190">
        <f t="shared" si="8246"/>
        <v>0.96647150642166657</v>
      </c>
    </row>
    <row r="7580" spans="1:21" x14ac:dyDescent="0.2">
      <c r="A7580" s="178">
        <v>43051</v>
      </c>
      <c r="B7580" s="179">
        <v>0.70833333333333337</v>
      </c>
      <c r="C7580" t="s">
        <v>349</v>
      </c>
      <c r="D7580">
        <v>3.5</v>
      </c>
      <c r="E7580">
        <v>9.59</v>
      </c>
      <c r="F7580">
        <v>10.95</v>
      </c>
      <c r="G7580">
        <v>1.45</v>
      </c>
      <c r="H7580" s="184">
        <f t="shared" ref="H7580:L7580" si="8269">H7556</f>
        <v>0.70833333333333337</v>
      </c>
      <c r="I7580" s="185">
        <f t="shared" si="8269"/>
        <v>218</v>
      </c>
      <c r="J7580" s="185">
        <f t="shared" si="8269"/>
        <v>258</v>
      </c>
      <c r="K7580" s="185">
        <f t="shared" si="8269"/>
        <v>2842</v>
      </c>
      <c r="L7580" s="185">
        <f t="shared" si="8269"/>
        <v>1380</v>
      </c>
      <c r="M7580" s="147"/>
      <c r="N7580" s="143">
        <f t="shared" si="8244"/>
        <v>763</v>
      </c>
      <c r="O7580" s="143">
        <f t="shared" si="8240"/>
        <v>2474.2199999999998</v>
      </c>
      <c r="P7580" s="143">
        <f t="shared" si="8241"/>
        <v>31119.899999999998</v>
      </c>
      <c r="Q7580" s="143">
        <f t="shared" si="8242"/>
        <v>2001</v>
      </c>
      <c r="R7580" s="188">
        <f t="shared" si="8245"/>
        <v>36358.119999999995</v>
      </c>
      <c r="T7580">
        <v>36893.550000000003</v>
      </c>
      <c r="U7580" s="190">
        <f t="shared" si="8246"/>
        <v>0.98548716510067458</v>
      </c>
    </row>
    <row r="7581" spans="1:21" x14ac:dyDescent="0.2">
      <c r="A7581" s="178">
        <v>43051</v>
      </c>
      <c r="B7581" s="179">
        <v>0.75</v>
      </c>
      <c r="C7581" t="s">
        <v>349</v>
      </c>
      <c r="D7581">
        <v>3.5</v>
      </c>
      <c r="E7581">
        <v>29.47</v>
      </c>
      <c r="F7581">
        <v>29.67</v>
      </c>
      <c r="G7581">
        <v>2.99</v>
      </c>
      <c r="H7581" s="184">
        <f t="shared" ref="H7581:L7581" si="8270">H7557</f>
        <v>0.75</v>
      </c>
      <c r="I7581" s="185">
        <f t="shared" si="8270"/>
        <v>240</v>
      </c>
      <c r="J7581" s="185">
        <f t="shared" si="8270"/>
        <v>365</v>
      </c>
      <c r="K7581" s="185">
        <f t="shared" si="8270"/>
        <v>2842</v>
      </c>
      <c r="L7581" s="185">
        <f t="shared" si="8270"/>
        <v>1380</v>
      </c>
      <c r="M7581" s="147"/>
      <c r="N7581" s="143">
        <f t="shared" si="8244"/>
        <v>840</v>
      </c>
      <c r="O7581" s="143">
        <f t="shared" si="8240"/>
        <v>10756.55</v>
      </c>
      <c r="P7581" s="143">
        <f t="shared" si="8241"/>
        <v>84322.14</v>
      </c>
      <c r="Q7581" s="143">
        <f t="shared" si="8242"/>
        <v>4126.2000000000007</v>
      </c>
      <c r="R7581" s="188">
        <f t="shared" si="8245"/>
        <v>100044.89</v>
      </c>
      <c r="T7581">
        <v>37061.32</v>
      </c>
      <c r="U7581" s="190">
        <f t="shared" si="8246"/>
        <v>2.699442167737145</v>
      </c>
    </row>
    <row r="7582" spans="1:21" x14ac:dyDescent="0.2">
      <c r="A7582" s="178">
        <v>43051</v>
      </c>
      <c r="B7582" s="179">
        <v>0.79166666666666663</v>
      </c>
      <c r="C7582" t="s">
        <v>349</v>
      </c>
      <c r="D7582">
        <v>5</v>
      </c>
      <c r="E7582">
        <v>12.75</v>
      </c>
      <c r="F7582">
        <v>23.99</v>
      </c>
      <c r="G7582">
        <v>5.42</v>
      </c>
      <c r="H7582" s="184">
        <f t="shared" ref="H7582:L7582" si="8271">H7558</f>
        <v>0.79166666666666663</v>
      </c>
      <c r="I7582" s="185">
        <f t="shared" si="8271"/>
        <v>320</v>
      </c>
      <c r="J7582" s="185">
        <f t="shared" si="8271"/>
        <v>214</v>
      </c>
      <c r="K7582" s="185">
        <f t="shared" si="8271"/>
        <v>2842</v>
      </c>
      <c r="L7582" s="185">
        <f t="shared" si="8271"/>
        <v>1426</v>
      </c>
      <c r="M7582" s="147"/>
      <c r="N7582" s="143">
        <f t="shared" si="8244"/>
        <v>1600</v>
      </c>
      <c r="O7582" s="143">
        <f t="shared" si="8240"/>
        <v>2728.5</v>
      </c>
      <c r="P7582" s="143">
        <f t="shared" si="8241"/>
        <v>68179.58</v>
      </c>
      <c r="Q7582" s="143">
        <f t="shared" si="8242"/>
        <v>7728.92</v>
      </c>
      <c r="R7582" s="188">
        <f t="shared" si="8245"/>
        <v>80237</v>
      </c>
      <c r="T7582">
        <v>38053.64</v>
      </c>
      <c r="U7582" s="190">
        <f t="shared" si="8246"/>
        <v>2.1085236524022406</v>
      </c>
    </row>
    <row r="7583" spans="1:21" x14ac:dyDescent="0.2">
      <c r="A7583" s="178">
        <v>43051</v>
      </c>
      <c r="B7583" s="179">
        <v>0.83333333333333337</v>
      </c>
      <c r="C7583" t="s">
        <v>349</v>
      </c>
      <c r="D7583">
        <v>5</v>
      </c>
      <c r="E7583">
        <v>10.71</v>
      </c>
      <c r="F7583">
        <v>12.83</v>
      </c>
      <c r="G7583">
        <v>2.99</v>
      </c>
      <c r="H7583" s="184">
        <f t="shared" ref="H7583:L7583" si="8272">H7559</f>
        <v>0.83333333333333337</v>
      </c>
      <c r="I7583" s="185">
        <f t="shared" si="8272"/>
        <v>322</v>
      </c>
      <c r="J7583" s="185">
        <f t="shared" si="8272"/>
        <v>178</v>
      </c>
      <c r="K7583" s="185">
        <f t="shared" si="8272"/>
        <v>2842</v>
      </c>
      <c r="L7583" s="185">
        <f t="shared" si="8272"/>
        <v>1426</v>
      </c>
      <c r="M7583" s="147"/>
      <c r="N7583" s="143">
        <f t="shared" si="8244"/>
        <v>1610</v>
      </c>
      <c r="O7583" s="143">
        <f t="shared" si="8240"/>
        <v>1906.38</v>
      </c>
      <c r="P7583" s="143">
        <f t="shared" si="8241"/>
        <v>36462.86</v>
      </c>
      <c r="Q7583" s="143">
        <f t="shared" si="8242"/>
        <v>4263.7400000000007</v>
      </c>
      <c r="R7583" s="188">
        <f t="shared" si="8245"/>
        <v>44242.979999999996</v>
      </c>
      <c r="T7583">
        <v>39118.28</v>
      </c>
      <c r="U7583" s="190">
        <f t="shared" si="8246"/>
        <v>1.1310052486970286</v>
      </c>
    </row>
    <row r="7584" spans="1:21" x14ac:dyDescent="0.2">
      <c r="A7584" s="178">
        <v>43051</v>
      </c>
      <c r="B7584" s="179">
        <v>0.875</v>
      </c>
      <c r="C7584" t="s">
        <v>349</v>
      </c>
      <c r="D7584">
        <v>5.55</v>
      </c>
      <c r="E7584">
        <v>8.0399999999999991</v>
      </c>
      <c r="F7584">
        <v>8.73</v>
      </c>
      <c r="G7584">
        <v>1.45</v>
      </c>
      <c r="H7584" s="184">
        <f t="shared" ref="H7584:L7584" si="8273">H7560</f>
        <v>0.875</v>
      </c>
      <c r="I7584" s="185">
        <f t="shared" si="8273"/>
        <v>337</v>
      </c>
      <c r="J7584" s="185">
        <f t="shared" si="8273"/>
        <v>173</v>
      </c>
      <c r="K7584" s="185">
        <f t="shared" si="8273"/>
        <v>2842</v>
      </c>
      <c r="L7584" s="185">
        <f t="shared" si="8273"/>
        <v>1426</v>
      </c>
      <c r="M7584" s="147"/>
      <c r="N7584" s="143">
        <f t="shared" si="8244"/>
        <v>1870.35</v>
      </c>
      <c r="O7584" s="143">
        <f t="shared" si="8240"/>
        <v>1390.9199999999998</v>
      </c>
      <c r="P7584" s="143">
        <f t="shared" si="8241"/>
        <v>24810.66</v>
      </c>
      <c r="Q7584" s="143">
        <f t="shared" si="8242"/>
        <v>2067.6999999999998</v>
      </c>
      <c r="R7584" s="188">
        <f t="shared" si="8245"/>
        <v>30139.63</v>
      </c>
      <c r="T7584">
        <v>38649.160000000003</v>
      </c>
      <c r="U7584" s="190">
        <f t="shared" si="8246"/>
        <v>0.77982626271825828</v>
      </c>
    </row>
    <row r="7585" spans="1:21" x14ac:dyDescent="0.2">
      <c r="A7585" s="178">
        <v>43051</v>
      </c>
      <c r="B7585" s="179">
        <v>0.91666666666666663</v>
      </c>
      <c r="C7585" t="s">
        <v>349</v>
      </c>
      <c r="D7585">
        <v>13.01</v>
      </c>
      <c r="E7585">
        <v>11.95</v>
      </c>
      <c r="F7585">
        <v>10.25</v>
      </c>
      <c r="G7585">
        <v>1.45</v>
      </c>
      <c r="H7585" s="184">
        <f t="shared" ref="H7585:L7585" si="8274">H7561</f>
        <v>0.91666666666666663</v>
      </c>
      <c r="I7585" s="185">
        <f t="shared" si="8274"/>
        <v>394</v>
      </c>
      <c r="J7585" s="185">
        <f t="shared" si="8274"/>
        <v>194</v>
      </c>
      <c r="K7585" s="185">
        <f t="shared" si="8274"/>
        <v>2842</v>
      </c>
      <c r="L7585" s="185">
        <f t="shared" si="8274"/>
        <v>1426</v>
      </c>
      <c r="M7585" s="147"/>
      <c r="N7585" s="143">
        <f t="shared" si="8244"/>
        <v>5125.9399999999996</v>
      </c>
      <c r="O7585" s="143">
        <f t="shared" si="8240"/>
        <v>2318.2999999999997</v>
      </c>
      <c r="P7585" s="143">
        <f t="shared" si="8241"/>
        <v>29130.5</v>
      </c>
      <c r="Q7585" s="143">
        <f t="shared" si="8242"/>
        <v>2067.6999999999998</v>
      </c>
      <c r="R7585" s="188">
        <f t="shared" si="8245"/>
        <v>38642.439999999995</v>
      </c>
      <c r="T7585">
        <v>37665.1</v>
      </c>
      <c r="U7585" s="190">
        <f t="shared" si="8246"/>
        <v>1.0259481589057242</v>
      </c>
    </row>
    <row r="7586" spans="1:21" x14ac:dyDescent="0.2">
      <c r="A7586" s="178">
        <v>43051</v>
      </c>
      <c r="B7586" s="179">
        <v>0.95833333333333337</v>
      </c>
      <c r="C7586" t="s">
        <v>349</v>
      </c>
      <c r="D7586">
        <v>22</v>
      </c>
      <c r="E7586">
        <v>11.51</v>
      </c>
      <c r="F7586">
        <v>10.25</v>
      </c>
      <c r="G7586">
        <v>0.97</v>
      </c>
      <c r="H7586" s="184">
        <f t="shared" ref="H7586:L7586" si="8275">H7562</f>
        <v>0.95833333333333337</v>
      </c>
      <c r="I7586" s="185">
        <f t="shared" si="8275"/>
        <v>389</v>
      </c>
      <c r="J7586" s="185">
        <f t="shared" si="8275"/>
        <v>265</v>
      </c>
      <c r="K7586" s="185">
        <f t="shared" si="8275"/>
        <v>2985</v>
      </c>
      <c r="L7586" s="185">
        <f t="shared" si="8275"/>
        <v>1111</v>
      </c>
      <c r="M7586" s="147"/>
      <c r="N7586" s="143">
        <f t="shared" si="8244"/>
        <v>8558</v>
      </c>
      <c r="O7586" s="143">
        <f t="shared" si="8240"/>
        <v>3050.15</v>
      </c>
      <c r="P7586" s="143">
        <f t="shared" si="8241"/>
        <v>30596.25</v>
      </c>
      <c r="Q7586" s="143">
        <f t="shared" si="8242"/>
        <v>1077.67</v>
      </c>
      <c r="R7586" s="188">
        <f t="shared" si="8245"/>
        <v>43282.07</v>
      </c>
      <c r="T7586">
        <v>36218.58</v>
      </c>
      <c r="U7586" s="190">
        <f t="shared" si="8246"/>
        <v>1.1950239352288246</v>
      </c>
    </row>
    <row r="7587" spans="1:21" x14ac:dyDescent="0.2">
      <c r="A7587" s="178">
        <v>43051</v>
      </c>
      <c r="B7587" s="180">
        <v>1</v>
      </c>
      <c r="C7587" t="s">
        <v>349</v>
      </c>
      <c r="D7587">
        <v>10.51</v>
      </c>
      <c r="E7587">
        <v>9.8000000000000007</v>
      </c>
      <c r="F7587">
        <v>9.8000000000000007</v>
      </c>
      <c r="G7587">
        <v>0.97</v>
      </c>
      <c r="H7587" s="184">
        <f t="shared" ref="H7587:L7587" si="8276">H7563</f>
        <v>1</v>
      </c>
      <c r="I7587" s="185">
        <f t="shared" si="8276"/>
        <v>362</v>
      </c>
      <c r="J7587" s="185">
        <f t="shared" si="8276"/>
        <v>243</v>
      </c>
      <c r="K7587" s="185">
        <f t="shared" si="8276"/>
        <v>2985</v>
      </c>
      <c r="L7587" s="185">
        <f t="shared" si="8276"/>
        <v>1111</v>
      </c>
      <c r="M7587" s="147"/>
      <c r="N7587" s="143">
        <f t="shared" si="8244"/>
        <v>3804.62</v>
      </c>
      <c r="O7587" s="143">
        <f t="shared" si="8240"/>
        <v>2381.4</v>
      </c>
      <c r="P7587" s="143">
        <f t="shared" si="8241"/>
        <v>29253.000000000004</v>
      </c>
      <c r="Q7587" s="143">
        <f t="shared" si="8242"/>
        <v>1077.67</v>
      </c>
      <c r="R7587" s="188">
        <f t="shared" si="8245"/>
        <v>36516.69</v>
      </c>
      <c r="T7587">
        <v>33958.9</v>
      </c>
      <c r="U7587" s="190">
        <f t="shared" si="8246"/>
        <v>1.0753201664364864</v>
      </c>
    </row>
    <row r="7588" spans="1:21" x14ac:dyDescent="0.2">
      <c r="A7588" s="178">
        <v>43052</v>
      </c>
      <c r="B7588" s="179">
        <v>4.1666666666666664E-2</v>
      </c>
      <c r="C7588" t="s">
        <v>349</v>
      </c>
      <c r="D7588">
        <v>5.51</v>
      </c>
      <c r="E7588">
        <v>6.3</v>
      </c>
      <c r="F7588">
        <v>6.5</v>
      </c>
      <c r="G7588">
        <v>0.97</v>
      </c>
      <c r="H7588" s="184">
        <f t="shared" ref="H7588:L7588" si="8277">H7564</f>
        <v>4.1666666666666664E-2</v>
      </c>
      <c r="I7588" s="185">
        <f t="shared" si="8277"/>
        <v>294</v>
      </c>
      <c r="J7588" s="185">
        <f t="shared" si="8277"/>
        <v>212</v>
      </c>
      <c r="K7588" s="185">
        <f t="shared" si="8277"/>
        <v>2985</v>
      </c>
      <c r="L7588" s="185">
        <f t="shared" si="8277"/>
        <v>1111</v>
      </c>
      <c r="M7588" s="147"/>
      <c r="N7588" s="143">
        <f t="shared" si="8244"/>
        <v>1619.9399999999998</v>
      </c>
      <c r="O7588" s="143">
        <f t="shared" si="8240"/>
        <v>1335.6</v>
      </c>
      <c r="P7588" s="143">
        <f t="shared" si="8241"/>
        <v>19402.5</v>
      </c>
      <c r="Q7588" s="143">
        <f t="shared" si="8242"/>
        <v>1077.67</v>
      </c>
      <c r="R7588" s="188">
        <f t="shared" si="8245"/>
        <v>23435.71</v>
      </c>
      <c r="T7588">
        <v>31572.22</v>
      </c>
      <c r="U7588" s="190">
        <f t="shared" si="8246"/>
        <v>0.74228894895575914</v>
      </c>
    </row>
    <row r="7589" spans="1:21" x14ac:dyDescent="0.2">
      <c r="A7589" s="178">
        <v>43052</v>
      </c>
      <c r="B7589" s="179">
        <v>8.3333333333333329E-2</v>
      </c>
      <c r="C7589" t="s">
        <v>349</v>
      </c>
      <c r="D7589">
        <v>3.5</v>
      </c>
      <c r="E7589">
        <v>2.61</v>
      </c>
      <c r="F7589">
        <v>6.5</v>
      </c>
      <c r="G7589">
        <v>0.97</v>
      </c>
      <c r="H7589" s="184">
        <f t="shared" ref="H7589:L7589" si="8278">H7565</f>
        <v>8.3333333333333329E-2</v>
      </c>
      <c r="I7589" s="185">
        <f t="shared" si="8278"/>
        <v>236</v>
      </c>
      <c r="J7589" s="185">
        <f t="shared" si="8278"/>
        <v>179</v>
      </c>
      <c r="K7589" s="185">
        <f t="shared" si="8278"/>
        <v>2985</v>
      </c>
      <c r="L7589" s="185">
        <f t="shared" si="8278"/>
        <v>1111</v>
      </c>
      <c r="M7589" s="147"/>
      <c r="N7589" s="143">
        <f t="shared" si="8244"/>
        <v>826</v>
      </c>
      <c r="O7589" s="143">
        <f t="shared" si="8240"/>
        <v>467.19</v>
      </c>
      <c r="P7589" s="143">
        <f t="shared" si="8241"/>
        <v>19402.5</v>
      </c>
      <c r="Q7589" s="143">
        <f t="shared" si="8242"/>
        <v>1077.67</v>
      </c>
      <c r="R7589" s="188">
        <f t="shared" si="8245"/>
        <v>21773.360000000001</v>
      </c>
      <c r="T7589">
        <v>29811.94</v>
      </c>
      <c r="U7589" s="190">
        <f t="shared" si="8246"/>
        <v>0.73035703144444819</v>
      </c>
    </row>
    <row r="7590" spans="1:21" x14ac:dyDescent="0.2">
      <c r="A7590" s="178">
        <v>43052</v>
      </c>
      <c r="B7590" s="179">
        <v>0.125</v>
      </c>
      <c r="C7590" t="s">
        <v>349</v>
      </c>
      <c r="D7590">
        <v>4.01</v>
      </c>
      <c r="E7590">
        <v>2.61</v>
      </c>
      <c r="F7590">
        <v>5.25</v>
      </c>
      <c r="G7590">
        <v>1.75</v>
      </c>
      <c r="H7590" s="184">
        <f t="shared" ref="H7590:L7590" si="8279">H7566</f>
        <v>0.125</v>
      </c>
      <c r="I7590" s="185">
        <f t="shared" si="8279"/>
        <v>201</v>
      </c>
      <c r="J7590" s="185">
        <f t="shared" si="8279"/>
        <v>205</v>
      </c>
      <c r="K7590" s="185">
        <f t="shared" si="8279"/>
        <v>2985</v>
      </c>
      <c r="L7590" s="185">
        <f t="shared" si="8279"/>
        <v>1717</v>
      </c>
      <c r="M7590" s="147"/>
      <c r="N7590" s="143">
        <f t="shared" si="8244"/>
        <v>806.01</v>
      </c>
      <c r="O7590" s="143">
        <f t="shared" si="8240"/>
        <v>535.04999999999995</v>
      </c>
      <c r="P7590" s="143">
        <f t="shared" si="8241"/>
        <v>15671.25</v>
      </c>
      <c r="Q7590" s="143">
        <f t="shared" si="8242"/>
        <v>3004.75</v>
      </c>
      <c r="R7590" s="188">
        <f t="shared" si="8245"/>
        <v>20017.060000000001</v>
      </c>
      <c r="T7590">
        <v>28759.81</v>
      </c>
      <c r="U7590" s="190">
        <f t="shared" si="8246"/>
        <v>0.69600807515765928</v>
      </c>
    </row>
    <row r="7591" spans="1:21" x14ac:dyDescent="0.2">
      <c r="A7591" s="178">
        <v>43052</v>
      </c>
      <c r="B7591" s="179">
        <v>0.16666666666666666</v>
      </c>
      <c r="C7591" t="s">
        <v>349</v>
      </c>
      <c r="D7591">
        <v>2.61</v>
      </c>
      <c r="E7591">
        <v>2.61</v>
      </c>
      <c r="F7591">
        <v>5.25</v>
      </c>
      <c r="G7591">
        <v>1.42</v>
      </c>
      <c r="H7591" s="184">
        <f t="shared" ref="H7591:L7591" si="8280">H7567</f>
        <v>0.16666666666666666</v>
      </c>
      <c r="I7591" s="185">
        <f t="shared" si="8280"/>
        <v>185</v>
      </c>
      <c r="J7591" s="185">
        <f t="shared" si="8280"/>
        <v>205</v>
      </c>
      <c r="K7591" s="185">
        <f t="shared" si="8280"/>
        <v>2985</v>
      </c>
      <c r="L7591" s="185">
        <f t="shared" si="8280"/>
        <v>1717</v>
      </c>
      <c r="M7591" s="147"/>
      <c r="N7591" s="143">
        <f t="shared" si="8244"/>
        <v>482.84999999999997</v>
      </c>
      <c r="O7591" s="143">
        <f t="shared" si="8240"/>
        <v>535.04999999999995</v>
      </c>
      <c r="P7591" s="143">
        <f t="shared" si="8241"/>
        <v>15671.25</v>
      </c>
      <c r="Q7591" s="143">
        <f t="shared" si="8242"/>
        <v>2438.14</v>
      </c>
      <c r="R7591" s="188">
        <f t="shared" si="8245"/>
        <v>19127.29</v>
      </c>
      <c r="T7591">
        <v>28104.3</v>
      </c>
      <c r="U7591" s="190">
        <f t="shared" si="8246"/>
        <v>0.68058233081770414</v>
      </c>
    </row>
    <row r="7592" spans="1:21" x14ac:dyDescent="0.2">
      <c r="A7592" s="178">
        <v>43052</v>
      </c>
      <c r="B7592" s="179">
        <v>0.20833333333333334</v>
      </c>
      <c r="C7592" t="s">
        <v>349</v>
      </c>
      <c r="D7592">
        <v>3.5</v>
      </c>
      <c r="E7592">
        <v>5.05</v>
      </c>
      <c r="F7592">
        <v>5.25</v>
      </c>
      <c r="G7592">
        <v>2.77</v>
      </c>
      <c r="H7592" s="184">
        <f t="shared" ref="H7592:L7592" si="8281">H7568</f>
        <v>0.20833333333333334</v>
      </c>
      <c r="I7592" s="185">
        <f t="shared" si="8281"/>
        <v>207</v>
      </c>
      <c r="J7592" s="185">
        <f t="shared" si="8281"/>
        <v>283</v>
      </c>
      <c r="K7592" s="185">
        <f t="shared" si="8281"/>
        <v>2985</v>
      </c>
      <c r="L7592" s="185">
        <f t="shared" si="8281"/>
        <v>1717</v>
      </c>
      <c r="M7592" s="147"/>
      <c r="N7592" s="143">
        <f t="shared" si="8244"/>
        <v>724.5</v>
      </c>
      <c r="O7592" s="143">
        <f t="shared" si="8240"/>
        <v>1429.1499999999999</v>
      </c>
      <c r="P7592" s="143">
        <f t="shared" si="8241"/>
        <v>15671.25</v>
      </c>
      <c r="Q7592" s="143">
        <f t="shared" si="8242"/>
        <v>4756.09</v>
      </c>
      <c r="R7592" s="188">
        <f t="shared" si="8245"/>
        <v>22580.99</v>
      </c>
      <c r="T7592">
        <v>28038.1</v>
      </c>
      <c r="U7592" s="190">
        <f t="shared" si="8246"/>
        <v>0.80536805275678458</v>
      </c>
    </row>
    <row r="7593" spans="1:21" x14ac:dyDescent="0.2">
      <c r="A7593" s="178">
        <v>43052</v>
      </c>
      <c r="B7593" s="179">
        <v>0.25</v>
      </c>
      <c r="C7593" t="s">
        <v>349</v>
      </c>
      <c r="D7593">
        <v>10</v>
      </c>
      <c r="E7593">
        <v>20</v>
      </c>
      <c r="F7593">
        <v>5.25</v>
      </c>
      <c r="G7593">
        <v>1.42</v>
      </c>
      <c r="H7593" s="184">
        <f t="shared" ref="H7593:L7593" si="8282">H7569</f>
        <v>0.25</v>
      </c>
      <c r="I7593" s="185">
        <f t="shared" si="8282"/>
        <v>327</v>
      </c>
      <c r="J7593" s="185">
        <f t="shared" si="8282"/>
        <v>438</v>
      </c>
      <c r="K7593" s="185">
        <f t="shared" si="8282"/>
        <v>2985</v>
      </c>
      <c r="L7593" s="185">
        <f t="shared" si="8282"/>
        <v>1717</v>
      </c>
      <c r="M7593" s="147"/>
      <c r="N7593" s="143">
        <f t="shared" si="8244"/>
        <v>3270</v>
      </c>
      <c r="O7593" s="143">
        <f t="shared" si="8240"/>
        <v>8760</v>
      </c>
      <c r="P7593" s="143">
        <f t="shared" si="8241"/>
        <v>15671.25</v>
      </c>
      <c r="Q7593" s="143">
        <f t="shared" si="8242"/>
        <v>2438.14</v>
      </c>
      <c r="R7593" s="188">
        <f t="shared" si="8245"/>
        <v>30139.39</v>
      </c>
      <c r="T7593">
        <v>28756.400000000001</v>
      </c>
      <c r="U7593" s="190">
        <f t="shared" si="8246"/>
        <v>1.0480932940145498</v>
      </c>
    </row>
    <row r="7594" spans="1:21" x14ac:dyDescent="0.2">
      <c r="A7594" s="178">
        <v>43052</v>
      </c>
      <c r="B7594" s="179">
        <v>0.29166666666666669</v>
      </c>
      <c r="C7594" t="s">
        <v>349</v>
      </c>
      <c r="D7594">
        <v>2.61</v>
      </c>
      <c r="E7594">
        <v>18</v>
      </c>
      <c r="F7594">
        <v>12.88</v>
      </c>
      <c r="G7594">
        <v>10.56</v>
      </c>
      <c r="H7594" s="184">
        <f t="shared" ref="H7594:L7594" si="8283">H7570</f>
        <v>0.29166666666666669</v>
      </c>
      <c r="I7594" s="185">
        <f t="shared" si="8283"/>
        <v>249</v>
      </c>
      <c r="J7594" s="185">
        <f t="shared" si="8283"/>
        <v>556</v>
      </c>
      <c r="K7594" s="185">
        <f t="shared" si="8283"/>
        <v>2872</v>
      </c>
      <c r="L7594" s="185">
        <f t="shared" si="8283"/>
        <v>2219</v>
      </c>
      <c r="M7594" s="147"/>
      <c r="N7594" s="143">
        <f t="shared" si="8244"/>
        <v>649.89</v>
      </c>
      <c r="O7594" s="143">
        <f t="shared" si="8240"/>
        <v>10008</v>
      </c>
      <c r="P7594" s="143">
        <f t="shared" si="8241"/>
        <v>36991.360000000001</v>
      </c>
      <c r="Q7594" s="143">
        <f t="shared" si="8242"/>
        <v>23432.639999999999</v>
      </c>
      <c r="R7594" s="188">
        <f t="shared" si="8245"/>
        <v>71081.89</v>
      </c>
      <c r="T7594">
        <v>30887.63</v>
      </c>
      <c r="U7594" s="190">
        <f t="shared" si="8246"/>
        <v>2.3013060568259851</v>
      </c>
    </row>
    <row r="7595" spans="1:21" x14ac:dyDescent="0.2">
      <c r="A7595" s="178">
        <v>43052</v>
      </c>
      <c r="B7595" s="179">
        <v>0.33333333333333331</v>
      </c>
      <c r="C7595" t="s">
        <v>349</v>
      </c>
      <c r="D7595">
        <v>3.37</v>
      </c>
      <c r="E7595">
        <v>9.73</v>
      </c>
      <c r="F7595">
        <v>9.94</v>
      </c>
      <c r="G7595">
        <v>9.5</v>
      </c>
      <c r="H7595" s="184">
        <f t="shared" ref="H7595:L7595" si="8284">H7571</f>
        <v>0.33333333333333331</v>
      </c>
      <c r="I7595" s="185">
        <f t="shared" si="8284"/>
        <v>256</v>
      </c>
      <c r="J7595" s="185">
        <f t="shared" si="8284"/>
        <v>306</v>
      </c>
      <c r="K7595" s="185">
        <f t="shared" si="8284"/>
        <v>2872</v>
      </c>
      <c r="L7595" s="185">
        <f t="shared" si="8284"/>
        <v>2219</v>
      </c>
      <c r="M7595" s="147"/>
      <c r="N7595" s="143">
        <f t="shared" si="8244"/>
        <v>862.72</v>
      </c>
      <c r="O7595" s="143">
        <f t="shared" si="8240"/>
        <v>2977.38</v>
      </c>
      <c r="P7595" s="143">
        <f t="shared" si="8241"/>
        <v>28547.68</v>
      </c>
      <c r="Q7595" s="143">
        <f t="shared" si="8242"/>
        <v>21080.5</v>
      </c>
      <c r="R7595" s="188">
        <f t="shared" si="8245"/>
        <v>53468.28</v>
      </c>
      <c r="T7595">
        <v>34307.9</v>
      </c>
      <c r="U7595" s="190">
        <f t="shared" si="8246"/>
        <v>1.5584830316049656</v>
      </c>
    </row>
    <row r="7596" spans="1:21" x14ac:dyDescent="0.2">
      <c r="A7596" s="178">
        <v>43052</v>
      </c>
      <c r="B7596" s="179">
        <v>0.375</v>
      </c>
      <c r="C7596" t="s">
        <v>349</v>
      </c>
      <c r="D7596">
        <v>1</v>
      </c>
      <c r="E7596">
        <v>9.5</v>
      </c>
      <c r="F7596">
        <v>9.7100000000000009</v>
      </c>
      <c r="G7596">
        <v>9.5</v>
      </c>
      <c r="H7596" s="184">
        <f t="shared" ref="H7596:L7596" si="8285">H7572</f>
        <v>0.375</v>
      </c>
      <c r="I7596" s="185">
        <f t="shared" si="8285"/>
        <v>156</v>
      </c>
      <c r="J7596" s="185">
        <f t="shared" si="8285"/>
        <v>343</v>
      </c>
      <c r="K7596" s="185">
        <f t="shared" si="8285"/>
        <v>2872</v>
      </c>
      <c r="L7596" s="185">
        <f t="shared" si="8285"/>
        <v>2219</v>
      </c>
      <c r="M7596" s="147"/>
      <c r="N7596" s="143">
        <f t="shared" si="8244"/>
        <v>156</v>
      </c>
      <c r="O7596" s="143">
        <f t="shared" si="8240"/>
        <v>3258.5</v>
      </c>
      <c r="P7596" s="143">
        <f t="shared" si="8241"/>
        <v>27887.120000000003</v>
      </c>
      <c r="Q7596" s="143">
        <f t="shared" si="8242"/>
        <v>21080.5</v>
      </c>
      <c r="R7596" s="188">
        <f t="shared" si="8245"/>
        <v>52382.12</v>
      </c>
      <c r="T7596">
        <v>35366.269999999997</v>
      </c>
      <c r="U7596" s="190">
        <f t="shared" si="8246"/>
        <v>1.4811321634992891</v>
      </c>
    </row>
    <row r="7597" spans="1:21" x14ac:dyDescent="0.2">
      <c r="A7597" s="178">
        <v>43052</v>
      </c>
      <c r="B7597" s="179">
        <v>0.41666666666666669</v>
      </c>
      <c r="C7597" t="s">
        <v>349</v>
      </c>
      <c r="D7597">
        <v>1.87</v>
      </c>
      <c r="E7597">
        <v>9.5</v>
      </c>
      <c r="F7597">
        <v>9.7100000000000009</v>
      </c>
      <c r="G7597">
        <v>9.5</v>
      </c>
      <c r="H7597" s="184">
        <f t="shared" ref="H7597:L7597" si="8286">H7573</f>
        <v>0.41666666666666669</v>
      </c>
      <c r="I7597" s="185">
        <f t="shared" si="8286"/>
        <v>196</v>
      </c>
      <c r="J7597" s="185">
        <f t="shared" si="8286"/>
        <v>315</v>
      </c>
      <c r="K7597" s="185">
        <f t="shared" si="8286"/>
        <v>2872</v>
      </c>
      <c r="L7597" s="185">
        <f t="shared" si="8286"/>
        <v>2219</v>
      </c>
      <c r="M7597" s="147"/>
      <c r="N7597" s="143">
        <f t="shared" si="8244"/>
        <v>366.52000000000004</v>
      </c>
      <c r="O7597" s="143">
        <f t="shared" si="8240"/>
        <v>2992.5</v>
      </c>
      <c r="P7597" s="143">
        <f t="shared" si="8241"/>
        <v>27887.120000000003</v>
      </c>
      <c r="Q7597" s="143">
        <f t="shared" si="8242"/>
        <v>21080.5</v>
      </c>
      <c r="R7597" s="188">
        <f t="shared" si="8245"/>
        <v>52326.64</v>
      </c>
      <c r="T7597">
        <v>36022.870000000003</v>
      </c>
      <c r="U7597" s="190">
        <f t="shared" si="8246"/>
        <v>1.4525949764691153</v>
      </c>
    </row>
    <row r="7598" spans="1:21" x14ac:dyDescent="0.2">
      <c r="A7598" s="178">
        <v>43052</v>
      </c>
      <c r="B7598" s="179">
        <v>0.45833333333333331</v>
      </c>
      <c r="C7598" t="s">
        <v>349</v>
      </c>
      <c r="D7598">
        <v>2</v>
      </c>
      <c r="E7598">
        <v>10</v>
      </c>
      <c r="F7598">
        <v>10.43</v>
      </c>
      <c r="G7598">
        <v>4</v>
      </c>
      <c r="H7598" s="184">
        <f t="shared" ref="H7598:L7598" si="8287">H7574</f>
        <v>0.45833333333333331</v>
      </c>
      <c r="I7598" s="185">
        <f t="shared" si="8287"/>
        <v>226</v>
      </c>
      <c r="J7598" s="185">
        <f t="shared" si="8287"/>
        <v>326</v>
      </c>
      <c r="K7598" s="185">
        <f t="shared" si="8287"/>
        <v>2842</v>
      </c>
      <c r="L7598" s="185">
        <f t="shared" si="8287"/>
        <v>1635</v>
      </c>
      <c r="M7598" s="147"/>
      <c r="N7598" s="143">
        <f t="shared" si="8244"/>
        <v>452</v>
      </c>
      <c r="O7598" s="143">
        <f t="shared" si="8240"/>
        <v>3260</v>
      </c>
      <c r="P7598" s="143">
        <f t="shared" si="8241"/>
        <v>29642.059999999998</v>
      </c>
      <c r="Q7598" s="143">
        <f t="shared" si="8242"/>
        <v>6540</v>
      </c>
      <c r="R7598" s="188">
        <f t="shared" si="8245"/>
        <v>39894.06</v>
      </c>
      <c r="T7598">
        <v>36946.269999999997</v>
      </c>
      <c r="U7598" s="190">
        <f t="shared" si="8246"/>
        <v>1.0797858620098864</v>
      </c>
    </row>
    <row r="7599" spans="1:21" x14ac:dyDescent="0.2">
      <c r="A7599" s="178">
        <v>43052</v>
      </c>
      <c r="B7599" s="179">
        <v>0.5</v>
      </c>
      <c r="C7599" t="s">
        <v>349</v>
      </c>
      <c r="D7599">
        <v>2</v>
      </c>
      <c r="E7599">
        <v>8.69</v>
      </c>
      <c r="F7599">
        <v>9.3800000000000008</v>
      </c>
      <c r="G7599">
        <v>4</v>
      </c>
      <c r="H7599" s="184">
        <f t="shared" ref="H7599:L7599" si="8288">H7575</f>
        <v>0.5</v>
      </c>
      <c r="I7599" s="185">
        <f t="shared" si="8288"/>
        <v>222</v>
      </c>
      <c r="J7599" s="185">
        <f t="shared" si="8288"/>
        <v>319</v>
      </c>
      <c r="K7599" s="185">
        <f t="shared" si="8288"/>
        <v>2842</v>
      </c>
      <c r="L7599" s="185">
        <f t="shared" si="8288"/>
        <v>1635</v>
      </c>
      <c r="M7599" s="147"/>
      <c r="N7599" s="143">
        <f t="shared" si="8244"/>
        <v>444</v>
      </c>
      <c r="O7599" s="143">
        <f t="shared" si="8240"/>
        <v>2772.1099999999997</v>
      </c>
      <c r="P7599" s="143">
        <f t="shared" si="8241"/>
        <v>26657.960000000003</v>
      </c>
      <c r="Q7599" s="143">
        <f t="shared" si="8242"/>
        <v>6540</v>
      </c>
      <c r="R7599" s="188">
        <f t="shared" si="8245"/>
        <v>36414.070000000007</v>
      </c>
      <c r="T7599">
        <v>37928.980000000003</v>
      </c>
      <c r="U7599" s="190">
        <f t="shared" si="8246"/>
        <v>0.96005930030282927</v>
      </c>
    </row>
    <row r="7600" spans="1:21" x14ac:dyDescent="0.2">
      <c r="A7600" s="178">
        <v>43052</v>
      </c>
      <c r="B7600" s="179">
        <v>0.54166666666666663</v>
      </c>
      <c r="C7600" t="s">
        <v>349</v>
      </c>
      <c r="D7600">
        <v>1</v>
      </c>
      <c r="E7600">
        <v>9.89</v>
      </c>
      <c r="F7600">
        <v>10.09</v>
      </c>
      <c r="G7600">
        <v>4</v>
      </c>
      <c r="H7600" s="184">
        <f t="shared" ref="H7600:L7600" si="8289">H7576</f>
        <v>0.54166666666666663</v>
      </c>
      <c r="I7600" s="185">
        <f t="shared" si="8289"/>
        <v>195</v>
      </c>
      <c r="J7600" s="185">
        <f t="shared" si="8289"/>
        <v>299</v>
      </c>
      <c r="K7600" s="185">
        <f t="shared" si="8289"/>
        <v>2842</v>
      </c>
      <c r="L7600" s="185">
        <f t="shared" si="8289"/>
        <v>1635</v>
      </c>
      <c r="M7600" s="147"/>
      <c r="N7600" s="143">
        <f t="shared" si="8244"/>
        <v>195</v>
      </c>
      <c r="O7600" s="143">
        <f t="shared" si="8240"/>
        <v>2957.11</v>
      </c>
      <c r="P7600" s="143">
        <f t="shared" si="8241"/>
        <v>28675.78</v>
      </c>
      <c r="Q7600" s="143">
        <f t="shared" si="8242"/>
        <v>6540</v>
      </c>
      <c r="R7600" s="188">
        <f t="shared" si="8245"/>
        <v>38367.89</v>
      </c>
      <c r="T7600">
        <v>38540.379999999997</v>
      </c>
      <c r="U7600" s="190">
        <f t="shared" si="8246"/>
        <v>0.99552443437246863</v>
      </c>
    </row>
    <row r="7601" spans="1:21" x14ac:dyDescent="0.2">
      <c r="A7601" s="178">
        <v>43052</v>
      </c>
      <c r="B7601" s="179">
        <v>0.58333333333333337</v>
      </c>
      <c r="C7601" t="s">
        <v>349</v>
      </c>
      <c r="D7601">
        <v>1</v>
      </c>
      <c r="E7601">
        <v>10</v>
      </c>
      <c r="F7601">
        <v>13.09</v>
      </c>
      <c r="G7601">
        <v>4.24</v>
      </c>
      <c r="H7601" s="184">
        <f t="shared" ref="H7601:L7601" si="8290">H7577</f>
        <v>0.58333333333333337</v>
      </c>
      <c r="I7601" s="185">
        <f t="shared" si="8290"/>
        <v>205</v>
      </c>
      <c r="J7601" s="185">
        <f t="shared" si="8290"/>
        <v>237</v>
      </c>
      <c r="K7601" s="185">
        <f t="shared" si="8290"/>
        <v>2842</v>
      </c>
      <c r="L7601" s="185">
        <f t="shared" si="8290"/>
        <v>1635</v>
      </c>
      <c r="M7601" s="147"/>
      <c r="N7601" s="143">
        <f t="shared" si="8244"/>
        <v>205</v>
      </c>
      <c r="O7601" s="143">
        <f t="shared" si="8240"/>
        <v>2370</v>
      </c>
      <c r="P7601" s="143">
        <f t="shared" si="8241"/>
        <v>37201.78</v>
      </c>
      <c r="Q7601" s="143">
        <f t="shared" si="8242"/>
        <v>6932.4000000000005</v>
      </c>
      <c r="R7601" s="188">
        <f t="shared" si="8245"/>
        <v>46709.18</v>
      </c>
      <c r="T7601">
        <v>39136.26</v>
      </c>
      <c r="U7601" s="190">
        <f t="shared" si="8246"/>
        <v>1.1935013718735514</v>
      </c>
    </row>
    <row r="7602" spans="1:21" x14ac:dyDescent="0.2">
      <c r="A7602" s="178">
        <v>43052</v>
      </c>
      <c r="B7602" s="179">
        <v>0.625</v>
      </c>
      <c r="C7602" t="s">
        <v>349</v>
      </c>
      <c r="D7602">
        <v>2</v>
      </c>
      <c r="E7602">
        <v>9.59</v>
      </c>
      <c r="F7602">
        <v>12.68</v>
      </c>
      <c r="G7602">
        <v>1.42</v>
      </c>
      <c r="H7602" s="184">
        <f t="shared" ref="H7602:L7602" si="8291">H7578</f>
        <v>0.625</v>
      </c>
      <c r="I7602" s="185">
        <f t="shared" si="8291"/>
        <v>212</v>
      </c>
      <c r="J7602" s="185">
        <f t="shared" si="8291"/>
        <v>213</v>
      </c>
      <c r="K7602" s="185">
        <f t="shared" si="8291"/>
        <v>2842</v>
      </c>
      <c r="L7602" s="185">
        <f t="shared" si="8291"/>
        <v>1380</v>
      </c>
      <c r="M7602" s="147"/>
      <c r="N7602" s="143">
        <f t="shared" si="8244"/>
        <v>424</v>
      </c>
      <c r="O7602" s="143">
        <f t="shared" si="8240"/>
        <v>2042.67</v>
      </c>
      <c r="P7602" s="143">
        <f t="shared" si="8241"/>
        <v>36036.559999999998</v>
      </c>
      <c r="Q7602" s="143">
        <f t="shared" si="8242"/>
        <v>1959.6</v>
      </c>
      <c r="R7602" s="188">
        <f t="shared" si="8245"/>
        <v>40462.829999999994</v>
      </c>
      <c r="T7602">
        <v>39678.75</v>
      </c>
      <c r="U7602" s="190">
        <f t="shared" si="8246"/>
        <v>1.0197607031471505</v>
      </c>
    </row>
    <row r="7603" spans="1:21" x14ac:dyDescent="0.2">
      <c r="A7603" s="178">
        <v>43052</v>
      </c>
      <c r="B7603" s="179">
        <v>0.66666666666666663</v>
      </c>
      <c r="C7603" t="s">
        <v>349</v>
      </c>
      <c r="D7603">
        <v>2</v>
      </c>
      <c r="E7603">
        <v>10</v>
      </c>
      <c r="F7603">
        <v>14.44</v>
      </c>
      <c r="G7603">
        <v>2.99</v>
      </c>
      <c r="H7603" s="184">
        <f t="shared" ref="H7603:L7603" si="8292">H7579</f>
        <v>0.66666666666666663</v>
      </c>
      <c r="I7603" s="185">
        <f t="shared" si="8292"/>
        <v>191</v>
      </c>
      <c r="J7603" s="185">
        <f t="shared" si="8292"/>
        <v>237</v>
      </c>
      <c r="K7603" s="185">
        <f t="shared" si="8292"/>
        <v>2842</v>
      </c>
      <c r="L7603" s="185">
        <f t="shared" si="8292"/>
        <v>1380</v>
      </c>
      <c r="M7603" s="147"/>
      <c r="N7603" s="143">
        <f t="shared" si="8244"/>
        <v>382</v>
      </c>
      <c r="O7603" s="143">
        <f t="shared" si="8240"/>
        <v>2370</v>
      </c>
      <c r="P7603" s="143">
        <f t="shared" si="8241"/>
        <v>41038.479999999996</v>
      </c>
      <c r="Q7603" s="143">
        <f t="shared" si="8242"/>
        <v>4126.2000000000007</v>
      </c>
      <c r="R7603" s="188">
        <f t="shared" si="8245"/>
        <v>47916.679999999993</v>
      </c>
      <c r="T7603">
        <v>39817.949999999997</v>
      </c>
      <c r="U7603" s="190">
        <f t="shared" si="8246"/>
        <v>1.2033939466999179</v>
      </c>
    </row>
    <row r="7604" spans="1:21" x14ac:dyDescent="0.2">
      <c r="A7604" s="178">
        <v>43052</v>
      </c>
      <c r="B7604" s="179">
        <v>0.70833333333333337</v>
      </c>
      <c r="C7604" t="s">
        <v>349</v>
      </c>
      <c r="D7604">
        <v>2.08</v>
      </c>
      <c r="E7604">
        <v>10.1</v>
      </c>
      <c r="F7604">
        <v>11.86</v>
      </c>
      <c r="G7604">
        <v>2.99</v>
      </c>
      <c r="H7604" s="184">
        <f t="shared" ref="H7604:L7604" si="8293">H7580</f>
        <v>0.70833333333333337</v>
      </c>
      <c r="I7604" s="185">
        <f t="shared" si="8293"/>
        <v>218</v>
      </c>
      <c r="J7604" s="185">
        <f t="shared" si="8293"/>
        <v>258</v>
      </c>
      <c r="K7604" s="185">
        <f t="shared" si="8293"/>
        <v>2842</v>
      </c>
      <c r="L7604" s="185">
        <f t="shared" si="8293"/>
        <v>1380</v>
      </c>
      <c r="M7604" s="147"/>
      <c r="N7604" s="143">
        <f t="shared" si="8244"/>
        <v>453.44</v>
      </c>
      <c r="O7604" s="143">
        <f t="shared" si="8240"/>
        <v>2605.7999999999997</v>
      </c>
      <c r="P7604" s="143">
        <f t="shared" si="8241"/>
        <v>33706.119999999995</v>
      </c>
      <c r="Q7604" s="143">
        <f t="shared" si="8242"/>
        <v>4126.2000000000007</v>
      </c>
      <c r="R7604" s="188">
        <f t="shared" si="8245"/>
        <v>40891.56</v>
      </c>
      <c r="T7604">
        <v>39720.379999999997</v>
      </c>
      <c r="U7604" s="190">
        <f t="shared" si="8246"/>
        <v>1.0294856192211657</v>
      </c>
    </row>
    <row r="7605" spans="1:21" x14ac:dyDescent="0.2">
      <c r="A7605" s="178">
        <v>43052</v>
      </c>
      <c r="B7605" s="179">
        <v>0.75</v>
      </c>
      <c r="C7605" t="s">
        <v>349</v>
      </c>
      <c r="D7605">
        <v>2.11</v>
      </c>
      <c r="E7605">
        <v>29.32</v>
      </c>
      <c r="F7605">
        <v>29.52</v>
      </c>
      <c r="G7605">
        <v>2.99</v>
      </c>
      <c r="H7605" s="184">
        <f t="shared" ref="H7605:L7605" si="8294">H7581</f>
        <v>0.75</v>
      </c>
      <c r="I7605" s="185">
        <f t="shared" si="8294"/>
        <v>240</v>
      </c>
      <c r="J7605" s="185">
        <f t="shared" si="8294"/>
        <v>365</v>
      </c>
      <c r="K7605" s="185">
        <f t="shared" si="8294"/>
        <v>2842</v>
      </c>
      <c r="L7605" s="185">
        <f t="shared" si="8294"/>
        <v>1380</v>
      </c>
      <c r="M7605" s="147"/>
      <c r="N7605" s="143">
        <f t="shared" si="8244"/>
        <v>506.4</v>
      </c>
      <c r="O7605" s="143">
        <f t="shared" si="8240"/>
        <v>10701.8</v>
      </c>
      <c r="P7605" s="143">
        <f t="shared" si="8241"/>
        <v>83895.84</v>
      </c>
      <c r="Q7605" s="143">
        <f t="shared" si="8242"/>
        <v>4126.2000000000007</v>
      </c>
      <c r="R7605" s="188">
        <f t="shared" si="8245"/>
        <v>99230.239999999991</v>
      </c>
      <c r="T7605">
        <v>39747.51</v>
      </c>
      <c r="U7605" s="190">
        <f t="shared" si="8246"/>
        <v>2.4965146244381091</v>
      </c>
    </row>
    <row r="7606" spans="1:21" x14ac:dyDescent="0.2">
      <c r="A7606" s="178">
        <v>43052</v>
      </c>
      <c r="B7606" s="179">
        <v>0.79166666666666663</v>
      </c>
      <c r="C7606" t="s">
        <v>349</v>
      </c>
      <c r="D7606">
        <v>2.96</v>
      </c>
      <c r="E7606">
        <v>9.91</v>
      </c>
      <c r="F7606">
        <v>14</v>
      </c>
      <c r="G7606">
        <v>4.79</v>
      </c>
      <c r="H7606" s="184">
        <f t="shared" ref="H7606:L7606" si="8295">H7582</f>
        <v>0.79166666666666663</v>
      </c>
      <c r="I7606" s="185">
        <f t="shared" si="8295"/>
        <v>320</v>
      </c>
      <c r="J7606" s="185">
        <f t="shared" si="8295"/>
        <v>214</v>
      </c>
      <c r="K7606" s="185">
        <f t="shared" si="8295"/>
        <v>2842</v>
      </c>
      <c r="L7606" s="185">
        <f t="shared" si="8295"/>
        <v>1426</v>
      </c>
      <c r="M7606" s="147"/>
      <c r="N7606" s="143">
        <f t="shared" si="8244"/>
        <v>947.2</v>
      </c>
      <c r="O7606" s="143">
        <f t="shared" si="8240"/>
        <v>2120.7400000000002</v>
      </c>
      <c r="P7606" s="143">
        <f t="shared" si="8241"/>
        <v>39788</v>
      </c>
      <c r="Q7606" s="143">
        <f t="shared" si="8242"/>
        <v>6830.54</v>
      </c>
      <c r="R7606" s="188">
        <f t="shared" si="8245"/>
        <v>49686.48</v>
      </c>
      <c r="T7606">
        <v>40398.17</v>
      </c>
      <c r="U7606" s="190">
        <f t="shared" si="8246"/>
        <v>1.229919078017643</v>
      </c>
    </row>
    <row r="7607" spans="1:21" x14ac:dyDescent="0.2">
      <c r="A7607" s="178">
        <v>43052</v>
      </c>
      <c r="B7607" s="179">
        <v>0.83333333333333337</v>
      </c>
      <c r="C7607" t="s">
        <v>349</v>
      </c>
      <c r="D7607">
        <v>2</v>
      </c>
      <c r="E7607">
        <v>7.97</v>
      </c>
      <c r="F7607">
        <v>10</v>
      </c>
      <c r="G7607">
        <v>4.22</v>
      </c>
      <c r="H7607" s="184">
        <f t="shared" ref="H7607:L7607" si="8296">H7583</f>
        <v>0.83333333333333337</v>
      </c>
      <c r="I7607" s="185">
        <f t="shared" si="8296"/>
        <v>322</v>
      </c>
      <c r="J7607" s="185">
        <f t="shared" si="8296"/>
        <v>178</v>
      </c>
      <c r="K7607" s="185">
        <f t="shared" si="8296"/>
        <v>2842</v>
      </c>
      <c r="L7607" s="185">
        <f t="shared" si="8296"/>
        <v>1426</v>
      </c>
      <c r="M7607" s="147"/>
      <c r="N7607" s="143">
        <f t="shared" si="8244"/>
        <v>644</v>
      </c>
      <c r="O7607" s="143">
        <f t="shared" si="8240"/>
        <v>1418.6599999999999</v>
      </c>
      <c r="P7607" s="143">
        <f t="shared" si="8241"/>
        <v>28420</v>
      </c>
      <c r="Q7607" s="143">
        <f t="shared" si="8242"/>
        <v>6017.7199999999993</v>
      </c>
      <c r="R7607" s="188">
        <f t="shared" si="8245"/>
        <v>36500.379999999997</v>
      </c>
      <c r="T7607">
        <v>41117.26</v>
      </c>
      <c r="U7607" s="190">
        <f t="shared" si="8246"/>
        <v>0.88771430781136673</v>
      </c>
    </row>
    <row r="7608" spans="1:21" x14ac:dyDescent="0.2">
      <c r="A7608" s="178">
        <v>43052</v>
      </c>
      <c r="B7608" s="179">
        <v>0.875</v>
      </c>
      <c r="C7608" t="s">
        <v>349</v>
      </c>
      <c r="D7608">
        <v>3.5</v>
      </c>
      <c r="E7608">
        <v>6.15</v>
      </c>
      <c r="F7608">
        <v>9.5399999999999991</v>
      </c>
      <c r="G7608">
        <v>1.42</v>
      </c>
      <c r="H7608" s="184">
        <f t="shared" ref="H7608:L7608" si="8297">H7584</f>
        <v>0.875</v>
      </c>
      <c r="I7608" s="185">
        <f t="shared" si="8297"/>
        <v>337</v>
      </c>
      <c r="J7608" s="185">
        <f t="shared" si="8297"/>
        <v>173</v>
      </c>
      <c r="K7608" s="185">
        <f t="shared" si="8297"/>
        <v>2842</v>
      </c>
      <c r="L7608" s="185">
        <f t="shared" si="8297"/>
        <v>1426</v>
      </c>
      <c r="M7608" s="147"/>
      <c r="N7608" s="143">
        <f t="shared" si="8244"/>
        <v>1179.5</v>
      </c>
      <c r="O7608" s="143">
        <f t="shared" si="8240"/>
        <v>1063.95</v>
      </c>
      <c r="P7608" s="143">
        <f t="shared" si="8241"/>
        <v>27112.679999999997</v>
      </c>
      <c r="Q7608" s="143">
        <f t="shared" si="8242"/>
        <v>2024.9199999999998</v>
      </c>
      <c r="R7608" s="188">
        <f t="shared" si="8245"/>
        <v>31381.049999999996</v>
      </c>
      <c r="T7608">
        <v>40335.03</v>
      </c>
      <c r="U7608" s="190">
        <f t="shared" si="8246"/>
        <v>0.77800983413177072</v>
      </c>
    </row>
    <row r="7609" spans="1:21" x14ac:dyDescent="0.2">
      <c r="A7609" s="178">
        <v>43052</v>
      </c>
      <c r="B7609" s="179">
        <v>0.91666666666666663</v>
      </c>
      <c r="C7609" t="s">
        <v>349</v>
      </c>
      <c r="D7609">
        <v>10.87</v>
      </c>
      <c r="E7609">
        <v>10</v>
      </c>
      <c r="F7609">
        <v>10</v>
      </c>
      <c r="G7609">
        <v>2.99</v>
      </c>
      <c r="H7609" s="184">
        <f t="shared" ref="H7609:L7609" si="8298">H7585</f>
        <v>0.91666666666666663</v>
      </c>
      <c r="I7609" s="185">
        <f t="shared" si="8298"/>
        <v>394</v>
      </c>
      <c r="J7609" s="185">
        <f t="shared" si="8298"/>
        <v>194</v>
      </c>
      <c r="K7609" s="185">
        <f t="shared" si="8298"/>
        <v>2842</v>
      </c>
      <c r="L7609" s="185">
        <f t="shared" si="8298"/>
        <v>1426</v>
      </c>
      <c r="M7609" s="147"/>
      <c r="N7609" s="143">
        <f t="shared" si="8244"/>
        <v>4282.78</v>
      </c>
      <c r="O7609" s="143">
        <f t="shared" si="8240"/>
        <v>1940</v>
      </c>
      <c r="P7609" s="143">
        <f t="shared" si="8241"/>
        <v>28420</v>
      </c>
      <c r="Q7609" s="143">
        <f t="shared" si="8242"/>
        <v>4263.7400000000007</v>
      </c>
      <c r="R7609" s="188">
        <f t="shared" si="8245"/>
        <v>38906.519999999997</v>
      </c>
      <c r="T7609">
        <v>39313.050000000003</v>
      </c>
      <c r="U7609" s="190">
        <f t="shared" si="8246"/>
        <v>0.98965915898155943</v>
      </c>
    </row>
    <row r="7610" spans="1:21" x14ac:dyDescent="0.2">
      <c r="A7610" s="178">
        <v>43052</v>
      </c>
      <c r="B7610" s="179">
        <v>0.95833333333333337</v>
      </c>
      <c r="C7610" t="s">
        <v>349</v>
      </c>
      <c r="D7610">
        <v>16.899999999999999</v>
      </c>
      <c r="E7610">
        <v>11.85</v>
      </c>
      <c r="F7610">
        <v>10.33</v>
      </c>
      <c r="G7610">
        <v>0.97</v>
      </c>
      <c r="H7610" s="184">
        <f t="shared" ref="H7610:L7610" si="8299">H7586</f>
        <v>0.95833333333333337</v>
      </c>
      <c r="I7610" s="185">
        <f t="shared" si="8299"/>
        <v>389</v>
      </c>
      <c r="J7610" s="185">
        <f t="shared" si="8299"/>
        <v>265</v>
      </c>
      <c r="K7610" s="185">
        <f t="shared" si="8299"/>
        <v>2985</v>
      </c>
      <c r="L7610" s="185">
        <f t="shared" si="8299"/>
        <v>1111</v>
      </c>
      <c r="M7610" s="147"/>
      <c r="N7610" s="143">
        <f t="shared" si="8244"/>
        <v>6574.0999999999995</v>
      </c>
      <c r="O7610" s="143">
        <f t="shared" si="8240"/>
        <v>3140.25</v>
      </c>
      <c r="P7610" s="143">
        <f t="shared" si="8241"/>
        <v>30835.05</v>
      </c>
      <c r="Q7610" s="143">
        <f t="shared" si="8242"/>
        <v>1077.67</v>
      </c>
      <c r="R7610" s="188">
        <f t="shared" si="8245"/>
        <v>41627.069999999992</v>
      </c>
      <c r="T7610">
        <v>37401.61</v>
      </c>
      <c r="U7610" s="190">
        <f t="shared" si="8246"/>
        <v>1.1129753505263542</v>
      </c>
    </row>
    <row r="7611" spans="1:21" x14ac:dyDescent="0.2">
      <c r="A7611" s="178">
        <v>43052</v>
      </c>
      <c r="B7611" s="180">
        <v>1</v>
      </c>
      <c r="C7611" t="s">
        <v>349</v>
      </c>
      <c r="D7611">
        <v>11.01</v>
      </c>
      <c r="E7611">
        <v>8.86</v>
      </c>
      <c r="F7611">
        <v>8.85</v>
      </c>
      <c r="G7611">
        <v>0.97</v>
      </c>
      <c r="H7611" s="184">
        <f t="shared" ref="H7611:L7611" si="8300">H7587</f>
        <v>1</v>
      </c>
      <c r="I7611" s="185">
        <f t="shared" si="8300"/>
        <v>362</v>
      </c>
      <c r="J7611" s="185">
        <f t="shared" si="8300"/>
        <v>243</v>
      </c>
      <c r="K7611" s="185">
        <f t="shared" si="8300"/>
        <v>2985</v>
      </c>
      <c r="L7611" s="185">
        <f t="shared" si="8300"/>
        <v>1111</v>
      </c>
      <c r="M7611" s="147"/>
      <c r="N7611" s="143">
        <f t="shared" si="8244"/>
        <v>3985.62</v>
      </c>
      <c r="O7611" s="143">
        <f t="shared" si="8240"/>
        <v>2152.98</v>
      </c>
      <c r="P7611" s="143">
        <f t="shared" si="8241"/>
        <v>26417.25</v>
      </c>
      <c r="Q7611" s="143">
        <f t="shared" si="8242"/>
        <v>1077.67</v>
      </c>
      <c r="R7611" s="188">
        <f t="shared" si="8245"/>
        <v>33633.519999999997</v>
      </c>
      <c r="T7611">
        <v>34837.730000000003</v>
      </c>
      <c r="U7611" s="190">
        <f t="shared" si="8246"/>
        <v>0.96543374094695589</v>
      </c>
    </row>
    <row r="7612" spans="1:21" x14ac:dyDescent="0.2">
      <c r="A7612" s="178">
        <v>43053</v>
      </c>
      <c r="B7612" s="179">
        <v>4.1666666666666664E-2</v>
      </c>
      <c r="C7612" t="s">
        <v>349</v>
      </c>
      <c r="D7612">
        <v>13.96</v>
      </c>
      <c r="E7612">
        <v>10</v>
      </c>
      <c r="F7612">
        <v>15.35</v>
      </c>
      <c r="G7612">
        <v>0.5</v>
      </c>
      <c r="H7612" s="184">
        <f t="shared" ref="H7612:L7612" si="8301">H7588</f>
        <v>4.1666666666666664E-2</v>
      </c>
      <c r="I7612" s="185">
        <f t="shared" si="8301"/>
        <v>294</v>
      </c>
      <c r="J7612" s="185">
        <f t="shared" si="8301"/>
        <v>212</v>
      </c>
      <c r="K7612" s="185">
        <f t="shared" si="8301"/>
        <v>2985</v>
      </c>
      <c r="L7612" s="185">
        <f t="shared" si="8301"/>
        <v>1111</v>
      </c>
      <c r="M7612" s="147"/>
      <c r="N7612" s="143">
        <f t="shared" si="8244"/>
        <v>4104.2400000000007</v>
      </c>
      <c r="O7612" s="143">
        <f t="shared" si="8240"/>
        <v>2120</v>
      </c>
      <c r="P7612" s="143">
        <f t="shared" si="8241"/>
        <v>45819.75</v>
      </c>
      <c r="Q7612" s="143">
        <f t="shared" si="8242"/>
        <v>555.5</v>
      </c>
      <c r="R7612" s="188">
        <f t="shared" si="8245"/>
        <v>52599.49</v>
      </c>
      <c r="T7612">
        <v>32204</v>
      </c>
      <c r="U7612" s="190">
        <f t="shared" si="8246"/>
        <v>1.6333216370637187</v>
      </c>
    </row>
    <row r="7613" spans="1:21" x14ac:dyDescent="0.2">
      <c r="A7613" s="178">
        <v>43053</v>
      </c>
      <c r="B7613" s="179">
        <v>8.3333333333333329E-2</v>
      </c>
      <c r="C7613" t="s">
        <v>349</v>
      </c>
      <c r="D7613">
        <v>8.26</v>
      </c>
      <c r="E7613">
        <v>3.11</v>
      </c>
      <c r="F7613">
        <v>14.05</v>
      </c>
      <c r="G7613">
        <v>0.5</v>
      </c>
      <c r="H7613" s="184">
        <f t="shared" ref="H7613:L7613" si="8302">H7589</f>
        <v>8.3333333333333329E-2</v>
      </c>
      <c r="I7613" s="185">
        <f t="shared" si="8302"/>
        <v>236</v>
      </c>
      <c r="J7613" s="185">
        <f t="shared" si="8302"/>
        <v>179</v>
      </c>
      <c r="K7613" s="185">
        <f t="shared" si="8302"/>
        <v>2985</v>
      </c>
      <c r="L7613" s="185">
        <f t="shared" si="8302"/>
        <v>1111</v>
      </c>
      <c r="M7613" s="147"/>
      <c r="N7613" s="143">
        <f t="shared" si="8244"/>
        <v>1949.36</v>
      </c>
      <c r="O7613" s="143">
        <f t="shared" si="8240"/>
        <v>556.68999999999994</v>
      </c>
      <c r="P7613" s="143">
        <f t="shared" si="8241"/>
        <v>41939.25</v>
      </c>
      <c r="Q7613" s="143">
        <f t="shared" si="8242"/>
        <v>555.5</v>
      </c>
      <c r="R7613" s="188">
        <f t="shared" si="8245"/>
        <v>45000.800000000003</v>
      </c>
      <c r="T7613">
        <v>30332.46</v>
      </c>
      <c r="U7613" s="190">
        <f t="shared" si="8246"/>
        <v>1.4835855713648021</v>
      </c>
    </row>
    <row r="7614" spans="1:21" x14ac:dyDescent="0.2">
      <c r="A7614" s="178">
        <v>43053</v>
      </c>
      <c r="B7614" s="179">
        <v>0.125</v>
      </c>
      <c r="C7614" t="s">
        <v>349</v>
      </c>
      <c r="D7614">
        <v>8.9600000000000009</v>
      </c>
      <c r="E7614">
        <v>2.66</v>
      </c>
      <c r="F7614">
        <v>14</v>
      </c>
      <c r="G7614">
        <v>1</v>
      </c>
      <c r="H7614" s="184">
        <f t="shared" ref="H7614:L7614" si="8303">H7590</f>
        <v>0.125</v>
      </c>
      <c r="I7614" s="185">
        <f t="shared" si="8303"/>
        <v>201</v>
      </c>
      <c r="J7614" s="185">
        <f t="shared" si="8303"/>
        <v>205</v>
      </c>
      <c r="K7614" s="185">
        <f t="shared" si="8303"/>
        <v>2985</v>
      </c>
      <c r="L7614" s="185">
        <f t="shared" si="8303"/>
        <v>1717</v>
      </c>
      <c r="M7614" s="147"/>
      <c r="N7614" s="143">
        <f t="shared" si="8244"/>
        <v>1800.9600000000003</v>
      </c>
      <c r="O7614" s="143">
        <f t="shared" si="8240"/>
        <v>545.30000000000007</v>
      </c>
      <c r="P7614" s="143">
        <f t="shared" si="8241"/>
        <v>41790</v>
      </c>
      <c r="Q7614" s="143">
        <f t="shared" si="8242"/>
        <v>1717</v>
      </c>
      <c r="R7614" s="188">
        <f t="shared" si="8245"/>
        <v>45853.26</v>
      </c>
      <c r="T7614">
        <v>29207.43</v>
      </c>
      <c r="U7614" s="190">
        <f t="shared" si="8246"/>
        <v>1.5699176545146218</v>
      </c>
    </row>
    <row r="7615" spans="1:21" x14ac:dyDescent="0.2">
      <c r="A7615" s="178">
        <v>43053</v>
      </c>
      <c r="B7615" s="179">
        <v>0.16666666666666666</v>
      </c>
      <c r="C7615" t="s">
        <v>349</v>
      </c>
      <c r="D7615">
        <v>7.35</v>
      </c>
      <c r="E7615">
        <v>3.11</v>
      </c>
      <c r="F7615">
        <v>14</v>
      </c>
      <c r="G7615">
        <v>0.99</v>
      </c>
      <c r="H7615" s="184">
        <f t="shared" ref="H7615:L7615" si="8304">H7591</f>
        <v>0.16666666666666666</v>
      </c>
      <c r="I7615" s="185">
        <f t="shared" si="8304"/>
        <v>185</v>
      </c>
      <c r="J7615" s="185">
        <f t="shared" si="8304"/>
        <v>205</v>
      </c>
      <c r="K7615" s="185">
        <f t="shared" si="8304"/>
        <v>2985</v>
      </c>
      <c r="L7615" s="185">
        <f t="shared" si="8304"/>
        <v>1717</v>
      </c>
      <c r="M7615" s="147"/>
      <c r="N7615" s="143">
        <f t="shared" si="8244"/>
        <v>1359.75</v>
      </c>
      <c r="O7615" s="143">
        <f t="shared" si="8240"/>
        <v>637.54999999999995</v>
      </c>
      <c r="P7615" s="143">
        <f t="shared" si="8241"/>
        <v>41790</v>
      </c>
      <c r="Q7615" s="143">
        <f t="shared" si="8242"/>
        <v>1699.83</v>
      </c>
      <c r="R7615" s="188">
        <f t="shared" si="8245"/>
        <v>45487.130000000005</v>
      </c>
      <c r="T7615">
        <v>28675.09</v>
      </c>
      <c r="U7615" s="190">
        <f t="shared" si="8246"/>
        <v>1.5862942365656048</v>
      </c>
    </row>
    <row r="7616" spans="1:21" x14ac:dyDescent="0.2">
      <c r="A7616" s="178">
        <v>43053</v>
      </c>
      <c r="B7616" s="179">
        <v>0.20833333333333334</v>
      </c>
      <c r="C7616" t="s">
        <v>349</v>
      </c>
      <c r="D7616">
        <v>6.59</v>
      </c>
      <c r="E7616">
        <v>8.61</v>
      </c>
      <c r="F7616">
        <v>9.86</v>
      </c>
      <c r="G7616">
        <v>0.99</v>
      </c>
      <c r="H7616" s="184">
        <f t="shared" ref="H7616:L7616" si="8305">H7592</f>
        <v>0.20833333333333334</v>
      </c>
      <c r="I7616" s="185">
        <f t="shared" si="8305"/>
        <v>207</v>
      </c>
      <c r="J7616" s="185">
        <f t="shared" si="8305"/>
        <v>283</v>
      </c>
      <c r="K7616" s="185">
        <f t="shared" si="8305"/>
        <v>2985</v>
      </c>
      <c r="L7616" s="185">
        <f t="shared" si="8305"/>
        <v>1717</v>
      </c>
      <c r="M7616" s="147"/>
      <c r="N7616" s="143">
        <f t="shared" si="8244"/>
        <v>1364.1299999999999</v>
      </c>
      <c r="O7616" s="143">
        <f t="shared" si="8240"/>
        <v>2436.6299999999997</v>
      </c>
      <c r="P7616" s="143">
        <f t="shared" si="8241"/>
        <v>29432.1</v>
      </c>
      <c r="Q7616" s="143">
        <f t="shared" si="8242"/>
        <v>1699.83</v>
      </c>
      <c r="R7616" s="188">
        <f t="shared" si="8245"/>
        <v>34932.69</v>
      </c>
      <c r="T7616">
        <v>28413.81</v>
      </c>
      <c r="U7616" s="190">
        <f t="shared" si="8246"/>
        <v>1.229426465510961</v>
      </c>
    </row>
    <row r="7617" spans="1:21" x14ac:dyDescent="0.2">
      <c r="A7617" s="178">
        <v>43053</v>
      </c>
      <c r="B7617" s="179">
        <v>0.25</v>
      </c>
      <c r="C7617" t="s">
        <v>349</v>
      </c>
      <c r="D7617">
        <v>24.77</v>
      </c>
      <c r="E7617">
        <v>28.18</v>
      </c>
      <c r="F7617">
        <v>8.25</v>
      </c>
      <c r="G7617">
        <v>1.29</v>
      </c>
      <c r="H7617" s="184">
        <f t="shared" ref="H7617:L7617" si="8306">H7593</f>
        <v>0.25</v>
      </c>
      <c r="I7617" s="185">
        <f t="shared" si="8306"/>
        <v>327</v>
      </c>
      <c r="J7617" s="185">
        <f t="shared" si="8306"/>
        <v>438</v>
      </c>
      <c r="K7617" s="185">
        <f t="shared" si="8306"/>
        <v>2985</v>
      </c>
      <c r="L7617" s="185">
        <f t="shared" si="8306"/>
        <v>1717</v>
      </c>
      <c r="M7617" s="147"/>
      <c r="N7617" s="143">
        <f t="shared" si="8244"/>
        <v>8099.79</v>
      </c>
      <c r="O7617" s="143">
        <f t="shared" si="8240"/>
        <v>12342.84</v>
      </c>
      <c r="P7617" s="143">
        <f t="shared" si="8241"/>
        <v>24626.25</v>
      </c>
      <c r="Q7617" s="143">
        <f t="shared" si="8242"/>
        <v>2214.9299999999998</v>
      </c>
      <c r="R7617" s="188">
        <f t="shared" si="8245"/>
        <v>47283.810000000005</v>
      </c>
      <c r="T7617">
        <v>28981.59</v>
      </c>
      <c r="U7617" s="190">
        <f t="shared" si="8246"/>
        <v>1.6315119356805476</v>
      </c>
    </row>
    <row r="7618" spans="1:21" x14ac:dyDescent="0.2">
      <c r="A7618" s="178">
        <v>43053</v>
      </c>
      <c r="B7618" s="179">
        <v>0.29166666666666669</v>
      </c>
      <c r="C7618" t="s">
        <v>349</v>
      </c>
      <c r="D7618">
        <v>5.53</v>
      </c>
      <c r="E7618">
        <v>62</v>
      </c>
      <c r="F7618">
        <v>10.25</v>
      </c>
      <c r="G7618">
        <v>5</v>
      </c>
      <c r="H7618" s="184">
        <f t="shared" ref="H7618:L7618" si="8307">H7594</f>
        <v>0.29166666666666669</v>
      </c>
      <c r="I7618" s="185">
        <f t="shared" si="8307"/>
        <v>249</v>
      </c>
      <c r="J7618" s="185">
        <f t="shared" si="8307"/>
        <v>556</v>
      </c>
      <c r="K7618" s="185">
        <f t="shared" si="8307"/>
        <v>2872</v>
      </c>
      <c r="L7618" s="185">
        <f t="shared" si="8307"/>
        <v>2219</v>
      </c>
      <c r="M7618" s="147"/>
      <c r="N7618" s="143">
        <f t="shared" si="8244"/>
        <v>1376.97</v>
      </c>
      <c r="O7618" s="143">
        <f t="shared" si="8240"/>
        <v>34472</v>
      </c>
      <c r="P7618" s="143">
        <f t="shared" si="8241"/>
        <v>29438</v>
      </c>
      <c r="Q7618" s="143">
        <f t="shared" si="8242"/>
        <v>11095</v>
      </c>
      <c r="R7618" s="188">
        <f t="shared" si="8245"/>
        <v>76381.97</v>
      </c>
      <c r="T7618">
        <v>30911.8</v>
      </c>
      <c r="U7618" s="190">
        <f t="shared" si="8246"/>
        <v>2.4709648095549275</v>
      </c>
    </row>
    <row r="7619" spans="1:21" x14ac:dyDescent="0.2">
      <c r="A7619" s="178">
        <v>43053</v>
      </c>
      <c r="B7619" s="179">
        <v>0.33333333333333331</v>
      </c>
      <c r="C7619" t="s">
        <v>349</v>
      </c>
      <c r="D7619">
        <v>5.8</v>
      </c>
      <c r="E7619">
        <v>10</v>
      </c>
      <c r="F7619">
        <v>10.25</v>
      </c>
      <c r="G7619">
        <v>5</v>
      </c>
      <c r="H7619" s="184">
        <f t="shared" ref="H7619:L7619" si="8308">H7595</f>
        <v>0.33333333333333331</v>
      </c>
      <c r="I7619" s="185">
        <f t="shared" si="8308"/>
        <v>256</v>
      </c>
      <c r="J7619" s="185">
        <f t="shared" si="8308"/>
        <v>306</v>
      </c>
      <c r="K7619" s="185">
        <f t="shared" si="8308"/>
        <v>2872</v>
      </c>
      <c r="L7619" s="185">
        <f t="shared" si="8308"/>
        <v>2219</v>
      </c>
      <c r="M7619" s="147"/>
      <c r="N7619" s="143">
        <f t="shared" si="8244"/>
        <v>1484.8</v>
      </c>
      <c r="O7619" s="143">
        <f t="shared" si="8240"/>
        <v>3060</v>
      </c>
      <c r="P7619" s="143">
        <f t="shared" si="8241"/>
        <v>29438</v>
      </c>
      <c r="Q7619" s="143">
        <f t="shared" si="8242"/>
        <v>11095</v>
      </c>
      <c r="R7619" s="188">
        <f t="shared" si="8245"/>
        <v>45077.8</v>
      </c>
      <c r="T7619">
        <v>34232.19</v>
      </c>
      <c r="U7619" s="190">
        <f t="shared" si="8246"/>
        <v>1.3168248949307655</v>
      </c>
    </row>
    <row r="7620" spans="1:21" x14ac:dyDescent="0.2">
      <c r="A7620" s="178">
        <v>43053</v>
      </c>
      <c r="B7620" s="179">
        <v>0.375</v>
      </c>
      <c r="C7620" t="s">
        <v>349</v>
      </c>
      <c r="D7620">
        <v>3.4</v>
      </c>
      <c r="E7620">
        <v>11.12</v>
      </c>
      <c r="F7620">
        <v>11.32</v>
      </c>
      <c r="G7620">
        <v>6</v>
      </c>
      <c r="H7620" s="184">
        <f t="shared" ref="H7620:L7620" si="8309">H7596</f>
        <v>0.375</v>
      </c>
      <c r="I7620" s="185">
        <f t="shared" si="8309"/>
        <v>156</v>
      </c>
      <c r="J7620" s="185">
        <f t="shared" si="8309"/>
        <v>343</v>
      </c>
      <c r="K7620" s="185">
        <f t="shared" si="8309"/>
        <v>2872</v>
      </c>
      <c r="L7620" s="185">
        <f t="shared" si="8309"/>
        <v>2219</v>
      </c>
      <c r="M7620" s="147"/>
      <c r="N7620" s="143">
        <f t="shared" si="8244"/>
        <v>530.4</v>
      </c>
      <c r="O7620" s="143">
        <f t="shared" ref="O7620:O7683" si="8310">E7620*J7620</f>
        <v>3814.16</v>
      </c>
      <c r="P7620" s="143">
        <f t="shared" ref="P7620:P7683" si="8311">F7620*K7620</f>
        <v>32511.040000000001</v>
      </c>
      <c r="Q7620" s="143">
        <f t="shared" ref="Q7620:Q7683" si="8312">G7620*L7620</f>
        <v>13314</v>
      </c>
      <c r="R7620" s="188">
        <f t="shared" si="8245"/>
        <v>50169.599999999999</v>
      </c>
      <c r="T7620">
        <v>35339.17</v>
      </c>
      <c r="U7620" s="190">
        <f t="shared" si="8246"/>
        <v>1.4196598278906947</v>
      </c>
    </row>
    <row r="7621" spans="1:21" x14ac:dyDescent="0.2">
      <c r="A7621" s="178">
        <v>43053</v>
      </c>
      <c r="B7621" s="179">
        <v>0.41666666666666669</v>
      </c>
      <c r="C7621" t="s">
        <v>349</v>
      </c>
      <c r="D7621">
        <v>3.5</v>
      </c>
      <c r="E7621">
        <v>7.31</v>
      </c>
      <c r="F7621">
        <v>11.81</v>
      </c>
      <c r="G7621">
        <v>6.5</v>
      </c>
      <c r="H7621" s="184">
        <f t="shared" ref="H7621:L7621" si="8313">H7597</f>
        <v>0.41666666666666669</v>
      </c>
      <c r="I7621" s="185">
        <f t="shared" si="8313"/>
        <v>196</v>
      </c>
      <c r="J7621" s="185">
        <f t="shared" si="8313"/>
        <v>315</v>
      </c>
      <c r="K7621" s="185">
        <f t="shared" si="8313"/>
        <v>2872</v>
      </c>
      <c r="L7621" s="185">
        <f t="shared" si="8313"/>
        <v>2219</v>
      </c>
      <c r="M7621" s="147"/>
      <c r="N7621" s="143">
        <f t="shared" ref="N7621:N7684" si="8314">D7621*I7621</f>
        <v>686</v>
      </c>
      <c r="O7621" s="143">
        <f t="shared" si="8310"/>
        <v>2302.65</v>
      </c>
      <c r="P7621" s="143">
        <f t="shared" si="8311"/>
        <v>33918.32</v>
      </c>
      <c r="Q7621" s="143">
        <f t="shared" si="8312"/>
        <v>14423.5</v>
      </c>
      <c r="R7621" s="188">
        <f t="shared" ref="R7621:R7684" si="8315">SUM(N7621:Q7621)</f>
        <v>51330.47</v>
      </c>
      <c r="T7621">
        <v>35834.76</v>
      </c>
      <c r="U7621" s="190">
        <f t="shared" ref="U7621:U7684" si="8316">R7621/T7621</f>
        <v>1.4324212022070191</v>
      </c>
    </row>
    <row r="7622" spans="1:21" x14ac:dyDescent="0.2">
      <c r="A7622" s="178">
        <v>43053</v>
      </c>
      <c r="B7622" s="179">
        <v>0.45833333333333331</v>
      </c>
      <c r="C7622" t="s">
        <v>349</v>
      </c>
      <c r="D7622">
        <v>3.5</v>
      </c>
      <c r="E7622">
        <v>7.48</v>
      </c>
      <c r="F7622">
        <v>9.0399999999999991</v>
      </c>
      <c r="G7622">
        <v>4</v>
      </c>
      <c r="H7622" s="184">
        <f t="shared" ref="H7622:L7622" si="8317">H7598</f>
        <v>0.45833333333333331</v>
      </c>
      <c r="I7622" s="185">
        <f t="shared" si="8317"/>
        <v>226</v>
      </c>
      <c r="J7622" s="185">
        <f t="shared" si="8317"/>
        <v>326</v>
      </c>
      <c r="K7622" s="185">
        <f t="shared" si="8317"/>
        <v>2842</v>
      </c>
      <c r="L7622" s="185">
        <f t="shared" si="8317"/>
        <v>1635</v>
      </c>
      <c r="M7622" s="147"/>
      <c r="N7622" s="143">
        <f t="shared" si="8314"/>
        <v>791</v>
      </c>
      <c r="O7622" s="143">
        <f t="shared" si="8310"/>
        <v>2438.48</v>
      </c>
      <c r="P7622" s="143">
        <f t="shared" si="8311"/>
        <v>25691.679999999997</v>
      </c>
      <c r="Q7622" s="143">
        <f t="shared" si="8312"/>
        <v>6540</v>
      </c>
      <c r="R7622" s="188">
        <f t="shared" si="8315"/>
        <v>35461.159999999996</v>
      </c>
      <c r="T7622">
        <v>36748.44</v>
      </c>
      <c r="U7622" s="190">
        <f t="shared" si="8316"/>
        <v>0.96497048582198308</v>
      </c>
    </row>
    <row r="7623" spans="1:21" x14ac:dyDescent="0.2">
      <c r="A7623" s="178">
        <v>43053</v>
      </c>
      <c r="B7623" s="179">
        <v>0.5</v>
      </c>
      <c r="C7623" t="s">
        <v>349</v>
      </c>
      <c r="D7623">
        <v>3.5</v>
      </c>
      <c r="E7623">
        <v>6.1</v>
      </c>
      <c r="F7623">
        <v>8</v>
      </c>
      <c r="G7623">
        <v>3.49</v>
      </c>
      <c r="H7623" s="184">
        <f t="shared" ref="H7623:L7623" si="8318">H7599</f>
        <v>0.5</v>
      </c>
      <c r="I7623" s="185">
        <f t="shared" si="8318"/>
        <v>222</v>
      </c>
      <c r="J7623" s="185">
        <f t="shared" si="8318"/>
        <v>319</v>
      </c>
      <c r="K7623" s="185">
        <f t="shared" si="8318"/>
        <v>2842</v>
      </c>
      <c r="L7623" s="185">
        <f t="shared" si="8318"/>
        <v>1635</v>
      </c>
      <c r="M7623" s="147"/>
      <c r="N7623" s="143">
        <f t="shared" si="8314"/>
        <v>777</v>
      </c>
      <c r="O7623" s="143">
        <f t="shared" si="8310"/>
        <v>1945.8999999999999</v>
      </c>
      <c r="P7623" s="143">
        <f t="shared" si="8311"/>
        <v>22736</v>
      </c>
      <c r="Q7623" s="143">
        <f t="shared" si="8312"/>
        <v>5706.1500000000005</v>
      </c>
      <c r="R7623" s="188">
        <f t="shared" si="8315"/>
        <v>31165.050000000003</v>
      </c>
      <c r="T7623">
        <v>37751.96</v>
      </c>
      <c r="U7623" s="190">
        <f t="shared" si="8316"/>
        <v>0.82552137690334493</v>
      </c>
    </row>
    <row r="7624" spans="1:21" x14ac:dyDescent="0.2">
      <c r="A7624" s="178">
        <v>43053</v>
      </c>
      <c r="B7624" s="179">
        <v>0.54166666666666663</v>
      </c>
      <c r="C7624" t="s">
        <v>349</v>
      </c>
      <c r="D7624">
        <v>2</v>
      </c>
      <c r="E7624">
        <v>7.71</v>
      </c>
      <c r="F7624">
        <v>8.43</v>
      </c>
      <c r="G7624">
        <v>4</v>
      </c>
      <c r="H7624" s="184">
        <f t="shared" ref="H7624:L7624" si="8319">H7600</f>
        <v>0.54166666666666663</v>
      </c>
      <c r="I7624" s="185">
        <f t="shared" si="8319"/>
        <v>195</v>
      </c>
      <c r="J7624" s="185">
        <f t="shared" si="8319"/>
        <v>299</v>
      </c>
      <c r="K7624" s="185">
        <f t="shared" si="8319"/>
        <v>2842</v>
      </c>
      <c r="L7624" s="185">
        <f t="shared" si="8319"/>
        <v>1635</v>
      </c>
      <c r="M7624" s="147"/>
      <c r="N7624" s="143">
        <f t="shared" si="8314"/>
        <v>390</v>
      </c>
      <c r="O7624" s="143">
        <f t="shared" si="8310"/>
        <v>2305.29</v>
      </c>
      <c r="P7624" s="143">
        <f t="shared" si="8311"/>
        <v>23958.059999999998</v>
      </c>
      <c r="Q7624" s="143">
        <f t="shared" si="8312"/>
        <v>6540</v>
      </c>
      <c r="R7624" s="188">
        <f t="shared" si="8315"/>
        <v>33193.35</v>
      </c>
      <c r="T7624">
        <v>38667.69</v>
      </c>
      <c r="U7624" s="190">
        <f t="shared" si="8316"/>
        <v>0.85842598820876026</v>
      </c>
    </row>
    <row r="7625" spans="1:21" x14ac:dyDescent="0.2">
      <c r="A7625" s="178">
        <v>43053</v>
      </c>
      <c r="B7625" s="179">
        <v>0.58333333333333337</v>
      </c>
      <c r="C7625" t="s">
        <v>349</v>
      </c>
      <c r="D7625">
        <v>2</v>
      </c>
      <c r="E7625">
        <v>7.8</v>
      </c>
      <c r="F7625">
        <v>9</v>
      </c>
      <c r="G7625">
        <v>4</v>
      </c>
      <c r="H7625" s="184">
        <f t="shared" ref="H7625:L7625" si="8320">H7601</f>
        <v>0.58333333333333337</v>
      </c>
      <c r="I7625" s="185">
        <f t="shared" si="8320"/>
        <v>205</v>
      </c>
      <c r="J7625" s="185">
        <f t="shared" si="8320"/>
        <v>237</v>
      </c>
      <c r="K7625" s="185">
        <f t="shared" si="8320"/>
        <v>2842</v>
      </c>
      <c r="L7625" s="185">
        <f t="shared" si="8320"/>
        <v>1635</v>
      </c>
      <c r="M7625" s="147"/>
      <c r="N7625" s="143">
        <f t="shared" si="8314"/>
        <v>410</v>
      </c>
      <c r="O7625" s="143">
        <f t="shared" si="8310"/>
        <v>1848.6</v>
      </c>
      <c r="P7625" s="143">
        <f t="shared" si="8311"/>
        <v>25578</v>
      </c>
      <c r="Q7625" s="143">
        <f t="shared" si="8312"/>
        <v>6540</v>
      </c>
      <c r="R7625" s="188">
        <f t="shared" si="8315"/>
        <v>34376.6</v>
      </c>
      <c r="T7625">
        <v>39570.47</v>
      </c>
      <c r="U7625" s="190">
        <f t="shared" si="8316"/>
        <v>0.86874378798129004</v>
      </c>
    </row>
    <row r="7626" spans="1:21" x14ac:dyDescent="0.2">
      <c r="A7626" s="178">
        <v>43053</v>
      </c>
      <c r="B7626" s="179">
        <v>0.625</v>
      </c>
      <c r="C7626" t="s">
        <v>349</v>
      </c>
      <c r="D7626">
        <v>2</v>
      </c>
      <c r="E7626">
        <v>7.19</v>
      </c>
      <c r="F7626">
        <v>9</v>
      </c>
      <c r="G7626">
        <v>1.45</v>
      </c>
      <c r="H7626" s="184">
        <f t="shared" ref="H7626:L7626" si="8321">H7602</f>
        <v>0.625</v>
      </c>
      <c r="I7626" s="185">
        <f t="shared" si="8321"/>
        <v>212</v>
      </c>
      <c r="J7626" s="185">
        <f t="shared" si="8321"/>
        <v>213</v>
      </c>
      <c r="K7626" s="185">
        <f t="shared" si="8321"/>
        <v>2842</v>
      </c>
      <c r="L7626" s="185">
        <f t="shared" si="8321"/>
        <v>1380</v>
      </c>
      <c r="M7626" s="147"/>
      <c r="N7626" s="143">
        <f t="shared" si="8314"/>
        <v>424</v>
      </c>
      <c r="O7626" s="143">
        <f t="shared" si="8310"/>
        <v>1531.47</v>
      </c>
      <c r="P7626" s="143">
        <f t="shared" si="8311"/>
        <v>25578</v>
      </c>
      <c r="Q7626" s="143">
        <f t="shared" si="8312"/>
        <v>2001</v>
      </c>
      <c r="R7626" s="188">
        <f t="shared" si="8315"/>
        <v>29534.47</v>
      </c>
      <c r="T7626">
        <v>40667.03</v>
      </c>
      <c r="U7626" s="190">
        <f t="shared" si="8316"/>
        <v>0.72625097038067454</v>
      </c>
    </row>
    <row r="7627" spans="1:21" x14ac:dyDescent="0.2">
      <c r="A7627" s="178">
        <v>43053</v>
      </c>
      <c r="B7627" s="179">
        <v>0.66666666666666663</v>
      </c>
      <c r="C7627" t="s">
        <v>349</v>
      </c>
      <c r="D7627">
        <v>2.11</v>
      </c>
      <c r="E7627">
        <v>3.48</v>
      </c>
      <c r="F7627">
        <v>8</v>
      </c>
      <c r="G7627">
        <v>1.45</v>
      </c>
      <c r="H7627" s="184">
        <f t="shared" ref="H7627:L7627" si="8322">H7603</f>
        <v>0.66666666666666663</v>
      </c>
      <c r="I7627" s="185">
        <f t="shared" si="8322"/>
        <v>191</v>
      </c>
      <c r="J7627" s="185">
        <f t="shared" si="8322"/>
        <v>237</v>
      </c>
      <c r="K7627" s="185">
        <f t="shared" si="8322"/>
        <v>2842</v>
      </c>
      <c r="L7627" s="185">
        <f t="shared" si="8322"/>
        <v>1380</v>
      </c>
      <c r="M7627" s="147"/>
      <c r="N7627" s="143">
        <f t="shared" si="8314"/>
        <v>403.01</v>
      </c>
      <c r="O7627" s="143">
        <f t="shared" si="8310"/>
        <v>824.76</v>
      </c>
      <c r="P7627" s="143">
        <f t="shared" si="8311"/>
        <v>22736</v>
      </c>
      <c r="Q7627" s="143">
        <f t="shared" si="8312"/>
        <v>2001</v>
      </c>
      <c r="R7627" s="188">
        <f t="shared" si="8315"/>
        <v>25964.77</v>
      </c>
      <c r="T7627">
        <v>41325.22</v>
      </c>
      <c r="U7627" s="190">
        <f t="shared" si="8316"/>
        <v>0.62830324920230307</v>
      </c>
    </row>
    <row r="7628" spans="1:21" x14ac:dyDescent="0.2">
      <c r="A7628" s="178">
        <v>43053</v>
      </c>
      <c r="B7628" s="179">
        <v>0.70833333333333337</v>
      </c>
      <c r="C7628" t="s">
        <v>349</v>
      </c>
      <c r="D7628">
        <v>2</v>
      </c>
      <c r="E7628">
        <v>5.99</v>
      </c>
      <c r="F7628">
        <v>8</v>
      </c>
      <c r="G7628">
        <v>0.99</v>
      </c>
      <c r="H7628" s="184">
        <f t="shared" ref="H7628:L7628" si="8323">H7604</f>
        <v>0.70833333333333337</v>
      </c>
      <c r="I7628" s="185">
        <f t="shared" si="8323"/>
        <v>218</v>
      </c>
      <c r="J7628" s="185">
        <f t="shared" si="8323"/>
        <v>258</v>
      </c>
      <c r="K7628" s="185">
        <f t="shared" si="8323"/>
        <v>2842</v>
      </c>
      <c r="L7628" s="185">
        <f t="shared" si="8323"/>
        <v>1380</v>
      </c>
      <c r="M7628" s="147"/>
      <c r="N7628" s="143">
        <f t="shared" si="8314"/>
        <v>436</v>
      </c>
      <c r="O7628" s="143">
        <f t="shared" si="8310"/>
        <v>1545.42</v>
      </c>
      <c r="P7628" s="143">
        <f t="shared" si="8311"/>
        <v>22736</v>
      </c>
      <c r="Q7628" s="143">
        <f t="shared" si="8312"/>
        <v>1366.2</v>
      </c>
      <c r="R7628" s="188">
        <f t="shared" si="8315"/>
        <v>26083.62</v>
      </c>
      <c r="T7628">
        <v>41342.370000000003</v>
      </c>
      <c r="U7628" s="190">
        <f t="shared" si="8316"/>
        <v>0.63091738572316969</v>
      </c>
    </row>
    <row r="7629" spans="1:21" x14ac:dyDescent="0.2">
      <c r="A7629" s="178">
        <v>43053</v>
      </c>
      <c r="B7629" s="179">
        <v>0.75</v>
      </c>
      <c r="C7629" t="s">
        <v>349</v>
      </c>
      <c r="D7629">
        <v>2</v>
      </c>
      <c r="E7629">
        <v>19.45</v>
      </c>
      <c r="F7629">
        <v>17.260000000000002</v>
      </c>
      <c r="G7629">
        <v>1.45</v>
      </c>
      <c r="H7629" s="184">
        <f t="shared" ref="H7629:L7629" si="8324">H7605</f>
        <v>0.75</v>
      </c>
      <c r="I7629" s="185">
        <f t="shared" si="8324"/>
        <v>240</v>
      </c>
      <c r="J7629" s="185">
        <f t="shared" si="8324"/>
        <v>365</v>
      </c>
      <c r="K7629" s="185">
        <f t="shared" si="8324"/>
        <v>2842</v>
      </c>
      <c r="L7629" s="185">
        <f t="shared" si="8324"/>
        <v>1380</v>
      </c>
      <c r="M7629" s="147"/>
      <c r="N7629" s="143">
        <f t="shared" si="8314"/>
        <v>480</v>
      </c>
      <c r="O7629" s="143">
        <f t="shared" si="8310"/>
        <v>7099.25</v>
      </c>
      <c r="P7629" s="143">
        <f t="shared" si="8311"/>
        <v>49052.920000000006</v>
      </c>
      <c r="Q7629" s="143">
        <f t="shared" si="8312"/>
        <v>2001</v>
      </c>
      <c r="R7629" s="188">
        <f t="shared" si="8315"/>
        <v>58633.170000000006</v>
      </c>
      <c r="T7629">
        <v>41090.639999999999</v>
      </c>
      <c r="U7629" s="190">
        <f t="shared" si="8316"/>
        <v>1.4269227736535621</v>
      </c>
    </row>
    <row r="7630" spans="1:21" x14ac:dyDescent="0.2">
      <c r="A7630" s="178">
        <v>43053</v>
      </c>
      <c r="B7630" s="179">
        <v>0.79166666666666663</v>
      </c>
      <c r="C7630" t="s">
        <v>349</v>
      </c>
      <c r="D7630">
        <v>2</v>
      </c>
      <c r="E7630">
        <v>2.36</v>
      </c>
      <c r="F7630">
        <v>8.64</v>
      </c>
      <c r="G7630">
        <v>2.36</v>
      </c>
      <c r="H7630" s="184">
        <f t="shared" ref="H7630:L7630" si="8325">H7606</f>
        <v>0.79166666666666663</v>
      </c>
      <c r="I7630" s="185">
        <f t="shared" si="8325"/>
        <v>320</v>
      </c>
      <c r="J7630" s="185">
        <f t="shared" si="8325"/>
        <v>214</v>
      </c>
      <c r="K7630" s="185">
        <f t="shared" si="8325"/>
        <v>2842</v>
      </c>
      <c r="L7630" s="185">
        <f t="shared" si="8325"/>
        <v>1426</v>
      </c>
      <c r="M7630" s="147"/>
      <c r="N7630" s="143">
        <f t="shared" si="8314"/>
        <v>640</v>
      </c>
      <c r="O7630" s="143">
        <f t="shared" si="8310"/>
        <v>505.03999999999996</v>
      </c>
      <c r="P7630" s="143">
        <f t="shared" si="8311"/>
        <v>24554.880000000001</v>
      </c>
      <c r="Q7630" s="143">
        <f t="shared" si="8312"/>
        <v>3365.3599999999997</v>
      </c>
      <c r="R7630" s="188">
        <f t="shared" si="8315"/>
        <v>29065.280000000002</v>
      </c>
      <c r="T7630">
        <v>41262.449999999997</v>
      </c>
      <c r="U7630" s="190">
        <f t="shared" si="8316"/>
        <v>0.70440024768282072</v>
      </c>
    </row>
    <row r="7631" spans="1:21" x14ac:dyDescent="0.2">
      <c r="A7631" s="178">
        <v>43053</v>
      </c>
      <c r="B7631" s="179">
        <v>0.83333333333333337</v>
      </c>
      <c r="C7631" t="s">
        <v>349</v>
      </c>
      <c r="D7631">
        <v>4.01</v>
      </c>
      <c r="E7631">
        <v>8.3800000000000008</v>
      </c>
      <c r="F7631">
        <v>12.85</v>
      </c>
      <c r="G7631">
        <v>1.51</v>
      </c>
      <c r="H7631" s="184">
        <f t="shared" ref="H7631:L7631" si="8326">H7607</f>
        <v>0.83333333333333337</v>
      </c>
      <c r="I7631" s="185">
        <f t="shared" si="8326"/>
        <v>322</v>
      </c>
      <c r="J7631" s="185">
        <f t="shared" si="8326"/>
        <v>178</v>
      </c>
      <c r="K7631" s="185">
        <f t="shared" si="8326"/>
        <v>2842</v>
      </c>
      <c r="L7631" s="185">
        <f t="shared" si="8326"/>
        <v>1426</v>
      </c>
      <c r="M7631" s="147"/>
      <c r="N7631" s="143">
        <f t="shared" si="8314"/>
        <v>1291.22</v>
      </c>
      <c r="O7631" s="143">
        <f t="shared" si="8310"/>
        <v>1491.64</v>
      </c>
      <c r="P7631" s="143">
        <f t="shared" si="8311"/>
        <v>36519.699999999997</v>
      </c>
      <c r="Q7631" s="143">
        <f t="shared" si="8312"/>
        <v>2153.2600000000002</v>
      </c>
      <c r="R7631" s="188">
        <f t="shared" si="8315"/>
        <v>41455.82</v>
      </c>
      <c r="T7631">
        <v>42049.86</v>
      </c>
      <c r="U7631" s="190">
        <f t="shared" si="8316"/>
        <v>0.98587296128928847</v>
      </c>
    </row>
    <row r="7632" spans="1:21" x14ac:dyDescent="0.2">
      <c r="A7632" s="178">
        <v>43053</v>
      </c>
      <c r="B7632" s="179">
        <v>0.875</v>
      </c>
      <c r="C7632" t="s">
        <v>349</v>
      </c>
      <c r="D7632">
        <v>5</v>
      </c>
      <c r="E7632">
        <v>5.86</v>
      </c>
      <c r="F7632">
        <v>8.15</v>
      </c>
      <c r="G7632">
        <v>1.45</v>
      </c>
      <c r="H7632" s="184">
        <f t="shared" ref="H7632:L7632" si="8327">H7608</f>
        <v>0.875</v>
      </c>
      <c r="I7632" s="185">
        <f t="shared" si="8327"/>
        <v>337</v>
      </c>
      <c r="J7632" s="185">
        <f t="shared" si="8327"/>
        <v>173</v>
      </c>
      <c r="K7632" s="185">
        <f t="shared" si="8327"/>
        <v>2842</v>
      </c>
      <c r="L7632" s="185">
        <f t="shared" si="8327"/>
        <v>1426</v>
      </c>
      <c r="M7632" s="147"/>
      <c r="N7632" s="143">
        <f t="shared" si="8314"/>
        <v>1685</v>
      </c>
      <c r="O7632" s="143">
        <f t="shared" si="8310"/>
        <v>1013.7800000000001</v>
      </c>
      <c r="P7632" s="143">
        <f t="shared" si="8311"/>
        <v>23162.3</v>
      </c>
      <c r="Q7632" s="143">
        <f t="shared" si="8312"/>
        <v>2067.6999999999998</v>
      </c>
      <c r="R7632" s="188">
        <f t="shared" si="8315"/>
        <v>27928.78</v>
      </c>
      <c r="T7632">
        <v>41461.25</v>
      </c>
      <c r="U7632" s="190">
        <f t="shared" si="8316"/>
        <v>0.67361162531279206</v>
      </c>
    </row>
    <row r="7633" spans="1:21" x14ac:dyDescent="0.2">
      <c r="A7633" s="178">
        <v>43053</v>
      </c>
      <c r="B7633" s="179">
        <v>0.91666666666666663</v>
      </c>
      <c r="C7633" t="s">
        <v>349</v>
      </c>
      <c r="D7633">
        <v>8.26</v>
      </c>
      <c r="E7633">
        <v>9.0500000000000007</v>
      </c>
      <c r="F7633">
        <v>9.0500000000000007</v>
      </c>
      <c r="G7633">
        <v>1.45</v>
      </c>
      <c r="H7633" s="184">
        <f t="shared" ref="H7633:L7633" si="8328">H7609</f>
        <v>0.91666666666666663</v>
      </c>
      <c r="I7633" s="185">
        <f t="shared" si="8328"/>
        <v>394</v>
      </c>
      <c r="J7633" s="185">
        <f t="shared" si="8328"/>
        <v>194</v>
      </c>
      <c r="K7633" s="185">
        <f t="shared" si="8328"/>
        <v>2842</v>
      </c>
      <c r="L7633" s="185">
        <f t="shared" si="8328"/>
        <v>1426</v>
      </c>
      <c r="M7633" s="147"/>
      <c r="N7633" s="143">
        <f t="shared" si="8314"/>
        <v>3254.44</v>
      </c>
      <c r="O7633" s="143">
        <f t="shared" si="8310"/>
        <v>1755.7</v>
      </c>
      <c r="P7633" s="143">
        <f t="shared" si="8311"/>
        <v>25720.100000000002</v>
      </c>
      <c r="Q7633" s="143">
        <f t="shared" si="8312"/>
        <v>2067.6999999999998</v>
      </c>
      <c r="R7633" s="188">
        <f t="shared" si="8315"/>
        <v>32797.94</v>
      </c>
      <c r="T7633">
        <v>40396.870000000003</v>
      </c>
      <c r="U7633" s="190">
        <f t="shared" si="8316"/>
        <v>0.81189309963866008</v>
      </c>
    </row>
    <row r="7634" spans="1:21" x14ac:dyDescent="0.2">
      <c r="A7634" s="178">
        <v>43053</v>
      </c>
      <c r="B7634" s="179">
        <v>0.95833333333333337</v>
      </c>
      <c r="C7634" t="s">
        <v>349</v>
      </c>
      <c r="D7634">
        <v>14.16</v>
      </c>
      <c r="E7634">
        <v>9.01</v>
      </c>
      <c r="F7634">
        <v>9.81</v>
      </c>
      <c r="G7634">
        <v>0.97</v>
      </c>
      <c r="H7634" s="184">
        <f t="shared" ref="H7634:L7634" si="8329">H7610</f>
        <v>0.95833333333333337</v>
      </c>
      <c r="I7634" s="185">
        <f t="shared" si="8329"/>
        <v>389</v>
      </c>
      <c r="J7634" s="185">
        <f t="shared" si="8329"/>
        <v>265</v>
      </c>
      <c r="K7634" s="185">
        <f t="shared" si="8329"/>
        <v>2985</v>
      </c>
      <c r="L7634" s="185">
        <f t="shared" si="8329"/>
        <v>1111</v>
      </c>
      <c r="M7634" s="147"/>
      <c r="N7634" s="143">
        <f t="shared" si="8314"/>
        <v>5508.24</v>
      </c>
      <c r="O7634" s="143">
        <f t="shared" si="8310"/>
        <v>2387.65</v>
      </c>
      <c r="P7634" s="143">
        <f t="shared" si="8311"/>
        <v>29282.850000000002</v>
      </c>
      <c r="Q7634" s="143">
        <f t="shared" si="8312"/>
        <v>1077.67</v>
      </c>
      <c r="R7634" s="188">
        <f t="shared" si="8315"/>
        <v>38256.410000000003</v>
      </c>
      <c r="T7634">
        <v>38545.47</v>
      </c>
      <c r="U7634" s="190">
        <f t="shared" si="8316"/>
        <v>0.99250080489354531</v>
      </c>
    </row>
    <row r="7635" spans="1:21" x14ac:dyDescent="0.2">
      <c r="A7635" s="178">
        <v>43053</v>
      </c>
      <c r="B7635" s="180">
        <v>1</v>
      </c>
      <c r="C7635" t="s">
        <v>349</v>
      </c>
      <c r="D7635">
        <v>20.68</v>
      </c>
      <c r="E7635">
        <v>12</v>
      </c>
      <c r="F7635">
        <v>21</v>
      </c>
      <c r="G7635">
        <v>0.95</v>
      </c>
      <c r="H7635" s="184">
        <f t="shared" ref="H7635:L7635" si="8330">H7611</f>
        <v>1</v>
      </c>
      <c r="I7635" s="185">
        <f t="shared" si="8330"/>
        <v>362</v>
      </c>
      <c r="J7635" s="185">
        <f t="shared" si="8330"/>
        <v>243</v>
      </c>
      <c r="K7635" s="185">
        <f t="shared" si="8330"/>
        <v>2985</v>
      </c>
      <c r="L7635" s="185">
        <f t="shared" si="8330"/>
        <v>1111</v>
      </c>
      <c r="M7635" s="147"/>
      <c r="N7635" s="143">
        <f t="shared" si="8314"/>
        <v>7486.16</v>
      </c>
      <c r="O7635" s="143">
        <f t="shared" si="8310"/>
        <v>2916</v>
      </c>
      <c r="P7635" s="143">
        <f t="shared" si="8311"/>
        <v>62685</v>
      </c>
      <c r="Q7635" s="143">
        <f t="shared" si="8312"/>
        <v>1055.45</v>
      </c>
      <c r="R7635" s="188">
        <f t="shared" si="8315"/>
        <v>74142.61</v>
      </c>
      <c r="T7635">
        <v>35825.97</v>
      </c>
      <c r="U7635" s="190">
        <f t="shared" si="8316"/>
        <v>2.0695213555976291</v>
      </c>
    </row>
    <row r="7636" spans="1:21" x14ac:dyDescent="0.2">
      <c r="A7636" s="178">
        <v>43054</v>
      </c>
      <c r="B7636" s="179">
        <v>4.1666666666666664E-2</v>
      </c>
      <c r="C7636" t="s">
        <v>349</v>
      </c>
      <c r="D7636">
        <v>12</v>
      </c>
      <c r="E7636">
        <v>3.11</v>
      </c>
      <c r="F7636">
        <v>8.25</v>
      </c>
      <c r="G7636">
        <v>0.97</v>
      </c>
      <c r="H7636" s="184">
        <f t="shared" ref="H7636:L7636" si="8331">H7612</f>
        <v>4.1666666666666664E-2</v>
      </c>
      <c r="I7636" s="185">
        <f t="shared" si="8331"/>
        <v>294</v>
      </c>
      <c r="J7636" s="185">
        <f t="shared" si="8331"/>
        <v>212</v>
      </c>
      <c r="K7636" s="185">
        <f t="shared" si="8331"/>
        <v>2985</v>
      </c>
      <c r="L7636" s="185">
        <f t="shared" si="8331"/>
        <v>1111</v>
      </c>
      <c r="M7636" s="147"/>
      <c r="N7636" s="143">
        <f t="shared" si="8314"/>
        <v>3528</v>
      </c>
      <c r="O7636" s="143">
        <f t="shared" si="8310"/>
        <v>659.31999999999994</v>
      </c>
      <c r="P7636" s="143">
        <f t="shared" si="8311"/>
        <v>24626.25</v>
      </c>
      <c r="Q7636" s="143">
        <f t="shared" si="8312"/>
        <v>1077.67</v>
      </c>
      <c r="R7636" s="188">
        <f t="shared" si="8315"/>
        <v>29891.239999999998</v>
      </c>
      <c r="T7636">
        <v>33077.800000000003</v>
      </c>
      <c r="U7636" s="190">
        <f t="shared" si="8316"/>
        <v>0.90366469354068268</v>
      </c>
    </row>
    <row r="7637" spans="1:21" x14ac:dyDescent="0.2">
      <c r="A7637" s="178">
        <v>43054</v>
      </c>
      <c r="B7637" s="179">
        <v>8.3333333333333329E-2</v>
      </c>
      <c r="C7637" t="s">
        <v>349</v>
      </c>
      <c r="D7637">
        <v>10.039999999999999</v>
      </c>
      <c r="E7637">
        <v>2.61</v>
      </c>
      <c r="F7637">
        <v>8.25</v>
      </c>
      <c r="G7637">
        <v>0.97</v>
      </c>
      <c r="H7637" s="184">
        <f t="shared" ref="H7637:L7637" si="8332">H7613</f>
        <v>8.3333333333333329E-2</v>
      </c>
      <c r="I7637" s="185">
        <f t="shared" si="8332"/>
        <v>236</v>
      </c>
      <c r="J7637" s="185">
        <f t="shared" si="8332"/>
        <v>179</v>
      </c>
      <c r="K7637" s="185">
        <f t="shared" si="8332"/>
        <v>2985</v>
      </c>
      <c r="L7637" s="185">
        <f t="shared" si="8332"/>
        <v>1111</v>
      </c>
      <c r="M7637" s="147"/>
      <c r="N7637" s="143">
        <f t="shared" si="8314"/>
        <v>2369.4399999999996</v>
      </c>
      <c r="O7637" s="143">
        <f t="shared" si="8310"/>
        <v>467.19</v>
      </c>
      <c r="P7637" s="143">
        <f t="shared" si="8311"/>
        <v>24626.25</v>
      </c>
      <c r="Q7637" s="143">
        <f t="shared" si="8312"/>
        <v>1077.67</v>
      </c>
      <c r="R7637" s="188">
        <f t="shared" si="8315"/>
        <v>28540.550000000003</v>
      </c>
      <c r="T7637">
        <v>31053.26</v>
      </c>
      <c r="U7637" s="190">
        <f t="shared" si="8316"/>
        <v>0.91908385786226643</v>
      </c>
    </row>
    <row r="7638" spans="1:21" x14ac:dyDescent="0.2">
      <c r="A7638" s="178">
        <v>43054</v>
      </c>
      <c r="B7638" s="179">
        <v>0.125</v>
      </c>
      <c r="C7638" t="s">
        <v>349</v>
      </c>
      <c r="D7638">
        <v>10.26</v>
      </c>
      <c r="E7638">
        <v>2.61</v>
      </c>
      <c r="F7638">
        <v>8.25</v>
      </c>
      <c r="G7638">
        <v>1.75</v>
      </c>
      <c r="H7638" s="184">
        <f t="shared" ref="H7638:L7638" si="8333">H7614</f>
        <v>0.125</v>
      </c>
      <c r="I7638" s="185">
        <f t="shared" si="8333"/>
        <v>201</v>
      </c>
      <c r="J7638" s="185">
        <f t="shared" si="8333"/>
        <v>205</v>
      </c>
      <c r="K7638" s="185">
        <f t="shared" si="8333"/>
        <v>2985</v>
      </c>
      <c r="L7638" s="185">
        <f t="shared" si="8333"/>
        <v>1717</v>
      </c>
      <c r="M7638" s="147"/>
      <c r="N7638" s="143">
        <f t="shared" si="8314"/>
        <v>2062.2599999999998</v>
      </c>
      <c r="O7638" s="143">
        <f t="shared" si="8310"/>
        <v>535.04999999999995</v>
      </c>
      <c r="P7638" s="143">
        <f t="shared" si="8311"/>
        <v>24626.25</v>
      </c>
      <c r="Q7638" s="143">
        <f t="shared" si="8312"/>
        <v>3004.75</v>
      </c>
      <c r="R7638" s="188">
        <f t="shared" si="8315"/>
        <v>30228.309999999998</v>
      </c>
      <c r="T7638">
        <v>29853.93</v>
      </c>
      <c r="U7638" s="190">
        <f t="shared" si="8316"/>
        <v>1.0125403925044374</v>
      </c>
    </row>
    <row r="7639" spans="1:21" x14ac:dyDescent="0.2">
      <c r="A7639" s="178">
        <v>43054</v>
      </c>
      <c r="B7639" s="179">
        <v>0.16666666666666666</v>
      </c>
      <c r="C7639" t="s">
        <v>349</v>
      </c>
      <c r="D7639">
        <v>8.11</v>
      </c>
      <c r="E7639">
        <v>3.11</v>
      </c>
      <c r="F7639">
        <v>9</v>
      </c>
      <c r="G7639">
        <v>1.62</v>
      </c>
      <c r="H7639" s="184">
        <f t="shared" ref="H7639:L7639" si="8334">H7615</f>
        <v>0.16666666666666666</v>
      </c>
      <c r="I7639" s="185">
        <f t="shared" si="8334"/>
        <v>185</v>
      </c>
      <c r="J7639" s="185">
        <f t="shared" si="8334"/>
        <v>205</v>
      </c>
      <c r="K7639" s="185">
        <f t="shared" si="8334"/>
        <v>2985</v>
      </c>
      <c r="L7639" s="185">
        <f t="shared" si="8334"/>
        <v>1717</v>
      </c>
      <c r="M7639" s="147"/>
      <c r="N7639" s="143">
        <f t="shared" si="8314"/>
        <v>1500.35</v>
      </c>
      <c r="O7639" s="143">
        <f t="shared" si="8310"/>
        <v>637.54999999999995</v>
      </c>
      <c r="P7639" s="143">
        <f t="shared" si="8311"/>
        <v>26865</v>
      </c>
      <c r="Q7639" s="143">
        <f t="shared" si="8312"/>
        <v>2781.54</v>
      </c>
      <c r="R7639" s="188">
        <f t="shared" si="8315"/>
        <v>31784.440000000002</v>
      </c>
      <c r="T7639">
        <v>29108.43</v>
      </c>
      <c r="U7639" s="190">
        <f t="shared" si="8316"/>
        <v>1.091932474544316</v>
      </c>
    </row>
    <row r="7640" spans="1:21" x14ac:dyDescent="0.2">
      <c r="A7640" s="178">
        <v>43054</v>
      </c>
      <c r="B7640" s="179">
        <v>0.20833333333333334</v>
      </c>
      <c r="C7640" t="s">
        <v>349</v>
      </c>
      <c r="D7640">
        <v>8.43</v>
      </c>
      <c r="E7640">
        <v>7.48</v>
      </c>
      <c r="F7640">
        <v>9</v>
      </c>
      <c r="G7640">
        <v>1.62</v>
      </c>
      <c r="H7640" s="184">
        <f t="shared" ref="H7640:L7640" si="8335">H7616</f>
        <v>0.20833333333333334</v>
      </c>
      <c r="I7640" s="185">
        <f t="shared" si="8335"/>
        <v>207</v>
      </c>
      <c r="J7640" s="185">
        <f t="shared" si="8335"/>
        <v>283</v>
      </c>
      <c r="K7640" s="185">
        <f t="shared" si="8335"/>
        <v>2985</v>
      </c>
      <c r="L7640" s="185">
        <f t="shared" si="8335"/>
        <v>1717</v>
      </c>
      <c r="M7640" s="147"/>
      <c r="N7640" s="143">
        <f t="shared" si="8314"/>
        <v>1745.01</v>
      </c>
      <c r="O7640" s="143">
        <f t="shared" si="8310"/>
        <v>2116.84</v>
      </c>
      <c r="P7640" s="143">
        <f t="shared" si="8311"/>
        <v>26865</v>
      </c>
      <c r="Q7640" s="143">
        <f t="shared" si="8312"/>
        <v>2781.54</v>
      </c>
      <c r="R7640" s="188">
        <f t="shared" si="8315"/>
        <v>33508.39</v>
      </c>
      <c r="T7640">
        <v>28999.27</v>
      </c>
      <c r="U7640" s="190">
        <f t="shared" si="8316"/>
        <v>1.1554908106307504</v>
      </c>
    </row>
    <row r="7641" spans="1:21" x14ac:dyDescent="0.2">
      <c r="A7641" s="178">
        <v>43054</v>
      </c>
      <c r="B7641" s="179">
        <v>0.25</v>
      </c>
      <c r="C7641" t="s">
        <v>349</v>
      </c>
      <c r="D7641">
        <v>12</v>
      </c>
      <c r="E7641">
        <v>11.01</v>
      </c>
      <c r="F7641">
        <v>6.01</v>
      </c>
      <c r="G7641">
        <v>2.99</v>
      </c>
      <c r="H7641" s="184">
        <f t="shared" ref="H7641:L7641" si="8336">H7617</f>
        <v>0.25</v>
      </c>
      <c r="I7641" s="185">
        <f t="shared" si="8336"/>
        <v>327</v>
      </c>
      <c r="J7641" s="185">
        <f t="shared" si="8336"/>
        <v>438</v>
      </c>
      <c r="K7641" s="185">
        <f t="shared" si="8336"/>
        <v>2985</v>
      </c>
      <c r="L7641" s="185">
        <f t="shared" si="8336"/>
        <v>1717</v>
      </c>
      <c r="M7641" s="147"/>
      <c r="N7641" s="143">
        <f t="shared" si="8314"/>
        <v>3924</v>
      </c>
      <c r="O7641" s="143">
        <f t="shared" si="8310"/>
        <v>4822.38</v>
      </c>
      <c r="P7641" s="143">
        <f t="shared" si="8311"/>
        <v>17939.849999999999</v>
      </c>
      <c r="Q7641" s="143">
        <f t="shared" si="8312"/>
        <v>5133.83</v>
      </c>
      <c r="R7641" s="188">
        <f t="shared" si="8315"/>
        <v>31820.059999999998</v>
      </c>
      <c r="T7641">
        <v>29442.14</v>
      </c>
      <c r="U7641" s="190">
        <f t="shared" si="8316"/>
        <v>1.0807658682419143</v>
      </c>
    </row>
    <row r="7642" spans="1:21" x14ac:dyDescent="0.2">
      <c r="A7642" s="178">
        <v>43054</v>
      </c>
      <c r="B7642" s="179">
        <v>0.29166666666666669</v>
      </c>
      <c r="C7642" t="s">
        <v>349</v>
      </c>
      <c r="D7642">
        <v>4.01</v>
      </c>
      <c r="E7642">
        <v>13.16</v>
      </c>
      <c r="F7642">
        <v>10.25</v>
      </c>
      <c r="G7642">
        <v>7.8</v>
      </c>
      <c r="H7642" s="184">
        <f t="shared" ref="H7642:L7642" si="8337">H7618</f>
        <v>0.29166666666666669</v>
      </c>
      <c r="I7642" s="185">
        <f t="shared" si="8337"/>
        <v>249</v>
      </c>
      <c r="J7642" s="185">
        <f t="shared" si="8337"/>
        <v>556</v>
      </c>
      <c r="K7642" s="185">
        <f t="shared" si="8337"/>
        <v>2872</v>
      </c>
      <c r="L7642" s="185">
        <f t="shared" si="8337"/>
        <v>2219</v>
      </c>
      <c r="M7642" s="147"/>
      <c r="N7642" s="143">
        <f t="shared" si="8314"/>
        <v>998.4899999999999</v>
      </c>
      <c r="O7642" s="143">
        <f t="shared" si="8310"/>
        <v>7316.96</v>
      </c>
      <c r="P7642" s="143">
        <f t="shared" si="8311"/>
        <v>29438</v>
      </c>
      <c r="Q7642" s="143">
        <f t="shared" si="8312"/>
        <v>17308.2</v>
      </c>
      <c r="R7642" s="188">
        <f t="shared" si="8315"/>
        <v>55061.649999999994</v>
      </c>
      <c r="T7642">
        <v>31494.9</v>
      </c>
      <c r="U7642" s="190">
        <f t="shared" si="8316"/>
        <v>1.7482719424414743</v>
      </c>
    </row>
    <row r="7643" spans="1:21" x14ac:dyDescent="0.2">
      <c r="A7643" s="178">
        <v>43054</v>
      </c>
      <c r="B7643" s="179">
        <v>0.33333333333333331</v>
      </c>
      <c r="C7643" t="s">
        <v>349</v>
      </c>
      <c r="D7643">
        <v>3.5</v>
      </c>
      <c r="E7643">
        <v>9.84</v>
      </c>
      <c r="F7643">
        <v>10.210000000000001</v>
      </c>
      <c r="G7643">
        <v>10</v>
      </c>
      <c r="H7643" s="184">
        <f t="shared" ref="H7643:L7643" si="8338">H7619</f>
        <v>0.33333333333333331</v>
      </c>
      <c r="I7643" s="185">
        <f t="shared" si="8338"/>
        <v>256</v>
      </c>
      <c r="J7643" s="185">
        <f t="shared" si="8338"/>
        <v>306</v>
      </c>
      <c r="K7643" s="185">
        <f t="shared" si="8338"/>
        <v>2872</v>
      </c>
      <c r="L7643" s="185">
        <f t="shared" si="8338"/>
        <v>2219</v>
      </c>
      <c r="M7643" s="147"/>
      <c r="N7643" s="143">
        <f t="shared" si="8314"/>
        <v>896</v>
      </c>
      <c r="O7643" s="143">
        <f t="shared" si="8310"/>
        <v>3011.04</v>
      </c>
      <c r="P7643" s="143">
        <f t="shared" si="8311"/>
        <v>29323.120000000003</v>
      </c>
      <c r="Q7643" s="143">
        <f t="shared" si="8312"/>
        <v>22190</v>
      </c>
      <c r="R7643" s="188">
        <f t="shared" si="8315"/>
        <v>55420.160000000003</v>
      </c>
      <c r="T7643">
        <v>34675.599999999999</v>
      </c>
      <c r="U7643" s="190">
        <f t="shared" si="8316"/>
        <v>1.5982466056823821</v>
      </c>
    </row>
    <row r="7644" spans="1:21" x14ac:dyDescent="0.2">
      <c r="A7644" s="178">
        <v>43054</v>
      </c>
      <c r="B7644" s="179">
        <v>0.375</v>
      </c>
      <c r="C7644" t="s">
        <v>349</v>
      </c>
      <c r="D7644">
        <v>2.11</v>
      </c>
      <c r="E7644">
        <v>10.57</v>
      </c>
      <c r="F7644">
        <v>10.210000000000001</v>
      </c>
      <c r="G7644">
        <v>10</v>
      </c>
      <c r="H7644" s="184">
        <f t="shared" ref="H7644:L7644" si="8339">H7620</f>
        <v>0.375</v>
      </c>
      <c r="I7644" s="185">
        <f t="shared" si="8339"/>
        <v>156</v>
      </c>
      <c r="J7644" s="185">
        <f t="shared" si="8339"/>
        <v>343</v>
      </c>
      <c r="K7644" s="185">
        <f t="shared" si="8339"/>
        <v>2872</v>
      </c>
      <c r="L7644" s="185">
        <f t="shared" si="8339"/>
        <v>2219</v>
      </c>
      <c r="M7644" s="147"/>
      <c r="N7644" s="143">
        <f t="shared" si="8314"/>
        <v>329.15999999999997</v>
      </c>
      <c r="O7644" s="143">
        <f t="shared" si="8310"/>
        <v>3625.51</v>
      </c>
      <c r="P7644" s="143">
        <f t="shared" si="8311"/>
        <v>29323.120000000003</v>
      </c>
      <c r="Q7644" s="143">
        <f t="shared" si="8312"/>
        <v>22190</v>
      </c>
      <c r="R7644" s="188">
        <f t="shared" si="8315"/>
        <v>55467.79</v>
      </c>
      <c r="T7644">
        <v>35839.08</v>
      </c>
      <c r="U7644" s="190">
        <f t="shared" si="8316"/>
        <v>1.5476901192776154</v>
      </c>
    </row>
    <row r="7645" spans="1:21" x14ac:dyDescent="0.2">
      <c r="A7645" s="178">
        <v>43054</v>
      </c>
      <c r="B7645" s="179">
        <v>0.41666666666666669</v>
      </c>
      <c r="C7645" t="s">
        <v>349</v>
      </c>
      <c r="D7645">
        <v>2.11</v>
      </c>
      <c r="E7645">
        <v>8.89</v>
      </c>
      <c r="F7645">
        <v>10.210000000000001</v>
      </c>
      <c r="G7645">
        <v>10</v>
      </c>
      <c r="H7645" s="184">
        <f t="shared" ref="H7645:L7645" si="8340">H7621</f>
        <v>0.41666666666666669</v>
      </c>
      <c r="I7645" s="185">
        <f t="shared" si="8340"/>
        <v>196</v>
      </c>
      <c r="J7645" s="185">
        <f t="shared" si="8340"/>
        <v>315</v>
      </c>
      <c r="K7645" s="185">
        <f t="shared" si="8340"/>
        <v>2872</v>
      </c>
      <c r="L7645" s="185">
        <f t="shared" si="8340"/>
        <v>2219</v>
      </c>
      <c r="M7645" s="147"/>
      <c r="N7645" s="143">
        <f t="shared" si="8314"/>
        <v>413.56</v>
      </c>
      <c r="O7645" s="143">
        <f t="shared" si="8310"/>
        <v>2800.3500000000004</v>
      </c>
      <c r="P7645" s="143">
        <f t="shared" si="8311"/>
        <v>29323.120000000003</v>
      </c>
      <c r="Q7645" s="143">
        <f t="shared" si="8312"/>
        <v>22190</v>
      </c>
      <c r="R7645" s="188">
        <f t="shared" si="8315"/>
        <v>54727.03</v>
      </c>
      <c r="T7645">
        <v>36611.03</v>
      </c>
      <c r="U7645" s="190">
        <f t="shared" si="8316"/>
        <v>1.4948235545408037</v>
      </c>
    </row>
    <row r="7646" spans="1:21" x14ac:dyDescent="0.2">
      <c r="A7646" s="178">
        <v>43054</v>
      </c>
      <c r="B7646" s="179">
        <v>0.45833333333333331</v>
      </c>
      <c r="C7646" t="s">
        <v>349</v>
      </c>
      <c r="D7646">
        <v>3.04</v>
      </c>
      <c r="E7646">
        <v>4.18</v>
      </c>
      <c r="F7646">
        <v>6.01</v>
      </c>
      <c r="G7646">
        <v>3.56</v>
      </c>
      <c r="H7646" s="184">
        <f t="shared" ref="H7646:L7646" si="8341">H7622</f>
        <v>0.45833333333333331</v>
      </c>
      <c r="I7646" s="185">
        <f t="shared" si="8341"/>
        <v>226</v>
      </c>
      <c r="J7646" s="185">
        <f t="shared" si="8341"/>
        <v>326</v>
      </c>
      <c r="K7646" s="185">
        <f t="shared" si="8341"/>
        <v>2842</v>
      </c>
      <c r="L7646" s="185">
        <f t="shared" si="8341"/>
        <v>1635</v>
      </c>
      <c r="M7646" s="147"/>
      <c r="N7646" s="143">
        <f t="shared" si="8314"/>
        <v>687.04</v>
      </c>
      <c r="O7646" s="143">
        <f t="shared" si="8310"/>
        <v>1362.6799999999998</v>
      </c>
      <c r="P7646" s="143">
        <f t="shared" si="8311"/>
        <v>17080.419999999998</v>
      </c>
      <c r="Q7646" s="143">
        <f t="shared" si="8312"/>
        <v>5820.6</v>
      </c>
      <c r="R7646" s="188">
        <f t="shared" si="8315"/>
        <v>24950.739999999998</v>
      </c>
      <c r="T7646">
        <v>37855.550000000003</v>
      </c>
      <c r="U7646" s="190">
        <f t="shared" si="8316"/>
        <v>0.65910388305017353</v>
      </c>
    </row>
    <row r="7647" spans="1:21" x14ac:dyDescent="0.2">
      <c r="A7647" s="178">
        <v>43054</v>
      </c>
      <c r="B7647" s="179">
        <v>0.5</v>
      </c>
      <c r="C7647" t="s">
        <v>349</v>
      </c>
      <c r="D7647">
        <v>3.1</v>
      </c>
      <c r="E7647">
        <v>4.18</v>
      </c>
      <c r="F7647">
        <v>6.01</v>
      </c>
      <c r="G7647">
        <v>3.56</v>
      </c>
      <c r="H7647" s="184">
        <f t="shared" ref="H7647:L7647" si="8342">H7623</f>
        <v>0.5</v>
      </c>
      <c r="I7647" s="185">
        <f t="shared" si="8342"/>
        <v>222</v>
      </c>
      <c r="J7647" s="185">
        <f t="shared" si="8342"/>
        <v>319</v>
      </c>
      <c r="K7647" s="185">
        <f t="shared" si="8342"/>
        <v>2842</v>
      </c>
      <c r="L7647" s="185">
        <f t="shared" si="8342"/>
        <v>1635</v>
      </c>
      <c r="M7647" s="147"/>
      <c r="N7647" s="143">
        <f t="shared" si="8314"/>
        <v>688.2</v>
      </c>
      <c r="O7647" s="143">
        <f t="shared" si="8310"/>
        <v>1333.4199999999998</v>
      </c>
      <c r="P7647" s="143">
        <f t="shared" si="8311"/>
        <v>17080.419999999998</v>
      </c>
      <c r="Q7647" s="143">
        <f t="shared" si="8312"/>
        <v>5820.6</v>
      </c>
      <c r="R7647" s="188">
        <f t="shared" si="8315"/>
        <v>24922.639999999999</v>
      </c>
      <c r="T7647">
        <v>38952.370000000003</v>
      </c>
      <c r="U7647" s="190">
        <f t="shared" si="8316"/>
        <v>0.6398234561850793</v>
      </c>
    </row>
    <row r="7648" spans="1:21" x14ac:dyDescent="0.2">
      <c r="A7648" s="178">
        <v>43054</v>
      </c>
      <c r="B7648" s="179">
        <v>0.54166666666666663</v>
      </c>
      <c r="C7648" t="s">
        <v>349</v>
      </c>
      <c r="D7648">
        <v>2</v>
      </c>
      <c r="E7648">
        <v>4.79</v>
      </c>
      <c r="F7648">
        <v>6.62</v>
      </c>
      <c r="G7648">
        <v>4.17</v>
      </c>
      <c r="H7648" s="184">
        <f t="shared" ref="H7648:L7648" si="8343">H7624</f>
        <v>0.54166666666666663</v>
      </c>
      <c r="I7648" s="185">
        <f t="shared" si="8343"/>
        <v>195</v>
      </c>
      <c r="J7648" s="185">
        <f t="shared" si="8343"/>
        <v>299</v>
      </c>
      <c r="K7648" s="185">
        <f t="shared" si="8343"/>
        <v>2842</v>
      </c>
      <c r="L7648" s="185">
        <f t="shared" si="8343"/>
        <v>1635</v>
      </c>
      <c r="M7648" s="147"/>
      <c r="N7648" s="143">
        <f t="shared" si="8314"/>
        <v>390</v>
      </c>
      <c r="O7648" s="143">
        <f t="shared" si="8310"/>
        <v>1432.21</v>
      </c>
      <c r="P7648" s="143">
        <f t="shared" si="8311"/>
        <v>18814.04</v>
      </c>
      <c r="Q7648" s="143">
        <f t="shared" si="8312"/>
        <v>6817.95</v>
      </c>
      <c r="R7648" s="188">
        <f t="shared" si="8315"/>
        <v>27454.2</v>
      </c>
      <c r="T7648">
        <v>39820.67</v>
      </c>
      <c r="U7648" s="190">
        <f t="shared" si="8316"/>
        <v>0.68944595859386604</v>
      </c>
    </row>
    <row r="7649" spans="1:21" x14ac:dyDescent="0.2">
      <c r="A7649" s="178">
        <v>43054</v>
      </c>
      <c r="B7649" s="179">
        <v>0.58333333333333337</v>
      </c>
      <c r="C7649" t="s">
        <v>349</v>
      </c>
      <c r="D7649">
        <v>2</v>
      </c>
      <c r="E7649">
        <v>5.24</v>
      </c>
      <c r="F7649">
        <v>6.14</v>
      </c>
      <c r="G7649">
        <v>4.62</v>
      </c>
      <c r="H7649" s="184">
        <f t="shared" ref="H7649:L7649" si="8344">H7625</f>
        <v>0.58333333333333337</v>
      </c>
      <c r="I7649" s="185">
        <f t="shared" si="8344"/>
        <v>205</v>
      </c>
      <c r="J7649" s="185">
        <f t="shared" si="8344"/>
        <v>237</v>
      </c>
      <c r="K7649" s="185">
        <f t="shared" si="8344"/>
        <v>2842</v>
      </c>
      <c r="L7649" s="185">
        <f t="shared" si="8344"/>
        <v>1635</v>
      </c>
      <c r="M7649" s="147"/>
      <c r="N7649" s="143">
        <f t="shared" si="8314"/>
        <v>410</v>
      </c>
      <c r="O7649" s="143">
        <f t="shared" si="8310"/>
        <v>1241.8800000000001</v>
      </c>
      <c r="P7649" s="143">
        <f t="shared" si="8311"/>
        <v>17449.879999999997</v>
      </c>
      <c r="Q7649" s="143">
        <f t="shared" si="8312"/>
        <v>7553.7</v>
      </c>
      <c r="R7649" s="188">
        <f t="shared" si="8315"/>
        <v>26655.46</v>
      </c>
      <c r="T7649">
        <v>40508.629999999997</v>
      </c>
      <c r="U7649" s="190">
        <f t="shared" si="8316"/>
        <v>0.65801929119794966</v>
      </c>
    </row>
    <row r="7650" spans="1:21" x14ac:dyDescent="0.2">
      <c r="A7650" s="178">
        <v>43054</v>
      </c>
      <c r="B7650" s="179">
        <v>0.625</v>
      </c>
      <c r="C7650" t="s">
        <v>349</v>
      </c>
      <c r="D7650">
        <v>2</v>
      </c>
      <c r="E7650">
        <v>4.7699999999999996</v>
      </c>
      <c r="F7650">
        <v>6.6</v>
      </c>
      <c r="G7650">
        <v>4.1500000000000004</v>
      </c>
      <c r="H7650" s="184">
        <f t="shared" ref="H7650:L7650" si="8345">H7626</f>
        <v>0.625</v>
      </c>
      <c r="I7650" s="185">
        <f t="shared" si="8345"/>
        <v>212</v>
      </c>
      <c r="J7650" s="185">
        <f t="shared" si="8345"/>
        <v>213</v>
      </c>
      <c r="K7650" s="185">
        <f t="shared" si="8345"/>
        <v>2842</v>
      </c>
      <c r="L7650" s="185">
        <f t="shared" si="8345"/>
        <v>1380</v>
      </c>
      <c r="M7650" s="147"/>
      <c r="N7650" s="143">
        <f t="shared" si="8314"/>
        <v>424</v>
      </c>
      <c r="O7650" s="143">
        <f t="shared" si="8310"/>
        <v>1016.0099999999999</v>
      </c>
      <c r="P7650" s="143">
        <f t="shared" si="8311"/>
        <v>18757.2</v>
      </c>
      <c r="Q7650" s="143">
        <f t="shared" si="8312"/>
        <v>5727.0000000000009</v>
      </c>
      <c r="R7650" s="188">
        <f t="shared" si="8315"/>
        <v>25924.21</v>
      </c>
      <c r="T7650">
        <v>41227.61</v>
      </c>
      <c r="U7650" s="190">
        <f t="shared" si="8316"/>
        <v>0.62880700579053694</v>
      </c>
    </row>
    <row r="7651" spans="1:21" x14ac:dyDescent="0.2">
      <c r="A7651" s="178">
        <v>43054</v>
      </c>
      <c r="B7651" s="179">
        <v>0.66666666666666663</v>
      </c>
      <c r="C7651" t="s">
        <v>349</v>
      </c>
      <c r="D7651">
        <v>2</v>
      </c>
      <c r="E7651">
        <v>3.89</v>
      </c>
      <c r="F7651">
        <v>6.01</v>
      </c>
      <c r="G7651">
        <v>3.56</v>
      </c>
      <c r="H7651" s="184">
        <f t="shared" ref="H7651:L7651" si="8346">H7627</f>
        <v>0.66666666666666663</v>
      </c>
      <c r="I7651" s="185">
        <f t="shared" si="8346"/>
        <v>191</v>
      </c>
      <c r="J7651" s="185">
        <f t="shared" si="8346"/>
        <v>237</v>
      </c>
      <c r="K7651" s="185">
        <f t="shared" si="8346"/>
        <v>2842</v>
      </c>
      <c r="L7651" s="185">
        <f t="shared" si="8346"/>
        <v>1380</v>
      </c>
      <c r="M7651" s="147"/>
      <c r="N7651" s="143">
        <f t="shared" si="8314"/>
        <v>382</v>
      </c>
      <c r="O7651" s="143">
        <f t="shared" si="8310"/>
        <v>921.93000000000006</v>
      </c>
      <c r="P7651" s="143">
        <f t="shared" si="8311"/>
        <v>17080.419999999998</v>
      </c>
      <c r="Q7651" s="143">
        <f t="shared" si="8312"/>
        <v>4912.8</v>
      </c>
      <c r="R7651" s="188">
        <f t="shared" si="8315"/>
        <v>23297.149999999998</v>
      </c>
      <c r="T7651">
        <v>41545.589999999997</v>
      </c>
      <c r="U7651" s="190">
        <f t="shared" si="8316"/>
        <v>0.56076108198246788</v>
      </c>
    </row>
    <row r="7652" spans="1:21" x14ac:dyDescent="0.2">
      <c r="A7652" s="178">
        <v>43054</v>
      </c>
      <c r="B7652" s="179">
        <v>0.70833333333333337</v>
      </c>
      <c r="C7652" t="s">
        <v>349</v>
      </c>
      <c r="D7652">
        <v>2</v>
      </c>
      <c r="E7652">
        <v>6.49</v>
      </c>
      <c r="F7652">
        <v>6.49</v>
      </c>
      <c r="G7652">
        <v>4</v>
      </c>
      <c r="H7652" s="184">
        <f t="shared" ref="H7652:L7652" si="8347">H7628</f>
        <v>0.70833333333333337</v>
      </c>
      <c r="I7652" s="185">
        <f t="shared" si="8347"/>
        <v>218</v>
      </c>
      <c r="J7652" s="185">
        <f t="shared" si="8347"/>
        <v>258</v>
      </c>
      <c r="K7652" s="185">
        <f t="shared" si="8347"/>
        <v>2842</v>
      </c>
      <c r="L7652" s="185">
        <f t="shared" si="8347"/>
        <v>1380</v>
      </c>
      <c r="M7652" s="147"/>
      <c r="N7652" s="143">
        <f t="shared" si="8314"/>
        <v>436</v>
      </c>
      <c r="O7652" s="143">
        <f t="shared" si="8310"/>
        <v>1674.42</v>
      </c>
      <c r="P7652" s="143">
        <f t="shared" si="8311"/>
        <v>18444.580000000002</v>
      </c>
      <c r="Q7652" s="143">
        <f t="shared" si="8312"/>
        <v>5520</v>
      </c>
      <c r="R7652" s="188">
        <f t="shared" si="8315"/>
        <v>26075</v>
      </c>
      <c r="T7652">
        <v>41476.85</v>
      </c>
      <c r="U7652" s="190">
        <f t="shared" si="8316"/>
        <v>0.62866394145167726</v>
      </c>
    </row>
    <row r="7653" spans="1:21" x14ac:dyDescent="0.2">
      <c r="A7653" s="178">
        <v>43054</v>
      </c>
      <c r="B7653" s="179">
        <v>0.75</v>
      </c>
      <c r="C7653" t="s">
        <v>349</v>
      </c>
      <c r="D7653">
        <v>2</v>
      </c>
      <c r="E7653">
        <v>24.46</v>
      </c>
      <c r="F7653">
        <v>24.69</v>
      </c>
      <c r="G7653">
        <v>4.42</v>
      </c>
      <c r="H7653" s="184">
        <f t="shared" ref="H7653:L7653" si="8348">H7629</f>
        <v>0.75</v>
      </c>
      <c r="I7653" s="185">
        <f t="shared" si="8348"/>
        <v>240</v>
      </c>
      <c r="J7653" s="185">
        <f t="shared" si="8348"/>
        <v>365</v>
      </c>
      <c r="K7653" s="185">
        <f t="shared" si="8348"/>
        <v>2842</v>
      </c>
      <c r="L7653" s="185">
        <f t="shared" si="8348"/>
        <v>1380</v>
      </c>
      <c r="M7653" s="147"/>
      <c r="N7653" s="143">
        <f t="shared" si="8314"/>
        <v>480</v>
      </c>
      <c r="O7653" s="143">
        <f t="shared" si="8310"/>
        <v>8927.9</v>
      </c>
      <c r="P7653" s="143">
        <f t="shared" si="8311"/>
        <v>70168.98000000001</v>
      </c>
      <c r="Q7653" s="143">
        <f t="shared" si="8312"/>
        <v>6099.5999999999995</v>
      </c>
      <c r="R7653" s="188">
        <f t="shared" si="8315"/>
        <v>85676.48000000001</v>
      </c>
      <c r="T7653">
        <v>41360.15</v>
      </c>
      <c r="U7653" s="190">
        <f t="shared" si="8316"/>
        <v>2.0714741121586844</v>
      </c>
    </row>
    <row r="7654" spans="1:21" x14ac:dyDescent="0.2">
      <c r="A7654" s="178">
        <v>43054</v>
      </c>
      <c r="B7654" s="179">
        <v>0.79166666666666663</v>
      </c>
      <c r="C7654" t="s">
        <v>349</v>
      </c>
      <c r="D7654">
        <v>2.61</v>
      </c>
      <c r="E7654">
        <v>11.01</v>
      </c>
      <c r="F7654">
        <v>19.61</v>
      </c>
      <c r="G7654">
        <v>10</v>
      </c>
      <c r="H7654" s="184">
        <f t="shared" ref="H7654:L7654" si="8349">H7630</f>
        <v>0.79166666666666663</v>
      </c>
      <c r="I7654" s="185">
        <f t="shared" si="8349"/>
        <v>320</v>
      </c>
      <c r="J7654" s="185">
        <f t="shared" si="8349"/>
        <v>214</v>
      </c>
      <c r="K7654" s="185">
        <f t="shared" si="8349"/>
        <v>2842</v>
      </c>
      <c r="L7654" s="185">
        <f t="shared" si="8349"/>
        <v>1426</v>
      </c>
      <c r="M7654" s="147"/>
      <c r="N7654" s="143">
        <f t="shared" si="8314"/>
        <v>835.19999999999993</v>
      </c>
      <c r="O7654" s="143">
        <f t="shared" si="8310"/>
        <v>2356.14</v>
      </c>
      <c r="P7654" s="143">
        <f t="shared" si="8311"/>
        <v>55731.619999999995</v>
      </c>
      <c r="Q7654" s="143">
        <f t="shared" si="8312"/>
        <v>14260</v>
      </c>
      <c r="R7654" s="188">
        <f t="shared" si="8315"/>
        <v>73182.959999999992</v>
      </c>
      <c r="T7654">
        <v>41983</v>
      </c>
      <c r="U7654" s="190">
        <f t="shared" si="8316"/>
        <v>1.7431569921158563</v>
      </c>
    </row>
    <row r="7655" spans="1:21" x14ac:dyDescent="0.2">
      <c r="A7655" s="178">
        <v>43054</v>
      </c>
      <c r="B7655" s="179">
        <v>0.83333333333333337</v>
      </c>
      <c r="C7655" t="s">
        <v>349</v>
      </c>
      <c r="D7655">
        <v>3.11</v>
      </c>
      <c r="E7655">
        <v>4.7</v>
      </c>
      <c r="F7655">
        <v>8</v>
      </c>
      <c r="G7655">
        <v>4.42</v>
      </c>
      <c r="H7655" s="184">
        <f t="shared" ref="H7655:L7655" si="8350">H7631</f>
        <v>0.83333333333333337</v>
      </c>
      <c r="I7655" s="185">
        <f t="shared" si="8350"/>
        <v>322</v>
      </c>
      <c r="J7655" s="185">
        <f t="shared" si="8350"/>
        <v>178</v>
      </c>
      <c r="K7655" s="185">
        <f t="shared" si="8350"/>
        <v>2842</v>
      </c>
      <c r="L7655" s="185">
        <f t="shared" si="8350"/>
        <v>1426</v>
      </c>
      <c r="M7655" s="147"/>
      <c r="N7655" s="143">
        <f t="shared" si="8314"/>
        <v>1001.42</v>
      </c>
      <c r="O7655" s="143">
        <f t="shared" si="8310"/>
        <v>836.6</v>
      </c>
      <c r="P7655" s="143">
        <f t="shared" si="8311"/>
        <v>22736</v>
      </c>
      <c r="Q7655" s="143">
        <f t="shared" si="8312"/>
        <v>6302.92</v>
      </c>
      <c r="R7655" s="188">
        <f t="shared" si="8315"/>
        <v>30876.940000000002</v>
      </c>
      <c r="T7655">
        <v>42660.57</v>
      </c>
      <c r="U7655" s="190">
        <f t="shared" si="8316"/>
        <v>0.72378170286988674</v>
      </c>
    </row>
    <row r="7656" spans="1:21" x14ac:dyDescent="0.2">
      <c r="A7656" s="178">
        <v>43054</v>
      </c>
      <c r="B7656" s="179">
        <v>0.875</v>
      </c>
      <c r="C7656" t="s">
        <v>349</v>
      </c>
      <c r="D7656">
        <v>4.01</v>
      </c>
      <c r="E7656">
        <v>4</v>
      </c>
      <c r="F7656">
        <v>6.01</v>
      </c>
      <c r="G7656">
        <v>4</v>
      </c>
      <c r="H7656" s="184">
        <f t="shared" ref="H7656:L7656" si="8351">H7632</f>
        <v>0.875</v>
      </c>
      <c r="I7656" s="185">
        <f t="shared" si="8351"/>
        <v>337</v>
      </c>
      <c r="J7656" s="185">
        <f t="shared" si="8351"/>
        <v>173</v>
      </c>
      <c r="K7656" s="185">
        <f t="shared" si="8351"/>
        <v>2842</v>
      </c>
      <c r="L7656" s="185">
        <f t="shared" si="8351"/>
        <v>1426</v>
      </c>
      <c r="M7656" s="147"/>
      <c r="N7656" s="143">
        <f t="shared" si="8314"/>
        <v>1351.37</v>
      </c>
      <c r="O7656" s="143">
        <f t="shared" si="8310"/>
        <v>692</v>
      </c>
      <c r="P7656" s="143">
        <f t="shared" si="8311"/>
        <v>17080.419999999998</v>
      </c>
      <c r="Q7656" s="143">
        <f t="shared" si="8312"/>
        <v>5704</v>
      </c>
      <c r="R7656" s="188">
        <f t="shared" si="8315"/>
        <v>24827.789999999997</v>
      </c>
      <c r="T7656">
        <v>41814.559999999998</v>
      </c>
      <c r="U7656" s="190">
        <f t="shared" si="8316"/>
        <v>0.59375944647032031</v>
      </c>
    </row>
    <row r="7657" spans="1:21" x14ac:dyDescent="0.2">
      <c r="A7657" s="178">
        <v>43054</v>
      </c>
      <c r="B7657" s="179">
        <v>0.91666666666666663</v>
      </c>
      <c r="C7657" t="s">
        <v>349</v>
      </c>
      <c r="D7657">
        <v>5</v>
      </c>
      <c r="E7657">
        <v>5</v>
      </c>
      <c r="F7657">
        <v>5.99</v>
      </c>
      <c r="G7657">
        <v>2.99</v>
      </c>
      <c r="H7657" s="184">
        <f t="shared" ref="H7657:L7657" si="8352">H7633</f>
        <v>0.91666666666666663</v>
      </c>
      <c r="I7657" s="185">
        <f t="shared" si="8352"/>
        <v>394</v>
      </c>
      <c r="J7657" s="185">
        <f t="shared" si="8352"/>
        <v>194</v>
      </c>
      <c r="K7657" s="185">
        <f t="shared" si="8352"/>
        <v>2842</v>
      </c>
      <c r="L7657" s="185">
        <f t="shared" si="8352"/>
        <v>1426</v>
      </c>
      <c r="M7657" s="147"/>
      <c r="N7657" s="143">
        <f t="shared" si="8314"/>
        <v>1970</v>
      </c>
      <c r="O7657" s="143">
        <f t="shared" si="8310"/>
        <v>970</v>
      </c>
      <c r="P7657" s="143">
        <f t="shared" si="8311"/>
        <v>17023.580000000002</v>
      </c>
      <c r="Q7657" s="143">
        <f t="shared" si="8312"/>
        <v>4263.7400000000007</v>
      </c>
      <c r="R7657" s="188">
        <f t="shared" si="8315"/>
        <v>24227.320000000003</v>
      </c>
      <c r="T7657">
        <v>40757.58</v>
      </c>
      <c r="U7657" s="190">
        <f t="shared" si="8316"/>
        <v>0.59442488979963981</v>
      </c>
    </row>
    <row r="7658" spans="1:21" x14ac:dyDescent="0.2">
      <c r="A7658" s="178">
        <v>43054</v>
      </c>
      <c r="B7658" s="179">
        <v>0.95833333333333337</v>
      </c>
      <c r="C7658" t="s">
        <v>349</v>
      </c>
      <c r="D7658">
        <v>5</v>
      </c>
      <c r="E7658">
        <v>6.03</v>
      </c>
      <c r="F7658">
        <v>6.93</v>
      </c>
      <c r="G7658">
        <v>0.97</v>
      </c>
      <c r="H7658" s="184">
        <f t="shared" ref="H7658:L7658" si="8353">H7634</f>
        <v>0.95833333333333337</v>
      </c>
      <c r="I7658" s="185">
        <f t="shared" si="8353"/>
        <v>389</v>
      </c>
      <c r="J7658" s="185">
        <f t="shared" si="8353"/>
        <v>265</v>
      </c>
      <c r="K7658" s="185">
        <f t="shared" si="8353"/>
        <v>2985</v>
      </c>
      <c r="L7658" s="185">
        <f t="shared" si="8353"/>
        <v>1111</v>
      </c>
      <c r="M7658" s="147"/>
      <c r="N7658" s="143">
        <f t="shared" si="8314"/>
        <v>1945</v>
      </c>
      <c r="O7658" s="143">
        <f t="shared" si="8310"/>
        <v>1597.95</v>
      </c>
      <c r="P7658" s="143">
        <f t="shared" si="8311"/>
        <v>20686.05</v>
      </c>
      <c r="Q7658" s="143">
        <f t="shared" si="8312"/>
        <v>1077.67</v>
      </c>
      <c r="R7658" s="188">
        <f t="shared" si="8315"/>
        <v>25306.67</v>
      </c>
      <c r="T7658">
        <v>39045.629999999997</v>
      </c>
      <c r="U7658" s="190">
        <f t="shared" si="8316"/>
        <v>0.64813066148503684</v>
      </c>
    </row>
    <row r="7659" spans="1:21" x14ac:dyDescent="0.2">
      <c r="A7659" s="178">
        <v>43054</v>
      </c>
      <c r="B7659" s="180">
        <v>1</v>
      </c>
      <c r="C7659" t="s">
        <v>349</v>
      </c>
      <c r="D7659">
        <v>5</v>
      </c>
      <c r="E7659">
        <v>5.81</v>
      </c>
      <c r="F7659">
        <v>6.01</v>
      </c>
      <c r="G7659">
        <v>0.97</v>
      </c>
      <c r="H7659" s="184">
        <f t="shared" ref="H7659:L7659" si="8354">H7635</f>
        <v>1</v>
      </c>
      <c r="I7659" s="185">
        <f t="shared" si="8354"/>
        <v>362</v>
      </c>
      <c r="J7659" s="185">
        <f t="shared" si="8354"/>
        <v>243</v>
      </c>
      <c r="K7659" s="185">
        <f t="shared" si="8354"/>
        <v>2985</v>
      </c>
      <c r="L7659" s="185">
        <f t="shared" si="8354"/>
        <v>1111</v>
      </c>
      <c r="M7659" s="147"/>
      <c r="N7659" s="143">
        <f t="shared" si="8314"/>
        <v>1810</v>
      </c>
      <c r="O7659" s="143">
        <f t="shared" si="8310"/>
        <v>1411.83</v>
      </c>
      <c r="P7659" s="143">
        <f t="shared" si="8311"/>
        <v>17939.849999999999</v>
      </c>
      <c r="Q7659" s="143">
        <f t="shared" si="8312"/>
        <v>1077.67</v>
      </c>
      <c r="R7659" s="188">
        <f t="shared" si="8315"/>
        <v>22239.35</v>
      </c>
      <c r="T7659">
        <v>36416.46</v>
      </c>
      <c r="U7659" s="190">
        <f t="shared" si="8316"/>
        <v>0.61069499890983359</v>
      </c>
    </row>
    <row r="7660" spans="1:21" x14ac:dyDescent="0.2">
      <c r="A7660" s="178">
        <v>43055</v>
      </c>
      <c r="B7660" s="179">
        <v>4.1666666666666664E-2</v>
      </c>
      <c r="C7660" t="s">
        <v>349</v>
      </c>
      <c r="D7660">
        <v>5.62</v>
      </c>
      <c r="E7660">
        <v>3.8</v>
      </c>
      <c r="F7660">
        <v>4</v>
      </c>
      <c r="G7660">
        <v>0.97</v>
      </c>
      <c r="H7660" s="184">
        <f t="shared" ref="H7660:L7660" si="8355">H7636</f>
        <v>4.1666666666666664E-2</v>
      </c>
      <c r="I7660" s="185">
        <f t="shared" si="8355"/>
        <v>294</v>
      </c>
      <c r="J7660" s="185">
        <f t="shared" si="8355"/>
        <v>212</v>
      </c>
      <c r="K7660" s="185">
        <f t="shared" si="8355"/>
        <v>2985</v>
      </c>
      <c r="L7660" s="185">
        <f t="shared" si="8355"/>
        <v>1111</v>
      </c>
      <c r="M7660" s="147"/>
      <c r="N7660" s="143">
        <f t="shared" si="8314"/>
        <v>1652.28</v>
      </c>
      <c r="O7660" s="143">
        <f t="shared" si="8310"/>
        <v>805.59999999999991</v>
      </c>
      <c r="P7660" s="143">
        <f t="shared" si="8311"/>
        <v>11940</v>
      </c>
      <c r="Q7660" s="143">
        <f t="shared" si="8312"/>
        <v>1077.67</v>
      </c>
      <c r="R7660" s="188">
        <f t="shared" si="8315"/>
        <v>15475.550000000001</v>
      </c>
      <c r="T7660">
        <v>33615.839999999997</v>
      </c>
      <c r="U7660" s="190">
        <f t="shared" si="8316"/>
        <v>0.46036481611050034</v>
      </c>
    </row>
    <row r="7661" spans="1:21" x14ac:dyDescent="0.2">
      <c r="A7661" s="178">
        <v>43055</v>
      </c>
      <c r="B7661" s="179">
        <v>8.3333333333333329E-2</v>
      </c>
      <c r="C7661" t="s">
        <v>349</v>
      </c>
      <c r="D7661">
        <v>3.5</v>
      </c>
      <c r="E7661">
        <v>2.11</v>
      </c>
      <c r="F7661">
        <v>3.31</v>
      </c>
      <c r="G7661">
        <v>0.97</v>
      </c>
      <c r="H7661" s="184">
        <f t="shared" ref="H7661:L7661" si="8356">H7637</f>
        <v>8.3333333333333329E-2</v>
      </c>
      <c r="I7661" s="185">
        <f t="shared" si="8356"/>
        <v>236</v>
      </c>
      <c r="J7661" s="185">
        <f t="shared" si="8356"/>
        <v>179</v>
      </c>
      <c r="K7661" s="185">
        <f t="shared" si="8356"/>
        <v>2985</v>
      </c>
      <c r="L7661" s="185">
        <f t="shared" si="8356"/>
        <v>1111</v>
      </c>
      <c r="M7661" s="147"/>
      <c r="N7661" s="143">
        <f t="shared" si="8314"/>
        <v>826</v>
      </c>
      <c r="O7661" s="143">
        <f t="shared" si="8310"/>
        <v>377.69</v>
      </c>
      <c r="P7661" s="143">
        <f t="shared" si="8311"/>
        <v>9880.35</v>
      </c>
      <c r="Q7661" s="143">
        <f t="shared" si="8312"/>
        <v>1077.67</v>
      </c>
      <c r="R7661" s="188">
        <f t="shared" si="8315"/>
        <v>12161.710000000001</v>
      </c>
      <c r="T7661">
        <v>31551.47</v>
      </c>
      <c r="U7661" s="190">
        <f t="shared" si="8316"/>
        <v>0.38545620853798573</v>
      </c>
    </row>
    <row r="7662" spans="1:21" x14ac:dyDescent="0.2">
      <c r="A7662" s="178">
        <v>43055</v>
      </c>
      <c r="B7662" s="179">
        <v>0.125</v>
      </c>
      <c r="C7662" t="s">
        <v>349</v>
      </c>
      <c r="D7662">
        <v>4.01</v>
      </c>
      <c r="E7662">
        <v>2.11</v>
      </c>
      <c r="F7662">
        <v>3.31</v>
      </c>
      <c r="G7662">
        <v>1.62</v>
      </c>
      <c r="H7662" s="184">
        <f t="shared" ref="H7662:L7662" si="8357">H7638</f>
        <v>0.125</v>
      </c>
      <c r="I7662" s="185">
        <f t="shared" si="8357"/>
        <v>201</v>
      </c>
      <c r="J7662" s="185">
        <f t="shared" si="8357"/>
        <v>205</v>
      </c>
      <c r="K7662" s="185">
        <f t="shared" si="8357"/>
        <v>2985</v>
      </c>
      <c r="L7662" s="185">
        <f t="shared" si="8357"/>
        <v>1717</v>
      </c>
      <c r="M7662" s="147"/>
      <c r="N7662" s="143">
        <f t="shared" si="8314"/>
        <v>806.01</v>
      </c>
      <c r="O7662" s="143">
        <f t="shared" si="8310"/>
        <v>432.54999999999995</v>
      </c>
      <c r="P7662" s="143">
        <f t="shared" si="8311"/>
        <v>9880.35</v>
      </c>
      <c r="Q7662" s="143">
        <f t="shared" si="8312"/>
        <v>2781.54</v>
      </c>
      <c r="R7662" s="188">
        <f t="shared" si="8315"/>
        <v>13900.45</v>
      </c>
      <c r="T7662">
        <v>30384.23</v>
      </c>
      <c r="U7662" s="190">
        <f t="shared" si="8316"/>
        <v>0.45748896713854525</v>
      </c>
    </row>
    <row r="7663" spans="1:21" x14ac:dyDescent="0.2">
      <c r="A7663" s="178">
        <v>43055</v>
      </c>
      <c r="B7663" s="179">
        <v>0.16666666666666666</v>
      </c>
      <c r="C7663" t="s">
        <v>349</v>
      </c>
      <c r="D7663">
        <v>2.61</v>
      </c>
      <c r="E7663">
        <v>2.2799999999999998</v>
      </c>
      <c r="F7663">
        <v>3.31</v>
      </c>
      <c r="G7663">
        <v>1.62</v>
      </c>
      <c r="H7663" s="184">
        <f t="shared" ref="H7663:L7663" si="8358">H7639</f>
        <v>0.16666666666666666</v>
      </c>
      <c r="I7663" s="185">
        <f t="shared" si="8358"/>
        <v>185</v>
      </c>
      <c r="J7663" s="185">
        <f t="shared" si="8358"/>
        <v>205</v>
      </c>
      <c r="K7663" s="185">
        <f t="shared" si="8358"/>
        <v>2985</v>
      </c>
      <c r="L7663" s="185">
        <f t="shared" si="8358"/>
        <v>1717</v>
      </c>
      <c r="M7663" s="147"/>
      <c r="N7663" s="143">
        <f t="shared" si="8314"/>
        <v>482.84999999999997</v>
      </c>
      <c r="O7663" s="143">
        <f t="shared" si="8310"/>
        <v>467.4</v>
      </c>
      <c r="P7663" s="143">
        <f t="shared" si="8311"/>
        <v>9880.35</v>
      </c>
      <c r="Q7663" s="143">
        <f t="shared" si="8312"/>
        <v>2781.54</v>
      </c>
      <c r="R7663" s="188">
        <f t="shared" si="8315"/>
        <v>13612.14</v>
      </c>
      <c r="T7663">
        <v>29586.2</v>
      </c>
      <c r="U7663" s="190">
        <f t="shared" si="8316"/>
        <v>0.46008409325969535</v>
      </c>
    </row>
    <row r="7664" spans="1:21" x14ac:dyDescent="0.2">
      <c r="A7664" s="178">
        <v>43055</v>
      </c>
      <c r="B7664" s="179">
        <v>0.20833333333333334</v>
      </c>
      <c r="C7664" t="s">
        <v>349</v>
      </c>
      <c r="D7664">
        <v>3.5</v>
      </c>
      <c r="E7664">
        <v>3.8</v>
      </c>
      <c r="F7664">
        <v>4</v>
      </c>
      <c r="G7664">
        <v>1.62</v>
      </c>
      <c r="H7664" s="184">
        <f t="shared" ref="H7664:L7664" si="8359">H7640</f>
        <v>0.20833333333333334</v>
      </c>
      <c r="I7664" s="185">
        <f t="shared" si="8359"/>
        <v>207</v>
      </c>
      <c r="J7664" s="185">
        <f t="shared" si="8359"/>
        <v>283</v>
      </c>
      <c r="K7664" s="185">
        <f t="shared" si="8359"/>
        <v>2985</v>
      </c>
      <c r="L7664" s="185">
        <f t="shared" si="8359"/>
        <v>1717</v>
      </c>
      <c r="M7664" s="147"/>
      <c r="N7664" s="143">
        <f t="shared" si="8314"/>
        <v>724.5</v>
      </c>
      <c r="O7664" s="143">
        <f t="shared" si="8310"/>
        <v>1075.3999999999999</v>
      </c>
      <c r="P7664" s="143">
        <f t="shared" si="8311"/>
        <v>11940</v>
      </c>
      <c r="Q7664" s="143">
        <f t="shared" si="8312"/>
        <v>2781.54</v>
      </c>
      <c r="R7664" s="188">
        <f t="shared" si="8315"/>
        <v>16521.439999999999</v>
      </c>
      <c r="T7664">
        <v>29367.11</v>
      </c>
      <c r="U7664" s="190">
        <f t="shared" si="8316"/>
        <v>0.56258310742868467</v>
      </c>
    </row>
    <row r="7665" spans="1:21" x14ac:dyDescent="0.2">
      <c r="A7665" s="178">
        <v>43055</v>
      </c>
      <c r="B7665" s="179">
        <v>0.25</v>
      </c>
      <c r="C7665" t="s">
        <v>349</v>
      </c>
      <c r="D7665">
        <v>7.2</v>
      </c>
      <c r="E7665">
        <v>8</v>
      </c>
      <c r="F7665">
        <v>5.25</v>
      </c>
      <c r="G7665">
        <v>2</v>
      </c>
      <c r="H7665" s="184">
        <f t="shared" ref="H7665:L7665" si="8360">H7641</f>
        <v>0.25</v>
      </c>
      <c r="I7665" s="185">
        <f t="shared" si="8360"/>
        <v>327</v>
      </c>
      <c r="J7665" s="185">
        <f t="shared" si="8360"/>
        <v>438</v>
      </c>
      <c r="K7665" s="185">
        <f t="shared" si="8360"/>
        <v>2985</v>
      </c>
      <c r="L7665" s="185">
        <f t="shared" si="8360"/>
        <v>1717</v>
      </c>
      <c r="M7665" s="147"/>
      <c r="N7665" s="143">
        <f t="shared" si="8314"/>
        <v>2354.4</v>
      </c>
      <c r="O7665" s="143">
        <f t="shared" si="8310"/>
        <v>3504</v>
      </c>
      <c r="P7665" s="143">
        <f t="shared" si="8311"/>
        <v>15671.25</v>
      </c>
      <c r="Q7665" s="143">
        <f t="shared" si="8312"/>
        <v>3434</v>
      </c>
      <c r="R7665" s="188">
        <f t="shared" si="8315"/>
        <v>24963.65</v>
      </c>
      <c r="T7665">
        <v>29893.56</v>
      </c>
      <c r="U7665" s="190">
        <f t="shared" si="8316"/>
        <v>0.8350845466381388</v>
      </c>
    </row>
    <row r="7666" spans="1:21" x14ac:dyDescent="0.2">
      <c r="A7666" s="178">
        <v>43055</v>
      </c>
      <c r="B7666" s="179">
        <v>0.29166666666666669</v>
      </c>
      <c r="C7666" t="s">
        <v>349</v>
      </c>
      <c r="D7666">
        <v>3.11</v>
      </c>
      <c r="E7666">
        <v>9.42</v>
      </c>
      <c r="F7666">
        <v>7.25</v>
      </c>
      <c r="G7666">
        <v>6.55</v>
      </c>
      <c r="H7666" s="184">
        <f t="shared" ref="H7666:L7666" si="8361">H7642</f>
        <v>0.29166666666666669</v>
      </c>
      <c r="I7666" s="185">
        <f t="shared" si="8361"/>
        <v>249</v>
      </c>
      <c r="J7666" s="185">
        <f t="shared" si="8361"/>
        <v>556</v>
      </c>
      <c r="K7666" s="185">
        <f t="shared" si="8361"/>
        <v>2872</v>
      </c>
      <c r="L7666" s="185">
        <f t="shared" si="8361"/>
        <v>2219</v>
      </c>
      <c r="M7666" s="147"/>
      <c r="N7666" s="143">
        <f t="shared" si="8314"/>
        <v>774.39</v>
      </c>
      <c r="O7666" s="143">
        <f t="shared" si="8310"/>
        <v>5237.5199999999995</v>
      </c>
      <c r="P7666" s="143">
        <f t="shared" si="8311"/>
        <v>20822</v>
      </c>
      <c r="Q7666" s="143">
        <f t="shared" si="8312"/>
        <v>14534.449999999999</v>
      </c>
      <c r="R7666" s="188">
        <f t="shared" si="8315"/>
        <v>41368.36</v>
      </c>
      <c r="T7666">
        <v>31938.99</v>
      </c>
      <c r="U7666" s="190">
        <f t="shared" si="8316"/>
        <v>1.2952306882590838</v>
      </c>
    </row>
    <row r="7667" spans="1:21" x14ac:dyDescent="0.2">
      <c r="A7667" s="178">
        <v>43055</v>
      </c>
      <c r="B7667" s="179">
        <v>0.33333333333333331</v>
      </c>
      <c r="C7667" t="s">
        <v>349</v>
      </c>
      <c r="D7667">
        <v>3.5</v>
      </c>
      <c r="E7667">
        <v>5.33</v>
      </c>
      <c r="F7667">
        <v>5.84</v>
      </c>
      <c r="G7667">
        <v>4.71</v>
      </c>
      <c r="H7667" s="184">
        <f t="shared" ref="H7667:L7667" si="8362">H7643</f>
        <v>0.33333333333333331</v>
      </c>
      <c r="I7667" s="185">
        <f t="shared" si="8362"/>
        <v>256</v>
      </c>
      <c r="J7667" s="185">
        <f t="shared" si="8362"/>
        <v>306</v>
      </c>
      <c r="K7667" s="185">
        <f t="shared" si="8362"/>
        <v>2872</v>
      </c>
      <c r="L7667" s="185">
        <f t="shared" si="8362"/>
        <v>2219</v>
      </c>
      <c r="M7667" s="147"/>
      <c r="N7667" s="143">
        <f t="shared" si="8314"/>
        <v>896</v>
      </c>
      <c r="O7667" s="143">
        <f t="shared" si="8310"/>
        <v>1630.98</v>
      </c>
      <c r="P7667" s="143">
        <f t="shared" si="8311"/>
        <v>16772.48</v>
      </c>
      <c r="Q7667" s="143">
        <f t="shared" si="8312"/>
        <v>10451.49</v>
      </c>
      <c r="R7667" s="188">
        <f t="shared" si="8315"/>
        <v>29750.949999999997</v>
      </c>
      <c r="T7667">
        <v>35396.339999999997</v>
      </c>
      <c r="U7667" s="190">
        <f t="shared" si="8316"/>
        <v>0.84050921648961452</v>
      </c>
    </row>
    <row r="7668" spans="1:21" x14ac:dyDescent="0.2">
      <c r="A7668" s="178">
        <v>43055</v>
      </c>
      <c r="B7668" s="179">
        <v>0.375</v>
      </c>
      <c r="C7668" t="s">
        <v>349</v>
      </c>
      <c r="D7668">
        <v>1.9</v>
      </c>
      <c r="E7668">
        <v>7.52</v>
      </c>
      <c r="F7668">
        <v>7.72</v>
      </c>
      <c r="G7668">
        <v>6.75</v>
      </c>
      <c r="H7668" s="184">
        <f t="shared" ref="H7668:L7668" si="8363">H7644</f>
        <v>0.375</v>
      </c>
      <c r="I7668" s="185">
        <f t="shared" si="8363"/>
        <v>156</v>
      </c>
      <c r="J7668" s="185">
        <f t="shared" si="8363"/>
        <v>343</v>
      </c>
      <c r="K7668" s="185">
        <f t="shared" si="8363"/>
        <v>2872</v>
      </c>
      <c r="L7668" s="185">
        <f t="shared" si="8363"/>
        <v>2219</v>
      </c>
      <c r="M7668" s="147"/>
      <c r="N7668" s="143">
        <f t="shared" si="8314"/>
        <v>296.39999999999998</v>
      </c>
      <c r="O7668" s="143">
        <f t="shared" si="8310"/>
        <v>2579.3599999999997</v>
      </c>
      <c r="P7668" s="143">
        <f t="shared" si="8311"/>
        <v>22171.84</v>
      </c>
      <c r="Q7668" s="143">
        <f t="shared" si="8312"/>
        <v>14978.25</v>
      </c>
      <c r="R7668" s="188">
        <f t="shared" si="8315"/>
        <v>40025.85</v>
      </c>
      <c r="T7668">
        <v>36582.449999999997</v>
      </c>
      <c r="U7668" s="190">
        <f t="shared" si="8316"/>
        <v>1.0941271019300238</v>
      </c>
    </row>
    <row r="7669" spans="1:21" x14ac:dyDescent="0.2">
      <c r="A7669" s="178">
        <v>43055</v>
      </c>
      <c r="B7669" s="179">
        <v>0.41666666666666669</v>
      </c>
      <c r="C7669" t="s">
        <v>349</v>
      </c>
      <c r="D7669">
        <v>2</v>
      </c>
      <c r="E7669">
        <v>7.37</v>
      </c>
      <c r="F7669">
        <v>9.01</v>
      </c>
      <c r="G7669">
        <v>6.75</v>
      </c>
      <c r="H7669" s="184">
        <f t="shared" ref="H7669:L7669" si="8364">H7645</f>
        <v>0.41666666666666669</v>
      </c>
      <c r="I7669" s="185">
        <f t="shared" si="8364"/>
        <v>196</v>
      </c>
      <c r="J7669" s="185">
        <f t="shared" si="8364"/>
        <v>315</v>
      </c>
      <c r="K7669" s="185">
        <f t="shared" si="8364"/>
        <v>2872</v>
      </c>
      <c r="L7669" s="185">
        <f t="shared" si="8364"/>
        <v>2219</v>
      </c>
      <c r="M7669" s="147"/>
      <c r="N7669" s="143">
        <f t="shared" si="8314"/>
        <v>392</v>
      </c>
      <c r="O7669" s="143">
        <f t="shared" si="8310"/>
        <v>2321.5500000000002</v>
      </c>
      <c r="P7669" s="143">
        <f t="shared" si="8311"/>
        <v>25876.720000000001</v>
      </c>
      <c r="Q7669" s="143">
        <f t="shared" si="8312"/>
        <v>14978.25</v>
      </c>
      <c r="R7669" s="188">
        <f t="shared" si="8315"/>
        <v>43568.520000000004</v>
      </c>
      <c r="T7669">
        <v>37189.96</v>
      </c>
      <c r="U7669" s="190">
        <f t="shared" si="8316"/>
        <v>1.1715129567227285</v>
      </c>
    </row>
    <row r="7670" spans="1:21" x14ac:dyDescent="0.2">
      <c r="A7670" s="178">
        <v>43055</v>
      </c>
      <c r="B7670" s="179">
        <v>0.45833333333333331</v>
      </c>
      <c r="C7670" t="s">
        <v>349</v>
      </c>
      <c r="D7670">
        <v>2.61</v>
      </c>
      <c r="E7670">
        <v>4.6500000000000004</v>
      </c>
      <c r="F7670">
        <v>7.12</v>
      </c>
      <c r="G7670">
        <v>3.75</v>
      </c>
      <c r="H7670" s="184">
        <f t="shared" ref="H7670:L7670" si="8365">H7646</f>
        <v>0.45833333333333331</v>
      </c>
      <c r="I7670" s="185">
        <f t="shared" si="8365"/>
        <v>226</v>
      </c>
      <c r="J7670" s="185">
        <f t="shared" si="8365"/>
        <v>326</v>
      </c>
      <c r="K7670" s="185">
        <f t="shared" si="8365"/>
        <v>2842</v>
      </c>
      <c r="L7670" s="185">
        <f t="shared" si="8365"/>
        <v>1635</v>
      </c>
      <c r="M7670" s="147"/>
      <c r="N7670" s="143">
        <f t="shared" si="8314"/>
        <v>589.86</v>
      </c>
      <c r="O7670" s="143">
        <f t="shared" si="8310"/>
        <v>1515.9</v>
      </c>
      <c r="P7670" s="143">
        <f t="shared" si="8311"/>
        <v>20235.04</v>
      </c>
      <c r="Q7670" s="143">
        <f t="shared" si="8312"/>
        <v>6131.25</v>
      </c>
      <c r="R7670" s="188">
        <f t="shared" si="8315"/>
        <v>28472.050000000003</v>
      </c>
      <c r="T7670">
        <v>38323.279999999999</v>
      </c>
      <c r="U7670" s="190">
        <f t="shared" si="8316"/>
        <v>0.74294397556785341</v>
      </c>
    </row>
    <row r="7671" spans="1:21" x14ac:dyDescent="0.2">
      <c r="A7671" s="178">
        <v>43055</v>
      </c>
      <c r="B7671" s="179">
        <v>0.5</v>
      </c>
      <c r="C7671" t="s">
        <v>349</v>
      </c>
      <c r="D7671">
        <v>2.62</v>
      </c>
      <c r="E7671">
        <v>3.61</v>
      </c>
      <c r="F7671">
        <v>6.04</v>
      </c>
      <c r="G7671">
        <v>2.99</v>
      </c>
      <c r="H7671" s="184">
        <f t="shared" ref="H7671:L7671" si="8366">H7647</f>
        <v>0.5</v>
      </c>
      <c r="I7671" s="185">
        <f t="shared" si="8366"/>
        <v>222</v>
      </c>
      <c r="J7671" s="185">
        <f t="shared" si="8366"/>
        <v>319</v>
      </c>
      <c r="K7671" s="185">
        <f t="shared" si="8366"/>
        <v>2842</v>
      </c>
      <c r="L7671" s="185">
        <f t="shared" si="8366"/>
        <v>1635</v>
      </c>
      <c r="M7671" s="147"/>
      <c r="N7671" s="143">
        <f t="shared" si="8314"/>
        <v>581.64</v>
      </c>
      <c r="O7671" s="143">
        <f t="shared" si="8310"/>
        <v>1151.5899999999999</v>
      </c>
      <c r="P7671" s="143">
        <f t="shared" si="8311"/>
        <v>17165.68</v>
      </c>
      <c r="Q7671" s="143">
        <f t="shared" si="8312"/>
        <v>4888.6500000000005</v>
      </c>
      <c r="R7671" s="188">
        <f t="shared" si="8315"/>
        <v>23787.56</v>
      </c>
      <c r="T7671">
        <v>39583.11</v>
      </c>
      <c r="U7671" s="190">
        <f t="shared" si="8316"/>
        <v>0.60095227484651914</v>
      </c>
    </row>
    <row r="7672" spans="1:21" x14ac:dyDescent="0.2">
      <c r="A7672" s="178">
        <v>43055</v>
      </c>
      <c r="B7672" s="179">
        <v>0.54166666666666663</v>
      </c>
      <c r="C7672" t="s">
        <v>349</v>
      </c>
      <c r="D7672">
        <v>2.61</v>
      </c>
      <c r="E7672">
        <v>3.61</v>
      </c>
      <c r="F7672">
        <v>6.01</v>
      </c>
      <c r="G7672">
        <v>2.99</v>
      </c>
      <c r="H7672" s="184">
        <f t="shared" ref="H7672:L7672" si="8367">H7648</f>
        <v>0.54166666666666663</v>
      </c>
      <c r="I7672" s="185">
        <f t="shared" si="8367"/>
        <v>195</v>
      </c>
      <c r="J7672" s="185">
        <f t="shared" si="8367"/>
        <v>299</v>
      </c>
      <c r="K7672" s="185">
        <f t="shared" si="8367"/>
        <v>2842</v>
      </c>
      <c r="L7672" s="185">
        <f t="shared" si="8367"/>
        <v>1635</v>
      </c>
      <c r="M7672" s="147"/>
      <c r="N7672" s="143">
        <f t="shared" si="8314"/>
        <v>508.95</v>
      </c>
      <c r="O7672" s="143">
        <f t="shared" si="8310"/>
        <v>1079.3899999999999</v>
      </c>
      <c r="P7672" s="143">
        <f t="shared" si="8311"/>
        <v>17080.419999999998</v>
      </c>
      <c r="Q7672" s="143">
        <f t="shared" si="8312"/>
        <v>4888.6500000000005</v>
      </c>
      <c r="R7672" s="188">
        <f t="shared" si="8315"/>
        <v>23557.41</v>
      </c>
      <c r="T7672">
        <v>40546.82</v>
      </c>
      <c r="U7672" s="190">
        <f t="shared" si="8316"/>
        <v>0.58099278809041</v>
      </c>
    </row>
    <row r="7673" spans="1:21" x14ac:dyDescent="0.2">
      <c r="A7673" s="178">
        <v>43055</v>
      </c>
      <c r="B7673" s="179">
        <v>0.58333333333333337</v>
      </c>
      <c r="C7673" t="s">
        <v>349</v>
      </c>
      <c r="D7673">
        <v>1.9</v>
      </c>
      <c r="E7673">
        <v>5.83</v>
      </c>
      <c r="F7673">
        <v>7.83</v>
      </c>
      <c r="G7673">
        <v>5.38</v>
      </c>
      <c r="H7673" s="184">
        <f t="shared" ref="H7673:L7673" si="8368">H7649</f>
        <v>0.58333333333333337</v>
      </c>
      <c r="I7673" s="185">
        <f t="shared" si="8368"/>
        <v>205</v>
      </c>
      <c r="J7673" s="185">
        <f t="shared" si="8368"/>
        <v>237</v>
      </c>
      <c r="K7673" s="185">
        <f t="shared" si="8368"/>
        <v>2842</v>
      </c>
      <c r="L7673" s="185">
        <f t="shared" si="8368"/>
        <v>1635</v>
      </c>
      <c r="M7673" s="147"/>
      <c r="N7673" s="143">
        <f t="shared" si="8314"/>
        <v>389.5</v>
      </c>
      <c r="O7673" s="143">
        <f t="shared" si="8310"/>
        <v>1381.71</v>
      </c>
      <c r="P7673" s="143">
        <f t="shared" si="8311"/>
        <v>22252.86</v>
      </c>
      <c r="Q7673" s="143">
        <f t="shared" si="8312"/>
        <v>8796.2999999999993</v>
      </c>
      <c r="R7673" s="188">
        <f t="shared" si="8315"/>
        <v>32820.369999999995</v>
      </c>
      <c r="T7673">
        <v>41391.839999999997</v>
      </c>
      <c r="U7673" s="190">
        <f t="shared" si="8316"/>
        <v>0.79291884584014627</v>
      </c>
    </row>
    <row r="7674" spans="1:21" x14ac:dyDescent="0.2">
      <c r="A7674" s="178">
        <v>43055</v>
      </c>
      <c r="B7674" s="179">
        <v>0.625</v>
      </c>
      <c r="C7674" t="s">
        <v>349</v>
      </c>
      <c r="D7674">
        <v>2</v>
      </c>
      <c r="E7674">
        <v>4.07</v>
      </c>
      <c r="F7674">
        <v>7.5</v>
      </c>
      <c r="G7674">
        <v>3.45</v>
      </c>
      <c r="H7674" s="184">
        <f t="shared" ref="H7674:L7674" si="8369">H7650</f>
        <v>0.625</v>
      </c>
      <c r="I7674" s="185">
        <f t="shared" si="8369"/>
        <v>212</v>
      </c>
      <c r="J7674" s="185">
        <f t="shared" si="8369"/>
        <v>213</v>
      </c>
      <c r="K7674" s="185">
        <f t="shared" si="8369"/>
        <v>2842</v>
      </c>
      <c r="L7674" s="185">
        <f t="shared" si="8369"/>
        <v>1380</v>
      </c>
      <c r="M7674" s="147"/>
      <c r="N7674" s="143">
        <f t="shared" si="8314"/>
        <v>424</v>
      </c>
      <c r="O7674" s="143">
        <f t="shared" si="8310"/>
        <v>866.91000000000008</v>
      </c>
      <c r="P7674" s="143">
        <f t="shared" si="8311"/>
        <v>21315</v>
      </c>
      <c r="Q7674" s="143">
        <f t="shared" si="8312"/>
        <v>4761</v>
      </c>
      <c r="R7674" s="188">
        <f t="shared" si="8315"/>
        <v>27366.91</v>
      </c>
      <c r="T7674">
        <v>42194.239999999998</v>
      </c>
      <c r="U7674" s="190">
        <f t="shared" si="8316"/>
        <v>0.64859350470585564</v>
      </c>
    </row>
    <row r="7675" spans="1:21" x14ac:dyDescent="0.2">
      <c r="A7675" s="178">
        <v>43055</v>
      </c>
      <c r="B7675" s="179">
        <v>0.66666666666666663</v>
      </c>
      <c r="C7675" t="s">
        <v>349</v>
      </c>
      <c r="D7675">
        <v>2</v>
      </c>
      <c r="E7675">
        <v>4.08</v>
      </c>
      <c r="F7675">
        <v>6.58</v>
      </c>
      <c r="G7675">
        <v>2.48</v>
      </c>
      <c r="H7675" s="184">
        <f t="shared" ref="H7675:L7675" si="8370">H7651</f>
        <v>0.66666666666666663</v>
      </c>
      <c r="I7675" s="185">
        <f t="shared" si="8370"/>
        <v>191</v>
      </c>
      <c r="J7675" s="185">
        <f t="shared" si="8370"/>
        <v>237</v>
      </c>
      <c r="K7675" s="185">
        <f t="shared" si="8370"/>
        <v>2842</v>
      </c>
      <c r="L7675" s="185">
        <f t="shared" si="8370"/>
        <v>1380</v>
      </c>
      <c r="M7675" s="147"/>
      <c r="N7675" s="143">
        <f t="shared" si="8314"/>
        <v>382</v>
      </c>
      <c r="O7675" s="143">
        <f t="shared" si="8310"/>
        <v>966.96</v>
      </c>
      <c r="P7675" s="143">
        <f t="shared" si="8311"/>
        <v>18700.36</v>
      </c>
      <c r="Q7675" s="143">
        <f t="shared" si="8312"/>
        <v>3422.4</v>
      </c>
      <c r="R7675" s="188">
        <f t="shared" si="8315"/>
        <v>23471.72</v>
      </c>
      <c r="T7675">
        <v>42709.05</v>
      </c>
      <c r="U7675" s="190">
        <f t="shared" si="8316"/>
        <v>0.5495725144904885</v>
      </c>
    </row>
    <row r="7676" spans="1:21" x14ac:dyDescent="0.2">
      <c r="A7676" s="178">
        <v>43055</v>
      </c>
      <c r="B7676" s="179">
        <v>0.70833333333333337</v>
      </c>
      <c r="C7676" t="s">
        <v>349</v>
      </c>
      <c r="D7676">
        <v>1.9</v>
      </c>
      <c r="E7676">
        <v>5.81</v>
      </c>
      <c r="F7676">
        <v>6.01</v>
      </c>
      <c r="G7676">
        <v>2.4</v>
      </c>
      <c r="H7676" s="184">
        <f t="shared" ref="H7676:L7676" si="8371">H7652</f>
        <v>0.70833333333333337</v>
      </c>
      <c r="I7676" s="185">
        <f t="shared" si="8371"/>
        <v>218</v>
      </c>
      <c r="J7676" s="185">
        <f t="shared" si="8371"/>
        <v>258</v>
      </c>
      <c r="K7676" s="185">
        <f t="shared" si="8371"/>
        <v>2842</v>
      </c>
      <c r="L7676" s="185">
        <f t="shared" si="8371"/>
        <v>1380</v>
      </c>
      <c r="M7676" s="147"/>
      <c r="N7676" s="143">
        <f t="shared" si="8314"/>
        <v>414.2</v>
      </c>
      <c r="O7676" s="143">
        <f t="shared" si="8310"/>
        <v>1498.9799999999998</v>
      </c>
      <c r="P7676" s="143">
        <f t="shared" si="8311"/>
        <v>17080.419999999998</v>
      </c>
      <c r="Q7676" s="143">
        <f t="shared" si="8312"/>
        <v>3312</v>
      </c>
      <c r="R7676" s="188">
        <f t="shared" si="8315"/>
        <v>22305.599999999999</v>
      </c>
      <c r="T7676">
        <v>42743.35</v>
      </c>
      <c r="U7676" s="190">
        <f t="shared" si="8316"/>
        <v>0.52184959765671146</v>
      </c>
    </row>
    <row r="7677" spans="1:21" x14ac:dyDescent="0.2">
      <c r="A7677" s="178">
        <v>43055</v>
      </c>
      <c r="B7677" s="179">
        <v>0.75</v>
      </c>
      <c r="C7677" t="s">
        <v>349</v>
      </c>
      <c r="D7677">
        <v>2</v>
      </c>
      <c r="E7677">
        <v>17.59</v>
      </c>
      <c r="F7677">
        <v>17.79</v>
      </c>
      <c r="G7677">
        <v>3.84</v>
      </c>
      <c r="H7677" s="184">
        <f t="shared" ref="H7677:L7677" si="8372">H7653</f>
        <v>0.75</v>
      </c>
      <c r="I7677" s="185">
        <f t="shared" si="8372"/>
        <v>240</v>
      </c>
      <c r="J7677" s="185">
        <f t="shared" si="8372"/>
        <v>365</v>
      </c>
      <c r="K7677" s="185">
        <f t="shared" si="8372"/>
        <v>2842</v>
      </c>
      <c r="L7677" s="185">
        <f t="shared" si="8372"/>
        <v>1380</v>
      </c>
      <c r="M7677" s="147"/>
      <c r="N7677" s="143">
        <f t="shared" si="8314"/>
        <v>480</v>
      </c>
      <c r="O7677" s="143">
        <f t="shared" si="8310"/>
        <v>6420.35</v>
      </c>
      <c r="P7677" s="143">
        <f t="shared" si="8311"/>
        <v>50559.18</v>
      </c>
      <c r="Q7677" s="143">
        <f t="shared" si="8312"/>
        <v>5299.2</v>
      </c>
      <c r="R7677" s="188">
        <f t="shared" si="8315"/>
        <v>62758.729999999996</v>
      </c>
      <c r="T7677">
        <v>42507.43</v>
      </c>
      <c r="U7677" s="190">
        <f t="shared" si="8316"/>
        <v>1.4764178874140355</v>
      </c>
    </row>
    <row r="7678" spans="1:21" x14ac:dyDescent="0.2">
      <c r="A7678" s="178">
        <v>43055</v>
      </c>
      <c r="B7678" s="179">
        <v>0.79166666666666663</v>
      </c>
      <c r="C7678" t="s">
        <v>349</v>
      </c>
      <c r="D7678">
        <v>3.5</v>
      </c>
      <c r="E7678">
        <v>4.57</v>
      </c>
      <c r="F7678">
        <v>9.73</v>
      </c>
      <c r="G7678">
        <v>3.75</v>
      </c>
      <c r="H7678" s="184">
        <f t="shared" ref="H7678:L7678" si="8373">H7654</f>
        <v>0.79166666666666663</v>
      </c>
      <c r="I7678" s="185">
        <f t="shared" si="8373"/>
        <v>320</v>
      </c>
      <c r="J7678" s="185">
        <f t="shared" si="8373"/>
        <v>214</v>
      </c>
      <c r="K7678" s="185">
        <f t="shared" si="8373"/>
        <v>2842</v>
      </c>
      <c r="L7678" s="185">
        <f t="shared" si="8373"/>
        <v>1426</v>
      </c>
      <c r="M7678" s="147"/>
      <c r="N7678" s="143">
        <f t="shared" si="8314"/>
        <v>1120</v>
      </c>
      <c r="O7678" s="143">
        <f t="shared" si="8310"/>
        <v>977.98</v>
      </c>
      <c r="P7678" s="143">
        <f t="shared" si="8311"/>
        <v>27652.66</v>
      </c>
      <c r="Q7678" s="143">
        <f t="shared" si="8312"/>
        <v>5347.5</v>
      </c>
      <c r="R7678" s="188">
        <f t="shared" si="8315"/>
        <v>35098.14</v>
      </c>
      <c r="T7678">
        <v>42522.04</v>
      </c>
      <c r="U7678" s="190">
        <f t="shared" si="8316"/>
        <v>0.82541054003994163</v>
      </c>
    </row>
    <row r="7679" spans="1:21" x14ac:dyDescent="0.2">
      <c r="A7679" s="178">
        <v>43055</v>
      </c>
      <c r="B7679" s="179">
        <v>0.83333333333333337</v>
      </c>
      <c r="C7679" t="s">
        <v>349</v>
      </c>
      <c r="D7679">
        <v>3.5</v>
      </c>
      <c r="E7679">
        <v>4</v>
      </c>
      <c r="F7679">
        <v>7.12</v>
      </c>
      <c r="G7679">
        <v>3</v>
      </c>
      <c r="H7679" s="184">
        <f t="shared" ref="H7679:L7679" si="8374">H7655</f>
        <v>0.83333333333333337</v>
      </c>
      <c r="I7679" s="185">
        <f t="shared" si="8374"/>
        <v>322</v>
      </c>
      <c r="J7679" s="185">
        <f t="shared" si="8374"/>
        <v>178</v>
      </c>
      <c r="K7679" s="185">
        <f t="shared" si="8374"/>
        <v>2842</v>
      </c>
      <c r="L7679" s="185">
        <f t="shared" si="8374"/>
        <v>1426</v>
      </c>
      <c r="M7679" s="147"/>
      <c r="N7679" s="143">
        <f t="shared" si="8314"/>
        <v>1127</v>
      </c>
      <c r="O7679" s="143">
        <f t="shared" si="8310"/>
        <v>712</v>
      </c>
      <c r="P7679" s="143">
        <f t="shared" si="8311"/>
        <v>20235.04</v>
      </c>
      <c r="Q7679" s="143">
        <f t="shared" si="8312"/>
        <v>4278</v>
      </c>
      <c r="R7679" s="188">
        <f t="shared" si="8315"/>
        <v>26352.04</v>
      </c>
      <c r="T7679">
        <v>43012.73</v>
      </c>
      <c r="U7679" s="190">
        <f t="shared" si="8316"/>
        <v>0.61265676463688767</v>
      </c>
    </row>
    <row r="7680" spans="1:21" x14ac:dyDescent="0.2">
      <c r="A7680" s="178">
        <v>43055</v>
      </c>
      <c r="B7680" s="179">
        <v>0.875</v>
      </c>
      <c r="C7680" t="s">
        <v>349</v>
      </c>
      <c r="D7680">
        <v>6.38</v>
      </c>
      <c r="E7680">
        <v>4</v>
      </c>
      <c r="F7680">
        <v>6.01</v>
      </c>
      <c r="G7680">
        <v>2</v>
      </c>
      <c r="H7680" s="184">
        <f t="shared" ref="H7680:L7680" si="8375">H7656</f>
        <v>0.875</v>
      </c>
      <c r="I7680" s="185">
        <f t="shared" si="8375"/>
        <v>337</v>
      </c>
      <c r="J7680" s="185">
        <f t="shared" si="8375"/>
        <v>173</v>
      </c>
      <c r="K7680" s="185">
        <f t="shared" si="8375"/>
        <v>2842</v>
      </c>
      <c r="L7680" s="185">
        <f t="shared" si="8375"/>
        <v>1426</v>
      </c>
      <c r="M7680" s="147"/>
      <c r="N7680" s="143">
        <f t="shared" si="8314"/>
        <v>2150.06</v>
      </c>
      <c r="O7680" s="143">
        <f t="shared" si="8310"/>
        <v>692</v>
      </c>
      <c r="P7680" s="143">
        <f t="shared" si="8311"/>
        <v>17080.419999999998</v>
      </c>
      <c r="Q7680" s="143">
        <f t="shared" si="8312"/>
        <v>2852</v>
      </c>
      <c r="R7680" s="188">
        <f t="shared" si="8315"/>
        <v>22774.48</v>
      </c>
      <c r="T7680">
        <v>42126.67</v>
      </c>
      <c r="U7680" s="190">
        <f t="shared" si="8316"/>
        <v>0.54061904252104431</v>
      </c>
    </row>
    <row r="7681" spans="1:21" x14ac:dyDescent="0.2">
      <c r="A7681" s="178">
        <v>43055</v>
      </c>
      <c r="B7681" s="179">
        <v>0.91666666666666663</v>
      </c>
      <c r="C7681" t="s">
        <v>349</v>
      </c>
      <c r="D7681">
        <v>8.61</v>
      </c>
      <c r="E7681">
        <v>5.81</v>
      </c>
      <c r="F7681">
        <v>6.01</v>
      </c>
      <c r="G7681">
        <v>2</v>
      </c>
      <c r="H7681" s="184">
        <f t="shared" ref="H7681:L7681" si="8376">H7657</f>
        <v>0.91666666666666663</v>
      </c>
      <c r="I7681" s="185">
        <f t="shared" si="8376"/>
        <v>394</v>
      </c>
      <c r="J7681" s="185">
        <f t="shared" si="8376"/>
        <v>194</v>
      </c>
      <c r="K7681" s="185">
        <f t="shared" si="8376"/>
        <v>2842</v>
      </c>
      <c r="L7681" s="185">
        <f t="shared" si="8376"/>
        <v>1426</v>
      </c>
      <c r="M7681" s="147"/>
      <c r="N7681" s="143">
        <f t="shared" si="8314"/>
        <v>3392.3399999999997</v>
      </c>
      <c r="O7681" s="143">
        <f t="shared" si="8310"/>
        <v>1127.1399999999999</v>
      </c>
      <c r="P7681" s="143">
        <f t="shared" si="8311"/>
        <v>17080.419999999998</v>
      </c>
      <c r="Q7681" s="143">
        <f t="shared" si="8312"/>
        <v>2852</v>
      </c>
      <c r="R7681" s="188">
        <f t="shared" si="8315"/>
        <v>24451.899999999998</v>
      </c>
      <c r="T7681">
        <v>41129.65</v>
      </c>
      <c r="U7681" s="190">
        <f t="shared" si="8316"/>
        <v>0.59450785503888304</v>
      </c>
    </row>
    <row r="7682" spans="1:21" x14ac:dyDescent="0.2">
      <c r="A7682" s="178">
        <v>43055</v>
      </c>
      <c r="B7682" s="179">
        <v>0.95833333333333337</v>
      </c>
      <c r="C7682" t="s">
        <v>349</v>
      </c>
      <c r="D7682">
        <v>9.9499999999999993</v>
      </c>
      <c r="E7682">
        <v>4.0599999999999996</v>
      </c>
      <c r="F7682">
        <v>8</v>
      </c>
      <c r="G7682">
        <v>0.97</v>
      </c>
      <c r="H7682" s="184">
        <f t="shared" ref="H7682:L7682" si="8377">H7658</f>
        <v>0.95833333333333337</v>
      </c>
      <c r="I7682" s="185">
        <f t="shared" si="8377"/>
        <v>389</v>
      </c>
      <c r="J7682" s="185">
        <f t="shared" si="8377"/>
        <v>265</v>
      </c>
      <c r="K7682" s="185">
        <f t="shared" si="8377"/>
        <v>2985</v>
      </c>
      <c r="L7682" s="185">
        <f t="shared" si="8377"/>
        <v>1111</v>
      </c>
      <c r="M7682" s="147"/>
      <c r="N7682" s="143">
        <f t="shared" si="8314"/>
        <v>3870.5499999999997</v>
      </c>
      <c r="O7682" s="143">
        <f t="shared" si="8310"/>
        <v>1075.8999999999999</v>
      </c>
      <c r="P7682" s="143">
        <f t="shared" si="8311"/>
        <v>23880</v>
      </c>
      <c r="Q7682" s="143">
        <f t="shared" si="8312"/>
        <v>1077.67</v>
      </c>
      <c r="R7682" s="188">
        <f t="shared" si="8315"/>
        <v>29904.120000000003</v>
      </c>
      <c r="T7682">
        <v>39426.800000000003</v>
      </c>
      <c r="U7682" s="190">
        <f t="shared" si="8316"/>
        <v>0.75847190236083073</v>
      </c>
    </row>
    <row r="7683" spans="1:21" x14ac:dyDescent="0.2">
      <c r="A7683" s="178">
        <v>43055</v>
      </c>
      <c r="B7683" s="180">
        <v>1</v>
      </c>
      <c r="C7683" t="s">
        <v>349</v>
      </c>
      <c r="D7683">
        <v>11.27</v>
      </c>
      <c r="E7683">
        <v>8.11</v>
      </c>
      <c r="F7683">
        <v>16.16</v>
      </c>
      <c r="G7683">
        <v>0.97</v>
      </c>
      <c r="H7683" s="184">
        <f t="shared" ref="H7683:L7683" si="8378">H7659</f>
        <v>1</v>
      </c>
      <c r="I7683" s="185">
        <f t="shared" si="8378"/>
        <v>362</v>
      </c>
      <c r="J7683" s="185">
        <f t="shared" si="8378"/>
        <v>243</v>
      </c>
      <c r="K7683" s="185">
        <f t="shared" si="8378"/>
        <v>2985</v>
      </c>
      <c r="L7683" s="185">
        <f t="shared" si="8378"/>
        <v>1111</v>
      </c>
      <c r="M7683" s="147"/>
      <c r="N7683" s="143">
        <f t="shared" si="8314"/>
        <v>4079.74</v>
      </c>
      <c r="O7683" s="143">
        <f t="shared" si="8310"/>
        <v>1970.7299999999998</v>
      </c>
      <c r="P7683" s="143">
        <f t="shared" si="8311"/>
        <v>48237.599999999999</v>
      </c>
      <c r="Q7683" s="143">
        <f t="shared" si="8312"/>
        <v>1077.67</v>
      </c>
      <c r="R7683" s="188">
        <f t="shared" si="8315"/>
        <v>55365.74</v>
      </c>
      <c r="T7683">
        <v>36978.370000000003</v>
      </c>
      <c r="U7683" s="190">
        <f t="shared" si="8316"/>
        <v>1.4972466336401522</v>
      </c>
    </row>
    <row r="7684" spans="1:21" x14ac:dyDescent="0.2">
      <c r="A7684" s="178">
        <v>43056</v>
      </c>
      <c r="B7684" s="179">
        <v>4.1666666666666664E-2</v>
      </c>
      <c r="C7684" t="s">
        <v>349</v>
      </c>
      <c r="D7684">
        <v>13.84</v>
      </c>
      <c r="E7684">
        <v>7</v>
      </c>
      <c r="F7684">
        <v>9</v>
      </c>
      <c r="G7684">
        <v>0.75</v>
      </c>
      <c r="H7684" s="184">
        <f t="shared" ref="H7684:L7684" si="8379">H7660</f>
        <v>4.1666666666666664E-2</v>
      </c>
      <c r="I7684" s="185">
        <f t="shared" si="8379"/>
        <v>294</v>
      </c>
      <c r="J7684" s="185">
        <f t="shared" si="8379"/>
        <v>212</v>
      </c>
      <c r="K7684" s="185">
        <f t="shared" si="8379"/>
        <v>2985</v>
      </c>
      <c r="L7684" s="185">
        <f t="shared" si="8379"/>
        <v>1111</v>
      </c>
      <c r="M7684" s="147"/>
      <c r="N7684" s="143">
        <f t="shared" si="8314"/>
        <v>4068.96</v>
      </c>
      <c r="O7684" s="143">
        <f t="shared" ref="O7684:O7747" si="8380">E7684*J7684</f>
        <v>1484</v>
      </c>
      <c r="P7684" s="143">
        <f t="shared" ref="P7684:P7747" si="8381">F7684*K7684</f>
        <v>26865</v>
      </c>
      <c r="Q7684" s="143">
        <f t="shared" ref="Q7684:Q7747" si="8382">G7684*L7684</f>
        <v>833.25</v>
      </c>
      <c r="R7684" s="188">
        <f t="shared" si="8315"/>
        <v>33251.21</v>
      </c>
      <c r="T7684">
        <v>34251.480000000003</v>
      </c>
      <c r="U7684" s="190">
        <f t="shared" si="8316"/>
        <v>0.97079629843732285</v>
      </c>
    </row>
    <row r="7685" spans="1:21" x14ac:dyDescent="0.2">
      <c r="A7685" s="178">
        <v>43056</v>
      </c>
      <c r="B7685" s="179">
        <v>8.3333333333333329E-2</v>
      </c>
      <c r="C7685" t="s">
        <v>349</v>
      </c>
      <c r="D7685">
        <v>12</v>
      </c>
      <c r="E7685">
        <v>2.5099999999999998</v>
      </c>
      <c r="F7685">
        <v>9</v>
      </c>
      <c r="G7685">
        <v>0.75</v>
      </c>
      <c r="H7685" s="184">
        <f t="shared" ref="H7685:L7685" si="8383">H7661</f>
        <v>8.3333333333333329E-2</v>
      </c>
      <c r="I7685" s="185">
        <f t="shared" si="8383"/>
        <v>236</v>
      </c>
      <c r="J7685" s="185">
        <f t="shared" si="8383"/>
        <v>179</v>
      </c>
      <c r="K7685" s="185">
        <f t="shared" si="8383"/>
        <v>2985</v>
      </c>
      <c r="L7685" s="185">
        <f t="shared" si="8383"/>
        <v>1111</v>
      </c>
      <c r="M7685" s="147"/>
      <c r="N7685" s="143">
        <f t="shared" ref="N7685:N7748" si="8384">D7685*I7685</f>
        <v>2832</v>
      </c>
      <c r="O7685" s="143">
        <f t="shared" si="8380"/>
        <v>449.28999999999996</v>
      </c>
      <c r="P7685" s="143">
        <f t="shared" si="8381"/>
        <v>26865</v>
      </c>
      <c r="Q7685" s="143">
        <f t="shared" si="8382"/>
        <v>833.25</v>
      </c>
      <c r="R7685" s="188">
        <f t="shared" ref="R7685:R7748" si="8385">SUM(N7685:Q7685)</f>
        <v>30979.54</v>
      </c>
      <c r="T7685">
        <v>32293.7</v>
      </c>
      <c r="U7685" s="190">
        <f t="shared" ref="U7685:U7748" si="8386">R7685/T7685</f>
        <v>0.95930599466769062</v>
      </c>
    </row>
    <row r="7686" spans="1:21" x14ac:dyDescent="0.2">
      <c r="A7686" s="178">
        <v>43056</v>
      </c>
      <c r="B7686" s="179">
        <v>0.125</v>
      </c>
      <c r="C7686" t="s">
        <v>349</v>
      </c>
      <c r="D7686">
        <v>12</v>
      </c>
      <c r="E7686">
        <v>2.5099999999999998</v>
      </c>
      <c r="F7686">
        <v>9</v>
      </c>
      <c r="G7686">
        <v>1.22</v>
      </c>
      <c r="H7686" s="184">
        <f t="shared" ref="H7686:L7686" si="8387">H7662</f>
        <v>0.125</v>
      </c>
      <c r="I7686" s="185">
        <f t="shared" si="8387"/>
        <v>201</v>
      </c>
      <c r="J7686" s="185">
        <f t="shared" si="8387"/>
        <v>205</v>
      </c>
      <c r="K7686" s="185">
        <f t="shared" si="8387"/>
        <v>2985</v>
      </c>
      <c r="L7686" s="185">
        <f t="shared" si="8387"/>
        <v>1717</v>
      </c>
      <c r="M7686" s="147"/>
      <c r="N7686" s="143">
        <f t="shared" si="8384"/>
        <v>2412</v>
      </c>
      <c r="O7686" s="143">
        <f t="shared" si="8380"/>
        <v>514.54999999999995</v>
      </c>
      <c r="P7686" s="143">
        <f t="shared" si="8381"/>
        <v>26865</v>
      </c>
      <c r="Q7686" s="143">
        <f t="shared" si="8382"/>
        <v>2094.7399999999998</v>
      </c>
      <c r="R7686" s="188">
        <f t="shared" si="8385"/>
        <v>31886.29</v>
      </c>
      <c r="T7686">
        <v>31110.26</v>
      </c>
      <c r="U7686" s="190">
        <f t="shared" si="8386"/>
        <v>1.0249445038389264</v>
      </c>
    </row>
    <row r="7687" spans="1:21" x14ac:dyDescent="0.2">
      <c r="A7687" s="178">
        <v>43056</v>
      </c>
      <c r="B7687" s="179">
        <v>0.16666666666666666</v>
      </c>
      <c r="C7687" t="s">
        <v>349</v>
      </c>
      <c r="D7687">
        <v>9.26</v>
      </c>
      <c r="E7687">
        <v>2.5099999999999998</v>
      </c>
      <c r="F7687">
        <v>9</v>
      </c>
      <c r="G7687">
        <v>1.34</v>
      </c>
      <c r="H7687" s="184">
        <f t="shared" ref="H7687:L7687" si="8388">H7663</f>
        <v>0.16666666666666666</v>
      </c>
      <c r="I7687" s="185">
        <f t="shared" si="8388"/>
        <v>185</v>
      </c>
      <c r="J7687" s="185">
        <f t="shared" si="8388"/>
        <v>205</v>
      </c>
      <c r="K7687" s="185">
        <f t="shared" si="8388"/>
        <v>2985</v>
      </c>
      <c r="L7687" s="185">
        <f t="shared" si="8388"/>
        <v>1717</v>
      </c>
      <c r="M7687" s="147"/>
      <c r="N7687" s="143">
        <f t="shared" si="8384"/>
        <v>1713.1</v>
      </c>
      <c r="O7687" s="143">
        <f t="shared" si="8380"/>
        <v>514.54999999999995</v>
      </c>
      <c r="P7687" s="143">
        <f t="shared" si="8381"/>
        <v>26865</v>
      </c>
      <c r="Q7687" s="143">
        <f t="shared" si="8382"/>
        <v>2300.7800000000002</v>
      </c>
      <c r="R7687" s="188">
        <f t="shared" si="8385"/>
        <v>31393.43</v>
      </c>
      <c r="T7687">
        <v>30418.39</v>
      </c>
      <c r="U7687" s="190">
        <f t="shared" si="8386"/>
        <v>1.0320542934718111</v>
      </c>
    </row>
    <row r="7688" spans="1:21" x14ac:dyDescent="0.2">
      <c r="A7688" s="178">
        <v>43056</v>
      </c>
      <c r="B7688" s="179">
        <v>0.20833333333333334</v>
      </c>
      <c r="C7688" t="s">
        <v>349</v>
      </c>
      <c r="D7688">
        <v>9.26</v>
      </c>
      <c r="E7688">
        <v>7</v>
      </c>
      <c r="F7688">
        <v>9</v>
      </c>
      <c r="G7688">
        <v>1.22</v>
      </c>
      <c r="H7688" s="184">
        <f t="shared" ref="H7688:L7688" si="8389">H7664</f>
        <v>0.20833333333333334</v>
      </c>
      <c r="I7688" s="185">
        <f t="shared" si="8389"/>
        <v>207</v>
      </c>
      <c r="J7688" s="185">
        <f t="shared" si="8389"/>
        <v>283</v>
      </c>
      <c r="K7688" s="185">
        <f t="shared" si="8389"/>
        <v>2985</v>
      </c>
      <c r="L7688" s="185">
        <f t="shared" si="8389"/>
        <v>1717</v>
      </c>
      <c r="M7688" s="147"/>
      <c r="N7688" s="143">
        <f t="shared" si="8384"/>
        <v>1916.82</v>
      </c>
      <c r="O7688" s="143">
        <f t="shared" si="8380"/>
        <v>1981</v>
      </c>
      <c r="P7688" s="143">
        <f t="shared" si="8381"/>
        <v>26865</v>
      </c>
      <c r="Q7688" s="143">
        <f t="shared" si="8382"/>
        <v>2094.7399999999998</v>
      </c>
      <c r="R7688" s="188">
        <f t="shared" si="8385"/>
        <v>32857.56</v>
      </c>
      <c r="T7688">
        <v>30196.46</v>
      </c>
      <c r="U7688" s="190">
        <f t="shared" si="8386"/>
        <v>1.0881262240673244</v>
      </c>
    </row>
    <row r="7689" spans="1:21" x14ac:dyDescent="0.2">
      <c r="A7689" s="178">
        <v>43056</v>
      </c>
      <c r="B7689" s="179">
        <v>0.25</v>
      </c>
      <c r="C7689" t="s">
        <v>349</v>
      </c>
      <c r="D7689">
        <v>14.8</v>
      </c>
      <c r="E7689">
        <v>12.01</v>
      </c>
      <c r="F7689">
        <v>7.01</v>
      </c>
      <c r="G7689">
        <v>1.22</v>
      </c>
      <c r="H7689" s="184">
        <f t="shared" ref="H7689:L7689" si="8390">H7665</f>
        <v>0.25</v>
      </c>
      <c r="I7689" s="185">
        <f t="shared" si="8390"/>
        <v>327</v>
      </c>
      <c r="J7689" s="185">
        <f t="shared" si="8390"/>
        <v>438</v>
      </c>
      <c r="K7689" s="185">
        <f t="shared" si="8390"/>
        <v>2985</v>
      </c>
      <c r="L7689" s="185">
        <f t="shared" si="8390"/>
        <v>1717</v>
      </c>
      <c r="M7689" s="147"/>
      <c r="N7689" s="143">
        <f t="shared" si="8384"/>
        <v>4839.6000000000004</v>
      </c>
      <c r="O7689" s="143">
        <f t="shared" si="8380"/>
        <v>5260.38</v>
      </c>
      <c r="P7689" s="143">
        <f t="shared" si="8381"/>
        <v>20924.849999999999</v>
      </c>
      <c r="Q7689" s="143">
        <f t="shared" si="8382"/>
        <v>2094.7399999999998</v>
      </c>
      <c r="R7689" s="188">
        <f t="shared" si="8385"/>
        <v>33119.57</v>
      </c>
      <c r="T7689">
        <v>30725.02</v>
      </c>
      <c r="U7689" s="190">
        <f t="shared" si="8386"/>
        <v>1.0779348556974089</v>
      </c>
    </row>
    <row r="7690" spans="1:21" x14ac:dyDescent="0.2">
      <c r="A7690" s="178">
        <v>43056</v>
      </c>
      <c r="B7690" s="179">
        <v>0.29166666666666669</v>
      </c>
      <c r="C7690" t="s">
        <v>349</v>
      </c>
      <c r="D7690">
        <v>15.27</v>
      </c>
      <c r="E7690">
        <v>18</v>
      </c>
      <c r="F7690">
        <v>10.25</v>
      </c>
      <c r="G7690">
        <v>6</v>
      </c>
      <c r="H7690" s="184">
        <f t="shared" ref="H7690:L7690" si="8391">H7666</f>
        <v>0.29166666666666669</v>
      </c>
      <c r="I7690" s="185">
        <f t="shared" si="8391"/>
        <v>249</v>
      </c>
      <c r="J7690" s="185">
        <f t="shared" si="8391"/>
        <v>556</v>
      </c>
      <c r="K7690" s="185">
        <f t="shared" si="8391"/>
        <v>2872</v>
      </c>
      <c r="L7690" s="185">
        <f t="shared" si="8391"/>
        <v>2219</v>
      </c>
      <c r="M7690" s="147"/>
      <c r="N7690" s="143">
        <f t="shared" si="8384"/>
        <v>3802.23</v>
      </c>
      <c r="O7690" s="143">
        <f t="shared" si="8380"/>
        <v>10008</v>
      </c>
      <c r="P7690" s="143">
        <f t="shared" si="8381"/>
        <v>29438</v>
      </c>
      <c r="Q7690" s="143">
        <f t="shared" si="8382"/>
        <v>13314</v>
      </c>
      <c r="R7690" s="188">
        <f t="shared" si="8385"/>
        <v>56562.229999999996</v>
      </c>
      <c r="T7690">
        <v>32614.55</v>
      </c>
      <c r="U7690" s="190">
        <f t="shared" si="8386"/>
        <v>1.7342636951912567</v>
      </c>
    </row>
    <row r="7691" spans="1:21" x14ac:dyDescent="0.2">
      <c r="A7691" s="178">
        <v>43056</v>
      </c>
      <c r="B7691" s="179">
        <v>0.33333333333333331</v>
      </c>
      <c r="C7691" t="s">
        <v>349</v>
      </c>
      <c r="D7691">
        <v>7.69</v>
      </c>
      <c r="E7691">
        <v>5.47</v>
      </c>
      <c r="F7691">
        <v>10.25</v>
      </c>
      <c r="G7691">
        <v>4.8499999999999996</v>
      </c>
      <c r="H7691" s="184">
        <f t="shared" ref="H7691:L7691" si="8392">H7667</f>
        <v>0.33333333333333331</v>
      </c>
      <c r="I7691" s="185">
        <f t="shared" si="8392"/>
        <v>256</v>
      </c>
      <c r="J7691" s="185">
        <f t="shared" si="8392"/>
        <v>306</v>
      </c>
      <c r="K7691" s="185">
        <f t="shared" si="8392"/>
        <v>2872</v>
      </c>
      <c r="L7691" s="185">
        <f t="shared" si="8392"/>
        <v>2219</v>
      </c>
      <c r="M7691" s="147"/>
      <c r="N7691" s="143">
        <f t="shared" si="8384"/>
        <v>1968.64</v>
      </c>
      <c r="O7691" s="143">
        <f t="shared" si="8380"/>
        <v>1673.82</v>
      </c>
      <c r="P7691" s="143">
        <f t="shared" si="8381"/>
        <v>29438</v>
      </c>
      <c r="Q7691" s="143">
        <f t="shared" si="8382"/>
        <v>10762.15</v>
      </c>
      <c r="R7691" s="188">
        <f t="shared" si="8385"/>
        <v>43842.61</v>
      </c>
      <c r="T7691">
        <v>35972.050000000003</v>
      </c>
      <c r="U7691" s="190">
        <f t="shared" si="8386"/>
        <v>1.2187965378675942</v>
      </c>
    </row>
    <row r="7692" spans="1:21" x14ac:dyDescent="0.2">
      <c r="A7692" s="178">
        <v>43056</v>
      </c>
      <c r="B7692" s="179">
        <v>0.375</v>
      </c>
      <c r="C7692" t="s">
        <v>349</v>
      </c>
      <c r="D7692">
        <v>4.01</v>
      </c>
      <c r="E7692">
        <v>6.17</v>
      </c>
      <c r="F7692">
        <v>9.66</v>
      </c>
      <c r="G7692">
        <v>5.55</v>
      </c>
      <c r="H7692" s="184">
        <f t="shared" ref="H7692:L7692" si="8393">H7668</f>
        <v>0.375</v>
      </c>
      <c r="I7692" s="185">
        <f t="shared" si="8393"/>
        <v>156</v>
      </c>
      <c r="J7692" s="185">
        <f t="shared" si="8393"/>
        <v>343</v>
      </c>
      <c r="K7692" s="185">
        <f t="shared" si="8393"/>
        <v>2872</v>
      </c>
      <c r="L7692" s="185">
        <f t="shared" si="8393"/>
        <v>2219</v>
      </c>
      <c r="M7692" s="147"/>
      <c r="N7692" s="143">
        <f t="shared" si="8384"/>
        <v>625.55999999999995</v>
      </c>
      <c r="O7692" s="143">
        <f t="shared" si="8380"/>
        <v>2116.31</v>
      </c>
      <c r="P7692" s="143">
        <f t="shared" si="8381"/>
        <v>27743.52</v>
      </c>
      <c r="Q7692" s="143">
        <f t="shared" si="8382"/>
        <v>12315.449999999999</v>
      </c>
      <c r="R7692" s="188">
        <f t="shared" si="8385"/>
        <v>42800.84</v>
      </c>
      <c r="T7692">
        <v>37153.85</v>
      </c>
      <c r="U7692" s="190">
        <f t="shared" si="8386"/>
        <v>1.1519893631480991</v>
      </c>
    </row>
    <row r="7693" spans="1:21" x14ac:dyDescent="0.2">
      <c r="A7693" s="178">
        <v>43056</v>
      </c>
      <c r="B7693" s="179">
        <v>0.41666666666666669</v>
      </c>
      <c r="C7693" t="s">
        <v>349</v>
      </c>
      <c r="D7693">
        <v>5.33</v>
      </c>
      <c r="E7693">
        <v>6.62</v>
      </c>
      <c r="F7693">
        <v>10.01</v>
      </c>
      <c r="G7693">
        <v>6</v>
      </c>
      <c r="H7693" s="184">
        <f t="shared" ref="H7693:L7693" si="8394">H7669</f>
        <v>0.41666666666666669</v>
      </c>
      <c r="I7693" s="185">
        <f t="shared" si="8394"/>
        <v>196</v>
      </c>
      <c r="J7693" s="185">
        <f t="shared" si="8394"/>
        <v>315</v>
      </c>
      <c r="K7693" s="185">
        <f t="shared" si="8394"/>
        <v>2872</v>
      </c>
      <c r="L7693" s="185">
        <f t="shared" si="8394"/>
        <v>2219</v>
      </c>
      <c r="M7693" s="147"/>
      <c r="N7693" s="143">
        <f t="shared" si="8384"/>
        <v>1044.68</v>
      </c>
      <c r="O7693" s="143">
        <f t="shared" si="8380"/>
        <v>2085.3000000000002</v>
      </c>
      <c r="P7693" s="143">
        <f t="shared" si="8381"/>
        <v>28748.720000000001</v>
      </c>
      <c r="Q7693" s="143">
        <f t="shared" si="8382"/>
        <v>13314</v>
      </c>
      <c r="R7693" s="188">
        <f t="shared" si="8385"/>
        <v>45192.7</v>
      </c>
      <c r="T7693">
        <v>38148.519999999997</v>
      </c>
      <c r="U7693" s="190">
        <f t="shared" si="8386"/>
        <v>1.1846514622323487</v>
      </c>
    </row>
    <row r="7694" spans="1:21" x14ac:dyDescent="0.2">
      <c r="A7694" s="178">
        <v>43056</v>
      </c>
      <c r="B7694" s="179">
        <v>0.45833333333333331</v>
      </c>
      <c r="C7694" t="s">
        <v>349</v>
      </c>
      <c r="D7694">
        <v>4.8</v>
      </c>
      <c r="E7694">
        <v>4.59</v>
      </c>
      <c r="F7694">
        <v>8</v>
      </c>
      <c r="G7694">
        <v>2.99</v>
      </c>
      <c r="H7694" s="184">
        <f t="shared" ref="H7694:L7694" si="8395">H7670</f>
        <v>0.45833333333333331</v>
      </c>
      <c r="I7694" s="185">
        <f t="shared" si="8395"/>
        <v>226</v>
      </c>
      <c r="J7694" s="185">
        <f t="shared" si="8395"/>
        <v>326</v>
      </c>
      <c r="K7694" s="185">
        <f t="shared" si="8395"/>
        <v>2842</v>
      </c>
      <c r="L7694" s="185">
        <f t="shared" si="8395"/>
        <v>1635</v>
      </c>
      <c r="M7694" s="147"/>
      <c r="N7694" s="143">
        <f t="shared" si="8384"/>
        <v>1084.8</v>
      </c>
      <c r="O7694" s="143">
        <f t="shared" si="8380"/>
        <v>1496.34</v>
      </c>
      <c r="P7694" s="143">
        <f t="shared" si="8381"/>
        <v>22736</v>
      </c>
      <c r="Q7694" s="143">
        <f t="shared" si="8382"/>
        <v>4888.6500000000005</v>
      </c>
      <c r="R7694" s="188">
        <f t="shared" si="8385"/>
        <v>30205.79</v>
      </c>
      <c r="T7694">
        <v>39649.97</v>
      </c>
      <c r="U7694" s="190">
        <f t="shared" si="8386"/>
        <v>0.76181116908789592</v>
      </c>
    </row>
    <row r="7695" spans="1:21" x14ac:dyDescent="0.2">
      <c r="A7695" s="178">
        <v>43056</v>
      </c>
      <c r="B7695" s="179">
        <v>0.5</v>
      </c>
      <c r="C7695" t="s">
        <v>349</v>
      </c>
      <c r="D7695">
        <v>3.5</v>
      </c>
      <c r="E7695">
        <v>4.59</v>
      </c>
      <c r="F7695">
        <v>6.55</v>
      </c>
      <c r="G7695">
        <v>2.99</v>
      </c>
      <c r="H7695" s="184">
        <f t="shared" ref="H7695:L7695" si="8396">H7671</f>
        <v>0.5</v>
      </c>
      <c r="I7695" s="185">
        <f t="shared" si="8396"/>
        <v>222</v>
      </c>
      <c r="J7695" s="185">
        <f t="shared" si="8396"/>
        <v>319</v>
      </c>
      <c r="K7695" s="185">
        <f t="shared" si="8396"/>
        <v>2842</v>
      </c>
      <c r="L7695" s="185">
        <f t="shared" si="8396"/>
        <v>1635</v>
      </c>
      <c r="M7695" s="147"/>
      <c r="N7695" s="143">
        <f t="shared" si="8384"/>
        <v>777</v>
      </c>
      <c r="O7695" s="143">
        <f t="shared" si="8380"/>
        <v>1464.21</v>
      </c>
      <c r="P7695" s="143">
        <f t="shared" si="8381"/>
        <v>18615.099999999999</v>
      </c>
      <c r="Q7695" s="143">
        <f t="shared" si="8382"/>
        <v>4888.6500000000005</v>
      </c>
      <c r="R7695" s="188">
        <f t="shared" si="8385"/>
        <v>25744.959999999999</v>
      </c>
      <c r="T7695">
        <v>41237.019999999997</v>
      </c>
      <c r="U7695" s="190">
        <f t="shared" si="8386"/>
        <v>0.62431669407731216</v>
      </c>
    </row>
    <row r="7696" spans="1:21" x14ac:dyDescent="0.2">
      <c r="A7696" s="178">
        <v>43056</v>
      </c>
      <c r="B7696" s="179">
        <v>0.54166666666666663</v>
      </c>
      <c r="C7696" t="s">
        <v>349</v>
      </c>
      <c r="D7696">
        <v>3.11</v>
      </c>
      <c r="E7696">
        <v>5.82</v>
      </c>
      <c r="F7696">
        <v>7.09</v>
      </c>
      <c r="G7696">
        <v>5</v>
      </c>
      <c r="H7696" s="184">
        <f t="shared" ref="H7696:L7696" si="8397">H7672</f>
        <v>0.54166666666666663</v>
      </c>
      <c r="I7696" s="185">
        <f t="shared" si="8397"/>
        <v>195</v>
      </c>
      <c r="J7696" s="185">
        <f t="shared" si="8397"/>
        <v>299</v>
      </c>
      <c r="K7696" s="185">
        <f t="shared" si="8397"/>
        <v>2842</v>
      </c>
      <c r="L7696" s="185">
        <f t="shared" si="8397"/>
        <v>1635</v>
      </c>
      <c r="M7696" s="147"/>
      <c r="N7696" s="143">
        <f t="shared" si="8384"/>
        <v>606.44999999999993</v>
      </c>
      <c r="O7696" s="143">
        <f t="shared" si="8380"/>
        <v>1740.18</v>
      </c>
      <c r="P7696" s="143">
        <f t="shared" si="8381"/>
        <v>20149.78</v>
      </c>
      <c r="Q7696" s="143">
        <f t="shared" si="8382"/>
        <v>8175</v>
      </c>
      <c r="R7696" s="188">
        <f t="shared" si="8385"/>
        <v>30671.41</v>
      </c>
      <c r="T7696">
        <v>42697.21</v>
      </c>
      <c r="U7696" s="190">
        <f t="shared" si="8386"/>
        <v>0.718346936486014</v>
      </c>
    </row>
    <row r="7697" spans="1:21" x14ac:dyDescent="0.2">
      <c r="A7697" s="178">
        <v>43056</v>
      </c>
      <c r="B7697" s="179">
        <v>0.58333333333333337</v>
      </c>
      <c r="C7697" t="s">
        <v>349</v>
      </c>
      <c r="D7697">
        <v>1.9</v>
      </c>
      <c r="E7697">
        <v>8.24</v>
      </c>
      <c r="F7697">
        <v>9.56</v>
      </c>
      <c r="G7697">
        <v>6</v>
      </c>
      <c r="H7697" s="184">
        <f t="shared" ref="H7697:L7697" si="8398">H7673</f>
        <v>0.58333333333333337</v>
      </c>
      <c r="I7697" s="185">
        <f t="shared" si="8398"/>
        <v>205</v>
      </c>
      <c r="J7697" s="185">
        <f t="shared" si="8398"/>
        <v>237</v>
      </c>
      <c r="K7697" s="185">
        <f t="shared" si="8398"/>
        <v>2842</v>
      </c>
      <c r="L7697" s="185">
        <f t="shared" si="8398"/>
        <v>1635</v>
      </c>
      <c r="M7697" s="147"/>
      <c r="N7697" s="143">
        <f t="shared" si="8384"/>
        <v>389.5</v>
      </c>
      <c r="O7697" s="143">
        <f t="shared" si="8380"/>
        <v>1952.88</v>
      </c>
      <c r="P7697" s="143">
        <f t="shared" si="8381"/>
        <v>27169.52</v>
      </c>
      <c r="Q7697" s="143">
        <f t="shared" si="8382"/>
        <v>9810</v>
      </c>
      <c r="R7697" s="188">
        <f t="shared" si="8385"/>
        <v>39321.9</v>
      </c>
      <c r="T7697">
        <v>43976.11</v>
      </c>
      <c r="U7697" s="190">
        <f t="shared" si="8386"/>
        <v>0.89416503642545919</v>
      </c>
    </row>
    <row r="7698" spans="1:21" x14ac:dyDescent="0.2">
      <c r="A7698" s="178">
        <v>43056</v>
      </c>
      <c r="B7698" s="179">
        <v>0.625</v>
      </c>
      <c r="C7698" t="s">
        <v>349</v>
      </c>
      <c r="D7698">
        <v>1.9</v>
      </c>
      <c r="E7698">
        <v>9.2899999999999991</v>
      </c>
      <c r="F7698">
        <v>12.09</v>
      </c>
      <c r="G7698">
        <v>2.99</v>
      </c>
      <c r="H7698" s="184">
        <f t="shared" ref="H7698:L7698" si="8399">H7674</f>
        <v>0.625</v>
      </c>
      <c r="I7698" s="185">
        <f t="shared" si="8399"/>
        <v>212</v>
      </c>
      <c r="J7698" s="185">
        <f t="shared" si="8399"/>
        <v>213</v>
      </c>
      <c r="K7698" s="185">
        <f t="shared" si="8399"/>
        <v>2842</v>
      </c>
      <c r="L7698" s="185">
        <f t="shared" si="8399"/>
        <v>1380</v>
      </c>
      <c r="M7698" s="147"/>
      <c r="N7698" s="143">
        <f t="shared" si="8384"/>
        <v>402.79999999999995</v>
      </c>
      <c r="O7698" s="143">
        <f t="shared" si="8380"/>
        <v>1978.7699999999998</v>
      </c>
      <c r="P7698" s="143">
        <f t="shared" si="8381"/>
        <v>34359.78</v>
      </c>
      <c r="Q7698" s="143">
        <f t="shared" si="8382"/>
        <v>4126.2000000000007</v>
      </c>
      <c r="R7698" s="188">
        <f t="shared" si="8385"/>
        <v>40867.550000000003</v>
      </c>
      <c r="T7698">
        <v>45409.66</v>
      </c>
      <c r="U7698" s="190">
        <f t="shared" si="8386"/>
        <v>0.89997480712253741</v>
      </c>
    </row>
    <row r="7699" spans="1:21" x14ac:dyDescent="0.2">
      <c r="A7699" s="178">
        <v>43056</v>
      </c>
      <c r="B7699" s="179">
        <v>0.66666666666666663</v>
      </c>
      <c r="C7699" t="s">
        <v>349</v>
      </c>
      <c r="D7699">
        <v>1.9</v>
      </c>
      <c r="E7699">
        <v>9.8699999999999992</v>
      </c>
      <c r="F7699">
        <v>11.29</v>
      </c>
      <c r="G7699">
        <v>2.99</v>
      </c>
      <c r="H7699" s="184">
        <f t="shared" ref="H7699:L7699" si="8400">H7675</f>
        <v>0.66666666666666663</v>
      </c>
      <c r="I7699" s="185">
        <f t="shared" si="8400"/>
        <v>191</v>
      </c>
      <c r="J7699" s="185">
        <f t="shared" si="8400"/>
        <v>237</v>
      </c>
      <c r="K7699" s="185">
        <f t="shared" si="8400"/>
        <v>2842</v>
      </c>
      <c r="L7699" s="185">
        <f t="shared" si="8400"/>
        <v>1380</v>
      </c>
      <c r="M7699" s="147"/>
      <c r="N7699" s="143">
        <f t="shared" si="8384"/>
        <v>362.9</v>
      </c>
      <c r="O7699" s="143">
        <f t="shared" si="8380"/>
        <v>2339.1899999999996</v>
      </c>
      <c r="P7699" s="143">
        <f t="shared" si="8381"/>
        <v>32086.179999999997</v>
      </c>
      <c r="Q7699" s="143">
        <f t="shared" si="8382"/>
        <v>4126.2000000000007</v>
      </c>
      <c r="R7699" s="188">
        <f t="shared" si="8385"/>
        <v>38914.47</v>
      </c>
      <c r="T7699">
        <v>46240.82</v>
      </c>
      <c r="U7699" s="190">
        <f t="shared" si="8386"/>
        <v>0.84156098442890936</v>
      </c>
    </row>
    <row r="7700" spans="1:21" x14ac:dyDescent="0.2">
      <c r="A7700" s="178">
        <v>43056</v>
      </c>
      <c r="B7700" s="179">
        <v>0.70833333333333337</v>
      </c>
      <c r="C7700" t="s">
        <v>349</v>
      </c>
      <c r="D7700">
        <v>1.9</v>
      </c>
      <c r="E7700">
        <v>7.49</v>
      </c>
      <c r="F7700">
        <v>7.69</v>
      </c>
      <c r="G7700">
        <v>2.4</v>
      </c>
      <c r="H7700" s="184">
        <f t="shared" ref="H7700:L7700" si="8401">H7676</f>
        <v>0.70833333333333337</v>
      </c>
      <c r="I7700" s="185">
        <f t="shared" si="8401"/>
        <v>218</v>
      </c>
      <c r="J7700" s="185">
        <f t="shared" si="8401"/>
        <v>258</v>
      </c>
      <c r="K7700" s="185">
        <f t="shared" si="8401"/>
        <v>2842</v>
      </c>
      <c r="L7700" s="185">
        <f t="shared" si="8401"/>
        <v>1380</v>
      </c>
      <c r="M7700" s="147"/>
      <c r="N7700" s="143">
        <f t="shared" si="8384"/>
        <v>414.2</v>
      </c>
      <c r="O7700" s="143">
        <f t="shared" si="8380"/>
        <v>1932.42</v>
      </c>
      <c r="P7700" s="143">
        <f t="shared" si="8381"/>
        <v>21854.98</v>
      </c>
      <c r="Q7700" s="143">
        <f t="shared" si="8382"/>
        <v>3312</v>
      </c>
      <c r="R7700" s="188">
        <f t="shared" si="8385"/>
        <v>27513.599999999999</v>
      </c>
      <c r="T7700">
        <v>46422.35</v>
      </c>
      <c r="U7700" s="190">
        <f t="shared" si="8386"/>
        <v>0.59268003450923956</v>
      </c>
    </row>
    <row r="7701" spans="1:21" x14ac:dyDescent="0.2">
      <c r="A7701" s="178">
        <v>43056</v>
      </c>
      <c r="B7701" s="179">
        <v>0.75</v>
      </c>
      <c r="C7701" t="s">
        <v>349</v>
      </c>
      <c r="D7701">
        <v>2</v>
      </c>
      <c r="E7701">
        <v>14.77</v>
      </c>
      <c r="F7701">
        <v>14.77</v>
      </c>
      <c r="G7701">
        <v>2.99</v>
      </c>
      <c r="H7701" s="184">
        <f t="shared" ref="H7701:L7701" si="8402">H7677</f>
        <v>0.75</v>
      </c>
      <c r="I7701" s="185">
        <f t="shared" si="8402"/>
        <v>240</v>
      </c>
      <c r="J7701" s="185">
        <f t="shared" si="8402"/>
        <v>365</v>
      </c>
      <c r="K7701" s="185">
        <f t="shared" si="8402"/>
        <v>2842</v>
      </c>
      <c r="L7701" s="185">
        <f t="shared" si="8402"/>
        <v>1380</v>
      </c>
      <c r="M7701" s="147"/>
      <c r="N7701" s="143">
        <f t="shared" si="8384"/>
        <v>480</v>
      </c>
      <c r="O7701" s="143">
        <f t="shared" si="8380"/>
        <v>5391.05</v>
      </c>
      <c r="P7701" s="143">
        <f t="shared" si="8381"/>
        <v>41976.34</v>
      </c>
      <c r="Q7701" s="143">
        <f t="shared" si="8382"/>
        <v>4126.2000000000007</v>
      </c>
      <c r="R7701" s="188">
        <f t="shared" si="8385"/>
        <v>51973.59</v>
      </c>
      <c r="T7701">
        <v>45812.86</v>
      </c>
      <c r="U7701" s="190">
        <f t="shared" si="8386"/>
        <v>1.1344759964778448</v>
      </c>
    </row>
    <row r="7702" spans="1:21" x14ac:dyDescent="0.2">
      <c r="A7702" s="178">
        <v>43056</v>
      </c>
      <c r="B7702" s="179">
        <v>0.79166666666666663</v>
      </c>
      <c r="C7702" t="s">
        <v>349</v>
      </c>
      <c r="D7702">
        <v>4.4800000000000004</v>
      </c>
      <c r="E7702">
        <v>4.75</v>
      </c>
      <c r="F7702">
        <v>6.96</v>
      </c>
      <c r="G7702">
        <v>3.75</v>
      </c>
      <c r="H7702" s="184">
        <f t="shared" ref="H7702:L7702" si="8403">H7678</f>
        <v>0.79166666666666663</v>
      </c>
      <c r="I7702" s="185">
        <f t="shared" si="8403"/>
        <v>320</v>
      </c>
      <c r="J7702" s="185">
        <f t="shared" si="8403"/>
        <v>214</v>
      </c>
      <c r="K7702" s="185">
        <f t="shared" si="8403"/>
        <v>2842</v>
      </c>
      <c r="L7702" s="185">
        <f t="shared" si="8403"/>
        <v>1426</v>
      </c>
      <c r="M7702" s="147"/>
      <c r="N7702" s="143">
        <f t="shared" si="8384"/>
        <v>1433.6000000000001</v>
      </c>
      <c r="O7702" s="143">
        <f t="shared" si="8380"/>
        <v>1016.5</v>
      </c>
      <c r="P7702" s="143">
        <f t="shared" si="8381"/>
        <v>19780.32</v>
      </c>
      <c r="Q7702" s="143">
        <f t="shared" si="8382"/>
        <v>5347.5</v>
      </c>
      <c r="R7702" s="188">
        <f t="shared" si="8385"/>
        <v>27577.919999999998</v>
      </c>
      <c r="T7702">
        <v>44980.2</v>
      </c>
      <c r="U7702" s="190">
        <f t="shared" si="8386"/>
        <v>0.61311243613856758</v>
      </c>
    </row>
    <row r="7703" spans="1:21" x14ac:dyDescent="0.2">
      <c r="A7703" s="178">
        <v>43056</v>
      </c>
      <c r="B7703" s="179">
        <v>0.83333333333333337</v>
      </c>
      <c r="C7703" t="s">
        <v>349</v>
      </c>
      <c r="D7703">
        <v>4.63</v>
      </c>
      <c r="E7703">
        <v>4</v>
      </c>
      <c r="F7703">
        <v>7.51</v>
      </c>
      <c r="G7703">
        <v>2.99</v>
      </c>
      <c r="H7703" s="184">
        <f t="shared" ref="H7703:L7703" si="8404">H7679</f>
        <v>0.83333333333333337</v>
      </c>
      <c r="I7703" s="185">
        <f t="shared" si="8404"/>
        <v>322</v>
      </c>
      <c r="J7703" s="185">
        <f t="shared" si="8404"/>
        <v>178</v>
      </c>
      <c r="K7703" s="185">
        <f t="shared" si="8404"/>
        <v>2842</v>
      </c>
      <c r="L7703" s="185">
        <f t="shared" si="8404"/>
        <v>1426</v>
      </c>
      <c r="M7703" s="147"/>
      <c r="N7703" s="143">
        <f t="shared" si="8384"/>
        <v>1490.86</v>
      </c>
      <c r="O7703" s="143">
        <f t="shared" si="8380"/>
        <v>712</v>
      </c>
      <c r="P7703" s="143">
        <f t="shared" si="8381"/>
        <v>21343.42</v>
      </c>
      <c r="Q7703" s="143">
        <f t="shared" si="8382"/>
        <v>4263.7400000000007</v>
      </c>
      <c r="R7703" s="188">
        <f t="shared" si="8385"/>
        <v>27810.02</v>
      </c>
      <c r="T7703">
        <v>44778.42</v>
      </c>
      <c r="U7703" s="190">
        <f t="shared" si="8386"/>
        <v>0.62105853667905209</v>
      </c>
    </row>
    <row r="7704" spans="1:21" x14ac:dyDescent="0.2">
      <c r="A7704" s="178">
        <v>43056</v>
      </c>
      <c r="B7704" s="179">
        <v>0.875</v>
      </c>
      <c r="C7704" t="s">
        <v>349</v>
      </c>
      <c r="D7704">
        <v>4.72</v>
      </c>
      <c r="E7704">
        <v>4</v>
      </c>
      <c r="F7704">
        <v>6.01</v>
      </c>
      <c r="G7704">
        <v>2</v>
      </c>
      <c r="H7704" s="184">
        <f t="shared" ref="H7704:L7704" si="8405">H7680</f>
        <v>0.875</v>
      </c>
      <c r="I7704" s="185">
        <f t="shared" si="8405"/>
        <v>337</v>
      </c>
      <c r="J7704" s="185">
        <f t="shared" si="8405"/>
        <v>173</v>
      </c>
      <c r="K7704" s="185">
        <f t="shared" si="8405"/>
        <v>2842</v>
      </c>
      <c r="L7704" s="185">
        <f t="shared" si="8405"/>
        <v>1426</v>
      </c>
      <c r="M7704" s="147"/>
      <c r="N7704" s="143">
        <f t="shared" si="8384"/>
        <v>1590.6399999999999</v>
      </c>
      <c r="O7704" s="143">
        <f t="shared" si="8380"/>
        <v>692</v>
      </c>
      <c r="P7704" s="143">
        <f t="shared" si="8381"/>
        <v>17080.419999999998</v>
      </c>
      <c r="Q7704" s="143">
        <f t="shared" si="8382"/>
        <v>2852</v>
      </c>
      <c r="R7704" s="188">
        <f t="shared" si="8385"/>
        <v>22215.059999999998</v>
      </c>
      <c r="T7704">
        <v>43248.08</v>
      </c>
      <c r="U7704" s="190">
        <f t="shared" si="8386"/>
        <v>0.51366580897926561</v>
      </c>
    </row>
    <row r="7705" spans="1:21" x14ac:dyDescent="0.2">
      <c r="A7705" s="178">
        <v>43056</v>
      </c>
      <c r="B7705" s="179">
        <v>0.91666666666666663</v>
      </c>
      <c r="C7705" t="s">
        <v>349</v>
      </c>
      <c r="D7705">
        <v>8.61</v>
      </c>
      <c r="E7705">
        <v>5.81</v>
      </c>
      <c r="F7705">
        <v>6.01</v>
      </c>
      <c r="G7705">
        <v>1.62</v>
      </c>
      <c r="H7705" s="184">
        <f t="shared" ref="H7705:L7705" si="8406">H7681</f>
        <v>0.91666666666666663</v>
      </c>
      <c r="I7705" s="185">
        <f t="shared" si="8406"/>
        <v>394</v>
      </c>
      <c r="J7705" s="185">
        <f t="shared" si="8406"/>
        <v>194</v>
      </c>
      <c r="K7705" s="185">
        <f t="shared" si="8406"/>
        <v>2842</v>
      </c>
      <c r="L7705" s="185">
        <f t="shared" si="8406"/>
        <v>1426</v>
      </c>
      <c r="M7705" s="147"/>
      <c r="N7705" s="143">
        <f t="shared" si="8384"/>
        <v>3392.3399999999997</v>
      </c>
      <c r="O7705" s="143">
        <f t="shared" si="8380"/>
        <v>1127.1399999999999</v>
      </c>
      <c r="P7705" s="143">
        <f t="shared" si="8381"/>
        <v>17080.419999999998</v>
      </c>
      <c r="Q7705" s="143">
        <f t="shared" si="8382"/>
        <v>2310.1200000000003</v>
      </c>
      <c r="R7705" s="188">
        <f t="shared" si="8385"/>
        <v>23910.019999999997</v>
      </c>
      <c r="T7705">
        <v>41903.33</v>
      </c>
      <c r="U7705" s="190">
        <f t="shared" si="8386"/>
        <v>0.57059952037224715</v>
      </c>
    </row>
    <row r="7706" spans="1:21" x14ac:dyDescent="0.2">
      <c r="A7706" s="178">
        <v>43056</v>
      </c>
      <c r="B7706" s="179">
        <v>0.95833333333333337</v>
      </c>
      <c r="C7706" t="s">
        <v>349</v>
      </c>
      <c r="D7706">
        <v>12.91</v>
      </c>
      <c r="E7706">
        <v>8.26</v>
      </c>
      <c r="F7706">
        <v>8</v>
      </c>
      <c r="G7706">
        <v>0.75</v>
      </c>
      <c r="H7706" s="184">
        <f t="shared" ref="H7706:L7706" si="8407">H7682</f>
        <v>0.95833333333333337</v>
      </c>
      <c r="I7706" s="185">
        <f t="shared" si="8407"/>
        <v>389</v>
      </c>
      <c r="J7706" s="185">
        <f t="shared" si="8407"/>
        <v>265</v>
      </c>
      <c r="K7706" s="185">
        <f t="shared" si="8407"/>
        <v>2985</v>
      </c>
      <c r="L7706" s="185">
        <f t="shared" si="8407"/>
        <v>1111</v>
      </c>
      <c r="M7706" s="147"/>
      <c r="N7706" s="143">
        <f t="shared" si="8384"/>
        <v>5021.99</v>
      </c>
      <c r="O7706" s="143">
        <f t="shared" si="8380"/>
        <v>2188.9</v>
      </c>
      <c r="P7706" s="143">
        <f t="shared" si="8381"/>
        <v>23880</v>
      </c>
      <c r="Q7706" s="143">
        <f t="shared" si="8382"/>
        <v>833.25</v>
      </c>
      <c r="R7706" s="188">
        <f t="shared" si="8385"/>
        <v>31924.14</v>
      </c>
      <c r="T7706">
        <v>40393.25</v>
      </c>
      <c r="U7706" s="190">
        <f t="shared" si="8386"/>
        <v>0.79033353344927681</v>
      </c>
    </row>
    <row r="7707" spans="1:21" x14ac:dyDescent="0.2">
      <c r="A7707" s="178">
        <v>43056</v>
      </c>
      <c r="B7707" s="180">
        <v>1</v>
      </c>
      <c r="C7707" t="s">
        <v>349</v>
      </c>
      <c r="D7707">
        <v>11.71</v>
      </c>
      <c r="E7707">
        <v>4.9400000000000004</v>
      </c>
      <c r="F7707">
        <v>8</v>
      </c>
      <c r="G7707">
        <v>0.75</v>
      </c>
      <c r="H7707" s="184">
        <f t="shared" ref="H7707:L7707" si="8408">H7683</f>
        <v>1</v>
      </c>
      <c r="I7707" s="185">
        <f t="shared" si="8408"/>
        <v>362</v>
      </c>
      <c r="J7707" s="185">
        <f t="shared" si="8408"/>
        <v>243</v>
      </c>
      <c r="K7707" s="185">
        <f t="shared" si="8408"/>
        <v>2985</v>
      </c>
      <c r="L7707" s="185">
        <f t="shared" si="8408"/>
        <v>1111</v>
      </c>
      <c r="M7707" s="147"/>
      <c r="N7707" s="143">
        <f t="shared" si="8384"/>
        <v>4239.0200000000004</v>
      </c>
      <c r="O7707" s="143">
        <f t="shared" si="8380"/>
        <v>1200.42</v>
      </c>
      <c r="P7707" s="143">
        <f t="shared" si="8381"/>
        <v>23880</v>
      </c>
      <c r="Q7707" s="143">
        <f t="shared" si="8382"/>
        <v>833.25</v>
      </c>
      <c r="R7707" s="188">
        <f t="shared" si="8385"/>
        <v>30152.690000000002</v>
      </c>
      <c r="T7707">
        <v>38451.18</v>
      </c>
      <c r="U7707" s="190">
        <f t="shared" si="8386"/>
        <v>0.78418113566345693</v>
      </c>
    </row>
    <row r="7708" spans="1:21" x14ac:dyDescent="0.2">
      <c r="A7708" s="178">
        <v>43057</v>
      </c>
      <c r="B7708" s="179">
        <v>4.1666666666666664E-2</v>
      </c>
      <c r="C7708" t="s">
        <v>349</v>
      </c>
      <c r="D7708">
        <v>13.59</v>
      </c>
      <c r="E7708">
        <v>8</v>
      </c>
      <c r="F7708">
        <v>9</v>
      </c>
      <c r="G7708">
        <v>0.97</v>
      </c>
      <c r="H7708" s="184">
        <f t="shared" ref="H7708:L7708" si="8409">H7684</f>
        <v>4.1666666666666664E-2</v>
      </c>
      <c r="I7708" s="185">
        <f t="shared" si="8409"/>
        <v>294</v>
      </c>
      <c r="J7708" s="185">
        <f t="shared" si="8409"/>
        <v>212</v>
      </c>
      <c r="K7708" s="185">
        <f t="shared" si="8409"/>
        <v>2985</v>
      </c>
      <c r="L7708" s="185">
        <f t="shared" si="8409"/>
        <v>1111</v>
      </c>
      <c r="M7708" s="147"/>
      <c r="N7708" s="143">
        <f t="shared" si="8384"/>
        <v>3995.46</v>
      </c>
      <c r="O7708" s="143">
        <f t="shared" si="8380"/>
        <v>1696</v>
      </c>
      <c r="P7708" s="143">
        <f t="shared" si="8381"/>
        <v>26865</v>
      </c>
      <c r="Q7708" s="143">
        <f t="shared" si="8382"/>
        <v>1077.67</v>
      </c>
      <c r="R7708" s="188">
        <f t="shared" si="8385"/>
        <v>33634.129999999997</v>
      </c>
      <c r="T7708">
        <v>36222.47</v>
      </c>
      <c r="U7708" s="190">
        <f t="shared" si="8386"/>
        <v>0.92854324953544021</v>
      </c>
    </row>
    <row r="7709" spans="1:21" x14ac:dyDescent="0.2">
      <c r="A7709" s="178">
        <v>43057</v>
      </c>
      <c r="B7709" s="179">
        <v>8.3333333333333329E-2</v>
      </c>
      <c r="C7709" t="s">
        <v>349</v>
      </c>
      <c r="D7709">
        <v>12</v>
      </c>
      <c r="E7709">
        <v>2.61</v>
      </c>
      <c r="F7709">
        <v>14.25</v>
      </c>
      <c r="G7709">
        <v>0.75</v>
      </c>
      <c r="H7709" s="184">
        <f t="shared" ref="H7709:L7709" si="8410">H7685</f>
        <v>8.3333333333333329E-2</v>
      </c>
      <c r="I7709" s="185">
        <f t="shared" si="8410"/>
        <v>236</v>
      </c>
      <c r="J7709" s="185">
        <f t="shared" si="8410"/>
        <v>179</v>
      </c>
      <c r="K7709" s="185">
        <f t="shared" si="8410"/>
        <v>2985</v>
      </c>
      <c r="L7709" s="185">
        <f t="shared" si="8410"/>
        <v>1111</v>
      </c>
      <c r="M7709" s="147"/>
      <c r="N7709" s="143">
        <f t="shared" si="8384"/>
        <v>2832</v>
      </c>
      <c r="O7709" s="143">
        <f t="shared" si="8380"/>
        <v>467.19</v>
      </c>
      <c r="P7709" s="143">
        <f t="shared" si="8381"/>
        <v>42536.25</v>
      </c>
      <c r="Q7709" s="143">
        <f t="shared" si="8382"/>
        <v>833.25</v>
      </c>
      <c r="R7709" s="188">
        <f t="shared" si="8385"/>
        <v>46668.69</v>
      </c>
      <c r="T7709">
        <v>34144.6</v>
      </c>
      <c r="U7709" s="190">
        <f t="shared" si="8386"/>
        <v>1.3667956280055999</v>
      </c>
    </row>
    <row r="7710" spans="1:21" x14ac:dyDescent="0.2">
      <c r="A7710" s="178">
        <v>43057</v>
      </c>
      <c r="B7710" s="179">
        <v>0.125</v>
      </c>
      <c r="C7710" t="s">
        <v>349</v>
      </c>
      <c r="D7710">
        <v>15.22</v>
      </c>
      <c r="E7710">
        <v>2.11</v>
      </c>
      <c r="F7710">
        <v>18</v>
      </c>
      <c r="G7710">
        <v>1.42</v>
      </c>
      <c r="H7710" s="184">
        <f t="shared" ref="H7710:L7710" si="8411">H7686</f>
        <v>0.125</v>
      </c>
      <c r="I7710" s="185">
        <f t="shared" si="8411"/>
        <v>201</v>
      </c>
      <c r="J7710" s="185">
        <f t="shared" si="8411"/>
        <v>205</v>
      </c>
      <c r="K7710" s="185">
        <f t="shared" si="8411"/>
        <v>2985</v>
      </c>
      <c r="L7710" s="185">
        <f t="shared" si="8411"/>
        <v>1717</v>
      </c>
      <c r="M7710" s="147"/>
      <c r="N7710" s="143">
        <f t="shared" si="8384"/>
        <v>3059.2200000000003</v>
      </c>
      <c r="O7710" s="143">
        <f t="shared" si="8380"/>
        <v>432.54999999999995</v>
      </c>
      <c r="P7710" s="143">
        <f t="shared" si="8381"/>
        <v>53730</v>
      </c>
      <c r="Q7710" s="143">
        <f t="shared" si="8382"/>
        <v>2438.14</v>
      </c>
      <c r="R7710" s="188">
        <f t="shared" si="8385"/>
        <v>59659.91</v>
      </c>
      <c r="T7710">
        <v>32627.18</v>
      </c>
      <c r="U7710" s="190">
        <f t="shared" si="8386"/>
        <v>1.8285340627047757</v>
      </c>
    </row>
    <row r="7711" spans="1:21" x14ac:dyDescent="0.2">
      <c r="A7711" s="178">
        <v>43057</v>
      </c>
      <c r="B7711" s="179">
        <v>0.16666666666666666</v>
      </c>
      <c r="C7711" t="s">
        <v>349</v>
      </c>
      <c r="D7711">
        <v>12</v>
      </c>
      <c r="E7711">
        <v>2.61</v>
      </c>
      <c r="F7711">
        <v>9</v>
      </c>
      <c r="G7711">
        <v>1.34</v>
      </c>
      <c r="H7711" s="184">
        <f t="shared" ref="H7711:L7711" si="8412">H7687</f>
        <v>0.16666666666666666</v>
      </c>
      <c r="I7711" s="185">
        <f t="shared" si="8412"/>
        <v>185</v>
      </c>
      <c r="J7711" s="185">
        <f t="shared" si="8412"/>
        <v>205</v>
      </c>
      <c r="K7711" s="185">
        <f t="shared" si="8412"/>
        <v>2985</v>
      </c>
      <c r="L7711" s="185">
        <f t="shared" si="8412"/>
        <v>1717</v>
      </c>
      <c r="M7711" s="147"/>
      <c r="N7711" s="143">
        <f t="shared" si="8384"/>
        <v>2220</v>
      </c>
      <c r="O7711" s="143">
        <f t="shared" si="8380"/>
        <v>535.04999999999995</v>
      </c>
      <c r="P7711" s="143">
        <f t="shared" si="8381"/>
        <v>26865</v>
      </c>
      <c r="Q7711" s="143">
        <f t="shared" si="8382"/>
        <v>2300.7800000000002</v>
      </c>
      <c r="R7711" s="188">
        <f t="shared" si="8385"/>
        <v>31920.829999999998</v>
      </c>
      <c r="T7711">
        <v>31594.46</v>
      </c>
      <c r="U7711" s="190">
        <f t="shared" si="8386"/>
        <v>1.0103299755716666</v>
      </c>
    </row>
    <row r="7712" spans="1:21" x14ac:dyDescent="0.2">
      <c r="A7712" s="178">
        <v>43057</v>
      </c>
      <c r="B7712" s="179">
        <v>0.20833333333333334</v>
      </c>
      <c r="C7712" t="s">
        <v>349</v>
      </c>
      <c r="D7712">
        <v>11.5</v>
      </c>
      <c r="E7712">
        <v>8</v>
      </c>
      <c r="F7712">
        <v>9</v>
      </c>
      <c r="G7712">
        <v>1.31</v>
      </c>
      <c r="H7712" s="184">
        <f t="shared" ref="H7712:L7712" si="8413">H7688</f>
        <v>0.20833333333333334</v>
      </c>
      <c r="I7712" s="185">
        <f t="shared" si="8413"/>
        <v>207</v>
      </c>
      <c r="J7712" s="185">
        <f t="shared" si="8413"/>
        <v>283</v>
      </c>
      <c r="K7712" s="185">
        <f t="shared" si="8413"/>
        <v>2985</v>
      </c>
      <c r="L7712" s="185">
        <f t="shared" si="8413"/>
        <v>1717</v>
      </c>
      <c r="M7712" s="147"/>
      <c r="N7712" s="143">
        <f t="shared" si="8384"/>
        <v>2380.5</v>
      </c>
      <c r="O7712" s="143">
        <f t="shared" si="8380"/>
        <v>2264</v>
      </c>
      <c r="P7712" s="143">
        <f t="shared" si="8381"/>
        <v>26865</v>
      </c>
      <c r="Q7712" s="143">
        <f t="shared" si="8382"/>
        <v>2249.27</v>
      </c>
      <c r="R7712" s="188">
        <f t="shared" si="8385"/>
        <v>33758.769999999997</v>
      </c>
      <c r="T7712">
        <v>31005.22</v>
      </c>
      <c r="U7712" s="190">
        <f t="shared" si="8386"/>
        <v>1.0888092392184283</v>
      </c>
    </row>
    <row r="7713" spans="1:21" x14ac:dyDescent="0.2">
      <c r="A7713" s="178">
        <v>43057</v>
      </c>
      <c r="B7713" s="179">
        <v>0.25</v>
      </c>
      <c r="C7713" t="s">
        <v>349</v>
      </c>
      <c r="D7713">
        <v>17.29</v>
      </c>
      <c r="E7713">
        <v>13.25</v>
      </c>
      <c r="F7713">
        <v>8.25</v>
      </c>
      <c r="G7713">
        <v>1.27</v>
      </c>
      <c r="H7713" s="184">
        <f t="shared" ref="H7713:L7713" si="8414">H7689</f>
        <v>0.25</v>
      </c>
      <c r="I7713" s="185">
        <f t="shared" si="8414"/>
        <v>327</v>
      </c>
      <c r="J7713" s="185">
        <f t="shared" si="8414"/>
        <v>438</v>
      </c>
      <c r="K7713" s="185">
        <f t="shared" si="8414"/>
        <v>2985</v>
      </c>
      <c r="L7713" s="185">
        <f t="shared" si="8414"/>
        <v>1717</v>
      </c>
      <c r="M7713" s="147"/>
      <c r="N7713" s="143">
        <f t="shared" si="8384"/>
        <v>5653.83</v>
      </c>
      <c r="O7713" s="143">
        <f t="shared" si="8380"/>
        <v>5803.5</v>
      </c>
      <c r="P7713" s="143">
        <f t="shared" si="8381"/>
        <v>24626.25</v>
      </c>
      <c r="Q7713" s="143">
        <f t="shared" si="8382"/>
        <v>2180.59</v>
      </c>
      <c r="R7713" s="188">
        <f t="shared" si="8385"/>
        <v>38264.17</v>
      </c>
      <c r="T7713">
        <v>30844.91</v>
      </c>
      <c r="U7713" s="190">
        <f t="shared" si="8386"/>
        <v>1.2405343377562132</v>
      </c>
    </row>
    <row r="7714" spans="1:21" x14ac:dyDescent="0.2">
      <c r="A7714" s="178">
        <v>43057</v>
      </c>
      <c r="B7714" s="179">
        <v>0.29166666666666669</v>
      </c>
      <c r="C7714" t="s">
        <v>349</v>
      </c>
      <c r="D7714">
        <v>21.34</v>
      </c>
      <c r="E7714">
        <v>18</v>
      </c>
      <c r="F7714">
        <v>9</v>
      </c>
      <c r="G7714">
        <v>5</v>
      </c>
      <c r="H7714" s="184">
        <f t="shared" ref="H7714:L7714" si="8415">H7690</f>
        <v>0.29166666666666669</v>
      </c>
      <c r="I7714" s="185">
        <f t="shared" si="8415"/>
        <v>249</v>
      </c>
      <c r="J7714" s="185">
        <f t="shared" si="8415"/>
        <v>556</v>
      </c>
      <c r="K7714" s="185">
        <f t="shared" si="8415"/>
        <v>2872</v>
      </c>
      <c r="L7714" s="185">
        <f t="shared" si="8415"/>
        <v>2219</v>
      </c>
      <c r="M7714" s="147"/>
      <c r="N7714" s="143">
        <f t="shared" si="8384"/>
        <v>5313.66</v>
      </c>
      <c r="O7714" s="143">
        <f t="shared" si="8380"/>
        <v>10008</v>
      </c>
      <c r="P7714" s="143">
        <f t="shared" si="8381"/>
        <v>25848</v>
      </c>
      <c r="Q7714" s="143">
        <f t="shared" si="8382"/>
        <v>11095</v>
      </c>
      <c r="R7714" s="188">
        <f t="shared" si="8385"/>
        <v>52264.66</v>
      </c>
      <c r="T7714">
        <v>31297.05</v>
      </c>
      <c r="U7714" s="190">
        <f t="shared" si="8386"/>
        <v>1.6699548359989203</v>
      </c>
    </row>
    <row r="7715" spans="1:21" x14ac:dyDescent="0.2">
      <c r="A7715" s="178">
        <v>43057</v>
      </c>
      <c r="B7715" s="179">
        <v>0.33333333333333331</v>
      </c>
      <c r="C7715" t="s">
        <v>349</v>
      </c>
      <c r="D7715">
        <v>10.199999999999999</v>
      </c>
      <c r="E7715">
        <v>5.62</v>
      </c>
      <c r="F7715">
        <v>8.25</v>
      </c>
      <c r="G7715">
        <v>5</v>
      </c>
      <c r="H7715" s="184">
        <f t="shared" ref="H7715:L7715" si="8416">H7691</f>
        <v>0.33333333333333331</v>
      </c>
      <c r="I7715" s="185">
        <f t="shared" si="8416"/>
        <v>256</v>
      </c>
      <c r="J7715" s="185">
        <f t="shared" si="8416"/>
        <v>306</v>
      </c>
      <c r="K7715" s="185">
        <f t="shared" si="8416"/>
        <v>2872</v>
      </c>
      <c r="L7715" s="185">
        <f t="shared" si="8416"/>
        <v>2219</v>
      </c>
      <c r="M7715" s="147"/>
      <c r="N7715" s="143">
        <f t="shared" si="8384"/>
        <v>2611.1999999999998</v>
      </c>
      <c r="O7715" s="143">
        <f t="shared" si="8380"/>
        <v>1719.72</v>
      </c>
      <c r="P7715" s="143">
        <f t="shared" si="8381"/>
        <v>23694</v>
      </c>
      <c r="Q7715" s="143">
        <f t="shared" si="8382"/>
        <v>11095</v>
      </c>
      <c r="R7715" s="188">
        <f t="shared" si="8385"/>
        <v>39119.919999999998</v>
      </c>
      <c r="T7715">
        <v>32331.52</v>
      </c>
      <c r="U7715" s="190">
        <f t="shared" si="8386"/>
        <v>1.2099622906686724</v>
      </c>
    </row>
    <row r="7716" spans="1:21" x14ac:dyDescent="0.2">
      <c r="A7716" s="178">
        <v>43057</v>
      </c>
      <c r="B7716" s="179">
        <v>0.375</v>
      </c>
      <c r="C7716" t="s">
        <v>349</v>
      </c>
      <c r="D7716">
        <v>7.94</v>
      </c>
      <c r="E7716">
        <v>6.6</v>
      </c>
      <c r="F7716">
        <v>8.25</v>
      </c>
      <c r="G7716">
        <v>5</v>
      </c>
      <c r="H7716" s="184">
        <f t="shared" ref="H7716:L7716" si="8417">H7692</f>
        <v>0.375</v>
      </c>
      <c r="I7716" s="185">
        <f t="shared" si="8417"/>
        <v>156</v>
      </c>
      <c r="J7716" s="185">
        <f t="shared" si="8417"/>
        <v>343</v>
      </c>
      <c r="K7716" s="185">
        <f t="shared" si="8417"/>
        <v>2872</v>
      </c>
      <c r="L7716" s="185">
        <f t="shared" si="8417"/>
        <v>2219</v>
      </c>
      <c r="M7716" s="147"/>
      <c r="N7716" s="143">
        <f t="shared" si="8384"/>
        <v>1238.6400000000001</v>
      </c>
      <c r="O7716" s="143">
        <f t="shared" si="8380"/>
        <v>2263.7999999999997</v>
      </c>
      <c r="P7716" s="143">
        <f t="shared" si="8381"/>
        <v>23694</v>
      </c>
      <c r="Q7716" s="143">
        <f t="shared" si="8382"/>
        <v>11095</v>
      </c>
      <c r="R7716" s="188">
        <f t="shared" si="8385"/>
        <v>38291.440000000002</v>
      </c>
      <c r="T7716">
        <v>33584.480000000003</v>
      </c>
      <c r="U7716" s="190">
        <f t="shared" si="8386"/>
        <v>1.1401528324988208</v>
      </c>
    </row>
    <row r="7717" spans="1:21" x14ac:dyDescent="0.2">
      <c r="A7717" s="178">
        <v>43057</v>
      </c>
      <c r="B7717" s="179">
        <v>0.41666666666666669</v>
      </c>
      <c r="C7717" t="s">
        <v>349</v>
      </c>
      <c r="D7717">
        <v>7.47</v>
      </c>
      <c r="E7717">
        <v>5.88</v>
      </c>
      <c r="F7717">
        <v>12.88</v>
      </c>
      <c r="G7717">
        <v>5</v>
      </c>
      <c r="H7717" s="184">
        <f t="shared" ref="H7717:L7717" si="8418">H7693</f>
        <v>0.41666666666666669</v>
      </c>
      <c r="I7717" s="185">
        <f t="shared" si="8418"/>
        <v>196</v>
      </c>
      <c r="J7717" s="185">
        <f t="shared" si="8418"/>
        <v>315</v>
      </c>
      <c r="K7717" s="185">
        <f t="shared" si="8418"/>
        <v>2872</v>
      </c>
      <c r="L7717" s="185">
        <f t="shared" si="8418"/>
        <v>2219</v>
      </c>
      <c r="M7717" s="147"/>
      <c r="N7717" s="143">
        <f t="shared" si="8384"/>
        <v>1464.12</v>
      </c>
      <c r="O7717" s="143">
        <f t="shared" si="8380"/>
        <v>1852.2</v>
      </c>
      <c r="P7717" s="143">
        <f t="shared" si="8381"/>
        <v>36991.360000000001</v>
      </c>
      <c r="Q7717" s="143">
        <f t="shared" si="8382"/>
        <v>11095</v>
      </c>
      <c r="R7717" s="188">
        <f t="shared" si="8385"/>
        <v>51402.68</v>
      </c>
      <c r="T7717">
        <v>36057.199999999997</v>
      </c>
      <c r="U7717" s="190">
        <f t="shared" si="8386"/>
        <v>1.4255871226828485</v>
      </c>
    </row>
    <row r="7718" spans="1:21" x14ac:dyDescent="0.2">
      <c r="A7718" s="178">
        <v>43057</v>
      </c>
      <c r="B7718" s="179">
        <v>0.45833333333333331</v>
      </c>
      <c r="C7718" t="s">
        <v>349</v>
      </c>
      <c r="D7718">
        <v>6.27</v>
      </c>
      <c r="E7718">
        <v>5.04</v>
      </c>
      <c r="F7718">
        <v>10.32</v>
      </c>
      <c r="G7718">
        <v>3.44</v>
      </c>
      <c r="H7718" s="184">
        <f t="shared" ref="H7718:L7718" si="8419">H7694</f>
        <v>0.45833333333333331</v>
      </c>
      <c r="I7718" s="185">
        <f t="shared" si="8419"/>
        <v>226</v>
      </c>
      <c r="J7718" s="185">
        <f t="shared" si="8419"/>
        <v>326</v>
      </c>
      <c r="K7718" s="185">
        <f t="shared" si="8419"/>
        <v>2842</v>
      </c>
      <c r="L7718" s="185">
        <f t="shared" si="8419"/>
        <v>1635</v>
      </c>
      <c r="M7718" s="147"/>
      <c r="N7718" s="143">
        <f t="shared" si="8384"/>
        <v>1417.02</v>
      </c>
      <c r="O7718" s="143">
        <f t="shared" si="8380"/>
        <v>1643.04</v>
      </c>
      <c r="P7718" s="143">
        <f t="shared" si="8381"/>
        <v>29329.440000000002</v>
      </c>
      <c r="Q7718" s="143">
        <f t="shared" si="8382"/>
        <v>5624.4</v>
      </c>
      <c r="R7718" s="188">
        <f t="shared" si="8385"/>
        <v>38013.9</v>
      </c>
      <c r="T7718">
        <v>37974.370000000003</v>
      </c>
      <c r="U7718" s="190">
        <f t="shared" si="8386"/>
        <v>1.0010409652615697</v>
      </c>
    </row>
    <row r="7719" spans="1:21" x14ac:dyDescent="0.2">
      <c r="A7719" s="178">
        <v>43057</v>
      </c>
      <c r="B7719" s="179">
        <v>0.5</v>
      </c>
      <c r="C7719" t="s">
        <v>349</v>
      </c>
      <c r="D7719">
        <v>6.14</v>
      </c>
      <c r="E7719">
        <v>5.04</v>
      </c>
      <c r="F7719">
        <v>12.83</v>
      </c>
      <c r="G7719">
        <v>3.44</v>
      </c>
      <c r="H7719" s="184">
        <f t="shared" ref="H7719:L7719" si="8420">H7695</f>
        <v>0.5</v>
      </c>
      <c r="I7719" s="185">
        <f t="shared" si="8420"/>
        <v>222</v>
      </c>
      <c r="J7719" s="185">
        <f t="shared" si="8420"/>
        <v>319</v>
      </c>
      <c r="K7719" s="185">
        <f t="shared" si="8420"/>
        <v>2842</v>
      </c>
      <c r="L7719" s="185">
        <f t="shared" si="8420"/>
        <v>1635</v>
      </c>
      <c r="M7719" s="147"/>
      <c r="N7719" s="143">
        <f t="shared" si="8384"/>
        <v>1363.08</v>
      </c>
      <c r="O7719" s="143">
        <f t="shared" si="8380"/>
        <v>1607.76</v>
      </c>
      <c r="P7719" s="143">
        <f t="shared" si="8381"/>
        <v>36462.86</v>
      </c>
      <c r="Q7719" s="143">
        <f t="shared" si="8382"/>
        <v>5624.4</v>
      </c>
      <c r="R7719" s="188">
        <f t="shared" si="8385"/>
        <v>45058.1</v>
      </c>
      <c r="T7719">
        <v>39427.050000000003</v>
      </c>
      <c r="U7719" s="190">
        <f t="shared" si="8386"/>
        <v>1.1428219965734183</v>
      </c>
    </row>
    <row r="7720" spans="1:21" x14ac:dyDescent="0.2">
      <c r="A7720" s="178">
        <v>43057</v>
      </c>
      <c r="B7720" s="179">
        <v>0.54166666666666663</v>
      </c>
      <c r="C7720" t="s">
        <v>349</v>
      </c>
      <c r="D7720">
        <v>5.51</v>
      </c>
      <c r="E7720">
        <v>7.48</v>
      </c>
      <c r="F7720">
        <v>8.3800000000000008</v>
      </c>
      <c r="G7720">
        <v>6</v>
      </c>
      <c r="H7720" s="184">
        <f t="shared" ref="H7720:L7720" si="8421">H7696</f>
        <v>0.54166666666666663</v>
      </c>
      <c r="I7720" s="185">
        <f t="shared" si="8421"/>
        <v>195</v>
      </c>
      <c r="J7720" s="185">
        <f t="shared" si="8421"/>
        <v>299</v>
      </c>
      <c r="K7720" s="185">
        <f t="shared" si="8421"/>
        <v>2842</v>
      </c>
      <c r="L7720" s="185">
        <f t="shared" si="8421"/>
        <v>1635</v>
      </c>
      <c r="M7720" s="147"/>
      <c r="N7720" s="143">
        <f t="shared" si="8384"/>
        <v>1074.45</v>
      </c>
      <c r="O7720" s="143">
        <f t="shared" si="8380"/>
        <v>2236.52</v>
      </c>
      <c r="P7720" s="143">
        <f t="shared" si="8381"/>
        <v>23815.960000000003</v>
      </c>
      <c r="Q7720" s="143">
        <f t="shared" si="8382"/>
        <v>9810</v>
      </c>
      <c r="R7720" s="188">
        <f t="shared" si="8385"/>
        <v>36936.930000000008</v>
      </c>
      <c r="T7720">
        <v>40489.14</v>
      </c>
      <c r="U7720" s="190">
        <f t="shared" si="8386"/>
        <v>0.91226758582671819</v>
      </c>
    </row>
    <row r="7721" spans="1:21" x14ac:dyDescent="0.2">
      <c r="A7721" s="178">
        <v>43057</v>
      </c>
      <c r="B7721" s="179">
        <v>0.58333333333333337</v>
      </c>
      <c r="C7721" t="s">
        <v>349</v>
      </c>
      <c r="D7721">
        <v>5</v>
      </c>
      <c r="E7721">
        <v>6.42</v>
      </c>
      <c r="F7721">
        <v>8.7799999999999994</v>
      </c>
      <c r="G7721">
        <v>5.72</v>
      </c>
      <c r="H7721" s="184">
        <f t="shared" ref="H7721:L7721" si="8422">H7697</f>
        <v>0.58333333333333337</v>
      </c>
      <c r="I7721" s="185">
        <f t="shared" si="8422"/>
        <v>205</v>
      </c>
      <c r="J7721" s="185">
        <f t="shared" si="8422"/>
        <v>237</v>
      </c>
      <c r="K7721" s="185">
        <f t="shared" si="8422"/>
        <v>2842</v>
      </c>
      <c r="L7721" s="185">
        <f t="shared" si="8422"/>
        <v>1635</v>
      </c>
      <c r="M7721" s="147"/>
      <c r="N7721" s="143">
        <f t="shared" si="8384"/>
        <v>1025</v>
      </c>
      <c r="O7721" s="143">
        <f t="shared" si="8380"/>
        <v>1521.54</v>
      </c>
      <c r="P7721" s="143">
        <f t="shared" si="8381"/>
        <v>24952.76</v>
      </c>
      <c r="Q7721" s="143">
        <f t="shared" si="8382"/>
        <v>9352.1999999999989</v>
      </c>
      <c r="R7721" s="188">
        <f t="shared" si="8385"/>
        <v>36851.5</v>
      </c>
      <c r="T7721">
        <v>41199.339999999997</v>
      </c>
      <c r="U7721" s="190">
        <f t="shared" si="8386"/>
        <v>0.89446821235485818</v>
      </c>
    </row>
    <row r="7722" spans="1:21" x14ac:dyDescent="0.2">
      <c r="A7722" s="178">
        <v>43057</v>
      </c>
      <c r="B7722" s="179">
        <v>0.625</v>
      </c>
      <c r="C7722" t="s">
        <v>349</v>
      </c>
      <c r="D7722">
        <v>5.51</v>
      </c>
      <c r="E7722">
        <v>7.94</v>
      </c>
      <c r="F7722">
        <v>8.84</v>
      </c>
      <c r="G7722">
        <v>2</v>
      </c>
      <c r="H7722" s="184">
        <f t="shared" ref="H7722:L7722" si="8423">H7698</f>
        <v>0.625</v>
      </c>
      <c r="I7722" s="185">
        <f t="shared" si="8423"/>
        <v>212</v>
      </c>
      <c r="J7722" s="185">
        <f t="shared" si="8423"/>
        <v>213</v>
      </c>
      <c r="K7722" s="185">
        <f t="shared" si="8423"/>
        <v>2842</v>
      </c>
      <c r="L7722" s="185">
        <f t="shared" si="8423"/>
        <v>1380</v>
      </c>
      <c r="M7722" s="147"/>
      <c r="N7722" s="143">
        <f t="shared" si="8384"/>
        <v>1168.1199999999999</v>
      </c>
      <c r="O7722" s="143">
        <f t="shared" si="8380"/>
        <v>1691.22</v>
      </c>
      <c r="P7722" s="143">
        <f t="shared" si="8381"/>
        <v>25123.279999999999</v>
      </c>
      <c r="Q7722" s="143">
        <f t="shared" si="8382"/>
        <v>2760</v>
      </c>
      <c r="R7722" s="188">
        <f t="shared" si="8385"/>
        <v>30742.62</v>
      </c>
      <c r="T7722">
        <v>41267.19</v>
      </c>
      <c r="U7722" s="190">
        <f t="shared" si="8386"/>
        <v>0.74496518905212583</v>
      </c>
    </row>
    <row r="7723" spans="1:21" x14ac:dyDescent="0.2">
      <c r="A7723" s="178">
        <v>43057</v>
      </c>
      <c r="B7723" s="179">
        <v>0.66666666666666663</v>
      </c>
      <c r="C7723" t="s">
        <v>349</v>
      </c>
      <c r="D7723">
        <v>3.5</v>
      </c>
      <c r="E7723">
        <v>5.48</v>
      </c>
      <c r="F7723">
        <v>6.62</v>
      </c>
      <c r="G7723">
        <v>2</v>
      </c>
      <c r="H7723" s="184">
        <f t="shared" ref="H7723:L7723" si="8424">H7699</f>
        <v>0.66666666666666663</v>
      </c>
      <c r="I7723" s="185">
        <f t="shared" si="8424"/>
        <v>191</v>
      </c>
      <c r="J7723" s="185">
        <f t="shared" si="8424"/>
        <v>237</v>
      </c>
      <c r="K7723" s="185">
        <f t="shared" si="8424"/>
        <v>2842</v>
      </c>
      <c r="L7723" s="185">
        <f t="shared" si="8424"/>
        <v>1380</v>
      </c>
      <c r="M7723" s="147"/>
      <c r="N7723" s="143">
        <f t="shared" si="8384"/>
        <v>668.5</v>
      </c>
      <c r="O7723" s="143">
        <f t="shared" si="8380"/>
        <v>1298.76</v>
      </c>
      <c r="P7723" s="143">
        <f t="shared" si="8381"/>
        <v>18814.04</v>
      </c>
      <c r="Q7723" s="143">
        <f t="shared" si="8382"/>
        <v>2760</v>
      </c>
      <c r="R7723" s="188">
        <f t="shared" si="8385"/>
        <v>23541.3</v>
      </c>
      <c r="T7723">
        <v>40856.589999999997</v>
      </c>
      <c r="U7723" s="190">
        <f t="shared" si="8386"/>
        <v>0.57619346107935099</v>
      </c>
    </row>
    <row r="7724" spans="1:21" x14ac:dyDescent="0.2">
      <c r="A7724" s="178">
        <v>43057</v>
      </c>
      <c r="B7724" s="179">
        <v>0.70833333333333337</v>
      </c>
      <c r="C7724" t="s">
        <v>349</v>
      </c>
      <c r="D7724">
        <v>3.5</v>
      </c>
      <c r="E7724">
        <v>6.2</v>
      </c>
      <c r="F7724">
        <v>6.57</v>
      </c>
      <c r="G7724">
        <v>2</v>
      </c>
      <c r="H7724" s="184">
        <f t="shared" ref="H7724:L7724" si="8425">H7700</f>
        <v>0.70833333333333337</v>
      </c>
      <c r="I7724" s="185">
        <f t="shared" si="8425"/>
        <v>218</v>
      </c>
      <c r="J7724" s="185">
        <f t="shared" si="8425"/>
        <v>258</v>
      </c>
      <c r="K7724" s="185">
        <f t="shared" si="8425"/>
        <v>2842</v>
      </c>
      <c r="L7724" s="185">
        <f t="shared" si="8425"/>
        <v>1380</v>
      </c>
      <c r="M7724" s="147"/>
      <c r="N7724" s="143">
        <f t="shared" si="8384"/>
        <v>763</v>
      </c>
      <c r="O7724" s="143">
        <f t="shared" si="8380"/>
        <v>1599.6000000000001</v>
      </c>
      <c r="P7724" s="143">
        <f t="shared" si="8381"/>
        <v>18671.940000000002</v>
      </c>
      <c r="Q7724" s="143">
        <f t="shared" si="8382"/>
        <v>2760</v>
      </c>
      <c r="R7724" s="188">
        <f t="shared" si="8385"/>
        <v>23794.54</v>
      </c>
      <c r="T7724">
        <v>39972.1</v>
      </c>
      <c r="U7724" s="190">
        <f t="shared" si="8386"/>
        <v>0.59527870689806139</v>
      </c>
    </row>
    <row r="7725" spans="1:21" x14ac:dyDescent="0.2">
      <c r="A7725" s="178">
        <v>43057</v>
      </c>
      <c r="B7725" s="179">
        <v>0.75</v>
      </c>
      <c r="C7725" t="s">
        <v>349</v>
      </c>
      <c r="D7725">
        <v>3.11</v>
      </c>
      <c r="E7725">
        <v>19.68</v>
      </c>
      <c r="F7725">
        <v>21.08</v>
      </c>
      <c r="G7725">
        <v>2.5</v>
      </c>
      <c r="H7725" s="184">
        <f t="shared" ref="H7725:L7725" si="8426">H7701</f>
        <v>0.75</v>
      </c>
      <c r="I7725" s="185">
        <f t="shared" si="8426"/>
        <v>240</v>
      </c>
      <c r="J7725" s="185">
        <f t="shared" si="8426"/>
        <v>365</v>
      </c>
      <c r="K7725" s="185">
        <f t="shared" si="8426"/>
        <v>2842</v>
      </c>
      <c r="L7725" s="185">
        <f t="shared" si="8426"/>
        <v>1380</v>
      </c>
      <c r="M7725" s="147"/>
      <c r="N7725" s="143">
        <f t="shared" si="8384"/>
        <v>746.4</v>
      </c>
      <c r="O7725" s="143">
        <f t="shared" si="8380"/>
        <v>7183.2</v>
      </c>
      <c r="P7725" s="143">
        <f t="shared" si="8381"/>
        <v>59909.359999999993</v>
      </c>
      <c r="Q7725" s="143">
        <f t="shared" si="8382"/>
        <v>3450</v>
      </c>
      <c r="R7725" s="188">
        <f t="shared" si="8385"/>
        <v>71288.959999999992</v>
      </c>
      <c r="T7725">
        <v>38586.83</v>
      </c>
      <c r="U7725" s="190">
        <f t="shared" si="8386"/>
        <v>1.8474945985456692</v>
      </c>
    </row>
    <row r="7726" spans="1:21" x14ac:dyDescent="0.2">
      <c r="A7726" s="178">
        <v>43057</v>
      </c>
      <c r="B7726" s="179">
        <v>0.79166666666666663</v>
      </c>
      <c r="C7726" t="s">
        <v>349</v>
      </c>
      <c r="D7726">
        <v>3.5</v>
      </c>
      <c r="E7726">
        <v>5</v>
      </c>
      <c r="F7726">
        <v>8.25</v>
      </c>
      <c r="G7726">
        <v>4</v>
      </c>
      <c r="H7726" s="184">
        <f t="shared" ref="H7726:L7726" si="8427">H7702</f>
        <v>0.79166666666666663</v>
      </c>
      <c r="I7726" s="185">
        <f t="shared" si="8427"/>
        <v>320</v>
      </c>
      <c r="J7726" s="185">
        <f t="shared" si="8427"/>
        <v>214</v>
      </c>
      <c r="K7726" s="185">
        <f t="shared" si="8427"/>
        <v>2842</v>
      </c>
      <c r="L7726" s="185">
        <f t="shared" si="8427"/>
        <v>1426</v>
      </c>
      <c r="M7726" s="147"/>
      <c r="N7726" s="143">
        <f t="shared" si="8384"/>
        <v>1120</v>
      </c>
      <c r="O7726" s="143">
        <f t="shared" si="8380"/>
        <v>1070</v>
      </c>
      <c r="P7726" s="143">
        <f t="shared" si="8381"/>
        <v>23446.5</v>
      </c>
      <c r="Q7726" s="143">
        <f t="shared" si="8382"/>
        <v>5704</v>
      </c>
      <c r="R7726" s="188">
        <f t="shared" si="8385"/>
        <v>31340.5</v>
      </c>
      <c r="T7726">
        <v>37950.92</v>
      </c>
      <c r="U7726" s="190">
        <f t="shared" si="8386"/>
        <v>0.8258166073444333</v>
      </c>
    </row>
    <row r="7727" spans="1:21" x14ac:dyDescent="0.2">
      <c r="A7727" s="178">
        <v>43057</v>
      </c>
      <c r="B7727" s="179">
        <v>0.83333333333333337</v>
      </c>
      <c r="C7727" t="s">
        <v>349</v>
      </c>
      <c r="D7727">
        <v>3.5</v>
      </c>
      <c r="E7727">
        <v>4</v>
      </c>
      <c r="F7727">
        <v>6.57</v>
      </c>
      <c r="G7727">
        <v>1.68</v>
      </c>
      <c r="H7727" s="184">
        <f t="shared" ref="H7727:L7727" si="8428">H7703</f>
        <v>0.83333333333333337</v>
      </c>
      <c r="I7727" s="185">
        <f t="shared" si="8428"/>
        <v>322</v>
      </c>
      <c r="J7727" s="185">
        <f t="shared" si="8428"/>
        <v>178</v>
      </c>
      <c r="K7727" s="185">
        <f t="shared" si="8428"/>
        <v>2842</v>
      </c>
      <c r="L7727" s="185">
        <f t="shared" si="8428"/>
        <v>1426</v>
      </c>
      <c r="M7727" s="147"/>
      <c r="N7727" s="143">
        <f t="shared" si="8384"/>
        <v>1127</v>
      </c>
      <c r="O7727" s="143">
        <f t="shared" si="8380"/>
        <v>712</v>
      </c>
      <c r="P7727" s="143">
        <f t="shared" si="8381"/>
        <v>18671.940000000002</v>
      </c>
      <c r="Q7727" s="143">
        <f t="shared" si="8382"/>
        <v>2395.6799999999998</v>
      </c>
      <c r="R7727" s="188">
        <f t="shared" si="8385"/>
        <v>22906.620000000003</v>
      </c>
      <c r="T7727">
        <v>38041.64</v>
      </c>
      <c r="U7727" s="190">
        <f t="shared" si="8386"/>
        <v>0.60214596426442191</v>
      </c>
    </row>
    <row r="7728" spans="1:21" x14ac:dyDescent="0.2">
      <c r="A7728" s="178">
        <v>43057</v>
      </c>
      <c r="B7728" s="179">
        <v>0.875</v>
      </c>
      <c r="C7728" t="s">
        <v>349</v>
      </c>
      <c r="D7728">
        <v>4.01</v>
      </c>
      <c r="E7728">
        <v>4</v>
      </c>
      <c r="F7728">
        <v>6.2</v>
      </c>
      <c r="G7728">
        <v>1.62</v>
      </c>
      <c r="H7728" s="184">
        <f t="shared" ref="H7728:L7728" si="8429">H7704</f>
        <v>0.875</v>
      </c>
      <c r="I7728" s="185">
        <f t="shared" si="8429"/>
        <v>337</v>
      </c>
      <c r="J7728" s="185">
        <f t="shared" si="8429"/>
        <v>173</v>
      </c>
      <c r="K7728" s="185">
        <f t="shared" si="8429"/>
        <v>2842</v>
      </c>
      <c r="L7728" s="185">
        <f t="shared" si="8429"/>
        <v>1426</v>
      </c>
      <c r="M7728" s="147"/>
      <c r="N7728" s="143">
        <f t="shared" si="8384"/>
        <v>1351.37</v>
      </c>
      <c r="O7728" s="143">
        <f t="shared" si="8380"/>
        <v>692</v>
      </c>
      <c r="P7728" s="143">
        <f t="shared" si="8381"/>
        <v>17620.400000000001</v>
      </c>
      <c r="Q7728" s="143">
        <f t="shared" si="8382"/>
        <v>2310.1200000000003</v>
      </c>
      <c r="R7728" s="188">
        <f t="shared" si="8385"/>
        <v>21973.89</v>
      </c>
      <c r="T7728">
        <v>36873.72</v>
      </c>
      <c r="U7728" s="190">
        <f t="shared" si="8386"/>
        <v>0.59592278728590442</v>
      </c>
    </row>
    <row r="7729" spans="1:21" x14ac:dyDescent="0.2">
      <c r="A7729" s="178">
        <v>43057</v>
      </c>
      <c r="B7729" s="179">
        <v>0.91666666666666663</v>
      </c>
      <c r="C7729" t="s">
        <v>349</v>
      </c>
      <c r="D7729">
        <v>5</v>
      </c>
      <c r="E7729">
        <v>4.5999999999999996</v>
      </c>
      <c r="F7729">
        <v>5.25</v>
      </c>
      <c r="G7729">
        <v>1.62</v>
      </c>
      <c r="H7729" s="184">
        <f t="shared" ref="H7729:L7729" si="8430">H7705</f>
        <v>0.91666666666666663</v>
      </c>
      <c r="I7729" s="185">
        <f t="shared" si="8430"/>
        <v>394</v>
      </c>
      <c r="J7729" s="185">
        <f t="shared" si="8430"/>
        <v>194</v>
      </c>
      <c r="K7729" s="185">
        <f t="shared" si="8430"/>
        <v>2842</v>
      </c>
      <c r="L7729" s="185">
        <f t="shared" si="8430"/>
        <v>1426</v>
      </c>
      <c r="M7729" s="147"/>
      <c r="N7729" s="143">
        <f t="shared" si="8384"/>
        <v>1970</v>
      </c>
      <c r="O7729" s="143">
        <f t="shared" si="8380"/>
        <v>892.4</v>
      </c>
      <c r="P7729" s="143">
        <f t="shared" si="8381"/>
        <v>14920.5</v>
      </c>
      <c r="Q7729" s="143">
        <f t="shared" si="8382"/>
        <v>2310.1200000000003</v>
      </c>
      <c r="R7729" s="188">
        <f t="shared" si="8385"/>
        <v>20093.02</v>
      </c>
      <c r="T7729">
        <v>35804.26</v>
      </c>
      <c r="U7729" s="190">
        <f t="shared" si="8386"/>
        <v>0.56119076333374851</v>
      </c>
    </row>
    <row r="7730" spans="1:21" x14ac:dyDescent="0.2">
      <c r="A7730" s="178">
        <v>43057</v>
      </c>
      <c r="B7730" s="179">
        <v>0.95833333333333337</v>
      </c>
      <c r="C7730" t="s">
        <v>349</v>
      </c>
      <c r="D7730">
        <v>5.4</v>
      </c>
      <c r="E7730">
        <v>5.05</v>
      </c>
      <c r="F7730">
        <v>5.25</v>
      </c>
      <c r="G7730">
        <v>0.97</v>
      </c>
      <c r="H7730" s="184">
        <f t="shared" ref="H7730:L7730" si="8431">H7706</f>
        <v>0.95833333333333337</v>
      </c>
      <c r="I7730" s="185">
        <f t="shared" si="8431"/>
        <v>389</v>
      </c>
      <c r="J7730" s="185">
        <f t="shared" si="8431"/>
        <v>265</v>
      </c>
      <c r="K7730" s="185">
        <f t="shared" si="8431"/>
        <v>2985</v>
      </c>
      <c r="L7730" s="185">
        <f t="shared" si="8431"/>
        <v>1111</v>
      </c>
      <c r="M7730" s="147"/>
      <c r="N7730" s="143">
        <f t="shared" si="8384"/>
        <v>2100.6000000000004</v>
      </c>
      <c r="O7730" s="143">
        <f t="shared" si="8380"/>
        <v>1338.25</v>
      </c>
      <c r="P7730" s="143">
        <f t="shared" si="8381"/>
        <v>15671.25</v>
      </c>
      <c r="Q7730" s="143">
        <f t="shared" si="8382"/>
        <v>1077.67</v>
      </c>
      <c r="R7730" s="188">
        <f t="shared" si="8385"/>
        <v>20187.769999999997</v>
      </c>
      <c r="T7730">
        <v>34583.25</v>
      </c>
      <c r="U7730" s="190">
        <f t="shared" si="8386"/>
        <v>0.58374415360037002</v>
      </c>
    </row>
    <row r="7731" spans="1:21" x14ac:dyDescent="0.2">
      <c r="A7731" s="178">
        <v>43057</v>
      </c>
      <c r="B7731" s="180">
        <v>1</v>
      </c>
      <c r="C7731" t="s">
        <v>349</v>
      </c>
      <c r="D7731">
        <v>5.64</v>
      </c>
      <c r="E7731">
        <v>4.97</v>
      </c>
      <c r="F7731">
        <v>6.57</v>
      </c>
      <c r="G7731">
        <v>0.97</v>
      </c>
      <c r="H7731" s="184">
        <f t="shared" ref="H7731:L7731" si="8432">H7707</f>
        <v>1</v>
      </c>
      <c r="I7731" s="185">
        <f t="shared" si="8432"/>
        <v>362</v>
      </c>
      <c r="J7731" s="185">
        <f t="shared" si="8432"/>
        <v>243</v>
      </c>
      <c r="K7731" s="185">
        <f t="shared" si="8432"/>
        <v>2985</v>
      </c>
      <c r="L7731" s="185">
        <f t="shared" si="8432"/>
        <v>1111</v>
      </c>
      <c r="M7731" s="147"/>
      <c r="N7731" s="143">
        <f t="shared" si="8384"/>
        <v>2041.6799999999998</v>
      </c>
      <c r="O7731" s="143">
        <f t="shared" si="8380"/>
        <v>1207.71</v>
      </c>
      <c r="P7731" s="143">
        <f t="shared" si="8381"/>
        <v>19611.45</v>
      </c>
      <c r="Q7731" s="143">
        <f t="shared" si="8382"/>
        <v>1077.67</v>
      </c>
      <c r="R7731" s="188">
        <f t="shared" si="8385"/>
        <v>23938.510000000002</v>
      </c>
      <c r="T7731">
        <v>33058.82</v>
      </c>
      <c r="U7731" s="190">
        <f t="shared" si="8386"/>
        <v>0.72411870720128557</v>
      </c>
    </row>
    <row r="7732" spans="1:21" x14ac:dyDescent="0.2">
      <c r="A7732" s="178">
        <v>43058</v>
      </c>
      <c r="B7732" s="179">
        <v>4.1666666666666664E-2</v>
      </c>
      <c r="C7732" t="s">
        <v>349</v>
      </c>
      <c r="D7732">
        <v>9.2899999999999991</v>
      </c>
      <c r="E7732">
        <v>8</v>
      </c>
      <c r="F7732">
        <v>6.01</v>
      </c>
      <c r="G7732">
        <v>0.61</v>
      </c>
      <c r="H7732" s="184">
        <f t="shared" ref="H7732:L7732" si="8433">H7708</f>
        <v>4.1666666666666664E-2</v>
      </c>
      <c r="I7732" s="185">
        <f t="shared" si="8433"/>
        <v>294</v>
      </c>
      <c r="J7732" s="185">
        <f t="shared" si="8433"/>
        <v>212</v>
      </c>
      <c r="K7732" s="185">
        <f t="shared" si="8433"/>
        <v>2985</v>
      </c>
      <c r="L7732" s="185">
        <f t="shared" si="8433"/>
        <v>1111</v>
      </c>
      <c r="M7732" s="147"/>
      <c r="N7732" s="143">
        <f t="shared" si="8384"/>
        <v>2731.2599999999998</v>
      </c>
      <c r="O7732" s="143">
        <f t="shared" si="8380"/>
        <v>1696</v>
      </c>
      <c r="P7732" s="143">
        <f t="shared" si="8381"/>
        <v>17939.849999999999</v>
      </c>
      <c r="Q7732" s="143">
        <f t="shared" si="8382"/>
        <v>677.71</v>
      </c>
      <c r="R7732" s="188">
        <f t="shared" si="8385"/>
        <v>23044.82</v>
      </c>
      <c r="T7732">
        <v>31381.02</v>
      </c>
      <c r="U7732" s="190">
        <f t="shared" si="8386"/>
        <v>0.73435535237541671</v>
      </c>
    </row>
    <row r="7733" spans="1:21" x14ac:dyDescent="0.2">
      <c r="A7733" s="178">
        <v>43058</v>
      </c>
      <c r="B7733" s="179">
        <v>8.3333333333333329E-2</v>
      </c>
      <c r="C7733" t="s">
        <v>349</v>
      </c>
      <c r="D7733">
        <v>4.24</v>
      </c>
      <c r="E7733">
        <v>3.11</v>
      </c>
      <c r="F7733">
        <v>6.01</v>
      </c>
      <c r="G7733">
        <v>0.61</v>
      </c>
      <c r="H7733" s="184">
        <f t="shared" ref="H7733:L7733" si="8434">H7709</f>
        <v>8.3333333333333329E-2</v>
      </c>
      <c r="I7733" s="185">
        <f t="shared" si="8434"/>
        <v>236</v>
      </c>
      <c r="J7733" s="185">
        <f t="shared" si="8434"/>
        <v>179</v>
      </c>
      <c r="K7733" s="185">
        <f t="shared" si="8434"/>
        <v>2985</v>
      </c>
      <c r="L7733" s="185">
        <f t="shared" si="8434"/>
        <v>1111</v>
      </c>
      <c r="M7733" s="147"/>
      <c r="N7733" s="143">
        <f t="shared" si="8384"/>
        <v>1000.6400000000001</v>
      </c>
      <c r="O7733" s="143">
        <f t="shared" si="8380"/>
        <v>556.68999999999994</v>
      </c>
      <c r="P7733" s="143">
        <f t="shared" si="8381"/>
        <v>17939.849999999999</v>
      </c>
      <c r="Q7733" s="143">
        <f t="shared" si="8382"/>
        <v>677.71</v>
      </c>
      <c r="R7733" s="188">
        <f t="shared" si="8385"/>
        <v>20174.89</v>
      </c>
      <c r="T7733">
        <v>29988.98</v>
      </c>
      <c r="U7733" s="190">
        <f t="shared" si="8386"/>
        <v>0.67274345442892691</v>
      </c>
    </row>
    <row r="7734" spans="1:21" x14ac:dyDescent="0.2">
      <c r="A7734" s="178">
        <v>43058</v>
      </c>
      <c r="B7734" s="179">
        <v>0.125</v>
      </c>
      <c r="C7734" t="s">
        <v>349</v>
      </c>
      <c r="D7734">
        <v>6.95</v>
      </c>
      <c r="E7734">
        <v>3.11</v>
      </c>
      <c r="F7734">
        <v>6.01</v>
      </c>
      <c r="G7734">
        <v>1.05</v>
      </c>
      <c r="H7734" s="184">
        <f t="shared" ref="H7734:L7734" si="8435">H7710</f>
        <v>0.125</v>
      </c>
      <c r="I7734" s="185">
        <f t="shared" si="8435"/>
        <v>201</v>
      </c>
      <c r="J7734" s="185">
        <f t="shared" si="8435"/>
        <v>205</v>
      </c>
      <c r="K7734" s="185">
        <f t="shared" si="8435"/>
        <v>2985</v>
      </c>
      <c r="L7734" s="185">
        <f t="shared" si="8435"/>
        <v>1717</v>
      </c>
      <c r="M7734" s="147"/>
      <c r="N7734" s="143">
        <f t="shared" si="8384"/>
        <v>1396.95</v>
      </c>
      <c r="O7734" s="143">
        <f t="shared" si="8380"/>
        <v>637.54999999999995</v>
      </c>
      <c r="P7734" s="143">
        <f t="shared" si="8381"/>
        <v>17939.849999999999</v>
      </c>
      <c r="Q7734" s="143">
        <f t="shared" si="8382"/>
        <v>1802.8500000000001</v>
      </c>
      <c r="R7734" s="188">
        <f t="shared" si="8385"/>
        <v>21777.199999999997</v>
      </c>
      <c r="T7734">
        <v>29174.41</v>
      </c>
      <c r="U7734" s="190">
        <f t="shared" si="8386"/>
        <v>0.7464486856803616</v>
      </c>
    </row>
    <row r="7735" spans="1:21" x14ac:dyDescent="0.2">
      <c r="A7735" s="178">
        <v>43058</v>
      </c>
      <c r="B7735" s="179">
        <v>0.16666666666666666</v>
      </c>
      <c r="C7735" t="s">
        <v>349</v>
      </c>
      <c r="D7735">
        <v>4.5999999999999996</v>
      </c>
      <c r="E7735">
        <v>3.11</v>
      </c>
      <c r="F7735">
        <v>6.01</v>
      </c>
      <c r="G7735">
        <v>1</v>
      </c>
      <c r="H7735" s="184">
        <f t="shared" ref="H7735:L7735" si="8436">H7711</f>
        <v>0.16666666666666666</v>
      </c>
      <c r="I7735" s="185">
        <f t="shared" si="8436"/>
        <v>185</v>
      </c>
      <c r="J7735" s="185">
        <f t="shared" si="8436"/>
        <v>205</v>
      </c>
      <c r="K7735" s="185">
        <f t="shared" si="8436"/>
        <v>2985</v>
      </c>
      <c r="L7735" s="185">
        <f t="shared" si="8436"/>
        <v>1717</v>
      </c>
      <c r="M7735" s="147"/>
      <c r="N7735" s="143">
        <f t="shared" si="8384"/>
        <v>850.99999999999989</v>
      </c>
      <c r="O7735" s="143">
        <f t="shared" si="8380"/>
        <v>637.54999999999995</v>
      </c>
      <c r="P7735" s="143">
        <f t="shared" si="8381"/>
        <v>17939.849999999999</v>
      </c>
      <c r="Q7735" s="143">
        <f t="shared" si="8382"/>
        <v>1717</v>
      </c>
      <c r="R7735" s="188">
        <f t="shared" si="8385"/>
        <v>21145.399999999998</v>
      </c>
      <c r="T7735">
        <v>28813.95</v>
      </c>
      <c r="U7735" s="190">
        <f t="shared" si="8386"/>
        <v>0.73385981443016313</v>
      </c>
    </row>
    <row r="7736" spans="1:21" x14ac:dyDescent="0.2">
      <c r="A7736" s="178">
        <v>43058</v>
      </c>
      <c r="B7736" s="179">
        <v>0.20833333333333334</v>
      </c>
      <c r="C7736" t="s">
        <v>349</v>
      </c>
      <c r="D7736">
        <v>7.96</v>
      </c>
      <c r="E7736">
        <v>8</v>
      </c>
      <c r="F7736">
        <v>6.01</v>
      </c>
      <c r="G7736">
        <v>1</v>
      </c>
      <c r="H7736" s="184">
        <f t="shared" ref="H7736:L7736" si="8437">H7712</f>
        <v>0.20833333333333334</v>
      </c>
      <c r="I7736" s="185">
        <f t="shared" si="8437"/>
        <v>207</v>
      </c>
      <c r="J7736" s="185">
        <f t="shared" si="8437"/>
        <v>283</v>
      </c>
      <c r="K7736" s="185">
        <f t="shared" si="8437"/>
        <v>2985</v>
      </c>
      <c r="L7736" s="185">
        <f t="shared" si="8437"/>
        <v>1717</v>
      </c>
      <c r="M7736" s="147"/>
      <c r="N7736" s="143">
        <f t="shared" si="8384"/>
        <v>1647.72</v>
      </c>
      <c r="O7736" s="143">
        <f t="shared" si="8380"/>
        <v>2264</v>
      </c>
      <c r="P7736" s="143">
        <f t="shared" si="8381"/>
        <v>17939.849999999999</v>
      </c>
      <c r="Q7736" s="143">
        <f t="shared" si="8382"/>
        <v>1717</v>
      </c>
      <c r="R7736" s="188">
        <f t="shared" si="8385"/>
        <v>23568.57</v>
      </c>
      <c r="T7736">
        <v>28705.1</v>
      </c>
      <c r="U7736" s="190">
        <f t="shared" si="8386"/>
        <v>0.82105862721258593</v>
      </c>
    </row>
    <row r="7737" spans="1:21" x14ac:dyDescent="0.2">
      <c r="A7737" s="178">
        <v>43058</v>
      </c>
      <c r="B7737" s="179">
        <v>0.25</v>
      </c>
      <c r="C7737" t="s">
        <v>349</v>
      </c>
      <c r="D7737">
        <v>12</v>
      </c>
      <c r="E7737">
        <v>13.95</v>
      </c>
      <c r="F7737">
        <v>6.94</v>
      </c>
      <c r="G7737">
        <v>1</v>
      </c>
      <c r="H7737" s="184">
        <f t="shared" ref="H7737:L7737" si="8438">H7713</f>
        <v>0.25</v>
      </c>
      <c r="I7737" s="185">
        <f t="shared" si="8438"/>
        <v>327</v>
      </c>
      <c r="J7737" s="185">
        <f t="shared" si="8438"/>
        <v>438</v>
      </c>
      <c r="K7737" s="185">
        <f t="shared" si="8438"/>
        <v>2985</v>
      </c>
      <c r="L7737" s="185">
        <f t="shared" si="8438"/>
        <v>1717</v>
      </c>
      <c r="M7737" s="147"/>
      <c r="N7737" s="143">
        <f t="shared" si="8384"/>
        <v>3924</v>
      </c>
      <c r="O7737" s="143">
        <f t="shared" si="8380"/>
        <v>6110.0999999999995</v>
      </c>
      <c r="P7737" s="143">
        <f t="shared" si="8381"/>
        <v>20715.900000000001</v>
      </c>
      <c r="Q7737" s="143">
        <f t="shared" si="8382"/>
        <v>1717</v>
      </c>
      <c r="R7737" s="188">
        <f t="shared" si="8385"/>
        <v>32467</v>
      </c>
      <c r="T7737">
        <v>28972.23</v>
      </c>
      <c r="U7737" s="190">
        <f t="shared" si="8386"/>
        <v>1.1206248190077188</v>
      </c>
    </row>
    <row r="7738" spans="1:21" x14ac:dyDescent="0.2">
      <c r="A7738" s="178">
        <v>43058</v>
      </c>
      <c r="B7738" s="179">
        <v>0.29166666666666669</v>
      </c>
      <c r="C7738" t="s">
        <v>349</v>
      </c>
      <c r="D7738">
        <v>8.11</v>
      </c>
      <c r="E7738">
        <v>21.43</v>
      </c>
      <c r="F7738">
        <v>6.01</v>
      </c>
      <c r="G7738">
        <v>2.99</v>
      </c>
      <c r="H7738" s="184">
        <f t="shared" ref="H7738:L7738" si="8439">H7714</f>
        <v>0.29166666666666669</v>
      </c>
      <c r="I7738" s="185">
        <f t="shared" si="8439"/>
        <v>249</v>
      </c>
      <c r="J7738" s="185">
        <f t="shared" si="8439"/>
        <v>556</v>
      </c>
      <c r="K7738" s="185">
        <f t="shared" si="8439"/>
        <v>2872</v>
      </c>
      <c r="L7738" s="185">
        <f t="shared" si="8439"/>
        <v>2219</v>
      </c>
      <c r="M7738" s="147"/>
      <c r="N7738" s="143">
        <f t="shared" si="8384"/>
        <v>2019.3899999999999</v>
      </c>
      <c r="O7738" s="143">
        <f t="shared" si="8380"/>
        <v>11915.08</v>
      </c>
      <c r="P7738" s="143">
        <f t="shared" si="8381"/>
        <v>17260.72</v>
      </c>
      <c r="Q7738" s="143">
        <f t="shared" si="8382"/>
        <v>6634.81</v>
      </c>
      <c r="R7738" s="188">
        <f t="shared" si="8385"/>
        <v>37830</v>
      </c>
      <c r="T7738">
        <v>29775.24</v>
      </c>
      <c r="U7738" s="190">
        <f t="shared" si="8386"/>
        <v>1.2705187262974202</v>
      </c>
    </row>
    <row r="7739" spans="1:21" x14ac:dyDescent="0.2">
      <c r="A7739" s="178">
        <v>43058</v>
      </c>
      <c r="B7739" s="179">
        <v>0.33333333333333331</v>
      </c>
      <c r="C7739" t="s">
        <v>349</v>
      </c>
      <c r="D7739">
        <v>5.72</v>
      </c>
      <c r="E7739">
        <v>4.59</v>
      </c>
      <c r="F7739">
        <v>6.01</v>
      </c>
      <c r="G7739">
        <v>2.99</v>
      </c>
      <c r="H7739" s="184">
        <f t="shared" ref="H7739:L7739" si="8440">H7715</f>
        <v>0.33333333333333331</v>
      </c>
      <c r="I7739" s="185">
        <f t="shared" si="8440"/>
        <v>256</v>
      </c>
      <c r="J7739" s="185">
        <f t="shared" si="8440"/>
        <v>306</v>
      </c>
      <c r="K7739" s="185">
        <f t="shared" si="8440"/>
        <v>2872</v>
      </c>
      <c r="L7739" s="185">
        <f t="shared" si="8440"/>
        <v>2219</v>
      </c>
      <c r="M7739" s="147"/>
      <c r="N7739" s="143">
        <f t="shared" si="8384"/>
        <v>1464.32</v>
      </c>
      <c r="O7739" s="143">
        <f t="shared" si="8380"/>
        <v>1404.54</v>
      </c>
      <c r="P7739" s="143">
        <f t="shared" si="8381"/>
        <v>17260.72</v>
      </c>
      <c r="Q7739" s="143">
        <f t="shared" si="8382"/>
        <v>6634.81</v>
      </c>
      <c r="R7739" s="188">
        <f t="shared" si="8385"/>
        <v>26764.390000000003</v>
      </c>
      <c r="T7739">
        <v>31097.95</v>
      </c>
      <c r="U7739" s="190">
        <f t="shared" si="8386"/>
        <v>0.86064804914793425</v>
      </c>
    </row>
    <row r="7740" spans="1:21" x14ac:dyDescent="0.2">
      <c r="A7740" s="178">
        <v>43058</v>
      </c>
      <c r="B7740" s="179">
        <v>0.375</v>
      </c>
      <c r="C7740" t="s">
        <v>349</v>
      </c>
      <c r="D7740">
        <v>2.68</v>
      </c>
      <c r="E7740">
        <v>5.7</v>
      </c>
      <c r="F7740">
        <v>8.25</v>
      </c>
      <c r="G7740">
        <v>4.0999999999999996</v>
      </c>
      <c r="H7740" s="184">
        <f t="shared" ref="H7740:L7740" si="8441">H7716</f>
        <v>0.375</v>
      </c>
      <c r="I7740" s="185">
        <f t="shared" si="8441"/>
        <v>156</v>
      </c>
      <c r="J7740" s="185">
        <f t="shared" si="8441"/>
        <v>343</v>
      </c>
      <c r="K7740" s="185">
        <f t="shared" si="8441"/>
        <v>2872</v>
      </c>
      <c r="L7740" s="185">
        <f t="shared" si="8441"/>
        <v>2219</v>
      </c>
      <c r="M7740" s="147"/>
      <c r="N7740" s="143">
        <f t="shared" si="8384"/>
        <v>418.08000000000004</v>
      </c>
      <c r="O7740" s="143">
        <f t="shared" si="8380"/>
        <v>1955.1000000000001</v>
      </c>
      <c r="P7740" s="143">
        <f t="shared" si="8381"/>
        <v>23694</v>
      </c>
      <c r="Q7740" s="143">
        <f t="shared" si="8382"/>
        <v>9097.9</v>
      </c>
      <c r="R7740" s="188">
        <f t="shared" si="8385"/>
        <v>35165.08</v>
      </c>
      <c r="T7740">
        <v>32474.76</v>
      </c>
      <c r="U7740" s="190">
        <f t="shared" si="8386"/>
        <v>1.0828434143932089</v>
      </c>
    </row>
    <row r="7741" spans="1:21" x14ac:dyDescent="0.2">
      <c r="A7741" s="178">
        <v>43058</v>
      </c>
      <c r="B7741" s="179">
        <v>0.41666666666666669</v>
      </c>
      <c r="C7741" t="s">
        <v>349</v>
      </c>
      <c r="D7741">
        <v>1.9</v>
      </c>
      <c r="E7741">
        <v>6.57</v>
      </c>
      <c r="F7741">
        <v>8.25</v>
      </c>
      <c r="G7741">
        <v>5</v>
      </c>
      <c r="H7741" s="184">
        <f t="shared" ref="H7741:L7741" si="8442">H7717</f>
        <v>0.41666666666666669</v>
      </c>
      <c r="I7741" s="185">
        <f t="shared" si="8442"/>
        <v>196</v>
      </c>
      <c r="J7741" s="185">
        <f t="shared" si="8442"/>
        <v>315</v>
      </c>
      <c r="K7741" s="185">
        <f t="shared" si="8442"/>
        <v>2872</v>
      </c>
      <c r="L7741" s="185">
        <f t="shared" si="8442"/>
        <v>2219</v>
      </c>
      <c r="M7741" s="147"/>
      <c r="N7741" s="143">
        <f t="shared" si="8384"/>
        <v>372.4</v>
      </c>
      <c r="O7741" s="143">
        <f t="shared" si="8380"/>
        <v>2069.5500000000002</v>
      </c>
      <c r="P7741" s="143">
        <f t="shared" si="8381"/>
        <v>23694</v>
      </c>
      <c r="Q7741" s="143">
        <f t="shared" si="8382"/>
        <v>11095</v>
      </c>
      <c r="R7741" s="188">
        <f t="shared" si="8385"/>
        <v>37230.949999999997</v>
      </c>
      <c r="T7741">
        <v>33944</v>
      </c>
      <c r="U7741" s="190">
        <f t="shared" si="8386"/>
        <v>1.0968344921046429</v>
      </c>
    </row>
    <row r="7742" spans="1:21" x14ac:dyDescent="0.2">
      <c r="A7742" s="178">
        <v>43058</v>
      </c>
      <c r="B7742" s="179">
        <v>0.45833333333333331</v>
      </c>
      <c r="C7742" t="s">
        <v>349</v>
      </c>
      <c r="D7742">
        <v>2.86</v>
      </c>
      <c r="E7742">
        <v>4</v>
      </c>
      <c r="F7742">
        <v>6.01</v>
      </c>
      <c r="G7742">
        <v>1.1100000000000001</v>
      </c>
      <c r="H7742" s="184">
        <f t="shared" ref="H7742:L7742" si="8443">H7718</f>
        <v>0.45833333333333331</v>
      </c>
      <c r="I7742" s="185">
        <f t="shared" si="8443"/>
        <v>226</v>
      </c>
      <c r="J7742" s="185">
        <f t="shared" si="8443"/>
        <v>326</v>
      </c>
      <c r="K7742" s="185">
        <f t="shared" si="8443"/>
        <v>2842</v>
      </c>
      <c r="L7742" s="185">
        <f t="shared" si="8443"/>
        <v>1635</v>
      </c>
      <c r="M7742" s="147"/>
      <c r="N7742" s="143">
        <f t="shared" si="8384"/>
        <v>646.36</v>
      </c>
      <c r="O7742" s="143">
        <f t="shared" si="8380"/>
        <v>1304</v>
      </c>
      <c r="P7742" s="143">
        <f t="shared" si="8381"/>
        <v>17080.419999999998</v>
      </c>
      <c r="Q7742" s="143">
        <f t="shared" si="8382"/>
        <v>1814.8500000000001</v>
      </c>
      <c r="R7742" s="188">
        <f t="shared" si="8385"/>
        <v>20845.629999999997</v>
      </c>
      <c r="T7742">
        <v>34401.980000000003</v>
      </c>
      <c r="U7742" s="190">
        <f t="shared" si="8386"/>
        <v>0.60594273934232845</v>
      </c>
    </row>
    <row r="7743" spans="1:21" x14ac:dyDescent="0.2">
      <c r="A7743" s="178">
        <v>43058</v>
      </c>
      <c r="B7743" s="179">
        <v>0.5</v>
      </c>
      <c r="C7743" t="s">
        <v>349</v>
      </c>
      <c r="D7743">
        <v>3.5</v>
      </c>
      <c r="E7743">
        <v>4</v>
      </c>
      <c r="F7743">
        <v>6.78</v>
      </c>
      <c r="G7743">
        <v>2.4</v>
      </c>
      <c r="H7743" s="184">
        <f t="shared" ref="H7743:L7743" si="8444">H7719</f>
        <v>0.5</v>
      </c>
      <c r="I7743" s="185">
        <f t="shared" si="8444"/>
        <v>222</v>
      </c>
      <c r="J7743" s="185">
        <f t="shared" si="8444"/>
        <v>319</v>
      </c>
      <c r="K7743" s="185">
        <f t="shared" si="8444"/>
        <v>2842</v>
      </c>
      <c r="L7743" s="185">
        <f t="shared" si="8444"/>
        <v>1635</v>
      </c>
      <c r="M7743" s="147"/>
      <c r="N7743" s="143">
        <f t="shared" si="8384"/>
        <v>777</v>
      </c>
      <c r="O7743" s="143">
        <f t="shared" si="8380"/>
        <v>1276</v>
      </c>
      <c r="P7743" s="143">
        <f t="shared" si="8381"/>
        <v>19268.760000000002</v>
      </c>
      <c r="Q7743" s="143">
        <f t="shared" si="8382"/>
        <v>3924</v>
      </c>
      <c r="R7743" s="188">
        <f t="shared" si="8385"/>
        <v>25245.760000000002</v>
      </c>
      <c r="T7743">
        <v>34104.85</v>
      </c>
      <c r="U7743" s="190">
        <f t="shared" si="8386"/>
        <v>0.74023958469249984</v>
      </c>
    </row>
    <row r="7744" spans="1:21" x14ac:dyDescent="0.2">
      <c r="A7744" s="178">
        <v>43058</v>
      </c>
      <c r="B7744" s="179">
        <v>0.54166666666666663</v>
      </c>
      <c r="C7744" t="s">
        <v>349</v>
      </c>
      <c r="D7744">
        <v>2.61</v>
      </c>
      <c r="E7744">
        <v>4</v>
      </c>
      <c r="F7744">
        <v>8.25</v>
      </c>
      <c r="G7744">
        <v>2.4</v>
      </c>
      <c r="H7744" s="184">
        <f t="shared" ref="H7744:L7744" si="8445">H7720</f>
        <v>0.54166666666666663</v>
      </c>
      <c r="I7744" s="185">
        <f t="shared" si="8445"/>
        <v>195</v>
      </c>
      <c r="J7744" s="185">
        <f t="shared" si="8445"/>
        <v>299</v>
      </c>
      <c r="K7744" s="185">
        <f t="shared" si="8445"/>
        <v>2842</v>
      </c>
      <c r="L7744" s="185">
        <f t="shared" si="8445"/>
        <v>1635</v>
      </c>
      <c r="M7744" s="147"/>
      <c r="N7744" s="143">
        <f t="shared" si="8384"/>
        <v>508.95</v>
      </c>
      <c r="O7744" s="143">
        <f t="shared" si="8380"/>
        <v>1196</v>
      </c>
      <c r="P7744" s="143">
        <f t="shared" si="8381"/>
        <v>23446.5</v>
      </c>
      <c r="Q7744" s="143">
        <f t="shared" si="8382"/>
        <v>3924</v>
      </c>
      <c r="R7744" s="188">
        <f t="shared" si="8385"/>
        <v>29075.45</v>
      </c>
      <c r="T7744">
        <v>33744.559999999998</v>
      </c>
      <c r="U7744" s="190">
        <f t="shared" si="8386"/>
        <v>0.86163369740189244</v>
      </c>
    </row>
    <row r="7745" spans="1:21" x14ac:dyDescent="0.2">
      <c r="A7745" s="178">
        <v>43058</v>
      </c>
      <c r="B7745" s="179">
        <v>0.58333333333333337</v>
      </c>
      <c r="C7745" t="s">
        <v>349</v>
      </c>
      <c r="D7745">
        <v>3.11</v>
      </c>
      <c r="E7745">
        <v>3.31</v>
      </c>
      <c r="F7745">
        <v>8.16</v>
      </c>
      <c r="G7745">
        <v>1.62</v>
      </c>
      <c r="H7745" s="184">
        <f t="shared" ref="H7745:L7745" si="8446">H7721</f>
        <v>0.58333333333333337</v>
      </c>
      <c r="I7745" s="185">
        <f t="shared" si="8446"/>
        <v>205</v>
      </c>
      <c r="J7745" s="185">
        <f t="shared" si="8446"/>
        <v>237</v>
      </c>
      <c r="K7745" s="185">
        <f t="shared" si="8446"/>
        <v>2842</v>
      </c>
      <c r="L7745" s="185">
        <f t="shared" si="8446"/>
        <v>1635</v>
      </c>
      <c r="M7745" s="147"/>
      <c r="N7745" s="143">
        <f t="shared" si="8384"/>
        <v>637.54999999999995</v>
      </c>
      <c r="O7745" s="143">
        <f t="shared" si="8380"/>
        <v>784.47</v>
      </c>
      <c r="P7745" s="143">
        <f t="shared" si="8381"/>
        <v>23190.720000000001</v>
      </c>
      <c r="Q7745" s="143">
        <f t="shared" si="8382"/>
        <v>2648.7000000000003</v>
      </c>
      <c r="R7745" s="188">
        <f t="shared" si="8385"/>
        <v>27261.440000000002</v>
      </c>
      <c r="T7745">
        <v>33417.089999999997</v>
      </c>
      <c r="U7745" s="190">
        <f t="shared" si="8386"/>
        <v>0.81579335603429282</v>
      </c>
    </row>
    <row r="7746" spans="1:21" x14ac:dyDescent="0.2">
      <c r="A7746" s="178">
        <v>43058</v>
      </c>
      <c r="B7746" s="179">
        <v>0.625</v>
      </c>
      <c r="C7746" t="s">
        <v>349</v>
      </c>
      <c r="D7746">
        <v>3.5</v>
      </c>
      <c r="E7746">
        <v>3.1</v>
      </c>
      <c r="F7746">
        <v>6.45</v>
      </c>
      <c r="G7746">
        <v>1</v>
      </c>
      <c r="H7746" s="184">
        <f t="shared" ref="H7746:L7746" si="8447">H7722</f>
        <v>0.625</v>
      </c>
      <c r="I7746" s="185">
        <f t="shared" si="8447"/>
        <v>212</v>
      </c>
      <c r="J7746" s="185">
        <f t="shared" si="8447"/>
        <v>213</v>
      </c>
      <c r="K7746" s="185">
        <f t="shared" si="8447"/>
        <v>2842</v>
      </c>
      <c r="L7746" s="185">
        <f t="shared" si="8447"/>
        <v>1380</v>
      </c>
      <c r="M7746" s="147"/>
      <c r="N7746" s="143">
        <f t="shared" si="8384"/>
        <v>742</v>
      </c>
      <c r="O7746" s="143">
        <f t="shared" si="8380"/>
        <v>660.30000000000007</v>
      </c>
      <c r="P7746" s="143">
        <f t="shared" si="8381"/>
        <v>18330.900000000001</v>
      </c>
      <c r="Q7746" s="143">
        <f t="shared" si="8382"/>
        <v>1380</v>
      </c>
      <c r="R7746" s="188">
        <f t="shared" si="8385"/>
        <v>21113.200000000001</v>
      </c>
      <c r="T7746">
        <v>33142.65</v>
      </c>
      <c r="U7746" s="190">
        <f t="shared" si="8386"/>
        <v>0.63704018839772925</v>
      </c>
    </row>
    <row r="7747" spans="1:21" x14ac:dyDescent="0.2">
      <c r="A7747" s="178">
        <v>43058</v>
      </c>
      <c r="B7747" s="179">
        <v>0.66666666666666663</v>
      </c>
      <c r="C7747" t="s">
        <v>349</v>
      </c>
      <c r="D7747">
        <v>3.34</v>
      </c>
      <c r="E7747">
        <v>3.88</v>
      </c>
      <c r="F7747">
        <v>6.53</v>
      </c>
      <c r="G7747">
        <v>0.99</v>
      </c>
      <c r="H7747" s="184">
        <f t="shared" ref="H7747:L7747" si="8448">H7723</f>
        <v>0.66666666666666663</v>
      </c>
      <c r="I7747" s="185">
        <f t="shared" si="8448"/>
        <v>191</v>
      </c>
      <c r="J7747" s="185">
        <f t="shared" si="8448"/>
        <v>237</v>
      </c>
      <c r="K7747" s="185">
        <f t="shared" si="8448"/>
        <v>2842</v>
      </c>
      <c r="L7747" s="185">
        <f t="shared" si="8448"/>
        <v>1380</v>
      </c>
      <c r="M7747" s="147"/>
      <c r="N7747" s="143">
        <f t="shared" si="8384"/>
        <v>637.93999999999994</v>
      </c>
      <c r="O7747" s="143">
        <f t="shared" si="8380"/>
        <v>919.56</v>
      </c>
      <c r="P7747" s="143">
        <f t="shared" si="8381"/>
        <v>18558.260000000002</v>
      </c>
      <c r="Q7747" s="143">
        <f t="shared" si="8382"/>
        <v>1366.2</v>
      </c>
      <c r="R7747" s="188">
        <f t="shared" si="8385"/>
        <v>21481.960000000003</v>
      </c>
      <c r="T7747">
        <v>32926.199999999997</v>
      </c>
      <c r="U7747" s="190">
        <f t="shared" si="8386"/>
        <v>0.65242755009688347</v>
      </c>
    </row>
    <row r="7748" spans="1:21" x14ac:dyDescent="0.2">
      <c r="A7748" s="178">
        <v>43058</v>
      </c>
      <c r="B7748" s="179">
        <v>0.70833333333333337</v>
      </c>
      <c r="C7748" t="s">
        <v>349</v>
      </c>
      <c r="D7748">
        <v>3.07</v>
      </c>
      <c r="E7748">
        <v>7.13</v>
      </c>
      <c r="F7748">
        <v>7.44</v>
      </c>
      <c r="G7748">
        <v>1</v>
      </c>
      <c r="H7748" s="184">
        <f t="shared" ref="H7748:L7748" si="8449">H7724</f>
        <v>0.70833333333333337</v>
      </c>
      <c r="I7748" s="185">
        <f t="shared" si="8449"/>
        <v>218</v>
      </c>
      <c r="J7748" s="185">
        <f t="shared" si="8449"/>
        <v>258</v>
      </c>
      <c r="K7748" s="185">
        <f t="shared" si="8449"/>
        <v>2842</v>
      </c>
      <c r="L7748" s="185">
        <f t="shared" si="8449"/>
        <v>1380</v>
      </c>
      <c r="M7748" s="147"/>
      <c r="N7748" s="143">
        <f t="shared" si="8384"/>
        <v>669.26</v>
      </c>
      <c r="O7748" s="143">
        <f t="shared" ref="O7748:O7811" si="8450">E7748*J7748</f>
        <v>1839.54</v>
      </c>
      <c r="P7748" s="143">
        <f t="shared" ref="P7748:P7811" si="8451">F7748*K7748</f>
        <v>21144.48</v>
      </c>
      <c r="Q7748" s="143">
        <f t="shared" ref="Q7748:Q7811" si="8452">G7748*L7748</f>
        <v>1380</v>
      </c>
      <c r="R7748" s="188">
        <f t="shared" si="8385"/>
        <v>25033.279999999999</v>
      </c>
      <c r="T7748">
        <v>32979.589999999997</v>
      </c>
      <c r="U7748" s="190">
        <f t="shared" si="8386"/>
        <v>0.75905370564036734</v>
      </c>
    </row>
    <row r="7749" spans="1:21" x14ac:dyDescent="0.2">
      <c r="A7749" s="178">
        <v>43058</v>
      </c>
      <c r="B7749" s="179">
        <v>0.75</v>
      </c>
      <c r="C7749" t="s">
        <v>349</v>
      </c>
      <c r="D7749">
        <v>1.9</v>
      </c>
      <c r="E7749">
        <v>18.71</v>
      </c>
      <c r="F7749">
        <v>20</v>
      </c>
      <c r="G7749">
        <v>2.99</v>
      </c>
      <c r="H7749" s="184">
        <f t="shared" ref="H7749:L7749" si="8453">H7725</f>
        <v>0.75</v>
      </c>
      <c r="I7749" s="185">
        <f t="shared" si="8453"/>
        <v>240</v>
      </c>
      <c r="J7749" s="185">
        <f t="shared" si="8453"/>
        <v>365</v>
      </c>
      <c r="K7749" s="185">
        <f t="shared" si="8453"/>
        <v>2842</v>
      </c>
      <c r="L7749" s="185">
        <f t="shared" si="8453"/>
        <v>1380</v>
      </c>
      <c r="M7749" s="147"/>
      <c r="N7749" s="143">
        <f t="shared" ref="N7749:N7812" si="8454">D7749*I7749</f>
        <v>456</v>
      </c>
      <c r="O7749" s="143">
        <f t="shared" si="8450"/>
        <v>6829.1500000000005</v>
      </c>
      <c r="P7749" s="143">
        <f t="shared" si="8451"/>
        <v>56840</v>
      </c>
      <c r="Q7749" s="143">
        <f t="shared" si="8452"/>
        <v>4126.2000000000007</v>
      </c>
      <c r="R7749" s="188">
        <f t="shared" ref="R7749:R7812" si="8455">SUM(N7749:Q7749)</f>
        <v>68251.350000000006</v>
      </c>
      <c r="T7749">
        <v>33135.360000000001</v>
      </c>
      <c r="U7749" s="190">
        <f t="shared" ref="U7749:U7812" si="8456">R7749/T7749</f>
        <v>2.0597739092015299</v>
      </c>
    </row>
    <row r="7750" spans="1:21" x14ac:dyDescent="0.2">
      <c r="A7750" s="178">
        <v>43058</v>
      </c>
      <c r="B7750" s="179">
        <v>0.79166666666666663</v>
      </c>
      <c r="C7750" t="s">
        <v>349</v>
      </c>
      <c r="D7750">
        <v>2.11</v>
      </c>
      <c r="E7750">
        <v>5</v>
      </c>
      <c r="F7750">
        <v>14.23</v>
      </c>
      <c r="G7750">
        <v>3</v>
      </c>
      <c r="H7750" s="184">
        <f t="shared" ref="H7750:L7750" si="8457">H7726</f>
        <v>0.79166666666666663</v>
      </c>
      <c r="I7750" s="185">
        <f t="shared" si="8457"/>
        <v>320</v>
      </c>
      <c r="J7750" s="185">
        <f t="shared" si="8457"/>
        <v>214</v>
      </c>
      <c r="K7750" s="185">
        <f t="shared" si="8457"/>
        <v>2842</v>
      </c>
      <c r="L7750" s="185">
        <f t="shared" si="8457"/>
        <v>1426</v>
      </c>
      <c r="M7750" s="147"/>
      <c r="N7750" s="143">
        <f t="shared" si="8454"/>
        <v>675.19999999999993</v>
      </c>
      <c r="O7750" s="143">
        <f t="shared" si="8450"/>
        <v>1070</v>
      </c>
      <c r="P7750" s="143">
        <f t="shared" si="8451"/>
        <v>40441.660000000003</v>
      </c>
      <c r="Q7750" s="143">
        <f t="shared" si="8452"/>
        <v>4278</v>
      </c>
      <c r="R7750" s="188">
        <f t="shared" si="8455"/>
        <v>46464.86</v>
      </c>
      <c r="T7750">
        <v>34635.97</v>
      </c>
      <c r="U7750" s="190">
        <f t="shared" si="8456"/>
        <v>1.3415203905073252</v>
      </c>
    </row>
    <row r="7751" spans="1:21" x14ac:dyDescent="0.2">
      <c r="A7751" s="178">
        <v>43058</v>
      </c>
      <c r="B7751" s="179">
        <v>0.83333333333333337</v>
      </c>
      <c r="C7751" t="s">
        <v>349</v>
      </c>
      <c r="D7751">
        <v>2.86</v>
      </c>
      <c r="E7751">
        <v>4</v>
      </c>
      <c r="F7751">
        <v>9.89</v>
      </c>
      <c r="G7751">
        <v>2.99</v>
      </c>
      <c r="H7751" s="184">
        <f t="shared" ref="H7751:L7751" si="8458">H7727</f>
        <v>0.83333333333333337</v>
      </c>
      <c r="I7751" s="185">
        <f t="shared" si="8458"/>
        <v>322</v>
      </c>
      <c r="J7751" s="185">
        <f t="shared" si="8458"/>
        <v>178</v>
      </c>
      <c r="K7751" s="185">
        <f t="shared" si="8458"/>
        <v>2842</v>
      </c>
      <c r="L7751" s="185">
        <f t="shared" si="8458"/>
        <v>1426</v>
      </c>
      <c r="M7751" s="147"/>
      <c r="N7751" s="143">
        <f t="shared" si="8454"/>
        <v>920.92</v>
      </c>
      <c r="O7751" s="143">
        <f t="shared" si="8450"/>
        <v>712</v>
      </c>
      <c r="P7751" s="143">
        <f t="shared" si="8451"/>
        <v>28107.38</v>
      </c>
      <c r="Q7751" s="143">
        <f t="shared" si="8452"/>
        <v>4263.7400000000007</v>
      </c>
      <c r="R7751" s="188">
        <f t="shared" si="8455"/>
        <v>34004.04</v>
      </c>
      <c r="T7751">
        <v>36416.68</v>
      </c>
      <c r="U7751" s="190">
        <f t="shared" si="8456"/>
        <v>0.93374904027495098</v>
      </c>
    </row>
    <row r="7752" spans="1:21" x14ac:dyDescent="0.2">
      <c r="A7752" s="178">
        <v>43058</v>
      </c>
      <c r="B7752" s="179">
        <v>0.875</v>
      </c>
      <c r="C7752" t="s">
        <v>349</v>
      </c>
      <c r="D7752">
        <v>5.25</v>
      </c>
      <c r="E7752">
        <v>4</v>
      </c>
      <c r="F7752">
        <v>6.01</v>
      </c>
      <c r="G7752">
        <v>1.54</v>
      </c>
      <c r="H7752" s="184">
        <f t="shared" ref="H7752:L7752" si="8459">H7728</f>
        <v>0.875</v>
      </c>
      <c r="I7752" s="185">
        <f t="shared" si="8459"/>
        <v>337</v>
      </c>
      <c r="J7752" s="185">
        <f t="shared" si="8459"/>
        <v>173</v>
      </c>
      <c r="K7752" s="185">
        <f t="shared" si="8459"/>
        <v>2842</v>
      </c>
      <c r="L7752" s="185">
        <f t="shared" si="8459"/>
        <v>1426</v>
      </c>
      <c r="M7752" s="147"/>
      <c r="N7752" s="143">
        <f t="shared" si="8454"/>
        <v>1769.25</v>
      </c>
      <c r="O7752" s="143">
        <f t="shared" si="8450"/>
        <v>692</v>
      </c>
      <c r="P7752" s="143">
        <f t="shared" si="8451"/>
        <v>17080.419999999998</v>
      </c>
      <c r="Q7752" s="143">
        <f t="shared" si="8452"/>
        <v>2196.04</v>
      </c>
      <c r="R7752" s="188">
        <f t="shared" si="8455"/>
        <v>21737.71</v>
      </c>
      <c r="T7752">
        <v>36358.44</v>
      </c>
      <c r="U7752" s="190">
        <f t="shared" si="8456"/>
        <v>0.59787246097467317</v>
      </c>
    </row>
    <row r="7753" spans="1:21" x14ac:dyDescent="0.2">
      <c r="A7753" s="178">
        <v>43058</v>
      </c>
      <c r="B7753" s="179">
        <v>0.91666666666666663</v>
      </c>
      <c r="C7753" t="s">
        <v>349</v>
      </c>
      <c r="D7753">
        <v>28.44</v>
      </c>
      <c r="E7753">
        <v>5.34</v>
      </c>
      <c r="F7753">
        <v>6.01</v>
      </c>
      <c r="G7753">
        <v>1.47</v>
      </c>
      <c r="H7753" s="184">
        <f t="shared" ref="H7753:L7753" si="8460">H7729</f>
        <v>0.91666666666666663</v>
      </c>
      <c r="I7753" s="185">
        <f t="shared" si="8460"/>
        <v>394</v>
      </c>
      <c r="J7753" s="185">
        <f t="shared" si="8460"/>
        <v>194</v>
      </c>
      <c r="K7753" s="185">
        <f t="shared" si="8460"/>
        <v>2842</v>
      </c>
      <c r="L7753" s="185">
        <f t="shared" si="8460"/>
        <v>1426</v>
      </c>
      <c r="M7753" s="147"/>
      <c r="N7753" s="143">
        <f t="shared" si="8454"/>
        <v>11205.36</v>
      </c>
      <c r="O7753" s="143">
        <f t="shared" si="8450"/>
        <v>1035.96</v>
      </c>
      <c r="P7753" s="143">
        <f t="shared" si="8451"/>
        <v>17080.419999999998</v>
      </c>
      <c r="Q7753" s="143">
        <f t="shared" si="8452"/>
        <v>2096.2199999999998</v>
      </c>
      <c r="R7753" s="188">
        <f t="shared" si="8455"/>
        <v>31417.96</v>
      </c>
      <c r="T7753">
        <v>35896.78</v>
      </c>
      <c r="U7753" s="190">
        <f t="shared" si="8456"/>
        <v>0.87523059171324002</v>
      </c>
    </row>
    <row r="7754" spans="1:21" x14ac:dyDescent="0.2">
      <c r="A7754" s="178">
        <v>43058</v>
      </c>
      <c r="B7754" s="179">
        <v>0.95833333333333337</v>
      </c>
      <c r="C7754" t="s">
        <v>349</v>
      </c>
      <c r="D7754">
        <v>10.5</v>
      </c>
      <c r="E7754">
        <v>6.57</v>
      </c>
      <c r="F7754">
        <v>6.85</v>
      </c>
      <c r="G7754">
        <v>0.61</v>
      </c>
      <c r="H7754" s="184">
        <f t="shared" ref="H7754:L7754" si="8461">H7730</f>
        <v>0.95833333333333337</v>
      </c>
      <c r="I7754" s="185">
        <f t="shared" si="8461"/>
        <v>389</v>
      </c>
      <c r="J7754" s="185">
        <f t="shared" si="8461"/>
        <v>265</v>
      </c>
      <c r="K7754" s="185">
        <f t="shared" si="8461"/>
        <v>2985</v>
      </c>
      <c r="L7754" s="185">
        <f t="shared" si="8461"/>
        <v>1111</v>
      </c>
      <c r="M7754" s="147"/>
      <c r="N7754" s="143">
        <f t="shared" si="8454"/>
        <v>4084.5</v>
      </c>
      <c r="O7754" s="143">
        <f t="shared" si="8450"/>
        <v>1741.0500000000002</v>
      </c>
      <c r="P7754" s="143">
        <f t="shared" si="8451"/>
        <v>20447.25</v>
      </c>
      <c r="Q7754" s="143">
        <f t="shared" si="8452"/>
        <v>677.71</v>
      </c>
      <c r="R7754" s="188">
        <f t="shared" si="8455"/>
        <v>26950.51</v>
      </c>
      <c r="T7754">
        <v>35292.22</v>
      </c>
      <c r="U7754" s="190">
        <f t="shared" si="8456"/>
        <v>0.76363884164838591</v>
      </c>
    </row>
    <row r="7755" spans="1:21" x14ac:dyDescent="0.2">
      <c r="A7755" s="178">
        <v>43058</v>
      </c>
      <c r="B7755" s="180">
        <v>1</v>
      </c>
      <c r="C7755" t="s">
        <v>349</v>
      </c>
      <c r="D7755">
        <v>9.69</v>
      </c>
      <c r="E7755">
        <v>5.78</v>
      </c>
      <c r="F7755">
        <v>6.01</v>
      </c>
      <c r="G7755">
        <v>0.5</v>
      </c>
      <c r="H7755" s="184">
        <f t="shared" ref="H7755:L7755" si="8462">H7731</f>
        <v>1</v>
      </c>
      <c r="I7755" s="185">
        <f t="shared" si="8462"/>
        <v>362</v>
      </c>
      <c r="J7755" s="185">
        <f t="shared" si="8462"/>
        <v>243</v>
      </c>
      <c r="K7755" s="185">
        <f t="shared" si="8462"/>
        <v>2985</v>
      </c>
      <c r="L7755" s="185">
        <f t="shared" si="8462"/>
        <v>1111</v>
      </c>
      <c r="M7755" s="147"/>
      <c r="N7755" s="143">
        <f t="shared" si="8454"/>
        <v>3507.7799999999997</v>
      </c>
      <c r="O7755" s="143">
        <f t="shared" si="8450"/>
        <v>1404.54</v>
      </c>
      <c r="P7755" s="143">
        <f t="shared" si="8451"/>
        <v>17939.849999999999</v>
      </c>
      <c r="Q7755" s="143">
        <f t="shared" si="8452"/>
        <v>555.5</v>
      </c>
      <c r="R7755" s="188">
        <f t="shared" si="8455"/>
        <v>23407.67</v>
      </c>
      <c r="T7755">
        <v>33955.06</v>
      </c>
      <c r="U7755" s="190">
        <f t="shared" si="8456"/>
        <v>0.68937207002432033</v>
      </c>
    </row>
    <row r="7756" spans="1:21" x14ac:dyDescent="0.2">
      <c r="A7756" s="178">
        <v>43059</v>
      </c>
      <c r="B7756" s="179">
        <v>4.1666666666666664E-2</v>
      </c>
      <c r="C7756" t="s">
        <v>349</v>
      </c>
      <c r="D7756">
        <v>10.4</v>
      </c>
      <c r="E7756">
        <v>8</v>
      </c>
      <c r="F7756">
        <v>14.25</v>
      </c>
      <c r="G7756">
        <v>0.75</v>
      </c>
      <c r="H7756" s="184">
        <f t="shared" ref="H7756:L7756" si="8463">H7732</f>
        <v>4.1666666666666664E-2</v>
      </c>
      <c r="I7756" s="185">
        <f t="shared" si="8463"/>
        <v>294</v>
      </c>
      <c r="J7756" s="185">
        <f t="shared" si="8463"/>
        <v>212</v>
      </c>
      <c r="K7756" s="185">
        <f t="shared" si="8463"/>
        <v>2985</v>
      </c>
      <c r="L7756" s="185">
        <f t="shared" si="8463"/>
        <v>1111</v>
      </c>
      <c r="M7756" s="147"/>
      <c r="N7756" s="143">
        <f t="shared" si="8454"/>
        <v>3057.6</v>
      </c>
      <c r="O7756" s="143">
        <f t="shared" si="8450"/>
        <v>1696</v>
      </c>
      <c r="P7756" s="143">
        <f t="shared" si="8451"/>
        <v>42536.25</v>
      </c>
      <c r="Q7756" s="143">
        <f t="shared" si="8452"/>
        <v>833.25</v>
      </c>
      <c r="R7756" s="188">
        <f t="shared" si="8455"/>
        <v>48123.1</v>
      </c>
      <c r="T7756">
        <v>32402.36</v>
      </c>
      <c r="U7756" s="190">
        <f t="shared" si="8456"/>
        <v>1.4851726849525775</v>
      </c>
    </row>
    <row r="7757" spans="1:21" x14ac:dyDescent="0.2">
      <c r="A7757" s="178">
        <v>43059</v>
      </c>
      <c r="B7757" s="179">
        <v>8.3333333333333329E-2</v>
      </c>
      <c r="C7757" t="s">
        <v>349</v>
      </c>
      <c r="D7757">
        <v>8.11</v>
      </c>
      <c r="E7757">
        <v>3.11</v>
      </c>
      <c r="F7757">
        <v>18</v>
      </c>
      <c r="G7757">
        <v>0.75</v>
      </c>
      <c r="H7757" s="184">
        <f t="shared" ref="H7757:L7757" si="8464">H7733</f>
        <v>8.3333333333333329E-2</v>
      </c>
      <c r="I7757" s="185">
        <f t="shared" si="8464"/>
        <v>236</v>
      </c>
      <c r="J7757" s="185">
        <f t="shared" si="8464"/>
        <v>179</v>
      </c>
      <c r="K7757" s="185">
        <f t="shared" si="8464"/>
        <v>2985</v>
      </c>
      <c r="L7757" s="185">
        <f t="shared" si="8464"/>
        <v>1111</v>
      </c>
      <c r="M7757" s="147"/>
      <c r="N7757" s="143">
        <f t="shared" si="8454"/>
        <v>1913.9599999999998</v>
      </c>
      <c r="O7757" s="143">
        <f t="shared" si="8450"/>
        <v>556.68999999999994</v>
      </c>
      <c r="P7757" s="143">
        <f t="shared" si="8451"/>
        <v>53730</v>
      </c>
      <c r="Q7757" s="143">
        <f t="shared" si="8452"/>
        <v>833.25</v>
      </c>
      <c r="R7757" s="188">
        <f t="shared" si="8455"/>
        <v>57033.9</v>
      </c>
      <c r="T7757">
        <v>31172.880000000001</v>
      </c>
      <c r="U7757" s="190">
        <f t="shared" si="8456"/>
        <v>1.8295999599652004</v>
      </c>
    </row>
    <row r="7758" spans="1:21" x14ac:dyDescent="0.2">
      <c r="A7758" s="178">
        <v>43059</v>
      </c>
      <c r="B7758" s="179">
        <v>0.125</v>
      </c>
      <c r="C7758" t="s">
        <v>349</v>
      </c>
      <c r="D7758">
        <v>8.11</v>
      </c>
      <c r="E7758">
        <v>3.11</v>
      </c>
      <c r="F7758">
        <v>18</v>
      </c>
      <c r="G7758">
        <v>1.17</v>
      </c>
      <c r="H7758" s="184">
        <f t="shared" ref="H7758:L7758" si="8465">H7734</f>
        <v>0.125</v>
      </c>
      <c r="I7758" s="185">
        <f t="shared" si="8465"/>
        <v>201</v>
      </c>
      <c r="J7758" s="185">
        <f t="shared" si="8465"/>
        <v>205</v>
      </c>
      <c r="K7758" s="185">
        <f t="shared" si="8465"/>
        <v>2985</v>
      </c>
      <c r="L7758" s="185">
        <f t="shared" si="8465"/>
        <v>1717</v>
      </c>
      <c r="M7758" s="147"/>
      <c r="N7758" s="143">
        <f t="shared" si="8454"/>
        <v>1630.11</v>
      </c>
      <c r="O7758" s="143">
        <f t="shared" si="8450"/>
        <v>637.54999999999995</v>
      </c>
      <c r="P7758" s="143">
        <f t="shared" si="8451"/>
        <v>53730</v>
      </c>
      <c r="Q7758" s="143">
        <f t="shared" si="8452"/>
        <v>2008.8899999999999</v>
      </c>
      <c r="R7758" s="188">
        <f t="shared" si="8455"/>
        <v>58006.55</v>
      </c>
      <c r="T7758">
        <v>30598.54</v>
      </c>
      <c r="U7758" s="190">
        <f t="shared" si="8456"/>
        <v>1.8957293387200829</v>
      </c>
    </row>
    <row r="7759" spans="1:21" x14ac:dyDescent="0.2">
      <c r="A7759" s="178">
        <v>43059</v>
      </c>
      <c r="B7759" s="179">
        <v>0.16666666666666666</v>
      </c>
      <c r="C7759" t="s">
        <v>349</v>
      </c>
      <c r="D7759">
        <v>5.25</v>
      </c>
      <c r="E7759">
        <v>3.54</v>
      </c>
      <c r="F7759">
        <v>14.25</v>
      </c>
      <c r="G7759">
        <v>1</v>
      </c>
      <c r="H7759" s="184">
        <f t="shared" ref="H7759:L7759" si="8466">H7735</f>
        <v>0.16666666666666666</v>
      </c>
      <c r="I7759" s="185">
        <f t="shared" si="8466"/>
        <v>185</v>
      </c>
      <c r="J7759" s="185">
        <f t="shared" si="8466"/>
        <v>205</v>
      </c>
      <c r="K7759" s="185">
        <f t="shared" si="8466"/>
        <v>2985</v>
      </c>
      <c r="L7759" s="185">
        <f t="shared" si="8466"/>
        <v>1717</v>
      </c>
      <c r="M7759" s="147"/>
      <c r="N7759" s="143">
        <f t="shared" si="8454"/>
        <v>971.25</v>
      </c>
      <c r="O7759" s="143">
        <f t="shared" si="8450"/>
        <v>725.7</v>
      </c>
      <c r="P7759" s="143">
        <f t="shared" si="8451"/>
        <v>42536.25</v>
      </c>
      <c r="Q7759" s="143">
        <f t="shared" si="8452"/>
        <v>1717</v>
      </c>
      <c r="R7759" s="188">
        <f t="shared" si="8455"/>
        <v>45950.2</v>
      </c>
      <c r="T7759">
        <v>30449.69</v>
      </c>
      <c r="U7759" s="190">
        <f t="shared" si="8456"/>
        <v>1.5090531299333425</v>
      </c>
    </row>
    <row r="7760" spans="1:21" x14ac:dyDescent="0.2">
      <c r="A7760" s="178">
        <v>43059</v>
      </c>
      <c r="B7760" s="179">
        <v>0.20833333333333334</v>
      </c>
      <c r="C7760" t="s">
        <v>349</v>
      </c>
      <c r="D7760">
        <v>8.61</v>
      </c>
      <c r="E7760">
        <v>8</v>
      </c>
      <c r="F7760">
        <v>14.25</v>
      </c>
      <c r="G7760">
        <v>1.31</v>
      </c>
      <c r="H7760" s="184">
        <f t="shared" ref="H7760:L7760" si="8467">H7736</f>
        <v>0.20833333333333334</v>
      </c>
      <c r="I7760" s="185">
        <f t="shared" si="8467"/>
        <v>207</v>
      </c>
      <c r="J7760" s="185">
        <f t="shared" si="8467"/>
        <v>283</v>
      </c>
      <c r="K7760" s="185">
        <f t="shared" si="8467"/>
        <v>2985</v>
      </c>
      <c r="L7760" s="185">
        <f t="shared" si="8467"/>
        <v>1717</v>
      </c>
      <c r="M7760" s="147"/>
      <c r="N7760" s="143">
        <f t="shared" si="8454"/>
        <v>1782.27</v>
      </c>
      <c r="O7760" s="143">
        <f t="shared" si="8450"/>
        <v>2264</v>
      </c>
      <c r="P7760" s="143">
        <f t="shared" si="8451"/>
        <v>42536.25</v>
      </c>
      <c r="Q7760" s="143">
        <f t="shared" si="8452"/>
        <v>2249.27</v>
      </c>
      <c r="R7760" s="188">
        <f t="shared" si="8455"/>
        <v>48831.789999999994</v>
      </c>
      <c r="T7760">
        <v>30693.38</v>
      </c>
      <c r="U7760" s="190">
        <f t="shared" si="8456"/>
        <v>1.5909551180091601</v>
      </c>
    </row>
    <row r="7761" spans="1:21" x14ac:dyDescent="0.2">
      <c r="A7761" s="178">
        <v>43059</v>
      </c>
      <c r="B7761" s="179">
        <v>0.25</v>
      </c>
      <c r="C7761" t="s">
        <v>349</v>
      </c>
      <c r="D7761">
        <v>12</v>
      </c>
      <c r="E7761">
        <v>15.12</v>
      </c>
      <c r="F7761">
        <v>14.25</v>
      </c>
      <c r="G7761">
        <v>1.28</v>
      </c>
      <c r="H7761" s="184">
        <f t="shared" ref="H7761:L7761" si="8468">H7737</f>
        <v>0.25</v>
      </c>
      <c r="I7761" s="185">
        <f t="shared" si="8468"/>
        <v>327</v>
      </c>
      <c r="J7761" s="185">
        <f t="shared" si="8468"/>
        <v>438</v>
      </c>
      <c r="K7761" s="185">
        <f t="shared" si="8468"/>
        <v>2985</v>
      </c>
      <c r="L7761" s="185">
        <f t="shared" si="8468"/>
        <v>1717</v>
      </c>
      <c r="M7761" s="147"/>
      <c r="N7761" s="143">
        <f t="shared" si="8454"/>
        <v>3924</v>
      </c>
      <c r="O7761" s="143">
        <f t="shared" si="8450"/>
        <v>6622.5599999999995</v>
      </c>
      <c r="P7761" s="143">
        <f t="shared" si="8451"/>
        <v>42536.25</v>
      </c>
      <c r="Q7761" s="143">
        <f t="shared" si="8452"/>
        <v>2197.7600000000002</v>
      </c>
      <c r="R7761" s="188">
        <f t="shared" si="8455"/>
        <v>55280.57</v>
      </c>
      <c r="T7761">
        <v>31679.96</v>
      </c>
      <c r="U7761" s="190">
        <f t="shared" si="8456"/>
        <v>1.7449696906182963</v>
      </c>
    </row>
    <row r="7762" spans="1:21" x14ac:dyDescent="0.2">
      <c r="A7762" s="178">
        <v>43059</v>
      </c>
      <c r="B7762" s="179">
        <v>0.29166666666666669</v>
      </c>
      <c r="C7762" t="s">
        <v>349</v>
      </c>
      <c r="D7762">
        <v>3.5</v>
      </c>
      <c r="E7762">
        <v>20</v>
      </c>
      <c r="F7762">
        <v>20</v>
      </c>
      <c r="G7762">
        <v>7.42</v>
      </c>
      <c r="H7762" s="184">
        <f t="shared" ref="H7762:L7762" si="8469">H7738</f>
        <v>0.29166666666666669</v>
      </c>
      <c r="I7762" s="185">
        <f t="shared" si="8469"/>
        <v>249</v>
      </c>
      <c r="J7762" s="185">
        <f t="shared" si="8469"/>
        <v>556</v>
      </c>
      <c r="K7762" s="185">
        <f t="shared" si="8469"/>
        <v>2872</v>
      </c>
      <c r="L7762" s="185">
        <f t="shared" si="8469"/>
        <v>2219</v>
      </c>
      <c r="M7762" s="147"/>
      <c r="N7762" s="143">
        <f t="shared" si="8454"/>
        <v>871.5</v>
      </c>
      <c r="O7762" s="143">
        <f t="shared" si="8450"/>
        <v>11120</v>
      </c>
      <c r="P7762" s="143">
        <f t="shared" si="8451"/>
        <v>57440</v>
      </c>
      <c r="Q7762" s="143">
        <f t="shared" si="8452"/>
        <v>16464.98</v>
      </c>
      <c r="R7762" s="188">
        <f t="shared" si="8455"/>
        <v>85896.48</v>
      </c>
      <c r="T7762">
        <v>33978.67</v>
      </c>
      <c r="U7762" s="190">
        <f t="shared" si="8456"/>
        <v>2.5279529775591572</v>
      </c>
    </row>
    <row r="7763" spans="1:21" x14ac:dyDescent="0.2">
      <c r="A7763" s="178">
        <v>43059</v>
      </c>
      <c r="B7763" s="179">
        <v>0.33333333333333331</v>
      </c>
      <c r="C7763" t="s">
        <v>349</v>
      </c>
      <c r="D7763">
        <v>3.5</v>
      </c>
      <c r="E7763">
        <v>7.82</v>
      </c>
      <c r="F7763">
        <v>12.7</v>
      </c>
      <c r="G7763">
        <v>6.22</v>
      </c>
      <c r="H7763" s="184">
        <f t="shared" ref="H7763:L7763" si="8470">H7739</f>
        <v>0.33333333333333331</v>
      </c>
      <c r="I7763" s="185">
        <f t="shared" si="8470"/>
        <v>256</v>
      </c>
      <c r="J7763" s="185">
        <f t="shared" si="8470"/>
        <v>306</v>
      </c>
      <c r="K7763" s="185">
        <f t="shared" si="8470"/>
        <v>2872</v>
      </c>
      <c r="L7763" s="185">
        <f t="shared" si="8470"/>
        <v>2219</v>
      </c>
      <c r="M7763" s="147"/>
      <c r="N7763" s="143">
        <f t="shared" si="8454"/>
        <v>896</v>
      </c>
      <c r="O7763" s="143">
        <f t="shared" si="8450"/>
        <v>2392.92</v>
      </c>
      <c r="P7763" s="143">
        <f t="shared" si="8451"/>
        <v>36474.400000000001</v>
      </c>
      <c r="Q7763" s="143">
        <f t="shared" si="8452"/>
        <v>13802.18</v>
      </c>
      <c r="R7763" s="188">
        <f t="shared" si="8455"/>
        <v>53565.5</v>
      </c>
      <c r="T7763">
        <v>36955.22</v>
      </c>
      <c r="U7763" s="190">
        <f t="shared" si="8456"/>
        <v>1.4494704672303398</v>
      </c>
    </row>
    <row r="7764" spans="1:21" x14ac:dyDescent="0.2">
      <c r="A7764" s="178">
        <v>43059</v>
      </c>
      <c r="B7764" s="179">
        <v>0.375</v>
      </c>
      <c r="C7764" t="s">
        <v>349</v>
      </c>
      <c r="D7764">
        <v>1.9</v>
      </c>
      <c r="E7764">
        <v>7.82</v>
      </c>
      <c r="F7764">
        <v>20</v>
      </c>
      <c r="G7764">
        <v>6.22</v>
      </c>
      <c r="H7764" s="184">
        <f t="shared" ref="H7764:L7764" si="8471">H7740</f>
        <v>0.375</v>
      </c>
      <c r="I7764" s="185">
        <f t="shared" si="8471"/>
        <v>156</v>
      </c>
      <c r="J7764" s="185">
        <f t="shared" si="8471"/>
        <v>343</v>
      </c>
      <c r="K7764" s="185">
        <f t="shared" si="8471"/>
        <v>2872</v>
      </c>
      <c r="L7764" s="185">
        <f t="shared" si="8471"/>
        <v>2219</v>
      </c>
      <c r="M7764" s="147"/>
      <c r="N7764" s="143">
        <f t="shared" si="8454"/>
        <v>296.39999999999998</v>
      </c>
      <c r="O7764" s="143">
        <f t="shared" si="8450"/>
        <v>2682.26</v>
      </c>
      <c r="P7764" s="143">
        <f t="shared" si="8451"/>
        <v>57440</v>
      </c>
      <c r="Q7764" s="143">
        <f t="shared" si="8452"/>
        <v>13802.18</v>
      </c>
      <c r="R7764" s="188">
        <f t="shared" si="8455"/>
        <v>74220.84</v>
      </c>
      <c r="T7764">
        <v>38474.480000000003</v>
      </c>
      <c r="U7764" s="190">
        <f t="shared" si="8456"/>
        <v>1.929092738875223</v>
      </c>
    </row>
    <row r="7765" spans="1:21" x14ac:dyDescent="0.2">
      <c r="A7765" s="178">
        <v>43059</v>
      </c>
      <c r="B7765" s="179">
        <v>0.41666666666666669</v>
      </c>
      <c r="C7765" t="s">
        <v>349</v>
      </c>
      <c r="D7765">
        <v>3.11</v>
      </c>
      <c r="E7765">
        <v>6.62</v>
      </c>
      <c r="F7765">
        <v>20</v>
      </c>
      <c r="G7765">
        <v>6</v>
      </c>
      <c r="H7765" s="184">
        <f t="shared" ref="H7765:L7765" si="8472">H7741</f>
        <v>0.41666666666666669</v>
      </c>
      <c r="I7765" s="185">
        <f t="shared" si="8472"/>
        <v>196</v>
      </c>
      <c r="J7765" s="185">
        <f t="shared" si="8472"/>
        <v>315</v>
      </c>
      <c r="K7765" s="185">
        <f t="shared" si="8472"/>
        <v>2872</v>
      </c>
      <c r="L7765" s="185">
        <f t="shared" si="8472"/>
        <v>2219</v>
      </c>
      <c r="M7765" s="147"/>
      <c r="N7765" s="143">
        <f t="shared" si="8454"/>
        <v>609.55999999999995</v>
      </c>
      <c r="O7765" s="143">
        <f t="shared" si="8450"/>
        <v>2085.3000000000002</v>
      </c>
      <c r="P7765" s="143">
        <f t="shared" si="8451"/>
        <v>57440</v>
      </c>
      <c r="Q7765" s="143">
        <f t="shared" si="8452"/>
        <v>13314</v>
      </c>
      <c r="R7765" s="188">
        <f t="shared" si="8455"/>
        <v>73448.86</v>
      </c>
      <c r="T7765">
        <v>38790.129999999997</v>
      </c>
      <c r="U7765" s="190">
        <f t="shared" si="8456"/>
        <v>1.8934935252859428</v>
      </c>
    </row>
    <row r="7766" spans="1:21" x14ac:dyDescent="0.2">
      <c r="A7766" s="178">
        <v>43059</v>
      </c>
      <c r="B7766" s="179">
        <v>0.45833333333333331</v>
      </c>
      <c r="C7766" t="s">
        <v>349</v>
      </c>
      <c r="D7766">
        <v>3.91</v>
      </c>
      <c r="E7766">
        <v>4.34</v>
      </c>
      <c r="F7766">
        <v>20</v>
      </c>
      <c r="G7766">
        <v>2.74</v>
      </c>
      <c r="H7766" s="184">
        <f t="shared" ref="H7766:L7766" si="8473">H7742</f>
        <v>0.45833333333333331</v>
      </c>
      <c r="I7766" s="185">
        <f t="shared" si="8473"/>
        <v>226</v>
      </c>
      <c r="J7766" s="185">
        <f t="shared" si="8473"/>
        <v>326</v>
      </c>
      <c r="K7766" s="185">
        <f t="shared" si="8473"/>
        <v>2842</v>
      </c>
      <c r="L7766" s="185">
        <f t="shared" si="8473"/>
        <v>1635</v>
      </c>
      <c r="M7766" s="147"/>
      <c r="N7766" s="143">
        <f t="shared" si="8454"/>
        <v>883.66000000000008</v>
      </c>
      <c r="O7766" s="143">
        <f t="shared" si="8450"/>
        <v>1414.84</v>
      </c>
      <c r="P7766" s="143">
        <f t="shared" si="8451"/>
        <v>56840</v>
      </c>
      <c r="Q7766" s="143">
        <f t="shared" si="8452"/>
        <v>4479.9000000000005</v>
      </c>
      <c r="R7766" s="188">
        <f t="shared" si="8455"/>
        <v>63618.400000000001</v>
      </c>
      <c r="T7766">
        <v>38417.11</v>
      </c>
      <c r="U7766" s="190">
        <f t="shared" si="8456"/>
        <v>1.6559913017923524</v>
      </c>
    </row>
    <row r="7767" spans="1:21" x14ac:dyDescent="0.2">
      <c r="A7767" s="178">
        <v>43059</v>
      </c>
      <c r="B7767" s="179">
        <v>0.5</v>
      </c>
      <c r="C7767" t="s">
        <v>349</v>
      </c>
      <c r="D7767">
        <v>3.56</v>
      </c>
      <c r="E7767">
        <v>3.76</v>
      </c>
      <c r="F7767">
        <v>20</v>
      </c>
      <c r="G7767">
        <v>2.09</v>
      </c>
      <c r="H7767" s="184">
        <f t="shared" ref="H7767:L7767" si="8474">H7743</f>
        <v>0.5</v>
      </c>
      <c r="I7767" s="185">
        <f t="shared" si="8474"/>
        <v>222</v>
      </c>
      <c r="J7767" s="185">
        <f t="shared" si="8474"/>
        <v>319</v>
      </c>
      <c r="K7767" s="185">
        <f t="shared" si="8474"/>
        <v>2842</v>
      </c>
      <c r="L7767" s="185">
        <f t="shared" si="8474"/>
        <v>1635</v>
      </c>
      <c r="M7767" s="147"/>
      <c r="N7767" s="143">
        <f t="shared" si="8454"/>
        <v>790.32</v>
      </c>
      <c r="O7767" s="143">
        <f t="shared" si="8450"/>
        <v>1199.4399999999998</v>
      </c>
      <c r="P7767" s="143">
        <f t="shared" si="8451"/>
        <v>56840</v>
      </c>
      <c r="Q7767" s="143">
        <f t="shared" si="8452"/>
        <v>3417.1499999999996</v>
      </c>
      <c r="R7767" s="188">
        <f t="shared" si="8455"/>
        <v>62246.91</v>
      </c>
      <c r="T7767">
        <v>37883.83</v>
      </c>
      <c r="U7767" s="190">
        <f t="shared" si="8456"/>
        <v>1.6430997077117071</v>
      </c>
    </row>
    <row r="7768" spans="1:21" x14ac:dyDescent="0.2">
      <c r="A7768" s="178">
        <v>43059</v>
      </c>
      <c r="B7768" s="179">
        <v>0.54166666666666663</v>
      </c>
      <c r="C7768" t="s">
        <v>349</v>
      </c>
      <c r="D7768">
        <v>3.5</v>
      </c>
      <c r="E7768">
        <v>3.58</v>
      </c>
      <c r="F7768">
        <v>20</v>
      </c>
      <c r="G7768">
        <v>2.14</v>
      </c>
      <c r="H7768" s="184">
        <f t="shared" ref="H7768:L7768" si="8475">H7744</f>
        <v>0.54166666666666663</v>
      </c>
      <c r="I7768" s="185">
        <f t="shared" si="8475"/>
        <v>195</v>
      </c>
      <c r="J7768" s="185">
        <f t="shared" si="8475"/>
        <v>299</v>
      </c>
      <c r="K7768" s="185">
        <f t="shared" si="8475"/>
        <v>2842</v>
      </c>
      <c r="L7768" s="185">
        <f t="shared" si="8475"/>
        <v>1635</v>
      </c>
      <c r="M7768" s="147"/>
      <c r="N7768" s="143">
        <f t="shared" si="8454"/>
        <v>682.5</v>
      </c>
      <c r="O7768" s="143">
        <f t="shared" si="8450"/>
        <v>1070.42</v>
      </c>
      <c r="P7768" s="143">
        <f t="shared" si="8451"/>
        <v>56840</v>
      </c>
      <c r="Q7768" s="143">
        <f t="shared" si="8452"/>
        <v>3498.9</v>
      </c>
      <c r="R7768" s="188">
        <f t="shared" si="8455"/>
        <v>62091.82</v>
      </c>
      <c r="T7768">
        <v>37269.300000000003</v>
      </c>
      <c r="U7768" s="190">
        <f t="shared" si="8456"/>
        <v>1.666031291169944</v>
      </c>
    </row>
    <row r="7769" spans="1:21" x14ac:dyDescent="0.2">
      <c r="A7769" s="178">
        <v>43059</v>
      </c>
      <c r="B7769" s="179">
        <v>0.58333333333333337</v>
      </c>
      <c r="C7769" t="s">
        <v>349</v>
      </c>
      <c r="D7769">
        <v>3.5</v>
      </c>
      <c r="E7769">
        <v>3.11</v>
      </c>
      <c r="F7769">
        <v>20</v>
      </c>
      <c r="G7769">
        <v>2.4</v>
      </c>
      <c r="H7769" s="184">
        <f t="shared" ref="H7769:L7769" si="8476">H7745</f>
        <v>0.58333333333333337</v>
      </c>
      <c r="I7769" s="185">
        <f t="shared" si="8476"/>
        <v>205</v>
      </c>
      <c r="J7769" s="185">
        <f t="shared" si="8476"/>
        <v>237</v>
      </c>
      <c r="K7769" s="185">
        <f t="shared" si="8476"/>
        <v>2842</v>
      </c>
      <c r="L7769" s="185">
        <f t="shared" si="8476"/>
        <v>1635</v>
      </c>
      <c r="M7769" s="147"/>
      <c r="N7769" s="143">
        <f t="shared" si="8454"/>
        <v>717.5</v>
      </c>
      <c r="O7769" s="143">
        <f t="shared" si="8450"/>
        <v>737.06999999999994</v>
      </c>
      <c r="P7769" s="143">
        <f t="shared" si="8451"/>
        <v>56840</v>
      </c>
      <c r="Q7769" s="143">
        <f t="shared" si="8452"/>
        <v>3924</v>
      </c>
      <c r="R7769" s="188">
        <f t="shared" si="8455"/>
        <v>62218.57</v>
      </c>
      <c r="T7769">
        <v>36653.440000000002</v>
      </c>
      <c r="U7769" s="190">
        <f t="shared" si="8456"/>
        <v>1.6974824191126399</v>
      </c>
    </row>
    <row r="7770" spans="1:21" x14ac:dyDescent="0.2">
      <c r="A7770" s="178">
        <v>43059</v>
      </c>
      <c r="B7770" s="179">
        <v>0.625</v>
      </c>
      <c r="C7770" t="s">
        <v>349</v>
      </c>
      <c r="D7770">
        <v>3.5</v>
      </c>
      <c r="E7770">
        <v>3.1</v>
      </c>
      <c r="F7770">
        <v>19.22</v>
      </c>
      <c r="G7770">
        <v>0.99</v>
      </c>
      <c r="H7770" s="184">
        <f t="shared" ref="H7770:L7770" si="8477">H7746</f>
        <v>0.625</v>
      </c>
      <c r="I7770" s="185">
        <f t="shared" si="8477"/>
        <v>212</v>
      </c>
      <c r="J7770" s="185">
        <f t="shared" si="8477"/>
        <v>213</v>
      </c>
      <c r="K7770" s="185">
        <f t="shared" si="8477"/>
        <v>2842</v>
      </c>
      <c r="L7770" s="185">
        <f t="shared" si="8477"/>
        <v>1380</v>
      </c>
      <c r="M7770" s="147"/>
      <c r="N7770" s="143">
        <f t="shared" si="8454"/>
        <v>742</v>
      </c>
      <c r="O7770" s="143">
        <f t="shared" si="8450"/>
        <v>660.30000000000007</v>
      </c>
      <c r="P7770" s="143">
        <f t="shared" si="8451"/>
        <v>54623.24</v>
      </c>
      <c r="Q7770" s="143">
        <f t="shared" si="8452"/>
        <v>1366.2</v>
      </c>
      <c r="R7770" s="188">
        <f t="shared" si="8455"/>
        <v>57391.74</v>
      </c>
      <c r="T7770">
        <v>36376.400000000001</v>
      </c>
      <c r="U7770" s="190">
        <f t="shared" si="8456"/>
        <v>1.5777190706062172</v>
      </c>
    </row>
    <row r="7771" spans="1:21" x14ac:dyDescent="0.2">
      <c r="A7771" s="178">
        <v>43059</v>
      </c>
      <c r="B7771" s="179">
        <v>0.66666666666666663</v>
      </c>
      <c r="C7771" t="s">
        <v>349</v>
      </c>
      <c r="D7771">
        <v>3.5</v>
      </c>
      <c r="E7771">
        <v>3.21</v>
      </c>
      <c r="F7771">
        <v>18.88</v>
      </c>
      <c r="G7771">
        <v>0.99</v>
      </c>
      <c r="H7771" s="184">
        <f t="shared" ref="H7771:L7771" si="8478">H7747</f>
        <v>0.66666666666666663</v>
      </c>
      <c r="I7771" s="185">
        <f t="shared" si="8478"/>
        <v>191</v>
      </c>
      <c r="J7771" s="185">
        <f t="shared" si="8478"/>
        <v>237</v>
      </c>
      <c r="K7771" s="185">
        <f t="shared" si="8478"/>
        <v>2842</v>
      </c>
      <c r="L7771" s="185">
        <f t="shared" si="8478"/>
        <v>1380</v>
      </c>
      <c r="M7771" s="147"/>
      <c r="N7771" s="143">
        <f t="shared" si="8454"/>
        <v>668.5</v>
      </c>
      <c r="O7771" s="143">
        <f t="shared" si="8450"/>
        <v>760.77</v>
      </c>
      <c r="P7771" s="143">
        <f t="shared" si="8451"/>
        <v>53656.959999999999</v>
      </c>
      <c r="Q7771" s="143">
        <f t="shared" si="8452"/>
        <v>1366.2</v>
      </c>
      <c r="R7771" s="188">
        <f t="shared" si="8455"/>
        <v>56452.429999999993</v>
      </c>
      <c r="T7771">
        <v>36154.080000000002</v>
      </c>
      <c r="U7771" s="190">
        <f t="shared" si="8456"/>
        <v>1.5614400919619582</v>
      </c>
    </row>
    <row r="7772" spans="1:21" x14ac:dyDescent="0.2">
      <c r="A7772" s="178">
        <v>43059</v>
      </c>
      <c r="B7772" s="179">
        <v>0.70833333333333337</v>
      </c>
      <c r="C7772" t="s">
        <v>349</v>
      </c>
      <c r="D7772">
        <v>3.5</v>
      </c>
      <c r="E7772">
        <v>5.42</v>
      </c>
      <c r="F7772">
        <v>20</v>
      </c>
      <c r="G7772">
        <v>0.99</v>
      </c>
      <c r="H7772" s="184">
        <f t="shared" ref="H7772:L7772" si="8479">H7748</f>
        <v>0.70833333333333337</v>
      </c>
      <c r="I7772" s="185">
        <f t="shared" si="8479"/>
        <v>218</v>
      </c>
      <c r="J7772" s="185">
        <f t="shared" si="8479"/>
        <v>258</v>
      </c>
      <c r="K7772" s="185">
        <f t="shared" si="8479"/>
        <v>2842</v>
      </c>
      <c r="L7772" s="185">
        <f t="shared" si="8479"/>
        <v>1380</v>
      </c>
      <c r="M7772" s="147"/>
      <c r="N7772" s="143">
        <f t="shared" si="8454"/>
        <v>763</v>
      </c>
      <c r="O7772" s="143">
        <f t="shared" si="8450"/>
        <v>1398.36</v>
      </c>
      <c r="P7772" s="143">
        <f t="shared" si="8451"/>
        <v>56840</v>
      </c>
      <c r="Q7772" s="143">
        <f t="shared" si="8452"/>
        <v>1366.2</v>
      </c>
      <c r="R7772" s="188">
        <f t="shared" si="8455"/>
        <v>60367.56</v>
      </c>
      <c r="T7772">
        <v>35932.18</v>
      </c>
      <c r="U7772" s="190">
        <f t="shared" si="8456"/>
        <v>1.6800416785176964</v>
      </c>
    </row>
    <row r="7773" spans="1:21" x14ac:dyDescent="0.2">
      <c r="A7773" s="178">
        <v>43059</v>
      </c>
      <c r="B7773" s="179">
        <v>0.75</v>
      </c>
      <c r="C7773" t="s">
        <v>349</v>
      </c>
      <c r="D7773">
        <v>2.61</v>
      </c>
      <c r="E7773">
        <v>18.600000000000001</v>
      </c>
      <c r="F7773">
        <v>28.47</v>
      </c>
      <c r="G7773">
        <v>0.99</v>
      </c>
      <c r="H7773" s="184">
        <f t="shared" ref="H7773:L7773" si="8480">H7749</f>
        <v>0.75</v>
      </c>
      <c r="I7773" s="185">
        <f t="shared" si="8480"/>
        <v>240</v>
      </c>
      <c r="J7773" s="185">
        <f t="shared" si="8480"/>
        <v>365</v>
      </c>
      <c r="K7773" s="185">
        <f t="shared" si="8480"/>
        <v>2842</v>
      </c>
      <c r="L7773" s="185">
        <f t="shared" si="8480"/>
        <v>1380</v>
      </c>
      <c r="M7773" s="147"/>
      <c r="N7773" s="143">
        <f t="shared" si="8454"/>
        <v>626.4</v>
      </c>
      <c r="O7773" s="143">
        <f t="shared" si="8450"/>
        <v>6789.0000000000009</v>
      </c>
      <c r="P7773" s="143">
        <f t="shared" si="8451"/>
        <v>80911.739999999991</v>
      </c>
      <c r="Q7773" s="143">
        <f t="shared" si="8452"/>
        <v>1366.2</v>
      </c>
      <c r="R7773" s="188">
        <f t="shared" si="8455"/>
        <v>89693.339999999982</v>
      </c>
      <c r="T7773">
        <v>35888.28</v>
      </c>
      <c r="U7773" s="190">
        <f t="shared" si="8456"/>
        <v>2.4992376341245661</v>
      </c>
    </row>
    <row r="7774" spans="1:21" x14ac:dyDescent="0.2">
      <c r="A7774" s="178">
        <v>43059</v>
      </c>
      <c r="B7774" s="179">
        <v>0.79166666666666663</v>
      </c>
      <c r="C7774" t="s">
        <v>349</v>
      </c>
      <c r="D7774">
        <v>8.11</v>
      </c>
      <c r="E7774">
        <v>4</v>
      </c>
      <c r="F7774">
        <v>20</v>
      </c>
      <c r="G7774">
        <v>1.45</v>
      </c>
      <c r="H7774" s="184">
        <f t="shared" ref="H7774:L7774" si="8481">H7750</f>
        <v>0.79166666666666663</v>
      </c>
      <c r="I7774" s="185">
        <f t="shared" si="8481"/>
        <v>320</v>
      </c>
      <c r="J7774" s="185">
        <f t="shared" si="8481"/>
        <v>214</v>
      </c>
      <c r="K7774" s="185">
        <f t="shared" si="8481"/>
        <v>2842</v>
      </c>
      <c r="L7774" s="185">
        <f t="shared" si="8481"/>
        <v>1426</v>
      </c>
      <c r="M7774" s="147"/>
      <c r="N7774" s="143">
        <f t="shared" si="8454"/>
        <v>2595.1999999999998</v>
      </c>
      <c r="O7774" s="143">
        <f t="shared" si="8450"/>
        <v>856</v>
      </c>
      <c r="P7774" s="143">
        <f t="shared" si="8451"/>
        <v>56840</v>
      </c>
      <c r="Q7774" s="143">
        <f t="shared" si="8452"/>
        <v>2067.6999999999998</v>
      </c>
      <c r="R7774" s="188">
        <f t="shared" si="8455"/>
        <v>62358.899999999994</v>
      </c>
      <c r="T7774">
        <v>37187.57</v>
      </c>
      <c r="U7774" s="190">
        <f t="shared" si="8456"/>
        <v>1.6768748267230151</v>
      </c>
    </row>
    <row r="7775" spans="1:21" x14ac:dyDescent="0.2">
      <c r="A7775" s="178">
        <v>43059</v>
      </c>
      <c r="B7775" s="179">
        <v>0.83333333333333337</v>
      </c>
      <c r="C7775" t="s">
        <v>349</v>
      </c>
      <c r="D7775">
        <v>5.51</v>
      </c>
      <c r="E7775">
        <v>4</v>
      </c>
      <c r="F7775">
        <v>20</v>
      </c>
      <c r="G7775">
        <v>1.33</v>
      </c>
      <c r="H7775" s="184">
        <f t="shared" ref="H7775:L7775" si="8482">H7751</f>
        <v>0.83333333333333337</v>
      </c>
      <c r="I7775" s="185">
        <f t="shared" si="8482"/>
        <v>322</v>
      </c>
      <c r="J7775" s="185">
        <f t="shared" si="8482"/>
        <v>178</v>
      </c>
      <c r="K7775" s="185">
        <f t="shared" si="8482"/>
        <v>2842</v>
      </c>
      <c r="L7775" s="185">
        <f t="shared" si="8482"/>
        <v>1426</v>
      </c>
      <c r="M7775" s="147"/>
      <c r="N7775" s="143">
        <f t="shared" si="8454"/>
        <v>1774.22</v>
      </c>
      <c r="O7775" s="143">
        <f t="shared" si="8450"/>
        <v>712</v>
      </c>
      <c r="P7775" s="143">
        <f t="shared" si="8451"/>
        <v>56840</v>
      </c>
      <c r="Q7775" s="143">
        <f t="shared" si="8452"/>
        <v>1896.5800000000002</v>
      </c>
      <c r="R7775" s="188">
        <f t="shared" si="8455"/>
        <v>61222.8</v>
      </c>
      <c r="T7775">
        <v>38659.360000000001</v>
      </c>
      <c r="U7775" s="190">
        <f t="shared" si="8456"/>
        <v>1.5836475306368238</v>
      </c>
    </row>
    <row r="7776" spans="1:21" x14ac:dyDescent="0.2">
      <c r="A7776" s="178">
        <v>43059</v>
      </c>
      <c r="B7776" s="179">
        <v>0.875</v>
      </c>
      <c r="C7776" t="s">
        <v>349</v>
      </c>
      <c r="D7776">
        <v>11.66</v>
      </c>
      <c r="E7776">
        <v>4</v>
      </c>
      <c r="F7776">
        <v>14</v>
      </c>
      <c r="G7776">
        <v>1.22</v>
      </c>
      <c r="H7776" s="184">
        <f t="shared" ref="H7776:L7776" si="8483">H7752</f>
        <v>0.875</v>
      </c>
      <c r="I7776" s="185">
        <f t="shared" si="8483"/>
        <v>337</v>
      </c>
      <c r="J7776" s="185">
        <f t="shared" si="8483"/>
        <v>173</v>
      </c>
      <c r="K7776" s="185">
        <f t="shared" si="8483"/>
        <v>2842</v>
      </c>
      <c r="L7776" s="185">
        <f t="shared" si="8483"/>
        <v>1426</v>
      </c>
      <c r="M7776" s="147"/>
      <c r="N7776" s="143">
        <f t="shared" si="8454"/>
        <v>3929.42</v>
      </c>
      <c r="O7776" s="143">
        <f t="shared" si="8450"/>
        <v>692</v>
      </c>
      <c r="P7776" s="143">
        <f t="shared" si="8451"/>
        <v>39788</v>
      </c>
      <c r="Q7776" s="143">
        <f t="shared" si="8452"/>
        <v>1739.72</v>
      </c>
      <c r="R7776" s="188">
        <f t="shared" si="8455"/>
        <v>46149.14</v>
      </c>
      <c r="T7776">
        <v>38288.269999999997</v>
      </c>
      <c r="U7776" s="190">
        <f t="shared" si="8456"/>
        <v>1.2053075262998303</v>
      </c>
    </row>
    <row r="7777" spans="1:21" x14ac:dyDescent="0.2">
      <c r="A7777" s="178">
        <v>43059</v>
      </c>
      <c r="B7777" s="179">
        <v>0.91666666666666663</v>
      </c>
      <c r="C7777" t="s">
        <v>349</v>
      </c>
      <c r="D7777">
        <v>10.35</v>
      </c>
      <c r="E7777">
        <v>5</v>
      </c>
      <c r="F7777">
        <v>20</v>
      </c>
      <c r="G7777">
        <v>1.1499999999999999</v>
      </c>
      <c r="H7777" s="184">
        <f t="shared" ref="H7777:L7777" si="8484">H7753</f>
        <v>0.91666666666666663</v>
      </c>
      <c r="I7777" s="185">
        <f t="shared" si="8484"/>
        <v>394</v>
      </c>
      <c r="J7777" s="185">
        <f t="shared" si="8484"/>
        <v>194</v>
      </c>
      <c r="K7777" s="185">
        <f t="shared" si="8484"/>
        <v>2842</v>
      </c>
      <c r="L7777" s="185">
        <f t="shared" si="8484"/>
        <v>1426</v>
      </c>
      <c r="M7777" s="147"/>
      <c r="N7777" s="143">
        <f t="shared" si="8454"/>
        <v>4077.8999999999996</v>
      </c>
      <c r="O7777" s="143">
        <f t="shared" si="8450"/>
        <v>970</v>
      </c>
      <c r="P7777" s="143">
        <f t="shared" si="8451"/>
        <v>56840</v>
      </c>
      <c r="Q7777" s="143">
        <f t="shared" si="8452"/>
        <v>1639.8999999999999</v>
      </c>
      <c r="R7777" s="188">
        <f t="shared" si="8455"/>
        <v>63527.8</v>
      </c>
      <c r="T7777">
        <v>37777.51</v>
      </c>
      <c r="U7777" s="190">
        <f t="shared" si="8456"/>
        <v>1.6816301550843344</v>
      </c>
    </row>
    <row r="7778" spans="1:21" x14ac:dyDescent="0.2">
      <c r="A7778" s="178">
        <v>43059</v>
      </c>
      <c r="B7778" s="179">
        <v>0.95833333333333337</v>
      </c>
      <c r="C7778" t="s">
        <v>349</v>
      </c>
      <c r="D7778">
        <v>14.86</v>
      </c>
      <c r="E7778">
        <v>8.11</v>
      </c>
      <c r="F7778">
        <v>21</v>
      </c>
      <c r="G7778">
        <v>0.75</v>
      </c>
      <c r="H7778" s="184">
        <f t="shared" ref="H7778:L7778" si="8485">H7754</f>
        <v>0.95833333333333337</v>
      </c>
      <c r="I7778" s="185">
        <f t="shared" si="8485"/>
        <v>389</v>
      </c>
      <c r="J7778" s="185">
        <f t="shared" si="8485"/>
        <v>265</v>
      </c>
      <c r="K7778" s="185">
        <f t="shared" si="8485"/>
        <v>2985</v>
      </c>
      <c r="L7778" s="185">
        <f t="shared" si="8485"/>
        <v>1111</v>
      </c>
      <c r="M7778" s="147"/>
      <c r="N7778" s="143">
        <f t="shared" si="8454"/>
        <v>5780.54</v>
      </c>
      <c r="O7778" s="143">
        <f t="shared" si="8450"/>
        <v>2149.1499999999996</v>
      </c>
      <c r="P7778" s="143">
        <f t="shared" si="8451"/>
        <v>62685</v>
      </c>
      <c r="Q7778" s="143">
        <f t="shared" si="8452"/>
        <v>833.25</v>
      </c>
      <c r="R7778" s="188">
        <f t="shared" si="8455"/>
        <v>71447.94</v>
      </c>
      <c r="T7778">
        <v>36476.82</v>
      </c>
      <c r="U7778" s="190">
        <f t="shared" si="8456"/>
        <v>1.9587217306771809</v>
      </c>
    </row>
    <row r="7779" spans="1:21" x14ac:dyDescent="0.2">
      <c r="A7779" s="178">
        <v>43059</v>
      </c>
      <c r="B7779" s="180">
        <v>1</v>
      </c>
      <c r="C7779" t="s">
        <v>349</v>
      </c>
      <c r="D7779">
        <v>12.96</v>
      </c>
      <c r="E7779">
        <v>7.76</v>
      </c>
      <c r="F7779">
        <v>21</v>
      </c>
      <c r="G7779">
        <v>0.75</v>
      </c>
      <c r="H7779" s="184">
        <f t="shared" ref="H7779:L7779" si="8486">H7755</f>
        <v>1</v>
      </c>
      <c r="I7779" s="185">
        <f t="shared" si="8486"/>
        <v>362</v>
      </c>
      <c r="J7779" s="185">
        <f t="shared" si="8486"/>
        <v>243</v>
      </c>
      <c r="K7779" s="185">
        <f t="shared" si="8486"/>
        <v>2985</v>
      </c>
      <c r="L7779" s="185">
        <f t="shared" si="8486"/>
        <v>1111</v>
      </c>
      <c r="M7779" s="147"/>
      <c r="N7779" s="143">
        <f t="shared" si="8454"/>
        <v>4691.5200000000004</v>
      </c>
      <c r="O7779" s="143">
        <f t="shared" si="8450"/>
        <v>1885.6799999999998</v>
      </c>
      <c r="P7779" s="143">
        <f t="shared" si="8451"/>
        <v>62685</v>
      </c>
      <c r="Q7779" s="143">
        <f t="shared" si="8452"/>
        <v>833.25</v>
      </c>
      <c r="R7779" s="188">
        <f t="shared" si="8455"/>
        <v>70095.45</v>
      </c>
      <c r="T7779">
        <v>34601.72</v>
      </c>
      <c r="U7779" s="190">
        <f t="shared" si="8456"/>
        <v>2.0257793543211147</v>
      </c>
    </row>
    <row r="7780" spans="1:21" x14ac:dyDescent="0.2">
      <c r="A7780" s="178">
        <v>43060</v>
      </c>
      <c r="B7780" s="179">
        <v>4.1666666666666664E-2</v>
      </c>
      <c r="C7780" t="s">
        <v>349</v>
      </c>
      <c r="D7780">
        <v>12</v>
      </c>
      <c r="E7780">
        <v>8</v>
      </c>
      <c r="F7780">
        <v>8.25</v>
      </c>
      <c r="G7780">
        <v>0.75</v>
      </c>
      <c r="H7780" s="184">
        <f t="shared" ref="H7780:L7780" si="8487">H7756</f>
        <v>4.1666666666666664E-2</v>
      </c>
      <c r="I7780" s="185">
        <f t="shared" si="8487"/>
        <v>294</v>
      </c>
      <c r="J7780" s="185">
        <f t="shared" si="8487"/>
        <v>212</v>
      </c>
      <c r="K7780" s="185">
        <f t="shared" si="8487"/>
        <v>2985</v>
      </c>
      <c r="L7780" s="185">
        <f t="shared" si="8487"/>
        <v>1111</v>
      </c>
      <c r="M7780" s="147"/>
      <c r="N7780" s="143">
        <f t="shared" si="8454"/>
        <v>3528</v>
      </c>
      <c r="O7780" s="143">
        <f t="shared" si="8450"/>
        <v>1696</v>
      </c>
      <c r="P7780" s="143">
        <f t="shared" si="8451"/>
        <v>24626.25</v>
      </c>
      <c r="Q7780" s="143">
        <f t="shared" si="8452"/>
        <v>833.25</v>
      </c>
      <c r="R7780" s="188">
        <f t="shared" si="8455"/>
        <v>30683.5</v>
      </c>
      <c r="T7780">
        <v>32668.84</v>
      </c>
      <c r="U7780" s="190">
        <f t="shared" si="8456"/>
        <v>0.93922832889077179</v>
      </c>
    </row>
    <row r="7781" spans="1:21" x14ac:dyDescent="0.2">
      <c r="A7781" s="178">
        <v>43060</v>
      </c>
      <c r="B7781" s="179">
        <v>8.3333333333333329E-2</v>
      </c>
      <c r="C7781" t="s">
        <v>349</v>
      </c>
      <c r="D7781">
        <v>11.16</v>
      </c>
      <c r="E7781">
        <v>2.98</v>
      </c>
      <c r="F7781">
        <v>8.25</v>
      </c>
      <c r="G7781">
        <v>0.51</v>
      </c>
      <c r="H7781" s="184">
        <f t="shared" ref="H7781:L7781" si="8488">H7757</f>
        <v>8.3333333333333329E-2</v>
      </c>
      <c r="I7781" s="185">
        <f t="shared" si="8488"/>
        <v>236</v>
      </c>
      <c r="J7781" s="185">
        <f t="shared" si="8488"/>
        <v>179</v>
      </c>
      <c r="K7781" s="185">
        <f t="shared" si="8488"/>
        <v>2985</v>
      </c>
      <c r="L7781" s="185">
        <f t="shared" si="8488"/>
        <v>1111</v>
      </c>
      <c r="M7781" s="147"/>
      <c r="N7781" s="143">
        <f t="shared" si="8454"/>
        <v>2633.76</v>
      </c>
      <c r="O7781" s="143">
        <f t="shared" si="8450"/>
        <v>533.41999999999996</v>
      </c>
      <c r="P7781" s="143">
        <f t="shared" si="8451"/>
        <v>24626.25</v>
      </c>
      <c r="Q7781" s="143">
        <f t="shared" si="8452"/>
        <v>566.61</v>
      </c>
      <c r="R7781" s="188">
        <f t="shared" si="8455"/>
        <v>28360.04</v>
      </c>
      <c r="T7781">
        <v>31130.62</v>
      </c>
      <c r="U7781" s="190">
        <f t="shared" si="8456"/>
        <v>0.91100145130421439</v>
      </c>
    </row>
    <row r="7782" spans="1:21" x14ac:dyDescent="0.2">
      <c r="A7782" s="178">
        <v>43060</v>
      </c>
      <c r="B7782" s="179">
        <v>0.125</v>
      </c>
      <c r="C7782" t="s">
        <v>349</v>
      </c>
      <c r="D7782">
        <v>12</v>
      </c>
      <c r="E7782">
        <v>2.61</v>
      </c>
      <c r="F7782">
        <v>8.25</v>
      </c>
      <c r="G7782">
        <v>1</v>
      </c>
      <c r="H7782" s="184">
        <f t="shared" ref="H7782:L7782" si="8489">H7758</f>
        <v>0.125</v>
      </c>
      <c r="I7782" s="185">
        <f t="shared" si="8489"/>
        <v>201</v>
      </c>
      <c r="J7782" s="185">
        <f t="shared" si="8489"/>
        <v>205</v>
      </c>
      <c r="K7782" s="185">
        <f t="shared" si="8489"/>
        <v>2985</v>
      </c>
      <c r="L7782" s="185">
        <f t="shared" si="8489"/>
        <v>1717</v>
      </c>
      <c r="M7782" s="147"/>
      <c r="N7782" s="143">
        <f t="shared" si="8454"/>
        <v>2412</v>
      </c>
      <c r="O7782" s="143">
        <f t="shared" si="8450"/>
        <v>535.04999999999995</v>
      </c>
      <c r="P7782" s="143">
        <f t="shared" si="8451"/>
        <v>24626.25</v>
      </c>
      <c r="Q7782" s="143">
        <f t="shared" si="8452"/>
        <v>1717</v>
      </c>
      <c r="R7782" s="188">
        <f t="shared" si="8455"/>
        <v>29290.3</v>
      </c>
      <c r="T7782">
        <v>30291</v>
      </c>
      <c r="U7782" s="190">
        <f t="shared" si="8456"/>
        <v>0.9669637846224951</v>
      </c>
    </row>
    <row r="7783" spans="1:21" x14ac:dyDescent="0.2">
      <c r="A7783" s="178">
        <v>43060</v>
      </c>
      <c r="B7783" s="179">
        <v>0.16666666666666666</v>
      </c>
      <c r="C7783" t="s">
        <v>349</v>
      </c>
      <c r="D7783">
        <v>6.99</v>
      </c>
      <c r="E7783">
        <v>2.61</v>
      </c>
      <c r="F7783">
        <v>8.25</v>
      </c>
      <c r="G7783">
        <v>0.99</v>
      </c>
      <c r="H7783" s="184">
        <f t="shared" ref="H7783:L7783" si="8490">H7759</f>
        <v>0.16666666666666666</v>
      </c>
      <c r="I7783" s="185">
        <f t="shared" si="8490"/>
        <v>185</v>
      </c>
      <c r="J7783" s="185">
        <f t="shared" si="8490"/>
        <v>205</v>
      </c>
      <c r="K7783" s="185">
        <f t="shared" si="8490"/>
        <v>2985</v>
      </c>
      <c r="L7783" s="185">
        <f t="shared" si="8490"/>
        <v>1717</v>
      </c>
      <c r="M7783" s="147"/>
      <c r="N7783" s="143">
        <f t="shared" si="8454"/>
        <v>1293.1500000000001</v>
      </c>
      <c r="O7783" s="143">
        <f t="shared" si="8450"/>
        <v>535.04999999999995</v>
      </c>
      <c r="P7783" s="143">
        <f t="shared" si="8451"/>
        <v>24626.25</v>
      </c>
      <c r="Q7783" s="143">
        <f t="shared" si="8452"/>
        <v>1699.83</v>
      </c>
      <c r="R7783" s="188">
        <f t="shared" si="8455"/>
        <v>28154.28</v>
      </c>
      <c r="T7783">
        <v>29857.64</v>
      </c>
      <c r="U7783" s="190">
        <f t="shared" si="8456"/>
        <v>0.94295061498497534</v>
      </c>
    </row>
    <row r="7784" spans="1:21" x14ac:dyDescent="0.2">
      <c r="A7784" s="178">
        <v>43060</v>
      </c>
      <c r="B7784" s="179">
        <v>0.20833333333333334</v>
      </c>
      <c r="C7784" t="s">
        <v>349</v>
      </c>
      <c r="D7784">
        <v>6.8</v>
      </c>
      <c r="E7784">
        <v>7.01</v>
      </c>
      <c r="F7784">
        <v>7.01</v>
      </c>
      <c r="G7784">
        <v>1</v>
      </c>
      <c r="H7784" s="184">
        <f t="shared" ref="H7784:L7784" si="8491">H7760</f>
        <v>0.20833333333333334</v>
      </c>
      <c r="I7784" s="185">
        <f t="shared" si="8491"/>
        <v>207</v>
      </c>
      <c r="J7784" s="185">
        <f t="shared" si="8491"/>
        <v>283</v>
      </c>
      <c r="K7784" s="185">
        <f t="shared" si="8491"/>
        <v>2985</v>
      </c>
      <c r="L7784" s="185">
        <f t="shared" si="8491"/>
        <v>1717</v>
      </c>
      <c r="M7784" s="147"/>
      <c r="N7784" s="143">
        <f t="shared" si="8454"/>
        <v>1407.6</v>
      </c>
      <c r="O7784" s="143">
        <f t="shared" si="8450"/>
        <v>1983.83</v>
      </c>
      <c r="P7784" s="143">
        <f t="shared" si="8451"/>
        <v>20924.849999999999</v>
      </c>
      <c r="Q7784" s="143">
        <f t="shared" si="8452"/>
        <v>1717</v>
      </c>
      <c r="R7784" s="188">
        <f t="shared" si="8455"/>
        <v>26033.279999999999</v>
      </c>
      <c r="T7784">
        <v>29919.55</v>
      </c>
      <c r="U7784" s="190">
        <f t="shared" si="8456"/>
        <v>0.87010934322207389</v>
      </c>
    </row>
    <row r="7785" spans="1:21" x14ac:dyDescent="0.2">
      <c r="A7785" s="178">
        <v>43060</v>
      </c>
      <c r="B7785" s="179">
        <v>0.25</v>
      </c>
      <c r="C7785" t="s">
        <v>349</v>
      </c>
      <c r="D7785">
        <v>12</v>
      </c>
      <c r="E7785">
        <v>15.99</v>
      </c>
      <c r="F7785">
        <v>7.01</v>
      </c>
      <c r="G7785">
        <v>1.22</v>
      </c>
      <c r="H7785" s="184">
        <f t="shared" ref="H7785:L7785" si="8492">H7761</f>
        <v>0.25</v>
      </c>
      <c r="I7785" s="185">
        <f t="shared" si="8492"/>
        <v>327</v>
      </c>
      <c r="J7785" s="185">
        <f t="shared" si="8492"/>
        <v>438</v>
      </c>
      <c r="K7785" s="185">
        <f t="shared" si="8492"/>
        <v>2985</v>
      </c>
      <c r="L7785" s="185">
        <f t="shared" si="8492"/>
        <v>1717</v>
      </c>
      <c r="M7785" s="147"/>
      <c r="N7785" s="143">
        <f t="shared" si="8454"/>
        <v>3924</v>
      </c>
      <c r="O7785" s="143">
        <f t="shared" si="8450"/>
        <v>7003.62</v>
      </c>
      <c r="P7785" s="143">
        <f t="shared" si="8451"/>
        <v>20924.849999999999</v>
      </c>
      <c r="Q7785" s="143">
        <f t="shared" si="8452"/>
        <v>2094.7399999999998</v>
      </c>
      <c r="R7785" s="188">
        <f t="shared" si="8455"/>
        <v>33947.21</v>
      </c>
      <c r="T7785">
        <v>30609</v>
      </c>
      <c r="U7785" s="190">
        <f t="shared" si="8456"/>
        <v>1.109059753667222</v>
      </c>
    </row>
    <row r="7786" spans="1:21" x14ac:dyDescent="0.2">
      <c r="A7786" s="178">
        <v>43060</v>
      </c>
      <c r="B7786" s="179">
        <v>0.29166666666666669</v>
      </c>
      <c r="C7786" t="s">
        <v>349</v>
      </c>
      <c r="D7786">
        <v>3.11</v>
      </c>
      <c r="E7786">
        <v>12.91</v>
      </c>
      <c r="F7786">
        <v>7.61</v>
      </c>
      <c r="G7786">
        <v>2.99</v>
      </c>
      <c r="H7786" s="184">
        <f t="shared" ref="H7786:L7786" si="8493">H7762</f>
        <v>0.29166666666666669</v>
      </c>
      <c r="I7786" s="185">
        <f t="shared" si="8493"/>
        <v>249</v>
      </c>
      <c r="J7786" s="185">
        <f t="shared" si="8493"/>
        <v>556</v>
      </c>
      <c r="K7786" s="185">
        <f t="shared" si="8493"/>
        <v>2872</v>
      </c>
      <c r="L7786" s="185">
        <f t="shared" si="8493"/>
        <v>2219</v>
      </c>
      <c r="M7786" s="147"/>
      <c r="N7786" s="143">
        <f t="shared" si="8454"/>
        <v>774.39</v>
      </c>
      <c r="O7786" s="143">
        <f t="shared" si="8450"/>
        <v>7177.96</v>
      </c>
      <c r="P7786" s="143">
        <f t="shared" si="8451"/>
        <v>21855.920000000002</v>
      </c>
      <c r="Q7786" s="143">
        <f t="shared" si="8452"/>
        <v>6634.81</v>
      </c>
      <c r="R7786" s="188">
        <f t="shared" si="8455"/>
        <v>36443.08</v>
      </c>
      <c r="T7786">
        <v>32363.56</v>
      </c>
      <c r="U7786" s="190">
        <f t="shared" si="8456"/>
        <v>1.1260528816978108</v>
      </c>
    </row>
    <row r="7787" spans="1:21" x14ac:dyDescent="0.2">
      <c r="A7787" s="178">
        <v>43060</v>
      </c>
      <c r="B7787" s="179">
        <v>0.33333333333333331</v>
      </c>
      <c r="C7787" t="s">
        <v>349</v>
      </c>
      <c r="D7787">
        <v>2.59</v>
      </c>
      <c r="E7787">
        <v>4.7</v>
      </c>
      <c r="F7787">
        <v>7.01</v>
      </c>
      <c r="G7787">
        <v>3.1</v>
      </c>
      <c r="H7787" s="184">
        <f t="shared" ref="H7787:L7787" si="8494">H7763</f>
        <v>0.33333333333333331</v>
      </c>
      <c r="I7787" s="185">
        <f t="shared" si="8494"/>
        <v>256</v>
      </c>
      <c r="J7787" s="185">
        <f t="shared" si="8494"/>
        <v>306</v>
      </c>
      <c r="K7787" s="185">
        <f t="shared" si="8494"/>
        <v>2872</v>
      </c>
      <c r="L7787" s="185">
        <f t="shared" si="8494"/>
        <v>2219</v>
      </c>
      <c r="M7787" s="147"/>
      <c r="N7787" s="143">
        <f t="shared" si="8454"/>
        <v>663.04</v>
      </c>
      <c r="O7787" s="143">
        <f t="shared" si="8450"/>
        <v>1438.2</v>
      </c>
      <c r="P7787" s="143">
        <f t="shared" si="8451"/>
        <v>20132.72</v>
      </c>
      <c r="Q7787" s="143">
        <f t="shared" si="8452"/>
        <v>6878.9000000000005</v>
      </c>
      <c r="R7787" s="188">
        <f t="shared" si="8455"/>
        <v>29112.86</v>
      </c>
      <c r="T7787">
        <v>34752.400000000001</v>
      </c>
      <c r="U7787" s="190">
        <f t="shared" si="8456"/>
        <v>0.83772228680609107</v>
      </c>
    </row>
    <row r="7788" spans="1:21" x14ac:dyDescent="0.2">
      <c r="A7788" s="178">
        <v>43060</v>
      </c>
      <c r="B7788" s="179">
        <v>0.375</v>
      </c>
      <c r="C7788" t="s">
        <v>349</v>
      </c>
      <c r="D7788">
        <v>1</v>
      </c>
      <c r="E7788">
        <v>5.66</v>
      </c>
      <c r="F7788">
        <v>10.25</v>
      </c>
      <c r="G7788">
        <v>4.01</v>
      </c>
      <c r="H7788" s="184">
        <f t="shared" ref="H7788:L7788" si="8495">H7764</f>
        <v>0.375</v>
      </c>
      <c r="I7788" s="185">
        <f t="shared" si="8495"/>
        <v>156</v>
      </c>
      <c r="J7788" s="185">
        <f t="shared" si="8495"/>
        <v>343</v>
      </c>
      <c r="K7788" s="185">
        <f t="shared" si="8495"/>
        <v>2872</v>
      </c>
      <c r="L7788" s="185">
        <f t="shared" si="8495"/>
        <v>2219</v>
      </c>
      <c r="M7788" s="147"/>
      <c r="N7788" s="143">
        <f t="shared" si="8454"/>
        <v>156</v>
      </c>
      <c r="O7788" s="143">
        <f t="shared" si="8450"/>
        <v>1941.38</v>
      </c>
      <c r="P7788" s="143">
        <f t="shared" si="8451"/>
        <v>29438</v>
      </c>
      <c r="Q7788" s="143">
        <f t="shared" si="8452"/>
        <v>8898.1899999999987</v>
      </c>
      <c r="R7788" s="188">
        <f t="shared" si="8455"/>
        <v>40433.57</v>
      </c>
      <c r="T7788">
        <v>35887.769999999997</v>
      </c>
      <c r="U7788" s="190">
        <f t="shared" si="8456"/>
        <v>1.1266671069280705</v>
      </c>
    </row>
    <row r="7789" spans="1:21" x14ac:dyDescent="0.2">
      <c r="A7789" s="178">
        <v>43060</v>
      </c>
      <c r="B7789" s="179">
        <v>0.41666666666666669</v>
      </c>
      <c r="C7789" t="s">
        <v>349</v>
      </c>
      <c r="D7789">
        <v>1.9</v>
      </c>
      <c r="E7789">
        <v>4.7</v>
      </c>
      <c r="F7789">
        <v>9.49</v>
      </c>
      <c r="G7789">
        <v>3.1</v>
      </c>
      <c r="H7789" s="184">
        <f t="shared" ref="H7789:L7789" si="8496">H7765</f>
        <v>0.41666666666666669</v>
      </c>
      <c r="I7789" s="185">
        <f t="shared" si="8496"/>
        <v>196</v>
      </c>
      <c r="J7789" s="185">
        <f t="shared" si="8496"/>
        <v>315</v>
      </c>
      <c r="K7789" s="185">
        <f t="shared" si="8496"/>
        <v>2872</v>
      </c>
      <c r="L7789" s="185">
        <f t="shared" si="8496"/>
        <v>2219</v>
      </c>
      <c r="M7789" s="147"/>
      <c r="N7789" s="143">
        <f t="shared" si="8454"/>
        <v>372.4</v>
      </c>
      <c r="O7789" s="143">
        <f t="shared" si="8450"/>
        <v>1480.5</v>
      </c>
      <c r="P7789" s="143">
        <f t="shared" si="8451"/>
        <v>27255.279999999999</v>
      </c>
      <c r="Q7789" s="143">
        <f t="shared" si="8452"/>
        <v>6878.9000000000005</v>
      </c>
      <c r="R7789" s="188">
        <f t="shared" si="8455"/>
        <v>35987.08</v>
      </c>
      <c r="T7789">
        <v>36551.57</v>
      </c>
      <c r="U7789" s="190">
        <f t="shared" si="8456"/>
        <v>0.98455634053475682</v>
      </c>
    </row>
    <row r="7790" spans="1:21" x14ac:dyDescent="0.2">
      <c r="A7790" s="178">
        <v>43060</v>
      </c>
      <c r="B7790" s="179">
        <v>0.45833333333333331</v>
      </c>
      <c r="C7790" t="s">
        <v>349</v>
      </c>
      <c r="D7790">
        <v>2.61</v>
      </c>
      <c r="E7790">
        <v>3.49</v>
      </c>
      <c r="F7790">
        <v>7.01</v>
      </c>
      <c r="G7790">
        <v>2.29</v>
      </c>
      <c r="H7790" s="184">
        <f t="shared" ref="H7790:L7790" si="8497">H7766</f>
        <v>0.45833333333333331</v>
      </c>
      <c r="I7790" s="185">
        <f t="shared" si="8497"/>
        <v>226</v>
      </c>
      <c r="J7790" s="185">
        <f t="shared" si="8497"/>
        <v>326</v>
      </c>
      <c r="K7790" s="185">
        <f t="shared" si="8497"/>
        <v>2842</v>
      </c>
      <c r="L7790" s="185">
        <f t="shared" si="8497"/>
        <v>1635</v>
      </c>
      <c r="M7790" s="147"/>
      <c r="N7790" s="143">
        <f t="shared" si="8454"/>
        <v>589.86</v>
      </c>
      <c r="O7790" s="143">
        <f t="shared" si="8450"/>
        <v>1137.74</v>
      </c>
      <c r="P7790" s="143">
        <f t="shared" si="8451"/>
        <v>19922.419999999998</v>
      </c>
      <c r="Q7790" s="143">
        <f t="shared" si="8452"/>
        <v>3744.15</v>
      </c>
      <c r="R7790" s="188">
        <f t="shared" si="8455"/>
        <v>25394.17</v>
      </c>
      <c r="T7790">
        <v>36950.230000000003</v>
      </c>
      <c r="U7790" s="190">
        <f t="shared" si="8456"/>
        <v>0.68725336757037769</v>
      </c>
    </row>
    <row r="7791" spans="1:21" x14ac:dyDescent="0.2">
      <c r="A7791" s="178">
        <v>43060</v>
      </c>
      <c r="B7791" s="179">
        <v>0.5</v>
      </c>
      <c r="C7791" t="s">
        <v>349</v>
      </c>
      <c r="D7791">
        <v>3.5</v>
      </c>
      <c r="E7791">
        <v>3.1</v>
      </c>
      <c r="F7791">
        <v>6.07</v>
      </c>
      <c r="G7791">
        <v>1.1299999999999999</v>
      </c>
      <c r="H7791" s="184">
        <f t="shared" ref="H7791:L7791" si="8498">H7767</f>
        <v>0.5</v>
      </c>
      <c r="I7791" s="185">
        <f t="shared" si="8498"/>
        <v>222</v>
      </c>
      <c r="J7791" s="185">
        <f t="shared" si="8498"/>
        <v>319</v>
      </c>
      <c r="K7791" s="185">
        <f t="shared" si="8498"/>
        <v>2842</v>
      </c>
      <c r="L7791" s="185">
        <f t="shared" si="8498"/>
        <v>1635</v>
      </c>
      <c r="M7791" s="147"/>
      <c r="N7791" s="143">
        <f t="shared" si="8454"/>
        <v>777</v>
      </c>
      <c r="O7791" s="143">
        <f t="shared" si="8450"/>
        <v>988.9</v>
      </c>
      <c r="P7791" s="143">
        <f t="shared" si="8451"/>
        <v>17250.940000000002</v>
      </c>
      <c r="Q7791" s="143">
        <f t="shared" si="8452"/>
        <v>1847.5499999999997</v>
      </c>
      <c r="R7791" s="188">
        <f t="shared" si="8455"/>
        <v>20864.390000000003</v>
      </c>
      <c r="T7791">
        <v>37066.67</v>
      </c>
      <c r="U7791" s="190">
        <f t="shared" si="8456"/>
        <v>0.56288816880502091</v>
      </c>
    </row>
    <row r="7792" spans="1:21" x14ac:dyDescent="0.2">
      <c r="A7792" s="178">
        <v>43060</v>
      </c>
      <c r="B7792" s="179">
        <v>0.54166666666666663</v>
      </c>
      <c r="C7792" t="s">
        <v>349</v>
      </c>
      <c r="D7792">
        <v>3.5</v>
      </c>
      <c r="E7792">
        <v>3.12</v>
      </c>
      <c r="F7792">
        <v>7.01</v>
      </c>
      <c r="G7792">
        <v>1</v>
      </c>
      <c r="H7792" s="184">
        <f t="shared" ref="H7792:L7792" si="8499">H7768</f>
        <v>0.54166666666666663</v>
      </c>
      <c r="I7792" s="185">
        <f t="shared" si="8499"/>
        <v>195</v>
      </c>
      <c r="J7792" s="185">
        <f t="shared" si="8499"/>
        <v>299</v>
      </c>
      <c r="K7792" s="185">
        <f t="shared" si="8499"/>
        <v>2842</v>
      </c>
      <c r="L7792" s="185">
        <f t="shared" si="8499"/>
        <v>1635</v>
      </c>
      <c r="M7792" s="147"/>
      <c r="N7792" s="143">
        <f t="shared" si="8454"/>
        <v>682.5</v>
      </c>
      <c r="O7792" s="143">
        <f t="shared" si="8450"/>
        <v>932.88</v>
      </c>
      <c r="P7792" s="143">
        <f t="shared" si="8451"/>
        <v>19922.419999999998</v>
      </c>
      <c r="Q7792" s="143">
        <f t="shared" si="8452"/>
        <v>1635</v>
      </c>
      <c r="R7792" s="188">
        <f t="shared" si="8455"/>
        <v>23172.799999999999</v>
      </c>
      <c r="T7792">
        <v>37069.75</v>
      </c>
      <c r="U7792" s="190">
        <f t="shared" si="8456"/>
        <v>0.6251134685289218</v>
      </c>
    </row>
    <row r="7793" spans="1:21" x14ac:dyDescent="0.2">
      <c r="A7793" s="178">
        <v>43060</v>
      </c>
      <c r="B7793" s="179">
        <v>0.58333333333333337</v>
      </c>
      <c r="C7793" t="s">
        <v>349</v>
      </c>
      <c r="D7793">
        <v>3.5</v>
      </c>
      <c r="E7793">
        <v>3.1</v>
      </c>
      <c r="F7793">
        <v>7.01</v>
      </c>
      <c r="G7793">
        <v>1.83</v>
      </c>
      <c r="H7793" s="184">
        <f t="shared" ref="H7793:L7793" si="8500">H7769</f>
        <v>0.58333333333333337</v>
      </c>
      <c r="I7793" s="185">
        <f t="shared" si="8500"/>
        <v>205</v>
      </c>
      <c r="J7793" s="185">
        <f t="shared" si="8500"/>
        <v>237</v>
      </c>
      <c r="K7793" s="185">
        <f t="shared" si="8500"/>
        <v>2842</v>
      </c>
      <c r="L7793" s="185">
        <f t="shared" si="8500"/>
        <v>1635</v>
      </c>
      <c r="M7793" s="147"/>
      <c r="N7793" s="143">
        <f t="shared" si="8454"/>
        <v>717.5</v>
      </c>
      <c r="O7793" s="143">
        <f t="shared" si="8450"/>
        <v>734.7</v>
      </c>
      <c r="P7793" s="143">
        <f t="shared" si="8451"/>
        <v>19922.419999999998</v>
      </c>
      <c r="Q7793" s="143">
        <f t="shared" si="8452"/>
        <v>2992.05</v>
      </c>
      <c r="R7793" s="188">
        <f t="shared" si="8455"/>
        <v>24366.67</v>
      </c>
      <c r="T7793">
        <v>37192.06</v>
      </c>
      <c r="U7793" s="190">
        <f t="shared" si="8456"/>
        <v>0.65515784820738621</v>
      </c>
    </row>
    <row r="7794" spans="1:21" x14ac:dyDescent="0.2">
      <c r="A7794" s="178">
        <v>43060</v>
      </c>
      <c r="B7794" s="179">
        <v>0.625</v>
      </c>
      <c r="C7794" t="s">
        <v>349</v>
      </c>
      <c r="D7794">
        <v>3.96</v>
      </c>
      <c r="E7794">
        <v>3.1</v>
      </c>
      <c r="F7794">
        <v>7.01</v>
      </c>
      <c r="G7794">
        <v>0.97</v>
      </c>
      <c r="H7794" s="184">
        <f t="shared" ref="H7794:L7794" si="8501">H7770</f>
        <v>0.625</v>
      </c>
      <c r="I7794" s="185">
        <f t="shared" si="8501"/>
        <v>212</v>
      </c>
      <c r="J7794" s="185">
        <f t="shared" si="8501"/>
        <v>213</v>
      </c>
      <c r="K7794" s="185">
        <f t="shared" si="8501"/>
        <v>2842</v>
      </c>
      <c r="L7794" s="185">
        <f t="shared" si="8501"/>
        <v>1380</v>
      </c>
      <c r="M7794" s="147"/>
      <c r="N7794" s="143">
        <f t="shared" si="8454"/>
        <v>839.52</v>
      </c>
      <c r="O7794" s="143">
        <f t="shared" si="8450"/>
        <v>660.30000000000007</v>
      </c>
      <c r="P7794" s="143">
        <f t="shared" si="8451"/>
        <v>19922.419999999998</v>
      </c>
      <c r="Q7794" s="143">
        <f t="shared" si="8452"/>
        <v>1338.6</v>
      </c>
      <c r="R7794" s="188">
        <f t="shared" si="8455"/>
        <v>22760.839999999997</v>
      </c>
      <c r="T7794">
        <v>37518.959999999999</v>
      </c>
      <c r="U7794" s="190">
        <f t="shared" si="8456"/>
        <v>0.60664901159307183</v>
      </c>
    </row>
    <row r="7795" spans="1:21" x14ac:dyDescent="0.2">
      <c r="A7795" s="178">
        <v>43060</v>
      </c>
      <c r="B7795" s="179">
        <v>0.66666666666666663</v>
      </c>
      <c r="C7795" t="s">
        <v>349</v>
      </c>
      <c r="D7795">
        <v>3.5</v>
      </c>
      <c r="E7795">
        <v>4</v>
      </c>
      <c r="F7795">
        <v>7.01</v>
      </c>
      <c r="G7795">
        <v>0.97</v>
      </c>
      <c r="H7795" s="184">
        <f t="shared" ref="H7795:L7795" si="8502">H7771</f>
        <v>0.66666666666666663</v>
      </c>
      <c r="I7795" s="185">
        <f t="shared" si="8502"/>
        <v>191</v>
      </c>
      <c r="J7795" s="185">
        <f t="shared" si="8502"/>
        <v>237</v>
      </c>
      <c r="K7795" s="185">
        <f t="shared" si="8502"/>
        <v>2842</v>
      </c>
      <c r="L7795" s="185">
        <f t="shared" si="8502"/>
        <v>1380</v>
      </c>
      <c r="M7795" s="147"/>
      <c r="N7795" s="143">
        <f t="shared" si="8454"/>
        <v>668.5</v>
      </c>
      <c r="O7795" s="143">
        <f t="shared" si="8450"/>
        <v>948</v>
      </c>
      <c r="P7795" s="143">
        <f t="shared" si="8451"/>
        <v>19922.419999999998</v>
      </c>
      <c r="Q7795" s="143">
        <f t="shared" si="8452"/>
        <v>1338.6</v>
      </c>
      <c r="R7795" s="188">
        <f t="shared" si="8455"/>
        <v>22877.519999999997</v>
      </c>
      <c r="T7795">
        <v>37643.14</v>
      </c>
      <c r="U7795" s="190">
        <f t="shared" si="8456"/>
        <v>0.60774738770463876</v>
      </c>
    </row>
    <row r="7796" spans="1:21" x14ac:dyDescent="0.2">
      <c r="A7796" s="178">
        <v>43060</v>
      </c>
      <c r="B7796" s="179">
        <v>0.70833333333333337</v>
      </c>
      <c r="C7796" t="s">
        <v>349</v>
      </c>
      <c r="D7796">
        <v>3.5</v>
      </c>
      <c r="E7796">
        <v>5.63</v>
      </c>
      <c r="F7796">
        <v>7.01</v>
      </c>
      <c r="G7796">
        <v>0.97</v>
      </c>
      <c r="H7796" s="184">
        <f t="shared" ref="H7796:L7796" si="8503">H7772</f>
        <v>0.70833333333333337</v>
      </c>
      <c r="I7796" s="185">
        <f t="shared" si="8503"/>
        <v>218</v>
      </c>
      <c r="J7796" s="185">
        <f t="shared" si="8503"/>
        <v>258</v>
      </c>
      <c r="K7796" s="185">
        <f t="shared" si="8503"/>
        <v>2842</v>
      </c>
      <c r="L7796" s="185">
        <f t="shared" si="8503"/>
        <v>1380</v>
      </c>
      <c r="M7796" s="147"/>
      <c r="N7796" s="143">
        <f t="shared" si="8454"/>
        <v>763</v>
      </c>
      <c r="O7796" s="143">
        <f t="shared" si="8450"/>
        <v>1452.54</v>
      </c>
      <c r="P7796" s="143">
        <f t="shared" si="8451"/>
        <v>19922.419999999998</v>
      </c>
      <c r="Q7796" s="143">
        <f t="shared" si="8452"/>
        <v>1338.6</v>
      </c>
      <c r="R7796" s="188">
        <f t="shared" si="8455"/>
        <v>23476.559999999998</v>
      </c>
      <c r="T7796">
        <v>37716.449999999997</v>
      </c>
      <c r="U7796" s="190">
        <f t="shared" si="8456"/>
        <v>0.6224488253799072</v>
      </c>
    </row>
    <row r="7797" spans="1:21" x14ac:dyDescent="0.2">
      <c r="A7797" s="178">
        <v>43060</v>
      </c>
      <c r="B7797" s="179">
        <v>0.75</v>
      </c>
      <c r="C7797" t="s">
        <v>349</v>
      </c>
      <c r="D7797">
        <v>2</v>
      </c>
      <c r="E7797">
        <v>25</v>
      </c>
      <c r="F7797">
        <v>25.54</v>
      </c>
      <c r="G7797">
        <v>0.99</v>
      </c>
      <c r="H7797" s="184">
        <f t="shared" ref="H7797:L7797" si="8504">H7773</f>
        <v>0.75</v>
      </c>
      <c r="I7797" s="185">
        <f t="shared" si="8504"/>
        <v>240</v>
      </c>
      <c r="J7797" s="185">
        <f t="shared" si="8504"/>
        <v>365</v>
      </c>
      <c r="K7797" s="185">
        <f t="shared" si="8504"/>
        <v>2842</v>
      </c>
      <c r="L7797" s="185">
        <f t="shared" si="8504"/>
        <v>1380</v>
      </c>
      <c r="M7797" s="147"/>
      <c r="N7797" s="143">
        <f t="shared" si="8454"/>
        <v>480</v>
      </c>
      <c r="O7797" s="143">
        <f t="shared" si="8450"/>
        <v>9125</v>
      </c>
      <c r="P7797" s="143">
        <f t="shared" si="8451"/>
        <v>72584.679999999993</v>
      </c>
      <c r="Q7797" s="143">
        <f t="shared" si="8452"/>
        <v>1366.2</v>
      </c>
      <c r="R7797" s="188">
        <f t="shared" si="8455"/>
        <v>83555.87999999999</v>
      </c>
      <c r="T7797">
        <v>37599.769999999997</v>
      </c>
      <c r="U7797" s="190">
        <f t="shared" si="8456"/>
        <v>2.2222444445803791</v>
      </c>
    </row>
    <row r="7798" spans="1:21" x14ac:dyDescent="0.2">
      <c r="A7798" s="178">
        <v>43060</v>
      </c>
      <c r="B7798" s="179">
        <v>0.79166666666666663</v>
      </c>
      <c r="C7798" t="s">
        <v>349</v>
      </c>
      <c r="D7798">
        <v>3.11</v>
      </c>
      <c r="E7798">
        <v>5.23</v>
      </c>
      <c r="F7798">
        <v>15.56</v>
      </c>
      <c r="G7798">
        <v>1.41</v>
      </c>
      <c r="H7798" s="184">
        <f t="shared" ref="H7798:L7798" si="8505">H7774</f>
        <v>0.79166666666666663</v>
      </c>
      <c r="I7798" s="185">
        <f t="shared" si="8505"/>
        <v>320</v>
      </c>
      <c r="J7798" s="185">
        <f t="shared" si="8505"/>
        <v>214</v>
      </c>
      <c r="K7798" s="185">
        <f t="shared" si="8505"/>
        <v>2842</v>
      </c>
      <c r="L7798" s="185">
        <f t="shared" si="8505"/>
        <v>1426</v>
      </c>
      <c r="M7798" s="147"/>
      <c r="N7798" s="143">
        <f t="shared" si="8454"/>
        <v>995.19999999999993</v>
      </c>
      <c r="O7798" s="143">
        <f t="shared" si="8450"/>
        <v>1119.22</v>
      </c>
      <c r="P7798" s="143">
        <f t="shared" si="8451"/>
        <v>44221.520000000004</v>
      </c>
      <c r="Q7798" s="143">
        <f t="shared" si="8452"/>
        <v>2010.6599999999999</v>
      </c>
      <c r="R7798" s="188">
        <f t="shared" si="8455"/>
        <v>48346.600000000006</v>
      </c>
      <c r="T7798">
        <v>38439.18</v>
      </c>
      <c r="U7798" s="190">
        <f t="shared" si="8456"/>
        <v>1.2577427510160208</v>
      </c>
    </row>
    <row r="7799" spans="1:21" x14ac:dyDescent="0.2">
      <c r="A7799" s="178">
        <v>43060</v>
      </c>
      <c r="B7799" s="179">
        <v>0.83333333333333337</v>
      </c>
      <c r="C7799" t="s">
        <v>349</v>
      </c>
      <c r="D7799">
        <v>4.71</v>
      </c>
      <c r="E7799">
        <v>4</v>
      </c>
      <c r="F7799">
        <v>12</v>
      </c>
      <c r="G7799">
        <v>1.3</v>
      </c>
      <c r="H7799" s="184">
        <f t="shared" ref="H7799:L7799" si="8506">H7775</f>
        <v>0.83333333333333337</v>
      </c>
      <c r="I7799" s="185">
        <f t="shared" si="8506"/>
        <v>322</v>
      </c>
      <c r="J7799" s="185">
        <f t="shared" si="8506"/>
        <v>178</v>
      </c>
      <c r="K7799" s="185">
        <f t="shared" si="8506"/>
        <v>2842</v>
      </c>
      <c r="L7799" s="185">
        <f t="shared" si="8506"/>
        <v>1426</v>
      </c>
      <c r="M7799" s="147"/>
      <c r="N7799" s="143">
        <f t="shared" si="8454"/>
        <v>1516.62</v>
      </c>
      <c r="O7799" s="143">
        <f t="shared" si="8450"/>
        <v>712</v>
      </c>
      <c r="P7799" s="143">
        <f t="shared" si="8451"/>
        <v>34104</v>
      </c>
      <c r="Q7799" s="143">
        <f t="shared" si="8452"/>
        <v>1853.8</v>
      </c>
      <c r="R7799" s="188">
        <f t="shared" si="8455"/>
        <v>38186.420000000006</v>
      </c>
      <c r="T7799">
        <v>39427.129999999997</v>
      </c>
      <c r="U7799" s="190">
        <f t="shared" si="8456"/>
        <v>0.96853156696924192</v>
      </c>
    </row>
    <row r="7800" spans="1:21" x14ac:dyDescent="0.2">
      <c r="A7800" s="178">
        <v>43060</v>
      </c>
      <c r="B7800" s="179">
        <v>0.875</v>
      </c>
      <c r="C7800" t="s">
        <v>349</v>
      </c>
      <c r="D7800">
        <v>3.7</v>
      </c>
      <c r="E7800">
        <v>4</v>
      </c>
      <c r="F7800">
        <v>5.78</v>
      </c>
      <c r="G7800">
        <v>1</v>
      </c>
      <c r="H7800" s="184">
        <f t="shared" ref="H7800:L7800" si="8507">H7776</f>
        <v>0.875</v>
      </c>
      <c r="I7800" s="185">
        <f t="shared" si="8507"/>
        <v>337</v>
      </c>
      <c r="J7800" s="185">
        <f t="shared" si="8507"/>
        <v>173</v>
      </c>
      <c r="K7800" s="185">
        <f t="shared" si="8507"/>
        <v>2842</v>
      </c>
      <c r="L7800" s="185">
        <f t="shared" si="8507"/>
        <v>1426</v>
      </c>
      <c r="M7800" s="147"/>
      <c r="N7800" s="143">
        <f t="shared" si="8454"/>
        <v>1246.9000000000001</v>
      </c>
      <c r="O7800" s="143">
        <f t="shared" si="8450"/>
        <v>692</v>
      </c>
      <c r="P7800" s="143">
        <f t="shared" si="8451"/>
        <v>16426.760000000002</v>
      </c>
      <c r="Q7800" s="143">
        <f t="shared" si="8452"/>
        <v>1426</v>
      </c>
      <c r="R7800" s="188">
        <f t="shared" si="8455"/>
        <v>19791.660000000003</v>
      </c>
      <c r="T7800">
        <v>38701.39</v>
      </c>
      <c r="U7800" s="190">
        <f t="shared" si="8456"/>
        <v>0.51139403520131976</v>
      </c>
    </row>
    <row r="7801" spans="1:21" x14ac:dyDescent="0.2">
      <c r="A7801" s="178">
        <v>43060</v>
      </c>
      <c r="B7801" s="179">
        <v>0.91666666666666663</v>
      </c>
      <c r="C7801" t="s">
        <v>349</v>
      </c>
      <c r="D7801">
        <v>5</v>
      </c>
      <c r="E7801">
        <v>4.33</v>
      </c>
      <c r="F7801">
        <v>4.33</v>
      </c>
      <c r="G7801">
        <v>1</v>
      </c>
      <c r="H7801" s="184">
        <f t="shared" ref="H7801:L7801" si="8508">H7777</f>
        <v>0.91666666666666663</v>
      </c>
      <c r="I7801" s="185">
        <f t="shared" si="8508"/>
        <v>394</v>
      </c>
      <c r="J7801" s="185">
        <f t="shared" si="8508"/>
        <v>194</v>
      </c>
      <c r="K7801" s="185">
        <f t="shared" si="8508"/>
        <v>2842</v>
      </c>
      <c r="L7801" s="185">
        <f t="shared" si="8508"/>
        <v>1426</v>
      </c>
      <c r="M7801" s="147"/>
      <c r="N7801" s="143">
        <f t="shared" si="8454"/>
        <v>1970</v>
      </c>
      <c r="O7801" s="143">
        <f t="shared" si="8450"/>
        <v>840.02</v>
      </c>
      <c r="P7801" s="143">
        <f t="shared" si="8451"/>
        <v>12305.86</v>
      </c>
      <c r="Q7801" s="143">
        <f t="shared" si="8452"/>
        <v>1426</v>
      </c>
      <c r="R7801" s="188">
        <f t="shared" si="8455"/>
        <v>16541.88</v>
      </c>
      <c r="T7801">
        <v>37861.93</v>
      </c>
      <c r="U7801" s="190">
        <f t="shared" si="8456"/>
        <v>0.4369000735039128</v>
      </c>
    </row>
    <row r="7802" spans="1:21" x14ac:dyDescent="0.2">
      <c r="A7802" s="178">
        <v>43060</v>
      </c>
      <c r="B7802" s="179">
        <v>0.95833333333333337</v>
      </c>
      <c r="C7802" t="s">
        <v>349</v>
      </c>
      <c r="D7802">
        <v>8.61</v>
      </c>
      <c r="E7802">
        <v>6.85</v>
      </c>
      <c r="F7802">
        <v>6.99</v>
      </c>
      <c r="G7802">
        <v>0.75</v>
      </c>
      <c r="H7802" s="184">
        <f t="shared" ref="H7802:L7802" si="8509">H7778</f>
        <v>0.95833333333333337</v>
      </c>
      <c r="I7802" s="185">
        <f t="shared" si="8509"/>
        <v>389</v>
      </c>
      <c r="J7802" s="185">
        <f t="shared" si="8509"/>
        <v>265</v>
      </c>
      <c r="K7802" s="185">
        <f t="shared" si="8509"/>
        <v>2985</v>
      </c>
      <c r="L7802" s="185">
        <f t="shared" si="8509"/>
        <v>1111</v>
      </c>
      <c r="M7802" s="147"/>
      <c r="N7802" s="143">
        <f t="shared" si="8454"/>
        <v>3349.29</v>
      </c>
      <c r="O7802" s="143">
        <f t="shared" si="8450"/>
        <v>1815.25</v>
      </c>
      <c r="P7802" s="143">
        <f t="shared" si="8451"/>
        <v>20865.150000000001</v>
      </c>
      <c r="Q7802" s="143">
        <f t="shared" si="8452"/>
        <v>833.25</v>
      </c>
      <c r="R7802" s="188">
        <f t="shared" si="8455"/>
        <v>26862.940000000002</v>
      </c>
      <c r="T7802">
        <v>36590.83</v>
      </c>
      <c r="U7802" s="190">
        <f t="shared" si="8456"/>
        <v>0.73414404647284581</v>
      </c>
    </row>
    <row r="7803" spans="1:21" x14ac:dyDescent="0.2">
      <c r="A7803" s="178">
        <v>43060</v>
      </c>
      <c r="B7803" s="180">
        <v>1</v>
      </c>
      <c r="C7803" t="s">
        <v>349</v>
      </c>
      <c r="D7803">
        <v>8.61</v>
      </c>
      <c r="E7803">
        <v>5.48</v>
      </c>
      <c r="F7803">
        <v>7.01</v>
      </c>
      <c r="G7803">
        <v>0.5</v>
      </c>
      <c r="H7803" s="184">
        <f t="shared" ref="H7803:L7803" si="8510">H7779</f>
        <v>1</v>
      </c>
      <c r="I7803" s="185">
        <f t="shared" si="8510"/>
        <v>362</v>
      </c>
      <c r="J7803" s="185">
        <f t="shared" si="8510"/>
        <v>243</v>
      </c>
      <c r="K7803" s="185">
        <f t="shared" si="8510"/>
        <v>2985</v>
      </c>
      <c r="L7803" s="185">
        <f t="shared" si="8510"/>
        <v>1111</v>
      </c>
      <c r="M7803" s="147"/>
      <c r="N7803" s="143">
        <f t="shared" si="8454"/>
        <v>3116.8199999999997</v>
      </c>
      <c r="O7803" s="143">
        <f t="shared" si="8450"/>
        <v>1331.64</v>
      </c>
      <c r="P7803" s="143">
        <f t="shared" si="8451"/>
        <v>20924.849999999999</v>
      </c>
      <c r="Q7803" s="143">
        <f t="shared" si="8452"/>
        <v>555.5</v>
      </c>
      <c r="R7803" s="188">
        <f t="shared" si="8455"/>
        <v>25928.809999999998</v>
      </c>
      <c r="T7803">
        <v>34574.19</v>
      </c>
      <c r="U7803" s="190">
        <f t="shared" si="8456"/>
        <v>0.74994699803523945</v>
      </c>
    </row>
    <row r="7804" spans="1:21" x14ac:dyDescent="0.2">
      <c r="A7804" s="178">
        <v>43061</v>
      </c>
      <c r="B7804" s="179">
        <v>4.1666666666666664E-2</v>
      </c>
      <c r="C7804" t="s">
        <v>349</v>
      </c>
      <c r="D7804">
        <v>12</v>
      </c>
      <c r="E7804">
        <v>9.7200000000000006</v>
      </c>
      <c r="F7804">
        <v>9</v>
      </c>
      <c r="G7804">
        <v>0.75</v>
      </c>
      <c r="H7804" s="184">
        <f t="shared" ref="H7804:L7804" si="8511">H7780</f>
        <v>4.1666666666666664E-2</v>
      </c>
      <c r="I7804" s="185">
        <f t="shared" si="8511"/>
        <v>294</v>
      </c>
      <c r="J7804" s="185">
        <f t="shared" si="8511"/>
        <v>212</v>
      </c>
      <c r="K7804" s="185">
        <f t="shared" si="8511"/>
        <v>2985</v>
      </c>
      <c r="L7804" s="185">
        <f t="shared" si="8511"/>
        <v>1111</v>
      </c>
      <c r="M7804" s="147"/>
      <c r="N7804" s="143">
        <f t="shared" si="8454"/>
        <v>3528</v>
      </c>
      <c r="O7804" s="143">
        <f t="shared" si="8450"/>
        <v>2060.6400000000003</v>
      </c>
      <c r="P7804" s="143">
        <f t="shared" si="8451"/>
        <v>26865</v>
      </c>
      <c r="Q7804" s="143">
        <f t="shared" si="8452"/>
        <v>833.25</v>
      </c>
      <c r="R7804" s="188">
        <f t="shared" si="8455"/>
        <v>33286.89</v>
      </c>
      <c r="T7804">
        <v>32271.58</v>
      </c>
      <c r="U7804" s="190">
        <f t="shared" si="8456"/>
        <v>1.0314614282907746</v>
      </c>
    </row>
    <row r="7805" spans="1:21" x14ac:dyDescent="0.2">
      <c r="A7805" s="178">
        <v>43061</v>
      </c>
      <c r="B7805" s="179">
        <v>8.3333333333333329E-2</v>
      </c>
      <c r="C7805" t="s">
        <v>349</v>
      </c>
      <c r="D7805">
        <v>8.1300000000000008</v>
      </c>
      <c r="E7805">
        <v>5.68</v>
      </c>
      <c r="F7805">
        <v>9</v>
      </c>
      <c r="G7805">
        <v>0.75</v>
      </c>
      <c r="H7805" s="184">
        <f t="shared" ref="H7805:L7805" si="8512">H7781</f>
        <v>8.3333333333333329E-2</v>
      </c>
      <c r="I7805" s="185">
        <f t="shared" si="8512"/>
        <v>236</v>
      </c>
      <c r="J7805" s="185">
        <f t="shared" si="8512"/>
        <v>179</v>
      </c>
      <c r="K7805" s="185">
        <f t="shared" si="8512"/>
        <v>2985</v>
      </c>
      <c r="L7805" s="185">
        <f t="shared" si="8512"/>
        <v>1111</v>
      </c>
      <c r="M7805" s="147"/>
      <c r="N7805" s="143">
        <f t="shared" si="8454"/>
        <v>1918.6800000000003</v>
      </c>
      <c r="O7805" s="143">
        <f t="shared" si="8450"/>
        <v>1016.7199999999999</v>
      </c>
      <c r="P7805" s="143">
        <f t="shared" si="8451"/>
        <v>26865</v>
      </c>
      <c r="Q7805" s="143">
        <f t="shared" si="8452"/>
        <v>833.25</v>
      </c>
      <c r="R7805" s="188">
        <f t="shared" si="8455"/>
        <v>30633.65</v>
      </c>
      <c r="T7805">
        <v>30551.23</v>
      </c>
      <c r="U7805" s="190">
        <f t="shared" si="8456"/>
        <v>1.0026977637234247</v>
      </c>
    </row>
    <row r="7806" spans="1:21" x14ac:dyDescent="0.2">
      <c r="A7806" s="178">
        <v>43061</v>
      </c>
      <c r="B7806" s="179">
        <v>0.125</v>
      </c>
      <c r="C7806" t="s">
        <v>349</v>
      </c>
      <c r="D7806">
        <v>8.6199999999999992</v>
      </c>
      <c r="E7806">
        <v>6.87</v>
      </c>
      <c r="F7806">
        <v>9</v>
      </c>
      <c r="G7806">
        <v>0.99</v>
      </c>
      <c r="H7806" s="184">
        <f t="shared" ref="H7806:L7806" si="8513">H7782</f>
        <v>0.125</v>
      </c>
      <c r="I7806" s="185">
        <f t="shared" si="8513"/>
        <v>201</v>
      </c>
      <c r="J7806" s="185">
        <f t="shared" si="8513"/>
        <v>205</v>
      </c>
      <c r="K7806" s="185">
        <f t="shared" si="8513"/>
        <v>2985</v>
      </c>
      <c r="L7806" s="185">
        <f t="shared" si="8513"/>
        <v>1717</v>
      </c>
      <c r="M7806" s="147"/>
      <c r="N7806" s="143">
        <f t="shared" si="8454"/>
        <v>1732.62</v>
      </c>
      <c r="O7806" s="143">
        <f t="shared" si="8450"/>
        <v>1408.35</v>
      </c>
      <c r="P7806" s="143">
        <f t="shared" si="8451"/>
        <v>26865</v>
      </c>
      <c r="Q7806" s="143">
        <f t="shared" si="8452"/>
        <v>1699.83</v>
      </c>
      <c r="R7806" s="188">
        <f t="shared" si="8455"/>
        <v>31705.800000000003</v>
      </c>
      <c r="T7806">
        <v>29645.279999999999</v>
      </c>
      <c r="U7806" s="190">
        <f t="shared" si="8456"/>
        <v>1.0695058370168877</v>
      </c>
    </row>
    <row r="7807" spans="1:21" x14ac:dyDescent="0.2">
      <c r="A7807" s="178">
        <v>43061</v>
      </c>
      <c r="B7807" s="179">
        <v>0.16666666666666666</v>
      </c>
      <c r="C7807" t="s">
        <v>349</v>
      </c>
      <c r="D7807">
        <v>3.5</v>
      </c>
      <c r="E7807">
        <v>2.61</v>
      </c>
      <c r="F7807">
        <v>9</v>
      </c>
      <c r="G7807">
        <v>1</v>
      </c>
      <c r="H7807" s="184">
        <f t="shared" ref="H7807:L7807" si="8514">H7783</f>
        <v>0.16666666666666666</v>
      </c>
      <c r="I7807" s="185">
        <f t="shared" si="8514"/>
        <v>185</v>
      </c>
      <c r="J7807" s="185">
        <f t="shared" si="8514"/>
        <v>205</v>
      </c>
      <c r="K7807" s="185">
        <f t="shared" si="8514"/>
        <v>2985</v>
      </c>
      <c r="L7807" s="185">
        <f t="shared" si="8514"/>
        <v>1717</v>
      </c>
      <c r="M7807" s="147"/>
      <c r="N7807" s="143">
        <f t="shared" si="8454"/>
        <v>647.5</v>
      </c>
      <c r="O7807" s="143">
        <f t="shared" si="8450"/>
        <v>535.04999999999995</v>
      </c>
      <c r="P7807" s="143">
        <f t="shared" si="8451"/>
        <v>26865</v>
      </c>
      <c r="Q7807" s="143">
        <f t="shared" si="8452"/>
        <v>1717</v>
      </c>
      <c r="R7807" s="188">
        <f t="shared" si="8455"/>
        <v>29764.55</v>
      </c>
      <c r="T7807">
        <v>29255.09</v>
      </c>
      <c r="U7807" s="190">
        <f t="shared" si="8456"/>
        <v>1.0174144054931979</v>
      </c>
    </row>
    <row r="7808" spans="1:21" x14ac:dyDescent="0.2">
      <c r="A7808" s="178">
        <v>43061</v>
      </c>
      <c r="B7808" s="179">
        <v>0.20833333333333334</v>
      </c>
      <c r="C7808" t="s">
        <v>349</v>
      </c>
      <c r="D7808">
        <v>6.99</v>
      </c>
      <c r="E7808">
        <v>8</v>
      </c>
      <c r="F7808">
        <v>9</v>
      </c>
      <c r="G7808">
        <v>0.99</v>
      </c>
      <c r="H7808" s="184">
        <f t="shared" ref="H7808:L7808" si="8515">H7784</f>
        <v>0.20833333333333334</v>
      </c>
      <c r="I7808" s="185">
        <f t="shared" si="8515"/>
        <v>207</v>
      </c>
      <c r="J7808" s="185">
        <f t="shared" si="8515"/>
        <v>283</v>
      </c>
      <c r="K7808" s="185">
        <f t="shared" si="8515"/>
        <v>2985</v>
      </c>
      <c r="L7808" s="185">
        <f t="shared" si="8515"/>
        <v>1717</v>
      </c>
      <c r="M7808" s="147"/>
      <c r="N7808" s="143">
        <f t="shared" si="8454"/>
        <v>1446.93</v>
      </c>
      <c r="O7808" s="143">
        <f t="shared" si="8450"/>
        <v>2264</v>
      </c>
      <c r="P7808" s="143">
        <f t="shared" si="8451"/>
        <v>26865</v>
      </c>
      <c r="Q7808" s="143">
        <f t="shared" si="8452"/>
        <v>1699.83</v>
      </c>
      <c r="R7808" s="188">
        <f t="shared" si="8455"/>
        <v>32275.760000000002</v>
      </c>
      <c r="T7808">
        <v>29334.98</v>
      </c>
      <c r="U7808" s="190">
        <f t="shared" si="8456"/>
        <v>1.1002482360649302</v>
      </c>
    </row>
    <row r="7809" spans="1:21" x14ac:dyDescent="0.2">
      <c r="A7809" s="178">
        <v>43061</v>
      </c>
      <c r="B7809" s="179">
        <v>0.25</v>
      </c>
      <c r="C7809" t="s">
        <v>349</v>
      </c>
      <c r="D7809">
        <v>12.14</v>
      </c>
      <c r="E7809">
        <v>18.98</v>
      </c>
      <c r="F7809">
        <v>10</v>
      </c>
      <c r="G7809">
        <v>1.24</v>
      </c>
      <c r="H7809" s="184">
        <f t="shared" ref="H7809:L7809" si="8516">H7785</f>
        <v>0.25</v>
      </c>
      <c r="I7809" s="185">
        <f t="shared" si="8516"/>
        <v>327</v>
      </c>
      <c r="J7809" s="185">
        <f t="shared" si="8516"/>
        <v>438</v>
      </c>
      <c r="K7809" s="185">
        <f t="shared" si="8516"/>
        <v>2985</v>
      </c>
      <c r="L7809" s="185">
        <f t="shared" si="8516"/>
        <v>1717</v>
      </c>
      <c r="M7809" s="147"/>
      <c r="N7809" s="143">
        <f t="shared" si="8454"/>
        <v>3969.78</v>
      </c>
      <c r="O7809" s="143">
        <f t="shared" si="8450"/>
        <v>8313.24</v>
      </c>
      <c r="P7809" s="143">
        <f t="shared" si="8451"/>
        <v>29850</v>
      </c>
      <c r="Q7809" s="143">
        <f t="shared" si="8452"/>
        <v>2129.08</v>
      </c>
      <c r="R7809" s="188">
        <f t="shared" si="8455"/>
        <v>44262.100000000006</v>
      </c>
      <c r="T7809">
        <v>30189.1</v>
      </c>
      <c r="U7809" s="190">
        <f t="shared" si="8456"/>
        <v>1.4661616278723117</v>
      </c>
    </row>
    <row r="7810" spans="1:21" x14ac:dyDescent="0.2">
      <c r="A7810" s="178">
        <v>43061</v>
      </c>
      <c r="B7810" s="179">
        <v>0.29166666666666669</v>
      </c>
      <c r="C7810" t="s">
        <v>349</v>
      </c>
      <c r="D7810">
        <v>3.11</v>
      </c>
      <c r="E7810">
        <v>12.4</v>
      </c>
      <c r="F7810">
        <v>10.67</v>
      </c>
      <c r="G7810">
        <v>3.1</v>
      </c>
      <c r="H7810" s="184">
        <f t="shared" ref="H7810:L7810" si="8517">H7786</f>
        <v>0.29166666666666669</v>
      </c>
      <c r="I7810" s="185">
        <f t="shared" si="8517"/>
        <v>249</v>
      </c>
      <c r="J7810" s="185">
        <f t="shared" si="8517"/>
        <v>556</v>
      </c>
      <c r="K7810" s="185">
        <f t="shared" si="8517"/>
        <v>2872</v>
      </c>
      <c r="L7810" s="185">
        <f t="shared" si="8517"/>
        <v>2219</v>
      </c>
      <c r="M7810" s="147"/>
      <c r="N7810" s="143">
        <f t="shared" si="8454"/>
        <v>774.39</v>
      </c>
      <c r="O7810" s="143">
        <f t="shared" si="8450"/>
        <v>6894.4000000000005</v>
      </c>
      <c r="P7810" s="143">
        <f t="shared" si="8451"/>
        <v>30644.240000000002</v>
      </c>
      <c r="Q7810" s="143">
        <f t="shared" si="8452"/>
        <v>6878.9000000000005</v>
      </c>
      <c r="R7810" s="188">
        <f t="shared" si="8455"/>
        <v>45191.93</v>
      </c>
      <c r="T7810">
        <v>32122.41</v>
      </c>
      <c r="U7810" s="190">
        <f t="shared" si="8456"/>
        <v>1.4068661099836532</v>
      </c>
    </row>
    <row r="7811" spans="1:21" x14ac:dyDescent="0.2">
      <c r="A7811" s="178">
        <v>43061</v>
      </c>
      <c r="B7811" s="179">
        <v>0.33333333333333331</v>
      </c>
      <c r="C7811" t="s">
        <v>349</v>
      </c>
      <c r="D7811">
        <v>3.5</v>
      </c>
      <c r="E7811">
        <v>4.7</v>
      </c>
      <c r="F7811">
        <v>10</v>
      </c>
      <c r="G7811">
        <v>3.1</v>
      </c>
      <c r="H7811" s="184">
        <f t="shared" ref="H7811:L7811" si="8518">H7787</f>
        <v>0.33333333333333331</v>
      </c>
      <c r="I7811" s="185">
        <f t="shared" si="8518"/>
        <v>256</v>
      </c>
      <c r="J7811" s="185">
        <f t="shared" si="8518"/>
        <v>306</v>
      </c>
      <c r="K7811" s="185">
        <f t="shared" si="8518"/>
        <v>2872</v>
      </c>
      <c r="L7811" s="185">
        <f t="shared" si="8518"/>
        <v>2219</v>
      </c>
      <c r="M7811" s="147"/>
      <c r="N7811" s="143">
        <f t="shared" si="8454"/>
        <v>896</v>
      </c>
      <c r="O7811" s="143">
        <f t="shared" si="8450"/>
        <v>1438.2</v>
      </c>
      <c r="P7811" s="143">
        <f t="shared" si="8451"/>
        <v>28720</v>
      </c>
      <c r="Q7811" s="143">
        <f t="shared" si="8452"/>
        <v>6878.9000000000005</v>
      </c>
      <c r="R7811" s="188">
        <f t="shared" si="8455"/>
        <v>37933.1</v>
      </c>
      <c r="T7811">
        <v>34876.26</v>
      </c>
      <c r="U7811" s="190">
        <f t="shared" si="8456"/>
        <v>1.0876481595216918</v>
      </c>
    </row>
    <row r="7812" spans="1:21" x14ac:dyDescent="0.2">
      <c r="A7812" s="178">
        <v>43061</v>
      </c>
      <c r="B7812" s="179">
        <v>0.375</v>
      </c>
      <c r="C7812" t="s">
        <v>349</v>
      </c>
      <c r="D7812">
        <v>1</v>
      </c>
      <c r="E7812">
        <v>5.61</v>
      </c>
      <c r="F7812">
        <v>10.25</v>
      </c>
      <c r="G7812">
        <v>4.01</v>
      </c>
      <c r="H7812" s="184">
        <f t="shared" ref="H7812:L7812" si="8519">H7788</f>
        <v>0.375</v>
      </c>
      <c r="I7812" s="185">
        <f t="shared" si="8519"/>
        <v>156</v>
      </c>
      <c r="J7812" s="185">
        <f t="shared" si="8519"/>
        <v>343</v>
      </c>
      <c r="K7812" s="185">
        <f t="shared" si="8519"/>
        <v>2872</v>
      </c>
      <c r="L7812" s="185">
        <f t="shared" si="8519"/>
        <v>2219</v>
      </c>
      <c r="M7812" s="147"/>
      <c r="N7812" s="143">
        <f t="shared" si="8454"/>
        <v>156</v>
      </c>
      <c r="O7812" s="143">
        <f t="shared" ref="O7812:O7875" si="8520">E7812*J7812</f>
        <v>1924.23</v>
      </c>
      <c r="P7812" s="143">
        <f t="shared" ref="P7812:P7875" si="8521">F7812*K7812</f>
        <v>29438</v>
      </c>
      <c r="Q7812" s="143">
        <f t="shared" ref="Q7812:Q7875" si="8522">G7812*L7812</f>
        <v>8898.1899999999987</v>
      </c>
      <c r="R7812" s="188">
        <f t="shared" si="8455"/>
        <v>40416.42</v>
      </c>
      <c r="T7812">
        <v>36463.660000000003</v>
      </c>
      <c r="U7812" s="190">
        <f t="shared" si="8456"/>
        <v>1.1084027220525858</v>
      </c>
    </row>
    <row r="7813" spans="1:21" x14ac:dyDescent="0.2">
      <c r="A7813" s="178">
        <v>43061</v>
      </c>
      <c r="B7813" s="179">
        <v>0.41666666666666669</v>
      </c>
      <c r="C7813" t="s">
        <v>349</v>
      </c>
      <c r="D7813">
        <v>2</v>
      </c>
      <c r="E7813">
        <v>5.39</v>
      </c>
      <c r="F7813">
        <v>10</v>
      </c>
      <c r="G7813">
        <v>3.79</v>
      </c>
      <c r="H7813" s="184">
        <f t="shared" ref="H7813:L7813" si="8523">H7789</f>
        <v>0.41666666666666669</v>
      </c>
      <c r="I7813" s="185">
        <f t="shared" si="8523"/>
        <v>196</v>
      </c>
      <c r="J7813" s="185">
        <f t="shared" si="8523"/>
        <v>315</v>
      </c>
      <c r="K7813" s="185">
        <f t="shared" si="8523"/>
        <v>2872</v>
      </c>
      <c r="L7813" s="185">
        <f t="shared" si="8523"/>
        <v>2219</v>
      </c>
      <c r="M7813" s="147"/>
      <c r="N7813" s="143">
        <f t="shared" ref="N7813:N7876" si="8524">D7813*I7813</f>
        <v>392</v>
      </c>
      <c r="O7813" s="143">
        <f t="shared" si="8520"/>
        <v>1697.85</v>
      </c>
      <c r="P7813" s="143">
        <f t="shared" si="8521"/>
        <v>28720</v>
      </c>
      <c r="Q7813" s="143">
        <f t="shared" si="8522"/>
        <v>8410.01</v>
      </c>
      <c r="R7813" s="188">
        <f t="shared" ref="R7813:R7876" si="8525">SUM(N7813:Q7813)</f>
        <v>39219.86</v>
      </c>
      <c r="T7813">
        <v>37524.92</v>
      </c>
      <c r="U7813" s="190">
        <f t="shared" ref="U7813:U7876" si="8526">R7813/T7813</f>
        <v>1.0451683841031507</v>
      </c>
    </row>
    <row r="7814" spans="1:21" x14ac:dyDescent="0.2">
      <c r="A7814" s="178">
        <v>43061</v>
      </c>
      <c r="B7814" s="179">
        <v>0.45833333333333331</v>
      </c>
      <c r="C7814" t="s">
        <v>349</v>
      </c>
      <c r="D7814">
        <v>2.44</v>
      </c>
      <c r="E7814">
        <v>4</v>
      </c>
      <c r="F7814">
        <v>9.3000000000000007</v>
      </c>
      <c r="G7814">
        <v>1</v>
      </c>
      <c r="H7814" s="184">
        <f t="shared" ref="H7814:L7814" si="8527">H7790</f>
        <v>0.45833333333333331</v>
      </c>
      <c r="I7814" s="185">
        <f t="shared" si="8527"/>
        <v>226</v>
      </c>
      <c r="J7814" s="185">
        <f t="shared" si="8527"/>
        <v>326</v>
      </c>
      <c r="K7814" s="185">
        <f t="shared" si="8527"/>
        <v>2842</v>
      </c>
      <c r="L7814" s="185">
        <f t="shared" si="8527"/>
        <v>1635</v>
      </c>
      <c r="M7814" s="147"/>
      <c r="N7814" s="143">
        <f t="shared" si="8524"/>
        <v>551.43999999999994</v>
      </c>
      <c r="O7814" s="143">
        <f t="shared" si="8520"/>
        <v>1304</v>
      </c>
      <c r="P7814" s="143">
        <f t="shared" si="8521"/>
        <v>26430.600000000002</v>
      </c>
      <c r="Q7814" s="143">
        <f t="shared" si="8522"/>
        <v>1635</v>
      </c>
      <c r="R7814" s="188">
        <f t="shared" si="8525"/>
        <v>29921.040000000001</v>
      </c>
      <c r="T7814">
        <v>38023.480000000003</v>
      </c>
      <c r="U7814" s="190">
        <f t="shared" si="8526"/>
        <v>0.78690956219683206</v>
      </c>
    </row>
    <row r="7815" spans="1:21" x14ac:dyDescent="0.2">
      <c r="A7815" s="178">
        <v>43061</v>
      </c>
      <c r="B7815" s="179">
        <v>0.5</v>
      </c>
      <c r="C7815" t="s">
        <v>349</v>
      </c>
      <c r="D7815">
        <v>3.25</v>
      </c>
      <c r="E7815">
        <v>4</v>
      </c>
      <c r="F7815">
        <v>7.94</v>
      </c>
      <c r="G7815">
        <v>1.19</v>
      </c>
      <c r="H7815" s="184">
        <f t="shared" ref="H7815:L7815" si="8528">H7791</f>
        <v>0.5</v>
      </c>
      <c r="I7815" s="185">
        <f t="shared" si="8528"/>
        <v>222</v>
      </c>
      <c r="J7815" s="185">
        <f t="shared" si="8528"/>
        <v>319</v>
      </c>
      <c r="K7815" s="185">
        <f t="shared" si="8528"/>
        <v>2842</v>
      </c>
      <c r="L7815" s="185">
        <f t="shared" si="8528"/>
        <v>1635</v>
      </c>
      <c r="M7815" s="147"/>
      <c r="N7815" s="143">
        <f t="shared" si="8524"/>
        <v>721.5</v>
      </c>
      <c r="O7815" s="143">
        <f t="shared" si="8520"/>
        <v>1276</v>
      </c>
      <c r="P7815" s="143">
        <f t="shared" si="8521"/>
        <v>22565.48</v>
      </c>
      <c r="Q7815" s="143">
        <f t="shared" si="8522"/>
        <v>1945.6499999999999</v>
      </c>
      <c r="R7815" s="188">
        <f t="shared" si="8525"/>
        <v>26508.63</v>
      </c>
      <c r="T7815">
        <v>38131.56</v>
      </c>
      <c r="U7815" s="190">
        <f t="shared" si="8526"/>
        <v>0.69518870982461778</v>
      </c>
    </row>
    <row r="7816" spans="1:21" x14ac:dyDescent="0.2">
      <c r="A7816" s="178">
        <v>43061</v>
      </c>
      <c r="B7816" s="179">
        <v>0.54166666666666663</v>
      </c>
      <c r="C7816" t="s">
        <v>349</v>
      </c>
      <c r="D7816">
        <v>3.11</v>
      </c>
      <c r="E7816">
        <v>4</v>
      </c>
      <c r="F7816">
        <v>7.6</v>
      </c>
      <c r="G7816">
        <v>1.18</v>
      </c>
      <c r="H7816" s="184">
        <f t="shared" ref="H7816:L7816" si="8529">H7792</f>
        <v>0.54166666666666663</v>
      </c>
      <c r="I7816" s="185">
        <f t="shared" si="8529"/>
        <v>195</v>
      </c>
      <c r="J7816" s="185">
        <f t="shared" si="8529"/>
        <v>299</v>
      </c>
      <c r="K7816" s="185">
        <f t="shared" si="8529"/>
        <v>2842</v>
      </c>
      <c r="L7816" s="185">
        <f t="shared" si="8529"/>
        <v>1635</v>
      </c>
      <c r="M7816" s="147"/>
      <c r="N7816" s="143">
        <f t="shared" si="8524"/>
        <v>606.44999999999993</v>
      </c>
      <c r="O7816" s="143">
        <f t="shared" si="8520"/>
        <v>1196</v>
      </c>
      <c r="P7816" s="143">
        <f t="shared" si="8521"/>
        <v>21599.200000000001</v>
      </c>
      <c r="Q7816" s="143">
        <f t="shared" si="8522"/>
        <v>1929.3</v>
      </c>
      <c r="R7816" s="188">
        <f t="shared" si="8525"/>
        <v>25330.95</v>
      </c>
      <c r="T7816">
        <v>37733.480000000003</v>
      </c>
      <c r="U7816" s="190">
        <f t="shared" si="8526"/>
        <v>0.67131231998744878</v>
      </c>
    </row>
    <row r="7817" spans="1:21" x14ac:dyDescent="0.2">
      <c r="A7817" s="178">
        <v>43061</v>
      </c>
      <c r="B7817" s="179">
        <v>0.58333333333333337</v>
      </c>
      <c r="C7817" t="s">
        <v>349</v>
      </c>
      <c r="D7817">
        <v>2.11</v>
      </c>
      <c r="E7817">
        <v>4</v>
      </c>
      <c r="F7817">
        <v>7.04</v>
      </c>
      <c r="G7817">
        <v>1.42</v>
      </c>
      <c r="H7817" s="184">
        <f t="shared" ref="H7817:L7817" si="8530">H7793</f>
        <v>0.58333333333333337</v>
      </c>
      <c r="I7817" s="185">
        <f t="shared" si="8530"/>
        <v>205</v>
      </c>
      <c r="J7817" s="185">
        <f t="shared" si="8530"/>
        <v>237</v>
      </c>
      <c r="K7817" s="185">
        <f t="shared" si="8530"/>
        <v>2842</v>
      </c>
      <c r="L7817" s="185">
        <f t="shared" si="8530"/>
        <v>1635</v>
      </c>
      <c r="M7817" s="147"/>
      <c r="N7817" s="143">
        <f t="shared" si="8524"/>
        <v>432.54999999999995</v>
      </c>
      <c r="O7817" s="143">
        <f t="shared" si="8520"/>
        <v>948</v>
      </c>
      <c r="P7817" s="143">
        <f t="shared" si="8521"/>
        <v>20007.68</v>
      </c>
      <c r="Q7817" s="143">
        <f t="shared" si="8522"/>
        <v>2321.6999999999998</v>
      </c>
      <c r="R7817" s="188">
        <f t="shared" si="8525"/>
        <v>23709.93</v>
      </c>
      <c r="T7817">
        <v>37109.74</v>
      </c>
      <c r="U7817" s="190">
        <f t="shared" si="8526"/>
        <v>0.63891393472441471</v>
      </c>
    </row>
    <row r="7818" spans="1:21" x14ac:dyDescent="0.2">
      <c r="A7818" s="178">
        <v>43061</v>
      </c>
      <c r="B7818" s="179">
        <v>0.625</v>
      </c>
      <c r="C7818" t="s">
        <v>349</v>
      </c>
      <c r="D7818">
        <v>2.61</v>
      </c>
      <c r="E7818">
        <v>3.74</v>
      </c>
      <c r="F7818">
        <v>7.17</v>
      </c>
      <c r="G7818">
        <v>1</v>
      </c>
      <c r="H7818" s="184">
        <f t="shared" ref="H7818:L7818" si="8531">H7794</f>
        <v>0.625</v>
      </c>
      <c r="I7818" s="185">
        <f t="shared" si="8531"/>
        <v>212</v>
      </c>
      <c r="J7818" s="185">
        <f t="shared" si="8531"/>
        <v>213</v>
      </c>
      <c r="K7818" s="185">
        <f t="shared" si="8531"/>
        <v>2842</v>
      </c>
      <c r="L7818" s="185">
        <f t="shared" si="8531"/>
        <v>1380</v>
      </c>
      <c r="M7818" s="147"/>
      <c r="N7818" s="143">
        <f t="shared" si="8524"/>
        <v>553.31999999999994</v>
      </c>
      <c r="O7818" s="143">
        <f t="shared" si="8520"/>
        <v>796.62</v>
      </c>
      <c r="P7818" s="143">
        <f t="shared" si="8521"/>
        <v>20377.14</v>
      </c>
      <c r="Q7818" s="143">
        <f t="shared" si="8522"/>
        <v>1380</v>
      </c>
      <c r="R7818" s="188">
        <f t="shared" si="8525"/>
        <v>23107.079999999998</v>
      </c>
      <c r="T7818">
        <v>36771.879999999997</v>
      </c>
      <c r="U7818" s="190">
        <f t="shared" si="8526"/>
        <v>0.62838995449783908</v>
      </c>
    </row>
    <row r="7819" spans="1:21" x14ac:dyDescent="0.2">
      <c r="A7819" s="178">
        <v>43061</v>
      </c>
      <c r="B7819" s="179">
        <v>0.66666666666666663</v>
      </c>
      <c r="C7819" t="s">
        <v>349</v>
      </c>
      <c r="D7819">
        <v>2.79</v>
      </c>
      <c r="E7819">
        <v>4.3099999999999996</v>
      </c>
      <c r="F7819">
        <v>7.01</v>
      </c>
      <c r="G7819">
        <v>1</v>
      </c>
      <c r="H7819" s="184">
        <f t="shared" ref="H7819:L7819" si="8532">H7795</f>
        <v>0.66666666666666663</v>
      </c>
      <c r="I7819" s="185">
        <f t="shared" si="8532"/>
        <v>191</v>
      </c>
      <c r="J7819" s="185">
        <f t="shared" si="8532"/>
        <v>237</v>
      </c>
      <c r="K7819" s="185">
        <f t="shared" si="8532"/>
        <v>2842</v>
      </c>
      <c r="L7819" s="185">
        <f t="shared" si="8532"/>
        <v>1380</v>
      </c>
      <c r="M7819" s="147"/>
      <c r="N7819" s="143">
        <f t="shared" si="8524"/>
        <v>532.89</v>
      </c>
      <c r="O7819" s="143">
        <f t="shared" si="8520"/>
        <v>1021.4699999999999</v>
      </c>
      <c r="P7819" s="143">
        <f t="shared" si="8521"/>
        <v>19922.419999999998</v>
      </c>
      <c r="Q7819" s="143">
        <f t="shared" si="8522"/>
        <v>1380</v>
      </c>
      <c r="R7819" s="188">
        <f t="shared" si="8525"/>
        <v>22856.78</v>
      </c>
      <c r="T7819">
        <v>36467.03</v>
      </c>
      <c r="U7819" s="190">
        <f t="shared" si="8526"/>
        <v>0.62677931271068688</v>
      </c>
    </row>
    <row r="7820" spans="1:21" x14ac:dyDescent="0.2">
      <c r="A7820" s="178">
        <v>43061</v>
      </c>
      <c r="B7820" s="179">
        <v>0.70833333333333337</v>
      </c>
      <c r="C7820" t="s">
        <v>349</v>
      </c>
      <c r="D7820">
        <v>1</v>
      </c>
      <c r="E7820">
        <v>4.18</v>
      </c>
      <c r="F7820">
        <v>4.42</v>
      </c>
      <c r="G7820">
        <v>1</v>
      </c>
      <c r="H7820" s="184">
        <f t="shared" ref="H7820:L7820" si="8533">H7796</f>
        <v>0.70833333333333337</v>
      </c>
      <c r="I7820" s="185">
        <f t="shared" si="8533"/>
        <v>218</v>
      </c>
      <c r="J7820" s="185">
        <f t="shared" si="8533"/>
        <v>258</v>
      </c>
      <c r="K7820" s="185">
        <f t="shared" si="8533"/>
        <v>2842</v>
      </c>
      <c r="L7820" s="185">
        <f t="shared" si="8533"/>
        <v>1380</v>
      </c>
      <c r="M7820" s="147"/>
      <c r="N7820" s="143">
        <f t="shared" si="8524"/>
        <v>218</v>
      </c>
      <c r="O7820" s="143">
        <f t="shared" si="8520"/>
        <v>1078.4399999999998</v>
      </c>
      <c r="P7820" s="143">
        <f t="shared" si="8521"/>
        <v>12561.64</v>
      </c>
      <c r="Q7820" s="143">
        <f t="shared" si="8522"/>
        <v>1380</v>
      </c>
      <c r="R7820" s="188">
        <f t="shared" si="8525"/>
        <v>15238.08</v>
      </c>
      <c r="T7820">
        <v>36079.24</v>
      </c>
      <c r="U7820" s="190">
        <f t="shared" si="8526"/>
        <v>0.42235035992997638</v>
      </c>
    </row>
    <row r="7821" spans="1:21" x14ac:dyDescent="0.2">
      <c r="A7821" s="178">
        <v>43061</v>
      </c>
      <c r="B7821" s="179">
        <v>0.75</v>
      </c>
      <c r="C7821" t="s">
        <v>349</v>
      </c>
      <c r="D7821">
        <v>2</v>
      </c>
      <c r="E7821">
        <v>18.34</v>
      </c>
      <c r="F7821">
        <v>18.54</v>
      </c>
      <c r="G7821">
        <v>1.18</v>
      </c>
      <c r="H7821" s="184">
        <f t="shared" ref="H7821:L7821" si="8534">H7797</f>
        <v>0.75</v>
      </c>
      <c r="I7821" s="185">
        <f t="shared" si="8534"/>
        <v>240</v>
      </c>
      <c r="J7821" s="185">
        <f t="shared" si="8534"/>
        <v>365</v>
      </c>
      <c r="K7821" s="185">
        <f t="shared" si="8534"/>
        <v>2842</v>
      </c>
      <c r="L7821" s="185">
        <f t="shared" si="8534"/>
        <v>1380</v>
      </c>
      <c r="M7821" s="147"/>
      <c r="N7821" s="143">
        <f t="shared" si="8524"/>
        <v>480</v>
      </c>
      <c r="O7821" s="143">
        <f t="shared" si="8520"/>
        <v>6694.1</v>
      </c>
      <c r="P7821" s="143">
        <f t="shared" si="8521"/>
        <v>52690.68</v>
      </c>
      <c r="Q7821" s="143">
        <f t="shared" si="8522"/>
        <v>1628.3999999999999</v>
      </c>
      <c r="R7821" s="188">
        <f t="shared" si="8525"/>
        <v>61493.18</v>
      </c>
      <c r="T7821">
        <v>35941.660000000003</v>
      </c>
      <c r="U7821" s="190">
        <f t="shared" si="8526"/>
        <v>1.7109165241672197</v>
      </c>
    </row>
    <row r="7822" spans="1:21" x14ac:dyDescent="0.2">
      <c r="A7822" s="178">
        <v>43061</v>
      </c>
      <c r="B7822" s="179">
        <v>0.79166666666666663</v>
      </c>
      <c r="C7822" t="s">
        <v>349</v>
      </c>
      <c r="D7822">
        <v>3.11</v>
      </c>
      <c r="E7822">
        <v>5</v>
      </c>
      <c r="F7822">
        <v>13.37</v>
      </c>
      <c r="G7822">
        <v>1.62</v>
      </c>
      <c r="H7822" s="184">
        <f t="shared" ref="H7822:L7822" si="8535">H7798</f>
        <v>0.79166666666666663</v>
      </c>
      <c r="I7822" s="185">
        <f t="shared" si="8535"/>
        <v>320</v>
      </c>
      <c r="J7822" s="185">
        <f t="shared" si="8535"/>
        <v>214</v>
      </c>
      <c r="K7822" s="185">
        <f t="shared" si="8535"/>
        <v>2842</v>
      </c>
      <c r="L7822" s="185">
        <f t="shared" si="8535"/>
        <v>1426</v>
      </c>
      <c r="M7822" s="147"/>
      <c r="N7822" s="143">
        <f t="shared" si="8524"/>
        <v>995.19999999999993</v>
      </c>
      <c r="O7822" s="143">
        <f t="shared" si="8520"/>
        <v>1070</v>
      </c>
      <c r="P7822" s="143">
        <f t="shared" si="8521"/>
        <v>37997.54</v>
      </c>
      <c r="Q7822" s="143">
        <f t="shared" si="8522"/>
        <v>2310.1200000000003</v>
      </c>
      <c r="R7822" s="188">
        <f t="shared" si="8525"/>
        <v>42372.86</v>
      </c>
      <c r="T7822">
        <v>37191.730000000003</v>
      </c>
      <c r="U7822" s="190">
        <f t="shared" si="8526"/>
        <v>1.1393086581344831</v>
      </c>
    </row>
    <row r="7823" spans="1:21" x14ac:dyDescent="0.2">
      <c r="A7823" s="178">
        <v>43061</v>
      </c>
      <c r="B7823" s="179">
        <v>0.83333333333333337</v>
      </c>
      <c r="C7823" t="s">
        <v>349</v>
      </c>
      <c r="D7823">
        <v>2</v>
      </c>
      <c r="E7823">
        <v>4</v>
      </c>
      <c r="F7823">
        <v>10.61</v>
      </c>
      <c r="G7823">
        <v>1.39</v>
      </c>
      <c r="H7823" s="184">
        <f t="shared" ref="H7823:L7823" si="8536">H7799</f>
        <v>0.83333333333333337</v>
      </c>
      <c r="I7823" s="185">
        <f t="shared" si="8536"/>
        <v>322</v>
      </c>
      <c r="J7823" s="185">
        <f t="shared" si="8536"/>
        <v>178</v>
      </c>
      <c r="K7823" s="185">
        <f t="shared" si="8536"/>
        <v>2842</v>
      </c>
      <c r="L7823" s="185">
        <f t="shared" si="8536"/>
        <v>1426</v>
      </c>
      <c r="M7823" s="147"/>
      <c r="N7823" s="143">
        <f t="shared" si="8524"/>
        <v>644</v>
      </c>
      <c r="O7823" s="143">
        <f t="shared" si="8520"/>
        <v>712</v>
      </c>
      <c r="P7823" s="143">
        <f t="shared" si="8521"/>
        <v>30153.62</v>
      </c>
      <c r="Q7823" s="143">
        <f t="shared" si="8522"/>
        <v>1982.1399999999999</v>
      </c>
      <c r="R7823" s="188">
        <f t="shared" si="8525"/>
        <v>33491.760000000002</v>
      </c>
      <c r="T7823">
        <v>38400.83</v>
      </c>
      <c r="U7823" s="190">
        <f t="shared" si="8526"/>
        <v>0.87216239857315581</v>
      </c>
    </row>
    <row r="7824" spans="1:21" x14ac:dyDescent="0.2">
      <c r="A7824" s="178">
        <v>43061</v>
      </c>
      <c r="B7824" s="179">
        <v>0.875</v>
      </c>
      <c r="C7824" t="s">
        <v>349</v>
      </c>
      <c r="D7824">
        <v>3.5</v>
      </c>
      <c r="E7824">
        <v>3.79</v>
      </c>
      <c r="F7824">
        <v>8.42</v>
      </c>
      <c r="G7824">
        <v>1.18</v>
      </c>
      <c r="H7824" s="184">
        <f t="shared" ref="H7824:L7824" si="8537">H7800</f>
        <v>0.875</v>
      </c>
      <c r="I7824" s="185">
        <f t="shared" si="8537"/>
        <v>337</v>
      </c>
      <c r="J7824" s="185">
        <f t="shared" si="8537"/>
        <v>173</v>
      </c>
      <c r="K7824" s="185">
        <f t="shared" si="8537"/>
        <v>2842</v>
      </c>
      <c r="L7824" s="185">
        <f t="shared" si="8537"/>
        <v>1426</v>
      </c>
      <c r="M7824" s="147"/>
      <c r="N7824" s="143">
        <f t="shared" si="8524"/>
        <v>1179.5</v>
      </c>
      <c r="O7824" s="143">
        <f t="shared" si="8520"/>
        <v>655.67</v>
      </c>
      <c r="P7824" s="143">
        <f t="shared" si="8521"/>
        <v>23929.64</v>
      </c>
      <c r="Q7824" s="143">
        <f t="shared" si="8522"/>
        <v>1682.6799999999998</v>
      </c>
      <c r="R7824" s="188">
        <f t="shared" si="8525"/>
        <v>27447.489999999998</v>
      </c>
      <c r="T7824">
        <v>38070.959999999999</v>
      </c>
      <c r="U7824" s="190">
        <f t="shared" si="8526"/>
        <v>0.72095607780838722</v>
      </c>
    </row>
    <row r="7825" spans="1:21" x14ac:dyDescent="0.2">
      <c r="A7825" s="178">
        <v>43061</v>
      </c>
      <c r="B7825" s="179">
        <v>0.91666666666666663</v>
      </c>
      <c r="C7825" t="s">
        <v>349</v>
      </c>
      <c r="D7825">
        <v>5</v>
      </c>
      <c r="E7825">
        <v>3.67</v>
      </c>
      <c r="F7825">
        <v>6.28</v>
      </c>
      <c r="G7825">
        <v>1.1599999999999999</v>
      </c>
      <c r="H7825" s="184">
        <f t="shared" ref="H7825:L7825" si="8538">H7801</f>
        <v>0.91666666666666663</v>
      </c>
      <c r="I7825" s="185">
        <f t="shared" si="8538"/>
        <v>394</v>
      </c>
      <c r="J7825" s="185">
        <f t="shared" si="8538"/>
        <v>194</v>
      </c>
      <c r="K7825" s="185">
        <f t="shared" si="8538"/>
        <v>2842</v>
      </c>
      <c r="L7825" s="185">
        <f t="shared" si="8538"/>
        <v>1426</v>
      </c>
      <c r="M7825" s="147"/>
      <c r="N7825" s="143">
        <f t="shared" si="8524"/>
        <v>1970</v>
      </c>
      <c r="O7825" s="143">
        <f t="shared" si="8520"/>
        <v>711.98</v>
      </c>
      <c r="P7825" s="143">
        <f t="shared" si="8521"/>
        <v>17847.760000000002</v>
      </c>
      <c r="Q7825" s="143">
        <f t="shared" si="8522"/>
        <v>1654.1599999999999</v>
      </c>
      <c r="R7825" s="188">
        <f t="shared" si="8525"/>
        <v>22183.9</v>
      </c>
      <c r="T7825">
        <v>37781.47</v>
      </c>
      <c r="U7825" s="190">
        <f t="shared" si="8526"/>
        <v>0.58716349575598836</v>
      </c>
    </row>
    <row r="7826" spans="1:21" x14ac:dyDescent="0.2">
      <c r="A7826" s="178">
        <v>43061</v>
      </c>
      <c r="B7826" s="179">
        <v>0.95833333333333337</v>
      </c>
      <c r="C7826" t="s">
        <v>349</v>
      </c>
      <c r="D7826">
        <v>5</v>
      </c>
      <c r="E7826">
        <v>6.84</v>
      </c>
      <c r="F7826">
        <v>7.04</v>
      </c>
      <c r="G7826">
        <v>0.97</v>
      </c>
      <c r="H7826" s="184">
        <f t="shared" ref="H7826:L7826" si="8539">H7802</f>
        <v>0.95833333333333337</v>
      </c>
      <c r="I7826" s="185">
        <f t="shared" si="8539"/>
        <v>389</v>
      </c>
      <c r="J7826" s="185">
        <f t="shared" si="8539"/>
        <v>265</v>
      </c>
      <c r="K7826" s="185">
        <f t="shared" si="8539"/>
        <v>2985</v>
      </c>
      <c r="L7826" s="185">
        <f t="shared" si="8539"/>
        <v>1111</v>
      </c>
      <c r="M7826" s="147"/>
      <c r="N7826" s="143">
        <f t="shared" si="8524"/>
        <v>1945</v>
      </c>
      <c r="O7826" s="143">
        <f t="shared" si="8520"/>
        <v>1812.6</v>
      </c>
      <c r="P7826" s="143">
        <f t="shared" si="8521"/>
        <v>21014.400000000001</v>
      </c>
      <c r="Q7826" s="143">
        <f t="shared" si="8522"/>
        <v>1077.67</v>
      </c>
      <c r="R7826" s="188">
        <f t="shared" si="8525"/>
        <v>25849.67</v>
      </c>
      <c r="T7826">
        <v>37131.9</v>
      </c>
      <c r="U7826" s="190">
        <f t="shared" si="8526"/>
        <v>0.69615802046219011</v>
      </c>
    </row>
    <row r="7827" spans="1:21" x14ac:dyDescent="0.2">
      <c r="A7827" s="178">
        <v>43061</v>
      </c>
      <c r="B7827" s="180">
        <v>1</v>
      </c>
      <c r="C7827" t="s">
        <v>349</v>
      </c>
      <c r="D7827">
        <v>6</v>
      </c>
      <c r="E7827">
        <v>7.05</v>
      </c>
      <c r="F7827">
        <v>9.1300000000000008</v>
      </c>
      <c r="G7827">
        <v>0.97</v>
      </c>
      <c r="H7827" s="184">
        <f t="shared" ref="H7827:L7827" si="8540">H7803</f>
        <v>1</v>
      </c>
      <c r="I7827" s="185">
        <f t="shared" si="8540"/>
        <v>362</v>
      </c>
      <c r="J7827" s="185">
        <f t="shared" si="8540"/>
        <v>243</v>
      </c>
      <c r="K7827" s="185">
        <f t="shared" si="8540"/>
        <v>2985</v>
      </c>
      <c r="L7827" s="185">
        <f t="shared" si="8540"/>
        <v>1111</v>
      </c>
      <c r="M7827" s="147"/>
      <c r="N7827" s="143">
        <f t="shared" si="8524"/>
        <v>2172</v>
      </c>
      <c r="O7827" s="143">
        <f t="shared" si="8520"/>
        <v>1713.1499999999999</v>
      </c>
      <c r="P7827" s="143">
        <f t="shared" si="8521"/>
        <v>27253.050000000003</v>
      </c>
      <c r="Q7827" s="143">
        <f t="shared" si="8522"/>
        <v>1077.67</v>
      </c>
      <c r="R7827" s="188">
        <f t="shared" si="8525"/>
        <v>32215.870000000003</v>
      </c>
      <c r="T7827">
        <v>35842.03</v>
      </c>
      <c r="U7827" s="190">
        <f t="shared" si="8526"/>
        <v>0.89882939108080662</v>
      </c>
    </row>
    <row r="7828" spans="1:21" x14ac:dyDescent="0.2">
      <c r="A7828" s="178">
        <v>43062</v>
      </c>
      <c r="B7828" s="179">
        <v>4.1666666666666664E-2</v>
      </c>
      <c r="C7828" t="s">
        <v>349</v>
      </c>
      <c r="D7828">
        <v>7.16</v>
      </c>
      <c r="E7828">
        <v>8</v>
      </c>
      <c r="F7828">
        <v>8</v>
      </c>
      <c r="G7828">
        <v>0.71</v>
      </c>
      <c r="H7828" s="184">
        <f t="shared" ref="H7828:L7828" si="8541">H7804</f>
        <v>4.1666666666666664E-2</v>
      </c>
      <c r="I7828" s="185">
        <f t="shared" si="8541"/>
        <v>294</v>
      </c>
      <c r="J7828" s="185">
        <f t="shared" si="8541"/>
        <v>212</v>
      </c>
      <c r="K7828" s="185">
        <f t="shared" si="8541"/>
        <v>2985</v>
      </c>
      <c r="L7828" s="185">
        <f t="shared" si="8541"/>
        <v>1111</v>
      </c>
      <c r="M7828" s="147"/>
      <c r="N7828" s="143">
        <f t="shared" si="8524"/>
        <v>2105.04</v>
      </c>
      <c r="O7828" s="143">
        <f t="shared" si="8520"/>
        <v>1696</v>
      </c>
      <c r="P7828" s="143">
        <f t="shared" si="8521"/>
        <v>23880</v>
      </c>
      <c r="Q7828" s="143">
        <f t="shared" si="8522"/>
        <v>788.81</v>
      </c>
      <c r="R7828" s="188">
        <f t="shared" si="8525"/>
        <v>28469.850000000002</v>
      </c>
      <c r="T7828">
        <v>34316.28</v>
      </c>
      <c r="U7828" s="190">
        <f t="shared" si="8526"/>
        <v>0.82963100895551622</v>
      </c>
    </row>
    <row r="7829" spans="1:21" x14ac:dyDescent="0.2">
      <c r="A7829" s="178">
        <v>43062</v>
      </c>
      <c r="B7829" s="179">
        <v>8.3333333333333329E-2</v>
      </c>
      <c r="C7829" t="s">
        <v>349</v>
      </c>
      <c r="D7829">
        <v>4.01</v>
      </c>
      <c r="E7829">
        <v>5.66</v>
      </c>
      <c r="F7829">
        <v>6.01</v>
      </c>
      <c r="G7829">
        <v>0.61</v>
      </c>
      <c r="H7829" s="184">
        <f t="shared" ref="H7829:L7829" si="8542">H7805</f>
        <v>8.3333333333333329E-2</v>
      </c>
      <c r="I7829" s="185">
        <f t="shared" si="8542"/>
        <v>236</v>
      </c>
      <c r="J7829" s="185">
        <f t="shared" si="8542"/>
        <v>179</v>
      </c>
      <c r="K7829" s="185">
        <f t="shared" si="8542"/>
        <v>2985</v>
      </c>
      <c r="L7829" s="185">
        <f t="shared" si="8542"/>
        <v>1111</v>
      </c>
      <c r="M7829" s="147"/>
      <c r="N7829" s="143">
        <f t="shared" si="8524"/>
        <v>946.3599999999999</v>
      </c>
      <c r="O7829" s="143">
        <f t="shared" si="8520"/>
        <v>1013.14</v>
      </c>
      <c r="P7829" s="143">
        <f t="shared" si="8521"/>
        <v>17939.849999999999</v>
      </c>
      <c r="Q7829" s="143">
        <f t="shared" si="8522"/>
        <v>677.71</v>
      </c>
      <c r="R7829" s="188">
        <f t="shared" si="8525"/>
        <v>20577.059999999998</v>
      </c>
      <c r="T7829">
        <v>33009.730000000003</v>
      </c>
      <c r="U7829" s="190">
        <f t="shared" si="8526"/>
        <v>0.62336347495117339</v>
      </c>
    </row>
    <row r="7830" spans="1:21" x14ac:dyDescent="0.2">
      <c r="A7830" s="178">
        <v>43062</v>
      </c>
      <c r="B7830" s="179">
        <v>0.125</v>
      </c>
      <c r="C7830" t="s">
        <v>349</v>
      </c>
      <c r="D7830">
        <v>5.43</v>
      </c>
      <c r="E7830">
        <v>5.81</v>
      </c>
      <c r="F7830">
        <v>6.01</v>
      </c>
      <c r="G7830">
        <v>0.99</v>
      </c>
      <c r="H7830" s="184">
        <f t="shared" ref="H7830:L7830" si="8543">H7806</f>
        <v>0.125</v>
      </c>
      <c r="I7830" s="185">
        <f t="shared" si="8543"/>
        <v>201</v>
      </c>
      <c r="J7830" s="185">
        <f t="shared" si="8543"/>
        <v>205</v>
      </c>
      <c r="K7830" s="185">
        <f t="shared" si="8543"/>
        <v>2985</v>
      </c>
      <c r="L7830" s="185">
        <f t="shared" si="8543"/>
        <v>1717</v>
      </c>
      <c r="M7830" s="147"/>
      <c r="N7830" s="143">
        <f t="shared" si="8524"/>
        <v>1091.4299999999998</v>
      </c>
      <c r="O7830" s="143">
        <f t="shared" si="8520"/>
        <v>1191.05</v>
      </c>
      <c r="P7830" s="143">
        <f t="shared" si="8521"/>
        <v>17939.849999999999</v>
      </c>
      <c r="Q7830" s="143">
        <f t="shared" si="8522"/>
        <v>1699.83</v>
      </c>
      <c r="R7830" s="188">
        <f t="shared" si="8525"/>
        <v>21922.159999999996</v>
      </c>
      <c r="T7830">
        <v>32277.5</v>
      </c>
      <c r="U7830" s="190">
        <f t="shared" si="8526"/>
        <v>0.67917775540236991</v>
      </c>
    </row>
    <row r="7831" spans="1:21" x14ac:dyDescent="0.2">
      <c r="A7831" s="178">
        <v>43062</v>
      </c>
      <c r="B7831" s="179">
        <v>0.16666666666666666</v>
      </c>
      <c r="C7831" t="s">
        <v>349</v>
      </c>
      <c r="D7831">
        <v>3.5</v>
      </c>
      <c r="E7831">
        <v>4.51</v>
      </c>
      <c r="F7831">
        <v>5.21</v>
      </c>
      <c r="G7831">
        <v>0.99</v>
      </c>
      <c r="H7831" s="184">
        <f t="shared" ref="H7831:L7831" si="8544">H7807</f>
        <v>0.16666666666666666</v>
      </c>
      <c r="I7831" s="185">
        <f t="shared" si="8544"/>
        <v>185</v>
      </c>
      <c r="J7831" s="185">
        <f t="shared" si="8544"/>
        <v>205</v>
      </c>
      <c r="K7831" s="185">
        <f t="shared" si="8544"/>
        <v>2985</v>
      </c>
      <c r="L7831" s="185">
        <f t="shared" si="8544"/>
        <v>1717</v>
      </c>
      <c r="M7831" s="147"/>
      <c r="N7831" s="143">
        <f t="shared" si="8524"/>
        <v>647.5</v>
      </c>
      <c r="O7831" s="143">
        <f t="shared" si="8520"/>
        <v>924.55</v>
      </c>
      <c r="P7831" s="143">
        <f t="shared" si="8521"/>
        <v>15551.85</v>
      </c>
      <c r="Q7831" s="143">
        <f t="shared" si="8522"/>
        <v>1699.83</v>
      </c>
      <c r="R7831" s="188">
        <f t="shared" si="8525"/>
        <v>18823.730000000003</v>
      </c>
      <c r="T7831">
        <v>31961.22</v>
      </c>
      <c r="U7831" s="190">
        <f t="shared" si="8526"/>
        <v>0.58895530270746865</v>
      </c>
    </row>
    <row r="7832" spans="1:21" x14ac:dyDescent="0.2">
      <c r="A7832" s="178">
        <v>43062</v>
      </c>
      <c r="B7832" s="179">
        <v>0.20833333333333334</v>
      </c>
      <c r="C7832" t="s">
        <v>349</v>
      </c>
      <c r="D7832">
        <v>6.49</v>
      </c>
      <c r="E7832">
        <v>7.69</v>
      </c>
      <c r="F7832">
        <v>7.69</v>
      </c>
      <c r="G7832">
        <v>0.99</v>
      </c>
      <c r="H7832" s="184">
        <f t="shared" ref="H7832:L7832" si="8545">H7808</f>
        <v>0.20833333333333334</v>
      </c>
      <c r="I7832" s="185">
        <f t="shared" si="8545"/>
        <v>207</v>
      </c>
      <c r="J7832" s="185">
        <f t="shared" si="8545"/>
        <v>283</v>
      </c>
      <c r="K7832" s="185">
        <f t="shared" si="8545"/>
        <v>2985</v>
      </c>
      <c r="L7832" s="185">
        <f t="shared" si="8545"/>
        <v>1717</v>
      </c>
      <c r="M7832" s="147"/>
      <c r="N7832" s="143">
        <f t="shared" si="8524"/>
        <v>1343.43</v>
      </c>
      <c r="O7832" s="143">
        <f t="shared" si="8520"/>
        <v>2176.27</v>
      </c>
      <c r="P7832" s="143">
        <f t="shared" si="8521"/>
        <v>22954.65</v>
      </c>
      <c r="Q7832" s="143">
        <f t="shared" si="8522"/>
        <v>1699.83</v>
      </c>
      <c r="R7832" s="188">
        <f t="shared" si="8525"/>
        <v>28174.18</v>
      </c>
      <c r="T7832">
        <v>32000.22</v>
      </c>
      <c r="U7832" s="190">
        <f t="shared" si="8526"/>
        <v>0.88043707199512999</v>
      </c>
    </row>
    <row r="7833" spans="1:21" x14ac:dyDescent="0.2">
      <c r="A7833" s="178">
        <v>43062</v>
      </c>
      <c r="B7833" s="179">
        <v>0.25</v>
      </c>
      <c r="C7833" t="s">
        <v>349</v>
      </c>
      <c r="D7833">
        <v>12</v>
      </c>
      <c r="E7833">
        <v>17.399999999999999</v>
      </c>
      <c r="F7833">
        <v>8</v>
      </c>
      <c r="G7833">
        <v>0.99</v>
      </c>
      <c r="H7833" s="184">
        <f t="shared" ref="H7833:L7833" si="8546">H7809</f>
        <v>0.25</v>
      </c>
      <c r="I7833" s="185">
        <f t="shared" si="8546"/>
        <v>327</v>
      </c>
      <c r="J7833" s="185">
        <f t="shared" si="8546"/>
        <v>438</v>
      </c>
      <c r="K7833" s="185">
        <f t="shared" si="8546"/>
        <v>2985</v>
      </c>
      <c r="L7833" s="185">
        <f t="shared" si="8546"/>
        <v>1717</v>
      </c>
      <c r="M7833" s="147"/>
      <c r="N7833" s="143">
        <f t="shared" si="8524"/>
        <v>3924</v>
      </c>
      <c r="O7833" s="143">
        <f t="shared" si="8520"/>
        <v>7621.2</v>
      </c>
      <c r="P7833" s="143">
        <f t="shared" si="8521"/>
        <v>23880</v>
      </c>
      <c r="Q7833" s="143">
        <f t="shared" si="8522"/>
        <v>1699.83</v>
      </c>
      <c r="R7833" s="188">
        <f t="shared" si="8525"/>
        <v>37125.03</v>
      </c>
      <c r="T7833">
        <v>32545.63</v>
      </c>
      <c r="U7833" s="190">
        <f t="shared" si="8526"/>
        <v>1.1407070626686286</v>
      </c>
    </row>
    <row r="7834" spans="1:21" x14ac:dyDescent="0.2">
      <c r="A7834" s="178">
        <v>43062</v>
      </c>
      <c r="B7834" s="179">
        <v>0.29166666666666669</v>
      </c>
      <c r="C7834" t="s">
        <v>349</v>
      </c>
      <c r="D7834">
        <v>3.5</v>
      </c>
      <c r="E7834">
        <v>11.88</v>
      </c>
      <c r="F7834">
        <v>7.62</v>
      </c>
      <c r="G7834">
        <v>3.35</v>
      </c>
      <c r="H7834" s="184">
        <f t="shared" ref="H7834:L7834" si="8547">H7810</f>
        <v>0.29166666666666669</v>
      </c>
      <c r="I7834" s="185">
        <f t="shared" si="8547"/>
        <v>249</v>
      </c>
      <c r="J7834" s="185">
        <f t="shared" si="8547"/>
        <v>556</v>
      </c>
      <c r="K7834" s="185">
        <f t="shared" si="8547"/>
        <v>2872</v>
      </c>
      <c r="L7834" s="185">
        <f t="shared" si="8547"/>
        <v>2219</v>
      </c>
      <c r="M7834" s="147"/>
      <c r="N7834" s="143">
        <f t="shared" si="8524"/>
        <v>871.5</v>
      </c>
      <c r="O7834" s="143">
        <f t="shared" si="8520"/>
        <v>6605.2800000000007</v>
      </c>
      <c r="P7834" s="143">
        <f t="shared" si="8521"/>
        <v>21884.639999999999</v>
      </c>
      <c r="Q7834" s="143">
        <f t="shared" si="8522"/>
        <v>7433.6500000000005</v>
      </c>
      <c r="R7834" s="188">
        <f t="shared" si="8525"/>
        <v>36795.07</v>
      </c>
      <c r="T7834">
        <v>33787.21</v>
      </c>
      <c r="U7834" s="190">
        <f t="shared" si="8526"/>
        <v>1.0890236275797853</v>
      </c>
    </row>
    <row r="7835" spans="1:21" x14ac:dyDescent="0.2">
      <c r="A7835" s="178">
        <v>43062</v>
      </c>
      <c r="B7835" s="179">
        <v>0.33333333333333331</v>
      </c>
      <c r="C7835" t="s">
        <v>349</v>
      </c>
      <c r="D7835">
        <v>3.11</v>
      </c>
      <c r="E7835">
        <v>6.72</v>
      </c>
      <c r="F7835">
        <v>7.82</v>
      </c>
      <c r="G7835">
        <v>4.72</v>
      </c>
      <c r="H7835" s="184">
        <f t="shared" ref="H7835:L7835" si="8548">H7811</f>
        <v>0.33333333333333331</v>
      </c>
      <c r="I7835" s="185">
        <f t="shared" si="8548"/>
        <v>256</v>
      </c>
      <c r="J7835" s="185">
        <f t="shared" si="8548"/>
        <v>306</v>
      </c>
      <c r="K7835" s="185">
        <f t="shared" si="8548"/>
        <v>2872</v>
      </c>
      <c r="L7835" s="185">
        <f t="shared" si="8548"/>
        <v>2219</v>
      </c>
      <c r="M7835" s="147"/>
      <c r="N7835" s="143">
        <f t="shared" si="8524"/>
        <v>796.16</v>
      </c>
      <c r="O7835" s="143">
        <f t="shared" si="8520"/>
        <v>2056.3199999999997</v>
      </c>
      <c r="P7835" s="143">
        <f t="shared" si="8521"/>
        <v>22459.040000000001</v>
      </c>
      <c r="Q7835" s="143">
        <f t="shared" si="8522"/>
        <v>10473.68</v>
      </c>
      <c r="R7835" s="188">
        <f t="shared" si="8525"/>
        <v>35785.199999999997</v>
      </c>
      <c r="T7835">
        <v>35389.760000000002</v>
      </c>
      <c r="U7835" s="190">
        <f t="shared" si="8526"/>
        <v>1.0111738536797084</v>
      </c>
    </row>
    <row r="7836" spans="1:21" x14ac:dyDescent="0.2">
      <c r="A7836" s="178">
        <v>43062</v>
      </c>
      <c r="B7836" s="179">
        <v>0.375</v>
      </c>
      <c r="C7836" t="s">
        <v>349</v>
      </c>
      <c r="D7836">
        <v>0.27</v>
      </c>
      <c r="E7836">
        <v>5.0999999999999996</v>
      </c>
      <c r="F7836">
        <v>11.94</v>
      </c>
      <c r="G7836">
        <v>3.1</v>
      </c>
      <c r="H7836" s="184">
        <f t="shared" ref="H7836:L7836" si="8549">H7812</f>
        <v>0.375</v>
      </c>
      <c r="I7836" s="185">
        <f t="shared" si="8549"/>
        <v>156</v>
      </c>
      <c r="J7836" s="185">
        <f t="shared" si="8549"/>
        <v>343</v>
      </c>
      <c r="K7836" s="185">
        <f t="shared" si="8549"/>
        <v>2872</v>
      </c>
      <c r="L7836" s="185">
        <f t="shared" si="8549"/>
        <v>2219</v>
      </c>
      <c r="M7836" s="147"/>
      <c r="N7836" s="143">
        <f t="shared" si="8524"/>
        <v>42.120000000000005</v>
      </c>
      <c r="O7836" s="143">
        <f t="shared" si="8520"/>
        <v>1749.3</v>
      </c>
      <c r="P7836" s="143">
        <f t="shared" si="8521"/>
        <v>34291.68</v>
      </c>
      <c r="Q7836" s="143">
        <f t="shared" si="8522"/>
        <v>6878.9000000000005</v>
      </c>
      <c r="R7836" s="188">
        <f t="shared" si="8525"/>
        <v>42962</v>
      </c>
      <c r="T7836">
        <v>36668.79</v>
      </c>
      <c r="U7836" s="190">
        <f t="shared" si="8526"/>
        <v>1.1716230614645315</v>
      </c>
    </row>
    <row r="7837" spans="1:21" x14ac:dyDescent="0.2">
      <c r="A7837" s="178">
        <v>43062</v>
      </c>
      <c r="B7837" s="179">
        <v>0.41666666666666669</v>
      </c>
      <c r="C7837" t="s">
        <v>349</v>
      </c>
      <c r="D7837">
        <v>1.9</v>
      </c>
      <c r="E7837">
        <v>5.94</v>
      </c>
      <c r="F7837">
        <v>14.44</v>
      </c>
      <c r="G7837">
        <v>3.94</v>
      </c>
      <c r="H7837" s="184">
        <f t="shared" ref="H7837:L7837" si="8550">H7813</f>
        <v>0.41666666666666669</v>
      </c>
      <c r="I7837" s="185">
        <f t="shared" si="8550"/>
        <v>196</v>
      </c>
      <c r="J7837" s="185">
        <f t="shared" si="8550"/>
        <v>315</v>
      </c>
      <c r="K7837" s="185">
        <f t="shared" si="8550"/>
        <v>2872</v>
      </c>
      <c r="L7837" s="185">
        <f t="shared" si="8550"/>
        <v>2219</v>
      </c>
      <c r="M7837" s="147"/>
      <c r="N7837" s="143">
        <f t="shared" si="8524"/>
        <v>372.4</v>
      </c>
      <c r="O7837" s="143">
        <f t="shared" si="8520"/>
        <v>1871.1000000000001</v>
      </c>
      <c r="P7837" s="143">
        <f t="shared" si="8521"/>
        <v>41471.68</v>
      </c>
      <c r="Q7837" s="143">
        <f t="shared" si="8522"/>
        <v>8742.86</v>
      </c>
      <c r="R7837" s="188">
        <f t="shared" si="8525"/>
        <v>52458.04</v>
      </c>
      <c r="T7837">
        <v>37470.18</v>
      </c>
      <c r="U7837" s="190">
        <f t="shared" si="8526"/>
        <v>1.3999943421675582</v>
      </c>
    </row>
    <row r="7838" spans="1:21" x14ac:dyDescent="0.2">
      <c r="A7838" s="178">
        <v>43062</v>
      </c>
      <c r="B7838" s="179">
        <v>0.45833333333333331</v>
      </c>
      <c r="C7838" t="s">
        <v>349</v>
      </c>
      <c r="D7838">
        <v>1.9</v>
      </c>
      <c r="E7838">
        <v>4.47</v>
      </c>
      <c r="F7838">
        <v>14.44</v>
      </c>
      <c r="G7838">
        <v>1.18</v>
      </c>
      <c r="H7838" s="184">
        <f t="shared" ref="H7838:L7838" si="8551">H7814</f>
        <v>0.45833333333333331</v>
      </c>
      <c r="I7838" s="185">
        <f t="shared" si="8551"/>
        <v>226</v>
      </c>
      <c r="J7838" s="185">
        <f t="shared" si="8551"/>
        <v>326</v>
      </c>
      <c r="K7838" s="185">
        <f t="shared" si="8551"/>
        <v>2842</v>
      </c>
      <c r="L7838" s="185">
        <f t="shared" si="8551"/>
        <v>1635</v>
      </c>
      <c r="M7838" s="147"/>
      <c r="N7838" s="143">
        <f t="shared" si="8524"/>
        <v>429.4</v>
      </c>
      <c r="O7838" s="143">
        <f t="shared" si="8520"/>
        <v>1457.22</v>
      </c>
      <c r="P7838" s="143">
        <f t="shared" si="8521"/>
        <v>41038.479999999996</v>
      </c>
      <c r="Q7838" s="143">
        <f t="shared" si="8522"/>
        <v>1929.3</v>
      </c>
      <c r="R7838" s="188">
        <f t="shared" si="8525"/>
        <v>44854.400000000001</v>
      </c>
      <c r="T7838">
        <v>37430.5</v>
      </c>
      <c r="U7838" s="190">
        <f t="shared" si="8526"/>
        <v>1.1983382535632707</v>
      </c>
    </row>
    <row r="7839" spans="1:21" x14ac:dyDescent="0.2">
      <c r="A7839" s="178">
        <v>43062</v>
      </c>
      <c r="B7839" s="179">
        <v>0.5</v>
      </c>
      <c r="C7839" t="s">
        <v>349</v>
      </c>
      <c r="D7839">
        <v>1.9</v>
      </c>
      <c r="E7839">
        <v>4.42</v>
      </c>
      <c r="F7839">
        <v>12.86</v>
      </c>
      <c r="G7839">
        <v>2.42</v>
      </c>
      <c r="H7839" s="184">
        <f t="shared" ref="H7839:L7839" si="8552">H7815</f>
        <v>0.5</v>
      </c>
      <c r="I7839" s="185">
        <f t="shared" si="8552"/>
        <v>222</v>
      </c>
      <c r="J7839" s="185">
        <f t="shared" si="8552"/>
        <v>319</v>
      </c>
      <c r="K7839" s="185">
        <f t="shared" si="8552"/>
        <v>2842</v>
      </c>
      <c r="L7839" s="185">
        <f t="shared" si="8552"/>
        <v>1635</v>
      </c>
      <c r="M7839" s="147"/>
      <c r="N7839" s="143">
        <f t="shared" si="8524"/>
        <v>421.79999999999995</v>
      </c>
      <c r="O7839" s="143">
        <f t="shared" si="8520"/>
        <v>1409.98</v>
      </c>
      <c r="P7839" s="143">
        <f t="shared" si="8521"/>
        <v>36548.119999999995</v>
      </c>
      <c r="Q7839" s="143">
        <f t="shared" si="8522"/>
        <v>3956.7</v>
      </c>
      <c r="R7839" s="188">
        <f t="shared" si="8525"/>
        <v>42336.599999999991</v>
      </c>
      <c r="T7839">
        <v>36990.18</v>
      </c>
      <c r="U7839" s="190">
        <f t="shared" si="8526"/>
        <v>1.1445361985262033</v>
      </c>
    </row>
    <row r="7840" spans="1:21" x14ac:dyDescent="0.2">
      <c r="A7840" s="178">
        <v>43062</v>
      </c>
      <c r="B7840" s="179">
        <v>0.54166666666666663</v>
      </c>
      <c r="C7840" t="s">
        <v>349</v>
      </c>
      <c r="D7840">
        <v>2.69</v>
      </c>
      <c r="E7840">
        <v>4.42</v>
      </c>
      <c r="F7840">
        <v>13.23</v>
      </c>
      <c r="G7840">
        <v>2.42</v>
      </c>
      <c r="H7840" s="184">
        <f t="shared" ref="H7840:L7840" si="8553">H7816</f>
        <v>0.54166666666666663</v>
      </c>
      <c r="I7840" s="185">
        <f t="shared" si="8553"/>
        <v>195</v>
      </c>
      <c r="J7840" s="185">
        <f t="shared" si="8553"/>
        <v>299</v>
      </c>
      <c r="K7840" s="185">
        <f t="shared" si="8553"/>
        <v>2842</v>
      </c>
      <c r="L7840" s="185">
        <f t="shared" si="8553"/>
        <v>1635</v>
      </c>
      <c r="M7840" s="147"/>
      <c r="N7840" s="143">
        <f t="shared" si="8524"/>
        <v>524.54999999999995</v>
      </c>
      <c r="O7840" s="143">
        <f t="shared" si="8520"/>
        <v>1321.58</v>
      </c>
      <c r="P7840" s="143">
        <f t="shared" si="8521"/>
        <v>37599.660000000003</v>
      </c>
      <c r="Q7840" s="143">
        <f t="shared" si="8522"/>
        <v>3956.7</v>
      </c>
      <c r="R7840" s="188">
        <f t="shared" si="8525"/>
        <v>43402.49</v>
      </c>
      <c r="T7840">
        <v>36118.11</v>
      </c>
      <c r="U7840" s="190">
        <f t="shared" si="8526"/>
        <v>1.2016822031939101</v>
      </c>
    </row>
    <row r="7841" spans="1:21" x14ac:dyDescent="0.2">
      <c r="A7841" s="178">
        <v>43062</v>
      </c>
      <c r="B7841" s="179">
        <v>0.58333333333333337</v>
      </c>
      <c r="C7841" t="s">
        <v>349</v>
      </c>
      <c r="D7841">
        <v>3.11</v>
      </c>
      <c r="E7841">
        <v>4.32</v>
      </c>
      <c r="F7841">
        <v>10.5</v>
      </c>
      <c r="G7841">
        <v>2.3199999999999998</v>
      </c>
      <c r="H7841" s="184">
        <f t="shared" ref="H7841:L7841" si="8554">H7817</f>
        <v>0.58333333333333337</v>
      </c>
      <c r="I7841" s="185">
        <f t="shared" si="8554"/>
        <v>205</v>
      </c>
      <c r="J7841" s="185">
        <f t="shared" si="8554"/>
        <v>237</v>
      </c>
      <c r="K7841" s="185">
        <f t="shared" si="8554"/>
        <v>2842</v>
      </c>
      <c r="L7841" s="185">
        <f t="shared" si="8554"/>
        <v>1635</v>
      </c>
      <c r="M7841" s="147"/>
      <c r="N7841" s="143">
        <f t="shared" si="8524"/>
        <v>637.54999999999995</v>
      </c>
      <c r="O7841" s="143">
        <f t="shared" si="8520"/>
        <v>1023.84</v>
      </c>
      <c r="P7841" s="143">
        <f t="shared" si="8521"/>
        <v>29841</v>
      </c>
      <c r="Q7841" s="143">
        <f t="shared" si="8522"/>
        <v>3793.2</v>
      </c>
      <c r="R7841" s="188">
        <f t="shared" si="8525"/>
        <v>35295.589999999997</v>
      </c>
      <c r="T7841">
        <v>34775.919999999998</v>
      </c>
      <c r="U7841" s="190">
        <f t="shared" si="8526"/>
        <v>1.0149433861131496</v>
      </c>
    </row>
    <row r="7842" spans="1:21" x14ac:dyDescent="0.2">
      <c r="A7842" s="178">
        <v>43062</v>
      </c>
      <c r="B7842" s="179">
        <v>0.625</v>
      </c>
      <c r="C7842" t="s">
        <v>349</v>
      </c>
      <c r="D7842">
        <v>3.39</v>
      </c>
      <c r="E7842">
        <v>3.83</v>
      </c>
      <c r="F7842">
        <v>7.61</v>
      </c>
      <c r="G7842">
        <v>0.99</v>
      </c>
      <c r="H7842" s="184">
        <f t="shared" ref="H7842:L7842" si="8555">H7818</f>
        <v>0.625</v>
      </c>
      <c r="I7842" s="185">
        <f t="shared" si="8555"/>
        <v>212</v>
      </c>
      <c r="J7842" s="185">
        <f t="shared" si="8555"/>
        <v>213</v>
      </c>
      <c r="K7842" s="185">
        <f t="shared" si="8555"/>
        <v>2842</v>
      </c>
      <c r="L7842" s="185">
        <f t="shared" si="8555"/>
        <v>1380</v>
      </c>
      <c r="M7842" s="147"/>
      <c r="N7842" s="143">
        <f t="shared" si="8524"/>
        <v>718.68000000000006</v>
      </c>
      <c r="O7842" s="143">
        <f t="shared" si="8520"/>
        <v>815.79</v>
      </c>
      <c r="P7842" s="143">
        <f t="shared" si="8521"/>
        <v>21627.620000000003</v>
      </c>
      <c r="Q7842" s="143">
        <f t="shared" si="8522"/>
        <v>1366.2</v>
      </c>
      <c r="R7842" s="188">
        <f t="shared" si="8525"/>
        <v>24528.290000000005</v>
      </c>
      <c r="T7842">
        <v>33469.879999999997</v>
      </c>
      <c r="U7842" s="190">
        <f t="shared" si="8526"/>
        <v>0.73284666691365508</v>
      </c>
    </row>
    <row r="7843" spans="1:21" x14ac:dyDescent="0.2">
      <c r="A7843" s="178">
        <v>43062</v>
      </c>
      <c r="B7843" s="179">
        <v>0.66666666666666663</v>
      </c>
      <c r="C7843" t="s">
        <v>349</v>
      </c>
      <c r="D7843">
        <v>1.96</v>
      </c>
      <c r="E7843">
        <v>4</v>
      </c>
      <c r="F7843">
        <v>7.16</v>
      </c>
      <c r="G7843">
        <v>0.99</v>
      </c>
      <c r="H7843" s="184">
        <f t="shared" ref="H7843:L7843" si="8556">H7819</f>
        <v>0.66666666666666663</v>
      </c>
      <c r="I7843" s="185">
        <f t="shared" si="8556"/>
        <v>191</v>
      </c>
      <c r="J7843" s="185">
        <f t="shared" si="8556"/>
        <v>237</v>
      </c>
      <c r="K7843" s="185">
        <f t="shared" si="8556"/>
        <v>2842</v>
      </c>
      <c r="L7843" s="185">
        <f t="shared" si="8556"/>
        <v>1380</v>
      </c>
      <c r="M7843" s="147"/>
      <c r="N7843" s="143">
        <f t="shared" si="8524"/>
        <v>374.36</v>
      </c>
      <c r="O7843" s="143">
        <f t="shared" si="8520"/>
        <v>948</v>
      </c>
      <c r="P7843" s="143">
        <f t="shared" si="8521"/>
        <v>20348.72</v>
      </c>
      <c r="Q7843" s="143">
        <f t="shared" si="8522"/>
        <v>1366.2</v>
      </c>
      <c r="R7843" s="188">
        <f t="shared" si="8525"/>
        <v>23037.280000000002</v>
      </c>
      <c r="T7843">
        <v>32536.39</v>
      </c>
      <c r="U7843" s="190">
        <f t="shared" si="8526"/>
        <v>0.70804659029474393</v>
      </c>
    </row>
    <row r="7844" spans="1:21" x14ac:dyDescent="0.2">
      <c r="A7844" s="178">
        <v>43062</v>
      </c>
      <c r="B7844" s="179">
        <v>0.70833333333333337</v>
      </c>
      <c r="C7844" t="s">
        <v>349</v>
      </c>
      <c r="D7844">
        <v>2.11</v>
      </c>
      <c r="E7844">
        <v>4.59</v>
      </c>
      <c r="F7844">
        <v>7.11</v>
      </c>
      <c r="G7844">
        <v>0.99</v>
      </c>
      <c r="H7844" s="184">
        <f t="shared" ref="H7844:L7844" si="8557">H7820</f>
        <v>0.70833333333333337</v>
      </c>
      <c r="I7844" s="185">
        <f t="shared" si="8557"/>
        <v>218</v>
      </c>
      <c r="J7844" s="185">
        <f t="shared" si="8557"/>
        <v>258</v>
      </c>
      <c r="K7844" s="185">
        <f t="shared" si="8557"/>
        <v>2842</v>
      </c>
      <c r="L7844" s="185">
        <f t="shared" si="8557"/>
        <v>1380</v>
      </c>
      <c r="M7844" s="147"/>
      <c r="N7844" s="143">
        <f t="shared" si="8524"/>
        <v>459.97999999999996</v>
      </c>
      <c r="O7844" s="143">
        <f t="shared" si="8520"/>
        <v>1184.22</v>
      </c>
      <c r="P7844" s="143">
        <f t="shared" si="8521"/>
        <v>20206.620000000003</v>
      </c>
      <c r="Q7844" s="143">
        <f t="shared" si="8522"/>
        <v>1366.2</v>
      </c>
      <c r="R7844" s="188">
        <f t="shared" si="8525"/>
        <v>23217.020000000004</v>
      </c>
      <c r="T7844">
        <v>31953.96</v>
      </c>
      <c r="U7844" s="190">
        <f t="shared" si="8526"/>
        <v>0.72657723800117435</v>
      </c>
    </row>
    <row r="7845" spans="1:21" x14ac:dyDescent="0.2">
      <c r="A7845" s="178">
        <v>43062</v>
      </c>
      <c r="B7845" s="179">
        <v>0.75</v>
      </c>
      <c r="C7845" t="s">
        <v>349</v>
      </c>
      <c r="D7845">
        <v>2.73</v>
      </c>
      <c r="E7845">
        <v>15.81</v>
      </c>
      <c r="F7845">
        <v>16.010000000000002</v>
      </c>
      <c r="G7845">
        <v>1.18</v>
      </c>
      <c r="H7845" s="184">
        <f t="shared" ref="H7845:L7845" si="8558">H7821</f>
        <v>0.75</v>
      </c>
      <c r="I7845" s="185">
        <f t="shared" si="8558"/>
        <v>240</v>
      </c>
      <c r="J7845" s="185">
        <f t="shared" si="8558"/>
        <v>365</v>
      </c>
      <c r="K7845" s="185">
        <f t="shared" si="8558"/>
        <v>2842</v>
      </c>
      <c r="L7845" s="185">
        <f t="shared" si="8558"/>
        <v>1380</v>
      </c>
      <c r="M7845" s="147"/>
      <c r="N7845" s="143">
        <f t="shared" si="8524"/>
        <v>655.20000000000005</v>
      </c>
      <c r="O7845" s="143">
        <f t="shared" si="8520"/>
        <v>5770.6500000000005</v>
      </c>
      <c r="P7845" s="143">
        <f t="shared" si="8521"/>
        <v>45500.420000000006</v>
      </c>
      <c r="Q7845" s="143">
        <f t="shared" si="8522"/>
        <v>1628.3999999999999</v>
      </c>
      <c r="R7845" s="188">
        <f t="shared" si="8525"/>
        <v>53554.670000000006</v>
      </c>
      <c r="T7845">
        <v>31413.96</v>
      </c>
      <c r="U7845" s="190">
        <f t="shared" si="8526"/>
        <v>1.7048048065255068</v>
      </c>
    </row>
    <row r="7846" spans="1:21" x14ac:dyDescent="0.2">
      <c r="A7846" s="178">
        <v>43062</v>
      </c>
      <c r="B7846" s="179">
        <v>0.79166666666666663</v>
      </c>
      <c r="C7846" t="s">
        <v>349</v>
      </c>
      <c r="D7846">
        <v>3.11</v>
      </c>
      <c r="E7846">
        <v>4</v>
      </c>
      <c r="F7846">
        <v>13.84</v>
      </c>
      <c r="G7846">
        <v>1.58</v>
      </c>
      <c r="H7846" s="184">
        <f t="shared" ref="H7846:L7846" si="8559">H7822</f>
        <v>0.79166666666666663</v>
      </c>
      <c r="I7846" s="185">
        <f t="shared" si="8559"/>
        <v>320</v>
      </c>
      <c r="J7846" s="185">
        <f t="shared" si="8559"/>
        <v>214</v>
      </c>
      <c r="K7846" s="185">
        <f t="shared" si="8559"/>
        <v>2842</v>
      </c>
      <c r="L7846" s="185">
        <f t="shared" si="8559"/>
        <v>1426</v>
      </c>
      <c r="M7846" s="147"/>
      <c r="N7846" s="143">
        <f t="shared" si="8524"/>
        <v>995.19999999999993</v>
      </c>
      <c r="O7846" s="143">
        <f t="shared" si="8520"/>
        <v>856</v>
      </c>
      <c r="P7846" s="143">
        <f t="shared" si="8521"/>
        <v>39333.279999999999</v>
      </c>
      <c r="Q7846" s="143">
        <f t="shared" si="8522"/>
        <v>2253.08</v>
      </c>
      <c r="R7846" s="188">
        <f t="shared" si="8525"/>
        <v>43437.56</v>
      </c>
      <c r="T7846">
        <v>31724.18</v>
      </c>
      <c r="U7846" s="190">
        <f t="shared" si="8526"/>
        <v>1.3692256190703747</v>
      </c>
    </row>
    <row r="7847" spans="1:21" x14ac:dyDescent="0.2">
      <c r="A7847" s="178">
        <v>43062</v>
      </c>
      <c r="B7847" s="179">
        <v>0.83333333333333337</v>
      </c>
      <c r="C7847" t="s">
        <v>349</v>
      </c>
      <c r="D7847">
        <v>3.11</v>
      </c>
      <c r="E7847">
        <v>4</v>
      </c>
      <c r="F7847">
        <v>11</v>
      </c>
      <c r="G7847">
        <v>1.19</v>
      </c>
      <c r="H7847" s="184">
        <f t="shared" ref="H7847:L7847" si="8560">H7823</f>
        <v>0.83333333333333337</v>
      </c>
      <c r="I7847" s="185">
        <f t="shared" si="8560"/>
        <v>322</v>
      </c>
      <c r="J7847" s="185">
        <f t="shared" si="8560"/>
        <v>178</v>
      </c>
      <c r="K7847" s="185">
        <f t="shared" si="8560"/>
        <v>2842</v>
      </c>
      <c r="L7847" s="185">
        <f t="shared" si="8560"/>
        <v>1426</v>
      </c>
      <c r="M7847" s="147"/>
      <c r="N7847" s="143">
        <f t="shared" si="8524"/>
        <v>1001.42</v>
      </c>
      <c r="O7847" s="143">
        <f t="shared" si="8520"/>
        <v>712</v>
      </c>
      <c r="P7847" s="143">
        <f t="shared" si="8521"/>
        <v>31262</v>
      </c>
      <c r="Q7847" s="143">
        <f t="shared" si="8522"/>
        <v>1696.9399999999998</v>
      </c>
      <c r="R7847" s="188">
        <f t="shared" si="8525"/>
        <v>34672.36</v>
      </c>
      <c r="T7847">
        <v>32445.3</v>
      </c>
      <c r="U7847" s="190">
        <f t="shared" si="8526"/>
        <v>1.0686404502347027</v>
      </c>
    </row>
    <row r="7848" spans="1:21" x14ac:dyDescent="0.2">
      <c r="A7848" s="178">
        <v>43062</v>
      </c>
      <c r="B7848" s="179">
        <v>0.875</v>
      </c>
      <c r="C7848" t="s">
        <v>349</v>
      </c>
      <c r="D7848">
        <v>4.01</v>
      </c>
      <c r="E7848">
        <v>4</v>
      </c>
      <c r="F7848">
        <v>4.79</v>
      </c>
      <c r="G7848">
        <v>1.1399999999999999</v>
      </c>
      <c r="H7848" s="184">
        <f t="shared" ref="H7848:L7848" si="8561">H7824</f>
        <v>0.875</v>
      </c>
      <c r="I7848" s="185">
        <f t="shared" si="8561"/>
        <v>337</v>
      </c>
      <c r="J7848" s="185">
        <f t="shared" si="8561"/>
        <v>173</v>
      </c>
      <c r="K7848" s="185">
        <f t="shared" si="8561"/>
        <v>2842</v>
      </c>
      <c r="L7848" s="185">
        <f t="shared" si="8561"/>
        <v>1426</v>
      </c>
      <c r="M7848" s="147"/>
      <c r="N7848" s="143">
        <f t="shared" si="8524"/>
        <v>1351.37</v>
      </c>
      <c r="O7848" s="143">
        <f t="shared" si="8520"/>
        <v>692</v>
      </c>
      <c r="P7848" s="143">
        <f t="shared" si="8521"/>
        <v>13613.18</v>
      </c>
      <c r="Q7848" s="143">
        <f t="shared" si="8522"/>
        <v>1625.6399999999999</v>
      </c>
      <c r="R7848" s="188">
        <f t="shared" si="8525"/>
        <v>17282.189999999999</v>
      </c>
      <c r="T7848">
        <v>32190.27</v>
      </c>
      <c r="U7848" s="190">
        <f t="shared" si="8526"/>
        <v>0.53687620513900625</v>
      </c>
    </row>
    <row r="7849" spans="1:21" x14ac:dyDescent="0.2">
      <c r="A7849" s="178">
        <v>43062</v>
      </c>
      <c r="B7849" s="179">
        <v>0.91666666666666663</v>
      </c>
      <c r="C7849" t="s">
        <v>349</v>
      </c>
      <c r="D7849">
        <v>6</v>
      </c>
      <c r="E7849">
        <v>4.01</v>
      </c>
      <c r="F7849">
        <v>5.26</v>
      </c>
      <c r="G7849">
        <v>1.0900000000000001</v>
      </c>
      <c r="H7849" s="184">
        <f t="shared" ref="H7849:L7849" si="8562">H7825</f>
        <v>0.91666666666666663</v>
      </c>
      <c r="I7849" s="185">
        <f t="shared" si="8562"/>
        <v>394</v>
      </c>
      <c r="J7849" s="185">
        <f t="shared" si="8562"/>
        <v>194</v>
      </c>
      <c r="K7849" s="185">
        <f t="shared" si="8562"/>
        <v>2842</v>
      </c>
      <c r="L7849" s="185">
        <f t="shared" si="8562"/>
        <v>1426</v>
      </c>
      <c r="M7849" s="147"/>
      <c r="N7849" s="143">
        <f t="shared" si="8524"/>
        <v>2364</v>
      </c>
      <c r="O7849" s="143">
        <f t="shared" si="8520"/>
        <v>777.93999999999994</v>
      </c>
      <c r="P7849" s="143">
        <f t="shared" si="8521"/>
        <v>14948.92</v>
      </c>
      <c r="Q7849" s="143">
        <f t="shared" si="8522"/>
        <v>1554.3400000000001</v>
      </c>
      <c r="R7849" s="188">
        <f t="shared" si="8525"/>
        <v>19645.2</v>
      </c>
      <c r="T7849">
        <v>32041.54</v>
      </c>
      <c r="U7849" s="190">
        <f t="shared" si="8526"/>
        <v>0.61311659801620022</v>
      </c>
    </row>
    <row r="7850" spans="1:21" x14ac:dyDescent="0.2">
      <c r="A7850" s="178">
        <v>43062</v>
      </c>
      <c r="B7850" s="179">
        <v>0.95833333333333337</v>
      </c>
      <c r="C7850" t="s">
        <v>349</v>
      </c>
      <c r="D7850">
        <v>6</v>
      </c>
      <c r="E7850">
        <v>5.97</v>
      </c>
      <c r="F7850">
        <v>6.29</v>
      </c>
      <c r="G7850">
        <v>0.61</v>
      </c>
      <c r="H7850" s="184">
        <f t="shared" ref="H7850:L7850" si="8563">H7826</f>
        <v>0.95833333333333337</v>
      </c>
      <c r="I7850" s="185">
        <f t="shared" si="8563"/>
        <v>389</v>
      </c>
      <c r="J7850" s="185">
        <f t="shared" si="8563"/>
        <v>265</v>
      </c>
      <c r="K7850" s="185">
        <f t="shared" si="8563"/>
        <v>2985</v>
      </c>
      <c r="L7850" s="185">
        <f t="shared" si="8563"/>
        <v>1111</v>
      </c>
      <c r="M7850" s="147"/>
      <c r="N7850" s="143">
        <f t="shared" si="8524"/>
        <v>2334</v>
      </c>
      <c r="O7850" s="143">
        <f t="shared" si="8520"/>
        <v>1582.05</v>
      </c>
      <c r="P7850" s="143">
        <f t="shared" si="8521"/>
        <v>18775.650000000001</v>
      </c>
      <c r="Q7850" s="143">
        <f t="shared" si="8522"/>
        <v>677.71</v>
      </c>
      <c r="R7850" s="188">
        <f t="shared" si="8525"/>
        <v>23369.41</v>
      </c>
      <c r="T7850">
        <v>31752.91</v>
      </c>
      <c r="U7850" s="190">
        <f t="shared" si="8526"/>
        <v>0.73597695455314172</v>
      </c>
    </row>
    <row r="7851" spans="1:21" x14ac:dyDescent="0.2">
      <c r="A7851" s="178">
        <v>43062</v>
      </c>
      <c r="B7851" s="180">
        <v>1</v>
      </c>
      <c r="C7851" t="s">
        <v>349</v>
      </c>
      <c r="D7851">
        <v>7.44</v>
      </c>
      <c r="E7851">
        <v>6.25</v>
      </c>
      <c r="F7851">
        <v>8</v>
      </c>
      <c r="G7851">
        <v>0.61</v>
      </c>
      <c r="H7851" s="184">
        <f t="shared" ref="H7851:L7851" si="8564">H7827</f>
        <v>1</v>
      </c>
      <c r="I7851" s="185">
        <f t="shared" si="8564"/>
        <v>362</v>
      </c>
      <c r="J7851" s="185">
        <f t="shared" si="8564"/>
        <v>243</v>
      </c>
      <c r="K7851" s="185">
        <f t="shared" si="8564"/>
        <v>2985</v>
      </c>
      <c r="L7851" s="185">
        <f t="shared" si="8564"/>
        <v>1111</v>
      </c>
      <c r="M7851" s="147"/>
      <c r="N7851" s="143">
        <f t="shared" si="8524"/>
        <v>2693.28</v>
      </c>
      <c r="O7851" s="143">
        <f t="shared" si="8520"/>
        <v>1518.75</v>
      </c>
      <c r="P7851" s="143">
        <f t="shared" si="8521"/>
        <v>23880</v>
      </c>
      <c r="Q7851" s="143">
        <f t="shared" si="8522"/>
        <v>677.71</v>
      </c>
      <c r="R7851" s="188">
        <f t="shared" si="8525"/>
        <v>28769.739999999998</v>
      </c>
      <c r="T7851">
        <v>31174.55</v>
      </c>
      <c r="U7851" s="190">
        <f t="shared" si="8526"/>
        <v>0.92285983278026462</v>
      </c>
    </row>
    <row r="7852" spans="1:21" x14ac:dyDescent="0.2">
      <c r="A7852" s="178">
        <v>43063</v>
      </c>
      <c r="B7852" s="179">
        <v>4.1666666666666664E-2</v>
      </c>
      <c r="C7852" t="s">
        <v>349</v>
      </c>
      <c r="D7852">
        <v>7.05</v>
      </c>
      <c r="E7852">
        <v>8</v>
      </c>
      <c r="F7852">
        <v>7.11</v>
      </c>
      <c r="G7852">
        <v>0.61</v>
      </c>
      <c r="H7852" s="184">
        <f t="shared" ref="H7852:L7852" si="8565">H7828</f>
        <v>4.1666666666666664E-2</v>
      </c>
      <c r="I7852" s="185">
        <f t="shared" si="8565"/>
        <v>294</v>
      </c>
      <c r="J7852" s="185">
        <f t="shared" si="8565"/>
        <v>212</v>
      </c>
      <c r="K7852" s="185">
        <f t="shared" si="8565"/>
        <v>2985</v>
      </c>
      <c r="L7852" s="185">
        <f t="shared" si="8565"/>
        <v>1111</v>
      </c>
      <c r="M7852" s="147"/>
      <c r="N7852" s="143">
        <f t="shared" si="8524"/>
        <v>2072.6999999999998</v>
      </c>
      <c r="O7852" s="143">
        <f t="shared" si="8520"/>
        <v>1696</v>
      </c>
      <c r="P7852" s="143">
        <f t="shared" si="8521"/>
        <v>21223.350000000002</v>
      </c>
      <c r="Q7852" s="143">
        <f t="shared" si="8522"/>
        <v>677.71</v>
      </c>
      <c r="R7852" s="188">
        <f t="shared" si="8525"/>
        <v>25669.760000000002</v>
      </c>
      <c r="T7852">
        <v>30359.81</v>
      </c>
      <c r="U7852" s="190">
        <f t="shared" si="8526"/>
        <v>0.84551780791777031</v>
      </c>
    </row>
    <row r="7853" spans="1:21" x14ac:dyDescent="0.2">
      <c r="A7853" s="178">
        <v>43063</v>
      </c>
      <c r="B7853" s="179">
        <v>8.3333333333333329E-2</v>
      </c>
      <c r="C7853" t="s">
        <v>349</v>
      </c>
      <c r="D7853">
        <v>3.44</v>
      </c>
      <c r="E7853">
        <v>4.63</v>
      </c>
      <c r="F7853">
        <v>5.51</v>
      </c>
      <c r="G7853">
        <v>0.61</v>
      </c>
      <c r="H7853" s="184">
        <f t="shared" ref="H7853:L7853" si="8566">H7829</f>
        <v>8.3333333333333329E-2</v>
      </c>
      <c r="I7853" s="185">
        <f t="shared" si="8566"/>
        <v>236</v>
      </c>
      <c r="J7853" s="185">
        <f t="shared" si="8566"/>
        <v>179</v>
      </c>
      <c r="K7853" s="185">
        <f t="shared" si="8566"/>
        <v>2985</v>
      </c>
      <c r="L7853" s="185">
        <f t="shared" si="8566"/>
        <v>1111</v>
      </c>
      <c r="M7853" s="147"/>
      <c r="N7853" s="143">
        <f t="shared" si="8524"/>
        <v>811.84</v>
      </c>
      <c r="O7853" s="143">
        <f t="shared" si="8520"/>
        <v>828.77</v>
      </c>
      <c r="P7853" s="143">
        <f t="shared" si="8521"/>
        <v>16447.349999999999</v>
      </c>
      <c r="Q7853" s="143">
        <f t="shared" si="8522"/>
        <v>677.71</v>
      </c>
      <c r="R7853" s="188">
        <f t="shared" si="8525"/>
        <v>18765.669999999998</v>
      </c>
      <c r="T7853">
        <v>29704.31</v>
      </c>
      <c r="U7853" s="190">
        <f t="shared" si="8526"/>
        <v>0.6317490626781096</v>
      </c>
    </row>
    <row r="7854" spans="1:21" x14ac:dyDescent="0.2">
      <c r="A7854" s="178">
        <v>43063</v>
      </c>
      <c r="B7854" s="179">
        <v>0.125</v>
      </c>
      <c r="C7854" t="s">
        <v>349</v>
      </c>
      <c r="D7854">
        <v>3.5</v>
      </c>
      <c r="E7854">
        <v>3.11</v>
      </c>
      <c r="F7854">
        <v>5.51</v>
      </c>
      <c r="G7854">
        <v>0.99</v>
      </c>
      <c r="H7854" s="184">
        <f t="shared" ref="H7854:L7854" si="8567">H7830</f>
        <v>0.125</v>
      </c>
      <c r="I7854" s="185">
        <f t="shared" si="8567"/>
        <v>201</v>
      </c>
      <c r="J7854" s="185">
        <f t="shared" si="8567"/>
        <v>205</v>
      </c>
      <c r="K7854" s="185">
        <f t="shared" si="8567"/>
        <v>2985</v>
      </c>
      <c r="L7854" s="185">
        <f t="shared" si="8567"/>
        <v>1717</v>
      </c>
      <c r="M7854" s="147"/>
      <c r="N7854" s="143">
        <f t="shared" si="8524"/>
        <v>703.5</v>
      </c>
      <c r="O7854" s="143">
        <f t="shared" si="8520"/>
        <v>637.54999999999995</v>
      </c>
      <c r="P7854" s="143">
        <f t="shared" si="8521"/>
        <v>16447.349999999999</v>
      </c>
      <c r="Q7854" s="143">
        <f t="shared" si="8522"/>
        <v>1699.83</v>
      </c>
      <c r="R7854" s="188">
        <f t="shared" si="8525"/>
        <v>19488.229999999996</v>
      </c>
      <c r="T7854">
        <v>29296.69</v>
      </c>
      <c r="U7854" s="190">
        <f t="shared" si="8526"/>
        <v>0.6652024511984117</v>
      </c>
    </row>
    <row r="7855" spans="1:21" x14ac:dyDescent="0.2">
      <c r="A7855" s="178">
        <v>43063</v>
      </c>
      <c r="B7855" s="179">
        <v>0.16666666666666666</v>
      </c>
      <c r="C7855" t="s">
        <v>349</v>
      </c>
      <c r="D7855">
        <v>2.61</v>
      </c>
      <c r="E7855">
        <v>2.61</v>
      </c>
      <c r="F7855">
        <v>5.51</v>
      </c>
      <c r="G7855">
        <v>0.99</v>
      </c>
      <c r="H7855" s="184">
        <f t="shared" ref="H7855:L7855" si="8568">H7831</f>
        <v>0.16666666666666666</v>
      </c>
      <c r="I7855" s="185">
        <f t="shared" si="8568"/>
        <v>185</v>
      </c>
      <c r="J7855" s="185">
        <f t="shared" si="8568"/>
        <v>205</v>
      </c>
      <c r="K7855" s="185">
        <f t="shared" si="8568"/>
        <v>2985</v>
      </c>
      <c r="L7855" s="185">
        <f t="shared" si="8568"/>
        <v>1717</v>
      </c>
      <c r="M7855" s="147"/>
      <c r="N7855" s="143">
        <f t="shared" si="8524"/>
        <v>482.84999999999997</v>
      </c>
      <c r="O7855" s="143">
        <f t="shared" si="8520"/>
        <v>535.04999999999995</v>
      </c>
      <c r="P7855" s="143">
        <f t="shared" si="8521"/>
        <v>16447.349999999999</v>
      </c>
      <c r="Q7855" s="143">
        <f t="shared" si="8522"/>
        <v>1699.83</v>
      </c>
      <c r="R7855" s="188">
        <f t="shared" si="8525"/>
        <v>19165.080000000002</v>
      </c>
      <c r="T7855">
        <v>29157.29</v>
      </c>
      <c r="U7855" s="190">
        <f t="shared" si="8526"/>
        <v>0.6572997696287961</v>
      </c>
    </row>
    <row r="7856" spans="1:21" x14ac:dyDescent="0.2">
      <c r="A7856" s="178">
        <v>43063</v>
      </c>
      <c r="B7856" s="179">
        <v>0.20833333333333334</v>
      </c>
      <c r="C7856" t="s">
        <v>349</v>
      </c>
      <c r="D7856">
        <v>3.44</v>
      </c>
      <c r="E7856">
        <v>6.23</v>
      </c>
      <c r="F7856">
        <v>5.58</v>
      </c>
      <c r="G7856">
        <v>0.99</v>
      </c>
      <c r="H7856" s="184">
        <f t="shared" ref="H7856:L7856" si="8569">H7832</f>
        <v>0.20833333333333334</v>
      </c>
      <c r="I7856" s="185">
        <f t="shared" si="8569"/>
        <v>207</v>
      </c>
      <c r="J7856" s="185">
        <f t="shared" si="8569"/>
        <v>283</v>
      </c>
      <c r="K7856" s="185">
        <f t="shared" si="8569"/>
        <v>2985</v>
      </c>
      <c r="L7856" s="185">
        <f t="shared" si="8569"/>
        <v>1717</v>
      </c>
      <c r="M7856" s="147"/>
      <c r="N7856" s="143">
        <f t="shared" si="8524"/>
        <v>712.08</v>
      </c>
      <c r="O7856" s="143">
        <f t="shared" si="8520"/>
        <v>1763.0900000000001</v>
      </c>
      <c r="P7856" s="143">
        <f t="shared" si="8521"/>
        <v>16656.3</v>
      </c>
      <c r="Q7856" s="143">
        <f t="shared" si="8522"/>
        <v>1699.83</v>
      </c>
      <c r="R7856" s="188">
        <f t="shared" si="8525"/>
        <v>20831.300000000003</v>
      </c>
      <c r="T7856">
        <v>29345.64</v>
      </c>
      <c r="U7856" s="190">
        <f t="shared" si="8526"/>
        <v>0.709860135952053</v>
      </c>
    </row>
    <row r="7857" spans="1:21" x14ac:dyDescent="0.2">
      <c r="A7857" s="178">
        <v>43063</v>
      </c>
      <c r="B7857" s="179">
        <v>0.25</v>
      </c>
      <c r="C7857" t="s">
        <v>349</v>
      </c>
      <c r="D7857">
        <v>8</v>
      </c>
      <c r="E7857">
        <v>17</v>
      </c>
      <c r="F7857">
        <v>7.67</v>
      </c>
      <c r="G7857">
        <v>1.3</v>
      </c>
      <c r="H7857" s="184">
        <f t="shared" ref="H7857:L7857" si="8570">H7833</f>
        <v>0.25</v>
      </c>
      <c r="I7857" s="185">
        <f t="shared" si="8570"/>
        <v>327</v>
      </c>
      <c r="J7857" s="185">
        <f t="shared" si="8570"/>
        <v>438</v>
      </c>
      <c r="K7857" s="185">
        <f t="shared" si="8570"/>
        <v>2985</v>
      </c>
      <c r="L7857" s="185">
        <f t="shared" si="8570"/>
        <v>1717</v>
      </c>
      <c r="M7857" s="147"/>
      <c r="N7857" s="143">
        <f t="shared" si="8524"/>
        <v>2616</v>
      </c>
      <c r="O7857" s="143">
        <f t="shared" si="8520"/>
        <v>7446</v>
      </c>
      <c r="P7857" s="143">
        <f t="shared" si="8521"/>
        <v>22894.95</v>
      </c>
      <c r="Q7857" s="143">
        <f t="shared" si="8522"/>
        <v>2232.1</v>
      </c>
      <c r="R7857" s="188">
        <f t="shared" si="8525"/>
        <v>35189.049999999996</v>
      </c>
      <c r="T7857">
        <v>30059.08</v>
      </c>
      <c r="U7857" s="190">
        <f t="shared" si="8526"/>
        <v>1.1706629078468134</v>
      </c>
    </row>
    <row r="7858" spans="1:21" x14ac:dyDescent="0.2">
      <c r="A7858" s="178">
        <v>43063</v>
      </c>
      <c r="B7858" s="179">
        <v>0.29166666666666669</v>
      </c>
      <c r="C7858" t="s">
        <v>349</v>
      </c>
      <c r="D7858">
        <v>3.52</v>
      </c>
      <c r="E7858">
        <v>17.3</v>
      </c>
      <c r="F7858">
        <v>8.48</v>
      </c>
      <c r="G7858">
        <v>3.1</v>
      </c>
      <c r="H7858" s="184">
        <f t="shared" ref="H7858:L7858" si="8571">H7834</f>
        <v>0.29166666666666669</v>
      </c>
      <c r="I7858" s="185">
        <f t="shared" si="8571"/>
        <v>249</v>
      </c>
      <c r="J7858" s="185">
        <f t="shared" si="8571"/>
        <v>556</v>
      </c>
      <c r="K7858" s="185">
        <f t="shared" si="8571"/>
        <v>2872</v>
      </c>
      <c r="L7858" s="185">
        <f t="shared" si="8571"/>
        <v>2219</v>
      </c>
      <c r="M7858" s="147"/>
      <c r="N7858" s="143">
        <f t="shared" si="8524"/>
        <v>876.48</v>
      </c>
      <c r="O7858" s="143">
        <f t="shared" si="8520"/>
        <v>9618.8000000000011</v>
      </c>
      <c r="P7858" s="143">
        <f t="shared" si="8521"/>
        <v>24354.560000000001</v>
      </c>
      <c r="Q7858" s="143">
        <f t="shared" si="8522"/>
        <v>6878.9000000000005</v>
      </c>
      <c r="R7858" s="188">
        <f t="shared" si="8525"/>
        <v>41728.740000000005</v>
      </c>
      <c r="T7858">
        <v>31376.67</v>
      </c>
      <c r="U7858" s="190">
        <f t="shared" si="8526"/>
        <v>1.3299288930278454</v>
      </c>
    </row>
    <row r="7859" spans="1:21" x14ac:dyDescent="0.2">
      <c r="A7859" s="178">
        <v>43063</v>
      </c>
      <c r="B7859" s="179">
        <v>0.33333333333333331</v>
      </c>
      <c r="C7859" t="s">
        <v>349</v>
      </c>
      <c r="D7859">
        <v>3.79</v>
      </c>
      <c r="E7859">
        <v>3.21</v>
      </c>
      <c r="F7859">
        <v>4.0999999999999996</v>
      </c>
      <c r="G7859">
        <v>2.1</v>
      </c>
      <c r="H7859" s="184">
        <f t="shared" ref="H7859:L7859" si="8572">H7835</f>
        <v>0.33333333333333331</v>
      </c>
      <c r="I7859" s="185">
        <f t="shared" si="8572"/>
        <v>256</v>
      </c>
      <c r="J7859" s="185">
        <f t="shared" si="8572"/>
        <v>306</v>
      </c>
      <c r="K7859" s="185">
        <f t="shared" si="8572"/>
        <v>2872</v>
      </c>
      <c r="L7859" s="185">
        <f t="shared" si="8572"/>
        <v>2219</v>
      </c>
      <c r="M7859" s="147"/>
      <c r="N7859" s="143">
        <f t="shared" si="8524"/>
        <v>970.24</v>
      </c>
      <c r="O7859" s="143">
        <f t="shared" si="8520"/>
        <v>982.26</v>
      </c>
      <c r="P7859" s="143">
        <f t="shared" si="8521"/>
        <v>11775.199999999999</v>
      </c>
      <c r="Q7859" s="143">
        <f t="shared" si="8522"/>
        <v>4659.9000000000005</v>
      </c>
      <c r="R7859" s="188">
        <f t="shared" si="8525"/>
        <v>18387.599999999999</v>
      </c>
      <c r="T7859">
        <v>33012.559999999998</v>
      </c>
      <c r="U7859" s="190">
        <f t="shared" si="8526"/>
        <v>0.5569880069888552</v>
      </c>
    </row>
    <row r="7860" spans="1:21" x14ac:dyDescent="0.2">
      <c r="A7860" s="178">
        <v>43063</v>
      </c>
      <c r="B7860" s="179">
        <v>0.375</v>
      </c>
      <c r="C7860" t="s">
        <v>349</v>
      </c>
      <c r="D7860">
        <v>0.97</v>
      </c>
      <c r="E7860">
        <v>4.76</v>
      </c>
      <c r="F7860">
        <v>5.58</v>
      </c>
      <c r="G7860">
        <v>2.95</v>
      </c>
      <c r="H7860" s="184">
        <f t="shared" ref="H7860:L7860" si="8573">H7836</f>
        <v>0.375</v>
      </c>
      <c r="I7860" s="185">
        <f t="shared" si="8573"/>
        <v>156</v>
      </c>
      <c r="J7860" s="185">
        <f t="shared" si="8573"/>
        <v>343</v>
      </c>
      <c r="K7860" s="185">
        <f t="shared" si="8573"/>
        <v>2872</v>
      </c>
      <c r="L7860" s="185">
        <f t="shared" si="8573"/>
        <v>2219</v>
      </c>
      <c r="M7860" s="147"/>
      <c r="N7860" s="143">
        <f t="shared" si="8524"/>
        <v>151.32</v>
      </c>
      <c r="O7860" s="143">
        <f t="shared" si="8520"/>
        <v>1632.6799999999998</v>
      </c>
      <c r="P7860" s="143">
        <f t="shared" si="8521"/>
        <v>16025.76</v>
      </c>
      <c r="Q7860" s="143">
        <f t="shared" si="8522"/>
        <v>6546.05</v>
      </c>
      <c r="R7860" s="188">
        <f t="shared" si="8525"/>
        <v>24355.809999999998</v>
      </c>
      <c r="T7860">
        <v>33957.480000000003</v>
      </c>
      <c r="U7860" s="190">
        <f t="shared" si="8526"/>
        <v>0.71724433026243395</v>
      </c>
    </row>
    <row r="7861" spans="1:21" x14ac:dyDescent="0.2">
      <c r="A7861" s="178">
        <v>43063</v>
      </c>
      <c r="B7861" s="179">
        <v>0.41666666666666669</v>
      </c>
      <c r="C7861" t="s">
        <v>349</v>
      </c>
      <c r="D7861">
        <v>2.11</v>
      </c>
      <c r="E7861">
        <v>4.74</v>
      </c>
      <c r="F7861">
        <v>5.74</v>
      </c>
      <c r="G7861">
        <v>3.1</v>
      </c>
      <c r="H7861" s="184">
        <f t="shared" ref="H7861:L7861" si="8574">H7837</f>
        <v>0.41666666666666669</v>
      </c>
      <c r="I7861" s="185">
        <f t="shared" si="8574"/>
        <v>196</v>
      </c>
      <c r="J7861" s="185">
        <f t="shared" si="8574"/>
        <v>315</v>
      </c>
      <c r="K7861" s="185">
        <f t="shared" si="8574"/>
        <v>2872</v>
      </c>
      <c r="L7861" s="185">
        <f t="shared" si="8574"/>
        <v>2219</v>
      </c>
      <c r="M7861" s="147"/>
      <c r="N7861" s="143">
        <f t="shared" si="8524"/>
        <v>413.56</v>
      </c>
      <c r="O7861" s="143">
        <f t="shared" si="8520"/>
        <v>1493.1000000000001</v>
      </c>
      <c r="P7861" s="143">
        <f t="shared" si="8521"/>
        <v>16485.28</v>
      </c>
      <c r="Q7861" s="143">
        <f t="shared" si="8522"/>
        <v>6878.9000000000005</v>
      </c>
      <c r="R7861" s="188">
        <f t="shared" si="8525"/>
        <v>25270.84</v>
      </c>
      <c r="T7861">
        <v>34455.5</v>
      </c>
      <c r="U7861" s="190">
        <f t="shared" si="8526"/>
        <v>0.73343413968742288</v>
      </c>
    </row>
    <row r="7862" spans="1:21" x14ac:dyDescent="0.2">
      <c r="A7862" s="178">
        <v>43063</v>
      </c>
      <c r="B7862" s="179">
        <v>0.45833333333333331</v>
      </c>
      <c r="C7862" t="s">
        <v>349</v>
      </c>
      <c r="D7862">
        <v>3.01</v>
      </c>
      <c r="E7862">
        <v>4</v>
      </c>
      <c r="F7862">
        <v>10.61</v>
      </c>
      <c r="G7862">
        <v>1</v>
      </c>
      <c r="H7862" s="184">
        <f t="shared" ref="H7862:L7862" si="8575">H7838</f>
        <v>0.45833333333333331</v>
      </c>
      <c r="I7862" s="185">
        <f t="shared" si="8575"/>
        <v>226</v>
      </c>
      <c r="J7862" s="185">
        <f t="shared" si="8575"/>
        <v>326</v>
      </c>
      <c r="K7862" s="185">
        <f t="shared" si="8575"/>
        <v>2842</v>
      </c>
      <c r="L7862" s="185">
        <f t="shared" si="8575"/>
        <v>1635</v>
      </c>
      <c r="M7862" s="147"/>
      <c r="N7862" s="143">
        <f t="shared" si="8524"/>
        <v>680.26</v>
      </c>
      <c r="O7862" s="143">
        <f t="shared" si="8520"/>
        <v>1304</v>
      </c>
      <c r="P7862" s="143">
        <f t="shared" si="8521"/>
        <v>30153.62</v>
      </c>
      <c r="Q7862" s="143">
        <f t="shared" si="8522"/>
        <v>1635</v>
      </c>
      <c r="R7862" s="188">
        <f t="shared" si="8525"/>
        <v>33772.879999999997</v>
      </c>
      <c r="T7862">
        <v>34328.629999999997</v>
      </c>
      <c r="U7862" s="190">
        <f t="shared" si="8526"/>
        <v>0.98381088904509151</v>
      </c>
    </row>
    <row r="7863" spans="1:21" x14ac:dyDescent="0.2">
      <c r="A7863" s="178">
        <v>43063</v>
      </c>
      <c r="B7863" s="179">
        <v>0.5</v>
      </c>
      <c r="C7863" t="s">
        <v>349</v>
      </c>
      <c r="D7863">
        <v>3.01</v>
      </c>
      <c r="E7863">
        <v>4</v>
      </c>
      <c r="F7863">
        <v>10.69</v>
      </c>
      <c r="G7863">
        <v>1.87</v>
      </c>
      <c r="H7863" s="184">
        <f t="shared" ref="H7863:L7863" si="8576">H7839</f>
        <v>0.5</v>
      </c>
      <c r="I7863" s="185">
        <f t="shared" si="8576"/>
        <v>222</v>
      </c>
      <c r="J7863" s="185">
        <f t="shared" si="8576"/>
        <v>319</v>
      </c>
      <c r="K7863" s="185">
        <f t="shared" si="8576"/>
        <v>2842</v>
      </c>
      <c r="L7863" s="185">
        <f t="shared" si="8576"/>
        <v>1635</v>
      </c>
      <c r="M7863" s="147"/>
      <c r="N7863" s="143">
        <f t="shared" si="8524"/>
        <v>668.21999999999991</v>
      </c>
      <c r="O7863" s="143">
        <f t="shared" si="8520"/>
        <v>1276</v>
      </c>
      <c r="P7863" s="143">
        <f t="shared" si="8521"/>
        <v>30380.98</v>
      </c>
      <c r="Q7863" s="143">
        <f t="shared" si="8522"/>
        <v>3057.4500000000003</v>
      </c>
      <c r="R7863" s="188">
        <f t="shared" si="8525"/>
        <v>35382.65</v>
      </c>
      <c r="T7863">
        <v>33875.85</v>
      </c>
      <c r="U7863" s="190">
        <f t="shared" si="8526"/>
        <v>1.0444800647068635</v>
      </c>
    </row>
    <row r="7864" spans="1:21" x14ac:dyDescent="0.2">
      <c r="A7864" s="178">
        <v>43063</v>
      </c>
      <c r="B7864" s="179">
        <v>0.54166666666666663</v>
      </c>
      <c r="C7864" t="s">
        <v>349</v>
      </c>
      <c r="D7864">
        <v>3.01</v>
      </c>
      <c r="E7864">
        <v>4</v>
      </c>
      <c r="F7864">
        <v>9.5399999999999991</v>
      </c>
      <c r="G7864">
        <v>1</v>
      </c>
      <c r="H7864" s="184">
        <f t="shared" ref="H7864:L7864" si="8577">H7840</f>
        <v>0.54166666666666663</v>
      </c>
      <c r="I7864" s="185">
        <f t="shared" si="8577"/>
        <v>195</v>
      </c>
      <c r="J7864" s="185">
        <f t="shared" si="8577"/>
        <v>299</v>
      </c>
      <c r="K7864" s="185">
        <f t="shared" si="8577"/>
        <v>2842</v>
      </c>
      <c r="L7864" s="185">
        <f t="shared" si="8577"/>
        <v>1635</v>
      </c>
      <c r="M7864" s="147"/>
      <c r="N7864" s="143">
        <f t="shared" si="8524"/>
        <v>586.94999999999993</v>
      </c>
      <c r="O7864" s="143">
        <f t="shared" si="8520"/>
        <v>1196</v>
      </c>
      <c r="P7864" s="143">
        <f t="shared" si="8521"/>
        <v>27112.679999999997</v>
      </c>
      <c r="Q7864" s="143">
        <f t="shared" si="8522"/>
        <v>1635</v>
      </c>
      <c r="R7864" s="188">
        <f t="shared" si="8525"/>
        <v>30530.629999999997</v>
      </c>
      <c r="T7864">
        <v>33504.47</v>
      </c>
      <c r="U7864" s="190">
        <f t="shared" si="8526"/>
        <v>0.91124050014818903</v>
      </c>
    </row>
    <row r="7865" spans="1:21" x14ac:dyDescent="0.2">
      <c r="A7865" s="178">
        <v>43063</v>
      </c>
      <c r="B7865" s="179">
        <v>0.58333333333333337</v>
      </c>
      <c r="C7865" t="s">
        <v>349</v>
      </c>
      <c r="D7865">
        <v>2.61</v>
      </c>
      <c r="E7865">
        <v>3.66</v>
      </c>
      <c r="F7865">
        <v>8.66</v>
      </c>
      <c r="G7865">
        <v>1.58</v>
      </c>
      <c r="H7865" s="184">
        <f t="shared" ref="H7865:L7865" si="8578">H7841</f>
        <v>0.58333333333333337</v>
      </c>
      <c r="I7865" s="185">
        <f t="shared" si="8578"/>
        <v>205</v>
      </c>
      <c r="J7865" s="185">
        <f t="shared" si="8578"/>
        <v>237</v>
      </c>
      <c r="K7865" s="185">
        <f t="shared" si="8578"/>
        <v>2842</v>
      </c>
      <c r="L7865" s="185">
        <f t="shared" si="8578"/>
        <v>1635</v>
      </c>
      <c r="M7865" s="147"/>
      <c r="N7865" s="143">
        <f t="shared" si="8524"/>
        <v>535.04999999999995</v>
      </c>
      <c r="O7865" s="143">
        <f t="shared" si="8520"/>
        <v>867.42000000000007</v>
      </c>
      <c r="P7865" s="143">
        <f t="shared" si="8521"/>
        <v>24611.72</v>
      </c>
      <c r="Q7865" s="143">
        <f t="shared" si="8522"/>
        <v>2583.3000000000002</v>
      </c>
      <c r="R7865" s="188">
        <f t="shared" si="8525"/>
        <v>28597.49</v>
      </c>
      <c r="T7865">
        <v>33194.81</v>
      </c>
      <c r="U7865" s="190">
        <f t="shared" si="8526"/>
        <v>0.86150485572895297</v>
      </c>
    </row>
    <row r="7866" spans="1:21" x14ac:dyDescent="0.2">
      <c r="A7866" s="178">
        <v>43063</v>
      </c>
      <c r="B7866" s="179">
        <v>0.625</v>
      </c>
      <c r="C7866" t="s">
        <v>349</v>
      </c>
      <c r="D7866">
        <v>3.31</v>
      </c>
      <c r="E7866">
        <v>3.1</v>
      </c>
      <c r="F7866">
        <v>7.93</v>
      </c>
      <c r="G7866">
        <v>0.99</v>
      </c>
      <c r="H7866" s="184">
        <f t="shared" ref="H7866:L7866" si="8579">H7842</f>
        <v>0.625</v>
      </c>
      <c r="I7866" s="185">
        <f t="shared" si="8579"/>
        <v>212</v>
      </c>
      <c r="J7866" s="185">
        <f t="shared" si="8579"/>
        <v>213</v>
      </c>
      <c r="K7866" s="185">
        <f t="shared" si="8579"/>
        <v>2842</v>
      </c>
      <c r="L7866" s="185">
        <f t="shared" si="8579"/>
        <v>1380</v>
      </c>
      <c r="M7866" s="147"/>
      <c r="N7866" s="143">
        <f t="shared" si="8524"/>
        <v>701.72</v>
      </c>
      <c r="O7866" s="143">
        <f t="shared" si="8520"/>
        <v>660.30000000000007</v>
      </c>
      <c r="P7866" s="143">
        <f t="shared" si="8521"/>
        <v>22537.059999999998</v>
      </c>
      <c r="Q7866" s="143">
        <f t="shared" si="8522"/>
        <v>1366.2</v>
      </c>
      <c r="R7866" s="188">
        <f t="shared" si="8525"/>
        <v>25265.279999999999</v>
      </c>
      <c r="T7866">
        <v>33183.410000000003</v>
      </c>
      <c r="U7866" s="190">
        <f t="shared" si="8526"/>
        <v>0.76138287174223496</v>
      </c>
    </row>
    <row r="7867" spans="1:21" x14ac:dyDescent="0.2">
      <c r="A7867" s="178">
        <v>43063</v>
      </c>
      <c r="B7867" s="179">
        <v>0.66666666666666663</v>
      </c>
      <c r="C7867" t="s">
        <v>349</v>
      </c>
      <c r="D7867">
        <v>3</v>
      </c>
      <c r="E7867">
        <v>3.35</v>
      </c>
      <c r="F7867">
        <v>7.55</v>
      </c>
      <c r="G7867">
        <v>0.99</v>
      </c>
      <c r="H7867" s="184">
        <f t="shared" ref="H7867:L7867" si="8580">H7843</f>
        <v>0.66666666666666663</v>
      </c>
      <c r="I7867" s="185">
        <f t="shared" si="8580"/>
        <v>191</v>
      </c>
      <c r="J7867" s="185">
        <f t="shared" si="8580"/>
        <v>237</v>
      </c>
      <c r="K7867" s="185">
        <f t="shared" si="8580"/>
        <v>2842</v>
      </c>
      <c r="L7867" s="185">
        <f t="shared" si="8580"/>
        <v>1380</v>
      </c>
      <c r="M7867" s="147"/>
      <c r="N7867" s="143">
        <f t="shared" si="8524"/>
        <v>573</v>
      </c>
      <c r="O7867" s="143">
        <f t="shared" si="8520"/>
        <v>793.95</v>
      </c>
      <c r="P7867" s="143">
        <f t="shared" si="8521"/>
        <v>21457.1</v>
      </c>
      <c r="Q7867" s="143">
        <f t="shared" si="8522"/>
        <v>1366.2</v>
      </c>
      <c r="R7867" s="188">
        <f t="shared" si="8525"/>
        <v>24190.25</v>
      </c>
      <c r="T7867">
        <v>33209.910000000003</v>
      </c>
      <c r="U7867" s="190">
        <f t="shared" si="8526"/>
        <v>0.72840456357755856</v>
      </c>
    </row>
    <row r="7868" spans="1:21" x14ac:dyDescent="0.2">
      <c r="A7868" s="178">
        <v>43063</v>
      </c>
      <c r="B7868" s="179">
        <v>0.70833333333333337</v>
      </c>
      <c r="C7868" t="s">
        <v>349</v>
      </c>
      <c r="D7868">
        <v>2.27</v>
      </c>
      <c r="E7868">
        <v>4</v>
      </c>
      <c r="F7868">
        <v>5.79</v>
      </c>
      <c r="G7868">
        <v>0.99</v>
      </c>
      <c r="H7868" s="184">
        <f t="shared" ref="H7868:L7868" si="8581">H7844</f>
        <v>0.70833333333333337</v>
      </c>
      <c r="I7868" s="185">
        <f t="shared" si="8581"/>
        <v>218</v>
      </c>
      <c r="J7868" s="185">
        <f t="shared" si="8581"/>
        <v>258</v>
      </c>
      <c r="K7868" s="185">
        <f t="shared" si="8581"/>
        <v>2842</v>
      </c>
      <c r="L7868" s="185">
        <f t="shared" si="8581"/>
        <v>1380</v>
      </c>
      <c r="M7868" s="147"/>
      <c r="N7868" s="143">
        <f t="shared" si="8524"/>
        <v>494.86</v>
      </c>
      <c r="O7868" s="143">
        <f t="shared" si="8520"/>
        <v>1032</v>
      </c>
      <c r="P7868" s="143">
        <f t="shared" si="8521"/>
        <v>16455.18</v>
      </c>
      <c r="Q7868" s="143">
        <f t="shared" si="8522"/>
        <v>1366.2</v>
      </c>
      <c r="R7868" s="188">
        <f t="shared" si="8525"/>
        <v>19348.240000000002</v>
      </c>
      <c r="T7868">
        <v>33274.83</v>
      </c>
      <c r="U7868" s="190">
        <f t="shared" si="8526"/>
        <v>0.58146773401997853</v>
      </c>
    </row>
    <row r="7869" spans="1:21" x14ac:dyDescent="0.2">
      <c r="A7869" s="178">
        <v>43063</v>
      </c>
      <c r="B7869" s="179">
        <v>0.75</v>
      </c>
      <c r="C7869" t="s">
        <v>349</v>
      </c>
      <c r="D7869">
        <v>2.11</v>
      </c>
      <c r="E7869">
        <v>15.67</v>
      </c>
      <c r="F7869">
        <v>16.64</v>
      </c>
      <c r="G7869">
        <v>1</v>
      </c>
      <c r="H7869" s="184">
        <f t="shared" ref="H7869:L7869" si="8582">H7845</f>
        <v>0.75</v>
      </c>
      <c r="I7869" s="185">
        <f t="shared" si="8582"/>
        <v>240</v>
      </c>
      <c r="J7869" s="185">
        <f t="shared" si="8582"/>
        <v>365</v>
      </c>
      <c r="K7869" s="185">
        <f t="shared" si="8582"/>
        <v>2842</v>
      </c>
      <c r="L7869" s="185">
        <f t="shared" si="8582"/>
        <v>1380</v>
      </c>
      <c r="M7869" s="147"/>
      <c r="N7869" s="143">
        <f t="shared" si="8524"/>
        <v>506.4</v>
      </c>
      <c r="O7869" s="143">
        <f t="shared" si="8520"/>
        <v>5719.55</v>
      </c>
      <c r="P7869" s="143">
        <f t="shared" si="8521"/>
        <v>47290.880000000005</v>
      </c>
      <c r="Q7869" s="143">
        <f t="shared" si="8522"/>
        <v>1380</v>
      </c>
      <c r="R7869" s="188">
        <f t="shared" si="8525"/>
        <v>54896.83</v>
      </c>
      <c r="T7869">
        <v>33281.769999999997</v>
      </c>
      <c r="U7869" s="190">
        <f t="shared" si="8526"/>
        <v>1.6494564441734922</v>
      </c>
    </row>
    <row r="7870" spans="1:21" x14ac:dyDescent="0.2">
      <c r="A7870" s="178">
        <v>43063</v>
      </c>
      <c r="B7870" s="179">
        <v>0.79166666666666663</v>
      </c>
      <c r="C7870" t="s">
        <v>349</v>
      </c>
      <c r="D7870">
        <v>3.5</v>
      </c>
      <c r="E7870">
        <v>3.78</v>
      </c>
      <c r="F7870">
        <v>8.7799999999999994</v>
      </c>
      <c r="G7870">
        <v>1.1299999999999999</v>
      </c>
      <c r="H7870" s="184">
        <f t="shared" ref="H7870:L7870" si="8583">H7846</f>
        <v>0.79166666666666663</v>
      </c>
      <c r="I7870" s="185">
        <f t="shared" si="8583"/>
        <v>320</v>
      </c>
      <c r="J7870" s="185">
        <f t="shared" si="8583"/>
        <v>214</v>
      </c>
      <c r="K7870" s="185">
        <f t="shared" si="8583"/>
        <v>2842</v>
      </c>
      <c r="L7870" s="185">
        <f t="shared" si="8583"/>
        <v>1426</v>
      </c>
      <c r="M7870" s="147"/>
      <c r="N7870" s="143">
        <f t="shared" si="8524"/>
        <v>1120</v>
      </c>
      <c r="O7870" s="143">
        <f t="shared" si="8520"/>
        <v>808.92</v>
      </c>
      <c r="P7870" s="143">
        <f t="shared" si="8521"/>
        <v>24952.76</v>
      </c>
      <c r="Q7870" s="143">
        <f t="shared" si="8522"/>
        <v>1611.3799999999999</v>
      </c>
      <c r="R7870" s="188">
        <f t="shared" si="8525"/>
        <v>28493.06</v>
      </c>
      <c r="T7870">
        <v>33984.86</v>
      </c>
      <c r="U7870" s="190">
        <f t="shared" si="8526"/>
        <v>0.83840451306846642</v>
      </c>
    </row>
    <row r="7871" spans="1:21" x14ac:dyDescent="0.2">
      <c r="A7871" s="178">
        <v>43063</v>
      </c>
      <c r="B7871" s="179">
        <v>0.83333333333333337</v>
      </c>
      <c r="C7871" t="s">
        <v>349</v>
      </c>
      <c r="D7871">
        <v>3.5</v>
      </c>
      <c r="E7871">
        <v>4</v>
      </c>
      <c r="F7871">
        <v>9.2200000000000006</v>
      </c>
      <c r="G7871">
        <v>1</v>
      </c>
      <c r="H7871" s="184">
        <f t="shared" ref="H7871:L7871" si="8584">H7847</f>
        <v>0.83333333333333337</v>
      </c>
      <c r="I7871" s="185">
        <f t="shared" si="8584"/>
        <v>322</v>
      </c>
      <c r="J7871" s="185">
        <f t="shared" si="8584"/>
        <v>178</v>
      </c>
      <c r="K7871" s="185">
        <f t="shared" si="8584"/>
        <v>2842</v>
      </c>
      <c r="L7871" s="185">
        <f t="shared" si="8584"/>
        <v>1426</v>
      </c>
      <c r="M7871" s="147"/>
      <c r="N7871" s="143">
        <f t="shared" si="8524"/>
        <v>1127</v>
      </c>
      <c r="O7871" s="143">
        <f t="shared" si="8520"/>
        <v>712</v>
      </c>
      <c r="P7871" s="143">
        <f t="shared" si="8521"/>
        <v>26203.24</v>
      </c>
      <c r="Q7871" s="143">
        <f t="shared" si="8522"/>
        <v>1426</v>
      </c>
      <c r="R7871" s="188">
        <f t="shared" si="8525"/>
        <v>29468.240000000002</v>
      </c>
      <c r="T7871">
        <v>34936.050000000003</v>
      </c>
      <c r="U7871" s="190">
        <f t="shared" si="8526"/>
        <v>0.8434908926452761</v>
      </c>
    </row>
    <row r="7872" spans="1:21" x14ac:dyDescent="0.2">
      <c r="A7872" s="178">
        <v>43063</v>
      </c>
      <c r="B7872" s="179">
        <v>0.875</v>
      </c>
      <c r="C7872" t="s">
        <v>349</v>
      </c>
      <c r="D7872">
        <v>5.51</v>
      </c>
      <c r="E7872">
        <v>4</v>
      </c>
      <c r="F7872">
        <v>13.21</v>
      </c>
      <c r="G7872">
        <v>1</v>
      </c>
      <c r="H7872" s="184">
        <f t="shared" ref="H7872:L7872" si="8585">H7848</f>
        <v>0.875</v>
      </c>
      <c r="I7872" s="185">
        <f t="shared" si="8585"/>
        <v>337</v>
      </c>
      <c r="J7872" s="185">
        <f t="shared" si="8585"/>
        <v>173</v>
      </c>
      <c r="K7872" s="185">
        <f t="shared" si="8585"/>
        <v>2842</v>
      </c>
      <c r="L7872" s="185">
        <f t="shared" si="8585"/>
        <v>1426</v>
      </c>
      <c r="M7872" s="147"/>
      <c r="N7872" s="143">
        <f t="shared" si="8524"/>
        <v>1856.87</v>
      </c>
      <c r="O7872" s="143">
        <f t="shared" si="8520"/>
        <v>692</v>
      </c>
      <c r="P7872" s="143">
        <f t="shared" si="8521"/>
        <v>37542.82</v>
      </c>
      <c r="Q7872" s="143">
        <f t="shared" si="8522"/>
        <v>1426</v>
      </c>
      <c r="R7872" s="188">
        <f t="shared" si="8525"/>
        <v>41517.69</v>
      </c>
      <c r="T7872">
        <v>34253.97</v>
      </c>
      <c r="U7872" s="190">
        <f t="shared" si="8526"/>
        <v>1.2120548362715329</v>
      </c>
    </row>
    <row r="7873" spans="1:21" x14ac:dyDescent="0.2">
      <c r="A7873" s="178">
        <v>43063</v>
      </c>
      <c r="B7873" s="179">
        <v>0.91666666666666663</v>
      </c>
      <c r="C7873" t="s">
        <v>349</v>
      </c>
      <c r="D7873">
        <v>8.61</v>
      </c>
      <c r="E7873">
        <v>6.79</v>
      </c>
      <c r="F7873">
        <v>12.02</v>
      </c>
      <c r="G7873">
        <v>1</v>
      </c>
      <c r="H7873" s="184">
        <f t="shared" ref="H7873:L7873" si="8586">H7849</f>
        <v>0.91666666666666663</v>
      </c>
      <c r="I7873" s="185">
        <f t="shared" si="8586"/>
        <v>394</v>
      </c>
      <c r="J7873" s="185">
        <f t="shared" si="8586"/>
        <v>194</v>
      </c>
      <c r="K7873" s="185">
        <f t="shared" si="8586"/>
        <v>2842</v>
      </c>
      <c r="L7873" s="185">
        <f t="shared" si="8586"/>
        <v>1426</v>
      </c>
      <c r="M7873" s="147"/>
      <c r="N7873" s="143">
        <f t="shared" si="8524"/>
        <v>3392.3399999999997</v>
      </c>
      <c r="O7873" s="143">
        <f t="shared" si="8520"/>
        <v>1317.26</v>
      </c>
      <c r="P7873" s="143">
        <f t="shared" si="8521"/>
        <v>34160.839999999997</v>
      </c>
      <c r="Q7873" s="143">
        <f t="shared" si="8522"/>
        <v>1426</v>
      </c>
      <c r="R7873" s="188">
        <f t="shared" si="8525"/>
        <v>40296.439999999995</v>
      </c>
      <c r="T7873">
        <v>33647.81</v>
      </c>
      <c r="U7873" s="190">
        <f t="shared" si="8526"/>
        <v>1.1975947320197065</v>
      </c>
    </row>
    <row r="7874" spans="1:21" x14ac:dyDescent="0.2">
      <c r="A7874" s="178">
        <v>43063</v>
      </c>
      <c r="B7874" s="179">
        <v>0.95833333333333337</v>
      </c>
      <c r="C7874" t="s">
        <v>349</v>
      </c>
      <c r="D7874">
        <v>8.11</v>
      </c>
      <c r="E7874">
        <v>4.9400000000000004</v>
      </c>
      <c r="F7874">
        <v>9</v>
      </c>
      <c r="G7874">
        <v>0.5</v>
      </c>
      <c r="H7874" s="184">
        <f t="shared" ref="H7874:L7874" si="8587">H7850</f>
        <v>0.95833333333333337</v>
      </c>
      <c r="I7874" s="185">
        <f t="shared" si="8587"/>
        <v>389</v>
      </c>
      <c r="J7874" s="185">
        <f t="shared" si="8587"/>
        <v>265</v>
      </c>
      <c r="K7874" s="185">
        <f t="shared" si="8587"/>
        <v>2985</v>
      </c>
      <c r="L7874" s="185">
        <f t="shared" si="8587"/>
        <v>1111</v>
      </c>
      <c r="M7874" s="147"/>
      <c r="N7874" s="143">
        <f t="shared" si="8524"/>
        <v>3154.79</v>
      </c>
      <c r="O7874" s="143">
        <f t="shared" si="8520"/>
        <v>1309.1000000000001</v>
      </c>
      <c r="P7874" s="143">
        <f t="shared" si="8521"/>
        <v>26865</v>
      </c>
      <c r="Q7874" s="143">
        <f t="shared" si="8522"/>
        <v>555.5</v>
      </c>
      <c r="R7874" s="188">
        <f t="shared" si="8525"/>
        <v>31884.39</v>
      </c>
      <c r="T7874">
        <v>32859.06</v>
      </c>
      <c r="U7874" s="190">
        <f t="shared" si="8526"/>
        <v>0.97033786115610132</v>
      </c>
    </row>
    <row r="7875" spans="1:21" x14ac:dyDescent="0.2">
      <c r="A7875" s="178">
        <v>43063</v>
      </c>
      <c r="B7875" s="180">
        <v>1</v>
      </c>
      <c r="C7875" t="s">
        <v>349</v>
      </c>
      <c r="D7875">
        <v>6</v>
      </c>
      <c r="E7875">
        <v>4</v>
      </c>
      <c r="F7875">
        <v>9</v>
      </c>
      <c r="G7875">
        <v>0.5</v>
      </c>
      <c r="H7875" s="184">
        <f t="shared" ref="H7875:L7875" si="8588">H7851</f>
        <v>1</v>
      </c>
      <c r="I7875" s="185">
        <f t="shared" si="8588"/>
        <v>362</v>
      </c>
      <c r="J7875" s="185">
        <f t="shared" si="8588"/>
        <v>243</v>
      </c>
      <c r="K7875" s="185">
        <f t="shared" si="8588"/>
        <v>2985</v>
      </c>
      <c r="L7875" s="185">
        <f t="shared" si="8588"/>
        <v>1111</v>
      </c>
      <c r="M7875" s="147"/>
      <c r="N7875" s="143">
        <f t="shared" si="8524"/>
        <v>2172</v>
      </c>
      <c r="O7875" s="143">
        <f t="shared" si="8520"/>
        <v>972</v>
      </c>
      <c r="P7875" s="143">
        <f t="shared" si="8521"/>
        <v>26865</v>
      </c>
      <c r="Q7875" s="143">
        <f t="shared" si="8522"/>
        <v>555.5</v>
      </c>
      <c r="R7875" s="188">
        <f t="shared" si="8525"/>
        <v>30564.5</v>
      </c>
      <c r="T7875">
        <v>31686.82</v>
      </c>
      <c r="U7875" s="190">
        <f t="shared" si="8526"/>
        <v>0.96458085727756837</v>
      </c>
    </row>
    <row r="7876" spans="1:21" x14ac:dyDescent="0.2">
      <c r="A7876" s="178">
        <v>43064</v>
      </c>
      <c r="B7876" s="179">
        <v>4.1666666666666664E-2</v>
      </c>
      <c r="C7876" t="s">
        <v>349</v>
      </c>
      <c r="D7876">
        <v>8</v>
      </c>
      <c r="E7876">
        <v>6.39</v>
      </c>
      <c r="F7876">
        <v>8.25</v>
      </c>
      <c r="G7876">
        <v>0.61</v>
      </c>
      <c r="H7876" s="184">
        <f t="shared" ref="H7876:L7876" si="8589">H7852</f>
        <v>4.1666666666666664E-2</v>
      </c>
      <c r="I7876" s="185">
        <f t="shared" si="8589"/>
        <v>294</v>
      </c>
      <c r="J7876" s="185">
        <f t="shared" si="8589"/>
        <v>212</v>
      </c>
      <c r="K7876" s="185">
        <f t="shared" si="8589"/>
        <v>2985</v>
      </c>
      <c r="L7876" s="185">
        <f t="shared" si="8589"/>
        <v>1111</v>
      </c>
      <c r="M7876" s="147"/>
      <c r="N7876" s="143">
        <f t="shared" si="8524"/>
        <v>2352</v>
      </c>
      <c r="O7876" s="143">
        <f t="shared" ref="O7876:O7939" si="8590">E7876*J7876</f>
        <v>1354.6799999999998</v>
      </c>
      <c r="P7876" s="143">
        <f t="shared" ref="P7876:P7939" si="8591">F7876*K7876</f>
        <v>24626.25</v>
      </c>
      <c r="Q7876" s="143">
        <f t="shared" ref="Q7876:Q7939" si="8592">G7876*L7876</f>
        <v>677.71</v>
      </c>
      <c r="R7876" s="188">
        <f t="shared" si="8525"/>
        <v>29010.639999999999</v>
      </c>
      <c r="T7876">
        <v>30341.82</v>
      </c>
      <c r="U7876" s="190">
        <f t="shared" si="8526"/>
        <v>0.95612721979103432</v>
      </c>
    </row>
    <row r="7877" spans="1:21" x14ac:dyDescent="0.2">
      <c r="A7877" s="178">
        <v>43064</v>
      </c>
      <c r="B7877" s="179">
        <v>8.3333333333333329E-2</v>
      </c>
      <c r="C7877" t="s">
        <v>349</v>
      </c>
      <c r="D7877">
        <v>7.61</v>
      </c>
      <c r="E7877">
        <v>3</v>
      </c>
      <c r="F7877">
        <v>8.25</v>
      </c>
      <c r="G7877">
        <v>0.5</v>
      </c>
      <c r="H7877" s="184">
        <f t="shared" ref="H7877:L7877" si="8593">H7853</f>
        <v>8.3333333333333329E-2</v>
      </c>
      <c r="I7877" s="185">
        <f t="shared" si="8593"/>
        <v>236</v>
      </c>
      <c r="J7877" s="185">
        <f t="shared" si="8593"/>
        <v>179</v>
      </c>
      <c r="K7877" s="185">
        <f t="shared" si="8593"/>
        <v>2985</v>
      </c>
      <c r="L7877" s="185">
        <f t="shared" si="8593"/>
        <v>1111</v>
      </c>
      <c r="M7877" s="147"/>
      <c r="N7877" s="143">
        <f t="shared" ref="N7877:N7940" si="8594">D7877*I7877</f>
        <v>1795.96</v>
      </c>
      <c r="O7877" s="143">
        <f t="shared" si="8590"/>
        <v>537</v>
      </c>
      <c r="P7877" s="143">
        <f t="shared" si="8591"/>
        <v>24626.25</v>
      </c>
      <c r="Q7877" s="143">
        <f t="shared" si="8592"/>
        <v>555.5</v>
      </c>
      <c r="R7877" s="188">
        <f t="shared" ref="R7877:R7940" si="8595">SUM(N7877:Q7877)</f>
        <v>27514.71</v>
      </c>
      <c r="T7877">
        <v>29066.94</v>
      </c>
      <c r="U7877" s="190">
        <f t="shared" ref="U7877:U7940" si="8596">R7877/T7877</f>
        <v>0.94659809391700678</v>
      </c>
    </row>
    <row r="7878" spans="1:21" x14ac:dyDescent="0.2">
      <c r="A7878" s="178">
        <v>43064</v>
      </c>
      <c r="B7878" s="179">
        <v>0.125</v>
      </c>
      <c r="C7878" t="s">
        <v>349</v>
      </c>
      <c r="D7878">
        <v>7.29</v>
      </c>
      <c r="E7878">
        <v>2.65</v>
      </c>
      <c r="F7878">
        <v>8.25</v>
      </c>
      <c r="G7878">
        <v>0.99</v>
      </c>
      <c r="H7878" s="184">
        <f t="shared" ref="H7878:L7878" si="8597">H7854</f>
        <v>0.125</v>
      </c>
      <c r="I7878" s="185">
        <f t="shared" si="8597"/>
        <v>201</v>
      </c>
      <c r="J7878" s="185">
        <f t="shared" si="8597"/>
        <v>205</v>
      </c>
      <c r="K7878" s="185">
        <f t="shared" si="8597"/>
        <v>2985</v>
      </c>
      <c r="L7878" s="185">
        <f t="shared" si="8597"/>
        <v>1717</v>
      </c>
      <c r="M7878" s="147"/>
      <c r="N7878" s="143">
        <f t="shared" si="8594"/>
        <v>1465.29</v>
      </c>
      <c r="O7878" s="143">
        <f t="shared" si="8590"/>
        <v>543.25</v>
      </c>
      <c r="P7878" s="143">
        <f t="shared" si="8591"/>
        <v>24626.25</v>
      </c>
      <c r="Q7878" s="143">
        <f t="shared" si="8592"/>
        <v>1699.83</v>
      </c>
      <c r="R7878" s="188">
        <f t="shared" si="8595"/>
        <v>28334.620000000003</v>
      </c>
      <c r="T7878">
        <v>28168.23</v>
      </c>
      <c r="U7878" s="190">
        <f t="shared" si="8596"/>
        <v>1.0059070094216074</v>
      </c>
    </row>
    <row r="7879" spans="1:21" x14ac:dyDescent="0.2">
      <c r="A7879" s="178">
        <v>43064</v>
      </c>
      <c r="B7879" s="179">
        <v>0.16666666666666666</v>
      </c>
      <c r="C7879" t="s">
        <v>349</v>
      </c>
      <c r="D7879">
        <v>3.65</v>
      </c>
      <c r="E7879">
        <v>2.61</v>
      </c>
      <c r="F7879">
        <v>8.25</v>
      </c>
      <c r="G7879">
        <v>0.99</v>
      </c>
      <c r="H7879" s="184">
        <f t="shared" ref="H7879:L7879" si="8598">H7855</f>
        <v>0.16666666666666666</v>
      </c>
      <c r="I7879" s="185">
        <f t="shared" si="8598"/>
        <v>185</v>
      </c>
      <c r="J7879" s="185">
        <f t="shared" si="8598"/>
        <v>205</v>
      </c>
      <c r="K7879" s="185">
        <f t="shared" si="8598"/>
        <v>2985</v>
      </c>
      <c r="L7879" s="185">
        <f t="shared" si="8598"/>
        <v>1717</v>
      </c>
      <c r="M7879" s="147"/>
      <c r="N7879" s="143">
        <f t="shared" si="8594"/>
        <v>675.25</v>
      </c>
      <c r="O7879" s="143">
        <f t="shared" si="8590"/>
        <v>535.04999999999995</v>
      </c>
      <c r="P7879" s="143">
        <f t="shared" si="8591"/>
        <v>24626.25</v>
      </c>
      <c r="Q7879" s="143">
        <f t="shared" si="8592"/>
        <v>1699.83</v>
      </c>
      <c r="R7879" s="188">
        <f t="shared" si="8595"/>
        <v>27536.379999999997</v>
      </c>
      <c r="T7879">
        <v>27676.27</v>
      </c>
      <c r="U7879" s="190">
        <f t="shared" si="8596"/>
        <v>0.99494548940301553</v>
      </c>
    </row>
    <row r="7880" spans="1:21" x14ac:dyDescent="0.2">
      <c r="A7880" s="178">
        <v>43064</v>
      </c>
      <c r="B7880" s="179">
        <v>0.20833333333333334</v>
      </c>
      <c r="C7880" t="s">
        <v>349</v>
      </c>
      <c r="D7880">
        <v>3.5</v>
      </c>
      <c r="E7880">
        <v>7.73</v>
      </c>
      <c r="F7880">
        <v>8.25</v>
      </c>
      <c r="G7880">
        <v>0.99</v>
      </c>
      <c r="H7880" s="184">
        <f t="shared" ref="H7880:L7880" si="8599">H7856</f>
        <v>0.20833333333333334</v>
      </c>
      <c r="I7880" s="185">
        <f t="shared" si="8599"/>
        <v>207</v>
      </c>
      <c r="J7880" s="185">
        <f t="shared" si="8599"/>
        <v>283</v>
      </c>
      <c r="K7880" s="185">
        <f t="shared" si="8599"/>
        <v>2985</v>
      </c>
      <c r="L7880" s="185">
        <f t="shared" si="8599"/>
        <v>1717</v>
      </c>
      <c r="M7880" s="147"/>
      <c r="N7880" s="143">
        <f t="shared" si="8594"/>
        <v>724.5</v>
      </c>
      <c r="O7880" s="143">
        <f t="shared" si="8590"/>
        <v>2187.59</v>
      </c>
      <c r="P7880" s="143">
        <f t="shared" si="8591"/>
        <v>24626.25</v>
      </c>
      <c r="Q7880" s="143">
        <f t="shared" si="8592"/>
        <v>1699.83</v>
      </c>
      <c r="R7880" s="188">
        <f t="shared" si="8595"/>
        <v>29238.17</v>
      </c>
      <c r="T7880">
        <v>27588.959999999999</v>
      </c>
      <c r="U7880" s="190">
        <f t="shared" si="8596"/>
        <v>1.0597778966659128</v>
      </c>
    </row>
    <row r="7881" spans="1:21" x14ac:dyDescent="0.2">
      <c r="A7881" s="178">
        <v>43064</v>
      </c>
      <c r="B7881" s="179">
        <v>0.25</v>
      </c>
      <c r="C7881" t="s">
        <v>349</v>
      </c>
      <c r="D7881">
        <v>8.11</v>
      </c>
      <c r="E7881">
        <v>15.48</v>
      </c>
      <c r="F7881">
        <v>9</v>
      </c>
      <c r="G7881">
        <v>1</v>
      </c>
      <c r="H7881" s="184">
        <f t="shared" ref="H7881:L7881" si="8600">H7857</f>
        <v>0.25</v>
      </c>
      <c r="I7881" s="185">
        <f t="shared" si="8600"/>
        <v>327</v>
      </c>
      <c r="J7881" s="185">
        <f t="shared" si="8600"/>
        <v>438</v>
      </c>
      <c r="K7881" s="185">
        <f t="shared" si="8600"/>
        <v>2985</v>
      </c>
      <c r="L7881" s="185">
        <f t="shared" si="8600"/>
        <v>1717</v>
      </c>
      <c r="M7881" s="147"/>
      <c r="N7881" s="143">
        <f t="shared" si="8594"/>
        <v>2651.97</v>
      </c>
      <c r="O7881" s="143">
        <f t="shared" si="8590"/>
        <v>6780.24</v>
      </c>
      <c r="P7881" s="143">
        <f t="shared" si="8591"/>
        <v>26865</v>
      </c>
      <c r="Q7881" s="143">
        <f t="shared" si="8592"/>
        <v>1717</v>
      </c>
      <c r="R7881" s="188">
        <f t="shared" si="8595"/>
        <v>38014.21</v>
      </c>
      <c r="T7881">
        <v>27946.01</v>
      </c>
      <c r="U7881" s="190">
        <f t="shared" si="8596"/>
        <v>1.3602732554665229</v>
      </c>
    </row>
    <row r="7882" spans="1:21" x14ac:dyDescent="0.2">
      <c r="A7882" s="178">
        <v>43064</v>
      </c>
      <c r="B7882" s="179">
        <v>0.29166666666666669</v>
      </c>
      <c r="C7882" t="s">
        <v>349</v>
      </c>
      <c r="D7882">
        <v>4.0599999999999996</v>
      </c>
      <c r="E7882">
        <v>16.100000000000001</v>
      </c>
      <c r="F7882">
        <v>10.41</v>
      </c>
      <c r="G7882">
        <v>3.1</v>
      </c>
      <c r="H7882" s="184">
        <f t="shared" ref="H7882:L7882" si="8601">H7858</f>
        <v>0.29166666666666669</v>
      </c>
      <c r="I7882" s="185">
        <f t="shared" si="8601"/>
        <v>249</v>
      </c>
      <c r="J7882" s="185">
        <f t="shared" si="8601"/>
        <v>556</v>
      </c>
      <c r="K7882" s="185">
        <f t="shared" si="8601"/>
        <v>2872</v>
      </c>
      <c r="L7882" s="185">
        <f t="shared" si="8601"/>
        <v>2219</v>
      </c>
      <c r="M7882" s="147"/>
      <c r="N7882" s="143">
        <f t="shared" si="8594"/>
        <v>1010.9399999999999</v>
      </c>
      <c r="O7882" s="143">
        <f t="shared" si="8590"/>
        <v>8951.6</v>
      </c>
      <c r="P7882" s="143">
        <f t="shared" si="8591"/>
        <v>29897.52</v>
      </c>
      <c r="Q7882" s="143">
        <f t="shared" si="8592"/>
        <v>6878.9000000000005</v>
      </c>
      <c r="R7882" s="188">
        <f t="shared" si="8595"/>
        <v>46738.96</v>
      </c>
      <c r="T7882">
        <v>28663.97</v>
      </c>
      <c r="U7882" s="190">
        <f t="shared" si="8596"/>
        <v>1.6305822257000686</v>
      </c>
    </row>
    <row r="7883" spans="1:21" x14ac:dyDescent="0.2">
      <c r="A7883" s="178">
        <v>43064</v>
      </c>
      <c r="B7883" s="179">
        <v>0.33333333333333331</v>
      </c>
      <c r="C7883" t="s">
        <v>349</v>
      </c>
      <c r="D7883">
        <v>5.51</v>
      </c>
      <c r="E7883">
        <v>4.99</v>
      </c>
      <c r="F7883">
        <v>10.25</v>
      </c>
      <c r="G7883">
        <v>2.99</v>
      </c>
      <c r="H7883" s="184">
        <f t="shared" ref="H7883:L7883" si="8602">H7859</f>
        <v>0.33333333333333331</v>
      </c>
      <c r="I7883" s="185">
        <f t="shared" si="8602"/>
        <v>256</v>
      </c>
      <c r="J7883" s="185">
        <f t="shared" si="8602"/>
        <v>306</v>
      </c>
      <c r="K7883" s="185">
        <f t="shared" si="8602"/>
        <v>2872</v>
      </c>
      <c r="L7883" s="185">
        <f t="shared" si="8602"/>
        <v>2219</v>
      </c>
      <c r="M7883" s="147"/>
      <c r="N7883" s="143">
        <f t="shared" si="8594"/>
        <v>1410.56</v>
      </c>
      <c r="O7883" s="143">
        <f t="shared" si="8590"/>
        <v>1526.94</v>
      </c>
      <c r="P7883" s="143">
        <f t="shared" si="8591"/>
        <v>29438</v>
      </c>
      <c r="Q7883" s="143">
        <f t="shared" si="8592"/>
        <v>6634.81</v>
      </c>
      <c r="R7883" s="188">
        <f t="shared" si="8595"/>
        <v>39010.31</v>
      </c>
      <c r="T7883">
        <v>29919.94</v>
      </c>
      <c r="U7883" s="190">
        <f t="shared" si="8596"/>
        <v>1.3038231360089625</v>
      </c>
    </row>
    <row r="7884" spans="1:21" x14ac:dyDescent="0.2">
      <c r="A7884" s="178">
        <v>43064</v>
      </c>
      <c r="B7884" s="179">
        <v>0.375</v>
      </c>
      <c r="C7884" t="s">
        <v>349</v>
      </c>
      <c r="D7884">
        <v>3.01</v>
      </c>
      <c r="E7884">
        <v>5.05</v>
      </c>
      <c r="F7884">
        <v>8.36</v>
      </c>
      <c r="G7884">
        <v>3.05</v>
      </c>
      <c r="H7884" s="184">
        <f t="shared" ref="H7884:L7884" si="8603">H7860</f>
        <v>0.375</v>
      </c>
      <c r="I7884" s="185">
        <f t="shared" si="8603"/>
        <v>156</v>
      </c>
      <c r="J7884" s="185">
        <f t="shared" si="8603"/>
        <v>343</v>
      </c>
      <c r="K7884" s="185">
        <f t="shared" si="8603"/>
        <v>2872</v>
      </c>
      <c r="L7884" s="185">
        <f t="shared" si="8603"/>
        <v>2219</v>
      </c>
      <c r="M7884" s="147"/>
      <c r="N7884" s="143">
        <f t="shared" si="8594"/>
        <v>469.55999999999995</v>
      </c>
      <c r="O7884" s="143">
        <f t="shared" si="8590"/>
        <v>1732.1499999999999</v>
      </c>
      <c r="P7884" s="143">
        <f t="shared" si="8591"/>
        <v>24009.919999999998</v>
      </c>
      <c r="Q7884" s="143">
        <f t="shared" si="8592"/>
        <v>6767.95</v>
      </c>
      <c r="R7884" s="188">
        <f t="shared" si="8595"/>
        <v>32979.579999999994</v>
      </c>
      <c r="T7884">
        <v>30924.93</v>
      </c>
      <c r="U7884" s="190">
        <f t="shared" si="8596"/>
        <v>1.0664399240353979</v>
      </c>
    </row>
    <row r="7885" spans="1:21" x14ac:dyDescent="0.2">
      <c r="A7885" s="178">
        <v>43064</v>
      </c>
      <c r="B7885" s="179">
        <v>0.41666666666666669</v>
      </c>
      <c r="C7885" t="s">
        <v>349</v>
      </c>
      <c r="D7885">
        <v>3.5</v>
      </c>
      <c r="E7885">
        <v>4.99</v>
      </c>
      <c r="F7885">
        <v>9</v>
      </c>
      <c r="G7885">
        <v>2.99</v>
      </c>
      <c r="H7885" s="184">
        <f t="shared" ref="H7885:L7885" si="8604">H7861</f>
        <v>0.41666666666666669</v>
      </c>
      <c r="I7885" s="185">
        <f t="shared" si="8604"/>
        <v>196</v>
      </c>
      <c r="J7885" s="185">
        <f t="shared" si="8604"/>
        <v>315</v>
      </c>
      <c r="K7885" s="185">
        <f t="shared" si="8604"/>
        <v>2872</v>
      </c>
      <c r="L7885" s="185">
        <f t="shared" si="8604"/>
        <v>2219</v>
      </c>
      <c r="M7885" s="147"/>
      <c r="N7885" s="143">
        <f t="shared" si="8594"/>
        <v>686</v>
      </c>
      <c r="O7885" s="143">
        <f t="shared" si="8590"/>
        <v>1571.8500000000001</v>
      </c>
      <c r="P7885" s="143">
        <f t="shared" si="8591"/>
        <v>25848</v>
      </c>
      <c r="Q7885" s="143">
        <f t="shared" si="8592"/>
        <v>6634.81</v>
      </c>
      <c r="R7885" s="188">
        <f t="shared" si="8595"/>
        <v>34740.659999999996</v>
      </c>
      <c r="T7885">
        <v>32076.74</v>
      </c>
      <c r="U7885" s="190">
        <f t="shared" si="8596"/>
        <v>1.0830483397003559</v>
      </c>
    </row>
    <row r="7886" spans="1:21" x14ac:dyDescent="0.2">
      <c r="A7886" s="178">
        <v>43064</v>
      </c>
      <c r="B7886" s="179">
        <v>0.45833333333333331</v>
      </c>
      <c r="C7886" t="s">
        <v>349</v>
      </c>
      <c r="D7886">
        <v>3.5</v>
      </c>
      <c r="E7886">
        <v>4</v>
      </c>
      <c r="F7886">
        <v>9</v>
      </c>
      <c r="G7886">
        <v>1.39</v>
      </c>
      <c r="H7886" s="184">
        <f t="shared" ref="H7886:L7886" si="8605">H7862</f>
        <v>0.45833333333333331</v>
      </c>
      <c r="I7886" s="185">
        <f t="shared" si="8605"/>
        <v>226</v>
      </c>
      <c r="J7886" s="185">
        <f t="shared" si="8605"/>
        <v>326</v>
      </c>
      <c r="K7886" s="185">
        <f t="shared" si="8605"/>
        <v>2842</v>
      </c>
      <c r="L7886" s="185">
        <f t="shared" si="8605"/>
        <v>1635</v>
      </c>
      <c r="M7886" s="147"/>
      <c r="N7886" s="143">
        <f t="shared" si="8594"/>
        <v>791</v>
      </c>
      <c r="O7886" s="143">
        <f t="shared" si="8590"/>
        <v>1304</v>
      </c>
      <c r="P7886" s="143">
        <f t="shared" si="8591"/>
        <v>25578</v>
      </c>
      <c r="Q7886" s="143">
        <f t="shared" si="8592"/>
        <v>2272.6499999999996</v>
      </c>
      <c r="R7886" s="188">
        <f t="shared" si="8595"/>
        <v>29945.65</v>
      </c>
      <c r="T7886">
        <v>32928.550000000003</v>
      </c>
      <c r="U7886" s="190">
        <f t="shared" si="8596"/>
        <v>0.90941295623402785</v>
      </c>
    </row>
    <row r="7887" spans="1:21" x14ac:dyDescent="0.2">
      <c r="A7887" s="178">
        <v>43064</v>
      </c>
      <c r="B7887" s="179">
        <v>0.5</v>
      </c>
      <c r="C7887" t="s">
        <v>349</v>
      </c>
      <c r="D7887">
        <v>3.5</v>
      </c>
      <c r="E7887">
        <v>4</v>
      </c>
      <c r="F7887">
        <v>9.0299999999999994</v>
      </c>
      <c r="G7887">
        <v>1.1599999999999999</v>
      </c>
      <c r="H7887" s="184">
        <f t="shared" ref="H7887:L7887" si="8606">H7863</f>
        <v>0.5</v>
      </c>
      <c r="I7887" s="185">
        <f t="shared" si="8606"/>
        <v>222</v>
      </c>
      <c r="J7887" s="185">
        <f t="shared" si="8606"/>
        <v>319</v>
      </c>
      <c r="K7887" s="185">
        <f t="shared" si="8606"/>
        <v>2842</v>
      </c>
      <c r="L7887" s="185">
        <f t="shared" si="8606"/>
        <v>1635</v>
      </c>
      <c r="M7887" s="147"/>
      <c r="N7887" s="143">
        <f t="shared" si="8594"/>
        <v>777</v>
      </c>
      <c r="O7887" s="143">
        <f t="shared" si="8590"/>
        <v>1276</v>
      </c>
      <c r="P7887" s="143">
        <f t="shared" si="8591"/>
        <v>25663.26</v>
      </c>
      <c r="Q7887" s="143">
        <f t="shared" si="8592"/>
        <v>1896.6</v>
      </c>
      <c r="R7887" s="188">
        <f t="shared" si="8595"/>
        <v>29612.859999999997</v>
      </c>
      <c r="T7887">
        <v>33560.32</v>
      </c>
      <c r="U7887" s="190">
        <f t="shared" si="8596"/>
        <v>0.8823771644608871</v>
      </c>
    </row>
    <row r="7888" spans="1:21" x14ac:dyDescent="0.2">
      <c r="A7888" s="178">
        <v>43064</v>
      </c>
      <c r="B7888" s="179">
        <v>0.54166666666666663</v>
      </c>
      <c r="C7888" t="s">
        <v>349</v>
      </c>
      <c r="D7888">
        <v>3.5</v>
      </c>
      <c r="E7888">
        <v>3.96</v>
      </c>
      <c r="F7888">
        <v>9.61</v>
      </c>
      <c r="G7888">
        <v>1.44</v>
      </c>
      <c r="H7888" s="184">
        <f t="shared" ref="H7888:L7888" si="8607">H7864</f>
        <v>0.54166666666666663</v>
      </c>
      <c r="I7888" s="185">
        <f t="shared" si="8607"/>
        <v>195</v>
      </c>
      <c r="J7888" s="185">
        <f t="shared" si="8607"/>
        <v>299</v>
      </c>
      <c r="K7888" s="185">
        <f t="shared" si="8607"/>
        <v>2842</v>
      </c>
      <c r="L7888" s="185">
        <f t="shared" si="8607"/>
        <v>1635</v>
      </c>
      <c r="M7888" s="147"/>
      <c r="N7888" s="143">
        <f t="shared" si="8594"/>
        <v>682.5</v>
      </c>
      <c r="O7888" s="143">
        <f t="shared" si="8590"/>
        <v>1184.04</v>
      </c>
      <c r="P7888" s="143">
        <f t="shared" si="8591"/>
        <v>27311.62</v>
      </c>
      <c r="Q7888" s="143">
        <f t="shared" si="8592"/>
        <v>2354.4</v>
      </c>
      <c r="R7888" s="188">
        <f t="shared" si="8595"/>
        <v>31532.560000000001</v>
      </c>
      <c r="T7888">
        <v>34053.050000000003</v>
      </c>
      <c r="U7888" s="190">
        <f t="shared" si="8596"/>
        <v>0.92598342879712681</v>
      </c>
    </row>
    <row r="7889" spans="1:21" x14ac:dyDescent="0.2">
      <c r="A7889" s="178">
        <v>43064</v>
      </c>
      <c r="B7889" s="179">
        <v>0.58333333333333337</v>
      </c>
      <c r="C7889" t="s">
        <v>349</v>
      </c>
      <c r="D7889">
        <v>2.99</v>
      </c>
      <c r="E7889">
        <v>4</v>
      </c>
      <c r="F7889">
        <v>9</v>
      </c>
      <c r="G7889">
        <v>1.4</v>
      </c>
      <c r="H7889" s="184">
        <f t="shared" ref="H7889:L7889" si="8608">H7865</f>
        <v>0.58333333333333337</v>
      </c>
      <c r="I7889" s="185">
        <f t="shared" si="8608"/>
        <v>205</v>
      </c>
      <c r="J7889" s="185">
        <f t="shared" si="8608"/>
        <v>237</v>
      </c>
      <c r="K7889" s="185">
        <f t="shared" si="8608"/>
        <v>2842</v>
      </c>
      <c r="L7889" s="185">
        <f t="shared" si="8608"/>
        <v>1635</v>
      </c>
      <c r="M7889" s="147"/>
      <c r="N7889" s="143">
        <f t="shared" si="8594"/>
        <v>612.95000000000005</v>
      </c>
      <c r="O7889" s="143">
        <f t="shared" si="8590"/>
        <v>948</v>
      </c>
      <c r="P7889" s="143">
        <f t="shared" si="8591"/>
        <v>25578</v>
      </c>
      <c r="Q7889" s="143">
        <f t="shared" si="8592"/>
        <v>2289</v>
      </c>
      <c r="R7889" s="188">
        <f t="shared" si="8595"/>
        <v>29427.95</v>
      </c>
      <c r="T7889">
        <v>34375.31</v>
      </c>
      <c r="U7889" s="190">
        <f t="shared" si="8596"/>
        <v>0.85607809791388068</v>
      </c>
    </row>
    <row r="7890" spans="1:21" x14ac:dyDescent="0.2">
      <c r="A7890" s="178">
        <v>43064</v>
      </c>
      <c r="B7890" s="179">
        <v>0.625</v>
      </c>
      <c r="C7890" t="s">
        <v>349</v>
      </c>
      <c r="D7890">
        <v>3.44</v>
      </c>
      <c r="E7890">
        <v>4</v>
      </c>
      <c r="F7890">
        <v>11.22</v>
      </c>
      <c r="G7890">
        <v>0.99</v>
      </c>
      <c r="H7890" s="184">
        <f t="shared" ref="H7890:L7890" si="8609">H7866</f>
        <v>0.625</v>
      </c>
      <c r="I7890" s="185">
        <f t="shared" si="8609"/>
        <v>212</v>
      </c>
      <c r="J7890" s="185">
        <f t="shared" si="8609"/>
        <v>213</v>
      </c>
      <c r="K7890" s="185">
        <f t="shared" si="8609"/>
        <v>2842</v>
      </c>
      <c r="L7890" s="185">
        <f t="shared" si="8609"/>
        <v>1380</v>
      </c>
      <c r="M7890" s="147"/>
      <c r="N7890" s="143">
        <f t="shared" si="8594"/>
        <v>729.28</v>
      </c>
      <c r="O7890" s="143">
        <f t="shared" si="8590"/>
        <v>852</v>
      </c>
      <c r="P7890" s="143">
        <f t="shared" si="8591"/>
        <v>31887.24</v>
      </c>
      <c r="Q7890" s="143">
        <f t="shared" si="8592"/>
        <v>1366.2</v>
      </c>
      <c r="R7890" s="188">
        <f t="shared" si="8595"/>
        <v>34834.720000000001</v>
      </c>
      <c r="T7890">
        <v>34761.129999999997</v>
      </c>
      <c r="U7890" s="190">
        <f t="shared" si="8596"/>
        <v>1.0021170197861808</v>
      </c>
    </row>
    <row r="7891" spans="1:21" x14ac:dyDescent="0.2">
      <c r="A7891" s="178">
        <v>43064</v>
      </c>
      <c r="B7891" s="179">
        <v>0.66666666666666663</v>
      </c>
      <c r="C7891" t="s">
        <v>349</v>
      </c>
      <c r="D7891">
        <v>3.01</v>
      </c>
      <c r="E7891">
        <v>4</v>
      </c>
      <c r="F7891">
        <v>11</v>
      </c>
      <c r="G7891">
        <v>0.99</v>
      </c>
      <c r="H7891" s="184">
        <f t="shared" ref="H7891:L7891" si="8610">H7867</f>
        <v>0.66666666666666663</v>
      </c>
      <c r="I7891" s="185">
        <f t="shared" si="8610"/>
        <v>191</v>
      </c>
      <c r="J7891" s="185">
        <f t="shared" si="8610"/>
        <v>237</v>
      </c>
      <c r="K7891" s="185">
        <f t="shared" si="8610"/>
        <v>2842</v>
      </c>
      <c r="L7891" s="185">
        <f t="shared" si="8610"/>
        <v>1380</v>
      </c>
      <c r="M7891" s="147"/>
      <c r="N7891" s="143">
        <f t="shared" si="8594"/>
        <v>574.91</v>
      </c>
      <c r="O7891" s="143">
        <f t="shared" si="8590"/>
        <v>948</v>
      </c>
      <c r="P7891" s="143">
        <f t="shared" si="8591"/>
        <v>31262</v>
      </c>
      <c r="Q7891" s="143">
        <f t="shared" si="8592"/>
        <v>1366.2</v>
      </c>
      <c r="R7891" s="188">
        <f t="shared" si="8595"/>
        <v>34151.11</v>
      </c>
      <c r="T7891">
        <v>35025.730000000003</v>
      </c>
      <c r="U7891" s="190">
        <f t="shared" si="8596"/>
        <v>0.97502921423764755</v>
      </c>
    </row>
    <row r="7892" spans="1:21" x14ac:dyDescent="0.2">
      <c r="A7892" s="178">
        <v>43064</v>
      </c>
      <c r="B7892" s="179">
        <v>0.70833333333333337</v>
      </c>
      <c r="C7892" t="s">
        <v>349</v>
      </c>
      <c r="D7892">
        <v>2.11</v>
      </c>
      <c r="E7892">
        <v>6.04</v>
      </c>
      <c r="F7892">
        <v>8.59</v>
      </c>
      <c r="G7892">
        <v>0.99</v>
      </c>
      <c r="H7892" s="184">
        <f t="shared" ref="H7892:L7892" si="8611">H7868</f>
        <v>0.70833333333333337</v>
      </c>
      <c r="I7892" s="185">
        <f t="shared" si="8611"/>
        <v>218</v>
      </c>
      <c r="J7892" s="185">
        <f t="shared" si="8611"/>
        <v>258</v>
      </c>
      <c r="K7892" s="185">
        <f t="shared" si="8611"/>
        <v>2842</v>
      </c>
      <c r="L7892" s="185">
        <f t="shared" si="8611"/>
        <v>1380</v>
      </c>
      <c r="M7892" s="147"/>
      <c r="N7892" s="143">
        <f t="shared" si="8594"/>
        <v>459.97999999999996</v>
      </c>
      <c r="O7892" s="143">
        <f t="shared" si="8590"/>
        <v>1558.32</v>
      </c>
      <c r="P7892" s="143">
        <f t="shared" si="8591"/>
        <v>24412.78</v>
      </c>
      <c r="Q7892" s="143">
        <f t="shared" si="8592"/>
        <v>1366.2</v>
      </c>
      <c r="R7892" s="188">
        <f t="shared" si="8595"/>
        <v>27797.279999999999</v>
      </c>
      <c r="T7892">
        <v>35198.629999999997</v>
      </c>
      <c r="U7892" s="190">
        <f t="shared" si="8596"/>
        <v>0.78972619104777664</v>
      </c>
    </row>
    <row r="7893" spans="1:21" x14ac:dyDescent="0.2">
      <c r="A7893" s="178">
        <v>43064</v>
      </c>
      <c r="B7893" s="179">
        <v>0.75</v>
      </c>
      <c r="C7893" t="s">
        <v>349</v>
      </c>
      <c r="D7893">
        <v>2.11</v>
      </c>
      <c r="E7893">
        <v>16.8</v>
      </c>
      <c r="F7893">
        <v>17.93</v>
      </c>
      <c r="G7893">
        <v>0.99</v>
      </c>
      <c r="H7893" s="184">
        <f t="shared" ref="H7893:L7893" si="8612">H7869</f>
        <v>0.75</v>
      </c>
      <c r="I7893" s="185">
        <f t="shared" si="8612"/>
        <v>240</v>
      </c>
      <c r="J7893" s="185">
        <f t="shared" si="8612"/>
        <v>365</v>
      </c>
      <c r="K7893" s="185">
        <f t="shared" si="8612"/>
        <v>2842</v>
      </c>
      <c r="L7893" s="185">
        <f t="shared" si="8612"/>
        <v>1380</v>
      </c>
      <c r="M7893" s="147"/>
      <c r="N7893" s="143">
        <f t="shared" si="8594"/>
        <v>506.4</v>
      </c>
      <c r="O7893" s="143">
        <f t="shared" si="8590"/>
        <v>6132</v>
      </c>
      <c r="P7893" s="143">
        <f t="shared" si="8591"/>
        <v>50957.06</v>
      </c>
      <c r="Q7893" s="143">
        <f t="shared" si="8592"/>
        <v>1366.2</v>
      </c>
      <c r="R7893" s="188">
        <f t="shared" si="8595"/>
        <v>58961.659999999996</v>
      </c>
      <c r="T7893">
        <v>35132.239999999998</v>
      </c>
      <c r="U7893" s="190">
        <f t="shared" si="8596"/>
        <v>1.6782778439404946</v>
      </c>
    </row>
    <row r="7894" spans="1:21" x14ac:dyDescent="0.2">
      <c r="A7894" s="178">
        <v>43064</v>
      </c>
      <c r="B7894" s="179">
        <v>0.79166666666666663</v>
      </c>
      <c r="C7894" t="s">
        <v>349</v>
      </c>
      <c r="D7894">
        <v>3.11</v>
      </c>
      <c r="E7894">
        <v>4.0999999999999996</v>
      </c>
      <c r="F7894">
        <v>13.83</v>
      </c>
      <c r="G7894">
        <v>2.1</v>
      </c>
      <c r="H7894" s="184">
        <f t="shared" ref="H7894:L7894" si="8613">H7870</f>
        <v>0.79166666666666663</v>
      </c>
      <c r="I7894" s="185">
        <f t="shared" si="8613"/>
        <v>320</v>
      </c>
      <c r="J7894" s="185">
        <f t="shared" si="8613"/>
        <v>214</v>
      </c>
      <c r="K7894" s="185">
        <f t="shared" si="8613"/>
        <v>2842</v>
      </c>
      <c r="L7894" s="185">
        <f t="shared" si="8613"/>
        <v>1426</v>
      </c>
      <c r="M7894" s="147"/>
      <c r="N7894" s="143">
        <f t="shared" si="8594"/>
        <v>995.19999999999993</v>
      </c>
      <c r="O7894" s="143">
        <f t="shared" si="8590"/>
        <v>877.4</v>
      </c>
      <c r="P7894" s="143">
        <f t="shared" si="8591"/>
        <v>39304.86</v>
      </c>
      <c r="Q7894" s="143">
        <f t="shared" si="8592"/>
        <v>2994.6</v>
      </c>
      <c r="R7894" s="188">
        <f t="shared" si="8595"/>
        <v>44172.06</v>
      </c>
      <c r="T7894">
        <v>35675.35</v>
      </c>
      <c r="U7894" s="190">
        <f t="shared" si="8596"/>
        <v>1.2381675302414692</v>
      </c>
    </row>
    <row r="7895" spans="1:21" x14ac:dyDescent="0.2">
      <c r="A7895" s="178">
        <v>43064</v>
      </c>
      <c r="B7895" s="179">
        <v>0.83333333333333337</v>
      </c>
      <c r="C7895" t="s">
        <v>349</v>
      </c>
      <c r="D7895">
        <v>3.4</v>
      </c>
      <c r="E7895">
        <v>3.9</v>
      </c>
      <c r="F7895">
        <v>8.57</v>
      </c>
      <c r="G7895">
        <v>1.4</v>
      </c>
      <c r="H7895" s="184">
        <f t="shared" ref="H7895:L7895" si="8614">H7871</f>
        <v>0.83333333333333337</v>
      </c>
      <c r="I7895" s="185">
        <f t="shared" si="8614"/>
        <v>322</v>
      </c>
      <c r="J7895" s="185">
        <f t="shared" si="8614"/>
        <v>178</v>
      </c>
      <c r="K7895" s="185">
        <f t="shared" si="8614"/>
        <v>2842</v>
      </c>
      <c r="L7895" s="185">
        <f t="shared" si="8614"/>
        <v>1426</v>
      </c>
      <c r="M7895" s="147"/>
      <c r="N7895" s="143">
        <f t="shared" si="8594"/>
        <v>1094.8</v>
      </c>
      <c r="O7895" s="143">
        <f t="shared" si="8590"/>
        <v>694.19999999999993</v>
      </c>
      <c r="P7895" s="143">
        <f t="shared" si="8591"/>
        <v>24355.940000000002</v>
      </c>
      <c r="Q7895" s="143">
        <f t="shared" si="8592"/>
        <v>1996.3999999999999</v>
      </c>
      <c r="R7895" s="188">
        <f t="shared" si="8595"/>
        <v>28141.340000000004</v>
      </c>
      <c r="T7895">
        <v>36485.75</v>
      </c>
      <c r="U7895" s="190">
        <f t="shared" si="8596"/>
        <v>0.77129673913788266</v>
      </c>
    </row>
    <row r="7896" spans="1:21" x14ac:dyDescent="0.2">
      <c r="A7896" s="178">
        <v>43064</v>
      </c>
      <c r="B7896" s="179">
        <v>0.875</v>
      </c>
      <c r="C7896" t="s">
        <v>349</v>
      </c>
      <c r="D7896">
        <v>3.5</v>
      </c>
      <c r="E7896">
        <v>4</v>
      </c>
      <c r="F7896">
        <v>4.97</v>
      </c>
      <c r="G7896">
        <v>1.22</v>
      </c>
      <c r="H7896" s="184">
        <f t="shared" ref="H7896:L7896" si="8615">H7872</f>
        <v>0.875</v>
      </c>
      <c r="I7896" s="185">
        <f t="shared" si="8615"/>
        <v>337</v>
      </c>
      <c r="J7896" s="185">
        <f t="shared" si="8615"/>
        <v>173</v>
      </c>
      <c r="K7896" s="185">
        <f t="shared" si="8615"/>
        <v>2842</v>
      </c>
      <c r="L7896" s="185">
        <f t="shared" si="8615"/>
        <v>1426</v>
      </c>
      <c r="M7896" s="147"/>
      <c r="N7896" s="143">
        <f t="shared" si="8594"/>
        <v>1179.5</v>
      </c>
      <c r="O7896" s="143">
        <f t="shared" si="8590"/>
        <v>692</v>
      </c>
      <c r="P7896" s="143">
        <f t="shared" si="8591"/>
        <v>14124.74</v>
      </c>
      <c r="Q7896" s="143">
        <f t="shared" si="8592"/>
        <v>1739.72</v>
      </c>
      <c r="R7896" s="188">
        <f t="shared" si="8595"/>
        <v>17735.96</v>
      </c>
      <c r="T7896">
        <v>35725.040000000001</v>
      </c>
      <c r="U7896" s="190">
        <f t="shared" si="8596"/>
        <v>0.49645738675170131</v>
      </c>
    </row>
    <row r="7897" spans="1:21" x14ac:dyDescent="0.2">
      <c r="A7897" s="178">
        <v>43064</v>
      </c>
      <c r="B7897" s="179">
        <v>0.91666666666666663</v>
      </c>
      <c r="C7897" t="s">
        <v>349</v>
      </c>
      <c r="D7897">
        <v>6</v>
      </c>
      <c r="E7897">
        <v>4</v>
      </c>
      <c r="F7897">
        <v>6.9</v>
      </c>
      <c r="G7897">
        <v>1.2</v>
      </c>
      <c r="H7897" s="184">
        <f t="shared" ref="H7897:L7897" si="8616">H7873</f>
        <v>0.91666666666666663</v>
      </c>
      <c r="I7897" s="185">
        <f t="shared" si="8616"/>
        <v>394</v>
      </c>
      <c r="J7897" s="185">
        <f t="shared" si="8616"/>
        <v>194</v>
      </c>
      <c r="K7897" s="185">
        <f t="shared" si="8616"/>
        <v>2842</v>
      </c>
      <c r="L7897" s="185">
        <f t="shared" si="8616"/>
        <v>1426</v>
      </c>
      <c r="M7897" s="147"/>
      <c r="N7897" s="143">
        <f t="shared" si="8594"/>
        <v>2364</v>
      </c>
      <c r="O7897" s="143">
        <f t="shared" si="8590"/>
        <v>776</v>
      </c>
      <c r="P7897" s="143">
        <f t="shared" si="8591"/>
        <v>19609.8</v>
      </c>
      <c r="Q7897" s="143">
        <f t="shared" si="8592"/>
        <v>1711.2</v>
      </c>
      <c r="R7897" s="188">
        <f t="shared" si="8595"/>
        <v>24461</v>
      </c>
      <c r="T7897">
        <v>34914.370000000003</v>
      </c>
      <c r="U7897" s="190">
        <f t="shared" si="8596"/>
        <v>0.70059978169447135</v>
      </c>
    </row>
    <row r="7898" spans="1:21" x14ac:dyDescent="0.2">
      <c r="A7898" s="178">
        <v>43064</v>
      </c>
      <c r="B7898" s="179">
        <v>0.95833333333333337</v>
      </c>
      <c r="C7898" t="s">
        <v>349</v>
      </c>
      <c r="D7898">
        <v>6</v>
      </c>
      <c r="E7898">
        <v>8</v>
      </c>
      <c r="F7898">
        <v>9</v>
      </c>
      <c r="G7898">
        <v>0.71</v>
      </c>
      <c r="H7898" s="184">
        <f t="shared" ref="H7898:L7898" si="8617">H7874</f>
        <v>0.95833333333333337</v>
      </c>
      <c r="I7898" s="185">
        <f t="shared" si="8617"/>
        <v>389</v>
      </c>
      <c r="J7898" s="185">
        <f t="shared" si="8617"/>
        <v>265</v>
      </c>
      <c r="K7898" s="185">
        <f t="shared" si="8617"/>
        <v>2985</v>
      </c>
      <c r="L7898" s="185">
        <f t="shared" si="8617"/>
        <v>1111</v>
      </c>
      <c r="M7898" s="147"/>
      <c r="N7898" s="143">
        <f t="shared" si="8594"/>
        <v>2334</v>
      </c>
      <c r="O7898" s="143">
        <f t="shared" si="8590"/>
        <v>2120</v>
      </c>
      <c r="P7898" s="143">
        <f t="shared" si="8591"/>
        <v>26865</v>
      </c>
      <c r="Q7898" s="143">
        <f t="shared" si="8592"/>
        <v>788.81</v>
      </c>
      <c r="R7898" s="188">
        <f t="shared" si="8595"/>
        <v>32107.81</v>
      </c>
      <c r="T7898">
        <v>33892.980000000003</v>
      </c>
      <c r="U7898" s="190">
        <f t="shared" si="8596"/>
        <v>0.9473292109457474</v>
      </c>
    </row>
    <row r="7899" spans="1:21" x14ac:dyDescent="0.2">
      <c r="A7899" s="178">
        <v>43064</v>
      </c>
      <c r="B7899" s="180">
        <v>1</v>
      </c>
      <c r="C7899" t="s">
        <v>349</v>
      </c>
      <c r="D7899">
        <v>6</v>
      </c>
      <c r="E7899">
        <v>5.59</v>
      </c>
      <c r="F7899">
        <v>7.02</v>
      </c>
      <c r="G7899">
        <v>0.61</v>
      </c>
      <c r="H7899" s="184">
        <f t="shared" ref="H7899:L7899" si="8618">H7875</f>
        <v>1</v>
      </c>
      <c r="I7899" s="185">
        <f t="shared" si="8618"/>
        <v>362</v>
      </c>
      <c r="J7899" s="185">
        <f t="shared" si="8618"/>
        <v>243</v>
      </c>
      <c r="K7899" s="185">
        <f t="shared" si="8618"/>
        <v>2985</v>
      </c>
      <c r="L7899" s="185">
        <f t="shared" si="8618"/>
        <v>1111</v>
      </c>
      <c r="M7899" s="147"/>
      <c r="N7899" s="143">
        <f t="shared" si="8594"/>
        <v>2172</v>
      </c>
      <c r="O7899" s="143">
        <f t="shared" si="8590"/>
        <v>1358.37</v>
      </c>
      <c r="P7899" s="143">
        <f t="shared" si="8591"/>
        <v>20954.699999999997</v>
      </c>
      <c r="Q7899" s="143">
        <f t="shared" si="8592"/>
        <v>677.71</v>
      </c>
      <c r="R7899" s="188">
        <f t="shared" si="8595"/>
        <v>25162.779999999995</v>
      </c>
      <c r="T7899">
        <v>32400.42</v>
      </c>
      <c r="U7899" s="190">
        <f t="shared" si="8596"/>
        <v>0.77661894506305773</v>
      </c>
    </row>
    <row r="7900" spans="1:21" x14ac:dyDescent="0.2">
      <c r="A7900" s="178">
        <v>43065</v>
      </c>
      <c r="B7900" s="179">
        <v>4.1666666666666664E-2</v>
      </c>
      <c r="C7900" t="s">
        <v>349</v>
      </c>
      <c r="D7900">
        <v>6.42</v>
      </c>
      <c r="E7900">
        <v>7.11</v>
      </c>
      <c r="F7900">
        <v>7.11</v>
      </c>
      <c r="G7900">
        <v>0.61</v>
      </c>
      <c r="H7900" s="184">
        <f t="shared" ref="H7900:L7900" si="8619">H7876</f>
        <v>4.1666666666666664E-2</v>
      </c>
      <c r="I7900" s="185">
        <f t="shared" si="8619"/>
        <v>294</v>
      </c>
      <c r="J7900" s="185">
        <f t="shared" si="8619"/>
        <v>212</v>
      </c>
      <c r="K7900" s="185">
        <f t="shared" si="8619"/>
        <v>2985</v>
      </c>
      <c r="L7900" s="185">
        <f t="shared" si="8619"/>
        <v>1111</v>
      </c>
      <c r="M7900" s="147"/>
      <c r="N7900" s="143">
        <f t="shared" si="8594"/>
        <v>1887.48</v>
      </c>
      <c r="O7900" s="143">
        <f t="shared" si="8590"/>
        <v>1507.3200000000002</v>
      </c>
      <c r="P7900" s="143">
        <f t="shared" si="8591"/>
        <v>21223.350000000002</v>
      </c>
      <c r="Q7900" s="143">
        <f t="shared" si="8592"/>
        <v>677.71</v>
      </c>
      <c r="R7900" s="188">
        <f t="shared" si="8595"/>
        <v>25295.86</v>
      </c>
      <c r="T7900">
        <v>30700.44</v>
      </c>
      <c r="U7900" s="190">
        <f t="shared" si="8596"/>
        <v>0.82395757194359431</v>
      </c>
    </row>
    <row r="7901" spans="1:21" x14ac:dyDescent="0.2">
      <c r="A7901" s="178">
        <v>43065</v>
      </c>
      <c r="B7901" s="179">
        <v>8.3333333333333329E-2</v>
      </c>
      <c r="C7901" t="s">
        <v>349</v>
      </c>
      <c r="D7901">
        <v>3.38</v>
      </c>
      <c r="E7901">
        <v>3.71</v>
      </c>
      <c r="F7901">
        <v>5.51</v>
      </c>
      <c r="G7901">
        <v>0.61</v>
      </c>
      <c r="H7901" s="184">
        <f t="shared" ref="H7901:L7901" si="8620">H7877</f>
        <v>8.3333333333333329E-2</v>
      </c>
      <c r="I7901" s="185">
        <f t="shared" si="8620"/>
        <v>236</v>
      </c>
      <c r="J7901" s="185">
        <f t="shared" si="8620"/>
        <v>179</v>
      </c>
      <c r="K7901" s="185">
        <f t="shared" si="8620"/>
        <v>2985</v>
      </c>
      <c r="L7901" s="185">
        <f t="shared" si="8620"/>
        <v>1111</v>
      </c>
      <c r="M7901" s="147"/>
      <c r="N7901" s="143">
        <f t="shared" si="8594"/>
        <v>797.68</v>
      </c>
      <c r="O7901" s="143">
        <f t="shared" si="8590"/>
        <v>664.09</v>
      </c>
      <c r="P7901" s="143">
        <f t="shared" si="8591"/>
        <v>16447.349999999999</v>
      </c>
      <c r="Q7901" s="143">
        <f t="shared" si="8592"/>
        <v>677.71</v>
      </c>
      <c r="R7901" s="188">
        <f t="shared" si="8595"/>
        <v>18586.829999999998</v>
      </c>
      <c r="T7901">
        <v>29119.73</v>
      </c>
      <c r="U7901" s="190">
        <f t="shared" si="8596"/>
        <v>0.63828991546281499</v>
      </c>
    </row>
    <row r="7902" spans="1:21" x14ac:dyDescent="0.2">
      <c r="A7902" s="178">
        <v>43065</v>
      </c>
      <c r="B7902" s="179">
        <v>0.125</v>
      </c>
      <c r="C7902" t="s">
        <v>349</v>
      </c>
      <c r="D7902">
        <v>3.5</v>
      </c>
      <c r="E7902">
        <v>3.1</v>
      </c>
      <c r="F7902">
        <v>5.51</v>
      </c>
      <c r="G7902">
        <v>0.99</v>
      </c>
      <c r="H7902" s="184">
        <f t="shared" ref="H7902:L7902" si="8621">H7878</f>
        <v>0.125</v>
      </c>
      <c r="I7902" s="185">
        <f t="shared" si="8621"/>
        <v>201</v>
      </c>
      <c r="J7902" s="185">
        <f t="shared" si="8621"/>
        <v>205</v>
      </c>
      <c r="K7902" s="185">
        <f t="shared" si="8621"/>
        <v>2985</v>
      </c>
      <c r="L7902" s="185">
        <f t="shared" si="8621"/>
        <v>1717</v>
      </c>
      <c r="M7902" s="147"/>
      <c r="N7902" s="143">
        <f t="shared" si="8594"/>
        <v>703.5</v>
      </c>
      <c r="O7902" s="143">
        <f t="shared" si="8590"/>
        <v>635.5</v>
      </c>
      <c r="P7902" s="143">
        <f t="shared" si="8591"/>
        <v>16447.349999999999</v>
      </c>
      <c r="Q7902" s="143">
        <f t="shared" si="8592"/>
        <v>1699.83</v>
      </c>
      <c r="R7902" s="188">
        <f t="shared" si="8595"/>
        <v>19486.18</v>
      </c>
      <c r="T7902">
        <v>28054.44</v>
      </c>
      <c r="U7902" s="190">
        <f t="shared" si="8596"/>
        <v>0.69458452922246894</v>
      </c>
    </row>
    <row r="7903" spans="1:21" x14ac:dyDescent="0.2">
      <c r="A7903" s="178">
        <v>43065</v>
      </c>
      <c r="B7903" s="179">
        <v>0.16666666666666666</v>
      </c>
      <c r="C7903" t="s">
        <v>349</v>
      </c>
      <c r="D7903">
        <v>2.11</v>
      </c>
      <c r="E7903">
        <v>2.61</v>
      </c>
      <c r="F7903">
        <v>5.51</v>
      </c>
      <c r="G7903">
        <v>1</v>
      </c>
      <c r="H7903" s="184">
        <f t="shared" ref="H7903:L7903" si="8622">H7879</f>
        <v>0.16666666666666666</v>
      </c>
      <c r="I7903" s="185">
        <f t="shared" si="8622"/>
        <v>185</v>
      </c>
      <c r="J7903" s="185">
        <f t="shared" si="8622"/>
        <v>205</v>
      </c>
      <c r="K7903" s="185">
        <f t="shared" si="8622"/>
        <v>2985</v>
      </c>
      <c r="L7903" s="185">
        <f t="shared" si="8622"/>
        <v>1717</v>
      </c>
      <c r="M7903" s="147"/>
      <c r="N7903" s="143">
        <f t="shared" si="8594"/>
        <v>390.34999999999997</v>
      </c>
      <c r="O7903" s="143">
        <f t="shared" si="8590"/>
        <v>535.04999999999995</v>
      </c>
      <c r="P7903" s="143">
        <f t="shared" si="8591"/>
        <v>16447.349999999999</v>
      </c>
      <c r="Q7903" s="143">
        <f t="shared" si="8592"/>
        <v>1717</v>
      </c>
      <c r="R7903" s="188">
        <f t="shared" si="8595"/>
        <v>19089.75</v>
      </c>
      <c r="T7903">
        <v>27466.18</v>
      </c>
      <c r="U7903" s="190">
        <f t="shared" si="8596"/>
        <v>0.6950274847102873</v>
      </c>
    </row>
    <row r="7904" spans="1:21" x14ac:dyDescent="0.2">
      <c r="A7904" s="178">
        <v>43065</v>
      </c>
      <c r="B7904" s="179">
        <v>0.20833333333333334</v>
      </c>
      <c r="C7904" t="s">
        <v>349</v>
      </c>
      <c r="D7904">
        <v>3.5</v>
      </c>
      <c r="E7904">
        <v>5.8</v>
      </c>
      <c r="F7904">
        <v>5.51</v>
      </c>
      <c r="G7904">
        <v>0.99</v>
      </c>
      <c r="H7904" s="184">
        <f t="shared" ref="H7904:L7904" si="8623">H7880</f>
        <v>0.20833333333333334</v>
      </c>
      <c r="I7904" s="185">
        <f t="shared" si="8623"/>
        <v>207</v>
      </c>
      <c r="J7904" s="185">
        <f t="shared" si="8623"/>
        <v>283</v>
      </c>
      <c r="K7904" s="185">
        <f t="shared" si="8623"/>
        <v>2985</v>
      </c>
      <c r="L7904" s="185">
        <f t="shared" si="8623"/>
        <v>1717</v>
      </c>
      <c r="M7904" s="147"/>
      <c r="N7904" s="143">
        <f t="shared" si="8594"/>
        <v>724.5</v>
      </c>
      <c r="O7904" s="143">
        <f t="shared" si="8590"/>
        <v>1641.3999999999999</v>
      </c>
      <c r="P7904" s="143">
        <f t="shared" si="8591"/>
        <v>16447.349999999999</v>
      </c>
      <c r="Q7904" s="143">
        <f t="shared" si="8592"/>
        <v>1699.83</v>
      </c>
      <c r="R7904" s="188">
        <f t="shared" si="8595"/>
        <v>20513.080000000002</v>
      </c>
      <c r="T7904">
        <v>27223.040000000001</v>
      </c>
      <c r="U7904" s="190">
        <f t="shared" si="8596"/>
        <v>0.75351907795749484</v>
      </c>
    </row>
    <row r="7905" spans="1:21" x14ac:dyDescent="0.2">
      <c r="A7905" s="178">
        <v>43065</v>
      </c>
      <c r="B7905" s="179">
        <v>0.25</v>
      </c>
      <c r="C7905" t="s">
        <v>349</v>
      </c>
      <c r="D7905">
        <v>8</v>
      </c>
      <c r="E7905">
        <v>16.68</v>
      </c>
      <c r="F7905">
        <v>7.9</v>
      </c>
      <c r="G7905">
        <v>0.99</v>
      </c>
      <c r="H7905" s="184">
        <f t="shared" ref="H7905:L7905" si="8624">H7881</f>
        <v>0.25</v>
      </c>
      <c r="I7905" s="185">
        <f t="shared" si="8624"/>
        <v>327</v>
      </c>
      <c r="J7905" s="185">
        <f t="shared" si="8624"/>
        <v>438</v>
      </c>
      <c r="K7905" s="185">
        <f t="shared" si="8624"/>
        <v>2985</v>
      </c>
      <c r="L7905" s="185">
        <f t="shared" si="8624"/>
        <v>1717</v>
      </c>
      <c r="M7905" s="147"/>
      <c r="N7905" s="143">
        <f t="shared" si="8594"/>
        <v>2616</v>
      </c>
      <c r="O7905" s="143">
        <f t="shared" si="8590"/>
        <v>7305.84</v>
      </c>
      <c r="P7905" s="143">
        <f t="shared" si="8591"/>
        <v>23581.5</v>
      </c>
      <c r="Q7905" s="143">
        <f t="shared" si="8592"/>
        <v>1699.83</v>
      </c>
      <c r="R7905" s="188">
        <f t="shared" si="8595"/>
        <v>35203.17</v>
      </c>
      <c r="T7905">
        <v>27416.86</v>
      </c>
      <c r="U7905" s="190">
        <f t="shared" si="8596"/>
        <v>1.2839971462815216</v>
      </c>
    </row>
    <row r="7906" spans="1:21" x14ac:dyDescent="0.2">
      <c r="A7906" s="178">
        <v>43065</v>
      </c>
      <c r="B7906" s="179">
        <v>0.29166666666666669</v>
      </c>
      <c r="C7906" t="s">
        <v>349</v>
      </c>
      <c r="D7906">
        <v>3.11</v>
      </c>
      <c r="E7906">
        <v>12.11</v>
      </c>
      <c r="F7906">
        <v>5.51</v>
      </c>
      <c r="G7906">
        <v>3.1</v>
      </c>
      <c r="H7906" s="184">
        <f t="shared" ref="H7906:L7906" si="8625">H7882</f>
        <v>0.29166666666666669</v>
      </c>
      <c r="I7906" s="185">
        <f t="shared" si="8625"/>
        <v>249</v>
      </c>
      <c r="J7906" s="185">
        <f t="shared" si="8625"/>
        <v>556</v>
      </c>
      <c r="K7906" s="185">
        <f t="shared" si="8625"/>
        <v>2872</v>
      </c>
      <c r="L7906" s="185">
        <f t="shared" si="8625"/>
        <v>2219</v>
      </c>
      <c r="M7906" s="147"/>
      <c r="N7906" s="143">
        <f t="shared" si="8594"/>
        <v>774.39</v>
      </c>
      <c r="O7906" s="143">
        <f t="shared" si="8590"/>
        <v>6733.16</v>
      </c>
      <c r="P7906" s="143">
        <f t="shared" si="8591"/>
        <v>15824.72</v>
      </c>
      <c r="Q7906" s="143">
        <f t="shared" si="8592"/>
        <v>6878.9000000000005</v>
      </c>
      <c r="R7906" s="188">
        <f t="shared" si="8595"/>
        <v>30211.170000000002</v>
      </c>
      <c r="T7906">
        <v>27983.21</v>
      </c>
      <c r="U7906" s="190">
        <f t="shared" si="8596"/>
        <v>1.0796177422104185</v>
      </c>
    </row>
    <row r="7907" spans="1:21" x14ac:dyDescent="0.2">
      <c r="A7907" s="178">
        <v>43065</v>
      </c>
      <c r="B7907" s="179">
        <v>0.33333333333333331</v>
      </c>
      <c r="C7907" t="s">
        <v>349</v>
      </c>
      <c r="D7907">
        <v>3.46</v>
      </c>
      <c r="E7907">
        <v>3.63</v>
      </c>
      <c r="F7907">
        <v>4.01</v>
      </c>
      <c r="G7907">
        <v>2.56</v>
      </c>
      <c r="H7907" s="184">
        <f t="shared" ref="H7907:L7907" si="8626">H7883</f>
        <v>0.33333333333333331</v>
      </c>
      <c r="I7907" s="185">
        <f t="shared" si="8626"/>
        <v>256</v>
      </c>
      <c r="J7907" s="185">
        <f t="shared" si="8626"/>
        <v>306</v>
      </c>
      <c r="K7907" s="185">
        <f t="shared" si="8626"/>
        <v>2872</v>
      </c>
      <c r="L7907" s="185">
        <f t="shared" si="8626"/>
        <v>2219</v>
      </c>
      <c r="M7907" s="147"/>
      <c r="N7907" s="143">
        <f t="shared" si="8594"/>
        <v>885.76</v>
      </c>
      <c r="O7907" s="143">
        <f t="shared" si="8590"/>
        <v>1110.78</v>
      </c>
      <c r="P7907" s="143">
        <f t="shared" si="8591"/>
        <v>11516.72</v>
      </c>
      <c r="Q7907" s="143">
        <f t="shared" si="8592"/>
        <v>5680.64</v>
      </c>
      <c r="R7907" s="188">
        <f t="shared" si="8595"/>
        <v>19193.899999999998</v>
      </c>
      <c r="T7907">
        <v>29027.75</v>
      </c>
      <c r="U7907" s="190">
        <f t="shared" si="8596"/>
        <v>0.66122589590994818</v>
      </c>
    </row>
    <row r="7908" spans="1:21" x14ac:dyDescent="0.2">
      <c r="A7908" s="178">
        <v>43065</v>
      </c>
      <c r="B7908" s="179">
        <v>0.375</v>
      </c>
      <c r="C7908" t="s">
        <v>349</v>
      </c>
      <c r="D7908">
        <v>1.29</v>
      </c>
      <c r="E7908">
        <v>5.17</v>
      </c>
      <c r="F7908">
        <v>6.32</v>
      </c>
      <c r="G7908">
        <v>3.1</v>
      </c>
      <c r="H7908" s="184">
        <f t="shared" ref="H7908:L7908" si="8627">H7884</f>
        <v>0.375</v>
      </c>
      <c r="I7908" s="185">
        <f t="shared" si="8627"/>
        <v>156</v>
      </c>
      <c r="J7908" s="185">
        <f t="shared" si="8627"/>
        <v>343</v>
      </c>
      <c r="K7908" s="185">
        <f t="shared" si="8627"/>
        <v>2872</v>
      </c>
      <c r="L7908" s="185">
        <f t="shared" si="8627"/>
        <v>2219</v>
      </c>
      <c r="M7908" s="147"/>
      <c r="N7908" s="143">
        <f t="shared" si="8594"/>
        <v>201.24</v>
      </c>
      <c r="O7908" s="143">
        <f t="shared" si="8590"/>
        <v>1773.31</v>
      </c>
      <c r="P7908" s="143">
        <f t="shared" si="8591"/>
        <v>18151.04</v>
      </c>
      <c r="Q7908" s="143">
        <f t="shared" si="8592"/>
        <v>6878.9000000000005</v>
      </c>
      <c r="R7908" s="188">
        <f t="shared" si="8595"/>
        <v>27004.49</v>
      </c>
      <c r="T7908">
        <v>29950.99</v>
      </c>
      <c r="U7908" s="190">
        <f t="shared" si="8596"/>
        <v>0.90162261748276096</v>
      </c>
    </row>
    <row r="7909" spans="1:21" x14ac:dyDescent="0.2">
      <c r="A7909" s="178">
        <v>43065</v>
      </c>
      <c r="B7909" s="179">
        <v>0.41666666666666669</v>
      </c>
      <c r="C7909" t="s">
        <v>349</v>
      </c>
      <c r="D7909">
        <v>2</v>
      </c>
      <c r="E7909">
        <v>5.17</v>
      </c>
      <c r="F7909">
        <v>9.31</v>
      </c>
      <c r="G7909">
        <v>3.1</v>
      </c>
      <c r="H7909" s="184">
        <f t="shared" ref="H7909:L7909" si="8628">H7885</f>
        <v>0.41666666666666669</v>
      </c>
      <c r="I7909" s="185">
        <f t="shared" si="8628"/>
        <v>196</v>
      </c>
      <c r="J7909" s="185">
        <f t="shared" si="8628"/>
        <v>315</v>
      </c>
      <c r="K7909" s="185">
        <f t="shared" si="8628"/>
        <v>2872</v>
      </c>
      <c r="L7909" s="185">
        <f t="shared" si="8628"/>
        <v>2219</v>
      </c>
      <c r="M7909" s="147"/>
      <c r="N7909" s="143">
        <f t="shared" si="8594"/>
        <v>392</v>
      </c>
      <c r="O7909" s="143">
        <f t="shared" si="8590"/>
        <v>1628.55</v>
      </c>
      <c r="P7909" s="143">
        <f t="shared" si="8591"/>
        <v>26738.32</v>
      </c>
      <c r="Q7909" s="143">
        <f t="shared" si="8592"/>
        <v>6878.9000000000005</v>
      </c>
      <c r="R7909" s="188">
        <f t="shared" si="8595"/>
        <v>35637.769999999997</v>
      </c>
      <c r="T7909">
        <v>31306.63</v>
      </c>
      <c r="U7909" s="190">
        <f t="shared" si="8596"/>
        <v>1.1383457753197963</v>
      </c>
    </row>
    <row r="7910" spans="1:21" x14ac:dyDescent="0.2">
      <c r="A7910" s="178">
        <v>43065</v>
      </c>
      <c r="B7910" s="179">
        <v>0.45833333333333331</v>
      </c>
      <c r="C7910" t="s">
        <v>349</v>
      </c>
      <c r="D7910">
        <v>3.01</v>
      </c>
      <c r="E7910">
        <v>4.3499999999999996</v>
      </c>
      <c r="F7910">
        <v>9.3699999999999992</v>
      </c>
      <c r="G7910">
        <v>1</v>
      </c>
      <c r="H7910" s="184">
        <f t="shared" ref="H7910:L7910" si="8629">H7886</f>
        <v>0.45833333333333331</v>
      </c>
      <c r="I7910" s="185">
        <f t="shared" si="8629"/>
        <v>226</v>
      </c>
      <c r="J7910" s="185">
        <f t="shared" si="8629"/>
        <v>326</v>
      </c>
      <c r="K7910" s="185">
        <f t="shared" si="8629"/>
        <v>2842</v>
      </c>
      <c r="L7910" s="185">
        <f t="shared" si="8629"/>
        <v>1635</v>
      </c>
      <c r="M7910" s="147"/>
      <c r="N7910" s="143">
        <f t="shared" si="8594"/>
        <v>680.26</v>
      </c>
      <c r="O7910" s="143">
        <f t="shared" si="8590"/>
        <v>1418.1</v>
      </c>
      <c r="P7910" s="143">
        <f t="shared" si="8591"/>
        <v>26629.539999999997</v>
      </c>
      <c r="Q7910" s="143">
        <f t="shared" si="8592"/>
        <v>1635</v>
      </c>
      <c r="R7910" s="188">
        <f t="shared" si="8595"/>
        <v>30362.899999999998</v>
      </c>
      <c r="T7910">
        <v>32415.599999999999</v>
      </c>
      <c r="U7910" s="190">
        <f t="shared" si="8596"/>
        <v>0.93667555127777979</v>
      </c>
    </row>
    <row r="7911" spans="1:21" x14ac:dyDescent="0.2">
      <c r="A7911" s="178">
        <v>43065</v>
      </c>
      <c r="B7911" s="179">
        <v>0.5</v>
      </c>
      <c r="C7911" t="s">
        <v>349</v>
      </c>
      <c r="D7911">
        <v>3.11</v>
      </c>
      <c r="E7911">
        <v>4</v>
      </c>
      <c r="F7911">
        <v>9</v>
      </c>
      <c r="G7911">
        <v>1</v>
      </c>
      <c r="H7911" s="184">
        <f t="shared" ref="H7911:L7911" si="8630">H7887</f>
        <v>0.5</v>
      </c>
      <c r="I7911" s="185">
        <f t="shared" si="8630"/>
        <v>222</v>
      </c>
      <c r="J7911" s="185">
        <f t="shared" si="8630"/>
        <v>319</v>
      </c>
      <c r="K7911" s="185">
        <f t="shared" si="8630"/>
        <v>2842</v>
      </c>
      <c r="L7911" s="185">
        <f t="shared" si="8630"/>
        <v>1635</v>
      </c>
      <c r="M7911" s="147"/>
      <c r="N7911" s="143">
        <f t="shared" si="8594"/>
        <v>690.42</v>
      </c>
      <c r="O7911" s="143">
        <f t="shared" si="8590"/>
        <v>1276</v>
      </c>
      <c r="P7911" s="143">
        <f t="shared" si="8591"/>
        <v>25578</v>
      </c>
      <c r="Q7911" s="143">
        <f t="shared" si="8592"/>
        <v>1635</v>
      </c>
      <c r="R7911" s="188">
        <f t="shared" si="8595"/>
        <v>29179.42</v>
      </c>
      <c r="T7911">
        <v>33075.599999999999</v>
      </c>
      <c r="U7911" s="190">
        <f t="shared" si="8596"/>
        <v>0.88220379977989816</v>
      </c>
    </row>
    <row r="7912" spans="1:21" x14ac:dyDescent="0.2">
      <c r="A7912" s="178">
        <v>43065</v>
      </c>
      <c r="B7912" s="179">
        <v>0.54166666666666663</v>
      </c>
      <c r="C7912" t="s">
        <v>349</v>
      </c>
      <c r="D7912">
        <v>2.61</v>
      </c>
      <c r="E7912">
        <v>4</v>
      </c>
      <c r="F7912">
        <v>9</v>
      </c>
      <c r="G7912">
        <v>1.27</v>
      </c>
      <c r="H7912" s="184">
        <f t="shared" ref="H7912:L7912" si="8631">H7888</f>
        <v>0.54166666666666663</v>
      </c>
      <c r="I7912" s="185">
        <f t="shared" si="8631"/>
        <v>195</v>
      </c>
      <c r="J7912" s="185">
        <f t="shared" si="8631"/>
        <v>299</v>
      </c>
      <c r="K7912" s="185">
        <f t="shared" si="8631"/>
        <v>2842</v>
      </c>
      <c r="L7912" s="185">
        <f t="shared" si="8631"/>
        <v>1635</v>
      </c>
      <c r="M7912" s="147"/>
      <c r="N7912" s="143">
        <f t="shared" si="8594"/>
        <v>508.95</v>
      </c>
      <c r="O7912" s="143">
        <f t="shared" si="8590"/>
        <v>1196</v>
      </c>
      <c r="P7912" s="143">
        <f t="shared" si="8591"/>
        <v>25578</v>
      </c>
      <c r="Q7912" s="143">
        <f t="shared" si="8592"/>
        <v>2076.4499999999998</v>
      </c>
      <c r="R7912" s="188">
        <f t="shared" si="8595"/>
        <v>29359.4</v>
      </c>
      <c r="T7912">
        <v>33738.58</v>
      </c>
      <c r="U7912" s="190">
        <f t="shared" si="8596"/>
        <v>0.87020259892384322</v>
      </c>
    </row>
    <row r="7913" spans="1:21" x14ac:dyDescent="0.2">
      <c r="A7913" s="178">
        <v>43065</v>
      </c>
      <c r="B7913" s="179">
        <v>0.58333333333333337</v>
      </c>
      <c r="C7913" t="s">
        <v>349</v>
      </c>
      <c r="D7913">
        <v>2.61</v>
      </c>
      <c r="E7913">
        <v>3.48</v>
      </c>
      <c r="F7913">
        <v>8.19</v>
      </c>
      <c r="G7913">
        <v>1</v>
      </c>
      <c r="H7913" s="184">
        <f t="shared" ref="H7913:L7913" si="8632">H7889</f>
        <v>0.58333333333333337</v>
      </c>
      <c r="I7913" s="185">
        <f t="shared" si="8632"/>
        <v>205</v>
      </c>
      <c r="J7913" s="185">
        <f t="shared" si="8632"/>
        <v>237</v>
      </c>
      <c r="K7913" s="185">
        <f t="shared" si="8632"/>
        <v>2842</v>
      </c>
      <c r="L7913" s="185">
        <f t="shared" si="8632"/>
        <v>1635</v>
      </c>
      <c r="M7913" s="147"/>
      <c r="N7913" s="143">
        <f t="shared" si="8594"/>
        <v>535.04999999999995</v>
      </c>
      <c r="O7913" s="143">
        <f t="shared" si="8590"/>
        <v>824.76</v>
      </c>
      <c r="P7913" s="143">
        <f t="shared" si="8591"/>
        <v>23275.98</v>
      </c>
      <c r="Q7913" s="143">
        <f t="shared" si="8592"/>
        <v>1635</v>
      </c>
      <c r="R7913" s="188">
        <f t="shared" si="8595"/>
        <v>26270.79</v>
      </c>
      <c r="T7913">
        <v>34377.71</v>
      </c>
      <c r="U7913" s="190">
        <f t="shared" si="8596"/>
        <v>0.76418091839159741</v>
      </c>
    </row>
    <row r="7914" spans="1:21" x14ac:dyDescent="0.2">
      <c r="A7914" s="178">
        <v>43065</v>
      </c>
      <c r="B7914" s="179">
        <v>0.625</v>
      </c>
      <c r="C7914" t="s">
        <v>349</v>
      </c>
      <c r="D7914">
        <v>3.44</v>
      </c>
      <c r="E7914">
        <v>4</v>
      </c>
      <c r="F7914">
        <v>9.41</v>
      </c>
      <c r="G7914">
        <v>1</v>
      </c>
      <c r="H7914" s="184">
        <f t="shared" ref="H7914:L7914" si="8633">H7890</f>
        <v>0.625</v>
      </c>
      <c r="I7914" s="185">
        <f t="shared" si="8633"/>
        <v>212</v>
      </c>
      <c r="J7914" s="185">
        <f t="shared" si="8633"/>
        <v>213</v>
      </c>
      <c r="K7914" s="185">
        <f t="shared" si="8633"/>
        <v>2842</v>
      </c>
      <c r="L7914" s="185">
        <f t="shared" si="8633"/>
        <v>1380</v>
      </c>
      <c r="M7914" s="147"/>
      <c r="N7914" s="143">
        <f t="shared" si="8594"/>
        <v>729.28</v>
      </c>
      <c r="O7914" s="143">
        <f t="shared" si="8590"/>
        <v>852</v>
      </c>
      <c r="P7914" s="143">
        <f t="shared" si="8591"/>
        <v>26743.22</v>
      </c>
      <c r="Q7914" s="143">
        <f t="shared" si="8592"/>
        <v>1380</v>
      </c>
      <c r="R7914" s="188">
        <f t="shared" si="8595"/>
        <v>29704.5</v>
      </c>
      <c r="T7914">
        <v>34969.089999999997</v>
      </c>
      <c r="U7914" s="190">
        <f t="shared" si="8596"/>
        <v>0.84945018586414467</v>
      </c>
    </row>
    <row r="7915" spans="1:21" x14ac:dyDescent="0.2">
      <c r="A7915" s="178">
        <v>43065</v>
      </c>
      <c r="B7915" s="179">
        <v>0.66666666666666663</v>
      </c>
      <c r="C7915" t="s">
        <v>349</v>
      </c>
      <c r="D7915">
        <v>3.01</v>
      </c>
      <c r="E7915">
        <v>4.16</v>
      </c>
      <c r="F7915">
        <v>9.34</v>
      </c>
      <c r="G7915">
        <v>1.21</v>
      </c>
      <c r="H7915" s="184">
        <f t="shared" ref="H7915:L7915" si="8634">H7891</f>
        <v>0.66666666666666663</v>
      </c>
      <c r="I7915" s="185">
        <f t="shared" si="8634"/>
        <v>191</v>
      </c>
      <c r="J7915" s="185">
        <f t="shared" si="8634"/>
        <v>237</v>
      </c>
      <c r="K7915" s="185">
        <f t="shared" si="8634"/>
        <v>2842</v>
      </c>
      <c r="L7915" s="185">
        <f t="shared" si="8634"/>
        <v>1380</v>
      </c>
      <c r="M7915" s="147"/>
      <c r="N7915" s="143">
        <f t="shared" si="8594"/>
        <v>574.91</v>
      </c>
      <c r="O7915" s="143">
        <f t="shared" si="8590"/>
        <v>985.92000000000007</v>
      </c>
      <c r="P7915" s="143">
        <f t="shared" si="8591"/>
        <v>26544.28</v>
      </c>
      <c r="Q7915" s="143">
        <f t="shared" si="8592"/>
        <v>1669.8</v>
      </c>
      <c r="R7915" s="188">
        <f t="shared" si="8595"/>
        <v>29774.91</v>
      </c>
      <c r="T7915">
        <v>35359.81</v>
      </c>
      <c r="U7915" s="190">
        <f t="shared" si="8596"/>
        <v>0.84205514678953319</v>
      </c>
    </row>
    <row r="7916" spans="1:21" x14ac:dyDescent="0.2">
      <c r="A7916" s="178">
        <v>43065</v>
      </c>
      <c r="B7916" s="179">
        <v>0.70833333333333337</v>
      </c>
      <c r="C7916" t="s">
        <v>349</v>
      </c>
      <c r="D7916">
        <v>2.11</v>
      </c>
      <c r="E7916">
        <v>6.7</v>
      </c>
      <c r="F7916">
        <v>10.15</v>
      </c>
      <c r="G7916">
        <v>1.1000000000000001</v>
      </c>
      <c r="H7916" s="184">
        <f t="shared" ref="H7916:L7916" si="8635">H7892</f>
        <v>0.70833333333333337</v>
      </c>
      <c r="I7916" s="185">
        <f t="shared" si="8635"/>
        <v>218</v>
      </c>
      <c r="J7916" s="185">
        <f t="shared" si="8635"/>
        <v>258</v>
      </c>
      <c r="K7916" s="185">
        <f t="shared" si="8635"/>
        <v>2842</v>
      </c>
      <c r="L7916" s="185">
        <f t="shared" si="8635"/>
        <v>1380</v>
      </c>
      <c r="M7916" s="147"/>
      <c r="N7916" s="143">
        <f t="shared" si="8594"/>
        <v>459.97999999999996</v>
      </c>
      <c r="O7916" s="143">
        <f t="shared" si="8590"/>
        <v>1728.6000000000001</v>
      </c>
      <c r="P7916" s="143">
        <f t="shared" si="8591"/>
        <v>28846.3</v>
      </c>
      <c r="Q7916" s="143">
        <f t="shared" si="8592"/>
        <v>1518.0000000000002</v>
      </c>
      <c r="R7916" s="188">
        <f t="shared" si="8595"/>
        <v>32552.879999999997</v>
      </c>
      <c r="T7916">
        <v>35488.22</v>
      </c>
      <c r="U7916" s="190">
        <f t="shared" si="8596"/>
        <v>0.91728691943411067</v>
      </c>
    </row>
    <row r="7917" spans="1:21" x14ac:dyDescent="0.2">
      <c r="A7917" s="178">
        <v>43065</v>
      </c>
      <c r="B7917" s="179">
        <v>0.75</v>
      </c>
      <c r="C7917" t="s">
        <v>349</v>
      </c>
      <c r="D7917">
        <v>2.11</v>
      </c>
      <c r="E7917">
        <v>19.920000000000002</v>
      </c>
      <c r="F7917">
        <v>24.19</v>
      </c>
      <c r="G7917">
        <v>2.1</v>
      </c>
      <c r="H7917" s="184">
        <f t="shared" ref="H7917:L7917" si="8636">H7893</f>
        <v>0.75</v>
      </c>
      <c r="I7917" s="185">
        <f t="shared" si="8636"/>
        <v>240</v>
      </c>
      <c r="J7917" s="185">
        <f t="shared" si="8636"/>
        <v>365</v>
      </c>
      <c r="K7917" s="185">
        <f t="shared" si="8636"/>
        <v>2842</v>
      </c>
      <c r="L7917" s="185">
        <f t="shared" si="8636"/>
        <v>1380</v>
      </c>
      <c r="M7917" s="147"/>
      <c r="N7917" s="143">
        <f t="shared" si="8594"/>
        <v>506.4</v>
      </c>
      <c r="O7917" s="143">
        <f t="shared" si="8590"/>
        <v>7270.8</v>
      </c>
      <c r="P7917" s="143">
        <f t="shared" si="8591"/>
        <v>68747.98000000001</v>
      </c>
      <c r="Q7917" s="143">
        <f t="shared" si="8592"/>
        <v>2898</v>
      </c>
      <c r="R7917" s="188">
        <f t="shared" si="8595"/>
        <v>79423.180000000008</v>
      </c>
      <c r="T7917">
        <v>35528.11</v>
      </c>
      <c r="U7917" s="190">
        <f t="shared" si="8596"/>
        <v>2.2355025358793363</v>
      </c>
    </row>
    <row r="7918" spans="1:21" x14ac:dyDescent="0.2">
      <c r="A7918" s="178">
        <v>43065</v>
      </c>
      <c r="B7918" s="179">
        <v>0.79166666666666663</v>
      </c>
      <c r="C7918" t="s">
        <v>349</v>
      </c>
      <c r="D7918">
        <v>3.5</v>
      </c>
      <c r="E7918">
        <v>5.08</v>
      </c>
      <c r="F7918">
        <v>14.85</v>
      </c>
      <c r="G7918">
        <v>2.99</v>
      </c>
      <c r="H7918" s="184">
        <f t="shared" ref="H7918:L7918" si="8637">H7894</f>
        <v>0.79166666666666663</v>
      </c>
      <c r="I7918" s="185">
        <f t="shared" si="8637"/>
        <v>320</v>
      </c>
      <c r="J7918" s="185">
        <f t="shared" si="8637"/>
        <v>214</v>
      </c>
      <c r="K7918" s="185">
        <f t="shared" si="8637"/>
        <v>2842</v>
      </c>
      <c r="L7918" s="185">
        <f t="shared" si="8637"/>
        <v>1426</v>
      </c>
      <c r="M7918" s="147"/>
      <c r="N7918" s="143">
        <f t="shared" si="8594"/>
        <v>1120</v>
      </c>
      <c r="O7918" s="143">
        <f t="shared" si="8590"/>
        <v>1087.1200000000001</v>
      </c>
      <c r="P7918" s="143">
        <f t="shared" si="8591"/>
        <v>42203.7</v>
      </c>
      <c r="Q7918" s="143">
        <f t="shared" si="8592"/>
        <v>4263.7400000000007</v>
      </c>
      <c r="R7918" s="188">
        <f t="shared" si="8595"/>
        <v>48674.559999999998</v>
      </c>
      <c r="T7918">
        <v>36515.730000000003</v>
      </c>
      <c r="U7918" s="190">
        <f t="shared" si="8596"/>
        <v>1.3329751315392022</v>
      </c>
    </row>
    <row r="7919" spans="1:21" x14ac:dyDescent="0.2">
      <c r="A7919" s="178">
        <v>43065</v>
      </c>
      <c r="B7919" s="179">
        <v>0.83333333333333337</v>
      </c>
      <c r="C7919" t="s">
        <v>349</v>
      </c>
      <c r="D7919">
        <v>3.5</v>
      </c>
      <c r="E7919">
        <v>4</v>
      </c>
      <c r="F7919">
        <v>9.01</v>
      </c>
      <c r="G7919">
        <v>1.3</v>
      </c>
      <c r="H7919" s="184">
        <f t="shared" ref="H7919:L7919" si="8638">H7895</f>
        <v>0.83333333333333337</v>
      </c>
      <c r="I7919" s="185">
        <f t="shared" si="8638"/>
        <v>322</v>
      </c>
      <c r="J7919" s="185">
        <f t="shared" si="8638"/>
        <v>178</v>
      </c>
      <c r="K7919" s="185">
        <f t="shared" si="8638"/>
        <v>2842</v>
      </c>
      <c r="L7919" s="185">
        <f t="shared" si="8638"/>
        <v>1426</v>
      </c>
      <c r="M7919" s="147"/>
      <c r="N7919" s="143">
        <f t="shared" si="8594"/>
        <v>1127</v>
      </c>
      <c r="O7919" s="143">
        <f t="shared" si="8590"/>
        <v>712</v>
      </c>
      <c r="P7919" s="143">
        <f t="shared" si="8591"/>
        <v>25606.42</v>
      </c>
      <c r="Q7919" s="143">
        <f t="shared" si="8592"/>
        <v>1853.8</v>
      </c>
      <c r="R7919" s="188">
        <f t="shared" si="8595"/>
        <v>29299.219999999998</v>
      </c>
      <c r="T7919">
        <v>37927.49</v>
      </c>
      <c r="U7919" s="190">
        <f t="shared" si="8596"/>
        <v>0.77250616900828395</v>
      </c>
    </row>
    <row r="7920" spans="1:21" x14ac:dyDescent="0.2">
      <c r="A7920" s="178">
        <v>43065</v>
      </c>
      <c r="B7920" s="179">
        <v>0.875</v>
      </c>
      <c r="C7920" t="s">
        <v>349</v>
      </c>
      <c r="D7920">
        <v>7.31</v>
      </c>
      <c r="E7920">
        <v>4</v>
      </c>
      <c r="F7920">
        <v>14</v>
      </c>
      <c r="G7920">
        <v>1.39</v>
      </c>
      <c r="H7920" s="184">
        <f t="shared" ref="H7920:L7920" si="8639">H7896</f>
        <v>0.875</v>
      </c>
      <c r="I7920" s="185">
        <f t="shared" si="8639"/>
        <v>337</v>
      </c>
      <c r="J7920" s="185">
        <f t="shared" si="8639"/>
        <v>173</v>
      </c>
      <c r="K7920" s="185">
        <f t="shared" si="8639"/>
        <v>2842</v>
      </c>
      <c r="L7920" s="185">
        <f t="shared" si="8639"/>
        <v>1426</v>
      </c>
      <c r="M7920" s="147"/>
      <c r="N7920" s="143">
        <f t="shared" si="8594"/>
        <v>2463.4699999999998</v>
      </c>
      <c r="O7920" s="143">
        <f t="shared" si="8590"/>
        <v>692</v>
      </c>
      <c r="P7920" s="143">
        <f t="shared" si="8591"/>
        <v>39788</v>
      </c>
      <c r="Q7920" s="143">
        <f t="shared" si="8592"/>
        <v>1982.1399999999999</v>
      </c>
      <c r="R7920" s="188">
        <f t="shared" si="8595"/>
        <v>44925.61</v>
      </c>
      <c r="T7920">
        <v>37511.06</v>
      </c>
      <c r="U7920" s="190">
        <f t="shared" si="8596"/>
        <v>1.1976630359152742</v>
      </c>
    </row>
    <row r="7921" spans="1:21" x14ac:dyDescent="0.2">
      <c r="A7921" s="178">
        <v>43065</v>
      </c>
      <c r="B7921" s="179">
        <v>0.91666666666666663</v>
      </c>
      <c r="C7921" t="s">
        <v>349</v>
      </c>
      <c r="D7921">
        <v>9.26</v>
      </c>
      <c r="E7921">
        <v>8.61</v>
      </c>
      <c r="F7921">
        <v>13.13</v>
      </c>
      <c r="G7921">
        <v>1.18</v>
      </c>
      <c r="H7921" s="184">
        <f t="shared" ref="H7921:L7921" si="8640">H7897</f>
        <v>0.91666666666666663</v>
      </c>
      <c r="I7921" s="185">
        <f t="shared" si="8640"/>
        <v>394</v>
      </c>
      <c r="J7921" s="185">
        <f t="shared" si="8640"/>
        <v>194</v>
      </c>
      <c r="K7921" s="185">
        <f t="shared" si="8640"/>
        <v>2842</v>
      </c>
      <c r="L7921" s="185">
        <f t="shared" si="8640"/>
        <v>1426</v>
      </c>
      <c r="M7921" s="147"/>
      <c r="N7921" s="143">
        <f t="shared" si="8594"/>
        <v>3648.44</v>
      </c>
      <c r="O7921" s="143">
        <f t="shared" si="8590"/>
        <v>1670.34</v>
      </c>
      <c r="P7921" s="143">
        <f t="shared" si="8591"/>
        <v>37315.46</v>
      </c>
      <c r="Q7921" s="143">
        <f t="shared" si="8592"/>
        <v>1682.6799999999998</v>
      </c>
      <c r="R7921" s="188">
        <f t="shared" si="8595"/>
        <v>44316.92</v>
      </c>
      <c r="T7921">
        <v>36557.86</v>
      </c>
      <c r="U7921" s="190">
        <f t="shared" si="8596"/>
        <v>1.2122405414321298</v>
      </c>
    </row>
    <row r="7922" spans="1:21" x14ac:dyDescent="0.2">
      <c r="A7922" s="178">
        <v>43065</v>
      </c>
      <c r="B7922" s="179">
        <v>0.95833333333333337</v>
      </c>
      <c r="C7922" t="s">
        <v>349</v>
      </c>
      <c r="D7922">
        <v>9.11</v>
      </c>
      <c r="E7922">
        <v>6.96</v>
      </c>
      <c r="F7922">
        <v>8</v>
      </c>
      <c r="G7922">
        <v>0.5</v>
      </c>
      <c r="H7922" s="184">
        <f t="shared" ref="H7922:L7922" si="8641">H7898</f>
        <v>0.95833333333333337</v>
      </c>
      <c r="I7922" s="185">
        <f t="shared" si="8641"/>
        <v>389</v>
      </c>
      <c r="J7922" s="185">
        <f t="shared" si="8641"/>
        <v>265</v>
      </c>
      <c r="K7922" s="185">
        <f t="shared" si="8641"/>
        <v>2985</v>
      </c>
      <c r="L7922" s="185">
        <f t="shared" si="8641"/>
        <v>1111</v>
      </c>
      <c r="M7922" s="147"/>
      <c r="N7922" s="143">
        <f t="shared" si="8594"/>
        <v>3543.79</v>
      </c>
      <c r="O7922" s="143">
        <f t="shared" si="8590"/>
        <v>1844.4</v>
      </c>
      <c r="P7922" s="143">
        <f t="shared" si="8591"/>
        <v>23880</v>
      </c>
      <c r="Q7922" s="143">
        <f t="shared" si="8592"/>
        <v>555.5</v>
      </c>
      <c r="R7922" s="188">
        <f t="shared" si="8595"/>
        <v>29823.690000000002</v>
      </c>
      <c r="T7922">
        <v>35060.089999999997</v>
      </c>
      <c r="U7922" s="190">
        <f t="shared" si="8596"/>
        <v>0.85064499263977944</v>
      </c>
    </row>
    <row r="7923" spans="1:21" x14ac:dyDescent="0.2">
      <c r="A7923" s="178">
        <v>43065</v>
      </c>
      <c r="B7923" s="180">
        <v>1</v>
      </c>
      <c r="C7923" t="s">
        <v>349</v>
      </c>
      <c r="D7923">
        <v>6.76</v>
      </c>
      <c r="E7923">
        <v>4</v>
      </c>
      <c r="F7923">
        <v>9</v>
      </c>
      <c r="G7923">
        <v>0.5</v>
      </c>
      <c r="H7923" s="184">
        <f t="shared" ref="H7923:L7923" si="8642">H7899</f>
        <v>1</v>
      </c>
      <c r="I7923" s="185">
        <f t="shared" si="8642"/>
        <v>362</v>
      </c>
      <c r="J7923" s="185">
        <f t="shared" si="8642"/>
        <v>243</v>
      </c>
      <c r="K7923" s="185">
        <f t="shared" si="8642"/>
        <v>2985</v>
      </c>
      <c r="L7923" s="185">
        <f t="shared" si="8642"/>
        <v>1111</v>
      </c>
      <c r="M7923" s="147"/>
      <c r="N7923" s="143">
        <f t="shared" si="8594"/>
        <v>2447.12</v>
      </c>
      <c r="O7923" s="143">
        <f t="shared" si="8590"/>
        <v>972</v>
      </c>
      <c r="P7923" s="143">
        <f t="shared" si="8591"/>
        <v>26865</v>
      </c>
      <c r="Q7923" s="143">
        <f t="shared" si="8592"/>
        <v>555.5</v>
      </c>
      <c r="R7923" s="188">
        <f t="shared" si="8595"/>
        <v>30839.62</v>
      </c>
      <c r="T7923">
        <v>32916.33</v>
      </c>
      <c r="U7923" s="190">
        <f t="shared" si="8596"/>
        <v>0.93690943066860721</v>
      </c>
    </row>
    <row r="7924" spans="1:21" x14ac:dyDescent="0.2">
      <c r="A7924" s="178">
        <v>43066</v>
      </c>
      <c r="B7924" s="179">
        <v>4.1666666666666664E-2</v>
      </c>
      <c r="C7924" t="s">
        <v>349</v>
      </c>
      <c r="D7924">
        <v>9.11</v>
      </c>
      <c r="E7924">
        <v>8</v>
      </c>
      <c r="F7924">
        <v>14.25</v>
      </c>
      <c r="G7924">
        <v>0.97</v>
      </c>
      <c r="H7924" s="184">
        <f t="shared" ref="H7924:L7924" si="8643">H7900</f>
        <v>4.1666666666666664E-2</v>
      </c>
      <c r="I7924" s="185">
        <f t="shared" si="8643"/>
        <v>294</v>
      </c>
      <c r="J7924" s="185">
        <f t="shared" si="8643"/>
        <v>212</v>
      </c>
      <c r="K7924" s="185">
        <f t="shared" si="8643"/>
        <v>2985</v>
      </c>
      <c r="L7924" s="185">
        <f t="shared" si="8643"/>
        <v>1111</v>
      </c>
      <c r="M7924" s="147"/>
      <c r="N7924" s="143">
        <f t="shared" si="8594"/>
        <v>2678.3399999999997</v>
      </c>
      <c r="O7924" s="143">
        <f t="shared" si="8590"/>
        <v>1696</v>
      </c>
      <c r="P7924" s="143">
        <f t="shared" si="8591"/>
        <v>42536.25</v>
      </c>
      <c r="Q7924" s="143">
        <f t="shared" si="8592"/>
        <v>1077.67</v>
      </c>
      <c r="R7924" s="188">
        <f t="shared" si="8595"/>
        <v>47988.259999999995</v>
      </c>
      <c r="T7924">
        <v>30607.21</v>
      </c>
      <c r="U7924" s="190">
        <f t="shared" si="8596"/>
        <v>1.5678743668566981</v>
      </c>
    </row>
    <row r="7925" spans="1:21" x14ac:dyDescent="0.2">
      <c r="A7925" s="178">
        <v>43066</v>
      </c>
      <c r="B7925" s="179">
        <v>8.3333333333333329E-2</v>
      </c>
      <c r="C7925" t="s">
        <v>349</v>
      </c>
      <c r="D7925">
        <v>8</v>
      </c>
      <c r="E7925">
        <v>3.11</v>
      </c>
      <c r="F7925">
        <v>14.25</v>
      </c>
      <c r="G7925">
        <v>0.97</v>
      </c>
      <c r="H7925" s="184">
        <f t="shared" ref="H7925:L7925" si="8644">H7901</f>
        <v>8.3333333333333329E-2</v>
      </c>
      <c r="I7925" s="185">
        <f t="shared" si="8644"/>
        <v>236</v>
      </c>
      <c r="J7925" s="185">
        <f t="shared" si="8644"/>
        <v>179</v>
      </c>
      <c r="K7925" s="185">
        <f t="shared" si="8644"/>
        <v>2985</v>
      </c>
      <c r="L7925" s="185">
        <f t="shared" si="8644"/>
        <v>1111</v>
      </c>
      <c r="M7925" s="147"/>
      <c r="N7925" s="143">
        <f t="shared" si="8594"/>
        <v>1888</v>
      </c>
      <c r="O7925" s="143">
        <f t="shared" si="8590"/>
        <v>556.68999999999994</v>
      </c>
      <c r="P7925" s="143">
        <f t="shared" si="8591"/>
        <v>42536.25</v>
      </c>
      <c r="Q7925" s="143">
        <f t="shared" si="8592"/>
        <v>1077.67</v>
      </c>
      <c r="R7925" s="188">
        <f t="shared" si="8595"/>
        <v>46058.61</v>
      </c>
      <c r="T7925">
        <v>29022.6</v>
      </c>
      <c r="U7925" s="190">
        <f t="shared" si="8596"/>
        <v>1.5869911723966841</v>
      </c>
    </row>
    <row r="7926" spans="1:21" x14ac:dyDescent="0.2">
      <c r="A7926" s="178">
        <v>43066</v>
      </c>
      <c r="B7926" s="179">
        <v>0.125</v>
      </c>
      <c r="C7926" t="s">
        <v>349</v>
      </c>
      <c r="D7926">
        <v>6.66</v>
      </c>
      <c r="E7926">
        <v>3</v>
      </c>
      <c r="F7926">
        <v>14.25</v>
      </c>
      <c r="G7926">
        <v>1.22</v>
      </c>
      <c r="H7926" s="184">
        <f t="shared" ref="H7926:L7926" si="8645">H7902</f>
        <v>0.125</v>
      </c>
      <c r="I7926" s="185">
        <f t="shared" si="8645"/>
        <v>201</v>
      </c>
      <c r="J7926" s="185">
        <f t="shared" si="8645"/>
        <v>205</v>
      </c>
      <c r="K7926" s="185">
        <f t="shared" si="8645"/>
        <v>2985</v>
      </c>
      <c r="L7926" s="185">
        <f t="shared" si="8645"/>
        <v>1717</v>
      </c>
      <c r="M7926" s="147"/>
      <c r="N7926" s="143">
        <f t="shared" si="8594"/>
        <v>1338.66</v>
      </c>
      <c r="O7926" s="143">
        <f t="shared" si="8590"/>
        <v>615</v>
      </c>
      <c r="P7926" s="143">
        <f t="shared" si="8591"/>
        <v>42536.25</v>
      </c>
      <c r="Q7926" s="143">
        <f t="shared" si="8592"/>
        <v>2094.7399999999998</v>
      </c>
      <c r="R7926" s="188">
        <f t="shared" si="8595"/>
        <v>46584.65</v>
      </c>
      <c r="T7926">
        <v>28192.21</v>
      </c>
      <c r="U7926" s="190">
        <f t="shared" si="8596"/>
        <v>1.6523944025672341</v>
      </c>
    </row>
    <row r="7927" spans="1:21" x14ac:dyDescent="0.2">
      <c r="A7927" s="178">
        <v>43066</v>
      </c>
      <c r="B7927" s="179">
        <v>0.16666666666666666</v>
      </c>
      <c r="C7927" t="s">
        <v>349</v>
      </c>
      <c r="D7927">
        <v>4.42</v>
      </c>
      <c r="E7927">
        <v>2.65</v>
      </c>
      <c r="F7927">
        <v>14.25</v>
      </c>
      <c r="G7927">
        <v>1.39</v>
      </c>
      <c r="H7927" s="184">
        <f t="shared" ref="H7927:L7927" si="8646">H7903</f>
        <v>0.16666666666666666</v>
      </c>
      <c r="I7927" s="185">
        <f t="shared" si="8646"/>
        <v>185</v>
      </c>
      <c r="J7927" s="185">
        <f t="shared" si="8646"/>
        <v>205</v>
      </c>
      <c r="K7927" s="185">
        <f t="shared" si="8646"/>
        <v>2985</v>
      </c>
      <c r="L7927" s="185">
        <f t="shared" si="8646"/>
        <v>1717</v>
      </c>
      <c r="M7927" s="147"/>
      <c r="N7927" s="143">
        <f t="shared" si="8594"/>
        <v>817.69999999999993</v>
      </c>
      <c r="O7927" s="143">
        <f t="shared" si="8590"/>
        <v>543.25</v>
      </c>
      <c r="P7927" s="143">
        <f t="shared" si="8591"/>
        <v>42536.25</v>
      </c>
      <c r="Q7927" s="143">
        <f t="shared" si="8592"/>
        <v>2386.6299999999997</v>
      </c>
      <c r="R7927" s="188">
        <f t="shared" si="8595"/>
        <v>46283.829999999994</v>
      </c>
      <c r="T7927">
        <v>27855.48</v>
      </c>
      <c r="U7927" s="190">
        <f t="shared" si="8596"/>
        <v>1.6615700034607193</v>
      </c>
    </row>
    <row r="7928" spans="1:21" x14ac:dyDescent="0.2">
      <c r="A7928" s="178">
        <v>43066</v>
      </c>
      <c r="B7928" s="179">
        <v>0.20833333333333334</v>
      </c>
      <c r="C7928" t="s">
        <v>349</v>
      </c>
      <c r="D7928">
        <v>3.64</v>
      </c>
      <c r="E7928">
        <v>8</v>
      </c>
      <c r="F7928">
        <v>14.17</v>
      </c>
      <c r="G7928">
        <v>1.22</v>
      </c>
      <c r="H7928" s="184">
        <f t="shared" ref="H7928:L7928" si="8647">H7904</f>
        <v>0.20833333333333334</v>
      </c>
      <c r="I7928" s="185">
        <f t="shared" si="8647"/>
        <v>207</v>
      </c>
      <c r="J7928" s="185">
        <f t="shared" si="8647"/>
        <v>283</v>
      </c>
      <c r="K7928" s="185">
        <f t="shared" si="8647"/>
        <v>2985</v>
      </c>
      <c r="L7928" s="185">
        <f t="shared" si="8647"/>
        <v>1717</v>
      </c>
      <c r="M7928" s="147"/>
      <c r="N7928" s="143">
        <f t="shared" si="8594"/>
        <v>753.48</v>
      </c>
      <c r="O7928" s="143">
        <f t="shared" si="8590"/>
        <v>2264</v>
      </c>
      <c r="P7928" s="143">
        <f t="shared" si="8591"/>
        <v>42297.45</v>
      </c>
      <c r="Q7928" s="143">
        <f t="shared" si="8592"/>
        <v>2094.7399999999998</v>
      </c>
      <c r="R7928" s="188">
        <f t="shared" si="8595"/>
        <v>47409.67</v>
      </c>
      <c r="T7928">
        <v>27932.22</v>
      </c>
      <c r="U7928" s="190">
        <f t="shared" si="8596"/>
        <v>1.697311205482414</v>
      </c>
    </row>
    <row r="7929" spans="1:21" x14ac:dyDescent="0.2">
      <c r="A7929" s="178">
        <v>43066</v>
      </c>
      <c r="B7929" s="179">
        <v>0.25</v>
      </c>
      <c r="C7929" t="s">
        <v>349</v>
      </c>
      <c r="D7929">
        <v>9.06</v>
      </c>
      <c r="E7929">
        <v>15.96</v>
      </c>
      <c r="F7929">
        <v>8.25</v>
      </c>
      <c r="G7929">
        <v>1.22</v>
      </c>
      <c r="H7929" s="184">
        <f t="shared" ref="H7929:L7929" si="8648">H7905</f>
        <v>0.25</v>
      </c>
      <c r="I7929" s="185">
        <f t="shared" si="8648"/>
        <v>327</v>
      </c>
      <c r="J7929" s="185">
        <f t="shared" si="8648"/>
        <v>438</v>
      </c>
      <c r="K7929" s="185">
        <f t="shared" si="8648"/>
        <v>2985</v>
      </c>
      <c r="L7929" s="185">
        <f t="shared" si="8648"/>
        <v>1717</v>
      </c>
      <c r="M7929" s="147"/>
      <c r="N7929" s="143">
        <f t="shared" si="8594"/>
        <v>2962.6200000000003</v>
      </c>
      <c r="O7929" s="143">
        <f t="shared" si="8590"/>
        <v>6990.4800000000005</v>
      </c>
      <c r="P7929" s="143">
        <f t="shared" si="8591"/>
        <v>24626.25</v>
      </c>
      <c r="Q7929" s="143">
        <f t="shared" si="8592"/>
        <v>2094.7399999999998</v>
      </c>
      <c r="R7929" s="188">
        <f t="shared" si="8595"/>
        <v>36674.089999999997</v>
      </c>
      <c r="T7929">
        <v>28818.52</v>
      </c>
      <c r="U7929" s="190">
        <f t="shared" si="8596"/>
        <v>1.2725875582784958</v>
      </c>
    </row>
    <row r="7930" spans="1:21" x14ac:dyDescent="0.2">
      <c r="A7930" s="178">
        <v>43066</v>
      </c>
      <c r="B7930" s="179">
        <v>0.29166666666666669</v>
      </c>
      <c r="C7930" t="s">
        <v>349</v>
      </c>
      <c r="D7930">
        <v>3.5</v>
      </c>
      <c r="E7930">
        <v>10.83</v>
      </c>
      <c r="F7930">
        <v>10.28</v>
      </c>
      <c r="G7930">
        <v>6</v>
      </c>
      <c r="H7930" s="184">
        <f t="shared" ref="H7930:L7930" si="8649">H7906</f>
        <v>0.29166666666666669</v>
      </c>
      <c r="I7930" s="185">
        <f t="shared" si="8649"/>
        <v>249</v>
      </c>
      <c r="J7930" s="185">
        <f t="shared" si="8649"/>
        <v>556</v>
      </c>
      <c r="K7930" s="185">
        <f t="shared" si="8649"/>
        <v>2872</v>
      </c>
      <c r="L7930" s="185">
        <f t="shared" si="8649"/>
        <v>2219</v>
      </c>
      <c r="M7930" s="147"/>
      <c r="N7930" s="143">
        <f t="shared" si="8594"/>
        <v>871.5</v>
      </c>
      <c r="O7930" s="143">
        <f t="shared" si="8590"/>
        <v>6021.4800000000005</v>
      </c>
      <c r="P7930" s="143">
        <f t="shared" si="8591"/>
        <v>29524.16</v>
      </c>
      <c r="Q7930" s="143">
        <f t="shared" si="8592"/>
        <v>13314</v>
      </c>
      <c r="R7930" s="188">
        <f t="shared" si="8595"/>
        <v>49731.14</v>
      </c>
      <c r="T7930">
        <v>31181.71</v>
      </c>
      <c r="U7930" s="190">
        <f t="shared" si="8596"/>
        <v>1.5948817431757272</v>
      </c>
    </row>
    <row r="7931" spans="1:21" x14ac:dyDescent="0.2">
      <c r="A7931" s="178">
        <v>43066</v>
      </c>
      <c r="B7931" s="179">
        <v>0.33333333333333331</v>
      </c>
      <c r="C7931" t="s">
        <v>349</v>
      </c>
      <c r="D7931">
        <v>3.98</v>
      </c>
      <c r="E7931">
        <v>3.72</v>
      </c>
      <c r="F7931">
        <v>8.5500000000000007</v>
      </c>
      <c r="G7931">
        <v>3.1</v>
      </c>
      <c r="H7931" s="184">
        <f t="shared" ref="H7931:L7931" si="8650">H7907</f>
        <v>0.33333333333333331</v>
      </c>
      <c r="I7931" s="185">
        <f t="shared" si="8650"/>
        <v>256</v>
      </c>
      <c r="J7931" s="185">
        <f t="shared" si="8650"/>
        <v>306</v>
      </c>
      <c r="K7931" s="185">
        <f t="shared" si="8650"/>
        <v>2872</v>
      </c>
      <c r="L7931" s="185">
        <f t="shared" si="8650"/>
        <v>2219</v>
      </c>
      <c r="M7931" s="147"/>
      <c r="N7931" s="143">
        <f t="shared" si="8594"/>
        <v>1018.88</v>
      </c>
      <c r="O7931" s="143">
        <f t="shared" si="8590"/>
        <v>1138.3200000000002</v>
      </c>
      <c r="P7931" s="143">
        <f t="shared" si="8591"/>
        <v>24555.600000000002</v>
      </c>
      <c r="Q7931" s="143">
        <f t="shared" si="8592"/>
        <v>6878.9000000000005</v>
      </c>
      <c r="R7931" s="188">
        <f t="shared" si="8595"/>
        <v>33591.700000000004</v>
      </c>
      <c r="T7931">
        <v>34951.97</v>
      </c>
      <c r="U7931" s="190">
        <f t="shared" si="8596"/>
        <v>0.96108173587926526</v>
      </c>
    </row>
    <row r="7932" spans="1:21" x14ac:dyDescent="0.2">
      <c r="A7932" s="178">
        <v>43066</v>
      </c>
      <c r="B7932" s="179">
        <v>0.375</v>
      </c>
      <c r="C7932" t="s">
        <v>349</v>
      </c>
      <c r="D7932">
        <v>2.11</v>
      </c>
      <c r="E7932">
        <v>7</v>
      </c>
      <c r="F7932">
        <v>10.25</v>
      </c>
      <c r="G7932">
        <v>5</v>
      </c>
      <c r="H7932" s="184">
        <f t="shared" ref="H7932:L7932" si="8651">H7908</f>
        <v>0.375</v>
      </c>
      <c r="I7932" s="185">
        <f t="shared" si="8651"/>
        <v>156</v>
      </c>
      <c r="J7932" s="185">
        <f t="shared" si="8651"/>
        <v>343</v>
      </c>
      <c r="K7932" s="185">
        <f t="shared" si="8651"/>
        <v>2872</v>
      </c>
      <c r="L7932" s="185">
        <f t="shared" si="8651"/>
        <v>2219</v>
      </c>
      <c r="M7932" s="147"/>
      <c r="N7932" s="143">
        <f t="shared" si="8594"/>
        <v>329.15999999999997</v>
      </c>
      <c r="O7932" s="143">
        <f t="shared" si="8590"/>
        <v>2401</v>
      </c>
      <c r="P7932" s="143">
        <f t="shared" si="8591"/>
        <v>29438</v>
      </c>
      <c r="Q7932" s="143">
        <f t="shared" si="8592"/>
        <v>11095</v>
      </c>
      <c r="R7932" s="188">
        <f t="shared" si="8595"/>
        <v>43263.16</v>
      </c>
      <c r="T7932">
        <v>36154.29</v>
      </c>
      <c r="U7932" s="190">
        <f t="shared" si="8596"/>
        <v>1.1966259052521846</v>
      </c>
    </row>
    <row r="7933" spans="1:21" x14ac:dyDescent="0.2">
      <c r="A7933" s="178">
        <v>43066</v>
      </c>
      <c r="B7933" s="179">
        <v>0.41666666666666669</v>
      </c>
      <c r="C7933" t="s">
        <v>349</v>
      </c>
      <c r="D7933">
        <v>3.11</v>
      </c>
      <c r="E7933">
        <v>5.62</v>
      </c>
      <c r="F7933">
        <v>10.11</v>
      </c>
      <c r="G7933">
        <v>5</v>
      </c>
      <c r="H7933" s="184">
        <f t="shared" ref="H7933:L7933" si="8652">H7909</f>
        <v>0.41666666666666669</v>
      </c>
      <c r="I7933" s="185">
        <f t="shared" si="8652"/>
        <v>196</v>
      </c>
      <c r="J7933" s="185">
        <f t="shared" si="8652"/>
        <v>315</v>
      </c>
      <c r="K7933" s="185">
        <f t="shared" si="8652"/>
        <v>2872</v>
      </c>
      <c r="L7933" s="185">
        <f t="shared" si="8652"/>
        <v>2219</v>
      </c>
      <c r="M7933" s="147"/>
      <c r="N7933" s="143">
        <f t="shared" si="8594"/>
        <v>609.55999999999995</v>
      </c>
      <c r="O7933" s="143">
        <f t="shared" si="8590"/>
        <v>1770.3</v>
      </c>
      <c r="P7933" s="143">
        <f t="shared" si="8591"/>
        <v>29035.919999999998</v>
      </c>
      <c r="Q7933" s="143">
        <f t="shared" si="8592"/>
        <v>11095</v>
      </c>
      <c r="R7933" s="188">
        <f t="shared" si="8595"/>
        <v>42510.78</v>
      </c>
      <c r="T7933">
        <v>36175.230000000003</v>
      </c>
      <c r="U7933" s="190">
        <f t="shared" si="8596"/>
        <v>1.1751350302403052</v>
      </c>
    </row>
    <row r="7934" spans="1:21" x14ac:dyDescent="0.2">
      <c r="A7934" s="178">
        <v>43066</v>
      </c>
      <c r="B7934" s="179">
        <v>0.45833333333333331</v>
      </c>
      <c r="C7934" t="s">
        <v>349</v>
      </c>
      <c r="D7934">
        <v>3.5</v>
      </c>
      <c r="E7934">
        <v>4.99</v>
      </c>
      <c r="F7934">
        <v>10.11</v>
      </c>
      <c r="G7934">
        <v>2.99</v>
      </c>
      <c r="H7934" s="184">
        <f t="shared" ref="H7934:L7934" si="8653">H7910</f>
        <v>0.45833333333333331</v>
      </c>
      <c r="I7934" s="185">
        <f t="shared" si="8653"/>
        <v>226</v>
      </c>
      <c r="J7934" s="185">
        <f t="shared" si="8653"/>
        <v>326</v>
      </c>
      <c r="K7934" s="185">
        <f t="shared" si="8653"/>
        <v>2842</v>
      </c>
      <c r="L7934" s="185">
        <f t="shared" si="8653"/>
        <v>1635</v>
      </c>
      <c r="M7934" s="147"/>
      <c r="N7934" s="143">
        <f t="shared" si="8594"/>
        <v>791</v>
      </c>
      <c r="O7934" s="143">
        <f t="shared" si="8590"/>
        <v>1626.74</v>
      </c>
      <c r="P7934" s="143">
        <f t="shared" si="8591"/>
        <v>28732.62</v>
      </c>
      <c r="Q7934" s="143">
        <f t="shared" si="8592"/>
        <v>4888.6500000000005</v>
      </c>
      <c r="R7934" s="188">
        <f t="shared" si="8595"/>
        <v>36039.01</v>
      </c>
      <c r="T7934">
        <v>36398.370000000003</v>
      </c>
      <c r="U7934" s="190">
        <f t="shared" si="8596"/>
        <v>0.99012703041372452</v>
      </c>
    </row>
    <row r="7935" spans="1:21" x14ac:dyDescent="0.2">
      <c r="A7935" s="178">
        <v>43066</v>
      </c>
      <c r="B7935" s="179">
        <v>0.5</v>
      </c>
      <c r="C7935" t="s">
        <v>349</v>
      </c>
      <c r="D7935">
        <v>3.5</v>
      </c>
      <c r="E7935">
        <v>3.61</v>
      </c>
      <c r="F7935">
        <v>10.39</v>
      </c>
      <c r="G7935">
        <v>2.99</v>
      </c>
      <c r="H7935" s="184">
        <f t="shared" ref="H7935:L7935" si="8654">H7911</f>
        <v>0.5</v>
      </c>
      <c r="I7935" s="185">
        <f t="shared" si="8654"/>
        <v>222</v>
      </c>
      <c r="J7935" s="185">
        <f t="shared" si="8654"/>
        <v>319</v>
      </c>
      <c r="K7935" s="185">
        <f t="shared" si="8654"/>
        <v>2842</v>
      </c>
      <c r="L7935" s="185">
        <f t="shared" si="8654"/>
        <v>1635</v>
      </c>
      <c r="M7935" s="147"/>
      <c r="N7935" s="143">
        <f t="shared" si="8594"/>
        <v>777</v>
      </c>
      <c r="O7935" s="143">
        <f t="shared" si="8590"/>
        <v>1151.5899999999999</v>
      </c>
      <c r="P7935" s="143">
        <f t="shared" si="8591"/>
        <v>29528.38</v>
      </c>
      <c r="Q7935" s="143">
        <f t="shared" si="8592"/>
        <v>4888.6500000000005</v>
      </c>
      <c r="R7935" s="188">
        <f t="shared" si="8595"/>
        <v>36345.620000000003</v>
      </c>
      <c r="T7935">
        <v>36756.47</v>
      </c>
      <c r="U7935" s="190">
        <f t="shared" si="8596"/>
        <v>0.98882237603338952</v>
      </c>
    </row>
    <row r="7936" spans="1:21" x14ac:dyDescent="0.2">
      <c r="A7936" s="178">
        <v>43066</v>
      </c>
      <c r="B7936" s="179">
        <v>0.54166666666666663</v>
      </c>
      <c r="C7936" t="s">
        <v>349</v>
      </c>
      <c r="D7936">
        <v>2.68</v>
      </c>
      <c r="E7936">
        <v>4.99</v>
      </c>
      <c r="F7936">
        <v>10.5</v>
      </c>
      <c r="G7936">
        <v>2.99</v>
      </c>
      <c r="H7936" s="184">
        <f t="shared" ref="H7936:L7936" si="8655">H7912</f>
        <v>0.54166666666666663</v>
      </c>
      <c r="I7936" s="185">
        <f t="shared" si="8655"/>
        <v>195</v>
      </c>
      <c r="J7936" s="185">
        <f t="shared" si="8655"/>
        <v>299</v>
      </c>
      <c r="K7936" s="185">
        <f t="shared" si="8655"/>
        <v>2842</v>
      </c>
      <c r="L7936" s="185">
        <f t="shared" si="8655"/>
        <v>1635</v>
      </c>
      <c r="M7936" s="147"/>
      <c r="N7936" s="143">
        <f t="shared" si="8594"/>
        <v>522.6</v>
      </c>
      <c r="O7936" s="143">
        <f t="shared" si="8590"/>
        <v>1492.01</v>
      </c>
      <c r="P7936" s="143">
        <f t="shared" si="8591"/>
        <v>29841</v>
      </c>
      <c r="Q7936" s="143">
        <f t="shared" si="8592"/>
        <v>4888.6500000000005</v>
      </c>
      <c r="R7936" s="188">
        <f t="shared" si="8595"/>
        <v>36744.26</v>
      </c>
      <c r="T7936">
        <v>37066.54</v>
      </c>
      <c r="U7936" s="190">
        <f t="shared" si="8596"/>
        <v>0.99130536597157437</v>
      </c>
    </row>
    <row r="7937" spans="1:21" x14ac:dyDescent="0.2">
      <c r="A7937" s="178">
        <v>43066</v>
      </c>
      <c r="B7937" s="179">
        <v>0.58333333333333337</v>
      </c>
      <c r="C7937" t="s">
        <v>349</v>
      </c>
      <c r="D7937">
        <v>3.11</v>
      </c>
      <c r="E7937">
        <v>4.32</v>
      </c>
      <c r="F7937">
        <v>11.32</v>
      </c>
      <c r="G7937">
        <v>2.99</v>
      </c>
      <c r="H7937" s="184">
        <f t="shared" ref="H7937:L7937" si="8656">H7913</f>
        <v>0.58333333333333337</v>
      </c>
      <c r="I7937" s="185">
        <f t="shared" si="8656"/>
        <v>205</v>
      </c>
      <c r="J7937" s="185">
        <f t="shared" si="8656"/>
        <v>237</v>
      </c>
      <c r="K7937" s="185">
        <f t="shared" si="8656"/>
        <v>2842</v>
      </c>
      <c r="L7937" s="185">
        <f t="shared" si="8656"/>
        <v>1635</v>
      </c>
      <c r="M7937" s="147"/>
      <c r="N7937" s="143">
        <f t="shared" si="8594"/>
        <v>637.54999999999995</v>
      </c>
      <c r="O7937" s="143">
        <f t="shared" si="8590"/>
        <v>1023.84</v>
      </c>
      <c r="P7937" s="143">
        <f t="shared" si="8591"/>
        <v>32171.440000000002</v>
      </c>
      <c r="Q7937" s="143">
        <f t="shared" si="8592"/>
        <v>4888.6500000000005</v>
      </c>
      <c r="R7937" s="188">
        <f t="shared" si="8595"/>
        <v>38721.480000000003</v>
      </c>
      <c r="T7937">
        <v>37445.300000000003</v>
      </c>
      <c r="U7937" s="190">
        <f t="shared" si="8596"/>
        <v>1.0340811797475251</v>
      </c>
    </row>
    <row r="7938" spans="1:21" x14ac:dyDescent="0.2">
      <c r="A7938" s="178">
        <v>43066</v>
      </c>
      <c r="B7938" s="179">
        <v>0.625</v>
      </c>
      <c r="C7938" t="s">
        <v>349</v>
      </c>
      <c r="D7938">
        <v>2.99</v>
      </c>
      <c r="E7938">
        <v>3.21</v>
      </c>
      <c r="F7938">
        <v>10.85</v>
      </c>
      <c r="G7938">
        <v>1</v>
      </c>
      <c r="H7938" s="184">
        <f t="shared" ref="H7938:L7938" si="8657">H7914</f>
        <v>0.625</v>
      </c>
      <c r="I7938" s="185">
        <f t="shared" si="8657"/>
        <v>212</v>
      </c>
      <c r="J7938" s="185">
        <f t="shared" si="8657"/>
        <v>213</v>
      </c>
      <c r="K7938" s="185">
        <f t="shared" si="8657"/>
        <v>2842</v>
      </c>
      <c r="L7938" s="185">
        <f t="shared" si="8657"/>
        <v>1380</v>
      </c>
      <c r="M7938" s="147"/>
      <c r="N7938" s="143">
        <f t="shared" si="8594"/>
        <v>633.88</v>
      </c>
      <c r="O7938" s="143">
        <f t="shared" si="8590"/>
        <v>683.73</v>
      </c>
      <c r="P7938" s="143">
        <f t="shared" si="8591"/>
        <v>30835.7</v>
      </c>
      <c r="Q7938" s="143">
        <f t="shared" si="8592"/>
        <v>1380</v>
      </c>
      <c r="R7938" s="188">
        <f t="shared" si="8595"/>
        <v>33533.31</v>
      </c>
      <c r="T7938">
        <v>38099.57</v>
      </c>
      <c r="U7938" s="190">
        <f t="shared" si="8596"/>
        <v>0.88014930352232312</v>
      </c>
    </row>
    <row r="7939" spans="1:21" x14ac:dyDescent="0.2">
      <c r="A7939" s="178">
        <v>43066</v>
      </c>
      <c r="B7939" s="179">
        <v>0.66666666666666663</v>
      </c>
      <c r="C7939" t="s">
        <v>349</v>
      </c>
      <c r="D7939">
        <v>3.01</v>
      </c>
      <c r="E7939">
        <v>4</v>
      </c>
      <c r="F7939">
        <v>11.05</v>
      </c>
      <c r="G7939">
        <v>1.07</v>
      </c>
      <c r="H7939" s="184">
        <f t="shared" ref="H7939:L7939" si="8658">H7915</f>
        <v>0.66666666666666663</v>
      </c>
      <c r="I7939" s="185">
        <f t="shared" si="8658"/>
        <v>191</v>
      </c>
      <c r="J7939" s="185">
        <f t="shared" si="8658"/>
        <v>237</v>
      </c>
      <c r="K7939" s="185">
        <f t="shared" si="8658"/>
        <v>2842</v>
      </c>
      <c r="L7939" s="185">
        <f t="shared" si="8658"/>
        <v>1380</v>
      </c>
      <c r="M7939" s="147"/>
      <c r="N7939" s="143">
        <f t="shared" si="8594"/>
        <v>574.91</v>
      </c>
      <c r="O7939" s="143">
        <f t="shared" si="8590"/>
        <v>948</v>
      </c>
      <c r="P7939" s="143">
        <f t="shared" si="8591"/>
        <v>31404.100000000002</v>
      </c>
      <c r="Q7939" s="143">
        <f t="shared" si="8592"/>
        <v>1476.6000000000001</v>
      </c>
      <c r="R7939" s="188">
        <f t="shared" si="8595"/>
        <v>34403.61</v>
      </c>
      <c r="T7939">
        <v>38497.230000000003</v>
      </c>
      <c r="U7939" s="190">
        <f t="shared" si="8596"/>
        <v>0.89366455716424265</v>
      </c>
    </row>
    <row r="7940" spans="1:21" x14ac:dyDescent="0.2">
      <c r="A7940" s="178">
        <v>43066</v>
      </c>
      <c r="B7940" s="179">
        <v>0.70833333333333337</v>
      </c>
      <c r="C7940" t="s">
        <v>349</v>
      </c>
      <c r="D7940">
        <v>2.11</v>
      </c>
      <c r="E7940">
        <v>8</v>
      </c>
      <c r="F7940">
        <v>11.12</v>
      </c>
      <c r="G7940">
        <v>1</v>
      </c>
      <c r="H7940" s="184">
        <f t="shared" ref="H7940:L7940" si="8659">H7916</f>
        <v>0.70833333333333337</v>
      </c>
      <c r="I7940" s="185">
        <f t="shared" si="8659"/>
        <v>218</v>
      </c>
      <c r="J7940" s="185">
        <f t="shared" si="8659"/>
        <v>258</v>
      </c>
      <c r="K7940" s="185">
        <f t="shared" si="8659"/>
        <v>2842</v>
      </c>
      <c r="L7940" s="185">
        <f t="shared" si="8659"/>
        <v>1380</v>
      </c>
      <c r="M7940" s="147"/>
      <c r="N7940" s="143">
        <f t="shared" si="8594"/>
        <v>459.97999999999996</v>
      </c>
      <c r="O7940" s="143">
        <f t="shared" ref="O7940:O8003" si="8660">E7940*J7940</f>
        <v>2064</v>
      </c>
      <c r="P7940" s="143">
        <f t="shared" ref="P7940:P8003" si="8661">F7940*K7940</f>
        <v>31603.039999999997</v>
      </c>
      <c r="Q7940" s="143">
        <f t="shared" ref="Q7940:Q8003" si="8662">G7940*L7940</f>
        <v>1380</v>
      </c>
      <c r="R7940" s="188">
        <f t="shared" si="8595"/>
        <v>35507.019999999997</v>
      </c>
      <c r="T7940">
        <v>38596.44</v>
      </c>
      <c r="U7940" s="190">
        <f t="shared" si="8596"/>
        <v>0.9199558301231926</v>
      </c>
    </row>
    <row r="7941" spans="1:21" x14ac:dyDescent="0.2">
      <c r="A7941" s="178">
        <v>43066</v>
      </c>
      <c r="B7941" s="179">
        <v>0.75</v>
      </c>
      <c r="C7941" t="s">
        <v>349</v>
      </c>
      <c r="D7941">
        <v>2.64</v>
      </c>
      <c r="E7941">
        <v>16.170000000000002</v>
      </c>
      <c r="F7941">
        <v>19.649999999999999</v>
      </c>
      <c r="G7941">
        <v>1.29</v>
      </c>
      <c r="H7941" s="184">
        <f t="shared" ref="H7941:L7941" si="8663">H7917</f>
        <v>0.75</v>
      </c>
      <c r="I7941" s="185">
        <f t="shared" si="8663"/>
        <v>240</v>
      </c>
      <c r="J7941" s="185">
        <f t="shared" si="8663"/>
        <v>365</v>
      </c>
      <c r="K7941" s="185">
        <f t="shared" si="8663"/>
        <v>2842</v>
      </c>
      <c r="L7941" s="185">
        <f t="shared" si="8663"/>
        <v>1380</v>
      </c>
      <c r="M7941" s="147"/>
      <c r="N7941" s="143">
        <f t="shared" ref="N7941:N8004" si="8664">D7941*I7941</f>
        <v>633.6</v>
      </c>
      <c r="O7941" s="143">
        <f t="shared" si="8660"/>
        <v>5902.05</v>
      </c>
      <c r="P7941" s="143">
        <f t="shared" si="8661"/>
        <v>55845.299999999996</v>
      </c>
      <c r="Q7941" s="143">
        <f t="shared" si="8662"/>
        <v>1780.2</v>
      </c>
      <c r="R7941" s="188">
        <f t="shared" ref="R7941:R8004" si="8665">SUM(N7941:Q7941)</f>
        <v>64161.149999999994</v>
      </c>
      <c r="T7941">
        <v>38499.800000000003</v>
      </c>
      <c r="U7941" s="190">
        <f t="shared" ref="U7941:U8004" si="8666">R7941/T7941</f>
        <v>1.6665320339326435</v>
      </c>
    </row>
    <row r="7942" spans="1:21" x14ac:dyDescent="0.2">
      <c r="A7942" s="178">
        <v>43066</v>
      </c>
      <c r="B7942" s="179">
        <v>0.79166666666666663</v>
      </c>
      <c r="C7942" t="s">
        <v>349</v>
      </c>
      <c r="D7942">
        <v>4.01</v>
      </c>
      <c r="E7942">
        <v>4</v>
      </c>
      <c r="F7942">
        <v>10.57</v>
      </c>
      <c r="G7942">
        <v>2</v>
      </c>
      <c r="H7942" s="184">
        <f t="shared" ref="H7942:L7942" si="8667">H7918</f>
        <v>0.79166666666666663</v>
      </c>
      <c r="I7942" s="185">
        <f t="shared" si="8667"/>
        <v>320</v>
      </c>
      <c r="J7942" s="185">
        <f t="shared" si="8667"/>
        <v>214</v>
      </c>
      <c r="K7942" s="185">
        <f t="shared" si="8667"/>
        <v>2842</v>
      </c>
      <c r="L7942" s="185">
        <f t="shared" si="8667"/>
        <v>1426</v>
      </c>
      <c r="M7942" s="147"/>
      <c r="N7942" s="143">
        <f t="shared" si="8664"/>
        <v>1283.1999999999998</v>
      </c>
      <c r="O7942" s="143">
        <f t="shared" si="8660"/>
        <v>856</v>
      </c>
      <c r="P7942" s="143">
        <f t="shared" si="8661"/>
        <v>30039.940000000002</v>
      </c>
      <c r="Q7942" s="143">
        <f t="shared" si="8662"/>
        <v>2852</v>
      </c>
      <c r="R7942" s="188">
        <f t="shared" si="8665"/>
        <v>35031.14</v>
      </c>
      <c r="T7942">
        <v>39101.64</v>
      </c>
      <c r="U7942" s="190">
        <f t="shared" si="8666"/>
        <v>0.89589950702834975</v>
      </c>
    </row>
    <row r="7943" spans="1:21" x14ac:dyDescent="0.2">
      <c r="A7943" s="178">
        <v>43066</v>
      </c>
      <c r="B7943" s="179">
        <v>0.83333333333333337</v>
      </c>
      <c r="C7943" t="s">
        <v>349</v>
      </c>
      <c r="D7943">
        <v>3.5</v>
      </c>
      <c r="E7943">
        <v>4</v>
      </c>
      <c r="F7943">
        <v>14</v>
      </c>
      <c r="G7943">
        <v>1.42</v>
      </c>
      <c r="H7943" s="184">
        <f t="shared" ref="H7943:L7943" si="8668">H7919</f>
        <v>0.83333333333333337</v>
      </c>
      <c r="I7943" s="185">
        <f t="shared" si="8668"/>
        <v>322</v>
      </c>
      <c r="J7943" s="185">
        <f t="shared" si="8668"/>
        <v>178</v>
      </c>
      <c r="K7943" s="185">
        <f t="shared" si="8668"/>
        <v>2842</v>
      </c>
      <c r="L7943" s="185">
        <f t="shared" si="8668"/>
        <v>1426</v>
      </c>
      <c r="M7943" s="147"/>
      <c r="N7943" s="143">
        <f t="shared" si="8664"/>
        <v>1127</v>
      </c>
      <c r="O7943" s="143">
        <f t="shared" si="8660"/>
        <v>712</v>
      </c>
      <c r="P7943" s="143">
        <f t="shared" si="8661"/>
        <v>39788</v>
      </c>
      <c r="Q7943" s="143">
        <f t="shared" si="8662"/>
        <v>2024.9199999999998</v>
      </c>
      <c r="R7943" s="188">
        <f t="shared" si="8665"/>
        <v>43651.92</v>
      </c>
      <c r="T7943">
        <v>40218.35</v>
      </c>
      <c r="U7943" s="190">
        <f t="shared" si="8666"/>
        <v>1.0853732189411052</v>
      </c>
    </row>
    <row r="7944" spans="1:21" x14ac:dyDescent="0.2">
      <c r="A7944" s="178">
        <v>43066</v>
      </c>
      <c r="B7944" s="179">
        <v>0.875</v>
      </c>
      <c r="C7944" t="s">
        <v>349</v>
      </c>
      <c r="D7944">
        <v>4.01</v>
      </c>
      <c r="E7944">
        <v>4</v>
      </c>
      <c r="F7944">
        <v>8.2899999999999991</v>
      </c>
      <c r="G7944">
        <v>1.25</v>
      </c>
      <c r="H7944" s="184">
        <f t="shared" ref="H7944:L7944" si="8669">H7920</f>
        <v>0.875</v>
      </c>
      <c r="I7944" s="185">
        <f t="shared" si="8669"/>
        <v>337</v>
      </c>
      <c r="J7944" s="185">
        <f t="shared" si="8669"/>
        <v>173</v>
      </c>
      <c r="K7944" s="185">
        <f t="shared" si="8669"/>
        <v>2842</v>
      </c>
      <c r="L7944" s="185">
        <f t="shared" si="8669"/>
        <v>1426</v>
      </c>
      <c r="M7944" s="147"/>
      <c r="N7944" s="143">
        <f t="shared" si="8664"/>
        <v>1351.37</v>
      </c>
      <c r="O7944" s="143">
        <f t="shared" si="8660"/>
        <v>692</v>
      </c>
      <c r="P7944" s="143">
        <f t="shared" si="8661"/>
        <v>23560.179999999997</v>
      </c>
      <c r="Q7944" s="143">
        <f t="shared" si="8662"/>
        <v>1782.5</v>
      </c>
      <c r="R7944" s="188">
        <f t="shared" si="8665"/>
        <v>27386.049999999996</v>
      </c>
      <c r="T7944">
        <v>39629.449999999997</v>
      </c>
      <c r="U7944" s="190">
        <f t="shared" si="8666"/>
        <v>0.69105299215608584</v>
      </c>
    </row>
    <row r="7945" spans="1:21" x14ac:dyDescent="0.2">
      <c r="A7945" s="178">
        <v>43066</v>
      </c>
      <c r="B7945" s="179">
        <v>0.91666666666666663</v>
      </c>
      <c r="C7945" t="s">
        <v>349</v>
      </c>
      <c r="D7945">
        <v>6</v>
      </c>
      <c r="E7945">
        <v>8.11</v>
      </c>
      <c r="F7945">
        <v>14</v>
      </c>
      <c r="G7945">
        <v>1.22</v>
      </c>
      <c r="H7945" s="184">
        <f t="shared" ref="H7945:L7945" si="8670">H7921</f>
        <v>0.91666666666666663</v>
      </c>
      <c r="I7945" s="185">
        <f t="shared" si="8670"/>
        <v>394</v>
      </c>
      <c r="J7945" s="185">
        <f t="shared" si="8670"/>
        <v>194</v>
      </c>
      <c r="K7945" s="185">
        <f t="shared" si="8670"/>
        <v>2842</v>
      </c>
      <c r="L7945" s="185">
        <f t="shared" si="8670"/>
        <v>1426</v>
      </c>
      <c r="M7945" s="147"/>
      <c r="N7945" s="143">
        <f t="shared" si="8664"/>
        <v>2364</v>
      </c>
      <c r="O7945" s="143">
        <f t="shared" si="8660"/>
        <v>1573.34</v>
      </c>
      <c r="P7945" s="143">
        <f t="shared" si="8661"/>
        <v>39788</v>
      </c>
      <c r="Q7945" s="143">
        <f t="shared" si="8662"/>
        <v>1739.72</v>
      </c>
      <c r="R7945" s="188">
        <f t="shared" si="8665"/>
        <v>45465.06</v>
      </c>
      <c r="T7945">
        <v>38616.519999999997</v>
      </c>
      <c r="U7945" s="190">
        <f t="shared" si="8666"/>
        <v>1.1773474150441314</v>
      </c>
    </row>
    <row r="7946" spans="1:21" x14ac:dyDescent="0.2">
      <c r="A7946" s="178">
        <v>43066</v>
      </c>
      <c r="B7946" s="179">
        <v>0.95833333333333337</v>
      </c>
      <c r="C7946" t="s">
        <v>349</v>
      </c>
      <c r="D7946">
        <v>9.26</v>
      </c>
      <c r="E7946">
        <v>6.34</v>
      </c>
      <c r="F7946">
        <v>13</v>
      </c>
      <c r="G7946">
        <v>0.97</v>
      </c>
      <c r="H7946" s="184">
        <f t="shared" ref="H7946:L7946" si="8671">H7922</f>
        <v>0.95833333333333337</v>
      </c>
      <c r="I7946" s="185">
        <f t="shared" si="8671"/>
        <v>389</v>
      </c>
      <c r="J7946" s="185">
        <f t="shared" si="8671"/>
        <v>265</v>
      </c>
      <c r="K7946" s="185">
        <f t="shared" si="8671"/>
        <v>2985</v>
      </c>
      <c r="L7946" s="185">
        <f t="shared" si="8671"/>
        <v>1111</v>
      </c>
      <c r="M7946" s="147"/>
      <c r="N7946" s="143">
        <f t="shared" si="8664"/>
        <v>3602.14</v>
      </c>
      <c r="O7946" s="143">
        <f t="shared" si="8660"/>
        <v>1680.1</v>
      </c>
      <c r="P7946" s="143">
        <f t="shared" si="8661"/>
        <v>38805</v>
      </c>
      <c r="Q7946" s="143">
        <f t="shared" si="8662"/>
        <v>1077.67</v>
      </c>
      <c r="R7946" s="188">
        <f t="shared" si="8665"/>
        <v>45164.909999999996</v>
      </c>
      <c r="T7946">
        <v>36910.49</v>
      </c>
      <c r="U7946" s="190">
        <f t="shared" si="8666"/>
        <v>1.2236334440426013</v>
      </c>
    </row>
    <row r="7947" spans="1:21" x14ac:dyDescent="0.2">
      <c r="A7947" s="178">
        <v>43066</v>
      </c>
      <c r="B7947" s="180">
        <v>1</v>
      </c>
      <c r="C7947" t="s">
        <v>349</v>
      </c>
      <c r="D7947">
        <v>10.49</v>
      </c>
      <c r="E7947">
        <v>5.96</v>
      </c>
      <c r="F7947">
        <v>14.54</v>
      </c>
      <c r="G7947">
        <v>0.97</v>
      </c>
      <c r="H7947" s="184">
        <f t="shared" ref="H7947:L7947" si="8672">H7923</f>
        <v>1</v>
      </c>
      <c r="I7947" s="185">
        <f t="shared" si="8672"/>
        <v>362</v>
      </c>
      <c r="J7947" s="185">
        <f t="shared" si="8672"/>
        <v>243</v>
      </c>
      <c r="K7947" s="185">
        <f t="shared" si="8672"/>
        <v>2985</v>
      </c>
      <c r="L7947" s="185">
        <f t="shared" si="8672"/>
        <v>1111</v>
      </c>
      <c r="M7947" s="147"/>
      <c r="N7947" s="143">
        <f t="shared" si="8664"/>
        <v>3797.38</v>
      </c>
      <c r="O7947" s="143">
        <f t="shared" si="8660"/>
        <v>1448.28</v>
      </c>
      <c r="P7947" s="143">
        <f t="shared" si="8661"/>
        <v>43401.899999999994</v>
      </c>
      <c r="Q7947" s="143">
        <f t="shared" si="8662"/>
        <v>1077.67</v>
      </c>
      <c r="R7947" s="188">
        <f t="shared" si="8665"/>
        <v>49725.229999999996</v>
      </c>
      <c r="T7947">
        <v>34188.18</v>
      </c>
      <c r="U7947" s="190">
        <f t="shared" si="8666"/>
        <v>1.4544567742418577</v>
      </c>
    </row>
    <row r="7948" spans="1:21" x14ac:dyDescent="0.2">
      <c r="A7948" s="178">
        <v>43067</v>
      </c>
      <c r="B7948" s="179">
        <v>4.1666666666666664E-2</v>
      </c>
      <c r="C7948" t="s">
        <v>349</v>
      </c>
      <c r="D7948">
        <v>12.89</v>
      </c>
      <c r="E7948">
        <v>7</v>
      </c>
      <c r="F7948">
        <v>8</v>
      </c>
      <c r="G7948">
        <v>0.49</v>
      </c>
      <c r="H7948" s="184">
        <f t="shared" ref="H7948:L7948" si="8673">H7924</f>
        <v>4.1666666666666664E-2</v>
      </c>
      <c r="I7948" s="185">
        <f t="shared" si="8673"/>
        <v>294</v>
      </c>
      <c r="J7948" s="185">
        <f t="shared" si="8673"/>
        <v>212</v>
      </c>
      <c r="K7948" s="185">
        <f t="shared" si="8673"/>
        <v>2985</v>
      </c>
      <c r="L7948" s="185">
        <f t="shared" si="8673"/>
        <v>1111</v>
      </c>
      <c r="M7948" s="147"/>
      <c r="N7948" s="143">
        <f t="shared" si="8664"/>
        <v>3789.6600000000003</v>
      </c>
      <c r="O7948" s="143">
        <f t="shared" si="8660"/>
        <v>1484</v>
      </c>
      <c r="P7948" s="143">
        <f t="shared" si="8661"/>
        <v>23880</v>
      </c>
      <c r="Q7948" s="143">
        <f t="shared" si="8662"/>
        <v>544.39</v>
      </c>
      <c r="R7948" s="188">
        <f t="shared" si="8665"/>
        <v>29698.05</v>
      </c>
      <c r="T7948">
        <v>31592.92</v>
      </c>
      <c r="U7948" s="190">
        <f t="shared" si="8666"/>
        <v>0.94002232145683273</v>
      </c>
    </row>
    <row r="7949" spans="1:21" x14ac:dyDescent="0.2">
      <c r="A7949" s="178">
        <v>43067</v>
      </c>
      <c r="B7949" s="179">
        <v>8.3333333333333329E-2</v>
      </c>
      <c r="C7949" t="s">
        <v>349</v>
      </c>
      <c r="D7949">
        <v>8</v>
      </c>
      <c r="E7949">
        <v>5</v>
      </c>
      <c r="F7949">
        <v>8</v>
      </c>
      <c r="G7949">
        <v>0.49</v>
      </c>
      <c r="H7949" s="184">
        <f t="shared" ref="H7949:L7949" si="8674">H7925</f>
        <v>8.3333333333333329E-2</v>
      </c>
      <c r="I7949" s="185">
        <f t="shared" si="8674"/>
        <v>236</v>
      </c>
      <c r="J7949" s="185">
        <f t="shared" si="8674"/>
        <v>179</v>
      </c>
      <c r="K7949" s="185">
        <f t="shared" si="8674"/>
        <v>2985</v>
      </c>
      <c r="L7949" s="185">
        <f t="shared" si="8674"/>
        <v>1111</v>
      </c>
      <c r="M7949" s="147"/>
      <c r="N7949" s="143">
        <f t="shared" si="8664"/>
        <v>1888</v>
      </c>
      <c r="O7949" s="143">
        <f t="shared" si="8660"/>
        <v>895</v>
      </c>
      <c r="P7949" s="143">
        <f t="shared" si="8661"/>
        <v>23880</v>
      </c>
      <c r="Q7949" s="143">
        <f t="shared" si="8662"/>
        <v>544.39</v>
      </c>
      <c r="R7949" s="188">
        <f t="shared" si="8665"/>
        <v>27207.39</v>
      </c>
      <c r="T7949">
        <v>29663.59</v>
      </c>
      <c r="U7949" s="190">
        <f t="shared" si="8666"/>
        <v>0.91719815437039143</v>
      </c>
    </row>
    <row r="7950" spans="1:21" x14ac:dyDescent="0.2">
      <c r="A7950" s="178">
        <v>43067</v>
      </c>
      <c r="B7950" s="179">
        <v>0.125</v>
      </c>
      <c r="C7950" t="s">
        <v>349</v>
      </c>
      <c r="D7950">
        <v>8</v>
      </c>
      <c r="E7950">
        <v>3.9</v>
      </c>
      <c r="F7950">
        <v>8</v>
      </c>
      <c r="G7950">
        <v>1</v>
      </c>
      <c r="H7950" s="184">
        <f t="shared" ref="H7950:L7950" si="8675">H7926</f>
        <v>0.125</v>
      </c>
      <c r="I7950" s="185">
        <f t="shared" si="8675"/>
        <v>201</v>
      </c>
      <c r="J7950" s="185">
        <f t="shared" si="8675"/>
        <v>205</v>
      </c>
      <c r="K7950" s="185">
        <f t="shared" si="8675"/>
        <v>2985</v>
      </c>
      <c r="L7950" s="185">
        <f t="shared" si="8675"/>
        <v>1717</v>
      </c>
      <c r="M7950" s="147"/>
      <c r="N7950" s="143">
        <f t="shared" si="8664"/>
        <v>1608</v>
      </c>
      <c r="O7950" s="143">
        <f t="shared" si="8660"/>
        <v>799.5</v>
      </c>
      <c r="P7950" s="143">
        <f t="shared" si="8661"/>
        <v>23880</v>
      </c>
      <c r="Q7950" s="143">
        <f t="shared" si="8662"/>
        <v>1717</v>
      </c>
      <c r="R7950" s="188">
        <f t="shared" si="8665"/>
        <v>28004.5</v>
      </c>
      <c r="T7950">
        <v>28732.91</v>
      </c>
      <c r="U7950" s="190">
        <f t="shared" si="8666"/>
        <v>0.97464893044247869</v>
      </c>
    </row>
    <row r="7951" spans="1:21" x14ac:dyDescent="0.2">
      <c r="A7951" s="178">
        <v>43067</v>
      </c>
      <c r="B7951" s="179">
        <v>0.16666666666666666</v>
      </c>
      <c r="C7951" t="s">
        <v>349</v>
      </c>
      <c r="D7951">
        <v>8</v>
      </c>
      <c r="E7951">
        <v>3</v>
      </c>
      <c r="F7951">
        <v>8</v>
      </c>
      <c r="G7951">
        <v>1</v>
      </c>
      <c r="H7951" s="184">
        <f t="shared" ref="H7951:L7951" si="8676">H7927</f>
        <v>0.16666666666666666</v>
      </c>
      <c r="I7951" s="185">
        <f t="shared" si="8676"/>
        <v>185</v>
      </c>
      <c r="J7951" s="185">
        <f t="shared" si="8676"/>
        <v>205</v>
      </c>
      <c r="K7951" s="185">
        <f t="shared" si="8676"/>
        <v>2985</v>
      </c>
      <c r="L7951" s="185">
        <f t="shared" si="8676"/>
        <v>1717</v>
      </c>
      <c r="M7951" s="147"/>
      <c r="N7951" s="143">
        <f t="shared" si="8664"/>
        <v>1480</v>
      </c>
      <c r="O7951" s="143">
        <f t="shared" si="8660"/>
        <v>615</v>
      </c>
      <c r="P7951" s="143">
        <f t="shared" si="8661"/>
        <v>23880</v>
      </c>
      <c r="Q7951" s="143">
        <f t="shared" si="8662"/>
        <v>1717</v>
      </c>
      <c r="R7951" s="188">
        <f t="shared" si="8665"/>
        <v>27692</v>
      </c>
      <c r="T7951">
        <v>28283.87</v>
      </c>
      <c r="U7951" s="190">
        <f t="shared" si="8666"/>
        <v>0.97907393860882552</v>
      </c>
    </row>
    <row r="7952" spans="1:21" x14ac:dyDescent="0.2">
      <c r="A7952" s="178">
        <v>43067</v>
      </c>
      <c r="B7952" s="179">
        <v>0.20833333333333334</v>
      </c>
      <c r="C7952" t="s">
        <v>349</v>
      </c>
      <c r="D7952">
        <v>8</v>
      </c>
      <c r="E7952">
        <v>7</v>
      </c>
      <c r="F7952">
        <v>8</v>
      </c>
      <c r="G7952">
        <v>1</v>
      </c>
      <c r="H7952" s="184">
        <f t="shared" ref="H7952:L7952" si="8677">H7928</f>
        <v>0.20833333333333334</v>
      </c>
      <c r="I7952" s="185">
        <f t="shared" si="8677"/>
        <v>207</v>
      </c>
      <c r="J7952" s="185">
        <f t="shared" si="8677"/>
        <v>283</v>
      </c>
      <c r="K7952" s="185">
        <f t="shared" si="8677"/>
        <v>2985</v>
      </c>
      <c r="L7952" s="185">
        <f t="shared" si="8677"/>
        <v>1717</v>
      </c>
      <c r="M7952" s="147"/>
      <c r="N7952" s="143">
        <f t="shared" si="8664"/>
        <v>1656</v>
      </c>
      <c r="O7952" s="143">
        <f t="shared" si="8660"/>
        <v>1981</v>
      </c>
      <c r="P7952" s="143">
        <f t="shared" si="8661"/>
        <v>23880</v>
      </c>
      <c r="Q7952" s="143">
        <f t="shared" si="8662"/>
        <v>1717</v>
      </c>
      <c r="R7952" s="188">
        <f t="shared" si="8665"/>
        <v>29234</v>
      </c>
      <c r="T7952">
        <v>28280.29</v>
      </c>
      <c r="U7952" s="190">
        <f t="shared" si="8666"/>
        <v>1.0337234872768277</v>
      </c>
    </row>
    <row r="7953" spans="1:21" x14ac:dyDescent="0.2">
      <c r="A7953" s="178">
        <v>43067</v>
      </c>
      <c r="B7953" s="179">
        <v>0.25</v>
      </c>
      <c r="C7953" t="s">
        <v>349</v>
      </c>
      <c r="D7953">
        <v>11.04</v>
      </c>
      <c r="E7953">
        <v>17.12</v>
      </c>
      <c r="F7953">
        <v>9</v>
      </c>
      <c r="G7953">
        <v>1</v>
      </c>
      <c r="H7953" s="184">
        <f t="shared" ref="H7953:L7953" si="8678">H7929</f>
        <v>0.25</v>
      </c>
      <c r="I7953" s="185">
        <f t="shared" si="8678"/>
        <v>327</v>
      </c>
      <c r="J7953" s="185">
        <f t="shared" si="8678"/>
        <v>438</v>
      </c>
      <c r="K7953" s="185">
        <f t="shared" si="8678"/>
        <v>2985</v>
      </c>
      <c r="L7953" s="185">
        <f t="shared" si="8678"/>
        <v>1717</v>
      </c>
      <c r="M7953" s="147"/>
      <c r="N7953" s="143">
        <f t="shared" si="8664"/>
        <v>3610.08</v>
      </c>
      <c r="O7953" s="143">
        <f t="shared" si="8660"/>
        <v>7498.56</v>
      </c>
      <c r="P7953" s="143">
        <f t="shared" si="8661"/>
        <v>26865</v>
      </c>
      <c r="Q7953" s="143">
        <f t="shared" si="8662"/>
        <v>1717</v>
      </c>
      <c r="R7953" s="188">
        <f t="shared" si="8665"/>
        <v>39690.639999999999</v>
      </c>
      <c r="T7953">
        <v>28979.8</v>
      </c>
      <c r="U7953" s="190">
        <f t="shared" si="8666"/>
        <v>1.369596753600784</v>
      </c>
    </row>
    <row r="7954" spans="1:21" x14ac:dyDescent="0.2">
      <c r="A7954" s="178">
        <v>43067</v>
      </c>
      <c r="B7954" s="179">
        <v>0.29166666666666669</v>
      </c>
      <c r="C7954" t="s">
        <v>349</v>
      </c>
      <c r="D7954">
        <v>3.5</v>
      </c>
      <c r="E7954">
        <v>9.11</v>
      </c>
      <c r="F7954">
        <v>7.11</v>
      </c>
      <c r="G7954">
        <v>2.99</v>
      </c>
      <c r="H7954" s="184">
        <f t="shared" ref="H7954:L7954" si="8679">H7930</f>
        <v>0.29166666666666669</v>
      </c>
      <c r="I7954" s="185">
        <f t="shared" si="8679"/>
        <v>249</v>
      </c>
      <c r="J7954" s="185">
        <f t="shared" si="8679"/>
        <v>556</v>
      </c>
      <c r="K7954" s="185">
        <f t="shared" si="8679"/>
        <v>2872</v>
      </c>
      <c r="L7954" s="185">
        <f t="shared" si="8679"/>
        <v>2219</v>
      </c>
      <c r="M7954" s="147"/>
      <c r="N7954" s="143">
        <f t="shared" si="8664"/>
        <v>871.5</v>
      </c>
      <c r="O7954" s="143">
        <f t="shared" si="8660"/>
        <v>5065.16</v>
      </c>
      <c r="P7954" s="143">
        <f t="shared" si="8661"/>
        <v>20419.920000000002</v>
      </c>
      <c r="Q7954" s="143">
        <f t="shared" si="8662"/>
        <v>6634.81</v>
      </c>
      <c r="R7954" s="188">
        <f t="shared" si="8665"/>
        <v>32991.39</v>
      </c>
      <c r="T7954">
        <v>31143.74</v>
      </c>
      <c r="U7954" s="190">
        <f t="shared" si="8666"/>
        <v>1.0593265291837139</v>
      </c>
    </row>
    <row r="7955" spans="1:21" x14ac:dyDescent="0.2">
      <c r="A7955" s="178">
        <v>43067</v>
      </c>
      <c r="B7955" s="179">
        <v>0.33333333333333331</v>
      </c>
      <c r="C7955" t="s">
        <v>349</v>
      </c>
      <c r="D7955">
        <v>4.5</v>
      </c>
      <c r="E7955">
        <v>7</v>
      </c>
      <c r="F7955">
        <v>9</v>
      </c>
      <c r="G7955">
        <v>5</v>
      </c>
      <c r="H7955" s="184">
        <f t="shared" ref="H7955:L7955" si="8680">H7931</f>
        <v>0.33333333333333331</v>
      </c>
      <c r="I7955" s="185">
        <f t="shared" si="8680"/>
        <v>256</v>
      </c>
      <c r="J7955" s="185">
        <f t="shared" si="8680"/>
        <v>306</v>
      </c>
      <c r="K7955" s="185">
        <f t="shared" si="8680"/>
        <v>2872</v>
      </c>
      <c r="L7955" s="185">
        <f t="shared" si="8680"/>
        <v>2219</v>
      </c>
      <c r="M7955" s="147"/>
      <c r="N7955" s="143">
        <f t="shared" si="8664"/>
        <v>1152</v>
      </c>
      <c r="O7955" s="143">
        <f t="shared" si="8660"/>
        <v>2142</v>
      </c>
      <c r="P7955" s="143">
        <f t="shared" si="8661"/>
        <v>25848</v>
      </c>
      <c r="Q7955" s="143">
        <f t="shared" si="8662"/>
        <v>11095</v>
      </c>
      <c r="R7955" s="188">
        <f t="shared" si="8665"/>
        <v>40237</v>
      </c>
      <c r="T7955">
        <v>34756.400000000001</v>
      </c>
      <c r="U7955" s="190">
        <f t="shared" si="8666"/>
        <v>1.1576860664510709</v>
      </c>
    </row>
    <row r="7956" spans="1:21" x14ac:dyDescent="0.2">
      <c r="A7956" s="178">
        <v>43067</v>
      </c>
      <c r="B7956" s="179">
        <v>0.375</v>
      </c>
      <c r="C7956" t="s">
        <v>349</v>
      </c>
      <c r="D7956">
        <v>3.01</v>
      </c>
      <c r="E7956">
        <v>7</v>
      </c>
      <c r="F7956">
        <v>9.3699999999999992</v>
      </c>
      <c r="G7956">
        <v>5</v>
      </c>
      <c r="H7956" s="184">
        <f t="shared" ref="H7956:L7956" si="8681">H7932</f>
        <v>0.375</v>
      </c>
      <c r="I7956" s="185">
        <f t="shared" si="8681"/>
        <v>156</v>
      </c>
      <c r="J7956" s="185">
        <f t="shared" si="8681"/>
        <v>343</v>
      </c>
      <c r="K7956" s="185">
        <f t="shared" si="8681"/>
        <v>2872</v>
      </c>
      <c r="L7956" s="185">
        <f t="shared" si="8681"/>
        <v>2219</v>
      </c>
      <c r="M7956" s="147"/>
      <c r="N7956" s="143">
        <f t="shared" si="8664"/>
        <v>469.55999999999995</v>
      </c>
      <c r="O7956" s="143">
        <f t="shared" si="8660"/>
        <v>2401</v>
      </c>
      <c r="P7956" s="143">
        <f t="shared" si="8661"/>
        <v>26910.639999999999</v>
      </c>
      <c r="Q7956" s="143">
        <f t="shared" si="8662"/>
        <v>11095</v>
      </c>
      <c r="R7956" s="188">
        <f t="shared" si="8665"/>
        <v>40876.199999999997</v>
      </c>
      <c r="T7956">
        <v>35846.51</v>
      </c>
      <c r="U7956" s="190">
        <f t="shared" si="8666"/>
        <v>1.1403118462578363</v>
      </c>
    </row>
    <row r="7957" spans="1:21" x14ac:dyDescent="0.2">
      <c r="A7957" s="178">
        <v>43067</v>
      </c>
      <c r="B7957" s="179">
        <v>0.41666666666666669</v>
      </c>
      <c r="C7957" t="s">
        <v>349</v>
      </c>
      <c r="D7957">
        <v>3.5</v>
      </c>
      <c r="E7957">
        <v>7</v>
      </c>
      <c r="F7957">
        <v>15</v>
      </c>
      <c r="G7957">
        <v>5</v>
      </c>
      <c r="H7957" s="184">
        <f t="shared" ref="H7957:L7957" si="8682">H7933</f>
        <v>0.41666666666666669</v>
      </c>
      <c r="I7957" s="185">
        <f t="shared" si="8682"/>
        <v>196</v>
      </c>
      <c r="J7957" s="185">
        <f t="shared" si="8682"/>
        <v>315</v>
      </c>
      <c r="K7957" s="185">
        <f t="shared" si="8682"/>
        <v>2872</v>
      </c>
      <c r="L7957" s="185">
        <f t="shared" si="8682"/>
        <v>2219</v>
      </c>
      <c r="M7957" s="147"/>
      <c r="N7957" s="143">
        <f t="shared" si="8664"/>
        <v>686</v>
      </c>
      <c r="O7957" s="143">
        <f t="shared" si="8660"/>
        <v>2205</v>
      </c>
      <c r="P7957" s="143">
        <f t="shared" si="8661"/>
        <v>43080</v>
      </c>
      <c r="Q7957" s="143">
        <f t="shared" si="8662"/>
        <v>11095</v>
      </c>
      <c r="R7957" s="188">
        <f t="shared" si="8665"/>
        <v>57066</v>
      </c>
      <c r="T7957">
        <v>35977.199999999997</v>
      </c>
      <c r="U7957" s="190">
        <f t="shared" si="8666"/>
        <v>1.5861712417864648</v>
      </c>
    </row>
    <row r="7958" spans="1:21" x14ac:dyDescent="0.2">
      <c r="A7958" s="178">
        <v>43067</v>
      </c>
      <c r="B7958" s="179">
        <v>0.45833333333333331</v>
      </c>
      <c r="C7958" t="s">
        <v>349</v>
      </c>
      <c r="D7958">
        <v>3.5</v>
      </c>
      <c r="E7958">
        <v>4.5599999999999996</v>
      </c>
      <c r="F7958">
        <v>13.87</v>
      </c>
      <c r="G7958">
        <v>2.5</v>
      </c>
      <c r="H7958" s="184">
        <f t="shared" ref="H7958:L7958" si="8683">H7934</f>
        <v>0.45833333333333331</v>
      </c>
      <c r="I7958" s="185">
        <f t="shared" si="8683"/>
        <v>226</v>
      </c>
      <c r="J7958" s="185">
        <f t="shared" si="8683"/>
        <v>326</v>
      </c>
      <c r="K7958" s="185">
        <f t="shared" si="8683"/>
        <v>2842</v>
      </c>
      <c r="L7958" s="185">
        <f t="shared" si="8683"/>
        <v>1635</v>
      </c>
      <c r="M7958" s="147"/>
      <c r="N7958" s="143">
        <f t="shared" si="8664"/>
        <v>791</v>
      </c>
      <c r="O7958" s="143">
        <f t="shared" si="8660"/>
        <v>1486.56</v>
      </c>
      <c r="P7958" s="143">
        <f t="shared" si="8661"/>
        <v>39418.54</v>
      </c>
      <c r="Q7958" s="143">
        <f t="shared" si="8662"/>
        <v>4087.5</v>
      </c>
      <c r="R7958" s="188">
        <f t="shared" si="8665"/>
        <v>45783.6</v>
      </c>
      <c r="T7958">
        <v>36408.74</v>
      </c>
      <c r="U7958" s="190">
        <f t="shared" si="8666"/>
        <v>1.2574892731800111</v>
      </c>
    </row>
    <row r="7959" spans="1:21" x14ac:dyDescent="0.2">
      <c r="A7959" s="178">
        <v>43067</v>
      </c>
      <c r="B7959" s="179">
        <v>0.5</v>
      </c>
      <c r="C7959" t="s">
        <v>349</v>
      </c>
      <c r="D7959">
        <v>3.46</v>
      </c>
      <c r="E7959">
        <v>4.5</v>
      </c>
      <c r="F7959">
        <v>16</v>
      </c>
      <c r="G7959">
        <v>2.5</v>
      </c>
      <c r="H7959" s="184">
        <f t="shared" ref="H7959:L7959" si="8684">H7935</f>
        <v>0.5</v>
      </c>
      <c r="I7959" s="185">
        <f t="shared" si="8684"/>
        <v>222</v>
      </c>
      <c r="J7959" s="185">
        <f t="shared" si="8684"/>
        <v>319</v>
      </c>
      <c r="K7959" s="185">
        <f t="shared" si="8684"/>
        <v>2842</v>
      </c>
      <c r="L7959" s="185">
        <f t="shared" si="8684"/>
        <v>1635</v>
      </c>
      <c r="M7959" s="147"/>
      <c r="N7959" s="143">
        <f t="shared" si="8664"/>
        <v>768.12</v>
      </c>
      <c r="O7959" s="143">
        <f t="shared" si="8660"/>
        <v>1435.5</v>
      </c>
      <c r="P7959" s="143">
        <f t="shared" si="8661"/>
        <v>45472</v>
      </c>
      <c r="Q7959" s="143">
        <f t="shared" si="8662"/>
        <v>4087.5</v>
      </c>
      <c r="R7959" s="188">
        <f t="shared" si="8665"/>
        <v>51763.12</v>
      </c>
      <c r="T7959">
        <v>36955.760000000002</v>
      </c>
      <c r="U7959" s="190">
        <f t="shared" si="8666"/>
        <v>1.4006779998571264</v>
      </c>
    </row>
    <row r="7960" spans="1:21" x14ac:dyDescent="0.2">
      <c r="A7960" s="178">
        <v>43067</v>
      </c>
      <c r="B7960" s="179">
        <v>0.54166666666666663</v>
      </c>
      <c r="C7960" t="s">
        <v>349</v>
      </c>
      <c r="D7960">
        <v>2.42</v>
      </c>
      <c r="E7960">
        <v>4.5599999999999996</v>
      </c>
      <c r="F7960">
        <v>8</v>
      </c>
      <c r="G7960">
        <v>2.5</v>
      </c>
      <c r="H7960" s="184">
        <f t="shared" ref="H7960:L7960" si="8685">H7936</f>
        <v>0.54166666666666663</v>
      </c>
      <c r="I7960" s="185">
        <f t="shared" si="8685"/>
        <v>195</v>
      </c>
      <c r="J7960" s="185">
        <f t="shared" si="8685"/>
        <v>299</v>
      </c>
      <c r="K7960" s="185">
        <f t="shared" si="8685"/>
        <v>2842</v>
      </c>
      <c r="L7960" s="185">
        <f t="shared" si="8685"/>
        <v>1635</v>
      </c>
      <c r="M7960" s="147"/>
      <c r="N7960" s="143">
        <f t="shared" si="8664"/>
        <v>471.9</v>
      </c>
      <c r="O7960" s="143">
        <f t="shared" si="8660"/>
        <v>1363.4399999999998</v>
      </c>
      <c r="P7960" s="143">
        <f t="shared" si="8661"/>
        <v>22736</v>
      </c>
      <c r="Q7960" s="143">
        <f t="shared" si="8662"/>
        <v>4087.5</v>
      </c>
      <c r="R7960" s="188">
        <f t="shared" si="8665"/>
        <v>28658.84</v>
      </c>
      <c r="T7960">
        <v>37494.019999999997</v>
      </c>
      <c r="U7960" s="190">
        <f t="shared" si="8666"/>
        <v>0.76435762289559783</v>
      </c>
    </row>
    <row r="7961" spans="1:21" x14ac:dyDescent="0.2">
      <c r="A7961" s="178">
        <v>43067</v>
      </c>
      <c r="B7961" s="179">
        <v>0.58333333333333337</v>
      </c>
      <c r="C7961" t="s">
        <v>349</v>
      </c>
      <c r="D7961">
        <v>2.11</v>
      </c>
      <c r="E7961">
        <v>4.5</v>
      </c>
      <c r="F7961">
        <v>8.73</v>
      </c>
      <c r="G7961">
        <v>2.5</v>
      </c>
      <c r="H7961" s="184">
        <f t="shared" ref="H7961:L7961" si="8686">H7937</f>
        <v>0.58333333333333337</v>
      </c>
      <c r="I7961" s="185">
        <f t="shared" si="8686"/>
        <v>205</v>
      </c>
      <c r="J7961" s="185">
        <f t="shared" si="8686"/>
        <v>237</v>
      </c>
      <c r="K7961" s="185">
        <f t="shared" si="8686"/>
        <v>2842</v>
      </c>
      <c r="L7961" s="185">
        <f t="shared" si="8686"/>
        <v>1635</v>
      </c>
      <c r="M7961" s="147"/>
      <c r="N7961" s="143">
        <f t="shared" si="8664"/>
        <v>432.54999999999995</v>
      </c>
      <c r="O7961" s="143">
        <f t="shared" si="8660"/>
        <v>1066.5</v>
      </c>
      <c r="P7961" s="143">
        <f t="shared" si="8661"/>
        <v>24810.66</v>
      </c>
      <c r="Q7961" s="143">
        <f t="shared" si="8662"/>
        <v>4087.5</v>
      </c>
      <c r="R7961" s="188">
        <f t="shared" si="8665"/>
        <v>30397.21</v>
      </c>
      <c r="T7961">
        <v>38009.54</v>
      </c>
      <c r="U7961" s="190">
        <f t="shared" si="8666"/>
        <v>0.79972580567931095</v>
      </c>
    </row>
    <row r="7962" spans="1:21" x14ac:dyDescent="0.2">
      <c r="A7962" s="178">
        <v>43067</v>
      </c>
      <c r="B7962" s="179">
        <v>0.625</v>
      </c>
      <c r="C7962" t="s">
        <v>349</v>
      </c>
      <c r="D7962">
        <v>3.5</v>
      </c>
      <c r="E7962">
        <v>6.5</v>
      </c>
      <c r="F7962">
        <v>11.5</v>
      </c>
      <c r="G7962">
        <v>1</v>
      </c>
      <c r="H7962" s="184">
        <f t="shared" ref="H7962:L7962" si="8687">H7938</f>
        <v>0.625</v>
      </c>
      <c r="I7962" s="185">
        <f t="shared" si="8687"/>
        <v>212</v>
      </c>
      <c r="J7962" s="185">
        <f t="shared" si="8687"/>
        <v>213</v>
      </c>
      <c r="K7962" s="185">
        <f t="shared" si="8687"/>
        <v>2842</v>
      </c>
      <c r="L7962" s="185">
        <f t="shared" si="8687"/>
        <v>1380</v>
      </c>
      <c r="M7962" s="147"/>
      <c r="N7962" s="143">
        <f t="shared" si="8664"/>
        <v>742</v>
      </c>
      <c r="O7962" s="143">
        <f t="shared" si="8660"/>
        <v>1384.5</v>
      </c>
      <c r="P7962" s="143">
        <f t="shared" si="8661"/>
        <v>32683</v>
      </c>
      <c r="Q7962" s="143">
        <f t="shared" si="8662"/>
        <v>1380</v>
      </c>
      <c r="R7962" s="188">
        <f t="shared" si="8665"/>
        <v>36189.5</v>
      </c>
      <c r="T7962">
        <v>38559.61</v>
      </c>
      <c r="U7962" s="190">
        <f t="shared" si="8666"/>
        <v>0.93853387002617505</v>
      </c>
    </row>
    <row r="7963" spans="1:21" x14ac:dyDescent="0.2">
      <c r="A7963" s="178">
        <v>43067</v>
      </c>
      <c r="B7963" s="179">
        <v>0.66666666666666663</v>
      </c>
      <c r="C7963" t="s">
        <v>349</v>
      </c>
      <c r="D7963">
        <v>1.96</v>
      </c>
      <c r="E7963">
        <v>5.65</v>
      </c>
      <c r="F7963">
        <v>8.75</v>
      </c>
      <c r="G7963">
        <v>0.97</v>
      </c>
      <c r="H7963" s="184">
        <f t="shared" ref="H7963:L7963" si="8688">H7939</f>
        <v>0.66666666666666663</v>
      </c>
      <c r="I7963" s="185">
        <f t="shared" si="8688"/>
        <v>191</v>
      </c>
      <c r="J7963" s="185">
        <f t="shared" si="8688"/>
        <v>237</v>
      </c>
      <c r="K7963" s="185">
        <f t="shared" si="8688"/>
        <v>2842</v>
      </c>
      <c r="L7963" s="185">
        <f t="shared" si="8688"/>
        <v>1380</v>
      </c>
      <c r="M7963" s="147"/>
      <c r="N7963" s="143">
        <f t="shared" si="8664"/>
        <v>374.36</v>
      </c>
      <c r="O7963" s="143">
        <f t="shared" si="8660"/>
        <v>1339.0500000000002</v>
      </c>
      <c r="P7963" s="143">
        <f t="shared" si="8661"/>
        <v>24867.5</v>
      </c>
      <c r="Q7963" s="143">
        <f t="shared" si="8662"/>
        <v>1338.6</v>
      </c>
      <c r="R7963" s="188">
        <f t="shared" si="8665"/>
        <v>27919.51</v>
      </c>
      <c r="T7963">
        <v>39074.32</v>
      </c>
      <c r="U7963" s="190">
        <f t="shared" si="8666"/>
        <v>0.71452324698164926</v>
      </c>
    </row>
    <row r="7964" spans="1:21" x14ac:dyDescent="0.2">
      <c r="A7964" s="178">
        <v>43067</v>
      </c>
      <c r="B7964" s="179">
        <v>0.70833333333333337</v>
      </c>
      <c r="C7964" t="s">
        <v>349</v>
      </c>
      <c r="D7964">
        <v>2.11</v>
      </c>
      <c r="E7964">
        <v>8.01</v>
      </c>
      <c r="F7964">
        <v>9.01</v>
      </c>
      <c r="G7964">
        <v>0.97</v>
      </c>
      <c r="H7964" s="184">
        <f t="shared" ref="H7964:L7964" si="8689">H7940</f>
        <v>0.70833333333333337</v>
      </c>
      <c r="I7964" s="185">
        <f t="shared" si="8689"/>
        <v>218</v>
      </c>
      <c r="J7964" s="185">
        <f t="shared" si="8689"/>
        <v>258</v>
      </c>
      <c r="K7964" s="185">
        <f t="shared" si="8689"/>
        <v>2842</v>
      </c>
      <c r="L7964" s="185">
        <f t="shared" si="8689"/>
        <v>1380</v>
      </c>
      <c r="M7964" s="147"/>
      <c r="N7964" s="143">
        <f t="shared" si="8664"/>
        <v>459.97999999999996</v>
      </c>
      <c r="O7964" s="143">
        <f t="shared" si="8660"/>
        <v>2066.58</v>
      </c>
      <c r="P7964" s="143">
        <f t="shared" si="8661"/>
        <v>25606.42</v>
      </c>
      <c r="Q7964" s="143">
        <f t="shared" si="8662"/>
        <v>1338.6</v>
      </c>
      <c r="R7964" s="188">
        <f t="shared" si="8665"/>
        <v>29471.579999999998</v>
      </c>
      <c r="T7964">
        <v>39194.699999999997</v>
      </c>
      <c r="U7964" s="190">
        <f t="shared" si="8666"/>
        <v>0.75192768410014621</v>
      </c>
    </row>
    <row r="7965" spans="1:21" x14ac:dyDescent="0.2">
      <c r="A7965" s="178">
        <v>43067</v>
      </c>
      <c r="B7965" s="179">
        <v>0.75</v>
      </c>
      <c r="C7965" t="s">
        <v>349</v>
      </c>
      <c r="D7965">
        <v>2.4300000000000002</v>
      </c>
      <c r="E7965">
        <v>20.84</v>
      </c>
      <c r="F7965">
        <v>21.84</v>
      </c>
      <c r="G7965">
        <v>0.97</v>
      </c>
      <c r="H7965" s="184">
        <f t="shared" ref="H7965:L7965" si="8690">H7941</f>
        <v>0.75</v>
      </c>
      <c r="I7965" s="185">
        <f t="shared" si="8690"/>
        <v>240</v>
      </c>
      <c r="J7965" s="185">
        <f t="shared" si="8690"/>
        <v>365</v>
      </c>
      <c r="K7965" s="185">
        <f t="shared" si="8690"/>
        <v>2842</v>
      </c>
      <c r="L7965" s="185">
        <f t="shared" si="8690"/>
        <v>1380</v>
      </c>
      <c r="M7965" s="147"/>
      <c r="N7965" s="143">
        <f t="shared" si="8664"/>
        <v>583.20000000000005</v>
      </c>
      <c r="O7965" s="143">
        <f t="shared" si="8660"/>
        <v>7606.6</v>
      </c>
      <c r="P7965" s="143">
        <f t="shared" si="8661"/>
        <v>62069.279999999999</v>
      </c>
      <c r="Q7965" s="143">
        <f t="shared" si="8662"/>
        <v>1338.6</v>
      </c>
      <c r="R7965" s="188">
        <f t="shared" si="8665"/>
        <v>71597.680000000008</v>
      </c>
      <c r="T7965">
        <v>39164.1</v>
      </c>
      <c r="U7965" s="190">
        <f t="shared" si="8666"/>
        <v>1.8281456742271625</v>
      </c>
    </row>
    <row r="7966" spans="1:21" x14ac:dyDescent="0.2">
      <c r="A7966" s="178">
        <v>43067</v>
      </c>
      <c r="B7966" s="179">
        <v>0.79166666666666663</v>
      </c>
      <c r="C7966" t="s">
        <v>349</v>
      </c>
      <c r="D7966">
        <v>3.5</v>
      </c>
      <c r="E7966">
        <v>4</v>
      </c>
      <c r="F7966">
        <v>8.33</v>
      </c>
      <c r="G7966">
        <v>1</v>
      </c>
      <c r="H7966" s="184">
        <f t="shared" ref="H7966:L7966" si="8691">H7942</f>
        <v>0.79166666666666663</v>
      </c>
      <c r="I7966" s="185">
        <f t="shared" si="8691"/>
        <v>320</v>
      </c>
      <c r="J7966" s="185">
        <f t="shared" si="8691"/>
        <v>214</v>
      </c>
      <c r="K7966" s="185">
        <f t="shared" si="8691"/>
        <v>2842</v>
      </c>
      <c r="L7966" s="185">
        <f t="shared" si="8691"/>
        <v>1426</v>
      </c>
      <c r="M7966" s="147"/>
      <c r="N7966" s="143">
        <f t="shared" si="8664"/>
        <v>1120</v>
      </c>
      <c r="O7966" s="143">
        <f t="shared" si="8660"/>
        <v>856</v>
      </c>
      <c r="P7966" s="143">
        <f t="shared" si="8661"/>
        <v>23673.86</v>
      </c>
      <c r="Q7966" s="143">
        <f t="shared" si="8662"/>
        <v>1426</v>
      </c>
      <c r="R7966" s="188">
        <f t="shared" si="8665"/>
        <v>27075.86</v>
      </c>
      <c r="T7966">
        <v>39838.589999999997</v>
      </c>
      <c r="U7966" s="190">
        <f t="shared" si="8666"/>
        <v>0.67963901332853405</v>
      </c>
    </row>
    <row r="7967" spans="1:21" x14ac:dyDescent="0.2">
      <c r="A7967" s="178">
        <v>43067</v>
      </c>
      <c r="B7967" s="179">
        <v>0.83333333333333337</v>
      </c>
      <c r="C7967" t="s">
        <v>349</v>
      </c>
      <c r="D7967">
        <v>2</v>
      </c>
      <c r="E7967">
        <v>4</v>
      </c>
      <c r="F7967">
        <v>8</v>
      </c>
      <c r="G7967">
        <v>1.25</v>
      </c>
      <c r="H7967" s="184">
        <f t="shared" ref="H7967:L7967" si="8692">H7943</f>
        <v>0.83333333333333337</v>
      </c>
      <c r="I7967" s="185">
        <f t="shared" si="8692"/>
        <v>322</v>
      </c>
      <c r="J7967" s="185">
        <f t="shared" si="8692"/>
        <v>178</v>
      </c>
      <c r="K7967" s="185">
        <f t="shared" si="8692"/>
        <v>2842</v>
      </c>
      <c r="L7967" s="185">
        <f t="shared" si="8692"/>
        <v>1426</v>
      </c>
      <c r="M7967" s="147"/>
      <c r="N7967" s="143">
        <f t="shared" si="8664"/>
        <v>644</v>
      </c>
      <c r="O7967" s="143">
        <f t="shared" si="8660"/>
        <v>712</v>
      </c>
      <c r="P7967" s="143">
        <f t="shared" si="8661"/>
        <v>22736</v>
      </c>
      <c r="Q7967" s="143">
        <f t="shared" si="8662"/>
        <v>1782.5</v>
      </c>
      <c r="R7967" s="188">
        <f t="shared" si="8665"/>
        <v>25874.5</v>
      </c>
      <c r="T7967">
        <v>40981.019999999997</v>
      </c>
      <c r="U7967" s="190">
        <f t="shared" si="8666"/>
        <v>0.63137764750608949</v>
      </c>
    </row>
    <row r="7968" spans="1:21" x14ac:dyDescent="0.2">
      <c r="A7968" s="178">
        <v>43067</v>
      </c>
      <c r="B7968" s="179">
        <v>0.875</v>
      </c>
      <c r="C7968" t="s">
        <v>349</v>
      </c>
      <c r="D7968">
        <v>3.5</v>
      </c>
      <c r="E7968">
        <v>4</v>
      </c>
      <c r="F7968">
        <v>6.31</v>
      </c>
      <c r="G7968">
        <v>1</v>
      </c>
      <c r="H7968" s="184">
        <f t="shared" ref="H7968:L7968" si="8693">H7944</f>
        <v>0.875</v>
      </c>
      <c r="I7968" s="185">
        <f t="shared" si="8693"/>
        <v>337</v>
      </c>
      <c r="J7968" s="185">
        <f t="shared" si="8693"/>
        <v>173</v>
      </c>
      <c r="K7968" s="185">
        <f t="shared" si="8693"/>
        <v>2842</v>
      </c>
      <c r="L7968" s="185">
        <f t="shared" si="8693"/>
        <v>1426</v>
      </c>
      <c r="M7968" s="147"/>
      <c r="N7968" s="143">
        <f t="shared" si="8664"/>
        <v>1179.5</v>
      </c>
      <c r="O7968" s="143">
        <f t="shared" si="8660"/>
        <v>692</v>
      </c>
      <c r="P7968" s="143">
        <f t="shared" si="8661"/>
        <v>17933.02</v>
      </c>
      <c r="Q7968" s="143">
        <f t="shared" si="8662"/>
        <v>1426</v>
      </c>
      <c r="R7968" s="188">
        <f t="shared" si="8665"/>
        <v>21230.52</v>
      </c>
      <c r="T7968">
        <v>40379.800000000003</v>
      </c>
      <c r="U7968" s="190">
        <f t="shared" si="8666"/>
        <v>0.5257708061951768</v>
      </c>
    </row>
    <row r="7969" spans="1:21" x14ac:dyDescent="0.2">
      <c r="A7969" s="178">
        <v>43067</v>
      </c>
      <c r="B7969" s="179">
        <v>0.91666666666666663</v>
      </c>
      <c r="C7969" t="s">
        <v>349</v>
      </c>
      <c r="D7969">
        <v>5.08</v>
      </c>
      <c r="E7969">
        <v>6.04</v>
      </c>
      <c r="F7969">
        <v>6.01</v>
      </c>
      <c r="G7969">
        <v>1</v>
      </c>
      <c r="H7969" s="184">
        <f t="shared" ref="H7969:L7969" si="8694">H7945</f>
        <v>0.91666666666666663</v>
      </c>
      <c r="I7969" s="185">
        <f t="shared" si="8694"/>
        <v>394</v>
      </c>
      <c r="J7969" s="185">
        <f t="shared" si="8694"/>
        <v>194</v>
      </c>
      <c r="K7969" s="185">
        <f t="shared" si="8694"/>
        <v>2842</v>
      </c>
      <c r="L7969" s="185">
        <f t="shared" si="8694"/>
        <v>1426</v>
      </c>
      <c r="M7969" s="147"/>
      <c r="N7969" s="143">
        <f t="shared" si="8664"/>
        <v>2001.52</v>
      </c>
      <c r="O7969" s="143">
        <f t="shared" si="8660"/>
        <v>1171.76</v>
      </c>
      <c r="P7969" s="143">
        <f t="shared" si="8661"/>
        <v>17080.419999999998</v>
      </c>
      <c r="Q7969" s="143">
        <f t="shared" si="8662"/>
        <v>1426</v>
      </c>
      <c r="R7969" s="188">
        <f t="shared" si="8665"/>
        <v>21679.699999999997</v>
      </c>
      <c r="T7969">
        <v>39357.360000000001</v>
      </c>
      <c r="U7969" s="190">
        <f t="shared" si="8666"/>
        <v>0.55084233292070395</v>
      </c>
    </row>
    <row r="7970" spans="1:21" x14ac:dyDescent="0.2">
      <c r="A7970" s="178">
        <v>43067</v>
      </c>
      <c r="B7970" s="179">
        <v>0.95833333333333337</v>
      </c>
      <c r="C7970" t="s">
        <v>349</v>
      </c>
      <c r="D7970">
        <v>8.3800000000000008</v>
      </c>
      <c r="E7970">
        <v>7.89</v>
      </c>
      <c r="F7970">
        <v>8</v>
      </c>
      <c r="G7970">
        <v>0.75</v>
      </c>
      <c r="H7970" s="184">
        <f t="shared" ref="H7970:L7970" si="8695">H7946</f>
        <v>0.95833333333333337</v>
      </c>
      <c r="I7970" s="185">
        <f t="shared" si="8695"/>
        <v>389</v>
      </c>
      <c r="J7970" s="185">
        <f t="shared" si="8695"/>
        <v>265</v>
      </c>
      <c r="K7970" s="185">
        <f t="shared" si="8695"/>
        <v>2985</v>
      </c>
      <c r="L7970" s="185">
        <f t="shared" si="8695"/>
        <v>1111</v>
      </c>
      <c r="M7970" s="147"/>
      <c r="N7970" s="143">
        <f t="shared" si="8664"/>
        <v>3259.82</v>
      </c>
      <c r="O7970" s="143">
        <f t="shared" si="8660"/>
        <v>2090.85</v>
      </c>
      <c r="P7970" s="143">
        <f t="shared" si="8661"/>
        <v>23880</v>
      </c>
      <c r="Q7970" s="143">
        <f t="shared" si="8662"/>
        <v>833.25</v>
      </c>
      <c r="R7970" s="188">
        <f t="shared" si="8665"/>
        <v>30063.919999999998</v>
      </c>
      <c r="T7970">
        <v>37541.360000000001</v>
      </c>
      <c r="U7970" s="190">
        <f t="shared" si="8666"/>
        <v>0.80082128084864257</v>
      </c>
    </row>
    <row r="7971" spans="1:21" x14ac:dyDescent="0.2">
      <c r="A7971" s="178">
        <v>43067</v>
      </c>
      <c r="B7971" s="180">
        <v>1</v>
      </c>
      <c r="C7971" t="s">
        <v>349</v>
      </c>
      <c r="D7971">
        <v>6</v>
      </c>
      <c r="E7971">
        <v>7</v>
      </c>
      <c r="F7971">
        <v>8</v>
      </c>
      <c r="G7971">
        <v>0.75</v>
      </c>
      <c r="H7971" s="184">
        <f t="shared" ref="H7971:L7971" si="8696">H7947</f>
        <v>1</v>
      </c>
      <c r="I7971" s="185">
        <f t="shared" si="8696"/>
        <v>362</v>
      </c>
      <c r="J7971" s="185">
        <f t="shared" si="8696"/>
        <v>243</v>
      </c>
      <c r="K7971" s="185">
        <f t="shared" si="8696"/>
        <v>2985</v>
      </c>
      <c r="L7971" s="185">
        <f t="shared" si="8696"/>
        <v>1111</v>
      </c>
      <c r="M7971" s="147"/>
      <c r="N7971" s="143">
        <f t="shared" si="8664"/>
        <v>2172</v>
      </c>
      <c r="O7971" s="143">
        <f t="shared" si="8660"/>
        <v>1701</v>
      </c>
      <c r="P7971" s="143">
        <f t="shared" si="8661"/>
        <v>23880</v>
      </c>
      <c r="Q7971" s="143">
        <f t="shared" si="8662"/>
        <v>833.25</v>
      </c>
      <c r="R7971" s="188">
        <f t="shared" si="8665"/>
        <v>28586.25</v>
      </c>
      <c r="T7971">
        <v>34834.339999999997</v>
      </c>
      <c r="U7971" s="190">
        <f t="shared" si="8666"/>
        <v>0.82063417880172274</v>
      </c>
    </row>
    <row r="7972" spans="1:21" x14ac:dyDescent="0.2">
      <c r="A7972" s="178">
        <v>43068</v>
      </c>
      <c r="B7972" s="179">
        <v>4.1666666666666664E-2</v>
      </c>
      <c r="C7972" t="s">
        <v>349</v>
      </c>
      <c r="D7972">
        <v>4.5999999999999996</v>
      </c>
      <c r="E7972">
        <v>8</v>
      </c>
      <c r="F7972">
        <v>7.25</v>
      </c>
      <c r="G7972">
        <v>0.97</v>
      </c>
      <c r="H7972" s="184">
        <f t="shared" ref="H7972:L7972" si="8697">H7948</f>
        <v>4.1666666666666664E-2</v>
      </c>
      <c r="I7972" s="185">
        <f t="shared" si="8697"/>
        <v>294</v>
      </c>
      <c r="J7972" s="185">
        <f t="shared" si="8697"/>
        <v>212</v>
      </c>
      <c r="K7972" s="185">
        <f t="shared" si="8697"/>
        <v>2985</v>
      </c>
      <c r="L7972" s="185">
        <f t="shared" si="8697"/>
        <v>1111</v>
      </c>
      <c r="M7972" s="147"/>
      <c r="N7972" s="143">
        <f t="shared" si="8664"/>
        <v>1352.3999999999999</v>
      </c>
      <c r="O7972" s="143">
        <f t="shared" si="8660"/>
        <v>1696</v>
      </c>
      <c r="P7972" s="143">
        <f t="shared" si="8661"/>
        <v>21641.25</v>
      </c>
      <c r="Q7972" s="143">
        <f t="shared" si="8662"/>
        <v>1077.67</v>
      </c>
      <c r="R7972" s="188">
        <f t="shared" si="8665"/>
        <v>25767.32</v>
      </c>
      <c r="T7972">
        <v>32124.42</v>
      </c>
      <c r="U7972" s="190">
        <f t="shared" si="8666"/>
        <v>0.80211004587787116</v>
      </c>
    </row>
    <row r="7973" spans="1:21" x14ac:dyDescent="0.2">
      <c r="A7973" s="178">
        <v>43068</v>
      </c>
      <c r="B7973" s="179">
        <v>8.3333333333333329E-2</v>
      </c>
      <c r="C7973" t="s">
        <v>349</v>
      </c>
      <c r="D7973">
        <v>3.98</v>
      </c>
      <c r="E7973">
        <v>3.11</v>
      </c>
      <c r="F7973">
        <v>7.25</v>
      </c>
      <c r="G7973">
        <v>0.97</v>
      </c>
      <c r="H7973" s="184">
        <f t="shared" ref="H7973:L7973" si="8698">H7949</f>
        <v>8.3333333333333329E-2</v>
      </c>
      <c r="I7973" s="185">
        <f t="shared" si="8698"/>
        <v>236</v>
      </c>
      <c r="J7973" s="185">
        <f t="shared" si="8698"/>
        <v>179</v>
      </c>
      <c r="K7973" s="185">
        <f t="shared" si="8698"/>
        <v>2985</v>
      </c>
      <c r="L7973" s="185">
        <f t="shared" si="8698"/>
        <v>1111</v>
      </c>
      <c r="M7973" s="147"/>
      <c r="N7973" s="143">
        <f t="shared" si="8664"/>
        <v>939.28</v>
      </c>
      <c r="O7973" s="143">
        <f t="shared" si="8660"/>
        <v>556.68999999999994</v>
      </c>
      <c r="P7973" s="143">
        <f t="shared" si="8661"/>
        <v>21641.25</v>
      </c>
      <c r="Q7973" s="143">
        <f t="shared" si="8662"/>
        <v>1077.67</v>
      </c>
      <c r="R7973" s="188">
        <f t="shared" si="8665"/>
        <v>24214.89</v>
      </c>
      <c r="T7973">
        <v>30177.63</v>
      </c>
      <c r="U7973" s="190">
        <f t="shared" si="8666"/>
        <v>0.80241191902743847</v>
      </c>
    </row>
    <row r="7974" spans="1:21" x14ac:dyDescent="0.2">
      <c r="A7974" s="178">
        <v>43068</v>
      </c>
      <c r="B7974" s="179">
        <v>0.125</v>
      </c>
      <c r="C7974" t="s">
        <v>349</v>
      </c>
      <c r="D7974">
        <v>4.01</v>
      </c>
      <c r="E7974">
        <v>3.4</v>
      </c>
      <c r="F7974">
        <v>7.25</v>
      </c>
      <c r="G7974">
        <v>1.62</v>
      </c>
      <c r="H7974" s="184">
        <f t="shared" ref="H7974:L7974" si="8699">H7950</f>
        <v>0.125</v>
      </c>
      <c r="I7974" s="185">
        <f t="shared" si="8699"/>
        <v>201</v>
      </c>
      <c r="J7974" s="185">
        <f t="shared" si="8699"/>
        <v>205</v>
      </c>
      <c r="K7974" s="185">
        <f t="shared" si="8699"/>
        <v>2985</v>
      </c>
      <c r="L7974" s="185">
        <f t="shared" si="8699"/>
        <v>1717</v>
      </c>
      <c r="M7974" s="147"/>
      <c r="N7974" s="143">
        <f t="shared" si="8664"/>
        <v>806.01</v>
      </c>
      <c r="O7974" s="143">
        <f t="shared" si="8660"/>
        <v>697</v>
      </c>
      <c r="P7974" s="143">
        <f t="shared" si="8661"/>
        <v>21641.25</v>
      </c>
      <c r="Q7974" s="143">
        <f t="shared" si="8662"/>
        <v>2781.54</v>
      </c>
      <c r="R7974" s="188">
        <f t="shared" si="8665"/>
        <v>25925.8</v>
      </c>
      <c r="T7974">
        <v>29048.34</v>
      </c>
      <c r="U7974" s="190">
        <f t="shared" si="8666"/>
        <v>0.89250538929246903</v>
      </c>
    </row>
    <row r="7975" spans="1:21" x14ac:dyDescent="0.2">
      <c r="A7975" s="178">
        <v>43068</v>
      </c>
      <c r="B7975" s="179">
        <v>0.16666666666666666</v>
      </c>
      <c r="C7975" t="s">
        <v>349</v>
      </c>
      <c r="D7975">
        <v>3.46</v>
      </c>
      <c r="E7975">
        <v>3.11</v>
      </c>
      <c r="F7975">
        <v>6.01</v>
      </c>
      <c r="G7975">
        <v>1.22</v>
      </c>
      <c r="H7975" s="184">
        <f t="shared" ref="H7975:L7975" si="8700">H7951</f>
        <v>0.16666666666666666</v>
      </c>
      <c r="I7975" s="185">
        <f t="shared" si="8700"/>
        <v>185</v>
      </c>
      <c r="J7975" s="185">
        <f t="shared" si="8700"/>
        <v>205</v>
      </c>
      <c r="K7975" s="185">
        <f t="shared" si="8700"/>
        <v>2985</v>
      </c>
      <c r="L7975" s="185">
        <f t="shared" si="8700"/>
        <v>1717</v>
      </c>
      <c r="M7975" s="147"/>
      <c r="N7975" s="143">
        <f t="shared" si="8664"/>
        <v>640.1</v>
      </c>
      <c r="O7975" s="143">
        <f t="shared" si="8660"/>
        <v>637.54999999999995</v>
      </c>
      <c r="P7975" s="143">
        <f t="shared" si="8661"/>
        <v>17939.849999999999</v>
      </c>
      <c r="Q7975" s="143">
        <f t="shared" si="8662"/>
        <v>2094.7399999999998</v>
      </c>
      <c r="R7975" s="188">
        <f t="shared" si="8665"/>
        <v>21312.239999999998</v>
      </c>
      <c r="T7975">
        <v>28425.87</v>
      </c>
      <c r="U7975" s="190">
        <f t="shared" si="8666"/>
        <v>0.74974802882022606</v>
      </c>
    </row>
    <row r="7976" spans="1:21" x14ac:dyDescent="0.2">
      <c r="A7976" s="178">
        <v>43068</v>
      </c>
      <c r="B7976" s="179">
        <v>0.20833333333333334</v>
      </c>
      <c r="C7976" t="s">
        <v>349</v>
      </c>
      <c r="D7976">
        <v>3.3</v>
      </c>
      <c r="E7976">
        <v>8</v>
      </c>
      <c r="F7976">
        <v>7.11</v>
      </c>
      <c r="G7976">
        <v>1.22</v>
      </c>
      <c r="H7976" s="184">
        <f t="shared" ref="H7976:L7976" si="8701">H7952</f>
        <v>0.20833333333333334</v>
      </c>
      <c r="I7976" s="185">
        <f t="shared" si="8701"/>
        <v>207</v>
      </c>
      <c r="J7976" s="185">
        <f t="shared" si="8701"/>
        <v>283</v>
      </c>
      <c r="K7976" s="185">
        <f t="shared" si="8701"/>
        <v>2985</v>
      </c>
      <c r="L7976" s="185">
        <f t="shared" si="8701"/>
        <v>1717</v>
      </c>
      <c r="M7976" s="147"/>
      <c r="N7976" s="143">
        <f t="shared" si="8664"/>
        <v>683.09999999999991</v>
      </c>
      <c r="O7976" s="143">
        <f t="shared" si="8660"/>
        <v>2264</v>
      </c>
      <c r="P7976" s="143">
        <f t="shared" si="8661"/>
        <v>21223.350000000002</v>
      </c>
      <c r="Q7976" s="143">
        <f t="shared" si="8662"/>
        <v>2094.7399999999998</v>
      </c>
      <c r="R7976" s="188">
        <f t="shared" si="8665"/>
        <v>26265.190000000002</v>
      </c>
      <c r="T7976">
        <v>28284.27</v>
      </c>
      <c r="U7976" s="190">
        <f t="shared" si="8666"/>
        <v>0.92861473886368651</v>
      </c>
    </row>
    <row r="7977" spans="1:21" x14ac:dyDescent="0.2">
      <c r="A7977" s="178">
        <v>43068</v>
      </c>
      <c r="B7977" s="179">
        <v>0.25</v>
      </c>
      <c r="C7977" t="s">
        <v>349</v>
      </c>
      <c r="D7977">
        <v>5.8</v>
      </c>
      <c r="E7977">
        <v>9</v>
      </c>
      <c r="F7977">
        <v>7</v>
      </c>
      <c r="G7977">
        <v>1.47</v>
      </c>
      <c r="H7977" s="184">
        <f t="shared" ref="H7977:L7977" si="8702">H7953</f>
        <v>0.25</v>
      </c>
      <c r="I7977" s="185">
        <f t="shared" si="8702"/>
        <v>327</v>
      </c>
      <c r="J7977" s="185">
        <f t="shared" si="8702"/>
        <v>438</v>
      </c>
      <c r="K7977" s="185">
        <f t="shared" si="8702"/>
        <v>2985</v>
      </c>
      <c r="L7977" s="185">
        <f t="shared" si="8702"/>
        <v>1717</v>
      </c>
      <c r="M7977" s="147"/>
      <c r="N7977" s="143">
        <f t="shared" si="8664"/>
        <v>1896.6</v>
      </c>
      <c r="O7977" s="143">
        <f t="shared" si="8660"/>
        <v>3942</v>
      </c>
      <c r="P7977" s="143">
        <f t="shared" si="8661"/>
        <v>20895</v>
      </c>
      <c r="Q7977" s="143">
        <f t="shared" si="8662"/>
        <v>2523.9899999999998</v>
      </c>
      <c r="R7977" s="188">
        <f t="shared" si="8665"/>
        <v>29257.589999999997</v>
      </c>
      <c r="T7977">
        <v>28850.52</v>
      </c>
      <c r="U7977" s="190">
        <f t="shared" si="8666"/>
        <v>1.0141096243672556</v>
      </c>
    </row>
    <row r="7978" spans="1:21" x14ac:dyDescent="0.2">
      <c r="A7978" s="178">
        <v>43068</v>
      </c>
      <c r="B7978" s="179">
        <v>0.29166666666666669</v>
      </c>
      <c r="C7978" t="s">
        <v>349</v>
      </c>
      <c r="D7978">
        <v>1</v>
      </c>
      <c r="E7978">
        <v>9</v>
      </c>
      <c r="F7978">
        <v>7.69</v>
      </c>
      <c r="G7978">
        <v>6</v>
      </c>
      <c r="H7978" s="184">
        <f t="shared" ref="H7978:L7978" si="8703">H7954</f>
        <v>0.29166666666666669</v>
      </c>
      <c r="I7978" s="185">
        <f t="shared" si="8703"/>
        <v>249</v>
      </c>
      <c r="J7978" s="185">
        <f t="shared" si="8703"/>
        <v>556</v>
      </c>
      <c r="K7978" s="185">
        <f t="shared" si="8703"/>
        <v>2872</v>
      </c>
      <c r="L7978" s="185">
        <f t="shared" si="8703"/>
        <v>2219</v>
      </c>
      <c r="M7978" s="147"/>
      <c r="N7978" s="143">
        <f t="shared" si="8664"/>
        <v>249</v>
      </c>
      <c r="O7978" s="143">
        <f t="shared" si="8660"/>
        <v>5004</v>
      </c>
      <c r="P7978" s="143">
        <f t="shared" si="8661"/>
        <v>22085.68</v>
      </c>
      <c r="Q7978" s="143">
        <f t="shared" si="8662"/>
        <v>13314</v>
      </c>
      <c r="R7978" s="188">
        <f t="shared" si="8665"/>
        <v>40652.68</v>
      </c>
      <c r="T7978">
        <v>30894.76</v>
      </c>
      <c r="U7978" s="190">
        <f t="shared" si="8666"/>
        <v>1.3158438518376581</v>
      </c>
    </row>
    <row r="7979" spans="1:21" x14ac:dyDescent="0.2">
      <c r="A7979" s="178">
        <v>43068</v>
      </c>
      <c r="B7979" s="179">
        <v>0.33333333333333331</v>
      </c>
      <c r="C7979" t="s">
        <v>349</v>
      </c>
      <c r="D7979">
        <v>2.11</v>
      </c>
      <c r="E7979">
        <v>4.1100000000000003</v>
      </c>
      <c r="F7979">
        <v>5.1100000000000003</v>
      </c>
      <c r="G7979">
        <v>3.49</v>
      </c>
      <c r="H7979" s="184">
        <f t="shared" ref="H7979:L7979" si="8704">H7955</f>
        <v>0.33333333333333331</v>
      </c>
      <c r="I7979" s="185">
        <f t="shared" si="8704"/>
        <v>256</v>
      </c>
      <c r="J7979" s="185">
        <f t="shared" si="8704"/>
        <v>306</v>
      </c>
      <c r="K7979" s="185">
        <f t="shared" si="8704"/>
        <v>2872</v>
      </c>
      <c r="L7979" s="185">
        <f t="shared" si="8704"/>
        <v>2219</v>
      </c>
      <c r="M7979" s="147"/>
      <c r="N7979" s="143">
        <f t="shared" si="8664"/>
        <v>540.16</v>
      </c>
      <c r="O7979" s="143">
        <f t="shared" si="8660"/>
        <v>1257.6600000000001</v>
      </c>
      <c r="P7979" s="143">
        <f t="shared" si="8661"/>
        <v>14675.92</v>
      </c>
      <c r="Q7979" s="143">
        <f t="shared" si="8662"/>
        <v>7744.31</v>
      </c>
      <c r="R7979" s="188">
        <f t="shared" si="8665"/>
        <v>24218.050000000003</v>
      </c>
      <c r="T7979">
        <v>34602.239999999998</v>
      </c>
      <c r="U7979" s="190">
        <f t="shared" si="8666"/>
        <v>0.69989833028150794</v>
      </c>
    </row>
    <row r="7980" spans="1:21" x14ac:dyDescent="0.2">
      <c r="A7980" s="178">
        <v>43068</v>
      </c>
      <c r="B7980" s="179">
        <v>0.375</v>
      </c>
      <c r="C7980" t="s">
        <v>349</v>
      </c>
      <c r="D7980">
        <v>0.86</v>
      </c>
      <c r="E7980">
        <v>5.98</v>
      </c>
      <c r="F7980">
        <v>6.46</v>
      </c>
      <c r="G7980">
        <v>5</v>
      </c>
      <c r="H7980" s="184">
        <f t="shared" ref="H7980:L7980" si="8705">H7956</f>
        <v>0.375</v>
      </c>
      <c r="I7980" s="185">
        <f t="shared" si="8705"/>
        <v>156</v>
      </c>
      <c r="J7980" s="185">
        <f t="shared" si="8705"/>
        <v>343</v>
      </c>
      <c r="K7980" s="185">
        <f t="shared" si="8705"/>
        <v>2872</v>
      </c>
      <c r="L7980" s="185">
        <f t="shared" si="8705"/>
        <v>2219</v>
      </c>
      <c r="M7980" s="147"/>
      <c r="N7980" s="143">
        <f t="shared" si="8664"/>
        <v>134.16</v>
      </c>
      <c r="O7980" s="143">
        <f t="shared" si="8660"/>
        <v>2051.1400000000003</v>
      </c>
      <c r="P7980" s="143">
        <f t="shared" si="8661"/>
        <v>18553.12</v>
      </c>
      <c r="Q7980" s="143">
        <f t="shared" si="8662"/>
        <v>11095</v>
      </c>
      <c r="R7980" s="188">
        <f t="shared" si="8665"/>
        <v>31833.42</v>
      </c>
      <c r="T7980">
        <v>35687.17</v>
      </c>
      <c r="U7980" s="190">
        <f t="shared" si="8666"/>
        <v>0.89201301195919991</v>
      </c>
    </row>
    <row r="7981" spans="1:21" x14ac:dyDescent="0.2">
      <c r="A7981" s="178">
        <v>43068</v>
      </c>
      <c r="B7981" s="179">
        <v>0.41666666666666669</v>
      </c>
      <c r="C7981" t="s">
        <v>349</v>
      </c>
      <c r="D7981">
        <v>1.55</v>
      </c>
      <c r="E7981">
        <v>6.25</v>
      </c>
      <c r="F7981">
        <v>7.25</v>
      </c>
      <c r="G7981">
        <v>5.25</v>
      </c>
      <c r="H7981" s="184">
        <f t="shared" ref="H7981:L7981" si="8706">H7957</f>
        <v>0.41666666666666669</v>
      </c>
      <c r="I7981" s="185">
        <f t="shared" si="8706"/>
        <v>196</v>
      </c>
      <c r="J7981" s="185">
        <f t="shared" si="8706"/>
        <v>315</v>
      </c>
      <c r="K7981" s="185">
        <f t="shared" si="8706"/>
        <v>2872</v>
      </c>
      <c r="L7981" s="185">
        <f t="shared" si="8706"/>
        <v>2219</v>
      </c>
      <c r="M7981" s="147"/>
      <c r="N7981" s="143">
        <f t="shared" si="8664"/>
        <v>303.8</v>
      </c>
      <c r="O7981" s="143">
        <f t="shared" si="8660"/>
        <v>1968.75</v>
      </c>
      <c r="P7981" s="143">
        <f t="shared" si="8661"/>
        <v>20822</v>
      </c>
      <c r="Q7981" s="143">
        <f t="shared" si="8662"/>
        <v>11649.75</v>
      </c>
      <c r="R7981" s="188">
        <f t="shared" si="8665"/>
        <v>34744.300000000003</v>
      </c>
      <c r="T7981">
        <v>35800.74</v>
      </c>
      <c r="U7981" s="190">
        <f t="shared" si="8666"/>
        <v>0.97049111275353539</v>
      </c>
    </row>
    <row r="7982" spans="1:21" x14ac:dyDescent="0.2">
      <c r="A7982" s="178">
        <v>43068</v>
      </c>
      <c r="B7982" s="179">
        <v>0.45833333333333331</v>
      </c>
      <c r="C7982" t="s">
        <v>349</v>
      </c>
      <c r="D7982">
        <v>1.9</v>
      </c>
      <c r="E7982">
        <v>4.97</v>
      </c>
      <c r="F7982">
        <v>8</v>
      </c>
      <c r="G7982">
        <v>2.1</v>
      </c>
      <c r="H7982" s="184">
        <f t="shared" ref="H7982:L7982" si="8707">H7958</f>
        <v>0.45833333333333331</v>
      </c>
      <c r="I7982" s="185">
        <f t="shared" si="8707"/>
        <v>226</v>
      </c>
      <c r="J7982" s="185">
        <f t="shared" si="8707"/>
        <v>326</v>
      </c>
      <c r="K7982" s="185">
        <f t="shared" si="8707"/>
        <v>2842</v>
      </c>
      <c r="L7982" s="185">
        <f t="shared" si="8707"/>
        <v>1635</v>
      </c>
      <c r="M7982" s="147"/>
      <c r="N7982" s="143">
        <f t="shared" si="8664"/>
        <v>429.4</v>
      </c>
      <c r="O7982" s="143">
        <f t="shared" si="8660"/>
        <v>1620.22</v>
      </c>
      <c r="P7982" s="143">
        <f t="shared" si="8661"/>
        <v>22736</v>
      </c>
      <c r="Q7982" s="143">
        <f t="shared" si="8662"/>
        <v>3433.5</v>
      </c>
      <c r="R7982" s="188">
        <f t="shared" si="8665"/>
        <v>28219.119999999999</v>
      </c>
      <c r="T7982">
        <v>36231.69</v>
      </c>
      <c r="U7982" s="190">
        <f t="shared" si="8666"/>
        <v>0.77885188353068813</v>
      </c>
    </row>
    <row r="7983" spans="1:21" x14ac:dyDescent="0.2">
      <c r="A7983" s="178">
        <v>43068</v>
      </c>
      <c r="B7983" s="179">
        <v>0.5</v>
      </c>
      <c r="C7983" t="s">
        <v>349</v>
      </c>
      <c r="D7983">
        <v>2</v>
      </c>
      <c r="E7983">
        <v>4.99</v>
      </c>
      <c r="F7983">
        <v>6.92</v>
      </c>
      <c r="G7983">
        <v>2.99</v>
      </c>
      <c r="H7983" s="184">
        <f t="shared" ref="H7983:L7983" si="8708">H7959</f>
        <v>0.5</v>
      </c>
      <c r="I7983" s="185">
        <f t="shared" si="8708"/>
        <v>222</v>
      </c>
      <c r="J7983" s="185">
        <f t="shared" si="8708"/>
        <v>319</v>
      </c>
      <c r="K7983" s="185">
        <f t="shared" si="8708"/>
        <v>2842</v>
      </c>
      <c r="L7983" s="185">
        <f t="shared" si="8708"/>
        <v>1635</v>
      </c>
      <c r="M7983" s="147"/>
      <c r="N7983" s="143">
        <f t="shared" si="8664"/>
        <v>444</v>
      </c>
      <c r="O7983" s="143">
        <f t="shared" si="8660"/>
        <v>1591.8100000000002</v>
      </c>
      <c r="P7983" s="143">
        <f t="shared" si="8661"/>
        <v>19666.64</v>
      </c>
      <c r="Q7983" s="143">
        <f t="shared" si="8662"/>
        <v>4888.6500000000005</v>
      </c>
      <c r="R7983" s="188">
        <f t="shared" si="8665"/>
        <v>26591.100000000002</v>
      </c>
      <c r="T7983">
        <v>36650.449999999997</v>
      </c>
      <c r="U7983" s="190">
        <f t="shared" si="8666"/>
        <v>0.72553270150843996</v>
      </c>
    </row>
    <row r="7984" spans="1:21" x14ac:dyDescent="0.2">
      <c r="A7984" s="178">
        <v>43068</v>
      </c>
      <c r="B7984" s="179">
        <v>0.54166666666666663</v>
      </c>
      <c r="C7984" t="s">
        <v>349</v>
      </c>
      <c r="D7984">
        <v>1.9</v>
      </c>
      <c r="E7984">
        <v>4.55</v>
      </c>
      <c r="F7984">
        <v>7</v>
      </c>
      <c r="G7984">
        <v>2.5499999999999998</v>
      </c>
      <c r="H7984" s="184">
        <f t="shared" ref="H7984:L7984" si="8709">H7960</f>
        <v>0.54166666666666663</v>
      </c>
      <c r="I7984" s="185">
        <f t="shared" si="8709"/>
        <v>195</v>
      </c>
      <c r="J7984" s="185">
        <f t="shared" si="8709"/>
        <v>299</v>
      </c>
      <c r="K7984" s="185">
        <f t="shared" si="8709"/>
        <v>2842</v>
      </c>
      <c r="L7984" s="185">
        <f t="shared" si="8709"/>
        <v>1635</v>
      </c>
      <c r="M7984" s="147"/>
      <c r="N7984" s="143">
        <f t="shared" si="8664"/>
        <v>370.5</v>
      </c>
      <c r="O7984" s="143">
        <f t="shared" si="8660"/>
        <v>1360.45</v>
      </c>
      <c r="P7984" s="143">
        <f t="shared" si="8661"/>
        <v>19894</v>
      </c>
      <c r="Q7984" s="143">
        <f t="shared" si="8662"/>
        <v>4169.25</v>
      </c>
      <c r="R7984" s="188">
        <f t="shared" si="8665"/>
        <v>25794.2</v>
      </c>
      <c r="T7984">
        <v>36869.49</v>
      </c>
      <c r="U7984" s="190">
        <f t="shared" si="8666"/>
        <v>0.69960826688950684</v>
      </c>
    </row>
    <row r="7985" spans="1:21" x14ac:dyDescent="0.2">
      <c r="A7985" s="178">
        <v>43068</v>
      </c>
      <c r="B7985" s="179">
        <v>0.58333333333333337</v>
      </c>
      <c r="C7985" t="s">
        <v>349</v>
      </c>
      <c r="D7985">
        <v>1.9</v>
      </c>
      <c r="E7985">
        <v>4.24</v>
      </c>
      <c r="F7985">
        <v>6.01</v>
      </c>
      <c r="G7985">
        <v>2.99</v>
      </c>
      <c r="H7985" s="184">
        <f t="shared" ref="H7985:L7985" si="8710">H7961</f>
        <v>0.58333333333333337</v>
      </c>
      <c r="I7985" s="185">
        <f t="shared" si="8710"/>
        <v>205</v>
      </c>
      <c r="J7985" s="185">
        <f t="shared" si="8710"/>
        <v>237</v>
      </c>
      <c r="K7985" s="185">
        <f t="shared" si="8710"/>
        <v>2842</v>
      </c>
      <c r="L7985" s="185">
        <f t="shared" si="8710"/>
        <v>1635</v>
      </c>
      <c r="M7985" s="147"/>
      <c r="N7985" s="143">
        <f t="shared" si="8664"/>
        <v>389.5</v>
      </c>
      <c r="O7985" s="143">
        <f t="shared" si="8660"/>
        <v>1004.88</v>
      </c>
      <c r="P7985" s="143">
        <f t="shared" si="8661"/>
        <v>17080.419999999998</v>
      </c>
      <c r="Q7985" s="143">
        <f t="shared" si="8662"/>
        <v>4888.6500000000005</v>
      </c>
      <c r="R7985" s="188">
        <f t="shared" si="8665"/>
        <v>23363.45</v>
      </c>
      <c r="T7985">
        <v>36964.67</v>
      </c>
      <c r="U7985" s="190">
        <f t="shared" si="8666"/>
        <v>0.63204811513263881</v>
      </c>
    </row>
    <row r="7986" spans="1:21" x14ac:dyDescent="0.2">
      <c r="A7986" s="178">
        <v>43068</v>
      </c>
      <c r="B7986" s="179">
        <v>0.625</v>
      </c>
      <c r="C7986" t="s">
        <v>349</v>
      </c>
      <c r="D7986">
        <v>1.9</v>
      </c>
      <c r="E7986">
        <v>3.1</v>
      </c>
      <c r="F7986">
        <v>4.78</v>
      </c>
      <c r="G7986">
        <v>2</v>
      </c>
      <c r="H7986" s="184">
        <f t="shared" ref="H7986:L7986" si="8711">H7962</f>
        <v>0.625</v>
      </c>
      <c r="I7986" s="185">
        <f t="shared" si="8711"/>
        <v>212</v>
      </c>
      <c r="J7986" s="185">
        <f t="shared" si="8711"/>
        <v>213</v>
      </c>
      <c r="K7986" s="185">
        <f t="shared" si="8711"/>
        <v>2842</v>
      </c>
      <c r="L7986" s="185">
        <f t="shared" si="8711"/>
        <v>1380</v>
      </c>
      <c r="M7986" s="147"/>
      <c r="N7986" s="143">
        <f t="shared" si="8664"/>
        <v>402.79999999999995</v>
      </c>
      <c r="O7986" s="143">
        <f t="shared" si="8660"/>
        <v>660.30000000000007</v>
      </c>
      <c r="P7986" s="143">
        <f t="shared" si="8661"/>
        <v>13584.76</v>
      </c>
      <c r="Q7986" s="143">
        <f t="shared" si="8662"/>
        <v>2760</v>
      </c>
      <c r="R7986" s="188">
        <f t="shared" si="8665"/>
        <v>17407.86</v>
      </c>
      <c r="T7986">
        <v>37325.51</v>
      </c>
      <c r="U7986" s="190">
        <f t="shared" si="8666"/>
        <v>0.46637969581661443</v>
      </c>
    </row>
    <row r="7987" spans="1:21" x14ac:dyDescent="0.2">
      <c r="A7987" s="178">
        <v>43068</v>
      </c>
      <c r="B7987" s="179">
        <v>0.66666666666666663</v>
      </c>
      <c r="C7987" t="s">
        <v>349</v>
      </c>
      <c r="D7987">
        <v>1.43</v>
      </c>
      <c r="E7987">
        <v>1.57</v>
      </c>
      <c r="F7987">
        <v>4.7</v>
      </c>
      <c r="G7987">
        <v>2.12</v>
      </c>
      <c r="H7987" s="184">
        <f t="shared" ref="H7987:L7987" si="8712">H7963</f>
        <v>0.66666666666666663</v>
      </c>
      <c r="I7987" s="185">
        <f t="shared" si="8712"/>
        <v>191</v>
      </c>
      <c r="J7987" s="185">
        <f t="shared" si="8712"/>
        <v>237</v>
      </c>
      <c r="K7987" s="185">
        <f t="shared" si="8712"/>
        <v>2842</v>
      </c>
      <c r="L7987" s="185">
        <f t="shared" si="8712"/>
        <v>1380</v>
      </c>
      <c r="M7987" s="147"/>
      <c r="N7987" s="143">
        <f t="shared" si="8664"/>
        <v>273.13</v>
      </c>
      <c r="O7987" s="143">
        <f t="shared" si="8660"/>
        <v>372.09000000000003</v>
      </c>
      <c r="P7987" s="143">
        <f t="shared" si="8661"/>
        <v>13357.4</v>
      </c>
      <c r="Q7987" s="143">
        <f t="shared" si="8662"/>
        <v>2925.6000000000004</v>
      </c>
      <c r="R7987" s="188">
        <f t="shared" si="8665"/>
        <v>16928.22</v>
      </c>
      <c r="T7987">
        <v>37646.29</v>
      </c>
      <c r="U7987" s="190">
        <f t="shared" si="8666"/>
        <v>0.44966502675296827</v>
      </c>
    </row>
    <row r="7988" spans="1:21" x14ac:dyDescent="0.2">
      <c r="A7988" s="178">
        <v>43068</v>
      </c>
      <c r="B7988" s="179">
        <v>0.70833333333333337</v>
      </c>
      <c r="C7988" t="s">
        <v>349</v>
      </c>
      <c r="D7988">
        <v>1.59</v>
      </c>
      <c r="E7988">
        <v>4</v>
      </c>
      <c r="F7988">
        <v>5</v>
      </c>
      <c r="G7988">
        <v>2</v>
      </c>
      <c r="H7988" s="184">
        <f t="shared" ref="H7988:L7988" si="8713">H7964</f>
        <v>0.70833333333333337</v>
      </c>
      <c r="I7988" s="185">
        <f t="shared" si="8713"/>
        <v>218</v>
      </c>
      <c r="J7988" s="185">
        <f t="shared" si="8713"/>
        <v>258</v>
      </c>
      <c r="K7988" s="185">
        <f t="shared" si="8713"/>
        <v>2842</v>
      </c>
      <c r="L7988" s="185">
        <f t="shared" si="8713"/>
        <v>1380</v>
      </c>
      <c r="M7988" s="147"/>
      <c r="N7988" s="143">
        <f t="shared" si="8664"/>
        <v>346.62</v>
      </c>
      <c r="O7988" s="143">
        <f t="shared" si="8660"/>
        <v>1032</v>
      </c>
      <c r="P7988" s="143">
        <f t="shared" si="8661"/>
        <v>14210</v>
      </c>
      <c r="Q7988" s="143">
        <f t="shared" si="8662"/>
        <v>2760</v>
      </c>
      <c r="R7988" s="188">
        <f t="shared" si="8665"/>
        <v>18348.62</v>
      </c>
      <c r="T7988">
        <v>37758.370000000003</v>
      </c>
      <c r="U7988" s="190">
        <f t="shared" si="8666"/>
        <v>0.48594841355704704</v>
      </c>
    </row>
    <row r="7989" spans="1:21" x14ac:dyDescent="0.2">
      <c r="A7989" s="178">
        <v>43068</v>
      </c>
      <c r="B7989" s="179">
        <v>0.75</v>
      </c>
      <c r="C7989" t="s">
        <v>349</v>
      </c>
      <c r="D7989">
        <v>2</v>
      </c>
      <c r="E7989">
        <v>22.3</v>
      </c>
      <c r="F7989">
        <v>24.95</v>
      </c>
      <c r="G7989">
        <v>2.99</v>
      </c>
      <c r="H7989" s="184">
        <f t="shared" ref="H7989:L7989" si="8714">H7965</f>
        <v>0.75</v>
      </c>
      <c r="I7989" s="185">
        <f t="shared" si="8714"/>
        <v>240</v>
      </c>
      <c r="J7989" s="185">
        <f t="shared" si="8714"/>
        <v>365</v>
      </c>
      <c r="K7989" s="185">
        <f t="shared" si="8714"/>
        <v>2842</v>
      </c>
      <c r="L7989" s="185">
        <f t="shared" si="8714"/>
        <v>1380</v>
      </c>
      <c r="M7989" s="147"/>
      <c r="N7989" s="143">
        <f t="shared" si="8664"/>
        <v>480</v>
      </c>
      <c r="O7989" s="143">
        <f t="shared" si="8660"/>
        <v>8139.5</v>
      </c>
      <c r="P7989" s="143">
        <f t="shared" si="8661"/>
        <v>70907.899999999994</v>
      </c>
      <c r="Q7989" s="143">
        <f t="shared" si="8662"/>
        <v>4126.2000000000007</v>
      </c>
      <c r="R7989" s="188">
        <f t="shared" si="8665"/>
        <v>83653.599999999991</v>
      </c>
      <c r="T7989">
        <v>37592.18</v>
      </c>
      <c r="U7989" s="190">
        <f t="shared" si="8666"/>
        <v>2.2252926007483467</v>
      </c>
    </row>
    <row r="7990" spans="1:21" x14ac:dyDescent="0.2">
      <c r="A7990" s="178">
        <v>43068</v>
      </c>
      <c r="B7990" s="179">
        <v>0.79166666666666663</v>
      </c>
      <c r="C7990" t="s">
        <v>349</v>
      </c>
      <c r="D7990">
        <v>2</v>
      </c>
      <c r="E7990">
        <v>3.58</v>
      </c>
      <c r="F7990">
        <v>7.74</v>
      </c>
      <c r="G7990">
        <v>2.27</v>
      </c>
      <c r="H7990" s="184">
        <f t="shared" ref="H7990:L7990" si="8715">H7966</f>
        <v>0.79166666666666663</v>
      </c>
      <c r="I7990" s="185">
        <f t="shared" si="8715"/>
        <v>320</v>
      </c>
      <c r="J7990" s="185">
        <f t="shared" si="8715"/>
        <v>214</v>
      </c>
      <c r="K7990" s="185">
        <f t="shared" si="8715"/>
        <v>2842</v>
      </c>
      <c r="L7990" s="185">
        <f t="shared" si="8715"/>
        <v>1426</v>
      </c>
      <c r="M7990" s="147"/>
      <c r="N7990" s="143">
        <f t="shared" si="8664"/>
        <v>640</v>
      </c>
      <c r="O7990" s="143">
        <f t="shared" si="8660"/>
        <v>766.12</v>
      </c>
      <c r="P7990" s="143">
        <f t="shared" si="8661"/>
        <v>21997.08</v>
      </c>
      <c r="Q7990" s="143">
        <f t="shared" si="8662"/>
        <v>3237.02</v>
      </c>
      <c r="R7990" s="188">
        <f t="shared" si="8665"/>
        <v>26640.22</v>
      </c>
      <c r="T7990">
        <v>38555.730000000003</v>
      </c>
      <c r="U7990" s="190">
        <f t="shared" si="8666"/>
        <v>0.69095358848088206</v>
      </c>
    </row>
    <row r="7991" spans="1:21" x14ac:dyDescent="0.2">
      <c r="A7991" s="178">
        <v>43068</v>
      </c>
      <c r="B7991" s="179">
        <v>0.83333333333333337</v>
      </c>
      <c r="C7991" t="s">
        <v>349</v>
      </c>
      <c r="D7991">
        <v>1</v>
      </c>
      <c r="E7991">
        <v>1.57</v>
      </c>
      <c r="F7991">
        <v>6.01</v>
      </c>
      <c r="G7991">
        <v>1</v>
      </c>
      <c r="H7991" s="184">
        <f t="shared" ref="H7991:L7991" si="8716">H7967</f>
        <v>0.83333333333333337</v>
      </c>
      <c r="I7991" s="185">
        <f t="shared" si="8716"/>
        <v>322</v>
      </c>
      <c r="J7991" s="185">
        <f t="shared" si="8716"/>
        <v>178</v>
      </c>
      <c r="K7991" s="185">
        <f t="shared" si="8716"/>
        <v>2842</v>
      </c>
      <c r="L7991" s="185">
        <f t="shared" si="8716"/>
        <v>1426</v>
      </c>
      <c r="M7991" s="147"/>
      <c r="N7991" s="143">
        <f t="shared" si="8664"/>
        <v>322</v>
      </c>
      <c r="O7991" s="143">
        <f t="shared" si="8660"/>
        <v>279.46000000000004</v>
      </c>
      <c r="P7991" s="143">
        <f t="shared" si="8661"/>
        <v>17080.419999999998</v>
      </c>
      <c r="Q7991" s="143">
        <f t="shared" si="8662"/>
        <v>1426</v>
      </c>
      <c r="R7991" s="188">
        <f t="shared" si="8665"/>
        <v>19107.879999999997</v>
      </c>
      <c r="T7991">
        <v>39871.25</v>
      </c>
      <c r="U7991" s="190">
        <f t="shared" si="8666"/>
        <v>0.47923955230899451</v>
      </c>
    </row>
    <row r="7992" spans="1:21" x14ac:dyDescent="0.2">
      <c r="A7992" s="178">
        <v>43068</v>
      </c>
      <c r="B7992" s="179">
        <v>0.875</v>
      </c>
      <c r="C7992" t="s">
        <v>349</v>
      </c>
      <c r="D7992">
        <v>1.9</v>
      </c>
      <c r="E7992">
        <v>4</v>
      </c>
      <c r="F7992">
        <v>6.01</v>
      </c>
      <c r="G7992">
        <v>1.51</v>
      </c>
      <c r="H7992" s="184">
        <f t="shared" ref="H7992:L7992" si="8717">H7968</f>
        <v>0.875</v>
      </c>
      <c r="I7992" s="185">
        <f t="shared" si="8717"/>
        <v>337</v>
      </c>
      <c r="J7992" s="185">
        <f t="shared" si="8717"/>
        <v>173</v>
      </c>
      <c r="K7992" s="185">
        <f t="shared" si="8717"/>
        <v>2842</v>
      </c>
      <c r="L7992" s="185">
        <f t="shared" si="8717"/>
        <v>1426</v>
      </c>
      <c r="M7992" s="147"/>
      <c r="N7992" s="143">
        <f t="shared" si="8664"/>
        <v>640.29999999999995</v>
      </c>
      <c r="O7992" s="143">
        <f t="shared" si="8660"/>
        <v>692</v>
      </c>
      <c r="P7992" s="143">
        <f t="shared" si="8661"/>
        <v>17080.419999999998</v>
      </c>
      <c r="Q7992" s="143">
        <f t="shared" si="8662"/>
        <v>2153.2600000000002</v>
      </c>
      <c r="R7992" s="188">
        <f t="shared" si="8665"/>
        <v>20565.979999999996</v>
      </c>
      <c r="T7992">
        <v>39434.300000000003</v>
      </c>
      <c r="U7992" s="190">
        <f t="shared" si="8666"/>
        <v>0.52152516971266116</v>
      </c>
    </row>
    <row r="7993" spans="1:21" x14ac:dyDescent="0.2">
      <c r="A7993" s="178">
        <v>43068</v>
      </c>
      <c r="B7993" s="179">
        <v>0.91666666666666663</v>
      </c>
      <c r="C7993" t="s">
        <v>349</v>
      </c>
      <c r="D7993">
        <v>3.5</v>
      </c>
      <c r="E7993">
        <v>3.98</v>
      </c>
      <c r="F7993">
        <v>4.93</v>
      </c>
      <c r="G7993">
        <v>1.34</v>
      </c>
      <c r="H7993" s="184">
        <f t="shared" ref="H7993:L7993" si="8718">H7969</f>
        <v>0.91666666666666663</v>
      </c>
      <c r="I7993" s="185">
        <f t="shared" si="8718"/>
        <v>394</v>
      </c>
      <c r="J7993" s="185">
        <f t="shared" si="8718"/>
        <v>194</v>
      </c>
      <c r="K7993" s="185">
        <f t="shared" si="8718"/>
        <v>2842</v>
      </c>
      <c r="L7993" s="185">
        <f t="shared" si="8718"/>
        <v>1426</v>
      </c>
      <c r="M7993" s="147"/>
      <c r="N7993" s="143">
        <f t="shared" si="8664"/>
        <v>1379</v>
      </c>
      <c r="O7993" s="143">
        <f t="shared" si="8660"/>
        <v>772.12</v>
      </c>
      <c r="P7993" s="143">
        <f t="shared" si="8661"/>
        <v>14011.06</v>
      </c>
      <c r="Q7993" s="143">
        <f t="shared" si="8662"/>
        <v>1910.8400000000001</v>
      </c>
      <c r="R7993" s="188">
        <f t="shared" si="8665"/>
        <v>18073.02</v>
      </c>
      <c r="T7993">
        <v>38716.26</v>
      </c>
      <c r="U7993" s="190">
        <f t="shared" si="8666"/>
        <v>0.46680696947484079</v>
      </c>
    </row>
    <row r="7994" spans="1:21" x14ac:dyDescent="0.2">
      <c r="A7994" s="178">
        <v>43068</v>
      </c>
      <c r="B7994" s="179">
        <v>0.95833333333333337</v>
      </c>
      <c r="C7994" t="s">
        <v>349</v>
      </c>
      <c r="D7994">
        <v>6</v>
      </c>
      <c r="E7994">
        <v>5.26</v>
      </c>
      <c r="F7994">
        <v>6.01</v>
      </c>
      <c r="G7994">
        <v>0.97</v>
      </c>
      <c r="H7994" s="184">
        <f t="shared" ref="H7994:L7994" si="8719">H7970</f>
        <v>0.95833333333333337</v>
      </c>
      <c r="I7994" s="185">
        <f t="shared" si="8719"/>
        <v>389</v>
      </c>
      <c r="J7994" s="185">
        <f t="shared" si="8719"/>
        <v>265</v>
      </c>
      <c r="K7994" s="185">
        <f t="shared" si="8719"/>
        <v>2985</v>
      </c>
      <c r="L7994" s="185">
        <f t="shared" si="8719"/>
        <v>1111</v>
      </c>
      <c r="M7994" s="147"/>
      <c r="N7994" s="143">
        <f t="shared" si="8664"/>
        <v>2334</v>
      </c>
      <c r="O7994" s="143">
        <f t="shared" si="8660"/>
        <v>1393.8999999999999</v>
      </c>
      <c r="P7994" s="143">
        <f t="shared" si="8661"/>
        <v>17939.849999999999</v>
      </c>
      <c r="Q7994" s="143">
        <f t="shared" si="8662"/>
        <v>1077.67</v>
      </c>
      <c r="R7994" s="188">
        <f t="shared" si="8665"/>
        <v>22745.42</v>
      </c>
      <c r="T7994">
        <v>37244.629999999997</v>
      </c>
      <c r="U7994" s="190">
        <f t="shared" si="8666"/>
        <v>0.61070334166294582</v>
      </c>
    </row>
    <row r="7995" spans="1:21" x14ac:dyDescent="0.2">
      <c r="A7995" s="178">
        <v>43068</v>
      </c>
      <c r="B7995" s="180">
        <v>1</v>
      </c>
      <c r="C7995" t="s">
        <v>349</v>
      </c>
      <c r="D7995">
        <v>6</v>
      </c>
      <c r="E7995">
        <v>5.82</v>
      </c>
      <c r="F7995">
        <v>6.82</v>
      </c>
      <c r="G7995">
        <v>0.97</v>
      </c>
      <c r="H7995" s="184">
        <f t="shared" ref="H7995:L7995" si="8720">H7971</f>
        <v>1</v>
      </c>
      <c r="I7995" s="185">
        <f t="shared" si="8720"/>
        <v>362</v>
      </c>
      <c r="J7995" s="185">
        <f t="shared" si="8720"/>
        <v>243</v>
      </c>
      <c r="K7995" s="185">
        <f t="shared" si="8720"/>
        <v>2985</v>
      </c>
      <c r="L7995" s="185">
        <f t="shared" si="8720"/>
        <v>1111</v>
      </c>
      <c r="M7995" s="147"/>
      <c r="N7995" s="143">
        <f t="shared" si="8664"/>
        <v>2172</v>
      </c>
      <c r="O7995" s="143">
        <f t="shared" si="8660"/>
        <v>1414.26</v>
      </c>
      <c r="P7995" s="143">
        <f t="shared" si="8661"/>
        <v>20357.7</v>
      </c>
      <c r="Q7995" s="143">
        <f t="shared" si="8662"/>
        <v>1077.67</v>
      </c>
      <c r="R7995" s="188">
        <f t="shared" si="8665"/>
        <v>25021.629999999997</v>
      </c>
      <c r="T7995">
        <v>34735.839999999997</v>
      </c>
      <c r="U7995" s="190">
        <f t="shared" si="8666"/>
        <v>0.72034043224519684</v>
      </c>
    </row>
    <row r="7996" spans="1:21" x14ac:dyDescent="0.2">
      <c r="A7996" s="178">
        <v>43069</v>
      </c>
      <c r="B7996" s="179">
        <v>4.1666666666666664E-2</v>
      </c>
      <c r="C7996" t="s">
        <v>349</v>
      </c>
      <c r="D7996">
        <v>3.98</v>
      </c>
      <c r="E7996">
        <v>3.11</v>
      </c>
      <c r="F7996">
        <v>4.25</v>
      </c>
      <c r="G7996">
        <v>0.97</v>
      </c>
      <c r="H7996" s="184">
        <f t="shared" ref="H7996:L7996" si="8721">H7972</f>
        <v>4.1666666666666664E-2</v>
      </c>
      <c r="I7996" s="185">
        <f t="shared" si="8721"/>
        <v>294</v>
      </c>
      <c r="J7996" s="185">
        <f t="shared" si="8721"/>
        <v>212</v>
      </c>
      <c r="K7996" s="185">
        <f t="shared" si="8721"/>
        <v>2985</v>
      </c>
      <c r="L7996" s="185">
        <f t="shared" si="8721"/>
        <v>1111</v>
      </c>
      <c r="M7996" s="147"/>
      <c r="N7996" s="143">
        <f t="shared" si="8664"/>
        <v>1170.1199999999999</v>
      </c>
      <c r="O7996" s="143">
        <f t="shared" si="8660"/>
        <v>659.31999999999994</v>
      </c>
      <c r="P7996" s="143">
        <f t="shared" si="8661"/>
        <v>12686.25</v>
      </c>
      <c r="Q7996" s="143">
        <f t="shared" si="8662"/>
        <v>1077.67</v>
      </c>
      <c r="R7996" s="188">
        <f t="shared" si="8665"/>
        <v>15593.36</v>
      </c>
      <c r="T7996">
        <v>32200.560000000001</v>
      </c>
      <c r="U7996" s="190">
        <f t="shared" si="8666"/>
        <v>0.48425741664120125</v>
      </c>
    </row>
    <row r="7997" spans="1:21" x14ac:dyDescent="0.2">
      <c r="A7997" s="178">
        <v>43069</v>
      </c>
      <c r="B7997" s="179">
        <v>8.3333333333333329E-2</v>
      </c>
      <c r="C7997" t="s">
        <v>349</v>
      </c>
      <c r="D7997">
        <v>3.01</v>
      </c>
      <c r="E7997">
        <v>1</v>
      </c>
      <c r="F7997">
        <v>4.25</v>
      </c>
      <c r="G7997">
        <v>0.97</v>
      </c>
      <c r="H7997" s="184">
        <f t="shared" ref="H7997:L7997" si="8722">H7973</f>
        <v>8.3333333333333329E-2</v>
      </c>
      <c r="I7997" s="185">
        <f t="shared" si="8722"/>
        <v>236</v>
      </c>
      <c r="J7997" s="185">
        <f t="shared" si="8722"/>
        <v>179</v>
      </c>
      <c r="K7997" s="185">
        <f t="shared" si="8722"/>
        <v>2985</v>
      </c>
      <c r="L7997" s="185">
        <f t="shared" si="8722"/>
        <v>1111</v>
      </c>
      <c r="M7997" s="147"/>
      <c r="N7997" s="143">
        <f t="shared" si="8664"/>
        <v>710.3599999999999</v>
      </c>
      <c r="O7997" s="143">
        <f t="shared" si="8660"/>
        <v>179</v>
      </c>
      <c r="P7997" s="143">
        <f t="shared" si="8661"/>
        <v>12686.25</v>
      </c>
      <c r="Q7997" s="143">
        <f t="shared" si="8662"/>
        <v>1077.67</v>
      </c>
      <c r="R7997" s="188">
        <f t="shared" si="8665"/>
        <v>14653.28</v>
      </c>
      <c r="T7997">
        <v>30499.07</v>
      </c>
      <c r="U7997" s="190">
        <f t="shared" si="8666"/>
        <v>0.48045005962476889</v>
      </c>
    </row>
    <row r="7998" spans="1:21" x14ac:dyDescent="0.2">
      <c r="A7998" s="178">
        <v>43069</v>
      </c>
      <c r="B7998" s="179">
        <v>0.125</v>
      </c>
      <c r="C7998" t="s">
        <v>349</v>
      </c>
      <c r="D7998">
        <v>3.19</v>
      </c>
      <c r="E7998">
        <v>1</v>
      </c>
      <c r="F7998">
        <v>4</v>
      </c>
      <c r="G7998">
        <v>1.42</v>
      </c>
      <c r="H7998" s="184">
        <f t="shared" ref="H7998:L7998" si="8723">H7974</f>
        <v>0.125</v>
      </c>
      <c r="I7998" s="185">
        <f t="shared" si="8723"/>
        <v>201</v>
      </c>
      <c r="J7998" s="185">
        <f t="shared" si="8723"/>
        <v>205</v>
      </c>
      <c r="K7998" s="185">
        <f t="shared" si="8723"/>
        <v>2985</v>
      </c>
      <c r="L7998" s="185">
        <f t="shared" si="8723"/>
        <v>1717</v>
      </c>
      <c r="M7998" s="147"/>
      <c r="N7998" s="143">
        <f t="shared" si="8664"/>
        <v>641.18999999999994</v>
      </c>
      <c r="O7998" s="143">
        <f t="shared" si="8660"/>
        <v>205</v>
      </c>
      <c r="P7998" s="143">
        <f t="shared" si="8661"/>
        <v>11940</v>
      </c>
      <c r="Q7998" s="143">
        <f t="shared" si="8662"/>
        <v>2438.14</v>
      </c>
      <c r="R7998" s="188">
        <f t="shared" si="8665"/>
        <v>15224.33</v>
      </c>
      <c r="T7998">
        <v>29709.54</v>
      </c>
      <c r="U7998" s="190">
        <f t="shared" si="8666"/>
        <v>0.51243910205274124</v>
      </c>
    </row>
    <row r="7999" spans="1:21" x14ac:dyDescent="0.2">
      <c r="A7999" s="178">
        <v>43069</v>
      </c>
      <c r="B7999" s="179">
        <v>0.16666666666666666</v>
      </c>
      <c r="C7999" t="s">
        <v>349</v>
      </c>
      <c r="D7999">
        <v>2.2200000000000002</v>
      </c>
      <c r="E7999">
        <v>1</v>
      </c>
      <c r="F7999">
        <v>4</v>
      </c>
      <c r="G7999">
        <v>1.42</v>
      </c>
      <c r="H7999" s="184">
        <f t="shared" ref="H7999:L7999" si="8724">H7975</f>
        <v>0.16666666666666666</v>
      </c>
      <c r="I7999" s="185">
        <f t="shared" si="8724"/>
        <v>185</v>
      </c>
      <c r="J7999" s="185">
        <f t="shared" si="8724"/>
        <v>205</v>
      </c>
      <c r="K7999" s="185">
        <f t="shared" si="8724"/>
        <v>2985</v>
      </c>
      <c r="L7999" s="185">
        <f t="shared" si="8724"/>
        <v>1717</v>
      </c>
      <c r="M7999" s="147"/>
      <c r="N7999" s="143">
        <f t="shared" si="8664"/>
        <v>410.70000000000005</v>
      </c>
      <c r="O7999" s="143">
        <f t="shared" si="8660"/>
        <v>205</v>
      </c>
      <c r="P7999" s="143">
        <f t="shared" si="8661"/>
        <v>11940</v>
      </c>
      <c r="Q7999" s="143">
        <f t="shared" si="8662"/>
        <v>2438.14</v>
      </c>
      <c r="R7999" s="188">
        <f t="shared" si="8665"/>
        <v>14993.84</v>
      </c>
      <c r="T7999">
        <v>29394.01</v>
      </c>
      <c r="U7999" s="190">
        <f t="shared" si="8666"/>
        <v>0.51009848605209018</v>
      </c>
    </row>
    <row r="8000" spans="1:21" x14ac:dyDescent="0.2">
      <c r="A8000" s="178">
        <v>43069</v>
      </c>
      <c r="B8000" s="179">
        <v>0.20833333333333334</v>
      </c>
      <c r="C8000" t="s">
        <v>349</v>
      </c>
      <c r="D8000">
        <v>3.27</v>
      </c>
      <c r="E8000">
        <v>3.01</v>
      </c>
      <c r="F8000">
        <v>3.21</v>
      </c>
      <c r="G8000">
        <v>1.42</v>
      </c>
      <c r="H8000" s="184">
        <f t="shared" ref="H8000:L8000" si="8725">H7976</f>
        <v>0.20833333333333334</v>
      </c>
      <c r="I8000" s="185">
        <f t="shared" si="8725"/>
        <v>207</v>
      </c>
      <c r="J8000" s="185">
        <f t="shared" si="8725"/>
        <v>283</v>
      </c>
      <c r="K8000" s="185">
        <f t="shared" si="8725"/>
        <v>2985</v>
      </c>
      <c r="L8000" s="185">
        <f t="shared" si="8725"/>
        <v>1717</v>
      </c>
      <c r="M8000" s="147"/>
      <c r="N8000" s="143">
        <f t="shared" si="8664"/>
        <v>676.89</v>
      </c>
      <c r="O8000" s="143">
        <f t="shared" si="8660"/>
        <v>851.82999999999993</v>
      </c>
      <c r="P8000" s="143">
        <f t="shared" si="8661"/>
        <v>9581.85</v>
      </c>
      <c r="Q8000" s="143">
        <f t="shared" si="8662"/>
        <v>2438.14</v>
      </c>
      <c r="R8000" s="188">
        <f t="shared" si="8665"/>
        <v>13548.71</v>
      </c>
      <c r="T8000">
        <v>29466.93</v>
      </c>
      <c r="U8000" s="190">
        <f t="shared" si="8666"/>
        <v>0.45979374166226339</v>
      </c>
    </row>
    <row r="8001" spans="1:21" x14ac:dyDescent="0.2">
      <c r="A8001" s="178">
        <v>43069</v>
      </c>
      <c r="B8001" s="179">
        <v>0.25</v>
      </c>
      <c r="C8001" t="s">
        <v>349</v>
      </c>
      <c r="D8001">
        <v>8</v>
      </c>
      <c r="E8001">
        <v>8.81</v>
      </c>
      <c r="F8001">
        <v>6.21</v>
      </c>
      <c r="G8001">
        <v>1.42</v>
      </c>
      <c r="H8001" s="184">
        <f t="shared" ref="H8001:L8001" si="8726">H7977</f>
        <v>0.25</v>
      </c>
      <c r="I8001" s="185">
        <f t="shared" si="8726"/>
        <v>327</v>
      </c>
      <c r="J8001" s="185">
        <f t="shared" si="8726"/>
        <v>438</v>
      </c>
      <c r="K8001" s="185">
        <f t="shared" si="8726"/>
        <v>2985</v>
      </c>
      <c r="L8001" s="185">
        <f t="shared" si="8726"/>
        <v>1717</v>
      </c>
      <c r="M8001" s="147"/>
      <c r="N8001" s="143">
        <f t="shared" si="8664"/>
        <v>2616</v>
      </c>
      <c r="O8001" s="143">
        <f t="shared" si="8660"/>
        <v>3858.78</v>
      </c>
      <c r="P8001" s="143">
        <f t="shared" si="8661"/>
        <v>18536.849999999999</v>
      </c>
      <c r="Q8001" s="143">
        <f t="shared" si="8662"/>
        <v>2438.14</v>
      </c>
      <c r="R8001" s="188">
        <f t="shared" si="8665"/>
        <v>27449.769999999997</v>
      </c>
      <c r="T8001">
        <v>30440.66</v>
      </c>
      <c r="U8001" s="190">
        <f t="shared" si="8666"/>
        <v>0.90174687408223075</v>
      </c>
    </row>
    <row r="8002" spans="1:21" x14ac:dyDescent="0.2">
      <c r="A8002" s="178">
        <v>43069</v>
      </c>
      <c r="B8002" s="179">
        <v>0.29166666666666669</v>
      </c>
      <c r="C8002" t="s">
        <v>349</v>
      </c>
      <c r="D8002">
        <v>2.11</v>
      </c>
      <c r="E8002">
        <v>9</v>
      </c>
      <c r="F8002">
        <v>9</v>
      </c>
      <c r="G8002">
        <v>7.55</v>
      </c>
      <c r="H8002" s="184">
        <f t="shared" ref="H8002:L8002" si="8727">H7978</f>
        <v>0.29166666666666669</v>
      </c>
      <c r="I8002" s="185">
        <f t="shared" si="8727"/>
        <v>249</v>
      </c>
      <c r="J8002" s="185">
        <f t="shared" si="8727"/>
        <v>556</v>
      </c>
      <c r="K8002" s="185">
        <f t="shared" si="8727"/>
        <v>2872</v>
      </c>
      <c r="L8002" s="185">
        <f t="shared" si="8727"/>
        <v>2219</v>
      </c>
      <c r="M8002" s="147"/>
      <c r="N8002" s="143">
        <f t="shared" si="8664"/>
        <v>525.39</v>
      </c>
      <c r="O8002" s="143">
        <f t="shared" si="8660"/>
        <v>5004</v>
      </c>
      <c r="P8002" s="143">
        <f t="shared" si="8661"/>
        <v>25848</v>
      </c>
      <c r="Q8002" s="143">
        <f t="shared" si="8662"/>
        <v>16753.45</v>
      </c>
      <c r="R8002" s="188">
        <f t="shared" si="8665"/>
        <v>48130.84</v>
      </c>
      <c r="T8002">
        <v>32883.019999999997</v>
      </c>
      <c r="U8002" s="190">
        <f t="shared" si="8666"/>
        <v>1.4636988938363935</v>
      </c>
    </row>
    <row r="8003" spans="1:21" x14ac:dyDescent="0.2">
      <c r="A8003" s="178">
        <v>43069</v>
      </c>
      <c r="B8003" s="179">
        <v>0.33333333333333331</v>
      </c>
      <c r="C8003" t="s">
        <v>349</v>
      </c>
      <c r="D8003">
        <v>4.01</v>
      </c>
      <c r="E8003">
        <v>3.17</v>
      </c>
      <c r="F8003">
        <v>5.56</v>
      </c>
      <c r="G8003">
        <v>3.17</v>
      </c>
      <c r="H8003" s="184">
        <f t="shared" ref="H8003:L8003" si="8728">H7979</f>
        <v>0.33333333333333331</v>
      </c>
      <c r="I8003" s="185">
        <f t="shared" si="8728"/>
        <v>256</v>
      </c>
      <c r="J8003" s="185">
        <f t="shared" si="8728"/>
        <v>306</v>
      </c>
      <c r="K8003" s="185">
        <f t="shared" si="8728"/>
        <v>2872</v>
      </c>
      <c r="L8003" s="185">
        <f t="shared" si="8728"/>
        <v>2219</v>
      </c>
      <c r="M8003" s="147"/>
      <c r="N8003" s="143">
        <f t="shared" si="8664"/>
        <v>1026.56</v>
      </c>
      <c r="O8003" s="143">
        <f t="shared" si="8660"/>
        <v>970.02</v>
      </c>
      <c r="P8003" s="143">
        <f t="shared" si="8661"/>
        <v>15968.32</v>
      </c>
      <c r="Q8003" s="143">
        <f t="shared" si="8662"/>
        <v>7034.23</v>
      </c>
      <c r="R8003" s="188">
        <f t="shared" si="8665"/>
        <v>24999.13</v>
      </c>
      <c r="T8003">
        <v>36852.370000000003</v>
      </c>
      <c r="U8003" s="190">
        <f t="shared" si="8666"/>
        <v>0.67835881382934127</v>
      </c>
    </row>
    <row r="8004" spans="1:21" x14ac:dyDescent="0.2">
      <c r="A8004" s="178">
        <v>43069</v>
      </c>
      <c r="B8004" s="179">
        <v>0.375</v>
      </c>
      <c r="C8004" t="s">
        <v>349</v>
      </c>
      <c r="D8004">
        <v>1</v>
      </c>
      <c r="E8004">
        <v>2.99</v>
      </c>
      <c r="F8004">
        <v>4.99</v>
      </c>
      <c r="G8004">
        <v>2.99</v>
      </c>
      <c r="H8004" s="184">
        <f t="shared" ref="H8004:L8004" si="8729">H7980</f>
        <v>0.375</v>
      </c>
      <c r="I8004" s="185">
        <f t="shared" si="8729"/>
        <v>156</v>
      </c>
      <c r="J8004" s="185">
        <f t="shared" si="8729"/>
        <v>343</v>
      </c>
      <c r="K8004" s="185">
        <f t="shared" si="8729"/>
        <v>2872</v>
      </c>
      <c r="L8004" s="185">
        <f t="shared" si="8729"/>
        <v>2219</v>
      </c>
      <c r="M8004" s="147"/>
      <c r="N8004" s="143">
        <f t="shared" si="8664"/>
        <v>156</v>
      </c>
      <c r="O8004" s="143">
        <f t="shared" ref="O8004:O8067" si="8730">E8004*J8004</f>
        <v>1025.5700000000002</v>
      </c>
      <c r="P8004" s="143">
        <f t="shared" ref="P8004:P8067" si="8731">F8004*K8004</f>
        <v>14331.28</v>
      </c>
      <c r="Q8004" s="143">
        <f t="shared" ref="Q8004:Q8067" si="8732">G8004*L8004</f>
        <v>6634.81</v>
      </c>
      <c r="R8004" s="188">
        <f t="shared" si="8665"/>
        <v>22147.66</v>
      </c>
      <c r="T8004">
        <v>37990.04</v>
      </c>
      <c r="U8004" s="190">
        <f t="shared" si="8666"/>
        <v>0.58298596158361504</v>
      </c>
    </row>
    <row r="8005" spans="1:21" x14ac:dyDescent="0.2">
      <c r="A8005" s="178">
        <v>43069</v>
      </c>
      <c r="B8005" s="179">
        <v>0.41666666666666669</v>
      </c>
      <c r="C8005" t="s">
        <v>349</v>
      </c>
      <c r="D8005">
        <v>2.11</v>
      </c>
      <c r="E8005">
        <v>3.3</v>
      </c>
      <c r="F8005">
        <v>5.35</v>
      </c>
      <c r="G8005">
        <v>3.3</v>
      </c>
      <c r="H8005" s="184">
        <f t="shared" ref="H8005:L8005" si="8733">H7981</f>
        <v>0.41666666666666669</v>
      </c>
      <c r="I8005" s="185">
        <f t="shared" si="8733"/>
        <v>196</v>
      </c>
      <c r="J8005" s="185">
        <f t="shared" si="8733"/>
        <v>315</v>
      </c>
      <c r="K8005" s="185">
        <f t="shared" si="8733"/>
        <v>2872</v>
      </c>
      <c r="L8005" s="185">
        <f t="shared" si="8733"/>
        <v>2219</v>
      </c>
      <c r="M8005" s="147"/>
      <c r="N8005" s="143">
        <f t="shared" ref="N8005:N8068" si="8734">D8005*I8005</f>
        <v>413.56</v>
      </c>
      <c r="O8005" s="143">
        <f t="shared" si="8730"/>
        <v>1039.5</v>
      </c>
      <c r="P8005" s="143">
        <f t="shared" si="8731"/>
        <v>15365.199999999999</v>
      </c>
      <c r="Q8005" s="143">
        <f t="shared" si="8732"/>
        <v>7322.7</v>
      </c>
      <c r="R8005" s="188">
        <f t="shared" ref="R8005:R8068" si="8735">SUM(N8005:Q8005)</f>
        <v>24140.959999999999</v>
      </c>
      <c r="T8005">
        <v>37544.19</v>
      </c>
      <c r="U8005" s="190">
        <f t="shared" ref="U8005:U8068" si="8736">R8005/T8005</f>
        <v>0.64300122069486643</v>
      </c>
    </row>
    <row r="8006" spans="1:21" x14ac:dyDescent="0.2">
      <c r="A8006" s="178">
        <v>43069</v>
      </c>
      <c r="B8006" s="179">
        <v>0.45833333333333331</v>
      </c>
      <c r="C8006" t="s">
        <v>349</v>
      </c>
      <c r="D8006">
        <v>3.01</v>
      </c>
      <c r="E8006">
        <v>2</v>
      </c>
      <c r="F8006">
        <v>4.45</v>
      </c>
      <c r="G8006">
        <v>2</v>
      </c>
      <c r="H8006" s="184">
        <f t="shared" ref="H8006:L8006" si="8737">H7982</f>
        <v>0.45833333333333331</v>
      </c>
      <c r="I8006" s="185">
        <f t="shared" si="8737"/>
        <v>226</v>
      </c>
      <c r="J8006" s="185">
        <f t="shared" si="8737"/>
        <v>326</v>
      </c>
      <c r="K8006" s="185">
        <f t="shared" si="8737"/>
        <v>2842</v>
      </c>
      <c r="L8006" s="185">
        <f t="shared" si="8737"/>
        <v>1635</v>
      </c>
      <c r="M8006" s="147"/>
      <c r="N8006" s="143">
        <f t="shared" si="8734"/>
        <v>680.26</v>
      </c>
      <c r="O8006" s="143">
        <f t="shared" si="8730"/>
        <v>652</v>
      </c>
      <c r="P8006" s="143">
        <f t="shared" si="8731"/>
        <v>12646.9</v>
      </c>
      <c r="Q8006" s="143">
        <f t="shared" si="8732"/>
        <v>3270</v>
      </c>
      <c r="R8006" s="188">
        <f t="shared" si="8735"/>
        <v>17249.16</v>
      </c>
      <c r="T8006">
        <v>37148.15</v>
      </c>
      <c r="U8006" s="190">
        <f t="shared" si="8736"/>
        <v>0.46433429390158054</v>
      </c>
    </row>
    <row r="8007" spans="1:21" x14ac:dyDescent="0.2">
      <c r="A8007" s="178">
        <v>43069</v>
      </c>
      <c r="B8007" s="179">
        <v>0.5</v>
      </c>
      <c r="C8007" t="s">
        <v>349</v>
      </c>
      <c r="D8007">
        <v>2.98</v>
      </c>
      <c r="E8007">
        <v>1.89</v>
      </c>
      <c r="F8007">
        <v>4.62</v>
      </c>
      <c r="G8007">
        <v>2.1</v>
      </c>
      <c r="H8007" s="184">
        <f t="shared" ref="H8007:L8007" si="8738">H7983</f>
        <v>0.5</v>
      </c>
      <c r="I8007" s="185">
        <f t="shared" si="8738"/>
        <v>222</v>
      </c>
      <c r="J8007" s="185">
        <f t="shared" si="8738"/>
        <v>319</v>
      </c>
      <c r="K8007" s="185">
        <f t="shared" si="8738"/>
        <v>2842</v>
      </c>
      <c r="L8007" s="185">
        <f t="shared" si="8738"/>
        <v>1635</v>
      </c>
      <c r="M8007" s="147"/>
      <c r="N8007" s="143">
        <f t="shared" si="8734"/>
        <v>661.56</v>
      </c>
      <c r="O8007" s="143">
        <f t="shared" si="8730"/>
        <v>602.91</v>
      </c>
      <c r="P8007" s="143">
        <f t="shared" si="8731"/>
        <v>13130.04</v>
      </c>
      <c r="Q8007" s="143">
        <f t="shared" si="8732"/>
        <v>3433.5</v>
      </c>
      <c r="R8007" s="188">
        <f t="shared" si="8735"/>
        <v>17828.010000000002</v>
      </c>
      <c r="T8007">
        <v>36928.949999999997</v>
      </c>
      <c r="U8007" s="190">
        <f t="shared" si="8736"/>
        <v>0.48276514766869905</v>
      </c>
    </row>
    <row r="8008" spans="1:21" x14ac:dyDescent="0.2">
      <c r="A8008" s="178">
        <v>43069</v>
      </c>
      <c r="B8008" s="179">
        <v>0.54166666666666663</v>
      </c>
      <c r="C8008" t="s">
        <v>349</v>
      </c>
      <c r="D8008">
        <v>2</v>
      </c>
      <c r="E8008">
        <v>1.54</v>
      </c>
      <c r="F8008">
        <v>4.42</v>
      </c>
      <c r="G8008">
        <v>2.48</v>
      </c>
      <c r="H8008" s="184">
        <f t="shared" ref="H8008:L8008" si="8739">H7984</f>
        <v>0.54166666666666663</v>
      </c>
      <c r="I8008" s="185">
        <f t="shared" si="8739"/>
        <v>195</v>
      </c>
      <c r="J8008" s="185">
        <f t="shared" si="8739"/>
        <v>299</v>
      </c>
      <c r="K8008" s="185">
        <f t="shared" si="8739"/>
        <v>2842</v>
      </c>
      <c r="L8008" s="185">
        <f t="shared" si="8739"/>
        <v>1635</v>
      </c>
      <c r="M8008" s="147"/>
      <c r="N8008" s="143">
        <f t="shared" si="8734"/>
        <v>390</v>
      </c>
      <c r="O8008" s="143">
        <f t="shared" si="8730"/>
        <v>460.46000000000004</v>
      </c>
      <c r="P8008" s="143">
        <f t="shared" si="8731"/>
        <v>12561.64</v>
      </c>
      <c r="Q8008" s="143">
        <f t="shared" si="8732"/>
        <v>4054.8</v>
      </c>
      <c r="R8008" s="188">
        <f t="shared" si="8735"/>
        <v>17466.899999999998</v>
      </c>
      <c r="T8008">
        <v>36835.58</v>
      </c>
      <c r="U8008" s="190">
        <f t="shared" si="8736"/>
        <v>0.47418555646470062</v>
      </c>
    </row>
    <row r="8009" spans="1:21" x14ac:dyDescent="0.2">
      <c r="A8009" s="178">
        <v>43069</v>
      </c>
      <c r="B8009" s="179">
        <v>0.58333333333333337</v>
      </c>
      <c r="C8009" t="s">
        <v>349</v>
      </c>
      <c r="D8009">
        <v>2</v>
      </c>
      <c r="E8009">
        <v>2.19</v>
      </c>
      <c r="F8009">
        <v>4.8</v>
      </c>
      <c r="G8009">
        <v>2.99</v>
      </c>
      <c r="H8009" s="184">
        <f t="shared" ref="H8009:L8009" si="8740">H7985</f>
        <v>0.58333333333333337</v>
      </c>
      <c r="I8009" s="185">
        <f t="shared" si="8740"/>
        <v>205</v>
      </c>
      <c r="J8009" s="185">
        <f t="shared" si="8740"/>
        <v>237</v>
      </c>
      <c r="K8009" s="185">
        <f t="shared" si="8740"/>
        <v>2842</v>
      </c>
      <c r="L8009" s="185">
        <f t="shared" si="8740"/>
        <v>1635</v>
      </c>
      <c r="M8009" s="147"/>
      <c r="N8009" s="143">
        <f t="shared" si="8734"/>
        <v>410</v>
      </c>
      <c r="O8009" s="143">
        <f t="shared" si="8730"/>
        <v>519.03</v>
      </c>
      <c r="P8009" s="143">
        <f t="shared" si="8731"/>
        <v>13641.6</v>
      </c>
      <c r="Q8009" s="143">
        <f t="shared" si="8732"/>
        <v>4888.6500000000005</v>
      </c>
      <c r="R8009" s="188">
        <f t="shared" si="8735"/>
        <v>19459.280000000002</v>
      </c>
      <c r="T8009">
        <v>36826.14</v>
      </c>
      <c r="U8009" s="190">
        <f t="shared" si="8736"/>
        <v>0.52840943959915432</v>
      </c>
    </row>
    <row r="8010" spans="1:21" x14ac:dyDescent="0.2">
      <c r="A8010" s="178">
        <v>43069</v>
      </c>
      <c r="B8010" s="179">
        <v>0.625</v>
      </c>
      <c r="C8010" t="s">
        <v>349</v>
      </c>
      <c r="D8010">
        <v>2.11</v>
      </c>
      <c r="E8010">
        <v>3.1</v>
      </c>
      <c r="F8010">
        <v>6.1</v>
      </c>
      <c r="G8010">
        <v>1</v>
      </c>
      <c r="H8010" s="184">
        <f t="shared" ref="H8010:L8010" si="8741">H7986</f>
        <v>0.625</v>
      </c>
      <c r="I8010" s="185">
        <f t="shared" si="8741"/>
        <v>212</v>
      </c>
      <c r="J8010" s="185">
        <f t="shared" si="8741"/>
        <v>213</v>
      </c>
      <c r="K8010" s="185">
        <f t="shared" si="8741"/>
        <v>2842</v>
      </c>
      <c r="L8010" s="185">
        <f t="shared" si="8741"/>
        <v>1380</v>
      </c>
      <c r="M8010" s="147"/>
      <c r="N8010" s="143">
        <f t="shared" si="8734"/>
        <v>447.32</v>
      </c>
      <c r="O8010" s="143">
        <f t="shared" si="8730"/>
        <v>660.30000000000007</v>
      </c>
      <c r="P8010" s="143">
        <f t="shared" si="8731"/>
        <v>17336.2</v>
      </c>
      <c r="Q8010" s="143">
        <f t="shared" si="8732"/>
        <v>1380</v>
      </c>
      <c r="R8010" s="188">
        <f t="shared" si="8735"/>
        <v>19823.82</v>
      </c>
      <c r="T8010">
        <v>37174.959999999999</v>
      </c>
      <c r="U8010" s="190">
        <f t="shared" si="8736"/>
        <v>0.53325733235489692</v>
      </c>
    </row>
    <row r="8011" spans="1:21" x14ac:dyDescent="0.2">
      <c r="A8011" s="178">
        <v>43069</v>
      </c>
      <c r="B8011" s="179">
        <v>0.66666666666666663</v>
      </c>
      <c r="C8011" t="s">
        <v>349</v>
      </c>
      <c r="D8011">
        <v>1.53</v>
      </c>
      <c r="E8011">
        <v>1.48</v>
      </c>
      <c r="F8011">
        <v>4.12</v>
      </c>
      <c r="G8011">
        <v>1</v>
      </c>
      <c r="H8011" s="184">
        <f t="shared" ref="H8011:L8011" si="8742">H7987</f>
        <v>0.66666666666666663</v>
      </c>
      <c r="I8011" s="185">
        <f t="shared" si="8742"/>
        <v>191</v>
      </c>
      <c r="J8011" s="185">
        <f t="shared" si="8742"/>
        <v>237</v>
      </c>
      <c r="K8011" s="185">
        <f t="shared" si="8742"/>
        <v>2842</v>
      </c>
      <c r="L8011" s="185">
        <f t="shared" si="8742"/>
        <v>1380</v>
      </c>
      <c r="M8011" s="147"/>
      <c r="N8011" s="143">
        <f t="shared" si="8734"/>
        <v>292.23</v>
      </c>
      <c r="O8011" s="143">
        <f t="shared" si="8730"/>
        <v>350.76</v>
      </c>
      <c r="P8011" s="143">
        <f t="shared" si="8731"/>
        <v>11709.04</v>
      </c>
      <c r="Q8011" s="143">
        <f t="shared" si="8732"/>
        <v>1380</v>
      </c>
      <c r="R8011" s="188">
        <f t="shared" si="8735"/>
        <v>13732.03</v>
      </c>
      <c r="T8011">
        <v>37415.410000000003</v>
      </c>
      <c r="U8011" s="190">
        <f t="shared" si="8736"/>
        <v>0.36701535543777281</v>
      </c>
    </row>
    <row r="8012" spans="1:21" x14ac:dyDescent="0.2">
      <c r="A8012" s="178">
        <v>43069</v>
      </c>
      <c r="B8012" s="179">
        <v>0.70833333333333337</v>
      </c>
      <c r="C8012" t="s">
        <v>349</v>
      </c>
      <c r="D8012">
        <v>1.68</v>
      </c>
      <c r="E8012">
        <v>2.09</v>
      </c>
      <c r="F8012">
        <v>6.03</v>
      </c>
      <c r="G8012">
        <v>1</v>
      </c>
      <c r="H8012" s="184">
        <f t="shared" ref="H8012:L8012" si="8743">H7988</f>
        <v>0.70833333333333337</v>
      </c>
      <c r="I8012" s="185">
        <f t="shared" si="8743"/>
        <v>218</v>
      </c>
      <c r="J8012" s="185">
        <f t="shared" si="8743"/>
        <v>258</v>
      </c>
      <c r="K8012" s="185">
        <f t="shared" si="8743"/>
        <v>2842</v>
      </c>
      <c r="L8012" s="185">
        <f t="shared" si="8743"/>
        <v>1380</v>
      </c>
      <c r="M8012" s="147"/>
      <c r="N8012" s="143">
        <f t="shared" si="8734"/>
        <v>366.24</v>
      </c>
      <c r="O8012" s="143">
        <f t="shared" si="8730"/>
        <v>539.21999999999991</v>
      </c>
      <c r="P8012" s="143">
        <f t="shared" si="8731"/>
        <v>17137.260000000002</v>
      </c>
      <c r="Q8012" s="143">
        <f t="shared" si="8732"/>
        <v>1380</v>
      </c>
      <c r="R8012" s="188">
        <f t="shared" si="8735"/>
        <v>19422.72</v>
      </c>
      <c r="T8012">
        <v>37418.78</v>
      </c>
      <c r="U8012" s="190">
        <f t="shared" si="8736"/>
        <v>0.51906342216395085</v>
      </c>
    </row>
    <row r="8013" spans="1:21" x14ac:dyDescent="0.2">
      <c r="A8013" s="178">
        <v>43069</v>
      </c>
      <c r="B8013" s="179">
        <v>0.75</v>
      </c>
      <c r="C8013" t="s">
        <v>349</v>
      </c>
      <c r="D8013">
        <v>2.2599999999999998</v>
      </c>
      <c r="E8013">
        <v>19.45</v>
      </c>
      <c r="F8013">
        <v>23.6</v>
      </c>
      <c r="G8013">
        <v>2.1</v>
      </c>
      <c r="H8013" s="184">
        <f t="shared" ref="H8013:L8013" si="8744">H7989</f>
        <v>0.75</v>
      </c>
      <c r="I8013" s="185">
        <f t="shared" si="8744"/>
        <v>240</v>
      </c>
      <c r="J8013" s="185">
        <f t="shared" si="8744"/>
        <v>365</v>
      </c>
      <c r="K8013" s="185">
        <f t="shared" si="8744"/>
        <v>2842</v>
      </c>
      <c r="L8013" s="185">
        <f t="shared" si="8744"/>
        <v>1380</v>
      </c>
      <c r="M8013" s="147"/>
      <c r="N8013" s="143">
        <f t="shared" si="8734"/>
        <v>542.4</v>
      </c>
      <c r="O8013" s="143">
        <f t="shared" si="8730"/>
        <v>7099.25</v>
      </c>
      <c r="P8013" s="143">
        <f t="shared" si="8731"/>
        <v>67071.199999999997</v>
      </c>
      <c r="Q8013" s="143">
        <f t="shared" si="8732"/>
        <v>2898</v>
      </c>
      <c r="R8013" s="188">
        <f t="shared" si="8735"/>
        <v>77610.849999999991</v>
      </c>
      <c r="T8013">
        <v>37462.31</v>
      </c>
      <c r="U8013" s="190">
        <f t="shared" si="8736"/>
        <v>2.0717048681728381</v>
      </c>
    </row>
    <row r="8014" spans="1:21" x14ac:dyDescent="0.2">
      <c r="A8014" s="178">
        <v>43069</v>
      </c>
      <c r="B8014" s="179">
        <v>0.79166666666666663</v>
      </c>
      <c r="C8014" t="s">
        <v>349</v>
      </c>
      <c r="D8014">
        <v>3.5</v>
      </c>
      <c r="E8014">
        <v>4</v>
      </c>
      <c r="F8014">
        <v>9.68</v>
      </c>
      <c r="G8014">
        <v>2.99</v>
      </c>
      <c r="H8014" s="184">
        <f t="shared" ref="H8014:L8014" si="8745">H7990</f>
        <v>0.79166666666666663</v>
      </c>
      <c r="I8014" s="185">
        <f t="shared" si="8745"/>
        <v>320</v>
      </c>
      <c r="J8014" s="185">
        <f t="shared" si="8745"/>
        <v>214</v>
      </c>
      <c r="K8014" s="185">
        <f t="shared" si="8745"/>
        <v>2842</v>
      </c>
      <c r="L8014" s="185">
        <f t="shared" si="8745"/>
        <v>1426</v>
      </c>
      <c r="M8014" s="147"/>
      <c r="N8014" s="143">
        <f t="shared" si="8734"/>
        <v>1120</v>
      </c>
      <c r="O8014" s="143">
        <f t="shared" si="8730"/>
        <v>856</v>
      </c>
      <c r="P8014" s="143">
        <f t="shared" si="8731"/>
        <v>27510.559999999998</v>
      </c>
      <c r="Q8014" s="143">
        <f t="shared" si="8732"/>
        <v>4263.7400000000007</v>
      </c>
      <c r="R8014" s="188">
        <f t="shared" si="8735"/>
        <v>33750.299999999996</v>
      </c>
      <c r="T8014">
        <v>38293.14</v>
      </c>
      <c r="U8014" s="190">
        <f t="shared" si="8736"/>
        <v>0.88136674088361511</v>
      </c>
    </row>
    <row r="8015" spans="1:21" x14ac:dyDescent="0.2">
      <c r="A8015" s="178">
        <v>43069</v>
      </c>
      <c r="B8015" s="179">
        <v>0.83333333333333337</v>
      </c>
      <c r="C8015" t="s">
        <v>349</v>
      </c>
      <c r="D8015">
        <v>1</v>
      </c>
      <c r="E8015">
        <v>2.2200000000000002</v>
      </c>
      <c r="F8015">
        <v>6.88</v>
      </c>
      <c r="G8015">
        <v>1</v>
      </c>
      <c r="H8015" s="184">
        <f t="shared" ref="H8015:L8015" si="8746">H7991</f>
        <v>0.83333333333333337</v>
      </c>
      <c r="I8015" s="185">
        <f t="shared" si="8746"/>
        <v>322</v>
      </c>
      <c r="J8015" s="185">
        <f t="shared" si="8746"/>
        <v>178</v>
      </c>
      <c r="K8015" s="185">
        <f t="shared" si="8746"/>
        <v>2842</v>
      </c>
      <c r="L8015" s="185">
        <f t="shared" si="8746"/>
        <v>1426</v>
      </c>
      <c r="M8015" s="147"/>
      <c r="N8015" s="143">
        <f t="shared" si="8734"/>
        <v>322</v>
      </c>
      <c r="O8015" s="143">
        <f t="shared" si="8730"/>
        <v>395.16</v>
      </c>
      <c r="P8015" s="143">
        <f t="shared" si="8731"/>
        <v>19552.96</v>
      </c>
      <c r="Q8015" s="143">
        <f t="shared" si="8732"/>
        <v>1426</v>
      </c>
      <c r="R8015" s="188">
        <f t="shared" si="8735"/>
        <v>21696.12</v>
      </c>
      <c r="T8015">
        <v>39467.32</v>
      </c>
      <c r="U8015" s="190">
        <f t="shared" si="8736"/>
        <v>0.5497236701149204</v>
      </c>
    </row>
    <row r="8016" spans="1:21" x14ac:dyDescent="0.2">
      <c r="A8016" s="178">
        <v>43069</v>
      </c>
      <c r="B8016" s="179">
        <v>0.875</v>
      </c>
      <c r="C8016" t="s">
        <v>349</v>
      </c>
      <c r="D8016">
        <v>2.2999999999999998</v>
      </c>
      <c r="E8016">
        <v>1.48</v>
      </c>
      <c r="F8016">
        <v>6.02</v>
      </c>
      <c r="G8016">
        <v>1</v>
      </c>
      <c r="H8016" s="184">
        <f t="shared" ref="H8016:L8016" si="8747">H7992</f>
        <v>0.875</v>
      </c>
      <c r="I8016" s="185">
        <f t="shared" si="8747"/>
        <v>337</v>
      </c>
      <c r="J8016" s="185">
        <f t="shared" si="8747"/>
        <v>173</v>
      </c>
      <c r="K8016" s="185">
        <f t="shared" si="8747"/>
        <v>2842</v>
      </c>
      <c r="L8016" s="185">
        <f t="shared" si="8747"/>
        <v>1426</v>
      </c>
      <c r="M8016" s="147"/>
      <c r="N8016" s="143">
        <f t="shared" si="8734"/>
        <v>775.09999999999991</v>
      </c>
      <c r="O8016" s="143">
        <f t="shared" si="8730"/>
        <v>256.04000000000002</v>
      </c>
      <c r="P8016" s="143">
        <f t="shared" si="8731"/>
        <v>17108.84</v>
      </c>
      <c r="Q8016" s="143">
        <f t="shared" si="8732"/>
        <v>1426</v>
      </c>
      <c r="R8016" s="188">
        <f t="shared" si="8735"/>
        <v>19565.98</v>
      </c>
      <c r="T8016">
        <v>38983.69</v>
      </c>
      <c r="U8016" s="190">
        <f t="shared" si="8736"/>
        <v>0.50190169273355079</v>
      </c>
    </row>
    <row r="8017" spans="1:21" x14ac:dyDescent="0.2">
      <c r="A8017" s="178">
        <v>43069</v>
      </c>
      <c r="B8017" s="179">
        <v>0.91666666666666663</v>
      </c>
      <c r="C8017" t="s">
        <v>349</v>
      </c>
      <c r="D8017">
        <v>5.67</v>
      </c>
      <c r="E8017">
        <v>2.84</v>
      </c>
      <c r="F8017">
        <v>4.8600000000000003</v>
      </c>
      <c r="G8017">
        <v>1.41</v>
      </c>
      <c r="H8017" s="184">
        <f t="shared" ref="H8017:L8017" si="8748">H7993</f>
        <v>0.91666666666666663</v>
      </c>
      <c r="I8017" s="185">
        <f t="shared" si="8748"/>
        <v>394</v>
      </c>
      <c r="J8017" s="185">
        <f t="shared" si="8748"/>
        <v>194</v>
      </c>
      <c r="K8017" s="185">
        <f t="shared" si="8748"/>
        <v>2842</v>
      </c>
      <c r="L8017" s="185">
        <f t="shared" si="8748"/>
        <v>1426</v>
      </c>
      <c r="M8017" s="147"/>
      <c r="N8017" s="143">
        <f t="shared" si="8734"/>
        <v>2233.98</v>
      </c>
      <c r="O8017" s="143">
        <f t="shared" si="8730"/>
        <v>550.95999999999992</v>
      </c>
      <c r="P8017" s="143">
        <f t="shared" si="8731"/>
        <v>13812.12</v>
      </c>
      <c r="Q8017" s="143">
        <f t="shared" si="8732"/>
        <v>2010.6599999999999</v>
      </c>
      <c r="R8017" s="188">
        <f t="shared" si="8735"/>
        <v>18607.72</v>
      </c>
      <c r="T8017">
        <v>38264.01</v>
      </c>
      <c r="U8017" s="190">
        <f t="shared" si="8736"/>
        <v>0.4862982212266827</v>
      </c>
    </row>
    <row r="8018" spans="1:21" x14ac:dyDescent="0.2">
      <c r="A8018" s="178">
        <v>43069</v>
      </c>
      <c r="B8018" s="179">
        <v>0.95833333333333337</v>
      </c>
      <c r="C8018" t="s">
        <v>349</v>
      </c>
      <c r="D8018">
        <v>8.11</v>
      </c>
      <c r="E8018">
        <v>4</v>
      </c>
      <c r="F8018">
        <v>6.51</v>
      </c>
      <c r="G8018">
        <v>0.97</v>
      </c>
      <c r="H8018" s="184">
        <f t="shared" ref="H8018:L8018" si="8749">H7994</f>
        <v>0.95833333333333337</v>
      </c>
      <c r="I8018" s="185">
        <f t="shared" si="8749"/>
        <v>389</v>
      </c>
      <c r="J8018" s="185">
        <f t="shared" si="8749"/>
        <v>265</v>
      </c>
      <c r="K8018" s="185">
        <f t="shared" si="8749"/>
        <v>2985</v>
      </c>
      <c r="L8018" s="185">
        <f t="shared" si="8749"/>
        <v>1111</v>
      </c>
      <c r="M8018" s="147"/>
      <c r="N8018" s="143">
        <f t="shared" si="8734"/>
        <v>3154.79</v>
      </c>
      <c r="O8018" s="143">
        <f t="shared" si="8730"/>
        <v>1060</v>
      </c>
      <c r="P8018" s="143">
        <f t="shared" si="8731"/>
        <v>19432.349999999999</v>
      </c>
      <c r="Q8018" s="143">
        <f t="shared" si="8732"/>
        <v>1077.67</v>
      </c>
      <c r="R8018" s="188">
        <f t="shared" si="8735"/>
        <v>24724.809999999998</v>
      </c>
      <c r="T8018">
        <v>36968.65</v>
      </c>
      <c r="U8018" s="190">
        <f t="shared" si="8736"/>
        <v>0.66880478459451442</v>
      </c>
    </row>
    <row r="8019" spans="1:21" x14ac:dyDescent="0.2">
      <c r="A8019" s="178">
        <v>43069</v>
      </c>
      <c r="B8019" s="180">
        <v>1</v>
      </c>
      <c r="C8019" t="s">
        <v>349</v>
      </c>
      <c r="D8019">
        <v>6</v>
      </c>
      <c r="E8019">
        <v>4</v>
      </c>
      <c r="F8019">
        <v>5.83</v>
      </c>
      <c r="G8019">
        <v>0.97</v>
      </c>
      <c r="H8019" s="184">
        <f t="shared" ref="H8019:L8019" si="8750">H7995</f>
        <v>1</v>
      </c>
      <c r="I8019" s="185">
        <f t="shared" si="8750"/>
        <v>362</v>
      </c>
      <c r="J8019" s="185">
        <f t="shared" si="8750"/>
        <v>243</v>
      </c>
      <c r="K8019" s="185">
        <f t="shared" si="8750"/>
        <v>2985</v>
      </c>
      <c r="L8019" s="185">
        <f t="shared" si="8750"/>
        <v>1111</v>
      </c>
      <c r="M8019" s="147"/>
      <c r="N8019" s="143">
        <f t="shared" si="8734"/>
        <v>2172</v>
      </c>
      <c r="O8019" s="143">
        <f t="shared" si="8730"/>
        <v>972</v>
      </c>
      <c r="P8019" s="143">
        <f t="shared" si="8731"/>
        <v>17402.55</v>
      </c>
      <c r="Q8019" s="143">
        <f t="shared" si="8732"/>
        <v>1077.67</v>
      </c>
      <c r="R8019" s="188">
        <f t="shared" si="8735"/>
        <v>21624.22</v>
      </c>
      <c r="T8019">
        <v>34551.82</v>
      </c>
      <c r="U8019" s="190">
        <f t="shared" si="8736"/>
        <v>0.62584894225542975</v>
      </c>
    </row>
    <row r="8020" spans="1:21" x14ac:dyDescent="0.2">
      <c r="A8020" s="178">
        <v>43070</v>
      </c>
      <c r="B8020" s="179">
        <v>4.1666666666666664E-2</v>
      </c>
      <c r="C8020" t="s">
        <v>349</v>
      </c>
      <c r="D8020">
        <v>4.7699999999999996</v>
      </c>
      <c r="E8020">
        <v>3.11</v>
      </c>
      <c r="F8020">
        <v>4.25</v>
      </c>
      <c r="G8020">
        <v>0.97</v>
      </c>
      <c r="H8020" s="184">
        <f t="shared" ref="H8020:L8020" si="8751">H7996</f>
        <v>4.1666666666666664E-2</v>
      </c>
      <c r="I8020" s="185">
        <f t="shared" si="8751"/>
        <v>294</v>
      </c>
      <c r="J8020" s="185">
        <f t="shared" si="8751"/>
        <v>212</v>
      </c>
      <c r="K8020" s="185">
        <f t="shared" si="8751"/>
        <v>2985</v>
      </c>
      <c r="L8020" s="185">
        <f t="shared" si="8751"/>
        <v>1111</v>
      </c>
      <c r="M8020" s="147"/>
      <c r="N8020" s="143">
        <f t="shared" si="8734"/>
        <v>1402.3799999999999</v>
      </c>
      <c r="O8020" s="143">
        <f t="shared" si="8730"/>
        <v>659.31999999999994</v>
      </c>
      <c r="P8020" s="143">
        <f t="shared" si="8731"/>
        <v>12686.25</v>
      </c>
      <c r="Q8020" s="143">
        <f t="shared" si="8732"/>
        <v>1077.67</v>
      </c>
      <c r="R8020" s="188">
        <f t="shared" si="8735"/>
        <v>15825.62</v>
      </c>
      <c r="T8020">
        <v>32118.74</v>
      </c>
      <c r="U8020" s="190">
        <f t="shared" si="8736"/>
        <v>0.49272231725154847</v>
      </c>
    </row>
    <row r="8021" spans="1:21" x14ac:dyDescent="0.2">
      <c r="A8021" s="178">
        <v>43070</v>
      </c>
      <c r="B8021" s="179">
        <v>8.3333333333333329E-2</v>
      </c>
      <c r="C8021" t="s">
        <v>349</v>
      </c>
      <c r="D8021">
        <v>2.89</v>
      </c>
      <c r="E8021">
        <v>1</v>
      </c>
      <c r="F8021">
        <v>4.25</v>
      </c>
      <c r="G8021">
        <v>0.97</v>
      </c>
      <c r="H8021" s="184">
        <f t="shared" ref="H8021:L8021" si="8752">H7997</f>
        <v>8.3333333333333329E-2</v>
      </c>
      <c r="I8021" s="185">
        <f t="shared" si="8752"/>
        <v>236</v>
      </c>
      <c r="J8021" s="185">
        <f t="shared" si="8752"/>
        <v>179</v>
      </c>
      <c r="K8021" s="185">
        <f t="shared" si="8752"/>
        <v>2985</v>
      </c>
      <c r="L8021" s="185">
        <f t="shared" si="8752"/>
        <v>1111</v>
      </c>
      <c r="M8021" s="147"/>
      <c r="N8021" s="143">
        <f t="shared" si="8734"/>
        <v>682.04000000000008</v>
      </c>
      <c r="O8021" s="143">
        <f t="shared" si="8730"/>
        <v>179</v>
      </c>
      <c r="P8021" s="143">
        <f t="shared" si="8731"/>
        <v>12686.25</v>
      </c>
      <c r="Q8021" s="143">
        <f t="shared" si="8732"/>
        <v>1077.67</v>
      </c>
      <c r="R8021" s="188">
        <f t="shared" si="8735"/>
        <v>14624.960000000001</v>
      </c>
      <c r="T8021">
        <v>30300.33</v>
      </c>
      <c r="U8021" s="190">
        <f t="shared" si="8736"/>
        <v>0.48266669042878413</v>
      </c>
    </row>
    <row r="8022" spans="1:21" x14ac:dyDescent="0.2">
      <c r="A8022" s="178">
        <v>43070</v>
      </c>
      <c r="B8022" s="179">
        <v>0.125</v>
      </c>
      <c r="C8022" t="s">
        <v>349</v>
      </c>
      <c r="D8022">
        <v>3.46</v>
      </c>
      <c r="E8022">
        <v>1</v>
      </c>
      <c r="F8022">
        <v>4.25</v>
      </c>
      <c r="G8022">
        <v>1.05</v>
      </c>
      <c r="H8022" s="184">
        <f t="shared" ref="H8022:L8022" si="8753">H7998</f>
        <v>0.125</v>
      </c>
      <c r="I8022" s="185">
        <f t="shared" si="8753"/>
        <v>201</v>
      </c>
      <c r="J8022" s="185">
        <f t="shared" si="8753"/>
        <v>205</v>
      </c>
      <c r="K8022" s="185">
        <f t="shared" si="8753"/>
        <v>2985</v>
      </c>
      <c r="L8022" s="185">
        <f t="shared" si="8753"/>
        <v>1717</v>
      </c>
      <c r="M8022" s="147"/>
      <c r="N8022" s="143">
        <f t="shared" si="8734"/>
        <v>695.46</v>
      </c>
      <c r="O8022" s="143">
        <f t="shared" si="8730"/>
        <v>205</v>
      </c>
      <c r="P8022" s="143">
        <f t="shared" si="8731"/>
        <v>12686.25</v>
      </c>
      <c r="Q8022" s="143">
        <f t="shared" si="8732"/>
        <v>1802.8500000000001</v>
      </c>
      <c r="R8022" s="188">
        <f t="shared" si="8735"/>
        <v>15389.56</v>
      </c>
      <c r="T8022">
        <v>29405.35</v>
      </c>
      <c r="U8022" s="190">
        <f t="shared" si="8736"/>
        <v>0.52335918463816955</v>
      </c>
    </row>
    <row r="8023" spans="1:21" x14ac:dyDescent="0.2">
      <c r="A8023" s="178">
        <v>43070</v>
      </c>
      <c r="B8023" s="179">
        <v>0.16666666666666666</v>
      </c>
      <c r="C8023" t="s">
        <v>349</v>
      </c>
      <c r="D8023">
        <v>2.0499999999999998</v>
      </c>
      <c r="E8023">
        <v>1</v>
      </c>
      <c r="F8023">
        <v>4.25</v>
      </c>
      <c r="G8023">
        <v>1</v>
      </c>
      <c r="H8023" s="184">
        <f t="shared" ref="H8023:L8023" si="8754">H7999</f>
        <v>0.16666666666666666</v>
      </c>
      <c r="I8023" s="185">
        <f t="shared" si="8754"/>
        <v>185</v>
      </c>
      <c r="J8023" s="185">
        <f t="shared" si="8754"/>
        <v>205</v>
      </c>
      <c r="K8023" s="185">
        <f t="shared" si="8754"/>
        <v>2985</v>
      </c>
      <c r="L8023" s="185">
        <f t="shared" si="8754"/>
        <v>1717</v>
      </c>
      <c r="M8023" s="147"/>
      <c r="N8023" s="143">
        <f t="shared" si="8734"/>
        <v>379.24999999999994</v>
      </c>
      <c r="O8023" s="143">
        <f t="shared" si="8730"/>
        <v>205</v>
      </c>
      <c r="P8023" s="143">
        <f t="shared" si="8731"/>
        <v>12686.25</v>
      </c>
      <c r="Q8023" s="143">
        <f t="shared" si="8732"/>
        <v>1717</v>
      </c>
      <c r="R8023" s="188">
        <f t="shared" si="8735"/>
        <v>14987.5</v>
      </c>
      <c r="T8023">
        <v>28920.77</v>
      </c>
      <c r="U8023" s="190">
        <f t="shared" si="8736"/>
        <v>0.51822617447599073</v>
      </c>
    </row>
    <row r="8024" spans="1:21" x14ac:dyDescent="0.2">
      <c r="A8024" s="178">
        <v>43070</v>
      </c>
      <c r="B8024" s="179">
        <v>0.20833333333333334</v>
      </c>
      <c r="C8024" t="s">
        <v>349</v>
      </c>
      <c r="D8024">
        <v>3.77</v>
      </c>
      <c r="E8024">
        <v>3.58</v>
      </c>
      <c r="F8024">
        <v>4</v>
      </c>
      <c r="G8024">
        <v>1</v>
      </c>
      <c r="H8024" s="184">
        <f t="shared" ref="H8024:L8024" si="8755">H8000</f>
        <v>0.20833333333333334</v>
      </c>
      <c r="I8024" s="185">
        <f t="shared" si="8755"/>
        <v>207</v>
      </c>
      <c r="J8024" s="185">
        <f t="shared" si="8755"/>
        <v>283</v>
      </c>
      <c r="K8024" s="185">
        <f t="shared" si="8755"/>
        <v>2985</v>
      </c>
      <c r="L8024" s="185">
        <f t="shared" si="8755"/>
        <v>1717</v>
      </c>
      <c r="M8024" s="147"/>
      <c r="N8024" s="143">
        <f t="shared" si="8734"/>
        <v>780.39</v>
      </c>
      <c r="O8024" s="143">
        <f t="shared" si="8730"/>
        <v>1013.14</v>
      </c>
      <c r="P8024" s="143">
        <f t="shared" si="8731"/>
        <v>11940</v>
      </c>
      <c r="Q8024" s="143">
        <f t="shared" si="8732"/>
        <v>1717</v>
      </c>
      <c r="R8024" s="188">
        <f t="shared" si="8735"/>
        <v>15450.53</v>
      </c>
      <c r="T8024">
        <v>28891.35</v>
      </c>
      <c r="U8024" s="190">
        <f t="shared" si="8736"/>
        <v>0.5347804792784</v>
      </c>
    </row>
    <row r="8025" spans="1:21" x14ac:dyDescent="0.2">
      <c r="A8025" s="178">
        <v>43070</v>
      </c>
      <c r="B8025" s="179">
        <v>0.25</v>
      </c>
      <c r="C8025" t="s">
        <v>349</v>
      </c>
      <c r="D8025">
        <v>8</v>
      </c>
      <c r="E8025">
        <v>9.11</v>
      </c>
      <c r="F8025">
        <v>6.01</v>
      </c>
      <c r="G8025">
        <v>1</v>
      </c>
      <c r="H8025" s="184">
        <f t="shared" ref="H8025:L8025" si="8756">H8001</f>
        <v>0.25</v>
      </c>
      <c r="I8025" s="185">
        <f t="shared" si="8756"/>
        <v>327</v>
      </c>
      <c r="J8025" s="185">
        <f t="shared" si="8756"/>
        <v>438</v>
      </c>
      <c r="K8025" s="185">
        <f t="shared" si="8756"/>
        <v>2985</v>
      </c>
      <c r="L8025" s="185">
        <f t="shared" si="8756"/>
        <v>1717</v>
      </c>
      <c r="M8025" s="147"/>
      <c r="N8025" s="143">
        <f t="shared" si="8734"/>
        <v>2616</v>
      </c>
      <c r="O8025" s="143">
        <f t="shared" si="8730"/>
        <v>3990.18</v>
      </c>
      <c r="P8025" s="143">
        <f t="shared" si="8731"/>
        <v>17939.849999999999</v>
      </c>
      <c r="Q8025" s="143">
        <f t="shared" si="8732"/>
        <v>1717</v>
      </c>
      <c r="R8025" s="188">
        <f t="shared" si="8735"/>
        <v>26263.03</v>
      </c>
      <c r="T8025">
        <v>29670.26</v>
      </c>
      <c r="U8025" s="190">
        <f t="shared" si="8736"/>
        <v>0.88516345997642087</v>
      </c>
    </row>
    <row r="8026" spans="1:21" x14ac:dyDescent="0.2">
      <c r="A8026" s="178">
        <v>43070</v>
      </c>
      <c r="B8026" s="179">
        <v>0.29166666666666669</v>
      </c>
      <c r="C8026" t="s">
        <v>349</v>
      </c>
      <c r="D8026">
        <v>1.5</v>
      </c>
      <c r="E8026">
        <v>10.75</v>
      </c>
      <c r="F8026">
        <v>10.42</v>
      </c>
      <c r="G8026">
        <v>5.51</v>
      </c>
      <c r="H8026" s="184">
        <f t="shared" ref="H8026:L8026" si="8757">H8002</f>
        <v>0.29166666666666669</v>
      </c>
      <c r="I8026" s="185">
        <f t="shared" si="8757"/>
        <v>249</v>
      </c>
      <c r="J8026" s="185">
        <f t="shared" si="8757"/>
        <v>556</v>
      </c>
      <c r="K8026" s="185">
        <f t="shared" si="8757"/>
        <v>2872</v>
      </c>
      <c r="L8026" s="185">
        <f t="shared" si="8757"/>
        <v>2219</v>
      </c>
      <c r="M8026" s="147"/>
      <c r="N8026" s="143">
        <f t="shared" si="8734"/>
        <v>373.5</v>
      </c>
      <c r="O8026" s="143">
        <f t="shared" si="8730"/>
        <v>5977</v>
      </c>
      <c r="P8026" s="143">
        <f t="shared" si="8731"/>
        <v>29926.240000000002</v>
      </c>
      <c r="Q8026" s="143">
        <f t="shared" si="8732"/>
        <v>12226.689999999999</v>
      </c>
      <c r="R8026" s="188">
        <f t="shared" si="8735"/>
        <v>48503.430000000008</v>
      </c>
      <c r="T8026">
        <v>31794.04</v>
      </c>
      <c r="U8026" s="190">
        <f t="shared" si="8736"/>
        <v>1.5255510152217211</v>
      </c>
    </row>
    <row r="8027" spans="1:21" x14ac:dyDescent="0.2">
      <c r="A8027" s="178">
        <v>43070</v>
      </c>
      <c r="B8027" s="179">
        <v>0.33333333333333331</v>
      </c>
      <c r="C8027" t="s">
        <v>349</v>
      </c>
      <c r="D8027">
        <v>2.11</v>
      </c>
      <c r="E8027">
        <v>3.61</v>
      </c>
      <c r="F8027">
        <v>7.25</v>
      </c>
      <c r="G8027">
        <v>2.99</v>
      </c>
      <c r="H8027" s="184">
        <f t="shared" ref="H8027:L8027" si="8758">H8003</f>
        <v>0.33333333333333331</v>
      </c>
      <c r="I8027" s="185">
        <f t="shared" si="8758"/>
        <v>256</v>
      </c>
      <c r="J8027" s="185">
        <f t="shared" si="8758"/>
        <v>306</v>
      </c>
      <c r="K8027" s="185">
        <f t="shared" si="8758"/>
        <v>2872</v>
      </c>
      <c r="L8027" s="185">
        <f t="shared" si="8758"/>
        <v>2219</v>
      </c>
      <c r="M8027" s="147"/>
      <c r="N8027" s="143">
        <f t="shared" si="8734"/>
        <v>540.16</v>
      </c>
      <c r="O8027" s="143">
        <f t="shared" si="8730"/>
        <v>1104.6599999999999</v>
      </c>
      <c r="P8027" s="143">
        <f t="shared" si="8731"/>
        <v>20822</v>
      </c>
      <c r="Q8027" s="143">
        <f t="shared" si="8732"/>
        <v>6634.81</v>
      </c>
      <c r="R8027" s="188">
        <f t="shared" si="8735"/>
        <v>29101.63</v>
      </c>
      <c r="T8027">
        <v>35492.58</v>
      </c>
      <c r="U8027" s="190">
        <f t="shared" si="8736"/>
        <v>0.81993560344162075</v>
      </c>
    </row>
    <row r="8028" spans="1:21" x14ac:dyDescent="0.2">
      <c r="A8028" s="178">
        <v>43070</v>
      </c>
      <c r="B8028" s="179">
        <v>0.375</v>
      </c>
      <c r="C8028" t="s">
        <v>349</v>
      </c>
      <c r="D8028">
        <v>0.31</v>
      </c>
      <c r="E8028">
        <v>3.63</v>
      </c>
      <c r="F8028">
        <v>7.05</v>
      </c>
      <c r="G8028">
        <v>3.01</v>
      </c>
      <c r="H8028" s="184">
        <f t="shared" ref="H8028:L8028" si="8759">H8004</f>
        <v>0.375</v>
      </c>
      <c r="I8028" s="185">
        <f t="shared" si="8759"/>
        <v>156</v>
      </c>
      <c r="J8028" s="185">
        <f t="shared" si="8759"/>
        <v>343</v>
      </c>
      <c r="K8028" s="185">
        <f t="shared" si="8759"/>
        <v>2872</v>
      </c>
      <c r="L8028" s="185">
        <f t="shared" si="8759"/>
        <v>2219</v>
      </c>
      <c r="M8028" s="147"/>
      <c r="N8028" s="143">
        <f t="shared" si="8734"/>
        <v>48.36</v>
      </c>
      <c r="O8028" s="143">
        <f t="shared" si="8730"/>
        <v>1245.0899999999999</v>
      </c>
      <c r="P8028" s="143">
        <f t="shared" si="8731"/>
        <v>20247.599999999999</v>
      </c>
      <c r="Q8028" s="143">
        <f t="shared" si="8732"/>
        <v>6679.19</v>
      </c>
      <c r="R8028" s="188">
        <f t="shared" si="8735"/>
        <v>28220.239999999998</v>
      </c>
      <c r="T8028">
        <v>36481.61</v>
      </c>
      <c r="U8028" s="190">
        <f t="shared" si="8736"/>
        <v>0.77354700080396666</v>
      </c>
    </row>
    <row r="8029" spans="1:21" x14ac:dyDescent="0.2">
      <c r="A8029" s="178">
        <v>43070</v>
      </c>
      <c r="B8029" s="179">
        <v>0.41666666666666669</v>
      </c>
      <c r="C8029" t="s">
        <v>349</v>
      </c>
      <c r="D8029">
        <v>1</v>
      </c>
      <c r="E8029">
        <v>5.37</v>
      </c>
      <c r="F8029">
        <v>8.9600000000000009</v>
      </c>
      <c r="G8029">
        <v>3.37</v>
      </c>
      <c r="H8029" s="184">
        <f t="shared" ref="H8029:L8029" si="8760">H8005</f>
        <v>0.41666666666666669</v>
      </c>
      <c r="I8029" s="185">
        <f t="shared" si="8760"/>
        <v>196</v>
      </c>
      <c r="J8029" s="185">
        <f t="shared" si="8760"/>
        <v>315</v>
      </c>
      <c r="K8029" s="185">
        <f t="shared" si="8760"/>
        <v>2872</v>
      </c>
      <c r="L8029" s="185">
        <f t="shared" si="8760"/>
        <v>2219</v>
      </c>
      <c r="M8029" s="147"/>
      <c r="N8029" s="143">
        <f t="shared" si="8734"/>
        <v>196</v>
      </c>
      <c r="O8029" s="143">
        <f t="shared" si="8730"/>
        <v>1691.55</v>
      </c>
      <c r="P8029" s="143">
        <f t="shared" si="8731"/>
        <v>25733.120000000003</v>
      </c>
      <c r="Q8029" s="143">
        <f t="shared" si="8732"/>
        <v>7478.0300000000007</v>
      </c>
      <c r="R8029" s="188">
        <f t="shared" si="8735"/>
        <v>35098.700000000004</v>
      </c>
      <c r="T8029">
        <v>36374.28</v>
      </c>
      <c r="U8029" s="190">
        <f t="shared" si="8736"/>
        <v>0.96493181445790832</v>
      </c>
    </row>
    <row r="8030" spans="1:21" x14ac:dyDescent="0.2">
      <c r="A8030" s="178">
        <v>43070</v>
      </c>
      <c r="B8030" s="179">
        <v>0.45833333333333331</v>
      </c>
      <c r="C8030" t="s">
        <v>349</v>
      </c>
      <c r="D8030">
        <v>1.7</v>
      </c>
      <c r="E8030">
        <v>4</v>
      </c>
      <c r="F8030">
        <v>7.8</v>
      </c>
      <c r="G8030">
        <v>1.62</v>
      </c>
      <c r="H8030" s="184">
        <f t="shared" ref="H8030:L8030" si="8761">H8006</f>
        <v>0.45833333333333331</v>
      </c>
      <c r="I8030" s="185">
        <f t="shared" si="8761"/>
        <v>226</v>
      </c>
      <c r="J8030" s="185">
        <f t="shared" si="8761"/>
        <v>326</v>
      </c>
      <c r="K8030" s="185">
        <f t="shared" si="8761"/>
        <v>2842</v>
      </c>
      <c r="L8030" s="185">
        <f t="shared" si="8761"/>
        <v>1635</v>
      </c>
      <c r="M8030" s="147"/>
      <c r="N8030" s="143">
        <f t="shared" si="8734"/>
        <v>384.2</v>
      </c>
      <c r="O8030" s="143">
        <f t="shared" si="8730"/>
        <v>1304</v>
      </c>
      <c r="P8030" s="143">
        <f t="shared" si="8731"/>
        <v>22167.599999999999</v>
      </c>
      <c r="Q8030" s="143">
        <f t="shared" si="8732"/>
        <v>2648.7000000000003</v>
      </c>
      <c r="R8030" s="188">
        <f t="shared" si="8735"/>
        <v>26504.5</v>
      </c>
      <c r="T8030">
        <v>36375.17</v>
      </c>
      <c r="U8030" s="190">
        <f t="shared" si="8736"/>
        <v>0.72864264276977952</v>
      </c>
    </row>
    <row r="8031" spans="1:21" x14ac:dyDescent="0.2">
      <c r="A8031" s="178">
        <v>43070</v>
      </c>
      <c r="B8031" s="179">
        <v>0.5</v>
      </c>
      <c r="C8031" t="s">
        <v>349</v>
      </c>
      <c r="D8031">
        <v>1.61</v>
      </c>
      <c r="E8031">
        <v>3.22</v>
      </c>
      <c r="F8031">
        <v>6.42</v>
      </c>
      <c r="G8031">
        <v>1.78</v>
      </c>
      <c r="H8031" s="184">
        <f t="shared" ref="H8031:L8031" si="8762">H8007</f>
        <v>0.5</v>
      </c>
      <c r="I8031" s="185">
        <f t="shared" si="8762"/>
        <v>222</v>
      </c>
      <c r="J8031" s="185">
        <f t="shared" si="8762"/>
        <v>319</v>
      </c>
      <c r="K8031" s="185">
        <f t="shared" si="8762"/>
        <v>2842</v>
      </c>
      <c r="L8031" s="185">
        <f t="shared" si="8762"/>
        <v>1635</v>
      </c>
      <c r="M8031" s="147"/>
      <c r="N8031" s="143">
        <f t="shared" si="8734"/>
        <v>357.42</v>
      </c>
      <c r="O8031" s="143">
        <f t="shared" si="8730"/>
        <v>1027.18</v>
      </c>
      <c r="P8031" s="143">
        <f t="shared" si="8731"/>
        <v>18245.64</v>
      </c>
      <c r="Q8031" s="143">
        <f t="shared" si="8732"/>
        <v>2910.3</v>
      </c>
      <c r="R8031" s="188">
        <f t="shared" si="8735"/>
        <v>22540.539999999997</v>
      </c>
      <c r="T8031">
        <v>36544.28</v>
      </c>
      <c r="U8031" s="190">
        <f t="shared" si="8736"/>
        <v>0.61680076882072921</v>
      </c>
    </row>
    <row r="8032" spans="1:21" x14ac:dyDescent="0.2">
      <c r="A8032" s="178">
        <v>43070</v>
      </c>
      <c r="B8032" s="179">
        <v>0.54166666666666663</v>
      </c>
      <c r="C8032" t="s">
        <v>349</v>
      </c>
      <c r="D8032">
        <v>2.5499999999999998</v>
      </c>
      <c r="E8032">
        <v>3.1</v>
      </c>
      <c r="F8032">
        <v>6.01</v>
      </c>
      <c r="G8032">
        <v>1.82</v>
      </c>
      <c r="H8032" s="184">
        <f t="shared" ref="H8032:L8032" si="8763">H8008</f>
        <v>0.54166666666666663</v>
      </c>
      <c r="I8032" s="185">
        <f t="shared" si="8763"/>
        <v>195</v>
      </c>
      <c r="J8032" s="185">
        <f t="shared" si="8763"/>
        <v>299</v>
      </c>
      <c r="K8032" s="185">
        <f t="shared" si="8763"/>
        <v>2842</v>
      </c>
      <c r="L8032" s="185">
        <f t="shared" si="8763"/>
        <v>1635</v>
      </c>
      <c r="M8032" s="147"/>
      <c r="N8032" s="143">
        <f t="shared" si="8734"/>
        <v>497.24999999999994</v>
      </c>
      <c r="O8032" s="143">
        <f t="shared" si="8730"/>
        <v>926.9</v>
      </c>
      <c r="P8032" s="143">
        <f t="shared" si="8731"/>
        <v>17080.419999999998</v>
      </c>
      <c r="Q8032" s="143">
        <f t="shared" si="8732"/>
        <v>2975.7000000000003</v>
      </c>
      <c r="R8032" s="188">
        <f t="shared" si="8735"/>
        <v>21480.27</v>
      </c>
      <c r="T8032">
        <v>36666.9</v>
      </c>
      <c r="U8032" s="190">
        <f t="shared" si="8736"/>
        <v>0.58582181749752504</v>
      </c>
    </row>
    <row r="8033" spans="1:21" x14ac:dyDescent="0.2">
      <c r="A8033" s="178">
        <v>43070</v>
      </c>
      <c r="B8033" s="179">
        <v>0.58333333333333337</v>
      </c>
      <c r="C8033" t="s">
        <v>349</v>
      </c>
      <c r="D8033">
        <v>1</v>
      </c>
      <c r="E8033">
        <v>3.11</v>
      </c>
      <c r="F8033">
        <v>6.01</v>
      </c>
      <c r="G8033">
        <v>2.1</v>
      </c>
      <c r="H8033" s="184">
        <f t="shared" ref="H8033:L8033" si="8764">H8009</f>
        <v>0.58333333333333337</v>
      </c>
      <c r="I8033" s="185">
        <f t="shared" si="8764"/>
        <v>205</v>
      </c>
      <c r="J8033" s="185">
        <f t="shared" si="8764"/>
        <v>237</v>
      </c>
      <c r="K8033" s="185">
        <f t="shared" si="8764"/>
        <v>2842</v>
      </c>
      <c r="L8033" s="185">
        <f t="shared" si="8764"/>
        <v>1635</v>
      </c>
      <c r="M8033" s="147"/>
      <c r="N8033" s="143">
        <f t="shared" si="8734"/>
        <v>205</v>
      </c>
      <c r="O8033" s="143">
        <f t="shared" si="8730"/>
        <v>737.06999999999994</v>
      </c>
      <c r="P8033" s="143">
        <f t="shared" si="8731"/>
        <v>17080.419999999998</v>
      </c>
      <c r="Q8033" s="143">
        <f t="shared" si="8732"/>
        <v>3433.5</v>
      </c>
      <c r="R8033" s="188">
        <f t="shared" si="8735"/>
        <v>21455.989999999998</v>
      </c>
      <c r="T8033">
        <v>36730.14</v>
      </c>
      <c r="U8033" s="190">
        <f t="shared" si="8736"/>
        <v>0.58415214317179298</v>
      </c>
    </row>
    <row r="8034" spans="1:21" x14ac:dyDescent="0.2">
      <c r="A8034" s="178">
        <v>43070</v>
      </c>
      <c r="B8034" s="179">
        <v>0.625</v>
      </c>
      <c r="C8034" t="s">
        <v>349</v>
      </c>
      <c r="D8034">
        <v>1.34</v>
      </c>
      <c r="E8034">
        <v>3.11</v>
      </c>
      <c r="F8034">
        <v>6.01</v>
      </c>
      <c r="G8034">
        <v>2</v>
      </c>
      <c r="H8034" s="184">
        <f t="shared" ref="H8034:L8034" si="8765">H8010</f>
        <v>0.625</v>
      </c>
      <c r="I8034" s="185">
        <f t="shared" si="8765"/>
        <v>212</v>
      </c>
      <c r="J8034" s="185">
        <f t="shared" si="8765"/>
        <v>213</v>
      </c>
      <c r="K8034" s="185">
        <f t="shared" si="8765"/>
        <v>2842</v>
      </c>
      <c r="L8034" s="185">
        <f t="shared" si="8765"/>
        <v>1380</v>
      </c>
      <c r="M8034" s="147"/>
      <c r="N8034" s="143">
        <f t="shared" si="8734"/>
        <v>284.08000000000004</v>
      </c>
      <c r="O8034" s="143">
        <f t="shared" si="8730"/>
        <v>662.43</v>
      </c>
      <c r="P8034" s="143">
        <f t="shared" si="8731"/>
        <v>17080.419999999998</v>
      </c>
      <c r="Q8034" s="143">
        <f t="shared" si="8732"/>
        <v>2760</v>
      </c>
      <c r="R8034" s="188">
        <f t="shared" si="8735"/>
        <v>20786.929999999997</v>
      </c>
      <c r="T8034">
        <v>37184.22</v>
      </c>
      <c r="U8034" s="190">
        <f t="shared" si="8736"/>
        <v>0.55902557590289637</v>
      </c>
    </row>
    <row r="8035" spans="1:21" x14ac:dyDescent="0.2">
      <c r="A8035" s="178">
        <v>43070</v>
      </c>
      <c r="B8035" s="179">
        <v>0.66666666666666663</v>
      </c>
      <c r="C8035" t="s">
        <v>349</v>
      </c>
      <c r="D8035">
        <v>0.24</v>
      </c>
      <c r="E8035">
        <v>3.1</v>
      </c>
      <c r="F8035">
        <v>6.11</v>
      </c>
      <c r="G8035">
        <v>2</v>
      </c>
      <c r="H8035" s="184">
        <f t="shared" ref="H8035:L8035" si="8766">H8011</f>
        <v>0.66666666666666663</v>
      </c>
      <c r="I8035" s="185">
        <f t="shared" si="8766"/>
        <v>191</v>
      </c>
      <c r="J8035" s="185">
        <f t="shared" si="8766"/>
        <v>237</v>
      </c>
      <c r="K8035" s="185">
        <f t="shared" si="8766"/>
        <v>2842</v>
      </c>
      <c r="L8035" s="185">
        <f t="shared" si="8766"/>
        <v>1380</v>
      </c>
      <c r="M8035" s="147"/>
      <c r="N8035" s="143">
        <f t="shared" si="8734"/>
        <v>45.839999999999996</v>
      </c>
      <c r="O8035" s="143">
        <f t="shared" si="8730"/>
        <v>734.7</v>
      </c>
      <c r="P8035" s="143">
        <f t="shared" si="8731"/>
        <v>17364.620000000003</v>
      </c>
      <c r="Q8035" s="143">
        <f t="shared" si="8732"/>
        <v>2760</v>
      </c>
      <c r="R8035" s="188">
        <f t="shared" si="8735"/>
        <v>20905.160000000003</v>
      </c>
      <c r="T8035">
        <v>37417.360000000001</v>
      </c>
      <c r="U8035" s="190">
        <f t="shared" si="8736"/>
        <v>0.55870216391535921</v>
      </c>
    </row>
    <row r="8036" spans="1:21" x14ac:dyDescent="0.2">
      <c r="A8036" s="178">
        <v>43070</v>
      </c>
      <c r="B8036" s="179">
        <v>0.70833333333333337</v>
      </c>
      <c r="C8036" t="s">
        <v>349</v>
      </c>
      <c r="D8036">
        <v>0.71</v>
      </c>
      <c r="E8036">
        <v>6</v>
      </c>
      <c r="F8036">
        <v>8</v>
      </c>
      <c r="G8036">
        <v>2.1</v>
      </c>
      <c r="H8036" s="184">
        <f t="shared" ref="H8036:L8036" si="8767">H8012</f>
        <v>0.70833333333333337</v>
      </c>
      <c r="I8036" s="185">
        <f t="shared" si="8767"/>
        <v>218</v>
      </c>
      <c r="J8036" s="185">
        <f t="shared" si="8767"/>
        <v>258</v>
      </c>
      <c r="K8036" s="185">
        <f t="shared" si="8767"/>
        <v>2842</v>
      </c>
      <c r="L8036" s="185">
        <f t="shared" si="8767"/>
        <v>1380</v>
      </c>
      <c r="M8036" s="147"/>
      <c r="N8036" s="143">
        <f t="shared" si="8734"/>
        <v>154.78</v>
      </c>
      <c r="O8036" s="143">
        <f t="shared" si="8730"/>
        <v>1548</v>
      </c>
      <c r="P8036" s="143">
        <f t="shared" si="8731"/>
        <v>22736</v>
      </c>
      <c r="Q8036" s="143">
        <f t="shared" si="8732"/>
        <v>2898</v>
      </c>
      <c r="R8036" s="188">
        <f t="shared" si="8735"/>
        <v>27336.78</v>
      </c>
      <c r="T8036">
        <v>37392.730000000003</v>
      </c>
      <c r="U8036" s="190">
        <f t="shared" si="8736"/>
        <v>0.73107205598521419</v>
      </c>
    </row>
    <row r="8037" spans="1:21" x14ac:dyDescent="0.2">
      <c r="A8037" s="178">
        <v>43070</v>
      </c>
      <c r="B8037" s="179">
        <v>0.75</v>
      </c>
      <c r="C8037" t="s">
        <v>349</v>
      </c>
      <c r="D8037">
        <v>1.97</v>
      </c>
      <c r="E8037">
        <v>24.9</v>
      </c>
      <c r="F8037">
        <v>28.66</v>
      </c>
      <c r="G8037">
        <v>5</v>
      </c>
      <c r="H8037" s="184">
        <f t="shared" ref="H8037:L8037" si="8768">H8013</f>
        <v>0.75</v>
      </c>
      <c r="I8037" s="185">
        <f t="shared" si="8768"/>
        <v>240</v>
      </c>
      <c r="J8037" s="185">
        <f t="shared" si="8768"/>
        <v>365</v>
      </c>
      <c r="K8037" s="185">
        <f t="shared" si="8768"/>
        <v>2842</v>
      </c>
      <c r="L8037" s="185">
        <f t="shared" si="8768"/>
        <v>1380</v>
      </c>
      <c r="M8037" s="147"/>
      <c r="N8037" s="143">
        <f t="shared" si="8734"/>
        <v>472.8</v>
      </c>
      <c r="O8037" s="143">
        <f t="shared" si="8730"/>
        <v>9088.5</v>
      </c>
      <c r="P8037" s="143">
        <f t="shared" si="8731"/>
        <v>81451.72</v>
      </c>
      <c r="Q8037" s="143">
        <f t="shared" si="8732"/>
        <v>6900</v>
      </c>
      <c r="R8037" s="188">
        <f t="shared" si="8735"/>
        <v>97913.02</v>
      </c>
      <c r="T8037">
        <v>37163.96</v>
      </c>
      <c r="U8037" s="190">
        <f t="shared" si="8736"/>
        <v>2.6346228980980499</v>
      </c>
    </row>
    <row r="8038" spans="1:21" x14ac:dyDescent="0.2">
      <c r="A8038" s="178">
        <v>43070</v>
      </c>
      <c r="B8038" s="179">
        <v>0.79166666666666663</v>
      </c>
      <c r="C8038" t="s">
        <v>349</v>
      </c>
      <c r="D8038">
        <v>3.5</v>
      </c>
      <c r="E8038">
        <v>4</v>
      </c>
      <c r="F8038">
        <v>9.5</v>
      </c>
      <c r="G8038">
        <v>1.75</v>
      </c>
      <c r="H8038" s="184">
        <f t="shared" ref="H8038:L8038" si="8769">H8014</f>
        <v>0.79166666666666663</v>
      </c>
      <c r="I8038" s="185">
        <f t="shared" si="8769"/>
        <v>320</v>
      </c>
      <c r="J8038" s="185">
        <f t="shared" si="8769"/>
        <v>214</v>
      </c>
      <c r="K8038" s="185">
        <f t="shared" si="8769"/>
        <v>2842</v>
      </c>
      <c r="L8038" s="185">
        <f t="shared" si="8769"/>
        <v>1426</v>
      </c>
      <c r="M8038" s="147"/>
      <c r="N8038" s="143">
        <f t="shared" si="8734"/>
        <v>1120</v>
      </c>
      <c r="O8038" s="143">
        <f t="shared" si="8730"/>
        <v>856</v>
      </c>
      <c r="P8038" s="143">
        <f t="shared" si="8731"/>
        <v>26999</v>
      </c>
      <c r="Q8038" s="143">
        <f t="shared" si="8732"/>
        <v>2495.5</v>
      </c>
      <c r="R8038" s="188">
        <f t="shared" si="8735"/>
        <v>31470.5</v>
      </c>
      <c r="T8038">
        <v>37820.870000000003</v>
      </c>
      <c r="U8038" s="190">
        <f t="shared" si="8736"/>
        <v>0.832093497584799</v>
      </c>
    </row>
    <row r="8039" spans="1:21" x14ac:dyDescent="0.2">
      <c r="A8039" s="178">
        <v>43070</v>
      </c>
      <c r="B8039" s="179">
        <v>0.83333333333333337</v>
      </c>
      <c r="C8039" t="s">
        <v>349</v>
      </c>
      <c r="D8039">
        <v>3.5</v>
      </c>
      <c r="E8039">
        <v>4</v>
      </c>
      <c r="F8039">
        <v>8.4</v>
      </c>
      <c r="G8039">
        <v>1</v>
      </c>
      <c r="H8039" s="184">
        <f t="shared" ref="H8039:L8039" si="8770">H8015</f>
        <v>0.83333333333333337</v>
      </c>
      <c r="I8039" s="185">
        <f t="shared" si="8770"/>
        <v>322</v>
      </c>
      <c r="J8039" s="185">
        <f t="shared" si="8770"/>
        <v>178</v>
      </c>
      <c r="K8039" s="185">
        <f t="shared" si="8770"/>
        <v>2842</v>
      </c>
      <c r="L8039" s="185">
        <f t="shared" si="8770"/>
        <v>1426</v>
      </c>
      <c r="M8039" s="147"/>
      <c r="N8039" s="143">
        <f t="shared" si="8734"/>
        <v>1127</v>
      </c>
      <c r="O8039" s="143">
        <f t="shared" si="8730"/>
        <v>712</v>
      </c>
      <c r="P8039" s="143">
        <f t="shared" si="8731"/>
        <v>23872.799999999999</v>
      </c>
      <c r="Q8039" s="143">
        <f t="shared" si="8732"/>
        <v>1426</v>
      </c>
      <c r="R8039" s="188">
        <f t="shared" si="8735"/>
        <v>27137.8</v>
      </c>
      <c r="T8039">
        <v>38316.29</v>
      </c>
      <c r="U8039" s="190">
        <f t="shared" si="8736"/>
        <v>0.70825750614164362</v>
      </c>
    </row>
    <row r="8040" spans="1:21" x14ac:dyDescent="0.2">
      <c r="A8040" s="178">
        <v>43070</v>
      </c>
      <c r="B8040" s="179">
        <v>0.875</v>
      </c>
      <c r="C8040" t="s">
        <v>349</v>
      </c>
      <c r="D8040">
        <v>3.47</v>
      </c>
      <c r="E8040">
        <v>4</v>
      </c>
      <c r="F8040">
        <v>7.81</v>
      </c>
      <c r="G8040">
        <v>0.99</v>
      </c>
      <c r="H8040" s="184">
        <f t="shared" ref="H8040:L8040" si="8771">H8016</f>
        <v>0.875</v>
      </c>
      <c r="I8040" s="185">
        <f t="shared" si="8771"/>
        <v>337</v>
      </c>
      <c r="J8040" s="185">
        <f t="shared" si="8771"/>
        <v>173</v>
      </c>
      <c r="K8040" s="185">
        <f t="shared" si="8771"/>
        <v>2842</v>
      </c>
      <c r="L8040" s="185">
        <f t="shared" si="8771"/>
        <v>1426</v>
      </c>
      <c r="M8040" s="147"/>
      <c r="N8040" s="143">
        <f t="shared" si="8734"/>
        <v>1169.3900000000001</v>
      </c>
      <c r="O8040" s="143">
        <f t="shared" si="8730"/>
        <v>692</v>
      </c>
      <c r="P8040" s="143">
        <f t="shared" si="8731"/>
        <v>22196.02</v>
      </c>
      <c r="Q8040" s="143">
        <f t="shared" si="8732"/>
        <v>1411.74</v>
      </c>
      <c r="R8040" s="188">
        <f t="shared" si="8735"/>
        <v>25469.15</v>
      </c>
      <c r="T8040">
        <v>37384.03</v>
      </c>
      <c r="U8040" s="190">
        <f t="shared" si="8736"/>
        <v>0.68128422751640216</v>
      </c>
    </row>
    <row r="8041" spans="1:21" x14ac:dyDescent="0.2">
      <c r="A8041" s="178">
        <v>43070</v>
      </c>
      <c r="B8041" s="179">
        <v>0.91666666666666663</v>
      </c>
      <c r="C8041" t="s">
        <v>349</v>
      </c>
      <c r="D8041">
        <v>5.5</v>
      </c>
      <c r="E8041">
        <v>6.26</v>
      </c>
      <c r="F8041">
        <v>8</v>
      </c>
      <c r="G8041">
        <v>1</v>
      </c>
      <c r="H8041" s="184">
        <f t="shared" ref="H8041:L8041" si="8772">H8017</f>
        <v>0.91666666666666663</v>
      </c>
      <c r="I8041" s="185">
        <f t="shared" si="8772"/>
        <v>394</v>
      </c>
      <c r="J8041" s="185">
        <f t="shared" si="8772"/>
        <v>194</v>
      </c>
      <c r="K8041" s="185">
        <f t="shared" si="8772"/>
        <v>2842</v>
      </c>
      <c r="L8041" s="185">
        <f t="shared" si="8772"/>
        <v>1426</v>
      </c>
      <c r="M8041" s="147"/>
      <c r="N8041" s="143">
        <f t="shared" si="8734"/>
        <v>2167</v>
      </c>
      <c r="O8041" s="143">
        <f t="shared" si="8730"/>
        <v>1214.44</v>
      </c>
      <c r="P8041" s="143">
        <f t="shared" si="8731"/>
        <v>22736</v>
      </c>
      <c r="Q8041" s="143">
        <f t="shared" si="8732"/>
        <v>1426</v>
      </c>
      <c r="R8041" s="188">
        <f t="shared" si="8735"/>
        <v>27543.439999999999</v>
      </c>
      <c r="T8041">
        <v>36535.730000000003</v>
      </c>
      <c r="U8041" s="190">
        <f t="shared" si="8736"/>
        <v>0.75387682140195356</v>
      </c>
    </row>
    <row r="8042" spans="1:21" x14ac:dyDescent="0.2">
      <c r="A8042" s="178">
        <v>43070</v>
      </c>
      <c r="B8042" s="179">
        <v>0.95833333333333337</v>
      </c>
      <c r="C8042" t="s">
        <v>349</v>
      </c>
      <c r="D8042">
        <v>12.65</v>
      </c>
      <c r="E8042">
        <v>8.1</v>
      </c>
      <c r="F8042">
        <v>11</v>
      </c>
      <c r="G8042">
        <v>0.97</v>
      </c>
      <c r="H8042" s="184">
        <f t="shared" ref="H8042:L8042" si="8773">H8018</f>
        <v>0.95833333333333337</v>
      </c>
      <c r="I8042" s="185">
        <f t="shared" si="8773"/>
        <v>389</v>
      </c>
      <c r="J8042" s="185">
        <f t="shared" si="8773"/>
        <v>265</v>
      </c>
      <c r="K8042" s="185">
        <f t="shared" si="8773"/>
        <v>2985</v>
      </c>
      <c r="L8042" s="185">
        <f t="shared" si="8773"/>
        <v>1111</v>
      </c>
      <c r="M8042" s="147"/>
      <c r="N8042" s="143">
        <f t="shared" si="8734"/>
        <v>4920.8500000000004</v>
      </c>
      <c r="O8042" s="143">
        <f t="shared" si="8730"/>
        <v>2146.5</v>
      </c>
      <c r="P8042" s="143">
        <f t="shared" si="8731"/>
        <v>32835</v>
      </c>
      <c r="Q8042" s="143">
        <f t="shared" si="8732"/>
        <v>1077.67</v>
      </c>
      <c r="R8042" s="188">
        <f t="shared" si="8735"/>
        <v>40980.019999999997</v>
      </c>
      <c r="T8042">
        <v>35440.83</v>
      </c>
      <c r="U8042" s="190">
        <f t="shared" si="8736"/>
        <v>1.1562940258453314</v>
      </c>
    </row>
    <row r="8043" spans="1:21" x14ac:dyDescent="0.2">
      <c r="A8043" s="178">
        <v>43070</v>
      </c>
      <c r="B8043" s="180">
        <v>1</v>
      </c>
      <c r="C8043" t="s">
        <v>349</v>
      </c>
      <c r="D8043">
        <v>11.53</v>
      </c>
      <c r="E8043">
        <v>5.79</v>
      </c>
      <c r="F8043">
        <v>11</v>
      </c>
      <c r="G8043">
        <v>0.97</v>
      </c>
      <c r="H8043" s="184">
        <f t="shared" ref="H8043:L8043" si="8774">H8019</f>
        <v>1</v>
      </c>
      <c r="I8043" s="185">
        <f t="shared" si="8774"/>
        <v>362</v>
      </c>
      <c r="J8043" s="185">
        <f t="shared" si="8774"/>
        <v>243</v>
      </c>
      <c r="K8043" s="185">
        <f t="shared" si="8774"/>
        <v>2985</v>
      </c>
      <c r="L8043" s="185">
        <f t="shared" si="8774"/>
        <v>1111</v>
      </c>
      <c r="M8043" s="147"/>
      <c r="N8043" s="143">
        <f t="shared" si="8734"/>
        <v>4173.8599999999997</v>
      </c>
      <c r="O8043" s="143">
        <f t="shared" si="8730"/>
        <v>1406.97</v>
      </c>
      <c r="P8043" s="143">
        <f t="shared" si="8731"/>
        <v>32835</v>
      </c>
      <c r="Q8043" s="143">
        <f t="shared" si="8732"/>
        <v>1077.67</v>
      </c>
      <c r="R8043" s="188">
        <f t="shared" si="8735"/>
        <v>39493.5</v>
      </c>
      <c r="T8043">
        <v>33693.67</v>
      </c>
      <c r="U8043" s="190">
        <f t="shared" si="8736"/>
        <v>1.1721341130247909</v>
      </c>
    </row>
    <row r="8044" spans="1:21" x14ac:dyDescent="0.2">
      <c r="A8044" s="178">
        <v>43071</v>
      </c>
      <c r="B8044" s="179">
        <v>4.1666666666666664E-2</v>
      </c>
      <c r="C8044" t="s">
        <v>349</v>
      </c>
      <c r="D8044">
        <v>10.039999999999999</v>
      </c>
      <c r="E8044">
        <v>8</v>
      </c>
      <c r="F8044">
        <v>19.25</v>
      </c>
      <c r="G8044">
        <v>0.97</v>
      </c>
      <c r="H8044" s="184">
        <f t="shared" ref="H8044:L8044" si="8775">H8020</f>
        <v>4.1666666666666664E-2</v>
      </c>
      <c r="I8044" s="185">
        <f t="shared" si="8775"/>
        <v>294</v>
      </c>
      <c r="J8044" s="185">
        <f t="shared" si="8775"/>
        <v>212</v>
      </c>
      <c r="K8044" s="185">
        <f t="shared" si="8775"/>
        <v>2985</v>
      </c>
      <c r="L8044" s="185">
        <f t="shared" si="8775"/>
        <v>1111</v>
      </c>
      <c r="M8044" s="147"/>
      <c r="N8044" s="143">
        <f t="shared" si="8734"/>
        <v>2951.7599999999998</v>
      </c>
      <c r="O8044" s="143">
        <f t="shared" si="8730"/>
        <v>1696</v>
      </c>
      <c r="P8044" s="143">
        <f t="shared" si="8731"/>
        <v>57461.25</v>
      </c>
      <c r="Q8044" s="143">
        <f t="shared" si="8732"/>
        <v>1077.67</v>
      </c>
      <c r="R8044" s="188">
        <f t="shared" si="8735"/>
        <v>63186.68</v>
      </c>
      <c r="T8044">
        <v>31636.95</v>
      </c>
      <c r="U8044" s="190">
        <f t="shared" si="8736"/>
        <v>1.9972430970747812</v>
      </c>
    </row>
    <row r="8045" spans="1:21" x14ac:dyDescent="0.2">
      <c r="A8045" s="178">
        <v>43071</v>
      </c>
      <c r="B8045" s="179">
        <v>8.3333333333333329E-2</v>
      </c>
      <c r="C8045" t="s">
        <v>349</v>
      </c>
      <c r="D8045">
        <v>8</v>
      </c>
      <c r="E8045">
        <v>3.49</v>
      </c>
      <c r="F8045">
        <v>19.96</v>
      </c>
      <c r="G8045">
        <v>0.97</v>
      </c>
      <c r="H8045" s="184">
        <f t="shared" ref="H8045:L8045" si="8776">H8021</f>
        <v>8.3333333333333329E-2</v>
      </c>
      <c r="I8045" s="185">
        <f t="shared" si="8776"/>
        <v>236</v>
      </c>
      <c r="J8045" s="185">
        <f t="shared" si="8776"/>
        <v>179</v>
      </c>
      <c r="K8045" s="185">
        <f t="shared" si="8776"/>
        <v>2985</v>
      </c>
      <c r="L8045" s="185">
        <f t="shared" si="8776"/>
        <v>1111</v>
      </c>
      <c r="M8045" s="147"/>
      <c r="N8045" s="143">
        <f t="shared" si="8734"/>
        <v>1888</v>
      </c>
      <c r="O8045" s="143">
        <f t="shared" si="8730"/>
        <v>624.71</v>
      </c>
      <c r="P8045" s="143">
        <f t="shared" si="8731"/>
        <v>59580.600000000006</v>
      </c>
      <c r="Q8045" s="143">
        <f t="shared" si="8732"/>
        <v>1077.67</v>
      </c>
      <c r="R8045" s="188">
        <f t="shared" si="8735"/>
        <v>63170.98</v>
      </c>
      <c r="T8045">
        <v>29884.720000000001</v>
      </c>
      <c r="U8045" s="190">
        <f t="shared" si="8736"/>
        <v>2.1138220468520368</v>
      </c>
    </row>
    <row r="8046" spans="1:21" x14ac:dyDescent="0.2">
      <c r="A8046" s="178">
        <v>43071</v>
      </c>
      <c r="B8046" s="179">
        <v>0.125</v>
      </c>
      <c r="C8046" t="s">
        <v>349</v>
      </c>
      <c r="D8046">
        <v>8</v>
      </c>
      <c r="E8046">
        <v>3.11</v>
      </c>
      <c r="F8046">
        <v>29.25</v>
      </c>
      <c r="G8046">
        <v>1</v>
      </c>
      <c r="H8046" s="184">
        <f t="shared" ref="H8046:L8046" si="8777">H8022</f>
        <v>0.125</v>
      </c>
      <c r="I8046" s="185">
        <f t="shared" si="8777"/>
        <v>201</v>
      </c>
      <c r="J8046" s="185">
        <f t="shared" si="8777"/>
        <v>205</v>
      </c>
      <c r="K8046" s="185">
        <f t="shared" si="8777"/>
        <v>2985</v>
      </c>
      <c r="L8046" s="185">
        <f t="shared" si="8777"/>
        <v>1717</v>
      </c>
      <c r="M8046" s="147"/>
      <c r="N8046" s="143">
        <f t="shared" si="8734"/>
        <v>1608</v>
      </c>
      <c r="O8046" s="143">
        <f t="shared" si="8730"/>
        <v>637.54999999999995</v>
      </c>
      <c r="P8046" s="143">
        <f t="shared" si="8731"/>
        <v>87311.25</v>
      </c>
      <c r="Q8046" s="143">
        <f t="shared" si="8732"/>
        <v>1717</v>
      </c>
      <c r="R8046" s="188">
        <f t="shared" si="8735"/>
        <v>91273.8</v>
      </c>
      <c r="T8046">
        <v>28740.080000000002</v>
      </c>
      <c r="U8046" s="190">
        <f t="shared" si="8736"/>
        <v>3.1758366712966701</v>
      </c>
    </row>
    <row r="8047" spans="1:21" x14ac:dyDescent="0.2">
      <c r="A8047" s="178">
        <v>43071</v>
      </c>
      <c r="B8047" s="179">
        <v>0.16666666666666666</v>
      </c>
      <c r="C8047" t="s">
        <v>349</v>
      </c>
      <c r="D8047">
        <v>4.01</v>
      </c>
      <c r="E8047">
        <v>3.1</v>
      </c>
      <c r="F8047">
        <v>19.25</v>
      </c>
      <c r="G8047">
        <v>1</v>
      </c>
      <c r="H8047" s="184">
        <f t="shared" ref="H8047:L8047" si="8778">H8023</f>
        <v>0.16666666666666666</v>
      </c>
      <c r="I8047" s="185">
        <f t="shared" si="8778"/>
        <v>185</v>
      </c>
      <c r="J8047" s="185">
        <f t="shared" si="8778"/>
        <v>205</v>
      </c>
      <c r="K8047" s="185">
        <f t="shared" si="8778"/>
        <v>2985</v>
      </c>
      <c r="L8047" s="185">
        <f t="shared" si="8778"/>
        <v>1717</v>
      </c>
      <c r="M8047" s="147"/>
      <c r="N8047" s="143">
        <f t="shared" si="8734"/>
        <v>741.84999999999991</v>
      </c>
      <c r="O8047" s="143">
        <f t="shared" si="8730"/>
        <v>635.5</v>
      </c>
      <c r="P8047" s="143">
        <f t="shared" si="8731"/>
        <v>57461.25</v>
      </c>
      <c r="Q8047" s="143">
        <f t="shared" si="8732"/>
        <v>1717</v>
      </c>
      <c r="R8047" s="188">
        <f t="shared" si="8735"/>
        <v>60555.6</v>
      </c>
      <c r="T8047">
        <v>28071.06</v>
      </c>
      <c r="U8047" s="190">
        <f t="shared" si="8736"/>
        <v>2.1572252704386652</v>
      </c>
    </row>
    <row r="8048" spans="1:21" x14ac:dyDescent="0.2">
      <c r="A8048" s="178">
        <v>43071</v>
      </c>
      <c r="B8048" s="179">
        <v>0.20833333333333334</v>
      </c>
      <c r="C8048" t="s">
        <v>349</v>
      </c>
      <c r="D8048">
        <v>8</v>
      </c>
      <c r="E8048">
        <v>8</v>
      </c>
      <c r="F8048">
        <v>18</v>
      </c>
      <c r="G8048">
        <v>1</v>
      </c>
      <c r="H8048" s="184">
        <f t="shared" ref="H8048:L8048" si="8779">H8024</f>
        <v>0.20833333333333334</v>
      </c>
      <c r="I8048" s="185">
        <f t="shared" si="8779"/>
        <v>207</v>
      </c>
      <c r="J8048" s="185">
        <f t="shared" si="8779"/>
        <v>283</v>
      </c>
      <c r="K8048" s="185">
        <f t="shared" si="8779"/>
        <v>2985</v>
      </c>
      <c r="L8048" s="185">
        <f t="shared" si="8779"/>
        <v>1717</v>
      </c>
      <c r="M8048" s="147"/>
      <c r="N8048" s="143">
        <f t="shared" si="8734"/>
        <v>1656</v>
      </c>
      <c r="O8048" s="143">
        <f t="shared" si="8730"/>
        <v>2264</v>
      </c>
      <c r="P8048" s="143">
        <f t="shared" si="8731"/>
        <v>53730</v>
      </c>
      <c r="Q8048" s="143">
        <f t="shared" si="8732"/>
        <v>1717</v>
      </c>
      <c r="R8048" s="188">
        <f t="shared" si="8735"/>
        <v>59367</v>
      </c>
      <c r="T8048">
        <v>27787.16</v>
      </c>
      <c r="U8048" s="190">
        <f t="shared" si="8736"/>
        <v>2.1364903790095857</v>
      </c>
    </row>
    <row r="8049" spans="1:21" x14ac:dyDescent="0.2">
      <c r="A8049" s="178">
        <v>43071</v>
      </c>
      <c r="B8049" s="179">
        <v>0.25</v>
      </c>
      <c r="C8049" t="s">
        <v>349</v>
      </c>
      <c r="D8049">
        <v>16.8</v>
      </c>
      <c r="E8049">
        <v>15.64</v>
      </c>
      <c r="F8049">
        <v>15.64</v>
      </c>
      <c r="G8049">
        <v>1</v>
      </c>
      <c r="H8049" s="184">
        <f t="shared" ref="H8049:L8049" si="8780">H8025</f>
        <v>0.25</v>
      </c>
      <c r="I8049" s="185">
        <f t="shared" si="8780"/>
        <v>327</v>
      </c>
      <c r="J8049" s="185">
        <f t="shared" si="8780"/>
        <v>438</v>
      </c>
      <c r="K8049" s="185">
        <f t="shared" si="8780"/>
        <v>2985</v>
      </c>
      <c r="L8049" s="185">
        <f t="shared" si="8780"/>
        <v>1717</v>
      </c>
      <c r="M8049" s="147"/>
      <c r="N8049" s="143">
        <f t="shared" si="8734"/>
        <v>5493.6</v>
      </c>
      <c r="O8049" s="143">
        <f t="shared" si="8730"/>
        <v>6850.3200000000006</v>
      </c>
      <c r="P8049" s="143">
        <f t="shared" si="8731"/>
        <v>46685.4</v>
      </c>
      <c r="Q8049" s="143">
        <f t="shared" si="8732"/>
        <v>1717</v>
      </c>
      <c r="R8049" s="188">
        <f t="shared" si="8735"/>
        <v>60746.320000000007</v>
      </c>
      <c r="T8049">
        <v>27907.77</v>
      </c>
      <c r="U8049" s="190">
        <f t="shared" si="8736"/>
        <v>2.1766812611684849</v>
      </c>
    </row>
    <row r="8050" spans="1:21" x14ac:dyDescent="0.2">
      <c r="A8050" s="178">
        <v>43071</v>
      </c>
      <c r="B8050" s="179">
        <v>0.29166666666666669</v>
      </c>
      <c r="C8050" t="s">
        <v>349</v>
      </c>
      <c r="D8050">
        <v>11.93</v>
      </c>
      <c r="E8050">
        <v>15.61</v>
      </c>
      <c r="F8050">
        <v>15.25</v>
      </c>
      <c r="G8050">
        <v>6</v>
      </c>
      <c r="H8050" s="184">
        <f t="shared" ref="H8050:L8050" si="8781">H8026</f>
        <v>0.29166666666666669</v>
      </c>
      <c r="I8050" s="185">
        <f t="shared" si="8781"/>
        <v>249</v>
      </c>
      <c r="J8050" s="185">
        <f t="shared" si="8781"/>
        <v>556</v>
      </c>
      <c r="K8050" s="185">
        <f t="shared" si="8781"/>
        <v>2872</v>
      </c>
      <c r="L8050" s="185">
        <f t="shared" si="8781"/>
        <v>2219</v>
      </c>
      <c r="M8050" s="147"/>
      <c r="N8050" s="143">
        <f t="shared" si="8734"/>
        <v>2970.5699999999997</v>
      </c>
      <c r="O8050" s="143">
        <f t="shared" si="8730"/>
        <v>8679.16</v>
      </c>
      <c r="P8050" s="143">
        <f t="shared" si="8731"/>
        <v>43798</v>
      </c>
      <c r="Q8050" s="143">
        <f t="shared" si="8732"/>
        <v>13314</v>
      </c>
      <c r="R8050" s="188">
        <f t="shared" si="8735"/>
        <v>68761.73</v>
      </c>
      <c r="T8050">
        <v>28782.77</v>
      </c>
      <c r="U8050" s="190">
        <f t="shared" si="8736"/>
        <v>2.388989315482839</v>
      </c>
    </row>
    <row r="8051" spans="1:21" x14ac:dyDescent="0.2">
      <c r="A8051" s="178">
        <v>43071</v>
      </c>
      <c r="B8051" s="179">
        <v>0.33333333333333331</v>
      </c>
      <c r="C8051" t="s">
        <v>349</v>
      </c>
      <c r="D8051">
        <v>3.5</v>
      </c>
      <c r="E8051">
        <v>7.1</v>
      </c>
      <c r="F8051">
        <v>10.11</v>
      </c>
      <c r="G8051">
        <v>5.0999999999999996</v>
      </c>
      <c r="H8051" s="184">
        <f t="shared" ref="H8051:L8051" si="8782">H8027</f>
        <v>0.33333333333333331</v>
      </c>
      <c r="I8051" s="185">
        <f t="shared" si="8782"/>
        <v>256</v>
      </c>
      <c r="J8051" s="185">
        <f t="shared" si="8782"/>
        <v>306</v>
      </c>
      <c r="K8051" s="185">
        <f t="shared" si="8782"/>
        <v>2872</v>
      </c>
      <c r="L8051" s="185">
        <f t="shared" si="8782"/>
        <v>2219</v>
      </c>
      <c r="M8051" s="147"/>
      <c r="N8051" s="143">
        <f t="shared" si="8734"/>
        <v>896</v>
      </c>
      <c r="O8051" s="143">
        <f t="shared" si="8730"/>
        <v>2172.6</v>
      </c>
      <c r="P8051" s="143">
        <f t="shared" si="8731"/>
        <v>29035.919999999998</v>
      </c>
      <c r="Q8051" s="143">
        <f t="shared" si="8732"/>
        <v>11316.9</v>
      </c>
      <c r="R8051" s="188">
        <f t="shared" si="8735"/>
        <v>43421.42</v>
      </c>
      <c r="T8051">
        <v>30221.27</v>
      </c>
      <c r="U8051" s="190">
        <f t="shared" si="8736"/>
        <v>1.4367834310073666</v>
      </c>
    </row>
    <row r="8052" spans="1:21" x14ac:dyDescent="0.2">
      <c r="A8052" s="178">
        <v>43071</v>
      </c>
      <c r="B8052" s="179">
        <v>0.375</v>
      </c>
      <c r="C8052" t="s">
        <v>349</v>
      </c>
      <c r="D8052">
        <v>2.11</v>
      </c>
      <c r="E8052">
        <v>7</v>
      </c>
      <c r="F8052">
        <v>8.11</v>
      </c>
      <c r="G8052">
        <v>5</v>
      </c>
      <c r="H8052" s="184">
        <f t="shared" ref="H8052:L8052" si="8783">H8028</f>
        <v>0.375</v>
      </c>
      <c r="I8052" s="185">
        <f t="shared" si="8783"/>
        <v>156</v>
      </c>
      <c r="J8052" s="185">
        <f t="shared" si="8783"/>
        <v>343</v>
      </c>
      <c r="K8052" s="185">
        <f t="shared" si="8783"/>
        <v>2872</v>
      </c>
      <c r="L8052" s="185">
        <f t="shared" si="8783"/>
        <v>2219</v>
      </c>
      <c r="M8052" s="147"/>
      <c r="N8052" s="143">
        <f t="shared" si="8734"/>
        <v>329.15999999999997</v>
      </c>
      <c r="O8052" s="143">
        <f t="shared" si="8730"/>
        <v>2401</v>
      </c>
      <c r="P8052" s="143">
        <f t="shared" si="8731"/>
        <v>23291.919999999998</v>
      </c>
      <c r="Q8052" s="143">
        <f t="shared" si="8732"/>
        <v>11095</v>
      </c>
      <c r="R8052" s="188">
        <f t="shared" si="8735"/>
        <v>37117.08</v>
      </c>
      <c r="T8052">
        <v>31463.83</v>
      </c>
      <c r="U8052" s="190">
        <f t="shared" si="8736"/>
        <v>1.1796745660016597</v>
      </c>
    </row>
    <row r="8053" spans="1:21" x14ac:dyDescent="0.2">
      <c r="A8053" s="178">
        <v>43071</v>
      </c>
      <c r="B8053" s="179">
        <v>0.41666666666666669</v>
      </c>
      <c r="C8053" t="s">
        <v>349</v>
      </c>
      <c r="D8053">
        <v>1.65</v>
      </c>
      <c r="E8053">
        <v>5.3</v>
      </c>
      <c r="F8053">
        <v>9.99</v>
      </c>
      <c r="G8053">
        <v>4.25</v>
      </c>
      <c r="H8053" s="184">
        <f t="shared" ref="H8053:L8053" si="8784">H8029</f>
        <v>0.41666666666666669</v>
      </c>
      <c r="I8053" s="185">
        <f t="shared" si="8784"/>
        <v>196</v>
      </c>
      <c r="J8053" s="185">
        <f t="shared" si="8784"/>
        <v>315</v>
      </c>
      <c r="K8053" s="185">
        <f t="shared" si="8784"/>
        <v>2872</v>
      </c>
      <c r="L8053" s="185">
        <f t="shared" si="8784"/>
        <v>2219</v>
      </c>
      <c r="M8053" s="147"/>
      <c r="N8053" s="143">
        <f t="shared" si="8734"/>
        <v>323.39999999999998</v>
      </c>
      <c r="O8053" s="143">
        <f t="shared" si="8730"/>
        <v>1669.5</v>
      </c>
      <c r="P8053" s="143">
        <f t="shared" si="8731"/>
        <v>28691.279999999999</v>
      </c>
      <c r="Q8053" s="143">
        <f t="shared" si="8732"/>
        <v>9430.75</v>
      </c>
      <c r="R8053" s="188">
        <f t="shared" si="8735"/>
        <v>40114.93</v>
      </c>
      <c r="T8053">
        <v>32956.07</v>
      </c>
      <c r="U8053" s="190">
        <f t="shared" si="8736"/>
        <v>1.2172243231671738</v>
      </c>
    </row>
    <row r="8054" spans="1:21" x14ac:dyDescent="0.2">
      <c r="A8054" s="178">
        <v>43071</v>
      </c>
      <c r="B8054" s="179">
        <v>0.45833333333333331</v>
      </c>
      <c r="C8054" t="s">
        <v>349</v>
      </c>
      <c r="D8054">
        <v>2</v>
      </c>
      <c r="E8054">
        <v>4.3600000000000003</v>
      </c>
      <c r="F8054">
        <v>9</v>
      </c>
      <c r="G8054">
        <v>2.4900000000000002</v>
      </c>
      <c r="H8054" s="184">
        <f t="shared" ref="H8054:L8054" si="8785">H8030</f>
        <v>0.45833333333333331</v>
      </c>
      <c r="I8054" s="185">
        <f t="shared" si="8785"/>
        <v>226</v>
      </c>
      <c r="J8054" s="185">
        <f t="shared" si="8785"/>
        <v>326</v>
      </c>
      <c r="K8054" s="185">
        <f t="shared" si="8785"/>
        <v>2842</v>
      </c>
      <c r="L8054" s="185">
        <f t="shared" si="8785"/>
        <v>1635</v>
      </c>
      <c r="M8054" s="147"/>
      <c r="N8054" s="143">
        <f t="shared" si="8734"/>
        <v>452</v>
      </c>
      <c r="O8054" s="143">
        <f t="shared" si="8730"/>
        <v>1421.3600000000001</v>
      </c>
      <c r="P8054" s="143">
        <f t="shared" si="8731"/>
        <v>25578</v>
      </c>
      <c r="Q8054" s="143">
        <f t="shared" si="8732"/>
        <v>4071.1500000000005</v>
      </c>
      <c r="R8054" s="188">
        <f t="shared" si="8735"/>
        <v>31522.510000000002</v>
      </c>
      <c r="T8054">
        <v>34033.919999999998</v>
      </c>
      <c r="U8054" s="190">
        <f t="shared" si="8736"/>
        <v>0.92620861775546293</v>
      </c>
    </row>
    <row r="8055" spans="1:21" x14ac:dyDescent="0.2">
      <c r="A8055" s="178">
        <v>43071</v>
      </c>
      <c r="B8055" s="179">
        <v>0.5</v>
      </c>
      <c r="C8055" t="s">
        <v>349</v>
      </c>
      <c r="D8055">
        <v>2.11</v>
      </c>
      <c r="E8055">
        <v>3.1</v>
      </c>
      <c r="F8055">
        <v>7.4</v>
      </c>
      <c r="G8055">
        <v>2.48</v>
      </c>
      <c r="H8055" s="184">
        <f t="shared" ref="H8055:L8055" si="8786">H8031</f>
        <v>0.5</v>
      </c>
      <c r="I8055" s="185">
        <f t="shared" si="8786"/>
        <v>222</v>
      </c>
      <c r="J8055" s="185">
        <f t="shared" si="8786"/>
        <v>319</v>
      </c>
      <c r="K8055" s="185">
        <f t="shared" si="8786"/>
        <v>2842</v>
      </c>
      <c r="L8055" s="185">
        <f t="shared" si="8786"/>
        <v>1635</v>
      </c>
      <c r="M8055" s="147"/>
      <c r="N8055" s="143">
        <f t="shared" si="8734"/>
        <v>468.41999999999996</v>
      </c>
      <c r="O8055" s="143">
        <f t="shared" si="8730"/>
        <v>988.9</v>
      </c>
      <c r="P8055" s="143">
        <f t="shared" si="8731"/>
        <v>21030.799999999999</v>
      </c>
      <c r="Q8055" s="143">
        <f t="shared" si="8732"/>
        <v>4054.8</v>
      </c>
      <c r="R8055" s="188">
        <f t="shared" si="8735"/>
        <v>26542.92</v>
      </c>
      <c r="T8055">
        <v>34670.82</v>
      </c>
      <c r="U8055" s="190">
        <f t="shared" si="8736"/>
        <v>0.76556943273911604</v>
      </c>
    </row>
    <row r="8056" spans="1:21" x14ac:dyDescent="0.2">
      <c r="A8056" s="178">
        <v>43071</v>
      </c>
      <c r="B8056" s="179">
        <v>0.54166666666666663</v>
      </c>
      <c r="C8056" t="s">
        <v>349</v>
      </c>
      <c r="D8056">
        <v>2.11</v>
      </c>
      <c r="E8056">
        <v>3.61</v>
      </c>
      <c r="F8056">
        <v>6.72</v>
      </c>
      <c r="G8056">
        <v>2.99</v>
      </c>
      <c r="H8056" s="184">
        <f t="shared" ref="H8056:L8056" si="8787">H8032</f>
        <v>0.54166666666666663</v>
      </c>
      <c r="I8056" s="185">
        <f t="shared" si="8787"/>
        <v>195</v>
      </c>
      <c r="J8056" s="185">
        <f t="shared" si="8787"/>
        <v>299</v>
      </c>
      <c r="K8056" s="185">
        <f t="shared" si="8787"/>
        <v>2842</v>
      </c>
      <c r="L8056" s="185">
        <f t="shared" si="8787"/>
        <v>1635</v>
      </c>
      <c r="M8056" s="147"/>
      <c r="N8056" s="143">
        <f t="shared" si="8734"/>
        <v>411.45</v>
      </c>
      <c r="O8056" s="143">
        <f t="shared" si="8730"/>
        <v>1079.3899999999999</v>
      </c>
      <c r="P8056" s="143">
        <f t="shared" si="8731"/>
        <v>19098.239999999998</v>
      </c>
      <c r="Q8056" s="143">
        <f t="shared" si="8732"/>
        <v>4888.6500000000005</v>
      </c>
      <c r="R8056" s="188">
        <f t="shared" si="8735"/>
        <v>25477.73</v>
      </c>
      <c r="T8056">
        <v>35304.550000000003</v>
      </c>
      <c r="U8056" s="190">
        <f t="shared" si="8736"/>
        <v>0.72165570726719352</v>
      </c>
    </row>
    <row r="8057" spans="1:21" x14ac:dyDescent="0.2">
      <c r="A8057" s="178">
        <v>43071</v>
      </c>
      <c r="B8057" s="179">
        <v>0.58333333333333337</v>
      </c>
      <c r="C8057" t="s">
        <v>349</v>
      </c>
      <c r="D8057">
        <v>1.17</v>
      </c>
      <c r="E8057">
        <v>3.61</v>
      </c>
      <c r="F8057">
        <v>6.76</v>
      </c>
      <c r="G8057">
        <v>2.99</v>
      </c>
      <c r="H8057" s="184">
        <f t="shared" ref="H8057:L8057" si="8788">H8033</f>
        <v>0.58333333333333337</v>
      </c>
      <c r="I8057" s="185">
        <f t="shared" si="8788"/>
        <v>205</v>
      </c>
      <c r="J8057" s="185">
        <f t="shared" si="8788"/>
        <v>237</v>
      </c>
      <c r="K8057" s="185">
        <f t="shared" si="8788"/>
        <v>2842</v>
      </c>
      <c r="L8057" s="185">
        <f t="shared" si="8788"/>
        <v>1635</v>
      </c>
      <c r="M8057" s="147"/>
      <c r="N8057" s="143">
        <f t="shared" si="8734"/>
        <v>239.85</v>
      </c>
      <c r="O8057" s="143">
        <f t="shared" si="8730"/>
        <v>855.56999999999994</v>
      </c>
      <c r="P8057" s="143">
        <f t="shared" si="8731"/>
        <v>19211.919999999998</v>
      </c>
      <c r="Q8057" s="143">
        <f t="shared" si="8732"/>
        <v>4888.6500000000005</v>
      </c>
      <c r="R8057" s="188">
        <f t="shared" si="8735"/>
        <v>25195.989999999998</v>
      </c>
      <c r="T8057">
        <v>35794.79</v>
      </c>
      <c r="U8057" s="190">
        <f t="shared" si="8736"/>
        <v>0.70390104258189523</v>
      </c>
    </row>
    <row r="8058" spans="1:21" x14ac:dyDescent="0.2">
      <c r="A8058" s="178">
        <v>43071</v>
      </c>
      <c r="B8058" s="179">
        <v>0.625</v>
      </c>
      <c r="C8058" t="s">
        <v>349</v>
      </c>
      <c r="D8058">
        <v>1.71</v>
      </c>
      <c r="E8058">
        <v>4.71</v>
      </c>
      <c r="F8058">
        <v>6.87</v>
      </c>
      <c r="G8058">
        <v>4.09</v>
      </c>
      <c r="H8058" s="184">
        <f t="shared" ref="H8058:L8058" si="8789">H8034</f>
        <v>0.625</v>
      </c>
      <c r="I8058" s="185">
        <f t="shared" si="8789"/>
        <v>212</v>
      </c>
      <c r="J8058" s="185">
        <f t="shared" si="8789"/>
        <v>213</v>
      </c>
      <c r="K8058" s="185">
        <f t="shared" si="8789"/>
        <v>2842</v>
      </c>
      <c r="L8058" s="185">
        <f t="shared" si="8789"/>
        <v>1380</v>
      </c>
      <c r="M8058" s="147"/>
      <c r="N8058" s="143">
        <f t="shared" si="8734"/>
        <v>362.52</v>
      </c>
      <c r="O8058" s="143">
        <f t="shared" si="8730"/>
        <v>1003.23</v>
      </c>
      <c r="P8058" s="143">
        <f t="shared" si="8731"/>
        <v>19524.54</v>
      </c>
      <c r="Q8058" s="143">
        <f t="shared" si="8732"/>
        <v>5644.2</v>
      </c>
      <c r="R8058" s="188">
        <f t="shared" si="8735"/>
        <v>26534.49</v>
      </c>
      <c r="T8058">
        <v>36396.42</v>
      </c>
      <c r="U8058" s="190">
        <f t="shared" si="8736"/>
        <v>0.72904120789901872</v>
      </c>
    </row>
    <row r="8059" spans="1:21" x14ac:dyDescent="0.2">
      <c r="A8059" s="178">
        <v>43071</v>
      </c>
      <c r="B8059" s="179">
        <v>0.66666666666666663</v>
      </c>
      <c r="C8059" t="s">
        <v>349</v>
      </c>
      <c r="D8059">
        <v>1.1499999999999999</v>
      </c>
      <c r="E8059">
        <v>3.76</v>
      </c>
      <c r="F8059">
        <v>6.51</v>
      </c>
      <c r="G8059">
        <v>3.14</v>
      </c>
      <c r="H8059" s="184">
        <f t="shared" ref="H8059:L8059" si="8790">H8035</f>
        <v>0.66666666666666663</v>
      </c>
      <c r="I8059" s="185">
        <f t="shared" si="8790"/>
        <v>191</v>
      </c>
      <c r="J8059" s="185">
        <f t="shared" si="8790"/>
        <v>237</v>
      </c>
      <c r="K8059" s="185">
        <f t="shared" si="8790"/>
        <v>2842</v>
      </c>
      <c r="L8059" s="185">
        <f t="shared" si="8790"/>
        <v>1380</v>
      </c>
      <c r="M8059" s="147"/>
      <c r="N8059" s="143">
        <f t="shared" si="8734"/>
        <v>219.64999999999998</v>
      </c>
      <c r="O8059" s="143">
        <f t="shared" si="8730"/>
        <v>891.12</v>
      </c>
      <c r="P8059" s="143">
        <f t="shared" si="8731"/>
        <v>18501.419999999998</v>
      </c>
      <c r="Q8059" s="143">
        <f t="shared" si="8732"/>
        <v>4333.2</v>
      </c>
      <c r="R8059" s="188">
        <f t="shared" si="8735"/>
        <v>23945.39</v>
      </c>
      <c r="T8059">
        <v>36857.94</v>
      </c>
      <c r="U8059" s="190">
        <f t="shared" si="8736"/>
        <v>0.64966707309198501</v>
      </c>
    </row>
    <row r="8060" spans="1:21" x14ac:dyDescent="0.2">
      <c r="A8060" s="178">
        <v>43071</v>
      </c>
      <c r="B8060" s="179">
        <v>0.70833333333333337</v>
      </c>
      <c r="C8060" t="s">
        <v>349</v>
      </c>
      <c r="D8060">
        <v>1</v>
      </c>
      <c r="E8060">
        <v>6.32</v>
      </c>
      <c r="F8060">
        <v>8.32</v>
      </c>
      <c r="G8060">
        <v>2.1</v>
      </c>
      <c r="H8060" s="184">
        <f t="shared" ref="H8060:L8060" si="8791">H8036</f>
        <v>0.70833333333333337</v>
      </c>
      <c r="I8060" s="185">
        <f t="shared" si="8791"/>
        <v>218</v>
      </c>
      <c r="J8060" s="185">
        <f t="shared" si="8791"/>
        <v>258</v>
      </c>
      <c r="K8060" s="185">
        <f t="shared" si="8791"/>
        <v>2842</v>
      </c>
      <c r="L8060" s="185">
        <f t="shared" si="8791"/>
        <v>1380</v>
      </c>
      <c r="M8060" s="147"/>
      <c r="N8060" s="143">
        <f t="shared" si="8734"/>
        <v>218</v>
      </c>
      <c r="O8060" s="143">
        <f t="shared" si="8730"/>
        <v>1630.5600000000002</v>
      </c>
      <c r="P8060" s="143">
        <f t="shared" si="8731"/>
        <v>23645.440000000002</v>
      </c>
      <c r="Q8060" s="143">
        <f t="shared" si="8732"/>
        <v>2898</v>
      </c>
      <c r="R8060" s="188">
        <f t="shared" si="8735"/>
        <v>28392.000000000004</v>
      </c>
      <c r="T8060">
        <v>36955.089999999997</v>
      </c>
      <c r="U8060" s="190">
        <f t="shared" si="8736"/>
        <v>0.76828388186850594</v>
      </c>
    </row>
    <row r="8061" spans="1:21" x14ac:dyDescent="0.2">
      <c r="A8061" s="178">
        <v>43071</v>
      </c>
      <c r="B8061" s="179">
        <v>0.75</v>
      </c>
      <c r="C8061" t="s">
        <v>349</v>
      </c>
      <c r="D8061">
        <v>2.2200000000000002</v>
      </c>
      <c r="E8061">
        <v>25.11</v>
      </c>
      <c r="F8061">
        <v>26.4</v>
      </c>
      <c r="G8061">
        <v>5.0999999999999996</v>
      </c>
      <c r="H8061" s="184">
        <f t="shared" ref="H8061:L8061" si="8792">H8037</f>
        <v>0.75</v>
      </c>
      <c r="I8061" s="185">
        <f t="shared" si="8792"/>
        <v>240</v>
      </c>
      <c r="J8061" s="185">
        <f t="shared" si="8792"/>
        <v>365</v>
      </c>
      <c r="K8061" s="185">
        <f t="shared" si="8792"/>
        <v>2842</v>
      </c>
      <c r="L8061" s="185">
        <f t="shared" si="8792"/>
        <v>1380</v>
      </c>
      <c r="M8061" s="147"/>
      <c r="N8061" s="143">
        <f t="shared" si="8734"/>
        <v>532.80000000000007</v>
      </c>
      <c r="O8061" s="143">
        <f t="shared" si="8730"/>
        <v>9165.15</v>
      </c>
      <c r="P8061" s="143">
        <f t="shared" si="8731"/>
        <v>75028.800000000003</v>
      </c>
      <c r="Q8061" s="143">
        <f t="shared" si="8732"/>
        <v>7037.9999999999991</v>
      </c>
      <c r="R8061" s="188">
        <f t="shared" si="8735"/>
        <v>91764.75</v>
      </c>
      <c r="T8061">
        <v>36799.18</v>
      </c>
      <c r="U8061" s="190">
        <f t="shared" si="8736"/>
        <v>2.493662902271192</v>
      </c>
    </row>
    <row r="8062" spans="1:21" x14ac:dyDescent="0.2">
      <c r="A8062" s="178">
        <v>43071</v>
      </c>
      <c r="B8062" s="179">
        <v>0.79166666666666663</v>
      </c>
      <c r="C8062" t="s">
        <v>349</v>
      </c>
      <c r="D8062">
        <v>2.11</v>
      </c>
      <c r="E8062">
        <v>4</v>
      </c>
      <c r="F8062">
        <v>11.77</v>
      </c>
      <c r="G8062">
        <v>1.38</v>
      </c>
      <c r="H8062" s="184">
        <f t="shared" ref="H8062:L8062" si="8793">H8038</f>
        <v>0.79166666666666663</v>
      </c>
      <c r="I8062" s="185">
        <f t="shared" si="8793"/>
        <v>320</v>
      </c>
      <c r="J8062" s="185">
        <f t="shared" si="8793"/>
        <v>214</v>
      </c>
      <c r="K8062" s="185">
        <f t="shared" si="8793"/>
        <v>2842</v>
      </c>
      <c r="L8062" s="185">
        <f t="shared" si="8793"/>
        <v>1426</v>
      </c>
      <c r="M8062" s="147"/>
      <c r="N8062" s="143">
        <f t="shared" si="8734"/>
        <v>675.19999999999993</v>
      </c>
      <c r="O8062" s="143">
        <f t="shared" si="8730"/>
        <v>856</v>
      </c>
      <c r="P8062" s="143">
        <f t="shared" si="8731"/>
        <v>33450.339999999997</v>
      </c>
      <c r="Q8062" s="143">
        <f t="shared" si="8732"/>
        <v>1967.8799999999999</v>
      </c>
      <c r="R8062" s="188">
        <f t="shared" si="8735"/>
        <v>36949.419999999991</v>
      </c>
      <c r="T8062">
        <v>37670.82</v>
      </c>
      <c r="U8062" s="190">
        <f t="shared" si="8736"/>
        <v>0.98084989920580412</v>
      </c>
    </row>
    <row r="8063" spans="1:21" x14ac:dyDescent="0.2">
      <c r="A8063" s="178">
        <v>43071</v>
      </c>
      <c r="B8063" s="179">
        <v>0.83333333333333337</v>
      </c>
      <c r="C8063" t="s">
        <v>349</v>
      </c>
      <c r="D8063">
        <v>3.27</v>
      </c>
      <c r="E8063">
        <v>4</v>
      </c>
      <c r="F8063">
        <v>9.31</v>
      </c>
      <c r="G8063">
        <v>1</v>
      </c>
      <c r="H8063" s="184">
        <f t="shared" ref="H8063:L8063" si="8794">H8039</f>
        <v>0.83333333333333337</v>
      </c>
      <c r="I8063" s="185">
        <f t="shared" si="8794"/>
        <v>322</v>
      </c>
      <c r="J8063" s="185">
        <f t="shared" si="8794"/>
        <v>178</v>
      </c>
      <c r="K8063" s="185">
        <f t="shared" si="8794"/>
        <v>2842</v>
      </c>
      <c r="L8063" s="185">
        <f t="shared" si="8794"/>
        <v>1426</v>
      </c>
      <c r="M8063" s="147"/>
      <c r="N8063" s="143">
        <f t="shared" si="8734"/>
        <v>1052.94</v>
      </c>
      <c r="O8063" s="143">
        <f t="shared" si="8730"/>
        <v>712</v>
      </c>
      <c r="P8063" s="143">
        <f t="shared" si="8731"/>
        <v>26459.02</v>
      </c>
      <c r="Q8063" s="143">
        <f t="shared" si="8732"/>
        <v>1426</v>
      </c>
      <c r="R8063" s="188">
        <f t="shared" si="8735"/>
        <v>29649.96</v>
      </c>
      <c r="T8063">
        <v>38237.26</v>
      </c>
      <c r="U8063" s="190">
        <f t="shared" si="8736"/>
        <v>0.77542062375808307</v>
      </c>
    </row>
    <row r="8064" spans="1:21" x14ac:dyDescent="0.2">
      <c r="A8064" s="178">
        <v>43071</v>
      </c>
      <c r="B8064" s="179">
        <v>0.875</v>
      </c>
      <c r="C8064" t="s">
        <v>349</v>
      </c>
      <c r="D8064">
        <v>3.5</v>
      </c>
      <c r="E8064">
        <v>4</v>
      </c>
      <c r="F8064">
        <v>8.01</v>
      </c>
      <c r="G8064">
        <v>1</v>
      </c>
      <c r="H8064" s="184">
        <f t="shared" ref="H8064:L8064" si="8795">H8040</f>
        <v>0.875</v>
      </c>
      <c r="I8064" s="185">
        <f t="shared" si="8795"/>
        <v>337</v>
      </c>
      <c r="J8064" s="185">
        <f t="shared" si="8795"/>
        <v>173</v>
      </c>
      <c r="K8064" s="185">
        <f t="shared" si="8795"/>
        <v>2842</v>
      </c>
      <c r="L8064" s="185">
        <f t="shared" si="8795"/>
        <v>1426</v>
      </c>
      <c r="M8064" s="147"/>
      <c r="N8064" s="143">
        <f t="shared" si="8734"/>
        <v>1179.5</v>
      </c>
      <c r="O8064" s="143">
        <f t="shared" si="8730"/>
        <v>692</v>
      </c>
      <c r="P8064" s="143">
        <f t="shared" si="8731"/>
        <v>22764.42</v>
      </c>
      <c r="Q8064" s="143">
        <f t="shared" si="8732"/>
        <v>1426</v>
      </c>
      <c r="R8064" s="188">
        <f t="shared" si="8735"/>
        <v>26061.919999999998</v>
      </c>
      <c r="T8064">
        <v>37410.19</v>
      </c>
      <c r="U8064" s="190">
        <f t="shared" si="8736"/>
        <v>0.69665297075475952</v>
      </c>
    </row>
    <row r="8065" spans="1:21" x14ac:dyDescent="0.2">
      <c r="A8065" s="178">
        <v>43071</v>
      </c>
      <c r="B8065" s="179">
        <v>0.91666666666666663</v>
      </c>
      <c r="C8065" t="s">
        <v>349</v>
      </c>
      <c r="D8065">
        <v>6</v>
      </c>
      <c r="E8065">
        <v>8</v>
      </c>
      <c r="F8065">
        <v>9</v>
      </c>
      <c r="G8065">
        <v>1</v>
      </c>
      <c r="H8065" s="184">
        <f t="shared" ref="H8065:L8065" si="8796">H8041</f>
        <v>0.91666666666666663</v>
      </c>
      <c r="I8065" s="185">
        <f t="shared" si="8796"/>
        <v>394</v>
      </c>
      <c r="J8065" s="185">
        <f t="shared" si="8796"/>
        <v>194</v>
      </c>
      <c r="K8065" s="185">
        <f t="shared" si="8796"/>
        <v>2842</v>
      </c>
      <c r="L8065" s="185">
        <f t="shared" si="8796"/>
        <v>1426</v>
      </c>
      <c r="M8065" s="147"/>
      <c r="N8065" s="143">
        <f t="shared" si="8734"/>
        <v>2364</v>
      </c>
      <c r="O8065" s="143">
        <f t="shared" si="8730"/>
        <v>1552</v>
      </c>
      <c r="P8065" s="143">
        <f t="shared" si="8731"/>
        <v>25578</v>
      </c>
      <c r="Q8065" s="143">
        <f t="shared" si="8732"/>
        <v>1426</v>
      </c>
      <c r="R8065" s="188">
        <f t="shared" si="8735"/>
        <v>30920</v>
      </c>
      <c r="T8065">
        <v>36461.64</v>
      </c>
      <c r="U8065" s="190">
        <f t="shared" si="8736"/>
        <v>0.84801451607771894</v>
      </c>
    </row>
    <row r="8066" spans="1:21" x14ac:dyDescent="0.2">
      <c r="A8066" s="178">
        <v>43071</v>
      </c>
      <c r="B8066" s="179">
        <v>0.95833333333333337</v>
      </c>
      <c r="C8066" t="s">
        <v>349</v>
      </c>
      <c r="D8066">
        <v>16.27</v>
      </c>
      <c r="E8066">
        <v>8.1999999999999993</v>
      </c>
      <c r="F8066">
        <v>16.86</v>
      </c>
      <c r="G8066">
        <v>0.97</v>
      </c>
      <c r="H8066" s="184">
        <f t="shared" ref="H8066:L8066" si="8797">H8042</f>
        <v>0.95833333333333337</v>
      </c>
      <c r="I8066" s="185">
        <f t="shared" si="8797"/>
        <v>389</v>
      </c>
      <c r="J8066" s="185">
        <f t="shared" si="8797"/>
        <v>265</v>
      </c>
      <c r="K8066" s="185">
        <f t="shared" si="8797"/>
        <v>2985</v>
      </c>
      <c r="L8066" s="185">
        <f t="shared" si="8797"/>
        <v>1111</v>
      </c>
      <c r="M8066" s="147"/>
      <c r="N8066" s="143">
        <f t="shared" si="8734"/>
        <v>6329.03</v>
      </c>
      <c r="O8066" s="143">
        <f t="shared" si="8730"/>
        <v>2173</v>
      </c>
      <c r="P8066" s="143">
        <f t="shared" si="8731"/>
        <v>50327.1</v>
      </c>
      <c r="Q8066" s="143">
        <f t="shared" si="8732"/>
        <v>1077.67</v>
      </c>
      <c r="R8066" s="188">
        <f t="shared" si="8735"/>
        <v>59906.799999999996</v>
      </c>
      <c r="T8066">
        <v>35468.14</v>
      </c>
      <c r="U8066" s="190">
        <f t="shared" si="8736"/>
        <v>1.6890313391116647</v>
      </c>
    </row>
    <row r="8067" spans="1:21" x14ac:dyDescent="0.2">
      <c r="A8067" s="178">
        <v>43071</v>
      </c>
      <c r="B8067" s="180">
        <v>1</v>
      </c>
      <c r="C8067" t="s">
        <v>349</v>
      </c>
      <c r="D8067">
        <v>14.68</v>
      </c>
      <c r="E8067">
        <v>4.63</v>
      </c>
      <c r="F8067">
        <v>15.59</v>
      </c>
      <c r="G8067">
        <v>0.97</v>
      </c>
      <c r="H8067" s="184">
        <f t="shared" ref="H8067:L8067" si="8798">H8043</f>
        <v>1</v>
      </c>
      <c r="I8067" s="185">
        <f t="shared" si="8798"/>
        <v>362</v>
      </c>
      <c r="J8067" s="185">
        <f t="shared" si="8798"/>
        <v>243</v>
      </c>
      <c r="K8067" s="185">
        <f t="shared" si="8798"/>
        <v>2985</v>
      </c>
      <c r="L8067" s="185">
        <f t="shared" si="8798"/>
        <v>1111</v>
      </c>
      <c r="M8067" s="147"/>
      <c r="N8067" s="143">
        <f t="shared" si="8734"/>
        <v>5314.16</v>
      </c>
      <c r="O8067" s="143">
        <f t="shared" si="8730"/>
        <v>1125.0899999999999</v>
      </c>
      <c r="P8067" s="143">
        <f t="shared" si="8731"/>
        <v>46536.15</v>
      </c>
      <c r="Q8067" s="143">
        <f t="shared" si="8732"/>
        <v>1077.67</v>
      </c>
      <c r="R8067" s="188">
        <f t="shared" si="8735"/>
        <v>54053.07</v>
      </c>
      <c r="T8067">
        <v>33792.69</v>
      </c>
      <c r="U8067" s="190">
        <f t="shared" si="8736"/>
        <v>1.5995491924436911</v>
      </c>
    </row>
    <row r="8068" spans="1:21" x14ac:dyDescent="0.2">
      <c r="A8068" s="178">
        <v>43072</v>
      </c>
      <c r="B8068" s="179">
        <v>4.1666666666666664E-2</v>
      </c>
      <c r="C8068" t="s">
        <v>349</v>
      </c>
      <c r="D8068">
        <v>5.51</v>
      </c>
      <c r="E8068">
        <v>8</v>
      </c>
      <c r="F8068">
        <v>9</v>
      </c>
      <c r="G8068">
        <v>0.66</v>
      </c>
      <c r="H8068" s="184">
        <f t="shared" ref="H8068:L8068" si="8799">H8044</f>
        <v>4.1666666666666664E-2</v>
      </c>
      <c r="I8068" s="185">
        <f t="shared" si="8799"/>
        <v>294</v>
      </c>
      <c r="J8068" s="185">
        <f t="shared" si="8799"/>
        <v>212</v>
      </c>
      <c r="K8068" s="185">
        <f t="shared" si="8799"/>
        <v>2985</v>
      </c>
      <c r="L8068" s="185">
        <f t="shared" si="8799"/>
        <v>1111</v>
      </c>
      <c r="M8068" s="147"/>
      <c r="N8068" s="143">
        <f t="shared" si="8734"/>
        <v>1619.9399999999998</v>
      </c>
      <c r="O8068" s="143">
        <f t="shared" ref="O8068:O8131" si="8800">E8068*J8068</f>
        <v>1696</v>
      </c>
      <c r="P8068" s="143">
        <f t="shared" ref="P8068:P8131" si="8801">F8068*K8068</f>
        <v>26865</v>
      </c>
      <c r="Q8068" s="143">
        <f t="shared" ref="Q8068:Q8131" si="8802">G8068*L8068</f>
        <v>733.26</v>
      </c>
      <c r="R8068" s="188">
        <f t="shared" si="8735"/>
        <v>30914.199999999997</v>
      </c>
      <c r="T8068">
        <v>31865.47</v>
      </c>
      <c r="U8068" s="190">
        <f t="shared" si="8736"/>
        <v>0.97014730992513198</v>
      </c>
    </row>
    <row r="8069" spans="1:21" x14ac:dyDescent="0.2">
      <c r="A8069" s="178">
        <v>43072</v>
      </c>
      <c r="B8069" s="179">
        <v>8.3333333333333329E-2</v>
      </c>
      <c r="C8069" t="s">
        <v>349</v>
      </c>
      <c r="D8069">
        <v>3.5</v>
      </c>
      <c r="E8069">
        <v>3.45</v>
      </c>
      <c r="F8069">
        <v>9.11</v>
      </c>
      <c r="G8069">
        <v>0.61</v>
      </c>
      <c r="H8069" s="184">
        <f t="shared" ref="H8069:L8069" si="8803">H8045</f>
        <v>8.3333333333333329E-2</v>
      </c>
      <c r="I8069" s="185">
        <f t="shared" si="8803"/>
        <v>236</v>
      </c>
      <c r="J8069" s="185">
        <f t="shared" si="8803"/>
        <v>179</v>
      </c>
      <c r="K8069" s="185">
        <f t="shared" si="8803"/>
        <v>2985</v>
      </c>
      <c r="L8069" s="185">
        <f t="shared" si="8803"/>
        <v>1111</v>
      </c>
      <c r="M8069" s="147"/>
      <c r="N8069" s="143">
        <f t="shared" ref="N8069:N8132" si="8804">D8069*I8069</f>
        <v>826</v>
      </c>
      <c r="O8069" s="143">
        <f t="shared" si="8800"/>
        <v>617.55000000000007</v>
      </c>
      <c r="P8069" s="143">
        <f t="shared" si="8801"/>
        <v>27193.35</v>
      </c>
      <c r="Q8069" s="143">
        <f t="shared" si="8802"/>
        <v>677.71</v>
      </c>
      <c r="R8069" s="188">
        <f t="shared" ref="R8069:R8132" si="8805">SUM(N8069:Q8069)</f>
        <v>29314.609999999997</v>
      </c>
      <c r="T8069">
        <v>30090.77</v>
      </c>
      <c r="U8069" s="190">
        <f t="shared" ref="U8069:U8132" si="8806">R8069/T8069</f>
        <v>0.97420604391313337</v>
      </c>
    </row>
    <row r="8070" spans="1:21" x14ac:dyDescent="0.2">
      <c r="A8070" s="178">
        <v>43072</v>
      </c>
      <c r="B8070" s="179">
        <v>0.125</v>
      </c>
      <c r="C8070" t="s">
        <v>349</v>
      </c>
      <c r="D8070">
        <v>5</v>
      </c>
      <c r="E8070">
        <v>2.5099999999999998</v>
      </c>
      <c r="F8070">
        <v>9</v>
      </c>
      <c r="G8070">
        <v>0.99</v>
      </c>
      <c r="H8070" s="184">
        <f t="shared" ref="H8070:L8070" si="8807">H8046</f>
        <v>0.125</v>
      </c>
      <c r="I8070" s="185">
        <f t="shared" si="8807"/>
        <v>201</v>
      </c>
      <c r="J8070" s="185">
        <f t="shared" si="8807"/>
        <v>205</v>
      </c>
      <c r="K8070" s="185">
        <f t="shared" si="8807"/>
        <v>2985</v>
      </c>
      <c r="L8070" s="185">
        <f t="shared" si="8807"/>
        <v>1717</v>
      </c>
      <c r="M8070" s="147"/>
      <c r="N8070" s="143">
        <f t="shared" si="8804"/>
        <v>1005</v>
      </c>
      <c r="O8070" s="143">
        <f t="shared" si="8800"/>
        <v>514.54999999999995</v>
      </c>
      <c r="P8070" s="143">
        <f t="shared" si="8801"/>
        <v>26865</v>
      </c>
      <c r="Q8070" s="143">
        <f t="shared" si="8802"/>
        <v>1699.83</v>
      </c>
      <c r="R8070" s="188">
        <f t="shared" si="8805"/>
        <v>30084.379999999997</v>
      </c>
      <c r="T8070">
        <v>28883.9</v>
      </c>
      <c r="U8070" s="190">
        <f t="shared" si="8806"/>
        <v>1.0415622544047027</v>
      </c>
    </row>
    <row r="8071" spans="1:21" x14ac:dyDescent="0.2">
      <c r="A8071" s="178">
        <v>43072</v>
      </c>
      <c r="B8071" s="179">
        <v>0.16666666666666666</v>
      </c>
      <c r="C8071" t="s">
        <v>349</v>
      </c>
      <c r="D8071">
        <v>2.2200000000000002</v>
      </c>
      <c r="E8071">
        <v>2.65</v>
      </c>
      <c r="F8071">
        <v>15.25</v>
      </c>
      <c r="G8071">
        <v>0.99</v>
      </c>
      <c r="H8071" s="184">
        <f t="shared" ref="H8071:L8071" si="8808">H8047</f>
        <v>0.16666666666666666</v>
      </c>
      <c r="I8071" s="185">
        <f t="shared" si="8808"/>
        <v>185</v>
      </c>
      <c r="J8071" s="185">
        <f t="shared" si="8808"/>
        <v>205</v>
      </c>
      <c r="K8071" s="185">
        <f t="shared" si="8808"/>
        <v>2985</v>
      </c>
      <c r="L8071" s="185">
        <f t="shared" si="8808"/>
        <v>1717</v>
      </c>
      <c r="M8071" s="147"/>
      <c r="N8071" s="143">
        <f t="shared" si="8804"/>
        <v>410.70000000000005</v>
      </c>
      <c r="O8071" s="143">
        <f t="shared" si="8800"/>
        <v>543.25</v>
      </c>
      <c r="P8071" s="143">
        <f t="shared" si="8801"/>
        <v>45521.25</v>
      </c>
      <c r="Q8071" s="143">
        <f t="shared" si="8802"/>
        <v>1699.83</v>
      </c>
      <c r="R8071" s="188">
        <f t="shared" si="8805"/>
        <v>48175.03</v>
      </c>
      <c r="T8071">
        <v>28135.599999999999</v>
      </c>
      <c r="U8071" s="190">
        <f t="shared" si="8806"/>
        <v>1.7122446295796074</v>
      </c>
    </row>
    <row r="8072" spans="1:21" x14ac:dyDescent="0.2">
      <c r="A8072" s="178">
        <v>43072</v>
      </c>
      <c r="B8072" s="179">
        <v>0.20833333333333334</v>
      </c>
      <c r="C8072" t="s">
        <v>349</v>
      </c>
      <c r="D8072">
        <v>4.01</v>
      </c>
      <c r="E8072">
        <v>6.48</v>
      </c>
      <c r="F8072">
        <v>15.25</v>
      </c>
      <c r="G8072">
        <v>0.99</v>
      </c>
      <c r="H8072" s="184">
        <f t="shared" ref="H8072:L8072" si="8809">H8048</f>
        <v>0.20833333333333334</v>
      </c>
      <c r="I8072" s="185">
        <f t="shared" si="8809"/>
        <v>207</v>
      </c>
      <c r="J8072" s="185">
        <f t="shared" si="8809"/>
        <v>283</v>
      </c>
      <c r="K8072" s="185">
        <f t="shared" si="8809"/>
        <v>2985</v>
      </c>
      <c r="L8072" s="185">
        <f t="shared" si="8809"/>
        <v>1717</v>
      </c>
      <c r="M8072" s="147"/>
      <c r="N8072" s="143">
        <f t="shared" si="8804"/>
        <v>830.06999999999994</v>
      </c>
      <c r="O8072" s="143">
        <f t="shared" si="8800"/>
        <v>1833.8400000000001</v>
      </c>
      <c r="P8072" s="143">
        <f t="shared" si="8801"/>
        <v>45521.25</v>
      </c>
      <c r="Q8072" s="143">
        <f t="shared" si="8802"/>
        <v>1699.83</v>
      </c>
      <c r="R8072" s="188">
        <f t="shared" si="8805"/>
        <v>49884.990000000005</v>
      </c>
      <c r="T8072">
        <v>27705.73</v>
      </c>
      <c r="U8072" s="190">
        <f t="shared" si="8806"/>
        <v>1.8005297099192119</v>
      </c>
    </row>
    <row r="8073" spans="1:21" x14ac:dyDescent="0.2">
      <c r="A8073" s="178">
        <v>43072</v>
      </c>
      <c r="B8073" s="179">
        <v>0.25</v>
      </c>
      <c r="C8073" t="s">
        <v>349</v>
      </c>
      <c r="D8073">
        <v>10</v>
      </c>
      <c r="E8073">
        <v>15.25</v>
      </c>
      <c r="F8073">
        <v>15.25</v>
      </c>
      <c r="G8073">
        <v>0.99</v>
      </c>
      <c r="H8073" s="184">
        <f t="shared" ref="H8073:L8073" si="8810">H8049</f>
        <v>0.25</v>
      </c>
      <c r="I8073" s="185">
        <f t="shared" si="8810"/>
        <v>327</v>
      </c>
      <c r="J8073" s="185">
        <f t="shared" si="8810"/>
        <v>438</v>
      </c>
      <c r="K8073" s="185">
        <f t="shared" si="8810"/>
        <v>2985</v>
      </c>
      <c r="L8073" s="185">
        <f t="shared" si="8810"/>
        <v>1717</v>
      </c>
      <c r="M8073" s="147"/>
      <c r="N8073" s="143">
        <f t="shared" si="8804"/>
        <v>3270</v>
      </c>
      <c r="O8073" s="143">
        <f t="shared" si="8800"/>
        <v>6679.5</v>
      </c>
      <c r="P8073" s="143">
        <f t="shared" si="8801"/>
        <v>45521.25</v>
      </c>
      <c r="Q8073" s="143">
        <f t="shared" si="8802"/>
        <v>1699.83</v>
      </c>
      <c r="R8073" s="188">
        <f t="shared" si="8805"/>
        <v>57170.58</v>
      </c>
      <c r="T8073">
        <v>27662.05</v>
      </c>
      <c r="U8073" s="190">
        <f t="shared" si="8806"/>
        <v>2.06675137959768</v>
      </c>
    </row>
    <row r="8074" spans="1:21" x14ac:dyDescent="0.2">
      <c r="A8074" s="178">
        <v>43072</v>
      </c>
      <c r="B8074" s="179">
        <v>0.29166666666666669</v>
      </c>
      <c r="C8074" t="s">
        <v>349</v>
      </c>
      <c r="D8074">
        <v>8.11</v>
      </c>
      <c r="E8074">
        <v>19.5</v>
      </c>
      <c r="F8074">
        <v>19.5</v>
      </c>
      <c r="G8074">
        <v>3.1</v>
      </c>
      <c r="H8074" s="184">
        <f t="shared" ref="H8074:L8074" si="8811">H8050</f>
        <v>0.29166666666666669</v>
      </c>
      <c r="I8074" s="185">
        <f t="shared" si="8811"/>
        <v>249</v>
      </c>
      <c r="J8074" s="185">
        <f t="shared" si="8811"/>
        <v>556</v>
      </c>
      <c r="K8074" s="185">
        <f t="shared" si="8811"/>
        <v>2872</v>
      </c>
      <c r="L8074" s="185">
        <f t="shared" si="8811"/>
        <v>2219</v>
      </c>
      <c r="M8074" s="147"/>
      <c r="N8074" s="143">
        <f t="shared" si="8804"/>
        <v>2019.3899999999999</v>
      </c>
      <c r="O8074" s="143">
        <f t="shared" si="8800"/>
        <v>10842</v>
      </c>
      <c r="P8074" s="143">
        <f t="shared" si="8801"/>
        <v>56004</v>
      </c>
      <c r="Q8074" s="143">
        <f t="shared" si="8802"/>
        <v>6878.9000000000005</v>
      </c>
      <c r="R8074" s="188">
        <f t="shared" si="8805"/>
        <v>75744.289999999994</v>
      </c>
      <c r="T8074">
        <v>28015.93</v>
      </c>
      <c r="U8074" s="190">
        <f t="shared" si="8806"/>
        <v>2.7036150504373757</v>
      </c>
    </row>
    <row r="8075" spans="1:21" x14ac:dyDescent="0.2">
      <c r="A8075" s="178">
        <v>43072</v>
      </c>
      <c r="B8075" s="179">
        <v>0.33333333333333331</v>
      </c>
      <c r="C8075" t="s">
        <v>349</v>
      </c>
      <c r="D8075">
        <v>8.26</v>
      </c>
      <c r="E8075">
        <v>8.35</v>
      </c>
      <c r="F8075">
        <v>14.25</v>
      </c>
      <c r="G8075">
        <v>2.99</v>
      </c>
      <c r="H8075" s="184">
        <f t="shared" ref="H8075:L8075" si="8812">H8051</f>
        <v>0.33333333333333331</v>
      </c>
      <c r="I8075" s="185">
        <f t="shared" si="8812"/>
        <v>256</v>
      </c>
      <c r="J8075" s="185">
        <f t="shared" si="8812"/>
        <v>306</v>
      </c>
      <c r="K8075" s="185">
        <f t="shared" si="8812"/>
        <v>2872</v>
      </c>
      <c r="L8075" s="185">
        <f t="shared" si="8812"/>
        <v>2219</v>
      </c>
      <c r="M8075" s="147"/>
      <c r="N8075" s="143">
        <f t="shared" si="8804"/>
        <v>2114.56</v>
      </c>
      <c r="O8075" s="143">
        <f t="shared" si="8800"/>
        <v>2555.1</v>
      </c>
      <c r="P8075" s="143">
        <f t="shared" si="8801"/>
        <v>40926</v>
      </c>
      <c r="Q8075" s="143">
        <f t="shared" si="8802"/>
        <v>6634.81</v>
      </c>
      <c r="R8075" s="188">
        <f t="shared" si="8805"/>
        <v>52230.47</v>
      </c>
      <c r="T8075">
        <v>28872.7</v>
      </c>
      <c r="U8075" s="190">
        <f t="shared" si="8806"/>
        <v>1.8089915387199673</v>
      </c>
    </row>
    <row r="8076" spans="1:21" x14ac:dyDescent="0.2">
      <c r="A8076" s="178">
        <v>43072</v>
      </c>
      <c r="B8076" s="179">
        <v>0.375</v>
      </c>
      <c r="C8076" t="s">
        <v>349</v>
      </c>
      <c r="D8076">
        <v>3.5</v>
      </c>
      <c r="E8076">
        <v>10.48</v>
      </c>
      <c r="F8076">
        <v>11.48</v>
      </c>
      <c r="G8076">
        <v>2.99</v>
      </c>
      <c r="H8076" s="184">
        <f t="shared" ref="H8076:L8076" si="8813">H8052</f>
        <v>0.375</v>
      </c>
      <c r="I8076" s="185">
        <f t="shared" si="8813"/>
        <v>156</v>
      </c>
      <c r="J8076" s="185">
        <f t="shared" si="8813"/>
        <v>343</v>
      </c>
      <c r="K8076" s="185">
        <f t="shared" si="8813"/>
        <v>2872</v>
      </c>
      <c r="L8076" s="185">
        <f t="shared" si="8813"/>
        <v>2219</v>
      </c>
      <c r="M8076" s="147"/>
      <c r="N8076" s="143">
        <f t="shared" si="8804"/>
        <v>546</v>
      </c>
      <c r="O8076" s="143">
        <f t="shared" si="8800"/>
        <v>3594.6400000000003</v>
      </c>
      <c r="P8076" s="143">
        <f t="shared" si="8801"/>
        <v>32970.559999999998</v>
      </c>
      <c r="Q8076" s="143">
        <f t="shared" si="8802"/>
        <v>6634.81</v>
      </c>
      <c r="R8076" s="188">
        <f t="shared" si="8805"/>
        <v>43746.009999999995</v>
      </c>
      <c r="T8076">
        <v>29777.93</v>
      </c>
      <c r="U8076" s="190">
        <f t="shared" si="8806"/>
        <v>1.4690749155498719</v>
      </c>
    </row>
    <row r="8077" spans="1:21" x14ac:dyDescent="0.2">
      <c r="A8077" s="178">
        <v>43072</v>
      </c>
      <c r="B8077" s="179">
        <v>0.41666666666666669</v>
      </c>
      <c r="C8077" t="s">
        <v>349</v>
      </c>
      <c r="D8077">
        <v>3.5</v>
      </c>
      <c r="E8077">
        <v>9.77</v>
      </c>
      <c r="F8077">
        <v>15</v>
      </c>
      <c r="G8077">
        <v>2.99</v>
      </c>
      <c r="H8077" s="184">
        <f t="shared" ref="H8077:L8077" si="8814">H8053</f>
        <v>0.41666666666666669</v>
      </c>
      <c r="I8077" s="185">
        <f t="shared" si="8814"/>
        <v>196</v>
      </c>
      <c r="J8077" s="185">
        <f t="shared" si="8814"/>
        <v>315</v>
      </c>
      <c r="K8077" s="185">
        <f t="shared" si="8814"/>
        <v>2872</v>
      </c>
      <c r="L8077" s="185">
        <f t="shared" si="8814"/>
        <v>2219</v>
      </c>
      <c r="M8077" s="147"/>
      <c r="N8077" s="143">
        <f t="shared" si="8804"/>
        <v>686</v>
      </c>
      <c r="O8077" s="143">
        <f t="shared" si="8800"/>
        <v>3077.5499999999997</v>
      </c>
      <c r="P8077" s="143">
        <f t="shared" si="8801"/>
        <v>43080</v>
      </c>
      <c r="Q8077" s="143">
        <f t="shared" si="8802"/>
        <v>6634.81</v>
      </c>
      <c r="R8077" s="188">
        <f t="shared" si="8805"/>
        <v>53478.36</v>
      </c>
      <c r="T8077">
        <v>31334.34</v>
      </c>
      <c r="U8077" s="190">
        <f t="shared" si="8806"/>
        <v>1.7067013378931868</v>
      </c>
    </row>
    <row r="8078" spans="1:21" x14ac:dyDescent="0.2">
      <c r="A8078" s="178">
        <v>43072</v>
      </c>
      <c r="B8078" s="179">
        <v>0.45833333333333331</v>
      </c>
      <c r="C8078" t="s">
        <v>349</v>
      </c>
      <c r="D8078">
        <v>3.98</v>
      </c>
      <c r="E8078">
        <v>11.97</v>
      </c>
      <c r="F8078">
        <v>13.36</v>
      </c>
      <c r="G8078">
        <v>2</v>
      </c>
      <c r="H8078" s="184">
        <f t="shared" ref="H8078:L8078" si="8815">H8054</f>
        <v>0.45833333333333331</v>
      </c>
      <c r="I8078" s="185">
        <f t="shared" si="8815"/>
        <v>226</v>
      </c>
      <c r="J8078" s="185">
        <f t="shared" si="8815"/>
        <v>326</v>
      </c>
      <c r="K8078" s="185">
        <f t="shared" si="8815"/>
        <v>2842</v>
      </c>
      <c r="L8078" s="185">
        <f t="shared" si="8815"/>
        <v>1635</v>
      </c>
      <c r="M8078" s="147"/>
      <c r="N8078" s="143">
        <f t="shared" si="8804"/>
        <v>899.48</v>
      </c>
      <c r="O8078" s="143">
        <f t="shared" si="8800"/>
        <v>3902.2200000000003</v>
      </c>
      <c r="P8078" s="143">
        <f t="shared" si="8801"/>
        <v>37969.119999999995</v>
      </c>
      <c r="Q8078" s="143">
        <f t="shared" si="8802"/>
        <v>3270</v>
      </c>
      <c r="R8078" s="188">
        <f t="shared" si="8805"/>
        <v>46040.819999999992</v>
      </c>
      <c r="T8078">
        <v>32842</v>
      </c>
      <c r="U8078" s="190">
        <f t="shared" si="8806"/>
        <v>1.4018884355398573</v>
      </c>
    </row>
    <row r="8079" spans="1:21" x14ac:dyDescent="0.2">
      <c r="A8079" s="178">
        <v>43072</v>
      </c>
      <c r="B8079" s="179">
        <v>0.5</v>
      </c>
      <c r="C8079" t="s">
        <v>349</v>
      </c>
      <c r="D8079">
        <v>4.01</v>
      </c>
      <c r="E8079">
        <v>6.59</v>
      </c>
      <c r="F8079">
        <v>13</v>
      </c>
      <c r="G8079">
        <v>1</v>
      </c>
      <c r="H8079" s="184">
        <f t="shared" ref="H8079:L8079" si="8816">H8055</f>
        <v>0.5</v>
      </c>
      <c r="I8079" s="185">
        <f t="shared" si="8816"/>
        <v>222</v>
      </c>
      <c r="J8079" s="185">
        <f t="shared" si="8816"/>
        <v>319</v>
      </c>
      <c r="K8079" s="185">
        <f t="shared" si="8816"/>
        <v>2842</v>
      </c>
      <c r="L8079" s="185">
        <f t="shared" si="8816"/>
        <v>1635</v>
      </c>
      <c r="M8079" s="147"/>
      <c r="N8079" s="143">
        <f t="shared" si="8804"/>
        <v>890.21999999999991</v>
      </c>
      <c r="O8079" s="143">
        <f t="shared" si="8800"/>
        <v>2102.21</v>
      </c>
      <c r="P8079" s="143">
        <f t="shared" si="8801"/>
        <v>36946</v>
      </c>
      <c r="Q8079" s="143">
        <f t="shared" si="8802"/>
        <v>1635</v>
      </c>
      <c r="R8079" s="188">
        <f t="shared" si="8805"/>
        <v>41573.43</v>
      </c>
      <c r="T8079">
        <v>33923.800000000003</v>
      </c>
      <c r="U8079" s="190">
        <f t="shared" si="8806"/>
        <v>1.2254944905936245</v>
      </c>
    </row>
    <row r="8080" spans="1:21" x14ac:dyDescent="0.2">
      <c r="A8080" s="178">
        <v>43072</v>
      </c>
      <c r="B8080" s="179">
        <v>0.54166666666666663</v>
      </c>
      <c r="C8080" t="s">
        <v>349</v>
      </c>
      <c r="D8080">
        <v>5.36</v>
      </c>
      <c r="E8080">
        <v>8.2799999999999994</v>
      </c>
      <c r="F8080">
        <v>12.25</v>
      </c>
      <c r="G8080">
        <v>2.1</v>
      </c>
      <c r="H8080" s="184">
        <f t="shared" ref="H8080:L8080" si="8817">H8056</f>
        <v>0.54166666666666663</v>
      </c>
      <c r="I8080" s="185">
        <f t="shared" si="8817"/>
        <v>195</v>
      </c>
      <c r="J8080" s="185">
        <f t="shared" si="8817"/>
        <v>299</v>
      </c>
      <c r="K8080" s="185">
        <f t="shared" si="8817"/>
        <v>2842</v>
      </c>
      <c r="L8080" s="185">
        <f t="shared" si="8817"/>
        <v>1635</v>
      </c>
      <c r="M8080" s="147"/>
      <c r="N8080" s="143">
        <f t="shared" si="8804"/>
        <v>1045.2</v>
      </c>
      <c r="O8080" s="143">
        <f t="shared" si="8800"/>
        <v>2475.7199999999998</v>
      </c>
      <c r="P8080" s="143">
        <f t="shared" si="8801"/>
        <v>34814.5</v>
      </c>
      <c r="Q8080" s="143">
        <f t="shared" si="8802"/>
        <v>3433.5</v>
      </c>
      <c r="R8080" s="188">
        <f t="shared" si="8805"/>
        <v>41768.92</v>
      </c>
      <c r="T8080">
        <v>34900.93</v>
      </c>
      <c r="U8080" s="190">
        <f t="shared" si="8806"/>
        <v>1.196785300563624</v>
      </c>
    </row>
    <row r="8081" spans="1:21" x14ac:dyDescent="0.2">
      <c r="A8081" s="178">
        <v>43072</v>
      </c>
      <c r="B8081" s="179">
        <v>0.58333333333333337</v>
      </c>
      <c r="C8081" t="s">
        <v>349</v>
      </c>
      <c r="D8081">
        <v>3.9</v>
      </c>
      <c r="E8081">
        <v>6.42</v>
      </c>
      <c r="F8081">
        <v>12.25</v>
      </c>
      <c r="G8081">
        <v>2.1</v>
      </c>
      <c r="H8081" s="184">
        <f t="shared" ref="H8081:L8081" si="8818">H8057</f>
        <v>0.58333333333333337</v>
      </c>
      <c r="I8081" s="185">
        <f t="shared" si="8818"/>
        <v>205</v>
      </c>
      <c r="J8081" s="185">
        <f t="shared" si="8818"/>
        <v>237</v>
      </c>
      <c r="K8081" s="185">
        <f t="shared" si="8818"/>
        <v>2842</v>
      </c>
      <c r="L8081" s="185">
        <f t="shared" si="8818"/>
        <v>1635</v>
      </c>
      <c r="M8081" s="147"/>
      <c r="N8081" s="143">
        <f t="shared" si="8804"/>
        <v>799.5</v>
      </c>
      <c r="O8081" s="143">
        <f t="shared" si="8800"/>
        <v>1521.54</v>
      </c>
      <c r="P8081" s="143">
        <f t="shared" si="8801"/>
        <v>34814.5</v>
      </c>
      <c r="Q8081" s="143">
        <f t="shared" si="8802"/>
        <v>3433.5</v>
      </c>
      <c r="R8081" s="188">
        <f t="shared" si="8805"/>
        <v>40569.040000000001</v>
      </c>
      <c r="T8081">
        <v>35778.92</v>
      </c>
      <c r="U8081" s="190">
        <f t="shared" si="8806"/>
        <v>1.1338810673994633</v>
      </c>
    </row>
    <row r="8082" spans="1:21" x14ac:dyDescent="0.2">
      <c r="A8082" s="178">
        <v>43072</v>
      </c>
      <c r="B8082" s="179">
        <v>0.625</v>
      </c>
      <c r="C8082" t="s">
        <v>349</v>
      </c>
      <c r="D8082">
        <v>5.49</v>
      </c>
      <c r="E8082">
        <v>6.12</v>
      </c>
      <c r="F8082">
        <v>12.25</v>
      </c>
      <c r="G8082">
        <v>1.45</v>
      </c>
      <c r="H8082" s="184">
        <f t="shared" ref="H8082:L8082" si="8819">H8058</f>
        <v>0.625</v>
      </c>
      <c r="I8082" s="185">
        <f t="shared" si="8819"/>
        <v>212</v>
      </c>
      <c r="J8082" s="185">
        <f t="shared" si="8819"/>
        <v>213</v>
      </c>
      <c r="K8082" s="185">
        <f t="shared" si="8819"/>
        <v>2842</v>
      </c>
      <c r="L8082" s="185">
        <f t="shared" si="8819"/>
        <v>1380</v>
      </c>
      <c r="M8082" s="147"/>
      <c r="N8082" s="143">
        <f t="shared" si="8804"/>
        <v>1163.8800000000001</v>
      </c>
      <c r="O8082" s="143">
        <f t="shared" si="8800"/>
        <v>1303.56</v>
      </c>
      <c r="P8082" s="143">
        <f t="shared" si="8801"/>
        <v>34814.5</v>
      </c>
      <c r="Q8082" s="143">
        <f t="shared" si="8802"/>
        <v>2001</v>
      </c>
      <c r="R8082" s="188">
        <f t="shared" si="8805"/>
        <v>39282.94</v>
      </c>
      <c r="T8082">
        <v>36337.08</v>
      </c>
      <c r="U8082" s="190">
        <f t="shared" si="8806"/>
        <v>1.0810703556807537</v>
      </c>
    </row>
    <row r="8083" spans="1:21" x14ac:dyDescent="0.2">
      <c r="A8083" s="178">
        <v>43072</v>
      </c>
      <c r="B8083" s="179">
        <v>0.66666666666666663</v>
      </c>
      <c r="C8083" t="s">
        <v>349</v>
      </c>
      <c r="D8083">
        <v>3.11</v>
      </c>
      <c r="E8083">
        <v>6.54</v>
      </c>
      <c r="F8083">
        <v>12.25</v>
      </c>
      <c r="G8083">
        <v>1</v>
      </c>
      <c r="H8083" s="184">
        <f t="shared" ref="H8083:L8083" si="8820">H8059</f>
        <v>0.66666666666666663</v>
      </c>
      <c r="I8083" s="185">
        <f t="shared" si="8820"/>
        <v>191</v>
      </c>
      <c r="J8083" s="185">
        <f t="shared" si="8820"/>
        <v>237</v>
      </c>
      <c r="K8083" s="185">
        <f t="shared" si="8820"/>
        <v>2842</v>
      </c>
      <c r="L8083" s="185">
        <f t="shared" si="8820"/>
        <v>1380</v>
      </c>
      <c r="M8083" s="147"/>
      <c r="N8083" s="143">
        <f t="shared" si="8804"/>
        <v>594.01</v>
      </c>
      <c r="O8083" s="143">
        <f t="shared" si="8800"/>
        <v>1549.98</v>
      </c>
      <c r="P8083" s="143">
        <f t="shared" si="8801"/>
        <v>34814.5</v>
      </c>
      <c r="Q8083" s="143">
        <f t="shared" si="8802"/>
        <v>1380</v>
      </c>
      <c r="R8083" s="188">
        <f t="shared" si="8805"/>
        <v>38338.49</v>
      </c>
      <c r="T8083">
        <v>36596.79</v>
      </c>
      <c r="U8083" s="190">
        <f t="shared" si="8806"/>
        <v>1.047591605711867</v>
      </c>
    </row>
    <row r="8084" spans="1:21" x14ac:dyDescent="0.2">
      <c r="A8084" s="178">
        <v>43072</v>
      </c>
      <c r="B8084" s="179">
        <v>0.70833333333333337</v>
      </c>
      <c r="C8084" t="s">
        <v>349</v>
      </c>
      <c r="D8084">
        <v>2.11</v>
      </c>
      <c r="E8084">
        <v>11.08</v>
      </c>
      <c r="F8084">
        <v>14</v>
      </c>
      <c r="G8084">
        <v>1</v>
      </c>
      <c r="H8084" s="184">
        <f t="shared" ref="H8084:L8084" si="8821">H8060</f>
        <v>0.70833333333333337</v>
      </c>
      <c r="I8084" s="185">
        <f t="shared" si="8821"/>
        <v>218</v>
      </c>
      <c r="J8084" s="185">
        <f t="shared" si="8821"/>
        <v>258</v>
      </c>
      <c r="K8084" s="185">
        <f t="shared" si="8821"/>
        <v>2842</v>
      </c>
      <c r="L8084" s="185">
        <f t="shared" si="8821"/>
        <v>1380</v>
      </c>
      <c r="M8084" s="147"/>
      <c r="N8084" s="143">
        <f t="shared" si="8804"/>
        <v>459.97999999999996</v>
      </c>
      <c r="O8084" s="143">
        <f t="shared" si="8800"/>
        <v>2858.64</v>
      </c>
      <c r="P8084" s="143">
        <f t="shared" si="8801"/>
        <v>39788</v>
      </c>
      <c r="Q8084" s="143">
        <f t="shared" si="8802"/>
        <v>1380</v>
      </c>
      <c r="R8084" s="188">
        <f t="shared" si="8805"/>
        <v>44486.62</v>
      </c>
      <c r="T8084">
        <v>36811.43</v>
      </c>
      <c r="U8084" s="190">
        <f t="shared" si="8806"/>
        <v>1.2085001859476798</v>
      </c>
    </row>
    <row r="8085" spans="1:21" x14ac:dyDescent="0.2">
      <c r="A8085" s="178">
        <v>43072</v>
      </c>
      <c r="B8085" s="179">
        <v>0.75</v>
      </c>
      <c r="C8085" t="s">
        <v>349</v>
      </c>
      <c r="D8085">
        <v>9.39</v>
      </c>
      <c r="E8085">
        <v>22.9</v>
      </c>
      <c r="F8085">
        <v>23.72</v>
      </c>
      <c r="G8085">
        <v>1</v>
      </c>
      <c r="H8085" s="184">
        <f t="shared" ref="H8085:L8085" si="8822">H8061</f>
        <v>0.75</v>
      </c>
      <c r="I8085" s="185">
        <f t="shared" si="8822"/>
        <v>240</v>
      </c>
      <c r="J8085" s="185">
        <f t="shared" si="8822"/>
        <v>365</v>
      </c>
      <c r="K8085" s="185">
        <f t="shared" si="8822"/>
        <v>2842</v>
      </c>
      <c r="L8085" s="185">
        <f t="shared" si="8822"/>
        <v>1380</v>
      </c>
      <c r="M8085" s="147"/>
      <c r="N8085" s="143">
        <f t="shared" si="8804"/>
        <v>2253.6000000000004</v>
      </c>
      <c r="O8085" s="143">
        <f t="shared" si="8800"/>
        <v>8358.5</v>
      </c>
      <c r="P8085" s="143">
        <f t="shared" si="8801"/>
        <v>67412.239999999991</v>
      </c>
      <c r="Q8085" s="143">
        <f t="shared" si="8802"/>
        <v>1380</v>
      </c>
      <c r="R8085" s="188">
        <f t="shared" si="8805"/>
        <v>79404.34</v>
      </c>
      <c r="T8085">
        <v>37276.480000000003</v>
      </c>
      <c r="U8085" s="190">
        <f t="shared" si="8806"/>
        <v>2.1301458721424336</v>
      </c>
    </row>
    <row r="8086" spans="1:21" x14ac:dyDescent="0.2">
      <c r="A8086" s="178">
        <v>43072</v>
      </c>
      <c r="B8086" s="179">
        <v>0.79166666666666663</v>
      </c>
      <c r="C8086" t="s">
        <v>349</v>
      </c>
      <c r="D8086">
        <v>5.23</v>
      </c>
      <c r="E8086">
        <v>8.27</v>
      </c>
      <c r="F8086">
        <v>17.28</v>
      </c>
      <c r="G8086">
        <v>1.23</v>
      </c>
      <c r="H8086" s="184">
        <f t="shared" ref="H8086:L8086" si="8823">H8062</f>
        <v>0.79166666666666663</v>
      </c>
      <c r="I8086" s="185">
        <f t="shared" si="8823"/>
        <v>320</v>
      </c>
      <c r="J8086" s="185">
        <f t="shared" si="8823"/>
        <v>214</v>
      </c>
      <c r="K8086" s="185">
        <f t="shared" si="8823"/>
        <v>2842</v>
      </c>
      <c r="L8086" s="185">
        <f t="shared" si="8823"/>
        <v>1426</v>
      </c>
      <c r="M8086" s="147"/>
      <c r="N8086" s="143">
        <f t="shared" si="8804"/>
        <v>1673.6000000000001</v>
      </c>
      <c r="O8086" s="143">
        <f t="shared" si="8800"/>
        <v>1769.78</v>
      </c>
      <c r="P8086" s="143">
        <f t="shared" si="8801"/>
        <v>49109.760000000002</v>
      </c>
      <c r="Q8086" s="143">
        <f t="shared" si="8802"/>
        <v>1753.98</v>
      </c>
      <c r="R8086" s="188">
        <f t="shared" si="8805"/>
        <v>54307.12</v>
      </c>
      <c r="T8086">
        <v>38642.480000000003</v>
      </c>
      <c r="U8086" s="190">
        <f t="shared" si="8806"/>
        <v>1.4053735681560811</v>
      </c>
    </row>
    <row r="8087" spans="1:21" x14ac:dyDescent="0.2">
      <c r="A8087" s="178">
        <v>43072</v>
      </c>
      <c r="B8087" s="179">
        <v>0.83333333333333337</v>
      </c>
      <c r="C8087" t="s">
        <v>349</v>
      </c>
      <c r="D8087">
        <v>3.5</v>
      </c>
      <c r="E8087">
        <v>4</v>
      </c>
      <c r="F8087">
        <v>14</v>
      </c>
      <c r="G8087">
        <v>0.99</v>
      </c>
      <c r="H8087" s="184">
        <f t="shared" ref="H8087:L8087" si="8824">H8063</f>
        <v>0.83333333333333337</v>
      </c>
      <c r="I8087" s="185">
        <f t="shared" si="8824"/>
        <v>322</v>
      </c>
      <c r="J8087" s="185">
        <f t="shared" si="8824"/>
        <v>178</v>
      </c>
      <c r="K8087" s="185">
        <f t="shared" si="8824"/>
        <v>2842</v>
      </c>
      <c r="L8087" s="185">
        <f t="shared" si="8824"/>
        <v>1426</v>
      </c>
      <c r="M8087" s="147"/>
      <c r="N8087" s="143">
        <f t="shared" si="8804"/>
        <v>1127</v>
      </c>
      <c r="O8087" s="143">
        <f t="shared" si="8800"/>
        <v>712</v>
      </c>
      <c r="P8087" s="143">
        <f t="shared" si="8801"/>
        <v>39788</v>
      </c>
      <c r="Q8087" s="143">
        <f t="shared" si="8802"/>
        <v>1411.74</v>
      </c>
      <c r="R8087" s="188">
        <f t="shared" si="8805"/>
        <v>43038.74</v>
      </c>
      <c r="T8087">
        <v>40027.99</v>
      </c>
      <c r="U8087" s="190">
        <f t="shared" si="8806"/>
        <v>1.075216117521764</v>
      </c>
    </row>
    <row r="8088" spans="1:21" x14ac:dyDescent="0.2">
      <c r="A8088" s="178">
        <v>43072</v>
      </c>
      <c r="B8088" s="179">
        <v>0.875</v>
      </c>
      <c r="C8088" t="s">
        <v>349</v>
      </c>
      <c r="D8088">
        <v>3.5</v>
      </c>
      <c r="E8088">
        <v>4</v>
      </c>
      <c r="F8088">
        <v>13.03</v>
      </c>
      <c r="G8088">
        <v>0.99</v>
      </c>
      <c r="H8088" s="184">
        <f t="shared" ref="H8088:L8088" si="8825">H8064</f>
        <v>0.875</v>
      </c>
      <c r="I8088" s="185">
        <f t="shared" si="8825"/>
        <v>337</v>
      </c>
      <c r="J8088" s="185">
        <f t="shared" si="8825"/>
        <v>173</v>
      </c>
      <c r="K8088" s="185">
        <f t="shared" si="8825"/>
        <v>2842</v>
      </c>
      <c r="L8088" s="185">
        <f t="shared" si="8825"/>
        <v>1426</v>
      </c>
      <c r="M8088" s="147"/>
      <c r="N8088" s="143">
        <f t="shared" si="8804"/>
        <v>1179.5</v>
      </c>
      <c r="O8088" s="143">
        <f t="shared" si="8800"/>
        <v>692</v>
      </c>
      <c r="P8088" s="143">
        <f t="shared" si="8801"/>
        <v>37031.259999999995</v>
      </c>
      <c r="Q8088" s="143">
        <f t="shared" si="8802"/>
        <v>1411.74</v>
      </c>
      <c r="R8088" s="188">
        <f t="shared" si="8805"/>
        <v>40314.499999999993</v>
      </c>
      <c r="T8088">
        <v>39659.919999999998</v>
      </c>
      <c r="U8088" s="190">
        <f t="shared" si="8806"/>
        <v>1.0165048240137649</v>
      </c>
    </row>
    <row r="8089" spans="1:21" x14ac:dyDescent="0.2">
      <c r="A8089" s="178">
        <v>43072</v>
      </c>
      <c r="B8089" s="179">
        <v>0.91666666666666663</v>
      </c>
      <c r="C8089" t="s">
        <v>349</v>
      </c>
      <c r="D8089">
        <v>8.11</v>
      </c>
      <c r="E8089">
        <v>5.31</v>
      </c>
      <c r="F8089">
        <v>10.33</v>
      </c>
      <c r="G8089">
        <v>0.99</v>
      </c>
      <c r="H8089" s="184">
        <f t="shared" ref="H8089:L8089" si="8826">H8065</f>
        <v>0.91666666666666663</v>
      </c>
      <c r="I8089" s="185">
        <f t="shared" si="8826"/>
        <v>394</v>
      </c>
      <c r="J8089" s="185">
        <f t="shared" si="8826"/>
        <v>194</v>
      </c>
      <c r="K8089" s="185">
        <f t="shared" si="8826"/>
        <v>2842</v>
      </c>
      <c r="L8089" s="185">
        <f t="shared" si="8826"/>
        <v>1426</v>
      </c>
      <c r="M8089" s="147"/>
      <c r="N8089" s="143">
        <f t="shared" si="8804"/>
        <v>3195.3399999999997</v>
      </c>
      <c r="O8089" s="143">
        <f t="shared" si="8800"/>
        <v>1030.1399999999999</v>
      </c>
      <c r="P8089" s="143">
        <f t="shared" si="8801"/>
        <v>29357.86</v>
      </c>
      <c r="Q8089" s="143">
        <f t="shared" si="8802"/>
        <v>1411.74</v>
      </c>
      <c r="R8089" s="188">
        <f t="shared" si="8805"/>
        <v>34995.079999999994</v>
      </c>
      <c r="T8089">
        <v>38824.160000000003</v>
      </c>
      <c r="U8089" s="190">
        <f t="shared" si="8806"/>
        <v>0.90137378374702737</v>
      </c>
    </row>
    <row r="8090" spans="1:21" x14ac:dyDescent="0.2">
      <c r="A8090" s="178">
        <v>43072</v>
      </c>
      <c r="B8090" s="179">
        <v>0.95833333333333337</v>
      </c>
      <c r="C8090" t="s">
        <v>349</v>
      </c>
      <c r="D8090">
        <v>14.54</v>
      </c>
      <c r="E8090">
        <v>9.11</v>
      </c>
      <c r="F8090">
        <v>14</v>
      </c>
      <c r="G8090">
        <v>0.71</v>
      </c>
      <c r="H8090" s="184">
        <f t="shared" ref="H8090:L8090" si="8827">H8066</f>
        <v>0.95833333333333337</v>
      </c>
      <c r="I8090" s="185">
        <f t="shared" si="8827"/>
        <v>389</v>
      </c>
      <c r="J8090" s="185">
        <f t="shared" si="8827"/>
        <v>265</v>
      </c>
      <c r="K8090" s="185">
        <f t="shared" si="8827"/>
        <v>2985</v>
      </c>
      <c r="L8090" s="185">
        <f t="shared" si="8827"/>
        <v>1111</v>
      </c>
      <c r="M8090" s="147"/>
      <c r="N8090" s="143">
        <f t="shared" si="8804"/>
        <v>5656.0599999999995</v>
      </c>
      <c r="O8090" s="143">
        <f t="shared" si="8800"/>
        <v>2414.1499999999996</v>
      </c>
      <c r="P8090" s="143">
        <f t="shared" si="8801"/>
        <v>41790</v>
      </c>
      <c r="Q8090" s="143">
        <f t="shared" si="8802"/>
        <v>788.81</v>
      </c>
      <c r="R8090" s="188">
        <f t="shared" si="8805"/>
        <v>50649.02</v>
      </c>
      <c r="T8090">
        <v>37464.92</v>
      </c>
      <c r="U8090" s="190">
        <f t="shared" si="8806"/>
        <v>1.3519051955802921</v>
      </c>
    </row>
    <row r="8091" spans="1:21" x14ac:dyDescent="0.2">
      <c r="A8091" s="178">
        <v>43072</v>
      </c>
      <c r="B8091" s="180">
        <v>1</v>
      </c>
      <c r="C8091" t="s">
        <v>349</v>
      </c>
      <c r="D8091">
        <v>15.21</v>
      </c>
      <c r="E8091">
        <v>6.26</v>
      </c>
      <c r="F8091">
        <v>14</v>
      </c>
      <c r="G8091">
        <v>0.71</v>
      </c>
      <c r="H8091" s="184">
        <f t="shared" ref="H8091:L8091" si="8828">H8067</f>
        <v>1</v>
      </c>
      <c r="I8091" s="185">
        <f t="shared" si="8828"/>
        <v>362</v>
      </c>
      <c r="J8091" s="185">
        <f t="shared" si="8828"/>
        <v>243</v>
      </c>
      <c r="K8091" s="185">
        <f t="shared" si="8828"/>
        <v>2985</v>
      </c>
      <c r="L8091" s="185">
        <f t="shared" si="8828"/>
        <v>1111</v>
      </c>
      <c r="M8091" s="147"/>
      <c r="N8091" s="143">
        <f t="shared" si="8804"/>
        <v>5506.02</v>
      </c>
      <c r="O8091" s="143">
        <f t="shared" si="8800"/>
        <v>1521.1799999999998</v>
      </c>
      <c r="P8091" s="143">
        <f t="shared" si="8801"/>
        <v>41790</v>
      </c>
      <c r="Q8091" s="143">
        <f t="shared" si="8802"/>
        <v>788.81</v>
      </c>
      <c r="R8091" s="188">
        <f t="shared" si="8805"/>
        <v>49606.009999999995</v>
      </c>
      <c r="T8091">
        <v>35014.71</v>
      </c>
      <c r="U8091" s="190">
        <f t="shared" si="8806"/>
        <v>1.4167191446109362</v>
      </c>
    </row>
    <row r="8092" spans="1:21" x14ac:dyDescent="0.2">
      <c r="A8092" s="178">
        <v>43073</v>
      </c>
      <c r="B8092" s="179">
        <v>4.1666666666666664E-2</v>
      </c>
      <c r="C8092" t="s">
        <v>349</v>
      </c>
      <c r="D8092">
        <v>11.26</v>
      </c>
      <c r="E8092">
        <v>8</v>
      </c>
      <c r="F8092">
        <v>19.25</v>
      </c>
      <c r="G8092">
        <v>0.97</v>
      </c>
      <c r="H8092" s="184">
        <f t="shared" ref="H8092:L8092" si="8829">H8068</f>
        <v>4.1666666666666664E-2</v>
      </c>
      <c r="I8092" s="185">
        <f t="shared" si="8829"/>
        <v>294</v>
      </c>
      <c r="J8092" s="185">
        <f t="shared" si="8829"/>
        <v>212</v>
      </c>
      <c r="K8092" s="185">
        <f t="shared" si="8829"/>
        <v>2985</v>
      </c>
      <c r="L8092" s="185">
        <f t="shared" si="8829"/>
        <v>1111</v>
      </c>
      <c r="M8092" s="147"/>
      <c r="N8092" s="143">
        <f t="shared" si="8804"/>
        <v>3310.44</v>
      </c>
      <c r="O8092" s="143">
        <f t="shared" si="8800"/>
        <v>1696</v>
      </c>
      <c r="P8092" s="143">
        <f t="shared" si="8801"/>
        <v>57461.25</v>
      </c>
      <c r="Q8092" s="143">
        <f t="shared" si="8802"/>
        <v>1077.67</v>
      </c>
      <c r="R8092" s="188">
        <f t="shared" si="8805"/>
        <v>63545.36</v>
      </c>
      <c r="T8092">
        <v>32328.18</v>
      </c>
      <c r="U8092" s="190">
        <f t="shared" si="8806"/>
        <v>1.9656336979069036</v>
      </c>
    </row>
    <row r="8093" spans="1:21" x14ac:dyDescent="0.2">
      <c r="A8093" s="178">
        <v>43073</v>
      </c>
      <c r="B8093" s="179">
        <v>8.3333333333333329E-2</v>
      </c>
      <c r="C8093" t="s">
        <v>349</v>
      </c>
      <c r="D8093">
        <v>8.11</v>
      </c>
      <c r="E8093">
        <v>4.9400000000000004</v>
      </c>
      <c r="F8093">
        <v>19.25</v>
      </c>
      <c r="G8093">
        <v>0.97</v>
      </c>
      <c r="H8093" s="184">
        <f t="shared" ref="H8093:L8093" si="8830">H8069</f>
        <v>8.3333333333333329E-2</v>
      </c>
      <c r="I8093" s="185">
        <f t="shared" si="8830"/>
        <v>236</v>
      </c>
      <c r="J8093" s="185">
        <f t="shared" si="8830"/>
        <v>179</v>
      </c>
      <c r="K8093" s="185">
        <f t="shared" si="8830"/>
        <v>2985</v>
      </c>
      <c r="L8093" s="185">
        <f t="shared" si="8830"/>
        <v>1111</v>
      </c>
      <c r="M8093" s="147"/>
      <c r="N8093" s="143">
        <f t="shared" si="8804"/>
        <v>1913.9599999999998</v>
      </c>
      <c r="O8093" s="143">
        <f t="shared" si="8800"/>
        <v>884.2600000000001</v>
      </c>
      <c r="P8093" s="143">
        <f t="shared" si="8801"/>
        <v>57461.25</v>
      </c>
      <c r="Q8093" s="143">
        <f t="shared" si="8802"/>
        <v>1077.67</v>
      </c>
      <c r="R8093" s="188">
        <f t="shared" si="8805"/>
        <v>61337.14</v>
      </c>
      <c r="T8093">
        <v>30275.65</v>
      </c>
      <c r="U8093" s="190">
        <f t="shared" si="8806"/>
        <v>2.0259561726998427</v>
      </c>
    </row>
    <row r="8094" spans="1:21" x14ac:dyDescent="0.2">
      <c r="A8094" s="178">
        <v>43073</v>
      </c>
      <c r="B8094" s="179">
        <v>0.125</v>
      </c>
      <c r="C8094" t="s">
        <v>349</v>
      </c>
      <c r="D8094">
        <v>10.029999999999999</v>
      </c>
      <c r="E8094">
        <v>3.6</v>
      </c>
      <c r="F8094">
        <v>19.25</v>
      </c>
      <c r="G8094">
        <v>1</v>
      </c>
      <c r="H8094" s="184">
        <f t="shared" ref="H8094:L8094" si="8831">H8070</f>
        <v>0.125</v>
      </c>
      <c r="I8094" s="185">
        <f t="shared" si="8831"/>
        <v>201</v>
      </c>
      <c r="J8094" s="185">
        <f t="shared" si="8831"/>
        <v>205</v>
      </c>
      <c r="K8094" s="185">
        <f t="shared" si="8831"/>
        <v>2985</v>
      </c>
      <c r="L8094" s="185">
        <f t="shared" si="8831"/>
        <v>1717</v>
      </c>
      <c r="M8094" s="147"/>
      <c r="N8094" s="143">
        <f t="shared" si="8804"/>
        <v>2016.03</v>
      </c>
      <c r="O8094" s="143">
        <f t="shared" si="8800"/>
        <v>738</v>
      </c>
      <c r="P8094" s="143">
        <f t="shared" si="8801"/>
        <v>57461.25</v>
      </c>
      <c r="Q8094" s="143">
        <f t="shared" si="8802"/>
        <v>1717</v>
      </c>
      <c r="R8094" s="188">
        <f t="shared" si="8805"/>
        <v>61932.28</v>
      </c>
      <c r="T8094">
        <v>29175.61</v>
      </c>
      <c r="U8094" s="190">
        <f t="shared" si="8806"/>
        <v>2.1227415639295972</v>
      </c>
    </row>
    <row r="8095" spans="1:21" x14ac:dyDescent="0.2">
      <c r="A8095" s="178">
        <v>43073</v>
      </c>
      <c r="B8095" s="179">
        <v>0.16666666666666666</v>
      </c>
      <c r="C8095" t="s">
        <v>349</v>
      </c>
      <c r="D8095">
        <v>8</v>
      </c>
      <c r="E8095">
        <v>2.76</v>
      </c>
      <c r="F8095">
        <v>18</v>
      </c>
      <c r="G8095">
        <v>1</v>
      </c>
      <c r="H8095" s="184">
        <f t="shared" ref="H8095:L8095" si="8832">H8071</f>
        <v>0.16666666666666666</v>
      </c>
      <c r="I8095" s="185">
        <f t="shared" si="8832"/>
        <v>185</v>
      </c>
      <c r="J8095" s="185">
        <f t="shared" si="8832"/>
        <v>205</v>
      </c>
      <c r="K8095" s="185">
        <f t="shared" si="8832"/>
        <v>2985</v>
      </c>
      <c r="L8095" s="185">
        <f t="shared" si="8832"/>
        <v>1717</v>
      </c>
      <c r="M8095" s="147"/>
      <c r="N8095" s="143">
        <f t="shared" si="8804"/>
        <v>1480</v>
      </c>
      <c r="O8095" s="143">
        <f t="shared" si="8800"/>
        <v>565.79999999999995</v>
      </c>
      <c r="P8095" s="143">
        <f t="shared" si="8801"/>
        <v>53730</v>
      </c>
      <c r="Q8095" s="143">
        <f t="shared" si="8802"/>
        <v>1717</v>
      </c>
      <c r="R8095" s="188">
        <f t="shared" si="8805"/>
        <v>57492.800000000003</v>
      </c>
      <c r="T8095">
        <v>28623.17</v>
      </c>
      <c r="U8095" s="190">
        <f t="shared" si="8806"/>
        <v>2.008610506802706</v>
      </c>
    </row>
    <row r="8096" spans="1:21" x14ac:dyDescent="0.2">
      <c r="A8096" s="178">
        <v>43073</v>
      </c>
      <c r="B8096" s="179">
        <v>0.20833333333333334</v>
      </c>
      <c r="C8096" t="s">
        <v>349</v>
      </c>
      <c r="D8096">
        <v>9.07</v>
      </c>
      <c r="E8096">
        <v>6.79</v>
      </c>
      <c r="F8096">
        <v>18</v>
      </c>
      <c r="G8096">
        <v>1</v>
      </c>
      <c r="H8096" s="184">
        <f t="shared" ref="H8096:L8096" si="8833">H8072</f>
        <v>0.20833333333333334</v>
      </c>
      <c r="I8096" s="185">
        <f t="shared" si="8833"/>
        <v>207</v>
      </c>
      <c r="J8096" s="185">
        <f t="shared" si="8833"/>
        <v>283</v>
      </c>
      <c r="K8096" s="185">
        <f t="shared" si="8833"/>
        <v>2985</v>
      </c>
      <c r="L8096" s="185">
        <f t="shared" si="8833"/>
        <v>1717</v>
      </c>
      <c r="M8096" s="147"/>
      <c r="N8096" s="143">
        <f t="shared" si="8804"/>
        <v>1877.49</v>
      </c>
      <c r="O8096" s="143">
        <f t="shared" si="8800"/>
        <v>1921.57</v>
      </c>
      <c r="P8096" s="143">
        <f t="shared" si="8801"/>
        <v>53730</v>
      </c>
      <c r="Q8096" s="143">
        <f t="shared" si="8802"/>
        <v>1717</v>
      </c>
      <c r="R8096" s="188">
        <f t="shared" si="8805"/>
        <v>59246.06</v>
      </c>
      <c r="T8096">
        <v>28520.85</v>
      </c>
      <c r="U8096" s="190">
        <f t="shared" si="8806"/>
        <v>2.0772894215985849</v>
      </c>
    </row>
    <row r="8097" spans="1:21" x14ac:dyDescent="0.2">
      <c r="A8097" s="178">
        <v>43073</v>
      </c>
      <c r="B8097" s="179">
        <v>0.25</v>
      </c>
      <c r="C8097" t="s">
        <v>349</v>
      </c>
      <c r="D8097">
        <v>16.559999999999999</v>
      </c>
      <c r="E8097">
        <v>20.25</v>
      </c>
      <c r="F8097">
        <v>15.25</v>
      </c>
      <c r="G8097">
        <v>1.42</v>
      </c>
      <c r="H8097" s="184">
        <f t="shared" ref="H8097:L8097" si="8834">H8073</f>
        <v>0.25</v>
      </c>
      <c r="I8097" s="185">
        <f t="shared" si="8834"/>
        <v>327</v>
      </c>
      <c r="J8097" s="185">
        <f t="shared" si="8834"/>
        <v>438</v>
      </c>
      <c r="K8097" s="185">
        <f t="shared" si="8834"/>
        <v>2985</v>
      </c>
      <c r="L8097" s="185">
        <f t="shared" si="8834"/>
        <v>1717</v>
      </c>
      <c r="M8097" s="147"/>
      <c r="N8097" s="143">
        <f t="shared" si="8804"/>
        <v>5415.12</v>
      </c>
      <c r="O8097" s="143">
        <f t="shared" si="8800"/>
        <v>8869.5</v>
      </c>
      <c r="P8097" s="143">
        <f t="shared" si="8801"/>
        <v>45521.25</v>
      </c>
      <c r="Q8097" s="143">
        <f t="shared" si="8802"/>
        <v>2438.14</v>
      </c>
      <c r="R8097" s="188">
        <f t="shared" si="8805"/>
        <v>62244.009999999995</v>
      </c>
      <c r="T8097">
        <v>29227.49</v>
      </c>
      <c r="U8097" s="190">
        <f t="shared" si="8806"/>
        <v>2.129639254003679</v>
      </c>
    </row>
    <row r="8098" spans="1:21" x14ac:dyDescent="0.2">
      <c r="A8098" s="178">
        <v>43073</v>
      </c>
      <c r="B8098" s="179">
        <v>0.29166666666666669</v>
      </c>
      <c r="C8098" t="s">
        <v>349</v>
      </c>
      <c r="D8098">
        <v>9.11</v>
      </c>
      <c r="E8098">
        <v>24.12</v>
      </c>
      <c r="F8098">
        <v>25</v>
      </c>
      <c r="G8098">
        <v>6</v>
      </c>
      <c r="H8098" s="184">
        <f t="shared" ref="H8098:L8098" si="8835">H8074</f>
        <v>0.29166666666666669</v>
      </c>
      <c r="I8098" s="185">
        <f t="shared" si="8835"/>
        <v>249</v>
      </c>
      <c r="J8098" s="185">
        <f t="shared" si="8835"/>
        <v>556</v>
      </c>
      <c r="K8098" s="185">
        <f t="shared" si="8835"/>
        <v>2872</v>
      </c>
      <c r="L8098" s="185">
        <f t="shared" si="8835"/>
        <v>2219</v>
      </c>
      <c r="M8098" s="147"/>
      <c r="N8098" s="143">
        <f t="shared" si="8804"/>
        <v>2268.39</v>
      </c>
      <c r="O8098" s="143">
        <f t="shared" si="8800"/>
        <v>13410.720000000001</v>
      </c>
      <c r="P8098" s="143">
        <f t="shared" si="8801"/>
        <v>71800</v>
      </c>
      <c r="Q8098" s="143">
        <f t="shared" si="8802"/>
        <v>13314</v>
      </c>
      <c r="R8098" s="188">
        <f t="shared" si="8805"/>
        <v>100793.11</v>
      </c>
      <c r="T8098">
        <v>31425.5</v>
      </c>
      <c r="U8098" s="190">
        <f t="shared" si="8806"/>
        <v>3.2073669472243878</v>
      </c>
    </row>
    <row r="8099" spans="1:21" x14ac:dyDescent="0.2">
      <c r="A8099" s="178">
        <v>43073</v>
      </c>
      <c r="B8099" s="179">
        <v>0.33333333333333331</v>
      </c>
      <c r="C8099" t="s">
        <v>349</v>
      </c>
      <c r="D8099">
        <v>8.26</v>
      </c>
      <c r="E8099">
        <v>9.11</v>
      </c>
      <c r="F8099">
        <v>13.24</v>
      </c>
      <c r="G8099">
        <v>5.0999999999999996</v>
      </c>
      <c r="H8099" s="184">
        <f t="shared" ref="H8099:L8099" si="8836">H8075</f>
        <v>0.33333333333333331</v>
      </c>
      <c r="I8099" s="185">
        <f t="shared" si="8836"/>
        <v>256</v>
      </c>
      <c r="J8099" s="185">
        <f t="shared" si="8836"/>
        <v>306</v>
      </c>
      <c r="K8099" s="185">
        <f t="shared" si="8836"/>
        <v>2872</v>
      </c>
      <c r="L8099" s="185">
        <f t="shared" si="8836"/>
        <v>2219</v>
      </c>
      <c r="M8099" s="147"/>
      <c r="N8099" s="143">
        <f t="shared" si="8804"/>
        <v>2114.56</v>
      </c>
      <c r="O8099" s="143">
        <f t="shared" si="8800"/>
        <v>2787.66</v>
      </c>
      <c r="P8099" s="143">
        <f t="shared" si="8801"/>
        <v>38025.279999999999</v>
      </c>
      <c r="Q8099" s="143">
        <f t="shared" si="8802"/>
        <v>11316.9</v>
      </c>
      <c r="R8099" s="188">
        <f t="shared" si="8805"/>
        <v>54244.4</v>
      </c>
      <c r="T8099">
        <v>34957</v>
      </c>
      <c r="U8099" s="190">
        <f t="shared" si="8806"/>
        <v>1.5517464313299196</v>
      </c>
    </row>
    <row r="8100" spans="1:21" x14ac:dyDescent="0.2">
      <c r="A8100" s="178">
        <v>43073</v>
      </c>
      <c r="B8100" s="179">
        <v>0.375</v>
      </c>
      <c r="C8100" t="s">
        <v>349</v>
      </c>
      <c r="D8100">
        <v>5.51</v>
      </c>
      <c r="E8100">
        <v>12</v>
      </c>
      <c r="F8100">
        <v>13</v>
      </c>
      <c r="G8100">
        <v>5.0999999999999996</v>
      </c>
      <c r="H8100" s="184">
        <f t="shared" ref="H8100:L8100" si="8837">H8076</f>
        <v>0.375</v>
      </c>
      <c r="I8100" s="185">
        <f t="shared" si="8837"/>
        <v>156</v>
      </c>
      <c r="J8100" s="185">
        <f t="shared" si="8837"/>
        <v>343</v>
      </c>
      <c r="K8100" s="185">
        <f t="shared" si="8837"/>
        <v>2872</v>
      </c>
      <c r="L8100" s="185">
        <f t="shared" si="8837"/>
        <v>2219</v>
      </c>
      <c r="M8100" s="147"/>
      <c r="N8100" s="143">
        <f t="shared" si="8804"/>
        <v>859.56</v>
      </c>
      <c r="O8100" s="143">
        <f t="shared" si="8800"/>
        <v>4116</v>
      </c>
      <c r="P8100" s="143">
        <f t="shared" si="8801"/>
        <v>37336</v>
      </c>
      <c r="Q8100" s="143">
        <f t="shared" si="8802"/>
        <v>11316.9</v>
      </c>
      <c r="R8100" s="188">
        <f t="shared" si="8805"/>
        <v>53628.46</v>
      </c>
      <c r="T8100">
        <v>36288.69</v>
      </c>
      <c r="U8100" s="190">
        <f t="shared" si="8806"/>
        <v>1.4778284914666249</v>
      </c>
    </row>
    <row r="8101" spans="1:21" x14ac:dyDescent="0.2">
      <c r="A8101" s="178">
        <v>43073</v>
      </c>
      <c r="B8101" s="179">
        <v>0.41666666666666669</v>
      </c>
      <c r="C8101" t="s">
        <v>349</v>
      </c>
      <c r="D8101">
        <v>3.5</v>
      </c>
      <c r="E8101">
        <v>10.3</v>
      </c>
      <c r="F8101">
        <v>13.59</v>
      </c>
      <c r="G8101">
        <v>5.0999999999999996</v>
      </c>
      <c r="H8101" s="184">
        <f t="shared" ref="H8101:L8101" si="8838">H8077</f>
        <v>0.41666666666666669</v>
      </c>
      <c r="I8101" s="185">
        <f t="shared" si="8838"/>
        <v>196</v>
      </c>
      <c r="J8101" s="185">
        <f t="shared" si="8838"/>
        <v>315</v>
      </c>
      <c r="K8101" s="185">
        <f t="shared" si="8838"/>
        <v>2872</v>
      </c>
      <c r="L8101" s="185">
        <f t="shared" si="8838"/>
        <v>2219</v>
      </c>
      <c r="M8101" s="147"/>
      <c r="N8101" s="143">
        <f t="shared" si="8804"/>
        <v>686</v>
      </c>
      <c r="O8101" s="143">
        <f t="shared" si="8800"/>
        <v>3244.5</v>
      </c>
      <c r="P8101" s="143">
        <f t="shared" si="8801"/>
        <v>39030.480000000003</v>
      </c>
      <c r="Q8101" s="143">
        <f t="shared" si="8802"/>
        <v>11316.9</v>
      </c>
      <c r="R8101" s="188">
        <f t="shared" si="8805"/>
        <v>54277.880000000005</v>
      </c>
      <c r="T8101">
        <v>36916.82</v>
      </c>
      <c r="U8101" s="190">
        <f t="shared" si="8806"/>
        <v>1.4702750670290672</v>
      </c>
    </row>
    <row r="8102" spans="1:21" x14ac:dyDescent="0.2">
      <c r="A8102" s="178">
        <v>43073</v>
      </c>
      <c r="B8102" s="179">
        <v>0.45833333333333331</v>
      </c>
      <c r="C8102" t="s">
        <v>349</v>
      </c>
      <c r="D8102">
        <v>4.41</v>
      </c>
      <c r="E8102">
        <v>10.81</v>
      </c>
      <c r="F8102">
        <v>12.25</v>
      </c>
      <c r="G8102">
        <v>1.78</v>
      </c>
      <c r="H8102" s="184">
        <f t="shared" ref="H8102:L8102" si="8839">H8078</f>
        <v>0.45833333333333331</v>
      </c>
      <c r="I8102" s="185">
        <f t="shared" si="8839"/>
        <v>226</v>
      </c>
      <c r="J8102" s="185">
        <f t="shared" si="8839"/>
        <v>326</v>
      </c>
      <c r="K8102" s="185">
        <f t="shared" si="8839"/>
        <v>2842</v>
      </c>
      <c r="L8102" s="185">
        <f t="shared" si="8839"/>
        <v>1635</v>
      </c>
      <c r="M8102" s="147"/>
      <c r="N8102" s="143">
        <f t="shared" si="8804"/>
        <v>996.66000000000008</v>
      </c>
      <c r="O8102" s="143">
        <f t="shared" si="8800"/>
        <v>3524.06</v>
      </c>
      <c r="P8102" s="143">
        <f t="shared" si="8801"/>
        <v>34814.5</v>
      </c>
      <c r="Q8102" s="143">
        <f t="shared" si="8802"/>
        <v>2910.3</v>
      </c>
      <c r="R8102" s="188">
        <f t="shared" si="8805"/>
        <v>42245.520000000004</v>
      </c>
      <c r="T8102">
        <v>38195.67</v>
      </c>
      <c r="U8102" s="190">
        <f t="shared" si="8806"/>
        <v>1.1060290341810997</v>
      </c>
    </row>
    <row r="8103" spans="1:21" x14ac:dyDescent="0.2">
      <c r="A8103" s="178">
        <v>43073</v>
      </c>
      <c r="B8103" s="179">
        <v>0.5</v>
      </c>
      <c r="C8103" t="s">
        <v>349</v>
      </c>
      <c r="D8103">
        <v>3.5</v>
      </c>
      <c r="E8103">
        <v>8.11</v>
      </c>
      <c r="F8103">
        <v>10.33</v>
      </c>
      <c r="G8103">
        <v>2.1</v>
      </c>
      <c r="H8103" s="184">
        <f t="shared" ref="H8103:L8103" si="8840">H8079</f>
        <v>0.5</v>
      </c>
      <c r="I8103" s="185">
        <f t="shared" si="8840"/>
        <v>222</v>
      </c>
      <c r="J8103" s="185">
        <f t="shared" si="8840"/>
        <v>319</v>
      </c>
      <c r="K8103" s="185">
        <f t="shared" si="8840"/>
        <v>2842</v>
      </c>
      <c r="L8103" s="185">
        <f t="shared" si="8840"/>
        <v>1635</v>
      </c>
      <c r="M8103" s="147"/>
      <c r="N8103" s="143">
        <f t="shared" si="8804"/>
        <v>777</v>
      </c>
      <c r="O8103" s="143">
        <f t="shared" si="8800"/>
        <v>2587.0899999999997</v>
      </c>
      <c r="P8103" s="143">
        <f t="shared" si="8801"/>
        <v>29357.86</v>
      </c>
      <c r="Q8103" s="143">
        <f t="shared" si="8802"/>
        <v>3433.5</v>
      </c>
      <c r="R8103" s="188">
        <f t="shared" si="8805"/>
        <v>36155.449999999997</v>
      </c>
      <c r="T8103">
        <v>39481.300000000003</v>
      </c>
      <c r="U8103" s="190">
        <f t="shared" si="8806"/>
        <v>0.91576138576997201</v>
      </c>
    </row>
    <row r="8104" spans="1:21" x14ac:dyDescent="0.2">
      <c r="A8104" s="178">
        <v>43073</v>
      </c>
      <c r="B8104" s="179">
        <v>0.54166666666666663</v>
      </c>
      <c r="C8104" t="s">
        <v>349</v>
      </c>
      <c r="D8104">
        <v>2.2799999999999998</v>
      </c>
      <c r="E8104">
        <v>3.61</v>
      </c>
      <c r="F8104">
        <v>6.25</v>
      </c>
      <c r="G8104">
        <v>2.99</v>
      </c>
      <c r="H8104" s="184">
        <f t="shared" ref="H8104:L8104" si="8841">H8080</f>
        <v>0.54166666666666663</v>
      </c>
      <c r="I8104" s="185">
        <f t="shared" si="8841"/>
        <v>195</v>
      </c>
      <c r="J8104" s="185">
        <f t="shared" si="8841"/>
        <v>299</v>
      </c>
      <c r="K8104" s="185">
        <f t="shared" si="8841"/>
        <v>2842</v>
      </c>
      <c r="L8104" s="185">
        <f t="shared" si="8841"/>
        <v>1635</v>
      </c>
      <c r="M8104" s="147"/>
      <c r="N8104" s="143">
        <f t="shared" si="8804"/>
        <v>444.59999999999997</v>
      </c>
      <c r="O8104" s="143">
        <f t="shared" si="8800"/>
        <v>1079.3899999999999</v>
      </c>
      <c r="P8104" s="143">
        <f t="shared" si="8801"/>
        <v>17762.5</v>
      </c>
      <c r="Q8104" s="143">
        <f t="shared" si="8802"/>
        <v>4888.6500000000005</v>
      </c>
      <c r="R8104" s="188">
        <f t="shared" si="8805"/>
        <v>24175.14</v>
      </c>
      <c r="T8104">
        <v>40530.1</v>
      </c>
      <c r="U8104" s="190">
        <f t="shared" si="8806"/>
        <v>0.5964737318684139</v>
      </c>
    </row>
    <row r="8105" spans="1:21" x14ac:dyDescent="0.2">
      <c r="A8105" s="178">
        <v>43073</v>
      </c>
      <c r="B8105" s="179">
        <v>0.58333333333333337</v>
      </c>
      <c r="C8105" t="s">
        <v>349</v>
      </c>
      <c r="D8105">
        <v>1</v>
      </c>
      <c r="E8105">
        <v>4.3499999999999996</v>
      </c>
      <c r="F8105">
        <v>6.25</v>
      </c>
      <c r="G8105">
        <v>2.35</v>
      </c>
      <c r="H8105" s="184">
        <f t="shared" ref="H8105:L8105" si="8842">H8081</f>
        <v>0.58333333333333337</v>
      </c>
      <c r="I8105" s="185">
        <f t="shared" si="8842"/>
        <v>205</v>
      </c>
      <c r="J8105" s="185">
        <f t="shared" si="8842"/>
        <v>237</v>
      </c>
      <c r="K8105" s="185">
        <f t="shared" si="8842"/>
        <v>2842</v>
      </c>
      <c r="L8105" s="185">
        <f t="shared" si="8842"/>
        <v>1635</v>
      </c>
      <c r="M8105" s="147"/>
      <c r="N8105" s="143">
        <f t="shared" si="8804"/>
        <v>205</v>
      </c>
      <c r="O8105" s="143">
        <f t="shared" si="8800"/>
        <v>1030.9499999999998</v>
      </c>
      <c r="P8105" s="143">
        <f t="shared" si="8801"/>
        <v>17762.5</v>
      </c>
      <c r="Q8105" s="143">
        <f t="shared" si="8802"/>
        <v>3842.25</v>
      </c>
      <c r="R8105" s="188">
        <f t="shared" si="8805"/>
        <v>22840.7</v>
      </c>
      <c r="T8105">
        <v>41335.78</v>
      </c>
      <c r="U8105" s="190">
        <f t="shared" si="8806"/>
        <v>0.55256487236965168</v>
      </c>
    </row>
    <row r="8106" spans="1:21" x14ac:dyDescent="0.2">
      <c r="A8106" s="178">
        <v>43073</v>
      </c>
      <c r="B8106" s="179">
        <v>0.625</v>
      </c>
      <c r="C8106" t="s">
        <v>349</v>
      </c>
      <c r="D8106">
        <v>1</v>
      </c>
      <c r="E8106">
        <v>5.49</v>
      </c>
      <c r="F8106">
        <v>6.51</v>
      </c>
      <c r="G8106">
        <v>3.78</v>
      </c>
      <c r="H8106" s="184">
        <f t="shared" ref="H8106:L8106" si="8843">H8082</f>
        <v>0.625</v>
      </c>
      <c r="I8106" s="185">
        <f t="shared" si="8843"/>
        <v>212</v>
      </c>
      <c r="J8106" s="185">
        <f t="shared" si="8843"/>
        <v>213</v>
      </c>
      <c r="K8106" s="185">
        <f t="shared" si="8843"/>
        <v>2842</v>
      </c>
      <c r="L8106" s="185">
        <f t="shared" si="8843"/>
        <v>1380</v>
      </c>
      <c r="M8106" s="147"/>
      <c r="N8106" s="143">
        <f t="shared" si="8804"/>
        <v>212</v>
      </c>
      <c r="O8106" s="143">
        <f t="shared" si="8800"/>
        <v>1169.3700000000001</v>
      </c>
      <c r="P8106" s="143">
        <f t="shared" si="8801"/>
        <v>18501.419999999998</v>
      </c>
      <c r="Q8106" s="143">
        <f t="shared" si="8802"/>
        <v>5216.3999999999996</v>
      </c>
      <c r="R8106" s="188">
        <f t="shared" si="8805"/>
        <v>25099.189999999995</v>
      </c>
      <c r="T8106">
        <v>42227.54</v>
      </c>
      <c r="U8106" s="190">
        <f t="shared" si="8806"/>
        <v>0.59437963944856831</v>
      </c>
    </row>
    <row r="8107" spans="1:21" x14ac:dyDescent="0.2">
      <c r="A8107" s="178">
        <v>43073</v>
      </c>
      <c r="B8107" s="179">
        <v>0.66666666666666663</v>
      </c>
      <c r="C8107" t="s">
        <v>349</v>
      </c>
      <c r="D8107">
        <v>1.01</v>
      </c>
      <c r="E8107">
        <v>3.87</v>
      </c>
      <c r="F8107">
        <v>6.25</v>
      </c>
      <c r="G8107">
        <v>3.17</v>
      </c>
      <c r="H8107" s="184">
        <f t="shared" ref="H8107:L8107" si="8844">H8083</f>
        <v>0.66666666666666663</v>
      </c>
      <c r="I8107" s="185">
        <f t="shared" si="8844"/>
        <v>191</v>
      </c>
      <c r="J8107" s="185">
        <f t="shared" si="8844"/>
        <v>237</v>
      </c>
      <c r="K8107" s="185">
        <f t="shared" si="8844"/>
        <v>2842</v>
      </c>
      <c r="L8107" s="185">
        <f t="shared" si="8844"/>
        <v>1380</v>
      </c>
      <c r="M8107" s="147"/>
      <c r="N8107" s="143">
        <f t="shared" si="8804"/>
        <v>192.91</v>
      </c>
      <c r="O8107" s="143">
        <f t="shared" si="8800"/>
        <v>917.19</v>
      </c>
      <c r="P8107" s="143">
        <f t="shared" si="8801"/>
        <v>17762.5</v>
      </c>
      <c r="Q8107" s="143">
        <f t="shared" si="8802"/>
        <v>4374.5999999999995</v>
      </c>
      <c r="R8107" s="188">
        <f t="shared" si="8805"/>
        <v>23247.199999999997</v>
      </c>
      <c r="T8107">
        <v>42664.43</v>
      </c>
      <c r="U8107" s="190">
        <f t="shared" si="8806"/>
        <v>0.54488481388360277</v>
      </c>
    </row>
    <row r="8108" spans="1:21" x14ac:dyDescent="0.2">
      <c r="A8108" s="178">
        <v>43073</v>
      </c>
      <c r="B8108" s="179">
        <v>0.70833333333333337</v>
      </c>
      <c r="C8108" t="s">
        <v>349</v>
      </c>
      <c r="D8108">
        <v>0.91</v>
      </c>
      <c r="E8108">
        <v>5.35</v>
      </c>
      <c r="F8108">
        <v>7.79</v>
      </c>
      <c r="G8108">
        <v>1</v>
      </c>
      <c r="H8108" s="184">
        <f t="shared" ref="H8108:L8108" si="8845">H8084</f>
        <v>0.70833333333333337</v>
      </c>
      <c r="I8108" s="185">
        <f t="shared" si="8845"/>
        <v>218</v>
      </c>
      <c r="J8108" s="185">
        <f t="shared" si="8845"/>
        <v>258</v>
      </c>
      <c r="K8108" s="185">
        <f t="shared" si="8845"/>
        <v>2842</v>
      </c>
      <c r="L8108" s="185">
        <f t="shared" si="8845"/>
        <v>1380</v>
      </c>
      <c r="M8108" s="147"/>
      <c r="N8108" s="143">
        <f t="shared" si="8804"/>
        <v>198.38</v>
      </c>
      <c r="O8108" s="143">
        <f t="shared" si="8800"/>
        <v>1380.3</v>
      </c>
      <c r="P8108" s="143">
        <f t="shared" si="8801"/>
        <v>22139.18</v>
      </c>
      <c r="Q8108" s="143">
        <f t="shared" si="8802"/>
        <v>1380</v>
      </c>
      <c r="R8108" s="188">
        <f t="shared" si="8805"/>
        <v>25097.86</v>
      </c>
      <c r="T8108">
        <v>42612.06</v>
      </c>
      <c r="U8108" s="190">
        <f t="shared" si="8806"/>
        <v>0.58898490239617618</v>
      </c>
    </row>
    <row r="8109" spans="1:21" x14ac:dyDescent="0.2">
      <c r="A8109" s="178">
        <v>43073</v>
      </c>
      <c r="B8109" s="179">
        <v>0.75</v>
      </c>
      <c r="C8109" t="s">
        <v>349</v>
      </c>
      <c r="D8109">
        <v>2</v>
      </c>
      <c r="E8109">
        <v>17.920000000000002</v>
      </c>
      <c r="F8109">
        <v>18.920000000000002</v>
      </c>
      <c r="G8109">
        <v>4.42</v>
      </c>
      <c r="H8109" s="184">
        <f t="shared" ref="H8109:L8109" si="8846">H8085</f>
        <v>0.75</v>
      </c>
      <c r="I8109" s="185">
        <f t="shared" si="8846"/>
        <v>240</v>
      </c>
      <c r="J8109" s="185">
        <f t="shared" si="8846"/>
        <v>365</v>
      </c>
      <c r="K8109" s="185">
        <f t="shared" si="8846"/>
        <v>2842</v>
      </c>
      <c r="L8109" s="185">
        <f t="shared" si="8846"/>
        <v>1380</v>
      </c>
      <c r="M8109" s="147"/>
      <c r="N8109" s="143">
        <f t="shared" si="8804"/>
        <v>480</v>
      </c>
      <c r="O8109" s="143">
        <f t="shared" si="8800"/>
        <v>6540.8</v>
      </c>
      <c r="P8109" s="143">
        <f t="shared" si="8801"/>
        <v>53770.640000000007</v>
      </c>
      <c r="Q8109" s="143">
        <f t="shared" si="8802"/>
        <v>6099.5999999999995</v>
      </c>
      <c r="R8109" s="188">
        <f t="shared" si="8805"/>
        <v>66891.040000000008</v>
      </c>
      <c r="T8109">
        <v>42370.17</v>
      </c>
      <c r="U8109" s="190">
        <f t="shared" si="8806"/>
        <v>1.5787295637473253</v>
      </c>
    </row>
    <row r="8110" spans="1:21" x14ac:dyDescent="0.2">
      <c r="A8110" s="178">
        <v>43073</v>
      </c>
      <c r="B8110" s="179">
        <v>0.79166666666666663</v>
      </c>
      <c r="C8110" t="s">
        <v>349</v>
      </c>
      <c r="D8110">
        <v>2.42</v>
      </c>
      <c r="E8110">
        <v>4</v>
      </c>
      <c r="F8110">
        <v>8</v>
      </c>
      <c r="G8110">
        <v>1</v>
      </c>
      <c r="H8110" s="184">
        <f t="shared" ref="H8110:L8110" si="8847">H8086</f>
        <v>0.79166666666666663</v>
      </c>
      <c r="I8110" s="185">
        <f t="shared" si="8847"/>
        <v>320</v>
      </c>
      <c r="J8110" s="185">
        <f t="shared" si="8847"/>
        <v>214</v>
      </c>
      <c r="K8110" s="185">
        <f t="shared" si="8847"/>
        <v>2842</v>
      </c>
      <c r="L8110" s="185">
        <f t="shared" si="8847"/>
        <v>1426</v>
      </c>
      <c r="M8110" s="147"/>
      <c r="N8110" s="143">
        <f t="shared" si="8804"/>
        <v>774.4</v>
      </c>
      <c r="O8110" s="143">
        <f t="shared" si="8800"/>
        <v>856</v>
      </c>
      <c r="P8110" s="143">
        <f t="shared" si="8801"/>
        <v>22736</v>
      </c>
      <c r="Q8110" s="143">
        <f t="shared" si="8802"/>
        <v>1426</v>
      </c>
      <c r="R8110" s="188">
        <f t="shared" si="8805"/>
        <v>25792.400000000001</v>
      </c>
      <c r="T8110">
        <v>43212.33</v>
      </c>
      <c r="U8110" s="190">
        <f t="shared" si="8806"/>
        <v>0.59687593795567151</v>
      </c>
    </row>
    <row r="8111" spans="1:21" x14ac:dyDescent="0.2">
      <c r="A8111" s="178">
        <v>43073</v>
      </c>
      <c r="B8111" s="179">
        <v>0.83333333333333337</v>
      </c>
      <c r="C8111" t="s">
        <v>349</v>
      </c>
      <c r="D8111">
        <v>3.11</v>
      </c>
      <c r="E8111">
        <v>3.86</v>
      </c>
      <c r="F8111">
        <v>7.11</v>
      </c>
      <c r="G8111">
        <v>1</v>
      </c>
      <c r="H8111" s="184">
        <f t="shared" ref="H8111:L8111" si="8848">H8087</f>
        <v>0.83333333333333337</v>
      </c>
      <c r="I8111" s="185">
        <f t="shared" si="8848"/>
        <v>322</v>
      </c>
      <c r="J8111" s="185">
        <f t="shared" si="8848"/>
        <v>178</v>
      </c>
      <c r="K8111" s="185">
        <f t="shared" si="8848"/>
        <v>2842</v>
      </c>
      <c r="L8111" s="185">
        <f t="shared" si="8848"/>
        <v>1426</v>
      </c>
      <c r="M8111" s="147"/>
      <c r="N8111" s="143">
        <f t="shared" si="8804"/>
        <v>1001.42</v>
      </c>
      <c r="O8111" s="143">
        <f t="shared" si="8800"/>
        <v>687.07999999999993</v>
      </c>
      <c r="P8111" s="143">
        <f t="shared" si="8801"/>
        <v>20206.620000000003</v>
      </c>
      <c r="Q8111" s="143">
        <f t="shared" si="8802"/>
        <v>1426</v>
      </c>
      <c r="R8111" s="188">
        <f t="shared" si="8805"/>
        <v>23321.120000000003</v>
      </c>
      <c r="T8111">
        <v>44307.98</v>
      </c>
      <c r="U8111" s="190">
        <f t="shared" si="8806"/>
        <v>0.52634130465888995</v>
      </c>
    </row>
    <row r="8112" spans="1:21" x14ac:dyDescent="0.2">
      <c r="A8112" s="178">
        <v>43073</v>
      </c>
      <c r="B8112" s="179">
        <v>0.875</v>
      </c>
      <c r="C8112" t="s">
        <v>349</v>
      </c>
      <c r="D8112">
        <v>2.11</v>
      </c>
      <c r="E8112">
        <v>4</v>
      </c>
      <c r="F8112">
        <v>7.11</v>
      </c>
      <c r="G8112">
        <v>1</v>
      </c>
      <c r="H8112" s="184">
        <f t="shared" ref="H8112:L8112" si="8849">H8088</f>
        <v>0.875</v>
      </c>
      <c r="I8112" s="185">
        <f t="shared" si="8849"/>
        <v>337</v>
      </c>
      <c r="J8112" s="185">
        <f t="shared" si="8849"/>
        <v>173</v>
      </c>
      <c r="K8112" s="185">
        <f t="shared" si="8849"/>
        <v>2842</v>
      </c>
      <c r="L8112" s="185">
        <f t="shared" si="8849"/>
        <v>1426</v>
      </c>
      <c r="M8112" s="147"/>
      <c r="N8112" s="143">
        <f t="shared" si="8804"/>
        <v>711.06999999999994</v>
      </c>
      <c r="O8112" s="143">
        <f t="shared" si="8800"/>
        <v>692</v>
      </c>
      <c r="P8112" s="143">
        <f t="shared" si="8801"/>
        <v>20206.620000000003</v>
      </c>
      <c r="Q8112" s="143">
        <f t="shared" si="8802"/>
        <v>1426</v>
      </c>
      <c r="R8112" s="188">
        <f t="shared" si="8805"/>
        <v>23035.690000000002</v>
      </c>
      <c r="T8112">
        <v>43574.19</v>
      </c>
      <c r="U8112" s="190">
        <f t="shared" si="8806"/>
        <v>0.52865446265323579</v>
      </c>
    </row>
    <row r="8113" spans="1:21" x14ac:dyDescent="0.2">
      <c r="A8113" s="178">
        <v>43073</v>
      </c>
      <c r="B8113" s="179">
        <v>0.91666666666666663</v>
      </c>
      <c r="C8113" t="s">
        <v>349</v>
      </c>
      <c r="D8113">
        <v>4.16</v>
      </c>
      <c r="E8113">
        <v>4</v>
      </c>
      <c r="F8113">
        <v>6.51</v>
      </c>
      <c r="G8113">
        <v>1</v>
      </c>
      <c r="H8113" s="184">
        <f t="shared" ref="H8113:L8113" si="8850">H8089</f>
        <v>0.91666666666666663</v>
      </c>
      <c r="I8113" s="185">
        <f t="shared" si="8850"/>
        <v>394</v>
      </c>
      <c r="J8113" s="185">
        <f t="shared" si="8850"/>
        <v>194</v>
      </c>
      <c r="K8113" s="185">
        <f t="shared" si="8850"/>
        <v>2842</v>
      </c>
      <c r="L8113" s="185">
        <f t="shared" si="8850"/>
        <v>1426</v>
      </c>
      <c r="M8113" s="147"/>
      <c r="N8113" s="143">
        <f t="shared" si="8804"/>
        <v>1639.04</v>
      </c>
      <c r="O8113" s="143">
        <f t="shared" si="8800"/>
        <v>776</v>
      </c>
      <c r="P8113" s="143">
        <f t="shared" si="8801"/>
        <v>18501.419999999998</v>
      </c>
      <c r="Q8113" s="143">
        <f t="shared" si="8802"/>
        <v>1426</v>
      </c>
      <c r="R8113" s="188">
        <f t="shared" si="8805"/>
        <v>22342.46</v>
      </c>
      <c r="T8113">
        <v>42457.81</v>
      </c>
      <c r="U8113" s="190">
        <f t="shared" si="8806"/>
        <v>0.52622733014255796</v>
      </c>
    </row>
    <row r="8114" spans="1:21" x14ac:dyDescent="0.2">
      <c r="A8114" s="178">
        <v>43073</v>
      </c>
      <c r="B8114" s="179">
        <v>0.95833333333333337</v>
      </c>
      <c r="C8114" t="s">
        <v>349</v>
      </c>
      <c r="D8114">
        <v>12</v>
      </c>
      <c r="E8114">
        <v>7.53</v>
      </c>
      <c r="F8114">
        <v>8.5299999999999994</v>
      </c>
      <c r="G8114">
        <v>0.97</v>
      </c>
      <c r="H8114" s="184">
        <f t="shared" ref="H8114:L8114" si="8851">H8090</f>
        <v>0.95833333333333337</v>
      </c>
      <c r="I8114" s="185">
        <f t="shared" si="8851"/>
        <v>389</v>
      </c>
      <c r="J8114" s="185">
        <f t="shared" si="8851"/>
        <v>265</v>
      </c>
      <c r="K8114" s="185">
        <f t="shared" si="8851"/>
        <v>2985</v>
      </c>
      <c r="L8114" s="185">
        <f t="shared" si="8851"/>
        <v>1111</v>
      </c>
      <c r="M8114" s="147"/>
      <c r="N8114" s="143">
        <f t="shared" si="8804"/>
        <v>4668</v>
      </c>
      <c r="O8114" s="143">
        <f t="shared" si="8800"/>
        <v>1995.45</v>
      </c>
      <c r="P8114" s="143">
        <f t="shared" si="8801"/>
        <v>25462.05</v>
      </c>
      <c r="Q8114" s="143">
        <f t="shared" si="8802"/>
        <v>1077.67</v>
      </c>
      <c r="R8114" s="188">
        <f t="shared" si="8805"/>
        <v>33203.17</v>
      </c>
      <c r="T8114">
        <v>40558.19</v>
      </c>
      <c r="U8114" s="190">
        <f t="shared" si="8806"/>
        <v>0.81865512243026617</v>
      </c>
    </row>
    <row r="8115" spans="1:21" x14ac:dyDescent="0.2">
      <c r="A8115" s="178">
        <v>43073</v>
      </c>
      <c r="B8115" s="180">
        <v>1</v>
      </c>
      <c r="C8115" t="s">
        <v>349</v>
      </c>
      <c r="D8115">
        <v>9.11</v>
      </c>
      <c r="E8115">
        <v>6.74</v>
      </c>
      <c r="F8115">
        <v>11</v>
      </c>
      <c r="G8115">
        <v>0.97</v>
      </c>
      <c r="H8115" s="184">
        <f t="shared" ref="H8115:L8115" si="8852">H8091</f>
        <v>1</v>
      </c>
      <c r="I8115" s="185">
        <f t="shared" si="8852"/>
        <v>362</v>
      </c>
      <c r="J8115" s="185">
        <f t="shared" si="8852"/>
        <v>243</v>
      </c>
      <c r="K8115" s="185">
        <f t="shared" si="8852"/>
        <v>2985</v>
      </c>
      <c r="L8115" s="185">
        <f t="shared" si="8852"/>
        <v>1111</v>
      </c>
      <c r="M8115" s="147"/>
      <c r="N8115" s="143">
        <f t="shared" si="8804"/>
        <v>3297.8199999999997</v>
      </c>
      <c r="O8115" s="143">
        <f t="shared" si="8800"/>
        <v>1637.8200000000002</v>
      </c>
      <c r="P8115" s="143">
        <f t="shared" si="8801"/>
        <v>32835</v>
      </c>
      <c r="Q8115" s="143">
        <f t="shared" si="8802"/>
        <v>1077.67</v>
      </c>
      <c r="R8115" s="188">
        <f t="shared" si="8805"/>
        <v>38848.31</v>
      </c>
      <c r="T8115">
        <v>37352.01</v>
      </c>
      <c r="U8115" s="190">
        <f t="shared" si="8806"/>
        <v>1.0400594238435896</v>
      </c>
    </row>
    <row r="8116" spans="1:21" x14ac:dyDescent="0.2">
      <c r="A8116" s="178">
        <v>43074</v>
      </c>
      <c r="B8116" s="179">
        <v>4.1666666666666664E-2</v>
      </c>
      <c r="C8116" t="s">
        <v>349</v>
      </c>
      <c r="D8116">
        <v>11.03</v>
      </c>
      <c r="E8116">
        <v>7.29</v>
      </c>
      <c r="F8116">
        <v>7.25</v>
      </c>
      <c r="G8116">
        <v>0.49</v>
      </c>
      <c r="H8116" s="184">
        <f t="shared" ref="H8116:L8116" si="8853">H8092</f>
        <v>4.1666666666666664E-2</v>
      </c>
      <c r="I8116" s="185">
        <f t="shared" si="8853"/>
        <v>294</v>
      </c>
      <c r="J8116" s="185">
        <f t="shared" si="8853"/>
        <v>212</v>
      </c>
      <c r="K8116" s="185">
        <f t="shared" si="8853"/>
        <v>2985</v>
      </c>
      <c r="L8116" s="185">
        <f t="shared" si="8853"/>
        <v>1111</v>
      </c>
      <c r="M8116" s="147"/>
      <c r="N8116" s="143">
        <f t="shared" si="8804"/>
        <v>3242.8199999999997</v>
      </c>
      <c r="O8116" s="143">
        <f t="shared" si="8800"/>
        <v>1545.48</v>
      </c>
      <c r="P8116" s="143">
        <f t="shared" si="8801"/>
        <v>21641.25</v>
      </c>
      <c r="Q8116" s="143">
        <f t="shared" si="8802"/>
        <v>544.39</v>
      </c>
      <c r="R8116" s="188">
        <f t="shared" si="8805"/>
        <v>26973.94</v>
      </c>
      <c r="T8116">
        <v>34164.49</v>
      </c>
      <c r="U8116" s="190">
        <f t="shared" si="8806"/>
        <v>0.78953146966338439</v>
      </c>
    </row>
    <row r="8117" spans="1:21" x14ac:dyDescent="0.2">
      <c r="A8117" s="178">
        <v>43074</v>
      </c>
      <c r="B8117" s="179">
        <v>8.3333333333333329E-2</v>
      </c>
      <c r="C8117" t="s">
        <v>349</v>
      </c>
      <c r="D8117">
        <v>8</v>
      </c>
      <c r="E8117">
        <v>3.11</v>
      </c>
      <c r="F8117">
        <v>7.25</v>
      </c>
      <c r="G8117">
        <v>0.49</v>
      </c>
      <c r="H8117" s="184">
        <f t="shared" ref="H8117:L8117" si="8854">H8093</f>
        <v>8.3333333333333329E-2</v>
      </c>
      <c r="I8117" s="185">
        <f t="shared" si="8854"/>
        <v>236</v>
      </c>
      <c r="J8117" s="185">
        <f t="shared" si="8854"/>
        <v>179</v>
      </c>
      <c r="K8117" s="185">
        <f t="shared" si="8854"/>
        <v>2985</v>
      </c>
      <c r="L8117" s="185">
        <f t="shared" si="8854"/>
        <v>1111</v>
      </c>
      <c r="M8117" s="147"/>
      <c r="N8117" s="143">
        <f t="shared" si="8804"/>
        <v>1888</v>
      </c>
      <c r="O8117" s="143">
        <f t="shared" si="8800"/>
        <v>556.68999999999994</v>
      </c>
      <c r="P8117" s="143">
        <f t="shared" si="8801"/>
        <v>21641.25</v>
      </c>
      <c r="Q8117" s="143">
        <f t="shared" si="8802"/>
        <v>544.39</v>
      </c>
      <c r="R8117" s="188">
        <f t="shared" si="8805"/>
        <v>24630.329999999998</v>
      </c>
      <c r="T8117">
        <v>31898.26</v>
      </c>
      <c r="U8117" s="190">
        <f t="shared" si="8806"/>
        <v>0.77215277573134078</v>
      </c>
    </row>
    <row r="8118" spans="1:21" x14ac:dyDescent="0.2">
      <c r="A8118" s="178">
        <v>43074</v>
      </c>
      <c r="B8118" s="179">
        <v>0.125</v>
      </c>
      <c r="C8118" t="s">
        <v>349</v>
      </c>
      <c r="D8118">
        <v>10.42</v>
      </c>
      <c r="E8118">
        <v>2.76</v>
      </c>
      <c r="F8118">
        <v>7.25</v>
      </c>
      <c r="G8118">
        <v>0.97</v>
      </c>
      <c r="H8118" s="184">
        <f t="shared" ref="H8118:L8118" si="8855">H8094</f>
        <v>0.125</v>
      </c>
      <c r="I8118" s="185">
        <f t="shared" si="8855"/>
        <v>201</v>
      </c>
      <c r="J8118" s="185">
        <f t="shared" si="8855"/>
        <v>205</v>
      </c>
      <c r="K8118" s="185">
        <f t="shared" si="8855"/>
        <v>2985</v>
      </c>
      <c r="L8118" s="185">
        <f t="shared" si="8855"/>
        <v>1717</v>
      </c>
      <c r="M8118" s="147"/>
      <c r="N8118" s="143">
        <f t="shared" si="8804"/>
        <v>2094.42</v>
      </c>
      <c r="O8118" s="143">
        <f t="shared" si="8800"/>
        <v>565.79999999999995</v>
      </c>
      <c r="P8118" s="143">
        <f t="shared" si="8801"/>
        <v>21641.25</v>
      </c>
      <c r="Q8118" s="143">
        <f t="shared" si="8802"/>
        <v>1665.49</v>
      </c>
      <c r="R8118" s="188">
        <f t="shared" si="8805"/>
        <v>25966.960000000003</v>
      </c>
      <c r="T8118">
        <v>30554.43</v>
      </c>
      <c r="U8118" s="190">
        <f t="shared" si="8806"/>
        <v>0.84985908753657002</v>
      </c>
    </row>
    <row r="8119" spans="1:21" x14ac:dyDescent="0.2">
      <c r="A8119" s="178">
        <v>43074</v>
      </c>
      <c r="B8119" s="179">
        <v>0.16666666666666666</v>
      </c>
      <c r="C8119" t="s">
        <v>349</v>
      </c>
      <c r="D8119">
        <v>8</v>
      </c>
      <c r="E8119">
        <v>2.76</v>
      </c>
      <c r="F8119">
        <v>7.25</v>
      </c>
      <c r="G8119">
        <v>0.97</v>
      </c>
      <c r="H8119" s="184">
        <f t="shared" ref="H8119:L8119" si="8856">H8095</f>
        <v>0.16666666666666666</v>
      </c>
      <c r="I8119" s="185">
        <f t="shared" si="8856"/>
        <v>185</v>
      </c>
      <c r="J8119" s="185">
        <f t="shared" si="8856"/>
        <v>205</v>
      </c>
      <c r="K8119" s="185">
        <f t="shared" si="8856"/>
        <v>2985</v>
      </c>
      <c r="L8119" s="185">
        <f t="shared" si="8856"/>
        <v>1717</v>
      </c>
      <c r="M8119" s="147"/>
      <c r="N8119" s="143">
        <f t="shared" si="8804"/>
        <v>1480</v>
      </c>
      <c r="O8119" s="143">
        <f t="shared" si="8800"/>
        <v>565.79999999999995</v>
      </c>
      <c r="P8119" s="143">
        <f t="shared" si="8801"/>
        <v>21641.25</v>
      </c>
      <c r="Q8119" s="143">
        <f t="shared" si="8802"/>
        <v>1665.49</v>
      </c>
      <c r="R8119" s="188">
        <f t="shared" si="8805"/>
        <v>25352.54</v>
      </c>
      <c r="T8119">
        <v>29817.3</v>
      </c>
      <c r="U8119" s="190">
        <f t="shared" si="8806"/>
        <v>0.85026276691719238</v>
      </c>
    </row>
    <row r="8120" spans="1:21" x14ac:dyDescent="0.2">
      <c r="A8120" s="178">
        <v>43074</v>
      </c>
      <c r="B8120" s="179">
        <v>0.20833333333333334</v>
      </c>
      <c r="C8120" t="s">
        <v>349</v>
      </c>
      <c r="D8120">
        <v>9.7200000000000006</v>
      </c>
      <c r="E8120">
        <v>7.25</v>
      </c>
      <c r="F8120">
        <v>7.25</v>
      </c>
      <c r="G8120">
        <v>0.97</v>
      </c>
      <c r="H8120" s="184">
        <f t="shared" ref="H8120:L8120" si="8857">H8096</f>
        <v>0.20833333333333334</v>
      </c>
      <c r="I8120" s="185">
        <f t="shared" si="8857"/>
        <v>207</v>
      </c>
      <c r="J8120" s="185">
        <f t="shared" si="8857"/>
        <v>283</v>
      </c>
      <c r="K8120" s="185">
        <f t="shared" si="8857"/>
        <v>2985</v>
      </c>
      <c r="L8120" s="185">
        <f t="shared" si="8857"/>
        <v>1717</v>
      </c>
      <c r="M8120" s="147"/>
      <c r="N8120" s="143">
        <f t="shared" si="8804"/>
        <v>2012.0400000000002</v>
      </c>
      <c r="O8120" s="143">
        <f t="shared" si="8800"/>
        <v>2051.75</v>
      </c>
      <c r="P8120" s="143">
        <f t="shared" si="8801"/>
        <v>21641.25</v>
      </c>
      <c r="Q8120" s="143">
        <f t="shared" si="8802"/>
        <v>1665.49</v>
      </c>
      <c r="R8120" s="188">
        <f t="shared" si="8805"/>
        <v>27370.530000000002</v>
      </c>
      <c r="T8120">
        <v>29559.759999999998</v>
      </c>
      <c r="U8120" s="190">
        <f t="shared" si="8806"/>
        <v>0.92593884388777192</v>
      </c>
    </row>
    <row r="8121" spans="1:21" x14ac:dyDescent="0.2">
      <c r="A8121" s="178">
        <v>43074</v>
      </c>
      <c r="B8121" s="179">
        <v>0.25</v>
      </c>
      <c r="C8121" t="s">
        <v>349</v>
      </c>
      <c r="D8121">
        <v>15.41</v>
      </c>
      <c r="E8121">
        <v>22.25</v>
      </c>
      <c r="F8121">
        <v>15.25</v>
      </c>
      <c r="G8121">
        <v>0.97</v>
      </c>
      <c r="H8121" s="184">
        <f t="shared" ref="H8121:L8121" si="8858">H8097</f>
        <v>0.25</v>
      </c>
      <c r="I8121" s="185">
        <f t="shared" si="8858"/>
        <v>327</v>
      </c>
      <c r="J8121" s="185">
        <f t="shared" si="8858"/>
        <v>438</v>
      </c>
      <c r="K8121" s="185">
        <f t="shared" si="8858"/>
        <v>2985</v>
      </c>
      <c r="L8121" s="185">
        <f t="shared" si="8858"/>
        <v>1717</v>
      </c>
      <c r="M8121" s="147"/>
      <c r="N8121" s="143">
        <f t="shared" si="8804"/>
        <v>5039.07</v>
      </c>
      <c r="O8121" s="143">
        <f t="shared" si="8800"/>
        <v>9745.5</v>
      </c>
      <c r="P8121" s="143">
        <f t="shared" si="8801"/>
        <v>45521.25</v>
      </c>
      <c r="Q8121" s="143">
        <f t="shared" si="8802"/>
        <v>1665.49</v>
      </c>
      <c r="R8121" s="188">
        <f t="shared" si="8805"/>
        <v>61971.31</v>
      </c>
      <c r="T8121">
        <v>30149.599999999999</v>
      </c>
      <c r="U8121" s="190">
        <f t="shared" si="8806"/>
        <v>2.055460437286067</v>
      </c>
    </row>
    <row r="8122" spans="1:21" x14ac:dyDescent="0.2">
      <c r="A8122" s="178">
        <v>43074</v>
      </c>
      <c r="B8122" s="179">
        <v>0.29166666666666669</v>
      </c>
      <c r="C8122" t="s">
        <v>349</v>
      </c>
      <c r="D8122">
        <v>4.7699999999999996</v>
      </c>
      <c r="E8122">
        <v>12.32</v>
      </c>
      <c r="F8122">
        <v>8.92</v>
      </c>
      <c r="G8122">
        <v>2.99</v>
      </c>
      <c r="H8122" s="184">
        <f t="shared" ref="H8122:L8122" si="8859">H8098</f>
        <v>0.29166666666666669</v>
      </c>
      <c r="I8122" s="185">
        <f t="shared" si="8859"/>
        <v>249</v>
      </c>
      <c r="J8122" s="185">
        <f t="shared" si="8859"/>
        <v>556</v>
      </c>
      <c r="K8122" s="185">
        <f t="shared" si="8859"/>
        <v>2872</v>
      </c>
      <c r="L8122" s="185">
        <f t="shared" si="8859"/>
        <v>2219</v>
      </c>
      <c r="M8122" s="147"/>
      <c r="N8122" s="143">
        <f t="shared" si="8804"/>
        <v>1187.7299999999998</v>
      </c>
      <c r="O8122" s="143">
        <f t="shared" si="8800"/>
        <v>6849.92</v>
      </c>
      <c r="P8122" s="143">
        <f t="shared" si="8801"/>
        <v>25618.240000000002</v>
      </c>
      <c r="Q8122" s="143">
        <f t="shared" si="8802"/>
        <v>6634.81</v>
      </c>
      <c r="R8122" s="188">
        <f t="shared" si="8805"/>
        <v>40290.699999999997</v>
      </c>
      <c r="T8122">
        <v>32217.95</v>
      </c>
      <c r="U8122" s="190">
        <f t="shared" si="8806"/>
        <v>1.2505668423968626</v>
      </c>
    </row>
    <row r="8123" spans="1:21" x14ac:dyDescent="0.2">
      <c r="A8123" s="178">
        <v>43074</v>
      </c>
      <c r="B8123" s="179">
        <v>0.33333333333333331</v>
      </c>
      <c r="C8123" t="s">
        <v>349</v>
      </c>
      <c r="D8123">
        <v>3.5</v>
      </c>
      <c r="E8123">
        <v>7.35</v>
      </c>
      <c r="F8123">
        <v>8.35</v>
      </c>
      <c r="G8123">
        <v>2.99</v>
      </c>
      <c r="H8123" s="184">
        <f t="shared" ref="H8123:L8123" si="8860">H8099</f>
        <v>0.33333333333333331</v>
      </c>
      <c r="I8123" s="185">
        <f t="shared" si="8860"/>
        <v>256</v>
      </c>
      <c r="J8123" s="185">
        <f t="shared" si="8860"/>
        <v>306</v>
      </c>
      <c r="K8123" s="185">
        <f t="shared" si="8860"/>
        <v>2872</v>
      </c>
      <c r="L8123" s="185">
        <f t="shared" si="8860"/>
        <v>2219</v>
      </c>
      <c r="M8123" s="147"/>
      <c r="N8123" s="143">
        <f t="shared" si="8804"/>
        <v>896</v>
      </c>
      <c r="O8123" s="143">
        <f t="shared" si="8800"/>
        <v>2249.1</v>
      </c>
      <c r="P8123" s="143">
        <f t="shared" si="8801"/>
        <v>23981.200000000001</v>
      </c>
      <c r="Q8123" s="143">
        <f t="shared" si="8802"/>
        <v>6634.81</v>
      </c>
      <c r="R8123" s="188">
        <f t="shared" si="8805"/>
        <v>33761.11</v>
      </c>
      <c r="T8123">
        <v>35869.33</v>
      </c>
      <c r="U8123" s="190">
        <f t="shared" si="8806"/>
        <v>0.94122499639664303</v>
      </c>
    </row>
    <row r="8124" spans="1:21" x14ac:dyDescent="0.2">
      <c r="A8124" s="178">
        <v>43074</v>
      </c>
      <c r="B8124" s="179">
        <v>0.375</v>
      </c>
      <c r="C8124" t="s">
        <v>349</v>
      </c>
      <c r="D8124">
        <v>2.71</v>
      </c>
      <c r="E8124">
        <v>9.11</v>
      </c>
      <c r="F8124">
        <v>10.11</v>
      </c>
      <c r="G8124">
        <v>2.99</v>
      </c>
      <c r="H8124" s="184">
        <f t="shared" ref="H8124:L8124" si="8861">H8100</f>
        <v>0.375</v>
      </c>
      <c r="I8124" s="185">
        <f t="shared" si="8861"/>
        <v>156</v>
      </c>
      <c r="J8124" s="185">
        <f t="shared" si="8861"/>
        <v>343</v>
      </c>
      <c r="K8124" s="185">
        <f t="shared" si="8861"/>
        <v>2872</v>
      </c>
      <c r="L8124" s="185">
        <f t="shared" si="8861"/>
        <v>2219</v>
      </c>
      <c r="M8124" s="147"/>
      <c r="N8124" s="143">
        <f t="shared" si="8804"/>
        <v>422.76</v>
      </c>
      <c r="O8124" s="143">
        <f t="shared" si="8800"/>
        <v>3124.73</v>
      </c>
      <c r="P8124" s="143">
        <f t="shared" si="8801"/>
        <v>29035.919999999998</v>
      </c>
      <c r="Q8124" s="143">
        <f t="shared" si="8802"/>
        <v>6634.81</v>
      </c>
      <c r="R8124" s="188">
        <f t="shared" si="8805"/>
        <v>39218.219999999994</v>
      </c>
      <c r="T8124">
        <v>37233.65</v>
      </c>
      <c r="U8124" s="190">
        <f t="shared" si="8806"/>
        <v>1.0533004419389449</v>
      </c>
    </row>
    <row r="8125" spans="1:21" x14ac:dyDescent="0.2">
      <c r="A8125" s="178">
        <v>43074</v>
      </c>
      <c r="B8125" s="179">
        <v>0.41666666666666669</v>
      </c>
      <c r="C8125" t="s">
        <v>349</v>
      </c>
      <c r="D8125">
        <v>2.11</v>
      </c>
      <c r="E8125">
        <v>7.22</v>
      </c>
      <c r="F8125">
        <v>8.2200000000000006</v>
      </c>
      <c r="G8125">
        <v>2.99</v>
      </c>
      <c r="H8125" s="184">
        <f t="shared" ref="H8125:L8125" si="8862">H8101</f>
        <v>0.41666666666666669</v>
      </c>
      <c r="I8125" s="185">
        <f t="shared" si="8862"/>
        <v>196</v>
      </c>
      <c r="J8125" s="185">
        <f t="shared" si="8862"/>
        <v>315</v>
      </c>
      <c r="K8125" s="185">
        <f t="shared" si="8862"/>
        <v>2872</v>
      </c>
      <c r="L8125" s="185">
        <f t="shared" si="8862"/>
        <v>2219</v>
      </c>
      <c r="M8125" s="147"/>
      <c r="N8125" s="143">
        <f t="shared" si="8804"/>
        <v>413.56</v>
      </c>
      <c r="O8125" s="143">
        <f t="shared" si="8800"/>
        <v>2274.2999999999997</v>
      </c>
      <c r="P8125" s="143">
        <f t="shared" si="8801"/>
        <v>23607.84</v>
      </c>
      <c r="Q8125" s="143">
        <f t="shared" si="8802"/>
        <v>6634.81</v>
      </c>
      <c r="R8125" s="188">
        <f t="shared" si="8805"/>
        <v>32930.51</v>
      </c>
      <c r="T8125">
        <v>37512.32</v>
      </c>
      <c r="U8125" s="190">
        <f t="shared" si="8806"/>
        <v>0.87785852754508387</v>
      </c>
    </row>
    <row r="8126" spans="1:21" x14ac:dyDescent="0.2">
      <c r="A8126" s="178">
        <v>43074</v>
      </c>
      <c r="B8126" s="179">
        <v>0.45833333333333331</v>
      </c>
      <c r="C8126" t="s">
        <v>349</v>
      </c>
      <c r="D8126">
        <v>3.11</v>
      </c>
      <c r="E8126">
        <v>9</v>
      </c>
      <c r="F8126">
        <v>10</v>
      </c>
      <c r="G8126">
        <v>2</v>
      </c>
      <c r="H8126" s="184">
        <f t="shared" ref="H8126:L8126" si="8863">H8102</f>
        <v>0.45833333333333331</v>
      </c>
      <c r="I8126" s="185">
        <f t="shared" si="8863"/>
        <v>226</v>
      </c>
      <c r="J8126" s="185">
        <f t="shared" si="8863"/>
        <v>326</v>
      </c>
      <c r="K8126" s="185">
        <f t="shared" si="8863"/>
        <v>2842</v>
      </c>
      <c r="L8126" s="185">
        <f t="shared" si="8863"/>
        <v>1635</v>
      </c>
      <c r="M8126" s="147"/>
      <c r="N8126" s="143">
        <f t="shared" si="8804"/>
        <v>702.86</v>
      </c>
      <c r="O8126" s="143">
        <f t="shared" si="8800"/>
        <v>2934</v>
      </c>
      <c r="P8126" s="143">
        <f t="shared" si="8801"/>
        <v>28420</v>
      </c>
      <c r="Q8126" s="143">
        <f t="shared" si="8802"/>
        <v>3270</v>
      </c>
      <c r="R8126" s="188">
        <f t="shared" si="8805"/>
        <v>35326.86</v>
      </c>
      <c r="T8126">
        <v>38473.46</v>
      </c>
      <c r="U8126" s="190">
        <f t="shared" si="8806"/>
        <v>0.91821375046590559</v>
      </c>
    </row>
    <row r="8127" spans="1:21" x14ac:dyDescent="0.2">
      <c r="A8127" s="178">
        <v>43074</v>
      </c>
      <c r="B8127" s="179">
        <v>0.5</v>
      </c>
      <c r="C8127" t="s">
        <v>349</v>
      </c>
      <c r="D8127">
        <v>3.46</v>
      </c>
      <c r="E8127">
        <v>4.82</v>
      </c>
      <c r="F8127">
        <v>8.11</v>
      </c>
      <c r="G8127">
        <v>2.1</v>
      </c>
      <c r="H8127" s="184">
        <f t="shared" ref="H8127:L8127" si="8864">H8103</f>
        <v>0.5</v>
      </c>
      <c r="I8127" s="185">
        <f t="shared" si="8864"/>
        <v>222</v>
      </c>
      <c r="J8127" s="185">
        <f t="shared" si="8864"/>
        <v>319</v>
      </c>
      <c r="K8127" s="185">
        <f t="shared" si="8864"/>
        <v>2842</v>
      </c>
      <c r="L8127" s="185">
        <f t="shared" si="8864"/>
        <v>1635</v>
      </c>
      <c r="M8127" s="147"/>
      <c r="N8127" s="143">
        <f t="shared" si="8804"/>
        <v>768.12</v>
      </c>
      <c r="O8127" s="143">
        <f t="shared" si="8800"/>
        <v>1537.5800000000002</v>
      </c>
      <c r="P8127" s="143">
        <f t="shared" si="8801"/>
        <v>23048.62</v>
      </c>
      <c r="Q8127" s="143">
        <f t="shared" si="8802"/>
        <v>3433.5</v>
      </c>
      <c r="R8127" s="188">
        <f t="shared" si="8805"/>
        <v>28787.82</v>
      </c>
      <c r="T8127">
        <v>39007.870000000003</v>
      </c>
      <c r="U8127" s="190">
        <f t="shared" si="8806"/>
        <v>0.73800030609207834</v>
      </c>
    </row>
    <row r="8128" spans="1:21" x14ac:dyDescent="0.2">
      <c r="A8128" s="178">
        <v>43074</v>
      </c>
      <c r="B8128" s="179">
        <v>0.54166666666666663</v>
      </c>
      <c r="C8128" t="s">
        <v>349</v>
      </c>
      <c r="D8128">
        <v>3.5</v>
      </c>
      <c r="E8128">
        <v>7.24</v>
      </c>
      <c r="F8128">
        <v>12.25</v>
      </c>
      <c r="G8128">
        <v>2.99</v>
      </c>
      <c r="H8128" s="184">
        <f t="shared" ref="H8128:L8128" si="8865">H8104</f>
        <v>0.54166666666666663</v>
      </c>
      <c r="I8128" s="185">
        <f t="shared" si="8865"/>
        <v>195</v>
      </c>
      <c r="J8128" s="185">
        <f t="shared" si="8865"/>
        <v>299</v>
      </c>
      <c r="K8128" s="185">
        <f t="shared" si="8865"/>
        <v>2842</v>
      </c>
      <c r="L8128" s="185">
        <f t="shared" si="8865"/>
        <v>1635</v>
      </c>
      <c r="M8128" s="147"/>
      <c r="N8128" s="143">
        <f t="shared" si="8804"/>
        <v>682.5</v>
      </c>
      <c r="O8128" s="143">
        <f t="shared" si="8800"/>
        <v>2164.7600000000002</v>
      </c>
      <c r="P8128" s="143">
        <f t="shared" si="8801"/>
        <v>34814.5</v>
      </c>
      <c r="Q8128" s="143">
        <f t="shared" si="8802"/>
        <v>4888.6500000000005</v>
      </c>
      <c r="R8128" s="188">
        <f t="shared" si="8805"/>
        <v>42550.41</v>
      </c>
      <c r="T8128">
        <v>38834.269999999997</v>
      </c>
      <c r="U8128" s="190">
        <f t="shared" si="8806"/>
        <v>1.0956922841603565</v>
      </c>
    </row>
    <row r="8129" spans="1:21" x14ac:dyDescent="0.2">
      <c r="A8129" s="178">
        <v>43074</v>
      </c>
      <c r="B8129" s="179">
        <v>0.58333333333333337</v>
      </c>
      <c r="C8129" t="s">
        <v>349</v>
      </c>
      <c r="D8129">
        <v>2.11</v>
      </c>
      <c r="E8129">
        <v>4.5</v>
      </c>
      <c r="F8129">
        <v>6.01</v>
      </c>
      <c r="G8129">
        <v>2.5</v>
      </c>
      <c r="H8129" s="184">
        <f t="shared" ref="H8129:L8129" si="8866">H8105</f>
        <v>0.58333333333333337</v>
      </c>
      <c r="I8129" s="185">
        <f t="shared" si="8866"/>
        <v>205</v>
      </c>
      <c r="J8129" s="185">
        <f t="shared" si="8866"/>
        <v>237</v>
      </c>
      <c r="K8129" s="185">
        <f t="shared" si="8866"/>
        <v>2842</v>
      </c>
      <c r="L8129" s="185">
        <f t="shared" si="8866"/>
        <v>1635</v>
      </c>
      <c r="M8129" s="147"/>
      <c r="N8129" s="143">
        <f t="shared" si="8804"/>
        <v>432.54999999999995</v>
      </c>
      <c r="O8129" s="143">
        <f t="shared" si="8800"/>
        <v>1066.5</v>
      </c>
      <c r="P8129" s="143">
        <f t="shared" si="8801"/>
        <v>17080.419999999998</v>
      </c>
      <c r="Q8129" s="143">
        <f t="shared" si="8802"/>
        <v>4087.5</v>
      </c>
      <c r="R8129" s="188">
        <f t="shared" si="8805"/>
        <v>22666.969999999998</v>
      </c>
      <c r="T8129">
        <v>38563.97</v>
      </c>
      <c r="U8129" s="190">
        <f t="shared" si="8806"/>
        <v>0.58777584361776025</v>
      </c>
    </row>
    <row r="8130" spans="1:21" x14ac:dyDescent="0.2">
      <c r="A8130" s="178">
        <v>43074</v>
      </c>
      <c r="B8130" s="179">
        <v>0.625</v>
      </c>
      <c r="C8130" t="s">
        <v>349</v>
      </c>
      <c r="D8130">
        <v>2.11</v>
      </c>
      <c r="E8130">
        <v>4.5</v>
      </c>
      <c r="F8130">
        <v>6.01</v>
      </c>
      <c r="G8130">
        <v>2.5</v>
      </c>
      <c r="H8130" s="184">
        <f t="shared" ref="H8130:L8130" si="8867">H8106</f>
        <v>0.625</v>
      </c>
      <c r="I8130" s="185">
        <f t="shared" si="8867"/>
        <v>212</v>
      </c>
      <c r="J8130" s="185">
        <f t="shared" si="8867"/>
        <v>213</v>
      </c>
      <c r="K8130" s="185">
        <f t="shared" si="8867"/>
        <v>2842</v>
      </c>
      <c r="L8130" s="185">
        <f t="shared" si="8867"/>
        <v>1380</v>
      </c>
      <c r="M8130" s="147"/>
      <c r="N8130" s="143">
        <f t="shared" si="8804"/>
        <v>447.32</v>
      </c>
      <c r="O8130" s="143">
        <f t="shared" si="8800"/>
        <v>958.5</v>
      </c>
      <c r="P8130" s="143">
        <f t="shared" si="8801"/>
        <v>17080.419999999998</v>
      </c>
      <c r="Q8130" s="143">
        <f t="shared" si="8802"/>
        <v>3450</v>
      </c>
      <c r="R8130" s="188">
        <f t="shared" si="8805"/>
        <v>21936.239999999998</v>
      </c>
      <c r="T8130">
        <v>38423.1</v>
      </c>
      <c r="U8130" s="190">
        <f t="shared" si="8806"/>
        <v>0.57091281026257634</v>
      </c>
    </row>
    <row r="8131" spans="1:21" x14ac:dyDescent="0.2">
      <c r="A8131" s="178">
        <v>43074</v>
      </c>
      <c r="B8131" s="179">
        <v>0.66666666666666663</v>
      </c>
      <c r="C8131" t="s">
        <v>349</v>
      </c>
      <c r="D8131">
        <v>1</v>
      </c>
      <c r="E8131">
        <v>3.13</v>
      </c>
      <c r="F8131">
        <v>6.01</v>
      </c>
      <c r="G8131">
        <v>1.45</v>
      </c>
      <c r="H8131" s="184">
        <f t="shared" ref="H8131:L8131" si="8868">H8107</f>
        <v>0.66666666666666663</v>
      </c>
      <c r="I8131" s="185">
        <f t="shared" si="8868"/>
        <v>191</v>
      </c>
      <c r="J8131" s="185">
        <f t="shared" si="8868"/>
        <v>237</v>
      </c>
      <c r="K8131" s="185">
        <f t="shared" si="8868"/>
        <v>2842</v>
      </c>
      <c r="L8131" s="185">
        <f t="shared" si="8868"/>
        <v>1380</v>
      </c>
      <c r="M8131" s="147"/>
      <c r="N8131" s="143">
        <f t="shared" si="8804"/>
        <v>191</v>
      </c>
      <c r="O8131" s="143">
        <f t="shared" si="8800"/>
        <v>741.81</v>
      </c>
      <c r="P8131" s="143">
        <f t="shared" si="8801"/>
        <v>17080.419999999998</v>
      </c>
      <c r="Q8131" s="143">
        <f t="shared" si="8802"/>
        <v>2001</v>
      </c>
      <c r="R8131" s="188">
        <f t="shared" si="8805"/>
        <v>20014.23</v>
      </c>
      <c r="T8131">
        <v>38017.870000000003</v>
      </c>
      <c r="U8131" s="190">
        <f t="shared" si="8806"/>
        <v>0.52644269655296305</v>
      </c>
    </row>
    <row r="8132" spans="1:21" x14ac:dyDescent="0.2">
      <c r="A8132" s="178">
        <v>43074</v>
      </c>
      <c r="B8132" s="179">
        <v>0.70833333333333337</v>
      </c>
      <c r="C8132" t="s">
        <v>349</v>
      </c>
      <c r="D8132">
        <v>1</v>
      </c>
      <c r="E8132">
        <v>4.01</v>
      </c>
      <c r="F8132">
        <v>6.01</v>
      </c>
      <c r="G8132">
        <v>2</v>
      </c>
      <c r="H8132" s="184">
        <f t="shared" ref="H8132:L8132" si="8869">H8108</f>
        <v>0.70833333333333337</v>
      </c>
      <c r="I8132" s="185">
        <f t="shared" si="8869"/>
        <v>218</v>
      </c>
      <c r="J8132" s="185">
        <f t="shared" si="8869"/>
        <v>258</v>
      </c>
      <c r="K8132" s="185">
        <f t="shared" si="8869"/>
        <v>2842</v>
      </c>
      <c r="L8132" s="185">
        <f t="shared" si="8869"/>
        <v>1380</v>
      </c>
      <c r="M8132" s="147"/>
      <c r="N8132" s="143">
        <f t="shared" si="8804"/>
        <v>218</v>
      </c>
      <c r="O8132" s="143">
        <f t="shared" ref="O8132:O8195" si="8870">E8132*J8132</f>
        <v>1034.58</v>
      </c>
      <c r="P8132" s="143">
        <f t="shared" ref="P8132:P8195" si="8871">F8132*K8132</f>
        <v>17080.419999999998</v>
      </c>
      <c r="Q8132" s="143">
        <f t="shared" ref="Q8132:Q8195" si="8872">G8132*L8132</f>
        <v>2760</v>
      </c>
      <c r="R8132" s="188">
        <f t="shared" si="8805"/>
        <v>21093</v>
      </c>
      <c r="T8132">
        <v>37582.720000000001</v>
      </c>
      <c r="U8132" s="190">
        <f t="shared" si="8806"/>
        <v>0.56124197503533535</v>
      </c>
    </row>
    <row r="8133" spans="1:21" x14ac:dyDescent="0.2">
      <c r="A8133" s="178">
        <v>43074</v>
      </c>
      <c r="B8133" s="179">
        <v>0.75</v>
      </c>
      <c r="C8133" t="s">
        <v>349</v>
      </c>
      <c r="D8133">
        <v>2.11</v>
      </c>
      <c r="E8133">
        <v>15.18</v>
      </c>
      <c r="F8133">
        <v>16.18</v>
      </c>
      <c r="G8133">
        <v>2.1</v>
      </c>
      <c r="H8133" s="184">
        <f t="shared" ref="H8133:L8133" si="8873">H8109</f>
        <v>0.75</v>
      </c>
      <c r="I8133" s="185">
        <f t="shared" si="8873"/>
        <v>240</v>
      </c>
      <c r="J8133" s="185">
        <f t="shared" si="8873"/>
        <v>365</v>
      </c>
      <c r="K8133" s="185">
        <f t="shared" si="8873"/>
        <v>2842</v>
      </c>
      <c r="L8133" s="185">
        <f t="shared" si="8873"/>
        <v>1380</v>
      </c>
      <c r="M8133" s="147"/>
      <c r="N8133" s="143">
        <f t="shared" ref="N8133:N8196" si="8874">D8133*I8133</f>
        <v>506.4</v>
      </c>
      <c r="O8133" s="143">
        <f t="shared" si="8870"/>
        <v>5540.7</v>
      </c>
      <c r="P8133" s="143">
        <f t="shared" si="8871"/>
        <v>45983.56</v>
      </c>
      <c r="Q8133" s="143">
        <f t="shared" si="8872"/>
        <v>2898</v>
      </c>
      <c r="R8133" s="188">
        <f t="shared" ref="R8133:R8196" si="8875">SUM(N8133:Q8133)</f>
        <v>54928.659999999996</v>
      </c>
      <c r="T8133">
        <v>38213.71</v>
      </c>
      <c r="U8133" s="190">
        <f t="shared" ref="U8133:U8196" si="8876">R8133/T8133</f>
        <v>1.4374071504703416</v>
      </c>
    </row>
    <row r="8134" spans="1:21" x14ac:dyDescent="0.2">
      <c r="A8134" s="178">
        <v>43074</v>
      </c>
      <c r="B8134" s="179">
        <v>0.79166666666666663</v>
      </c>
      <c r="C8134" t="s">
        <v>349</v>
      </c>
      <c r="D8134">
        <v>2.11</v>
      </c>
      <c r="E8134">
        <v>4.2300000000000004</v>
      </c>
      <c r="F8134">
        <v>9.7100000000000009</v>
      </c>
      <c r="G8134">
        <v>1</v>
      </c>
      <c r="H8134" s="184">
        <f t="shared" ref="H8134:L8134" si="8877">H8110</f>
        <v>0.79166666666666663</v>
      </c>
      <c r="I8134" s="185">
        <f t="shared" si="8877"/>
        <v>320</v>
      </c>
      <c r="J8134" s="185">
        <f t="shared" si="8877"/>
        <v>214</v>
      </c>
      <c r="K8134" s="185">
        <f t="shared" si="8877"/>
        <v>2842</v>
      </c>
      <c r="L8134" s="185">
        <f t="shared" si="8877"/>
        <v>1426</v>
      </c>
      <c r="M8134" s="147"/>
      <c r="N8134" s="143">
        <f t="shared" si="8874"/>
        <v>675.19999999999993</v>
      </c>
      <c r="O8134" s="143">
        <f t="shared" si="8870"/>
        <v>905.22000000000014</v>
      </c>
      <c r="P8134" s="143">
        <f t="shared" si="8871"/>
        <v>27595.820000000003</v>
      </c>
      <c r="Q8134" s="143">
        <f t="shared" si="8872"/>
        <v>1426</v>
      </c>
      <c r="R8134" s="188">
        <f t="shared" si="8875"/>
        <v>30602.240000000005</v>
      </c>
      <c r="T8134">
        <v>40760.81</v>
      </c>
      <c r="U8134" s="190">
        <f t="shared" si="8876"/>
        <v>0.75077605180073725</v>
      </c>
    </row>
    <row r="8135" spans="1:21" x14ac:dyDescent="0.2">
      <c r="A8135" s="178">
        <v>43074</v>
      </c>
      <c r="B8135" s="179">
        <v>0.83333333333333337</v>
      </c>
      <c r="C8135" t="s">
        <v>349</v>
      </c>
      <c r="D8135">
        <v>2</v>
      </c>
      <c r="E8135">
        <v>4</v>
      </c>
      <c r="F8135">
        <v>8.52</v>
      </c>
      <c r="G8135">
        <v>1</v>
      </c>
      <c r="H8135" s="184">
        <f t="shared" ref="H8135:L8135" si="8878">H8111</f>
        <v>0.83333333333333337</v>
      </c>
      <c r="I8135" s="185">
        <f t="shared" si="8878"/>
        <v>322</v>
      </c>
      <c r="J8135" s="185">
        <f t="shared" si="8878"/>
        <v>178</v>
      </c>
      <c r="K8135" s="185">
        <f t="shared" si="8878"/>
        <v>2842</v>
      </c>
      <c r="L8135" s="185">
        <f t="shared" si="8878"/>
        <v>1426</v>
      </c>
      <c r="M8135" s="147"/>
      <c r="N8135" s="143">
        <f t="shared" si="8874"/>
        <v>644</v>
      </c>
      <c r="O8135" s="143">
        <f t="shared" si="8870"/>
        <v>712</v>
      </c>
      <c r="P8135" s="143">
        <f t="shared" si="8871"/>
        <v>24213.84</v>
      </c>
      <c r="Q8135" s="143">
        <f t="shared" si="8872"/>
        <v>1426</v>
      </c>
      <c r="R8135" s="188">
        <f t="shared" si="8875"/>
        <v>26995.84</v>
      </c>
      <c r="T8135">
        <v>42235.35</v>
      </c>
      <c r="U8135" s="190">
        <f t="shared" si="8876"/>
        <v>0.63917642448801781</v>
      </c>
    </row>
    <row r="8136" spans="1:21" x14ac:dyDescent="0.2">
      <c r="A8136" s="178">
        <v>43074</v>
      </c>
      <c r="B8136" s="179">
        <v>0.875</v>
      </c>
      <c r="C8136" t="s">
        <v>349</v>
      </c>
      <c r="D8136">
        <v>2.06</v>
      </c>
      <c r="E8136">
        <v>4</v>
      </c>
      <c r="F8136">
        <v>7.53</v>
      </c>
      <c r="G8136">
        <v>1</v>
      </c>
      <c r="H8136" s="184">
        <f t="shared" ref="H8136:L8136" si="8879">H8112</f>
        <v>0.875</v>
      </c>
      <c r="I8136" s="185">
        <f t="shared" si="8879"/>
        <v>337</v>
      </c>
      <c r="J8136" s="185">
        <f t="shared" si="8879"/>
        <v>173</v>
      </c>
      <c r="K8136" s="185">
        <f t="shared" si="8879"/>
        <v>2842</v>
      </c>
      <c r="L8136" s="185">
        <f t="shared" si="8879"/>
        <v>1426</v>
      </c>
      <c r="M8136" s="147"/>
      <c r="N8136" s="143">
        <f t="shared" si="8874"/>
        <v>694.22</v>
      </c>
      <c r="O8136" s="143">
        <f t="shared" si="8870"/>
        <v>692</v>
      </c>
      <c r="P8136" s="143">
        <f t="shared" si="8871"/>
        <v>21400.260000000002</v>
      </c>
      <c r="Q8136" s="143">
        <f t="shared" si="8872"/>
        <v>1426</v>
      </c>
      <c r="R8136" s="188">
        <f t="shared" si="8875"/>
        <v>24212.480000000003</v>
      </c>
      <c r="T8136">
        <v>42011.27</v>
      </c>
      <c r="U8136" s="190">
        <f t="shared" si="8876"/>
        <v>0.57633296970074943</v>
      </c>
    </row>
    <row r="8137" spans="1:21" x14ac:dyDescent="0.2">
      <c r="A8137" s="178">
        <v>43074</v>
      </c>
      <c r="B8137" s="179">
        <v>0.91666666666666663</v>
      </c>
      <c r="C8137" t="s">
        <v>349</v>
      </c>
      <c r="D8137">
        <v>3.5</v>
      </c>
      <c r="E8137">
        <v>4</v>
      </c>
      <c r="F8137">
        <v>6.01</v>
      </c>
      <c r="G8137">
        <v>1</v>
      </c>
      <c r="H8137" s="184">
        <f t="shared" ref="H8137:L8137" si="8880">H8113</f>
        <v>0.91666666666666663</v>
      </c>
      <c r="I8137" s="185">
        <f t="shared" si="8880"/>
        <v>394</v>
      </c>
      <c r="J8137" s="185">
        <f t="shared" si="8880"/>
        <v>194</v>
      </c>
      <c r="K8137" s="185">
        <f t="shared" si="8880"/>
        <v>2842</v>
      </c>
      <c r="L8137" s="185">
        <f t="shared" si="8880"/>
        <v>1426</v>
      </c>
      <c r="M8137" s="147"/>
      <c r="N8137" s="143">
        <f t="shared" si="8874"/>
        <v>1379</v>
      </c>
      <c r="O8137" s="143">
        <f t="shared" si="8870"/>
        <v>776</v>
      </c>
      <c r="P8137" s="143">
        <f t="shared" si="8871"/>
        <v>17080.419999999998</v>
      </c>
      <c r="Q8137" s="143">
        <f t="shared" si="8872"/>
        <v>1426</v>
      </c>
      <c r="R8137" s="188">
        <f t="shared" si="8875"/>
        <v>20661.419999999998</v>
      </c>
      <c r="T8137">
        <v>41465.47</v>
      </c>
      <c r="U8137" s="190">
        <f t="shared" si="8876"/>
        <v>0.49828013525470705</v>
      </c>
    </row>
    <row r="8138" spans="1:21" x14ac:dyDescent="0.2">
      <c r="A8138" s="178">
        <v>43074</v>
      </c>
      <c r="B8138" s="179">
        <v>0.95833333333333337</v>
      </c>
      <c r="C8138" t="s">
        <v>349</v>
      </c>
      <c r="D8138">
        <v>6.88</v>
      </c>
      <c r="E8138">
        <v>5.01</v>
      </c>
      <c r="F8138">
        <v>6.01</v>
      </c>
      <c r="G8138">
        <v>0.95</v>
      </c>
      <c r="H8138" s="184">
        <f t="shared" ref="H8138:L8138" si="8881">H8114</f>
        <v>0.95833333333333337</v>
      </c>
      <c r="I8138" s="185">
        <f t="shared" si="8881"/>
        <v>389</v>
      </c>
      <c r="J8138" s="185">
        <f t="shared" si="8881"/>
        <v>265</v>
      </c>
      <c r="K8138" s="185">
        <f t="shared" si="8881"/>
        <v>2985</v>
      </c>
      <c r="L8138" s="185">
        <f t="shared" si="8881"/>
        <v>1111</v>
      </c>
      <c r="M8138" s="147"/>
      <c r="N8138" s="143">
        <f t="shared" si="8874"/>
        <v>2676.32</v>
      </c>
      <c r="O8138" s="143">
        <f t="shared" si="8870"/>
        <v>1327.6499999999999</v>
      </c>
      <c r="P8138" s="143">
        <f t="shared" si="8871"/>
        <v>17939.849999999999</v>
      </c>
      <c r="Q8138" s="143">
        <f t="shared" si="8872"/>
        <v>1055.45</v>
      </c>
      <c r="R8138" s="188">
        <f t="shared" si="8875"/>
        <v>22999.27</v>
      </c>
      <c r="T8138">
        <v>39984.879999999997</v>
      </c>
      <c r="U8138" s="190">
        <f t="shared" si="8876"/>
        <v>0.57519917528825903</v>
      </c>
    </row>
    <row r="8139" spans="1:21" x14ac:dyDescent="0.2">
      <c r="A8139" s="178">
        <v>43074</v>
      </c>
      <c r="B8139" s="180">
        <v>1</v>
      </c>
      <c r="C8139" t="s">
        <v>349</v>
      </c>
      <c r="D8139">
        <v>6</v>
      </c>
      <c r="E8139">
        <v>5.01</v>
      </c>
      <c r="F8139">
        <v>6.01</v>
      </c>
      <c r="G8139">
        <v>0.95</v>
      </c>
      <c r="H8139" s="184">
        <f t="shared" ref="H8139:L8139" si="8882">H8115</f>
        <v>1</v>
      </c>
      <c r="I8139" s="185">
        <f t="shared" si="8882"/>
        <v>362</v>
      </c>
      <c r="J8139" s="185">
        <f t="shared" si="8882"/>
        <v>243</v>
      </c>
      <c r="K8139" s="185">
        <f t="shared" si="8882"/>
        <v>2985</v>
      </c>
      <c r="L8139" s="185">
        <f t="shared" si="8882"/>
        <v>1111</v>
      </c>
      <c r="M8139" s="147"/>
      <c r="N8139" s="143">
        <f t="shared" si="8874"/>
        <v>2172</v>
      </c>
      <c r="O8139" s="143">
        <f t="shared" si="8870"/>
        <v>1217.4299999999998</v>
      </c>
      <c r="P8139" s="143">
        <f t="shared" si="8871"/>
        <v>17939.849999999999</v>
      </c>
      <c r="Q8139" s="143">
        <f t="shared" si="8872"/>
        <v>1055.45</v>
      </c>
      <c r="R8139" s="188">
        <f t="shared" si="8875"/>
        <v>22384.73</v>
      </c>
      <c r="T8139">
        <v>37401.269999999997</v>
      </c>
      <c r="U8139" s="190">
        <f t="shared" si="8876"/>
        <v>0.59850186905417924</v>
      </c>
    </row>
    <row r="8140" spans="1:21" x14ac:dyDescent="0.2">
      <c r="A8140" s="178">
        <v>43075</v>
      </c>
      <c r="B8140" s="179">
        <v>4.1666666666666664E-2</v>
      </c>
      <c r="C8140" t="s">
        <v>349</v>
      </c>
      <c r="D8140">
        <v>3.11</v>
      </c>
      <c r="E8140">
        <v>4.25</v>
      </c>
      <c r="F8140">
        <v>4.25</v>
      </c>
      <c r="G8140">
        <v>0.97</v>
      </c>
      <c r="H8140" s="184">
        <f t="shared" ref="H8140:L8140" si="8883">H8116</f>
        <v>4.1666666666666664E-2</v>
      </c>
      <c r="I8140" s="185">
        <f t="shared" si="8883"/>
        <v>294</v>
      </c>
      <c r="J8140" s="185">
        <f t="shared" si="8883"/>
        <v>212</v>
      </c>
      <c r="K8140" s="185">
        <f t="shared" si="8883"/>
        <v>2985</v>
      </c>
      <c r="L8140" s="185">
        <f t="shared" si="8883"/>
        <v>1111</v>
      </c>
      <c r="M8140" s="147"/>
      <c r="N8140" s="143">
        <f t="shared" si="8874"/>
        <v>914.33999999999992</v>
      </c>
      <c r="O8140" s="143">
        <f t="shared" si="8870"/>
        <v>901</v>
      </c>
      <c r="P8140" s="143">
        <f t="shared" si="8871"/>
        <v>12686.25</v>
      </c>
      <c r="Q8140" s="143">
        <f t="shared" si="8872"/>
        <v>1077.67</v>
      </c>
      <c r="R8140" s="188">
        <f t="shared" si="8875"/>
        <v>15579.26</v>
      </c>
      <c r="T8140">
        <v>34828.21</v>
      </c>
      <c r="U8140" s="190">
        <f t="shared" si="8876"/>
        <v>0.44731727527771309</v>
      </c>
    </row>
    <row r="8141" spans="1:21" x14ac:dyDescent="0.2">
      <c r="A8141" s="178">
        <v>43075</v>
      </c>
      <c r="B8141" s="179">
        <v>8.3333333333333329E-2</v>
      </c>
      <c r="C8141" t="s">
        <v>349</v>
      </c>
      <c r="D8141">
        <v>1.32</v>
      </c>
      <c r="E8141">
        <v>2.91</v>
      </c>
      <c r="F8141">
        <v>3.11</v>
      </c>
      <c r="G8141">
        <v>0.97</v>
      </c>
      <c r="H8141" s="184">
        <f t="shared" ref="H8141:L8141" si="8884">H8117</f>
        <v>8.3333333333333329E-2</v>
      </c>
      <c r="I8141" s="185">
        <f t="shared" si="8884"/>
        <v>236</v>
      </c>
      <c r="J8141" s="185">
        <f t="shared" si="8884"/>
        <v>179</v>
      </c>
      <c r="K8141" s="185">
        <f t="shared" si="8884"/>
        <v>2985</v>
      </c>
      <c r="L8141" s="185">
        <f t="shared" si="8884"/>
        <v>1111</v>
      </c>
      <c r="M8141" s="147"/>
      <c r="N8141" s="143">
        <f t="shared" si="8874"/>
        <v>311.52000000000004</v>
      </c>
      <c r="O8141" s="143">
        <f t="shared" si="8870"/>
        <v>520.89</v>
      </c>
      <c r="P8141" s="143">
        <f t="shared" si="8871"/>
        <v>9283.35</v>
      </c>
      <c r="Q8141" s="143">
        <f t="shared" si="8872"/>
        <v>1077.67</v>
      </c>
      <c r="R8141" s="188">
        <f t="shared" si="8875"/>
        <v>11193.43</v>
      </c>
      <c r="T8141">
        <v>33080.31</v>
      </c>
      <c r="U8141" s="190">
        <f t="shared" si="8876"/>
        <v>0.33837137560077279</v>
      </c>
    </row>
    <row r="8142" spans="1:21" x14ac:dyDescent="0.2">
      <c r="A8142" s="178">
        <v>43075</v>
      </c>
      <c r="B8142" s="179">
        <v>0.125</v>
      </c>
      <c r="C8142" t="s">
        <v>349</v>
      </c>
      <c r="D8142">
        <v>2.13</v>
      </c>
      <c r="E8142">
        <v>2.91</v>
      </c>
      <c r="F8142">
        <v>3.11</v>
      </c>
      <c r="G8142">
        <v>1.22</v>
      </c>
      <c r="H8142" s="184">
        <f t="shared" ref="H8142:L8142" si="8885">H8118</f>
        <v>0.125</v>
      </c>
      <c r="I8142" s="185">
        <f t="shared" si="8885"/>
        <v>201</v>
      </c>
      <c r="J8142" s="185">
        <f t="shared" si="8885"/>
        <v>205</v>
      </c>
      <c r="K8142" s="185">
        <f t="shared" si="8885"/>
        <v>2985</v>
      </c>
      <c r="L8142" s="185">
        <f t="shared" si="8885"/>
        <v>1717</v>
      </c>
      <c r="M8142" s="147"/>
      <c r="N8142" s="143">
        <f t="shared" si="8874"/>
        <v>428.13</v>
      </c>
      <c r="O8142" s="143">
        <f t="shared" si="8870"/>
        <v>596.55000000000007</v>
      </c>
      <c r="P8142" s="143">
        <f t="shared" si="8871"/>
        <v>9283.35</v>
      </c>
      <c r="Q8142" s="143">
        <f t="shared" si="8872"/>
        <v>2094.7399999999998</v>
      </c>
      <c r="R8142" s="188">
        <f t="shared" si="8875"/>
        <v>12402.77</v>
      </c>
      <c r="T8142">
        <v>32320.91</v>
      </c>
      <c r="U8142" s="190">
        <f t="shared" si="8876"/>
        <v>0.38373826727032129</v>
      </c>
    </row>
    <row r="8143" spans="1:21" x14ac:dyDescent="0.2">
      <c r="A8143" s="178">
        <v>43075</v>
      </c>
      <c r="B8143" s="179">
        <v>0.16666666666666666</v>
      </c>
      <c r="C8143" t="s">
        <v>349</v>
      </c>
      <c r="D8143">
        <v>1</v>
      </c>
      <c r="E8143">
        <v>2.91</v>
      </c>
      <c r="F8143">
        <v>3.11</v>
      </c>
      <c r="G8143">
        <v>1.22</v>
      </c>
      <c r="H8143" s="184">
        <f t="shared" ref="H8143:L8143" si="8886">H8119</f>
        <v>0.16666666666666666</v>
      </c>
      <c r="I8143" s="185">
        <f t="shared" si="8886"/>
        <v>185</v>
      </c>
      <c r="J8143" s="185">
        <f t="shared" si="8886"/>
        <v>205</v>
      </c>
      <c r="K8143" s="185">
        <f t="shared" si="8886"/>
        <v>2985</v>
      </c>
      <c r="L8143" s="185">
        <f t="shared" si="8886"/>
        <v>1717</v>
      </c>
      <c r="M8143" s="147"/>
      <c r="N8143" s="143">
        <f t="shared" si="8874"/>
        <v>185</v>
      </c>
      <c r="O8143" s="143">
        <f t="shared" si="8870"/>
        <v>596.55000000000007</v>
      </c>
      <c r="P8143" s="143">
        <f t="shared" si="8871"/>
        <v>9283.35</v>
      </c>
      <c r="Q8143" s="143">
        <f t="shared" si="8872"/>
        <v>2094.7399999999998</v>
      </c>
      <c r="R8143" s="188">
        <f t="shared" si="8875"/>
        <v>12159.64</v>
      </c>
      <c r="T8143">
        <v>31973.99</v>
      </c>
      <c r="U8143" s="190">
        <f t="shared" si="8876"/>
        <v>0.3802978608550262</v>
      </c>
    </row>
    <row r="8144" spans="1:21" x14ac:dyDescent="0.2">
      <c r="A8144" s="178">
        <v>43075</v>
      </c>
      <c r="B8144" s="179">
        <v>0.20833333333333334</v>
      </c>
      <c r="C8144" t="s">
        <v>349</v>
      </c>
      <c r="D8144">
        <v>3.49</v>
      </c>
      <c r="E8144">
        <v>4.3899999999999997</v>
      </c>
      <c r="F8144">
        <v>4.25</v>
      </c>
      <c r="G8144">
        <v>1.22</v>
      </c>
      <c r="H8144" s="184">
        <f t="shared" ref="H8144:L8144" si="8887">H8120</f>
        <v>0.20833333333333334</v>
      </c>
      <c r="I8144" s="185">
        <f t="shared" si="8887"/>
        <v>207</v>
      </c>
      <c r="J8144" s="185">
        <f t="shared" si="8887"/>
        <v>283</v>
      </c>
      <c r="K8144" s="185">
        <f t="shared" si="8887"/>
        <v>2985</v>
      </c>
      <c r="L8144" s="185">
        <f t="shared" si="8887"/>
        <v>1717</v>
      </c>
      <c r="M8144" s="147"/>
      <c r="N8144" s="143">
        <f t="shared" si="8874"/>
        <v>722.43000000000006</v>
      </c>
      <c r="O8144" s="143">
        <f t="shared" si="8870"/>
        <v>1242.3699999999999</v>
      </c>
      <c r="P8144" s="143">
        <f t="shared" si="8871"/>
        <v>12686.25</v>
      </c>
      <c r="Q8144" s="143">
        <f t="shared" si="8872"/>
        <v>2094.7399999999998</v>
      </c>
      <c r="R8144" s="188">
        <f t="shared" si="8875"/>
        <v>16745.79</v>
      </c>
      <c r="T8144">
        <v>32205.1</v>
      </c>
      <c r="U8144" s="190">
        <f t="shared" si="8876"/>
        <v>0.51997323405299167</v>
      </c>
    </row>
    <row r="8145" spans="1:21" x14ac:dyDescent="0.2">
      <c r="A8145" s="178">
        <v>43075</v>
      </c>
      <c r="B8145" s="179">
        <v>0.25</v>
      </c>
      <c r="C8145" t="s">
        <v>349</v>
      </c>
      <c r="D8145">
        <v>5.48</v>
      </c>
      <c r="E8145">
        <v>10.3</v>
      </c>
      <c r="F8145">
        <v>6.51</v>
      </c>
      <c r="G8145">
        <v>1.75</v>
      </c>
      <c r="H8145" s="184">
        <f t="shared" ref="H8145:L8145" si="8888">H8121</f>
        <v>0.25</v>
      </c>
      <c r="I8145" s="185">
        <f t="shared" si="8888"/>
        <v>327</v>
      </c>
      <c r="J8145" s="185">
        <f t="shared" si="8888"/>
        <v>438</v>
      </c>
      <c r="K8145" s="185">
        <f t="shared" si="8888"/>
        <v>2985</v>
      </c>
      <c r="L8145" s="185">
        <f t="shared" si="8888"/>
        <v>1717</v>
      </c>
      <c r="M8145" s="147"/>
      <c r="N8145" s="143">
        <f t="shared" si="8874"/>
        <v>1791.96</v>
      </c>
      <c r="O8145" s="143">
        <f t="shared" si="8870"/>
        <v>4511.4000000000005</v>
      </c>
      <c r="P8145" s="143">
        <f t="shared" si="8871"/>
        <v>19432.349999999999</v>
      </c>
      <c r="Q8145" s="143">
        <f t="shared" si="8872"/>
        <v>3004.75</v>
      </c>
      <c r="R8145" s="188">
        <f t="shared" si="8875"/>
        <v>28740.46</v>
      </c>
      <c r="T8145">
        <v>33178.620000000003</v>
      </c>
      <c r="U8145" s="190">
        <f t="shared" si="8876"/>
        <v>0.8662343400659821</v>
      </c>
    </row>
    <row r="8146" spans="1:21" x14ac:dyDescent="0.2">
      <c r="A8146" s="178">
        <v>43075</v>
      </c>
      <c r="B8146" s="179">
        <v>0.29166666666666669</v>
      </c>
      <c r="C8146" t="s">
        <v>349</v>
      </c>
      <c r="D8146">
        <v>2</v>
      </c>
      <c r="E8146">
        <v>15</v>
      </c>
      <c r="F8146">
        <v>12.85</v>
      </c>
      <c r="G8146">
        <v>10.14</v>
      </c>
      <c r="H8146" s="184">
        <f t="shared" ref="H8146:L8146" si="8889">H8122</f>
        <v>0.29166666666666669</v>
      </c>
      <c r="I8146" s="185">
        <f t="shared" si="8889"/>
        <v>249</v>
      </c>
      <c r="J8146" s="185">
        <f t="shared" si="8889"/>
        <v>556</v>
      </c>
      <c r="K8146" s="185">
        <f t="shared" si="8889"/>
        <v>2872</v>
      </c>
      <c r="L8146" s="185">
        <f t="shared" si="8889"/>
        <v>2219</v>
      </c>
      <c r="M8146" s="147"/>
      <c r="N8146" s="143">
        <f t="shared" si="8874"/>
        <v>498</v>
      </c>
      <c r="O8146" s="143">
        <f t="shared" si="8870"/>
        <v>8340</v>
      </c>
      <c r="P8146" s="143">
        <f t="shared" si="8871"/>
        <v>36905.199999999997</v>
      </c>
      <c r="Q8146" s="143">
        <f t="shared" si="8872"/>
        <v>22500.66</v>
      </c>
      <c r="R8146" s="188">
        <f t="shared" si="8875"/>
        <v>68243.86</v>
      </c>
      <c r="T8146">
        <v>35823.03</v>
      </c>
      <c r="U8146" s="190">
        <f t="shared" si="8876"/>
        <v>1.9050275758359916</v>
      </c>
    </row>
    <row r="8147" spans="1:21" x14ac:dyDescent="0.2">
      <c r="A8147" s="178">
        <v>43075</v>
      </c>
      <c r="B8147" s="179">
        <v>0.33333333333333331</v>
      </c>
      <c r="C8147" t="s">
        <v>349</v>
      </c>
      <c r="D8147">
        <v>2</v>
      </c>
      <c r="E8147">
        <v>8.7200000000000006</v>
      </c>
      <c r="F8147">
        <v>9.81</v>
      </c>
      <c r="G8147">
        <v>8.1</v>
      </c>
      <c r="H8147" s="184">
        <f t="shared" ref="H8147:L8147" si="8890">H8123</f>
        <v>0.33333333333333331</v>
      </c>
      <c r="I8147" s="185">
        <f t="shared" si="8890"/>
        <v>256</v>
      </c>
      <c r="J8147" s="185">
        <f t="shared" si="8890"/>
        <v>306</v>
      </c>
      <c r="K8147" s="185">
        <f t="shared" si="8890"/>
        <v>2872</v>
      </c>
      <c r="L8147" s="185">
        <f t="shared" si="8890"/>
        <v>2219</v>
      </c>
      <c r="M8147" s="147"/>
      <c r="N8147" s="143">
        <f t="shared" si="8874"/>
        <v>512</v>
      </c>
      <c r="O8147" s="143">
        <f t="shared" si="8870"/>
        <v>2668.32</v>
      </c>
      <c r="P8147" s="143">
        <f t="shared" si="8871"/>
        <v>28174.32</v>
      </c>
      <c r="Q8147" s="143">
        <f t="shared" si="8872"/>
        <v>17973.899999999998</v>
      </c>
      <c r="R8147" s="188">
        <f t="shared" si="8875"/>
        <v>49328.539999999994</v>
      </c>
      <c r="T8147">
        <v>39834.699999999997</v>
      </c>
      <c r="U8147" s="190">
        <f t="shared" si="8876"/>
        <v>1.2383309024543927</v>
      </c>
    </row>
    <row r="8148" spans="1:21" x14ac:dyDescent="0.2">
      <c r="A8148" s="178">
        <v>43075</v>
      </c>
      <c r="B8148" s="179">
        <v>0.375</v>
      </c>
      <c r="C8148" t="s">
        <v>349</v>
      </c>
      <c r="D8148">
        <v>0.69</v>
      </c>
      <c r="E8148">
        <v>9</v>
      </c>
      <c r="F8148">
        <v>10</v>
      </c>
      <c r="G8148">
        <v>8.1</v>
      </c>
      <c r="H8148" s="184">
        <f t="shared" ref="H8148:L8148" si="8891">H8124</f>
        <v>0.375</v>
      </c>
      <c r="I8148" s="185">
        <f t="shared" si="8891"/>
        <v>156</v>
      </c>
      <c r="J8148" s="185">
        <f t="shared" si="8891"/>
        <v>343</v>
      </c>
      <c r="K8148" s="185">
        <f t="shared" si="8891"/>
        <v>2872</v>
      </c>
      <c r="L8148" s="185">
        <f t="shared" si="8891"/>
        <v>2219</v>
      </c>
      <c r="M8148" s="147"/>
      <c r="N8148" s="143">
        <f t="shared" si="8874"/>
        <v>107.63999999999999</v>
      </c>
      <c r="O8148" s="143">
        <f t="shared" si="8870"/>
        <v>3087</v>
      </c>
      <c r="P8148" s="143">
        <f t="shared" si="8871"/>
        <v>28720</v>
      </c>
      <c r="Q8148" s="143">
        <f t="shared" si="8872"/>
        <v>17973.899999999998</v>
      </c>
      <c r="R8148" s="188">
        <f t="shared" si="8875"/>
        <v>49888.539999999994</v>
      </c>
      <c r="T8148">
        <v>41337.61</v>
      </c>
      <c r="U8148" s="190">
        <f t="shared" si="8876"/>
        <v>1.2068559357930948</v>
      </c>
    </row>
    <row r="8149" spans="1:21" x14ac:dyDescent="0.2">
      <c r="A8149" s="178">
        <v>43075</v>
      </c>
      <c r="B8149" s="179">
        <v>0.41666666666666669</v>
      </c>
      <c r="C8149" t="s">
        <v>349</v>
      </c>
      <c r="D8149">
        <v>1.04</v>
      </c>
      <c r="E8149">
        <v>9.1</v>
      </c>
      <c r="F8149">
        <v>10.1</v>
      </c>
      <c r="G8149">
        <v>8.1</v>
      </c>
      <c r="H8149" s="184">
        <f t="shared" ref="H8149:L8149" si="8892">H8125</f>
        <v>0.41666666666666669</v>
      </c>
      <c r="I8149" s="185">
        <f t="shared" si="8892"/>
        <v>196</v>
      </c>
      <c r="J8149" s="185">
        <f t="shared" si="8892"/>
        <v>315</v>
      </c>
      <c r="K8149" s="185">
        <f t="shared" si="8892"/>
        <v>2872</v>
      </c>
      <c r="L8149" s="185">
        <f t="shared" si="8892"/>
        <v>2219</v>
      </c>
      <c r="M8149" s="147"/>
      <c r="N8149" s="143">
        <f t="shared" si="8874"/>
        <v>203.84</v>
      </c>
      <c r="O8149" s="143">
        <f t="shared" si="8870"/>
        <v>2866.5</v>
      </c>
      <c r="P8149" s="143">
        <f t="shared" si="8871"/>
        <v>29007.200000000001</v>
      </c>
      <c r="Q8149" s="143">
        <f t="shared" si="8872"/>
        <v>17973.899999999998</v>
      </c>
      <c r="R8149" s="188">
        <f t="shared" si="8875"/>
        <v>50051.44</v>
      </c>
      <c r="T8149">
        <v>41408.14</v>
      </c>
      <c r="U8149" s="190">
        <f t="shared" si="8876"/>
        <v>1.2087343213194315</v>
      </c>
    </row>
    <row r="8150" spans="1:21" x14ac:dyDescent="0.2">
      <c r="A8150" s="178">
        <v>43075</v>
      </c>
      <c r="B8150" s="179">
        <v>0.45833333333333331</v>
      </c>
      <c r="C8150" t="s">
        <v>349</v>
      </c>
      <c r="D8150">
        <v>1.34</v>
      </c>
      <c r="E8150">
        <v>8.3699999999999992</v>
      </c>
      <c r="F8150">
        <v>10.89</v>
      </c>
      <c r="G8150">
        <v>2.99</v>
      </c>
      <c r="H8150" s="184">
        <f t="shared" ref="H8150:L8150" si="8893">H8126</f>
        <v>0.45833333333333331</v>
      </c>
      <c r="I8150" s="185">
        <f t="shared" si="8893"/>
        <v>226</v>
      </c>
      <c r="J8150" s="185">
        <f t="shared" si="8893"/>
        <v>326</v>
      </c>
      <c r="K8150" s="185">
        <f t="shared" si="8893"/>
        <v>2842</v>
      </c>
      <c r="L8150" s="185">
        <f t="shared" si="8893"/>
        <v>1635</v>
      </c>
      <c r="M8150" s="147"/>
      <c r="N8150" s="143">
        <f t="shared" si="8874"/>
        <v>302.84000000000003</v>
      </c>
      <c r="O8150" s="143">
        <f t="shared" si="8870"/>
        <v>2728.62</v>
      </c>
      <c r="P8150" s="143">
        <f t="shared" si="8871"/>
        <v>30949.38</v>
      </c>
      <c r="Q8150" s="143">
        <f t="shared" si="8872"/>
        <v>4888.6500000000005</v>
      </c>
      <c r="R8150" s="188">
        <f t="shared" si="8875"/>
        <v>38869.490000000005</v>
      </c>
      <c r="T8150">
        <v>41916.49</v>
      </c>
      <c r="U8150" s="190">
        <f t="shared" si="8876"/>
        <v>0.92730784471696004</v>
      </c>
    </row>
    <row r="8151" spans="1:21" x14ac:dyDescent="0.2">
      <c r="A8151" s="178">
        <v>43075</v>
      </c>
      <c r="B8151" s="179">
        <v>0.5</v>
      </c>
      <c r="C8151" t="s">
        <v>349</v>
      </c>
      <c r="D8151">
        <v>1.02</v>
      </c>
      <c r="E8151">
        <v>5.0999999999999996</v>
      </c>
      <c r="F8151">
        <v>9.17</v>
      </c>
      <c r="G8151">
        <v>2.99</v>
      </c>
      <c r="H8151" s="184">
        <f t="shared" ref="H8151:L8151" si="8894">H8127</f>
        <v>0.5</v>
      </c>
      <c r="I8151" s="185">
        <f t="shared" si="8894"/>
        <v>222</v>
      </c>
      <c r="J8151" s="185">
        <f t="shared" si="8894"/>
        <v>319</v>
      </c>
      <c r="K8151" s="185">
        <f t="shared" si="8894"/>
        <v>2842</v>
      </c>
      <c r="L8151" s="185">
        <f t="shared" si="8894"/>
        <v>1635</v>
      </c>
      <c r="M8151" s="147"/>
      <c r="N8151" s="143">
        <f t="shared" si="8874"/>
        <v>226.44</v>
      </c>
      <c r="O8151" s="143">
        <f t="shared" si="8870"/>
        <v>1626.8999999999999</v>
      </c>
      <c r="P8151" s="143">
        <f t="shared" si="8871"/>
        <v>26061.14</v>
      </c>
      <c r="Q8151" s="143">
        <f t="shared" si="8872"/>
        <v>4888.6500000000005</v>
      </c>
      <c r="R8151" s="188">
        <f t="shared" si="8875"/>
        <v>32803.129999999997</v>
      </c>
      <c r="T8151">
        <v>42119.61</v>
      </c>
      <c r="U8151" s="190">
        <f t="shared" si="8876"/>
        <v>0.77880896807923905</v>
      </c>
    </row>
    <row r="8152" spans="1:21" x14ac:dyDescent="0.2">
      <c r="A8152" s="178">
        <v>43075</v>
      </c>
      <c r="B8152" s="179">
        <v>0.54166666666666663</v>
      </c>
      <c r="C8152" t="s">
        <v>349</v>
      </c>
      <c r="D8152">
        <v>1.08</v>
      </c>
      <c r="E8152">
        <v>5</v>
      </c>
      <c r="F8152">
        <v>8.31</v>
      </c>
      <c r="G8152">
        <v>3</v>
      </c>
      <c r="H8152" s="184">
        <f t="shared" ref="H8152:L8152" si="8895">H8128</f>
        <v>0.54166666666666663</v>
      </c>
      <c r="I8152" s="185">
        <f t="shared" si="8895"/>
        <v>195</v>
      </c>
      <c r="J8152" s="185">
        <f t="shared" si="8895"/>
        <v>299</v>
      </c>
      <c r="K8152" s="185">
        <f t="shared" si="8895"/>
        <v>2842</v>
      </c>
      <c r="L8152" s="185">
        <f t="shared" si="8895"/>
        <v>1635</v>
      </c>
      <c r="M8152" s="147"/>
      <c r="N8152" s="143">
        <f t="shared" si="8874"/>
        <v>210.60000000000002</v>
      </c>
      <c r="O8152" s="143">
        <f t="shared" si="8870"/>
        <v>1495</v>
      </c>
      <c r="P8152" s="143">
        <f t="shared" si="8871"/>
        <v>23617.02</v>
      </c>
      <c r="Q8152" s="143">
        <f t="shared" si="8872"/>
        <v>4905</v>
      </c>
      <c r="R8152" s="188">
        <f t="shared" si="8875"/>
        <v>30227.62</v>
      </c>
      <c r="T8152">
        <v>42089.67</v>
      </c>
      <c r="U8152" s="190">
        <f t="shared" si="8876"/>
        <v>0.71817194100120052</v>
      </c>
    </row>
    <row r="8153" spans="1:21" x14ac:dyDescent="0.2">
      <c r="A8153" s="178">
        <v>43075</v>
      </c>
      <c r="B8153" s="179">
        <v>0.58333333333333337</v>
      </c>
      <c r="C8153" t="s">
        <v>349</v>
      </c>
      <c r="D8153">
        <v>1</v>
      </c>
      <c r="E8153">
        <v>4.99</v>
      </c>
      <c r="F8153">
        <v>7.48</v>
      </c>
      <c r="G8153">
        <v>2.99</v>
      </c>
      <c r="H8153" s="184">
        <f t="shared" ref="H8153:L8153" si="8896">H8129</f>
        <v>0.58333333333333337</v>
      </c>
      <c r="I8153" s="185">
        <f t="shared" si="8896"/>
        <v>205</v>
      </c>
      <c r="J8153" s="185">
        <f t="shared" si="8896"/>
        <v>237</v>
      </c>
      <c r="K8153" s="185">
        <f t="shared" si="8896"/>
        <v>2842</v>
      </c>
      <c r="L8153" s="185">
        <f t="shared" si="8896"/>
        <v>1635</v>
      </c>
      <c r="M8153" s="147"/>
      <c r="N8153" s="143">
        <f t="shared" si="8874"/>
        <v>205</v>
      </c>
      <c r="O8153" s="143">
        <f t="shared" si="8870"/>
        <v>1182.6300000000001</v>
      </c>
      <c r="P8153" s="143">
        <f t="shared" si="8871"/>
        <v>21258.16</v>
      </c>
      <c r="Q8153" s="143">
        <f t="shared" si="8872"/>
        <v>4888.6500000000005</v>
      </c>
      <c r="R8153" s="188">
        <f t="shared" si="8875"/>
        <v>27534.440000000002</v>
      </c>
      <c r="T8153">
        <v>41903.94</v>
      </c>
      <c r="U8153" s="190">
        <f t="shared" si="8876"/>
        <v>0.65708475145773881</v>
      </c>
    </row>
    <row r="8154" spans="1:21" x14ac:dyDescent="0.2">
      <c r="A8154" s="178">
        <v>43075</v>
      </c>
      <c r="B8154" s="179">
        <v>0.625</v>
      </c>
      <c r="C8154" t="s">
        <v>349</v>
      </c>
      <c r="D8154">
        <v>2.0499999999999998</v>
      </c>
      <c r="E8154">
        <v>4.0999999999999996</v>
      </c>
      <c r="F8154">
        <v>6.11</v>
      </c>
      <c r="G8154">
        <v>2.1</v>
      </c>
      <c r="H8154" s="184">
        <f t="shared" ref="H8154:L8154" si="8897">H8130</f>
        <v>0.625</v>
      </c>
      <c r="I8154" s="185">
        <f t="shared" si="8897"/>
        <v>212</v>
      </c>
      <c r="J8154" s="185">
        <f t="shared" si="8897"/>
        <v>213</v>
      </c>
      <c r="K8154" s="185">
        <f t="shared" si="8897"/>
        <v>2842</v>
      </c>
      <c r="L8154" s="185">
        <f t="shared" si="8897"/>
        <v>1380</v>
      </c>
      <c r="M8154" s="147"/>
      <c r="N8154" s="143">
        <f t="shared" si="8874"/>
        <v>434.59999999999997</v>
      </c>
      <c r="O8154" s="143">
        <f t="shared" si="8870"/>
        <v>873.3</v>
      </c>
      <c r="P8154" s="143">
        <f t="shared" si="8871"/>
        <v>17364.620000000003</v>
      </c>
      <c r="Q8154" s="143">
        <f t="shared" si="8872"/>
        <v>2898</v>
      </c>
      <c r="R8154" s="188">
        <f t="shared" si="8875"/>
        <v>21570.520000000004</v>
      </c>
      <c r="T8154">
        <v>41712.86</v>
      </c>
      <c r="U8154" s="190">
        <f t="shared" si="8876"/>
        <v>0.51711918099118603</v>
      </c>
    </row>
    <row r="8155" spans="1:21" x14ac:dyDescent="0.2">
      <c r="A8155" s="178">
        <v>43075</v>
      </c>
      <c r="B8155" s="179">
        <v>0.66666666666666663</v>
      </c>
      <c r="C8155" t="s">
        <v>349</v>
      </c>
      <c r="D8155">
        <v>0.56000000000000005</v>
      </c>
      <c r="E8155">
        <v>2.99</v>
      </c>
      <c r="F8155">
        <v>5.28</v>
      </c>
      <c r="G8155">
        <v>2.99</v>
      </c>
      <c r="H8155" s="184">
        <f t="shared" ref="H8155:L8155" si="8898">H8131</f>
        <v>0.66666666666666663</v>
      </c>
      <c r="I8155" s="185">
        <f t="shared" si="8898"/>
        <v>191</v>
      </c>
      <c r="J8155" s="185">
        <f t="shared" si="8898"/>
        <v>237</v>
      </c>
      <c r="K8155" s="185">
        <f t="shared" si="8898"/>
        <v>2842</v>
      </c>
      <c r="L8155" s="185">
        <f t="shared" si="8898"/>
        <v>1380</v>
      </c>
      <c r="M8155" s="147"/>
      <c r="N8155" s="143">
        <f t="shared" si="8874"/>
        <v>106.96000000000001</v>
      </c>
      <c r="O8155" s="143">
        <f t="shared" si="8870"/>
        <v>708.63</v>
      </c>
      <c r="P8155" s="143">
        <f t="shared" si="8871"/>
        <v>15005.76</v>
      </c>
      <c r="Q8155" s="143">
        <f t="shared" si="8872"/>
        <v>4126.2000000000007</v>
      </c>
      <c r="R8155" s="188">
        <f t="shared" si="8875"/>
        <v>19947.550000000003</v>
      </c>
      <c r="T8155">
        <v>41539.49</v>
      </c>
      <c r="U8155" s="190">
        <f t="shared" si="8876"/>
        <v>0.48020690672899458</v>
      </c>
    </row>
    <row r="8156" spans="1:21" x14ac:dyDescent="0.2">
      <c r="A8156" s="178">
        <v>43075</v>
      </c>
      <c r="B8156" s="179">
        <v>0.70833333333333337</v>
      </c>
      <c r="C8156" t="s">
        <v>349</v>
      </c>
      <c r="D8156">
        <v>0.86</v>
      </c>
      <c r="E8156">
        <v>3.11</v>
      </c>
      <c r="F8156">
        <v>5.67</v>
      </c>
      <c r="G8156">
        <v>2.99</v>
      </c>
      <c r="H8156" s="184">
        <f t="shared" ref="H8156:L8156" si="8899">H8132</f>
        <v>0.70833333333333337</v>
      </c>
      <c r="I8156" s="185">
        <f t="shared" si="8899"/>
        <v>218</v>
      </c>
      <c r="J8156" s="185">
        <f t="shared" si="8899"/>
        <v>258</v>
      </c>
      <c r="K8156" s="185">
        <f t="shared" si="8899"/>
        <v>2842</v>
      </c>
      <c r="L8156" s="185">
        <f t="shared" si="8899"/>
        <v>1380</v>
      </c>
      <c r="M8156" s="147"/>
      <c r="N8156" s="143">
        <f t="shared" si="8874"/>
        <v>187.48</v>
      </c>
      <c r="O8156" s="143">
        <f t="shared" si="8870"/>
        <v>802.38</v>
      </c>
      <c r="P8156" s="143">
        <f t="shared" si="8871"/>
        <v>16114.14</v>
      </c>
      <c r="Q8156" s="143">
        <f t="shared" si="8872"/>
        <v>4126.2000000000007</v>
      </c>
      <c r="R8156" s="188">
        <f t="shared" si="8875"/>
        <v>21230.2</v>
      </c>
      <c r="T8156">
        <v>41658.36</v>
      </c>
      <c r="U8156" s="190">
        <f t="shared" si="8876"/>
        <v>0.50962639911892837</v>
      </c>
    </row>
    <row r="8157" spans="1:21" x14ac:dyDescent="0.2">
      <c r="A8157" s="178">
        <v>43075</v>
      </c>
      <c r="B8157" s="179">
        <v>0.75</v>
      </c>
      <c r="C8157" t="s">
        <v>349</v>
      </c>
      <c r="D8157">
        <v>2.2000000000000002</v>
      </c>
      <c r="E8157">
        <v>15</v>
      </c>
      <c r="F8157">
        <v>17.559999999999999</v>
      </c>
      <c r="G8157">
        <v>6</v>
      </c>
      <c r="H8157" s="184">
        <f t="shared" ref="H8157:L8157" si="8900">H8133</f>
        <v>0.75</v>
      </c>
      <c r="I8157" s="185">
        <f t="shared" si="8900"/>
        <v>240</v>
      </c>
      <c r="J8157" s="185">
        <f t="shared" si="8900"/>
        <v>365</v>
      </c>
      <c r="K8157" s="185">
        <f t="shared" si="8900"/>
        <v>2842</v>
      </c>
      <c r="L8157" s="185">
        <f t="shared" si="8900"/>
        <v>1380</v>
      </c>
      <c r="M8157" s="147"/>
      <c r="N8157" s="143">
        <f t="shared" si="8874"/>
        <v>528</v>
      </c>
      <c r="O8157" s="143">
        <f t="shared" si="8870"/>
        <v>5475</v>
      </c>
      <c r="P8157" s="143">
        <f t="shared" si="8871"/>
        <v>49905.52</v>
      </c>
      <c r="Q8157" s="143">
        <f t="shared" si="8872"/>
        <v>8280</v>
      </c>
      <c r="R8157" s="188">
        <f t="shared" si="8875"/>
        <v>64188.52</v>
      </c>
      <c r="T8157">
        <v>42683.29</v>
      </c>
      <c r="U8157" s="190">
        <f t="shared" si="8876"/>
        <v>1.5038325302477853</v>
      </c>
    </row>
    <row r="8158" spans="1:21" x14ac:dyDescent="0.2">
      <c r="A8158" s="178">
        <v>43075</v>
      </c>
      <c r="B8158" s="179">
        <v>0.79166666666666663</v>
      </c>
      <c r="C8158" t="s">
        <v>349</v>
      </c>
      <c r="D8158">
        <v>2</v>
      </c>
      <c r="E8158">
        <v>7.33</v>
      </c>
      <c r="F8158">
        <v>16.989999999999998</v>
      </c>
      <c r="G8158">
        <v>2.1</v>
      </c>
      <c r="H8158" s="184">
        <f t="shared" ref="H8158:L8158" si="8901">H8134</f>
        <v>0.79166666666666663</v>
      </c>
      <c r="I8158" s="185">
        <f t="shared" si="8901"/>
        <v>320</v>
      </c>
      <c r="J8158" s="185">
        <f t="shared" si="8901"/>
        <v>214</v>
      </c>
      <c r="K8158" s="185">
        <f t="shared" si="8901"/>
        <v>2842</v>
      </c>
      <c r="L8158" s="185">
        <f t="shared" si="8901"/>
        <v>1426</v>
      </c>
      <c r="M8158" s="147"/>
      <c r="N8158" s="143">
        <f t="shared" si="8874"/>
        <v>640</v>
      </c>
      <c r="O8158" s="143">
        <f t="shared" si="8870"/>
        <v>1568.6200000000001</v>
      </c>
      <c r="P8158" s="143">
        <f t="shared" si="8871"/>
        <v>48285.579999999994</v>
      </c>
      <c r="Q8158" s="143">
        <f t="shared" si="8872"/>
        <v>2994.6</v>
      </c>
      <c r="R8158" s="188">
        <f t="shared" si="8875"/>
        <v>53488.799999999996</v>
      </c>
      <c r="T8158">
        <v>45129.1</v>
      </c>
      <c r="U8158" s="190">
        <f t="shared" si="8876"/>
        <v>1.1852396790540913</v>
      </c>
    </row>
    <row r="8159" spans="1:21" x14ac:dyDescent="0.2">
      <c r="A8159" s="178">
        <v>43075</v>
      </c>
      <c r="B8159" s="179">
        <v>0.83333333333333337</v>
      </c>
      <c r="C8159" t="s">
        <v>349</v>
      </c>
      <c r="D8159">
        <v>2.0099999999999998</v>
      </c>
      <c r="E8159">
        <v>4</v>
      </c>
      <c r="F8159">
        <v>11.11</v>
      </c>
      <c r="G8159">
        <v>1.62</v>
      </c>
      <c r="H8159" s="184">
        <f t="shared" ref="H8159:L8159" si="8902">H8135</f>
        <v>0.83333333333333337</v>
      </c>
      <c r="I8159" s="185">
        <f t="shared" si="8902"/>
        <v>322</v>
      </c>
      <c r="J8159" s="185">
        <f t="shared" si="8902"/>
        <v>178</v>
      </c>
      <c r="K8159" s="185">
        <f t="shared" si="8902"/>
        <v>2842</v>
      </c>
      <c r="L8159" s="185">
        <f t="shared" si="8902"/>
        <v>1426</v>
      </c>
      <c r="M8159" s="147"/>
      <c r="N8159" s="143">
        <f t="shared" si="8874"/>
        <v>647.21999999999991</v>
      </c>
      <c r="O8159" s="143">
        <f t="shared" si="8870"/>
        <v>712</v>
      </c>
      <c r="P8159" s="143">
        <f t="shared" si="8871"/>
        <v>31574.62</v>
      </c>
      <c r="Q8159" s="143">
        <f t="shared" si="8872"/>
        <v>2310.1200000000003</v>
      </c>
      <c r="R8159" s="188">
        <f t="shared" si="8875"/>
        <v>35243.96</v>
      </c>
      <c r="T8159">
        <v>46454.3</v>
      </c>
      <c r="U8159" s="190">
        <f t="shared" si="8876"/>
        <v>0.75868025134379369</v>
      </c>
    </row>
    <row r="8160" spans="1:21" x14ac:dyDescent="0.2">
      <c r="A8160" s="178">
        <v>43075</v>
      </c>
      <c r="B8160" s="179">
        <v>0.875</v>
      </c>
      <c r="C8160" t="s">
        <v>349</v>
      </c>
      <c r="D8160">
        <v>2</v>
      </c>
      <c r="E8160">
        <v>4</v>
      </c>
      <c r="F8160">
        <v>9.01</v>
      </c>
      <c r="G8160">
        <v>1.17</v>
      </c>
      <c r="H8160" s="184">
        <f t="shared" ref="H8160:L8160" si="8903">H8136</f>
        <v>0.875</v>
      </c>
      <c r="I8160" s="185">
        <f t="shared" si="8903"/>
        <v>337</v>
      </c>
      <c r="J8160" s="185">
        <f t="shared" si="8903"/>
        <v>173</v>
      </c>
      <c r="K8160" s="185">
        <f t="shared" si="8903"/>
        <v>2842</v>
      </c>
      <c r="L8160" s="185">
        <f t="shared" si="8903"/>
        <v>1426</v>
      </c>
      <c r="M8160" s="147"/>
      <c r="N8160" s="143">
        <f t="shared" si="8874"/>
        <v>674</v>
      </c>
      <c r="O8160" s="143">
        <f t="shared" si="8870"/>
        <v>692</v>
      </c>
      <c r="P8160" s="143">
        <f t="shared" si="8871"/>
        <v>25606.42</v>
      </c>
      <c r="Q8160" s="143">
        <f t="shared" si="8872"/>
        <v>1668.4199999999998</v>
      </c>
      <c r="R8160" s="188">
        <f t="shared" si="8875"/>
        <v>28640.839999999997</v>
      </c>
      <c r="T8160">
        <v>46259.31</v>
      </c>
      <c r="U8160" s="190">
        <f t="shared" si="8876"/>
        <v>0.61913677484597152</v>
      </c>
    </row>
    <row r="8161" spans="1:21" x14ac:dyDescent="0.2">
      <c r="A8161" s="178">
        <v>43075</v>
      </c>
      <c r="B8161" s="179">
        <v>0.91666666666666663</v>
      </c>
      <c r="C8161" t="s">
        <v>349</v>
      </c>
      <c r="D8161">
        <v>2.11</v>
      </c>
      <c r="E8161">
        <v>4</v>
      </c>
      <c r="F8161">
        <v>7.62</v>
      </c>
      <c r="G8161">
        <v>1</v>
      </c>
      <c r="H8161" s="184">
        <f t="shared" ref="H8161:L8161" si="8904">H8137</f>
        <v>0.91666666666666663</v>
      </c>
      <c r="I8161" s="185">
        <f t="shared" si="8904"/>
        <v>394</v>
      </c>
      <c r="J8161" s="185">
        <f t="shared" si="8904"/>
        <v>194</v>
      </c>
      <c r="K8161" s="185">
        <f t="shared" si="8904"/>
        <v>2842</v>
      </c>
      <c r="L8161" s="185">
        <f t="shared" si="8904"/>
        <v>1426</v>
      </c>
      <c r="M8161" s="147"/>
      <c r="N8161" s="143">
        <f t="shared" si="8874"/>
        <v>831.33999999999992</v>
      </c>
      <c r="O8161" s="143">
        <f t="shared" si="8870"/>
        <v>776</v>
      </c>
      <c r="P8161" s="143">
        <f t="shared" si="8871"/>
        <v>21656.04</v>
      </c>
      <c r="Q8161" s="143">
        <f t="shared" si="8872"/>
        <v>1426</v>
      </c>
      <c r="R8161" s="188">
        <f t="shared" si="8875"/>
        <v>24689.38</v>
      </c>
      <c r="T8161">
        <v>45618.21</v>
      </c>
      <c r="U8161" s="190">
        <f t="shared" si="8876"/>
        <v>0.54121764093768698</v>
      </c>
    </row>
    <row r="8162" spans="1:21" x14ac:dyDescent="0.2">
      <c r="A8162" s="178">
        <v>43075</v>
      </c>
      <c r="B8162" s="179">
        <v>0.95833333333333337</v>
      </c>
      <c r="C8162" t="s">
        <v>349</v>
      </c>
      <c r="D8162">
        <v>3.5</v>
      </c>
      <c r="E8162">
        <v>4.88</v>
      </c>
      <c r="F8162">
        <v>5.88</v>
      </c>
      <c r="G8162">
        <v>0.97</v>
      </c>
      <c r="H8162" s="184">
        <f t="shared" ref="H8162:L8162" si="8905">H8138</f>
        <v>0.95833333333333337</v>
      </c>
      <c r="I8162" s="185">
        <f t="shared" si="8905"/>
        <v>389</v>
      </c>
      <c r="J8162" s="185">
        <f t="shared" si="8905"/>
        <v>265</v>
      </c>
      <c r="K8162" s="185">
        <f t="shared" si="8905"/>
        <v>2985</v>
      </c>
      <c r="L8162" s="185">
        <f t="shared" si="8905"/>
        <v>1111</v>
      </c>
      <c r="M8162" s="147"/>
      <c r="N8162" s="143">
        <f t="shared" si="8874"/>
        <v>1361.5</v>
      </c>
      <c r="O8162" s="143">
        <f t="shared" si="8870"/>
        <v>1293.2</v>
      </c>
      <c r="P8162" s="143">
        <f t="shared" si="8871"/>
        <v>17551.8</v>
      </c>
      <c r="Q8162" s="143">
        <f t="shared" si="8872"/>
        <v>1077.67</v>
      </c>
      <c r="R8162" s="188">
        <f t="shared" si="8875"/>
        <v>21284.17</v>
      </c>
      <c r="T8162">
        <v>43944.11</v>
      </c>
      <c r="U8162" s="190">
        <f t="shared" si="8876"/>
        <v>0.48434636632759198</v>
      </c>
    </row>
    <row r="8163" spans="1:21" x14ac:dyDescent="0.2">
      <c r="A8163" s="178">
        <v>43075</v>
      </c>
      <c r="B8163" s="180">
        <v>1</v>
      </c>
      <c r="C8163" t="s">
        <v>349</v>
      </c>
      <c r="D8163">
        <v>4.01</v>
      </c>
      <c r="E8163">
        <v>6.66</v>
      </c>
      <c r="F8163">
        <v>7.08</v>
      </c>
      <c r="G8163">
        <v>0.97</v>
      </c>
      <c r="H8163" s="184">
        <f t="shared" ref="H8163:L8163" si="8906">H8139</f>
        <v>1</v>
      </c>
      <c r="I8163" s="185">
        <f t="shared" si="8906"/>
        <v>362</v>
      </c>
      <c r="J8163" s="185">
        <f t="shared" si="8906"/>
        <v>243</v>
      </c>
      <c r="K8163" s="185">
        <f t="shared" si="8906"/>
        <v>2985</v>
      </c>
      <c r="L8163" s="185">
        <f t="shared" si="8906"/>
        <v>1111</v>
      </c>
      <c r="M8163" s="147"/>
      <c r="N8163" s="143">
        <f t="shared" si="8874"/>
        <v>1451.62</v>
      </c>
      <c r="O8163" s="143">
        <f t="shared" si="8870"/>
        <v>1618.38</v>
      </c>
      <c r="P8163" s="143">
        <f t="shared" si="8871"/>
        <v>21133.8</v>
      </c>
      <c r="Q8163" s="143">
        <f t="shared" si="8872"/>
        <v>1077.67</v>
      </c>
      <c r="R8163" s="188">
        <f t="shared" si="8875"/>
        <v>25281.47</v>
      </c>
      <c r="T8163">
        <v>41043.730000000003</v>
      </c>
      <c r="U8163" s="190">
        <f t="shared" si="8876"/>
        <v>0.61596424106678416</v>
      </c>
    </row>
    <row r="8164" spans="1:21" x14ac:dyDescent="0.2">
      <c r="A8164" s="178">
        <v>43076</v>
      </c>
      <c r="B8164" s="179">
        <v>4.1666666666666664E-2</v>
      </c>
      <c r="C8164" t="s">
        <v>349</v>
      </c>
      <c r="D8164">
        <v>3.5</v>
      </c>
      <c r="E8164">
        <v>2.61</v>
      </c>
      <c r="F8164">
        <v>2.2599999999999998</v>
      </c>
      <c r="G8164">
        <v>0.72</v>
      </c>
      <c r="H8164" s="184">
        <f t="shared" ref="H8164:L8164" si="8907">H8140</f>
        <v>4.1666666666666664E-2</v>
      </c>
      <c r="I8164" s="185">
        <f t="shared" si="8907"/>
        <v>294</v>
      </c>
      <c r="J8164" s="185">
        <f t="shared" si="8907"/>
        <v>212</v>
      </c>
      <c r="K8164" s="185">
        <f t="shared" si="8907"/>
        <v>2985</v>
      </c>
      <c r="L8164" s="185">
        <f t="shared" si="8907"/>
        <v>1111</v>
      </c>
      <c r="M8164" s="147"/>
      <c r="N8164" s="143">
        <f t="shared" si="8874"/>
        <v>1029</v>
      </c>
      <c r="O8164" s="143">
        <f t="shared" si="8870"/>
        <v>553.31999999999994</v>
      </c>
      <c r="P8164" s="143">
        <f t="shared" si="8871"/>
        <v>6746.0999999999995</v>
      </c>
      <c r="Q8164" s="143">
        <f t="shared" si="8872"/>
        <v>799.92</v>
      </c>
      <c r="R8164" s="188">
        <f t="shared" si="8875"/>
        <v>9128.34</v>
      </c>
      <c r="T8164">
        <v>38352.47</v>
      </c>
      <c r="U8164" s="190">
        <f t="shared" si="8876"/>
        <v>0.23801178907121237</v>
      </c>
    </row>
    <row r="8165" spans="1:21" x14ac:dyDescent="0.2">
      <c r="A8165" s="178">
        <v>43076</v>
      </c>
      <c r="B8165" s="179">
        <v>8.3333333333333329E-2</v>
      </c>
      <c r="C8165" t="s">
        <v>349</v>
      </c>
      <c r="D8165">
        <v>2.11</v>
      </c>
      <c r="E8165">
        <v>1.8</v>
      </c>
      <c r="F8165">
        <v>2</v>
      </c>
      <c r="G8165">
        <v>0.72</v>
      </c>
      <c r="H8165" s="184">
        <f t="shared" ref="H8165:L8165" si="8908">H8141</f>
        <v>8.3333333333333329E-2</v>
      </c>
      <c r="I8165" s="185">
        <f t="shared" si="8908"/>
        <v>236</v>
      </c>
      <c r="J8165" s="185">
        <f t="shared" si="8908"/>
        <v>179</v>
      </c>
      <c r="K8165" s="185">
        <f t="shared" si="8908"/>
        <v>2985</v>
      </c>
      <c r="L8165" s="185">
        <f t="shared" si="8908"/>
        <v>1111</v>
      </c>
      <c r="M8165" s="147"/>
      <c r="N8165" s="143">
        <f t="shared" si="8874"/>
        <v>497.96</v>
      </c>
      <c r="O8165" s="143">
        <f t="shared" si="8870"/>
        <v>322.2</v>
      </c>
      <c r="P8165" s="143">
        <f t="shared" si="8871"/>
        <v>5970</v>
      </c>
      <c r="Q8165" s="143">
        <f t="shared" si="8872"/>
        <v>799.92</v>
      </c>
      <c r="R8165" s="188">
        <f t="shared" si="8875"/>
        <v>7590.08</v>
      </c>
      <c r="T8165">
        <v>36699.839999999997</v>
      </c>
      <c r="U8165" s="190">
        <f t="shared" si="8876"/>
        <v>0.206815070583414</v>
      </c>
    </row>
    <row r="8166" spans="1:21" x14ac:dyDescent="0.2">
      <c r="A8166" s="178">
        <v>43076</v>
      </c>
      <c r="B8166" s="179">
        <v>0.125</v>
      </c>
      <c r="C8166" t="s">
        <v>349</v>
      </c>
      <c r="D8166">
        <v>3.01</v>
      </c>
      <c r="E8166">
        <v>1.8</v>
      </c>
      <c r="F8166">
        <v>2</v>
      </c>
      <c r="G8166">
        <v>0.97</v>
      </c>
      <c r="H8166" s="184">
        <f t="shared" ref="H8166:L8166" si="8909">H8142</f>
        <v>0.125</v>
      </c>
      <c r="I8166" s="185">
        <f t="shared" si="8909"/>
        <v>201</v>
      </c>
      <c r="J8166" s="185">
        <f t="shared" si="8909"/>
        <v>205</v>
      </c>
      <c r="K8166" s="185">
        <f t="shared" si="8909"/>
        <v>2985</v>
      </c>
      <c r="L8166" s="185">
        <f t="shared" si="8909"/>
        <v>1717</v>
      </c>
      <c r="M8166" s="147"/>
      <c r="N8166" s="143">
        <f t="shared" si="8874"/>
        <v>605.01</v>
      </c>
      <c r="O8166" s="143">
        <f t="shared" si="8870"/>
        <v>369</v>
      </c>
      <c r="P8166" s="143">
        <f t="shared" si="8871"/>
        <v>5970</v>
      </c>
      <c r="Q8166" s="143">
        <f t="shared" si="8872"/>
        <v>1665.49</v>
      </c>
      <c r="R8166" s="188">
        <f t="shared" si="8875"/>
        <v>8609.5</v>
      </c>
      <c r="T8166">
        <v>35904.75</v>
      </c>
      <c r="U8166" s="190">
        <f t="shared" si="8876"/>
        <v>0.23978721478355927</v>
      </c>
    </row>
    <row r="8167" spans="1:21" x14ac:dyDescent="0.2">
      <c r="A8167" s="178">
        <v>43076</v>
      </c>
      <c r="B8167" s="179">
        <v>0.16666666666666666</v>
      </c>
      <c r="C8167" t="s">
        <v>349</v>
      </c>
      <c r="D8167">
        <v>1.65</v>
      </c>
      <c r="E8167">
        <v>1.8</v>
      </c>
      <c r="F8167">
        <v>2</v>
      </c>
      <c r="G8167">
        <v>0.97</v>
      </c>
      <c r="H8167" s="184">
        <f t="shared" ref="H8167:L8167" si="8910">H8143</f>
        <v>0.16666666666666666</v>
      </c>
      <c r="I8167" s="185">
        <f t="shared" si="8910"/>
        <v>185</v>
      </c>
      <c r="J8167" s="185">
        <f t="shared" si="8910"/>
        <v>205</v>
      </c>
      <c r="K8167" s="185">
        <f t="shared" si="8910"/>
        <v>2985</v>
      </c>
      <c r="L8167" s="185">
        <f t="shared" si="8910"/>
        <v>1717</v>
      </c>
      <c r="M8167" s="147"/>
      <c r="N8167" s="143">
        <f t="shared" si="8874"/>
        <v>305.25</v>
      </c>
      <c r="O8167" s="143">
        <f t="shared" si="8870"/>
        <v>369</v>
      </c>
      <c r="P8167" s="143">
        <f t="shared" si="8871"/>
        <v>5970</v>
      </c>
      <c r="Q8167" s="143">
        <f t="shared" si="8872"/>
        <v>1665.49</v>
      </c>
      <c r="R8167" s="188">
        <f t="shared" si="8875"/>
        <v>8309.74</v>
      </c>
      <c r="T8167">
        <v>35589.29</v>
      </c>
      <c r="U8167" s="190">
        <f t="shared" si="8876"/>
        <v>0.23348990665450195</v>
      </c>
    </row>
    <row r="8168" spans="1:21" x14ac:dyDescent="0.2">
      <c r="A8168" s="178">
        <v>43076</v>
      </c>
      <c r="B8168" s="179">
        <v>0.20833333333333334</v>
      </c>
      <c r="C8168" t="s">
        <v>349</v>
      </c>
      <c r="D8168">
        <v>3.34</v>
      </c>
      <c r="E8168">
        <v>2.61</v>
      </c>
      <c r="F8168">
        <v>2</v>
      </c>
      <c r="G8168">
        <v>0.97</v>
      </c>
      <c r="H8168" s="184">
        <f t="shared" ref="H8168:L8168" si="8911">H8144</f>
        <v>0.20833333333333334</v>
      </c>
      <c r="I8168" s="185">
        <f t="shared" si="8911"/>
        <v>207</v>
      </c>
      <c r="J8168" s="185">
        <f t="shared" si="8911"/>
        <v>283</v>
      </c>
      <c r="K8168" s="185">
        <f t="shared" si="8911"/>
        <v>2985</v>
      </c>
      <c r="L8168" s="185">
        <f t="shared" si="8911"/>
        <v>1717</v>
      </c>
      <c r="M8168" s="147"/>
      <c r="N8168" s="143">
        <f t="shared" si="8874"/>
        <v>691.38</v>
      </c>
      <c r="O8168" s="143">
        <f t="shared" si="8870"/>
        <v>738.63</v>
      </c>
      <c r="P8168" s="143">
        <f t="shared" si="8871"/>
        <v>5970</v>
      </c>
      <c r="Q8168" s="143">
        <f t="shared" si="8872"/>
        <v>1665.49</v>
      </c>
      <c r="R8168" s="188">
        <f t="shared" si="8875"/>
        <v>9065.5</v>
      </c>
      <c r="T8168">
        <v>35737.94</v>
      </c>
      <c r="U8168" s="190">
        <f t="shared" si="8876"/>
        <v>0.25366599194021816</v>
      </c>
    </row>
    <row r="8169" spans="1:21" x14ac:dyDescent="0.2">
      <c r="A8169" s="178">
        <v>43076</v>
      </c>
      <c r="B8169" s="179">
        <v>0.25</v>
      </c>
      <c r="C8169" t="s">
        <v>349</v>
      </c>
      <c r="D8169">
        <v>6.01</v>
      </c>
      <c r="E8169">
        <v>8</v>
      </c>
      <c r="F8169">
        <v>3</v>
      </c>
      <c r="G8169">
        <v>0.99</v>
      </c>
      <c r="H8169" s="184">
        <f t="shared" ref="H8169:L8169" si="8912">H8145</f>
        <v>0.25</v>
      </c>
      <c r="I8169" s="185">
        <f t="shared" si="8912"/>
        <v>327</v>
      </c>
      <c r="J8169" s="185">
        <f t="shared" si="8912"/>
        <v>438</v>
      </c>
      <c r="K8169" s="185">
        <f t="shared" si="8912"/>
        <v>2985</v>
      </c>
      <c r="L8169" s="185">
        <f t="shared" si="8912"/>
        <v>1717</v>
      </c>
      <c r="M8169" s="147"/>
      <c r="N8169" s="143">
        <f t="shared" si="8874"/>
        <v>1965.27</v>
      </c>
      <c r="O8169" s="143">
        <f t="shared" si="8870"/>
        <v>3504</v>
      </c>
      <c r="P8169" s="143">
        <f t="shared" si="8871"/>
        <v>8955</v>
      </c>
      <c r="Q8169" s="143">
        <f t="shared" si="8872"/>
        <v>1699.83</v>
      </c>
      <c r="R8169" s="188">
        <f t="shared" si="8875"/>
        <v>16124.1</v>
      </c>
      <c r="T8169">
        <v>36786.910000000003</v>
      </c>
      <c r="U8169" s="190">
        <f t="shared" si="8876"/>
        <v>0.43831080131492423</v>
      </c>
    </row>
    <row r="8170" spans="1:21" x14ac:dyDescent="0.2">
      <c r="A8170" s="178">
        <v>43076</v>
      </c>
      <c r="B8170" s="179">
        <v>0.29166666666666669</v>
      </c>
      <c r="C8170" t="s">
        <v>349</v>
      </c>
      <c r="D8170">
        <v>2.11</v>
      </c>
      <c r="E8170">
        <v>19.559999999999999</v>
      </c>
      <c r="F8170">
        <v>19.559999999999999</v>
      </c>
      <c r="G8170">
        <v>5.42</v>
      </c>
      <c r="H8170" s="184">
        <f t="shared" ref="H8170:L8170" si="8913">H8146</f>
        <v>0.29166666666666669</v>
      </c>
      <c r="I8170" s="185">
        <f t="shared" si="8913"/>
        <v>249</v>
      </c>
      <c r="J8170" s="185">
        <f t="shared" si="8913"/>
        <v>556</v>
      </c>
      <c r="K8170" s="185">
        <f t="shared" si="8913"/>
        <v>2872</v>
      </c>
      <c r="L8170" s="185">
        <f t="shared" si="8913"/>
        <v>2219</v>
      </c>
      <c r="M8170" s="147"/>
      <c r="N8170" s="143">
        <f t="shared" si="8874"/>
        <v>525.39</v>
      </c>
      <c r="O8170" s="143">
        <f t="shared" si="8870"/>
        <v>10875.359999999999</v>
      </c>
      <c r="P8170" s="143">
        <f t="shared" si="8871"/>
        <v>56176.32</v>
      </c>
      <c r="Q8170" s="143">
        <f t="shared" si="8872"/>
        <v>12026.98</v>
      </c>
      <c r="R8170" s="188">
        <f t="shared" si="8875"/>
        <v>79604.049999999988</v>
      </c>
      <c r="T8170">
        <v>39603.61</v>
      </c>
      <c r="U8170" s="190">
        <f t="shared" si="8876"/>
        <v>2.0100200461523579</v>
      </c>
    </row>
    <row r="8171" spans="1:21" x14ac:dyDescent="0.2">
      <c r="A8171" s="178">
        <v>43076</v>
      </c>
      <c r="B8171" s="179">
        <v>0.33333333333333331</v>
      </c>
      <c r="C8171" t="s">
        <v>349</v>
      </c>
      <c r="D8171">
        <v>2.61</v>
      </c>
      <c r="E8171">
        <v>10.220000000000001</v>
      </c>
      <c r="F8171">
        <v>14.88</v>
      </c>
      <c r="G8171">
        <v>6.11</v>
      </c>
      <c r="H8171" s="184">
        <f t="shared" ref="H8171:L8171" si="8914">H8147</f>
        <v>0.33333333333333331</v>
      </c>
      <c r="I8171" s="185">
        <f t="shared" si="8914"/>
        <v>256</v>
      </c>
      <c r="J8171" s="185">
        <f t="shared" si="8914"/>
        <v>306</v>
      </c>
      <c r="K8171" s="185">
        <f t="shared" si="8914"/>
        <v>2872</v>
      </c>
      <c r="L8171" s="185">
        <f t="shared" si="8914"/>
        <v>2219</v>
      </c>
      <c r="M8171" s="147"/>
      <c r="N8171" s="143">
        <f t="shared" si="8874"/>
        <v>668.16</v>
      </c>
      <c r="O8171" s="143">
        <f t="shared" si="8870"/>
        <v>3127.32</v>
      </c>
      <c r="P8171" s="143">
        <f t="shared" si="8871"/>
        <v>42735.360000000001</v>
      </c>
      <c r="Q8171" s="143">
        <f t="shared" si="8872"/>
        <v>13558.09</v>
      </c>
      <c r="R8171" s="188">
        <f t="shared" si="8875"/>
        <v>60088.930000000008</v>
      </c>
      <c r="T8171">
        <v>43737.1</v>
      </c>
      <c r="U8171" s="190">
        <f t="shared" si="8876"/>
        <v>1.3738663514499134</v>
      </c>
    </row>
    <row r="8172" spans="1:21" x14ac:dyDescent="0.2">
      <c r="A8172" s="178">
        <v>43076</v>
      </c>
      <c r="B8172" s="179">
        <v>0.375</v>
      </c>
      <c r="C8172" t="s">
        <v>349</v>
      </c>
      <c r="D8172">
        <v>1</v>
      </c>
      <c r="E8172">
        <v>7.43</v>
      </c>
      <c r="F8172">
        <v>8.58</v>
      </c>
      <c r="G8172">
        <v>5.17</v>
      </c>
      <c r="H8172" s="184">
        <f t="shared" ref="H8172:L8172" si="8915">H8148</f>
        <v>0.375</v>
      </c>
      <c r="I8172" s="185">
        <f t="shared" si="8915"/>
        <v>156</v>
      </c>
      <c r="J8172" s="185">
        <f t="shared" si="8915"/>
        <v>343</v>
      </c>
      <c r="K8172" s="185">
        <f t="shared" si="8915"/>
        <v>2872</v>
      </c>
      <c r="L8172" s="185">
        <f t="shared" si="8915"/>
        <v>2219</v>
      </c>
      <c r="M8172" s="147"/>
      <c r="N8172" s="143">
        <f t="shared" si="8874"/>
        <v>156</v>
      </c>
      <c r="O8172" s="143">
        <f t="shared" si="8870"/>
        <v>2548.4899999999998</v>
      </c>
      <c r="P8172" s="143">
        <f t="shared" si="8871"/>
        <v>24641.759999999998</v>
      </c>
      <c r="Q8172" s="143">
        <f t="shared" si="8872"/>
        <v>11472.23</v>
      </c>
      <c r="R8172" s="188">
        <f t="shared" si="8875"/>
        <v>38818.479999999996</v>
      </c>
      <c r="T8172">
        <v>45285.13</v>
      </c>
      <c r="U8172" s="190">
        <f t="shared" si="8876"/>
        <v>0.85720146988647261</v>
      </c>
    </row>
    <row r="8173" spans="1:21" x14ac:dyDescent="0.2">
      <c r="A8173" s="178">
        <v>43076</v>
      </c>
      <c r="B8173" s="179">
        <v>0.41666666666666669</v>
      </c>
      <c r="C8173" t="s">
        <v>349</v>
      </c>
      <c r="D8173">
        <v>0.66</v>
      </c>
      <c r="E8173">
        <v>5.94</v>
      </c>
      <c r="F8173">
        <v>6.89</v>
      </c>
      <c r="G8173">
        <v>3.94</v>
      </c>
      <c r="H8173" s="184">
        <f t="shared" ref="H8173:L8173" si="8916">H8149</f>
        <v>0.41666666666666669</v>
      </c>
      <c r="I8173" s="185">
        <f t="shared" si="8916"/>
        <v>196</v>
      </c>
      <c r="J8173" s="185">
        <f t="shared" si="8916"/>
        <v>315</v>
      </c>
      <c r="K8173" s="185">
        <f t="shared" si="8916"/>
        <v>2872</v>
      </c>
      <c r="L8173" s="185">
        <f t="shared" si="8916"/>
        <v>2219</v>
      </c>
      <c r="M8173" s="147"/>
      <c r="N8173" s="143">
        <f t="shared" si="8874"/>
        <v>129.36000000000001</v>
      </c>
      <c r="O8173" s="143">
        <f t="shared" si="8870"/>
        <v>1871.1000000000001</v>
      </c>
      <c r="P8173" s="143">
        <f t="shared" si="8871"/>
        <v>19788.079999999998</v>
      </c>
      <c r="Q8173" s="143">
        <f t="shared" si="8872"/>
        <v>8742.86</v>
      </c>
      <c r="R8173" s="188">
        <f t="shared" si="8875"/>
        <v>30531.399999999998</v>
      </c>
      <c r="T8173">
        <v>45388.87</v>
      </c>
      <c r="U8173" s="190">
        <f t="shared" si="8876"/>
        <v>0.67266270343368306</v>
      </c>
    </row>
    <row r="8174" spans="1:21" x14ac:dyDescent="0.2">
      <c r="A8174" s="178">
        <v>43076</v>
      </c>
      <c r="B8174" s="179">
        <v>0.45833333333333331</v>
      </c>
      <c r="C8174" t="s">
        <v>349</v>
      </c>
      <c r="D8174">
        <v>1</v>
      </c>
      <c r="E8174">
        <v>5.44</v>
      </c>
      <c r="F8174">
        <v>6.44</v>
      </c>
      <c r="G8174">
        <v>0.99</v>
      </c>
      <c r="H8174" s="184">
        <f t="shared" ref="H8174:L8174" si="8917">H8150</f>
        <v>0.45833333333333331</v>
      </c>
      <c r="I8174" s="185">
        <f t="shared" si="8917"/>
        <v>226</v>
      </c>
      <c r="J8174" s="185">
        <f t="shared" si="8917"/>
        <v>326</v>
      </c>
      <c r="K8174" s="185">
        <f t="shared" si="8917"/>
        <v>2842</v>
      </c>
      <c r="L8174" s="185">
        <f t="shared" si="8917"/>
        <v>1635</v>
      </c>
      <c r="M8174" s="147"/>
      <c r="N8174" s="143">
        <f t="shared" si="8874"/>
        <v>226</v>
      </c>
      <c r="O8174" s="143">
        <f t="shared" si="8870"/>
        <v>1773.44</v>
      </c>
      <c r="P8174" s="143">
        <f t="shared" si="8871"/>
        <v>18302.48</v>
      </c>
      <c r="Q8174" s="143">
        <f t="shared" si="8872"/>
        <v>1618.65</v>
      </c>
      <c r="R8174" s="188">
        <f t="shared" si="8875"/>
        <v>21920.57</v>
      </c>
      <c r="T8174">
        <v>45973.73</v>
      </c>
      <c r="U8174" s="190">
        <f t="shared" si="8876"/>
        <v>0.47680642836680859</v>
      </c>
    </row>
    <row r="8175" spans="1:21" x14ac:dyDescent="0.2">
      <c r="A8175" s="178">
        <v>43076</v>
      </c>
      <c r="B8175" s="179">
        <v>0.5</v>
      </c>
      <c r="C8175" t="s">
        <v>349</v>
      </c>
      <c r="D8175">
        <v>1.01</v>
      </c>
      <c r="E8175">
        <v>4</v>
      </c>
      <c r="F8175">
        <v>5</v>
      </c>
      <c r="G8175">
        <v>1.77</v>
      </c>
      <c r="H8175" s="184">
        <f t="shared" ref="H8175:L8175" si="8918">H8151</f>
        <v>0.5</v>
      </c>
      <c r="I8175" s="185">
        <f t="shared" si="8918"/>
        <v>222</v>
      </c>
      <c r="J8175" s="185">
        <f t="shared" si="8918"/>
        <v>319</v>
      </c>
      <c r="K8175" s="185">
        <f t="shared" si="8918"/>
        <v>2842</v>
      </c>
      <c r="L8175" s="185">
        <f t="shared" si="8918"/>
        <v>1635</v>
      </c>
      <c r="M8175" s="147"/>
      <c r="N8175" s="143">
        <f t="shared" si="8874"/>
        <v>224.22</v>
      </c>
      <c r="O8175" s="143">
        <f t="shared" si="8870"/>
        <v>1276</v>
      </c>
      <c r="P8175" s="143">
        <f t="shared" si="8871"/>
        <v>14210</v>
      </c>
      <c r="Q8175" s="143">
        <f t="shared" si="8872"/>
        <v>2893.95</v>
      </c>
      <c r="R8175" s="188">
        <f t="shared" si="8875"/>
        <v>18604.169999999998</v>
      </c>
      <c r="T8175">
        <v>46363.32</v>
      </c>
      <c r="U8175" s="190">
        <f t="shared" si="8876"/>
        <v>0.40126914983655176</v>
      </c>
    </row>
    <row r="8176" spans="1:21" x14ac:dyDescent="0.2">
      <c r="A8176" s="178">
        <v>43076</v>
      </c>
      <c r="B8176" s="179">
        <v>0.54166666666666663</v>
      </c>
      <c r="C8176" t="s">
        <v>349</v>
      </c>
      <c r="D8176">
        <v>1.06</v>
      </c>
      <c r="E8176">
        <v>3.34</v>
      </c>
      <c r="F8176">
        <v>4.34</v>
      </c>
      <c r="G8176">
        <v>0.99</v>
      </c>
      <c r="H8176" s="184">
        <f t="shared" ref="H8176:L8176" si="8919">H8152</f>
        <v>0.54166666666666663</v>
      </c>
      <c r="I8176" s="185">
        <f t="shared" si="8919"/>
        <v>195</v>
      </c>
      <c r="J8176" s="185">
        <f t="shared" si="8919"/>
        <v>299</v>
      </c>
      <c r="K8176" s="185">
        <f t="shared" si="8919"/>
        <v>2842</v>
      </c>
      <c r="L8176" s="185">
        <f t="shared" si="8919"/>
        <v>1635</v>
      </c>
      <c r="M8176" s="147"/>
      <c r="N8176" s="143">
        <f t="shared" si="8874"/>
        <v>206.70000000000002</v>
      </c>
      <c r="O8176" s="143">
        <f t="shared" si="8870"/>
        <v>998.66</v>
      </c>
      <c r="P8176" s="143">
        <f t="shared" si="8871"/>
        <v>12334.279999999999</v>
      </c>
      <c r="Q8176" s="143">
        <f t="shared" si="8872"/>
        <v>1618.65</v>
      </c>
      <c r="R8176" s="188">
        <f t="shared" si="8875"/>
        <v>15158.289999999999</v>
      </c>
      <c r="T8176">
        <v>46526.62</v>
      </c>
      <c r="U8176" s="190">
        <f t="shared" si="8876"/>
        <v>0.32579822045959922</v>
      </c>
    </row>
    <row r="8177" spans="1:21" x14ac:dyDescent="0.2">
      <c r="A8177" s="178">
        <v>43076</v>
      </c>
      <c r="B8177" s="179">
        <v>0.58333333333333337</v>
      </c>
      <c r="C8177" t="s">
        <v>349</v>
      </c>
      <c r="D8177">
        <v>1</v>
      </c>
      <c r="E8177">
        <v>4</v>
      </c>
      <c r="F8177">
        <v>5.05</v>
      </c>
      <c r="G8177">
        <v>0.99</v>
      </c>
      <c r="H8177" s="184">
        <f t="shared" ref="H8177:L8177" si="8920">H8153</f>
        <v>0.58333333333333337</v>
      </c>
      <c r="I8177" s="185">
        <f t="shared" si="8920"/>
        <v>205</v>
      </c>
      <c r="J8177" s="185">
        <f t="shared" si="8920"/>
        <v>237</v>
      </c>
      <c r="K8177" s="185">
        <f t="shared" si="8920"/>
        <v>2842</v>
      </c>
      <c r="L8177" s="185">
        <f t="shared" si="8920"/>
        <v>1635</v>
      </c>
      <c r="M8177" s="147"/>
      <c r="N8177" s="143">
        <f t="shared" si="8874"/>
        <v>205</v>
      </c>
      <c r="O8177" s="143">
        <f t="shared" si="8870"/>
        <v>948</v>
      </c>
      <c r="P8177" s="143">
        <f t="shared" si="8871"/>
        <v>14352.1</v>
      </c>
      <c r="Q8177" s="143">
        <f t="shared" si="8872"/>
        <v>1618.65</v>
      </c>
      <c r="R8177" s="188">
        <f t="shared" si="8875"/>
        <v>17123.75</v>
      </c>
      <c r="T8177">
        <v>46543.09</v>
      </c>
      <c r="U8177" s="190">
        <f t="shared" si="8876"/>
        <v>0.36791175661091691</v>
      </c>
    </row>
    <row r="8178" spans="1:21" x14ac:dyDescent="0.2">
      <c r="A8178" s="178">
        <v>43076</v>
      </c>
      <c r="B8178" s="179">
        <v>0.625</v>
      </c>
      <c r="C8178" t="s">
        <v>349</v>
      </c>
      <c r="D8178">
        <v>1</v>
      </c>
      <c r="E8178">
        <v>3.57</v>
      </c>
      <c r="F8178">
        <v>6.26</v>
      </c>
      <c r="G8178">
        <v>1</v>
      </c>
      <c r="H8178" s="184">
        <f t="shared" ref="H8178:L8178" si="8921">H8154</f>
        <v>0.625</v>
      </c>
      <c r="I8178" s="185">
        <f t="shared" si="8921"/>
        <v>212</v>
      </c>
      <c r="J8178" s="185">
        <f t="shared" si="8921"/>
        <v>213</v>
      </c>
      <c r="K8178" s="185">
        <f t="shared" si="8921"/>
        <v>2842</v>
      </c>
      <c r="L8178" s="185">
        <f t="shared" si="8921"/>
        <v>1380</v>
      </c>
      <c r="M8178" s="147"/>
      <c r="N8178" s="143">
        <f t="shared" si="8874"/>
        <v>212</v>
      </c>
      <c r="O8178" s="143">
        <f t="shared" si="8870"/>
        <v>760.41</v>
      </c>
      <c r="P8178" s="143">
        <f t="shared" si="8871"/>
        <v>17790.919999999998</v>
      </c>
      <c r="Q8178" s="143">
        <f t="shared" si="8872"/>
        <v>1380</v>
      </c>
      <c r="R8178" s="188">
        <f t="shared" si="8875"/>
        <v>20143.329999999998</v>
      </c>
      <c r="T8178">
        <v>46396.02</v>
      </c>
      <c r="U8178" s="190">
        <f t="shared" si="8876"/>
        <v>0.43416073189036475</v>
      </c>
    </row>
    <row r="8179" spans="1:21" x14ac:dyDescent="0.2">
      <c r="A8179" s="178">
        <v>43076</v>
      </c>
      <c r="B8179" s="179">
        <v>0.66666666666666663</v>
      </c>
      <c r="C8179" t="s">
        <v>349</v>
      </c>
      <c r="D8179">
        <v>0.55000000000000004</v>
      </c>
      <c r="E8179">
        <v>3.1</v>
      </c>
      <c r="F8179">
        <v>4.18</v>
      </c>
      <c r="G8179">
        <v>1.5</v>
      </c>
      <c r="H8179" s="184">
        <f t="shared" ref="H8179:L8179" si="8922">H8155</f>
        <v>0.66666666666666663</v>
      </c>
      <c r="I8179" s="185">
        <f t="shared" si="8922"/>
        <v>191</v>
      </c>
      <c r="J8179" s="185">
        <f t="shared" si="8922"/>
        <v>237</v>
      </c>
      <c r="K8179" s="185">
        <f t="shared" si="8922"/>
        <v>2842</v>
      </c>
      <c r="L8179" s="185">
        <f t="shared" si="8922"/>
        <v>1380</v>
      </c>
      <c r="M8179" s="147"/>
      <c r="N8179" s="143">
        <f t="shared" si="8874"/>
        <v>105.05000000000001</v>
      </c>
      <c r="O8179" s="143">
        <f t="shared" si="8870"/>
        <v>734.7</v>
      </c>
      <c r="P8179" s="143">
        <f t="shared" si="8871"/>
        <v>11879.56</v>
      </c>
      <c r="Q8179" s="143">
        <f t="shared" si="8872"/>
        <v>2070</v>
      </c>
      <c r="R8179" s="188">
        <f t="shared" si="8875"/>
        <v>14789.31</v>
      </c>
      <c r="T8179">
        <v>46169.7</v>
      </c>
      <c r="U8179" s="190">
        <f t="shared" si="8876"/>
        <v>0.32032501835619465</v>
      </c>
    </row>
    <row r="8180" spans="1:21" x14ac:dyDescent="0.2">
      <c r="A8180" s="178">
        <v>43076</v>
      </c>
      <c r="B8180" s="179">
        <v>0.70833333333333337</v>
      </c>
      <c r="C8180" t="s">
        <v>349</v>
      </c>
      <c r="D8180">
        <v>1</v>
      </c>
      <c r="E8180">
        <v>3</v>
      </c>
      <c r="F8180">
        <v>4</v>
      </c>
      <c r="G8180">
        <v>2</v>
      </c>
      <c r="H8180" s="184">
        <f t="shared" ref="H8180:L8180" si="8923">H8156</f>
        <v>0.70833333333333337</v>
      </c>
      <c r="I8180" s="185">
        <f t="shared" si="8923"/>
        <v>218</v>
      </c>
      <c r="J8180" s="185">
        <f t="shared" si="8923"/>
        <v>258</v>
      </c>
      <c r="K8180" s="185">
        <f t="shared" si="8923"/>
        <v>2842</v>
      </c>
      <c r="L8180" s="185">
        <f t="shared" si="8923"/>
        <v>1380</v>
      </c>
      <c r="M8180" s="147"/>
      <c r="N8180" s="143">
        <f t="shared" si="8874"/>
        <v>218</v>
      </c>
      <c r="O8180" s="143">
        <f t="shared" si="8870"/>
        <v>774</v>
      </c>
      <c r="P8180" s="143">
        <f t="shared" si="8871"/>
        <v>11368</v>
      </c>
      <c r="Q8180" s="143">
        <f t="shared" si="8872"/>
        <v>2760</v>
      </c>
      <c r="R8180" s="188">
        <f t="shared" si="8875"/>
        <v>15120</v>
      </c>
      <c r="T8180">
        <v>46463.1</v>
      </c>
      <c r="U8180" s="190">
        <f t="shared" si="8876"/>
        <v>0.32541952646293509</v>
      </c>
    </row>
    <row r="8181" spans="1:21" x14ac:dyDescent="0.2">
      <c r="A8181" s="178">
        <v>43076</v>
      </c>
      <c r="B8181" s="179">
        <v>0.75</v>
      </c>
      <c r="C8181" t="s">
        <v>349</v>
      </c>
      <c r="D8181">
        <v>2</v>
      </c>
      <c r="E8181">
        <v>14.2</v>
      </c>
      <c r="F8181">
        <v>16.940000000000001</v>
      </c>
      <c r="G8181">
        <v>4.22</v>
      </c>
      <c r="H8181" s="184">
        <f t="shared" ref="H8181:L8181" si="8924">H8157</f>
        <v>0.75</v>
      </c>
      <c r="I8181" s="185">
        <f t="shared" si="8924"/>
        <v>240</v>
      </c>
      <c r="J8181" s="185">
        <f t="shared" si="8924"/>
        <v>365</v>
      </c>
      <c r="K8181" s="185">
        <f t="shared" si="8924"/>
        <v>2842</v>
      </c>
      <c r="L8181" s="185">
        <f t="shared" si="8924"/>
        <v>1380</v>
      </c>
      <c r="M8181" s="147"/>
      <c r="N8181" s="143">
        <f t="shared" si="8874"/>
        <v>480</v>
      </c>
      <c r="O8181" s="143">
        <f t="shared" si="8870"/>
        <v>5183</v>
      </c>
      <c r="P8181" s="143">
        <f t="shared" si="8871"/>
        <v>48143.48</v>
      </c>
      <c r="Q8181" s="143">
        <f t="shared" si="8872"/>
        <v>5823.5999999999995</v>
      </c>
      <c r="R8181" s="188">
        <f t="shared" si="8875"/>
        <v>59630.080000000002</v>
      </c>
      <c r="T8181">
        <v>47935.25</v>
      </c>
      <c r="U8181" s="190">
        <f t="shared" si="8876"/>
        <v>1.2439713989183325</v>
      </c>
    </row>
    <row r="8182" spans="1:21" x14ac:dyDescent="0.2">
      <c r="A8182" s="178">
        <v>43076</v>
      </c>
      <c r="B8182" s="179">
        <v>0.79166666666666663</v>
      </c>
      <c r="C8182" t="s">
        <v>349</v>
      </c>
      <c r="D8182">
        <v>2.11</v>
      </c>
      <c r="E8182">
        <v>11.62</v>
      </c>
      <c r="F8182">
        <v>20.94</v>
      </c>
      <c r="G8182">
        <v>1.68</v>
      </c>
      <c r="H8182" s="184">
        <f t="shared" ref="H8182:L8182" si="8925">H8158</f>
        <v>0.79166666666666663</v>
      </c>
      <c r="I8182" s="185">
        <f t="shared" si="8925"/>
        <v>320</v>
      </c>
      <c r="J8182" s="185">
        <f t="shared" si="8925"/>
        <v>214</v>
      </c>
      <c r="K8182" s="185">
        <f t="shared" si="8925"/>
        <v>2842</v>
      </c>
      <c r="L8182" s="185">
        <f t="shared" si="8925"/>
        <v>1426</v>
      </c>
      <c r="M8182" s="147"/>
      <c r="N8182" s="143">
        <f t="shared" si="8874"/>
        <v>675.19999999999993</v>
      </c>
      <c r="O8182" s="143">
        <f t="shared" si="8870"/>
        <v>2486.6799999999998</v>
      </c>
      <c r="P8182" s="143">
        <f t="shared" si="8871"/>
        <v>59511.48</v>
      </c>
      <c r="Q8182" s="143">
        <f t="shared" si="8872"/>
        <v>2395.6799999999998</v>
      </c>
      <c r="R8182" s="188">
        <f t="shared" si="8875"/>
        <v>65069.04</v>
      </c>
      <c r="T8182">
        <v>50725</v>
      </c>
      <c r="U8182" s="190">
        <f t="shared" si="8876"/>
        <v>1.2827804829965501</v>
      </c>
    </row>
    <row r="8183" spans="1:21" x14ac:dyDescent="0.2">
      <c r="A8183" s="178">
        <v>43076</v>
      </c>
      <c r="B8183" s="179">
        <v>0.83333333333333337</v>
      </c>
      <c r="C8183" t="s">
        <v>349</v>
      </c>
      <c r="D8183">
        <v>1.2</v>
      </c>
      <c r="E8183">
        <v>7.63</v>
      </c>
      <c r="F8183">
        <v>16.48</v>
      </c>
      <c r="G8183">
        <v>1.62</v>
      </c>
      <c r="H8183" s="184">
        <f t="shared" ref="H8183:L8183" si="8926">H8159</f>
        <v>0.83333333333333337</v>
      </c>
      <c r="I8183" s="185">
        <f t="shared" si="8926"/>
        <v>322</v>
      </c>
      <c r="J8183" s="185">
        <f t="shared" si="8926"/>
        <v>178</v>
      </c>
      <c r="K8183" s="185">
        <f t="shared" si="8926"/>
        <v>2842</v>
      </c>
      <c r="L8183" s="185">
        <f t="shared" si="8926"/>
        <v>1426</v>
      </c>
      <c r="M8183" s="147"/>
      <c r="N8183" s="143">
        <f t="shared" si="8874"/>
        <v>386.4</v>
      </c>
      <c r="O8183" s="143">
        <f t="shared" si="8870"/>
        <v>1358.1399999999999</v>
      </c>
      <c r="P8183" s="143">
        <f t="shared" si="8871"/>
        <v>46836.160000000003</v>
      </c>
      <c r="Q8183" s="143">
        <f t="shared" si="8872"/>
        <v>2310.1200000000003</v>
      </c>
      <c r="R8183" s="188">
        <f t="shared" si="8875"/>
        <v>50890.820000000007</v>
      </c>
      <c r="T8183">
        <v>52418.2</v>
      </c>
      <c r="U8183" s="190">
        <f t="shared" si="8876"/>
        <v>0.97086164729044511</v>
      </c>
    </row>
    <row r="8184" spans="1:21" x14ac:dyDescent="0.2">
      <c r="A8184" s="178">
        <v>43076</v>
      </c>
      <c r="B8184" s="179">
        <v>0.875</v>
      </c>
      <c r="C8184" t="s">
        <v>349</v>
      </c>
      <c r="D8184">
        <v>2</v>
      </c>
      <c r="E8184">
        <v>6.52</v>
      </c>
      <c r="F8184">
        <v>10.57</v>
      </c>
      <c r="G8184">
        <v>1.21</v>
      </c>
      <c r="H8184" s="184">
        <f t="shared" ref="H8184:L8184" si="8927">H8160</f>
        <v>0.875</v>
      </c>
      <c r="I8184" s="185">
        <f t="shared" si="8927"/>
        <v>337</v>
      </c>
      <c r="J8184" s="185">
        <f t="shared" si="8927"/>
        <v>173</v>
      </c>
      <c r="K8184" s="185">
        <f t="shared" si="8927"/>
        <v>2842</v>
      </c>
      <c r="L8184" s="185">
        <f t="shared" si="8927"/>
        <v>1426</v>
      </c>
      <c r="M8184" s="147"/>
      <c r="N8184" s="143">
        <f t="shared" si="8874"/>
        <v>674</v>
      </c>
      <c r="O8184" s="143">
        <f t="shared" si="8870"/>
        <v>1127.96</v>
      </c>
      <c r="P8184" s="143">
        <f t="shared" si="8871"/>
        <v>30039.940000000002</v>
      </c>
      <c r="Q8184" s="143">
        <f t="shared" si="8872"/>
        <v>1725.46</v>
      </c>
      <c r="R8184" s="188">
        <f t="shared" si="8875"/>
        <v>33567.360000000001</v>
      </c>
      <c r="T8184">
        <v>52699.1</v>
      </c>
      <c r="U8184" s="190">
        <f t="shared" si="8876"/>
        <v>0.63696268057708771</v>
      </c>
    </row>
    <row r="8185" spans="1:21" x14ac:dyDescent="0.2">
      <c r="A8185" s="178">
        <v>43076</v>
      </c>
      <c r="B8185" s="179">
        <v>0.91666666666666663</v>
      </c>
      <c r="C8185" t="s">
        <v>349</v>
      </c>
      <c r="D8185">
        <v>2</v>
      </c>
      <c r="E8185">
        <v>4.18</v>
      </c>
      <c r="F8185">
        <v>6.26</v>
      </c>
      <c r="G8185">
        <v>0.99</v>
      </c>
      <c r="H8185" s="184">
        <f t="shared" ref="H8185:L8185" si="8928">H8161</f>
        <v>0.91666666666666663</v>
      </c>
      <c r="I8185" s="185">
        <f t="shared" si="8928"/>
        <v>394</v>
      </c>
      <c r="J8185" s="185">
        <f t="shared" si="8928"/>
        <v>194</v>
      </c>
      <c r="K8185" s="185">
        <f t="shared" si="8928"/>
        <v>2842</v>
      </c>
      <c r="L8185" s="185">
        <f t="shared" si="8928"/>
        <v>1426</v>
      </c>
      <c r="M8185" s="147"/>
      <c r="N8185" s="143">
        <f t="shared" si="8874"/>
        <v>788</v>
      </c>
      <c r="O8185" s="143">
        <f t="shared" si="8870"/>
        <v>810.92</v>
      </c>
      <c r="P8185" s="143">
        <f t="shared" si="8871"/>
        <v>17790.919999999998</v>
      </c>
      <c r="Q8185" s="143">
        <f t="shared" si="8872"/>
        <v>1411.74</v>
      </c>
      <c r="R8185" s="188">
        <f t="shared" si="8875"/>
        <v>20801.579999999998</v>
      </c>
      <c r="T8185">
        <v>52288.74</v>
      </c>
      <c r="U8185" s="190">
        <f t="shared" si="8876"/>
        <v>0.39782140476133099</v>
      </c>
    </row>
    <row r="8186" spans="1:21" x14ac:dyDescent="0.2">
      <c r="A8186" s="178">
        <v>43076</v>
      </c>
      <c r="B8186" s="179">
        <v>0.95833333333333337</v>
      </c>
      <c r="C8186" t="s">
        <v>349</v>
      </c>
      <c r="D8186">
        <v>2.61</v>
      </c>
      <c r="E8186">
        <v>4</v>
      </c>
      <c r="F8186">
        <v>5</v>
      </c>
      <c r="G8186">
        <v>0.72</v>
      </c>
      <c r="H8186" s="184">
        <f t="shared" ref="H8186:L8186" si="8929">H8162</f>
        <v>0.95833333333333337</v>
      </c>
      <c r="I8186" s="185">
        <f t="shared" si="8929"/>
        <v>389</v>
      </c>
      <c r="J8186" s="185">
        <f t="shared" si="8929"/>
        <v>265</v>
      </c>
      <c r="K8186" s="185">
        <f t="shared" si="8929"/>
        <v>2985</v>
      </c>
      <c r="L8186" s="185">
        <f t="shared" si="8929"/>
        <v>1111</v>
      </c>
      <c r="M8186" s="147"/>
      <c r="N8186" s="143">
        <f t="shared" si="8874"/>
        <v>1015.29</v>
      </c>
      <c r="O8186" s="143">
        <f t="shared" si="8870"/>
        <v>1060</v>
      </c>
      <c r="P8186" s="143">
        <f t="shared" si="8871"/>
        <v>14925</v>
      </c>
      <c r="Q8186" s="143">
        <f t="shared" si="8872"/>
        <v>799.92</v>
      </c>
      <c r="R8186" s="188">
        <f t="shared" si="8875"/>
        <v>17800.21</v>
      </c>
      <c r="T8186">
        <v>50742.94</v>
      </c>
      <c r="U8186" s="190">
        <f t="shared" si="8876"/>
        <v>0.35079185399978791</v>
      </c>
    </row>
    <row r="8187" spans="1:21" x14ac:dyDescent="0.2">
      <c r="A8187" s="178">
        <v>43076</v>
      </c>
      <c r="B8187" s="180">
        <v>1</v>
      </c>
      <c r="C8187" t="s">
        <v>349</v>
      </c>
      <c r="D8187">
        <v>3.46</v>
      </c>
      <c r="E8187">
        <v>5.88</v>
      </c>
      <c r="F8187">
        <v>6.26</v>
      </c>
      <c r="G8187">
        <v>0.72</v>
      </c>
      <c r="H8187" s="184">
        <f t="shared" ref="H8187:L8187" si="8930">H8163</f>
        <v>1</v>
      </c>
      <c r="I8187" s="185">
        <f t="shared" si="8930"/>
        <v>362</v>
      </c>
      <c r="J8187" s="185">
        <f t="shared" si="8930"/>
        <v>243</v>
      </c>
      <c r="K8187" s="185">
        <f t="shared" si="8930"/>
        <v>2985</v>
      </c>
      <c r="L8187" s="185">
        <f t="shared" si="8930"/>
        <v>1111</v>
      </c>
      <c r="M8187" s="147"/>
      <c r="N8187" s="143">
        <f t="shared" si="8874"/>
        <v>1252.52</v>
      </c>
      <c r="O8187" s="143">
        <f t="shared" si="8870"/>
        <v>1428.84</v>
      </c>
      <c r="P8187" s="143">
        <f t="shared" si="8871"/>
        <v>18686.099999999999</v>
      </c>
      <c r="Q8187" s="143">
        <f t="shared" si="8872"/>
        <v>799.92</v>
      </c>
      <c r="R8187" s="188">
        <f t="shared" si="8875"/>
        <v>22167.379999999997</v>
      </c>
      <c r="T8187">
        <v>48491.34</v>
      </c>
      <c r="U8187" s="190">
        <f t="shared" si="8876"/>
        <v>0.45714100703342081</v>
      </c>
    </row>
    <row r="8188" spans="1:21" x14ac:dyDescent="0.2">
      <c r="A8188" s="178">
        <v>43077</v>
      </c>
      <c r="B8188" s="179">
        <v>4.1666666666666664E-2</v>
      </c>
      <c r="C8188" t="s">
        <v>349</v>
      </c>
      <c r="D8188">
        <v>2.61</v>
      </c>
      <c r="E8188">
        <v>2.11</v>
      </c>
      <c r="F8188">
        <v>2.38</v>
      </c>
      <c r="G8188">
        <v>0.75</v>
      </c>
      <c r="H8188" s="184">
        <f t="shared" ref="H8188:L8188" si="8931">H8164</f>
        <v>4.1666666666666664E-2</v>
      </c>
      <c r="I8188" s="185">
        <f t="shared" si="8931"/>
        <v>294</v>
      </c>
      <c r="J8188" s="185">
        <f t="shared" si="8931"/>
        <v>212</v>
      </c>
      <c r="K8188" s="185">
        <f t="shared" si="8931"/>
        <v>2985</v>
      </c>
      <c r="L8188" s="185">
        <f t="shared" si="8931"/>
        <v>1111</v>
      </c>
      <c r="M8188" s="147"/>
      <c r="N8188" s="143">
        <f t="shared" si="8874"/>
        <v>767.33999999999992</v>
      </c>
      <c r="O8188" s="143">
        <f t="shared" si="8870"/>
        <v>447.32</v>
      </c>
      <c r="P8188" s="143">
        <f t="shared" si="8871"/>
        <v>7104.2999999999993</v>
      </c>
      <c r="Q8188" s="143">
        <f t="shared" si="8872"/>
        <v>833.25</v>
      </c>
      <c r="R8188" s="188">
        <f t="shared" si="8875"/>
        <v>9152.2099999999991</v>
      </c>
      <c r="T8188">
        <v>46233.3</v>
      </c>
      <c r="U8188" s="190">
        <f t="shared" si="8876"/>
        <v>0.19795710018536419</v>
      </c>
    </row>
    <row r="8189" spans="1:21" x14ac:dyDescent="0.2">
      <c r="A8189" s="178">
        <v>43077</v>
      </c>
      <c r="B8189" s="179">
        <v>8.3333333333333329E-2</v>
      </c>
      <c r="C8189" t="s">
        <v>349</v>
      </c>
      <c r="D8189">
        <v>1</v>
      </c>
      <c r="E8189">
        <v>1.44</v>
      </c>
      <c r="F8189">
        <v>1.71</v>
      </c>
      <c r="G8189">
        <v>0.75</v>
      </c>
      <c r="H8189" s="184">
        <f t="shared" ref="H8189:L8189" si="8932">H8165</f>
        <v>8.3333333333333329E-2</v>
      </c>
      <c r="I8189" s="185">
        <f t="shared" si="8932"/>
        <v>236</v>
      </c>
      <c r="J8189" s="185">
        <f t="shared" si="8932"/>
        <v>179</v>
      </c>
      <c r="K8189" s="185">
        <f t="shared" si="8932"/>
        <v>2985</v>
      </c>
      <c r="L8189" s="185">
        <f t="shared" si="8932"/>
        <v>1111</v>
      </c>
      <c r="M8189" s="147"/>
      <c r="N8189" s="143">
        <f t="shared" si="8874"/>
        <v>236</v>
      </c>
      <c r="O8189" s="143">
        <f t="shared" si="8870"/>
        <v>257.76</v>
      </c>
      <c r="P8189" s="143">
        <f t="shared" si="8871"/>
        <v>5104.3499999999995</v>
      </c>
      <c r="Q8189" s="143">
        <f t="shared" si="8872"/>
        <v>833.25</v>
      </c>
      <c r="R8189" s="188">
        <f t="shared" si="8875"/>
        <v>6431.36</v>
      </c>
      <c r="T8189">
        <v>44891.27</v>
      </c>
      <c r="U8189" s="190">
        <f t="shared" si="8876"/>
        <v>0.14326527184461477</v>
      </c>
    </row>
    <row r="8190" spans="1:21" x14ac:dyDescent="0.2">
      <c r="A8190" s="178">
        <v>43077</v>
      </c>
      <c r="B8190" s="179">
        <v>0.125</v>
      </c>
      <c r="C8190" t="s">
        <v>349</v>
      </c>
      <c r="D8190">
        <v>1.41</v>
      </c>
      <c r="E8190">
        <v>1.33</v>
      </c>
      <c r="F8190">
        <v>1.75</v>
      </c>
      <c r="G8190">
        <v>0.97</v>
      </c>
      <c r="H8190" s="184">
        <f t="shared" ref="H8190:L8190" si="8933">H8166</f>
        <v>0.125</v>
      </c>
      <c r="I8190" s="185">
        <f t="shared" si="8933"/>
        <v>201</v>
      </c>
      <c r="J8190" s="185">
        <f t="shared" si="8933"/>
        <v>205</v>
      </c>
      <c r="K8190" s="185">
        <f t="shared" si="8933"/>
        <v>2985</v>
      </c>
      <c r="L8190" s="185">
        <f t="shared" si="8933"/>
        <v>1717</v>
      </c>
      <c r="M8190" s="147"/>
      <c r="N8190" s="143">
        <f t="shared" si="8874"/>
        <v>283.40999999999997</v>
      </c>
      <c r="O8190" s="143">
        <f t="shared" si="8870"/>
        <v>272.65000000000003</v>
      </c>
      <c r="P8190" s="143">
        <f t="shared" si="8871"/>
        <v>5223.75</v>
      </c>
      <c r="Q8190" s="143">
        <f t="shared" si="8872"/>
        <v>1665.49</v>
      </c>
      <c r="R8190" s="188">
        <f t="shared" si="8875"/>
        <v>7445.2999999999993</v>
      </c>
      <c r="T8190">
        <v>44261.56</v>
      </c>
      <c r="U8190" s="190">
        <f t="shared" si="8876"/>
        <v>0.16821142318526505</v>
      </c>
    </row>
    <row r="8191" spans="1:21" x14ac:dyDescent="0.2">
      <c r="A8191" s="178">
        <v>43077</v>
      </c>
      <c r="B8191" s="179">
        <v>0.16666666666666666</v>
      </c>
      <c r="C8191" t="s">
        <v>349</v>
      </c>
      <c r="D8191">
        <v>1</v>
      </c>
      <c r="E8191">
        <v>1.61</v>
      </c>
      <c r="F8191">
        <v>2</v>
      </c>
      <c r="G8191">
        <v>0.97</v>
      </c>
      <c r="H8191" s="184">
        <f t="shared" ref="H8191:L8191" si="8934">H8167</f>
        <v>0.16666666666666666</v>
      </c>
      <c r="I8191" s="185">
        <f t="shared" si="8934"/>
        <v>185</v>
      </c>
      <c r="J8191" s="185">
        <f t="shared" si="8934"/>
        <v>205</v>
      </c>
      <c r="K8191" s="185">
        <f t="shared" si="8934"/>
        <v>2985</v>
      </c>
      <c r="L8191" s="185">
        <f t="shared" si="8934"/>
        <v>1717</v>
      </c>
      <c r="M8191" s="147"/>
      <c r="N8191" s="143">
        <f t="shared" si="8874"/>
        <v>185</v>
      </c>
      <c r="O8191" s="143">
        <f t="shared" si="8870"/>
        <v>330.05</v>
      </c>
      <c r="P8191" s="143">
        <f t="shared" si="8871"/>
        <v>5970</v>
      </c>
      <c r="Q8191" s="143">
        <f t="shared" si="8872"/>
        <v>1665.49</v>
      </c>
      <c r="R8191" s="188">
        <f t="shared" si="8875"/>
        <v>8150.54</v>
      </c>
      <c r="T8191">
        <v>44138.34</v>
      </c>
      <c r="U8191" s="190">
        <f t="shared" si="8876"/>
        <v>0.18465896089431547</v>
      </c>
    </row>
    <row r="8192" spans="1:21" x14ac:dyDescent="0.2">
      <c r="A8192" s="178">
        <v>43077</v>
      </c>
      <c r="B8192" s="179">
        <v>0.20833333333333334</v>
      </c>
      <c r="C8192" t="s">
        <v>349</v>
      </c>
      <c r="D8192">
        <v>1.97</v>
      </c>
      <c r="E8192">
        <v>2.25</v>
      </c>
      <c r="F8192">
        <v>2.17</v>
      </c>
      <c r="G8192">
        <v>0.97</v>
      </c>
      <c r="H8192" s="184">
        <f t="shared" ref="H8192:L8192" si="8935">H8168</f>
        <v>0.20833333333333334</v>
      </c>
      <c r="I8192" s="185">
        <f t="shared" si="8935"/>
        <v>207</v>
      </c>
      <c r="J8192" s="185">
        <f t="shared" si="8935"/>
        <v>283</v>
      </c>
      <c r="K8192" s="185">
        <f t="shared" si="8935"/>
        <v>2985</v>
      </c>
      <c r="L8192" s="185">
        <f t="shared" si="8935"/>
        <v>1717</v>
      </c>
      <c r="M8192" s="147"/>
      <c r="N8192" s="143">
        <f t="shared" si="8874"/>
        <v>407.79</v>
      </c>
      <c r="O8192" s="143">
        <f t="shared" si="8870"/>
        <v>636.75</v>
      </c>
      <c r="P8192" s="143">
        <f t="shared" si="8871"/>
        <v>6477.45</v>
      </c>
      <c r="Q8192" s="143">
        <f t="shared" si="8872"/>
        <v>1665.49</v>
      </c>
      <c r="R8192" s="188">
        <f t="shared" si="8875"/>
        <v>9187.48</v>
      </c>
      <c r="T8192">
        <v>44625.81</v>
      </c>
      <c r="U8192" s="190">
        <f t="shared" si="8876"/>
        <v>0.20587816781364865</v>
      </c>
    </row>
    <row r="8193" spans="1:21" x14ac:dyDescent="0.2">
      <c r="A8193" s="178">
        <v>43077</v>
      </c>
      <c r="B8193" s="179">
        <v>0.25</v>
      </c>
      <c r="C8193" t="s">
        <v>349</v>
      </c>
      <c r="D8193">
        <v>2.83</v>
      </c>
      <c r="E8193">
        <v>6.35</v>
      </c>
      <c r="F8193">
        <v>5.31</v>
      </c>
      <c r="G8193">
        <v>0.99</v>
      </c>
      <c r="H8193" s="184">
        <f t="shared" ref="H8193:L8193" si="8936">H8169</f>
        <v>0.25</v>
      </c>
      <c r="I8193" s="185">
        <f t="shared" si="8936"/>
        <v>327</v>
      </c>
      <c r="J8193" s="185">
        <f t="shared" si="8936"/>
        <v>438</v>
      </c>
      <c r="K8193" s="185">
        <f t="shared" si="8936"/>
        <v>2985</v>
      </c>
      <c r="L8193" s="185">
        <f t="shared" si="8936"/>
        <v>1717</v>
      </c>
      <c r="M8193" s="147"/>
      <c r="N8193" s="143">
        <f t="shared" si="8874"/>
        <v>925.41</v>
      </c>
      <c r="O8193" s="143">
        <f t="shared" si="8870"/>
        <v>2781.2999999999997</v>
      </c>
      <c r="P8193" s="143">
        <f t="shared" si="8871"/>
        <v>15850.349999999999</v>
      </c>
      <c r="Q8193" s="143">
        <f t="shared" si="8872"/>
        <v>1699.83</v>
      </c>
      <c r="R8193" s="188">
        <f t="shared" si="8875"/>
        <v>21256.89</v>
      </c>
      <c r="T8193">
        <v>45998.43</v>
      </c>
      <c r="U8193" s="190">
        <f t="shared" si="8876"/>
        <v>0.46212207677522904</v>
      </c>
    </row>
    <row r="8194" spans="1:21" x14ac:dyDescent="0.2">
      <c r="A8194" s="178">
        <v>43077</v>
      </c>
      <c r="B8194" s="179">
        <v>0.29166666666666669</v>
      </c>
      <c r="C8194" t="s">
        <v>349</v>
      </c>
      <c r="D8194">
        <v>2.2599999999999998</v>
      </c>
      <c r="E8194">
        <v>31.34</v>
      </c>
      <c r="F8194">
        <v>31.71</v>
      </c>
      <c r="G8194">
        <v>14.5</v>
      </c>
      <c r="H8194" s="184">
        <f t="shared" ref="H8194:L8194" si="8937">H8170</f>
        <v>0.29166666666666669</v>
      </c>
      <c r="I8194" s="185">
        <f t="shared" si="8937"/>
        <v>249</v>
      </c>
      <c r="J8194" s="185">
        <f t="shared" si="8937"/>
        <v>556</v>
      </c>
      <c r="K8194" s="185">
        <f t="shared" si="8937"/>
        <v>2872</v>
      </c>
      <c r="L8194" s="185">
        <f t="shared" si="8937"/>
        <v>2219</v>
      </c>
      <c r="M8194" s="147"/>
      <c r="N8194" s="143">
        <f t="shared" si="8874"/>
        <v>562.7399999999999</v>
      </c>
      <c r="O8194" s="143">
        <f t="shared" si="8870"/>
        <v>17425.04</v>
      </c>
      <c r="P8194" s="143">
        <f t="shared" si="8871"/>
        <v>91071.12</v>
      </c>
      <c r="Q8194" s="143">
        <f t="shared" si="8872"/>
        <v>32175.5</v>
      </c>
      <c r="R8194" s="188">
        <f t="shared" si="8875"/>
        <v>141234.4</v>
      </c>
      <c r="T8194">
        <v>48942.18</v>
      </c>
      <c r="U8194" s="190">
        <f t="shared" si="8876"/>
        <v>2.8857398669205172</v>
      </c>
    </row>
    <row r="8195" spans="1:21" x14ac:dyDescent="0.2">
      <c r="A8195" s="178">
        <v>43077</v>
      </c>
      <c r="B8195" s="179">
        <v>0.33333333333333331</v>
      </c>
      <c r="C8195" t="s">
        <v>349</v>
      </c>
      <c r="D8195">
        <v>1.97</v>
      </c>
      <c r="E8195">
        <v>15</v>
      </c>
      <c r="F8195">
        <v>28.55</v>
      </c>
      <c r="G8195">
        <v>14.27</v>
      </c>
      <c r="H8195" s="184">
        <f t="shared" ref="H8195:L8195" si="8938">H8171</f>
        <v>0.33333333333333331</v>
      </c>
      <c r="I8195" s="185">
        <f t="shared" si="8938"/>
        <v>256</v>
      </c>
      <c r="J8195" s="185">
        <f t="shared" si="8938"/>
        <v>306</v>
      </c>
      <c r="K8195" s="185">
        <f t="shared" si="8938"/>
        <v>2872</v>
      </c>
      <c r="L8195" s="185">
        <f t="shared" si="8938"/>
        <v>2219</v>
      </c>
      <c r="M8195" s="147"/>
      <c r="N8195" s="143">
        <f t="shared" si="8874"/>
        <v>504.32</v>
      </c>
      <c r="O8195" s="143">
        <f t="shared" si="8870"/>
        <v>4590</v>
      </c>
      <c r="P8195" s="143">
        <f t="shared" si="8871"/>
        <v>81995.600000000006</v>
      </c>
      <c r="Q8195" s="143">
        <f t="shared" si="8872"/>
        <v>31665.129999999997</v>
      </c>
      <c r="R8195" s="188">
        <f t="shared" si="8875"/>
        <v>118755.05000000002</v>
      </c>
      <c r="T8195">
        <v>52953.279999999999</v>
      </c>
      <c r="U8195" s="190">
        <f t="shared" si="8876"/>
        <v>2.2426382275092314</v>
      </c>
    </row>
    <row r="8196" spans="1:21" x14ac:dyDescent="0.2">
      <c r="A8196" s="178">
        <v>43077</v>
      </c>
      <c r="B8196" s="179">
        <v>0.375</v>
      </c>
      <c r="C8196" t="s">
        <v>349</v>
      </c>
      <c r="D8196">
        <v>1</v>
      </c>
      <c r="E8196">
        <v>8.6</v>
      </c>
      <c r="F8196">
        <v>10.25</v>
      </c>
      <c r="G8196">
        <v>7</v>
      </c>
      <c r="H8196" s="184">
        <f t="shared" ref="H8196:L8196" si="8939">H8172</f>
        <v>0.375</v>
      </c>
      <c r="I8196" s="185">
        <f t="shared" si="8939"/>
        <v>156</v>
      </c>
      <c r="J8196" s="185">
        <f t="shared" si="8939"/>
        <v>343</v>
      </c>
      <c r="K8196" s="185">
        <f t="shared" si="8939"/>
        <v>2872</v>
      </c>
      <c r="L8196" s="185">
        <f t="shared" si="8939"/>
        <v>2219</v>
      </c>
      <c r="M8196" s="147"/>
      <c r="N8196" s="143">
        <f t="shared" si="8874"/>
        <v>156</v>
      </c>
      <c r="O8196" s="143">
        <f t="shared" ref="O8196:O8259" si="8940">E8196*J8196</f>
        <v>2949.7999999999997</v>
      </c>
      <c r="P8196" s="143">
        <f t="shared" ref="P8196:P8259" si="8941">F8196*K8196</f>
        <v>29438</v>
      </c>
      <c r="Q8196" s="143">
        <f t="shared" ref="Q8196:Q8259" si="8942">G8196*L8196</f>
        <v>15533</v>
      </c>
      <c r="R8196" s="188">
        <f t="shared" si="8875"/>
        <v>48076.800000000003</v>
      </c>
      <c r="T8196">
        <v>54369.48</v>
      </c>
      <c r="U8196" s="190">
        <f t="shared" si="8876"/>
        <v>0.88426080220005787</v>
      </c>
    </row>
    <row r="8197" spans="1:21" x14ac:dyDescent="0.2">
      <c r="A8197" s="178">
        <v>43077</v>
      </c>
      <c r="B8197" s="179">
        <v>0.41666666666666669</v>
      </c>
      <c r="C8197" t="s">
        <v>349</v>
      </c>
      <c r="D8197">
        <v>1.8</v>
      </c>
      <c r="E8197">
        <v>6.62</v>
      </c>
      <c r="F8197">
        <v>7.58</v>
      </c>
      <c r="G8197">
        <v>6</v>
      </c>
      <c r="H8197" s="184">
        <f t="shared" ref="H8197:L8197" si="8943">H8173</f>
        <v>0.41666666666666669</v>
      </c>
      <c r="I8197" s="185">
        <f t="shared" si="8943"/>
        <v>196</v>
      </c>
      <c r="J8197" s="185">
        <f t="shared" si="8943"/>
        <v>315</v>
      </c>
      <c r="K8197" s="185">
        <f t="shared" si="8943"/>
        <v>2872</v>
      </c>
      <c r="L8197" s="185">
        <f t="shared" si="8943"/>
        <v>2219</v>
      </c>
      <c r="M8197" s="147"/>
      <c r="N8197" s="143">
        <f t="shared" ref="N8197:N8260" si="8944">D8197*I8197</f>
        <v>352.8</v>
      </c>
      <c r="O8197" s="143">
        <f t="shared" si="8940"/>
        <v>2085.3000000000002</v>
      </c>
      <c r="P8197" s="143">
        <f t="shared" si="8941"/>
        <v>21769.759999999998</v>
      </c>
      <c r="Q8197" s="143">
        <f t="shared" si="8942"/>
        <v>13314</v>
      </c>
      <c r="R8197" s="188">
        <f t="shared" ref="R8197:R8260" si="8945">SUM(N8197:Q8197)</f>
        <v>37521.86</v>
      </c>
      <c r="T8197">
        <v>53309.69</v>
      </c>
      <c r="U8197" s="190">
        <f t="shared" ref="U8197:U8260" si="8946">R8197/T8197</f>
        <v>0.70384689912846987</v>
      </c>
    </row>
    <row r="8198" spans="1:21" x14ac:dyDescent="0.2">
      <c r="A8198" s="178">
        <v>43077</v>
      </c>
      <c r="B8198" s="179">
        <v>0.45833333333333331</v>
      </c>
      <c r="C8198" t="s">
        <v>349</v>
      </c>
      <c r="D8198">
        <v>1.2</v>
      </c>
      <c r="E8198">
        <v>4</v>
      </c>
      <c r="F8198">
        <v>6.01</v>
      </c>
      <c r="G8198">
        <v>1.1100000000000001</v>
      </c>
      <c r="H8198" s="184">
        <f t="shared" ref="H8198:L8198" si="8947">H8174</f>
        <v>0.45833333333333331</v>
      </c>
      <c r="I8198" s="185">
        <f t="shared" si="8947"/>
        <v>226</v>
      </c>
      <c r="J8198" s="185">
        <f t="shared" si="8947"/>
        <v>326</v>
      </c>
      <c r="K8198" s="185">
        <f t="shared" si="8947"/>
        <v>2842</v>
      </c>
      <c r="L8198" s="185">
        <f t="shared" si="8947"/>
        <v>1635</v>
      </c>
      <c r="M8198" s="147"/>
      <c r="N8198" s="143">
        <f t="shared" si="8944"/>
        <v>271.2</v>
      </c>
      <c r="O8198" s="143">
        <f t="shared" si="8940"/>
        <v>1304</v>
      </c>
      <c r="P8198" s="143">
        <f t="shared" si="8941"/>
        <v>17080.419999999998</v>
      </c>
      <c r="Q8198" s="143">
        <f t="shared" si="8942"/>
        <v>1814.8500000000001</v>
      </c>
      <c r="R8198" s="188">
        <f t="shared" si="8945"/>
        <v>20470.469999999998</v>
      </c>
      <c r="T8198">
        <v>51439.59</v>
      </c>
      <c r="U8198" s="190">
        <f t="shared" si="8946"/>
        <v>0.39795165552447054</v>
      </c>
    </row>
    <row r="8199" spans="1:21" x14ac:dyDescent="0.2">
      <c r="A8199" s="178">
        <v>43077</v>
      </c>
      <c r="B8199" s="179">
        <v>0.5</v>
      </c>
      <c r="C8199" t="s">
        <v>349</v>
      </c>
      <c r="D8199">
        <v>1.08</v>
      </c>
      <c r="E8199">
        <v>3.1</v>
      </c>
      <c r="F8199">
        <v>5.0199999999999996</v>
      </c>
      <c r="G8199">
        <v>1</v>
      </c>
      <c r="H8199" s="184">
        <f t="shared" ref="H8199:L8199" si="8948">H8175</f>
        <v>0.5</v>
      </c>
      <c r="I8199" s="185">
        <f t="shared" si="8948"/>
        <v>222</v>
      </c>
      <c r="J8199" s="185">
        <f t="shared" si="8948"/>
        <v>319</v>
      </c>
      <c r="K8199" s="185">
        <f t="shared" si="8948"/>
        <v>2842</v>
      </c>
      <c r="L8199" s="185">
        <f t="shared" si="8948"/>
        <v>1635</v>
      </c>
      <c r="M8199" s="147"/>
      <c r="N8199" s="143">
        <f t="shared" si="8944"/>
        <v>239.76000000000002</v>
      </c>
      <c r="O8199" s="143">
        <f t="shared" si="8940"/>
        <v>988.9</v>
      </c>
      <c r="P8199" s="143">
        <f t="shared" si="8941"/>
        <v>14266.839999999998</v>
      </c>
      <c r="Q8199" s="143">
        <f t="shared" si="8942"/>
        <v>1635</v>
      </c>
      <c r="R8199" s="188">
        <f t="shared" si="8945"/>
        <v>17130.5</v>
      </c>
      <c r="T8199">
        <v>49410.18</v>
      </c>
      <c r="U8199" s="190">
        <f t="shared" si="8946"/>
        <v>0.34669980963437091</v>
      </c>
    </row>
    <row r="8200" spans="1:21" x14ac:dyDescent="0.2">
      <c r="A8200" s="178">
        <v>43077</v>
      </c>
      <c r="B8200" s="179">
        <v>0.54166666666666663</v>
      </c>
      <c r="C8200" t="s">
        <v>349</v>
      </c>
      <c r="D8200">
        <v>2</v>
      </c>
      <c r="E8200">
        <v>3.11</v>
      </c>
      <c r="F8200">
        <v>4.1100000000000003</v>
      </c>
      <c r="G8200">
        <v>1</v>
      </c>
      <c r="H8200" s="184">
        <f t="shared" ref="H8200:L8200" si="8949">H8176</f>
        <v>0.54166666666666663</v>
      </c>
      <c r="I8200" s="185">
        <f t="shared" si="8949"/>
        <v>195</v>
      </c>
      <c r="J8200" s="185">
        <f t="shared" si="8949"/>
        <v>299</v>
      </c>
      <c r="K8200" s="185">
        <f t="shared" si="8949"/>
        <v>2842</v>
      </c>
      <c r="L8200" s="185">
        <f t="shared" si="8949"/>
        <v>1635</v>
      </c>
      <c r="M8200" s="147"/>
      <c r="N8200" s="143">
        <f t="shared" si="8944"/>
        <v>390</v>
      </c>
      <c r="O8200" s="143">
        <f t="shared" si="8940"/>
        <v>929.89</v>
      </c>
      <c r="P8200" s="143">
        <f t="shared" si="8941"/>
        <v>11680.62</v>
      </c>
      <c r="Q8200" s="143">
        <f t="shared" si="8942"/>
        <v>1635</v>
      </c>
      <c r="R8200" s="188">
        <f t="shared" si="8945"/>
        <v>14635.51</v>
      </c>
      <c r="T8200">
        <v>47614.62</v>
      </c>
      <c r="U8200" s="190">
        <f t="shared" si="8946"/>
        <v>0.30737428966145269</v>
      </c>
    </row>
    <row r="8201" spans="1:21" x14ac:dyDescent="0.2">
      <c r="A8201" s="178">
        <v>43077</v>
      </c>
      <c r="B8201" s="179">
        <v>0.58333333333333337</v>
      </c>
      <c r="C8201" t="s">
        <v>349</v>
      </c>
      <c r="D8201">
        <v>1.78</v>
      </c>
      <c r="E8201">
        <v>3.1</v>
      </c>
      <c r="F8201">
        <v>3.71</v>
      </c>
      <c r="G8201">
        <v>0.99</v>
      </c>
      <c r="H8201" s="184">
        <f t="shared" ref="H8201:L8201" si="8950">H8177</f>
        <v>0.58333333333333337</v>
      </c>
      <c r="I8201" s="185">
        <f t="shared" si="8950"/>
        <v>205</v>
      </c>
      <c r="J8201" s="185">
        <f t="shared" si="8950"/>
        <v>237</v>
      </c>
      <c r="K8201" s="185">
        <f t="shared" si="8950"/>
        <v>2842</v>
      </c>
      <c r="L8201" s="185">
        <f t="shared" si="8950"/>
        <v>1635</v>
      </c>
      <c r="M8201" s="147"/>
      <c r="N8201" s="143">
        <f t="shared" si="8944"/>
        <v>364.9</v>
      </c>
      <c r="O8201" s="143">
        <f t="shared" si="8940"/>
        <v>734.7</v>
      </c>
      <c r="P8201" s="143">
        <f t="shared" si="8941"/>
        <v>10543.82</v>
      </c>
      <c r="Q8201" s="143">
        <f t="shared" si="8942"/>
        <v>1618.65</v>
      </c>
      <c r="R8201" s="188">
        <f t="shared" si="8945"/>
        <v>13262.07</v>
      </c>
      <c r="T8201">
        <v>45708.79</v>
      </c>
      <c r="U8201" s="190">
        <f t="shared" si="8946"/>
        <v>0.29014266183812781</v>
      </c>
    </row>
    <row r="8202" spans="1:21" x14ac:dyDescent="0.2">
      <c r="A8202" s="178">
        <v>43077</v>
      </c>
      <c r="B8202" s="179">
        <v>0.625</v>
      </c>
      <c r="C8202" t="s">
        <v>349</v>
      </c>
      <c r="D8202">
        <v>2</v>
      </c>
      <c r="E8202">
        <v>3</v>
      </c>
      <c r="F8202">
        <v>3.26</v>
      </c>
      <c r="G8202">
        <v>1</v>
      </c>
      <c r="H8202" s="184">
        <f t="shared" ref="H8202:L8202" si="8951">H8178</f>
        <v>0.625</v>
      </c>
      <c r="I8202" s="185">
        <f t="shared" si="8951"/>
        <v>212</v>
      </c>
      <c r="J8202" s="185">
        <f t="shared" si="8951"/>
        <v>213</v>
      </c>
      <c r="K8202" s="185">
        <f t="shared" si="8951"/>
        <v>2842</v>
      </c>
      <c r="L8202" s="185">
        <f t="shared" si="8951"/>
        <v>1380</v>
      </c>
      <c r="M8202" s="147"/>
      <c r="N8202" s="143">
        <f t="shared" si="8944"/>
        <v>424</v>
      </c>
      <c r="O8202" s="143">
        <f t="shared" si="8940"/>
        <v>639</v>
      </c>
      <c r="P8202" s="143">
        <f t="shared" si="8941"/>
        <v>9264.92</v>
      </c>
      <c r="Q8202" s="143">
        <f t="shared" si="8942"/>
        <v>1380</v>
      </c>
      <c r="R8202" s="188">
        <f t="shared" si="8945"/>
        <v>11707.92</v>
      </c>
      <c r="T8202">
        <v>44175.1</v>
      </c>
      <c r="U8202" s="190">
        <f t="shared" si="8946"/>
        <v>0.26503437456847861</v>
      </c>
    </row>
    <row r="8203" spans="1:21" x14ac:dyDescent="0.2">
      <c r="A8203" s="178">
        <v>43077</v>
      </c>
      <c r="B8203" s="179">
        <v>0.66666666666666663</v>
      </c>
      <c r="C8203" t="s">
        <v>349</v>
      </c>
      <c r="D8203">
        <v>1</v>
      </c>
      <c r="E8203">
        <v>3</v>
      </c>
      <c r="F8203">
        <v>4</v>
      </c>
      <c r="G8203">
        <v>0.99</v>
      </c>
      <c r="H8203" s="184">
        <f t="shared" ref="H8203:L8203" si="8952">H8179</f>
        <v>0.66666666666666663</v>
      </c>
      <c r="I8203" s="185">
        <f t="shared" si="8952"/>
        <v>191</v>
      </c>
      <c r="J8203" s="185">
        <f t="shared" si="8952"/>
        <v>237</v>
      </c>
      <c r="K8203" s="185">
        <f t="shared" si="8952"/>
        <v>2842</v>
      </c>
      <c r="L8203" s="185">
        <f t="shared" si="8952"/>
        <v>1380</v>
      </c>
      <c r="M8203" s="147"/>
      <c r="N8203" s="143">
        <f t="shared" si="8944"/>
        <v>191</v>
      </c>
      <c r="O8203" s="143">
        <f t="shared" si="8940"/>
        <v>711</v>
      </c>
      <c r="P8203" s="143">
        <f t="shared" si="8941"/>
        <v>11368</v>
      </c>
      <c r="Q8203" s="143">
        <f t="shared" si="8942"/>
        <v>1366.2</v>
      </c>
      <c r="R8203" s="188">
        <f t="shared" si="8945"/>
        <v>13636.2</v>
      </c>
      <c r="T8203">
        <v>42720.7</v>
      </c>
      <c r="U8203" s="190">
        <f t="shared" si="8946"/>
        <v>0.31919420796007558</v>
      </c>
    </row>
    <row r="8204" spans="1:21" x14ac:dyDescent="0.2">
      <c r="A8204" s="178">
        <v>43077</v>
      </c>
      <c r="B8204" s="179">
        <v>0.70833333333333337</v>
      </c>
      <c r="C8204" t="s">
        <v>349</v>
      </c>
      <c r="D8204">
        <v>0.35</v>
      </c>
      <c r="E8204">
        <v>3.06</v>
      </c>
      <c r="F8204">
        <v>5.0599999999999996</v>
      </c>
      <c r="G8204">
        <v>1</v>
      </c>
      <c r="H8204" s="184">
        <f t="shared" ref="H8204:L8204" si="8953">H8180</f>
        <v>0.70833333333333337</v>
      </c>
      <c r="I8204" s="185">
        <f t="shared" si="8953"/>
        <v>218</v>
      </c>
      <c r="J8204" s="185">
        <f t="shared" si="8953"/>
        <v>258</v>
      </c>
      <c r="K8204" s="185">
        <f t="shared" si="8953"/>
        <v>2842</v>
      </c>
      <c r="L8204" s="185">
        <f t="shared" si="8953"/>
        <v>1380</v>
      </c>
      <c r="M8204" s="147"/>
      <c r="N8204" s="143">
        <f t="shared" si="8944"/>
        <v>76.3</v>
      </c>
      <c r="O8204" s="143">
        <f t="shared" si="8940"/>
        <v>789.48</v>
      </c>
      <c r="P8204" s="143">
        <f t="shared" si="8941"/>
        <v>14380.519999999999</v>
      </c>
      <c r="Q8204" s="143">
        <f t="shared" si="8942"/>
        <v>1380</v>
      </c>
      <c r="R8204" s="188">
        <f t="shared" si="8945"/>
        <v>16626.3</v>
      </c>
      <c r="T8204">
        <v>41735.06</v>
      </c>
      <c r="U8204" s="190">
        <f t="shared" si="8946"/>
        <v>0.39837728758506635</v>
      </c>
    </row>
    <row r="8205" spans="1:21" x14ac:dyDescent="0.2">
      <c r="A8205" s="178">
        <v>43077</v>
      </c>
      <c r="B8205" s="179">
        <v>0.75</v>
      </c>
      <c r="C8205" t="s">
        <v>349</v>
      </c>
      <c r="D8205">
        <v>2.0099999999999998</v>
      </c>
      <c r="E8205">
        <v>9.25</v>
      </c>
      <c r="F8205">
        <v>10.25</v>
      </c>
      <c r="G8205">
        <v>1</v>
      </c>
      <c r="H8205" s="184">
        <f t="shared" ref="H8205:L8205" si="8954">H8181</f>
        <v>0.75</v>
      </c>
      <c r="I8205" s="185">
        <f t="shared" si="8954"/>
        <v>240</v>
      </c>
      <c r="J8205" s="185">
        <f t="shared" si="8954"/>
        <v>365</v>
      </c>
      <c r="K8205" s="185">
        <f t="shared" si="8954"/>
        <v>2842</v>
      </c>
      <c r="L8205" s="185">
        <f t="shared" si="8954"/>
        <v>1380</v>
      </c>
      <c r="M8205" s="147"/>
      <c r="N8205" s="143">
        <f t="shared" si="8944"/>
        <v>482.4</v>
      </c>
      <c r="O8205" s="143">
        <f t="shared" si="8940"/>
        <v>3376.25</v>
      </c>
      <c r="P8205" s="143">
        <f t="shared" si="8941"/>
        <v>29130.5</v>
      </c>
      <c r="Q8205" s="143">
        <f t="shared" si="8942"/>
        <v>1380</v>
      </c>
      <c r="R8205" s="188">
        <f t="shared" si="8945"/>
        <v>34369.15</v>
      </c>
      <c r="T8205">
        <v>41994.19</v>
      </c>
      <c r="U8205" s="190">
        <f t="shared" si="8946"/>
        <v>0.81842631087776663</v>
      </c>
    </row>
    <row r="8206" spans="1:21" x14ac:dyDescent="0.2">
      <c r="A8206" s="178">
        <v>43077</v>
      </c>
      <c r="B8206" s="179">
        <v>0.79166666666666663</v>
      </c>
      <c r="C8206" t="s">
        <v>349</v>
      </c>
      <c r="D8206">
        <v>2.2400000000000002</v>
      </c>
      <c r="E8206">
        <v>10.029999999999999</v>
      </c>
      <c r="F8206">
        <v>18.420000000000002</v>
      </c>
      <c r="G8206">
        <v>0.99</v>
      </c>
      <c r="H8206" s="184">
        <f t="shared" ref="H8206:L8206" si="8955">H8182</f>
        <v>0.79166666666666663</v>
      </c>
      <c r="I8206" s="185">
        <f t="shared" si="8955"/>
        <v>320</v>
      </c>
      <c r="J8206" s="185">
        <f t="shared" si="8955"/>
        <v>214</v>
      </c>
      <c r="K8206" s="185">
        <f t="shared" si="8955"/>
        <v>2842</v>
      </c>
      <c r="L8206" s="185">
        <f t="shared" si="8955"/>
        <v>1426</v>
      </c>
      <c r="M8206" s="147"/>
      <c r="N8206" s="143">
        <f t="shared" si="8944"/>
        <v>716.80000000000007</v>
      </c>
      <c r="O8206" s="143">
        <f t="shared" si="8940"/>
        <v>2146.42</v>
      </c>
      <c r="P8206" s="143">
        <f t="shared" si="8941"/>
        <v>52349.640000000007</v>
      </c>
      <c r="Q8206" s="143">
        <f t="shared" si="8942"/>
        <v>1411.74</v>
      </c>
      <c r="R8206" s="188">
        <f t="shared" si="8945"/>
        <v>56624.600000000006</v>
      </c>
      <c r="T8206">
        <v>44721.31</v>
      </c>
      <c r="U8206" s="190">
        <f t="shared" si="8946"/>
        <v>1.2661659508632463</v>
      </c>
    </row>
    <row r="8207" spans="1:21" x14ac:dyDescent="0.2">
      <c r="A8207" s="178">
        <v>43077</v>
      </c>
      <c r="B8207" s="179">
        <v>0.83333333333333337</v>
      </c>
      <c r="C8207" t="s">
        <v>349</v>
      </c>
      <c r="D8207">
        <v>1.83</v>
      </c>
      <c r="E8207">
        <v>4.18</v>
      </c>
      <c r="F8207">
        <v>12.26</v>
      </c>
      <c r="G8207">
        <v>0.99</v>
      </c>
      <c r="H8207" s="184">
        <f t="shared" ref="H8207:L8207" si="8956">H8183</f>
        <v>0.83333333333333337</v>
      </c>
      <c r="I8207" s="185">
        <f t="shared" si="8956"/>
        <v>322</v>
      </c>
      <c r="J8207" s="185">
        <f t="shared" si="8956"/>
        <v>178</v>
      </c>
      <c r="K8207" s="185">
        <f t="shared" si="8956"/>
        <v>2842</v>
      </c>
      <c r="L8207" s="185">
        <f t="shared" si="8956"/>
        <v>1426</v>
      </c>
      <c r="M8207" s="147"/>
      <c r="N8207" s="143">
        <f t="shared" si="8944"/>
        <v>589.26</v>
      </c>
      <c r="O8207" s="143">
        <f t="shared" si="8940"/>
        <v>744.04</v>
      </c>
      <c r="P8207" s="143">
        <f t="shared" si="8941"/>
        <v>34842.92</v>
      </c>
      <c r="Q8207" s="143">
        <f t="shared" si="8942"/>
        <v>1411.74</v>
      </c>
      <c r="R8207" s="188">
        <f t="shared" si="8945"/>
        <v>37587.96</v>
      </c>
      <c r="T8207">
        <v>47347.99</v>
      </c>
      <c r="U8207" s="190">
        <f t="shared" si="8946"/>
        <v>0.79386601205246521</v>
      </c>
    </row>
    <row r="8208" spans="1:21" x14ac:dyDescent="0.2">
      <c r="A8208" s="178">
        <v>43077</v>
      </c>
      <c r="B8208" s="179">
        <v>0.875</v>
      </c>
      <c r="C8208" t="s">
        <v>349</v>
      </c>
      <c r="D8208">
        <v>3.11</v>
      </c>
      <c r="E8208">
        <v>4.3600000000000003</v>
      </c>
      <c r="F8208">
        <v>8.73</v>
      </c>
      <c r="G8208">
        <v>0.97</v>
      </c>
      <c r="H8208" s="184">
        <f t="shared" ref="H8208:L8208" si="8957">H8184</f>
        <v>0.875</v>
      </c>
      <c r="I8208" s="185">
        <f t="shared" si="8957"/>
        <v>337</v>
      </c>
      <c r="J8208" s="185">
        <f t="shared" si="8957"/>
        <v>173</v>
      </c>
      <c r="K8208" s="185">
        <f t="shared" si="8957"/>
        <v>2842</v>
      </c>
      <c r="L8208" s="185">
        <f t="shared" si="8957"/>
        <v>1426</v>
      </c>
      <c r="M8208" s="147"/>
      <c r="N8208" s="143">
        <f t="shared" si="8944"/>
        <v>1048.07</v>
      </c>
      <c r="O8208" s="143">
        <f t="shared" si="8940"/>
        <v>754.28000000000009</v>
      </c>
      <c r="P8208" s="143">
        <f t="shared" si="8941"/>
        <v>24810.66</v>
      </c>
      <c r="Q8208" s="143">
        <f t="shared" si="8942"/>
        <v>1383.22</v>
      </c>
      <c r="R8208" s="188">
        <f t="shared" si="8945"/>
        <v>27996.23</v>
      </c>
      <c r="T8208">
        <v>47809.08</v>
      </c>
      <c r="U8208" s="190">
        <f t="shared" si="8946"/>
        <v>0.58558395183509071</v>
      </c>
    </row>
    <row r="8209" spans="1:21" x14ac:dyDescent="0.2">
      <c r="A8209" s="178">
        <v>43077</v>
      </c>
      <c r="B8209" s="179">
        <v>0.91666666666666663</v>
      </c>
      <c r="C8209" t="s">
        <v>349</v>
      </c>
      <c r="D8209">
        <v>1.54</v>
      </c>
      <c r="E8209">
        <v>3.32</v>
      </c>
      <c r="F8209">
        <v>5.48</v>
      </c>
      <c r="G8209">
        <v>0.97</v>
      </c>
      <c r="H8209" s="184">
        <f t="shared" ref="H8209:L8209" si="8958">H8185</f>
        <v>0.91666666666666663</v>
      </c>
      <c r="I8209" s="185">
        <f t="shared" si="8958"/>
        <v>394</v>
      </c>
      <c r="J8209" s="185">
        <f t="shared" si="8958"/>
        <v>194</v>
      </c>
      <c r="K8209" s="185">
        <f t="shared" si="8958"/>
        <v>2842</v>
      </c>
      <c r="L8209" s="185">
        <f t="shared" si="8958"/>
        <v>1426</v>
      </c>
      <c r="M8209" s="147"/>
      <c r="N8209" s="143">
        <f t="shared" si="8944"/>
        <v>606.76</v>
      </c>
      <c r="O8209" s="143">
        <f t="shared" si="8940"/>
        <v>644.07999999999993</v>
      </c>
      <c r="P8209" s="143">
        <f t="shared" si="8941"/>
        <v>15574.160000000002</v>
      </c>
      <c r="Q8209" s="143">
        <f t="shared" si="8942"/>
        <v>1383.22</v>
      </c>
      <c r="R8209" s="188">
        <f t="shared" si="8945"/>
        <v>18208.22</v>
      </c>
      <c r="T8209">
        <v>47985.74</v>
      </c>
      <c r="U8209" s="190">
        <f t="shared" si="8946"/>
        <v>0.37945064512915716</v>
      </c>
    </row>
    <row r="8210" spans="1:21" x14ac:dyDescent="0.2">
      <c r="A8210" s="178">
        <v>43077</v>
      </c>
      <c r="B8210" s="179">
        <v>0.95833333333333337</v>
      </c>
      <c r="C8210" t="s">
        <v>349</v>
      </c>
      <c r="D8210">
        <v>6</v>
      </c>
      <c r="E8210">
        <v>3.53</v>
      </c>
      <c r="F8210">
        <v>3.89</v>
      </c>
      <c r="G8210">
        <v>0.75</v>
      </c>
      <c r="H8210" s="184">
        <f t="shared" ref="H8210:L8210" si="8959">H8186</f>
        <v>0.95833333333333337</v>
      </c>
      <c r="I8210" s="185">
        <f t="shared" si="8959"/>
        <v>389</v>
      </c>
      <c r="J8210" s="185">
        <f t="shared" si="8959"/>
        <v>265</v>
      </c>
      <c r="K8210" s="185">
        <f t="shared" si="8959"/>
        <v>2985</v>
      </c>
      <c r="L8210" s="185">
        <f t="shared" si="8959"/>
        <v>1111</v>
      </c>
      <c r="M8210" s="147"/>
      <c r="N8210" s="143">
        <f t="shared" si="8944"/>
        <v>2334</v>
      </c>
      <c r="O8210" s="143">
        <f t="shared" si="8940"/>
        <v>935.44999999999993</v>
      </c>
      <c r="P8210" s="143">
        <f t="shared" si="8941"/>
        <v>11611.65</v>
      </c>
      <c r="Q8210" s="143">
        <f t="shared" si="8942"/>
        <v>833.25</v>
      </c>
      <c r="R8210" s="188">
        <f t="shared" si="8945"/>
        <v>15714.349999999999</v>
      </c>
      <c r="T8210">
        <v>47541.760000000002</v>
      </c>
      <c r="U8210" s="190">
        <f t="shared" si="8946"/>
        <v>0.33053782611329485</v>
      </c>
    </row>
    <row r="8211" spans="1:21" x14ac:dyDescent="0.2">
      <c r="A8211" s="178">
        <v>43077</v>
      </c>
      <c r="B8211" s="180">
        <v>1</v>
      </c>
      <c r="C8211" t="s">
        <v>349</v>
      </c>
      <c r="D8211">
        <v>4.01</v>
      </c>
      <c r="E8211">
        <v>4.55</v>
      </c>
      <c r="F8211">
        <v>5</v>
      </c>
      <c r="G8211">
        <v>0.75</v>
      </c>
      <c r="H8211" s="184">
        <f t="shared" ref="H8211:L8211" si="8960">H8187</f>
        <v>1</v>
      </c>
      <c r="I8211" s="185">
        <f t="shared" si="8960"/>
        <v>362</v>
      </c>
      <c r="J8211" s="185">
        <f t="shared" si="8960"/>
        <v>243</v>
      </c>
      <c r="K8211" s="185">
        <f t="shared" si="8960"/>
        <v>2985</v>
      </c>
      <c r="L8211" s="185">
        <f t="shared" si="8960"/>
        <v>1111</v>
      </c>
      <c r="M8211" s="147"/>
      <c r="N8211" s="143">
        <f t="shared" si="8944"/>
        <v>1451.62</v>
      </c>
      <c r="O8211" s="143">
        <f t="shared" si="8940"/>
        <v>1105.6499999999999</v>
      </c>
      <c r="P8211" s="143">
        <f t="shared" si="8941"/>
        <v>14925</v>
      </c>
      <c r="Q8211" s="143">
        <f t="shared" si="8942"/>
        <v>833.25</v>
      </c>
      <c r="R8211" s="188">
        <f t="shared" si="8945"/>
        <v>18315.52</v>
      </c>
      <c r="T8211">
        <v>46207</v>
      </c>
      <c r="U8211" s="190">
        <f t="shared" si="8946"/>
        <v>0.39637976929902397</v>
      </c>
    </row>
    <row r="8212" spans="1:21" x14ac:dyDescent="0.2">
      <c r="A8212" s="178">
        <v>43078</v>
      </c>
      <c r="B8212" s="179">
        <v>4.1666666666666664E-2</v>
      </c>
      <c r="C8212" t="s">
        <v>349</v>
      </c>
      <c r="D8212">
        <v>3.5</v>
      </c>
      <c r="E8212">
        <v>4.05</v>
      </c>
      <c r="F8212">
        <v>4.25</v>
      </c>
      <c r="G8212">
        <v>0.75</v>
      </c>
      <c r="H8212" s="184">
        <f t="shared" ref="H8212:L8212" si="8961">H8188</f>
        <v>4.1666666666666664E-2</v>
      </c>
      <c r="I8212" s="185">
        <f t="shared" si="8961"/>
        <v>294</v>
      </c>
      <c r="J8212" s="185">
        <f t="shared" si="8961"/>
        <v>212</v>
      </c>
      <c r="K8212" s="185">
        <f t="shared" si="8961"/>
        <v>2985</v>
      </c>
      <c r="L8212" s="185">
        <f t="shared" si="8961"/>
        <v>1111</v>
      </c>
      <c r="M8212" s="147"/>
      <c r="N8212" s="143">
        <f t="shared" si="8944"/>
        <v>1029</v>
      </c>
      <c r="O8212" s="143">
        <f t="shared" si="8940"/>
        <v>858.59999999999991</v>
      </c>
      <c r="P8212" s="143">
        <f t="shared" si="8941"/>
        <v>12686.25</v>
      </c>
      <c r="Q8212" s="143">
        <f t="shared" si="8942"/>
        <v>833.25</v>
      </c>
      <c r="R8212" s="188">
        <f t="shared" si="8945"/>
        <v>15407.1</v>
      </c>
      <c r="T8212">
        <v>44575.42</v>
      </c>
      <c r="U8212" s="190">
        <f t="shared" si="8946"/>
        <v>0.34564116277535917</v>
      </c>
    </row>
    <row r="8213" spans="1:21" x14ac:dyDescent="0.2">
      <c r="A8213" s="178">
        <v>43078</v>
      </c>
      <c r="B8213" s="179">
        <v>8.3333333333333329E-2</v>
      </c>
      <c r="C8213" t="s">
        <v>349</v>
      </c>
      <c r="D8213">
        <v>1.18</v>
      </c>
      <c r="E8213">
        <v>1.44</v>
      </c>
      <c r="F8213">
        <v>2.5</v>
      </c>
      <c r="G8213">
        <v>0.75</v>
      </c>
      <c r="H8213" s="184">
        <f t="shared" ref="H8213:L8213" si="8962">H8189</f>
        <v>8.3333333333333329E-2</v>
      </c>
      <c r="I8213" s="185">
        <f t="shared" si="8962"/>
        <v>236</v>
      </c>
      <c r="J8213" s="185">
        <f t="shared" si="8962"/>
        <v>179</v>
      </c>
      <c r="K8213" s="185">
        <f t="shared" si="8962"/>
        <v>2985</v>
      </c>
      <c r="L8213" s="185">
        <f t="shared" si="8962"/>
        <v>1111</v>
      </c>
      <c r="M8213" s="147"/>
      <c r="N8213" s="143">
        <f t="shared" si="8944"/>
        <v>278.47999999999996</v>
      </c>
      <c r="O8213" s="143">
        <f t="shared" si="8940"/>
        <v>257.76</v>
      </c>
      <c r="P8213" s="143">
        <f t="shared" si="8941"/>
        <v>7462.5</v>
      </c>
      <c r="Q8213" s="143">
        <f t="shared" si="8942"/>
        <v>833.25</v>
      </c>
      <c r="R8213" s="188">
        <f t="shared" si="8945"/>
        <v>8831.99</v>
      </c>
      <c r="T8213">
        <v>43244.5</v>
      </c>
      <c r="U8213" s="190">
        <f t="shared" si="8946"/>
        <v>0.2042338332042225</v>
      </c>
    </row>
    <row r="8214" spans="1:21" x14ac:dyDescent="0.2">
      <c r="A8214" s="178">
        <v>43078</v>
      </c>
      <c r="B8214" s="179">
        <v>0.125</v>
      </c>
      <c r="C8214" t="s">
        <v>349</v>
      </c>
      <c r="D8214">
        <v>2.31</v>
      </c>
      <c r="E8214">
        <v>1.33</v>
      </c>
      <c r="F8214">
        <v>2.5</v>
      </c>
      <c r="G8214">
        <v>2</v>
      </c>
      <c r="H8214" s="184">
        <f t="shared" ref="H8214:L8214" si="8963">H8190</f>
        <v>0.125</v>
      </c>
      <c r="I8214" s="185">
        <f t="shared" si="8963"/>
        <v>201</v>
      </c>
      <c r="J8214" s="185">
        <f t="shared" si="8963"/>
        <v>205</v>
      </c>
      <c r="K8214" s="185">
        <f t="shared" si="8963"/>
        <v>2985</v>
      </c>
      <c r="L8214" s="185">
        <f t="shared" si="8963"/>
        <v>1717</v>
      </c>
      <c r="M8214" s="147"/>
      <c r="N8214" s="143">
        <f t="shared" si="8944"/>
        <v>464.31</v>
      </c>
      <c r="O8214" s="143">
        <f t="shared" si="8940"/>
        <v>272.65000000000003</v>
      </c>
      <c r="P8214" s="143">
        <f t="shared" si="8941"/>
        <v>7462.5</v>
      </c>
      <c r="Q8214" s="143">
        <f t="shared" si="8942"/>
        <v>3434</v>
      </c>
      <c r="R8214" s="188">
        <f t="shared" si="8945"/>
        <v>11633.46</v>
      </c>
      <c r="T8214">
        <v>42554.65</v>
      </c>
      <c r="U8214" s="190">
        <f t="shared" si="8946"/>
        <v>0.27337694000538126</v>
      </c>
    </row>
    <row r="8215" spans="1:21" x14ac:dyDescent="0.2">
      <c r="A8215" s="178">
        <v>43078</v>
      </c>
      <c r="B8215" s="179">
        <v>0.16666666666666666</v>
      </c>
      <c r="C8215" t="s">
        <v>349</v>
      </c>
      <c r="D8215">
        <v>1</v>
      </c>
      <c r="E8215">
        <v>1.33</v>
      </c>
      <c r="F8215">
        <v>2.4700000000000002</v>
      </c>
      <c r="G8215">
        <v>2</v>
      </c>
      <c r="H8215" s="184">
        <f t="shared" ref="H8215:L8215" si="8964">H8191</f>
        <v>0.16666666666666666</v>
      </c>
      <c r="I8215" s="185">
        <f t="shared" si="8964"/>
        <v>185</v>
      </c>
      <c r="J8215" s="185">
        <f t="shared" si="8964"/>
        <v>205</v>
      </c>
      <c r="K8215" s="185">
        <f t="shared" si="8964"/>
        <v>2985</v>
      </c>
      <c r="L8215" s="185">
        <f t="shared" si="8964"/>
        <v>1717</v>
      </c>
      <c r="M8215" s="147"/>
      <c r="N8215" s="143">
        <f t="shared" si="8944"/>
        <v>185</v>
      </c>
      <c r="O8215" s="143">
        <f t="shared" si="8940"/>
        <v>272.65000000000003</v>
      </c>
      <c r="P8215" s="143">
        <f t="shared" si="8941"/>
        <v>7372.9500000000007</v>
      </c>
      <c r="Q8215" s="143">
        <f t="shared" si="8942"/>
        <v>3434</v>
      </c>
      <c r="R8215" s="188">
        <f t="shared" si="8945"/>
        <v>11264.6</v>
      </c>
      <c r="T8215">
        <v>42349.120000000003</v>
      </c>
      <c r="U8215" s="190">
        <f t="shared" si="8946"/>
        <v>0.26599372076680694</v>
      </c>
    </row>
    <row r="8216" spans="1:21" x14ac:dyDescent="0.2">
      <c r="A8216" s="178">
        <v>43078</v>
      </c>
      <c r="B8216" s="179">
        <v>0.20833333333333334</v>
      </c>
      <c r="C8216" t="s">
        <v>349</v>
      </c>
      <c r="D8216">
        <v>2.61</v>
      </c>
      <c r="E8216">
        <v>2.42</v>
      </c>
      <c r="F8216">
        <v>2.42</v>
      </c>
      <c r="G8216">
        <v>1.83</v>
      </c>
      <c r="H8216" s="184">
        <f t="shared" ref="H8216:L8216" si="8965">H8192</f>
        <v>0.20833333333333334</v>
      </c>
      <c r="I8216" s="185">
        <f t="shared" si="8965"/>
        <v>207</v>
      </c>
      <c r="J8216" s="185">
        <f t="shared" si="8965"/>
        <v>283</v>
      </c>
      <c r="K8216" s="185">
        <f t="shared" si="8965"/>
        <v>2985</v>
      </c>
      <c r="L8216" s="185">
        <f t="shared" si="8965"/>
        <v>1717</v>
      </c>
      <c r="M8216" s="147"/>
      <c r="N8216" s="143">
        <f t="shared" si="8944"/>
        <v>540.27</v>
      </c>
      <c r="O8216" s="143">
        <f t="shared" si="8940"/>
        <v>684.86</v>
      </c>
      <c r="P8216" s="143">
        <f t="shared" si="8941"/>
        <v>7223.7</v>
      </c>
      <c r="Q8216" s="143">
        <f t="shared" si="8942"/>
        <v>3142.11</v>
      </c>
      <c r="R8216" s="188">
        <f t="shared" si="8945"/>
        <v>11590.94</v>
      </c>
      <c r="T8216">
        <v>42504.9</v>
      </c>
      <c r="U8216" s="190">
        <f t="shared" si="8946"/>
        <v>0.27269655969076506</v>
      </c>
    </row>
    <row r="8217" spans="1:21" x14ac:dyDescent="0.2">
      <c r="A8217" s="178">
        <v>43078</v>
      </c>
      <c r="B8217" s="179">
        <v>0.25</v>
      </c>
      <c r="C8217" t="s">
        <v>349</v>
      </c>
      <c r="D8217">
        <v>5.51</v>
      </c>
      <c r="E8217">
        <v>6</v>
      </c>
      <c r="F8217">
        <v>3.2</v>
      </c>
      <c r="G8217">
        <v>0.99</v>
      </c>
      <c r="H8217" s="184">
        <f t="shared" ref="H8217:L8217" si="8966">H8193</f>
        <v>0.25</v>
      </c>
      <c r="I8217" s="185">
        <f t="shared" si="8966"/>
        <v>327</v>
      </c>
      <c r="J8217" s="185">
        <f t="shared" si="8966"/>
        <v>438</v>
      </c>
      <c r="K8217" s="185">
        <f t="shared" si="8966"/>
        <v>2985</v>
      </c>
      <c r="L8217" s="185">
        <f t="shared" si="8966"/>
        <v>1717</v>
      </c>
      <c r="M8217" s="147"/>
      <c r="N8217" s="143">
        <f t="shared" si="8944"/>
        <v>1801.77</v>
      </c>
      <c r="O8217" s="143">
        <f t="shared" si="8940"/>
        <v>2628</v>
      </c>
      <c r="P8217" s="143">
        <f t="shared" si="8941"/>
        <v>9552</v>
      </c>
      <c r="Q8217" s="143">
        <f t="shared" si="8942"/>
        <v>1699.83</v>
      </c>
      <c r="R8217" s="188">
        <f t="shared" si="8945"/>
        <v>15681.6</v>
      </c>
      <c r="T8217">
        <v>43109.61</v>
      </c>
      <c r="U8217" s="190">
        <f t="shared" si="8946"/>
        <v>0.36376111962042801</v>
      </c>
    </row>
    <row r="8218" spans="1:21" x14ac:dyDescent="0.2">
      <c r="A8218" s="178">
        <v>43078</v>
      </c>
      <c r="B8218" s="179">
        <v>0.29166666666666669</v>
      </c>
      <c r="C8218" t="s">
        <v>349</v>
      </c>
      <c r="D8218">
        <v>1.84</v>
      </c>
      <c r="E8218">
        <v>8.4499999999999993</v>
      </c>
      <c r="F8218">
        <v>8.09</v>
      </c>
      <c r="G8218">
        <v>6.44</v>
      </c>
      <c r="H8218" s="184">
        <f t="shared" ref="H8218:L8218" si="8967">H8194</f>
        <v>0.29166666666666669</v>
      </c>
      <c r="I8218" s="185">
        <f t="shared" si="8967"/>
        <v>249</v>
      </c>
      <c r="J8218" s="185">
        <f t="shared" si="8967"/>
        <v>556</v>
      </c>
      <c r="K8218" s="185">
        <f t="shared" si="8967"/>
        <v>2872</v>
      </c>
      <c r="L8218" s="185">
        <f t="shared" si="8967"/>
        <v>2219</v>
      </c>
      <c r="M8218" s="147"/>
      <c r="N8218" s="143">
        <f t="shared" si="8944"/>
        <v>458.16</v>
      </c>
      <c r="O8218" s="143">
        <f t="shared" si="8940"/>
        <v>4698.2</v>
      </c>
      <c r="P8218" s="143">
        <f t="shared" si="8941"/>
        <v>23234.48</v>
      </c>
      <c r="Q8218" s="143">
        <f t="shared" si="8942"/>
        <v>14290.36</v>
      </c>
      <c r="R8218" s="188">
        <f t="shared" si="8945"/>
        <v>42681.2</v>
      </c>
      <c r="T8218">
        <v>44265.56</v>
      </c>
      <c r="U8218" s="190">
        <f t="shared" si="8946"/>
        <v>0.96420784013576244</v>
      </c>
    </row>
    <row r="8219" spans="1:21" x14ac:dyDescent="0.2">
      <c r="A8219" s="178">
        <v>43078</v>
      </c>
      <c r="B8219" s="179">
        <v>0.33333333333333331</v>
      </c>
      <c r="C8219" t="s">
        <v>349</v>
      </c>
      <c r="D8219">
        <v>1</v>
      </c>
      <c r="E8219">
        <v>6.39</v>
      </c>
      <c r="F8219">
        <v>9.94</v>
      </c>
      <c r="G8219">
        <v>5.66</v>
      </c>
      <c r="H8219" s="184">
        <f t="shared" ref="H8219:L8219" si="8968">H8195</f>
        <v>0.33333333333333331</v>
      </c>
      <c r="I8219" s="185">
        <f t="shared" si="8968"/>
        <v>256</v>
      </c>
      <c r="J8219" s="185">
        <f t="shared" si="8968"/>
        <v>306</v>
      </c>
      <c r="K8219" s="185">
        <f t="shared" si="8968"/>
        <v>2872</v>
      </c>
      <c r="L8219" s="185">
        <f t="shared" si="8968"/>
        <v>2219</v>
      </c>
      <c r="M8219" s="147"/>
      <c r="N8219" s="143">
        <f t="shared" si="8944"/>
        <v>256</v>
      </c>
      <c r="O8219" s="143">
        <f t="shared" si="8940"/>
        <v>1955.34</v>
      </c>
      <c r="P8219" s="143">
        <f t="shared" si="8941"/>
        <v>28547.68</v>
      </c>
      <c r="Q8219" s="143">
        <f t="shared" si="8942"/>
        <v>12559.54</v>
      </c>
      <c r="R8219" s="188">
        <f t="shared" si="8945"/>
        <v>43318.559999999998</v>
      </c>
      <c r="T8219">
        <v>45969.34</v>
      </c>
      <c r="U8219" s="190">
        <f t="shared" si="8946"/>
        <v>0.94233591345884016</v>
      </c>
    </row>
    <row r="8220" spans="1:21" x14ac:dyDescent="0.2">
      <c r="A8220" s="178">
        <v>43078</v>
      </c>
      <c r="B8220" s="179">
        <v>0.375</v>
      </c>
      <c r="C8220" t="s">
        <v>349</v>
      </c>
      <c r="D8220">
        <v>1</v>
      </c>
      <c r="E8220">
        <v>7.75</v>
      </c>
      <c r="F8220">
        <v>12.3</v>
      </c>
      <c r="G8220">
        <v>7</v>
      </c>
      <c r="H8220" s="184">
        <f t="shared" ref="H8220:L8220" si="8969">H8196</f>
        <v>0.375</v>
      </c>
      <c r="I8220" s="185">
        <f t="shared" si="8969"/>
        <v>156</v>
      </c>
      <c r="J8220" s="185">
        <f t="shared" si="8969"/>
        <v>343</v>
      </c>
      <c r="K8220" s="185">
        <f t="shared" si="8969"/>
        <v>2872</v>
      </c>
      <c r="L8220" s="185">
        <f t="shared" si="8969"/>
        <v>2219</v>
      </c>
      <c r="M8220" s="147"/>
      <c r="N8220" s="143">
        <f t="shared" si="8944"/>
        <v>156</v>
      </c>
      <c r="O8220" s="143">
        <f t="shared" si="8940"/>
        <v>2658.25</v>
      </c>
      <c r="P8220" s="143">
        <f t="shared" si="8941"/>
        <v>35325.599999999999</v>
      </c>
      <c r="Q8220" s="143">
        <f t="shared" si="8942"/>
        <v>15533</v>
      </c>
      <c r="R8220" s="188">
        <f t="shared" si="8945"/>
        <v>53672.85</v>
      </c>
      <c r="T8220">
        <v>47124.43</v>
      </c>
      <c r="U8220" s="190">
        <f t="shared" si="8946"/>
        <v>1.1389601953806126</v>
      </c>
    </row>
    <row r="8221" spans="1:21" x14ac:dyDescent="0.2">
      <c r="A8221" s="178">
        <v>43078</v>
      </c>
      <c r="B8221" s="179">
        <v>0.41666666666666669</v>
      </c>
      <c r="C8221" t="s">
        <v>349</v>
      </c>
      <c r="D8221">
        <v>1.51</v>
      </c>
      <c r="E8221">
        <v>5</v>
      </c>
      <c r="F8221">
        <v>7.25</v>
      </c>
      <c r="G8221">
        <v>5</v>
      </c>
      <c r="H8221" s="184">
        <f t="shared" ref="H8221:L8221" si="8970">H8197</f>
        <v>0.41666666666666669</v>
      </c>
      <c r="I8221" s="185">
        <f t="shared" si="8970"/>
        <v>196</v>
      </c>
      <c r="J8221" s="185">
        <f t="shared" si="8970"/>
        <v>315</v>
      </c>
      <c r="K8221" s="185">
        <f t="shared" si="8970"/>
        <v>2872</v>
      </c>
      <c r="L8221" s="185">
        <f t="shared" si="8970"/>
        <v>2219</v>
      </c>
      <c r="M8221" s="147"/>
      <c r="N8221" s="143">
        <f t="shared" si="8944"/>
        <v>295.95999999999998</v>
      </c>
      <c r="O8221" s="143">
        <f t="shared" si="8940"/>
        <v>1575</v>
      </c>
      <c r="P8221" s="143">
        <f t="shared" si="8941"/>
        <v>20822</v>
      </c>
      <c r="Q8221" s="143">
        <f t="shared" si="8942"/>
        <v>11095</v>
      </c>
      <c r="R8221" s="188">
        <f t="shared" si="8945"/>
        <v>33787.96</v>
      </c>
      <c r="T8221">
        <v>46640.76</v>
      </c>
      <c r="U8221" s="190">
        <f t="shared" si="8946"/>
        <v>0.72442987635707479</v>
      </c>
    </row>
    <row r="8222" spans="1:21" x14ac:dyDescent="0.2">
      <c r="A8222" s="178">
        <v>43078</v>
      </c>
      <c r="B8222" s="179">
        <v>0.45833333333333331</v>
      </c>
      <c r="C8222" t="s">
        <v>349</v>
      </c>
      <c r="D8222">
        <v>1</v>
      </c>
      <c r="E8222">
        <v>3.1</v>
      </c>
      <c r="F8222">
        <v>4.51</v>
      </c>
      <c r="G8222">
        <v>1.47</v>
      </c>
      <c r="H8222" s="184">
        <f t="shared" ref="H8222:L8222" si="8971">H8198</f>
        <v>0.45833333333333331</v>
      </c>
      <c r="I8222" s="185">
        <f t="shared" si="8971"/>
        <v>226</v>
      </c>
      <c r="J8222" s="185">
        <f t="shared" si="8971"/>
        <v>326</v>
      </c>
      <c r="K8222" s="185">
        <f t="shared" si="8971"/>
        <v>2842</v>
      </c>
      <c r="L8222" s="185">
        <f t="shared" si="8971"/>
        <v>1635</v>
      </c>
      <c r="M8222" s="147"/>
      <c r="N8222" s="143">
        <f t="shared" si="8944"/>
        <v>226</v>
      </c>
      <c r="O8222" s="143">
        <f t="shared" si="8940"/>
        <v>1010.6</v>
      </c>
      <c r="P8222" s="143">
        <f t="shared" si="8941"/>
        <v>12817.42</v>
      </c>
      <c r="Q8222" s="143">
        <f t="shared" si="8942"/>
        <v>2403.4499999999998</v>
      </c>
      <c r="R8222" s="188">
        <f t="shared" si="8945"/>
        <v>16457.47</v>
      </c>
      <c r="T8222">
        <v>44776.05</v>
      </c>
      <c r="U8222" s="190">
        <f t="shared" si="8946"/>
        <v>0.36755073303696956</v>
      </c>
    </row>
    <row r="8223" spans="1:21" x14ac:dyDescent="0.2">
      <c r="A8223" s="178">
        <v>43078</v>
      </c>
      <c r="B8223" s="179">
        <v>0.5</v>
      </c>
      <c r="C8223" t="s">
        <v>349</v>
      </c>
      <c r="D8223">
        <v>1</v>
      </c>
      <c r="E8223">
        <v>2.5</v>
      </c>
      <c r="F8223">
        <v>4.25</v>
      </c>
      <c r="G8223">
        <v>1.35</v>
      </c>
      <c r="H8223" s="184">
        <f t="shared" ref="H8223:L8223" si="8972">H8199</f>
        <v>0.5</v>
      </c>
      <c r="I8223" s="185">
        <f t="shared" si="8972"/>
        <v>222</v>
      </c>
      <c r="J8223" s="185">
        <f t="shared" si="8972"/>
        <v>319</v>
      </c>
      <c r="K8223" s="185">
        <f t="shared" si="8972"/>
        <v>2842</v>
      </c>
      <c r="L8223" s="185">
        <f t="shared" si="8972"/>
        <v>1635</v>
      </c>
      <c r="M8223" s="147"/>
      <c r="N8223" s="143">
        <f t="shared" si="8944"/>
        <v>222</v>
      </c>
      <c r="O8223" s="143">
        <f t="shared" si="8940"/>
        <v>797.5</v>
      </c>
      <c r="P8223" s="143">
        <f t="shared" si="8941"/>
        <v>12078.5</v>
      </c>
      <c r="Q8223" s="143">
        <f t="shared" si="8942"/>
        <v>2207.25</v>
      </c>
      <c r="R8223" s="188">
        <f t="shared" si="8945"/>
        <v>15305.25</v>
      </c>
      <c r="T8223">
        <v>42490.73</v>
      </c>
      <c r="U8223" s="190">
        <f t="shared" si="8946"/>
        <v>0.3602020958453761</v>
      </c>
    </row>
    <row r="8224" spans="1:21" x14ac:dyDescent="0.2">
      <c r="A8224" s="178">
        <v>43078</v>
      </c>
      <c r="B8224" s="179">
        <v>0.54166666666666663</v>
      </c>
      <c r="C8224" t="s">
        <v>349</v>
      </c>
      <c r="D8224">
        <v>1</v>
      </c>
      <c r="E8224">
        <v>2.5</v>
      </c>
      <c r="F8224">
        <v>4</v>
      </c>
      <c r="G8224">
        <v>1.44</v>
      </c>
      <c r="H8224" s="184">
        <f t="shared" ref="H8224:L8224" si="8973">H8200</f>
        <v>0.54166666666666663</v>
      </c>
      <c r="I8224" s="185">
        <f t="shared" si="8973"/>
        <v>195</v>
      </c>
      <c r="J8224" s="185">
        <f t="shared" si="8973"/>
        <v>299</v>
      </c>
      <c r="K8224" s="185">
        <f t="shared" si="8973"/>
        <v>2842</v>
      </c>
      <c r="L8224" s="185">
        <f t="shared" si="8973"/>
        <v>1635</v>
      </c>
      <c r="M8224" s="147"/>
      <c r="N8224" s="143">
        <f t="shared" si="8944"/>
        <v>195</v>
      </c>
      <c r="O8224" s="143">
        <f t="shared" si="8940"/>
        <v>747.5</v>
      </c>
      <c r="P8224" s="143">
        <f t="shared" si="8941"/>
        <v>11368</v>
      </c>
      <c r="Q8224" s="143">
        <f t="shared" si="8942"/>
        <v>2354.4</v>
      </c>
      <c r="R8224" s="188">
        <f t="shared" si="8945"/>
        <v>14664.9</v>
      </c>
      <c r="T8224">
        <v>40127.11</v>
      </c>
      <c r="U8224" s="190">
        <f t="shared" si="8946"/>
        <v>0.36546115581211802</v>
      </c>
    </row>
    <row r="8225" spans="1:21" x14ac:dyDescent="0.2">
      <c r="A8225" s="178">
        <v>43078</v>
      </c>
      <c r="B8225" s="179">
        <v>0.58333333333333337</v>
      </c>
      <c r="C8225" t="s">
        <v>349</v>
      </c>
      <c r="D8225">
        <v>1</v>
      </c>
      <c r="E8225">
        <v>2.5</v>
      </c>
      <c r="F8225">
        <v>3.11</v>
      </c>
      <c r="G8225">
        <v>1.17</v>
      </c>
      <c r="H8225" s="184">
        <f t="shared" ref="H8225:L8225" si="8974">H8201</f>
        <v>0.58333333333333337</v>
      </c>
      <c r="I8225" s="185">
        <f t="shared" si="8974"/>
        <v>205</v>
      </c>
      <c r="J8225" s="185">
        <f t="shared" si="8974"/>
        <v>237</v>
      </c>
      <c r="K8225" s="185">
        <f t="shared" si="8974"/>
        <v>2842</v>
      </c>
      <c r="L8225" s="185">
        <f t="shared" si="8974"/>
        <v>1635</v>
      </c>
      <c r="M8225" s="147"/>
      <c r="N8225" s="143">
        <f t="shared" si="8944"/>
        <v>205</v>
      </c>
      <c r="O8225" s="143">
        <f t="shared" si="8940"/>
        <v>592.5</v>
      </c>
      <c r="P8225" s="143">
        <f t="shared" si="8941"/>
        <v>8838.619999999999</v>
      </c>
      <c r="Q8225" s="143">
        <f t="shared" si="8942"/>
        <v>1912.9499999999998</v>
      </c>
      <c r="R8225" s="188">
        <f t="shared" si="8945"/>
        <v>11549.07</v>
      </c>
      <c r="T8225">
        <v>38099.279999999999</v>
      </c>
      <c r="U8225" s="190">
        <f t="shared" si="8946"/>
        <v>0.30313092530882474</v>
      </c>
    </row>
    <row r="8226" spans="1:21" x14ac:dyDescent="0.2">
      <c r="A8226" s="178">
        <v>43078</v>
      </c>
      <c r="B8226" s="179">
        <v>0.625</v>
      </c>
      <c r="C8226" t="s">
        <v>349</v>
      </c>
      <c r="D8226">
        <v>2</v>
      </c>
      <c r="E8226">
        <v>2.5</v>
      </c>
      <c r="F8226">
        <v>3.11</v>
      </c>
      <c r="G8226">
        <v>1</v>
      </c>
      <c r="H8226" s="184">
        <f t="shared" ref="H8226:L8226" si="8975">H8202</f>
        <v>0.625</v>
      </c>
      <c r="I8226" s="185">
        <f t="shared" si="8975"/>
        <v>212</v>
      </c>
      <c r="J8226" s="185">
        <f t="shared" si="8975"/>
        <v>213</v>
      </c>
      <c r="K8226" s="185">
        <f t="shared" si="8975"/>
        <v>2842</v>
      </c>
      <c r="L8226" s="185">
        <f t="shared" si="8975"/>
        <v>1380</v>
      </c>
      <c r="M8226" s="147"/>
      <c r="N8226" s="143">
        <f t="shared" si="8944"/>
        <v>424</v>
      </c>
      <c r="O8226" s="143">
        <f t="shared" si="8940"/>
        <v>532.5</v>
      </c>
      <c r="P8226" s="143">
        <f t="shared" si="8941"/>
        <v>8838.619999999999</v>
      </c>
      <c r="Q8226" s="143">
        <f t="shared" si="8942"/>
        <v>1380</v>
      </c>
      <c r="R8226" s="188">
        <f t="shared" si="8945"/>
        <v>11175.119999999999</v>
      </c>
      <c r="T8226">
        <v>36556.870000000003</v>
      </c>
      <c r="U8226" s="190">
        <f t="shared" si="8946"/>
        <v>0.30569137893917064</v>
      </c>
    </row>
    <row r="8227" spans="1:21" x14ac:dyDescent="0.2">
      <c r="A8227" s="178">
        <v>43078</v>
      </c>
      <c r="B8227" s="179">
        <v>0.66666666666666663</v>
      </c>
      <c r="C8227" t="s">
        <v>349</v>
      </c>
      <c r="D8227">
        <v>0.5</v>
      </c>
      <c r="E8227">
        <v>2.11</v>
      </c>
      <c r="F8227">
        <v>3.11</v>
      </c>
      <c r="G8227">
        <v>1.1499999999999999</v>
      </c>
      <c r="H8227" s="184">
        <f t="shared" ref="H8227:L8227" si="8976">H8203</f>
        <v>0.66666666666666663</v>
      </c>
      <c r="I8227" s="185">
        <f t="shared" si="8976"/>
        <v>191</v>
      </c>
      <c r="J8227" s="185">
        <f t="shared" si="8976"/>
        <v>237</v>
      </c>
      <c r="K8227" s="185">
        <f t="shared" si="8976"/>
        <v>2842</v>
      </c>
      <c r="L8227" s="185">
        <f t="shared" si="8976"/>
        <v>1380</v>
      </c>
      <c r="M8227" s="147"/>
      <c r="N8227" s="143">
        <f t="shared" si="8944"/>
        <v>95.5</v>
      </c>
      <c r="O8227" s="143">
        <f t="shared" si="8940"/>
        <v>500.07</v>
      </c>
      <c r="P8227" s="143">
        <f t="shared" si="8941"/>
        <v>8838.619999999999</v>
      </c>
      <c r="Q8227" s="143">
        <f t="shared" si="8942"/>
        <v>1586.9999999999998</v>
      </c>
      <c r="R8227" s="188">
        <f t="shared" si="8945"/>
        <v>11021.189999999999</v>
      </c>
      <c r="T8227">
        <v>35337.26</v>
      </c>
      <c r="U8227" s="190">
        <f t="shared" si="8946"/>
        <v>0.31188581118060649</v>
      </c>
    </row>
    <row r="8228" spans="1:21" x14ac:dyDescent="0.2">
      <c r="A8228" s="178">
        <v>43078</v>
      </c>
      <c r="B8228" s="179">
        <v>0.70833333333333337</v>
      </c>
      <c r="C8228" t="s">
        <v>349</v>
      </c>
      <c r="D8228">
        <v>0.27</v>
      </c>
      <c r="E8228">
        <v>2.54</v>
      </c>
      <c r="F8228">
        <v>3.34</v>
      </c>
      <c r="G8228">
        <v>1</v>
      </c>
      <c r="H8228" s="184">
        <f t="shared" ref="H8228:L8228" si="8977">H8204</f>
        <v>0.70833333333333337</v>
      </c>
      <c r="I8228" s="185">
        <f t="shared" si="8977"/>
        <v>218</v>
      </c>
      <c r="J8228" s="185">
        <f t="shared" si="8977"/>
        <v>258</v>
      </c>
      <c r="K8228" s="185">
        <f t="shared" si="8977"/>
        <v>2842</v>
      </c>
      <c r="L8228" s="185">
        <f t="shared" si="8977"/>
        <v>1380</v>
      </c>
      <c r="M8228" s="147"/>
      <c r="N8228" s="143">
        <f t="shared" si="8944"/>
        <v>58.860000000000007</v>
      </c>
      <c r="O8228" s="143">
        <f t="shared" si="8940"/>
        <v>655.32000000000005</v>
      </c>
      <c r="P8228" s="143">
        <f t="shared" si="8941"/>
        <v>9492.2799999999988</v>
      </c>
      <c r="Q8228" s="143">
        <f t="shared" si="8942"/>
        <v>1380</v>
      </c>
      <c r="R8228" s="188">
        <f t="shared" si="8945"/>
        <v>11586.46</v>
      </c>
      <c r="T8228">
        <v>34695.35</v>
      </c>
      <c r="U8228" s="190">
        <f t="shared" si="8946"/>
        <v>0.33394849742112415</v>
      </c>
    </row>
    <row r="8229" spans="1:21" x14ac:dyDescent="0.2">
      <c r="A8229" s="178">
        <v>43078</v>
      </c>
      <c r="B8229" s="179">
        <v>0.75</v>
      </c>
      <c r="C8229" t="s">
        <v>349</v>
      </c>
      <c r="D8229">
        <v>1.63</v>
      </c>
      <c r="E8229">
        <v>8.34</v>
      </c>
      <c r="F8229">
        <v>9.9</v>
      </c>
      <c r="G8229">
        <v>2.99</v>
      </c>
      <c r="H8229" s="184">
        <f t="shared" ref="H8229:L8229" si="8978">H8205</f>
        <v>0.75</v>
      </c>
      <c r="I8229" s="185">
        <f t="shared" si="8978"/>
        <v>240</v>
      </c>
      <c r="J8229" s="185">
        <f t="shared" si="8978"/>
        <v>365</v>
      </c>
      <c r="K8229" s="185">
        <f t="shared" si="8978"/>
        <v>2842</v>
      </c>
      <c r="L8229" s="185">
        <f t="shared" si="8978"/>
        <v>1380</v>
      </c>
      <c r="M8229" s="147"/>
      <c r="N8229" s="143">
        <f t="shared" si="8944"/>
        <v>391.2</v>
      </c>
      <c r="O8229" s="143">
        <f t="shared" si="8940"/>
        <v>3044.1</v>
      </c>
      <c r="P8229" s="143">
        <f t="shared" si="8941"/>
        <v>28135.8</v>
      </c>
      <c r="Q8229" s="143">
        <f t="shared" si="8942"/>
        <v>4126.2000000000007</v>
      </c>
      <c r="R8229" s="188">
        <f t="shared" si="8945"/>
        <v>35697.300000000003</v>
      </c>
      <c r="T8229">
        <v>34854.120000000003</v>
      </c>
      <c r="U8229" s="190">
        <f t="shared" si="8946"/>
        <v>1.0241916880988531</v>
      </c>
    </row>
    <row r="8230" spans="1:21" x14ac:dyDescent="0.2">
      <c r="A8230" s="178">
        <v>43078</v>
      </c>
      <c r="B8230" s="179">
        <v>0.79166666666666663</v>
      </c>
      <c r="C8230" t="s">
        <v>349</v>
      </c>
      <c r="D8230">
        <v>1.57</v>
      </c>
      <c r="E8230">
        <v>5</v>
      </c>
      <c r="F8230">
        <v>10.25</v>
      </c>
      <c r="G8230">
        <v>1.46</v>
      </c>
      <c r="H8230" s="184">
        <f t="shared" ref="H8230:L8230" si="8979">H8206</f>
        <v>0.79166666666666663</v>
      </c>
      <c r="I8230" s="185">
        <f t="shared" si="8979"/>
        <v>320</v>
      </c>
      <c r="J8230" s="185">
        <f t="shared" si="8979"/>
        <v>214</v>
      </c>
      <c r="K8230" s="185">
        <f t="shared" si="8979"/>
        <v>2842</v>
      </c>
      <c r="L8230" s="185">
        <f t="shared" si="8979"/>
        <v>1426</v>
      </c>
      <c r="M8230" s="147"/>
      <c r="N8230" s="143">
        <f t="shared" si="8944"/>
        <v>502.40000000000003</v>
      </c>
      <c r="O8230" s="143">
        <f t="shared" si="8940"/>
        <v>1070</v>
      </c>
      <c r="P8230" s="143">
        <f t="shared" si="8941"/>
        <v>29130.5</v>
      </c>
      <c r="Q8230" s="143">
        <f t="shared" si="8942"/>
        <v>2081.96</v>
      </c>
      <c r="R8230" s="188">
        <f t="shared" si="8945"/>
        <v>32784.86</v>
      </c>
      <c r="T8230">
        <v>36859.53</v>
      </c>
      <c r="U8230" s="190">
        <f t="shared" si="8946"/>
        <v>0.88945409775979245</v>
      </c>
    </row>
    <row r="8231" spans="1:21" x14ac:dyDescent="0.2">
      <c r="A8231" s="178">
        <v>43078</v>
      </c>
      <c r="B8231" s="179">
        <v>0.83333333333333337</v>
      </c>
      <c r="C8231" t="s">
        <v>349</v>
      </c>
      <c r="D8231">
        <v>1</v>
      </c>
      <c r="E8231">
        <v>4</v>
      </c>
      <c r="F8231">
        <v>8.44</v>
      </c>
      <c r="G8231">
        <v>1.39</v>
      </c>
      <c r="H8231" s="184">
        <f t="shared" ref="H8231:L8231" si="8980">H8207</f>
        <v>0.83333333333333337</v>
      </c>
      <c r="I8231" s="185">
        <f t="shared" si="8980"/>
        <v>322</v>
      </c>
      <c r="J8231" s="185">
        <f t="shared" si="8980"/>
        <v>178</v>
      </c>
      <c r="K8231" s="185">
        <f t="shared" si="8980"/>
        <v>2842</v>
      </c>
      <c r="L8231" s="185">
        <f t="shared" si="8980"/>
        <v>1426</v>
      </c>
      <c r="M8231" s="147"/>
      <c r="N8231" s="143">
        <f t="shared" si="8944"/>
        <v>322</v>
      </c>
      <c r="O8231" s="143">
        <f t="shared" si="8940"/>
        <v>712</v>
      </c>
      <c r="P8231" s="143">
        <f t="shared" si="8941"/>
        <v>23986.48</v>
      </c>
      <c r="Q8231" s="143">
        <f t="shared" si="8942"/>
        <v>1982.1399999999999</v>
      </c>
      <c r="R8231" s="188">
        <f t="shared" si="8945"/>
        <v>27002.62</v>
      </c>
      <c r="T8231">
        <v>39054.910000000003</v>
      </c>
      <c r="U8231" s="190">
        <f t="shared" si="8946"/>
        <v>0.69140141406035749</v>
      </c>
    </row>
    <row r="8232" spans="1:21" x14ac:dyDescent="0.2">
      <c r="A8232" s="178">
        <v>43078</v>
      </c>
      <c r="B8232" s="179">
        <v>0.875</v>
      </c>
      <c r="C8232" t="s">
        <v>349</v>
      </c>
      <c r="D8232">
        <v>1.8</v>
      </c>
      <c r="E8232">
        <v>4</v>
      </c>
      <c r="F8232">
        <v>7.21</v>
      </c>
      <c r="G8232">
        <v>1.01</v>
      </c>
      <c r="H8232" s="184">
        <f t="shared" ref="H8232:L8232" si="8981">H8208</f>
        <v>0.875</v>
      </c>
      <c r="I8232" s="185">
        <f t="shared" si="8981"/>
        <v>337</v>
      </c>
      <c r="J8232" s="185">
        <f t="shared" si="8981"/>
        <v>173</v>
      </c>
      <c r="K8232" s="185">
        <f t="shared" si="8981"/>
        <v>2842</v>
      </c>
      <c r="L8232" s="185">
        <f t="shared" si="8981"/>
        <v>1426</v>
      </c>
      <c r="M8232" s="147"/>
      <c r="N8232" s="143">
        <f t="shared" si="8944"/>
        <v>606.6</v>
      </c>
      <c r="O8232" s="143">
        <f t="shared" si="8940"/>
        <v>692</v>
      </c>
      <c r="P8232" s="143">
        <f t="shared" si="8941"/>
        <v>20490.82</v>
      </c>
      <c r="Q8232" s="143">
        <f t="shared" si="8942"/>
        <v>1440.26</v>
      </c>
      <c r="R8232" s="188">
        <f t="shared" si="8945"/>
        <v>23229.679999999997</v>
      </c>
      <c r="T8232">
        <v>39616.660000000003</v>
      </c>
      <c r="U8232" s="190">
        <f t="shared" si="8946"/>
        <v>0.58636139442345703</v>
      </c>
    </row>
    <row r="8233" spans="1:21" x14ac:dyDescent="0.2">
      <c r="A8233" s="178">
        <v>43078</v>
      </c>
      <c r="B8233" s="179">
        <v>0.91666666666666663</v>
      </c>
      <c r="C8233" t="s">
        <v>349</v>
      </c>
      <c r="D8233">
        <v>2.3199999999999998</v>
      </c>
      <c r="E8233">
        <v>4.3899999999999997</v>
      </c>
      <c r="F8233">
        <v>5.64</v>
      </c>
      <c r="G8233">
        <v>1.01</v>
      </c>
      <c r="H8233" s="184">
        <f t="shared" ref="H8233:L8233" si="8982">H8209</f>
        <v>0.91666666666666663</v>
      </c>
      <c r="I8233" s="185">
        <f t="shared" si="8982"/>
        <v>394</v>
      </c>
      <c r="J8233" s="185">
        <f t="shared" si="8982"/>
        <v>194</v>
      </c>
      <c r="K8233" s="185">
        <f t="shared" si="8982"/>
        <v>2842</v>
      </c>
      <c r="L8233" s="185">
        <f t="shared" si="8982"/>
        <v>1426</v>
      </c>
      <c r="M8233" s="147"/>
      <c r="N8233" s="143">
        <f t="shared" si="8944"/>
        <v>914.07999999999993</v>
      </c>
      <c r="O8233" s="143">
        <f t="shared" si="8940"/>
        <v>851.66</v>
      </c>
      <c r="P8233" s="143">
        <f t="shared" si="8941"/>
        <v>16028.88</v>
      </c>
      <c r="Q8233" s="143">
        <f t="shared" si="8942"/>
        <v>1440.26</v>
      </c>
      <c r="R8233" s="188">
        <f t="shared" si="8945"/>
        <v>19234.879999999997</v>
      </c>
      <c r="T8233">
        <v>40015.870000000003</v>
      </c>
      <c r="U8233" s="190">
        <f t="shared" si="8946"/>
        <v>0.48068128969831209</v>
      </c>
    </row>
    <row r="8234" spans="1:21" x14ac:dyDescent="0.2">
      <c r="A8234" s="178">
        <v>43078</v>
      </c>
      <c r="B8234" s="179">
        <v>0.95833333333333337</v>
      </c>
      <c r="C8234" t="s">
        <v>349</v>
      </c>
      <c r="D8234">
        <v>5.94</v>
      </c>
      <c r="E8234">
        <v>3.24</v>
      </c>
      <c r="F8234">
        <v>4</v>
      </c>
      <c r="G8234">
        <v>0.75</v>
      </c>
      <c r="H8234" s="184">
        <f t="shared" ref="H8234:L8234" si="8983">H8210</f>
        <v>0.95833333333333337</v>
      </c>
      <c r="I8234" s="185">
        <f t="shared" si="8983"/>
        <v>389</v>
      </c>
      <c r="J8234" s="185">
        <f t="shared" si="8983"/>
        <v>265</v>
      </c>
      <c r="K8234" s="185">
        <f t="shared" si="8983"/>
        <v>2985</v>
      </c>
      <c r="L8234" s="185">
        <f t="shared" si="8983"/>
        <v>1111</v>
      </c>
      <c r="M8234" s="147"/>
      <c r="N8234" s="143">
        <f t="shared" si="8944"/>
        <v>2310.6600000000003</v>
      </c>
      <c r="O8234" s="143">
        <f t="shared" si="8940"/>
        <v>858.6</v>
      </c>
      <c r="P8234" s="143">
        <f t="shared" si="8941"/>
        <v>11940</v>
      </c>
      <c r="Q8234" s="143">
        <f t="shared" si="8942"/>
        <v>833.25</v>
      </c>
      <c r="R8234" s="188">
        <f t="shared" si="8945"/>
        <v>15942.51</v>
      </c>
      <c r="T8234">
        <v>40056.11</v>
      </c>
      <c r="U8234" s="190">
        <f t="shared" si="8946"/>
        <v>0.39800444925880224</v>
      </c>
    </row>
    <row r="8235" spans="1:21" x14ac:dyDescent="0.2">
      <c r="A8235" s="178">
        <v>43078</v>
      </c>
      <c r="B8235" s="180">
        <v>1</v>
      </c>
      <c r="C8235" t="s">
        <v>349</v>
      </c>
      <c r="D8235">
        <v>5.51</v>
      </c>
      <c r="E8235">
        <v>4</v>
      </c>
      <c r="F8235">
        <v>5</v>
      </c>
      <c r="G8235">
        <v>0.75</v>
      </c>
      <c r="H8235" s="184">
        <f t="shared" ref="H8235:L8235" si="8984">H8211</f>
        <v>1</v>
      </c>
      <c r="I8235" s="185">
        <f t="shared" si="8984"/>
        <v>362</v>
      </c>
      <c r="J8235" s="185">
        <f t="shared" si="8984"/>
        <v>243</v>
      </c>
      <c r="K8235" s="185">
        <f t="shared" si="8984"/>
        <v>2985</v>
      </c>
      <c r="L8235" s="185">
        <f t="shared" si="8984"/>
        <v>1111</v>
      </c>
      <c r="M8235" s="147"/>
      <c r="N8235" s="143">
        <f t="shared" si="8944"/>
        <v>1994.62</v>
      </c>
      <c r="O8235" s="143">
        <f t="shared" si="8940"/>
        <v>972</v>
      </c>
      <c r="P8235" s="143">
        <f t="shared" si="8941"/>
        <v>14925</v>
      </c>
      <c r="Q8235" s="143">
        <f t="shared" si="8942"/>
        <v>833.25</v>
      </c>
      <c r="R8235" s="188">
        <f t="shared" si="8945"/>
        <v>18724.87</v>
      </c>
      <c r="T8235">
        <v>39424.35</v>
      </c>
      <c r="U8235" s="190">
        <f t="shared" si="8946"/>
        <v>0.47495697456013858</v>
      </c>
    </row>
    <row r="8236" spans="1:21" x14ac:dyDescent="0.2">
      <c r="A8236" s="178">
        <v>43079</v>
      </c>
      <c r="B8236" s="179">
        <v>4.1666666666666664E-2</v>
      </c>
      <c r="C8236" t="s">
        <v>349</v>
      </c>
      <c r="D8236">
        <v>3.11</v>
      </c>
      <c r="E8236">
        <v>6</v>
      </c>
      <c r="F8236">
        <v>6.16</v>
      </c>
      <c r="G8236">
        <v>0.97</v>
      </c>
      <c r="H8236" s="184">
        <f t="shared" ref="H8236:L8236" si="8985">H8212</f>
        <v>4.1666666666666664E-2</v>
      </c>
      <c r="I8236" s="185">
        <f t="shared" si="8985"/>
        <v>294</v>
      </c>
      <c r="J8236" s="185">
        <f t="shared" si="8985"/>
        <v>212</v>
      </c>
      <c r="K8236" s="185">
        <f t="shared" si="8985"/>
        <v>2985</v>
      </c>
      <c r="L8236" s="185">
        <f t="shared" si="8985"/>
        <v>1111</v>
      </c>
      <c r="M8236" s="147"/>
      <c r="N8236" s="143">
        <f t="shared" si="8944"/>
        <v>914.33999999999992</v>
      </c>
      <c r="O8236" s="143">
        <f t="shared" si="8940"/>
        <v>1272</v>
      </c>
      <c r="P8236" s="143">
        <f t="shared" si="8941"/>
        <v>18387.600000000002</v>
      </c>
      <c r="Q8236" s="143">
        <f t="shared" si="8942"/>
        <v>1077.67</v>
      </c>
      <c r="R8236" s="188">
        <f t="shared" si="8945"/>
        <v>21651.61</v>
      </c>
      <c r="T8236">
        <v>38435.839999999997</v>
      </c>
      <c r="U8236" s="190">
        <f t="shared" si="8946"/>
        <v>0.5633182467197283</v>
      </c>
    </row>
    <row r="8237" spans="1:21" x14ac:dyDescent="0.2">
      <c r="A8237" s="178">
        <v>43079</v>
      </c>
      <c r="B8237" s="179">
        <v>8.3333333333333329E-2</v>
      </c>
      <c r="C8237" t="s">
        <v>349</v>
      </c>
      <c r="D8237">
        <v>0.45</v>
      </c>
      <c r="E8237">
        <v>3.39</v>
      </c>
      <c r="F8237">
        <v>4.25</v>
      </c>
      <c r="G8237">
        <v>0.97</v>
      </c>
      <c r="H8237" s="184">
        <f t="shared" ref="H8237:L8237" si="8986">H8213</f>
        <v>8.3333333333333329E-2</v>
      </c>
      <c r="I8237" s="185">
        <f t="shared" si="8986"/>
        <v>236</v>
      </c>
      <c r="J8237" s="185">
        <f t="shared" si="8986"/>
        <v>179</v>
      </c>
      <c r="K8237" s="185">
        <f t="shared" si="8986"/>
        <v>2985</v>
      </c>
      <c r="L8237" s="185">
        <f t="shared" si="8986"/>
        <v>1111</v>
      </c>
      <c r="M8237" s="147"/>
      <c r="N8237" s="143">
        <f t="shared" si="8944"/>
        <v>106.2</v>
      </c>
      <c r="O8237" s="143">
        <f t="shared" si="8940"/>
        <v>606.81000000000006</v>
      </c>
      <c r="P8237" s="143">
        <f t="shared" si="8941"/>
        <v>12686.25</v>
      </c>
      <c r="Q8237" s="143">
        <f t="shared" si="8942"/>
        <v>1077.67</v>
      </c>
      <c r="R8237" s="188">
        <f t="shared" si="8945"/>
        <v>14476.93</v>
      </c>
      <c r="T8237">
        <v>37606.61</v>
      </c>
      <c r="U8237" s="190">
        <f t="shared" si="8946"/>
        <v>0.3849570594105664</v>
      </c>
    </row>
    <row r="8238" spans="1:21" x14ac:dyDescent="0.2">
      <c r="A8238" s="178">
        <v>43079</v>
      </c>
      <c r="B8238" s="179">
        <v>0.125</v>
      </c>
      <c r="C8238" t="s">
        <v>349</v>
      </c>
      <c r="D8238">
        <v>1.28</v>
      </c>
      <c r="E8238">
        <v>3</v>
      </c>
      <c r="F8238">
        <v>4.25</v>
      </c>
      <c r="G8238">
        <v>1</v>
      </c>
      <c r="H8238" s="184">
        <f t="shared" ref="H8238:L8238" si="8987">H8214</f>
        <v>0.125</v>
      </c>
      <c r="I8238" s="185">
        <f t="shared" si="8987"/>
        <v>201</v>
      </c>
      <c r="J8238" s="185">
        <f t="shared" si="8987"/>
        <v>205</v>
      </c>
      <c r="K8238" s="185">
        <f t="shared" si="8987"/>
        <v>2985</v>
      </c>
      <c r="L8238" s="185">
        <f t="shared" si="8987"/>
        <v>1717</v>
      </c>
      <c r="M8238" s="147"/>
      <c r="N8238" s="143">
        <f t="shared" si="8944"/>
        <v>257.28000000000003</v>
      </c>
      <c r="O8238" s="143">
        <f t="shared" si="8940"/>
        <v>615</v>
      </c>
      <c r="P8238" s="143">
        <f t="shared" si="8941"/>
        <v>12686.25</v>
      </c>
      <c r="Q8238" s="143">
        <f t="shared" si="8942"/>
        <v>1717</v>
      </c>
      <c r="R8238" s="188">
        <f t="shared" si="8945"/>
        <v>15275.53</v>
      </c>
      <c r="T8238">
        <v>37279.480000000003</v>
      </c>
      <c r="U8238" s="190">
        <f t="shared" si="8946"/>
        <v>0.40975705669714274</v>
      </c>
    </row>
    <row r="8239" spans="1:21" x14ac:dyDescent="0.2">
      <c r="A8239" s="178">
        <v>43079</v>
      </c>
      <c r="B8239" s="179">
        <v>0.16666666666666666</v>
      </c>
      <c r="C8239" t="s">
        <v>349</v>
      </c>
      <c r="D8239">
        <v>0.52</v>
      </c>
      <c r="E8239">
        <v>3.11</v>
      </c>
      <c r="F8239">
        <v>4.25</v>
      </c>
      <c r="G8239">
        <v>1.1399999999999999</v>
      </c>
      <c r="H8239" s="184">
        <f t="shared" ref="H8239:L8239" si="8988">H8215</f>
        <v>0.16666666666666666</v>
      </c>
      <c r="I8239" s="185">
        <f t="shared" si="8988"/>
        <v>185</v>
      </c>
      <c r="J8239" s="185">
        <f t="shared" si="8988"/>
        <v>205</v>
      </c>
      <c r="K8239" s="185">
        <f t="shared" si="8988"/>
        <v>2985</v>
      </c>
      <c r="L8239" s="185">
        <f t="shared" si="8988"/>
        <v>1717</v>
      </c>
      <c r="M8239" s="147"/>
      <c r="N8239" s="143">
        <f t="shared" si="8944"/>
        <v>96.2</v>
      </c>
      <c r="O8239" s="143">
        <f t="shared" si="8940"/>
        <v>637.54999999999995</v>
      </c>
      <c r="P8239" s="143">
        <f t="shared" si="8941"/>
        <v>12686.25</v>
      </c>
      <c r="Q8239" s="143">
        <f t="shared" si="8942"/>
        <v>1957.3799999999999</v>
      </c>
      <c r="R8239" s="188">
        <f t="shared" si="8945"/>
        <v>15377.38</v>
      </c>
      <c r="T8239">
        <v>37265.42</v>
      </c>
      <c r="U8239" s="190">
        <f t="shared" si="8946"/>
        <v>0.41264475215897206</v>
      </c>
    </row>
    <row r="8240" spans="1:21" x14ac:dyDescent="0.2">
      <c r="A8240" s="178">
        <v>43079</v>
      </c>
      <c r="B8240" s="179">
        <v>0.20833333333333334</v>
      </c>
      <c r="C8240" t="s">
        <v>349</v>
      </c>
      <c r="D8240">
        <v>3</v>
      </c>
      <c r="E8240">
        <v>4.0999999999999996</v>
      </c>
      <c r="F8240">
        <v>4.3</v>
      </c>
      <c r="G8240">
        <v>1.39</v>
      </c>
      <c r="H8240" s="184">
        <f t="shared" ref="H8240:L8240" si="8989">H8216</f>
        <v>0.20833333333333334</v>
      </c>
      <c r="I8240" s="185">
        <f t="shared" si="8989"/>
        <v>207</v>
      </c>
      <c r="J8240" s="185">
        <f t="shared" si="8989"/>
        <v>283</v>
      </c>
      <c r="K8240" s="185">
        <f t="shared" si="8989"/>
        <v>2985</v>
      </c>
      <c r="L8240" s="185">
        <f t="shared" si="8989"/>
        <v>1717</v>
      </c>
      <c r="M8240" s="147"/>
      <c r="N8240" s="143">
        <f t="shared" si="8944"/>
        <v>621</v>
      </c>
      <c r="O8240" s="143">
        <f t="shared" si="8940"/>
        <v>1160.3</v>
      </c>
      <c r="P8240" s="143">
        <f t="shared" si="8941"/>
        <v>12835.5</v>
      </c>
      <c r="Q8240" s="143">
        <f t="shared" si="8942"/>
        <v>2386.6299999999997</v>
      </c>
      <c r="R8240" s="188">
        <f t="shared" si="8945"/>
        <v>17003.43</v>
      </c>
      <c r="T8240">
        <v>37725.980000000003</v>
      </c>
      <c r="U8240" s="190">
        <f t="shared" si="8946"/>
        <v>0.45070876886432104</v>
      </c>
    </row>
    <row r="8241" spans="1:21" x14ac:dyDescent="0.2">
      <c r="A8241" s="178">
        <v>43079</v>
      </c>
      <c r="B8241" s="179">
        <v>0.25</v>
      </c>
      <c r="C8241" t="s">
        <v>349</v>
      </c>
      <c r="D8241">
        <v>5.51</v>
      </c>
      <c r="E8241">
        <v>9.11</v>
      </c>
      <c r="F8241">
        <v>7.25</v>
      </c>
      <c r="G8241">
        <v>1</v>
      </c>
      <c r="H8241" s="184">
        <f t="shared" ref="H8241:L8241" si="8990">H8217</f>
        <v>0.25</v>
      </c>
      <c r="I8241" s="185">
        <f t="shared" si="8990"/>
        <v>327</v>
      </c>
      <c r="J8241" s="185">
        <f t="shared" si="8990"/>
        <v>438</v>
      </c>
      <c r="K8241" s="185">
        <f t="shared" si="8990"/>
        <v>2985</v>
      </c>
      <c r="L8241" s="185">
        <f t="shared" si="8990"/>
        <v>1717</v>
      </c>
      <c r="M8241" s="147"/>
      <c r="N8241" s="143">
        <f t="shared" si="8944"/>
        <v>1801.77</v>
      </c>
      <c r="O8241" s="143">
        <f t="shared" si="8940"/>
        <v>3990.18</v>
      </c>
      <c r="P8241" s="143">
        <f t="shared" si="8941"/>
        <v>21641.25</v>
      </c>
      <c r="Q8241" s="143">
        <f t="shared" si="8942"/>
        <v>1717</v>
      </c>
      <c r="R8241" s="188">
        <f t="shared" si="8945"/>
        <v>29150.2</v>
      </c>
      <c r="T8241">
        <v>38510.58</v>
      </c>
      <c r="U8241" s="190">
        <f t="shared" si="8946"/>
        <v>0.75694004089265854</v>
      </c>
    </row>
    <row r="8242" spans="1:21" x14ac:dyDescent="0.2">
      <c r="A8242" s="178">
        <v>43079</v>
      </c>
      <c r="B8242" s="179">
        <v>0.29166666666666669</v>
      </c>
      <c r="C8242" t="s">
        <v>349</v>
      </c>
      <c r="D8242">
        <v>3.11</v>
      </c>
      <c r="E8242">
        <v>13.9</v>
      </c>
      <c r="F8242">
        <v>11.11</v>
      </c>
      <c r="G8242">
        <v>4.42</v>
      </c>
      <c r="H8242" s="184">
        <f t="shared" ref="H8242:L8242" si="8991">H8218</f>
        <v>0.29166666666666669</v>
      </c>
      <c r="I8242" s="185">
        <f t="shared" si="8991"/>
        <v>249</v>
      </c>
      <c r="J8242" s="185">
        <f t="shared" si="8991"/>
        <v>556</v>
      </c>
      <c r="K8242" s="185">
        <f t="shared" si="8991"/>
        <v>2872</v>
      </c>
      <c r="L8242" s="185">
        <f t="shared" si="8991"/>
        <v>2219</v>
      </c>
      <c r="M8242" s="147"/>
      <c r="N8242" s="143">
        <f t="shared" si="8944"/>
        <v>774.39</v>
      </c>
      <c r="O8242" s="143">
        <f t="shared" si="8940"/>
        <v>7728.4000000000005</v>
      </c>
      <c r="P8242" s="143">
        <f t="shared" si="8941"/>
        <v>31907.919999999998</v>
      </c>
      <c r="Q8242" s="143">
        <f t="shared" si="8942"/>
        <v>9807.98</v>
      </c>
      <c r="R8242" s="188">
        <f t="shared" si="8945"/>
        <v>50218.69</v>
      </c>
      <c r="T8242">
        <v>39779.800000000003</v>
      </c>
      <c r="U8242" s="190">
        <f t="shared" si="8946"/>
        <v>1.2624168547855947</v>
      </c>
    </row>
    <row r="8243" spans="1:21" x14ac:dyDescent="0.2">
      <c r="A8243" s="178">
        <v>43079</v>
      </c>
      <c r="B8243" s="179">
        <v>0.33333333333333331</v>
      </c>
      <c r="C8243" t="s">
        <v>349</v>
      </c>
      <c r="D8243">
        <v>1</v>
      </c>
      <c r="E8243">
        <v>3.75</v>
      </c>
      <c r="F8243">
        <v>9.98</v>
      </c>
      <c r="G8243">
        <v>3</v>
      </c>
      <c r="H8243" s="184">
        <f t="shared" ref="H8243:L8243" si="8992">H8219</f>
        <v>0.33333333333333331</v>
      </c>
      <c r="I8243" s="185">
        <f t="shared" si="8992"/>
        <v>256</v>
      </c>
      <c r="J8243" s="185">
        <f t="shared" si="8992"/>
        <v>306</v>
      </c>
      <c r="K8243" s="185">
        <f t="shared" si="8992"/>
        <v>2872</v>
      </c>
      <c r="L8243" s="185">
        <f t="shared" si="8992"/>
        <v>2219</v>
      </c>
      <c r="M8243" s="147"/>
      <c r="N8243" s="143">
        <f t="shared" si="8944"/>
        <v>256</v>
      </c>
      <c r="O8243" s="143">
        <f t="shared" si="8940"/>
        <v>1147.5</v>
      </c>
      <c r="P8243" s="143">
        <f t="shared" si="8941"/>
        <v>28662.560000000001</v>
      </c>
      <c r="Q8243" s="143">
        <f t="shared" si="8942"/>
        <v>6657</v>
      </c>
      <c r="R8243" s="188">
        <f t="shared" si="8945"/>
        <v>36723.06</v>
      </c>
      <c r="T8243">
        <v>41519.160000000003</v>
      </c>
      <c r="U8243" s="190">
        <f t="shared" si="8946"/>
        <v>0.88448465720404734</v>
      </c>
    </row>
    <row r="8244" spans="1:21" x14ac:dyDescent="0.2">
      <c r="A8244" s="178">
        <v>43079</v>
      </c>
      <c r="B8244" s="179">
        <v>0.375</v>
      </c>
      <c r="C8244" t="s">
        <v>349</v>
      </c>
      <c r="D8244">
        <v>0.36</v>
      </c>
      <c r="E8244">
        <v>5.01</v>
      </c>
      <c r="F8244">
        <v>10.93</v>
      </c>
      <c r="G8244">
        <v>4.26</v>
      </c>
      <c r="H8244" s="184">
        <f t="shared" ref="H8244:L8244" si="8993">H8220</f>
        <v>0.375</v>
      </c>
      <c r="I8244" s="185">
        <f t="shared" si="8993"/>
        <v>156</v>
      </c>
      <c r="J8244" s="185">
        <f t="shared" si="8993"/>
        <v>343</v>
      </c>
      <c r="K8244" s="185">
        <f t="shared" si="8993"/>
        <v>2872</v>
      </c>
      <c r="L8244" s="185">
        <f t="shared" si="8993"/>
        <v>2219</v>
      </c>
      <c r="M8244" s="147"/>
      <c r="N8244" s="143">
        <f t="shared" si="8944"/>
        <v>56.16</v>
      </c>
      <c r="O8244" s="143">
        <f t="shared" si="8940"/>
        <v>1718.4299999999998</v>
      </c>
      <c r="P8244" s="143">
        <f t="shared" si="8941"/>
        <v>31390.959999999999</v>
      </c>
      <c r="Q8244" s="143">
        <f t="shared" si="8942"/>
        <v>9452.9399999999987</v>
      </c>
      <c r="R8244" s="188">
        <f t="shared" si="8945"/>
        <v>42618.489999999991</v>
      </c>
      <c r="T8244">
        <v>42804.95</v>
      </c>
      <c r="U8244" s="190">
        <f t="shared" si="8946"/>
        <v>0.9956439617380699</v>
      </c>
    </row>
    <row r="8245" spans="1:21" x14ac:dyDescent="0.2">
      <c r="A8245" s="178">
        <v>43079</v>
      </c>
      <c r="B8245" s="179">
        <v>0.41666666666666669</v>
      </c>
      <c r="C8245" t="s">
        <v>349</v>
      </c>
      <c r="D8245">
        <v>0.68</v>
      </c>
      <c r="E8245">
        <v>3.75</v>
      </c>
      <c r="F8245">
        <v>10.59</v>
      </c>
      <c r="G8245">
        <v>3</v>
      </c>
      <c r="H8245" s="184">
        <f t="shared" ref="H8245:L8245" si="8994">H8221</f>
        <v>0.41666666666666669</v>
      </c>
      <c r="I8245" s="185">
        <f t="shared" si="8994"/>
        <v>196</v>
      </c>
      <c r="J8245" s="185">
        <f t="shared" si="8994"/>
        <v>315</v>
      </c>
      <c r="K8245" s="185">
        <f t="shared" si="8994"/>
        <v>2872</v>
      </c>
      <c r="L8245" s="185">
        <f t="shared" si="8994"/>
        <v>2219</v>
      </c>
      <c r="M8245" s="147"/>
      <c r="N8245" s="143">
        <f t="shared" si="8944"/>
        <v>133.28</v>
      </c>
      <c r="O8245" s="143">
        <f t="shared" si="8940"/>
        <v>1181.25</v>
      </c>
      <c r="P8245" s="143">
        <f t="shared" si="8941"/>
        <v>30414.48</v>
      </c>
      <c r="Q8245" s="143">
        <f t="shared" si="8942"/>
        <v>6657</v>
      </c>
      <c r="R8245" s="188">
        <f t="shared" si="8945"/>
        <v>38386.009999999995</v>
      </c>
      <c r="T8245">
        <v>42777.47</v>
      </c>
      <c r="U8245" s="190">
        <f t="shared" si="8946"/>
        <v>0.89734175490041823</v>
      </c>
    </row>
    <row r="8246" spans="1:21" x14ac:dyDescent="0.2">
      <c r="A8246" s="178">
        <v>43079</v>
      </c>
      <c r="B8246" s="179">
        <v>0.45833333333333331</v>
      </c>
      <c r="C8246" t="s">
        <v>349</v>
      </c>
      <c r="D8246">
        <v>1</v>
      </c>
      <c r="E8246">
        <v>3.58</v>
      </c>
      <c r="F8246">
        <v>7.47</v>
      </c>
      <c r="G8246">
        <v>2.83</v>
      </c>
      <c r="H8246" s="184">
        <f t="shared" ref="H8246:L8246" si="8995">H8222</f>
        <v>0.45833333333333331</v>
      </c>
      <c r="I8246" s="185">
        <f t="shared" si="8995"/>
        <v>226</v>
      </c>
      <c r="J8246" s="185">
        <f t="shared" si="8995"/>
        <v>326</v>
      </c>
      <c r="K8246" s="185">
        <f t="shared" si="8995"/>
        <v>2842</v>
      </c>
      <c r="L8246" s="185">
        <f t="shared" si="8995"/>
        <v>1635</v>
      </c>
      <c r="M8246" s="147"/>
      <c r="N8246" s="143">
        <f t="shared" si="8944"/>
        <v>226</v>
      </c>
      <c r="O8246" s="143">
        <f t="shared" si="8940"/>
        <v>1167.08</v>
      </c>
      <c r="P8246" s="143">
        <f t="shared" si="8941"/>
        <v>21229.739999999998</v>
      </c>
      <c r="Q8246" s="143">
        <f t="shared" si="8942"/>
        <v>4627.05</v>
      </c>
      <c r="R8246" s="188">
        <f t="shared" si="8945"/>
        <v>27249.87</v>
      </c>
      <c r="T8246">
        <v>41193.56</v>
      </c>
      <c r="U8246" s="190">
        <f t="shared" si="8946"/>
        <v>0.66150801241747492</v>
      </c>
    </row>
    <row r="8247" spans="1:21" x14ac:dyDescent="0.2">
      <c r="A8247" s="178">
        <v>43079</v>
      </c>
      <c r="B8247" s="179">
        <v>0.5</v>
      </c>
      <c r="C8247" t="s">
        <v>349</v>
      </c>
      <c r="D8247">
        <v>1</v>
      </c>
      <c r="E8247">
        <v>3</v>
      </c>
      <c r="F8247">
        <v>5.47</v>
      </c>
      <c r="G8247">
        <v>2.1</v>
      </c>
      <c r="H8247" s="184">
        <f t="shared" ref="H8247:L8247" si="8996">H8223</f>
        <v>0.5</v>
      </c>
      <c r="I8247" s="185">
        <f t="shared" si="8996"/>
        <v>222</v>
      </c>
      <c r="J8247" s="185">
        <f t="shared" si="8996"/>
        <v>319</v>
      </c>
      <c r="K8247" s="185">
        <f t="shared" si="8996"/>
        <v>2842</v>
      </c>
      <c r="L8247" s="185">
        <f t="shared" si="8996"/>
        <v>1635</v>
      </c>
      <c r="M8247" s="147"/>
      <c r="N8247" s="143">
        <f t="shared" si="8944"/>
        <v>222</v>
      </c>
      <c r="O8247" s="143">
        <f t="shared" si="8940"/>
        <v>957</v>
      </c>
      <c r="P8247" s="143">
        <f t="shared" si="8941"/>
        <v>15545.74</v>
      </c>
      <c r="Q8247" s="143">
        <f t="shared" si="8942"/>
        <v>3433.5</v>
      </c>
      <c r="R8247" s="188">
        <f t="shared" si="8945"/>
        <v>20158.239999999998</v>
      </c>
      <c r="T8247">
        <v>38895.440000000002</v>
      </c>
      <c r="U8247" s="190">
        <f t="shared" si="8946"/>
        <v>0.51826743700546896</v>
      </c>
    </row>
    <row r="8248" spans="1:21" x14ac:dyDescent="0.2">
      <c r="A8248" s="178">
        <v>43079</v>
      </c>
      <c r="B8248" s="179">
        <v>0.54166666666666663</v>
      </c>
      <c r="C8248" t="s">
        <v>349</v>
      </c>
      <c r="D8248">
        <v>2</v>
      </c>
      <c r="E8248">
        <v>3.1</v>
      </c>
      <c r="F8248">
        <v>6.01</v>
      </c>
      <c r="G8248">
        <v>2.1</v>
      </c>
      <c r="H8248" s="184">
        <f t="shared" ref="H8248:L8248" si="8997">H8224</f>
        <v>0.54166666666666663</v>
      </c>
      <c r="I8248" s="185">
        <f t="shared" si="8997"/>
        <v>195</v>
      </c>
      <c r="J8248" s="185">
        <f t="shared" si="8997"/>
        <v>299</v>
      </c>
      <c r="K8248" s="185">
        <f t="shared" si="8997"/>
        <v>2842</v>
      </c>
      <c r="L8248" s="185">
        <f t="shared" si="8997"/>
        <v>1635</v>
      </c>
      <c r="M8248" s="147"/>
      <c r="N8248" s="143">
        <f t="shared" si="8944"/>
        <v>390</v>
      </c>
      <c r="O8248" s="143">
        <f t="shared" si="8940"/>
        <v>926.9</v>
      </c>
      <c r="P8248" s="143">
        <f t="shared" si="8941"/>
        <v>17080.419999999998</v>
      </c>
      <c r="Q8248" s="143">
        <f t="shared" si="8942"/>
        <v>3433.5</v>
      </c>
      <c r="R8248" s="188">
        <f t="shared" si="8945"/>
        <v>21830.82</v>
      </c>
      <c r="T8248">
        <v>36928.589999999997</v>
      </c>
      <c r="U8248" s="190">
        <f t="shared" si="8946"/>
        <v>0.59116310695859231</v>
      </c>
    </row>
    <row r="8249" spans="1:21" x14ac:dyDescent="0.2">
      <c r="A8249" s="178">
        <v>43079</v>
      </c>
      <c r="B8249" s="179">
        <v>0.58333333333333337</v>
      </c>
      <c r="C8249" t="s">
        <v>349</v>
      </c>
      <c r="D8249">
        <v>1</v>
      </c>
      <c r="E8249">
        <v>3.33</v>
      </c>
      <c r="F8249">
        <v>6.01</v>
      </c>
      <c r="G8249">
        <v>2.58</v>
      </c>
      <c r="H8249" s="184">
        <f t="shared" ref="H8249:L8249" si="8998">H8225</f>
        <v>0.58333333333333337</v>
      </c>
      <c r="I8249" s="185">
        <f t="shared" si="8998"/>
        <v>205</v>
      </c>
      <c r="J8249" s="185">
        <f t="shared" si="8998"/>
        <v>237</v>
      </c>
      <c r="K8249" s="185">
        <f t="shared" si="8998"/>
        <v>2842</v>
      </c>
      <c r="L8249" s="185">
        <f t="shared" si="8998"/>
        <v>1635</v>
      </c>
      <c r="M8249" s="147"/>
      <c r="N8249" s="143">
        <f t="shared" si="8944"/>
        <v>205</v>
      </c>
      <c r="O8249" s="143">
        <f t="shared" si="8940"/>
        <v>789.21</v>
      </c>
      <c r="P8249" s="143">
        <f t="shared" si="8941"/>
        <v>17080.419999999998</v>
      </c>
      <c r="Q8249" s="143">
        <f t="shared" si="8942"/>
        <v>4218.3</v>
      </c>
      <c r="R8249" s="188">
        <f t="shared" si="8945"/>
        <v>22292.929999999997</v>
      </c>
      <c r="T8249">
        <v>35443.910000000003</v>
      </c>
      <c r="U8249" s="190">
        <f t="shared" si="8946"/>
        <v>0.62896362167717934</v>
      </c>
    </row>
    <row r="8250" spans="1:21" x14ac:dyDescent="0.2">
      <c r="A8250" s="178">
        <v>43079</v>
      </c>
      <c r="B8250" s="179">
        <v>0.625</v>
      </c>
      <c r="C8250" t="s">
        <v>349</v>
      </c>
      <c r="D8250">
        <v>2.11</v>
      </c>
      <c r="E8250">
        <v>3.1</v>
      </c>
      <c r="F8250">
        <v>6.01</v>
      </c>
      <c r="G8250">
        <v>2.35</v>
      </c>
      <c r="H8250" s="184">
        <f t="shared" ref="H8250:L8250" si="8999">H8226</f>
        <v>0.625</v>
      </c>
      <c r="I8250" s="185">
        <f t="shared" si="8999"/>
        <v>212</v>
      </c>
      <c r="J8250" s="185">
        <f t="shared" si="8999"/>
        <v>213</v>
      </c>
      <c r="K8250" s="185">
        <f t="shared" si="8999"/>
        <v>2842</v>
      </c>
      <c r="L8250" s="185">
        <f t="shared" si="8999"/>
        <v>1380</v>
      </c>
      <c r="M8250" s="147"/>
      <c r="N8250" s="143">
        <f t="shared" si="8944"/>
        <v>447.32</v>
      </c>
      <c r="O8250" s="143">
        <f t="shared" si="8940"/>
        <v>660.30000000000007</v>
      </c>
      <c r="P8250" s="143">
        <f t="shared" si="8941"/>
        <v>17080.419999999998</v>
      </c>
      <c r="Q8250" s="143">
        <f t="shared" si="8942"/>
        <v>3243</v>
      </c>
      <c r="R8250" s="188">
        <f t="shared" si="8945"/>
        <v>21431.039999999997</v>
      </c>
      <c r="T8250">
        <v>34435.31</v>
      </c>
      <c r="U8250" s="190">
        <f t="shared" si="8946"/>
        <v>0.62235652880720393</v>
      </c>
    </row>
    <row r="8251" spans="1:21" x14ac:dyDescent="0.2">
      <c r="A8251" s="178">
        <v>43079</v>
      </c>
      <c r="B8251" s="179">
        <v>0.66666666666666663</v>
      </c>
      <c r="C8251" t="s">
        <v>349</v>
      </c>
      <c r="D8251">
        <v>1</v>
      </c>
      <c r="E8251">
        <v>3.22</v>
      </c>
      <c r="F8251">
        <v>6.01</v>
      </c>
      <c r="G8251">
        <v>2.4700000000000002</v>
      </c>
      <c r="H8251" s="184">
        <f t="shared" ref="H8251:L8251" si="9000">H8227</f>
        <v>0.66666666666666663</v>
      </c>
      <c r="I8251" s="185">
        <f t="shared" si="9000"/>
        <v>191</v>
      </c>
      <c r="J8251" s="185">
        <f t="shared" si="9000"/>
        <v>237</v>
      </c>
      <c r="K8251" s="185">
        <f t="shared" si="9000"/>
        <v>2842</v>
      </c>
      <c r="L8251" s="185">
        <f t="shared" si="9000"/>
        <v>1380</v>
      </c>
      <c r="M8251" s="147"/>
      <c r="N8251" s="143">
        <f t="shared" si="8944"/>
        <v>191</v>
      </c>
      <c r="O8251" s="143">
        <f t="shared" si="8940"/>
        <v>763.1400000000001</v>
      </c>
      <c r="P8251" s="143">
        <f t="shared" si="8941"/>
        <v>17080.419999999998</v>
      </c>
      <c r="Q8251" s="143">
        <f t="shared" si="8942"/>
        <v>3408.6000000000004</v>
      </c>
      <c r="R8251" s="188">
        <f t="shared" si="8945"/>
        <v>21443.159999999996</v>
      </c>
      <c r="T8251">
        <v>33714.410000000003</v>
      </c>
      <c r="U8251" s="190">
        <f t="shared" si="8946"/>
        <v>0.63602358754016441</v>
      </c>
    </row>
    <row r="8252" spans="1:21" x14ac:dyDescent="0.2">
      <c r="A8252" s="178">
        <v>43079</v>
      </c>
      <c r="B8252" s="179">
        <v>0.70833333333333337</v>
      </c>
      <c r="C8252" t="s">
        <v>349</v>
      </c>
      <c r="D8252">
        <v>1</v>
      </c>
      <c r="E8252">
        <v>4</v>
      </c>
      <c r="F8252">
        <v>6.11</v>
      </c>
      <c r="G8252">
        <v>2.4</v>
      </c>
      <c r="H8252" s="184">
        <f t="shared" ref="H8252:L8252" si="9001">H8228</f>
        <v>0.70833333333333337</v>
      </c>
      <c r="I8252" s="185">
        <f t="shared" si="9001"/>
        <v>218</v>
      </c>
      <c r="J8252" s="185">
        <f t="shared" si="9001"/>
        <v>258</v>
      </c>
      <c r="K8252" s="185">
        <f t="shared" si="9001"/>
        <v>2842</v>
      </c>
      <c r="L8252" s="185">
        <f t="shared" si="9001"/>
        <v>1380</v>
      </c>
      <c r="M8252" s="147"/>
      <c r="N8252" s="143">
        <f t="shared" si="8944"/>
        <v>218</v>
      </c>
      <c r="O8252" s="143">
        <f t="shared" si="8940"/>
        <v>1032</v>
      </c>
      <c r="P8252" s="143">
        <f t="shared" si="8941"/>
        <v>17364.620000000003</v>
      </c>
      <c r="Q8252" s="143">
        <f t="shared" si="8942"/>
        <v>3312</v>
      </c>
      <c r="R8252" s="188">
        <f t="shared" si="8945"/>
        <v>21926.620000000003</v>
      </c>
      <c r="T8252">
        <v>33550.379999999997</v>
      </c>
      <c r="U8252" s="190">
        <f t="shared" si="8946"/>
        <v>0.65354311933277665</v>
      </c>
    </row>
    <row r="8253" spans="1:21" x14ac:dyDescent="0.2">
      <c r="A8253" s="178">
        <v>43079</v>
      </c>
      <c r="B8253" s="179">
        <v>0.75</v>
      </c>
      <c r="C8253" t="s">
        <v>349</v>
      </c>
      <c r="D8253">
        <v>1.17</v>
      </c>
      <c r="E8253">
        <v>15</v>
      </c>
      <c r="F8253">
        <v>17.510000000000002</v>
      </c>
      <c r="G8253">
        <v>2.99</v>
      </c>
      <c r="H8253" s="184">
        <f t="shared" ref="H8253:L8253" si="9002">H8229</f>
        <v>0.75</v>
      </c>
      <c r="I8253" s="185">
        <f t="shared" si="9002"/>
        <v>240</v>
      </c>
      <c r="J8253" s="185">
        <f t="shared" si="9002"/>
        <v>365</v>
      </c>
      <c r="K8253" s="185">
        <f t="shared" si="9002"/>
        <v>2842</v>
      </c>
      <c r="L8253" s="185">
        <f t="shared" si="9002"/>
        <v>1380</v>
      </c>
      <c r="M8253" s="147"/>
      <c r="N8253" s="143">
        <f t="shared" si="8944"/>
        <v>280.79999999999995</v>
      </c>
      <c r="O8253" s="143">
        <f t="shared" si="8940"/>
        <v>5475</v>
      </c>
      <c r="P8253" s="143">
        <f t="shared" si="8941"/>
        <v>49763.420000000006</v>
      </c>
      <c r="Q8253" s="143">
        <f t="shared" si="8942"/>
        <v>4126.2000000000007</v>
      </c>
      <c r="R8253" s="188">
        <f t="shared" si="8945"/>
        <v>59645.420000000013</v>
      </c>
      <c r="T8253">
        <v>33841.360000000001</v>
      </c>
      <c r="U8253" s="190">
        <f t="shared" si="8946"/>
        <v>1.7625006796417169</v>
      </c>
    </row>
    <row r="8254" spans="1:21" x14ac:dyDescent="0.2">
      <c r="A8254" s="178">
        <v>43079</v>
      </c>
      <c r="B8254" s="179">
        <v>0.79166666666666663</v>
      </c>
      <c r="C8254" t="s">
        <v>349</v>
      </c>
      <c r="D8254">
        <v>1</v>
      </c>
      <c r="E8254">
        <v>5</v>
      </c>
      <c r="F8254">
        <v>12.44</v>
      </c>
      <c r="G8254">
        <v>1</v>
      </c>
      <c r="H8254" s="184">
        <f t="shared" ref="H8254:L8254" si="9003">H8230</f>
        <v>0.79166666666666663</v>
      </c>
      <c r="I8254" s="185">
        <f t="shared" si="9003"/>
        <v>320</v>
      </c>
      <c r="J8254" s="185">
        <f t="shared" si="9003"/>
        <v>214</v>
      </c>
      <c r="K8254" s="185">
        <f t="shared" si="9003"/>
        <v>2842</v>
      </c>
      <c r="L8254" s="185">
        <f t="shared" si="9003"/>
        <v>1426</v>
      </c>
      <c r="M8254" s="147"/>
      <c r="N8254" s="143">
        <f t="shared" si="8944"/>
        <v>320</v>
      </c>
      <c r="O8254" s="143">
        <f t="shared" si="8940"/>
        <v>1070</v>
      </c>
      <c r="P8254" s="143">
        <f t="shared" si="8941"/>
        <v>35354.479999999996</v>
      </c>
      <c r="Q8254" s="143">
        <f t="shared" si="8942"/>
        <v>1426</v>
      </c>
      <c r="R8254" s="188">
        <f t="shared" si="8945"/>
        <v>38170.479999999996</v>
      </c>
      <c r="T8254">
        <v>36136.160000000003</v>
      </c>
      <c r="U8254" s="190">
        <f t="shared" si="8946"/>
        <v>1.0562959650388972</v>
      </c>
    </row>
    <row r="8255" spans="1:21" x14ac:dyDescent="0.2">
      <c r="A8255" s="178">
        <v>43079</v>
      </c>
      <c r="B8255" s="179">
        <v>0.83333333333333337</v>
      </c>
      <c r="C8255" t="s">
        <v>349</v>
      </c>
      <c r="D8255">
        <v>1.96</v>
      </c>
      <c r="E8255">
        <v>4</v>
      </c>
      <c r="F8255">
        <v>11.32</v>
      </c>
      <c r="G8255">
        <v>1.24</v>
      </c>
      <c r="H8255" s="184">
        <f t="shared" ref="H8255:L8255" si="9004">H8231</f>
        <v>0.83333333333333337</v>
      </c>
      <c r="I8255" s="185">
        <f t="shared" si="9004"/>
        <v>322</v>
      </c>
      <c r="J8255" s="185">
        <f t="shared" si="9004"/>
        <v>178</v>
      </c>
      <c r="K8255" s="185">
        <f t="shared" si="9004"/>
        <v>2842</v>
      </c>
      <c r="L8255" s="185">
        <f t="shared" si="9004"/>
        <v>1426</v>
      </c>
      <c r="M8255" s="147"/>
      <c r="N8255" s="143">
        <f t="shared" si="8944"/>
        <v>631.12</v>
      </c>
      <c r="O8255" s="143">
        <f t="shared" si="8940"/>
        <v>712</v>
      </c>
      <c r="P8255" s="143">
        <f t="shared" si="8941"/>
        <v>32171.440000000002</v>
      </c>
      <c r="Q8255" s="143">
        <f t="shared" si="8942"/>
        <v>1768.24</v>
      </c>
      <c r="R8255" s="188">
        <f t="shared" si="8945"/>
        <v>35282.800000000003</v>
      </c>
      <c r="T8255">
        <v>38700.870000000003</v>
      </c>
      <c r="U8255" s="190">
        <f t="shared" si="8946"/>
        <v>0.91167976327147171</v>
      </c>
    </row>
    <row r="8256" spans="1:21" x14ac:dyDescent="0.2">
      <c r="A8256" s="178">
        <v>43079</v>
      </c>
      <c r="B8256" s="179">
        <v>0.875</v>
      </c>
      <c r="C8256" t="s">
        <v>349</v>
      </c>
      <c r="D8256">
        <v>2</v>
      </c>
      <c r="E8256">
        <v>4</v>
      </c>
      <c r="F8256">
        <v>7.47</v>
      </c>
      <c r="G8256">
        <v>1.2</v>
      </c>
      <c r="H8256" s="184">
        <f t="shared" ref="H8256:L8256" si="9005">H8232</f>
        <v>0.875</v>
      </c>
      <c r="I8256" s="185">
        <f t="shared" si="9005"/>
        <v>337</v>
      </c>
      <c r="J8256" s="185">
        <f t="shared" si="9005"/>
        <v>173</v>
      </c>
      <c r="K8256" s="185">
        <f t="shared" si="9005"/>
        <v>2842</v>
      </c>
      <c r="L8256" s="185">
        <f t="shared" si="9005"/>
        <v>1426</v>
      </c>
      <c r="M8256" s="147"/>
      <c r="N8256" s="143">
        <f t="shared" si="8944"/>
        <v>674</v>
      </c>
      <c r="O8256" s="143">
        <f t="shared" si="8940"/>
        <v>692</v>
      </c>
      <c r="P8256" s="143">
        <f t="shared" si="8941"/>
        <v>21229.739999999998</v>
      </c>
      <c r="Q8256" s="143">
        <f t="shared" si="8942"/>
        <v>1711.2</v>
      </c>
      <c r="R8256" s="188">
        <f t="shared" si="8945"/>
        <v>24306.94</v>
      </c>
      <c r="T8256">
        <v>39364.699999999997</v>
      </c>
      <c r="U8256" s="190">
        <f t="shared" si="8946"/>
        <v>0.61748063620451832</v>
      </c>
    </row>
    <row r="8257" spans="1:21" x14ac:dyDescent="0.2">
      <c r="A8257" s="178">
        <v>43079</v>
      </c>
      <c r="B8257" s="179">
        <v>0.91666666666666663</v>
      </c>
      <c r="C8257" t="s">
        <v>349</v>
      </c>
      <c r="D8257">
        <v>4.22</v>
      </c>
      <c r="E8257">
        <v>3.95</v>
      </c>
      <c r="F8257">
        <v>5.25</v>
      </c>
      <c r="G8257">
        <v>1.44</v>
      </c>
      <c r="H8257" s="184">
        <f t="shared" ref="H8257:L8257" si="9006">H8233</f>
        <v>0.91666666666666663</v>
      </c>
      <c r="I8257" s="185">
        <f t="shared" si="9006"/>
        <v>394</v>
      </c>
      <c r="J8257" s="185">
        <f t="shared" si="9006"/>
        <v>194</v>
      </c>
      <c r="K8257" s="185">
        <f t="shared" si="9006"/>
        <v>2842</v>
      </c>
      <c r="L8257" s="185">
        <f t="shared" si="9006"/>
        <v>1426</v>
      </c>
      <c r="M8257" s="147"/>
      <c r="N8257" s="143">
        <f t="shared" si="8944"/>
        <v>1662.6799999999998</v>
      </c>
      <c r="O8257" s="143">
        <f t="shared" si="8940"/>
        <v>766.30000000000007</v>
      </c>
      <c r="P8257" s="143">
        <f t="shared" si="8941"/>
        <v>14920.5</v>
      </c>
      <c r="Q8257" s="143">
        <f t="shared" si="8942"/>
        <v>2053.44</v>
      </c>
      <c r="R8257" s="188">
        <f t="shared" si="8945"/>
        <v>19402.919999999998</v>
      </c>
      <c r="T8257">
        <v>39383.82</v>
      </c>
      <c r="U8257" s="190">
        <f t="shared" si="8946"/>
        <v>0.49266221509239067</v>
      </c>
    </row>
    <row r="8258" spans="1:21" x14ac:dyDescent="0.2">
      <c r="A8258" s="178">
        <v>43079</v>
      </c>
      <c r="B8258" s="179">
        <v>0.95833333333333337</v>
      </c>
      <c r="C8258" t="s">
        <v>349</v>
      </c>
      <c r="D8258">
        <v>5.21</v>
      </c>
      <c r="E8258">
        <v>4</v>
      </c>
      <c r="F8258">
        <v>4.95</v>
      </c>
      <c r="G8258">
        <v>0.97</v>
      </c>
      <c r="H8258" s="184">
        <f t="shared" ref="H8258:L8258" si="9007">H8234</f>
        <v>0.95833333333333337</v>
      </c>
      <c r="I8258" s="185">
        <f t="shared" si="9007"/>
        <v>389</v>
      </c>
      <c r="J8258" s="185">
        <f t="shared" si="9007"/>
        <v>265</v>
      </c>
      <c r="K8258" s="185">
        <f t="shared" si="9007"/>
        <v>2985</v>
      </c>
      <c r="L8258" s="185">
        <f t="shared" si="9007"/>
        <v>1111</v>
      </c>
      <c r="M8258" s="147"/>
      <c r="N8258" s="143">
        <f t="shared" si="8944"/>
        <v>2026.69</v>
      </c>
      <c r="O8258" s="143">
        <f t="shared" si="8940"/>
        <v>1060</v>
      </c>
      <c r="P8258" s="143">
        <f t="shared" si="8941"/>
        <v>14775.75</v>
      </c>
      <c r="Q8258" s="143">
        <f t="shared" si="8942"/>
        <v>1077.67</v>
      </c>
      <c r="R8258" s="188">
        <f t="shared" si="8945"/>
        <v>18940.11</v>
      </c>
      <c r="T8258">
        <v>38721.79</v>
      </c>
      <c r="U8258" s="190">
        <f t="shared" si="8946"/>
        <v>0.48913312117027646</v>
      </c>
    </row>
    <row r="8259" spans="1:21" x14ac:dyDescent="0.2">
      <c r="A8259" s="178">
        <v>43079</v>
      </c>
      <c r="B8259" s="180">
        <v>1</v>
      </c>
      <c r="C8259" t="s">
        <v>349</v>
      </c>
      <c r="D8259">
        <v>4.3099999999999996</v>
      </c>
      <c r="E8259">
        <v>3.9</v>
      </c>
      <c r="F8259">
        <v>4.72</v>
      </c>
      <c r="G8259">
        <v>0.97</v>
      </c>
      <c r="H8259" s="184">
        <f t="shared" ref="H8259:L8259" si="9008">H8235</f>
        <v>1</v>
      </c>
      <c r="I8259" s="185">
        <f t="shared" si="9008"/>
        <v>362</v>
      </c>
      <c r="J8259" s="185">
        <f t="shared" si="9008"/>
        <v>243</v>
      </c>
      <c r="K8259" s="185">
        <f t="shared" si="9008"/>
        <v>2985</v>
      </c>
      <c r="L8259" s="185">
        <f t="shared" si="9008"/>
        <v>1111</v>
      </c>
      <c r="M8259" s="147"/>
      <c r="N8259" s="143">
        <f t="shared" si="8944"/>
        <v>1560.2199999999998</v>
      </c>
      <c r="O8259" s="143">
        <f t="shared" si="8940"/>
        <v>947.69999999999993</v>
      </c>
      <c r="P8259" s="143">
        <f t="shared" si="8941"/>
        <v>14089.199999999999</v>
      </c>
      <c r="Q8259" s="143">
        <f t="shared" si="8942"/>
        <v>1077.67</v>
      </c>
      <c r="R8259" s="188">
        <f t="shared" si="8945"/>
        <v>17674.79</v>
      </c>
      <c r="T8259">
        <v>37096.080000000002</v>
      </c>
      <c r="U8259" s="190">
        <f t="shared" si="8946"/>
        <v>0.47645977688208563</v>
      </c>
    </row>
    <row r="8260" spans="1:21" x14ac:dyDescent="0.2">
      <c r="A8260" s="178">
        <v>43080</v>
      </c>
      <c r="B8260" s="179">
        <v>4.1666666666666664E-2</v>
      </c>
      <c r="C8260" t="s">
        <v>349</v>
      </c>
      <c r="D8260">
        <v>3.5</v>
      </c>
      <c r="E8260">
        <v>6</v>
      </c>
      <c r="F8260">
        <v>6.02</v>
      </c>
      <c r="G8260">
        <v>0.97</v>
      </c>
      <c r="H8260" s="184">
        <f t="shared" ref="H8260:L8260" si="9009">H8236</f>
        <v>4.1666666666666664E-2</v>
      </c>
      <c r="I8260" s="185">
        <f t="shared" si="9009"/>
        <v>294</v>
      </c>
      <c r="J8260" s="185">
        <f t="shared" si="9009"/>
        <v>212</v>
      </c>
      <c r="K8260" s="185">
        <f t="shared" si="9009"/>
        <v>2985</v>
      </c>
      <c r="L8260" s="185">
        <f t="shared" si="9009"/>
        <v>1111</v>
      </c>
      <c r="M8260" s="147"/>
      <c r="N8260" s="143">
        <f t="shared" si="8944"/>
        <v>1029</v>
      </c>
      <c r="O8260" s="143">
        <f t="shared" ref="O8260:O8323" si="9010">E8260*J8260</f>
        <v>1272</v>
      </c>
      <c r="P8260" s="143">
        <f t="shared" ref="P8260:P8323" si="9011">F8260*K8260</f>
        <v>17969.699999999997</v>
      </c>
      <c r="Q8260" s="143">
        <f t="shared" ref="Q8260:Q8323" si="9012">G8260*L8260</f>
        <v>1077.67</v>
      </c>
      <c r="R8260" s="188">
        <f t="shared" si="8945"/>
        <v>21348.369999999995</v>
      </c>
      <c r="T8260">
        <v>35314.870000000003</v>
      </c>
      <c r="U8260" s="190">
        <f t="shared" si="8946"/>
        <v>0.60451503856590705</v>
      </c>
    </row>
    <row r="8261" spans="1:21" x14ac:dyDescent="0.2">
      <c r="A8261" s="178">
        <v>43080</v>
      </c>
      <c r="B8261" s="179">
        <v>8.3333333333333329E-2</v>
      </c>
      <c r="C8261" t="s">
        <v>349</v>
      </c>
      <c r="D8261">
        <v>2.11</v>
      </c>
      <c r="E8261">
        <v>5</v>
      </c>
      <c r="F8261">
        <v>6.02</v>
      </c>
      <c r="G8261">
        <v>0.97</v>
      </c>
      <c r="H8261" s="184">
        <f t="shared" ref="H8261:L8261" si="9013">H8237</f>
        <v>8.3333333333333329E-2</v>
      </c>
      <c r="I8261" s="185">
        <f t="shared" si="9013"/>
        <v>236</v>
      </c>
      <c r="J8261" s="185">
        <f t="shared" si="9013"/>
        <v>179</v>
      </c>
      <c r="K8261" s="185">
        <f t="shared" si="9013"/>
        <v>2985</v>
      </c>
      <c r="L8261" s="185">
        <f t="shared" si="9013"/>
        <v>1111</v>
      </c>
      <c r="M8261" s="147"/>
      <c r="N8261" s="143">
        <f t="shared" ref="N8261:N8324" si="9014">D8261*I8261</f>
        <v>497.96</v>
      </c>
      <c r="O8261" s="143">
        <f t="shared" si="9010"/>
        <v>895</v>
      </c>
      <c r="P8261" s="143">
        <f t="shared" si="9011"/>
        <v>17969.699999999997</v>
      </c>
      <c r="Q8261" s="143">
        <f t="shared" si="9012"/>
        <v>1077.67</v>
      </c>
      <c r="R8261" s="188">
        <f t="shared" ref="R8261:R8324" si="9015">SUM(N8261:Q8261)</f>
        <v>20440.329999999994</v>
      </c>
      <c r="T8261">
        <v>34285.919999999998</v>
      </c>
      <c r="U8261" s="190">
        <f t="shared" ref="U8261:U8324" si="9016">R8261/T8261</f>
        <v>0.5961727146303788</v>
      </c>
    </row>
    <row r="8262" spans="1:21" x14ac:dyDescent="0.2">
      <c r="A8262" s="178">
        <v>43080</v>
      </c>
      <c r="B8262" s="179">
        <v>0.125</v>
      </c>
      <c r="C8262" t="s">
        <v>349</v>
      </c>
      <c r="D8262">
        <v>2.5499999999999998</v>
      </c>
      <c r="E8262">
        <v>4.71</v>
      </c>
      <c r="F8262">
        <v>4.91</v>
      </c>
      <c r="G8262">
        <v>0.99</v>
      </c>
      <c r="H8262" s="184">
        <f t="shared" ref="H8262:L8262" si="9017">H8238</f>
        <v>0.125</v>
      </c>
      <c r="I8262" s="185">
        <f t="shared" si="9017"/>
        <v>201</v>
      </c>
      <c r="J8262" s="185">
        <f t="shared" si="9017"/>
        <v>205</v>
      </c>
      <c r="K8262" s="185">
        <f t="shared" si="9017"/>
        <v>2985</v>
      </c>
      <c r="L8262" s="185">
        <f t="shared" si="9017"/>
        <v>1717</v>
      </c>
      <c r="M8262" s="147"/>
      <c r="N8262" s="143">
        <f t="shared" si="9014"/>
        <v>512.54999999999995</v>
      </c>
      <c r="O8262" s="143">
        <f t="shared" si="9010"/>
        <v>965.55</v>
      </c>
      <c r="P8262" s="143">
        <f t="shared" si="9011"/>
        <v>14656.35</v>
      </c>
      <c r="Q8262" s="143">
        <f t="shared" si="9012"/>
        <v>1699.83</v>
      </c>
      <c r="R8262" s="188">
        <f t="shared" si="9015"/>
        <v>17834.28</v>
      </c>
      <c r="T8262">
        <v>34032.57</v>
      </c>
      <c r="U8262" s="190">
        <f t="shared" si="9016"/>
        <v>0.52403565173009259</v>
      </c>
    </row>
    <row r="8263" spans="1:21" x14ac:dyDescent="0.2">
      <c r="A8263" s="178">
        <v>43080</v>
      </c>
      <c r="B8263" s="179">
        <v>0.16666666666666666</v>
      </c>
      <c r="C8263" t="s">
        <v>349</v>
      </c>
      <c r="D8263">
        <v>1</v>
      </c>
      <c r="E8263">
        <v>2.5099999999999998</v>
      </c>
      <c r="F8263">
        <v>3.16</v>
      </c>
      <c r="G8263">
        <v>0.99</v>
      </c>
      <c r="H8263" s="184">
        <f t="shared" ref="H8263:L8263" si="9018">H8239</f>
        <v>0.16666666666666666</v>
      </c>
      <c r="I8263" s="185">
        <f t="shared" si="9018"/>
        <v>185</v>
      </c>
      <c r="J8263" s="185">
        <f t="shared" si="9018"/>
        <v>205</v>
      </c>
      <c r="K8263" s="185">
        <f t="shared" si="9018"/>
        <v>2985</v>
      </c>
      <c r="L8263" s="185">
        <f t="shared" si="9018"/>
        <v>1717</v>
      </c>
      <c r="M8263" s="147"/>
      <c r="N8263" s="143">
        <f t="shared" si="9014"/>
        <v>185</v>
      </c>
      <c r="O8263" s="143">
        <f t="shared" si="9010"/>
        <v>514.54999999999995</v>
      </c>
      <c r="P8263" s="143">
        <f t="shared" si="9011"/>
        <v>9432.6</v>
      </c>
      <c r="Q8263" s="143">
        <f t="shared" si="9012"/>
        <v>1699.83</v>
      </c>
      <c r="R8263" s="188">
        <f t="shared" si="9015"/>
        <v>11831.98</v>
      </c>
      <c r="T8263">
        <v>34263.870000000003</v>
      </c>
      <c r="U8263" s="190">
        <f t="shared" si="9016"/>
        <v>0.34531942830742701</v>
      </c>
    </row>
    <row r="8264" spans="1:21" x14ac:dyDescent="0.2">
      <c r="A8264" s="178">
        <v>43080</v>
      </c>
      <c r="B8264" s="179">
        <v>0.20833333333333334</v>
      </c>
      <c r="C8264" t="s">
        <v>349</v>
      </c>
      <c r="D8264">
        <v>3.11</v>
      </c>
      <c r="E8264">
        <v>5.44</v>
      </c>
      <c r="F8264">
        <v>5.64</v>
      </c>
      <c r="G8264">
        <v>0.99</v>
      </c>
      <c r="H8264" s="184">
        <f t="shared" ref="H8264:L8264" si="9019">H8240</f>
        <v>0.20833333333333334</v>
      </c>
      <c r="I8264" s="185">
        <f t="shared" si="9019"/>
        <v>207</v>
      </c>
      <c r="J8264" s="185">
        <f t="shared" si="9019"/>
        <v>283</v>
      </c>
      <c r="K8264" s="185">
        <f t="shared" si="9019"/>
        <v>2985</v>
      </c>
      <c r="L8264" s="185">
        <f t="shared" si="9019"/>
        <v>1717</v>
      </c>
      <c r="M8264" s="147"/>
      <c r="N8264" s="143">
        <f t="shared" si="9014"/>
        <v>643.77</v>
      </c>
      <c r="O8264" s="143">
        <f t="shared" si="9010"/>
        <v>1539.5200000000002</v>
      </c>
      <c r="P8264" s="143">
        <f t="shared" si="9011"/>
        <v>16835.399999999998</v>
      </c>
      <c r="Q8264" s="143">
        <f t="shared" si="9012"/>
        <v>1699.83</v>
      </c>
      <c r="R8264" s="188">
        <f t="shared" si="9015"/>
        <v>20718.519999999997</v>
      </c>
      <c r="T8264">
        <v>34992.47</v>
      </c>
      <c r="U8264" s="190">
        <f t="shared" si="9016"/>
        <v>0.59208509716518998</v>
      </c>
    </row>
    <row r="8265" spans="1:21" x14ac:dyDescent="0.2">
      <c r="A8265" s="178">
        <v>43080</v>
      </c>
      <c r="B8265" s="179">
        <v>0.25</v>
      </c>
      <c r="C8265" t="s">
        <v>349</v>
      </c>
      <c r="D8265">
        <v>5.51</v>
      </c>
      <c r="E8265">
        <v>12</v>
      </c>
      <c r="F8265">
        <v>10.25</v>
      </c>
      <c r="G8265">
        <v>1.26</v>
      </c>
      <c r="H8265" s="184">
        <f t="shared" ref="H8265:L8265" si="9020">H8241</f>
        <v>0.25</v>
      </c>
      <c r="I8265" s="185">
        <f t="shared" si="9020"/>
        <v>327</v>
      </c>
      <c r="J8265" s="185">
        <f t="shared" si="9020"/>
        <v>438</v>
      </c>
      <c r="K8265" s="185">
        <f t="shared" si="9020"/>
        <v>2985</v>
      </c>
      <c r="L8265" s="185">
        <f t="shared" si="9020"/>
        <v>1717</v>
      </c>
      <c r="M8265" s="147"/>
      <c r="N8265" s="143">
        <f t="shared" si="9014"/>
        <v>1801.77</v>
      </c>
      <c r="O8265" s="143">
        <f t="shared" si="9010"/>
        <v>5256</v>
      </c>
      <c r="P8265" s="143">
        <f t="shared" si="9011"/>
        <v>30596.25</v>
      </c>
      <c r="Q8265" s="143">
        <f t="shared" si="9012"/>
        <v>2163.42</v>
      </c>
      <c r="R8265" s="188">
        <f t="shared" si="9015"/>
        <v>39817.440000000002</v>
      </c>
      <c r="T8265">
        <v>36612.26</v>
      </c>
      <c r="U8265" s="190">
        <f t="shared" si="9016"/>
        <v>1.0875438992293838</v>
      </c>
    </row>
    <row r="8266" spans="1:21" x14ac:dyDescent="0.2">
      <c r="A8266" s="178">
        <v>43080</v>
      </c>
      <c r="B8266" s="179">
        <v>0.29166666666666669</v>
      </c>
      <c r="C8266" t="s">
        <v>349</v>
      </c>
      <c r="D8266">
        <v>1.69</v>
      </c>
      <c r="E8266">
        <v>16.93</v>
      </c>
      <c r="F8266">
        <v>16.93</v>
      </c>
      <c r="G8266">
        <v>4.22</v>
      </c>
      <c r="H8266" s="184">
        <f t="shared" ref="H8266:L8266" si="9021">H8242</f>
        <v>0.29166666666666669</v>
      </c>
      <c r="I8266" s="185">
        <f t="shared" si="9021"/>
        <v>249</v>
      </c>
      <c r="J8266" s="185">
        <f t="shared" si="9021"/>
        <v>556</v>
      </c>
      <c r="K8266" s="185">
        <f t="shared" si="9021"/>
        <v>2872</v>
      </c>
      <c r="L8266" s="185">
        <f t="shared" si="9021"/>
        <v>2219</v>
      </c>
      <c r="M8266" s="147"/>
      <c r="N8266" s="143">
        <f t="shared" si="9014"/>
        <v>420.81</v>
      </c>
      <c r="O8266" s="143">
        <f t="shared" si="9010"/>
        <v>9413.08</v>
      </c>
      <c r="P8266" s="143">
        <f t="shared" si="9011"/>
        <v>48622.96</v>
      </c>
      <c r="Q8266" s="143">
        <f t="shared" si="9012"/>
        <v>9364.18</v>
      </c>
      <c r="R8266" s="188">
        <f t="shared" si="9015"/>
        <v>67821.03</v>
      </c>
      <c r="T8266">
        <v>39883.730000000003</v>
      </c>
      <c r="U8266" s="190">
        <f t="shared" si="9016"/>
        <v>1.7004685870654523</v>
      </c>
    </row>
    <row r="8267" spans="1:21" x14ac:dyDescent="0.2">
      <c r="A8267" s="178">
        <v>43080</v>
      </c>
      <c r="B8267" s="179">
        <v>0.33333333333333331</v>
      </c>
      <c r="C8267" t="s">
        <v>349</v>
      </c>
      <c r="D8267">
        <v>1</v>
      </c>
      <c r="E8267">
        <v>6.78</v>
      </c>
      <c r="F8267">
        <v>13.77</v>
      </c>
      <c r="G8267">
        <v>2.99</v>
      </c>
      <c r="H8267" s="184">
        <f t="shared" ref="H8267:L8267" si="9022">H8243</f>
        <v>0.33333333333333331</v>
      </c>
      <c r="I8267" s="185">
        <f t="shared" si="9022"/>
        <v>256</v>
      </c>
      <c r="J8267" s="185">
        <f t="shared" si="9022"/>
        <v>306</v>
      </c>
      <c r="K8267" s="185">
        <f t="shared" si="9022"/>
        <v>2872</v>
      </c>
      <c r="L8267" s="185">
        <f t="shared" si="9022"/>
        <v>2219</v>
      </c>
      <c r="M8267" s="147"/>
      <c r="N8267" s="143">
        <f t="shared" si="9014"/>
        <v>256</v>
      </c>
      <c r="O8267" s="143">
        <f t="shared" si="9010"/>
        <v>2074.6800000000003</v>
      </c>
      <c r="P8267" s="143">
        <f t="shared" si="9011"/>
        <v>39547.440000000002</v>
      </c>
      <c r="Q8267" s="143">
        <f t="shared" si="9012"/>
        <v>6634.81</v>
      </c>
      <c r="R8267" s="188">
        <f t="shared" si="9015"/>
        <v>48512.93</v>
      </c>
      <c r="T8267">
        <v>44530.66</v>
      </c>
      <c r="U8267" s="190">
        <f t="shared" si="9016"/>
        <v>1.0894275988723274</v>
      </c>
    </row>
    <row r="8268" spans="1:21" x14ac:dyDescent="0.2">
      <c r="A8268" s="178">
        <v>43080</v>
      </c>
      <c r="B8268" s="179">
        <v>0.375</v>
      </c>
      <c r="C8268" t="s">
        <v>349</v>
      </c>
      <c r="D8268">
        <v>0.5</v>
      </c>
      <c r="E8268">
        <v>7.83</v>
      </c>
      <c r="F8268">
        <v>10.25</v>
      </c>
      <c r="G8268">
        <v>2.99</v>
      </c>
      <c r="H8268" s="184">
        <f t="shared" ref="H8268:L8268" si="9023">H8244</f>
        <v>0.375</v>
      </c>
      <c r="I8268" s="185">
        <f t="shared" si="9023"/>
        <v>156</v>
      </c>
      <c r="J8268" s="185">
        <f t="shared" si="9023"/>
        <v>343</v>
      </c>
      <c r="K8268" s="185">
        <f t="shared" si="9023"/>
        <v>2872</v>
      </c>
      <c r="L8268" s="185">
        <f t="shared" si="9023"/>
        <v>2219</v>
      </c>
      <c r="M8268" s="147"/>
      <c r="N8268" s="143">
        <f t="shared" si="9014"/>
        <v>78</v>
      </c>
      <c r="O8268" s="143">
        <f t="shared" si="9010"/>
        <v>2685.69</v>
      </c>
      <c r="P8268" s="143">
        <f t="shared" si="9011"/>
        <v>29438</v>
      </c>
      <c r="Q8268" s="143">
        <f t="shared" si="9012"/>
        <v>6634.81</v>
      </c>
      <c r="R8268" s="188">
        <f t="shared" si="9015"/>
        <v>38836.5</v>
      </c>
      <c r="T8268">
        <v>45587.12</v>
      </c>
      <c r="U8268" s="190">
        <f t="shared" si="9016"/>
        <v>0.8519182611228785</v>
      </c>
    </row>
    <row r="8269" spans="1:21" x14ac:dyDescent="0.2">
      <c r="A8269" s="178">
        <v>43080</v>
      </c>
      <c r="B8269" s="179">
        <v>0.41666666666666669</v>
      </c>
      <c r="C8269" t="s">
        <v>349</v>
      </c>
      <c r="D8269">
        <v>0.78</v>
      </c>
      <c r="E8269">
        <v>6.54</v>
      </c>
      <c r="F8269">
        <v>8.51</v>
      </c>
      <c r="G8269">
        <v>2.99</v>
      </c>
      <c r="H8269" s="184">
        <f t="shared" ref="H8269:L8269" si="9024">H8245</f>
        <v>0.41666666666666669</v>
      </c>
      <c r="I8269" s="185">
        <f t="shared" si="9024"/>
        <v>196</v>
      </c>
      <c r="J8269" s="185">
        <f t="shared" si="9024"/>
        <v>315</v>
      </c>
      <c r="K8269" s="185">
        <f t="shared" si="9024"/>
        <v>2872</v>
      </c>
      <c r="L8269" s="185">
        <f t="shared" si="9024"/>
        <v>2219</v>
      </c>
      <c r="M8269" s="147"/>
      <c r="N8269" s="143">
        <f t="shared" si="9014"/>
        <v>152.88</v>
      </c>
      <c r="O8269" s="143">
        <f t="shared" si="9010"/>
        <v>2060.1</v>
      </c>
      <c r="P8269" s="143">
        <f t="shared" si="9011"/>
        <v>24440.720000000001</v>
      </c>
      <c r="Q8269" s="143">
        <f t="shared" si="9012"/>
        <v>6634.81</v>
      </c>
      <c r="R8269" s="188">
        <f t="shared" si="9015"/>
        <v>33288.51</v>
      </c>
      <c r="T8269">
        <v>43790.02</v>
      </c>
      <c r="U8269" s="190">
        <f t="shared" si="9016"/>
        <v>0.76018485490529586</v>
      </c>
    </row>
    <row r="8270" spans="1:21" x14ac:dyDescent="0.2">
      <c r="A8270" s="178">
        <v>43080</v>
      </c>
      <c r="B8270" s="179">
        <v>0.45833333333333331</v>
      </c>
      <c r="C8270" t="s">
        <v>349</v>
      </c>
      <c r="D8270">
        <v>1.1299999999999999</v>
      </c>
      <c r="E8270">
        <v>4.53</v>
      </c>
      <c r="F8270">
        <v>6.01</v>
      </c>
      <c r="G8270">
        <v>2</v>
      </c>
      <c r="H8270" s="184">
        <f t="shared" ref="H8270:L8270" si="9025">H8246</f>
        <v>0.45833333333333331</v>
      </c>
      <c r="I8270" s="185">
        <f t="shared" si="9025"/>
        <v>226</v>
      </c>
      <c r="J8270" s="185">
        <f t="shared" si="9025"/>
        <v>326</v>
      </c>
      <c r="K8270" s="185">
        <f t="shared" si="9025"/>
        <v>2842</v>
      </c>
      <c r="L8270" s="185">
        <f t="shared" si="9025"/>
        <v>1635</v>
      </c>
      <c r="M8270" s="147"/>
      <c r="N8270" s="143">
        <f t="shared" si="9014"/>
        <v>255.37999999999997</v>
      </c>
      <c r="O8270" s="143">
        <f t="shared" si="9010"/>
        <v>1476.78</v>
      </c>
      <c r="P8270" s="143">
        <f t="shared" si="9011"/>
        <v>17080.419999999998</v>
      </c>
      <c r="Q8270" s="143">
        <f t="shared" si="9012"/>
        <v>3270</v>
      </c>
      <c r="R8270" s="188">
        <f t="shared" si="9015"/>
        <v>22082.579999999998</v>
      </c>
      <c r="T8270">
        <v>41694.300000000003</v>
      </c>
      <c r="U8270" s="190">
        <f t="shared" si="9016"/>
        <v>0.52963066894035871</v>
      </c>
    </row>
    <row r="8271" spans="1:21" x14ac:dyDescent="0.2">
      <c r="A8271" s="178">
        <v>43080</v>
      </c>
      <c r="B8271" s="179">
        <v>0.5</v>
      </c>
      <c r="C8271" t="s">
        <v>349</v>
      </c>
      <c r="D8271">
        <v>1</v>
      </c>
      <c r="E8271">
        <v>2.11</v>
      </c>
      <c r="F8271">
        <v>3.9</v>
      </c>
      <c r="G8271">
        <v>1.83</v>
      </c>
      <c r="H8271" s="184">
        <f t="shared" ref="H8271:L8271" si="9026">H8247</f>
        <v>0.5</v>
      </c>
      <c r="I8271" s="185">
        <f t="shared" si="9026"/>
        <v>222</v>
      </c>
      <c r="J8271" s="185">
        <f t="shared" si="9026"/>
        <v>319</v>
      </c>
      <c r="K8271" s="185">
        <f t="shared" si="9026"/>
        <v>2842</v>
      </c>
      <c r="L8271" s="185">
        <f t="shared" si="9026"/>
        <v>1635</v>
      </c>
      <c r="M8271" s="147"/>
      <c r="N8271" s="143">
        <f t="shared" si="9014"/>
        <v>222</v>
      </c>
      <c r="O8271" s="143">
        <f t="shared" si="9010"/>
        <v>673.08999999999992</v>
      </c>
      <c r="P8271" s="143">
        <f t="shared" si="9011"/>
        <v>11083.8</v>
      </c>
      <c r="Q8271" s="143">
        <f t="shared" si="9012"/>
        <v>2992.05</v>
      </c>
      <c r="R8271" s="188">
        <f t="shared" si="9015"/>
        <v>14970.939999999999</v>
      </c>
      <c r="T8271">
        <v>39748.910000000003</v>
      </c>
      <c r="U8271" s="190">
        <f t="shared" si="9016"/>
        <v>0.37663774931186783</v>
      </c>
    </row>
    <row r="8272" spans="1:21" x14ac:dyDescent="0.2">
      <c r="A8272" s="178">
        <v>43080</v>
      </c>
      <c r="B8272" s="179">
        <v>0.54166666666666663</v>
      </c>
      <c r="C8272" t="s">
        <v>349</v>
      </c>
      <c r="D8272">
        <v>2.41</v>
      </c>
      <c r="E8272">
        <v>3.88</v>
      </c>
      <c r="F8272">
        <v>7.11</v>
      </c>
      <c r="G8272">
        <v>2</v>
      </c>
      <c r="H8272" s="184">
        <f t="shared" ref="H8272:L8272" si="9027">H8248</f>
        <v>0.54166666666666663</v>
      </c>
      <c r="I8272" s="185">
        <f t="shared" si="9027"/>
        <v>195</v>
      </c>
      <c r="J8272" s="185">
        <f t="shared" si="9027"/>
        <v>299</v>
      </c>
      <c r="K8272" s="185">
        <f t="shared" si="9027"/>
        <v>2842</v>
      </c>
      <c r="L8272" s="185">
        <f t="shared" si="9027"/>
        <v>1635</v>
      </c>
      <c r="M8272" s="147"/>
      <c r="N8272" s="143">
        <f t="shared" si="9014"/>
        <v>469.95000000000005</v>
      </c>
      <c r="O8272" s="143">
        <f t="shared" si="9010"/>
        <v>1160.1199999999999</v>
      </c>
      <c r="P8272" s="143">
        <f t="shared" si="9011"/>
        <v>20206.620000000003</v>
      </c>
      <c r="Q8272" s="143">
        <f t="shared" si="9012"/>
        <v>3270</v>
      </c>
      <c r="R8272" s="188">
        <f t="shared" si="9015"/>
        <v>25106.690000000002</v>
      </c>
      <c r="T8272">
        <v>38172.57</v>
      </c>
      <c r="U8272" s="190">
        <f t="shared" si="9016"/>
        <v>0.65771547475058667</v>
      </c>
    </row>
    <row r="8273" spans="1:21" x14ac:dyDescent="0.2">
      <c r="A8273" s="178">
        <v>43080</v>
      </c>
      <c r="B8273" s="179">
        <v>0.58333333333333337</v>
      </c>
      <c r="C8273" t="s">
        <v>349</v>
      </c>
      <c r="D8273">
        <v>1</v>
      </c>
      <c r="E8273">
        <v>3.1</v>
      </c>
      <c r="F8273">
        <v>6.43</v>
      </c>
      <c r="G8273">
        <v>2</v>
      </c>
      <c r="H8273" s="184">
        <f t="shared" ref="H8273:L8273" si="9028">H8249</f>
        <v>0.58333333333333337</v>
      </c>
      <c r="I8273" s="185">
        <f t="shared" si="9028"/>
        <v>205</v>
      </c>
      <c r="J8273" s="185">
        <f t="shared" si="9028"/>
        <v>237</v>
      </c>
      <c r="K8273" s="185">
        <f t="shared" si="9028"/>
        <v>2842</v>
      </c>
      <c r="L8273" s="185">
        <f t="shared" si="9028"/>
        <v>1635</v>
      </c>
      <c r="M8273" s="147"/>
      <c r="N8273" s="143">
        <f t="shared" si="9014"/>
        <v>205</v>
      </c>
      <c r="O8273" s="143">
        <f t="shared" si="9010"/>
        <v>734.7</v>
      </c>
      <c r="P8273" s="143">
        <f t="shared" si="9011"/>
        <v>18274.059999999998</v>
      </c>
      <c r="Q8273" s="143">
        <f t="shared" si="9012"/>
        <v>3270</v>
      </c>
      <c r="R8273" s="188">
        <f t="shared" si="9015"/>
        <v>22483.759999999998</v>
      </c>
      <c r="T8273">
        <v>37118.93</v>
      </c>
      <c r="U8273" s="190">
        <f t="shared" si="9016"/>
        <v>0.60572220158285806</v>
      </c>
    </row>
    <row r="8274" spans="1:21" x14ac:dyDescent="0.2">
      <c r="A8274" s="178">
        <v>43080</v>
      </c>
      <c r="B8274" s="179">
        <v>0.625</v>
      </c>
      <c r="C8274" t="s">
        <v>349</v>
      </c>
      <c r="D8274">
        <v>1.25</v>
      </c>
      <c r="E8274">
        <v>3</v>
      </c>
      <c r="F8274">
        <v>4</v>
      </c>
      <c r="G8274">
        <v>1.42</v>
      </c>
      <c r="H8274" s="184">
        <f t="shared" ref="H8274:L8274" si="9029">H8250</f>
        <v>0.625</v>
      </c>
      <c r="I8274" s="185">
        <f t="shared" si="9029"/>
        <v>212</v>
      </c>
      <c r="J8274" s="185">
        <f t="shared" si="9029"/>
        <v>213</v>
      </c>
      <c r="K8274" s="185">
        <f t="shared" si="9029"/>
        <v>2842</v>
      </c>
      <c r="L8274" s="185">
        <f t="shared" si="9029"/>
        <v>1380</v>
      </c>
      <c r="M8274" s="147"/>
      <c r="N8274" s="143">
        <f t="shared" si="9014"/>
        <v>265</v>
      </c>
      <c r="O8274" s="143">
        <f t="shared" si="9010"/>
        <v>639</v>
      </c>
      <c r="P8274" s="143">
        <f t="shared" si="9011"/>
        <v>11368</v>
      </c>
      <c r="Q8274" s="143">
        <f t="shared" si="9012"/>
        <v>1959.6</v>
      </c>
      <c r="R8274" s="188">
        <f t="shared" si="9015"/>
        <v>14231.6</v>
      </c>
      <c r="T8274">
        <v>36646.75</v>
      </c>
      <c r="U8274" s="190">
        <f t="shared" si="9016"/>
        <v>0.38834548766261673</v>
      </c>
    </row>
    <row r="8275" spans="1:21" x14ac:dyDescent="0.2">
      <c r="A8275" s="178">
        <v>43080</v>
      </c>
      <c r="B8275" s="179">
        <v>0.66666666666666663</v>
      </c>
      <c r="C8275" t="s">
        <v>349</v>
      </c>
      <c r="D8275">
        <v>0.53</v>
      </c>
      <c r="E8275">
        <v>3</v>
      </c>
      <c r="F8275">
        <v>4</v>
      </c>
      <c r="G8275">
        <v>1.42</v>
      </c>
      <c r="H8275" s="184">
        <f t="shared" ref="H8275:L8275" si="9030">H8251</f>
        <v>0.66666666666666663</v>
      </c>
      <c r="I8275" s="185">
        <f t="shared" si="9030"/>
        <v>191</v>
      </c>
      <c r="J8275" s="185">
        <f t="shared" si="9030"/>
        <v>237</v>
      </c>
      <c r="K8275" s="185">
        <f t="shared" si="9030"/>
        <v>2842</v>
      </c>
      <c r="L8275" s="185">
        <f t="shared" si="9030"/>
        <v>1380</v>
      </c>
      <c r="M8275" s="147"/>
      <c r="N8275" s="143">
        <f t="shared" si="9014"/>
        <v>101.23</v>
      </c>
      <c r="O8275" s="143">
        <f t="shared" si="9010"/>
        <v>711</v>
      </c>
      <c r="P8275" s="143">
        <f t="shared" si="9011"/>
        <v>11368</v>
      </c>
      <c r="Q8275" s="143">
        <f t="shared" si="9012"/>
        <v>1959.6</v>
      </c>
      <c r="R8275" s="188">
        <f t="shared" si="9015"/>
        <v>14139.83</v>
      </c>
      <c r="T8275">
        <v>36305.440000000002</v>
      </c>
      <c r="U8275" s="190">
        <f t="shared" si="9016"/>
        <v>0.38946863059640646</v>
      </c>
    </row>
    <row r="8276" spans="1:21" x14ac:dyDescent="0.2">
      <c r="A8276" s="178">
        <v>43080</v>
      </c>
      <c r="B8276" s="179">
        <v>0.70833333333333337</v>
      </c>
      <c r="C8276" t="s">
        <v>349</v>
      </c>
      <c r="D8276">
        <v>0.31</v>
      </c>
      <c r="E8276">
        <v>4</v>
      </c>
      <c r="F8276">
        <v>5.41</v>
      </c>
      <c r="G8276">
        <v>1.04</v>
      </c>
      <c r="H8276" s="184">
        <f t="shared" ref="H8276:L8276" si="9031">H8252</f>
        <v>0.70833333333333337</v>
      </c>
      <c r="I8276" s="185">
        <f t="shared" si="9031"/>
        <v>218</v>
      </c>
      <c r="J8276" s="185">
        <f t="shared" si="9031"/>
        <v>258</v>
      </c>
      <c r="K8276" s="185">
        <f t="shared" si="9031"/>
        <v>2842</v>
      </c>
      <c r="L8276" s="185">
        <f t="shared" si="9031"/>
        <v>1380</v>
      </c>
      <c r="M8276" s="147"/>
      <c r="N8276" s="143">
        <f t="shared" si="9014"/>
        <v>67.58</v>
      </c>
      <c r="O8276" s="143">
        <f t="shared" si="9010"/>
        <v>1032</v>
      </c>
      <c r="P8276" s="143">
        <f t="shared" si="9011"/>
        <v>15375.220000000001</v>
      </c>
      <c r="Q8276" s="143">
        <f t="shared" si="9012"/>
        <v>1435.2</v>
      </c>
      <c r="R8276" s="188">
        <f t="shared" si="9015"/>
        <v>17910.000000000004</v>
      </c>
      <c r="T8276">
        <v>36026.28</v>
      </c>
      <c r="U8276" s="190">
        <f t="shared" si="9016"/>
        <v>0.49713708992435535</v>
      </c>
    </row>
    <row r="8277" spans="1:21" x14ac:dyDescent="0.2">
      <c r="A8277" s="178">
        <v>43080</v>
      </c>
      <c r="B8277" s="179">
        <v>0.75</v>
      </c>
      <c r="C8277" t="s">
        <v>349</v>
      </c>
      <c r="D8277">
        <v>1.18</v>
      </c>
      <c r="E8277">
        <v>13.28</v>
      </c>
      <c r="F8277">
        <v>20</v>
      </c>
      <c r="G8277">
        <v>2.99</v>
      </c>
      <c r="H8277" s="184">
        <f t="shared" ref="H8277:L8277" si="9032">H8253</f>
        <v>0.75</v>
      </c>
      <c r="I8277" s="185">
        <f t="shared" si="9032"/>
        <v>240</v>
      </c>
      <c r="J8277" s="185">
        <f t="shared" si="9032"/>
        <v>365</v>
      </c>
      <c r="K8277" s="185">
        <f t="shared" si="9032"/>
        <v>2842</v>
      </c>
      <c r="L8277" s="185">
        <f t="shared" si="9032"/>
        <v>1380</v>
      </c>
      <c r="M8277" s="147"/>
      <c r="N8277" s="143">
        <f t="shared" si="9014"/>
        <v>283.2</v>
      </c>
      <c r="O8277" s="143">
        <f t="shared" si="9010"/>
        <v>4847.2</v>
      </c>
      <c r="P8277" s="143">
        <f t="shared" si="9011"/>
        <v>56840</v>
      </c>
      <c r="Q8277" s="143">
        <f t="shared" si="9012"/>
        <v>4126.2000000000007</v>
      </c>
      <c r="R8277" s="188">
        <f t="shared" si="9015"/>
        <v>66096.600000000006</v>
      </c>
      <c r="T8277">
        <v>36099.03</v>
      </c>
      <c r="U8277" s="190">
        <f t="shared" si="9016"/>
        <v>1.8309799459985492</v>
      </c>
    </row>
    <row r="8278" spans="1:21" x14ac:dyDescent="0.2">
      <c r="A8278" s="178">
        <v>43080</v>
      </c>
      <c r="B8278" s="179">
        <v>0.79166666666666663</v>
      </c>
      <c r="C8278" t="s">
        <v>349</v>
      </c>
      <c r="D8278">
        <v>1.79</v>
      </c>
      <c r="E8278">
        <v>5</v>
      </c>
      <c r="F8278">
        <v>12</v>
      </c>
      <c r="G8278">
        <v>0.99</v>
      </c>
      <c r="H8278" s="184">
        <f t="shared" ref="H8278:L8278" si="9033">H8254</f>
        <v>0.79166666666666663</v>
      </c>
      <c r="I8278" s="185">
        <f t="shared" si="9033"/>
        <v>320</v>
      </c>
      <c r="J8278" s="185">
        <f t="shared" si="9033"/>
        <v>214</v>
      </c>
      <c r="K8278" s="185">
        <f t="shared" si="9033"/>
        <v>2842</v>
      </c>
      <c r="L8278" s="185">
        <f t="shared" si="9033"/>
        <v>1426</v>
      </c>
      <c r="M8278" s="147"/>
      <c r="N8278" s="143">
        <f t="shared" si="9014"/>
        <v>572.79999999999995</v>
      </c>
      <c r="O8278" s="143">
        <f t="shared" si="9010"/>
        <v>1070</v>
      </c>
      <c r="P8278" s="143">
        <f t="shared" si="9011"/>
        <v>34104</v>
      </c>
      <c r="Q8278" s="143">
        <f t="shared" si="9012"/>
        <v>1411.74</v>
      </c>
      <c r="R8278" s="188">
        <f t="shared" si="9015"/>
        <v>37158.54</v>
      </c>
      <c r="T8278">
        <v>37877.75</v>
      </c>
      <c r="U8278" s="190">
        <f t="shared" si="9016"/>
        <v>0.98101233573799929</v>
      </c>
    </row>
    <row r="8279" spans="1:21" x14ac:dyDescent="0.2">
      <c r="A8279" s="178">
        <v>43080</v>
      </c>
      <c r="B8279" s="179">
        <v>0.83333333333333337</v>
      </c>
      <c r="C8279" t="s">
        <v>349</v>
      </c>
      <c r="D8279">
        <v>1.51</v>
      </c>
      <c r="E8279">
        <v>4</v>
      </c>
      <c r="F8279">
        <v>10.25</v>
      </c>
      <c r="G8279">
        <v>1</v>
      </c>
      <c r="H8279" s="184">
        <f t="shared" ref="H8279:L8279" si="9034">H8255</f>
        <v>0.83333333333333337</v>
      </c>
      <c r="I8279" s="185">
        <f t="shared" si="9034"/>
        <v>322</v>
      </c>
      <c r="J8279" s="185">
        <f t="shared" si="9034"/>
        <v>178</v>
      </c>
      <c r="K8279" s="185">
        <f t="shared" si="9034"/>
        <v>2842</v>
      </c>
      <c r="L8279" s="185">
        <f t="shared" si="9034"/>
        <v>1426</v>
      </c>
      <c r="M8279" s="147"/>
      <c r="N8279" s="143">
        <f t="shared" si="9014"/>
        <v>486.22</v>
      </c>
      <c r="O8279" s="143">
        <f t="shared" si="9010"/>
        <v>712</v>
      </c>
      <c r="P8279" s="143">
        <f t="shared" si="9011"/>
        <v>29130.5</v>
      </c>
      <c r="Q8279" s="143">
        <f t="shared" si="9012"/>
        <v>1426</v>
      </c>
      <c r="R8279" s="188">
        <f t="shared" si="9015"/>
        <v>31754.720000000001</v>
      </c>
      <c r="T8279">
        <v>39813.980000000003</v>
      </c>
      <c r="U8279" s="190">
        <f t="shared" si="9016"/>
        <v>0.79757713245447948</v>
      </c>
    </row>
    <row r="8280" spans="1:21" x14ac:dyDescent="0.2">
      <c r="A8280" s="178">
        <v>43080</v>
      </c>
      <c r="B8280" s="179">
        <v>0.875</v>
      </c>
      <c r="C8280" t="s">
        <v>349</v>
      </c>
      <c r="D8280">
        <v>2.12</v>
      </c>
      <c r="E8280">
        <v>4</v>
      </c>
      <c r="F8280">
        <v>7.01</v>
      </c>
      <c r="G8280">
        <v>1.22</v>
      </c>
      <c r="H8280" s="184">
        <f t="shared" ref="H8280:L8280" si="9035">H8256</f>
        <v>0.875</v>
      </c>
      <c r="I8280" s="185">
        <f t="shared" si="9035"/>
        <v>337</v>
      </c>
      <c r="J8280" s="185">
        <f t="shared" si="9035"/>
        <v>173</v>
      </c>
      <c r="K8280" s="185">
        <f t="shared" si="9035"/>
        <v>2842</v>
      </c>
      <c r="L8280" s="185">
        <f t="shared" si="9035"/>
        <v>1426</v>
      </c>
      <c r="M8280" s="147"/>
      <c r="N8280" s="143">
        <f t="shared" si="9014"/>
        <v>714.44</v>
      </c>
      <c r="O8280" s="143">
        <f t="shared" si="9010"/>
        <v>692</v>
      </c>
      <c r="P8280" s="143">
        <f t="shared" si="9011"/>
        <v>19922.419999999998</v>
      </c>
      <c r="Q8280" s="143">
        <f t="shared" si="9012"/>
        <v>1739.72</v>
      </c>
      <c r="R8280" s="188">
        <f t="shared" si="9015"/>
        <v>23068.579999999998</v>
      </c>
      <c r="T8280">
        <v>39827.57</v>
      </c>
      <c r="U8280" s="190">
        <f t="shared" si="9016"/>
        <v>0.579211335263487</v>
      </c>
    </row>
    <row r="8281" spans="1:21" x14ac:dyDescent="0.2">
      <c r="A8281" s="178">
        <v>43080</v>
      </c>
      <c r="B8281" s="179">
        <v>0.91666666666666663</v>
      </c>
      <c r="C8281" t="s">
        <v>349</v>
      </c>
      <c r="D8281">
        <v>3.5</v>
      </c>
      <c r="E8281">
        <v>5.35</v>
      </c>
      <c r="F8281">
        <v>6.01</v>
      </c>
      <c r="G8281">
        <v>1.22</v>
      </c>
      <c r="H8281" s="184">
        <f t="shared" ref="H8281:L8281" si="9036">H8257</f>
        <v>0.91666666666666663</v>
      </c>
      <c r="I8281" s="185">
        <f t="shared" si="9036"/>
        <v>394</v>
      </c>
      <c r="J8281" s="185">
        <f t="shared" si="9036"/>
        <v>194</v>
      </c>
      <c r="K8281" s="185">
        <f t="shared" si="9036"/>
        <v>2842</v>
      </c>
      <c r="L8281" s="185">
        <f t="shared" si="9036"/>
        <v>1426</v>
      </c>
      <c r="M8281" s="147"/>
      <c r="N8281" s="143">
        <f t="shared" si="9014"/>
        <v>1379</v>
      </c>
      <c r="O8281" s="143">
        <f t="shared" si="9010"/>
        <v>1037.8999999999999</v>
      </c>
      <c r="P8281" s="143">
        <f t="shared" si="9011"/>
        <v>17080.419999999998</v>
      </c>
      <c r="Q8281" s="143">
        <f t="shared" si="9012"/>
        <v>1739.72</v>
      </c>
      <c r="R8281" s="188">
        <f t="shared" si="9015"/>
        <v>21237.040000000001</v>
      </c>
      <c r="T8281">
        <v>39518.65</v>
      </c>
      <c r="U8281" s="190">
        <f t="shared" si="9016"/>
        <v>0.53739285122340974</v>
      </c>
    </row>
    <row r="8282" spans="1:21" x14ac:dyDescent="0.2">
      <c r="A8282" s="178">
        <v>43080</v>
      </c>
      <c r="B8282" s="179">
        <v>0.95833333333333337</v>
      </c>
      <c r="C8282" t="s">
        <v>349</v>
      </c>
      <c r="D8282">
        <v>4.29</v>
      </c>
      <c r="E8282">
        <v>4.88</v>
      </c>
      <c r="F8282">
        <v>5.39</v>
      </c>
      <c r="G8282">
        <v>0.97</v>
      </c>
      <c r="H8282" s="184">
        <f t="shared" ref="H8282:L8282" si="9037">H8258</f>
        <v>0.95833333333333337</v>
      </c>
      <c r="I8282" s="185">
        <f t="shared" si="9037"/>
        <v>389</v>
      </c>
      <c r="J8282" s="185">
        <f t="shared" si="9037"/>
        <v>265</v>
      </c>
      <c r="K8282" s="185">
        <f t="shared" si="9037"/>
        <v>2985</v>
      </c>
      <c r="L8282" s="185">
        <f t="shared" si="9037"/>
        <v>1111</v>
      </c>
      <c r="M8282" s="147"/>
      <c r="N8282" s="143">
        <f t="shared" si="9014"/>
        <v>1668.81</v>
      </c>
      <c r="O8282" s="143">
        <f t="shared" si="9010"/>
        <v>1293.2</v>
      </c>
      <c r="P8282" s="143">
        <f t="shared" si="9011"/>
        <v>16089.15</v>
      </c>
      <c r="Q8282" s="143">
        <f t="shared" si="9012"/>
        <v>1077.67</v>
      </c>
      <c r="R8282" s="188">
        <f t="shared" si="9015"/>
        <v>20128.830000000002</v>
      </c>
      <c r="T8282">
        <v>38323.279999999999</v>
      </c>
      <c r="U8282" s="190">
        <f t="shared" si="9016"/>
        <v>0.52523766232952929</v>
      </c>
    </row>
    <row r="8283" spans="1:21" x14ac:dyDescent="0.2">
      <c r="A8283" s="178">
        <v>43080</v>
      </c>
      <c r="B8283" s="180">
        <v>1</v>
      </c>
      <c r="C8283" t="s">
        <v>349</v>
      </c>
      <c r="D8283">
        <v>4.2300000000000004</v>
      </c>
      <c r="E8283">
        <v>3.97</v>
      </c>
      <c r="F8283">
        <v>6.01</v>
      </c>
      <c r="G8283">
        <v>0.97</v>
      </c>
      <c r="H8283" s="184">
        <f t="shared" ref="H8283:L8283" si="9038">H8259</f>
        <v>1</v>
      </c>
      <c r="I8283" s="185">
        <f t="shared" si="9038"/>
        <v>362</v>
      </c>
      <c r="J8283" s="185">
        <f t="shared" si="9038"/>
        <v>243</v>
      </c>
      <c r="K8283" s="185">
        <f t="shared" si="9038"/>
        <v>2985</v>
      </c>
      <c r="L8283" s="185">
        <f t="shared" si="9038"/>
        <v>1111</v>
      </c>
      <c r="M8283" s="147"/>
      <c r="N8283" s="143">
        <f t="shared" si="9014"/>
        <v>1531.2600000000002</v>
      </c>
      <c r="O8283" s="143">
        <f t="shared" si="9010"/>
        <v>964.71</v>
      </c>
      <c r="P8283" s="143">
        <f t="shared" si="9011"/>
        <v>17939.849999999999</v>
      </c>
      <c r="Q8283" s="143">
        <f t="shared" si="9012"/>
        <v>1077.67</v>
      </c>
      <c r="R8283" s="188">
        <f t="shared" si="9015"/>
        <v>21513.489999999998</v>
      </c>
      <c r="T8283">
        <v>36077.61</v>
      </c>
      <c r="U8283" s="190">
        <f t="shared" si="9016"/>
        <v>0.59631139645891174</v>
      </c>
    </row>
    <row r="8284" spans="1:21" x14ac:dyDescent="0.2">
      <c r="A8284" s="178">
        <v>43081</v>
      </c>
      <c r="B8284" s="179">
        <v>4.1666666666666664E-2</v>
      </c>
      <c r="C8284" t="s">
        <v>349</v>
      </c>
      <c r="D8284">
        <v>10</v>
      </c>
      <c r="E8284">
        <v>5.22</v>
      </c>
      <c r="F8284">
        <v>4.25</v>
      </c>
      <c r="G8284">
        <v>0.75</v>
      </c>
      <c r="H8284" s="184">
        <f t="shared" ref="H8284:L8284" si="9039">H8260</f>
        <v>4.1666666666666664E-2</v>
      </c>
      <c r="I8284" s="185">
        <f t="shared" si="9039"/>
        <v>294</v>
      </c>
      <c r="J8284" s="185">
        <f t="shared" si="9039"/>
        <v>212</v>
      </c>
      <c r="K8284" s="185">
        <f t="shared" si="9039"/>
        <v>2985</v>
      </c>
      <c r="L8284" s="185">
        <f t="shared" si="9039"/>
        <v>1111</v>
      </c>
      <c r="M8284" s="147"/>
      <c r="N8284" s="143">
        <f t="shared" si="9014"/>
        <v>2940</v>
      </c>
      <c r="O8284" s="143">
        <f t="shared" si="9010"/>
        <v>1106.6399999999999</v>
      </c>
      <c r="P8284" s="143">
        <f t="shared" si="9011"/>
        <v>12686.25</v>
      </c>
      <c r="Q8284" s="143">
        <f t="shared" si="9012"/>
        <v>833.25</v>
      </c>
      <c r="R8284" s="188">
        <f t="shared" si="9015"/>
        <v>17566.14</v>
      </c>
      <c r="T8284">
        <v>33832.6</v>
      </c>
      <c r="U8284" s="190">
        <f t="shared" si="9016"/>
        <v>0.51920750991647113</v>
      </c>
    </row>
    <row r="8285" spans="1:21" x14ac:dyDescent="0.2">
      <c r="A8285" s="178">
        <v>43081</v>
      </c>
      <c r="B8285" s="179">
        <v>8.3333333333333329E-2</v>
      </c>
      <c r="C8285" t="s">
        <v>349</v>
      </c>
      <c r="D8285">
        <v>4.3600000000000003</v>
      </c>
      <c r="E8285">
        <v>3.05</v>
      </c>
      <c r="F8285">
        <v>4</v>
      </c>
      <c r="G8285">
        <v>0.75</v>
      </c>
      <c r="H8285" s="184">
        <f t="shared" ref="H8285:L8285" si="9040">H8261</f>
        <v>8.3333333333333329E-2</v>
      </c>
      <c r="I8285" s="185">
        <f t="shared" si="9040"/>
        <v>236</v>
      </c>
      <c r="J8285" s="185">
        <f t="shared" si="9040"/>
        <v>179</v>
      </c>
      <c r="K8285" s="185">
        <f t="shared" si="9040"/>
        <v>2985</v>
      </c>
      <c r="L8285" s="185">
        <f t="shared" si="9040"/>
        <v>1111</v>
      </c>
      <c r="M8285" s="147"/>
      <c r="N8285" s="143">
        <f t="shared" si="9014"/>
        <v>1028.96</v>
      </c>
      <c r="O8285" s="143">
        <f t="shared" si="9010"/>
        <v>545.94999999999993</v>
      </c>
      <c r="P8285" s="143">
        <f t="shared" si="9011"/>
        <v>11940</v>
      </c>
      <c r="Q8285" s="143">
        <f t="shared" si="9012"/>
        <v>833.25</v>
      </c>
      <c r="R8285" s="188">
        <f t="shared" si="9015"/>
        <v>14348.16</v>
      </c>
      <c r="T8285">
        <v>32443.51</v>
      </c>
      <c r="U8285" s="190">
        <f t="shared" si="9016"/>
        <v>0.4422505456407152</v>
      </c>
    </row>
    <row r="8286" spans="1:21" x14ac:dyDescent="0.2">
      <c r="A8286" s="178">
        <v>43081</v>
      </c>
      <c r="B8286" s="179">
        <v>0.125</v>
      </c>
      <c r="C8286" t="s">
        <v>349</v>
      </c>
      <c r="D8286">
        <v>7.36</v>
      </c>
      <c r="E8286">
        <v>2.7</v>
      </c>
      <c r="F8286">
        <v>4</v>
      </c>
      <c r="G8286">
        <v>0.99</v>
      </c>
      <c r="H8286" s="184">
        <f t="shared" ref="H8286:L8286" si="9041">H8262</f>
        <v>0.125</v>
      </c>
      <c r="I8286" s="185">
        <f t="shared" si="9041"/>
        <v>201</v>
      </c>
      <c r="J8286" s="185">
        <f t="shared" si="9041"/>
        <v>205</v>
      </c>
      <c r="K8286" s="185">
        <f t="shared" si="9041"/>
        <v>2985</v>
      </c>
      <c r="L8286" s="185">
        <f t="shared" si="9041"/>
        <v>1717</v>
      </c>
      <c r="M8286" s="147"/>
      <c r="N8286" s="143">
        <f t="shared" si="9014"/>
        <v>1479.3600000000001</v>
      </c>
      <c r="O8286" s="143">
        <f t="shared" si="9010"/>
        <v>553.5</v>
      </c>
      <c r="P8286" s="143">
        <f t="shared" si="9011"/>
        <v>11940</v>
      </c>
      <c r="Q8286" s="143">
        <f t="shared" si="9012"/>
        <v>1699.83</v>
      </c>
      <c r="R8286" s="188">
        <f t="shared" si="9015"/>
        <v>15672.69</v>
      </c>
      <c r="T8286">
        <v>31902.68</v>
      </c>
      <c r="U8286" s="190">
        <f t="shared" si="9016"/>
        <v>0.49126562407923097</v>
      </c>
    </row>
    <row r="8287" spans="1:21" x14ac:dyDescent="0.2">
      <c r="A8287" s="178">
        <v>43081</v>
      </c>
      <c r="B8287" s="179">
        <v>0.16666666666666666</v>
      </c>
      <c r="C8287" t="s">
        <v>349</v>
      </c>
      <c r="D8287">
        <v>0.88</v>
      </c>
      <c r="E8287">
        <v>2.5099999999999998</v>
      </c>
      <c r="F8287">
        <v>4</v>
      </c>
      <c r="G8287">
        <v>0.99</v>
      </c>
      <c r="H8287" s="184">
        <f t="shared" ref="H8287:L8287" si="9042">H8263</f>
        <v>0.16666666666666666</v>
      </c>
      <c r="I8287" s="185">
        <f t="shared" si="9042"/>
        <v>185</v>
      </c>
      <c r="J8287" s="185">
        <f t="shared" si="9042"/>
        <v>205</v>
      </c>
      <c r="K8287" s="185">
        <f t="shared" si="9042"/>
        <v>2985</v>
      </c>
      <c r="L8287" s="185">
        <f t="shared" si="9042"/>
        <v>1717</v>
      </c>
      <c r="M8287" s="147"/>
      <c r="N8287" s="143">
        <f t="shared" si="9014"/>
        <v>162.80000000000001</v>
      </c>
      <c r="O8287" s="143">
        <f t="shared" si="9010"/>
        <v>514.54999999999995</v>
      </c>
      <c r="P8287" s="143">
        <f t="shared" si="9011"/>
        <v>11940</v>
      </c>
      <c r="Q8287" s="143">
        <f t="shared" si="9012"/>
        <v>1699.83</v>
      </c>
      <c r="R8287" s="188">
        <f t="shared" si="9015"/>
        <v>14317.18</v>
      </c>
      <c r="T8287">
        <v>31790.9</v>
      </c>
      <c r="U8287" s="190">
        <f t="shared" si="9016"/>
        <v>0.4503546612395371</v>
      </c>
    </row>
    <row r="8288" spans="1:21" x14ac:dyDescent="0.2">
      <c r="A8288" s="178">
        <v>43081</v>
      </c>
      <c r="B8288" s="179">
        <v>0.20833333333333334</v>
      </c>
      <c r="C8288" t="s">
        <v>349</v>
      </c>
      <c r="D8288">
        <v>3.5</v>
      </c>
      <c r="E8288">
        <v>5</v>
      </c>
      <c r="F8288">
        <v>4.25</v>
      </c>
      <c r="G8288">
        <v>0.99</v>
      </c>
      <c r="H8288" s="184">
        <f t="shared" ref="H8288:L8288" si="9043">H8264</f>
        <v>0.20833333333333334</v>
      </c>
      <c r="I8288" s="185">
        <f t="shared" si="9043"/>
        <v>207</v>
      </c>
      <c r="J8288" s="185">
        <f t="shared" si="9043"/>
        <v>283</v>
      </c>
      <c r="K8288" s="185">
        <f t="shared" si="9043"/>
        <v>2985</v>
      </c>
      <c r="L8288" s="185">
        <f t="shared" si="9043"/>
        <v>1717</v>
      </c>
      <c r="M8288" s="147"/>
      <c r="N8288" s="143">
        <f t="shared" si="9014"/>
        <v>724.5</v>
      </c>
      <c r="O8288" s="143">
        <f t="shared" si="9010"/>
        <v>1415</v>
      </c>
      <c r="P8288" s="143">
        <f t="shared" si="9011"/>
        <v>12686.25</v>
      </c>
      <c r="Q8288" s="143">
        <f t="shared" si="9012"/>
        <v>1699.83</v>
      </c>
      <c r="R8288" s="188">
        <f t="shared" si="9015"/>
        <v>16525.580000000002</v>
      </c>
      <c r="T8288">
        <v>32196.34</v>
      </c>
      <c r="U8288" s="190">
        <f t="shared" si="9016"/>
        <v>0.51327511139464921</v>
      </c>
    </row>
    <row r="8289" spans="1:21" x14ac:dyDescent="0.2">
      <c r="A8289" s="178">
        <v>43081</v>
      </c>
      <c r="B8289" s="179">
        <v>0.25</v>
      </c>
      <c r="C8289" t="s">
        <v>349</v>
      </c>
      <c r="D8289">
        <v>9.11</v>
      </c>
      <c r="E8289">
        <v>12</v>
      </c>
      <c r="F8289">
        <v>7.25</v>
      </c>
      <c r="G8289">
        <v>1.25</v>
      </c>
      <c r="H8289" s="184">
        <f t="shared" ref="H8289:L8289" si="9044">H8265</f>
        <v>0.25</v>
      </c>
      <c r="I8289" s="185">
        <f t="shared" si="9044"/>
        <v>327</v>
      </c>
      <c r="J8289" s="185">
        <f t="shared" si="9044"/>
        <v>438</v>
      </c>
      <c r="K8289" s="185">
        <f t="shared" si="9044"/>
        <v>2985</v>
      </c>
      <c r="L8289" s="185">
        <f t="shared" si="9044"/>
        <v>1717</v>
      </c>
      <c r="M8289" s="147"/>
      <c r="N8289" s="143">
        <f t="shared" si="9014"/>
        <v>2978.97</v>
      </c>
      <c r="O8289" s="143">
        <f t="shared" si="9010"/>
        <v>5256</v>
      </c>
      <c r="P8289" s="143">
        <f t="shared" si="9011"/>
        <v>21641.25</v>
      </c>
      <c r="Q8289" s="143">
        <f t="shared" si="9012"/>
        <v>2146.25</v>
      </c>
      <c r="R8289" s="188">
        <f t="shared" si="9015"/>
        <v>32022.47</v>
      </c>
      <c r="T8289">
        <v>33405.089999999997</v>
      </c>
      <c r="U8289" s="190">
        <f t="shared" si="9016"/>
        <v>0.95861049917841878</v>
      </c>
    </row>
    <row r="8290" spans="1:21" x14ac:dyDescent="0.2">
      <c r="A8290" s="178">
        <v>43081</v>
      </c>
      <c r="B8290" s="179">
        <v>0.29166666666666669</v>
      </c>
      <c r="C8290" t="s">
        <v>349</v>
      </c>
      <c r="D8290">
        <v>1</v>
      </c>
      <c r="E8290">
        <v>15.39</v>
      </c>
      <c r="F8290">
        <v>15.39</v>
      </c>
      <c r="G8290">
        <v>4.42</v>
      </c>
      <c r="H8290" s="184">
        <f t="shared" ref="H8290:L8290" si="9045">H8266</f>
        <v>0.29166666666666669</v>
      </c>
      <c r="I8290" s="185">
        <f t="shared" si="9045"/>
        <v>249</v>
      </c>
      <c r="J8290" s="185">
        <f t="shared" si="9045"/>
        <v>556</v>
      </c>
      <c r="K8290" s="185">
        <f t="shared" si="9045"/>
        <v>2872</v>
      </c>
      <c r="L8290" s="185">
        <f t="shared" si="9045"/>
        <v>2219</v>
      </c>
      <c r="M8290" s="147"/>
      <c r="N8290" s="143">
        <f t="shared" si="9014"/>
        <v>249</v>
      </c>
      <c r="O8290" s="143">
        <f t="shared" si="9010"/>
        <v>8556.84</v>
      </c>
      <c r="P8290" s="143">
        <f t="shared" si="9011"/>
        <v>44200.08</v>
      </c>
      <c r="Q8290" s="143">
        <f t="shared" si="9012"/>
        <v>9807.98</v>
      </c>
      <c r="R8290" s="188">
        <f t="shared" si="9015"/>
        <v>62813.899999999994</v>
      </c>
      <c r="T8290">
        <v>36328.11</v>
      </c>
      <c r="U8290" s="190">
        <f t="shared" si="9016"/>
        <v>1.7290715096381286</v>
      </c>
    </row>
    <row r="8291" spans="1:21" x14ac:dyDescent="0.2">
      <c r="A8291" s="178">
        <v>43081</v>
      </c>
      <c r="B8291" s="179">
        <v>0.33333333333333331</v>
      </c>
      <c r="C8291" t="s">
        <v>349</v>
      </c>
      <c r="D8291">
        <v>0.57999999999999996</v>
      </c>
      <c r="E8291">
        <v>4.1900000000000004</v>
      </c>
      <c r="F8291">
        <v>10.29</v>
      </c>
      <c r="G8291">
        <v>2.99</v>
      </c>
      <c r="H8291" s="184">
        <f t="shared" ref="H8291:L8291" si="9046">H8267</f>
        <v>0.33333333333333331</v>
      </c>
      <c r="I8291" s="185">
        <f t="shared" si="9046"/>
        <v>256</v>
      </c>
      <c r="J8291" s="185">
        <f t="shared" si="9046"/>
        <v>306</v>
      </c>
      <c r="K8291" s="185">
        <f t="shared" si="9046"/>
        <v>2872</v>
      </c>
      <c r="L8291" s="185">
        <f t="shared" si="9046"/>
        <v>2219</v>
      </c>
      <c r="M8291" s="147"/>
      <c r="N8291" s="143">
        <f t="shared" si="9014"/>
        <v>148.47999999999999</v>
      </c>
      <c r="O8291" s="143">
        <f t="shared" si="9010"/>
        <v>1282.1400000000001</v>
      </c>
      <c r="P8291" s="143">
        <f t="shared" si="9011"/>
        <v>29552.879999999997</v>
      </c>
      <c r="Q8291" s="143">
        <f t="shared" si="9012"/>
        <v>6634.81</v>
      </c>
      <c r="R8291" s="188">
        <f t="shared" si="9015"/>
        <v>37618.31</v>
      </c>
      <c r="T8291">
        <v>40788.22</v>
      </c>
      <c r="U8291" s="190">
        <f t="shared" si="9016"/>
        <v>0.92228368877092448</v>
      </c>
    </row>
    <row r="8292" spans="1:21" x14ac:dyDescent="0.2">
      <c r="A8292" s="178">
        <v>43081</v>
      </c>
      <c r="B8292" s="179">
        <v>0.375</v>
      </c>
      <c r="C8292" t="s">
        <v>349</v>
      </c>
      <c r="D8292">
        <v>0.44</v>
      </c>
      <c r="E8292">
        <v>7.35</v>
      </c>
      <c r="F8292">
        <v>9.14</v>
      </c>
      <c r="G8292">
        <v>2.75</v>
      </c>
      <c r="H8292" s="184">
        <f t="shared" ref="H8292:L8292" si="9047">H8268</f>
        <v>0.375</v>
      </c>
      <c r="I8292" s="185">
        <f t="shared" si="9047"/>
        <v>156</v>
      </c>
      <c r="J8292" s="185">
        <f t="shared" si="9047"/>
        <v>343</v>
      </c>
      <c r="K8292" s="185">
        <f t="shared" si="9047"/>
        <v>2872</v>
      </c>
      <c r="L8292" s="185">
        <f t="shared" si="9047"/>
        <v>2219</v>
      </c>
      <c r="M8292" s="147"/>
      <c r="N8292" s="143">
        <f t="shared" si="9014"/>
        <v>68.64</v>
      </c>
      <c r="O8292" s="143">
        <f t="shared" si="9010"/>
        <v>2521.0499999999997</v>
      </c>
      <c r="P8292" s="143">
        <f t="shared" si="9011"/>
        <v>26250.080000000002</v>
      </c>
      <c r="Q8292" s="143">
        <f t="shared" si="9012"/>
        <v>6102.25</v>
      </c>
      <c r="R8292" s="188">
        <f t="shared" si="9015"/>
        <v>34942.020000000004</v>
      </c>
      <c r="T8292">
        <v>42057.1</v>
      </c>
      <c r="U8292" s="190">
        <f t="shared" si="9016"/>
        <v>0.83082333304008138</v>
      </c>
    </row>
    <row r="8293" spans="1:21" x14ac:dyDescent="0.2">
      <c r="A8293" s="178">
        <v>43081</v>
      </c>
      <c r="B8293" s="179">
        <v>0.41666666666666669</v>
      </c>
      <c r="C8293" t="s">
        <v>349</v>
      </c>
      <c r="D8293">
        <v>0.16</v>
      </c>
      <c r="E8293">
        <v>6.08</v>
      </c>
      <c r="F8293">
        <v>7.81</v>
      </c>
      <c r="G8293">
        <v>1.66</v>
      </c>
      <c r="H8293" s="184">
        <f t="shared" ref="H8293:L8293" si="9048">H8269</f>
        <v>0.41666666666666669</v>
      </c>
      <c r="I8293" s="185">
        <f t="shared" si="9048"/>
        <v>196</v>
      </c>
      <c r="J8293" s="185">
        <f t="shared" si="9048"/>
        <v>315</v>
      </c>
      <c r="K8293" s="185">
        <f t="shared" si="9048"/>
        <v>2872</v>
      </c>
      <c r="L8293" s="185">
        <f t="shared" si="9048"/>
        <v>2219</v>
      </c>
      <c r="M8293" s="147"/>
      <c r="N8293" s="143">
        <f t="shared" si="9014"/>
        <v>31.36</v>
      </c>
      <c r="O8293" s="143">
        <f t="shared" si="9010"/>
        <v>1915.2</v>
      </c>
      <c r="P8293" s="143">
        <f t="shared" si="9011"/>
        <v>22430.32</v>
      </c>
      <c r="Q8293" s="143">
        <f t="shared" si="9012"/>
        <v>3683.54</v>
      </c>
      <c r="R8293" s="188">
        <f t="shared" si="9015"/>
        <v>28060.420000000002</v>
      </c>
      <c r="T8293">
        <v>41053.620000000003</v>
      </c>
      <c r="U8293" s="190">
        <f t="shared" si="9016"/>
        <v>0.68350659454635188</v>
      </c>
    </row>
    <row r="8294" spans="1:21" x14ac:dyDescent="0.2">
      <c r="A8294" s="178">
        <v>43081</v>
      </c>
      <c r="B8294" s="179">
        <v>0.45833333333333331</v>
      </c>
      <c r="C8294" t="s">
        <v>349</v>
      </c>
      <c r="D8294">
        <v>1</v>
      </c>
      <c r="E8294">
        <v>4.5</v>
      </c>
      <c r="F8294">
        <v>7.11</v>
      </c>
      <c r="G8294">
        <v>1.22</v>
      </c>
      <c r="H8294" s="184">
        <f t="shared" ref="H8294:L8294" si="9049">H8270</f>
        <v>0.45833333333333331</v>
      </c>
      <c r="I8294" s="185">
        <f t="shared" si="9049"/>
        <v>226</v>
      </c>
      <c r="J8294" s="185">
        <f t="shared" si="9049"/>
        <v>326</v>
      </c>
      <c r="K8294" s="185">
        <f t="shared" si="9049"/>
        <v>2842</v>
      </c>
      <c r="L8294" s="185">
        <f t="shared" si="9049"/>
        <v>1635</v>
      </c>
      <c r="M8294" s="147"/>
      <c r="N8294" s="143">
        <f t="shared" si="9014"/>
        <v>226</v>
      </c>
      <c r="O8294" s="143">
        <f t="shared" si="9010"/>
        <v>1467</v>
      </c>
      <c r="P8294" s="143">
        <f t="shared" si="9011"/>
        <v>20206.620000000003</v>
      </c>
      <c r="Q8294" s="143">
        <f t="shared" si="9012"/>
        <v>1994.7</v>
      </c>
      <c r="R8294" s="188">
        <f t="shared" si="9015"/>
        <v>23894.320000000003</v>
      </c>
      <c r="T8294">
        <v>40263.129999999997</v>
      </c>
      <c r="U8294" s="190">
        <f t="shared" si="9016"/>
        <v>0.5934541104976192</v>
      </c>
    </row>
    <row r="8295" spans="1:21" x14ac:dyDescent="0.2">
      <c r="A8295" s="178">
        <v>43081</v>
      </c>
      <c r="B8295" s="179">
        <v>0.5</v>
      </c>
      <c r="C8295" t="s">
        <v>349</v>
      </c>
      <c r="D8295">
        <v>0.82</v>
      </c>
      <c r="E8295">
        <v>2.11</v>
      </c>
      <c r="F8295">
        <v>6.79</v>
      </c>
      <c r="G8295">
        <v>1</v>
      </c>
      <c r="H8295" s="184">
        <f t="shared" ref="H8295:L8295" si="9050">H8271</f>
        <v>0.5</v>
      </c>
      <c r="I8295" s="185">
        <f t="shared" si="9050"/>
        <v>222</v>
      </c>
      <c r="J8295" s="185">
        <f t="shared" si="9050"/>
        <v>319</v>
      </c>
      <c r="K8295" s="185">
        <f t="shared" si="9050"/>
        <v>2842</v>
      </c>
      <c r="L8295" s="185">
        <f t="shared" si="9050"/>
        <v>1635</v>
      </c>
      <c r="M8295" s="147"/>
      <c r="N8295" s="143">
        <f t="shared" si="9014"/>
        <v>182.04</v>
      </c>
      <c r="O8295" s="143">
        <f t="shared" si="9010"/>
        <v>673.08999999999992</v>
      </c>
      <c r="P8295" s="143">
        <f t="shared" si="9011"/>
        <v>19297.18</v>
      </c>
      <c r="Q8295" s="143">
        <f t="shared" si="9012"/>
        <v>1635</v>
      </c>
      <c r="R8295" s="188">
        <f t="shared" si="9015"/>
        <v>21787.31</v>
      </c>
      <c r="T8295">
        <v>39437.269999999997</v>
      </c>
      <c r="U8295" s="190">
        <f t="shared" si="9016"/>
        <v>0.55245482255744383</v>
      </c>
    </row>
    <row r="8296" spans="1:21" x14ac:dyDescent="0.2">
      <c r="A8296" s="178">
        <v>43081</v>
      </c>
      <c r="B8296" s="179">
        <v>0.54166666666666663</v>
      </c>
      <c r="C8296" t="s">
        <v>349</v>
      </c>
      <c r="D8296">
        <v>1</v>
      </c>
      <c r="E8296">
        <v>3.42</v>
      </c>
      <c r="F8296">
        <v>7.11</v>
      </c>
      <c r="G8296">
        <v>1</v>
      </c>
      <c r="H8296" s="184">
        <f t="shared" ref="H8296:L8296" si="9051">H8272</f>
        <v>0.54166666666666663</v>
      </c>
      <c r="I8296" s="185">
        <f t="shared" si="9051"/>
        <v>195</v>
      </c>
      <c r="J8296" s="185">
        <f t="shared" si="9051"/>
        <v>299</v>
      </c>
      <c r="K8296" s="185">
        <f t="shared" si="9051"/>
        <v>2842</v>
      </c>
      <c r="L8296" s="185">
        <f t="shared" si="9051"/>
        <v>1635</v>
      </c>
      <c r="M8296" s="147"/>
      <c r="N8296" s="143">
        <f t="shared" si="9014"/>
        <v>195</v>
      </c>
      <c r="O8296" s="143">
        <f t="shared" si="9010"/>
        <v>1022.5799999999999</v>
      </c>
      <c r="P8296" s="143">
        <f t="shared" si="9011"/>
        <v>20206.620000000003</v>
      </c>
      <c r="Q8296" s="143">
        <f t="shared" si="9012"/>
        <v>1635</v>
      </c>
      <c r="R8296" s="188">
        <f t="shared" si="9015"/>
        <v>23059.200000000004</v>
      </c>
      <c r="T8296">
        <v>38470.400000000001</v>
      </c>
      <c r="U8296" s="190">
        <f t="shared" si="9016"/>
        <v>0.5994010979870239</v>
      </c>
    </row>
    <row r="8297" spans="1:21" x14ac:dyDescent="0.2">
      <c r="A8297" s="178">
        <v>43081</v>
      </c>
      <c r="B8297" s="179">
        <v>0.58333333333333337</v>
      </c>
      <c r="C8297" t="s">
        <v>349</v>
      </c>
      <c r="D8297">
        <v>0.2</v>
      </c>
      <c r="E8297">
        <v>2.67</v>
      </c>
      <c r="F8297">
        <v>6.74</v>
      </c>
      <c r="G8297">
        <v>1</v>
      </c>
      <c r="H8297" s="184">
        <f t="shared" ref="H8297:L8297" si="9052">H8273</f>
        <v>0.58333333333333337</v>
      </c>
      <c r="I8297" s="185">
        <f t="shared" si="9052"/>
        <v>205</v>
      </c>
      <c r="J8297" s="185">
        <f t="shared" si="9052"/>
        <v>237</v>
      </c>
      <c r="K8297" s="185">
        <f t="shared" si="9052"/>
        <v>2842</v>
      </c>
      <c r="L8297" s="185">
        <f t="shared" si="9052"/>
        <v>1635</v>
      </c>
      <c r="M8297" s="147"/>
      <c r="N8297" s="143">
        <f t="shared" si="9014"/>
        <v>41</v>
      </c>
      <c r="O8297" s="143">
        <f t="shared" si="9010"/>
        <v>632.79</v>
      </c>
      <c r="P8297" s="143">
        <f t="shared" si="9011"/>
        <v>19155.080000000002</v>
      </c>
      <c r="Q8297" s="143">
        <f t="shared" si="9012"/>
        <v>1635</v>
      </c>
      <c r="R8297" s="188">
        <f t="shared" si="9015"/>
        <v>21463.870000000003</v>
      </c>
      <c r="T8297">
        <v>37584.71</v>
      </c>
      <c r="U8297" s="190">
        <f t="shared" si="9016"/>
        <v>0.57107983539050866</v>
      </c>
    </row>
    <row r="8298" spans="1:21" x14ac:dyDescent="0.2">
      <c r="A8298" s="178">
        <v>43081</v>
      </c>
      <c r="B8298" s="179">
        <v>0.625</v>
      </c>
      <c r="C8298" t="s">
        <v>349</v>
      </c>
      <c r="D8298">
        <v>0.52</v>
      </c>
      <c r="E8298">
        <v>2.54</v>
      </c>
      <c r="F8298">
        <v>4</v>
      </c>
      <c r="G8298">
        <v>1</v>
      </c>
      <c r="H8298" s="184">
        <f t="shared" ref="H8298:L8298" si="9053">H8274</f>
        <v>0.625</v>
      </c>
      <c r="I8298" s="185">
        <f t="shared" si="9053"/>
        <v>212</v>
      </c>
      <c r="J8298" s="185">
        <f t="shared" si="9053"/>
        <v>213</v>
      </c>
      <c r="K8298" s="185">
        <f t="shared" si="9053"/>
        <v>2842</v>
      </c>
      <c r="L8298" s="185">
        <f t="shared" si="9053"/>
        <v>1380</v>
      </c>
      <c r="M8298" s="147"/>
      <c r="N8298" s="143">
        <f t="shared" si="9014"/>
        <v>110.24000000000001</v>
      </c>
      <c r="O8298" s="143">
        <f t="shared" si="9010"/>
        <v>541.02</v>
      </c>
      <c r="P8298" s="143">
        <f t="shared" si="9011"/>
        <v>11368</v>
      </c>
      <c r="Q8298" s="143">
        <f t="shared" si="9012"/>
        <v>1380</v>
      </c>
      <c r="R8298" s="188">
        <f t="shared" si="9015"/>
        <v>13399.26</v>
      </c>
      <c r="T8298">
        <v>36950.39</v>
      </c>
      <c r="U8298" s="190">
        <f t="shared" si="9016"/>
        <v>0.36262837821197558</v>
      </c>
    </row>
    <row r="8299" spans="1:21" x14ac:dyDescent="0.2">
      <c r="A8299" s="178">
        <v>43081</v>
      </c>
      <c r="B8299" s="179">
        <v>0.66666666666666663</v>
      </c>
      <c r="C8299" t="s">
        <v>349</v>
      </c>
      <c r="D8299">
        <v>0.05</v>
      </c>
      <c r="E8299">
        <v>2.4</v>
      </c>
      <c r="F8299">
        <v>4</v>
      </c>
      <c r="G8299">
        <v>1</v>
      </c>
      <c r="H8299" s="184">
        <f t="shared" ref="H8299:L8299" si="9054">H8275</f>
        <v>0.66666666666666663</v>
      </c>
      <c r="I8299" s="185">
        <f t="shared" si="9054"/>
        <v>191</v>
      </c>
      <c r="J8299" s="185">
        <f t="shared" si="9054"/>
        <v>237</v>
      </c>
      <c r="K8299" s="185">
        <f t="shared" si="9054"/>
        <v>2842</v>
      </c>
      <c r="L8299" s="185">
        <f t="shared" si="9054"/>
        <v>1380</v>
      </c>
      <c r="M8299" s="147"/>
      <c r="N8299" s="143">
        <f t="shared" si="9014"/>
        <v>9.5500000000000007</v>
      </c>
      <c r="O8299" s="143">
        <f t="shared" si="9010"/>
        <v>568.79999999999995</v>
      </c>
      <c r="P8299" s="143">
        <f t="shared" si="9011"/>
        <v>11368</v>
      </c>
      <c r="Q8299" s="143">
        <f t="shared" si="9012"/>
        <v>1380</v>
      </c>
      <c r="R8299" s="188">
        <f t="shared" si="9015"/>
        <v>13326.35</v>
      </c>
      <c r="T8299">
        <v>36407.519999999997</v>
      </c>
      <c r="U8299" s="190">
        <f t="shared" si="9016"/>
        <v>0.36603289650050325</v>
      </c>
    </row>
    <row r="8300" spans="1:21" x14ac:dyDescent="0.2">
      <c r="A8300" s="178">
        <v>43081</v>
      </c>
      <c r="B8300" s="179">
        <v>0.70833333333333337</v>
      </c>
      <c r="C8300" t="s">
        <v>349</v>
      </c>
      <c r="D8300">
        <v>0.16</v>
      </c>
      <c r="E8300">
        <v>3.92</v>
      </c>
      <c r="F8300">
        <v>6.45</v>
      </c>
      <c r="G8300">
        <v>1.34</v>
      </c>
      <c r="H8300" s="184">
        <f t="shared" ref="H8300:L8300" si="9055">H8276</f>
        <v>0.70833333333333337</v>
      </c>
      <c r="I8300" s="185">
        <f t="shared" si="9055"/>
        <v>218</v>
      </c>
      <c r="J8300" s="185">
        <f t="shared" si="9055"/>
        <v>258</v>
      </c>
      <c r="K8300" s="185">
        <f t="shared" si="9055"/>
        <v>2842</v>
      </c>
      <c r="L8300" s="185">
        <f t="shared" si="9055"/>
        <v>1380</v>
      </c>
      <c r="M8300" s="147"/>
      <c r="N8300" s="143">
        <f t="shared" si="9014"/>
        <v>34.880000000000003</v>
      </c>
      <c r="O8300" s="143">
        <f t="shared" si="9010"/>
        <v>1011.36</v>
      </c>
      <c r="P8300" s="143">
        <f t="shared" si="9011"/>
        <v>18330.900000000001</v>
      </c>
      <c r="Q8300" s="143">
        <f t="shared" si="9012"/>
        <v>1849.2</v>
      </c>
      <c r="R8300" s="188">
        <f t="shared" si="9015"/>
        <v>21226.340000000004</v>
      </c>
      <c r="T8300">
        <v>36209.86</v>
      </c>
      <c r="U8300" s="190">
        <f t="shared" si="9016"/>
        <v>0.5862033158924117</v>
      </c>
    </row>
    <row r="8301" spans="1:21" x14ac:dyDescent="0.2">
      <c r="A8301" s="178">
        <v>43081</v>
      </c>
      <c r="B8301" s="179">
        <v>0.75</v>
      </c>
      <c r="C8301" t="s">
        <v>349</v>
      </c>
      <c r="D8301">
        <v>2.95</v>
      </c>
      <c r="E8301">
        <v>12.71</v>
      </c>
      <c r="F8301">
        <v>15.3</v>
      </c>
      <c r="G8301">
        <v>2.75</v>
      </c>
      <c r="H8301" s="184">
        <f t="shared" ref="H8301:L8301" si="9056">H8277</f>
        <v>0.75</v>
      </c>
      <c r="I8301" s="185">
        <f t="shared" si="9056"/>
        <v>240</v>
      </c>
      <c r="J8301" s="185">
        <f t="shared" si="9056"/>
        <v>365</v>
      </c>
      <c r="K8301" s="185">
        <f t="shared" si="9056"/>
        <v>2842</v>
      </c>
      <c r="L8301" s="185">
        <f t="shared" si="9056"/>
        <v>1380</v>
      </c>
      <c r="M8301" s="147"/>
      <c r="N8301" s="143">
        <f t="shared" si="9014"/>
        <v>708</v>
      </c>
      <c r="O8301" s="143">
        <f t="shared" si="9010"/>
        <v>4639.1500000000005</v>
      </c>
      <c r="P8301" s="143">
        <f t="shared" si="9011"/>
        <v>43482.6</v>
      </c>
      <c r="Q8301" s="143">
        <f t="shared" si="9012"/>
        <v>3795</v>
      </c>
      <c r="R8301" s="188">
        <f t="shared" si="9015"/>
        <v>52624.75</v>
      </c>
      <c r="T8301">
        <v>36619.42</v>
      </c>
      <c r="U8301" s="190">
        <f t="shared" si="9016"/>
        <v>1.4370721873803574</v>
      </c>
    </row>
    <row r="8302" spans="1:21" x14ac:dyDescent="0.2">
      <c r="A8302" s="178">
        <v>43081</v>
      </c>
      <c r="B8302" s="179">
        <v>0.79166666666666663</v>
      </c>
      <c r="C8302" t="s">
        <v>349</v>
      </c>
      <c r="D8302">
        <v>1.82</v>
      </c>
      <c r="E8302">
        <v>4.3499999999999996</v>
      </c>
      <c r="F8302">
        <v>12.25</v>
      </c>
      <c r="G8302">
        <v>1.36</v>
      </c>
      <c r="H8302" s="184">
        <f t="shared" ref="H8302:L8302" si="9057">H8278</f>
        <v>0.79166666666666663</v>
      </c>
      <c r="I8302" s="185">
        <f t="shared" si="9057"/>
        <v>320</v>
      </c>
      <c r="J8302" s="185">
        <f t="shared" si="9057"/>
        <v>214</v>
      </c>
      <c r="K8302" s="185">
        <f t="shared" si="9057"/>
        <v>2842</v>
      </c>
      <c r="L8302" s="185">
        <f t="shared" si="9057"/>
        <v>1426</v>
      </c>
      <c r="M8302" s="147"/>
      <c r="N8302" s="143">
        <f t="shared" si="9014"/>
        <v>582.4</v>
      </c>
      <c r="O8302" s="143">
        <f t="shared" si="9010"/>
        <v>930.9</v>
      </c>
      <c r="P8302" s="143">
        <f t="shared" si="9011"/>
        <v>34814.5</v>
      </c>
      <c r="Q8302" s="143">
        <f t="shared" si="9012"/>
        <v>1939.3600000000001</v>
      </c>
      <c r="R8302" s="188">
        <f t="shared" si="9015"/>
        <v>38267.160000000003</v>
      </c>
      <c r="T8302">
        <v>39030.449999999997</v>
      </c>
      <c r="U8302" s="190">
        <f t="shared" si="9016"/>
        <v>0.98044373047197786</v>
      </c>
    </row>
    <row r="8303" spans="1:21" x14ac:dyDescent="0.2">
      <c r="A8303" s="178">
        <v>43081</v>
      </c>
      <c r="B8303" s="179">
        <v>0.83333333333333337</v>
      </c>
      <c r="C8303" t="s">
        <v>349</v>
      </c>
      <c r="D8303">
        <v>1.22</v>
      </c>
      <c r="E8303">
        <v>3.48</v>
      </c>
      <c r="F8303">
        <v>10.25</v>
      </c>
      <c r="G8303">
        <v>0.99</v>
      </c>
      <c r="H8303" s="184">
        <f t="shared" ref="H8303:L8303" si="9058">H8279</f>
        <v>0.83333333333333337</v>
      </c>
      <c r="I8303" s="185">
        <f t="shared" si="9058"/>
        <v>322</v>
      </c>
      <c r="J8303" s="185">
        <f t="shared" si="9058"/>
        <v>178</v>
      </c>
      <c r="K8303" s="185">
        <f t="shared" si="9058"/>
        <v>2842</v>
      </c>
      <c r="L8303" s="185">
        <f t="shared" si="9058"/>
        <v>1426</v>
      </c>
      <c r="M8303" s="147"/>
      <c r="N8303" s="143">
        <f t="shared" si="9014"/>
        <v>392.84</v>
      </c>
      <c r="O8303" s="143">
        <f t="shared" si="9010"/>
        <v>619.43999999999994</v>
      </c>
      <c r="P8303" s="143">
        <f t="shared" si="9011"/>
        <v>29130.5</v>
      </c>
      <c r="Q8303" s="143">
        <f t="shared" si="9012"/>
        <v>1411.74</v>
      </c>
      <c r="R8303" s="188">
        <f t="shared" si="9015"/>
        <v>31554.52</v>
      </c>
      <c r="T8303">
        <v>41687.33</v>
      </c>
      <c r="U8303" s="190">
        <f t="shared" si="9016"/>
        <v>0.756933101736187</v>
      </c>
    </row>
    <row r="8304" spans="1:21" x14ac:dyDescent="0.2">
      <c r="A8304" s="178">
        <v>43081</v>
      </c>
      <c r="B8304" s="179">
        <v>0.875</v>
      </c>
      <c r="C8304" t="s">
        <v>349</v>
      </c>
      <c r="D8304">
        <v>0.54</v>
      </c>
      <c r="E8304">
        <v>3.5</v>
      </c>
      <c r="F8304">
        <v>4.7699999999999996</v>
      </c>
      <c r="G8304">
        <v>0.99</v>
      </c>
      <c r="H8304" s="184">
        <f t="shared" ref="H8304:L8304" si="9059">H8280</f>
        <v>0.875</v>
      </c>
      <c r="I8304" s="185">
        <f t="shared" si="9059"/>
        <v>337</v>
      </c>
      <c r="J8304" s="185">
        <f t="shared" si="9059"/>
        <v>173</v>
      </c>
      <c r="K8304" s="185">
        <f t="shared" si="9059"/>
        <v>2842</v>
      </c>
      <c r="L8304" s="185">
        <f t="shared" si="9059"/>
        <v>1426</v>
      </c>
      <c r="M8304" s="147"/>
      <c r="N8304" s="143">
        <f t="shared" si="9014"/>
        <v>181.98000000000002</v>
      </c>
      <c r="O8304" s="143">
        <f t="shared" si="9010"/>
        <v>605.5</v>
      </c>
      <c r="P8304" s="143">
        <f t="shared" si="9011"/>
        <v>13556.339999999998</v>
      </c>
      <c r="Q8304" s="143">
        <f t="shared" si="9012"/>
        <v>1411.74</v>
      </c>
      <c r="R8304" s="188">
        <f t="shared" si="9015"/>
        <v>15755.559999999998</v>
      </c>
      <c r="T8304">
        <v>42332.55</v>
      </c>
      <c r="U8304" s="190">
        <f t="shared" si="9016"/>
        <v>0.37218546957364951</v>
      </c>
    </row>
    <row r="8305" spans="1:21" x14ac:dyDescent="0.2">
      <c r="A8305" s="178">
        <v>43081</v>
      </c>
      <c r="B8305" s="179">
        <v>0.91666666666666663</v>
      </c>
      <c r="C8305" t="s">
        <v>349</v>
      </c>
      <c r="D8305">
        <v>2</v>
      </c>
      <c r="E8305">
        <v>3.9</v>
      </c>
      <c r="F8305">
        <v>4.0999999999999996</v>
      </c>
      <c r="G8305">
        <v>0.99</v>
      </c>
      <c r="H8305" s="184">
        <f t="shared" ref="H8305:L8305" si="9060">H8281</f>
        <v>0.91666666666666663</v>
      </c>
      <c r="I8305" s="185">
        <f t="shared" si="9060"/>
        <v>394</v>
      </c>
      <c r="J8305" s="185">
        <f t="shared" si="9060"/>
        <v>194</v>
      </c>
      <c r="K8305" s="185">
        <f t="shared" si="9060"/>
        <v>2842</v>
      </c>
      <c r="L8305" s="185">
        <f t="shared" si="9060"/>
        <v>1426</v>
      </c>
      <c r="M8305" s="147"/>
      <c r="N8305" s="143">
        <f t="shared" si="9014"/>
        <v>788</v>
      </c>
      <c r="O8305" s="143">
        <f t="shared" si="9010"/>
        <v>756.6</v>
      </c>
      <c r="P8305" s="143">
        <f t="shared" si="9011"/>
        <v>11652.199999999999</v>
      </c>
      <c r="Q8305" s="143">
        <f t="shared" si="9012"/>
        <v>1411.74</v>
      </c>
      <c r="R8305" s="188">
        <f t="shared" si="9015"/>
        <v>14608.539999999999</v>
      </c>
      <c r="T8305">
        <v>42649.06</v>
      </c>
      <c r="U8305" s="190">
        <f t="shared" si="9016"/>
        <v>0.34252900298388755</v>
      </c>
    </row>
    <row r="8306" spans="1:21" x14ac:dyDescent="0.2">
      <c r="A8306" s="178">
        <v>43081</v>
      </c>
      <c r="B8306" s="179">
        <v>0.95833333333333337</v>
      </c>
      <c r="C8306" t="s">
        <v>349</v>
      </c>
      <c r="D8306">
        <v>6</v>
      </c>
      <c r="E8306">
        <v>4.04</v>
      </c>
      <c r="F8306">
        <v>4.24</v>
      </c>
      <c r="G8306">
        <v>0.97</v>
      </c>
      <c r="H8306" s="184">
        <f t="shared" ref="H8306:L8306" si="9061">H8282</f>
        <v>0.95833333333333337</v>
      </c>
      <c r="I8306" s="185">
        <f t="shared" si="9061"/>
        <v>389</v>
      </c>
      <c r="J8306" s="185">
        <f t="shared" si="9061"/>
        <v>265</v>
      </c>
      <c r="K8306" s="185">
        <f t="shared" si="9061"/>
        <v>2985</v>
      </c>
      <c r="L8306" s="185">
        <f t="shared" si="9061"/>
        <v>1111</v>
      </c>
      <c r="M8306" s="147"/>
      <c r="N8306" s="143">
        <f t="shared" si="9014"/>
        <v>2334</v>
      </c>
      <c r="O8306" s="143">
        <f t="shared" si="9010"/>
        <v>1070.5999999999999</v>
      </c>
      <c r="P8306" s="143">
        <f t="shared" si="9011"/>
        <v>12656.400000000001</v>
      </c>
      <c r="Q8306" s="143">
        <f t="shared" si="9012"/>
        <v>1077.67</v>
      </c>
      <c r="R8306" s="188">
        <f t="shared" si="9015"/>
        <v>17138.670000000002</v>
      </c>
      <c r="T8306">
        <v>41994.39</v>
      </c>
      <c r="U8306" s="190">
        <f t="shared" si="9016"/>
        <v>0.40811808434412317</v>
      </c>
    </row>
    <row r="8307" spans="1:21" x14ac:dyDescent="0.2">
      <c r="A8307" s="178">
        <v>43081</v>
      </c>
      <c r="B8307" s="180">
        <v>1</v>
      </c>
      <c r="C8307" t="s">
        <v>349</v>
      </c>
      <c r="D8307">
        <v>5.35</v>
      </c>
      <c r="E8307">
        <v>3.11</v>
      </c>
      <c r="F8307">
        <v>5</v>
      </c>
      <c r="G8307">
        <v>0.97</v>
      </c>
      <c r="H8307" s="184">
        <f t="shared" ref="H8307:L8307" si="9062">H8283</f>
        <v>1</v>
      </c>
      <c r="I8307" s="185">
        <f t="shared" si="9062"/>
        <v>362</v>
      </c>
      <c r="J8307" s="185">
        <f t="shared" si="9062"/>
        <v>243</v>
      </c>
      <c r="K8307" s="185">
        <f t="shared" si="9062"/>
        <v>2985</v>
      </c>
      <c r="L8307" s="185">
        <f t="shared" si="9062"/>
        <v>1111</v>
      </c>
      <c r="M8307" s="147"/>
      <c r="N8307" s="143">
        <f t="shared" si="9014"/>
        <v>1936.6999999999998</v>
      </c>
      <c r="O8307" s="143">
        <f t="shared" si="9010"/>
        <v>755.73</v>
      </c>
      <c r="P8307" s="143">
        <f t="shared" si="9011"/>
        <v>14925</v>
      </c>
      <c r="Q8307" s="143">
        <f t="shared" si="9012"/>
        <v>1077.67</v>
      </c>
      <c r="R8307" s="188">
        <f t="shared" si="9015"/>
        <v>18695.099999999999</v>
      </c>
      <c r="T8307">
        <v>40065.17</v>
      </c>
      <c r="U8307" s="190">
        <f t="shared" si="9016"/>
        <v>0.46661726382291652</v>
      </c>
    </row>
    <row r="8308" spans="1:21" x14ac:dyDescent="0.2">
      <c r="A8308" s="178">
        <v>43082</v>
      </c>
      <c r="B8308" s="179">
        <v>4.1666666666666664E-2</v>
      </c>
      <c r="C8308" t="s">
        <v>349</v>
      </c>
      <c r="D8308">
        <v>3.8</v>
      </c>
      <c r="E8308">
        <v>5.72</v>
      </c>
      <c r="F8308">
        <v>5.18</v>
      </c>
      <c r="G8308">
        <v>0.97</v>
      </c>
      <c r="H8308" s="184">
        <f t="shared" ref="H8308:L8308" si="9063">H8284</f>
        <v>4.1666666666666664E-2</v>
      </c>
      <c r="I8308" s="185">
        <f t="shared" si="9063"/>
        <v>294</v>
      </c>
      <c r="J8308" s="185">
        <f t="shared" si="9063"/>
        <v>212</v>
      </c>
      <c r="K8308" s="185">
        <f t="shared" si="9063"/>
        <v>2985</v>
      </c>
      <c r="L8308" s="185">
        <f t="shared" si="9063"/>
        <v>1111</v>
      </c>
      <c r="M8308" s="147"/>
      <c r="N8308" s="143">
        <f t="shared" si="9014"/>
        <v>1117.2</v>
      </c>
      <c r="O8308" s="143">
        <f t="shared" si="9010"/>
        <v>1212.6399999999999</v>
      </c>
      <c r="P8308" s="143">
        <f t="shared" si="9011"/>
        <v>15462.3</v>
      </c>
      <c r="Q8308" s="143">
        <f t="shared" si="9012"/>
        <v>1077.67</v>
      </c>
      <c r="R8308" s="188">
        <f t="shared" si="9015"/>
        <v>18869.809999999998</v>
      </c>
      <c r="T8308">
        <v>38124.49</v>
      </c>
      <c r="U8308" s="190">
        <f t="shared" si="9016"/>
        <v>0.49495245706893387</v>
      </c>
    </row>
    <row r="8309" spans="1:21" x14ac:dyDescent="0.2">
      <c r="A8309" s="178">
        <v>43082</v>
      </c>
      <c r="B8309" s="179">
        <v>8.3333333333333329E-2</v>
      </c>
      <c r="C8309" t="s">
        <v>349</v>
      </c>
      <c r="D8309">
        <v>2.99</v>
      </c>
      <c r="E8309">
        <v>3.19</v>
      </c>
      <c r="F8309">
        <v>4</v>
      </c>
      <c r="G8309">
        <v>0.75</v>
      </c>
      <c r="H8309" s="184">
        <f t="shared" ref="H8309:L8309" si="9064">H8285</f>
        <v>8.3333333333333329E-2</v>
      </c>
      <c r="I8309" s="185">
        <f t="shared" si="9064"/>
        <v>236</v>
      </c>
      <c r="J8309" s="185">
        <f t="shared" si="9064"/>
        <v>179</v>
      </c>
      <c r="K8309" s="185">
        <f t="shared" si="9064"/>
        <v>2985</v>
      </c>
      <c r="L8309" s="185">
        <f t="shared" si="9064"/>
        <v>1111</v>
      </c>
      <c r="M8309" s="147"/>
      <c r="N8309" s="143">
        <f t="shared" si="9014"/>
        <v>705.6400000000001</v>
      </c>
      <c r="O8309" s="143">
        <f t="shared" si="9010"/>
        <v>571.01</v>
      </c>
      <c r="P8309" s="143">
        <f t="shared" si="9011"/>
        <v>11940</v>
      </c>
      <c r="Q8309" s="143">
        <f t="shared" si="9012"/>
        <v>833.25</v>
      </c>
      <c r="R8309" s="188">
        <f t="shared" si="9015"/>
        <v>14049.9</v>
      </c>
      <c r="T8309">
        <v>36951.129999999997</v>
      </c>
      <c r="U8309" s="190">
        <f t="shared" si="9016"/>
        <v>0.38022923791505159</v>
      </c>
    </row>
    <row r="8310" spans="1:21" x14ac:dyDescent="0.2">
      <c r="A8310" s="178">
        <v>43082</v>
      </c>
      <c r="B8310" s="179">
        <v>0.125</v>
      </c>
      <c r="C8310" t="s">
        <v>349</v>
      </c>
      <c r="D8310">
        <v>3.95</v>
      </c>
      <c r="E8310">
        <v>2.56</v>
      </c>
      <c r="F8310">
        <v>4</v>
      </c>
      <c r="G8310">
        <v>0.99</v>
      </c>
      <c r="H8310" s="184">
        <f t="shared" ref="H8310:L8310" si="9065">H8286</f>
        <v>0.125</v>
      </c>
      <c r="I8310" s="185">
        <f t="shared" si="9065"/>
        <v>201</v>
      </c>
      <c r="J8310" s="185">
        <f t="shared" si="9065"/>
        <v>205</v>
      </c>
      <c r="K8310" s="185">
        <f t="shared" si="9065"/>
        <v>2985</v>
      </c>
      <c r="L8310" s="185">
        <f t="shared" si="9065"/>
        <v>1717</v>
      </c>
      <c r="M8310" s="147"/>
      <c r="N8310" s="143">
        <f t="shared" si="9014"/>
        <v>793.95</v>
      </c>
      <c r="O8310" s="143">
        <f t="shared" si="9010"/>
        <v>524.79999999999995</v>
      </c>
      <c r="P8310" s="143">
        <f t="shared" si="9011"/>
        <v>11940</v>
      </c>
      <c r="Q8310" s="143">
        <f t="shared" si="9012"/>
        <v>1699.83</v>
      </c>
      <c r="R8310" s="188">
        <f t="shared" si="9015"/>
        <v>14958.58</v>
      </c>
      <c r="T8310">
        <v>36691.54</v>
      </c>
      <c r="U8310" s="190">
        <f t="shared" si="9016"/>
        <v>0.40768471424202962</v>
      </c>
    </row>
    <row r="8311" spans="1:21" x14ac:dyDescent="0.2">
      <c r="A8311" s="178">
        <v>43082</v>
      </c>
      <c r="B8311" s="179">
        <v>0.16666666666666666</v>
      </c>
      <c r="C8311" t="s">
        <v>349</v>
      </c>
      <c r="D8311">
        <v>2.11</v>
      </c>
      <c r="E8311">
        <v>2.5099999999999998</v>
      </c>
      <c r="F8311">
        <v>4</v>
      </c>
      <c r="G8311">
        <v>1</v>
      </c>
      <c r="H8311" s="184">
        <f t="shared" ref="H8311:L8311" si="9066">H8287</f>
        <v>0.16666666666666666</v>
      </c>
      <c r="I8311" s="185">
        <f t="shared" si="9066"/>
        <v>185</v>
      </c>
      <c r="J8311" s="185">
        <f t="shared" si="9066"/>
        <v>205</v>
      </c>
      <c r="K8311" s="185">
        <f t="shared" si="9066"/>
        <v>2985</v>
      </c>
      <c r="L8311" s="185">
        <f t="shared" si="9066"/>
        <v>1717</v>
      </c>
      <c r="M8311" s="147"/>
      <c r="N8311" s="143">
        <f t="shared" si="9014"/>
        <v>390.34999999999997</v>
      </c>
      <c r="O8311" s="143">
        <f t="shared" si="9010"/>
        <v>514.54999999999995</v>
      </c>
      <c r="P8311" s="143">
        <f t="shared" si="9011"/>
        <v>11940</v>
      </c>
      <c r="Q8311" s="143">
        <f t="shared" si="9012"/>
        <v>1717</v>
      </c>
      <c r="R8311" s="188">
        <f t="shared" si="9015"/>
        <v>14561.9</v>
      </c>
      <c r="T8311">
        <v>36820.86</v>
      </c>
      <c r="U8311" s="190">
        <f t="shared" si="9016"/>
        <v>0.39547962758067029</v>
      </c>
    </row>
    <row r="8312" spans="1:21" x14ac:dyDescent="0.2">
      <c r="A8312" s="178">
        <v>43082</v>
      </c>
      <c r="B8312" s="179">
        <v>0.20833333333333334</v>
      </c>
      <c r="C8312" t="s">
        <v>349</v>
      </c>
      <c r="D8312">
        <v>3.5</v>
      </c>
      <c r="E8312">
        <v>6</v>
      </c>
      <c r="F8312">
        <v>4.0199999999999996</v>
      </c>
      <c r="G8312">
        <v>0.99</v>
      </c>
      <c r="H8312" s="184">
        <f t="shared" ref="H8312:L8312" si="9067">H8288</f>
        <v>0.20833333333333334</v>
      </c>
      <c r="I8312" s="185">
        <f t="shared" si="9067"/>
        <v>207</v>
      </c>
      <c r="J8312" s="185">
        <f t="shared" si="9067"/>
        <v>283</v>
      </c>
      <c r="K8312" s="185">
        <f t="shared" si="9067"/>
        <v>2985</v>
      </c>
      <c r="L8312" s="185">
        <f t="shared" si="9067"/>
        <v>1717</v>
      </c>
      <c r="M8312" s="147"/>
      <c r="N8312" s="143">
        <f t="shared" si="9014"/>
        <v>724.5</v>
      </c>
      <c r="O8312" s="143">
        <f t="shared" si="9010"/>
        <v>1698</v>
      </c>
      <c r="P8312" s="143">
        <f t="shared" si="9011"/>
        <v>11999.699999999999</v>
      </c>
      <c r="Q8312" s="143">
        <f t="shared" si="9012"/>
        <v>1699.83</v>
      </c>
      <c r="R8312" s="188">
        <f t="shared" si="9015"/>
        <v>16122.029999999999</v>
      </c>
      <c r="T8312">
        <v>37460.550000000003</v>
      </c>
      <c r="U8312" s="190">
        <f t="shared" si="9016"/>
        <v>0.4303735529777325</v>
      </c>
    </row>
    <row r="8313" spans="1:21" x14ac:dyDescent="0.2">
      <c r="A8313" s="178">
        <v>43082</v>
      </c>
      <c r="B8313" s="179">
        <v>0.25</v>
      </c>
      <c r="C8313" t="s">
        <v>349</v>
      </c>
      <c r="D8313">
        <v>9.11</v>
      </c>
      <c r="E8313">
        <v>14.41</v>
      </c>
      <c r="F8313">
        <v>4</v>
      </c>
      <c r="G8313">
        <v>1.32</v>
      </c>
      <c r="H8313" s="184">
        <f t="shared" ref="H8313:L8313" si="9068">H8289</f>
        <v>0.25</v>
      </c>
      <c r="I8313" s="185">
        <f t="shared" si="9068"/>
        <v>327</v>
      </c>
      <c r="J8313" s="185">
        <f t="shared" si="9068"/>
        <v>438</v>
      </c>
      <c r="K8313" s="185">
        <f t="shared" si="9068"/>
        <v>2985</v>
      </c>
      <c r="L8313" s="185">
        <f t="shared" si="9068"/>
        <v>1717</v>
      </c>
      <c r="M8313" s="147"/>
      <c r="N8313" s="143">
        <f t="shared" si="9014"/>
        <v>2978.97</v>
      </c>
      <c r="O8313" s="143">
        <f t="shared" si="9010"/>
        <v>6311.58</v>
      </c>
      <c r="P8313" s="143">
        <f t="shared" si="9011"/>
        <v>11940</v>
      </c>
      <c r="Q8313" s="143">
        <f t="shared" si="9012"/>
        <v>2266.44</v>
      </c>
      <c r="R8313" s="188">
        <f t="shared" si="9015"/>
        <v>23496.989999999998</v>
      </c>
      <c r="T8313">
        <v>38875.980000000003</v>
      </c>
      <c r="U8313" s="190">
        <f t="shared" si="9016"/>
        <v>0.60440894351730801</v>
      </c>
    </row>
    <row r="8314" spans="1:21" x14ac:dyDescent="0.2">
      <c r="A8314" s="178">
        <v>43082</v>
      </c>
      <c r="B8314" s="179">
        <v>0.29166666666666669</v>
      </c>
      <c r="C8314" t="s">
        <v>349</v>
      </c>
      <c r="D8314">
        <v>2</v>
      </c>
      <c r="E8314">
        <v>16.12</v>
      </c>
      <c r="F8314">
        <v>15.6</v>
      </c>
      <c r="G8314">
        <v>6</v>
      </c>
      <c r="H8314" s="184">
        <f t="shared" ref="H8314:L8314" si="9069">H8290</f>
        <v>0.29166666666666669</v>
      </c>
      <c r="I8314" s="185">
        <f t="shared" si="9069"/>
        <v>249</v>
      </c>
      <c r="J8314" s="185">
        <f t="shared" si="9069"/>
        <v>556</v>
      </c>
      <c r="K8314" s="185">
        <f t="shared" si="9069"/>
        <v>2872</v>
      </c>
      <c r="L8314" s="185">
        <f t="shared" si="9069"/>
        <v>2219</v>
      </c>
      <c r="M8314" s="147"/>
      <c r="N8314" s="143">
        <f t="shared" si="9014"/>
        <v>498</v>
      </c>
      <c r="O8314" s="143">
        <f t="shared" si="9010"/>
        <v>8962.7200000000012</v>
      </c>
      <c r="P8314" s="143">
        <f t="shared" si="9011"/>
        <v>44803.199999999997</v>
      </c>
      <c r="Q8314" s="143">
        <f t="shared" si="9012"/>
        <v>13314</v>
      </c>
      <c r="R8314" s="188">
        <f t="shared" si="9015"/>
        <v>67577.919999999998</v>
      </c>
      <c r="T8314">
        <v>42108.73</v>
      </c>
      <c r="U8314" s="190">
        <f t="shared" si="9016"/>
        <v>1.6048434612015132</v>
      </c>
    </row>
    <row r="8315" spans="1:21" x14ac:dyDescent="0.2">
      <c r="A8315" s="178">
        <v>43082</v>
      </c>
      <c r="B8315" s="179">
        <v>0.33333333333333331</v>
      </c>
      <c r="C8315" t="s">
        <v>349</v>
      </c>
      <c r="D8315">
        <v>1</v>
      </c>
      <c r="E8315">
        <v>4.97</v>
      </c>
      <c r="F8315">
        <v>10.75</v>
      </c>
      <c r="G8315">
        <v>4.22</v>
      </c>
      <c r="H8315" s="184">
        <f t="shared" ref="H8315:L8315" si="9070">H8291</f>
        <v>0.33333333333333331</v>
      </c>
      <c r="I8315" s="185">
        <f t="shared" si="9070"/>
        <v>256</v>
      </c>
      <c r="J8315" s="185">
        <f t="shared" si="9070"/>
        <v>306</v>
      </c>
      <c r="K8315" s="185">
        <f t="shared" si="9070"/>
        <v>2872</v>
      </c>
      <c r="L8315" s="185">
        <f t="shared" si="9070"/>
        <v>2219</v>
      </c>
      <c r="M8315" s="147"/>
      <c r="N8315" s="143">
        <f t="shared" si="9014"/>
        <v>256</v>
      </c>
      <c r="O8315" s="143">
        <f t="shared" si="9010"/>
        <v>1520.82</v>
      </c>
      <c r="P8315" s="143">
        <f t="shared" si="9011"/>
        <v>30874</v>
      </c>
      <c r="Q8315" s="143">
        <f t="shared" si="9012"/>
        <v>9364.18</v>
      </c>
      <c r="R8315" s="188">
        <f t="shared" si="9015"/>
        <v>42015</v>
      </c>
      <c r="T8315">
        <v>46659.61</v>
      </c>
      <c r="U8315" s="190">
        <f t="shared" si="9016"/>
        <v>0.90045759062281061</v>
      </c>
    </row>
    <row r="8316" spans="1:21" x14ac:dyDescent="0.2">
      <c r="A8316" s="178">
        <v>43082</v>
      </c>
      <c r="B8316" s="179">
        <v>0.375</v>
      </c>
      <c r="C8316" t="s">
        <v>349</v>
      </c>
      <c r="D8316">
        <v>0.43</v>
      </c>
      <c r="E8316">
        <v>6.22</v>
      </c>
      <c r="F8316">
        <v>7.25</v>
      </c>
      <c r="G8316">
        <v>4.22</v>
      </c>
      <c r="H8316" s="184">
        <f t="shared" ref="H8316:L8316" si="9071">H8292</f>
        <v>0.375</v>
      </c>
      <c r="I8316" s="185">
        <f t="shared" si="9071"/>
        <v>156</v>
      </c>
      <c r="J8316" s="185">
        <f t="shared" si="9071"/>
        <v>343</v>
      </c>
      <c r="K8316" s="185">
        <f t="shared" si="9071"/>
        <v>2872</v>
      </c>
      <c r="L8316" s="185">
        <f t="shared" si="9071"/>
        <v>2219</v>
      </c>
      <c r="M8316" s="147"/>
      <c r="N8316" s="143">
        <f t="shared" si="9014"/>
        <v>67.08</v>
      </c>
      <c r="O8316" s="143">
        <f t="shared" si="9010"/>
        <v>2133.46</v>
      </c>
      <c r="P8316" s="143">
        <f t="shared" si="9011"/>
        <v>20822</v>
      </c>
      <c r="Q8316" s="143">
        <f t="shared" si="9012"/>
        <v>9364.18</v>
      </c>
      <c r="R8316" s="188">
        <f t="shared" si="9015"/>
        <v>32386.720000000001</v>
      </c>
      <c r="T8316">
        <v>47645.57</v>
      </c>
      <c r="U8316" s="190">
        <f t="shared" si="9016"/>
        <v>0.67974252380651556</v>
      </c>
    </row>
    <row r="8317" spans="1:21" x14ac:dyDescent="0.2">
      <c r="A8317" s="178">
        <v>43082</v>
      </c>
      <c r="B8317" s="179">
        <v>0.41666666666666669</v>
      </c>
      <c r="C8317" t="s">
        <v>349</v>
      </c>
      <c r="D8317">
        <v>0.51</v>
      </c>
      <c r="E8317">
        <v>5.74</v>
      </c>
      <c r="F8317">
        <v>6.46</v>
      </c>
      <c r="G8317">
        <v>4.4000000000000004</v>
      </c>
      <c r="H8317" s="184">
        <f t="shared" ref="H8317:L8317" si="9072">H8293</f>
        <v>0.41666666666666669</v>
      </c>
      <c r="I8317" s="185">
        <f t="shared" si="9072"/>
        <v>196</v>
      </c>
      <c r="J8317" s="185">
        <f t="shared" si="9072"/>
        <v>315</v>
      </c>
      <c r="K8317" s="185">
        <f t="shared" si="9072"/>
        <v>2872</v>
      </c>
      <c r="L8317" s="185">
        <f t="shared" si="9072"/>
        <v>2219</v>
      </c>
      <c r="M8317" s="147"/>
      <c r="N8317" s="143">
        <f t="shared" si="9014"/>
        <v>99.960000000000008</v>
      </c>
      <c r="O8317" s="143">
        <f t="shared" si="9010"/>
        <v>1808.1000000000001</v>
      </c>
      <c r="P8317" s="143">
        <f t="shared" si="9011"/>
        <v>18553.12</v>
      </c>
      <c r="Q8317" s="143">
        <f t="shared" si="9012"/>
        <v>9763.6</v>
      </c>
      <c r="R8317" s="188">
        <f t="shared" si="9015"/>
        <v>30224.78</v>
      </c>
      <c r="T8317">
        <v>46005.59</v>
      </c>
      <c r="U8317" s="190">
        <f t="shared" si="9016"/>
        <v>0.65698059735784287</v>
      </c>
    </row>
    <row r="8318" spans="1:21" x14ac:dyDescent="0.2">
      <c r="A8318" s="178">
        <v>43082</v>
      </c>
      <c r="B8318" s="179">
        <v>0.45833333333333331</v>
      </c>
      <c r="C8318" t="s">
        <v>349</v>
      </c>
      <c r="D8318">
        <v>2.11</v>
      </c>
      <c r="E8318">
        <v>4.16</v>
      </c>
      <c r="F8318">
        <v>6.58</v>
      </c>
      <c r="G8318">
        <v>0.99</v>
      </c>
      <c r="H8318" s="184">
        <f t="shared" ref="H8318:L8318" si="9073">H8294</f>
        <v>0.45833333333333331</v>
      </c>
      <c r="I8318" s="185">
        <f t="shared" si="9073"/>
        <v>226</v>
      </c>
      <c r="J8318" s="185">
        <f t="shared" si="9073"/>
        <v>326</v>
      </c>
      <c r="K8318" s="185">
        <f t="shared" si="9073"/>
        <v>2842</v>
      </c>
      <c r="L8318" s="185">
        <f t="shared" si="9073"/>
        <v>1635</v>
      </c>
      <c r="M8318" s="147"/>
      <c r="N8318" s="143">
        <f t="shared" si="9014"/>
        <v>476.85999999999996</v>
      </c>
      <c r="O8318" s="143">
        <f t="shared" si="9010"/>
        <v>1356.16</v>
      </c>
      <c r="P8318" s="143">
        <f t="shared" si="9011"/>
        <v>18700.36</v>
      </c>
      <c r="Q8318" s="143">
        <f t="shared" si="9012"/>
        <v>1618.65</v>
      </c>
      <c r="R8318" s="188">
        <f t="shared" si="9015"/>
        <v>22152.030000000002</v>
      </c>
      <c r="T8318">
        <v>44091.27</v>
      </c>
      <c r="U8318" s="190">
        <f t="shared" si="9016"/>
        <v>0.50241306272194031</v>
      </c>
    </row>
    <row r="8319" spans="1:21" x14ac:dyDescent="0.2">
      <c r="A8319" s="178">
        <v>43082</v>
      </c>
      <c r="B8319" s="179">
        <v>0.5</v>
      </c>
      <c r="C8319" t="s">
        <v>349</v>
      </c>
      <c r="D8319">
        <v>1.7</v>
      </c>
      <c r="E8319">
        <v>3</v>
      </c>
      <c r="F8319">
        <v>6.19</v>
      </c>
      <c r="G8319">
        <v>0.99</v>
      </c>
      <c r="H8319" s="184">
        <f t="shared" ref="H8319:L8319" si="9074">H8295</f>
        <v>0.5</v>
      </c>
      <c r="I8319" s="185">
        <f t="shared" si="9074"/>
        <v>222</v>
      </c>
      <c r="J8319" s="185">
        <f t="shared" si="9074"/>
        <v>319</v>
      </c>
      <c r="K8319" s="185">
        <f t="shared" si="9074"/>
        <v>2842</v>
      </c>
      <c r="L8319" s="185">
        <f t="shared" si="9074"/>
        <v>1635</v>
      </c>
      <c r="M8319" s="147"/>
      <c r="N8319" s="143">
        <f t="shared" si="9014"/>
        <v>377.4</v>
      </c>
      <c r="O8319" s="143">
        <f t="shared" si="9010"/>
        <v>957</v>
      </c>
      <c r="P8319" s="143">
        <f t="shared" si="9011"/>
        <v>17591.98</v>
      </c>
      <c r="Q8319" s="143">
        <f t="shared" si="9012"/>
        <v>1618.65</v>
      </c>
      <c r="R8319" s="188">
        <f t="shared" si="9015"/>
        <v>20545.030000000002</v>
      </c>
      <c r="T8319">
        <v>42212</v>
      </c>
      <c r="U8319" s="190">
        <f t="shared" si="9016"/>
        <v>0.48671065099971578</v>
      </c>
    </row>
    <row r="8320" spans="1:21" x14ac:dyDescent="0.2">
      <c r="A8320" s="178">
        <v>43082</v>
      </c>
      <c r="B8320" s="179">
        <v>0.54166666666666663</v>
      </c>
      <c r="C8320" t="s">
        <v>349</v>
      </c>
      <c r="D8320">
        <v>1.87</v>
      </c>
      <c r="E8320">
        <v>3</v>
      </c>
      <c r="F8320">
        <v>5.48</v>
      </c>
      <c r="G8320">
        <v>1</v>
      </c>
      <c r="H8320" s="184">
        <f t="shared" ref="H8320:L8320" si="9075">H8296</f>
        <v>0.54166666666666663</v>
      </c>
      <c r="I8320" s="185">
        <f t="shared" si="9075"/>
        <v>195</v>
      </c>
      <c r="J8320" s="185">
        <f t="shared" si="9075"/>
        <v>299</v>
      </c>
      <c r="K8320" s="185">
        <f t="shared" si="9075"/>
        <v>2842</v>
      </c>
      <c r="L8320" s="185">
        <f t="shared" si="9075"/>
        <v>1635</v>
      </c>
      <c r="M8320" s="147"/>
      <c r="N8320" s="143">
        <f t="shared" si="9014"/>
        <v>364.65000000000003</v>
      </c>
      <c r="O8320" s="143">
        <f t="shared" si="9010"/>
        <v>897</v>
      </c>
      <c r="P8320" s="143">
        <f t="shared" si="9011"/>
        <v>15574.160000000002</v>
      </c>
      <c r="Q8320" s="143">
        <f t="shared" si="9012"/>
        <v>1635</v>
      </c>
      <c r="R8320" s="188">
        <f t="shared" si="9015"/>
        <v>18470.810000000001</v>
      </c>
      <c r="T8320">
        <v>40260.54</v>
      </c>
      <c r="U8320" s="190">
        <f t="shared" si="9016"/>
        <v>0.45878197361485962</v>
      </c>
    </row>
    <row r="8321" spans="1:21" x14ac:dyDescent="0.2">
      <c r="A8321" s="178">
        <v>43082</v>
      </c>
      <c r="B8321" s="179">
        <v>0.58333333333333337</v>
      </c>
      <c r="C8321" t="s">
        <v>349</v>
      </c>
      <c r="D8321">
        <v>1</v>
      </c>
      <c r="E8321">
        <v>3</v>
      </c>
      <c r="F8321">
        <v>6.11</v>
      </c>
      <c r="G8321">
        <v>1.17</v>
      </c>
      <c r="H8321" s="184">
        <f t="shared" ref="H8321:L8321" si="9076">H8297</f>
        <v>0.58333333333333337</v>
      </c>
      <c r="I8321" s="185">
        <f t="shared" si="9076"/>
        <v>205</v>
      </c>
      <c r="J8321" s="185">
        <f t="shared" si="9076"/>
        <v>237</v>
      </c>
      <c r="K8321" s="185">
        <f t="shared" si="9076"/>
        <v>2842</v>
      </c>
      <c r="L8321" s="185">
        <f t="shared" si="9076"/>
        <v>1635</v>
      </c>
      <c r="M8321" s="147"/>
      <c r="N8321" s="143">
        <f t="shared" si="9014"/>
        <v>205</v>
      </c>
      <c r="O8321" s="143">
        <f t="shared" si="9010"/>
        <v>711</v>
      </c>
      <c r="P8321" s="143">
        <f t="shared" si="9011"/>
        <v>17364.620000000003</v>
      </c>
      <c r="Q8321" s="143">
        <f t="shared" si="9012"/>
        <v>1912.9499999999998</v>
      </c>
      <c r="R8321" s="188">
        <f t="shared" si="9015"/>
        <v>20193.570000000003</v>
      </c>
      <c r="T8321">
        <v>38668.85</v>
      </c>
      <c r="U8321" s="190">
        <f t="shared" si="9016"/>
        <v>0.52221801268980084</v>
      </c>
    </row>
    <row r="8322" spans="1:21" x14ac:dyDescent="0.2">
      <c r="A8322" s="178">
        <v>43082</v>
      </c>
      <c r="B8322" s="179">
        <v>0.625</v>
      </c>
      <c r="C8322" t="s">
        <v>349</v>
      </c>
      <c r="D8322">
        <v>1</v>
      </c>
      <c r="E8322">
        <v>2.82</v>
      </c>
      <c r="F8322">
        <v>6.25</v>
      </c>
      <c r="G8322">
        <v>0.99</v>
      </c>
      <c r="H8322" s="184">
        <f t="shared" ref="H8322:L8322" si="9077">H8298</f>
        <v>0.625</v>
      </c>
      <c r="I8322" s="185">
        <f t="shared" si="9077"/>
        <v>212</v>
      </c>
      <c r="J8322" s="185">
        <f t="shared" si="9077"/>
        <v>213</v>
      </c>
      <c r="K8322" s="185">
        <f t="shared" si="9077"/>
        <v>2842</v>
      </c>
      <c r="L8322" s="185">
        <f t="shared" si="9077"/>
        <v>1380</v>
      </c>
      <c r="M8322" s="147"/>
      <c r="N8322" s="143">
        <f t="shared" si="9014"/>
        <v>212</v>
      </c>
      <c r="O8322" s="143">
        <f t="shared" si="9010"/>
        <v>600.66</v>
      </c>
      <c r="P8322" s="143">
        <f t="shared" si="9011"/>
        <v>17762.5</v>
      </c>
      <c r="Q8322" s="143">
        <f t="shared" si="9012"/>
        <v>1366.2</v>
      </c>
      <c r="R8322" s="188">
        <f t="shared" si="9015"/>
        <v>19941.36</v>
      </c>
      <c r="T8322">
        <v>37698.959999999999</v>
      </c>
      <c r="U8322" s="190">
        <f t="shared" si="9016"/>
        <v>0.52896313320049149</v>
      </c>
    </row>
    <row r="8323" spans="1:21" x14ac:dyDescent="0.2">
      <c r="A8323" s="178">
        <v>43082</v>
      </c>
      <c r="B8323" s="179">
        <v>0.66666666666666663</v>
      </c>
      <c r="C8323" t="s">
        <v>349</v>
      </c>
      <c r="D8323">
        <v>0.22</v>
      </c>
      <c r="E8323">
        <v>2.5099999999999998</v>
      </c>
      <c r="F8323">
        <v>6.11</v>
      </c>
      <c r="G8323">
        <v>1.42</v>
      </c>
      <c r="H8323" s="184">
        <f t="shared" ref="H8323:L8323" si="9078">H8299</f>
        <v>0.66666666666666663</v>
      </c>
      <c r="I8323" s="185">
        <f t="shared" si="9078"/>
        <v>191</v>
      </c>
      <c r="J8323" s="185">
        <f t="shared" si="9078"/>
        <v>237</v>
      </c>
      <c r="K8323" s="185">
        <f t="shared" si="9078"/>
        <v>2842</v>
      </c>
      <c r="L8323" s="185">
        <f t="shared" si="9078"/>
        <v>1380</v>
      </c>
      <c r="M8323" s="147"/>
      <c r="N8323" s="143">
        <f t="shared" si="9014"/>
        <v>42.02</v>
      </c>
      <c r="O8323" s="143">
        <f t="shared" si="9010"/>
        <v>594.87</v>
      </c>
      <c r="P8323" s="143">
        <f t="shared" si="9011"/>
        <v>17364.620000000003</v>
      </c>
      <c r="Q8323" s="143">
        <f t="shared" si="9012"/>
        <v>1959.6</v>
      </c>
      <c r="R8323" s="188">
        <f t="shared" si="9015"/>
        <v>19961.11</v>
      </c>
      <c r="T8323">
        <v>37026.620000000003</v>
      </c>
      <c r="U8323" s="190">
        <f t="shared" si="9016"/>
        <v>0.53910159771537336</v>
      </c>
    </row>
    <row r="8324" spans="1:21" x14ac:dyDescent="0.2">
      <c r="A8324" s="178">
        <v>43082</v>
      </c>
      <c r="B8324" s="179">
        <v>0.70833333333333337</v>
      </c>
      <c r="C8324" t="s">
        <v>349</v>
      </c>
      <c r="D8324">
        <v>0.08</v>
      </c>
      <c r="E8324">
        <v>3.59</v>
      </c>
      <c r="F8324">
        <v>5.28</v>
      </c>
      <c r="G8324">
        <v>1.27</v>
      </c>
      <c r="H8324" s="184">
        <f t="shared" ref="H8324:L8324" si="9079">H8300</f>
        <v>0.70833333333333337</v>
      </c>
      <c r="I8324" s="185">
        <f t="shared" si="9079"/>
        <v>218</v>
      </c>
      <c r="J8324" s="185">
        <f t="shared" si="9079"/>
        <v>258</v>
      </c>
      <c r="K8324" s="185">
        <f t="shared" si="9079"/>
        <v>2842</v>
      </c>
      <c r="L8324" s="185">
        <f t="shared" si="9079"/>
        <v>1380</v>
      </c>
      <c r="M8324" s="147"/>
      <c r="N8324" s="143">
        <f t="shared" si="9014"/>
        <v>17.440000000000001</v>
      </c>
      <c r="O8324" s="143">
        <f t="shared" ref="O8324:O8387" si="9080">E8324*J8324</f>
        <v>926.21999999999991</v>
      </c>
      <c r="P8324" s="143">
        <f t="shared" ref="P8324:P8387" si="9081">F8324*K8324</f>
        <v>15005.76</v>
      </c>
      <c r="Q8324" s="143">
        <f t="shared" ref="Q8324:Q8387" si="9082">G8324*L8324</f>
        <v>1752.6000000000001</v>
      </c>
      <c r="R8324" s="188">
        <f t="shared" si="9015"/>
        <v>17702.02</v>
      </c>
      <c r="T8324">
        <v>36647.19</v>
      </c>
      <c r="U8324" s="190">
        <f t="shared" si="9016"/>
        <v>0.48303894514149648</v>
      </c>
    </row>
    <row r="8325" spans="1:21" x14ac:dyDescent="0.2">
      <c r="A8325" s="178">
        <v>43082</v>
      </c>
      <c r="B8325" s="179">
        <v>0.75</v>
      </c>
      <c r="C8325" t="s">
        <v>349</v>
      </c>
      <c r="D8325">
        <v>1</v>
      </c>
      <c r="E8325">
        <v>13.08</v>
      </c>
      <c r="F8325">
        <v>17.579999999999998</v>
      </c>
      <c r="G8325">
        <v>2.99</v>
      </c>
      <c r="H8325" s="184">
        <f t="shared" ref="H8325:L8325" si="9083">H8301</f>
        <v>0.75</v>
      </c>
      <c r="I8325" s="185">
        <f t="shared" si="9083"/>
        <v>240</v>
      </c>
      <c r="J8325" s="185">
        <f t="shared" si="9083"/>
        <v>365</v>
      </c>
      <c r="K8325" s="185">
        <f t="shared" si="9083"/>
        <v>2842</v>
      </c>
      <c r="L8325" s="185">
        <f t="shared" si="9083"/>
        <v>1380</v>
      </c>
      <c r="M8325" s="147"/>
      <c r="N8325" s="143">
        <f t="shared" ref="N8325:N8388" si="9084">D8325*I8325</f>
        <v>240</v>
      </c>
      <c r="O8325" s="143">
        <f t="shared" si="9080"/>
        <v>4774.2</v>
      </c>
      <c r="P8325" s="143">
        <f t="shared" si="9081"/>
        <v>49962.359999999993</v>
      </c>
      <c r="Q8325" s="143">
        <f t="shared" si="9082"/>
        <v>4126.2000000000007</v>
      </c>
      <c r="R8325" s="188">
        <f t="shared" ref="R8325:R8388" si="9085">SUM(N8325:Q8325)</f>
        <v>59102.759999999995</v>
      </c>
      <c r="T8325">
        <v>37091.15</v>
      </c>
      <c r="U8325" s="190">
        <f t="shared" ref="U8325:U8388" si="9086">R8325/T8325</f>
        <v>1.5934464151151957</v>
      </c>
    </row>
    <row r="8326" spans="1:21" x14ac:dyDescent="0.2">
      <c r="A8326" s="178">
        <v>43082</v>
      </c>
      <c r="B8326" s="179">
        <v>0.79166666666666663</v>
      </c>
      <c r="C8326" t="s">
        <v>349</v>
      </c>
      <c r="D8326">
        <v>1</v>
      </c>
      <c r="E8326">
        <v>4</v>
      </c>
      <c r="F8326">
        <v>13.28</v>
      </c>
      <c r="G8326">
        <v>1.39</v>
      </c>
      <c r="H8326" s="184">
        <f t="shared" ref="H8326:L8326" si="9087">H8302</f>
        <v>0.79166666666666663</v>
      </c>
      <c r="I8326" s="185">
        <f t="shared" si="9087"/>
        <v>320</v>
      </c>
      <c r="J8326" s="185">
        <f t="shared" si="9087"/>
        <v>214</v>
      </c>
      <c r="K8326" s="185">
        <f t="shared" si="9087"/>
        <v>2842</v>
      </c>
      <c r="L8326" s="185">
        <f t="shared" si="9087"/>
        <v>1426</v>
      </c>
      <c r="M8326" s="147"/>
      <c r="N8326" s="143">
        <f t="shared" si="9084"/>
        <v>320</v>
      </c>
      <c r="O8326" s="143">
        <f t="shared" si="9080"/>
        <v>856</v>
      </c>
      <c r="P8326" s="143">
        <f t="shared" si="9081"/>
        <v>37741.759999999995</v>
      </c>
      <c r="Q8326" s="143">
        <f t="shared" si="9082"/>
        <v>1982.1399999999999</v>
      </c>
      <c r="R8326" s="188">
        <f t="shared" si="9085"/>
        <v>40899.899999999994</v>
      </c>
      <c r="T8326">
        <v>39441.22</v>
      </c>
      <c r="U8326" s="190">
        <f t="shared" si="9086"/>
        <v>1.036983643000901</v>
      </c>
    </row>
    <row r="8327" spans="1:21" x14ac:dyDescent="0.2">
      <c r="A8327" s="178">
        <v>43082</v>
      </c>
      <c r="B8327" s="179">
        <v>0.83333333333333337</v>
      </c>
      <c r="C8327" t="s">
        <v>349</v>
      </c>
      <c r="D8327">
        <v>1</v>
      </c>
      <c r="E8327">
        <v>4</v>
      </c>
      <c r="F8327">
        <v>8.5399999999999991</v>
      </c>
      <c r="G8327">
        <v>0.99</v>
      </c>
      <c r="H8327" s="184">
        <f t="shared" ref="H8327:L8327" si="9088">H8303</f>
        <v>0.83333333333333337</v>
      </c>
      <c r="I8327" s="185">
        <f t="shared" si="9088"/>
        <v>322</v>
      </c>
      <c r="J8327" s="185">
        <f t="shared" si="9088"/>
        <v>178</v>
      </c>
      <c r="K8327" s="185">
        <f t="shared" si="9088"/>
        <v>2842</v>
      </c>
      <c r="L8327" s="185">
        <f t="shared" si="9088"/>
        <v>1426</v>
      </c>
      <c r="M8327" s="147"/>
      <c r="N8327" s="143">
        <f t="shared" si="9084"/>
        <v>322</v>
      </c>
      <c r="O8327" s="143">
        <f t="shared" si="9080"/>
        <v>712</v>
      </c>
      <c r="P8327" s="143">
        <f t="shared" si="9081"/>
        <v>24270.679999999997</v>
      </c>
      <c r="Q8327" s="143">
        <f t="shared" si="9082"/>
        <v>1411.74</v>
      </c>
      <c r="R8327" s="188">
        <f t="shared" si="9085"/>
        <v>26716.42</v>
      </c>
      <c r="T8327">
        <v>41548.199999999997</v>
      </c>
      <c r="U8327" s="190">
        <f t="shared" si="9086"/>
        <v>0.64302232106324708</v>
      </c>
    </row>
    <row r="8328" spans="1:21" x14ac:dyDescent="0.2">
      <c r="A8328" s="178">
        <v>43082</v>
      </c>
      <c r="B8328" s="179">
        <v>0.875</v>
      </c>
      <c r="C8328" t="s">
        <v>349</v>
      </c>
      <c r="D8328">
        <v>1</v>
      </c>
      <c r="E8328">
        <v>4</v>
      </c>
      <c r="F8328">
        <v>5.65</v>
      </c>
      <c r="G8328">
        <v>0.99</v>
      </c>
      <c r="H8328" s="184">
        <f t="shared" ref="H8328:L8328" si="9089">H8304</f>
        <v>0.875</v>
      </c>
      <c r="I8328" s="185">
        <f t="shared" si="9089"/>
        <v>337</v>
      </c>
      <c r="J8328" s="185">
        <f t="shared" si="9089"/>
        <v>173</v>
      </c>
      <c r="K8328" s="185">
        <f t="shared" si="9089"/>
        <v>2842</v>
      </c>
      <c r="L8328" s="185">
        <f t="shared" si="9089"/>
        <v>1426</v>
      </c>
      <c r="M8328" s="147"/>
      <c r="N8328" s="143">
        <f t="shared" si="9084"/>
        <v>337</v>
      </c>
      <c r="O8328" s="143">
        <f t="shared" si="9080"/>
        <v>692</v>
      </c>
      <c r="P8328" s="143">
        <f t="shared" si="9081"/>
        <v>16057.300000000001</v>
      </c>
      <c r="Q8328" s="143">
        <f t="shared" si="9082"/>
        <v>1411.74</v>
      </c>
      <c r="R8328" s="188">
        <f t="shared" si="9085"/>
        <v>18498.040000000005</v>
      </c>
      <c r="T8328">
        <v>41625.629999999997</v>
      </c>
      <c r="U8328" s="190">
        <f t="shared" si="9086"/>
        <v>0.44439063144509777</v>
      </c>
    </row>
    <row r="8329" spans="1:21" x14ac:dyDescent="0.2">
      <c r="A8329" s="178">
        <v>43082</v>
      </c>
      <c r="B8329" s="179">
        <v>0.91666666666666663</v>
      </c>
      <c r="C8329" t="s">
        <v>349</v>
      </c>
      <c r="D8329">
        <v>3.31</v>
      </c>
      <c r="E8329">
        <v>3.6</v>
      </c>
      <c r="F8329">
        <v>5.14</v>
      </c>
      <c r="G8329">
        <v>0.99</v>
      </c>
      <c r="H8329" s="184">
        <f t="shared" ref="H8329:L8329" si="9090">H8305</f>
        <v>0.91666666666666663</v>
      </c>
      <c r="I8329" s="185">
        <f t="shared" si="9090"/>
        <v>394</v>
      </c>
      <c r="J8329" s="185">
        <f t="shared" si="9090"/>
        <v>194</v>
      </c>
      <c r="K8329" s="185">
        <f t="shared" si="9090"/>
        <v>2842</v>
      </c>
      <c r="L8329" s="185">
        <f t="shared" si="9090"/>
        <v>1426</v>
      </c>
      <c r="M8329" s="147"/>
      <c r="N8329" s="143">
        <f t="shared" si="9084"/>
        <v>1304.1400000000001</v>
      </c>
      <c r="O8329" s="143">
        <f t="shared" si="9080"/>
        <v>698.4</v>
      </c>
      <c r="P8329" s="143">
        <f t="shared" si="9081"/>
        <v>14607.88</v>
      </c>
      <c r="Q8329" s="143">
        <f t="shared" si="9082"/>
        <v>1411.74</v>
      </c>
      <c r="R8329" s="188">
        <f t="shared" si="9085"/>
        <v>18022.16</v>
      </c>
      <c r="T8329">
        <v>41431.870000000003</v>
      </c>
      <c r="U8329" s="190">
        <f t="shared" si="9086"/>
        <v>0.43498302152425172</v>
      </c>
    </row>
    <row r="8330" spans="1:21" x14ac:dyDescent="0.2">
      <c r="A8330" s="178">
        <v>43082</v>
      </c>
      <c r="B8330" s="179">
        <v>0.95833333333333337</v>
      </c>
      <c r="C8330" t="s">
        <v>349</v>
      </c>
      <c r="D8330">
        <v>6</v>
      </c>
      <c r="E8330">
        <v>4.0199999999999996</v>
      </c>
      <c r="F8330">
        <v>6.26</v>
      </c>
      <c r="G8330">
        <v>0.97</v>
      </c>
      <c r="H8330" s="184">
        <f t="shared" ref="H8330:L8330" si="9091">H8306</f>
        <v>0.95833333333333337</v>
      </c>
      <c r="I8330" s="185">
        <f t="shared" si="9091"/>
        <v>389</v>
      </c>
      <c r="J8330" s="185">
        <f t="shared" si="9091"/>
        <v>265</v>
      </c>
      <c r="K8330" s="185">
        <f t="shared" si="9091"/>
        <v>2985</v>
      </c>
      <c r="L8330" s="185">
        <f t="shared" si="9091"/>
        <v>1111</v>
      </c>
      <c r="M8330" s="147"/>
      <c r="N8330" s="143">
        <f t="shared" si="9084"/>
        <v>2334</v>
      </c>
      <c r="O8330" s="143">
        <f t="shared" si="9080"/>
        <v>1065.3</v>
      </c>
      <c r="P8330" s="143">
        <f t="shared" si="9081"/>
        <v>18686.099999999999</v>
      </c>
      <c r="Q8330" s="143">
        <f t="shared" si="9082"/>
        <v>1077.67</v>
      </c>
      <c r="R8330" s="188">
        <f t="shared" si="9085"/>
        <v>23163.07</v>
      </c>
      <c r="T8330">
        <v>40251.68</v>
      </c>
      <c r="U8330" s="190">
        <f t="shared" si="9086"/>
        <v>0.57545598096775086</v>
      </c>
    </row>
    <row r="8331" spans="1:21" x14ac:dyDescent="0.2">
      <c r="A8331" s="178">
        <v>43082</v>
      </c>
      <c r="B8331" s="180">
        <v>1</v>
      </c>
      <c r="C8331" t="s">
        <v>349</v>
      </c>
      <c r="D8331">
        <v>4.01</v>
      </c>
      <c r="E8331">
        <v>3.01</v>
      </c>
      <c r="F8331">
        <v>6.26</v>
      </c>
      <c r="G8331">
        <v>0.75</v>
      </c>
      <c r="H8331" s="184">
        <f t="shared" ref="H8331:L8331" si="9092">H8307</f>
        <v>1</v>
      </c>
      <c r="I8331" s="185">
        <f t="shared" si="9092"/>
        <v>362</v>
      </c>
      <c r="J8331" s="185">
        <f t="shared" si="9092"/>
        <v>243</v>
      </c>
      <c r="K8331" s="185">
        <f t="shared" si="9092"/>
        <v>2985</v>
      </c>
      <c r="L8331" s="185">
        <f t="shared" si="9092"/>
        <v>1111</v>
      </c>
      <c r="M8331" s="147"/>
      <c r="N8331" s="143">
        <f t="shared" si="9084"/>
        <v>1451.62</v>
      </c>
      <c r="O8331" s="143">
        <f t="shared" si="9080"/>
        <v>731.43</v>
      </c>
      <c r="P8331" s="143">
        <f t="shared" si="9081"/>
        <v>18686.099999999999</v>
      </c>
      <c r="Q8331" s="143">
        <f t="shared" si="9082"/>
        <v>833.25</v>
      </c>
      <c r="R8331" s="188">
        <f t="shared" si="9085"/>
        <v>21702.399999999998</v>
      </c>
      <c r="T8331">
        <v>37880.5</v>
      </c>
      <c r="U8331" s="190">
        <f t="shared" si="9086"/>
        <v>0.57291746413062128</v>
      </c>
    </row>
    <row r="8332" spans="1:21" x14ac:dyDescent="0.2">
      <c r="A8332" s="178">
        <v>43083</v>
      </c>
      <c r="B8332" s="179">
        <v>4.1666666666666664E-2</v>
      </c>
      <c r="C8332" t="s">
        <v>349</v>
      </c>
      <c r="D8332">
        <v>3.5</v>
      </c>
      <c r="E8332">
        <v>6.1</v>
      </c>
      <c r="F8332">
        <v>4.68</v>
      </c>
      <c r="G8332">
        <v>0.97</v>
      </c>
      <c r="H8332" s="184">
        <f t="shared" ref="H8332:L8332" si="9093">H8308</f>
        <v>4.1666666666666664E-2</v>
      </c>
      <c r="I8332" s="185">
        <f t="shared" si="9093"/>
        <v>294</v>
      </c>
      <c r="J8332" s="185">
        <f t="shared" si="9093"/>
        <v>212</v>
      </c>
      <c r="K8332" s="185">
        <f t="shared" si="9093"/>
        <v>2985</v>
      </c>
      <c r="L8332" s="185">
        <f t="shared" si="9093"/>
        <v>1111</v>
      </c>
      <c r="M8332" s="147"/>
      <c r="N8332" s="143">
        <f t="shared" si="9084"/>
        <v>1029</v>
      </c>
      <c r="O8332" s="143">
        <f t="shared" si="9080"/>
        <v>1293.1999999999998</v>
      </c>
      <c r="P8332" s="143">
        <f t="shared" si="9081"/>
        <v>13969.8</v>
      </c>
      <c r="Q8332" s="143">
        <f t="shared" si="9082"/>
        <v>1077.67</v>
      </c>
      <c r="R8332" s="188">
        <f t="shared" si="9085"/>
        <v>17369.669999999998</v>
      </c>
      <c r="T8332">
        <v>35523.57</v>
      </c>
      <c r="U8332" s="190">
        <f t="shared" si="9086"/>
        <v>0.48896183576143948</v>
      </c>
    </row>
    <row r="8333" spans="1:21" x14ac:dyDescent="0.2">
      <c r="A8333" s="178">
        <v>43083</v>
      </c>
      <c r="B8333" s="179">
        <v>8.3333333333333329E-2</v>
      </c>
      <c r="C8333" t="s">
        <v>349</v>
      </c>
      <c r="D8333">
        <v>2.11</v>
      </c>
      <c r="E8333">
        <v>3.11</v>
      </c>
      <c r="F8333">
        <v>3.36</v>
      </c>
      <c r="G8333">
        <v>0.75</v>
      </c>
      <c r="H8333" s="184">
        <f t="shared" ref="H8333:L8333" si="9094">H8309</f>
        <v>8.3333333333333329E-2</v>
      </c>
      <c r="I8333" s="185">
        <f t="shared" si="9094"/>
        <v>236</v>
      </c>
      <c r="J8333" s="185">
        <f t="shared" si="9094"/>
        <v>179</v>
      </c>
      <c r="K8333" s="185">
        <f t="shared" si="9094"/>
        <v>2985</v>
      </c>
      <c r="L8333" s="185">
        <f t="shared" si="9094"/>
        <v>1111</v>
      </c>
      <c r="M8333" s="147"/>
      <c r="N8333" s="143">
        <f t="shared" si="9084"/>
        <v>497.96</v>
      </c>
      <c r="O8333" s="143">
        <f t="shared" si="9080"/>
        <v>556.68999999999994</v>
      </c>
      <c r="P8333" s="143">
        <f t="shared" si="9081"/>
        <v>10029.6</v>
      </c>
      <c r="Q8333" s="143">
        <f t="shared" si="9082"/>
        <v>833.25</v>
      </c>
      <c r="R8333" s="188">
        <f t="shared" si="9085"/>
        <v>11917.5</v>
      </c>
      <c r="T8333">
        <v>34054.03</v>
      </c>
      <c r="U8333" s="190">
        <f t="shared" si="9086"/>
        <v>0.34995858052629897</v>
      </c>
    </row>
    <row r="8334" spans="1:21" x14ac:dyDescent="0.2">
      <c r="A8334" s="178">
        <v>43083</v>
      </c>
      <c r="B8334" s="179">
        <v>0.125</v>
      </c>
      <c r="C8334" t="s">
        <v>349</v>
      </c>
      <c r="D8334">
        <v>3.01</v>
      </c>
      <c r="E8334">
        <v>2.86</v>
      </c>
      <c r="F8334">
        <v>3.31</v>
      </c>
      <c r="G8334">
        <v>0.99</v>
      </c>
      <c r="H8334" s="184">
        <f t="shared" ref="H8334:L8334" si="9095">H8310</f>
        <v>0.125</v>
      </c>
      <c r="I8334" s="185">
        <f t="shared" si="9095"/>
        <v>201</v>
      </c>
      <c r="J8334" s="185">
        <f t="shared" si="9095"/>
        <v>205</v>
      </c>
      <c r="K8334" s="185">
        <f t="shared" si="9095"/>
        <v>2985</v>
      </c>
      <c r="L8334" s="185">
        <f t="shared" si="9095"/>
        <v>1717</v>
      </c>
      <c r="M8334" s="147"/>
      <c r="N8334" s="143">
        <f t="shared" si="9084"/>
        <v>605.01</v>
      </c>
      <c r="O8334" s="143">
        <f t="shared" si="9080"/>
        <v>586.29999999999995</v>
      </c>
      <c r="P8334" s="143">
        <f t="shared" si="9081"/>
        <v>9880.35</v>
      </c>
      <c r="Q8334" s="143">
        <f t="shared" si="9082"/>
        <v>1699.83</v>
      </c>
      <c r="R8334" s="188">
        <f t="shared" si="9085"/>
        <v>12771.49</v>
      </c>
      <c r="T8334">
        <v>33501.660000000003</v>
      </c>
      <c r="U8334" s="190">
        <f t="shared" si="9086"/>
        <v>0.38121961717717862</v>
      </c>
    </row>
    <row r="8335" spans="1:21" x14ac:dyDescent="0.2">
      <c r="A8335" s="178">
        <v>43083</v>
      </c>
      <c r="B8335" s="179">
        <v>0.16666666666666666</v>
      </c>
      <c r="C8335" t="s">
        <v>349</v>
      </c>
      <c r="D8335">
        <v>1.46</v>
      </c>
      <c r="E8335">
        <v>2.61</v>
      </c>
      <c r="F8335">
        <v>3.31</v>
      </c>
      <c r="G8335">
        <v>0.99</v>
      </c>
      <c r="H8335" s="184">
        <f t="shared" ref="H8335:L8335" si="9096">H8311</f>
        <v>0.16666666666666666</v>
      </c>
      <c r="I8335" s="185">
        <f t="shared" si="9096"/>
        <v>185</v>
      </c>
      <c r="J8335" s="185">
        <f t="shared" si="9096"/>
        <v>205</v>
      </c>
      <c r="K8335" s="185">
        <f t="shared" si="9096"/>
        <v>2985</v>
      </c>
      <c r="L8335" s="185">
        <f t="shared" si="9096"/>
        <v>1717</v>
      </c>
      <c r="M8335" s="147"/>
      <c r="N8335" s="143">
        <f t="shared" si="9084"/>
        <v>270.09999999999997</v>
      </c>
      <c r="O8335" s="143">
        <f t="shared" si="9080"/>
        <v>535.04999999999995</v>
      </c>
      <c r="P8335" s="143">
        <f t="shared" si="9081"/>
        <v>9880.35</v>
      </c>
      <c r="Q8335" s="143">
        <f t="shared" si="9082"/>
        <v>1699.83</v>
      </c>
      <c r="R8335" s="188">
        <f t="shared" si="9085"/>
        <v>12385.33</v>
      </c>
      <c r="T8335">
        <v>33451.29</v>
      </c>
      <c r="U8335" s="190">
        <f t="shared" si="9086"/>
        <v>0.37024969739582536</v>
      </c>
    </row>
    <row r="8336" spans="1:21" x14ac:dyDescent="0.2">
      <c r="A8336" s="178">
        <v>43083</v>
      </c>
      <c r="B8336" s="179">
        <v>0.20833333333333334</v>
      </c>
      <c r="C8336" t="s">
        <v>349</v>
      </c>
      <c r="D8336">
        <v>3.5</v>
      </c>
      <c r="E8336">
        <v>6</v>
      </c>
      <c r="F8336">
        <v>4</v>
      </c>
      <c r="G8336">
        <v>0.99</v>
      </c>
      <c r="H8336" s="184">
        <f t="shared" ref="H8336:L8336" si="9097">H8312</f>
        <v>0.20833333333333334</v>
      </c>
      <c r="I8336" s="185">
        <f t="shared" si="9097"/>
        <v>207</v>
      </c>
      <c r="J8336" s="185">
        <f t="shared" si="9097"/>
        <v>283</v>
      </c>
      <c r="K8336" s="185">
        <f t="shared" si="9097"/>
        <v>2985</v>
      </c>
      <c r="L8336" s="185">
        <f t="shared" si="9097"/>
        <v>1717</v>
      </c>
      <c r="M8336" s="147"/>
      <c r="N8336" s="143">
        <f t="shared" si="9084"/>
        <v>724.5</v>
      </c>
      <c r="O8336" s="143">
        <f t="shared" si="9080"/>
        <v>1698</v>
      </c>
      <c r="P8336" s="143">
        <f t="shared" si="9081"/>
        <v>11940</v>
      </c>
      <c r="Q8336" s="143">
        <f t="shared" si="9082"/>
        <v>1699.83</v>
      </c>
      <c r="R8336" s="188">
        <f t="shared" si="9085"/>
        <v>16062.33</v>
      </c>
      <c r="T8336">
        <v>33856.81</v>
      </c>
      <c r="U8336" s="190">
        <f t="shared" si="9086"/>
        <v>0.4744194742505275</v>
      </c>
    </row>
    <row r="8337" spans="1:21" x14ac:dyDescent="0.2">
      <c r="A8337" s="178">
        <v>43083</v>
      </c>
      <c r="B8337" s="179">
        <v>0.25</v>
      </c>
      <c r="C8337" t="s">
        <v>349</v>
      </c>
      <c r="D8337">
        <v>4.53</v>
      </c>
      <c r="E8337">
        <v>12.99</v>
      </c>
      <c r="F8337">
        <v>4.91</v>
      </c>
      <c r="G8337">
        <v>1.3</v>
      </c>
      <c r="H8337" s="184">
        <f t="shared" ref="H8337:L8337" si="9098">H8313</f>
        <v>0.25</v>
      </c>
      <c r="I8337" s="185">
        <f t="shared" si="9098"/>
        <v>327</v>
      </c>
      <c r="J8337" s="185">
        <f t="shared" si="9098"/>
        <v>438</v>
      </c>
      <c r="K8337" s="185">
        <f t="shared" si="9098"/>
        <v>2985</v>
      </c>
      <c r="L8337" s="185">
        <f t="shared" si="9098"/>
        <v>1717</v>
      </c>
      <c r="M8337" s="147"/>
      <c r="N8337" s="143">
        <f t="shared" si="9084"/>
        <v>1481.3100000000002</v>
      </c>
      <c r="O8337" s="143">
        <f t="shared" si="9080"/>
        <v>5689.62</v>
      </c>
      <c r="P8337" s="143">
        <f t="shared" si="9081"/>
        <v>14656.35</v>
      </c>
      <c r="Q8337" s="143">
        <f t="shared" si="9082"/>
        <v>2232.1</v>
      </c>
      <c r="R8337" s="188">
        <f t="shared" si="9085"/>
        <v>24059.379999999997</v>
      </c>
      <c r="T8337">
        <v>35114.01</v>
      </c>
      <c r="U8337" s="190">
        <f t="shared" si="9086"/>
        <v>0.68517893570116306</v>
      </c>
    </row>
    <row r="8338" spans="1:21" x14ac:dyDescent="0.2">
      <c r="A8338" s="178">
        <v>43083</v>
      </c>
      <c r="B8338" s="179">
        <v>0.29166666666666669</v>
      </c>
      <c r="C8338" t="s">
        <v>349</v>
      </c>
      <c r="D8338">
        <v>1.06</v>
      </c>
      <c r="E8338">
        <v>18.260000000000002</v>
      </c>
      <c r="F8338">
        <v>15.26</v>
      </c>
      <c r="G8338">
        <v>5.22</v>
      </c>
      <c r="H8338" s="184">
        <f t="shared" ref="H8338:L8338" si="9099">H8314</f>
        <v>0.29166666666666669</v>
      </c>
      <c r="I8338" s="185">
        <f t="shared" si="9099"/>
        <v>249</v>
      </c>
      <c r="J8338" s="185">
        <f t="shared" si="9099"/>
        <v>556</v>
      </c>
      <c r="K8338" s="185">
        <f t="shared" si="9099"/>
        <v>2872</v>
      </c>
      <c r="L8338" s="185">
        <f t="shared" si="9099"/>
        <v>2219</v>
      </c>
      <c r="M8338" s="147"/>
      <c r="N8338" s="143">
        <f t="shared" si="9084"/>
        <v>263.94</v>
      </c>
      <c r="O8338" s="143">
        <f t="shared" si="9080"/>
        <v>10152.560000000001</v>
      </c>
      <c r="P8338" s="143">
        <f t="shared" si="9081"/>
        <v>43826.720000000001</v>
      </c>
      <c r="Q8338" s="143">
        <f t="shared" si="9082"/>
        <v>11583.18</v>
      </c>
      <c r="R8338" s="188">
        <f t="shared" si="9085"/>
        <v>65826.399999999994</v>
      </c>
      <c r="T8338">
        <v>38028.120000000003</v>
      </c>
      <c r="U8338" s="190">
        <f t="shared" si="9086"/>
        <v>1.7309927495758399</v>
      </c>
    </row>
    <row r="8339" spans="1:21" x14ac:dyDescent="0.2">
      <c r="A8339" s="178">
        <v>43083</v>
      </c>
      <c r="B8339" s="179">
        <v>0.33333333333333331</v>
      </c>
      <c r="C8339" t="s">
        <v>349</v>
      </c>
      <c r="D8339">
        <v>1</v>
      </c>
      <c r="E8339">
        <v>5.84</v>
      </c>
      <c r="F8339">
        <v>12.45</v>
      </c>
      <c r="G8339">
        <v>3.64</v>
      </c>
      <c r="H8339" s="184">
        <f t="shared" ref="H8339:L8339" si="9100">H8315</f>
        <v>0.33333333333333331</v>
      </c>
      <c r="I8339" s="185">
        <f t="shared" si="9100"/>
        <v>256</v>
      </c>
      <c r="J8339" s="185">
        <f t="shared" si="9100"/>
        <v>306</v>
      </c>
      <c r="K8339" s="185">
        <f t="shared" si="9100"/>
        <v>2872</v>
      </c>
      <c r="L8339" s="185">
        <f t="shared" si="9100"/>
        <v>2219</v>
      </c>
      <c r="M8339" s="147"/>
      <c r="N8339" s="143">
        <f t="shared" si="9084"/>
        <v>256</v>
      </c>
      <c r="O8339" s="143">
        <f t="shared" si="9080"/>
        <v>1787.04</v>
      </c>
      <c r="P8339" s="143">
        <f t="shared" si="9081"/>
        <v>35756.400000000001</v>
      </c>
      <c r="Q8339" s="143">
        <f t="shared" si="9082"/>
        <v>8077.16</v>
      </c>
      <c r="R8339" s="188">
        <f t="shared" si="9085"/>
        <v>45876.600000000006</v>
      </c>
      <c r="T8339">
        <v>42106.720000000001</v>
      </c>
      <c r="U8339" s="190">
        <f t="shared" si="9086"/>
        <v>1.0895315522082938</v>
      </c>
    </row>
    <row r="8340" spans="1:21" x14ac:dyDescent="0.2">
      <c r="A8340" s="178">
        <v>43083</v>
      </c>
      <c r="B8340" s="179">
        <v>0.375</v>
      </c>
      <c r="C8340" t="s">
        <v>349</v>
      </c>
      <c r="D8340">
        <v>1</v>
      </c>
      <c r="E8340">
        <v>7.13</v>
      </c>
      <c r="F8340">
        <v>9.42</v>
      </c>
      <c r="G8340">
        <v>2.99</v>
      </c>
      <c r="H8340" s="184">
        <f t="shared" ref="H8340:L8340" si="9101">H8316</f>
        <v>0.375</v>
      </c>
      <c r="I8340" s="185">
        <f t="shared" si="9101"/>
        <v>156</v>
      </c>
      <c r="J8340" s="185">
        <f t="shared" si="9101"/>
        <v>343</v>
      </c>
      <c r="K8340" s="185">
        <f t="shared" si="9101"/>
        <v>2872</v>
      </c>
      <c r="L8340" s="185">
        <f t="shared" si="9101"/>
        <v>2219</v>
      </c>
      <c r="M8340" s="147"/>
      <c r="N8340" s="143">
        <f t="shared" si="9084"/>
        <v>156</v>
      </c>
      <c r="O8340" s="143">
        <f t="shared" si="9080"/>
        <v>2445.59</v>
      </c>
      <c r="P8340" s="143">
        <f t="shared" si="9081"/>
        <v>27054.240000000002</v>
      </c>
      <c r="Q8340" s="143">
        <f t="shared" si="9082"/>
        <v>6634.81</v>
      </c>
      <c r="R8340" s="188">
        <f t="shared" si="9085"/>
        <v>36290.639999999999</v>
      </c>
      <c r="T8340">
        <v>43181.42</v>
      </c>
      <c r="U8340" s="190">
        <f t="shared" si="9086"/>
        <v>0.84042257063338821</v>
      </c>
    </row>
    <row r="8341" spans="1:21" x14ac:dyDescent="0.2">
      <c r="A8341" s="178">
        <v>43083</v>
      </c>
      <c r="B8341" s="179">
        <v>0.41666666666666669</v>
      </c>
      <c r="C8341" t="s">
        <v>349</v>
      </c>
      <c r="D8341">
        <v>1</v>
      </c>
      <c r="E8341">
        <v>5.92</v>
      </c>
      <c r="F8341">
        <v>7.02</v>
      </c>
      <c r="G8341">
        <v>2.99</v>
      </c>
      <c r="H8341" s="184">
        <f t="shared" ref="H8341:L8341" si="9102">H8317</f>
        <v>0.41666666666666669</v>
      </c>
      <c r="I8341" s="185">
        <f t="shared" si="9102"/>
        <v>196</v>
      </c>
      <c r="J8341" s="185">
        <f t="shared" si="9102"/>
        <v>315</v>
      </c>
      <c r="K8341" s="185">
        <f t="shared" si="9102"/>
        <v>2872</v>
      </c>
      <c r="L8341" s="185">
        <f t="shared" si="9102"/>
        <v>2219</v>
      </c>
      <c r="M8341" s="147"/>
      <c r="N8341" s="143">
        <f t="shared" si="9084"/>
        <v>196</v>
      </c>
      <c r="O8341" s="143">
        <f t="shared" si="9080"/>
        <v>1864.8</v>
      </c>
      <c r="P8341" s="143">
        <f t="shared" si="9081"/>
        <v>20161.439999999999</v>
      </c>
      <c r="Q8341" s="143">
        <f t="shared" si="9082"/>
        <v>6634.81</v>
      </c>
      <c r="R8341" s="188">
        <f t="shared" si="9085"/>
        <v>28857.05</v>
      </c>
      <c r="T8341">
        <v>42210.92</v>
      </c>
      <c r="U8341" s="190">
        <f t="shared" si="9086"/>
        <v>0.68363944685403688</v>
      </c>
    </row>
    <row r="8342" spans="1:21" x14ac:dyDescent="0.2">
      <c r="A8342" s="178">
        <v>43083</v>
      </c>
      <c r="B8342" s="179">
        <v>0.45833333333333331</v>
      </c>
      <c r="C8342" t="s">
        <v>349</v>
      </c>
      <c r="D8342">
        <v>1.37</v>
      </c>
      <c r="E8342">
        <v>3.85</v>
      </c>
      <c r="F8342">
        <v>6.01</v>
      </c>
      <c r="G8342">
        <v>1</v>
      </c>
      <c r="H8342" s="184">
        <f t="shared" ref="H8342:L8342" si="9103">H8318</f>
        <v>0.45833333333333331</v>
      </c>
      <c r="I8342" s="185">
        <f t="shared" si="9103"/>
        <v>226</v>
      </c>
      <c r="J8342" s="185">
        <f t="shared" si="9103"/>
        <v>326</v>
      </c>
      <c r="K8342" s="185">
        <f t="shared" si="9103"/>
        <v>2842</v>
      </c>
      <c r="L8342" s="185">
        <f t="shared" si="9103"/>
        <v>1635</v>
      </c>
      <c r="M8342" s="147"/>
      <c r="N8342" s="143">
        <f t="shared" si="9084"/>
        <v>309.62</v>
      </c>
      <c r="O8342" s="143">
        <f t="shared" si="9080"/>
        <v>1255.1000000000001</v>
      </c>
      <c r="P8342" s="143">
        <f t="shared" si="9081"/>
        <v>17080.419999999998</v>
      </c>
      <c r="Q8342" s="143">
        <f t="shared" si="9082"/>
        <v>1635</v>
      </c>
      <c r="R8342" s="188">
        <f t="shared" si="9085"/>
        <v>20280.14</v>
      </c>
      <c r="T8342">
        <v>41238.800000000003</v>
      </c>
      <c r="U8342" s="190">
        <f t="shared" si="9086"/>
        <v>0.4917732814727877</v>
      </c>
    </row>
    <row r="8343" spans="1:21" x14ac:dyDescent="0.2">
      <c r="A8343" s="178">
        <v>43083</v>
      </c>
      <c r="B8343" s="179">
        <v>0.5</v>
      </c>
      <c r="C8343" t="s">
        <v>349</v>
      </c>
      <c r="D8343">
        <v>1.76</v>
      </c>
      <c r="E8343">
        <v>3</v>
      </c>
      <c r="F8343">
        <v>5.1100000000000003</v>
      </c>
      <c r="G8343">
        <v>1.07</v>
      </c>
      <c r="H8343" s="184">
        <f t="shared" ref="H8343:L8343" si="9104">H8319</f>
        <v>0.5</v>
      </c>
      <c r="I8343" s="185">
        <f t="shared" si="9104"/>
        <v>222</v>
      </c>
      <c r="J8343" s="185">
        <f t="shared" si="9104"/>
        <v>319</v>
      </c>
      <c r="K8343" s="185">
        <f t="shared" si="9104"/>
        <v>2842</v>
      </c>
      <c r="L8343" s="185">
        <f t="shared" si="9104"/>
        <v>1635</v>
      </c>
      <c r="M8343" s="147"/>
      <c r="N8343" s="143">
        <f t="shared" si="9084"/>
        <v>390.72</v>
      </c>
      <c r="O8343" s="143">
        <f t="shared" si="9080"/>
        <v>957</v>
      </c>
      <c r="P8343" s="143">
        <f t="shared" si="9081"/>
        <v>14522.62</v>
      </c>
      <c r="Q8343" s="143">
        <f t="shared" si="9082"/>
        <v>1749.45</v>
      </c>
      <c r="R8343" s="188">
        <f t="shared" si="9085"/>
        <v>17619.79</v>
      </c>
      <c r="T8343">
        <v>40198.07</v>
      </c>
      <c r="U8343" s="190">
        <f t="shared" si="9086"/>
        <v>0.43832427775761373</v>
      </c>
    </row>
    <row r="8344" spans="1:21" x14ac:dyDescent="0.2">
      <c r="A8344" s="178">
        <v>43083</v>
      </c>
      <c r="B8344" s="179">
        <v>0.54166666666666663</v>
      </c>
      <c r="C8344" t="s">
        <v>349</v>
      </c>
      <c r="D8344">
        <v>2.11</v>
      </c>
      <c r="E8344">
        <v>3</v>
      </c>
      <c r="F8344">
        <v>6.25</v>
      </c>
      <c r="G8344">
        <v>1</v>
      </c>
      <c r="H8344" s="184">
        <f t="shared" ref="H8344:L8344" si="9105">H8320</f>
        <v>0.54166666666666663</v>
      </c>
      <c r="I8344" s="185">
        <f t="shared" si="9105"/>
        <v>195</v>
      </c>
      <c r="J8344" s="185">
        <f t="shared" si="9105"/>
        <v>299</v>
      </c>
      <c r="K8344" s="185">
        <f t="shared" si="9105"/>
        <v>2842</v>
      </c>
      <c r="L8344" s="185">
        <f t="shared" si="9105"/>
        <v>1635</v>
      </c>
      <c r="M8344" s="147"/>
      <c r="N8344" s="143">
        <f t="shared" si="9084"/>
        <v>411.45</v>
      </c>
      <c r="O8344" s="143">
        <f t="shared" si="9080"/>
        <v>897</v>
      </c>
      <c r="P8344" s="143">
        <f t="shared" si="9081"/>
        <v>17762.5</v>
      </c>
      <c r="Q8344" s="143">
        <f t="shared" si="9082"/>
        <v>1635</v>
      </c>
      <c r="R8344" s="188">
        <f t="shared" si="9085"/>
        <v>20705.95</v>
      </c>
      <c r="T8344">
        <v>39040.78</v>
      </c>
      <c r="U8344" s="190">
        <f t="shared" si="9086"/>
        <v>0.53036722114670865</v>
      </c>
    </row>
    <row r="8345" spans="1:21" x14ac:dyDescent="0.2">
      <c r="A8345" s="178">
        <v>43083</v>
      </c>
      <c r="B8345" s="179">
        <v>0.58333333333333337</v>
      </c>
      <c r="C8345" t="s">
        <v>349</v>
      </c>
      <c r="D8345">
        <v>1.65</v>
      </c>
      <c r="E8345">
        <v>3</v>
      </c>
      <c r="F8345">
        <v>4.6100000000000003</v>
      </c>
      <c r="G8345">
        <v>1</v>
      </c>
      <c r="H8345" s="184">
        <f t="shared" ref="H8345:L8345" si="9106">H8321</f>
        <v>0.58333333333333337</v>
      </c>
      <c r="I8345" s="185">
        <f t="shared" si="9106"/>
        <v>205</v>
      </c>
      <c r="J8345" s="185">
        <f t="shared" si="9106"/>
        <v>237</v>
      </c>
      <c r="K8345" s="185">
        <f t="shared" si="9106"/>
        <v>2842</v>
      </c>
      <c r="L8345" s="185">
        <f t="shared" si="9106"/>
        <v>1635</v>
      </c>
      <c r="M8345" s="147"/>
      <c r="N8345" s="143">
        <f t="shared" si="9084"/>
        <v>338.25</v>
      </c>
      <c r="O8345" s="143">
        <f t="shared" si="9080"/>
        <v>711</v>
      </c>
      <c r="P8345" s="143">
        <f t="shared" si="9081"/>
        <v>13101.62</v>
      </c>
      <c r="Q8345" s="143">
        <f t="shared" si="9082"/>
        <v>1635</v>
      </c>
      <c r="R8345" s="188">
        <f t="shared" si="9085"/>
        <v>15785.87</v>
      </c>
      <c r="T8345">
        <v>37941.33</v>
      </c>
      <c r="U8345" s="190">
        <f t="shared" si="9086"/>
        <v>0.41606000633082707</v>
      </c>
    </row>
    <row r="8346" spans="1:21" x14ac:dyDescent="0.2">
      <c r="A8346" s="178">
        <v>43083</v>
      </c>
      <c r="B8346" s="179">
        <v>0.625</v>
      </c>
      <c r="C8346" t="s">
        <v>349</v>
      </c>
      <c r="D8346">
        <v>2.3199999999999998</v>
      </c>
      <c r="E8346">
        <v>3</v>
      </c>
      <c r="F8346">
        <v>4.6100000000000003</v>
      </c>
      <c r="G8346">
        <v>1</v>
      </c>
      <c r="H8346" s="184">
        <f t="shared" ref="H8346:L8346" si="9107">H8322</f>
        <v>0.625</v>
      </c>
      <c r="I8346" s="185">
        <f t="shared" si="9107"/>
        <v>212</v>
      </c>
      <c r="J8346" s="185">
        <f t="shared" si="9107"/>
        <v>213</v>
      </c>
      <c r="K8346" s="185">
        <f t="shared" si="9107"/>
        <v>2842</v>
      </c>
      <c r="L8346" s="185">
        <f t="shared" si="9107"/>
        <v>1380</v>
      </c>
      <c r="M8346" s="147"/>
      <c r="N8346" s="143">
        <f t="shared" si="9084"/>
        <v>491.84</v>
      </c>
      <c r="O8346" s="143">
        <f t="shared" si="9080"/>
        <v>639</v>
      </c>
      <c r="P8346" s="143">
        <f t="shared" si="9081"/>
        <v>13101.62</v>
      </c>
      <c r="Q8346" s="143">
        <f t="shared" si="9082"/>
        <v>1380</v>
      </c>
      <c r="R8346" s="188">
        <f t="shared" si="9085"/>
        <v>15612.460000000001</v>
      </c>
      <c r="T8346">
        <v>37253.65</v>
      </c>
      <c r="U8346" s="190">
        <f t="shared" si="9086"/>
        <v>0.41908537821126252</v>
      </c>
    </row>
    <row r="8347" spans="1:21" x14ac:dyDescent="0.2">
      <c r="A8347" s="178">
        <v>43083</v>
      </c>
      <c r="B8347" s="179">
        <v>0.66666666666666663</v>
      </c>
      <c r="C8347" t="s">
        <v>349</v>
      </c>
      <c r="D8347">
        <v>0.77</v>
      </c>
      <c r="E8347">
        <v>2.5099999999999998</v>
      </c>
      <c r="F8347">
        <v>4.6100000000000003</v>
      </c>
      <c r="G8347">
        <v>1.22</v>
      </c>
      <c r="H8347" s="184">
        <f t="shared" ref="H8347:L8347" si="9108">H8323</f>
        <v>0.66666666666666663</v>
      </c>
      <c r="I8347" s="185">
        <f t="shared" si="9108"/>
        <v>191</v>
      </c>
      <c r="J8347" s="185">
        <f t="shared" si="9108"/>
        <v>237</v>
      </c>
      <c r="K8347" s="185">
        <f t="shared" si="9108"/>
        <v>2842</v>
      </c>
      <c r="L8347" s="185">
        <f t="shared" si="9108"/>
        <v>1380</v>
      </c>
      <c r="M8347" s="147"/>
      <c r="N8347" s="143">
        <f t="shared" si="9084"/>
        <v>147.07</v>
      </c>
      <c r="O8347" s="143">
        <f t="shared" si="9080"/>
        <v>594.87</v>
      </c>
      <c r="P8347" s="143">
        <f t="shared" si="9081"/>
        <v>13101.62</v>
      </c>
      <c r="Q8347" s="143">
        <f t="shared" si="9082"/>
        <v>1683.6</v>
      </c>
      <c r="R8347" s="188">
        <f t="shared" si="9085"/>
        <v>15527.160000000002</v>
      </c>
      <c r="T8347">
        <v>36731.78</v>
      </c>
      <c r="U8347" s="190">
        <f t="shared" si="9086"/>
        <v>0.42271733087805713</v>
      </c>
    </row>
    <row r="8348" spans="1:21" x14ac:dyDescent="0.2">
      <c r="A8348" s="178">
        <v>43083</v>
      </c>
      <c r="B8348" s="179">
        <v>0.70833333333333337</v>
      </c>
      <c r="C8348" t="s">
        <v>349</v>
      </c>
      <c r="D8348">
        <v>0.33</v>
      </c>
      <c r="E8348">
        <v>4</v>
      </c>
      <c r="F8348">
        <v>5.1100000000000003</v>
      </c>
      <c r="G8348">
        <v>1</v>
      </c>
      <c r="H8348" s="184">
        <f t="shared" ref="H8348:L8348" si="9109">H8324</f>
        <v>0.70833333333333337</v>
      </c>
      <c r="I8348" s="185">
        <f t="shared" si="9109"/>
        <v>218</v>
      </c>
      <c r="J8348" s="185">
        <f t="shared" si="9109"/>
        <v>258</v>
      </c>
      <c r="K8348" s="185">
        <f t="shared" si="9109"/>
        <v>2842</v>
      </c>
      <c r="L8348" s="185">
        <f t="shared" si="9109"/>
        <v>1380</v>
      </c>
      <c r="M8348" s="147"/>
      <c r="N8348" s="143">
        <f t="shared" si="9084"/>
        <v>71.94</v>
      </c>
      <c r="O8348" s="143">
        <f t="shared" si="9080"/>
        <v>1032</v>
      </c>
      <c r="P8348" s="143">
        <f t="shared" si="9081"/>
        <v>14522.62</v>
      </c>
      <c r="Q8348" s="143">
        <f t="shared" si="9082"/>
        <v>1380</v>
      </c>
      <c r="R8348" s="188">
        <f t="shared" si="9085"/>
        <v>17006.560000000001</v>
      </c>
      <c r="T8348">
        <v>36565.97</v>
      </c>
      <c r="U8348" s="190">
        <f t="shared" si="9086"/>
        <v>0.46509254369568209</v>
      </c>
    </row>
    <row r="8349" spans="1:21" x14ac:dyDescent="0.2">
      <c r="A8349" s="178">
        <v>43083</v>
      </c>
      <c r="B8349" s="179">
        <v>0.75</v>
      </c>
      <c r="C8349" t="s">
        <v>349</v>
      </c>
      <c r="D8349">
        <v>1.23</v>
      </c>
      <c r="E8349">
        <v>10.61</v>
      </c>
      <c r="F8349">
        <v>13.39</v>
      </c>
      <c r="G8349">
        <v>1</v>
      </c>
      <c r="H8349" s="184">
        <f t="shared" ref="H8349:L8349" si="9110">H8325</f>
        <v>0.75</v>
      </c>
      <c r="I8349" s="185">
        <f t="shared" si="9110"/>
        <v>240</v>
      </c>
      <c r="J8349" s="185">
        <f t="shared" si="9110"/>
        <v>365</v>
      </c>
      <c r="K8349" s="185">
        <f t="shared" si="9110"/>
        <v>2842</v>
      </c>
      <c r="L8349" s="185">
        <f t="shared" si="9110"/>
        <v>1380</v>
      </c>
      <c r="M8349" s="147"/>
      <c r="N8349" s="143">
        <f t="shared" si="9084"/>
        <v>295.2</v>
      </c>
      <c r="O8349" s="143">
        <f t="shared" si="9080"/>
        <v>3872.6499999999996</v>
      </c>
      <c r="P8349" s="143">
        <f t="shared" si="9081"/>
        <v>38054.380000000005</v>
      </c>
      <c r="Q8349" s="143">
        <f t="shared" si="9082"/>
        <v>1380</v>
      </c>
      <c r="R8349" s="188">
        <f t="shared" si="9085"/>
        <v>43602.23</v>
      </c>
      <c r="T8349">
        <v>37122.29</v>
      </c>
      <c r="U8349" s="190">
        <f t="shared" si="9086"/>
        <v>1.174556580426477</v>
      </c>
    </row>
    <row r="8350" spans="1:21" x14ac:dyDescent="0.2">
      <c r="A8350" s="178">
        <v>43083</v>
      </c>
      <c r="B8350" s="179">
        <v>0.79166666666666663</v>
      </c>
      <c r="C8350" t="s">
        <v>349</v>
      </c>
      <c r="D8350">
        <v>2</v>
      </c>
      <c r="E8350">
        <v>4.59</v>
      </c>
      <c r="F8350">
        <v>10.55</v>
      </c>
      <c r="G8350">
        <v>1</v>
      </c>
      <c r="H8350" s="184">
        <f t="shared" ref="H8350:L8350" si="9111">H8326</f>
        <v>0.79166666666666663</v>
      </c>
      <c r="I8350" s="185">
        <f t="shared" si="9111"/>
        <v>320</v>
      </c>
      <c r="J8350" s="185">
        <f t="shared" si="9111"/>
        <v>214</v>
      </c>
      <c r="K8350" s="185">
        <f t="shared" si="9111"/>
        <v>2842</v>
      </c>
      <c r="L8350" s="185">
        <f t="shared" si="9111"/>
        <v>1426</v>
      </c>
      <c r="M8350" s="147"/>
      <c r="N8350" s="143">
        <f t="shared" si="9084"/>
        <v>640</v>
      </c>
      <c r="O8350" s="143">
        <f t="shared" si="9080"/>
        <v>982.26</v>
      </c>
      <c r="P8350" s="143">
        <f t="shared" si="9081"/>
        <v>29983.100000000002</v>
      </c>
      <c r="Q8350" s="143">
        <f t="shared" si="9082"/>
        <v>1426</v>
      </c>
      <c r="R8350" s="188">
        <f t="shared" si="9085"/>
        <v>33031.360000000001</v>
      </c>
      <c r="T8350">
        <v>39309.5</v>
      </c>
      <c r="U8350" s="190">
        <f t="shared" si="9086"/>
        <v>0.84028949744972592</v>
      </c>
    </row>
    <row r="8351" spans="1:21" x14ac:dyDescent="0.2">
      <c r="A8351" s="178">
        <v>43083</v>
      </c>
      <c r="B8351" s="179">
        <v>0.83333333333333337</v>
      </c>
      <c r="C8351" t="s">
        <v>349</v>
      </c>
      <c r="D8351">
        <v>1.94</v>
      </c>
      <c r="E8351">
        <v>4</v>
      </c>
      <c r="F8351">
        <v>10.6</v>
      </c>
      <c r="G8351">
        <v>0.99</v>
      </c>
      <c r="H8351" s="184">
        <f t="shared" ref="H8351:L8351" si="9112">H8327</f>
        <v>0.83333333333333337</v>
      </c>
      <c r="I8351" s="185">
        <f t="shared" si="9112"/>
        <v>322</v>
      </c>
      <c r="J8351" s="185">
        <f t="shared" si="9112"/>
        <v>178</v>
      </c>
      <c r="K8351" s="185">
        <f t="shared" si="9112"/>
        <v>2842</v>
      </c>
      <c r="L8351" s="185">
        <f t="shared" si="9112"/>
        <v>1426</v>
      </c>
      <c r="M8351" s="147"/>
      <c r="N8351" s="143">
        <f t="shared" si="9084"/>
        <v>624.67999999999995</v>
      </c>
      <c r="O8351" s="143">
        <f t="shared" si="9080"/>
        <v>712</v>
      </c>
      <c r="P8351" s="143">
        <f t="shared" si="9081"/>
        <v>30125.200000000001</v>
      </c>
      <c r="Q8351" s="143">
        <f t="shared" si="9082"/>
        <v>1411.74</v>
      </c>
      <c r="R8351" s="188">
        <f t="shared" si="9085"/>
        <v>32873.620000000003</v>
      </c>
      <c r="T8351">
        <v>41172.54</v>
      </c>
      <c r="U8351" s="190">
        <f t="shared" si="9086"/>
        <v>0.79843555923438292</v>
      </c>
    </row>
    <row r="8352" spans="1:21" x14ac:dyDescent="0.2">
      <c r="A8352" s="178">
        <v>43083</v>
      </c>
      <c r="B8352" s="179">
        <v>0.875</v>
      </c>
      <c r="C8352" t="s">
        <v>349</v>
      </c>
      <c r="D8352">
        <v>1</v>
      </c>
      <c r="E8352">
        <v>4</v>
      </c>
      <c r="F8352">
        <v>6.01</v>
      </c>
      <c r="G8352">
        <v>0.99</v>
      </c>
      <c r="H8352" s="184">
        <f t="shared" ref="H8352:L8352" si="9113">H8328</f>
        <v>0.875</v>
      </c>
      <c r="I8352" s="185">
        <f t="shared" si="9113"/>
        <v>337</v>
      </c>
      <c r="J8352" s="185">
        <f t="shared" si="9113"/>
        <v>173</v>
      </c>
      <c r="K8352" s="185">
        <f t="shared" si="9113"/>
        <v>2842</v>
      </c>
      <c r="L8352" s="185">
        <f t="shared" si="9113"/>
        <v>1426</v>
      </c>
      <c r="M8352" s="147"/>
      <c r="N8352" s="143">
        <f t="shared" si="9084"/>
        <v>337</v>
      </c>
      <c r="O8352" s="143">
        <f t="shared" si="9080"/>
        <v>692</v>
      </c>
      <c r="P8352" s="143">
        <f t="shared" si="9081"/>
        <v>17080.419999999998</v>
      </c>
      <c r="Q8352" s="143">
        <f t="shared" si="9082"/>
        <v>1411.74</v>
      </c>
      <c r="R8352" s="188">
        <f t="shared" si="9085"/>
        <v>19521.16</v>
      </c>
      <c r="T8352">
        <v>41388.92</v>
      </c>
      <c r="U8352" s="190">
        <f t="shared" si="9086"/>
        <v>0.47165183338922595</v>
      </c>
    </row>
    <row r="8353" spans="1:21" x14ac:dyDescent="0.2">
      <c r="A8353" s="178">
        <v>43083</v>
      </c>
      <c r="B8353" s="179">
        <v>0.91666666666666663</v>
      </c>
      <c r="C8353" t="s">
        <v>349</v>
      </c>
      <c r="D8353">
        <v>2.35</v>
      </c>
      <c r="E8353">
        <v>2.85</v>
      </c>
      <c r="F8353">
        <v>4.75</v>
      </c>
      <c r="G8353">
        <v>0.99</v>
      </c>
      <c r="H8353" s="184">
        <f t="shared" ref="H8353:L8353" si="9114">H8329</f>
        <v>0.91666666666666663</v>
      </c>
      <c r="I8353" s="185">
        <f t="shared" si="9114"/>
        <v>394</v>
      </c>
      <c r="J8353" s="185">
        <f t="shared" si="9114"/>
        <v>194</v>
      </c>
      <c r="K8353" s="185">
        <f t="shared" si="9114"/>
        <v>2842</v>
      </c>
      <c r="L8353" s="185">
        <f t="shared" si="9114"/>
        <v>1426</v>
      </c>
      <c r="M8353" s="147"/>
      <c r="N8353" s="143">
        <f t="shared" si="9084"/>
        <v>925.90000000000009</v>
      </c>
      <c r="O8353" s="143">
        <f t="shared" si="9080"/>
        <v>552.9</v>
      </c>
      <c r="P8353" s="143">
        <f t="shared" si="9081"/>
        <v>13499.5</v>
      </c>
      <c r="Q8353" s="143">
        <f t="shared" si="9082"/>
        <v>1411.74</v>
      </c>
      <c r="R8353" s="188">
        <f t="shared" si="9085"/>
        <v>16390.04</v>
      </c>
      <c r="T8353">
        <v>41336.89</v>
      </c>
      <c r="U8353" s="190">
        <f t="shared" si="9086"/>
        <v>0.39649910769774893</v>
      </c>
    </row>
    <row r="8354" spans="1:21" x14ac:dyDescent="0.2">
      <c r="A8354" s="178">
        <v>43083</v>
      </c>
      <c r="B8354" s="179">
        <v>0.95833333333333337</v>
      </c>
      <c r="C8354" t="s">
        <v>349</v>
      </c>
      <c r="D8354">
        <v>3.5</v>
      </c>
      <c r="E8354">
        <v>2.99</v>
      </c>
      <c r="F8354">
        <v>4</v>
      </c>
      <c r="G8354">
        <v>0.97</v>
      </c>
      <c r="H8354" s="184">
        <f t="shared" ref="H8354:L8354" si="9115">H8330</f>
        <v>0.95833333333333337</v>
      </c>
      <c r="I8354" s="185">
        <f t="shared" si="9115"/>
        <v>389</v>
      </c>
      <c r="J8354" s="185">
        <f t="shared" si="9115"/>
        <v>265</v>
      </c>
      <c r="K8354" s="185">
        <f t="shared" si="9115"/>
        <v>2985</v>
      </c>
      <c r="L8354" s="185">
        <f t="shared" si="9115"/>
        <v>1111</v>
      </c>
      <c r="M8354" s="147"/>
      <c r="N8354" s="143">
        <f t="shared" si="9084"/>
        <v>1361.5</v>
      </c>
      <c r="O8354" s="143">
        <f t="shared" si="9080"/>
        <v>792.35</v>
      </c>
      <c r="P8354" s="143">
        <f t="shared" si="9081"/>
        <v>11940</v>
      </c>
      <c r="Q8354" s="143">
        <f t="shared" si="9082"/>
        <v>1077.67</v>
      </c>
      <c r="R8354" s="188">
        <f t="shared" si="9085"/>
        <v>15171.52</v>
      </c>
      <c r="T8354">
        <v>40253.86</v>
      </c>
      <c r="U8354" s="190">
        <f t="shared" si="9086"/>
        <v>0.37689602934973193</v>
      </c>
    </row>
    <row r="8355" spans="1:21" x14ac:dyDescent="0.2">
      <c r="A8355" s="178">
        <v>43083</v>
      </c>
      <c r="B8355" s="180">
        <v>1</v>
      </c>
      <c r="C8355" t="s">
        <v>349</v>
      </c>
      <c r="D8355">
        <v>3.5</v>
      </c>
      <c r="E8355">
        <v>3</v>
      </c>
      <c r="F8355">
        <v>4</v>
      </c>
      <c r="G8355">
        <v>0.97</v>
      </c>
      <c r="H8355" s="184">
        <f t="shared" ref="H8355:L8355" si="9116">H8331</f>
        <v>1</v>
      </c>
      <c r="I8355" s="185">
        <f t="shared" si="9116"/>
        <v>362</v>
      </c>
      <c r="J8355" s="185">
        <f t="shared" si="9116"/>
        <v>243</v>
      </c>
      <c r="K8355" s="185">
        <f t="shared" si="9116"/>
        <v>2985</v>
      </c>
      <c r="L8355" s="185">
        <f t="shared" si="9116"/>
        <v>1111</v>
      </c>
      <c r="M8355" s="147"/>
      <c r="N8355" s="143">
        <f t="shared" si="9084"/>
        <v>1267</v>
      </c>
      <c r="O8355" s="143">
        <f t="shared" si="9080"/>
        <v>729</v>
      </c>
      <c r="P8355" s="143">
        <f t="shared" si="9081"/>
        <v>11940</v>
      </c>
      <c r="Q8355" s="143">
        <f t="shared" si="9082"/>
        <v>1077.67</v>
      </c>
      <c r="R8355" s="188">
        <f t="shared" si="9085"/>
        <v>15013.67</v>
      </c>
      <c r="T8355">
        <v>38047.35</v>
      </c>
      <c r="U8355" s="190">
        <f t="shared" si="9086"/>
        <v>0.39460488049759052</v>
      </c>
    </row>
    <row r="8356" spans="1:21" x14ac:dyDescent="0.2">
      <c r="A8356" s="178">
        <v>43084</v>
      </c>
      <c r="B8356" s="179">
        <v>4.1666666666666664E-2</v>
      </c>
      <c r="C8356" t="s">
        <v>349</v>
      </c>
      <c r="D8356">
        <v>3.44</v>
      </c>
      <c r="E8356">
        <v>3.25</v>
      </c>
      <c r="F8356">
        <v>3.25</v>
      </c>
      <c r="G8356">
        <v>0.51</v>
      </c>
      <c r="H8356" s="184">
        <f t="shared" ref="H8356:L8356" si="9117">H8332</f>
        <v>4.1666666666666664E-2</v>
      </c>
      <c r="I8356" s="185">
        <f t="shared" si="9117"/>
        <v>294</v>
      </c>
      <c r="J8356" s="185">
        <f t="shared" si="9117"/>
        <v>212</v>
      </c>
      <c r="K8356" s="185">
        <f t="shared" si="9117"/>
        <v>2985</v>
      </c>
      <c r="L8356" s="185">
        <f t="shared" si="9117"/>
        <v>1111</v>
      </c>
      <c r="M8356" s="147"/>
      <c r="N8356" s="143">
        <f t="shared" si="9084"/>
        <v>1011.36</v>
      </c>
      <c r="O8356" s="143">
        <f t="shared" si="9080"/>
        <v>689</v>
      </c>
      <c r="P8356" s="143">
        <f t="shared" si="9081"/>
        <v>9701.25</v>
      </c>
      <c r="Q8356" s="143">
        <f t="shared" si="9082"/>
        <v>566.61</v>
      </c>
      <c r="R8356" s="188">
        <f t="shared" si="9085"/>
        <v>11968.220000000001</v>
      </c>
      <c r="T8356">
        <v>35822.629999999997</v>
      </c>
      <c r="U8356" s="190">
        <f t="shared" si="9086"/>
        <v>0.33409663109604187</v>
      </c>
    </row>
    <row r="8357" spans="1:21" x14ac:dyDescent="0.2">
      <c r="A8357" s="178">
        <v>43084</v>
      </c>
      <c r="B8357" s="179">
        <v>8.3333333333333329E-2</v>
      </c>
      <c r="C8357" t="s">
        <v>349</v>
      </c>
      <c r="D8357">
        <v>2.06</v>
      </c>
      <c r="E8357">
        <v>2.61</v>
      </c>
      <c r="F8357">
        <v>3</v>
      </c>
      <c r="G8357">
        <v>0.51</v>
      </c>
      <c r="H8357" s="184">
        <f t="shared" ref="H8357:L8357" si="9118">H8333</f>
        <v>8.3333333333333329E-2</v>
      </c>
      <c r="I8357" s="185">
        <f t="shared" si="9118"/>
        <v>236</v>
      </c>
      <c r="J8357" s="185">
        <f t="shared" si="9118"/>
        <v>179</v>
      </c>
      <c r="K8357" s="185">
        <f t="shared" si="9118"/>
        <v>2985</v>
      </c>
      <c r="L8357" s="185">
        <f t="shared" si="9118"/>
        <v>1111</v>
      </c>
      <c r="M8357" s="147"/>
      <c r="N8357" s="143">
        <f t="shared" si="9084"/>
        <v>486.16</v>
      </c>
      <c r="O8357" s="143">
        <f t="shared" si="9080"/>
        <v>467.19</v>
      </c>
      <c r="P8357" s="143">
        <f t="shared" si="9081"/>
        <v>8955</v>
      </c>
      <c r="Q8357" s="143">
        <f t="shared" si="9082"/>
        <v>566.61</v>
      </c>
      <c r="R8357" s="188">
        <f t="shared" si="9085"/>
        <v>10474.960000000001</v>
      </c>
      <c r="T8357">
        <v>34454.67</v>
      </c>
      <c r="U8357" s="190">
        <f t="shared" si="9086"/>
        <v>0.30402148678248847</v>
      </c>
    </row>
    <row r="8358" spans="1:21" x14ac:dyDescent="0.2">
      <c r="A8358" s="178">
        <v>43084</v>
      </c>
      <c r="B8358" s="179">
        <v>0.125</v>
      </c>
      <c r="C8358" t="s">
        <v>349</v>
      </c>
      <c r="D8358">
        <v>2.61</v>
      </c>
      <c r="E8358">
        <v>2.5099999999999998</v>
      </c>
      <c r="F8358">
        <v>2.71</v>
      </c>
      <c r="G8358">
        <v>0.97</v>
      </c>
      <c r="H8358" s="184">
        <f t="shared" ref="H8358:L8358" si="9119">H8334</f>
        <v>0.125</v>
      </c>
      <c r="I8358" s="185">
        <f t="shared" si="9119"/>
        <v>201</v>
      </c>
      <c r="J8358" s="185">
        <f t="shared" si="9119"/>
        <v>205</v>
      </c>
      <c r="K8358" s="185">
        <f t="shared" si="9119"/>
        <v>2985</v>
      </c>
      <c r="L8358" s="185">
        <f t="shared" si="9119"/>
        <v>1717</v>
      </c>
      <c r="M8358" s="147"/>
      <c r="N8358" s="143">
        <f t="shared" si="9084"/>
        <v>524.61</v>
      </c>
      <c r="O8358" s="143">
        <f t="shared" si="9080"/>
        <v>514.54999999999995</v>
      </c>
      <c r="P8358" s="143">
        <f t="shared" si="9081"/>
        <v>8089.3499999999995</v>
      </c>
      <c r="Q8358" s="143">
        <f t="shared" si="9082"/>
        <v>1665.49</v>
      </c>
      <c r="R8358" s="188">
        <f t="shared" si="9085"/>
        <v>10793.999999999998</v>
      </c>
      <c r="T8358">
        <v>33903.449999999997</v>
      </c>
      <c r="U8358" s="190">
        <f t="shared" si="9086"/>
        <v>0.31837467868314284</v>
      </c>
    </row>
    <row r="8359" spans="1:21" x14ac:dyDescent="0.2">
      <c r="A8359" s="178">
        <v>43084</v>
      </c>
      <c r="B8359" s="179">
        <v>0.16666666666666666</v>
      </c>
      <c r="C8359" t="s">
        <v>349</v>
      </c>
      <c r="D8359">
        <v>1</v>
      </c>
      <c r="E8359">
        <v>2.5099999999999998</v>
      </c>
      <c r="F8359">
        <v>2.81</v>
      </c>
      <c r="G8359">
        <v>0.97</v>
      </c>
      <c r="H8359" s="184">
        <f t="shared" ref="H8359:L8359" si="9120">H8335</f>
        <v>0.16666666666666666</v>
      </c>
      <c r="I8359" s="185">
        <f t="shared" si="9120"/>
        <v>185</v>
      </c>
      <c r="J8359" s="185">
        <f t="shared" si="9120"/>
        <v>205</v>
      </c>
      <c r="K8359" s="185">
        <f t="shared" si="9120"/>
        <v>2985</v>
      </c>
      <c r="L8359" s="185">
        <f t="shared" si="9120"/>
        <v>1717</v>
      </c>
      <c r="M8359" s="147"/>
      <c r="N8359" s="143">
        <f t="shared" si="9084"/>
        <v>185</v>
      </c>
      <c r="O8359" s="143">
        <f t="shared" si="9080"/>
        <v>514.54999999999995</v>
      </c>
      <c r="P8359" s="143">
        <f t="shared" si="9081"/>
        <v>8387.85</v>
      </c>
      <c r="Q8359" s="143">
        <f t="shared" si="9082"/>
        <v>1665.49</v>
      </c>
      <c r="R8359" s="188">
        <f t="shared" si="9085"/>
        <v>10752.89</v>
      </c>
      <c r="T8359">
        <v>33894.870000000003</v>
      </c>
      <c r="U8359" s="190">
        <f t="shared" si="9086"/>
        <v>0.31724240275888355</v>
      </c>
    </row>
    <row r="8360" spans="1:21" x14ac:dyDescent="0.2">
      <c r="A8360" s="178">
        <v>43084</v>
      </c>
      <c r="B8360" s="179">
        <v>0.20833333333333334</v>
      </c>
      <c r="C8360" t="s">
        <v>349</v>
      </c>
      <c r="D8360">
        <v>2.99</v>
      </c>
      <c r="E8360">
        <v>3.11</v>
      </c>
      <c r="F8360">
        <v>3.03</v>
      </c>
      <c r="G8360">
        <v>0.97</v>
      </c>
      <c r="H8360" s="184">
        <f t="shared" ref="H8360:L8360" si="9121">H8336</f>
        <v>0.20833333333333334</v>
      </c>
      <c r="I8360" s="185">
        <f t="shared" si="9121"/>
        <v>207</v>
      </c>
      <c r="J8360" s="185">
        <f t="shared" si="9121"/>
        <v>283</v>
      </c>
      <c r="K8360" s="185">
        <f t="shared" si="9121"/>
        <v>2985</v>
      </c>
      <c r="L8360" s="185">
        <f t="shared" si="9121"/>
        <v>1717</v>
      </c>
      <c r="M8360" s="147"/>
      <c r="N8360" s="143">
        <f t="shared" si="9084"/>
        <v>618.93000000000006</v>
      </c>
      <c r="O8360" s="143">
        <f t="shared" si="9080"/>
        <v>880.13</v>
      </c>
      <c r="P8360" s="143">
        <f t="shared" si="9081"/>
        <v>9044.5499999999993</v>
      </c>
      <c r="Q8360" s="143">
        <f t="shared" si="9082"/>
        <v>1665.49</v>
      </c>
      <c r="R8360" s="188">
        <f t="shared" si="9085"/>
        <v>12209.099999999999</v>
      </c>
      <c r="T8360">
        <v>34360.42</v>
      </c>
      <c r="U8360" s="190">
        <f t="shared" si="9086"/>
        <v>0.35532452746503096</v>
      </c>
    </row>
    <row r="8361" spans="1:21" x14ac:dyDescent="0.2">
      <c r="A8361" s="178">
        <v>43084</v>
      </c>
      <c r="B8361" s="179">
        <v>0.25</v>
      </c>
      <c r="C8361" t="s">
        <v>349</v>
      </c>
      <c r="D8361">
        <v>4.01</v>
      </c>
      <c r="E8361">
        <v>8.81</v>
      </c>
      <c r="F8361">
        <v>4</v>
      </c>
      <c r="G8361">
        <v>0.97</v>
      </c>
      <c r="H8361" s="184">
        <f t="shared" ref="H8361:L8361" si="9122">H8337</f>
        <v>0.25</v>
      </c>
      <c r="I8361" s="185">
        <f t="shared" si="9122"/>
        <v>327</v>
      </c>
      <c r="J8361" s="185">
        <f t="shared" si="9122"/>
        <v>438</v>
      </c>
      <c r="K8361" s="185">
        <f t="shared" si="9122"/>
        <v>2985</v>
      </c>
      <c r="L8361" s="185">
        <f t="shared" si="9122"/>
        <v>1717</v>
      </c>
      <c r="M8361" s="147"/>
      <c r="N8361" s="143">
        <f t="shared" si="9084"/>
        <v>1311.27</v>
      </c>
      <c r="O8361" s="143">
        <f t="shared" si="9080"/>
        <v>3858.78</v>
      </c>
      <c r="P8361" s="143">
        <f t="shared" si="9081"/>
        <v>11940</v>
      </c>
      <c r="Q8361" s="143">
        <f t="shared" si="9082"/>
        <v>1665.49</v>
      </c>
      <c r="R8361" s="188">
        <f t="shared" si="9085"/>
        <v>18775.54</v>
      </c>
      <c r="T8361">
        <v>35730.879999999997</v>
      </c>
      <c r="U8361" s="190">
        <f t="shared" si="9086"/>
        <v>0.5254709651707431</v>
      </c>
    </row>
    <row r="8362" spans="1:21" x14ac:dyDescent="0.2">
      <c r="A8362" s="178">
        <v>43084</v>
      </c>
      <c r="B8362" s="179">
        <v>0.29166666666666669</v>
      </c>
      <c r="C8362" t="s">
        <v>349</v>
      </c>
      <c r="D8362">
        <v>1.2</v>
      </c>
      <c r="E8362">
        <v>15</v>
      </c>
      <c r="F8362">
        <v>9.3800000000000008</v>
      </c>
      <c r="G8362">
        <v>2.39</v>
      </c>
      <c r="H8362" s="184">
        <f t="shared" ref="H8362:L8362" si="9123">H8338</f>
        <v>0.29166666666666669</v>
      </c>
      <c r="I8362" s="185">
        <f t="shared" si="9123"/>
        <v>249</v>
      </c>
      <c r="J8362" s="185">
        <f t="shared" si="9123"/>
        <v>556</v>
      </c>
      <c r="K8362" s="185">
        <f t="shared" si="9123"/>
        <v>2872</v>
      </c>
      <c r="L8362" s="185">
        <f t="shared" si="9123"/>
        <v>2219</v>
      </c>
      <c r="M8362" s="147"/>
      <c r="N8362" s="143">
        <f t="shared" si="9084"/>
        <v>298.8</v>
      </c>
      <c r="O8362" s="143">
        <f t="shared" si="9080"/>
        <v>8340</v>
      </c>
      <c r="P8362" s="143">
        <f t="shared" si="9081"/>
        <v>26939.360000000001</v>
      </c>
      <c r="Q8362" s="143">
        <f t="shared" si="9082"/>
        <v>5303.41</v>
      </c>
      <c r="R8362" s="188">
        <f t="shared" si="9085"/>
        <v>40881.570000000007</v>
      </c>
      <c r="T8362">
        <v>38689.03</v>
      </c>
      <c r="U8362" s="190">
        <f t="shared" si="9086"/>
        <v>1.056670844422825</v>
      </c>
    </row>
    <row r="8363" spans="1:21" x14ac:dyDescent="0.2">
      <c r="A8363" s="178">
        <v>43084</v>
      </c>
      <c r="B8363" s="179">
        <v>0.33333333333333331</v>
      </c>
      <c r="C8363" t="s">
        <v>349</v>
      </c>
      <c r="D8363">
        <v>1</v>
      </c>
      <c r="E8363">
        <v>4.1500000000000004</v>
      </c>
      <c r="F8363">
        <v>9.3000000000000007</v>
      </c>
      <c r="G8363">
        <v>2.85</v>
      </c>
      <c r="H8363" s="184">
        <f t="shared" ref="H8363:L8363" si="9124">H8339</f>
        <v>0.33333333333333331</v>
      </c>
      <c r="I8363" s="185">
        <f t="shared" si="9124"/>
        <v>256</v>
      </c>
      <c r="J8363" s="185">
        <f t="shared" si="9124"/>
        <v>306</v>
      </c>
      <c r="K8363" s="185">
        <f t="shared" si="9124"/>
        <v>2872</v>
      </c>
      <c r="L8363" s="185">
        <f t="shared" si="9124"/>
        <v>2219</v>
      </c>
      <c r="M8363" s="147"/>
      <c r="N8363" s="143">
        <f t="shared" si="9084"/>
        <v>256</v>
      </c>
      <c r="O8363" s="143">
        <f t="shared" si="9080"/>
        <v>1269.9000000000001</v>
      </c>
      <c r="P8363" s="143">
        <f t="shared" si="9081"/>
        <v>26709.600000000002</v>
      </c>
      <c r="Q8363" s="143">
        <f t="shared" si="9082"/>
        <v>6324.1500000000005</v>
      </c>
      <c r="R8363" s="188">
        <f t="shared" si="9085"/>
        <v>34559.65</v>
      </c>
      <c r="T8363">
        <v>42950.17</v>
      </c>
      <c r="U8363" s="190">
        <f t="shared" si="9086"/>
        <v>0.80464524354618394</v>
      </c>
    </row>
    <row r="8364" spans="1:21" x14ac:dyDescent="0.2">
      <c r="A8364" s="178">
        <v>43084</v>
      </c>
      <c r="B8364" s="179">
        <v>0.375</v>
      </c>
      <c r="C8364" t="s">
        <v>349</v>
      </c>
      <c r="D8364">
        <v>0.66</v>
      </c>
      <c r="E8364">
        <v>9.75</v>
      </c>
      <c r="F8364">
        <v>14.02</v>
      </c>
      <c r="G8364">
        <v>2.99</v>
      </c>
      <c r="H8364" s="184">
        <f t="shared" ref="H8364:L8364" si="9125">H8340</f>
        <v>0.375</v>
      </c>
      <c r="I8364" s="185">
        <f t="shared" si="9125"/>
        <v>156</v>
      </c>
      <c r="J8364" s="185">
        <f t="shared" si="9125"/>
        <v>343</v>
      </c>
      <c r="K8364" s="185">
        <f t="shared" si="9125"/>
        <v>2872</v>
      </c>
      <c r="L8364" s="185">
        <f t="shared" si="9125"/>
        <v>2219</v>
      </c>
      <c r="M8364" s="147"/>
      <c r="N8364" s="143">
        <f t="shared" si="9084"/>
        <v>102.96000000000001</v>
      </c>
      <c r="O8364" s="143">
        <f t="shared" si="9080"/>
        <v>3344.25</v>
      </c>
      <c r="P8364" s="143">
        <f t="shared" si="9081"/>
        <v>40265.440000000002</v>
      </c>
      <c r="Q8364" s="143">
        <f t="shared" si="9082"/>
        <v>6634.81</v>
      </c>
      <c r="R8364" s="188">
        <f t="shared" si="9085"/>
        <v>50347.46</v>
      </c>
      <c r="T8364">
        <v>44522.06</v>
      </c>
      <c r="U8364" s="190">
        <f t="shared" si="9086"/>
        <v>1.1308430023228935</v>
      </c>
    </row>
    <row r="8365" spans="1:21" x14ac:dyDescent="0.2">
      <c r="A8365" s="178">
        <v>43084</v>
      </c>
      <c r="B8365" s="179">
        <v>0.41666666666666669</v>
      </c>
      <c r="C8365" t="s">
        <v>349</v>
      </c>
      <c r="D8365">
        <v>0.86</v>
      </c>
      <c r="E8365">
        <v>6.26</v>
      </c>
      <c r="F8365">
        <v>10.75</v>
      </c>
      <c r="G8365">
        <v>2.99</v>
      </c>
      <c r="H8365" s="184">
        <f t="shared" ref="H8365:L8365" si="9126">H8341</f>
        <v>0.41666666666666669</v>
      </c>
      <c r="I8365" s="185">
        <f t="shared" si="9126"/>
        <v>196</v>
      </c>
      <c r="J8365" s="185">
        <f t="shared" si="9126"/>
        <v>315</v>
      </c>
      <c r="K8365" s="185">
        <f t="shared" si="9126"/>
        <v>2872</v>
      </c>
      <c r="L8365" s="185">
        <f t="shared" si="9126"/>
        <v>2219</v>
      </c>
      <c r="M8365" s="147"/>
      <c r="N8365" s="143">
        <f t="shared" si="9084"/>
        <v>168.56</v>
      </c>
      <c r="O8365" s="143">
        <f t="shared" si="9080"/>
        <v>1971.8999999999999</v>
      </c>
      <c r="P8365" s="143">
        <f t="shared" si="9081"/>
        <v>30874</v>
      </c>
      <c r="Q8365" s="143">
        <f t="shared" si="9082"/>
        <v>6634.81</v>
      </c>
      <c r="R8365" s="188">
        <f t="shared" si="9085"/>
        <v>39649.269999999997</v>
      </c>
      <c r="T8365">
        <v>43903.3</v>
      </c>
      <c r="U8365" s="190">
        <f t="shared" si="9086"/>
        <v>0.90310455022743152</v>
      </c>
    </row>
    <row r="8366" spans="1:21" x14ac:dyDescent="0.2">
      <c r="A8366" s="178">
        <v>43084</v>
      </c>
      <c r="B8366" s="179">
        <v>0.45833333333333331</v>
      </c>
      <c r="C8366" t="s">
        <v>349</v>
      </c>
      <c r="D8366">
        <v>1</v>
      </c>
      <c r="E8366">
        <v>5.94</v>
      </c>
      <c r="F8366">
        <v>7.07</v>
      </c>
      <c r="G8366">
        <v>0.99</v>
      </c>
      <c r="H8366" s="184">
        <f t="shared" ref="H8366:L8366" si="9127">H8342</f>
        <v>0.45833333333333331</v>
      </c>
      <c r="I8366" s="185">
        <f t="shared" si="9127"/>
        <v>226</v>
      </c>
      <c r="J8366" s="185">
        <f t="shared" si="9127"/>
        <v>326</v>
      </c>
      <c r="K8366" s="185">
        <f t="shared" si="9127"/>
        <v>2842</v>
      </c>
      <c r="L8366" s="185">
        <f t="shared" si="9127"/>
        <v>1635</v>
      </c>
      <c r="M8366" s="147"/>
      <c r="N8366" s="143">
        <f t="shared" si="9084"/>
        <v>226</v>
      </c>
      <c r="O8366" s="143">
        <f t="shared" si="9080"/>
        <v>1936.44</v>
      </c>
      <c r="P8366" s="143">
        <f t="shared" si="9081"/>
        <v>20092.940000000002</v>
      </c>
      <c r="Q8366" s="143">
        <f t="shared" si="9082"/>
        <v>1618.65</v>
      </c>
      <c r="R8366" s="188">
        <f t="shared" si="9085"/>
        <v>23874.030000000002</v>
      </c>
      <c r="T8366">
        <v>43239.22</v>
      </c>
      <c r="U8366" s="190">
        <f t="shared" si="9086"/>
        <v>0.55213831331832541</v>
      </c>
    </row>
    <row r="8367" spans="1:21" x14ac:dyDescent="0.2">
      <c r="A8367" s="178">
        <v>43084</v>
      </c>
      <c r="B8367" s="179">
        <v>0.5</v>
      </c>
      <c r="C8367" t="s">
        <v>349</v>
      </c>
      <c r="D8367">
        <v>1.64</v>
      </c>
      <c r="E8367">
        <v>3.1</v>
      </c>
      <c r="F8367">
        <v>6.25</v>
      </c>
      <c r="G8367">
        <v>0.99</v>
      </c>
      <c r="H8367" s="184">
        <f t="shared" ref="H8367:L8367" si="9128">H8343</f>
        <v>0.5</v>
      </c>
      <c r="I8367" s="185">
        <f t="shared" si="9128"/>
        <v>222</v>
      </c>
      <c r="J8367" s="185">
        <f t="shared" si="9128"/>
        <v>319</v>
      </c>
      <c r="K8367" s="185">
        <f t="shared" si="9128"/>
        <v>2842</v>
      </c>
      <c r="L8367" s="185">
        <f t="shared" si="9128"/>
        <v>1635</v>
      </c>
      <c r="M8367" s="147"/>
      <c r="N8367" s="143">
        <f t="shared" si="9084"/>
        <v>364.08</v>
      </c>
      <c r="O8367" s="143">
        <f t="shared" si="9080"/>
        <v>988.9</v>
      </c>
      <c r="P8367" s="143">
        <f t="shared" si="9081"/>
        <v>17762.5</v>
      </c>
      <c r="Q8367" s="143">
        <f t="shared" si="9082"/>
        <v>1618.65</v>
      </c>
      <c r="R8367" s="188">
        <f t="shared" si="9085"/>
        <v>20734.13</v>
      </c>
      <c r="T8367">
        <v>42345.48</v>
      </c>
      <c r="U8367" s="190">
        <f t="shared" si="9086"/>
        <v>0.48964210583986767</v>
      </c>
    </row>
    <row r="8368" spans="1:21" x14ac:dyDescent="0.2">
      <c r="A8368" s="178">
        <v>43084</v>
      </c>
      <c r="B8368" s="179">
        <v>0.54166666666666663</v>
      </c>
      <c r="C8368" t="s">
        <v>349</v>
      </c>
      <c r="D8368">
        <v>2.13</v>
      </c>
      <c r="E8368">
        <v>3</v>
      </c>
      <c r="F8368">
        <v>4</v>
      </c>
      <c r="G8368">
        <v>0.99</v>
      </c>
      <c r="H8368" s="184">
        <f t="shared" ref="H8368:L8368" si="9129">H8344</f>
        <v>0.54166666666666663</v>
      </c>
      <c r="I8368" s="185">
        <f t="shared" si="9129"/>
        <v>195</v>
      </c>
      <c r="J8368" s="185">
        <f t="shared" si="9129"/>
        <v>299</v>
      </c>
      <c r="K8368" s="185">
        <f t="shared" si="9129"/>
        <v>2842</v>
      </c>
      <c r="L8368" s="185">
        <f t="shared" si="9129"/>
        <v>1635</v>
      </c>
      <c r="M8368" s="147"/>
      <c r="N8368" s="143">
        <f t="shared" si="9084"/>
        <v>415.34999999999997</v>
      </c>
      <c r="O8368" s="143">
        <f t="shared" si="9080"/>
        <v>897</v>
      </c>
      <c r="P8368" s="143">
        <f t="shared" si="9081"/>
        <v>11368</v>
      </c>
      <c r="Q8368" s="143">
        <f t="shared" si="9082"/>
        <v>1618.65</v>
      </c>
      <c r="R8368" s="188">
        <f t="shared" si="9085"/>
        <v>14299</v>
      </c>
      <c r="T8368">
        <v>41042.42</v>
      </c>
      <c r="U8368" s="190">
        <f t="shared" si="9086"/>
        <v>0.34839563554000957</v>
      </c>
    </row>
    <row r="8369" spans="1:21" x14ac:dyDescent="0.2">
      <c r="A8369" s="178">
        <v>43084</v>
      </c>
      <c r="B8369" s="179">
        <v>0.58333333333333337</v>
      </c>
      <c r="C8369" t="s">
        <v>349</v>
      </c>
      <c r="D8369">
        <v>1.88</v>
      </c>
      <c r="E8369">
        <v>1.54</v>
      </c>
      <c r="F8369">
        <v>4</v>
      </c>
      <c r="G8369">
        <v>0.99</v>
      </c>
      <c r="H8369" s="184">
        <f t="shared" ref="H8369:L8369" si="9130">H8345</f>
        <v>0.58333333333333337</v>
      </c>
      <c r="I8369" s="185">
        <f t="shared" si="9130"/>
        <v>205</v>
      </c>
      <c r="J8369" s="185">
        <f t="shared" si="9130"/>
        <v>237</v>
      </c>
      <c r="K8369" s="185">
        <f t="shared" si="9130"/>
        <v>2842</v>
      </c>
      <c r="L8369" s="185">
        <f t="shared" si="9130"/>
        <v>1635</v>
      </c>
      <c r="M8369" s="147"/>
      <c r="N8369" s="143">
        <f t="shared" si="9084"/>
        <v>385.4</v>
      </c>
      <c r="O8369" s="143">
        <f t="shared" si="9080"/>
        <v>364.98</v>
      </c>
      <c r="P8369" s="143">
        <f t="shared" si="9081"/>
        <v>11368</v>
      </c>
      <c r="Q8369" s="143">
        <f t="shared" si="9082"/>
        <v>1618.65</v>
      </c>
      <c r="R8369" s="188">
        <f t="shared" si="9085"/>
        <v>13737.029999999999</v>
      </c>
      <c r="T8369">
        <v>39826.67</v>
      </c>
      <c r="U8369" s="190">
        <f t="shared" si="9086"/>
        <v>0.3449203762202564</v>
      </c>
    </row>
    <row r="8370" spans="1:21" x14ac:dyDescent="0.2">
      <c r="A8370" s="178">
        <v>43084</v>
      </c>
      <c r="B8370" s="179">
        <v>0.625</v>
      </c>
      <c r="C8370" t="s">
        <v>349</v>
      </c>
      <c r="D8370">
        <v>2.06</v>
      </c>
      <c r="E8370">
        <v>1.48</v>
      </c>
      <c r="F8370">
        <v>4</v>
      </c>
      <c r="G8370">
        <v>0.99</v>
      </c>
      <c r="H8370" s="184">
        <f t="shared" ref="H8370:L8370" si="9131">H8346</f>
        <v>0.625</v>
      </c>
      <c r="I8370" s="185">
        <f t="shared" si="9131"/>
        <v>212</v>
      </c>
      <c r="J8370" s="185">
        <f t="shared" si="9131"/>
        <v>213</v>
      </c>
      <c r="K8370" s="185">
        <f t="shared" si="9131"/>
        <v>2842</v>
      </c>
      <c r="L8370" s="185">
        <f t="shared" si="9131"/>
        <v>1380</v>
      </c>
      <c r="M8370" s="147"/>
      <c r="N8370" s="143">
        <f t="shared" si="9084"/>
        <v>436.72</v>
      </c>
      <c r="O8370" s="143">
        <f t="shared" si="9080"/>
        <v>315.24</v>
      </c>
      <c r="P8370" s="143">
        <f t="shared" si="9081"/>
        <v>11368</v>
      </c>
      <c r="Q8370" s="143">
        <f t="shared" si="9082"/>
        <v>1366.2</v>
      </c>
      <c r="R8370" s="188">
        <f t="shared" si="9085"/>
        <v>13486.16</v>
      </c>
      <c r="T8370">
        <v>38905.75</v>
      </c>
      <c r="U8370" s="190">
        <f t="shared" si="9086"/>
        <v>0.34663667966817246</v>
      </c>
    </row>
    <row r="8371" spans="1:21" x14ac:dyDescent="0.2">
      <c r="A8371" s="178">
        <v>43084</v>
      </c>
      <c r="B8371" s="179">
        <v>0.66666666666666663</v>
      </c>
      <c r="C8371" t="s">
        <v>349</v>
      </c>
      <c r="D8371">
        <v>0.39</v>
      </c>
      <c r="E8371">
        <v>1.48</v>
      </c>
      <c r="F8371">
        <v>4</v>
      </c>
      <c r="G8371">
        <v>0.99</v>
      </c>
      <c r="H8371" s="184">
        <f t="shared" ref="H8371:L8371" si="9132">H8347</f>
        <v>0.66666666666666663</v>
      </c>
      <c r="I8371" s="185">
        <f t="shared" si="9132"/>
        <v>191</v>
      </c>
      <c r="J8371" s="185">
        <f t="shared" si="9132"/>
        <v>237</v>
      </c>
      <c r="K8371" s="185">
        <f t="shared" si="9132"/>
        <v>2842</v>
      </c>
      <c r="L8371" s="185">
        <f t="shared" si="9132"/>
        <v>1380</v>
      </c>
      <c r="M8371" s="147"/>
      <c r="N8371" s="143">
        <f t="shared" si="9084"/>
        <v>74.490000000000009</v>
      </c>
      <c r="O8371" s="143">
        <f t="shared" si="9080"/>
        <v>350.76</v>
      </c>
      <c r="P8371" s="143">
        <f t="shared" si="9081"/>
        <v>11368</v>
      </c>
      <c r="Q8371" s="143">
        <f t="shared" si="9082"/>
        <v>1366.2</v>
      </c>
      <c r="R8371" s="188">
        <f t="shared" si="9085"/>
        <v>13159.45</v>
      </c>
      <c r="T8371">
        <v>38058.47</v>
      </c>
      <c r="U8371" s="190">
        <f t="shared" si="9086"/>
        <v>0.34576928604854584</v>
      </c>
    </row>
    <row r="8372" spans="1:21" x14ac:dyDescent="0.2">
      <c r="A8372" s="178">
        <v>43084</v>
      </c>
      <c r="B8372" s="179">
        <v>0.70833333333333337</v>
      </c>
      <c r="C8372" t="s">
        <v>349</v>
      </c>
      <c r="D8372">
        <v>0.48</v>
      </c>
      <c r="E8372">
        <v>2.06</v>
      </c>
      <c r="F8372">
        <v>4.8600000000000003</v>
      </c>
      <c r="G8372">
        <v>1.28</v>
      </c>
      <c r="H8372" s="184">
        <f t="shared" ref="H8372:L8372" si="9133">H8348</f>
        <v>0.70833333333333337</v>
      </c>
      <c r="I8372" s="185">
        <f t="shared" si="9133"/>
        <v>218</v>
      </c>
      <c r="J8372" s="185">
        <f t="shared" si="9133"/>
        <v>258</v>
      </c>
      <c r="K8372" s="185">
        <f t="shared" si="9133"/>
        <v>2842</v>
      </c>
      <c r="L8372" s="185">
        <f t="shared" si="9133"/>
        <v>1380</v>
      </c>
      <c r="M8372" s="147"/>
      <c r="N8372" s="143">
        <f t="shared" si="9084"/>
        <v>104.64</v>
      </c>
      <c r="O8372" s="143">
        <f t="shared" si="9080"/>
        <v>531.48</v>
      </c>
      <c r="P8372" s="143">
        <f t="shared" si="9081"/>
        <v>13812.12</v>
      </c>
      <c r="Q8372" s="143">
        <f t="shared" si="9082"/>
        <v>1766.4</v>
      </c>
      <c r="R8372" s="188">
        <f t="shared" si="9085"/>
        <v>16214.640000000001</v>
      </c>
      <c r="T8372">
        <v>37593.599999999999</v>
      </c>
      <c r="U8372" s="190">
        <f t="shared" si="9086"/>
        <v>0.43131384065372835</v>
      </c>
    </row>
    <row r="8373" spans="1:21" x14ac:dyDescent="0.2">
      <c r="A8373" s="178">
        <v>43084</v>
      </c>
      <c r="B8373" s="179">
        <v>0.75</v>
      </c>
      <c r="C8373" t="s">
        <v>349</v>
      </c>
      <c r="D8373">
        <v>1.59</v>
      </c>
      <c r="E8373">
        <v>13.05</v>
      </c>
      <c r="F8373">
        <v>15.69</v>
      </c>
      <c r="G8373">
        <v>1.45</v>
      </c>
      <c r="H8373" s="184">
        <f t="shared" ref="H8373:L8373" si="9134">H8349</f>
        <v>0.75</v>
      </c>
      <c r="I8373" s="185">
        <f t="shared" si="9134"/>
        <v>240</v>
      </c>
      <c r="J8373" s="185">
        <f t="shared" si="9134"/>
        <v>365</v>
      </c>
      <c r="K8373" s="185">
        <f t="shared" si="9134"/>
        <v>2842</v>
      </c>
      <c r="L8373" s="185">
        <f t="shared" si="9134"/>
        <v>1380</v>
      </c>
      <c r="M8373" s="147"/>
      <c r="N8373" s="143">
        <f t="shared" si="9084"/>
        <v>381.6</v>
      </c>
      <c r="O8373" s="143">
        <f t="shared" si="9080"/>
        <v>4763.25</v>
      </c>
      <c r="P8373" s="143">
        <f t="shared" si="9081"/>
        <v>44590.979999999996</v>
      </c>
      <c r="Q8373" s="143">
        <f t="shared" si="9082"/>
        <v>2001</v>
      </c>
      <c r="R8373" s="188">
        <f t="shared" si="9085"/>
        <v>51736.829999999994</v>
      </c>
      <c r="T8373">
        <v>38069.949999999997</v>
      </c>
      <c r="U8373" s="190">
        <f t="shared" si="9086"/>
        <v>1.3589939046413246</v>
      </c>
    </row>
    <row r="8374" spans="1:21" x14ac:dyDescent="0.2">
      <c r="A8374" s="178">
        <v>43084</v>
      </c>
      <c r="B8374" s="179">
        <v>0.79166666666666663</v>
      </c>
      <c r="C8374" t="s">
        <v>349</v>
      </c>
      <c r="D8374">
        <v>2</v>
      </c>
      <c r="E8374">
        <v>5</v>
      </c>
      <c r="F8374">
        <v>12.77</v>
      </c>
      <c r="G8374">
        <v>0.97</v>
      </c>
      <c r="H8374" s="184">
        <f t="shared" ref="H8374:L8374" si="9135">H8350</f>
        <v>0.79166666666666663</v>
      </c>
      <c r="I8374" s="185">
        <f t="shared" si="9135"/>
        <v>320</v>
      </c>
      <c r="J8374" s="185">
        <f t="shared" si="9135"/>
        <v>214</v>
      </c>
      <c r="K8374" s="185">
        <f t="shared" si="9135"/>
        <v>2842</v>
      </c>
      <c r="L8374" s="185">
        <f t="shared" si="9135"/>
        <v>1426</v>
      </c>
      <c r="M8374" s="147"/>
      <c r="N8374" s="143">
        <f t="shared" si="9084"/>
        <v>640</v>
      </c>
      <c r="O8374" s="143">
        <f t="shared" si="9080"/>
        <v>1070</v>
      </c>
      <c r="P8374" s="143">
        <f t="shared" si="9081"/>
        <v>36292.339999999997</v>
      </c>
      <c r="Q8374" s="143">
        <f t="shared" si="9082"/>
        <v>1383.22</v>
      </c>
      <c r="R8374" s="188">
        <f t="shared" si="9085"/>
        <v>39385.56</v>
      </c>
      <c r="T8374">
        <v>40559.550000000003</v>
      </c>
      <c r="U8374" s="190">
        <f t="shared" si="9086"/>
        <v>0.97105515223911498</v>
      </c>
    </row>
    <row r="8375" spans="1:21" x14ac:dyDescent="0.2">
      <c r="A8375" s="178">
        <v>43084</v>
      </c>
      <c r="B8375" s="179">
        <v>0.83333333333333337</v>
      </c>
      <c r="C8375" t="s">
        <v>349</v>
      </c>
      <c r="D8375">
        <v>2</v>
      </c>
      <c r="E8375">
        <v>3.71</v>
      </c>
      <c r="F8375">
        <v>9.43</v>
      </c>
      <c r="G8375">
        <v>0.97</v>
      </c>
      <c r="H8375" s="184">
        <f t="shared" ref="H8375:L8375" si="9136">H8351</f>
        <v>0.83333333333333337</v>
      </c>
      <c r="I8375" s="185">
        <f t="shared" si="9136"/>
        <v>322</v>
      </c>
      <c r="J8375" s="185">
        <f t="shared" si="9136"/>
        <v>178</v>
      </c>
      <c r="K8375" s="185">
        <f t="shared" si="9136"/>
        <v>2842</v>
      </c>
      <c r="L8375" s="185">
        <f t="shared" si="9136"/>
        <v>1426</v>
      </c>
      <c r="M8375" s="147"/>
      <c r="N8375" s="143">
        <f t="shared" si="9084"/>
        <v>644</v>
      </c>
      <c r="O8375" s="143">
        <f t="shared" si="9080"/>
        <v>660.38</v>
      </c>
      <c r="P8375" s="143">
        <f t="shared" si="9081"/>
        <v>26800.059999999998</v>
      </c>
      <c r="Q8375" s="143">
        <f t="shared" si="9082"/>
        <v>1383.22</v>
      </c>
      <c r="R8375" s="188">
        <f t="shared" si="9085"/>
        <v>29487.66</v>
      </c>
      <c r="T8375">
        <v>42572.41</v>
      </c>
      <c r="U8375" s="190">
        <f t="shared" si="9086"/>
        <v>0.6926471862880208</v>
      </c>
    </row>
    <row r="8376" spans="1:21" x14ac:dyDescent="0.2">
      <c r="A8376" s="178">
        <v>43084</v>
      </c>
      <c r="B8376" s="179">
        <v>0.875</v>
      </c>
      <c r="C8376" t="s">
        <v>349</v>
      </c>
      <c r="D8376">
        <v>2</v>
      </c>
      <c r="E8376">
        <v>4</v>
      </c>
      <c r="F8376">
        <v>7.03</v>
      </c>
      <c r="G8376">
        <v>0.97</v>
      </c>
      <c r="H8376" s="184">
        <f t="shared" ref="H8376:L8376" si="9137">H8352</f>
        <v>0.875</v>
      </c>
      <c r="I8376" s="185">
        <f t="shared" si="9137"/>
        <v>337</v>
      </c>
      <c r="J8376" s="185">
        <f t="shared" si="9137"/>
        <v>173</v>
      </c>
      <c r="K8376" s="185">
        <f t="shared" si="9137"/>
        <v>2842</v>
      </c>
      <c r="L8376" s="185">
        <f t="shared" si="9137"/>
        <v>1426</v>
      </c>
      <c r="M8376" s="147"/>
      <c r="N8376" s="143">
        <f t="shared" si="9084"/>
        <v>674</v>
      </c>
      <c r="O8376" s="143">
        <f t="shared" si="9080"/>
        <v>692</v>
      </c>
      <c r="P8376" s="143">
        <f t="shared" si="9081"/>
        <v>19979.260000000002</v>
      </c>
      <c r="Q8376" s="143">
        <f t="shared" si="9082"/>
        <v>1383.22</v>
      </c>
      <c r="R8376" s="188">
        <f t="shared" si="9085"/>
        <v>22728.480000000003</v>
      </c>
      <c r="T8376">
        <v>42757.14</v>
      </c>
      <c r="U8376" s="190">
        <f t="shared" si="9086"/>
        <v>0.53157156909933645</v>
      </c>
    </row>
    <row r="8377" spans="1:21" x14ac:dyDescent="0.2">
      <c r="A8377" s="178">
        <v>43084</v>
      </c>
      <c r="B8377" s="179">
        <v>0.91666666666666663</v>
      </c>
      <c r="C8377" t="s">
        <v>349</v>
      </c>
      <c r="D8377">
        <v>2.19</v>
      </c>
      <c r="E8377">
        <v>3.08</v>
      </c>
      <c r="F8377">
        <v>6.11</v>
      </c>
      <c r="G8377">
        <v>0.97</v>
      </c>
      <c r="H8377" s="184">
        <f t="shared" ref="H8377:L8377" si="9138">H8353</f>
        <v>0.91666666666666663</v>
      </c>
      <c r="I8377" s="185">
        <f t="shared" si="9138"/>
        <v>394</v>
      </c>
      <c r="J8377" s="185">
        <f t="shared" si="9138"/>
        <v>194</v>
      </c>
      <c r="K8377" s="185">
        <f t="shared" si="9138"/>
        <v>2842</v>
      </c>
      <c r="L8377" s="185">
        <f t="shared" si="9138"/>
        <v>1426</v>
      </c>
      <c r="M8377" s="147"/>
      <c r="N8377" s="143">
        <f t="shared" si="9084"/>
        <v>862.86</v>
      </c>
      <c r="O8377" s="143">
        <f t="shared" si="9080"/>
        <v>597.52</v>
      </c>
      <c r="P8377" s="143">
        <f t="shared" si="9081"/>
        <v>17364.620000000003</v>
      </c>
      <c r="Q8377" s="143">
        <f t="shared" si="9082"/>
        <v>1383.22</v>
      </c>
      <c r="R8377" s="188">
        <f t="shared" si="9085"/>
        <v>20208.220000000005</v>
      </c>
      <c r="T8377">
        <v>42694.73</v>
      </c>
      <c r="U8377" s="190">
        <f t="shared" si="9086"/>
        <v>0.47331883817979414</v>
      </c>
    </row>
    <row r="8378" spans="1:21" x14ac:dyDescent="0.2">
      <c r="A8378" s="178">
        <v>43084</v>
      </c>
      <c r="B8378" s="179">
        <v>0.95833333333333337</v>
      </c>
      <c r="C8378" t="s">
        <v>349</v>
      </c>
      <c r="D8378">
        <v>4.01</v>
      </c>
      <c r="E8378">
        <v>4.18</v>
      </c>
      <c r="F8378">
        <v>5</v>
      </c>
      <c r="G8378">
        <v>0.61</v>
      </c>
      <c r="H8378" s="184">
        <f t="shared" ref="H8378:L8378" si="9139">H8354</f>
        <v>0.95833333333333337</v>
      </c>
      <c r="I8378" s="185">
        <f t="shared" si="9139"/>
        <v>389</v>
      </c>
      <c r="J8378" s="185">
        <f t="shared" si="9139"/>
        <v>265</v>
      </c>
      <c r="K8378" s="185">
        <f t="shared" si="9139"/>
        <v>2985</v>
      </c>
      <c r="L8378" s="185">
        <f t="shared" si="9139"/>
        <v>1111</v>
      </c>
      <c r="M8378" s="147"/>
      <c r="N8378" s="143">
        <f t="shared" si="9084"/>
        <v>1559.8899999999999</v>
      </c>
      <c r="O8378" s="143">
        <f t="shared" si="9080"/>
        <v>1107.6999999999998</v>
      </c>
      <c r="P8378" s="143">
        <f t="shared" si="9081"/>
        <v>14925</v>
      </c>
      <c r="Q8378" s="143">
        <f t="shared" si="9082"/>
        <v>677.71</v>
      </c>
      <c r="R8378" s="188">
        <f t="shared" si="9085"/>
        <v>18270.3</v>
      </c>
      <c r="T8378">
        <v>42366.1</v>
      </c>
      <c r="U8378" s="190">
        <f t="shared" si="9086"/>
        <v>0.43124809694543514</v>
      </c>
    </row>
    <row r="8379" spans="1:21" x14ac:dyDescent="0.2">
      <c r="A8379" s="178">
        <v>43084</v>
      </c>
      <c r="B8379" s="180">
        <v>1</v>
      </c>
      <c r="C8379" t="s">
        <v>349</v>
      </c>
      <c r="D8379">
        <v>4.8</v>
      </c>
      <c r="E8379">
        <v>3.3</v>
      </c>
      <c r="F8379">
        <v>6.26</v>
      </c>
      <c r="G8379">
        <v>0.66</v>
      </c>
      <c r="H8379" s="184">
        <f t="shared" ref="H8379:L8379" si="9140">H8355</f>
        <v>1</v>
      </c>
      <c r="I8379" s="185">
        <f t="shared" si="9140"/>
        <v>362</v>
      </c>
      <c r="J8379" s="185">
        <f t="shared" si="9140"/>
        <v>243</v>
      </c>
      <c r="K8379" s="185">
        <f t="shared" si="9140"/>
        <v>2985</v>
      </c>
      <c r="L8379" s="185">
        <f t="shared" si="9140"/>
        <v>1111</v>
      </c>
      <c r="M8379" s="147"/>
      <c r="N8379" s="143">
        <f t="shared" si="9084"/>
        <v>1737.6</v>
      </c>
      <c r="O8379" s="143">
        <f t="shared" si="9080"/>
        <v>801.9</v>
      </c>
      <c r="P8379" s="143">
        <f t="shared" si="9081"/>
        <v>18686.099999999999</v>
      </c>
      <c r="Q8379" s="143">
        <f t="shared" si="9082"/>
        <v>733.26</v>
      </c>
      <c r="R8379" s="188">
        <f t="shared" si="9085"/>
        <v>21958.859999999997</v>
      </c>
      <c r="T8379">
        <v>41117.08</v>
      </c>
      <c r="U8379" s="190">
        <f t="shared" si="9086"/>
        <v>0.53405689314513571</v>
      </c>
    </row>
    <row r="8380" spans="1:21" x14ac:dyDescent="0.2">
      <c r="A8380" s="178">
        <v>43085</v>
      </c>
      <c r="B8380" s="179">
        <v>4.1666666666666664E-2</v>
      </c>
      <c r="C8380" t="s">
        <v>349</v>
      </c>
      <c r="D8380">
        <v>3.46</v>
      </c>
      <c r="E8380">
        <v>5.3</v>
      </c>
      <c r="F8380">
        <v>4.51</v>
      </c>
      <c r="G8380">
        <v>0.61</v>
      </c>
      <c r="H8380" s="184">
        <f t="shared" ref="H8380:L8380" si="9141">H8356</f>
        <v>4.1666666666666664E-2</v>
      </c>
      <c r="I8380" s="185">
        <f t="shared" si="9141"/>
        <v>294</v>
      </c>
      <c r="J8380" s="185">
        <f t="shared" si="9141"/>
        <v>212</v>
      </c>
      <c r="K8380" s="185">
        <f t="shared" si="9141"/>
        <v>2985</v>
      </c>
      <c r="L8380" s="185">
        <f t="shared" si="9141"/>
        <v>1111</v>
      </c>
      <c r="M8380" s="147"/>
      <c r="N8380" s="143">
        <f t="shared" si="9084"/>
        <v>1017.24</v>
      </c>
      <c r="O8380" s="143">
        <f t="shared" si="9080"/>
        <v>1123.5999999999999</v>
      </c>
      <c r="P8380" s="143">
        <f t="shared" si="9081"/>
        <v>13462.349999999999</v>
      </c>
      <c r="Q8380" s="143">
        <f t="shared" si="9082"/>
        <v>677.71</v>
      </c>
      <c r="R8380" s="188">
        <f t="shared" si="9085"/>
        <v>16280.899999999998</v>
      </c>
      <c r="T8380">
        <v>39570.120000000003</v>
      </c>
      <c r="U8380" s="190">
        <f t="shared" si="9086"/>
        <v>0.4114442918040177</v>
      </c>
    </row>
    <row r="8381" spans="1:21" x14ac:dyDescent="0.2">
      <c r="A8381" s="178">
        <v>43085</v>
      </c>
      <c r="B8381" s="179">
        <v>8.3333333333333329E-2</v>
      </c>
      <c r="C8381" t="s">
        <v>349</v>
      </c>
      <c r="D8381">
        <v>2.11</v>
      </c>
      <c r="E8381">
        <v>3.05</v>
      </c>
      <c r="F8381">
        <v>3.25</v>
      </c>
      <c r="G8381">
        <v>0.5</v>
      </c>
      <c r="H8381" s="184">
        <f t="shared" ref="H8381:L8381" si="9142">H8357</f>
        <v>8.3333333333333329E-2</v>
      </c>
      <c r="I8381" s="185">
        <f t="shared" si="9142"/>
        <v>236</v>
      </c>
      <c r="J8381" s="185">
        <f t="shared" si="9142"/>
        <v>179</v>
      </c>
      <c r="K8381" s="185">
        <f t="shared" si="9142"/>
        <v>2985</v>
      </c>
      <c r="L8381" s="185">
        <f t="shared" si="9142"/>
        <v>1111</v>
      </c>
      <c r="M8381" s="147"/>
      <c r="N8381" s="143">
        <f t="shared" si="9084"/>
        <v>497.96</v>
      </c>
      <c r="O8381" s="143">
        <f t="shared" si="9080"/>
        <v>545.94999999999993</v>
      </c>
      <c r="P8381" s="143">
        <f t="shared" si="9081"/>
        <v>9701.25</v>
      </c>
      <c r="Q8381" s="143">
        <f t="shared" si="9082"/>
        <v>555.5</v>
      </c>
      <c r="R8381" s="188">
        <f t="shared" si="9085"/>
        <v>11300.66</v>
      </c>
      <c r="T8381">
        <v>38193.519999999997</v>
      </c>
      <c r="U8381" s="190">
        <f t="shared" si="9086"/>
        <v>0.29587898680194968</v>
      </c>
    </row>
    <row r="8382" spans="1:21" x14ac:dyDescent="0.2">
      <c r="A8382" s="178">
        <v>43085</v>
      </c>
      <c r="B8382" s="179">
        <v>0.125</v>
      </c>
      <c r="C8382" t="s">
        <v>349</v>
      </c>
      <c r="D8382">
        <v>2.84</v>
      </c>
      <c r="E8382">
        <v>2.61</v>
      </c>
      <c r="F8382">
        <v>3.78</v>
      </c>
      <c r="G8382">
        <v>0.97</v>
      </c>
      <c r="H8382" s="184">
        <f t="shared" ref="H8382:L8382" si="9143">H8358</f>
        <v>0.125</v>
      </c>
      <c r="I8382" s="185">
        <f t="shared" si="9143"/>
        <v>201</v>
      </c>
      <c r="J8382" s="185">
        <f t="shared" si="9143"/>
        <v>205</v>
      </c>
      <c r="K8382" s="185">
        <f t="shared" si="9143"/>
        <v>2985</v>
      </c>
      <c r="L8382" s="185">
        <f t="shared" si="9143"/>
        <v>1717</v>
      </c>
      <c r="M8382" s="147"/>
      <c r="N8382" s="143">
        <f t="shared" si="9084"/>
        <v>570.83999999999992</v>
      </c>
      <c r="O8382" s="143">
        <f t="shared" si="9080"/>
        <v>535.04999999999995</v>
      </c>
      <c r="P8382" s="143">
        <f t="shared" si="9081"/>
        <v>11283.3</v>
      </c>
      <c r="Q8382" s="143">
        <f t="shared" si="9082"/>
        <v>1665.49</v>
      </c>
      <c r="R8382" s="188">
        <f t="shared" si="9085"/>
        <v>14054.679999999998</v>
      </c>
      <c r="T8382">
        <v>37476.15</v>
      </c>
      <c r="U8382" s="190">
        <f t="shared" si="9086"/>
        <v>0.37502998573759572</v>
      </c>
    </row>
    <row r="8383" spans="1:21" x14ac:dyDescent="0.2">
      <c r="A8383" s="178">
        <v>43085</v>
      </c>
      <c r="B8383" s="179">
        <v>0.16666666666666666</v>
      </c>
      <c r="C8383" t="s">
        <v>349</v>
      </c>
      <c r="D8383">
        <v>1</v>
      </c>
      <c r="E8383">
        <v>2.61</v>
      </c>
      <c r="F8383">
        <v>3.25</v>
      </c>
      <c r="G8383">
        <v>0.97</v>
      </c>
      <c r="H8383" s="184">
        <f t="shared" ref="H8383:L8383" si="9144">H8359</f>
        <v>0.16666666666666666</v>
      </c>
      <c r="I8383" s="185">
        <f t="shared" si="9144"/>
        <v>185</v>
      </c>
      <c r="J8383" s="185">
        <f t="shared" si="9144"/>
        <v>205</v>
      </c>
      <c r="K8383" s="185">
        <f t="shared" si="9144"/>
        <v>2985</v>
      </c>
      <c r="L8383" s="185">
        <f t="shared" si="9144"/>
        <v>1717</v>
      </c>
      <c r="M8383" s="147"/>
      <c r="N8383" s="143">
        <f t="shared" si="9084"/>
        <v>185</v>
      </c>
      <c r="O8383" s="143">
        <f t="shared" si="9080"/>
        <v>535.04999999999995</v>
      </c>
      <c r="P8383" s="143">
        <f t="shared" si="9081"/>
        <v>9701.25</v>
      </c>
      <c r="Q8383" s="143">
        <f t="shared" si="9082"/>
        <v>1665.49</v>
      </c>
      <c r="R8383" s="188">
        <f t="shared" si="9085"/>
        <v>12086.789999999999</v>
      </c>
      <c r="T8383">
        <v>37028.9</v>
      </c>
      <c r="U8383" s="190">
        <f t="shared" si="9086"/>
        <v>0.32641504338503163</v>
      </c>
    </row>
    <row r="8384" spans="1:21" x14ac:dyDescent="0.2">
      <c r="A8384" s="178">
        <v>43085</v>
      </c>
      <c r="B8384" s="179">
        <v>0.20833333333333334</v>
      </c>
      <c r="C8384" t="s">
        <v>349</v>
      </c>
      <c r="D8384">
        <v>2.61</v>
      </c>
      <c r="E8384">
        <v>5.26</v>
      </c>
      <c r="F8384">
        <v>4.28</v>
      </c>
      <c r="G8384">
        <v>0.97</v>
      </c>
      <c r="H8384" s="184">
        <f t="shared" ref="H8384:L8384" si="9145">H8360</f>
        <v>0.20833333333333334</v>
      </c>
      <c r="I8384" s="185">
        <f t="shared" si="9145"/>
        <v>207</v>
      </c>
      <c r="J8384" s="185">
        <f t="shared" si="9145"/>
        <v>283</v>
      </c>
      <c r="K8384" s="185">
        <f t="shared" si="9145"/>
        <v>2985</v>
      </c>
      <c r="L8384" s="185">
        <f t="shared" si="9145"/>
        <v>1717</v>
      </c>
      <c r="M8384" s="147"/>
      <c r="N8384" s="143">
        <f t="shared" si="9084"/>
        <v>540.27</v>
      </c>
      <c r="O8384" s="143">
        <f t="shared" si="9080"/>
        <v>1488.58</v>
      </c>
      <c r="P8384" s="143">
        <f t="shared" si="9081"/>
        <v>12775.800000000001</v>
      </c>
      <c r="Q8384" s="143">
        <f t="shared" si="9082"/>
        <v>1665.49</v>
      </c>
      <c r="R8384" s="188">
        <f t="shared" si="9085"/>
        <v>16470.140000000003</v>
      </c>
      <c r="T8384">
        <v>36842.089999999997</v>
      </c>
      <c r="U8384" s="190">
        <f t="shared" si="9086"/>
        <v>0.44704684234797765</v>
      </c>
    </row>
    <row r="8385" spans="1:21" x14ac:dyDescent="0.2">
      <c r="A8385" s="178">
        <v>43085</v>
      </c>
      <c r="B8385" s="179">
        <v>0.25</v>
      </c>
      <c r="C8385" t="s">
        <v>349</v>
      </c>
      <c r="D8385">
        <v>5.51</v>
      </c>
      <c r="E8385">
        <v>9.93</v>
      </c>
      <c r="F8385">
        <v>4.93</v>
      </c>
      <c r="G8385">
        <v>0.97</v>
      </c>
      <c r="H8385" s="184">
        <f t="shared" ref="H8385:L8385" si="9146">H8361</f>
        <v>0.25</v>
      </c>
      <c r="I8385" s="185">
        <f t="shared" si="9146"/>
        <v>327</v>
      </c>
      <c r="J8385" s="185">
        <f t="shared" si="9146"/>
        <v>438</v>
      </c>
      <c r="K8385" s="185">
        <f t="shared" si="9146"/>
        <v>2985</v>
      </c>
      <c r="L8385" s="185">
        <f t="shared" si="9146"/>
        <v>1717</v>
      </c>
      <c r="M8385" s="147"/>
      <c r="N8385" s="143">
        <f t="shared" si="9084"/>
        <v>1801.77</v>
      </c>
      <c r="O8385" s="143">
        <f t="shared" si="9080"/>
        <v>4349.34</v>
      </c>
      <c r="P8385" s="143">
        <f t="shared" si="9081"/>
        <v>14716.05</v>
      </c>
      <c r="Q8385" s="143">
        <f t="shared" si="9082"/>
        <v>1665.49</v>
      </c>
      <c r="R8385" s="188">
        <f t="shared" si="9085"/>
        <v>22532.65</v>
      </c>
      <c r="T8385">
        <v>37104.239999999998</v>
      </c>
      <c r="U8385" s="190">
        <f t="shared" si="9086"/>
        <v>0.60727965321483479</v>
      </c>
    </row>
    <row r="8386" spans="1:21" x14ac:dyDescent="0.2">
      <c r="A8386" s="178">
        <v>43085</v>
      </c>
      <c r="B8386" s="179">
        <v>0.29166666666666669</v>
      </c>
      <c r="C8386" t="s">
        <v>349</v>
      </c>
      <c r="D8386">
        <v>3.12</v>
      </c>
      <c r="E8386">
        <v>14.48</v>
      </c>
      <c r="F8386">
        <v>7.67</v>
      </c>
      <c r="G8386">
        <v>2.75</v>
      </c>
      <c r="H8386" s="184">
        <f t="shared" ref="H8386:L8386" si="9147">H8362</f>
        <v>0.29166666666666669</v>
      </c>
      <c r="I8386" s="185">
        <f t="shared" si="9147"/>
        <v>249</v>
      </c>
      <c r="J8386" s="185">
        <f t="shared" si="9147"/>
        <v>556</v>
      </c>
      <c r="K8386" s="185">
        <f t="shared" si="9147"/>
        <v>2872</v>
      </c>
      <c r="L8386" s="185">
        <f t="shared" si="9147"/>
        <v>2219</v>
      </c>
      <c r="M8386" s="147"/>
      <c r="N8386" s="143">
        <f t="shared" si="9084"/>
        <v>776.88</v>
      </c>
      <c r="O8386" s="143">
        <f t="shared" si="9080"/>
        <v>8050.88</v>
      </c>
      <c r="P8386" s="143">
        <f t="shared" si="9081"/>
        <v>22028.240000000002</v>
      </c>
      <c r="Q8386" s="143">
        <f t="shared" si="9082"/>
        <v>6102.25</v>
      </c>
      <c r="R8386" s="188">
        <f t="shared" si="9085"/>
        <v>36958.25</v>
      </c>
      <c r="T8386">
        <v>38023.96</v>
      </c>
      <c r="U8386" s="190">
        <f t="shared" si="9086"/>
        <v>0.9719726719678855</v>
      </c>
    </row>
    <row r="8387" spans="1:21" x14ac:dyDescent="0.2">
      <c r="A8387" s="178">
        <v>43085</v>
      </c>
      <c r="B8387" s="179">
        <v>0.33333333333333331</v>
      </c>
      <c r="C8387" t="s">
        <v>349</v>
      </c>
      <c r="D8387">
        <v>1</v>
      </c>
      <c r="E8387">
        <v>4.1500000000000004</v>
      </c>
      <c r="F8387">
        <v>5.88</v>
      </c>
      <c r="G8387">
        <v>2.15</v>
      </c>
      <c r="H8387" s="184">
        <f t="shared" ref="H8387:L8387" si="9148">H8363</f>
        <v>0.33333333333333331</v>
      </c>
      <c r="I8387" s="185">
        <f t="shared" si="9148"/>
        <v>256</v>
      </c>
      <c r="J8387" s="185">
        <f t="shared" si="9148"/>
        <v>306</v>
      </c>
      <c r="K8387" s="185">
        <f t="shared" si="9148"/>
        <v>2872</v>
      </c>
      <c r="L8387" s="185">
        <f t="shared" si="9148"/>
        <v>2219</v>
      </c>
      <c r="M8387" s="147"/>
      <c r="N8387" s="143">
        <f t="shared" si="9084"/>
        <v>256</v>
      </c>
      <c r="O8387" s="143">
        <f t="shared" si="9080"/>
        <v>1269.9000000000001</v>
      </c>
      <c r="P8387" s="143">
        <f t="shared" si="9081"/>
        <v>16887.36</v>
      </c>
      <c r="Q8387" s="143">
        <f t="shared" si="9082"/>
        <v>4770.8499999999995</v>
      </c>
      <c r="R8387" s="188">
        <f t="shared" si="9085"/>
        <v>23184.11</v>
      </c>
      <c r="T8387">
        <v>39619.32</v>
      </c>
      <c r="U8387" s="190">
        <f t="shared" si="9086"/>
        <v>0.58517183030905129</v>
      </c>
    </row>
    <row r="8388" spans="1:21" x14ac:dyDescent="0.2">
      <c r="A8388" s="178">
        <v>43085</v>
      </c>
      <c r="B8388" s="179">
        <v>0.375</v>
      </c>
      <c r="C8388" t="s">
        <v>349</v>
      </c>
      <c r="D8388">
        <v>0.25</v>
      </c>
      <c r="E8388">
        <v>6.05</v>
      </c>
      <c r="F8388">
        <v>6.25</v>
      </c>
      <c r="G8388">
        <v>2.99</v>
      </c>
      <c r="H8388" s="184">
        <f t="shared" ref="H8388:L8388" si="9149">H8364</f>
        <v>0.375</v>
      </c>
      <c r="I8388" s="185">
        <f t="shared" si="9149"/>
        <v>156</v>
      </c>
      <c r="J8388" s="185">
        <f t="shared" si="9149"/>
        <v>343</v>
      </c>
      <c r="K8388" s="185">
        <f t="shared" si="9149"/>
        <v>2872</v>
      </c>
      <c r="L8388" s="185">
        <f t="shared" si="9149"/>
        <v>2219</v>
      </c>
      <c r="M8388" s="147"/>
      <c r="N8388" s="143">
        <f t="shared" si="9084"/>
        <v>39</v>
      </c>
      <c r="O8388" s="143">
        <f t="shared" ref="O8388:O8451" si="9150">E8388*J8388</f>
        <v>2075.15</v>
      </c>
      <c r="P8388" s="143">
        <f t="shared" ref="P8388:P8451" si="9151">F8388*K8388</f>
        <v>17950</v>
      </c>
      <c r="Q8388" s="143">
        <f t="shared" ref="Q8388:Q8451" si="9152">G8388*L8388</f>
        <v>6634.81</v>
      </c>
      <c r="R8388" s="188">
        <f t="shared" si="9085"/>
        <v>26698.960000000003</v>
      </c>
      <c r="T8388">
        <v>41061.949999999997</v>
      </c>
      <c r="U8388" s="190">
        <f t="shared" si="9086"/>
        <v>0.65021169233316989</v>
      </c>
    </row>
    <row r="8389" spans="1:21" x14ac:dyDescent="0.2">
      <c r="A8389" s="178">
        <v>43085</v>
      </c>
      <c r="B8389" s="179">
        <v>0.41666666666666669</v>
      </c>
      <c r="C8389" t="s">
        <v>349</v>
      </c>
      <c r="D8389">
        <v>0.3</v>
      </c>
      <c r="E8389">
        <v>4.6100000000000003</v>
      </c>
      <c r="F8389">
        <v>5.61</v>
      </c>
      <c r="G8389">
        <v>2.82</v>
      </c>
      <c r="H8389" s="184">
        <f t="shared" ref="H8389:L8389" si="9153">H8365</f>
        <v>0.41666666666666669</v>
      </c>
      <c r="I8389" s="185">
        <f t="shared" si="9153"/>
        <v>196</v>
      </c>
      <c r="J8389" s="185">
        <f t="shared" si="9153"/>
        <v>315</v>
      </c>
      <c r="K8389" s="185">
        <f t="shared" si="9153"/>
        <v>2872</v>
      </c>
      <c r="L8389" s="185">
        <f t="shared" si="9153"/>
        <v>2219</v>
      </c>
      <c r="M8389" s="147"/>
      <c r="N8389" s="143">
        <f t="shared" ref="N8389:N8452" si="9154">D8389*I8389</f>
        <v>58.8</v>
      </c>
      <c r="O8389" s="143">
        <f t="shared" si="9150"/>
        <v>1452.15</v>
      </c>
      <c r="P8389" s="143">
        <f t="shared" si="9151"/>
        <v>16111.92</v>
      </c>
      <c r="Q8389" s="143">
        <f t="shared" si="9152"/>
        <v>6257.58</v>
      </c>
      <c r="R8389" s="188">
        <f t="shared" ref="R8389:R8452" si="9155">SUM(N8389:Q8389)</f>
        <v>23880.449999999997</v>
      </c>
      <c r="T8389">
        <v>42045.32</v>
      </c>
      <c r="U8389" s="190">
        <f t="shared" ref="U8389:U8452" si="9156">R8389/T8389</f>
        <v>0.56796927696114563</v>
      </c>
    </row>
    <row r="8390" spans="1:21" x14ac:dyDescent="0.2">
      <c r="A8390" s="178">
        <v>43085</v>
      </c>
      <c r="B8390" s="179">
        <v>0.45833333333333331</v>
      </c>
      <c r="C8390" t="s">
        <v>349</v>
      </c>
      <c r="D8390">
        <v>1.56</v>
      </c>
      <c r="E8390">
        <v>6.72</v>
      </c>
      <c r="F8390">
        <v>7.72</v>
      </c>
      <c r="G8390">
        <v>0.99</v>
      </c>
      <c r="H8390" s="184">
        <f t="shared" ref="H8390:L8390" si="9157">H8366</f>
        <v>0.45833333333333331</v>
      </c>
      <c r="I8390" s="185">
        <f t="shared" si="9157"/>
        <v>226</v>
      </c>
      <c r="J8390" s="185">
        <f t="shared" si="9157"/>
        <v>326</v>
      </c>
      <c r="K8390" s="185">
        <f t="shared" si="9157"/>
        <v>2842</v>
      </c>
      <c r="L8390" s="185">
        <f t="shared" si="9157"/>
        <v>1635</v>
      </c>
      <c r="M8390" s="147"/>
      <c r="N8390" s="143">
        <f t="shared" si="9154"/>
        <v>352.56</v>
      </c>
      <c r="O8390" s="143">
        <f t="shared" si="9150"/>
        <v>2190.7199999999998</v>
      </c>
      <c r="P8390" s="143">
        <f t="shared" si="9151"/>
        <v>21940.239999999998</v>
      </c>
      <c r="Q8390" s="143">
        <f t="shared" si="9152"/>
        <v>1618.65</v>
      </c>
      <c r="R8390" s="188">
        <f t="shared" si="9155"/>
        <v>26102.17</v>
      </c>
      <c r="T8390">
        <v>41914.03</v>
      </c>
      <c r="U8390" s="190">
        <f t="shared" si="9156"/>
        <v>0.62275495818464599</v>
      </c>
    </row>
    <row r="8391" spans="1:21" x14ac:dyDescent="0.2">
      <c r="A8391" s="178">
        <v>43085</v>
      </c>
      <c r="B8391" s="179">
        <v>0.5</v>
      </c>
      <c r="C8391" t="s">
        <v>349</v>
      </c>
      <c r="D8391">
        <v>1.89</v>
      </c>
      <c r="E8391">
        <v>4</v>
      </c>
      <c r="F8391">
        <v>5.61</v>
      </c>
      <c r="G8391">
        <v>0.99</v>
      </c>
      <c r="H8391" s="184">
        <f t="shared" ref="H8391:L8391" si="9158">H8367</f>
        <v>0.5</v>
      </c>
      <c r="I8391" s="185">
        <f t="shared" si="9158"/>
        <v>222</v>
      </c>
      <c r="J8391" s="185">
        <f t="shared" si="9158"/>
        <v>319</v>
      </c>
      <c r="K8391" s="185">
        <f t="shared" si="9158"/>
        <v>2842</v>
      </c>
      <c r="L8391" s="185">
        <f t="shared" si="9158"/>
        <v>1635</v>
      </c>
      <c r="M8391" s="147"/>
      <c r="N8391" s="143">
        <f t="shared" si="9154"/>
        <v>419.58</v>
      </c>
      <c r="O8391" s="143">
        <f t="shared" si="9150"/>
        <v>1276</v>
      </c>
      <c r="P8391" s="143">
        <f t="shared" si="9151"/>
        <v>15943.62</v>
      </c>
      <c r="Q8391" s="143">
        <f t="shared" si="9152"/>
        <v>1618.65</v>
      </c>
      <c r="R8391" s="188">
        <f t="shared" si="9155"/>
        <v>19257.850000000002</v>
      </c>
      <c r="T8391">
        <v>41117.67</v>
      </c>
      <c r="U8391" s="190">
        <f t="shared" si="9156"/>
        <v>0.46835946686667806</v>
      </c>
    </row>
    <row r="8392" spans="1:21" x14ac:dyDescent="0.2">
      <c r="A8392" s="178">
        <v>43085</v>
      </c>
      <c r="B8392" s="179">
        <v>0.54166666666666663</v>
      </c>
      <c r="C8392" t="s">
        <v>349</v>
      </c>
      <c r="D8392">
        <v>2.11</v>
      </c>
      <c r="E8392">
        <v>4</v>
      </c>
      <c r="F8392">
        <v>6.11</v>
      </c>
      <c r="G8392">
        <v>0.99</v>
      </c>
      <c r="H8392" s="184">
        <f t="shared" ref="H8392:L8392" si="9159">H8368</f>
        <v>0.54166666666666663</v>
      </c>
      <c r="I8392" s="185">
        <f t="shared" si="9159"/>
        <v>195</v>
      </c>
      <c r="J8392" s="185">
        <f t="shared" si="9159"/>
        <v>299</v>
      </c>
      <c r="K8392" s="185">
        <f t="shared" si="9159"/>
        <v>2842</v>
      </c>
      <c r="L8392" s="185">
        <f t="shared" si="9159"/>
        <v>1635</v>
      </c>
      <c r="M8392" s="147"/>
      <c r="N8392" s="143">
        <f t="shared" si="9154"/>
        <v>411.45</v>
      </c>
      <c r="O8392" s="143">
        <f t="shared" si="9150"/>
        <v>1196</v>
      </c>
      <c r="P8392" s="143">
        <f t="shared" si="9151"/>
        <v>17364.620000000003</v>
      </c>
      <c r="Q8392" s="143">
        <f t="shared" si="9152"/>
        <v>1618.65</v>
      </c>
      <c r="R8392" s="188">
        <f t="shared" si="9155"/>
        <v>20590.720000000005</v>
      </c>
      <c r="T8392">
        <v>40196.1</v>
      </c>
      <c r="U8392" s="190">
        <f t="shared" si="9156"/>
        <v>0.51225666171593776</v>
      </c>
    </row>
    <row r="8393" spans="1:21" x14ac:dyDescent="0.2">
      <c r="A8393" s="178">
        <v>43085</v>
      </c>
      <c r="B8393" s="179">
        <v>0.58333333333333337</v>
      </c>
      <c r="C8393" t="s">
        <v>349</v>
      </c>
      <c r="D8393">
        <v>1.57</v>
      </c>
      <c r="E8393">
        <v>4</v>
      </c>
      <c r="F8393">
        <v>5.77</v>
      </c>
      <c r="G8393">
        <v>0.99</v>
      </c>
      <c r="H8393" s="184">
        <f t="shared" ref="H8393:L8393" si="9160">H8369</f>
        <v>0.58333333333333337</v>
      </c>
      <c r="I8393" s="185">
        <f t="shared" si="9160"/>
        <v>205</v>
      </c>
      <c r="J8393" s="185">
        <f t="shared" si="9160"/>
        <v>237</v>
      </c>
      <c r="K8393" s="185">
        <f t="shared" si="9160"/>
        <v>2842</v>
      </c>
      <c r="L8393" s="185">
        <f t="shared" si="9160"/>
        <v>1635</v>
      </c>
      <c r="M8393" s="147"/>
      <c r="N8393" s="143">
        <f t="shared" si="9154"/>
        <v>321.85000000000002</v>
      </c>
      <c r="O8393" s="143">
        <f t="shared" si="9150"/>
        <v>948</v>
      </c>
      <c r="P8393" s="143">
        <f t="shared" si="9151"/>
        <v>16398.34</v>
      </c>
      <c r="Q8393" s="143">
        <f t="shared" si="9152"/>
        <v>1618.65</v>
      </c>
      <c r="R8393" s="188">
        <f t="shared" si="9155"/>
        <v>19286.84</v>
      </c>
      <c r="T8393">
        <v>39515.129999999997</v>
      </c>
      <c r="U8393" s="190">
        <f t="shared" si="9156"/>
        <v>0.48808747434210648</v>
      </c>
    </row>
    <row r="8394" spans="1:21" x14ac:dyDescent="0.2">
      <c r="A8394" s="178">
        <v>43085</v>
      </c>
      <c r="B8394" s="179">
        <v>0.625</v>
      </c>
      <c r="C8394" t="s">
        <v>349</v>
      </c>
      <c r="D8394">
        <v>2.11</v>
      </c>
      <c r="E8394">
        <v>4</v>
      </c>
      <c r="F8394">
        <v>6.11</v>
      </c>
      <c r="G8394">
        <v>1</v>
      </c>
      <c r="H8394" s="184">
        <f t="shared" ref="H8394:L8394" si="9161">H8370</f>
        <v>0.625</v>
      </c>
      <c r="I8394" s="185">
        <f t="shared" si="9161"/>
        <v>212</v>
      </c>
      <c r="J8394" s="185">
        <f t="shared" si="9161"/>
        <v>213</v>
      </c>
      <c r="K8394" s="185">
        <f t="shared" si="9161"/>
        <v>2842</v>
      </c>
      <c r="L8394" s="185">
        <f t="shared" si="9161"/>
        <v>1380</v>
      </c>
      <c r="M8394" s="147"/>
      <c r="N8394" s="143">
        <f t="shared" si="9154"/>
        <v>447.32</v>
      </c>
      <c r="O8394" s="143">
        <f t="shared" si="9150"/>
        <v>852</v>
      </c>
      <c r="P8394" s="143">
        <f t="shared" si="9151"/>
        <v>17364.620000000003</v>
      </c>
      <c r="Q8394" s="143">
        <f t="shared" si="9152"/>
        <v>1380</v>
      </c>
      <c r="R8394" s="188">
        <f t="shared" si="9155"/>
        <v>20043.940000000002</v>
      </c>
      <c r="T8394">
        <v>39050.910000000003</v>
      </c>
      <c r="U8394" s="190">
        <f t="shared" si="9156"/>
        <v>0.51327715538511143</v>
      </c>
    </row>
    <row r="8395" spans="1:21" x14ac:dyDescent="0.2">
      <c r="A8395" s="178">
        <v>43085</v>
      </c>
      <c r="B8395" s="179">
        <v>0.66666666666666663</v>
      </c>
      <c r="C8395" t="s">
        <v>349</v>
      </c>
      <c r="D8395">
        <v>0.01</v>
      </c>
      <c r="E8395">
        <v>4</v>
      </c>
      <c r="F8395">
        <v>6.11</v>
      </c>
      <c r="G8395">
        <v>2</v>
      </c>
      <c r="H8395" s="184">
        <f t="shared" ref="H8395:L8395" si="9162">H8371</f>
        <v>0.66666666666666663</v>
      </c>
      <c r="I8395" s="185">
        <f t="shared" si="9162"/>
        <v>191</v>
      </c>
      <c r="J8395" s="185">
        <f t="shared" si="9162"/>
        <v>237</v>
      </c>
      <c r="K8395" s="185">
        <f t="shared" si="9162"/>
        <v>2842</v>
      </c>
      <c r="L8395" s="185">
        <f t="shared" si="9162"/>
        <v>1380</v>
      </c>
      <c r="M8395" s="147"/>
      <c r="N8395" s="143">
        <f t="shared" si="9154"/>
        <v>1.9100000000000001</v>
      </c>
      <c r="O8395" s="143">
        <f t="shared" si="9150"/>
        <v>948</v>
      </c>
      <c r="P8395" s="143">
        <f t="shared" si="9151"/>
        <v>17364.620000000003</v>
      </c>
      <c r="Q8395" s="143">
        <f t="shared" si="9152"/>
        <v>2760</v>
      </c>
      <c r="R8395" s="188">
        <f t="shared" si="9155"/>
        <v>21074.530000000002</v>
      </c>
      <c r="T8395">
        <v>38989.17</v>
      </c>
      <c r="U8395" s="190">
        <f t="shared" si="9156"/>
        <v>0.54052266308823715</v>
      </c>
    </row>
    <row r="8396" spans="1:21" x14ac:dyDescent="0.2">
      <c r="A8396" s="178">
        <v>43085</v>
      </c>
      <c r="B8396" s="179">
        <v>0.70833333333333337</v>
      </c>
      <c r="C8396" t="s">
        <v>349</v>
      </c>
      <c r="D8396">
        <v>0.01</v>
      </c>
      <c r="E8396">
        <v>5.25</v>
      </c>
      <c r="F8396">
        <v>6.25</v>
      </c>
      <c r="G8396">
        <v>1.24</v>
      </c>
      <c r="H8396" s="184">
        <f t="shared" ref="H8396:L8396" si="9163">H8372</f>
        <v>0.70833333333333337</v>
      </c>
      <c r="I8396" s="185">
        <f t="shared" si="9163"/>
        <v>218</v>
      </c>
      <c r="J8396" s="185">
        <f t="shared" si="9163"/>
        <v>258</v>
      </c>
      <c r="K8396" s="185">
        <f t="shared" si="9163"/>
        <v>2842</v>
      </c>
      <c r="L8396" s="185">
        <f t="shared" si="9163"/>
        <v>1380</v>
      </c>
      <c r="M8396" s="147"/>
      <c r="N8396" s="143">
        <f t="shared" si="9154"/>
        <v>2.1800000000000002</v>
      </c>
      <c r="O8396" s="143">
        <f t="shared" si="9150"/>
        <v>1354.5</v>
      </c>
      <c r="P8396" s="143">
        <f t="shared" si="9151"/>
        <v>17762.5</v>
      </c>
      <c r="Q8396" s="143">
        <f t="shared" si="9152"/>
        <v>1711.2</v>
      </c>
      <c r="R8396" s="188">
        <f t="shared" si="9155"/>
        <v>20830.38</v>
      </c>
      <c r="T8396">
        <v>39349.99</v>
      </c>
      <c r="U8396" s="190">
        <f t="shared" si="9156"/>
        <v>0.52936176095597487</v>
      </c>
    </row>
    <row r="8397" spans="1:21" x14ac:dyDescent="0.2">
      <c r="A8397" s="178">
        <v>43085</v>
      </c>
      <c r="B8397" s="179">
        <v>0.75</v>
      </c>
      <c r="C8397" t="s">
        <v>349</v>
      </c>
      <c r="D8397">
        <v>1.88</v>
      </c>
      <c r="E8397">
        <v>10.8</v>
      </c>
      <c r="F8397">
        <v>11</v>
      </c>
      <c r="G8397">
        <v>1.27</v>
      </c>
      <c r="H8397" s="184">
        <f t="shared" ref="H8397:L8397" si="9164">H8373</f>
        <v>0.75</v>
      </c>
      <c r="I8397" s="185">
        <f t="shared" si="9164"/>
        <v>240</v>
      </c>
      <c r="J8397" s="185">
        <f t="shared" si="9164"/>
        <v>365</v>
      </c>
      <c r="K8397" s="185">
        <f t="shared" si="9164"/>
        <v>2842</v>
      </c>
      <c r="L8397" s="185">
        <f t="shared" si="9164"/>
        <v>1380</v>
      </c>
      <c r="M8397" s="147"/>
      <c r="N8397" s="143">
        <f t="shared" si="9154"/>
        <v>451.2</v>
      </c>
      <c r="O8397" s="143">
        <f t="shared" si="9150"/>
        <v>3942.0000000000005</v>
      </c>
      <c r="P8397" s="143">
        <f t="shared" si="9151"/>
        <v>31262</v>
      </c>
      <c r="Q8397" s="143">
        <f t="shared" si="9152"/>
        <v>1752.6000000000001</v>
      </c>
      <c r="R8397" s="188">
        <f t="shared" si="9155"/>
        <v>37407.799999999996</v>
      </c>
      <c r="T8397">
        <v>40301.870000000003</v>
      </c>
      <c r="U8397" s="190">
        <f t="shared" si="9156"/>
        <v>0.9281901807533991</v>
      </c>
    </row>
    <row r="8398" spans="1:21" x14ac:dyDescent="0.2">
      <c r="A8398" s="178">
        <v>43085</v>
      </c>
      <c r="B8398" s="179">
        <v>0.79166666666666663</v>
      </c>
      <c r="C8398" t="s">
        <v>349</v>
      </c>
      <c r="D8398">
        <v>3.11</v>
      </c>
      <c r="E8398">
        <v>6</v>
      </c>
      <c r="F8398">
        <v>8.98</v>
      </c>
      <c r="G8398">
        <v>1</v>
      </c>
      <c r="H8398" s="184">
        <f t="shared" ref="H8398:L8398" si="9165">H8374</f>
        <v>0.79166666666666663</v>
      </c>
      <c r="I8398" s="185">
        <f t="shared" si="9165"/>
        <v>320</v>
      </c>
      <c r="J8398" s="185">
        <f t="shared" si="9165"/>
        <v>214</v>
      </c>
      <c r="K8398" s="185">
        <f t="shared" si="9165"/>
        <v>2842</v>
      </c>
      <c r="L8398" s="185">
        <f t="shared" si="9165"/>
        <v>1426</v>
      </c>
      <c r="M8398" s="147"/>
      <c r="N8398" s="143">
        <f t="shared" si="9154"/>
        <v>995.19999999999993</v>
      </c>
      <c r="O8398" s="143">
        <f t="shared" si="9150"/>
        <v>1284</v>
      </c>
      <c r="P8398" s="143">
        <f t="shared" si="9151"/>
        <v>25521.16</v>
      </c>
      <c r="Q8398" s="143">
        <f t="shared" si="9152"/>
        <v>1426</v>
      </c>
      <c r="R8398" s="188">
        <f t="shared" si="9155"/>
        <v>29226.36</v>
      </c>
      <c r="T8398">
        <v>42184.34</v>
      </c>
      <c r="U8398" s="190">
        <f t="shared" si="9156"/>
        <v>0.69282487292677808</v>
      </c>
    </row>
    <row r="8399" spans="1:21" x14ac:dyDescent="0.2">
      <c r="A8399" s="178">
        <v>43085</v>
      </c>
      <c r="B8399" s="179">
        <v>0.83333333333333337</v>
      </c>
      <c r="C8399" t="s">
        <v>349</v>
      </c>
      <c r="D8399">
        <v>2.4500000000000002</v>
      </c>
      <c r="E8399">
        <v>4</v>
      </c>
      <c r="F8399">
        <v>7.68</v>
      </c>
      <c r="G8399">
        <v>0.95</v>
      </c>
      <c r="H8399" s="184">
        <f t="shared" ref="H8399:L8399" si="9166">H8375</f>
        <v>0.83333333333333337</v>
      </c>
      <c r="I8399" s="185">
        <f t="shared" si="9166"/>
        <v>322</v>
      </c>
      <c r="J8399" s="185">
        <f t="shared" si="9166"/>
        <v>178</v>
      </c>
      <c r="K8399" s="185">
        <f t="shared" si="9166"/>
        <v>2842</v>
      </c>
      <c r="L8399" s="185">
        <f t="shared" si="9166"/>
        <v>1426</v>
      </c>
      <c r="M8399" s="147"/>
      <c r="N8399" s="143">
        <f t="shared" si="9154"/>
        <v>788.90000000000009</v>
      </c>
      <c r="O8399" s="143">
        <f t="shared" si="9150"/>
        <v>712</v>
      </c>
      <c r="P8399" s="143">
        <f t="shared" si="9151"/>
        <v>21826.559999999998</v>
      </c>
      <c r="Q8399" s="143">
        <f t="shared" si="9152"/>
        <v>1354.7</v>
      </c>
      <c r="R8399" s="188">
        <f t="shared" si="9155"/>
        <v>24682.16</v>
      </c>
      <c r="T8399">
        <v>42906.21</v>
      </c>
      <c r="U8399" s="190">
        <f t="shared" si="9156"/>
        <v>0.57525845326352532</v>
      </c>
    </row>
    <row r="8400" spans="1:21" x14ac:dyDescent="0.2">
      <c r="A8400" s="178">
        <v>43085</v>
      </c>
      <c r="B8400" s="179">
        <v>0.875</v>
      </c>
      <c r="C8400" t="s">
        <v>349</v>
      </c>
      <c r="D8400">
        <v>1.99</v>
      </c>
      <c r="E8400">
        <v>4</v>
      </c>
      <c r="F8400">
        <v>4.51</v>
      </c>
      <c r="G8400">
        <v>0.95</v>
      </c>
      <c r="H8400" s="184">
        <f t="shared" ref="H8400:L8400" si="9167">H8376</f>
        <v>0.875</v>
      </c>
      <c r="I8400" s="185">
        <f t="shared" si="9167"/>
        <v>337</v>
      </c>
      <c r="J8400" s="185">
        <f t="shared" si="9167"/>
        <v>173</v>
      </c>
      <c r="K8400" s="185">
        <f t="shared" si="9167"/>
        <v>2842</v>
      </c>
      <c r="L8400" s="185">
        <f t="shared" si="9167"/>
        <v>1426</v>
      </c>
      <c r="M8400" s="147"/>
      <c r="N8400" s="143">
        <f t="shared" si="9154"/>
        <v>670.63</v>
      </c>
      <c r="O8400" s="143">
        <f t="shared" si="9150"/>
        <v>692</v>
      </c>
      <c r="P8400" s="143">
        <f t="shared" si="9151"/>
        <v>12817.42</v>
      </c>
      <c r="Q8400" s="143">
        <f t="shared" si="9152"/>
        <v>1354.7</v>
      </c>
      <c r="R8400" s="188">
        <f t="shared" si="9155"/>
        <v>15534.75</v>
      </c>
      <c r="T8400">
        <v>42636.84</v>
      </c>
      <c r="U8400" s="190">
        <f t="shared" si="9156"/>
        <v>0.36435040683127551</v>
      </c>
    </row>
    <row r="8401" spans="1:21" x14ac:dyDescent="0.2">
      <c r="A8401" s="178">
        <v>43085</v>
      </c>
      <c r="B8401" s="179">
        <v>0.91666666666666663</v>
      </c>
      <c r="C8401" t="s">
        <v>349</v>
      </c>
      <c r="D8401">
        <v>3.11</v>
      </c>
      <c r="E8401">
        <v>4</v>
      </c>
      <c r="F8401">
        <v>6.25</v>
      </c>
      <c r="G8401">
        <v>0.95</v>
      </c>
      <c r="H8401" s="184">
        <f t="shared" ref="H8401:L8401" si="9168">H8377</f>
        <v>0.91666666666666663</v>
      </c>
      <c r="I8401" s="185">
        <f t="shared" si="9168"/>
        <v>394</v>
      </c>
      <c r="J8401" s="185">
        <f t="shared" si="9168"/>
        <v>194</v>
      </c>
      <c r="K8401" s="185">
        <f t="shared" si="9168"/>
        <v>2842</v>
      </c>
      <c r="L8401" s="185">
        <f t="shared" si="9168"/>
        <v>1426</v>
      </c>
      <c r="M8401" s="147"/>
      <c r="N8401" s="143">
        <f t="shared" si="9154"/>
        <v>1225.3399999999999</v>
      </c>
      <c r="O8401" s="143">
        <f t="shared" si="9150"/>
        <v>776</v>
      </c>
      <c r="P8401" s="143">
        <f t="shared" si="9151"/>
        <v>17762.5</v>
      </c>
      <c r="Q8401" s="143">
        <f t="shared" si="9152"/>
        <v>1354.7</v>
      </c>
      <c r="R8401" s="188">
        <f t="shared" si="9155"/>
        <v>21118.54</v>
      </c>
      <c r="T8401">
        <v>42110.86</v>
      </c>
      <c r="U8401" s="190">
        <f t="shared" si="9156"/>
        <v>0.50149866329018211</v>
      </c>
    </row>
    <row r="8402" spans="1:21" x14ac:dyDescent="0.2">
      <c r="A8402" s="178">
        <v>43085</v>
      </c>
      <c r="B8402" s="179">
        <v>0.95833333333333337</v>
      </c>
      <c r="C8402" t="s">
        <v>349</v>
      </c>
      <c r="D8402">
        <v>8.61</v>
      </c>
      <c r="E8402">
        <v>7.95</v>
      </c>
      <c r="F8402">
        <v>9.25</v>
      </c>
      <c r="G8402">
        <v>0.5</v>
      </c>
      <c r="H8402" s="184">
        <f t="shared" ref="H8402:L8402" si="9169">H8378</f>
        <v>0.95833333333333337</v>
      </c>
      <c r="I8402" s="185">
        <f t="shared" si="9169"/>
        <v>389</v>
      </c>
      <c r="J8402" s="185">
        <f t="shared" si="9169"/>
        <v>265</v>
      </c>
      <c r="K8402" s="185">
        <f t="shared" si="9169"/>
        <v>2985</v>
      </c>
      <c r="L8402" s="185">
        <f t="shared" si="9169"/>
        <v>1111</v>
      </c>
      <c r="M8402" s="147"/>
      <c r="N8402" s="143">
        <f t="shared" si="9154"/>
        <v>3349.29</v>
      </c>
      <c r="O8402" s="143">
        <f t="shared" si="9150"/>
        <v>2106.75</v>
      </c>
      <c r="P8402" s="143">
        <f t="shared" si="9151"/>
        <v>27611.25</v>
      </c>
      <c r="Q8402" s="143">
        <f t="shared" si="9152"/>
        <v>555.5</v>
      </c>
      <c r="R8402" s="188">
        <f t="shared" si="9155"/>
        <v>33622.79</v>
      </c>
      <c r="T8402">
        <v>41232.76</v>
      </c>
      <c r="U8402" s="190">
        <f t="shared" si="9156"/>
        <v>0.81543874336813738</v>
      </c>
    </row>
    <row r="8403" spans="1:21" x14ac:dyDescent="0.2">
      <c r="A8403" s="178">
        <v>43085</v>
      </c>
      <c r="B8403" s="180">
        <v>1</v>
      </c>
      <c r="C8403" t="s">
        <v>349</v>
      </c>
      <c r="D8403">
        <v>7.26</v>
      </c>
      <c r="E8403">
        <v>5.26</v>
      </c>
      <c r="F8403">
        <v>6.26</v>
      </c>
      <c r="G8403">
        <v>0.5</v>
      </c>
      <c r="H8403" s="184">
        <f t="shared" ref="H8403:L8403" si="9170">H8379</f>
        <v>1</v>
      </c>
      <c r="I8403" s="185">
        <f t="shared" si="9170"/>
        <v>362</v>
      </c>
      <c r="J8403" s="185">
        <f t="shared" si="9170"/>
        <v>243</v>
      </c>
      <c r="K8403" s="185">
        <f t="shared" si="9170"/>
        <v>2985</v>
      </c>
      <c r="L8403" s="185">
        <f t="shared" si="9170"/>
        <v>1111</v>
      </c>
      <c r="M8403" s="147"/>
      <c r="N8403" s="143">
        <f t="shared" si="9154"/>
        <v>2628.12</v>
      </c>
      <c r="O8403" s="143">
        <f t="shared" si="9150"/>
        <v>1278.1799999999998</v>
      </c>
      <c r="P8403" s="143">
        <f t="shared" si="9151"/>
        <v>18686.099999999999</v>
      </c>
      <c r="Q8403" s="143">
        <f t="shared" si="9152"/>
        <v>555.5</v>
      </c>
      <c r="R8403" s="188">
        <f t="shared" si="9155"/>
        <v>23147.899999999998</v>
      </c>
      <c r="T8403">
        <v>39697.96</v>
      </c>
      <c r="U8403" s="190">
        <f t="shared" si="9156"/>
        <v>0.58310049181368506</v>
      </c>
    </row>
    <row r="8404" spans="1:21" x14ac:dyDescent="0.2">
      <c r="A8404" s="178">
        <v>43086</v>
      </c>
      <c r="B8404" s="179">
        <v>4.1666666666666664E-2</v>
      </c>
      <c r="C8404" t="s">
        <v>349</v>
      </c>
      <c r="D8404">
        <v>7.26</v>
      </c>
      <c r="E8404">
        <v>6</v>
      </c>
      <c r="F8404">
        <v>6.01</v>
      </c>
      <c r="G8404">
        <v>0.5</v>
      </c>
      <c r="H8404" s="184">
        <f t="shared" ref="H8404:L8404" si="9171">H8380</f>
        <v>4.1666666666666664E-2</v>
      </c>
      <c r="I8404" s="185">
        <f t="shared" si="9171"/>
        <v>294</v>
      </c>
      <c r="J8404" s="185">
        <f t="shared" si="9171"/>
        <v>212</v>
      </c>
      <c r="K8404" s="185">
        <f t="shared" si="9171"/>
        <v>2985</v>
      </c>
      <c r="L8404" s="185">
        <f t="shared" si="9171"/>
        <v>1111</v>
      </c>
      <c r="M8404" s="147"/>
      <c r="N8404" s="143">
        <f t="shared" si="9154"/>
        <v>2134.44</v>
      </c>
      <c r="O8404" s="143">
        <f t="shared" si="9150"/>
        <v>1272</v>
      </c>
      <c r="P8404" s="143">
        <f t="shared" si="9151"/>
        <v>17939.849999999999</v>
      </c>
      <c r="Q8404" s="143">
        <f t="shared" si="9152"/>
        <v>555.5</v>
      </c>
      <c r="R8404" s="188">
        <f t="shared" si="9155"/>
        <v>21901.789999999997</v>
      </c>
      <c r="T8404">
        <v>37847.93</v>
      </c>
      <c r="U8404" s="190">
        <f t="shared" si="9156"/>
        <v>0.57867867542557805</v>
      </c>
    </row>
    <row r="8405" spans="1:21" x14ac:dyDescent="0.2">
      <c r="A8405" s="178">
        <v>43086</v>
      </c>
      <c r="B8405" s="179">
        <v>8.3333333333333329E-2</v>
      </c>
      <c r="C8405" t="s">
        <v>349</v>
      </c>
      <c r="D8405">
        <v>3.5</v>
      </c>
      <c r="E8405">
        <v>5.21</v>
      </c>
      <c r="F8405">
        <v>5.7</v>
      </c>
      <c r="G8405">
        <v>0.5</v>
      </c>
      <c r="H8405" s="184">
        <f t="shared" ref="H8405:L8405" si="9172">H8381</f>
        <v>8.3333333333333329E-2</v>
      </c>
      <c r="I8405" s="185">
        <f t="shared" si="9172"/>
        <v>236</v>
      </c>
      <c r="J8405" s="185">
        <f t="shared" si="9172"/>
        <v>179</v>
      </c>
      <c r="K8405" s="185">
        <f t="shared" si="9172"/>
        <v>2985</v>
      </c>
      <c r="L8405" s="185">
        <f t="shared" si="9172"/>
        <v>1111</v>
      </c>
      <c r="M8405" s="147"/>
      <c r="N8405" s="143">
        <f t="shared" si="9154"/>
        <v>826</v>
      </c>
      <c r="O8405" s="143">
        <f t="shared" si="9150"/>
        <v>932.59</v>
      </c>
      <c r="P8405" s="143">
        <f t="shared" si="9151"/>
        <v>17014.5</v>
      </c>
      <c r="Q8405" s="143">
        <f t="shared" si="9152"/>
        <v>555.5</v>
      </c>
      <c r="R8405" s="188">
        <f t="shared" si="9155"/>
        <v>19328.59</v>
      </c>
      <c r="T8405">
        <v>36121.68</v>
      </c>
      <c r="U8405" s="190">
        <f t="shared" si="9156"/>
        <v>0.53509665109706972</v>
      </c>
    </row>
    <row r="8406" spans="1:21" x14ac:dyDescent="0.2">
      <c r="A8406" s="178">
        <v>43086</v>
      </c>
      <c r="B8406" s="179">
        <v>0.125</v>
      </c>
      <c r="C8406" t="s">
        <v>349</v>
      </c>
      <c r="D8406">
        <v>3.53</v>
      </c>
      <c r="E8406">
        <v>3.21</v>
      </c>
      <c r="F8406">
        <v>4</v>
      </c>
      <c r="G8406">
        <v>0.97</v>
      </c>
      <c r="H8406" s="184">
        <f t="shared" ref="H8406:L8406" si="9173">H8382</f>
        <v>0.125</v>
      </c>
      <c r="I8406" s="185">
        <f t="shared" si="9173"/>
        <v>201</v>
      </c>
      <c r="J8406" s="185">
        <f t="shared" si="9173"/>
        <v>205</v>
      </c>
      <c r="K8406" s="185">
        <f t="shared" si="9173"/>
        <v>2985</v>
      </c>
      <c r="L8406" s="185">
        <f t="shared" si="9173"/>
        <v>1717</v>
      </c>
      <c r="M8406" s="147"/>
      <c r="N8406" s="143">
        <f t="shared" si="9154"/>
        <v>709.53</v>
      </c>
      <c r="O8406" s="143">
        <f t="shared" si="9150"/>
        <v>658.05</v>
      </c>
      <c r="P8406" s="143">
        <f t="shared" si="9151"/>
        <v>11940</v>
      </c>
      <c r="Q8406" s="143">
        <f t="shared" si="9152"/>
        <v>1665.49</v>
      </c>
      <c r="R8406" s="188">
        <f t="shared" si="9155"/>
        <v>14973.07</v>
      </c>
      <c r="T8406">
        <v>35108.449999999997</v>
      </c>
      <c r="U8406" s="190">
        <f t="shared" si="9156"/>
        <v>0.42648051964697958</v>
      </c>
    </row>
    <row r="8407" spans="1:21" x14ac:dyDescent="0.2">
      <c r="A8407" s="178">
        <v>43086</v>
      </c>
      <c r="B8407" s="179">
        <v>0.16666666666666666</v>
      </c>
      <c r="C8407" t="s">
        <v>349</v>
      </c>
      <c r="D8407">
        <v>2.39</v>
      </c>
      <c r="E8407">
        <v>3.64</v>
      </c>
      <c r="F8407">
        <v>4.42</v>
      </c>
      <c r="G8407">
        <v>0.97</v>
      </c>
      <c r="H8407" s="184">
        <f t="shared" ref="H8407:L8407" si="9174">H8383</f>
        <v>0.16666666666666666</v>
      </c>
      <c r="I8407" s="185">
        <f t="shared" si="9174"/>
        <v>185</v>
      </c>
      <c r="J8407" s="185">
        <f t="shared" si="9174"/>
        <v>205</v>
      </c>
      <c r="K8407" s="185">
        <f t="shared" si="9174"/>
        <v>2985</v>
      </c>
      <c r="L8407" s="185">
        <f t="shared" si="9174"/>
        <v>1717</v>
      </c>
      <c r="M8407" s="147"/>
      <c r="N8407" s="143">
        <f t="shared" si="9154"/>
        <v>442.15000000000003</v>
      </c>
      <c r="O8407" s="143">
        <f t="shared" si="9150"/>
        <v>746.2</v>
      </c>
      <c r="P8407" s="143">
        <f t="shared" si="9151"/>
        <v>13193.699999999999</v>
      </c>
      <c r="Q8407" s="143">
        <f t="shared" si="9152"/>
        <v>1665.49</v>
      </c>
      <c r="R8407" s="188">
        <f t="shared" si="9155"/>
        <v>16047.539999999999</v>
      </c>
      <c r="T8407">
        <v>34525.07</v>
      </c>
      <c r="U8407" s="190">
        <f t="shared" si="9156"/>
        <v>0.46480832623945439</v>
      </c>
    </row>
    <row r="8408" spans="1:21" x14ac:dyDescent="0.2">
      <c r="A8408" s="178">
        <v>43086</v>
      </c>
      <c r="B8408" s="179">
        <v>0.20833333333333334</v>
      </c>
      <c r="C8408" t="s">
        <v>349</v>
      </c>
      <c r="D8408">
        <v>3.5</v>
      </c>
      <c r="E8408">
        <v>5.35</v>
      </c>
      <c r="F8408">
        <v>5.55</v>
      </c>
      <c r="G8408">
        <v>0.97</v>
      </c>
      <c r="H8408" s="184">
        <f t="shared" ref="H8408:L8408" si="9175">H8384</f>
        <v>0.20833333333333334</v>
      </c>
      <c r="I8408" s="185">
        <f t="shared" si="9175"/>
        <v>207</v>
      </c>
      <c r="J8408" s="185">
        <f t="shared" si="9175"/>
        <v>283</v>
      </c>
      <c r="K8408" s="185">
        <f t="shared" si="9175"/>
        <v>2985</v>
      </c>
      <c r="L8408" s="185">
        <f t="shared" si="9175"/>
        <v>1717</v>
      </c>
      <c r="M8408" s="147"/>
      <c r="N8408" s="143">
        <f t="shared" si="9154"/>
        <v>724.5</v>
      </c>
      <c r="O8408" s="143">
        <f t="shared" si="9150"/>
        <v>1514.05</v>
      </c>
      <c r="P8408" s="143">
        <f t="shared" si="9151"/>
        <v>16566.75</v>
      </c>
      <c r="Q8408" s="143">
        <f t="shared" si="9152"/>
        <v>1665.49</v>
      </c>
      <c r="R8408" s="188">
        <f t="shared" si="9155"/>
        <v>20470.79</v>
      </c>
      <c r="T8408">
        <v>34305.599999999999</v>
      </c>
      <c r="U8408" s="190">
        <f t="shared" si="9156"/>
        <v>0.59671861153864092</v>
      </c>
    </row>
    <row r="8409" spans="1:21" x14ac:dyDescent="0.2">
      <c r="A8409" s="178">
        <v>43086</v>
      </c>
      <c r="B8409" s="179">
        <v>0.25</v>
      </c>
      <c r="C8409" t="s">
        <v>349</v>
      </c>
      <c r="D8409">
        <v>6.28</v>
      </c>
      <c r="E8409">
        <v>6.44</v>
      </c>
      <c r="F8409">
        <v>6.01</v>
      </c>
      <c r="G8409">
        <v>0.97</v>
      </c>
      <c r="H8409" s="184">
        <f t="shared" ref="H8409:L8409" si="9176">H8385</f>
        <v>0.25</v>
      </c>
      <c r="I8409" s="185">
        <f t="shared" si="9176"/>
        <v>327</v>
      </c>
      <c r="J8409" s="185">
        <f t="shared" si="9176"/>
        <v>438</v>
      </c>
      <c r="K8409" s="185">
        <f t="shared" si="9176"/>
        <v>2985</v>
      </c>
      <c r="L8409" s="185">
        <f t="shared" si="9176"/>
        <v>1717</v>
      </c>
      <c r="M8409" s="147"/>
      <c r="N8409" s="143">
        <f t="shared" si="9154"/>
        <v>2053.56</v>
      </c>
      <c r="O8409" s="143">
        <f t="shared" si="9150"/>
        <v>2820.7200000000003</v>
      </c>
      <c r="P8409" s="143">
        <f t="shared" si="9151"/>
        <v>17939.849999999999</v>
      </c>
      <c r="Q8409" s="143">
        <f t="shared" si="9152"/>
        <v>1665.49</v>
      </c>
      <c r="R8409" s="188">
        <f t="shared" si="9155"/>
        <v>24479.62</v>
      </c>
      <c r="T8409">
        <v>34367.15</v>
      </c>
      <c r="U8409" s="190">
        <f t="shared" si="9156"/>
        <v>0.71229706274742011</v>
      </c>
    </row>
    <row r="8410" spans="1:21" x14ac:dyDescent="0.2">
      <c r="A8410" s="178">
        <v>43086</v>
      </c>
      <c r="B8410" s="179">
        <v>0.29166666666666669</v>
      </c>
      <c r="C8410" t="s">
        <v>349</v>
      </c>
      <c r="D8410">
        <v>3.5</v>
      </c>
      <c r="E8410">
        <v>8.9600000000000009</v>
      </c>
      <c r="F8410">
        <v>6.01</v>
      </c>
      <c r="G8410">
        <v>2.48</v>
      </c>
      <c r="H8410" s="184">
        <f t="shared" ref="H8410:L8410" si="9177">H8386</f>
        <v>0.29166666666666669</v>
      </c>
      <c r="I8410" s="185">
        <f t="shared" si="9177"/>
        <v>249</v>
      </c>
      <c r="J8410" s="185">
        <f t="shared" si="9177"/>
        <v>556</v>
      </c>
      <c r="K8410" s="185">
        <f t="shared" si="9177"/>
        <v>2872</v>
      </c>
      <c r="L8410" s="185">
        <f t="shared" si="9177"/>
        <v>2219</v>
      </c>
      <c r="M8410" s="147"/>
      <c r="N8410" s="143">
        <f t="shared" si="9154"/>
        <v>871.5</v>
      </c>
      <c r="O8410" s="143">
        <f t="shared" si="9150"/>
        <v>4981.76</v>
      </c>
      <c r="P8410" s="143">
        <f t="shared" si="9151"/>
        <v>17260.72</v>
      </c>
      <c r="Q8410" s="143">
        <f t="shared" si="9152"/>
        <v>5503.12</v>
      </c>
      <c r="R8410" s="188">
        <f t="shared" si="9155"/>
        <v>28617.100000000002</v>
      </c>
      <c r="T8410">
        <v>35008.120000000003</v>
      </c>
      <c r="U8410" s="190">
        <f t="shared" si="9156"/>
        <v>0.81744178207798646</v>
      </c>
    </row>
    <row r="8411" spans="1:21" x14ac:dyDescent="0.2">
      <c r="A8411" s="178">
        <v>43086</v>
      </c>
      <c r="B8411" s="179">
        <v>0.33333333333333331</v>
      </c>
      <c r="C8411" t="s">
        <v>349</v>
      </c>
      <c r="D8411">
        <v>2.62</v>
      </c>
      <c r="E8411">
        <v>3.74</v>
      </c>
      <c r="F8411">
        <v>5.62</v>
      </c>
      <c r="G8411">
        <v>2</v>
      </c>
      <c r="H8411" s="184">
        <f t="shared" ref="H8411:L8411" si="9178">H8387</f>
        <v>0.33333333333333331</v>
      </c>
      <c r="I8411" s="185">
        <f t="shared" si="9178"/>
        <v>256</v>
      </c>
      <c r="J8411" s="185">
        <f t="shared" si="9178"/>
        <v>306</v>
      </c>
      <c r="K8411" s="185">
        <f t="shared" si="9178"/>
        <v>2872</v>
      </c>
      <c r="L8411" s="185">
        <f t="shared" si="9178"/>
        <v>2219</v>
      </c>
      <c r="M8411" s="147"/>
      <c r="N8411" s="143">
        <f t="shared" si="9154"/>
        <v>670.72</v>
      </c>
      <c r="O8411" s="143">
        <f t="shared" si="9150"/>
        <v>1144.44</v>
      </c>
      <c r="P8411" s="143">
        <f t="shared" si="9151"/>
        <v>16140.64</v>
      </c>
      <c r="Q8411" s="143">
        <f t="shared" si="9152"/>
        <v>4438</v>
      </c>
      <c r="R8411" s="188">
        <f t="shared" si="9155"/>
        <v>22393.8</v>
      </c>
      <c r="T8411">
        <v>36122.53</v>
      </c>
      <c r="U8411" s="190">
        <f t="shared" si="9156"/>
        <v>0.61993996544538821</v>
      </c>
    </row>
    <row r="8412" spans="1:21" x14ac:dyDescent="0.2">
      <c r="A8412" s="178">
        <v>43086</v>
      </c>
      <c r="B8412" s="179">
        <v>0.375</v>
      </c>
      <c r="C8412" t="s">
        <v>349</v>
      </c>
      <c r="D8412">
        <v>0.73</v>
      </c>
      <c r="E8412">
        <v>5.74</v>
      </c>
      <c r="F8412">
        <v>6.74</v>
      </c>
      <c r="G8412">
        <v>2.75</v>
      </c>
      <c r="H8412" s="184">
        <f t="shared" ref="H8412:L8412" si="9179">H8388</f>
        <v>0.375</v>
      </c>
      <c r="I8412" s="185">
        <f t="shared" si="9179"/>
        <v>156</v>
      </c>
      <c r="J8412" s="185">
        <f t="shared" si="9179"/>
        <v>343</v>
      </c>
      <c r="K8412" s="185">
        <f t="shared" si="9179"/>
        <v>2872</v>
      </c>
      <c r="L8412" s="185">
        <f t="shared" si="9179"/>
        <v>2219</v>
      </c>
      <c r="M8412" s="147"/>
      <c r="N8412" s="143">
        <f t="shared" si="9154"/>
        <v>113.88</v>
      </c>
      <c r="O8412" s="143">
        <f t="shared" si="9150"/>
        <v>1968.8200000000002</v>
      </c>
      <c r="P8412" s="143">
        <f t="shared" si="9151"/>
        <v>19357.28</v>
      </c>
      <c r="Q8412" s="143">
        <f t="shared" si="9152"/>
        <v>6102.25</v>
      </c>
      <c r="R8412" s="188">
        <f t="shared" si="9155"/>
        <v>27542.23</v>
      </c>
      <c r="T8412">
        <v>37339.480000000003</v>
      </c>
      <c r="U8412" s="190">
        <f t="shared" si="9156"/>
        <v>0.73761686022408446</v>
      </c>
    </row>
    <row r="8413" spans="1:21" x14ac:dyDescent="0.2">
      <c r="A8413" s="178">
        <v>43086</v>
      </c>
      <c r="B8413" s="179">
        <v>0.41666666666666669</v>
      </c>
      <c r="C8413" t="s">
        <v>349</v>
      </c>
      <c r="D8413">
        <v>1</v>
      </c>
      <c r="E8413">
        <v>4.95</v>
      </c>
      <c r="F8413">
        <v>7.65</v>
      </c>
      <c r="G8413">
        <v>2.75</v>
      </c>
      <c r="H8413" s="184">
        <f t="shared" ref="H8413:L8413" si="9180">H8389</f>
        <v>0.41666666666666669</v>
      </c>
      <c r="I8413" s="185">
        <f t="shared" si="9180"/>
        <v>196</v>
      </c>
      <c r="J8413" s="185">
        <f t="shared" si="9180"/>
        <v>315</v>
      </c>
      <c r="K8413" s="185">
        <f t="shared" si="9180"/>
        <v>2872</v>
      </c>
      <c r="L8413" s="185">
        <f t="shared" si="9180"/>
        <v>2219</v>
      </c>
      <c r="M8413" s="147"/>
      <c r="N8413" s="143">
        <f t="shared" si="9154"/>
        <v>196</v>
      </c>
      <c r="O8413" s="143">
        <f t="shared" si="9150"/>
        <v>1559.25</v>
      </c>
      <c r="P8413" s="143">
        <f t="shared" si="9151"/>
        <v>21970.799999999999</v>
      </c>
      <c r="Q8413" s="143">
        <f t="shared" si="9152"/>
        <v>6102.25</v>
      </c>
      <c r="R8413" s="188">
        <f t="shared" si="9155"/>
        <v>29828.3</v>
      </c>
      <c r="T8413">
        <v>38549.08</v>
      </c>
      <c r="U8413" s="190">
        <f t="shared" si="9156"/>
        <v>0.77377462704687106</v>
      </c>
    </row>
    <row r="8414" spans="1:21" x14ac:dyDescent="0.2">
      <c r="A8414" s="178">
        <v>43086</v>
      </c>
      <c r="B8414" s="179">
        <v>0.45833333333333331</v>
      </c>
      <c r="C8414" t="s">
        <v>349</v>
      </c>
      <c r="D8414">
        <v>1</v>
      </c>
      <c r="E8414">
        <v>5.47</v>
      </c>
      <c r="F8414">
        <v>7.42</v>
      </c>
      <c r="G8414">
        <v>1</v>
      </c>
      <c r="H8414" s="184">
        <f t="shared" ref="H8414:L8414" si="9181">H8390</f>
        <v>0.45833333333333331</v>
      </c>
      <c r="I8414" s="185">
        <f t="shared" si="9181"/>
        <v>226</v>
      </c>
      <c r="J8414" s="185">
        <f t="shared" si="9181"/>
        <v>326</v>
      </c>
      <c r="K8414" s="185">
        <f t="shared" si="9181"/>
        <v>2842</v>
      </c>
      <c r="L8414" s="185">
        <f t="shared" si="9181"/>
        <v>1635</v>
      </c>
      <c r="M8414" s="147"/>
      <c r="N8414" s="143">
        <f t="shared" si="9154"/>
        <v>226</v>
      </c>
      <c r="O8414" s="143">
        <f t="shared" si="9150"/>
        <v>1783.22</v>
      </c>
      <c r="P8414" s="143">
        <f t="shared" si="9151"/>
        <v>21087.64</v>
      </c>
      <c r="Q8414" s="143">
        <f t="shared" si="9152"/>
        <v>1635</v>
      </c>
      <c r="R8414" s="188">
        <f t="shared" si="9155"/>
        <v>24731.86</v>
      </c>
      <c r="T8414">
        <v>39322.92</v>
      </c>
      <c r="U8414" s="190">
        <f t="shared" si="9156"/>
        <v>0.6289426115863217</v>
      </c>
    </row>
    <row r="8415" spans="1:21" x14ac:dyDescent="0.2">
      <c r="A8415" s="178">
        <v>43086</v>
      </c>
      <c r="B8415" s="179">
        <v>0.5</v>
      </c>
      <c r="C8415" t="s">
        <v>349</v>
      </c>
      <c r="D8415">
        <v>2.11</v>
      </c>
      <c r="E8415">
        <v>3.8</v>
      </c>
      <c r="F8415">
        <v>6.01</v>
      </c>
      <c r="G8415">
        <v>1</v>
      </c>
      <c r="H8415" s="184">
        <f t="shared" ref="H8415:L8415" si="9182">H8391</f>
        <v>0.5</v>
      </c>
      <c r="I8415" s="185">
        <f t="shared" si="9182"/>
        <v>222</v>
      </c>
      <c r="J8415" s="185">
        <f t="shared" si="9182"/>
        <v>319</v>
      </c>
      <c r="K8415" s="185">
        <f t="shared" si="9182"/>
        <v>2842</v>
      </c>
      <c r="L8415" s="185">
        <f t="shared" si="9182"/>
        <v>1635</v>
      </c>
      <c r="M8415" s="147"/>
      <c r="N8415" s="143">
        <f t="shared" si="9154"/>
        <v>468.41999999999996</v>
      </c>
      <c r="O8415" s="143">
        <f t="shared" si="9150"/>
        <v>1212.2</v>
      </c>
      <c r="P8415" s="143">
        <f t="shared" si="9151"/>
        <v>17080.419999999998</v>
      </c>
      <c r="Q8415" s="143">
        <f t="shared" si="9152"/>
        <v>1635</v>
      </c>
      <c r="R8415" s="188">
        <f t="shared" si="9155"/>
        <v>20396.039999999997</v>
      </c>
      <c r="T8415">
        <v>39329.31</v>
      </c>
      <c r="U8415" s="190">
        <f t="shared" si="9156"/>
        <v>0.5185964360930817</v>
      </c>
    </row>
    <row r="8416" spans="1:21" x14ac:dyDescent="0.2">
      <c r="A8416" s="178">
        <v>43086</v>
      </c>
      <c r="B8416" s="179">
        <v>0.54166666666666663</v>
      </c>
      <c r="C8416" t="s">
        <v>349</v>
      </c>
      <c r="D8416">
        <v>2.11</v>
      </c>
      <c r="E8416">
        <v>3.11</v>
      </c>
      <c r="F8416">
        <v>5.61</v>
      </c>
      <c r="G8416">
        <v>1.31</v>
      </c>
      <c r="H8416" s="184">
        <f t="shared" ref="H8416:L8416" si="9183">H8392</f>
        <v>0.54166666666666663</v>
      </c>
      <c r="I8416" s="185">
        <f t="shared" si="9183"/>
        <v>195</v>
      </c>
      <c r="J8416" s="185">
        <f t="shared" si="9183"/>
        <v>299</v>
      </c>
      <c r="K8416" s="185">
        <f t="shared" si="9183"/>
        <v>2842</v>
      </c>
      <c r="L8416" s="185">
        <f t="shared" si="9183"/>
        <v>1635</v>
      </c>
      <c r="M8416" s="147"/>
      <c r="N8416" s="143">
        <f t="shared" si="9154"/>
        <v>411.45</v>
      </c>
      <c r="O8416" s="143">
        <f t="shared" si="9150"/>
        <v>929.89</v>
      </c>
      <c r="P8416" s="143">
        <f t="shared" si="9151"/>
        <v>15943.62</v>
      </c>
      <c r="Q8416" s="143">
        <f t="shared" si="9152"/>
        <v>2141.85</v>
      </c>
      <c r="R8416" s="188">
        <f t="shared" si="9155"/>
        <v>19426.809999999998</v>
      </c>
      <c r="T8416">
        <v>38649.07</v>
      </c>
      <c r="U8416" s="190">
        <f t="shared" si="9156"/>
        <v>0.50264624737412822</v>
      </c>
    </row>
    <row r="8417" spans="1:21" x14ac:dyDescent="0.2">
      <c r="A8417" s="178">
        <v>43086</v>
      </c>
      <c r="B8417" s="179">
        <v>0.58333333333333337</v>
      </c>
      <c r="C8417" t="s">
        <v>349</v>
      </c>
      <c r="D8417">
        <v>2</v>
      </c>
      <c r="E8417">
        <v>3.1</v>
      </c>
      <c r="F8417">
        <v>5.23</v>
      </c>
      <c r="G8417">
        <v>1</v>
      </c>
      <c r="H8417" s="184">
        <f t="shared" ref="H8417:L8417" si="9184">H8393</f>
        <v>0.58333333333333337</v>
      </c>
      <c r="I8417" s="185">
        <f t="shared" si="9184"/>
        <v>205</v>
      </c>
      <c r="J8417" s="185">
        <f t="shared" si="9184"/>
        <v>237</v>
      </c>
      <c r="K8417" s="185">
        <f t="shared" si="9184"/>
        <v>2842</v>
      </c>
      <c r="L8417" s="185">
        <f t="shared" si="9184"/>
        <v>1635</v>
      </c>
      <c r="M8417" s="147"/>
      <c r="N8417" s="143">
        <f t="shared" si="9154"/>
        <v>410</v>
      </c>
      <c r="O8417" s="143">
        <f t="shared" si="9150"/>
        <v>734.7</v>
      </c>
      <c r="P8417" s="143">
        <f t="shared" si="9151"/>
        <v>14863.660000000002</v>
      </c>
      <c r="Q8417" s="143">
        <f t="shared" si="9152"/>
        <v>1635</v>
      </c>
      <c r="R8417" s="188">
        <f t="shared" si="9155"/>
        <v>17643.36</v>
      </c>
      <c r="T8417">
        <v>37802.730000000003</v>
      </c>
      <c r="U8417" s="190">
        <f t="shared" si="9156"/>
        <v>0.46672184786654297</v>
      </c>
    </row>
    <row r="8418" spans="1:21" x14ac:dyDescent="0.2">
      <c r="A8418" s="178">
        <v>43086</v>
      </c>
      <c r="B8418" s="179">
        <v>0.625</v>
      </c>
      <c r="C8418" t="s">
        <v>349</v>
      </c>
      <c r="D8418">
        <v>2.11</v>
      </c>
      <c r="E8418">
        <v>3</v>
      </c>
      <c r="F8418">
        <v>5.1100000000000003</v>
      </c>
      <c r="G8418">
        <v>1.56</v>
      </c>
      <c r="H8418" s="184">
        <f t="shared" ref="H8418:L8418" si="9185">H8394</f>
        <v>0.625</v>
      </c>
      <c r="I8418" s="185">
        <f t="shared" si="9185"/>
        <v>212</v>
      </c>
      <c r="J8418" s="185">
        <f t="shared" si="9185"/>
        <v>213</v>
      </c>
      <c r="K8418" s="185">
        <f t="shared" si="9185"/>
        <v>2842</v>
      </c>
      <c r="L8418" s="185">
        <f t="shared" si="9185"/>
        <v>1380</v>
      </c>
      <c r="M8418" s="147"/>
      <c r="N8418" s="143">
        <f t="shared" si="9154"/>
        <v>447.32</v>
      </c>
      <c r="O8418" s="143">
        <f t="shared" si="9150"/>
        <v>639</v>
      </c>
      <c r="P8418" s="143">
        <f t="shared" si="9151"/>
        <v>14522.62</v>
      </c>
      <c r="Q8418" s="143">
        <f t="shared" si="9152"/>
        <v>2152.8000000000002</v>
      </c>
      <c r="R8418" s="188">
        <f t="shared" si="9155"/>
        <v>17761.740000000002</v>
      </c>
      <c r="T8418">
        <v>36878.51</v>
      </c>
      <c r="U8418" s="190">
        <f t="shared" si="9156"/>
        <v>0.4816284605858534</v>
      </c>
    </row>
    <row r="8419" spans="1:21" x14ac:dyDescent="0.2">
      <c r="A8419" s="178">
        <v>43086</v>
      </c>
      <c r="B8419" s="179">
        <v>0.66666666666666663</v>
      </c>
      <c r="C8419" t="s">
        <v>349</v>
      </c>
      <c r="D8419">
        <v>0.35</v>
      </c>
      <c r="E8419">
        <v>3</v>
      </c>
      <c r="F8419">
        <v>5.1100000000000003</v>
      </c>
      <c r="G8419">
        <v>1.1100000000000001</v>
      </c>
      <c r="H8419" s="184">
        <f t="shared" ref="H8419:L8419" si="9186">H8395</f>
        <v>0.66666666666666663</v>
      </c>
      <c r="I8419" s="185">
        <f t="shared" si="9186"/>
        <v>191</v>
      </c>
      <c r="J8419" s="185">
        <f t="shared" si="9186"/>
        <v>237</v>
      </c>
      <c r="K8419" s="185">
        <f t="shared" si="9186"/>
        <v>2842</v>
      </c>
      <c r="L8419" s="185">
        <f t="shared" si="9186"/>
        <v>1380</v>
      </c>
      <c r="M8419" s="147"/>
      <c r="N8419" s="143">
        <f t="shared" si="9154"/>
        <v>66.849999999999994</v>
      </c>
      <c r="O8419" s="143">
        <f t="shared" si="9150"/>
        <v>711</v>
      </c>
      <c r="P8419" s="143">
        <f t="shared" si="9151"/>
        <v>14522.62</v>
      </c>
      <c r="Q8419" s="143">
        <f t="shared" si="9152"/>
        <v>1531.8000000000002</v>
      </c>
      <c r="R8419" s="188">
        <f t="shared" si="9155"/>
        <v>16832.27</v>
      </c>
      <c r="T8419">
        <v>36123.94</v>
      </c>
      <c r="U8419" s="190">
        <f t="shared" si="9156"/>
        <v>0.46595886273756404</v>
      </c>
    </row>
    <row r="8420" spans="1:21" x14ac:dyDescent="0.2">
      <c r="A8420" s="178">
        <v>43086</v>
      </c>
      <c r="B8420" s="179">
        <v>0.70833333333333337</v>
      </c>
      <c r="C8420" t="s">
        <v>349</v>
      </c>
      <c r="D8420">
        <v>0.28999999999999998</v>
      </c>
      <c r="E8420">
        <v>3.42</v>
      </c>
      <c r="F8420">
        <v>5.13</v>
      </c>
      <c r="G8420">
        <v>1.27</v>
      </c>
      <c r="H8420" s="184">
        <f t="shared" ref="H8420:L8420" si="9187">H8396</f>
        <v>0.70833333333333337</v>
      </c>
      <c r="I8420" s="185">
        <f t="shared" si="9187"/>
        <v>218</v>
      </c>
      <c r="J8420" s="185">
        <f t="shared" si="9187"/>
        <v>258</v>
      </c>
      <c r="K8420" s="185">
        <f t="shared" si="9187"/>
        <v>2842</v>
      </c>
      <c r="L8420" s="185">
        <f t="shared" si="9187"/>
        <v>1380</v>
      </c>
      <c r="M8420" s="147"/>
      <c r="N8420" s="143">
        <f t="shared" si="9154"/>
        <v>63.22</v>
      </c>
      <c r="O8420" s="143">
        <f t="shared" si="9150"/>
        <v>882.36</v>
      </c>
      <c r="P8420" s="143">
        <f t="shared" si="9151"/>
        <v>14579.46</v>
      </c>
      <c r="Q8420" s="143">
        <f t="shared" si="9152"/>
        <v>1752.6000000000001</v>
      </c>
      <c r="R8420" s="188">
        <f t="shared" si="9155"/>
        <v>17277.64</v>
      </c>
      <c r="T8420">
        <v>35808.769999999997</v>
      </c>
      <c r="U8420" s="190">
        <f t="shared" si="9156"/>
        <v>0.48249744406188766</v>
      </c>
    </row>
    <row r="8421" spans="1:21" x14ac:dyDescent="0.2">
      <c r="A8421" s="178">
        <v>43086</v>
      </c>
      <c r="B8421" s="179">
        <v>0.75</v>
      </c>
      <c r="C8421" t="s">
        <v>349</v>
      </c>
      <c r="D8421">
        <v>1.31</v>
      </c>
      <c r="E8421">
        <v>17.100000000000001</v>
      </c>
      <c r="F8421">
        <v>19.100000000000001</v>
      </c>
      <c r="G8421">
        <v>1.35</v>
      </c>
      <c r="H8421" s="184">
        <f t="shared" ref="H8421:L8421" si="9188">H8397</f>
        <v>0.75</v>
      </c>
      <c r="I8421" s="185">
        <f t="shared" si="9188"/>
        <v>240</v>
      </c>
      <c r="J8421" s="185">
        <f t="shared" si="9188"/>
        <v>365</v>
      </c>
      <c r="K8421" s="185">
        <f t="shared" si="9188"/>
        <v>2842</v>
      </c>
      <c r="L8421" s="185">
        <f t="shared" si="9188"/>
        <v>1380</v>
      </c>
      <c r="M8421" s="147"/>
      <c r="N8421" s="143">
        <f t="shared" si="9154"/>
        <v>314.40000000000003</v>
      </c>
      <c r="O8421" s="143">
        <f t="shared" si="9150"/>
        <v>6241.5000000000009</v>
      </c>
      <c r="P8421" s="143">
        <f t="shared" si="9151"/>
        <v>54282.200000000004</v>
      </c>
      <c r="Q8421" s="143">
        <f t="shared" si="9152"/>
        <v>1863.0000000000002</v>
      </c>
      <c r="R8421" s="188">
        <f t="shared" si="9155"/>
        <v>62701.100000000006</v>
      </c>
      <c r="T8421">
        <v>36221.53</v>
      </c>
      <c r="U8421" s="190">
        <f t="shared" si="9156"/>
        <v>1.7310450442043726</v>
      </c>
    </row>
    <row r="8422" spans="1:21" x14ac:dyDescent="0.2">
      <c r="A8422" s="178">
        <v>43086</v>
      </c>
      <c r="B8422" s="179">
        <v>0.79166666666666663</v>
      </c>
      <c r="C8422" t="s">
        <v>349</v>
      </c>
      <c r="D8422">
        <v>2.61</v>
      </c>
      <c r="E8422">
        <v>7.81</v>
      </c>
      <c r="F8422">
        <v>11.77</v>
      </c>
      <c r="G8422">
        <v>1.06</v>
      </c>
      <c r="H8422" s="184">
        <f t="shared" ref="H8422:L8422" si="9189">H8398</f>
        <v>0.79166666666666663</v>
      </c>
      <c r="I8422" s="185">
        <f t="shared" si="9189"/>
        <v>320</v>
      </c>
      <c r="J8422" s="185">
        <f t="shared" si="9189"/>
        <v>214</v>
      </c>
      <c r="K8422" s="185">
        <f t="shared" si="9189"/>
        <v>2842</v>
      </c>
      <c r="L8422" s="185">
        <f t="shared" si="9189"/>
        <v>1426</v>
      </c>
      <c r="M8422" s="147"/>
      <c r="N8422" s="143">
        <f t="shared" si="9154"/>
        <v>835.19999999999993</v>
      </c>
      <c r="O8422" s="143">
        <f t="shared" si="9150"/>
        <v>1671.34</v>
      </c>
      <c r="P8422" s="143">
        <f t="shared" si="9151"/>
        <v>33450.339999999997</v>
      </c>
      <c r="Q8422" s="143">
        <f t="shared" si="9152"/>
        <v>1511.5600000000002</v>
      </c>
      <c r="R8422" s="188">
        <f t="shared" si="9155"/>
        <v>37468.439999999995</v>
      </c>
      <c r="T8422">
        <v>38478.43</v>
      </c>
      <c r="U8422" s="190">
        <f t="shared" si="9156"/>
        <v>0.97375178768988224</v>
      </c>
    </row>
    <row r="8423" spans="1:21" x14ac:dyDescent="0.2">
      <c r="A8423" s="178">
        <v>43086</v>
      </c>
      <c r="B8423" s="179">
        <v>0.83333333333333337</v>
      </c>
      <c r="C8423" t="s">
        <v>349</v>
      </c>
      <c r="D8423">
        <v>2.61</v>
      </c>
      <c r="E8423">
        <v>4</v>
      </c>
      <c r="F8423">
        <v>6.25</v>
      </c>
      <c r="G8423">
        <v>1.21</v>
      </c>
      <c r="H8423" s="184">
        <f t="shared" ref="H8423:L8423" si="9190">H8399</f>
        <v>0.83333333333333337</v>
      </c>
      <c r="I8423" s="185">
        <f t="shared" si="9190"/>
        <v>322</v>
      </c>
      <c r="J8423" s="185">
        <f t="shared" si="9190"/>
        <v>178</v>
      </c>
      <c r="K8423" s="185">
        <f t="shared" si="9190"/>
        <v>2842</v>
      </c>
      <c r="L8423" s="185">
        <f t="shared" si="9190"/>
        <v>1426</v>
      </c>
      <c r="M8423" s="147"/>
      <c r="N8423" s="143">
        <f t="shared" si="9154"/>
        <v>840.42</v>
      </c>
      <c r="O8423" s="143">
        <f t="shared" si="9150"/>
        <v>712</v>
      </c>
      <c r="P8423" s="143">
        <f t="shared" si="9151"/>
        <v>17762.5</v>
      </c>
      <c r="Q8423" s="143">
        <f t="shared" si="9152"/>
        <v>1725.46</v>
      </c>
      <c r="R8423" s="188">
        <f t="shared" si="9155"/>
        <v>21040.379999999997</v>
      </c>
      <c r="T8423">
        <v>40413.39</v>
      </c>
      <c r="U8423" s="190">
        <f t="shared" si="9156"/>
        <v>0.5206289301639877</v>
      </c>
    </row>
    <row r="8424" spans="1:21" x14ac:dyDescent="0.2">
      <c r="A8424" s="178">
        <v>43086</v>
      </c>
      <c r="B8424" s="179">
        <v>0.875</v>
      </c>
      <c r="C8424" t="s">
        <v>349</v>
      </c>
      <c r="D8424">
        <v>2</v>
      </c>
      <c r="E8424">
        <v>3.71</v>
      </c>
      <c r="F8424">
        <v>4</v>
      </c>
      <c r="G8424">
        <v>1</v>
      </c>
      <c r="H8424" s="184">
        <f t="shared" ref="H8424:L8424" si="9191">H8400</f>
        <v>0.875</v>
      </c>
      <c r="I8424" s="185">
        <f t="shared" si="9191"/>
        <v>337</v>
      </c>
      <c r="J8424" s="185">
        <f t="shared" si="9191"/>
        <v>173</v>
      </c>
      <c r="K8424" s="185">
        <f t="shared" si="9191"/>
        <v>2842</v>
      </c>
      <c r="L8424" s="185">
        <f t="shared" si="9191"/>
        <v>1426</v>
      </c>
      <c r="M8424" s="147"/>
      <c r="N8424" s="143">
        <f t="shared" si="9154"/>
        <v>674</v>
      </c>
      <c r="O8424" s="143">
        <f t="shared" si="9150"/>
        <v>641.83000000000004</v>
      </c>
      <c r="P8424" s="143">
        <f t="shared" si="9151"/>
        <v>11368</v>
      </c>
      <c r="Q8424" s="143">
        <f t="shared" si="9152"/>
        <v>1426</v>
      </c>
      <c r="R8424" s="188">
        <f t="shared" si="9155"/>
        <v>14109.83</v>
      </c>
      <c r="T8424">
        <v>40594.71</v>
      </c>
      <c r="U8424" s="190">
        <f t="shared" si="9156"/>
        <v>0.34757804649916207</v>
      </c>
    </row>
    <row r="8425" spans="1:21" x14ac:dyDescent="0.2">
      <c r="A8425" s="178">
        <v>43086</v>
      </c>
      <c r="B8425" s="179">
        <v>0.91666666666666663</v>
      </c>
      <c r="C8425" t="s">
        <v>349</v>
      </c>
      <c r="D8425">
        <v>2.65</v>
      </c>
      <c r="E8425">
        <v>3</v>
      </c>
      <c r="F8425">
        <v>3.25</v>
      </c>
      <c r="G8425">
        <v>1</v>
      </c>
      <c r="H8425" s="184">
        <f t="shared" ref="H8425:L8425" si="9192">H8401</f>
        <v>0.91666666666666663</v>
      </c>
      <c r="I8425" s="185">
        <f t="shared" si="9192"/>
        <v>394</v>
      </c>
      <c r="J8425" s="185">
        <f t="shared" si="9192"/>
        <v>194</v>
      </c>
      <c r="K8425" s="185">
        <f t="shared" si="9192"/>
        <v>2842</v>
      </c>
      <c r="L8425" s="185">
        <f t="shared" si="9192"/>
        <v>1426</v>
      </c>
      <c r="M8425" s="147"/>
      <c r="N8425" s="143">
        <f t="shared" si="9154"/>
        <v>1044.0999999999999</v>
      </c>
      <c r="O8425" s="143">
        <f t="shared" si="9150"/>
        <v>582</v>
      </c>
      <c r="P8425" s="143">
        <f t="shared" si="9151"/>
        <v>9236.5</v>
      </c>
      <c r="Q8425" s="143">
        <f t="shared" si="9152"/>
        <v>1426</v>
      </c>
      <c r="R8425" s="188">
        <f t="shared" si="9155"/>
        <v>12288.6</v>
      </c>
      <c r="T8425">
        <v>40144.080000000002</v>
      </c>
      <c r="U8425" s="190">
        <f t="shared" si="9156"/>
        <v>0.30611238319572898</v>
      </c>
    </row>
    <row r="8426" spans="1:21" x14ac:dyDescent="0.2">
      <c r="A8426" s="178">
        <v>43086</v>
      </c>
      <c r="B8426" s="179">
        <v>0.95833333333333337</v>
      </c>
      <c r="C8426" t="s">
        <v>349</v>
      </c>
      <c r="D8426">
        <v>3.5</v>
      </c>
      <c r="E8426">
        <v>3.72</v>
      </c>
      <c r="F8426">
        <v>4</v>
      </c>
      <c r="G8426">
        <v>0.61</v>
      </c>
      <c r="H8426" s="184">
        <f t="shared" ref="H8426:L8426" si="9193">H8402</f>
        <v>0.95833333333333337</v>
      </c>
      <c r="I8426" s="185">
        <f t="shared" si="9193"/>
        <v>389</v>
      </c>
      <c r="J8426" s="185">
        <f t="shared" si="9193"/>
        <v>265</v>
      </c>
      <c r="K8426" s="185">
        <f t="shared" si="9193"/>
        <v>2985</v>
      </c>
      <c r="L8426" s="185">
        <f t="shared" si="9193"/>
        <v>1111</v>
      </c>
      <c r="M8426" s="147"/>
      <c r="N8426" s="143">
        <f t="shared" si="9154"/>
        <v>1361.5</v>
      </c>
      <c r="O8426" s="143">
        <f t="shared" si="9150"/>
        <v>985.80000000000007</v>
      </c>
      <c r="P8426" s="143">
        <f t="shared" si="9151"/>
        <v>11940</v>
      </c>
      <c r="Q8426" s="143">
        <f t="shared" si="9152"/>
        <v>677.71</v>
      </c>
      <c r="R8426" s="188">
        <f t="shared" si="9155"/>
        <v>14965.009999999998</v>
      </c>
      <c r="T8426">
        <v>39052.71</v>
      </c>
      <c r="U8426" s="190">
        <f t="shared" si="9156"/>
        <v>0.38320029519078186</v>
      </c>
    </row>
    <row r="8427" spans="1:21" x14ac:dyDescent="0.2">
      <c r="A8427" s="178">
        <v>43086</v>
      </c>
      <c r="B8427" s="180">
        <v>1</v>
      </c>
      <c r="C8427" t="s">
        <v>349</v>
      </c>
      <c r="D8427">
        <v>3.5</v>
      </c>
      <c r="E8427">
        <v>4</v>
      </c>
      <c r="F8427">
        <v>4.3899999999999997</v>
      </c>
      <c r="G8427">
        <v>0.61</v>
      </c>
      <c r="H8427" s="184">
        <f t="shared" ref="H8427:L8427" si="9194">H8403</f>
        <v>1</v>
      </c>
      <c r="I8427" s="185">
        <f t="shared" si="9194"/>
        <v>362</v>
      </c>
      <c r="J8427" s="185">
        <f t="shared" si="9194"/>
        <v>243</v>
      </c>
      <c r="K8427" s="185">
        <f t="shared" si="9194"/>
        <v>2985</v>
      </c>
      <c r="L8427" s="185">
        <f t="shared" si="9194"/>
        <v>1111</v>
      </c>
      <c r="M8427" s="147"/>
      <c r="N8427" s="143">
        <f t="shared" si="9154"/>
        <v>1267</v>
      </c>
      <c r="O8427" s="143">
        <f t="shared" si="9150"/>
        <v>972</v>
      </c>
      <c r="P8427" s="143">
        <f t="shared" si="9151"/>
        <v>13104.15</v>
      </c>
      <c r="Q8427" s="143">
        <f t="shared" si="9152"/>
        <v>677.71</v>
      </c>
      <c r="R8427" s="188">
        <f t="shared" si="9155"/>
        <v>16020.86</v>
      </c>
      <c r="T8427">
        <v>36878.589999999997</v>
      </c>
      <c r="U8427" s="190">
        <f t="shared" si="9156"/>
        <v>0.43442170646979728</v>
      </c>
    </row>
    <row r="8428" spans="1:21" x14ac:dyDescent="0.2">
      <c r="A8428" s="178">
        <v>43087</v>
      </c>
      <c r="B8428" s="179">
        <v>4.1666666666666664E-2</v>
      </c>
      <c r="C8428" t="s">
        <v>349</v>
      </c>
      <c r="D8428">
        <v>3.46</v>
      </c>
      <c r="E8428">
        <v>4.6100000000000003</v>
      </c>
      <c r="F8428">
        <v>4.76</v>
      </c>
      <c r="G8428">
        <v>0.75</v>
      </c>
      <c r="H8428" s="184">
        <f t="shared" ref="H8428:L8428" si="9195">H8404</f>
        <v>4.1666666666666664E-2</v>
      </c>
      <c r="I8428" s="185">
        <f t="shared" si="9195"/>
        <v>294</v>
      </c>
      <c r="J8428" s="185">
        <f t="shared" si="9195"/>
        <v>212</v>
      </c>
      <c r="K8428" s="185">
        <f t="shared" si="9195"/>
        <v>2985</v>
      </c>
      <c r="L8428" s="185">
        <f t="shared" si="9195"/>
        <v>1111</v>
      </c>
      <c r="M8428" s="147"/>
      <c r="N8428" s="143">
        <f t="shared" si="9154"/>
        <v>1017.24</v>
      </c>
      <c r="O8428" s="143">
        <f t="shared" si="9150"/>
        <v>977.32</v>
      </c>
      <c r="P8428" s="143">
        <f t="shared" si="9151"/>
        <v>14208.599999999999</v>
      </c>
      <c r="Q8428" s="143">
        <f t="shared" si="9152"/>
        <v>833.25</v>
      </c>
      <c r="R8428" s="188">
        <f t="shared" si="9155"/>
        <v>17036.409999999996</v>
      </c>
      <c r="T8428">
        <v>34544.410000000003</v>
      </c>
      <c r="U8428" s="190">
        <f t="shared" si="9156"/>
        <v>0.49317414887097494</v>
      </c>
    </row>
    <row r="8429" spans="1:21" x14ac:dyDescent="0.2">
      <c r="A8429" s="178">
        <v>43087</v>
      </c>
      <c r="B8429" s="179">
        <v>8.3333333333333329E-2</v>
      </c>
      <c r="C8429" t="s">
        <v>349</v>
      </c>
      <c r="D8429">
        <v>1</v>
      </c>
      <c r="E8429">
        <v>3.11</v>
      </c>
      <c r="F8429">
        <v>3.61</v>
      </c>
      <c r="G8429">
        <v>0.75</v>
      </c>
      <c r="H8429" s="184">
        <f t="shared" ref="H8429:L8429" si="9196">H8405</f>
        <v>8.3333333333333329E-2</v>
      </c>
      <c r="I8429" s="185">
        <f t="shared" si="9196"/>
        <v>236</v>
      </c>
      <c r="J8429" s="185">
        <f t="shared" si="9196"/>
        <v>179</v>
      </c>
      <c r="K8429" s="185">
        <f t="shared" si="9196"/>
        <v>2985</v>
      </c>
      <c r="L8429" s="185">
        <f t="shared" si="9196"/>
        <v>1111</v>
      </c>
      <c r="M8429" s="147"/>
      <c r="N8429" s="143">
        <f t="shared" si="9154"/>
        <v>236</v>
      </c>
      <c r="O8429" s="143">
        <f t="shared" si="9150"/>
        <v>556.68999999999994</v>
      </c>
      <c r="P8429" s="143">
        <f t="shared" si="9151"/>
        <v>10775.85</v>
      </c>
      <c r="Q8429" s="143">
        <f t="shared" si="9152"/>
        <v>833.25</v>
      </c>
      <c r="R8429" s="188">
        <f t="shared" si="9155"/>
        <v>12401.79</v>
      </c>
      <c r="T8429">
        <v>32719.95</v>
      </c>
      <c r="U8429" s="190">
        <f t="shared" si="9156"/>
        <v>0.37902839093580526</v>
      </c>
    </row>
    <row r="8430" spans="1:21" x14ac:dyDescent="0.2">
      <c r="A8430" s="178">
        <v>43087</v>
      </c>
      <c r="B8430" s="179">
        <v>0.125</v>
      </c>
      <c r="C8430" t="s">
        <v>349</v>
      </c>
      <c r="D8430">
        <v>2.11</v>
      </c>
      <c r="E8430">
        <v>2.61</v>
      </c>
      <c r="F8430">
        <v>3.25</v>
      </c>
      <c r="G8430">
        <v>1</v>
      </c>
      <c r="H8430" s="184">
        <f t="shared" ref="H8430:L8430" si="9197">H8406</f>
        <v>0.125</v>
      </c>
      <c r="I8430" s="185">
        <f t="shared" si="9197"/>
        <v>201</v>
      </c>
      <c r="J8430" s="185">
        <f t="shared" si="9197"/>
        <v>205</v>
      </c>
      <c r="K8430" s="185">
        <f t="shared" si="9197"/>
        <v>2985</v>
      </c>
      <c r="L8430" s="185">
        <f t="shared" si="9197"/>
        <v>1717</v>
      </c>
      <c r="M8430" s="147"/>
      <c r="N8430" s="143">
        <f t="shared" si="9154"/>
        <v>424.10999999999996</v>
      </c>
      <c r="O8430" s="143">
        <f t="shared" si="9150"/>
        <v>535.04999999999995</v>
      </c>
      <c r="P8430" s="143">
        <f t="shared" si="9151"/>
        <v>9701.25</v>
      </c>
      <c r="Q8430" s="143">
        <f t="shared" si="9152"/>
        <v>1717</v>
      </c>
      <c r="R8430" s="188">
        <f t="shared" si="9155"/>
        <v>12377.41</v>
      </c>
      <c r="T8430">
        <v>31771.4</v>
      </c>
      <c r="U8430" s="190">
        <f t="shared" si="9156"/>
        <v>0.38957710393624451</v>
      </c>
    </row>
    <row r="8431" spans="1:21" x14ac:dyDescent="0.2">
      <c r="A8431" s="178">
        <v>43087</v>
      </c>
      <c r="B8431" s="179">
        <v>0.16666666666666666</v>
      </c>
      <c r="C8431" t="s">
        <v>349</v>
      </c>
      <c r="D8431">
        <v>0.28999999999999998</v>
      </c>
      <c r="E8431">
        <v>2.61</v>
      </c>
      <c r="F8431">
        <v>3.25</v>
      </c>
      <c r="G8431">
        <v>1</v>
      </c>
      <c r="H8431" s="184">
        <f t="shared" ref="H8431:L8431" si="9198">H8407</f>
        <v>0.16666666666666666</v>
      </c>
      <c r="I8431" s="185">
        <f t="shared" si="9198"/>
        <v>185</v>
      </c>
      <c r="J8431" s="185">
        <f t="shared" si="9198"/>
        <v>205</v>
      </c>
      <c r="K8431" s="185">
        <f t="shared" si="9198"/>
        <v>2985</v>
      </c>
      <c r="L8431" s="185">
        <f t="shared" si="9198"/>
        <v>1717</v>
      </c>
      <c r="M8431" s="147"/>
      <c r="N8431" s="143">
        <f t="shared" si="9154"/>
        <v>53.65</v>
      </c>
      <c r="O8431" s="143">
        <f t="shared" si="9150"/>
        <v>535.04999999999995</v>
      </c>
      <c r="P8431" s="143">
        <f t="shared" si="9151"/>
        <v>9701.25</v>
      </c>
      <c r="Q8431" s="143">
        <f t="shared" si="9152"/>
        <v>1717</v>
      </c>
      <c r="R8431" s="188">
        <f t="shared" si="9155"/>
        <v>12006.95</v>
      </c>
      <c r="T8431">
        <v>31412.14</v>
      </c>
      <c r="U8431" s="190">
        <f t="shared" si="9156"/>
        <v>0.38223915976434591</v>
      </c>
    </row>
    <row r="8432" spans="1:21" x14ac:dyDescent="0.2">
      <c r="A8432" s="178">
        <v>43087</v>
      </c>
      <c r="B8432" s="179">
        <v>0.20833333333333334</v>
      </c>
      <c r="C8432" t="s">
        <v>349</v>
      </c>
      <c r="D8432">
        <v>3.01</v>
      </c>
      <c r="E8432">
        <v>3.63</v>
      </c>
      <c r="F8432">
        <v>3.83</v>
      </c>
      <c r="G8432">
        <v>1</v>
      </c>
      <c r="H8432" s="184">
        <f t="shared" ref="H8432:L8432" si="9199">H8408</f>
        <v>0.20833333333333334</v>
      </c>
      <c r="I8432" s="185">
        <f t="shared" si="9199"/>
        <v>207</v>
      </c>
      <c r="J8432" s="185">
        <f t="shared" si="9199"/>
        <v>283</v>
      </c>
      <c r="K8432" s="185">
        <f t="shared" si="9199"/>
        <v>2985</v>
      </c>
      <c r="L8432" s="185">
        <f t="shared" si="9199"/>
        <v>1717</v>
      </c>
      <c r="M8432" s="147"/>
      <c r="N8432" s="143">
        <f t="shared" si="9154"/>
        <v>623.06999999999994</v>
      </c>
      <c r="O8432" s="143">
        <f t="shared" si="9150"/>
        <v>1027.29</v>
      </c>
      <c r="P8432" s="143">
        <f t="shared" si="9151"/>
        <v>11432.550000000001</v>
      </c>
      <c r="Q8432" s="143">
        <f t="shared" si="9152"/>
        <v>1717</v>
      </c>
      <c r="R8432" s="188">
        <f t="shared" si="9155"/>
        <v>14799.910000000002</v>
      </c>
      <c r="T8432">
        <v>31508.55</v>
      </c>
      <c r="U8432" s="190">
        <f t="shared" si="9156"/>
        <v>0.46971091973448481</v>
      </c>
    </row>
    <row r="8433" spans="1:21" x14ac:dyDescent="0.2">
      <c r="A8433" s="178">
        <v>43087</v>
      </c>
      <c r="B8433" s="179">
        <v>0.25</v>
      </c>
      <c r="C8433" t="s">
        <v>349</v>
      </c>
      <c r="D8433">
        <v>4.29</v>
      </c>
      <c r="E8433">
        <v>9.39</v>
      </c>
      <c r="F8433">
        <v>5.49</v>
      </c>
      <c r="G8433">
        <v>1</v>
      </c>
      <c r="H8433" s="184">
        <f t="shared" ref="H8433:L8433" si="9200">H8409</f>
        <v>0.25</v>
      </c>
      <c r="I8433" s="185">
        <f t="shared" si="9200"/>
        <v>327</v>
      </c>
      <c r="J8433" s="185">
        <f t="shared" si="9200"/>
        <v>438</v>
      </c>
      <c r="K8433" s="185">
        <f t="shared" si="9200"/>
        <v>2985</v>
      </c>
      <c r="L8433" s="185">
        <f t="shared" si="9200"/>
        <v>1717</v>
      </c>
      <c r="M8433" s="147"/>
      <c r="N8433" s="143">
        <f t="shared" si="9154"/>
        <v>1402.83</v>
      </c>
      <c r="O8433" s="143">
        <f t="shared" si="9150"/>
        <v>4112.8200000000006</v>
      </c>
      <c r="P8433" s="143">
        <f t="shared" si="9151"/>
        <v>16387.650000000001</v>
      </c>
      <c r="Q8433" s="143">
        <f t="shared" si="9152"/>
        <v>1717</v>
      </c>
      <c r="R8433" s="188">
        <f t="shared" si="9155"/>
        <v>23620.300000000003</v>
      </c>
      <c r="T8433">
        <v>32370.51</v>
      </c>
      <c r="U8433" s="190">
        <f t="shared" si="9156"/>
        <v>0.72968575410149561</v>
      </c>
    </row>
    <row r="8434" spans="1:21" x14ac:dyDescent="0.2">
      <c r="A8434" s="178">
        <v>43087</v>
      </c>
      <c r="B8434" s="179">
        <v>0.29166666666666669</v>
      </c>
      <c r="C8434" t="s">
        <v>349</v>
      </c>
      <c r="D8434">
        <v>2.11</v>
      </c>
      <c r="E8434">
        <v>12.77</v>
      </c>
      <c r="F8434">
        <v>12.73</v>
      </c>
      <c r="G8434">
        <v>1.42</v>
      </c>
      <c r="H8434" s="184">
        <f t="shared" ref="H8434:L8434" si="9201">H8410</f>
        <v>0.29166666666666669</v>
      </c>
      <c r="I8434" s="185">
        <f t="shared" si="9201"/>
        <v>249</v>
      </c>
      <c r="J8434" s="185">
        <f t="shared" si="9201"/>
        <v>556</v>
      </c>
      <c r="K8434" s="185">
        <f t="shared" si="9201"/>
        <v>2872</v>
      </c>
      <c r="L8434" s="185">
        <f t="shared" si="9201"/>
        <v>2219</v>
      </c>
      <c r="M8434" s="147"/>
      <c r="N8434" s="143">
        <f t="shared" si="9154"/>
        <v>525.39</v>
      </c>
      <c r="O8434" s="143">
        <f t="shared" si="9150"/>
        <v>7100.12</v>
      </c>
      <c r="P8434" s="143">
        <f t="shared" si="9151"/>
        <v>36560.559999999998</v>
      </c>
      <c r="Q8434" s="143">
        <f t="shared" si="9152"/>
        <v>3150.98</v>
      </c>
      <c r="R8434" s="188">
        <f t="shared" si="9155"/>
        <v>47337.05</v>
      </c>
      <c r="T8434">
        <v>34784.14</v>
      </c>
      <c r="U8434" s="190">
        <f t="shared" si="9156"/>
        <v>1.3608802747459043</v>
      </c>
    </row>
    <row r="8435" spans="1:21" x14ac:dyDescent="0.2">
      <c r="A8435" s="178">
        <v>43087</v>
      </c>
      <c r="B8435" s="179">
        <v>0.33333333333333331</v>
      </c>
      <c r="C8435" t="s">
        <v>349</v>
      </c>
      <c r="D8435">
        <v>2.11</v>
      </c>
      <c r="E8435">
        <v>4</v>
      </c>
      <c r="F8435">
        <v>6.99</v>
      </c>
      <c r="G8435">
        <v>1.31</v>
      </c>
      <c r="H8435" s="184">
        <f t="shared" ref="H8435:L8435" si="9202">H8411</f>
        <v>0.33333333333333331</v>
      </c>
      <c r="I8435" s="185">
        <f t="shared" si="9202"/>
        <v>256</v>
      </c>
      <c r="J8435" s="185">
        <f t="shared" si="9202"/>
        <v>306</v>
      </c>
      <c r="K8435" s="185">
        <f t="shared" si="9202"/>
        <v>2872</v>
      </c>
      <c r="L8435" s="185">
        <f t="shared" si="9202"/>
        <v>2219</v>
      </c>
      <c r="M8435" s="147"/>
      <c r="N8435" s="143">
        <f t="shared" si="9154"/>
        <v>540.16</v>
      </c>
      <c r="O8435" s="143">
        <f t="shared" si="9150"/>
        <v>1224</v>
      </c>
      <c r="P8435" s="143">
        <f t="shared" si="9151"/>
        <v>20075.28</v>
      </c>
      <c r="Q8435" s="143">
        <f t="shared" si="9152"/>
        <v>2906.8900000000003</v>
      </c>
      <c r="R8435" s="188">
        <f t="shared" si="9155"/>
        <v>24746.329999999998</v>
      </c>
      <c r="T8435">
        <v>38363.67</v>
      </c>
      <c r="U8435" s="190">
        <f t="shared" si="9156"/>
        <v>0.64504595102606188</v>
      </c>
    </row>
    <row r="8436" spans="1:21" x14ac:dyDescent="0.2">
      <c r="A8436" s="178">
        <v>43087</v>
      </c>
      <c r="B8436" s="179">
        <v>0.375</v>
      </c>
      <c r="C8436" t="s">
        <v>349</v>
      </c>
      <c r="D8436">
        <v>1</v>
      </c>
      <c r="E8436">
        <v>5.76</v>
      </c>
      <c r="F8436">
        <v>6.76</v>
      </c>
      <c r="G8436">
        <v>1.65</v>
      </c>
      <c r="H8436" s="184">
        <f t="shared" ref="H8436:L8436" si="9203">H8412</f>
        <v>0.375</v>
      </c>
      <c r="I8436" s="185">
        <f t="shared" si="9203"/>
        <v>156</v>
      </c>
      <c r="J8436" s="185">
        <f t="shared" si="9203"/>
        <v>343</v>
      </c>
      <c r="K8436" s="185">
        <f t="shared" si="9203"/>
        <v>2872</v>
      </c>
      <c r="L8436" s="185">
        <f t="shared" si="9203"/>
        <v>2219</v>
      </c>
      <c r="M8436" s="147"/>
      <c r="N8436" s="143">
        <f t="shared" si="9154"/>
        <v>156</v>
      </c>
      <c r="O8436" s="143">
        <f t="shared" si="9150"/>
        <v>1975.6799999999998</v>
      </c>
      <c r="P8436" s="143">
        <f t="shared" si="9151"/>
        <v>19414.72</v>
      </c>
      <c r="Q8436" s="143">
        <f t="shared" si="9152"/>
        <v>3661.35</v>
      </c>
      <c r="R8436" s="188">
        <f t="shared" si="9155"/>
        <v>25207.75</v>
      </c>
      <c r="T8436">
        <v>39838.620000000003</v>
      </c>
      <c r="U8436" s="190">
        <f t="shared" si="9156"/>
        <v>0.63274656602061008</v>
      </c>
    </row>
    <row r="8437" spans="1:21" x14ac:dyDescent="0.2">
      <c r="A8437" s="178">
        <v>43087</v>
      </c>
      <c r="B8437" s="179">
        <v>0.41666666666666669</v>
      </c>
      <c r="C8437" t="s">
        <v>349</v>
      </c>
      <c r="D8437">
        <v>1</v>
      </c>
      <c r="E8437">
        <v>4.92</v>
      </c>
      <c r="F8437">
        <v>6.01</v>
      </c>
      <c r="G8437">
        <v>1.22</v>
      </c>
      <c r="H8437" s="184">
        <f t="shared" ref="H8437:L8437" si="9204">H8413</f>
        <v>0.41666666666666669</v>
      </c>
      <c r="I8437" s="185">
        <f t="shared" si="9204"/>
        <v>196</v>
      </c>
      <c r="J8437" s="185">
        <f t="shared" si="9204"/>
        <v>315</v>
      </c>
      <c r="K8437" s="185">
        <f t="shared" si="9204"/>
        <v>2872</v>
      </c>
      <c r="L8437" s="185">
        <f t="shared" si="9204"/>
        <v>2219</v>
      </c>
      <c r="M8437" s="147"/>
      <c r="N8437" s="143">
        <f t="shared" si="9154"/>
        <v>196</v>
      </c>
      <c r="O8437" s="143">
        <f t="shared" si="9150"/>
        <v>1549.8</v>
      </c>
      <c r="P8437" s="143">
        <f t="shared" si="9151"/>
        <v>17260.72</v>
      </c>
      <c r="Q8437" s="143">
        <f t="shared" si="9152"/>
        <v>2707.18</v>
      </c>
      <c r="R8437" s="188">
        <f t="shared" si="9155"/>
        <v>21713.7</v>
      </c>
      <c r="T8437">
        <v>39788.01</v>
      </c>
      <c r="U8437" s="190">
        <f t="shared" si="9156"/>
        <v>0.54573475778255809</v>
      </c>
    </row>
    <row r="8438" spans="1:21" x14ac:dyDescent="0.2">
      <c r="A8438" s="178">
        <v>43087</v>
      </c>
      <c r="B8438" s="179">
        <v>0.45833333333333331</v>
      </c>
      <c r="C8438" t="s">
        <v>349</v>
      </c>
      <c r="D8438">
        <v>1</v>
      </c>
      <c r="E8438">
        <v>4.54</v>
      </c>
      <c r="F8438">
        <v>5.93</v>
      </c>
      <c r="G8438">
        <v>1</v>
      </c>
      <c r="H8438" s="184">
        <f t="shared" ref="H8438:L8438" si="9205">H8414</f>
        <v>0.45833333333333331</v>
      </c>
      <c r="I8438" s="185">
        <f t="shared" si="9205"/>
        <v>226</v>
      </c>
      <c r="J8438" s="185">
        <f t="shared" si="9205"/>
        <v>326</v>
      </c>
      <c r="K8438" s="185">
        <f t="shared" si="9205"/>
        <v>2842</v>
      </c>
      <c r="L8438" s="185">
        <f t="shared" si="9205"/>
        <v>1635</v>
      </c>
      <c r="M8438" s="147"/>
      <c r="N8438" s="143">
        <f t="shared" si="9154"/>
        <v>226</v>
      </c>
      <c r="O8438" s="143">
        <f t="shared" si="9150"/>
        <v>1480.04</v>
      </c>
      <c r="P8438" s="143">
        <f t="shared" si="9151"/>
        <v>16853.059999999998</v>
      </c>
      <c r="Q8438" s="143">
        <f t="shared" si="9152"/>
        <v>1635</v>
      </c>
      <c r="R8438" s="188">
        <f t="shared" si="9155"/>
        <v>20194.099999999999</v>
      </c>
      <c r="T8438">
        <v>40054.89</v>
      </c>
      <c r="U8438" s="190">
        <f t="shared" si="9156"/>
        <v>0.50416066552673089</v>
      </c>
    </row>
    <row r="8439" spans="1:21" x14ac:dyDescent="0.2">
      <c r="A8439" s="178">
        <v>43087</v>
      </c>
      <c r="B8439" s="179">
        <v>0.5</v>
      </c>
      <c r="C8439" t="s">
        <v>349</v>
      </c>
      <c r="D8439">
        <v>2.11</v>
      </c>
      <c r="E8439">
        <v>3.1</v>
      </c>
      <c r="F8439">
        <v>4.22</v>
      </c>
      <c r="G8439">
        <v>1</v>
      </c>
      <c r="H8439" s="184">
        <f t="shared" ref="H8439:L8439" si="9206">H8415</f>
        <v>0.5</v>
      </c>
      <c r="I8439" s="185">
        <f t="shared" si="9206"/>
        <v>222</v>
      </c>
      <c r="J8439" s="185">
        <f t="shared" si="9206"/>
        <v>319</v>
      </c>
      <c r="K8439" s="185">
        <f t="shared" si="9206"/>
        <v>2842</v>
      </c>
      <c r="L8439" s="185">
        <f t="shared" si="9206"/>
        <v>1635</v>
      </c>
      <c r="M8439" s="147"/>
      <c r="N8439" s="143">
        <f t="shared" si="9154"/>
        <v>468.41999999999996</v>
      </c>
      <c r="O8439" s="143">
        <f t="shared" si="9150"/>
        <v>988.9</v>
      </c>
      <c r="P8439" s="143">
        <f t="shared" si="9151"/>
        <v>11993.24</v>
      </c>
      <c r="Q8439" s="143">
        <f t="shared" si="9152"/>
        <v>1635</v>
      </c>
      <c r="R8439" s="188">
        <f t="shared" si="9155"/>
        <v>15085.56</v>
      </c>
      <c r="T8439">
        <v>39988.07</v>
      </c>
      <c r="U8439" s="190">
        <f t="shared" si="9156"/>
        <v>0.37725151526442763</v>
      </c>
    </row>
    <row r="8440" spans="1:21" x14ac:dyDescent="0.2">
      <c r="A8440" s="178">
        <v>43087</v>
      </c>
      <c r="B8440" s="179">
        <v>0.54166666666666663</v>
      </c>
      <c r="C8440" t="s">
        <v>349</v>
      </c>
      <c r="D8440">
        <v>2.11</v>
      </c>
      <c r="E8440">
        <v>3</v>
      </c>
      <c r="F8440">
        <v>4</v>
      </c>
      <c r="G8440">
        <v>1</v>
      </c>
      <c r="H8440" s="184">
        <f t="shared" ref="H8440:L8440" si="9207">H8416</f>
        <v>0.54166666666666663</v>
      </c>
      <c r="I8440" s="185">
        <f t="shared" si="9207"/>
        <v>195</v>
      </c>
      <c r="J8440" s="185">
        <f t="shared" si="9207"/>
        <v>299</v>
      </c>
      <c r="K8440" s="185">
        <f t="shared" si="9207"/>
        <v>2842</v>
      </c>
      <c r="L8440" s="185">
        <f t="shared" si="9207"/>
        <v>1635</v>
      </c>
      <c r="M8440" s="147"/>
      <c r="N8440" s="143">
        <f t="shared" si="9154"/>
        <v>411.45</v>
      </c>
      <c r="O8440" s="143">
        <f t="shared" si="9150"/>
        <v>897</v>
      </c>
      <c r="P8440" s="143">
        <f t="shared" si="9151"/>
        <v>11368</v>
      </c>
      <c r="Q8440" s="143">
        <f t="shared" si="9152"/>
        <v>1635</v>
      </c>
      <c r="R8440" s="188">
        <f t="shared" si="9155"/>
        <v>14311.45</v>
      </c>
      <c r="T8440">
        <v>39679.21</v>
      </c>
      <c r="U8440" s="190">
        <f t="shared" si="9156"/>
        <v>0.3606788038370724</v>
      </c>
    </row>
    <row r="8441" spans="1:21" x14ac:dyDescent="0.2">
      <c r="A8441" s="178">
        <v>43087</v>
      </c>
      <c r="B8441" s="179">
        <v>0.58333333333333337</v>
      </c>
      <c r="C8441" t="s">
        <v>349</v>
      </c>
      <c r="D8441">
        <v>1.43</v>
      </c>
      <c r="E8441">
        <v>2.11</v>
      </c>
      <c r="F8441">
        <v>2.72</v>
      </c>
      <c r="G8441">
        <v>1.22</v>
      </c>
      <c r="H8441" s="184">
        <f t="shared" ref="H8441:L8441" si="9208">H8417</f>
        <v>0.58333333333333337</v>
      </c>
      <c r="I8441" s="185">
        <f t="shared" si="9208"/>
        <v>205</v>
      </c>
      <c r="J8441" s="185">
        <f t="shared" si="9208"/>
        <v>237</v>
      </c>
      <c r="K8441" s="185">
        <f t="shared" si="9208"/>
        <v>2842</v>
      </c>
      <c r="L8441" s="185">
        <f t="shared" si="9208"/>
        <v>1635</v>
      </c>
      <c r="M8441" s="147"/>
      <c r="N8441" s="143">
        <f t="shared" si="9154"/>
        <v>293.14999999999998</v>
      </c>
      <c r="O8441" s="143">
        <f t="shared" si="9150"/>
        <v>500.07</v>
      </c>
      <c r="P8441" s="143">
        <f t="shared" si="9151"/>
        <v>7730.2400000000007</v>
      </c>
      <c r="Q8441" s="143">
        <f t="shared" si="9152"/>
        <v>1994.7</v>
      </c>
      <c r="R8441" s="188">
        <f t="shared" si="9155"/>
        <v>10518.160000000002</v>
      </c>
      <c r="T8441">
        <v>39153.839999999997</v>
      </c>
      <c r="U8441" s="190">
        <f t="shared" si="9156"/>
        <v>0.26863674163249385</v>
      </c>
    </row>
    <row r="8442" spans="1:21" x14ac:dyDescent="0.2">
      <c r="A8442" s="178">
        <v>43087</v>
      </c>
      <c r="B8442" s="179">
        <v>0.625</v>
      </c>
      <c r="C8442" t="s">
        <v>349</v>
      </c>
      <c r="D8442">
        <v>1</v>
      </c>
      <c r="E8442">
        <v>1.6</v>
      </c>
      <c r="F8442">
        <v>2.61</v>
      </c>
      <c r="G8442">
        <v>1</v>
      </c>
      <c r="H8442" s="184">
        <f t="shared" ref="H8442:L8442" si="9209">H8418</f>
        <v>0.625</v>
      </c>
      <c r="I8442" s="185">
        <f t="shared" si="9209"/>
        <v>212</v>
      </c>
      <c r="J8442" s="185">
        <f t="shared" si="9209"/>
        <v>213</v>
      </c>
      <c r="K8442" s="185">
        <f t="shared" si="9209"/>
        <v>2842</v>
      </c>
      <c r="L8442" s="185">
        <f t="shared" si="9209"/>
        <v>1380</v>
      </c>
      <c r="M8442" s="147"/>
      <c r="N8442" s="143">
        <f t="shared" si="9154"/>
        <v>212</v>
      </c>
      <c r="O8442" s="143">
        <f t="shared" si="9150"/>
        <v>340.8</v>
      </c>
      <c r="P8442" s="143">
        <f t="shared" si="9151"/>
        <v>7417.62</v>
      </c>
      <c r="Q8442" s="143">
        <f t="shared" si="9152"/>
        <v>1380</v>
      </c>
      <c r="R8442" s="188">
        <f t="shared" si="9155"/>
        <v>9350.42</v>
      </c>
      <c r="T8442">
        <v>38788.92</v>
      </c>
      <c r="U8442" s="190">
        <f t="shared" si="9156"/>
        <v>0.24105904469626896</v>
      </c>
    </row>
    <row r="8443" spans="1:21" x14ac:dyDescent="0.2">
      <c r="A8443" s="178">
        <v>43087</v>
      </c>
      <c r="B8443" s="179">
        <v>0.66666666666666663</v>
      </c>
      <c r="C8443" t="s">
        <v>349</v>
      </c>
      <c r="D8443">
        <v>0.84</v>
      </c>
      <c r="E8443">
        <v>1.6</v>
      </c>
      <c r="F8443">
        <v>2.4700000000000002</v>
      </c>
      <c r="G8443">
        <v>1</v>
      </c>
      <c r="H8443" s="184">
        <f t="shared" ref="H8443:L8443" si="9210">H8419</f>
        <v>0.66666666666666663</v>
      </c>
      <c r="I8443" s="185">
        <f t="shared" si="9210"/>
        <v>191</v>
      </c>
      <c r="J8443" s="185">
        <f t="shared" si="9210"/>
        <v>237</v>
      </c>
      <c r="K8443" s="185">
        <f t="shared" si="9210"/>
        <v>2842</v>
      </c>
      <c r="L8443" s="185">
        <f t="shared" si="9210"/>
        <v>1380</v>
      </c>
      <c r="M8443" s="147"/>
      <c r="N8443" s="143">
        <f t="shared" si="9154"/>
        <v>160.44</v>
      </c>
      <c r="O8443" s="143">
        <f t="shared" si="9150"/>
        <v>379.20000000000005</v>
      </c>
      <c r="P8443" s="143">
        <f t="shared" si="9151"/>
        <v>7019.7400000000007</v>
      </c>
      <c r="Q8443" s="143">
        <f t="shared" si="9152"/>
        <v>1380</v>
      </c>
      <c r="R8443" s="188">
        <f t="shared" si="9155"/>
        <v>8939.380000000001</v>
      </c>
      <c r="T8443">
        <v>38355.46</v>
      </c>
      <c r="U8443" s="190">
        <f t="shared" si="9156"/>
        <v>0.23306668724609225</v>
      </c>
    </row>
    <row r="8444" spans="1:21" x14ac:dyDescent="0.2">
      <c r="A8444" s="178">
        <v>43087</v>
      </c>
      <c r="B8444" s="179">
        <v>0.70833333333333337</v>
      </c>
      <c r="C8444" t="s">
        <v>349</v>
      </c>
      <c r="D8444">
        <v>0.9</v>
      </c>
      <c r="E8444">
        <v>3</v>
      </c>
      <c r="F8444">
        <v>3.69</v>
      </c>
      <c r="G8444">
        <v>1</v>
      </c>
      <c r="H8444" s="184">
        <f t="shared" ref="H8444:L8444" si="9211">H8420</f>
        <v>0.70833333333333337</v>
      </c>
      <c r="I8444" s="185">
        <f t="shared" si="9211"/>
        <v>218</v>
      </c>
      <c r="J8444" s="185">
        <f t="shared" si="9211"/>
        <v>258</v>
      </c>
      <c r="K8444" s="185">
        <f t="shared" si="9211"/>
        <v>2842</v>
      </c>
      <c r="L8444" s="185">
        <f t="shared" si="9211"/>
        <v>1380</v>
      </c>
      <c r="M8444" s="147"/>
      <c r="N8444" s="143">
        <f t="shared" si="9154"/>
        <v>196.20000000000002</v>
      </c>
      <c r="O8444" s="143">
        <f t="shared" si="9150"/>
        <v>774</v>
      </c>
      <c r="P8444" s="143">
        <f t="shared" si="9151"/>
        <v>10486.98</v>
      </c>
      <c r="Q8444" s="143">
        <f t="shared" si="9152"/>
        <v>1380</v>
      </c>
      <c r="R8444" s="188">
        <f t="shared" si="9155"/>
        <v>12837.18</v>
      </c>
      <c r="T8444">
        <v>38140.639999999999</v>
      </c>
      <c r="U8444" s="190">
        <f t="shared" si="9156"/>
        <v>0.33657484509961028</v>
      </c>
    </row>
    <row r="8445" spans="1:21" x14ac:dyDescent="0.2">
      <c r="A8445" s="178">
        <v>43087</v>
      </c>
      <c r="B8445" s="179">
        <v>0.75</v>
      </c>
      <c r="C8445" t="s">
        <v>349</v>
      </c>
      <c r="D8445">
        <v>2</v>
      </c>
      <c r="E8445">
        <v>16.690000000000001</v>
      </c>
      <c r="F8445">
        <v>18.690000000000001</v>
      </c>
      <c r="G8445">
        <v>1</v>
      </c>
      <c r="H8445" s="184">
        <f t="shared" ref="H8445:L8445" si="9212">H8421</f>
        <v>0.75</v>
      </c>
      <c r="I8445" s="185">
        <f t="shared" si="9212"/>
        <v>240</v>
      </c>
      <c r="J8445" s="185">
        <f t="shared" si="9212"/>
        <v>365</v>
      </c>
      <c r="K8445" s="185">
        <f t="shared" si="9212"/>
        <v>2842</v>
      </c>
      <c r="L8445" s="185">
        <f t="shared" si="9212"/>
        <v>1380</v>
      </c>
      <c r="M8445" s="147"/>
      <c r="N8445" s="143">
        <f t="shared" si="9154"/>
        <v>480</v>
      </c>
      <c r="O8445" s="143">
        <f t="shared" si="9150"/>
        <v>6091.85</v>
      </c>
      <c r="P8445" s="143">
        <f t="shared" si="9151"/>
        <v>53116.98</v>
      </c>
      <c r="Q8445" s="143">
        <f t="shared" si="9152"/>
        <v>1380</v>
      </c>
      <c r="R8445" s="188">
        <f t="shared" si="9155"/>
        <v>61068.83</v>
      </c>
      <c r="T8445">
        <v>38749.67</v>
      </c>
      <c r="U8445" s="190">
        <f t="shared" si="9156"/>
        <v>1.5759832277281329</v>
      </c>
    </row>
    <row r="8446" spans="1:21" x14ac:dyDescent="0.2">
      <c r="A8446" s="178">
        <v>43087</v>
      </c>
      <c r="B8446" s="179">
        <v>0.79166666666666663</v>
      </c>
      <c r="C8446" t="s">
        <v>349</v>
      </c>
      <c r="D8446">
        <v>2.11</v>
      </c>
      <c r="E8446">
        <v>9.56</v>
      </c>
      <c r="F8446">
        <v>12.96</v>
      </c>
      <c r="G8446">
        <v>0.99</v>
      </c>
      <c r="H8446" s="184">
        <f t="shared" ref="H8446:L8446" si="9213">H8422</f>
        <v>0.79166666666666663</v>
      </c>
      <c r="I8446" s="185">
        <f t="shared" si="9213"/>
        <v>320</v>
      </c>
      <c r="J8446" s="185">
        <f t="shared" si="9213"/>
        <v>214</v>
      </c>
      <c r="K8446" s="185">
        <f t="shared" si="9213"/>
        <v>2842</v>
      </c>
      <c r="L8446" s="185">
        <f t="shared" si="9213"/>
        <v>1426</v>
      </c>
      <c r="M8446" s="147"/>
      <c r="N8446" s="143">
        <f t="shared" si="9154"/>
        <v>675.19999999999993</v>
      </c>
      <c r="O8446" s="143">
        <f t="shared" si="9150"/>
        <v>2045.8400000000001</v>
      </c>
      <c r="P8446" s="143">
        <f t="shared" si="9151"/>
        <v>36832.32</v>
      </c>
      <c r="Q8446" s="143">
        <f t="shared" si="9152"/>
        <v>1411.74</v>
      </c>
      <c r="R8446" s="188">
        <f t="shared" si="9155"/>
        <v>40965.1</v>
      </c>
      <c r="T8446">
        <v>40652.89</v>
      </c>
      <c r="U8446" s="190">
        <f t="shared" si="9156"/>
        <v>1.0076798968043845</v>
      </c>
    </row>
    <row r="8447" spans="1:21" x14ac:dyDescent="0.2">
      <c r="A8447" s="178">
        <v>43087</v>
      </c>
      <c r="B8447" s="179">
        <v>0.83333333333333337</v>
      </c>
      <c r="C8447" t="s">
        <v>349</v>
      </c>
      <c r="D8447">
        <v>2.11</v>
      </c>
      <c r="E8447">
        <v>3.13</v>
      </c>
      <c r="F8447">
        <v>7.04</v>
      </c>
      <c r="G8447">
        <v>0.99</v>
      </c>
      <c r="H8447" s="184">
        <f t="shared" ref="H8447:L8447" si="9214">H8423</f>
        <v>0.83333333333333337</v>
      </c>
      <c r="I8447" s="185">
        <f t="shared" si="9214"/>
        <v>322</v>
      </c>
      <c r="J8447" s="185">
        <f t="shared" si="9214"/>
        <v>178</v>
      </c>
      <c r="K8447" s="185">
        <f t="shared" si="9214"/>
        <v>2842</v>
      </c>
      <c r="L8447" s="185">
        <f t="shared" si="9214"/>
        <v>1426</v>
      </c>
      <c r="M8447" s="147"/>
      <c r="N8447" s="143">
        <f t="shared" si="9154"/>
        <v>679.42</v>
      </c>
      <c r="O8447" s="143">
        <f t="shared" si="9150"/>
        <v>557.14</v>
      </c>
      <c r="P8447" s="143">
        <f t="shared" si="9151"/>
        <v>20007.68</v>
      </c>
      <c r="Q8447" s="143">
        <f t="shared" si="9152"/>
        <v>1411.74</v>
      </c>
      <c r="R8447" s="188">
        <f t="shared" si="9155"/>
        <v>22655.980000000003</v>
      </c>
      <c r="T8447">
        <v>41792.75</v>
      </c>
      <c r="U8447" s="190">
        <f t="shared" si="9156"/>
        <v>0.54210311597107164</v>
      </c>
    </row>
    <row r="8448" spans="1:21" x14ac:dyDescent="0.2">
      <c r="A8448" s="178">
        <v>43087</v>
      </c>
      <c r="B8448" s="179">
        <v>0.875</v>
      </c>
      <c r="C8448" t="s">
        <v>349</v>
      </c>
      <c r="D8448">
        <v>2</v>
      </c>
      <c r="E8448">
        <v>4</v>
      </c>
      <c r="F8448">
        <v>7.32</v>
      </c>
      <c r="G8448">
        <v>1</v>
      </c>
      <c r="H8448" s="184">
        <f t="shared" ref="H8448:L8448" si="9215">H8424</f>
        <v>0.875</v>
      </c>
      <c r="I8448" s="185">
        <f t="shared" si="9215"/>
        <v>337</v>
      </c>
      <c r="J8448" s="185">
        <f t="shared" si="9215"/>
        <v>173</v>
      </c>
      <c r="K8448" s="185">
        <f t="shared" si="9215"/>
        <v>2842</v>
      </c>
      <c r="L8448" s="185">
        <f t="shared" si="9215"/>
        <v>1426</v>
      </c>
      <c r="M8448" s="147"/>
      <c r="N8448" s="143">
        <f t="shared" si="9154"/>
        <v>674</v>
      </c>
      <c r="O8448" s="143">
        <f t="shared" si="9150"/>
        <v>692</v>
      </c>
      <c r="P8448" s="143">
        <f t="shared" si="9151"/>
        <v>20803.440000000002</v>
      </c>
      <c r="Q8448" s="143">
        <f t="shared" si="9152"/>
        <v>1426</v>
      </c>
      <c r="R8448" s="188">
        <f t="shared" si="9155"/>
        <v>23595.440000000002</v>
      </c>
      <c r="T8448">
        <v>41413.480000000003</v>
      </c>
      <c r="U8448" s="190">
        <f t="shared" si="9156"/>
        <v>0.56975265058623425</v>
      </c>
    </row>
    <row r="8449" spans="1:21" x14ac:dyDescent="0.2">
      <c r="A8449" s="178">
        <v>43087</v>
      </c>
      <c r="B8449" s="179">
        <v>0.91666666666666663</v>
      </c>
      <c r="C8449" t="s">
        <v>349</v>
      </c>
      <c r="D8449">
        <v>2.5</v>
      </c>
      <c r="E8449">
        <v>4</v>
      </c>
      <c r="F8449">
        <v>6.01</v>
      </c>
      <c r="G8449">
        <v>1</v>
      </c>
      <c r="H8449" s="184">
        <f t="shared" ref="H8449:L8449" si="9216">H8425</f>
        <v>0.91666666666666663</v>
      </c>
      <c r="I8449" s="185">
        <f t="shared" si="9216"/>
        <v>394</v>
      </c>
      <c r="J8449" s="185">
        <f t="shared" si="9216"/>
        <v>194</v>
      </c>
      <c r="K8449" s="185">
        <f t="shared" si="9216"/>
        <v>2842</v>
      </c>
      <c r="L8449" s="185">
        <f t="shared" si="9216"/>
        <v>1426</v>
      </c>
      <c r="M8449" s="147"/>
      <c r="N8449" s="143">
        <f t="shared" si="9154"/>
        <v>985</v>
      </c>
      <c r="O8449" s="143">
        <f t="shared" si="9150"/>
        <v>776</v>
      </c>
      <c r="P8449" s="143">
        <f t="shared" si="9151"/>
        <v>17080.419999999998</v>
      </c>
      <c r="Q8449" s="143">
        <f t="shared" si="9152"/>
        <v>1426</v>
      </c>
      <c r="R8449" s="188">
        <f t="shared" si="9155"/>
        <v>20267.419999999998</v>
      </c>
      <c r="T8449">
        <v>40613.4</v>
      </c>
      <c r="U8449" s="190">
        <f t="shared" si="9156"/>
        <v>0.49903283152851025</v>
      </c>
    </row>
    <row r="8450" spans="1:21" x14ac:dyDescent="0.2">
      <c r="A8450" s="178">
        <v>43087</v>
      </c>
      <c r="B8450" s="179">
        <v>0.95833333333333337</v>
      </c>
      <c r="C8450" t="s">
        <v>349</v>
      </c>
      <c r="D8450">
        <v>3.54</v>
      </c>
      <c r="E8450">
        <v>4</v>
      </c>
      <c r="F8450">
        <v>5</v>
      </c>
      <c r="G8450">
        <v>0.75</v>
      </c>
      <c r="H8450" s="184">
        <f t="shared" ref="H8450:L8450" si="9217">H8426</f>
        <v>0.95833333333333337</v>
      </c>
      <c r="I8450" s="185">
        <f t="shared" si="9217"/>
        <v>389</v>
      </c>
      <c r="J8450" s="185">
        <f t="shared" si="9217"/>
        <v>265</v>
      </c>
      <c r="K8450" s="185">
        <f t="shared" si="9217"/>
        <v>2985</v>
      </c>
      <c r="L8450" s="185">
        <f t="shared" si="9217"/>
        <v>1111</v>
      </c>
      <c r="M8450" s="147"/>
      <c r="N8450" s="143">
        <f t="shared" si="9154"/>
        <v>1377.06</v>
      </c>
      <c r="O8450" s="143">
        <f t="shared" si="9150"/>
        <v>1060</v>
      </c>
      <c r="P8450" s="143">
        <f t="shared" si="9151"/>
        <v>14925</v>
      </c>
      <c r="Q8450" s="143">
        <f t="shared" si="9152"/>
        <v>833.25</v>
      </c>
      <c r="R8450" s="188">
        <f t="shared" si="9155"/>
        <v>18195.310000000001</v>
      </c>
      <c r="T8450">
        <v>38921.040000000001</v>
      </c>
      <c r="U8450" s="190">
        <f t="shared" si="9156"/>
        <v>0.46749290358119927</v>
      </c>
    </row>
    <row r="8451" spans="1:21" x14ac:dyDescent="0.2">
      <c r="A8451" s="178">
        <v>43087</v>
      </c>
      <c r="B8451" s="180">
        <v>1</v>
      </c>
      <c r="C8451" t="s">
        <v>349</v>
      </c>
      <c r="D8451">
        <v>3.98</v>
      </c>
      <c r="E8451">
        <v>3.11</v>
      </c>
      <c r="F8451">
        <v>3.84</v>
      </c>
      <c r="G8451">
        <v>0.75</v>
      </c>
      <c r="H8451" s="184">
        <f t="shared" ref="H8451:L8451" si="9218">H8427</f>
        <v>1</v>
      </c>
      <c r="I8451" s="185">
        <f t="shared" si="9218"/>
        <v>362</v>
      </c>
      <c r="J8451" s="185">
        <f t="shared" si="9218"/>
        <v>243</v>
      </c>
      <c r="K8451" s="185">
        <f t="shared" si="9218"/>
        <v>2985</v>
      </c>
      <c r="L8451" s="185">
        <f t="shared" si="9218"/>
        <v>1111</v>
      </c>
      <c r="M8451" s="147"/>
      <c r="N8451" s="143">
        <f t="shared" si="9154"/>
        <v>1440.76</v>
      </c>
      <c r="O8451" s="143">
        <f t="shared" si="9150"/>
        <v>755.73</v>
      </c>
      <c r="P8451" s="143">
        <f t="shared" si="9151"/>
        <v>11462.4</v>
      </c>
      <c r="Q8451" s="143">
        <f t="shared" si="9152"/>
        <v>833.25</v>
      </c>
      <c r="R8451" s="188">
        <f t="shared" si="9155"/>
        <v>14492.14</v>
      </c>
      <c r="T8451">
        <v>36456.81</v>
      </c>
      <c r="U8451" s="190">
        <f t="shared" si="9156"/>
        <v>0.39751530646811939</v>
      </c>
    </row>
    <row r="8452" spans="1:21" x14ac:dyDescent="0.2">
      <c r="A8452" s="178">
        <v>43088</v>
      </c>
      <c r="B8452" s="179">
        <v>4.1666666666666664E-2</v>
      </c>
      <c r="C8452" t="s">
        <v>349</v>
      </c>
      <c r="D8452">
        <v>3.49</v>
      </c>
      <c r="E8452">
        <v>2.71</v>
      </c>
      <c r="F8452">
        <v>2.71</v>
      </c>
      <c r="G8452">
        <v>0.75</v>
      </c>
      <c r="H8452" s="184">
        <f t="shared" ref="H8452:L8452" si="9219">H8428</f>
        <v>4.1666666666666664E-2</v>
      </c>
      <c r="I8452" s="185">
        <f t="shared" si="9219"/>
        <v>294</v>
      </c>
      <c r="J8452" s="185">
        <f t="shared" si="9219"/>
        <v>212</v>
      </c>
      <c r="K8452" s="185">
        <f t="shared" si="9219"/>
        <v>2985</v>
      </c>
      <c r="L8452" s="185">
        <f t="shared" si="9219"/>
        <v>1111</v>
      </c>
      <c r="M8452" s="147"/>
      <c r="N8452" s="143">
        <f t="shared" si="9154"/>
        <v>1026.0600000000002</v>
      </c>
      <c r="O8452" s="143">
        <f t="shared" ref="O8452:O8515" si="9220">E8452*J8452</f>
        <v>574.52</v>
      </c>
      <c r="P8452" s="143">
        <f t="shared" ref="P8452:P8515" si="9221">F8452*K8452</f>
        <v>8089.3499999999995</v>
      </c>
      <c r="Q8452" s="143">
        <f t="shared" ref="Q8452:Q8515" si="9222">G8452*L8452</f>
        <v>833.25</v>
      </c>
      <c r="R8452" s="188">
        <f t="shared" si="9155"/>
        <v>10523.18</v>
      </c>
      <c r="T8452">
        <v>33596.230000000003</v>
      </c>
      <c r="U8452" s="190">
        <f t="shared" si="9156"/>
        <v>0.31322502554602105</v>
      </c>
    </row>
    <row r="8453" spans="1:21" x14ac:dyDescent="0.2">
      <c r="A8453" s="178">
        <v>43088</v>
      </c>
      <c r="B8453" s="179">
        <v>8.3333333333333329E-2</v>
      </c>
      <c r="C8453" t="s">
        <v>349</v>
      </c>
      <c r="D8453">
        <v>1</v>
      </c>
      <c r="E8453">
        <v>2.11</v>
      </c>
      <c r="F8453">
        <v>2.11</v>
      </c>
      <c r="G8453">
        <v>0.5</v>
      </c>
      <c r="H8453" s="184">
        <f t="shared" ref="H8453:L8453" si="9223">H8429</f>
        <v>8.3333333333333329E-2</v>
      </c>
      <c r="I8453" s="185">
        <f t="shared" si="9223"/>
        <v>236</v>
      </c>
      <c r="J8453" s="185">
        <f t="shared" si="9223"/>
        <v>179</v>
      </c>
      <c r="K8453" s="185">
        <f t="shared" si="9223"/>
        <v>2985</v>
      </c>
      <c r="L8453" s="185">
        <f t="shared" si="9223"/>
        <v>1111</v>
      </c>
      <c r="M8453" s="147"/>
      <c r="N8453" s="143">
        <f t="shared" ref="N8453:N8516" si="9224">D8453*I8453</f>
        <v>236</v>
      </c>
      <c r="O8453" s="143">
        <f t="shared" si="9220"/>
        <v>377.69</v>
      </c>
      <c r="P8453" s="143">
        <f t="shared" si="9221"/>
        <v>6298.3499999999995</v>
      </c>
      <c r="Q8453" s="143">
        <f t="shared" si="9222"/>
        <v>555.5</v>
      </c>
      <c r="R8453" s="188">
        <f t="shared" ref="R8453:R8516" si="9225">SUM(N8453:Q8453)</f>
        <v>7467.5399999999991</v>
      </c>
      <c r="T8453">
        <v>31575.63</v>
      </c>
      <c r="U8453" s="190">
        <f t="shared" ref="U8453:U8516" si="9226">R8453/T8453</f>
        <v>0.23649694400396759</v>
      </c>
    </row>
    <row r="8454" spans="1:21" x14ac:dyDescent="0.2">
      <c r="A8454" s="178">
        <v>43088</v>
      </c>
      <c r="B8454" s="179">
        <v>0.125</v>
      </c>
      <c r="C8454" t="s">
        <v>349</v>
      </c>
      <c r="D8454">
        <v>2.2400000000000002</v>
      </c>
      <c r="E8454">
        <v>1.8</v>
      </c>
      <c r="F8454">
        <v>2</v>
      </c>
      <c r="G8454">
        <v>0.99</v>
      </c>
      <c r="H8454" s="184">
        <f t="shared" ref="H8454:L8454" si="9227">H8430</f>
        <v>0.125</v>
      </c>
      <c r="I8454" s="185">
        <f t="shared" si="9227"/>
        <v>201</v>
      </c>
      <c r="J8454" s="185">
        <f t="shared" si="9227"/>
        <v>205</v>
      </c>
      <c r="K8454" s="185">
        <f t="shared" si="9227"/>
        <v>2985</v>
      </c>
      <c r="L8454" s="185">
        <f t="shared" si="9227"/>
        <v>1717</v>
      </c>
      <c r="M8454" s="147"/>
      <c r="N8454" s="143">
        <f t="shared" si="9224"/>
        <v>450.24000000000007</v>
      </c>
      <c r="O8454" s="143">
        <f t="shared" si="9220"/>
        <v>369</v>
      </c>
      <c r="P8454" s="143">
        <f t="shared" si="9221"/>
        <v>5970</v>
      </c>
      <c r="Q8454" s="143">
        <f t="shared" si="9222"/>
        <v>1699.83</v>
      </c>
      <c r="R8454" s="188">
        <f t="shared" si="9225"/>
        <v>8489.07</v>
      </c>
      <c r="T8454">
        <v>30499.81</v>
      </c>
      <c r="U8454" s="190">
        <f t="shared" si="9226"/>
        <v>0.27833189780526502</v>
      </c>
    </row>
    <row r="8455" spans="1:21" x14ac:dyDescent="0.2">
      <c r="A8455" s="178">
        <v>43088</v>
      </c>
      <c r="B8455" s="179">
        <v>0.16666666666666666</v>
      </c>
      <c r="C8455" t="s">
        <v>349</v>
      </c>
      <c r="D8455">
        <v>0.06</v>
      </c>
      <c r="E8455">
        <v>2.11</v>
      </c>
      <c r="F8455">
        <v>2.11</v>
      </c>
      <c r="G8455">
        <v>0.99</v>
      </c>
      <c r="H8455" s="184">
        <f t="shared" ref="H8455:L8455" si="9228">H8431</f>
        <v>0.16666666666666666</v>
      </c>
      <c r="I8455" s="185">
        <f t="shared" si="9228"/>
        <v>185</v>
      </c>
      <c r="J8455" s="185">
        <f t="shared" si="9228"/>
        <v>205</v>
      </c>
      <c r="K8455" s="185">
        <f t="shared" si="9228"/>
        <v>2985</v>
      </c>
      <c r="L8455" s="185">
        <f t="shared" si="9228"/>
        <v>1717</v>
      </c>
      <c r="M8455" s="147"/>
      <c r="N8455" s="143">
        <f t="shared" si="9224"/>
        <v>11.1</v>
      </c>
      <c r="O8455" s="143">
        <f t="shared" si="9220"/>
        <v>432.54999999999995</v>
      </c>
      <c r="P8455" s="143">
        <f t="shared" si="9221"/>
        <v>6298.3499999999995</v>
      </c>
      <c r="Q8455" s="143">
        <f t="shared" si="9222"/>
        <v>1699.83</v>
      </c>
      <c r="R8455" s="188">
        <f t="shared" si="9225"/>
        <v>8441.8299999999981</v>
      </c>
      <c r="T8455">
        <v>29926.58</v>
      </c>
      <c r="U8455" s="190">
        <f t="shared" si="9226"/>
        <v>0.28208468859455366</v>
      </c>
    </row>
    <row r="8456" spans="1:21" x14ac:dyDescent="0.2">
      <c r="A8456" s="178">
        <v>43088</v>
      </c>
      <c r="B8456" s="179">
        <v>0.20833333333333334</v>
      </c>
      <c r="C8456" t="s">
        <v>349</v>
      </c>
      <c r="D8456">
        <v>2.61</v>
      </c>
      <c r="E8456">
        <v>2.61</v>
      </c>
      <c r="F8456">
        <v>2.15</v>
      </c>
      <c r="G8456">
        <v>0.99</v>
      </c>
      <c r="H8456" s="184">
        <f t="shared" ref="H8456:L8456" si="9229">H8432</f>
        <v>0.20833333333333334</v>
      </c>
      <c r="I8456" s="185">
        <f t="shared" si="9229"/>
        <v>207</v>
      </c>
      <c r="J8456" s="185">
        <f t="shared" si="9229"/>
        <v>283</v>
      </c>
      <c r="K8456" s="185">
        <f t="shared" si="9229"/>
        <v>2985</v>
      </c>
      <c r="L8456" s="185">
        <f t="shared" si="9229"/>
        <v>1717</v>
      </c>
      <c r="M8456" s="147"/>
      <c r="N8456" s="143">
        <f t="shared" si="9224"/>
        <v>540.27</v>
      </c>
      <c r="O8456" s="143">
        <f t="shared" si="9220"/>
        <v>738.63</v>
      </c>
      <c r="P8456" s="143">
        <f t="shared" si="9221"/>
        <v>6417.75</v>
      </c>
      <c r="Q8456" s="143">
        <f t="shared" si="9222"/>
        <v>1699.83</v>
      </c>
      <c r="R8456" s="188">
        <f t="shared" si="9225"/>
        <v>9396.48</v>
      </c>
      <c r="T8456">
        <v>29828.06</v>
      </c>
      <c r="U8456" s="190">
        <f t="shared" si="9226"/>
        <v>0.31502149318460532</v>
      </c>
    </row>
    <row r="8457" spans="1:21" x14ac:dyDescent="0.2">
      <c r="A8457" s="178">
        <v>43088</v>
      </c>
      <c r="B8457" s="179">
        <v>0.25</v>
      </c>
      <c r="C8457" t="s">
        <v>349</v>
      </c>
      <c r="D8457">
        <v>4.01</v>
      </c>
      <c r="E8457">
        <v>7.49</v>
      </c>
      <c r="F8457">
        <v>3</v>
      </c>
      <c r="G8457">
        <v>0.99</v>
      </c>
      <c r="H8457" s="184">
        <f t="shared" ref="H8457:L8457" si="9230">H8433</f>
        <v>0.25</v>
      </c>
      <c r="I8457" s="185">
        <f t="shared" si="9230"/>
        <v>327</v>
      </c>
      <c r="J8457" s="185">
        <f t="shared" si="9230"/>
        <v>438</v>
      </c>
      <c r="K8457" s="185">
        <f t="shared" si="9230"/>
        <v>2985</v>
      </c>
      <c r="L8457" s="185">
        <f t="shared" si="9230"/>
        <v>1717</v>
      </c>
      <c r="M8457" s="147"/>
      <c r="N8457" s="143">
        <f t="shared" si="9224"/>
        <v>1311.27</v>
      </c>
      <c r="O8457" s="143">
        <f t="shared" si="9220"/>
        <v>3280.62</v>
      </c>
      <c r="P8457" s="143">
        <f t="shared" si="9221"/>
        <v>8955</v>
      </c>
      <c r="Q8457" s="143">
        <f t="shared" si="9222"/>
        <v>1699.83</v>
      </c>
      <c r="R8457" s="188">
        <f t="shared" si="9225"/>
        <v>15246.72</v>
      </c>
      <c r="T8457">
        <v>30453.39</v>
      </c>
      <c r="U8457" s="190">
        <f t="shared" si="9226"/>
        <v>0.50065756226154134</v>
      </c>
    </row>
    <row r="8458" spans="1:21" x14ac:dyDescent="0.2">
      <c r="A8458" s="178">
        <v>43088</v>
      </c>
      <c r="B8458" s="179">
        <v>0.29166666666666669</v>
      </c>
      <c r="C8458" t="s">
        <v>349</v>
      </c>
      <c r="D8458">
        <v>2.11</v>
      </c>
      <c r="E8458">
        <v>9.5399999999999991</v>
      </c>
      <c r="F8458">
        <v>6.01</v>
      </c>
      <c r="G8458">
        <v>1.58</v>
      </c>
      <c r="H8458" s="184">
        <f t="shared" ref="H8458:L8458" si="9231">H8434</f>
        <v>0.29166666666666669</v>
      </c>
      <c r="I8458" s="185">
        <f t="shared" si="9231"/>
        <v>249</v>
      </c>
      <c r="J8458" s="185">
        <f t="shared" si="9231"/>
        <v>556</v>
      </c>
      <c r="K8458" s="185">
        <f t="shared" si="9231"/>
        <v>2872</v>
      </c>
      <c r="L8458" s="185">
        <f t="shared" si="9231"/>
        <v>2219</v>
      </c>
      <c r="M8458" s="147"/>
      <c r="N8458" s="143">
        <f t="shared" si="9224"/>
        <v>525.39</v>
      </c>
      <c r="O8458" s="143">
        <f t="shared" si="9220"/>
        <v>5304.24</v>
      </c>
      <c r="P8458" s="143">
        <f t="shared" si="9221"/>
        <v>17260.72</v>
      </c>
      <c r="Q8458" s="143">
        <f t="shared" si="9222"/>
        <v>3506.02</v>
      </c>
      <c r="R8458" s="188">
        <f t="shared" si="9225"/>
        <v>26596.370000000003</v>
      </c>
      <c r="T8458">
        <v>32428.99</v>
      </c>
      <c r="U8458" s="190">
        <f t="shared" si="9226"/>
        <v>0.82014179288346634</v>
      </c>
    </row>
    <row r="8459" spans="1:21" x14ac:dyDescent="0.2">
      <c r="A8459" s="178">
        <v>43088</v>
      </c>
      <c r="B8459" s="179">
        <v>0.33333333333333331</v>
      </c>
      <c r="C8459" t="s">
        <v>349</v>
      </c>
      <c r="D8459">
        <v>2</v>
      </c>
      <c r="E8459">
        <v>4</v>
      </c>
      <c r="F8459">
        <v>6.26</v>
      </c>
      <c r="G8459">
        <v>1.21</v>
      </c>
      <c r="H8459" s="184">
        <f t="shared" ref="H8459:L8459" si="9232">H8435</f>
        <v>0.33333333333333331</v>
      </c>
      <c r="I8459" s="185">
        <f t="shared" si="9232"/>
        <v>256</v>
      </c>
      <c r="J8459" s="185">
        <f t="shared" si="9232"/>
        <v>306</v>
      </c>
      <c r="K8459" s="185">
        <f t="shared" si="9232"/>
        <v>2872</v>
      </c>
      <c r="L8459" s="185">
        <f t="shared" si="9232"/>
        <v>2219</v>
      </c>
      <c r="M8459" s="147"/>
      <c r="N8459" s="143">
        <f t="shared" si="9224"/>
        <v>512</v>
      </c>
      <c r="O8459" s="143">
        <f t="shared" si="9220"/>
        <v>1224</v>
      </c>
      <c r="P8459" s="143">
        <f t="shared" si="9221"/>
        <v>17978.72</v>
      </c>
      <c r="Q8459" s="143">
        <f t="shared" si="9222"/>
        <v>2684.99</v>
      </c>
      <c r="R8459" s="188">
        <f t="shared" si="9225"/>
        <v>22399.71</v>
      </c>
      <c r="T8459">
        <v>35736.6</v>
      </c>
      <c r="U8459" s="190">
        <f t="shared" si="9226"/>
        <v>0.62680025520055072</v>
      </c>
    </row>
    <row r="8460" spans="1:21" x14ac:dyDescent="0.2">
      <c r="A8460" s="178">
        <v>43088</v>
      </c>
      <c r="B8460" s="179">
        <v>0.375</v>
      </c>
      <c r="C8460" t="s">
        <v>349</v>
      </c>
      <c r="D8460">
        <v>1</v>
      </c>
      <c r="E8460">
        <v>5.17</v>
      </c>
      <c r="F8460">
        <v>6.5</v>
      </c>
      <c r="G8460">
        <v>1.22</v>
      </c>
      <c r="H8460" s="184">
        <f t="shared" ref="H8460:L8460" si="9233">H8436</f>
        <v>0.375</v>
      </c>
      <c r="I8460" s="185">
        <f t="shared" si="9233"/>
        <v>156</v>
      </c>
      <c r="J8460" s="185">
        <f t="shared" si="9233"/>
        <v>343</v>
      </c>
      <c r="K8460" s="185">
        <f t="shared" si="9233"/>
        <v>2872</v>
      </c>
      <c r="L8460" s="185">
        <f t="shared" si="9233"/>
        <v>2219</v>
      </c>
      <c r="M8460" s="147"/>
      <c r="N8460" s="143">
        <f t="shared" si="9224"/>
        <v>156</v>
      </c>
      <c r="O8460" s="143">
        <f t="shared" si="9220"/>
        <v>1773.31</v>
      </c>
      <c r="P8460" s="143">
        <f t="shared" si="9221"/>
        <v>18668</v>
      </c>
      <c r="Q8460" s="143">
        <f t="shared" si="9222"/>
        <v>2707.18</v>
      </c>
      <c r="R8460" s="188">
        <f t="shared" si="9225"/>
        <v>23304.49</v>
      </c>
      <c r="T8460">
        <v>37184.86</v>
      </c>
      <c r="U8460" s="190">
        <f t="shared" si="9226"/>
        <v>0.62671985318756074</v>
      </c>
    </row>
    <row r="8461" spans="1:21" x14ac:dyDescent="0.2">
      <c r="A8461" s="178">
        <v>43088</v>
      </c>
      <c r="B8461" s="179">
        <v>0.41666666666666669</v>
      </c>
      <c r="C8461" t="s">
        <v>349</v>
      </c>
      <c r="D8461">
        <v>1</v>
      </c>
      <c r="E8461">
        <v>4.3600000000000003</v>
      </c>
      <c r="F8461">
        <v>7.26</v>
      </c>
      <c r="G8461">
        <v>1</v>
      </c>
      <c r="H8461" s="184">
        <f t="shared" ref="H8461:L8461" si="9234">H8437</f>
        <v>0.41666666666666669</v>
      </c>
      <c r="I8461" s="185">
        <f t="shared" si="9234"/>
        <v>196</v>
      </c>
      <c r="J8461" s="185">
        <f t="shared" si="9234"/>
        <v>315</v>
      </c>
      <c r="K8461" s="185">
        <f t="shared" si="9234"/>
        <v>2872</v>
      </c>
      <c r="L8461" s="185">
        <f t="shared" si="9234"/>
        <v>2219</v>
      </c>
      <c r="M8461" s="147"/>
      <c r="N8461" s="143">
        <f t="shared" si="9224"/>
        <v>196</v>
      </c>
      <c r="O8461" s="143">
        <f t="shared" si="9220"/>
        <v>1373.4</v>
      </c>
      <c r="P8461" s="143">
        <f t="shared" si="9221"/>
        <v>20850.72</v>
      </c>
      <c r="Q8461" s="143">
        <f t="shared" si="9222"/>
        <v>2219</v>
      </c>
      <c r="R8461" s="188">
        <f t="shared" si="9225"/>
        <v>24639.120000000003</v>
      </c>
      <c r="T8461">
        <v>37377.21</v>
      </c>
      <c r="U8461" s="190">
        <f t="shared" si="9226"/>
        <v>0.65920169001378126</v>
      </c>
    </row>
    <row r="8462" spans="1:21" x14ac:dyDescent="0.2">
      <c r="A8462" s="178">
        <v>43088</v>
      </c>
      <c r="B8462" s="179">
        <v>0.45833333333333331</v>
      </c>
      <c r="C8462" t="s">
        <v>349</v>
      </c>
      <c r="D8462">
        <v>1</v>
      </c>
      <c r="E8462">
        <v>4.1100000000000003</v>
      </c>
      <c r="F8462">
        <v>6.7</v>
      </c>
      <c r="G8462">
        <v>0.99</v>
      </c>
      <c r="H8462" s="184">
        <f t="shared" ref="H8462:L8462" si="9235">H8438</f>
        <v>0.45833333333333331</v>
      </c>
      <c r="I8462" s="185">
        <f t="shared" si="9235"/>
        <v>226</v>
      </c>
      <c r="J8462" s="185">
        <f t="shared" si="9235"/>
        <v>326</v>
      </c>
      <c r="K8462" s="185">
        <f t="shared" si="9235"/>
        <v>2842</v>
      </c>
      <c r="L8462" s="185">
        <f t="shared" si="9235"/>
        <v>1635</v>
      </c>
      <c r="M8462" s="147"/>
      <c r="N8462" s="143">
        <f t="shared" si="9224"/>
        <v>226</v>
      </c>
      <c r="O8462" s="143">
        <f t="shared" si="9220"/>
        <v>1339.8600000000001</v>
      </c>
      <c r="P8462" s="143">
        <f t="shared" si="9221"/>
        <v>19041.400000000001</v>
      </c>
      <c r="Q8462" s="143">
        <f t="shared" si="9222"/>
        <v>1618.65</v>
      </c>
      <c r="R8462" s="188">
        <f t="shared" si="9225"/>
        <v>22225.910000000003</v>
      </c>
      <c r="T8462">
        <v>37915.67</v>
      </c>
      <c r="U8462" s="190">
        <f t="shared" si="9226"/>
        <v>0.58619325466225458</v>
      </c>
    </row>
    <row r="8463" spans="1:21" x14ac:dyDescent="0.2">
      <c r="A8463" s="178">
        <v>43088</v>
      </c>
      <c r="B8463" s="179">
        <v>0.5</v>
      </c>
      <c r="C8463" t="s">
        <v>349</v>
      </c>
      <c r="D8463">
        <v>1</v>
      </c>
      <c r="E8463">
        <v>3.35</v>
      </c>
      <c r="F8463">
        <v>6.01</v>
      </c>
      <c r="G8463">
        <v>0.99</v>
      </c>
      <c r="H8463" s="184">
        <f t="shared" ref="H8463:L8463" si="9236">H8439</f>
        <v>0.5</v>
      </c>
      <c r="I8463" s="185">
        <f t="shared" si="9236"/>
        <v>222</v>
      </c>
      <c r="J8463" s="185">
        <f t="shared" si="9236"/>
        <v>319</v>
      </c>
      <c r="K8463" s="185">
        <f t="shared" si="9236"/>
        <v>2842</v>
      </c>
      <c r="L8463" s="185">
        <f t="shared" si="9236"/>
        <v>1635</v>
      </c>
      <c r="M8463" s="147"/>
      <c r="N8463" s="143">
        <f t="shared" si="9224"/>
        <v>222</v>
      </c>
      <c r="O8463" s="143">
        <f t="shared" si="9220"/>
        <v>1068.6500000000001</v>
      </c>
      <c r="P8463" s="143">
        <f t="shared" si="9221"/>
        <v>17080.419999999998</v>
      </c>
      <c r="Q8463" s="143">
        <f t="shared" si="9222"/>
        <v>1618.65</v>
      </c>
      <c r="R8463" s="188">
        <f t="shared" si="9225"/>
        <v>19989.72</v>
      </c>
      <c r="T8463">
        <v>38563.120000000003</v>
      </c>
      <c r="U8463" s="190">
        <f t="shared" si="9226"/>
        <v>0.5183636593719595</v>
      </c>
    </row>
    <row r="8464" spans="1:21" x14ac:dyDescent="0.2">
      <c r="A8464" s="178">
        <v>43088</v>
      </c>
      <c r="B8464" s="179">
        <v>0.54166666666666663</v>
      </c>
      <c r="C8464" t="s">
        <v>349</v>
      </c>
      <c r="D8464">
        <v>2</v>
      </c>
      <c r="E8464">
        <v>3.1</v>
      </c>
      <c r="F8464">
        <v>5.17</v>
      </c>
      <c r="G8464">
        <v>0.99</v>
      </c>
      <c r="H8464" s="184">
        <f t="shared" ref="H8464:L8464" si="9237">H8440</f>
        <v>0.54166666666666663</v>
      </c>
      <c r="I8464" s="185">
        <f t="shared" si="9237"/>
        <v>195</v>
      </c>
      <c r="J8464" s="185">
        <f t="shared" si="9237"/>
        <v>299</v>
      </c>
      <c r="K8464" s="185">
        <f t="shared" si="9237"/>
        <v>2842</v>
      </c>
      <c r="L8464" s="185">
        <f t="shared" si="9237"/>
        <v>1635</v>
      </c>
      <c r="M8464" s="147"/>
      <c r="N8464" s="143">
        <f t="shared" si="9224"/>
        <v>390</v>
      </c>
      <c r="O8464" s="143">
        <f t="shared" si="9220"/>
        <v>926.9</v>
      </c>
      <c r="P8464" s="143">
        <f t="shared" si="9221"/>
        <v>14693.14</v>
      </c>
      <c r="Q8464" s="143">
        <f t="shared" si="9222"/>
        <v>1618.65</v>
      </c>
      <c r="R8464" s="188">
        <f t="shared" si="9225"/>
        <v>17628.689999999999</v>
      </c>
      <c r="T8464">
        <v>38866.36</v>
      </c>
      <c r="U8464" s="190">
        <f t="shared" si="9226"/>
        <v>0.45357193212845243</v>
      </c>
    </row>
    <row r="8465" spans="1:21" x14ac:dyDescent="0.2">
      <c r="A8465" s="178">
        <v>43088</v>
      </c>
      <c r="B8465" s="179">
        <v>0.58333333333333337</v>
      </c>
      <c r="C8465" t="s">
        <v>349</v>
      </c>
      <c r="D8465">
        <v>1.93</v>
      </c>
      <c r="E8465">
        <v>2.59</v>
      </c>
      <c r="F8465">
        <v>4.8600000000000003</v>
      </c>
      <c r="G8465">
        <v>0.99</v>
      </c>
      <c r="H8465" s="184">
        <f t="shared" ref="H8465:L8465" si="9238">H8441</f>
        <v>0.58333333333333337</v>
      </c>
      <c r="I8465" s="185">
        <f t="shared" si="9238"/>
        <v>205</v>
      </c>
      <c r="J8465" s="185">
        <f t="shared" si="9238"/>
        <v>237</v>
      </c>
      <c r="K8465" s="185">
        <f t="shared" si="9238"/>
        <v>2842</v>
      </c>
      <c r="L8465" s="185">
        <f t="shared" si="9238"/>
        <v>1635</v>
      </c>
      <c r="M8465" s="147"/>
      <c r="N8465" s="143">
        <f t="shared" si="9224"/>
        <v>395.65</v>
      </c>
      <c r="O8465" s="143">
        <f t="shared" si="9220"/>
        <v>613.82999999999993</v>
      </c>
      <c r="P8465" s="143">
        <f t="shared" si="9221"/>
        <v>13812.12</v>
      </c>
      <c r="Q8465" s="143">
        <f t="shared" si="9222"/>
        <v>1618.65</v>
      </c>
      <c r="R8465" s="188">
        <f t="shared" si="9225"/>
        <v>16440.25</v>
      </c>
      <c r="T8465">
        <v>38933.660000000003</v>
      </c>
      <c r="U8465" s="190">
        <f t="shared" si="9226"/>
        <v>0.42226315224409927</v>
      </c>
    </row>
    <row r="8466" spans="1:21" x14ac:dyDescent="0.2">
      <c r="A8466" s="178">
        <v>43088</v>
      </c>
      <c r="B8466" s="179">
        <v>0.625</v>
      </c>
      <c r="C8466" t="s">
        <v>349</v>
      </c>
      <c r="D8466">
        <v>2</v>
      </c>
      <c r="E8466">
        <v>2.3199999999999998</v>
      </c>
      <c r="F8466">
        <v>4.47</v>
      </c>
      <c r="G8466">
        <v>1.62</v>
      </c>
      <c r="H8466" s="184">
        <f t="shared" ref="H8466:L8466" si="9239">H8442</f>
        <v>0.625</v>
      </c>
      <c r="I8466" s="185">
        <f t="shared" si="9239"/>
        <v>212</v>
      </c>
      <c r="J8466" s="185">
        <f t="shared" si="9239"/>
        <v>213</v>
      </c>
      <c r="K8466" s="185">
        <f t="shared" si="9239"/>
        <v>2842</v>
      </c>
      <c r="L8466" s="185">
        <f t="shared" si="9239"/>
        <v>1380</v>
      </c>
      <c r="M8466" s="147"/>
      <c r="N8466" s="143">
        <f t="shared" si="9224"/>
        <v>424</v>
      </c>
      <c r="O8466" s="143">
        <f t="shared" si="9220"/>
        <v>494.15999999999997</v>
      </c>
      <c r="P8466" s="143">
        <f t="shared" si="9221"/>
        <v>12703.74</v>
      </c>
      <c r="Q8466" s="143">
        <f t="shared" si="9222"/>
        <v>2235.6000000000004</v>
      </c>
      <c r="R8466" s="188">
        <f t="shared" si="9225"/>
        <v>15857.5</v>
      </c>
      <c r="T8466">
        <v>38982.32</v>
      </c>
      <c r="U8466" s="190">
        <f t="shared" si="9226"/>
        <v>0.40678697419753368</v>
      </c>
    </row>
    <row r="8467" spans="1:21" x14ac:dyDescent="0.2">
      <c r="A8467" s="178">
        <v>43088</v>
      </c>
      <c r="B8467" s="179">
        <v>0.66666666666666663</v>
      </c>
      <c r="C8467" t="s">
        <v>349</v>
      </c>
      <c r="D8467">
        <v>0.51</v>
      </c>
      <c r="E8467">
        <v>1.83</v>
      </c>
      <c r="F8467">
        <v>4.01</v>
      </c>
      <c r="G8467">
        <v>0.99</v>
      </c>
      <c r="H8467" s="184">
        <f t="shared" ref="H8467:L8467" si="9240">H8443</f>
        <v>0.66666666666666663</v>
      </c>
      <c r="I8467" s="185">
        <f t="shared" si="9240"/>
        <v>191</v>
      </c>
      <c r="J8467" s="185">
        <f t="shared" si="9240"/>
        <v>237</v>
      </c>
      <c r="K8467" s="185">
        <f t="shared" si="9240"/>
        <v>2842</v>
      </c>
      <c r="L8467" s="185">
        <f t="shared" si="9240"/>
        <v>1380</v>
      </c>
      <c r="M8467" s="147"/>
      <c r="N8467" s="143">
        <f t="shared" si="9224"/>
        <v>97.41</v>
      </c>
      <c r="O8467" s="143">
        <f t="shared" si="9220"/>
        <v>433.71000000000004</v>
      </c>
      <c r="P8467" s="143">
        <f t="shared" si="9221"/>
        <v>11396.42</v>
      </c>
      <c r="Q8467" s="143">
        <f t="shared" si="9222"/>
        <v>1366.2</v>
      </c>
      <c r="R8467" s="188">
        <f t="shared" si="9225"/>
        <v>13293.740000000002</v>
      </c>
      <c r="T8467">
        <v>38937.67</v>
      </c>
      <c r="U8467" s="190">
        <f t="shared" si="9226"/>
        <v>0.34141077265280645</v>
      </c>
    </row>
    <row r="8468" spans="1:21" x14ac:dyDescent="0.2">
      <c r="A8468" s="178">
        <v>43088</v>
      </c>
      <c r="B8468" s="179">
        <v>0.70833333333333337</v>
      </c>
      <c r="C8468" t="s">
        <v>349</v>
      </c>
      <c r="D8468">
        <v>0.57999999999999996</v>
      </c>
      <c r="E8468">
        <v>1.48</v>
      </c>
      <c r="F8468">
        <v>4</v>
      </c>
      <c r="G8468">
        <v>0.99</v>
      </c>
      <c r="H8468" s="184">
        <f t="shared" ref="H8468:L8468" si="9241">H8444</f>
        <v>0.70833333333333337</v>
      </c>
      <c r="I8468" s="185">
        <f t="shared" si="9241"/>
        <v>218</v>
      </c>
      <c r="J8468" s="185">
        <f t="shared" si="9241"/>
        <v>258</v>
      </c>
      <c r="K8468" s="185">
        <f t="shared" si="9241"/>
        <v>2842</v>
      </c>
      <c r="L8468" s="185">
        <f t="shared" si="9241"/>
        <v>1380</v>
      </c>
      <c r="M8468" s="147"/>
      <c r="N8468" s="143">
        <f t="shared" si="9224"/>
        <v>126.44</v>
      </c>
      <c r="O8468" s="143">
        <f t="shared" si="9220"/>
        <v>381.84</v>
      </c>
      <c r="P8468" s="143">
        <f t="shared" si="9221"/>
        <v>11368</v>
      </c>
      <c r="Q8468" s="143">
        <f t="shared" si="9222"/>
        <v>1366.2</v>
      </c>
      <c r="R8468" s="188">
        <f t="shared" si="9225"/>
        <v>13242.480000000001</v>
      </c>
      <c r="T8468">
        <v>38775.51</v>
      </c>
      <c r="U8468" s="190">
        <f t="shared" si="9226"/>
        <v>0.34151659127113998</v>
      </c>
    </row>
    <row r="8469" spans="1:21" x14ac:dyDescent="0.2">
      <c r="A8469" s="178">
        <v>43088</v>
      </c>
      <c r="B8469" s="179">
        <v>0.75</v>
      </c>
      <c r="C8469" t="s">
        <v>349</v>
      </c>
      <c r="D8469">
        <v>2</v>
      </c>
      <c r="E8469">
        <v>15.25</v>
      </c>
      <c r="F8469">
        <v>17.25</v>
      </c>
      <c r="G8469">
        <v>2.75</v>
      </c>
      <c r="H8469" s="184">
        <f t="shared" ref="H8469:L8469" si="9242">H8445</f>
        <v>0.75</v>
      </c>
      <c r="I8469" s="185">
        <f t="shared" si="9242"/>
        <v>240</v>
      </c>
      <c r="J8469" s="185">
        <f t="shared" si="9242"/>
        <v>365</v>
      </c>
      <c r="K8469" s="185">
        <f t="shared" si="9242"/>
        <v>2842</v>
      </c>
      <c r="L8469" s="185">
        <f t="shared" si="9242"/>
        <v>1380</v>
      </c>
      <c r="M8469" s="147"/>
      <c r="N8469" s="143">
        <f t="shared" si="9224"/>
        <v>480</v>
      </c>
      <c r="O8469" s="143">
        <f t="shared" si="9220"/>
        <v>5566.25</v>
      </c>
      <c r="P8469" s="143">
        <f t="shared" si="9221"/>
        <v>49024.5</v>
      </c>
      <c r="Q8469" s="143">
        <f t="shared" si="9222"/>
        <v>3795</v>
      </c>
      <c r="R8469" s="188">
        <f t="shared" si="9225"/>
        <v>58865.75</v>
      </c>
      <c r="T8469">
        <v>38862.800000000003</v>
      </c>
      <c r="U8469" s="190">
        <f t="shared" si="9226"/>
        <v>1.5147068662062433</v>
      </c>
    </row>
    <row r="8470" spans="1:21" x14ac:dyDescent="0.2">
      <c r="A8470" s="178">
        <v>43088</v>
      </c>
      <c r="B8470" s="179">
        <v>0.79166666666666663</v>
      </c>
      <c r="C8470" t="s">
        <v>349</v>
      </c>
      <c r="D8470">
        <v>2</v>
      </c>
      <c r="E8470">
        <v>6.19</v>
      </c>
      <c r="F8470">
        <v>10.75</v>
      </c>
      <c r="G8470">
        <v>0.97</v>
      </c>
      <c r="H8470" s="184">
        <f t="shared" ref="H8470:L8470" si="9243">H8446</f>
        <v>0.79166666666666663</v>
      </c>
      <c r="I8470" s="185">
        <f t="shared" si="9243"/>
        <v>320</v>
      </c>
      <c r="J8470" s="185">
        <f t="shared" si="9243"/>
        <v>214</v>
      </c>
      <c r="K8470" s="185">
        <f t="shared" si="9243"/>
        <v>2842</v>
      </c>
      <c r="L8470" s="185">
        <f t="shared" si="9243"/>
        <v>1426</v>
      </c>
      <c r="M8470" s="147"/>
      <c r="N8470" s="143">
        <f t="shared" si="9224"/>
        <v>640</v>
      </c>
      <c r="O8470" s="143">
        <f t="shared" si="9220"/>
        <v>1324.66</v>
      </c>
      <c r="P8470" s="143">
        <f t="shared" si="9221"/>
        <v>30551.5</v>
      </c>
      <c r="Q8470" s="143">
        <f t="shared" si="9222"/>
        <v>1383.22</v>
      </c>
      <c r="R8470" s="188">
        <f t="shared" si="9225"/>
        <v>33899.379999999997</v>
      </c>
      <c r="T8470">
        <v>40089.65</v>
      </c>
      <c r="U8470" s="190">
        <f t="shared" si="9226"/>
        <v>0.84558932292998312</v>
      </c>
    </row>
    <row r="8471" spans="1:21" x14ac:dyDescent="0.2">
      <c r="A8471" s="178">
        <v>43088</v>
      </c>
      <c r="B8471" s="179">
        <v>0.83333333333333337</v>
      </c>
      <c r="C8471" t="s">
        <v>349</v>
      </c>
      <c r="D8471">
        <v>2</v>
      </c>
      <c r="E8471">
        <v>3.04</v>
      </c>
      <c r="F8471">
        <v>7.26</v>
      </c>
      <c r="G8471">
        <v>0.97</v>
      </c>
      <c r="H8471" s="184">
        <f t="shared" ref="H8471:L8471" si="9244">H8447</f>
        <v>0.83333333333333337</v>
      </c>
      <c r="I8471" s="185">
        <f t="shared" si="9244"/>
        <v>322</v>
      </c>
      <c r="J8471" s="185">
        <f t="shared" si="9244"/>
        <v>178</v>
      </c>
      <c r="K8471" s="185">
        <f t="shared" si="9244"/>
        <v>2842</v>
      </c>
      <c r="L8471" s="185">
        <f t="shared" si="9244"/>
        <v>1426</v>
      </c>
      <c r="M8471" s="147"/>
      <c r="N8471" s="143">
        <f t="shared" si="9224"/>
        <v>644</v>
      </c>
      <c r="O8471" s="143">
        <f t="shared" si="9220"/>
        <v>541.12</v>
      </c>
      <c r="P8471" s="143">
        <f t="shared" si="9221"/>
        <v>20632.919999999998</v>
      </c>
      <c r="Q8471" s="143">
        <f t="shared" si="9222"/>
        <v>1383.22</v>
      </c>
      <c r="R8471" s="188">
        <f t="shared" si="9225"/>
        <v>23201.26</v>
      </c>
      <c r="T8471">
        <v>41265.410000000003</v>
      </c>
      <c r="U8471" s="190">
        <f t="shared" si="9226"/>
        <v>0.56224474687153225</v>
      </c>
    </row>
    <row r="8472" spans="1:21" x14ac:dyDescent="0.2">
      <c r="A8472" s="178">
        <v>43088</v>
      </c>
      <c r="B8472" s="179">
        <v>0.875</v>
      </c>
      <c r="C8472" t="s">
        <v>349</v>
      </c>
      <c r="D8472">
        <v>1.42</v>
      </c>
      <c r="E8472">
        <v>3.42</v>
      </c>
      <c r="F8472">
        <v>6.01</v>
      </c>
      <c r="G8472">
        <v>0.97</v>
      </c>
      <c r="H8472" s="184">
        <f t="shared" ref="H8472:L8472" si="9245">H8448</f>
        <v>0.875</v>
      </c>
      <c r="I8472" s="185">
        <f t="shared" si="9245"/>
        <v>337</v>
      </c>
      <c r="J8472" s="185">
        <f t="shared" si="9245"/>
        <v>173</v>
      </c>
      <c r="K8472" s="185">
        <f t="shared" si="9245"/>
        <v>2842</v>
      </c>
      <c r="L8472" s="185">
        <f t="shared" si="9245"/>
        <v>1426</v>
      </c>
      <c r="M8472" s="147"/>
      <c r="N8472" s="143">
        <f t="shared" si="9224"/>
        <v>478.53999999999996</v>
      </c>
      <c r="O8472" s="143">
        <f t="shared" si="9220"/>
        <v>591.66</v>
      </c>
      <c r="P8472" s="143">
        <f t="shared" si="9221"/>
        <v>17080.419999999998</v>
      </c>
      <c r="Q8472" s="143">
        <f t="shared" si="9222"/>
        <v>1383.22</v>
      </c>
      <c r="R8472" s="188">
        <f t="shared" si="9225"/>
        <v>19533.84</v>
      </c>
      <c r="T8472">
        <v>40778.28</v>
      </c>
      <c r="U8472" s="190">
        <f t="shared" si="9226"/>
        <v>0.47902559892177898</v>
      </c>
    </row>
    <row r="8473" spans="1:21" x14ac:dyDescent="0.2">
      <c r="A8473" s="178">
        <v>43088</v>
      </c>
      <c r="B8473" s="179">
        <v>0.91666666666666663</v>
      </c>
      <c r="C8473" t="s">
        <v>349</v>
      </c>
      <c r="D8473">
        <v>3.5</v>
      </c>
      <c r="E8473">
        <v>2.89</v>
      </c>
      <c r="F8473">
        <v>5.99</v>
      </c>
      <c r="G8473">
        <v>0.97</v>
      </c>
      <c r="H8473" s="184">
        <f t="shared" ref="H8473:L8473" si="9246">H8449</f>
        <v>0.91666666666666663</v>
      </c>
      <c r="I8473" s="185">
        <f t="shared" si="9246"/>
        <v>394</v>
      </c>
      <c r="J8473" s="185">
        <f t="shared" si="9246"/>
        <v>194</v>
      </c>
      <c r="K8473" s="185">
        <f t="shared" si="9246"/>
        <v>2842</v>
      </c>
      <c r="L8473" s="185">
        <f t="shared" si="9246"/>
        <v>1426</v>
      </c>
      <c r="M8473" s="147"/>
      <c r="N8473" s="143">
        <f t="shared" si="9224"/>
        <v>1379</v>
      </c>
      <c r="O8473" s="143">
        <f t="shared" si="9220"/>
        <v>560.66</v>
      </c>
      <c r="P8473" s="143">
        <f t="shared" si="9221"/>
        <v>17023.580000000002</v>
      </c>
      <c r="Q8473" s="143">
        <f t="shared" si="9222"/>
        <v>1383.22</v>
      </c>
      <c r="R8473" s="188">
        <f t="shared" si="9225"/>
        <v>20346.460000000003</v>
      </c>
      <c r="T8473">
        <v>40154.69</v>
      </c>
      <c r="U8473" s="190">
        <f t="shared" si="9226"/>
        <v>0.50670195685734343</v>
      </c>
    </row>
    <row r="8474" spans="1:21" x14ac:dyDescent="0.2">
      <c r="A8474" s="178">
        <v>43088</v>
      </c>
      <c r="B8474" s="179">
        <v>0.95833333333333337</v>
      </c>
      <c r="C8474" t="s">
        <v>349</v>
      </c>
      <c r="D8474">
        <v>4.53</v>
      </c>
      <c r="E8474">
        <v>3.27</v>
      </c>
      <c r="F8474">
        <v>4.2699999999999996</v>
      </c>
      <c r="G8474">
        <v>0.75</v>
      </c>
      <c r="H8474" s="184">
        <f t="shared" ref="H8474:L8474" si="9247">H8450</f>
        <v>0.95833333333333337</v>
      </c>
      <c r="I8474" s="185">
        <f t="shared" si="9247"/>
        <v>389</v>
      </c>
      <c r="J8474" s="185">
        <f t="shared" si="9247"/>
        <v>265</v>
      </c>
      <c r="K8474" s="185">
        <f t="shared" si="9247"/>
        <v>2985</v>
      </c>
      <c r="L8474" s="185">
        <f t="shared" si="9247"/>
        <v>1111</v>
      </c>
      <c r="M8474" s="147"/>
      <c r="N8474" s="143">
        <f t="shared" si="9224"/>
        <v>1762.17</v>
      </c>
      <c r="O8474" s="143">
        <f t="shared" si="9220"/>
        <v>866.55</v>
      </c>
      <c r="P8474" s="143">
        <f t="shared" si="9221"/>
        <v>12745.949999999999</v>
      </c>
      <c r="Q8474" s="143">
        <f t="shared" si="9222"/>
        <v>833.25</v>
      </c>
      <c r="R8474" s="188">
        <f t="shared" si="9225"/>
        <v>16207.919999999998</v>
      </c>
      <c r="T8474">
        <v>38911.89</v>
      </c>
      <c r="U8474" s="190">
        <f t="shared" si="9226"/>
        <v>0.41652872682360065</v>
      </c>
    </row>
    <row r="8475" spans="1:21" x14ac:dyDescent="0.2">
      <c r="A8475" s="178">
        <v>43088</v>
      </c>
      <c r="B8475" s="180">
        <v>1</v>
      </c>
      <c r="C8475" t="s">
        <v>349</v>
      </c>
      <c r="D8475">
        <v>4.01</v>
      </c>
      <c r="E8475">
        <v>4</v>
      </c>
      <c r="F8475">
        <v>5.33</v>
      </c>
      <c r="G8475">
        <v>0.75</v>
      </c>
      <c r="H8475" s="184">
        <f t="shared" ref="H8475:L8475" si="9248">H8451</f>
        <v>1</v>
      </c>
      <c r="I8475" s="185">
        <f t="shared" si="9248"/>
        <v>362</v>
      </c>
      <c r="J8475" s="185">
        <f t="shared" si="9248"/>
        <v>243</v>
      </c>
      <c r="K8475" s="185">
        <f t="shared" si="9248"/>
        <v>2985</v>
      </c>
      <c r="L8475" s="185">
        <f t="shared" si="9248"/>
        <v>1111</v>
      </c>
      <c r="M8475" s="147"/>
      <c r="N8475" s="143">
        <f t="shared" si="9224"/>
        <v>1451.62</v>
      </c>
      <c r="O8475" s="143">
        <f t="shared" si="9220"/>
        <v>972</v>
      </c>
      <c r="P8475" s="143">
        <f t="shared" si="9221"/>
        <v>15910.050000000001</v>
      </c>
      <c r="Q8475" s="143">
        <f t="shared" si="9222"/>
        <v>833.25</v>
      </c>
      <c r="R8475" s="188">
        <f t="shared" si="9225"/>
        <v>19166.920000000002</v>
      </c>
      <c r="T8475">
        <v>36717.589999999997</v>
      </c>
      <c r="U8475" s="190">
        <f t="shared" si="9226"/>
        <v>0.52200920594189337</v>
      </c>
    </row>
    <row r="8476" spans="1:21" x14ac:dyDescent="0.2">
      <c r="A8476" s="178">
        <v>43089</v>
      </c>
      <c r="B8476" s="179">
        <v>4.1666666666666664E-2</v>
      </c>
      <c r="C8476" t="s">
        <v>349</v>
      </c>
      <c r="D8476">
        <v>4.01</v>
      </c>
      <c r="E8476">
        <v>4.03</v>
      </c>
      <c r="F8476">
        <v>3.43</v>
      </c>
      <c r="G8476">
        <v>0.5</v>
      </c>
      <c r="H8476" s="184">
        <f t="shared" ref="H8476:L8476" si="9249">H8452</f>
        <v>4.1666666666666664E-2</v>
      </c>
      <c r="I8476" s="185">
        <f t="shared" si="9249"/>
        <v>294</v>
      </c>
      <c r="J8476" s="185">
        <f t="shared" si="9249"/>
        <v>212</v>
      </c>
      <c r="K8476" s="185">
        <f t="shared" si="9249"/>
        <v>2985</v>
      </c>
      <c r="L8476" s="185">
        <f t="shared" si="9249"/>
        <v>1111</v>
      </c>
      <c r="M8476" s="147"/>
      <c r="N8476" s="143">
        <f t="shared" si="9224"/>
        <v>1178.9399999999998</v>
      </c>
      <c r="O8476" s="143">
        <f t="shared" si="9220"/>
        <v>854.36</v>
      </c>
      <c r="P8476" s="143">
        <f t="shared" si="9221"/>
        <v>10238.550000000001</v>
      </c>
      <c r="Q8476" s="143">
        <f t="shared" si="9222"/>
        <v>555.5</v>
      </c>
      <c r="R8476" s="188">
        <f t="shared" si="9225"/>
        <v>12827.35</v>
      </c>
      <c r="T8476">
        <v>33995.78</v>
      </c>
      <c r="U8476" s="190">
        <f t="shared" si="9226"/>
        <v>0.37732183229800875</v>
      </c>
    </row>
    <row r="8477" spans="1:21" x14ac:dyDescent="0.2">
      <c r="A8477" s="178">
        <v>43089</v>
      </c>
      <c r="B8477" s="179">
        <v>8.3333333333333329E-2</v>
      </c>
      <c r="C8477" t="s">
        <v>349</v>
      </c>
      <c r="D8477">
        <v>2.4700000000000002</v>
      </c>
      <c r="E8477">
        <v>2.1</v>
      </c>
      <c r="F8477">
        <v>3.25</v>
      </c>
      <c r="G8477">
        <v>0.5</v>
      </c>
      <c r="H8477" s="184">
        <f t="shared" ref="H8477:L8477" si="9250">H8453</f>
        <v>8.3333333333333329E-2</v>
      </c>
      <c r="I8477" s="185">
        <f t="shared" si="9250"/>
        <v>236</v>
      </c>
      <c r="J8477" s="185">
        <f t="shared" si="9250"/>
        <v>179</v>
      </c>
      <c r="K8477" s="185">
        <f t="shared" si="9250"/>
        <v>2985</v>
      </c>
      <c r="L8477" s="185">
        <f t="shared" si="9250"/>
        <v>1111</v>
      </c>
      <c r="M8477" s="147"/>
      <c r="N8477" s="143">
        <f t="shared" si="9224"/>
        <v>582.92000000000007</v>
      </c>
      <c r="O8477" s="143">
        <f t="shared" si="9220"/>
        <v>375.90000000000003</v>
      </c>
      <c r="P8477" s="143">
        <f t="shared" si="9221"/>
        <v>9701.25</v>
      </c>
      <c r="Q8477" s="143">
        <f t="shared" si="9222"/>
        <v>555.5</v>
      </c>
      <c r="R8477" s="188">
        <f t="shared" si="9225"/>
        <v>11215.57</v>
      </c>
      <c r="T8477">
        <v>31895.81</v>
      </c>
      <c r="U8477" s="190">
        <f t="shared" si="9226"/>
        <v>0.35163145253247996</v>
      </c>
    </row>
    <row r="8478" spans="1:21" x14ac:dyDescent="0.2">
      <c r="A8478" s="178">
        <v>43089</v>
      </c>
      <c r="B8478" s="179">
        <v>0.125</v>
      </c>
      <c r="C8478" t="s">
        <v>349</v>
      </c>
      <c r="D8478">
        <v>3.31</v>
      </c>
      <c r="E8478">
        <v>2.2000000000000002</v>
      </c>
      <c r="F8478">
        <v>3.25</v>
      </c>
      <c r="G8478">
        <v>0.99</v>
      </c>
      <c r="H8478" s="184">
        <f t="shared" ref="H8478:L8478" si="9251">H8454</f>
        <v>0.125</v>
      </c>
      <c r="I8478" s="185">
        <f t="shared" si="9251"/>
        <v>201</v>
      </c>
      <c r="J8478" s="185">
        <f t="shared" si="9251"/>
        <v>205</v>
      </c>
      <c r="K8478" s="185">
        <f t="shared" si="9251"/>
        <v>2985</v>
      </c>
      <c r="L8478" s="185">
        <f t="shared" si="9251"/>
        <v>1717</v>
      </c>
      <c r="M8478" s="147"/>
      <c r="N8478" s="143">
        <f t="shared" si="9224"/>
        <v>665.31000000000006</v>
      </c>
      <c r="O8478" s="143">
        <f t="shared" si="9220"/>
        <v>451.00000000000006</v>
      </c>
      <c r="P8478" s="143">
        <f t="shared" si="9221"/>
        <v>9701.25</v>
      </c>
      <c r="Q8478" s="143">
        <f t="shared" si="9222"/>
        <v>1699.83</v>
      </c>
      <c r="R8478" s="188">
        <f t="shared" si="9225"/>
        <v>12517.39</v>
      </c>
      <c r="T8478">
        <v>30644.62</v>
      </c>
      <c r="U8478" s="190">
        <f t="shared" si="9226"/>
        <v>0.40846941485976984</v>
      </c>
    </row>
    <row r="8479" spans="1:21" x14ac:dyDescent="0.2">
      <c r="A8479" s="178">
        <v>43089</v>
      </c>
      <c r="B8479" s="179">
        <v>0.16666666666666666</v>
      </c>
      <c r="C8479" t="s">
        <v>349</v>
      </c>
      <c r="D8479">
        <v>1.63</v>
      </c>
      <c r="E8479">
        <v>2.5099999999999998</v>
      </c>
      <c r="F8479">
        <v>3.25</v>
      </c>
      <c r="G8479">
        <v>0.99</v>
      </c>
      <c r="H8479" s="184">
        <f t="shared" ref="H8479:L8479" si="9252">H8455</f>
        <v>0.16666666666666666</v>
      </c>
      <c r="I8479" s="185">
        <f t="shared" si="9252"/>
        <v>185</v>
      </c>
      <c r="J8479" s="185">
        <f t="shared" si="9252"/>
        <v>205</v>
      </c>
      <c r="K8479" s="185">
        <f t="shared" si="9252"/>
        <v>2985</v>
      </c>
      <c r="L8479" s="185">
        <f t="shared" si="9252"/>
        <v>1717</v>
      </c>
      <c r="M8479" s="147"/>
      <c r="N8479" s="143">
        <f t="shared" si="9224"/>
        <v>301.54999999999995</v>
      </c>
      <c r="O8479" s="143">
        <f t="shared" si="9220"/>
        <v>514.54999999999995</v>
      </c>
      <c r="P8479" s="143">
        <f t="shared" si="9221"/>
        <v>9701.25</v>
      </c>
      <c r="Q8479" s="143">
        <f t="shared" si="9222"/>
        <v>1699.83</v>
      </c>
      <c r="R8479" s="188">
        <f t="shared" si="9225"/>
        <v>12217.18</v>
      </c>
      <c r="T8479">
        <v>29937.46</v>
      </c>
      <c r="U8479" s="190">
        <f t="shared" si="9226"/>
        <v>0.40809006508902229</v>
      </c>
    </row>
    <row r="8480" spans="1:21" x14ac:dyDescent="0.2">
      <c r="A8480" s="178">
        <v>43089</v>
      </c>
      <c r="B8480" s="179">
        <v>0.20833333333333334</v>
      </c>
      <c r="C8480" t="s">
        <v>349</v>
      </c>
      <c r="D8480">
        <v>3.11</v>
      </c>
      <c r="E8480">
        <v>3.53</v>
      </c>
      <c r="F8480">
        <v>3.41</v>
      </c>
      <c r="G8480">
        <v>0.99</v>
      </c>
      <c r="H8480" s="184">
        <f t="shared" ref="H8480:L8480" si="9253">H8456</f>
        <v>0.20833333333333334</v>
      </c>
      <c r="I8480" s="185">
        <f t="shared" si="9253"/>
        <v>207</v>
      </c>
      <c r="J8480" s="185">
        <f t="shared" si="9253"/>
        <v>283</v>
      </c>
      <c r="K8480" s="185">
        <f t="shared" si="9253"/>
        <v>2985</v>
      </c>
      <c r="L8480" s="185">
        <f t="shared" si="9253"/>
        <v>1717</v>
      </c>
      <c r="M8480" s="147"/>
      <c r="N8480" s="143">
        <f t="shared" si="9224"/>
        <v>643.77</v>
      </c>
      <c r="O8480" s="143">
        <f t="shared" si="9220"/>
        <v>998.9899999999999</v>
      </c>
      <c r="P8480" s="143">
        <f t="shared" si="9221"/>
        <v>10178.85</v>
      </c>
      <c r="Q8480" s="143">
        <f t="shared" si="9222"/>
        <v>1699.83</v>
      </c>
      <c r="R8480" s="188">
        <f t="shared" si="9225"/>
        <v>13521.44</v>
      </c>
      <c r="T8480">
        <v>29804.54</v>
      </c>
      <c r="U8480" s="190">
        <f t="shared" si="9226"/>
        <v>0.45367048107435981</v>
      </c>
    </row>
    <row r="8481" spans="1:21" x14ac:dyDescent="0.2">
      <c r="A8481" s="178">
        <v>43089</v>
      </c>
      <c r="B8481" s="179">
        <v>0.25</v>
      </c>
      <c r="C8481" t="s">
        <v>349</v>
      </c>
      <c r="D8481">
        <v>5.51</v>
      </c>
      <c r="E8481">
        <v>8.7200000000000006</v>
      </c>
      <c r="F8481">
        <v>5.36</v>
      </c>
      <c r="G8481">
        <v>0.99</v>
      </c>
      <c r="H8481" s="184">
        <f t="shared" ref="H8481:L8481" si="9254">H8457</f>
        <v>0.25</v>
      </c>
      <c r="I8481" s="185">
        <f t="shared" si="9254"/>
        <v>327</v>
      </c>
      <c r="J8481" s="185">
        <f t="shared" si="9254"/>
        <v>438</v>
      </c>
      <c r="K8481" s="185">
        <f t="shared" si="9254"/>
        <v>2985</v>
      </c>
      <c r="L8481" s="185">
        <f t="shared" si="9254"/>
        <v>1717</v>
      </c>
      <c r="M8481" s="147"/>
      <c r="N8481" s="143">
        <f t="shared" si="9224"/>
        <v>1801.77</v>
      </c>
      <c r="O8481" s="143">
        <f t="shared" si="9220"/>
        <v>3819.36</v>
      </c>
      <c r="P8481" s="143">
        <f t="shared" si="9221"/>
        <v>15999.6</v>
      </c>
      <c r="Q8481" s="143">
        <f t="shared" si="9222"/>
        <v>1699.83</v>
      </c>
      <c r="R8481" s="188">
        <f t="shared" si="9225"/>
        <v>23320.559999999998</v>
      </c>
      <c r="T8481">
        <v>30524.07</v>
      </c>
      <c r="U8481" s="190">
        <f t="shared" si="9226"/>
        <v>0.76400558641098637</v>
      </c>
    </row>
    <row r="8482" spans="1:21" x14ac:dyDescent="0.2">
      <c r="A8482" s="178">
        <v>43089</v>
      </c>
      <c r="B8482" s="179">
        <v>0.29166666666666669</v>
      </c>
      <c r="C8482" t="s">
        <v>349</v>
      </c>
      <c r="D8482">
        <v>2.61</v>
      </c>
      <c r="E8482">
        <v>13.04</v>
      </c>
      <c r="F8482">
        <v>10.09</v>
      </c>
      <c r="G8482">
        <v>4.22</v>
      </c>
      <c r="H8482" s="184">
        <f t="shared" ref="H8482:L8482" si="9255">H8458</f>
        <v>0.29166666666666669</v>
      </c>
      <c r="I8482" s="185">
        <f t="shared" si="9255"/>
        <v>249</v>
      </c>
      <c r="J8482" s="185">
        <f t="shared" si="9255"/>
        <v>556</v>
      </c>
      <c r="K8482" s="185">
        <f t="shared" si="9255"/>
        <v>2872</v>
      </c>
      <c r="L8482" s="185">
        <f t="shared" si="9255"/>
        <v>2219</v>
      </c>
      <c r="M8482" s="147"/>
      <c r="N8482" s="143">
        <f t="shared" si="9224"/>
        <v>649.89</v>
      </c>
      <c r="O8482" s="143">
        <f t="shared" si="9220"/>
        <v>7250.24</v>
      </c>
      <c r="P8482" s="143">
        <f t="shared" si="9221"/>
        <v>28978.48</v>
      </c>
      <c r="Q8482" s="143">
        <f t="shared" si="9222"/>
        <v>9364.18</v>
      </c>
      <c r="R8482" s="188">
        <f t="shared" si="9225"/>
        <v>46242.79</v>
      </c>
      <c r="T8482">
        <v>32627.200000000001</v>
      </c>
      <c r="U8482" s="190">
        <f t="shared" si="9226"/>
        <v>1.417307951647705</v>
      </c>
    </row>
    <row r="8483" spans="1:21" x14ac:dyDescent="0.2">
      <c r="A8483" s="178">
        <v>43089</v>
      </c>
      <c r="B8483" s="179">
        <v>0.33333333333333331</v>
      </c>
      <c r="C8483" t="s">
        <v>349</v>
      </c>
      <c r="D8483">
        <v>2.15</v>
      </c>
      <c r="E8483">
        <v>4.99</v>
      </c>
      <c r="F8483">
        <v>9.4499999999999993</v>
      </c>
      <c r="G8483">
        <v>2.99</v>
      </c>
      <c r="H8483" s="184">
        <f t="shared" ref="H8483:L8483" si="9256">H8459</f>
        <v>0.33333333333333331</v>
      </c>
      <c r="I8483" s="185">
        <f t="shared" si="9256"/>
        <v>256</v>
      </c>
      <c r="J8483" s="185">
        <f t="shared" si="9256"/>
        <v>306</v>
      </c>
      <c r="K8483" s="185">
        <f t="shared" si="9256"/>
        <v>2872</v>
      </c>
      <c r="L8483" s="185">
        <f t="shared" si="9256"/>
        <v>2219</v>
      </c>
      <c r="M8483" s="147"/>
      <c r="N8483" s="143">
        <f t="shared" si="9224"/>
        <v>550.4</v>
      </c>
      <c r="O8483" s="143">
        <f t="shared" si="9220"/>
        <v>1526.94</v>
      </c>
      <c r="P8483" s="143">
        <f t="shared" si="9221"/>
        <v>27140.399999999998</v>
      </c>
      <c r="Q8483" s="143">
        <f t="shared" si="9222"/>
        <v>6634.81</v>
      </c>
      <c r="R8483" s="188">
        <f t="shared" si="9225"/>
        <v>35852.549999999996</v>
      </c>
      <c r="T8483">
        <v>35999.629999999997</v>
      </c>
      <c r="U8483" s="190">
        <f t="shared" si="9226"/>
        <v>0.99591440245358076</v>
      </c>
    </row>
    <row r="8484" spans="1:21" x14ac:dyDescent="0.2">
      <c r="A8484" s="178">
        <v>43089</v>
      </c>
      <c r="B8484" s="179">
        <v>0.375</v>
      </c>
      <c r="C8484" t="s">
        <v>349</v>
      </c>
      <c r="D8484">
        <v>0.35</v>
      </c>
      <c r="E8484">
        <v>5.32</v>
      </c>
      <c r="F8484">
        <v>8.02</v>
      </c>
      <c r="G8484">
        <v>3.32</v>
      </c>
      <c r="H8484" s="184">
        <f t="shared" ref="H8484:L8484" si="9257">H8460</f>
        <v>0.375</v>
      </c>
      <c r="I8484" s="185">
        <f t="shared" si="9257"/>
        <v>156</v>
      </c>
      <c r="J8484" s="185">
        <f t="shared" si="9257"/>
        <v>343</v>
      </c>
      <c r="K8484" s="185">
        <f t="shared" si="9257"/>
        <v>2872</v>
      </c>
      <c r="L8484" s="185">
        <f t="shared" si="9257"/>
        <v>2219</v>
      </c>
      <c r="M8484" s="147"/>
      <c r="N8484" s="143">
        <f t="shared" si="9224"/>
        <v>54.599999999999994</v>
      </c>
      <c r="O8484" s="143">
        <f t="shared" si="9220"/>
        <v>1824.76</v>
      </c>
      <c r="P8484" s="143">
        <f t="shared" si="9221"/>
        <v>23033.439999999999</v>
      </c>
      <c r="Q8484" s="143">
        <f t="shared" si="9222"/>
        <v>7367.08</v>
      </c>
      <c r="R8484" s="188">
        <f t="shared" si="9225"/>
        <v>32279.879999999997</v>
      </c>
      <c r="T8484">
        <v>37418.699999999997</v>
      </c>
      <c r="U8484" s="190">
        <f t="shared" si="9226"/>
        <v>0.86266706219082967</v>
      </c>
    </row>
    <row r="8485" spans="1:21" x14ac:dyDescent="0.2">
      <c r="A8485" s="178">
        <v>43089</v>
      </c>
      <c r="B8485" s="179">
        <v>0.41666666666666669</v>
      </c>
      <c r="C8485" t="s">
        <v>349</v>
      </c>
      <c r="D8485">
        <v>0.73</v>
      </c>
      <c r="E8485">
        <v>6.51</v>
      </c>
      <c r="F8485">
        <v>9.51</v>
      </c>
      <c r="G8485">
        <v>2.75</v>
      </c>
      <c r="H8485" s="184">
        <f t="shared" ref="H8485:L8485" si="9258">H8461</f>
        <v>0.41666666666666669</v>
      </c>
      <c r="I8485" s="185">
        <f t="shared" si="9258"/>
        <v>196</v>
      </c>
      <c r="J8485" s="185">
        <f t="shared" si="9258"/>
        <v>315</v>
      </c>
      <c r="K8485" s="185">
        <f t="shared" si="9258"/>
        <v>2872</v>
      </c>
      <c r="L8485" s="185">
        <f t="shared" si="9258"/>
        <v>2219</v>
      </c>
      <c r="M8485" s="147"/>
      <c r="N8485" s="143">
        <f t="shared" si="9224"/>
        <v>143.07999999999998</v>
      </c>
      <c r="O8485" s="143">
        <f t="shared" si="9220"/>
        <v>2050.65</v>
      </c>
      <c r="P8485" s="143">
        <f t="shared" si="9221"/>
        <v>27312.720000000001</v>
      </c>
      <c r="Q8485" s="143">
        <f t="shared" si="9222"/>
        <v>6102.25</v>
      </c>
      <c r="R8485" s="188">
        <f t="shared" si="9225"/>
        <v>35608.699999999997</v>
      </c>
      <c r="T8485">
        <v>37437.14</v>
      </c>
      <c r="U8485" s="190">
        <f t="shared" si="9226"/>
        <v>0.95115973068455539</v>
      </c>
    </row>
    <row r="8486" spans="1:21" x14ac:dyDescent="0.2">
      <c r="A8486" s="178">
        <v>43089</v>
      </c>
      <c r="B8486" s="179">
        <v>0.45833333333333331</v>
      </c>
      <c r="C8486" t="s">
        <v>349</v>
      </c>
      <c r="D8486">
        <v>1</v>
      </c>
      <c r="E8486">
        <v>5.76</v>
      </c>
      <c r="F8486">
        <v>8.16</v>
      </c>
      <c r="G8486">
        <v>0.99</v>
      </c>
      <c r="H8486" s="184">
        <f t="shared" ref="H8486:L8486" si="9259">H8462</f>
        <v>0.45833333333333331</v>
      </c>
      <c r="I8486" s="185">
        <f t="shared" si="9259"/>
        <v>226</v>
      </c>
      <c r="J8486" s="185">
        <f t="shared" si="9259"/>
        <v>326</v>
      </c>
      <c r="K8486" s="185">
        <f t="shared" si="9259"/>
        <v>2842</v>
      </c>
      <c r="L8486" s="185">
        <f t="shared" si="9259"/>
        <v>1635</v>
      </c>
      <c r="M8486" s="147"/>
      <c r="N8486" s="143">
        <f t="shared" si="9224"/>
        <v>226</v>
      </c>
      <c r="O8486" s="143">
        <f t="shared" si="9220"/>
        <v>1877.76</v>
      </c>
      <c r="P8486" s="143">
        <f t="shared" si="9221"/>
        <v>23190.720000000001</v>
      </c>
      <c r="Q8486" s="143">
        <f t="shared" si="9222"/>
        <v>1618.65</v>
      </c>
      <c r="R8486" s="188">
        <f t="shared" si="9225"/>
        <v>26913.130000000005</v>
      </c>
      <c r="T8486">
        <v>37586.58</v>
      </c>
      <c r="U8486" s="190">
        <f t="shared" si="9226"/>
        <v>0.71603029591944789</v>
      </c>
    </row>
    <row r="8487" spans="1:21" x14ac:dyDescent="0.2">
      <c r="A8487" s="178">
        <v>43089</v>
      </c>
      <c r="B8487" s="179">
        <v>0.5</v>
      </c>
      <c r="C8487" t="s">
        <v>349</v>
      </c>
      <c r="D8487">
        <v>1</v>
      </c>
      <c r="E8487">
        <v>4.55</v>
      </c>
      <c r="F8487">
        <v>7.25</v>
      </c>
      <c r="G8487">
        <v>0.99</v>
      </c>
      <c r="H8487" s="184">
        <f t="shared" ref="H8487:L8487" si="9260">H8463</f>
        <v>0.5</v>
      </c>
      <c r="I8487" s="185">
        <f t="shared" si="9260"/>
        <v>222</v>
      </c>
      <c r="J8487" s="185">
        <f t="shared" si="9260"/>
        <v>319</v>
      </c>
      <c r="K8487" s="185">
        <f t="shared" si="9260"/>
        <v>2842</v>
      </c>
      <c r="L8487" s="185">
        <f t="shared" si="9260"/>
        <v>1635</v>
      </c>
      <c r="M8487" s="147"/>
      <c r="N8487" s="143">
        <f t="shared" si="9224"/>
        <v>222</v>
      </c>
      <c r="O8487" s="143">
        <f t="shared" si="9220"/>
        <v>1451.45</v>
      </c>
      <c r="P8487" s="143">
        <f t="shared" si="9221"/>
        <v>20604.5</v>
      </c>
      <c r="Q8487" s="143">
        <f t="shared" si="9222"/>
        <v>1618.65</v>
      </c>
      <c r="R8487" s="188">
        <f t="shared" si="9225"/>
        <v>23896.600000000002</v>
      </c>
      <c r="T8487">
        <v>37659.86</v>
      </c>
      <c r="U8487" s="190">
        <f t="shared" si="9226"/>
        <v>0.6345376748612449</v>
      </c>
    </row>
    <row r="8488" spans="1:21" x14ac:dyDescent="0.2">
      <c r="A8488" s="178">
        <v>43089</v>
      </c>
      <c r="B8488" s="179">
        <v>0.54166666666666663</v>
      </c>
      <c r="C8488" t="s">
        <v>349</v>
      </c>
      <c r="D8488">
        <v>1.87</v>
      </c>
      <c r="E8488">
        <v>3.34</v>
      </c>
      <c r="F8488">
        <v>5.87</v>
      </c>
      <c r="G8488">
        <v>0.99</v>
      </c>
      <c r="H8488" s="184">
        <f t="shared" ref="H8488:L8488" si="9261">H8464</f>
        <v>0.54166666666666663</v>
      </c>
      <c r="I8488" s="185">
        <f t="shared" si="9261"/>
        <v>195</v>
      </c>
      <c r="J8488" s="185">
        <f t="shared" si="9261"/>
        <v>299</v>
      </c>
      <c r="K8488" s="185">
        <f t="shared" si="9261"/>
        <v>2842</v>
      </c>
      <c r="L8488" s="185">
        <f t="shared" si="9261"/>
        <v>1635</v>
      </c>
      <c r="M8488" s="147"/>
      <c r="N8488" s="143">
        <f t="shared" si="9224"/>
        <v>364.65000000000003</v>
      </c>
      <c r="O8488" s="143">
        <f t="shared" si="9220"/>
        <v>998.66</v>
      </c>
      <c r="P8488" s="143">
        <f t="shared" si="9221"/>
        <v>16682.54</v>
      </c>
      <c r="Q8488" s="143">
        <f t="shared" si="9222"/>
        <v>1618.65</v>
      </c>
      <c r="R8488" s="188">
        <f t="shared" si="9225"/>
        <v>19664.500000000004</v>
      </c>
      <c r="T8488">
        <v>37634.25</v>
      </c>
      <c r="U8488" s="190">
        <f t="shared" si="9226"/>
        <v>0.52251605917482091</v>
      </c>
    </row>
    <row r="8489" spans="1:21" x14ac:dyDescent="0.2">
      <c r="A8489" s="178">
        <v>43089</v>
      </c>
      <c r="B8489" s="179">
        <v>0.58333333333333337</v>
      </c>
      <c r="C8489" t="s">
        <v>349</v>
      </c>
      <c r="D8489">
        <v>1</v>
      </c>
      <c r="E8489">
        <v>3.11</v>
      </c>
      <c r="F8489">
        <v>5.51</v>
      </c>
      <c r="G8489">
        <v>0.99</v>
      </c>
      <c r="H8489" s="184">
        <f t="shared" ref="H8489:L8489" si="9262">H8465</f>
        <v>0.58333333333333337</v>
      </c>
      <c r="I8489" s="185">
        <f t="shared" si="9262"/>
        <v>205</v>
      </c>
      <c r="J8489" s="185">
        <f t="shared" si="9262"/>
        <v>237</v>
      </c>
      <c r="K8489" s="185">
        <f t="shared" si="9262"/>
        <v>2842</v>
      </c>
      <c r="L8489" s="185">
        <f t="shared" si="9262"/>
        <v>1635</v>
      </c>
      <c r="M8489" s="147"/>
      <c r="N8489" s="143">
        <f t="shared" si="9224"/>
        <v>205</v>
      </c>
      <c r="O8489" s="143">
        <f t="shared" si="9220"/>
        <v>737.06999999999994</v>
      </c>
      <c r="P8489" s="143">
        <f t="shared" si="9221"/>
        <v>15659.42</v>
      </c>
      <c r="Q8489" s="143">
        <f t="shared" si="9222"/>
        <v>1618.65</v>
      </c>
      <c r="R8489" s="188">
        <f t="shared" si="9225"/>
        <v>18220.140000000003</v>
      </c>
      <c r="T8489">
        <v>37662.42</v>
      </c>
      <c r="U8489" s="190">
        <f t="shared" si="9226"/>
        <v>0.48377507340208104</v>
      </c>
    </row>
    <row r="8490" spans="1:21" x14ac:dyDescent="0.2">
      <c r="A8490" s="178">
        <v>43089</v>
      </c>
      <c r="B8490" s="179">
        <v>0.625</v>
      </c>
      <c r="C8490" t="s">
        <v>349</v>
      </c>
      <c r="D8490">
        <v>1</v>
      </c>
      <c r="E8490">
        <v>3.1</v>
      </c>
      <c r="F8490">
        <v>5.51</v>
      </c>
      <c r="G8490">
        <v>0.99</v>
      </c>
      <c r="H8490" s="184">
        <f t="shared" ref="H8490:L8490" si="9263">H8466</f>
        <v>0.625</v>
      </c>
      <c r="I8490" s="185">
        <f t="shared" si="9263"/>
        <v>212</v>
      </c>
      <c r="J8490" s="185">
        <f t="shared" si="9263"/>
        <v>213</v>
      </c>
      <c r="K8490" s="185">
        <f t="shared" si="9263"/>
        <v>2842</v>
      </c>
      <c r="L8490" s="185">
        <f t="shared" si="9263"/>
        <v>1380</v>
      </c>
      <c r="M8490" s="147"/>
      <c r="N8490" s="143">
        <f t="shared" si="9224"/>
        <v>212</v>
      </c>
      <c r="O8490" s="143">
        <f t="shared" si="9220"/>
        <v>660.30000000000007</v>
      </c>
      <c r="P8490" s="143">
        <f t="shared" si="9221"/>
        <v>15659.42</v>
      </c>
      <c r="Q8490" s="143">
        <f t="shared" si="9222"/>
        <v>1366.2</v>
      </c>
      <c r="R8490" s="188">
        <f t="shared" si="9225"/>
        <v>17897.920000000002</v>
      </c>
      <c r="T8490">
        <v>37874.949999999997</v>
      </c>
      <c r="U8490" s="190">
        <f t="shared" si="9226"/>
        <v>0.47255296706662325</v>
      </c>
    </row>
    <row r="8491" spans="1:21" x14ac:dyDescent="0.2">
      <c r="A8491" s="178">
        <v>43089</v>
      </c>
      <c r="B8491" s="179">
        <v>0.66666666666666663</v>
      </c>
      <c r="C8491" t="s">
        <v>349</v>
      </c>
      <c r="D8491">
        <v>0.36</v>
      </c>
      <c r="E8491">
        <v>3.1</v>
      </c>
      <c r="F8491">
        <v>5.51</v>
      </c>
      <c r="G8491">
        <v>1.22</v>
      </c>
      <c r="H8491" s="184">
        <f t="shared" ref="H8491:L8491" si="9264">H8467</f>
        <v>0.66666666666666663</v>
      </c>
      <c r="I8491" s="185">
        <f t="shared" si="9264"/>
        <v>191</v>
      </c>
      <c r="J8491" s="185">
        <f t="shared" si="9264"/>
        <v>237</v>
      </c>
      <c r="K8491" s="185">
        <f t="shared" si="9264"/>
        <v>2842</v>
      </c>
      <c r="L8491" s="185">
        <f t="shared" si="9264"/>
        <v>1380</v>
      </c>
      <c r="M8491" s="147"/>
      <c r="N8491" s="143">
        <f t="shared" si="9224"/>
        <v>68.759999999999991</v>
      </c>
      <c r="O8491" s="143">
        <f t="shared" si="9220"/>
        <v>734.7</v>
      </c>
      <c r="P8491" s="143">
        <f t="shared" si="9221"/>
        <v>15659.42</v>
      </c>
      <c r="Q8491" s="143">
        <f t="shared" si="9222"/>
        <v>1683.6</v>
      </c>
      <c r="R8491" s="188">
        <f t="shared" si="9225"/>
        <v>18146.48</v>
      </c>
      <c r="T8491">
        <v>37963.89</v>
      </c>
      <c r="U8491" s="190">
        <f t="shared" si="9226"/>
        <v>0.4779931666644277</v>
      </c>
    </row>
    <row r="8492" spans="1:21" x14ac:dyDescent="0.2">
      <c r="A8492" s="178">
        <v>43089</v>
      </c>
      <c r="B8492" s="179">
        <v>0.70833333333333337</v>
      </c>
      <c r="C8492" t="s">
        <v>349</v>
      </c>
      <c r="D8492">
        <v>0.21</v>
      </c>
      <c r="E8492">
        <v>4</v>
      </c>
      <c r="F8492">
        <v>5.62</v>
      </c>
      <c r="G8492">
        <v>1.38</v>
      </c>
      <c r="H8492" s="184">
        <f t="shared" ref="H8492:L8492" si="9265">H8468</f>
        <v>0.70833333333333337</v>
      </c>
      <c r="I8492" s="185">
        <f t="shared" si="9265"/>
        <v>218</v>
      </c>
      <c r="J8492" s="185">
        <f t="shared" si="9265"/>
        <v>258</v>
      </c>
      <c r="K8492" s="185">
        <f t="shared" si="9265"/>
        <v>2842</v>
      </c>
      <c r="L8492" s="185">
        <f t="shared" si="9265"/>
        <v>1380</v>
      </c>
      <c r="M8492" s="147"/>
      <c r="N8492" s="143">
        <f t="shared" si="9224"/>
        <v>45.78</v>
      </c>
      <c r="O8492" s="143">
        <f t="shared" si="9220"/>
        <v>1032</v>
      </c>
      <c r="P8492" s="143">
        <f t="shared" si="9221"/>
        <v>15972.04</v>
      </c>
      <c r="Q8492" s="143">
        <f t="shared" si="9222"/>
        <v>1904.3999999999999</v>
      </c>
      <c r="R8492" s="188">
        <f t="shared" si="9225"/>
        <v>18954.22</v>
      </c>
      <c r="T8492">
        <v>38018.71</v>
      </c>
      <c r="U8492" s="190">
        <f t="shared" si="9226"/>
        <v>0.49854979298350738</v>
      </c>
    </row>
    <row r="8493" spans="1:21" x14ac:dyDescent="0.2">
      <c r="A8493" s="178">
        <v>43089</v>
      </c>
      <c r="B8493" s="179">
        <v>0.75</v>
      </c>
      <c r="C8493" t="s">
        <v>349</v>
      </c>
      <c r="D8493">
        <v>1.31</v>
      </c>
      <c r="E8493">
        <v>11.62</v>
      </c>
      <c r="F8493">
        <v>13.62</v>
      </c>
      <c r="G8493">
        <v>1</v>
      </c>
      <c r="H8493" s="184">
        <f t="shared" ref="H8493:L8493" si="9266">H8469</f>
        <v>0.75</v>
      </c>
      <c r="I8493" s="185">
        <f t="shared" si="9266"/>
        <v>240</v>
      </c>
      <c r="J8493" s="185">
        <f t="shared" si="9266"/>
        <v>365</v>
      </c>
      <c r="K8493" s="185">
        <f t="shared" si="9266"/>
        <v>2842</v>
      </c>
      <c r="L8493" s="185">
        <f t="shared" si="9266"/>
        <v>1380</v>
      </c>
      <c r="M8493" s="147"/>
      <c r="N8493" s="143">
        <f t="shared" si="9224"/>
        <v>314.40000000000003</v>
      </c>
      <c r="O8493" s="143">
        <f t="shared" si="9220"/>
        <v>4241.2999999999993</v>
      </c>
      <c r="P8493" s="143">
        <f t="shared" si="9221"/>
        <v>38708.04</v>
      </c>
      <c r="Q8493" s="143">
        <f t="shared" si="9222"/>
        <v>1380</v>
      </c>
      <c r="R8493" s="188">
        <f t="shared" si="9225"/>
        <v>44643.74</v>
      </c>
      <c r="T8493">
        <v>37922.29</v>
      </c>
      <c r="U8493" s="190">
        <f t="shared" si="9226"/>
        <v>1.1772427245295576</v>
      </c>
    </row>
    <row r="8494" spans="1:21" x14ac:dyDescent="0.2">
      <c r="A8494" s="178">
        <v>43089</v>
      </c>
      <c r="B8494" s="179">
        <v>0.79166666666666663</v>
      </c>
      <c r="C8494" t="s">
        <v>349</v>
      </c>
      <c r="D8494">
        <v>2.99</v>
      </c>
      <c r="E8494">
        <v>6</v>
      </c>
      <c r="F8494">
        <v>10.35</v>
      </c>
      <c r="G8494">
        <v>0.97</v>
      </c>
      <c r="H8494" s="184">
        <f t="shared" ref="H8494:L8494" si="9267">H8470</f>
        <v>0.79166666666666663</v>
      </c>
      <c r="I8494" s="185">
        <f t="shared" si="9267"/>
        <v>320</v>
      </c>
      <c r="J8494" s="185">
        <f t="shared" si="9267"/>
        <v>214</v>
      </c>
      <c r="K8494" s="185">
        <f t="shared" si="9267"/>
        <v>2842</v>
      </c>
      <c r="L8494" s="185">
        <f t="shared" si="9267"/>
        <v>1426</v>
      </c>
      <c r="M8494" s="147"/>
      <c r="N8494" s="143">
        <f t="shared" si="9224"/>
        <v>956.80000000000007</v>
      </c>
      <c r="O8494" s="143">
        <f t="shared" si="9220"/>
        <v>1284</v>
      </c>
      <c r="P8494" s="143">
        <f t="shared" si="9221"/>
        <v>29414.7</v>
      </c>
      <c r="Q8494" s="143">
        <f t="shared" si="9222"/>
        <v>1383.22</v>
      </c>
      <c r="R8494" s="188">
        <f t="shared" si="9225"/>
        <v>33038.720000000001</v>
      </c>
      <c r="T8494">
        <v>38665.370000000003</v>
      </c>
      <c r="U8494" s="190">
        <f t="shared" si="9226"/>
        <v>0.85447830966055671</v>
      </c>
    </row>
    <row r="8495" spans="1:21" x14ac:dyDescent="0.2">
      <c r="A8495" s="178">
        <v>43089</v>
      </c>
      <c r="B8495" s="179">
        <v>0.83333333333333337</v>
      </c>
      <c r="C8495" t="s">
        <v>349</v>
      </c>
      <c r="D8495">
        <v>2.78</v>
      </c>
      <c r="E8495">
        <v>3.64</v>
      </c>
      <c r="F8495">
        <v>6.61</v>
      </c>
      <c r="G8495">
        <v>0.97</v>
      </c>
      <c r="H8495" s="184">
        <f t="shared" ref="H8495:L8495" si="9268">H8471</f>
        <v>0.83333333333333337</v>
      </c>
      <c r="I8495" s="185">
        <f t="shared" si="9268"/>
        <v>322</v>
      </c>
      <c r="J8495" s="185">
        <f t="shared" si="9268"/>
        <v>178</v>
      </c>
      <c r="K8495" s="185">
        <f t="shared" si="9268"/>
        <v>2842</v>
      </c>
      <c r="L8495" s="185">
        <f t="shared" si="9268"/>
        <v>1426</v>
      </c>
      <c r="M8495" s="147"/>
      <c r="N8495" s="143">
        <f t="shared" si="9224"/>
        <v>895.16</v>
      </c>
      <c r="O8495" s="143">
        <f t="shared" si="9220"/>
        <v>647.92000000000007</v>
      </c>
      <c r="P8495" s="143">
        <f t="shared" si="9221"/>
        <v>18785.620000000003</v>
      </c>
      <c r="Q8495" s="143">
        <f t="shared" si="9222"/>
        <v>1383.22</v>
      </c>
      <c r="R8495" s="188">
        <f t="shared" si="9225"/>
        <v>21711.920000000006</v>
      </c>
      <c r="T8495">
        <v>40159.22</v>
      </c>
      <c r="U8495" s="190">
        <f t="shared" si="9226"/>
        <v>0.5406459587611514</v>
      </c>
    </row>
    <row r="8496" spans="1:21" x14ac:dyDescent="0.2">
      <c r="A8496" s="178">
        <v>43089</v>
      </c>
      <c r="B8496" s="179">
        <v>0.875</v>
      </c>
      <c r="C8496" t="s">
        <v>349</v>
      </c>
      <c r="D8496">
        <v>2.61</v>
      </c>
      <c r="E8496">
        <v>4</v>
      </c>
      <c r="F8496">
        <v>5.51</v>
      </c>
      <c r="G8496">
        <v>0.97</v>
      </c>
      <c r="H8496" s="184">
        <f t="shared" ref="H8496:L8496" si="9269">H8472</f>
        <v>0.875</v>
      </c>
      <c r="I8496" s="185">
        <f t="shared" si="9269"/>
        <v>337</v>
      </c>
      <c r="J8496" s="185">
        <f t="shared" si="9269"/>
        <v>173</v>
      </c>
      <c r="K8496" s="185">
        <f t="shared" si="9269"/>
        <v>2842</v>
      </c>
      <c r="L8496" s="185">
        <f t="shared" si="9269"/>
        <v>1426</v>
      </c>
      <c r="M8496" s="147"/>
      <c r="N8496" s="143">
        <f t="shared" si="9224"/>
        <v>879.56999999999994</v>
      </c>
      <c r="O8496" s="143">
        <f t="shared" si="9220"/>
        <v>692</v>
      </c>
      <c r="P8496" s="143">
        <f t="shared" si="9221"/>
        <v>15659.42</v>
      </c>
      <c r="Q8496" s="143">
        <f t="shared" si="9222"/>
        <v>1383.22</v>
      </c>
      <c r="R8496" s="188">
        <f t="shared" si="9225"/>
        <v>18614.210000000003</v>
      </c>
      <c r="T8496">
        <v>39745.96</v>
      </c>
      <c r="U8496" s="190">
        <f t="shared" si="9226"/>
        <v>0.4683296113617586</v>
      </c>
    </row>
    <row r="8497" spans="1:21" x14ac:dyDescent="0.2">
      <c r="A8497" s="178">
        <v>43089</v>
      </c>
      <c r="B8497" s="179">
        <v>0.91666666666666663</v>
      </c>
      <c r="C8497" t="s">
        <v>349</v>
      </c>
      <c r="D8497">
        <v>6</v>
      </c>
      <c r="E8497">
        <v>4</v>
      </c>
      <c r="F8497">
        <v>5.51</v>
      </c>
      <c r="G8497">
        <v>0.97</v>
      </c>
      <c r="H8497" s="184">
        <f t="shared" ref="H8497:L8497" si="9270">H8473</f>
        <v>0.91666666666666663</v>
      </c>
      <c r="I8497" s="185">
        <f t="shared" si="9270"/>
        <v>394</v>
      </c>
      <c r="J8497" s="185">
        <f t="shared" si="9270"/>
        <v>194</v>
      </c>
      <c r="K8497" s="185">
        <f t="shared" si="9270"/>
        <v>2842</v>
      </c>
      <c r="L8497" s="185">
        <f t="shared" si="9270"/>
        <v>1426</v>
      </c>
      <c r="M8497" s="147"/>
      <c r="N8497" s="143">
        <f t="shared" si="9224"/>
        <v>2364</v>
      </c>
      <c r="O8497" s="143">
        <f t="shared" si="9220"/>
        <v>776</v>
      </c>
      <c r="P8497" s="143">
        <f t="shared" si="9221"/>
        <v>15659.42</v>
      </c>
      <c r="Q8497" s="143">
        <f t="shared" si="9222"/>
        <v>1383.22</v>
      </c>
      <c r="R8497" s="188">
        <f t="shared" si="9225"/>
        <v>20182.64</v>
      </c>
      <c r="T8497">
        <v>39197.61</v>
      </c>
      <c r="U8497" s="190">
        <f t="shared" si="9226"/>
        <v>0.51489465811818624</v>
      </c>
    </row>
    <row r="8498" spans="1:21" x14ac:dyDescent="0.2">
      <c r="A8498" s="178">
        <v>43089</v>
      </c>
      <c r="B8498" s="179">
        <v>0.95833333333333337</v>
      </c>
      <c r="C8498" t="s">
        <v>349</v>
      </c>
      <c r="D8498">
        <v>8.61</v>
      </c>
      <c r="E8498">
        <v>4.55</v>
      </c>
      <c r="F8498">
        <v>5.55</v>
      </c>
      <c r="G8498">
        <v>0.75</v>
      </c>
      <c r="H8498" s="184">
        <f t="shared" ref="H8498:L8498" si="9271">H8474</f>
        <v>0.95833333333333337</v>
      </c>
      <c r="I8498" s="185">
        <f t="shared" si="9271"/>
        <v>389</v>
      </c>
      <c r="J8498" s="185">
        <f t="shared" si="9271"/>
        <v>265</v>
      </c>
      <c r="K8498" s="185">
        <f t="shared" si="9271"/>
        <v>2985</v>
      </c>
      <c r="L8498" s="185">
        <f t="shared" si="9271"/>
        <v>1111</v>
      </c>
      <c r="M8498" s="147"/>
      <c r="N8498" s="143">
        <f t="shared" si="9224"/>
        <v>3349.29</v>
      </c>
      <c r="O8498" s="143">
        <f t="shared" si="9220"/>
        <v>1205.75</v>
      </c>
      <c r="P8498" s="143">
        <f t="shared" si="9221"/>
        <v>16566.75</v>
      </c>
      <c r="Q8498" s="143">
        <f t="shared" si="9222"/>
        <v>833.25</v>
      </c>
      <c r="R8498" s="188">
        <f t="shared" si="9225"/>
        <v>21955.040000000001</v>
      </c>
      <c r="T8498">
        <v>38123.39</v>
      </c>
      <c r="U8498" s="190">
        <f t="shared" si="9226"/>
        <v>0.57589422136908608</v>
      </c>
    </row>
    <row r="8499" spans="1:21" x14ac:dyDescent="0.2">
      <c r="A8499" s="178">
        <v>43089</v>
      </c>
      <c r="B8499" s="180">
        <v>1</v>
      </c>
      <c r="C8499" t="s">
        <v>349</v>
      </c>
      <c r="D8499">
        <v>9.49</v>
      </c>
      <c r="E8499">
        <v>4.8499999999999996</v>
      </c>
      <c r="F8499">
        <v>9.25</v>
      </c>
      <c r="G8499">
        <v>0.5</v>
      </c>
      <c r="H8499" s="184">
        <f t="shared" ref="H8499:L8499" si="9272">H8475</f>
        <v>1</v>
      </c>
      <c r="I8499" s="185">
        <f t="shared" si="9272"/>
        <v>362</v>
      </c>
      <c r="J8499" s="185">
        <f t="shared" si="9272"/>
        <v>243</v>
      </c>
      <c r="K8499" s="185">
        <f t="shared" si="9272"/>
        <v>2985</v>
      </c>
      <c r="L8499" s="185">
        <f t="shared" si="9272"/>
        <v>1111</v>
      </c>
      <c r="M8499" s="147"/>
      <c r="N8499" s="143">
        <f t="shared" si="9224"/>
        <v>3435.38</v>
      </c>
      <c r="O8499" s="143">
        <f t="shared" si="9220"/>
        <v>1178.55</v>
      </c>
      <c r="P8499" s="143">
        <f t="shared" si="9221"/>
        <v>27611.25</v>
      </c>
      <c r="Q8499" s="143">
        <f t="shared" si="9222"/>
        <v>555.5</v>
      </c>
      <c r="R8499" s="188">
        <f t="shared" si="9225"/>
        <v>32780.68</v>
      </c>
      <c r="T8499">
        <v>36150.81</v>
      </c>
      <c r="U8499" s="190">
        <f t="shared" si="9226"/>
        <v>0.90677580944935954</v>
      </c>
    </row>
    <row r="8500" spans="1:21" x14ac:dyDescent="0.2">
      <c r="A8500" s="178">
        <v>43090</v>
      </c>
      <c r="B8500" s="179">
        <v>4.1666666666666664E-2</v>
      </c>
      <c r="C8500" t="s">
        <v>349</v>
      </c>
      <c r="D8500">
        <v>12.89</v>
      </c>
      <c r="E8500">
        <v>2.8</v>
      </c>
      <c r="F8500">
        <v>4.51</v>
      </c>
      <c r="G8500">
        <v>0.5</v>
      </c>
      <c r="H8500" s="184">
        <f t="shared" ref="H8500:L8500" si="9273">H8476</f>
        <v>4.1666666666666664E-2</v>
      </c>
      <c r="I8500" s="185">
        <f t="shared" si="9273"/>
        <v>294</v>
      </c>
      <c r="J8500" s="185">
        <f t="shared" si="9273"/>
        <v>212</v>
      </c>
      <c r="K8500" s="185">
        <f t="shared" si="9273"/>
        <v>2985</v>
      </c>
      <c r="L8500" s="185">
        <f t="shared" si="9273"/>
        <v>1111</v>
      </c>
      <c r="M8500" s="147"/>
      <c r="N8500" s="143">
        <f t="shared" si="9224"/>
        <v>3789.6600000000003</v>
      </c>
      <c r="O8500" s="143">
        <f t="shared" si="9220"/>
        <v>593.59999999999991</v>
      </c>
      <c r="P8500" s="143">
        <f t="shared" si="9221"/>
        <v>13462.349999999999</v>
      </c>
      <c r="Q8500" s="143">
        <f t="shared" si="9222"/>
        <v>555.5</v>
      </c>
      <c r="R8500" s="188">
        <f t="shared" si="9225"/>
        <v>18401.11</v>
      </c>
      <c r="T8500">
        <v>33763.53</v>
      </c>
      <c r="U8500" s="190">
        <f t="shared" si="9226"/>
        <v>0.5449995897940767</v>
      </c>
    </row>
    <row r="8501" spans="1:21" x14ac:dyDescent="0.2">
      <c r="A8501" s="178">
        <v>43090</v>
      </c>
      <c r="B8501" s="179">
        <v>8.3333333333333329E-2</v>
      </c>
      <c r="C8501" t="s">
        <v>349</v>
      </c>
      <c r="D8501">
        <v>8</v>
      </c>
      <c r="E8501">
        <v>1</v>
      </c>
      <c r="F8501">
        <v>4.51</v>
      </c>
      <c r="G8501">
        <v>0.5</v>
      </c>
      <c r="H8501" s="184">
        <f t="shared" ref="H8501:L8501" si="9274">H8477</f>
        <v>8.3333333333333329E-2</v>
      </c>
      <c r="I8501" s="185">
        <f t="shared" si="9274"/>
        <v>236</v>
      </c>
      <c r="J8501" s="185">
        <f t="shared" si="9274"/>
        <v>179</v>
      </c>
      <c r="K8501" s="185">
        <f t="shared" si="9274"/>
        <v>2985</v>
      </c>
      <c r="L8501" s="185">
        <f t="shared" si="9274"/>
        <v>1111</v>
      </c>
      <c r="M8501" s="147"/>
      <c r="N8501" s="143">
        <f t="shared" si="9224"/>
        <v>1888</v>
      </c>
      <c r="O8501" s="143">
        <f t="shared" si="9220"/>
        <v>179</v>
      </c>
      <c r="P8501" s="143">
        <f t="shared" si="9221"/>
        <v>13462.349999999999</v>
      </c>
      <c r="Q8501" s="143">
        <f t="shared" si="9222"/>
        <v>555.5</v>
      </c>
      <c r="R8501" s="188">
        <f t="shared" si="9225"/>
        <v>16084.849999999999</v>
      </c>
      <c r="T8501">
        <v>31903.439999999999</v>
      </c>
      <c r="U8501" s="190">
        <f t="shared" si="9226"/>
        <v>0.50417290423853978</v>
      </c>
    </row>
    <row r="8502" spans="1:21" x14ac:dyDescent="0.2">
      <c r="A8502" s="178">
        <v>43090</v>
      </c>
      <c r="B8502" s="179">
        <v>0.125</v>
      </c>
      <c r="C8502" t="s">
        <v>349</v>
      </c>
      <c r="D8502">
        <v>12.39</v>
      </c>
      <c r="E8502">
        <v>1</v>
      </c>
      <c r="F8502">
        <v>4.51</v>
      </c>
      <c r="G8502">
        <v>0.99</v>
      </c>
      <c r="H8502" s="184">
        <f t="shared" ref="H8502:L8502" si="9275">H8478</f>
        <v>0.125</v>
      </c>
      <c r="I8502" s="185">
        <f t="shared" si="9275"/>
        <v>201</v>
      </c>
      <c r="J8502" s="185">
        <f t="shared" si="9275"/>
        <v>205</v>
      </c>
      <c r="K8502" s="185">
        <f t="shared" si="9275"/>
        <v>2985</v>
      </c>
      <c r="L8502" s="185">
        <f t="shared" si="9275"/>
        <v>1717</v>
      </c>
      <c r="M8502" s="147"/>
      <c r="N8502" s="143">
        <f t="shared" si="9224"/>
        <v>2490.3900000000003</v>
      </c>
      <c r="O8502" s="143">
        <f t="shared" si="9220"/>
        <v>205</v>
      </c>
      <c r="P8502" s="143">
        <f t="shared" si="9221"/>
        <v>13462.349999999999</v>
      </c>
      <c r="Q8502" s="143">
        <f t="shared" si="9222"/>
        <v>1699.83</v>
      </c>
      <c r="R8502" s="188">
        <f t="shared" si="9225"/>
        <v>17857.57</v>
      </c>
      <c r="T8502">
        <v>30853.17</v>
      </c>
      <c r="U8502" s="190">
        <f t="shared" si="9226"/>
        <v>0.57879206577476483</v>
      </c>
    </row>
    <row r="8503" spans="1:21" x14ac:dyDescent="0.2">
      <c r="A8503" s="178">
        <v>43090</v>
      </c>
      <c r="B8503" s="179">
        <v>0.16666666666666666</v>
      </c>
      <c r="C8503" t="s">
        <v>349</v>
      </c>
      <c r="D8503">
        <v>8</v>
      </c>
      <c r="E8503">
        <v>1</v>
      </c>
      <c r="F8503">
        <v>4.51</v>
      </c>
      <c r="G8503">
        <v>0.99</v>
      </c>
      <c r="H8503" s="184">
        <f t="shared" ref="H8503:L8503" si="9276">H8479</f>
        <v>0.16666666666666666</v>
      </c>
      <c r="I8503" s="185">
        <f t="shared" si="9276"/>
        <v>185</v>
      </c>
      <c r="J8503" s="185">
        <f t="shared" si="9276"/>
        <v>205</v>
      </c>
      <c r="K8503" s="185">
        <f t="shared" si="9276"/>
        <v>2985</v>
      </c>
      <c r="L8503" s="185">
        <f t="shared" si="9276"/>
        <v>1717</v>
      </c>
      <c r="M8503" s="147"/>
      <c r="N8503" s="143">
        <f t="shared" si="9224"/>
        <v>1480</v>
      </c>
      <c r="O8503" s="143">
        <f t="shared" si="9220"/>
        <v>205</v>
      </c>
      <c r="P8503" s="143">
        <f t="shared" si="9221"/>
        <v>13462.349999999999</v>
      </c>
      <c r="Q8503" s="143">
        <f t="shared" si="9222"/>
        <v>1699.83</v>
      </c>
      <c r="R8503" s="188">
        <f t="shared" si="9225"/>
        <v>16847.18</v>
      </c>
      <c r="T8503">
        <v>30435.66</v>
      </c>
      <c r="U8503" s="190">
        <f t="shared" si="9226"/>
        <v>0.55353424239855487</v>
      </c>
    </row>
    <row r="8504" spans="1:21" x14ac:dyDescent="0.2">
      <c r="A8504" s="178">
        <v>43090</v>
      </c>
      <c r="B8504" s="179">
        <v>0.20833333333333334</v>
      </c>
      <c r="C8504" t="s">
        <v>349</v>
      </c>
      <c r="D8504">
        <v>11.68</v>
      </c>
      <c r="E8504">
        <v>2.2000000000000002</v>
      </c>
      <c r="F8504">
        <v>4.51</v>
      </c>
      <c r="G8504">
        <v>0.99</v>
      </c>
      <c r="H8504" s="184">
        <f t="shared" ref="H8504:L8504" si="9277">H8480</f>
        <v>0.20833333333333334</v>
      </c>
      <c r="I8504" s="185">
        <f t="shared" si="9277"/>
        <v>207</v>
      </c>
      <c r="J8504" s="185">
        <f t="shared" si="9277"/>
        <v>283</v>
      </c>
      <c r="K8504" s="185">
        <f t="shared" si="9277"/>
        <v>2985</v>
      </c>
      <c r="L8504" s="185">
        <f t="shared" si="9277"/>
        <v>1717</v>
      </c>
      <c r="M8504" s="147"/>
      <c r="N8504" s="143">
        <f t="shared" si="9224"/>
        <v>2417.7599999999998</v>
      </c>
      <c r="O8504" s="143">
        <f t="shared" si="9220"/>
        <v>622.6</v>
      </c>
      <c r="P8504" s="143">
        <f t="shared" si="9221"/>
        <v>13462.349999999999</v>
      </c>
      <c r="Q8504" s="143">
        <f t="shared" si="9222"/>
        <v>1699.83</v>
      </c>
      <c r="R8504" s="188">
        <f t="shared" si="9225"/>
        <v>18202.54</v>
      </c>
      <c r="T8504">
        <v>30565.49</v>
      </c>
      <c r="U8504" s="190">
        <f t="shared" si="9226"/>
        <v>0.59552586920739692</v>
      </c>
    </row>
    <row r="8505" spans="1:21" x14ac:dyDescent="0.2">
      <c r="A8505" s="178">
        <v>43090</v>
      </c>
      <c r="B8505" s="179">
        <v>0.25</v>
      </c>
      <c r="C8505" t="s">
        <v>349</v>
      </c>
      <c r="D8505">
        <v>8</v>
      </c>
      <c r="E8505">
        <v>4.3099999999999996</v>
      </c>
      <c r="F8505">
        <v>4.51</v>
      </c>
      <c r="G8505">
        <v>0.99</v>
      </c>
      <c r="H8505" s="184">
        <f t="shared" ref="H8505:L8505" si="9278">H8481</f>
        <v>0.25</v>
      </c>
      <c r="I8505" s="185">
        <f t="shared" si="9278"/>
        <v>327</v>
      </c>
      <c r="J8505" s="185">
        <f t="shared" si="9278"/>
        <v>438</v>
      </c>
      <c r="K8505" s="185">
        <f t="shared" si="9278"/>
        <v>2985</v>
      </c>
      <c r="L8505" s="185">
        <f t="shared" si="9278"/>
        <v>1717</v>
      </c>
      <c r="M8505" s="147"/>
      <c r="N8505" s="143">
        <f t="shared" si="9224"/>
        <v>2616</v>
      </c>
      <c r="O8505" s="143">
        <f t="shared" si="9220"/>
        <v>1887.7799999999997</v>
      </c>
      <c r="P8505" s="143">
        <f t="shared" si="9221"/>
        <v>13462.349999999999</v>
      </c>
      <c r="Q8505" s="143">
        <f t="shared" si="9222"/>
        <v>1699.83</v>
      </c>
      <c r="R8505" s="188">
        <f t="shared" si="9225"/>
        <v>19665.96</v>
      </c>
      <c r="T8505">
        <v>31476.14</v>
      </c>
      <c r="U8505" s="190">
        <f t="shared" si="9226"/>
        <v>0.62478944368655109</v>
      </c>
    </row>
    <row r="8506" spans="1:21" x14ac:dyDescent="0.2">
      <c r="A8506" s="178">
        <v>43090</v>
      </c>
      <c r="B8506" s="179">
        <v>0.29166666666666669</v>
      </c>
      <c r="C8506" t="s">
        <v>349</v>
      </c>
      <c r="D8506">
        <v>7.78</v>
      </c>
      <c r="E8506">
        <v>9.0299999999999994</v>
      </c>
      <c r="F8506">
        <v>9</v>
      </c>
      <c r="G8506">
        <v>5</v>
      </c>
      <c r="H8506" s="184">
        <f t="shared" ref="H8506:L8506" si="9279">H8482</f>
        <v>0.29166666666666669</v>
      </c>
      <c r="I8506" s="185">
        <f t="shared" si="9279"/>
        <v>249</v>
      </c>
      <c r="J8506" s="185">
        <f t="shared" si="9279"/>
        <v>556</v>
      </c>
      <c r="K8506" s="185">
        <f t="shared" si="9279"/>
        <v>2872</v>
      </c>
      <c r="L8506" s="185">
        <f t="shared" si="9279"/>
        <v>2219</v>
      </c>
      <c r="M8506" s="147"/>
      <c r="N8506" s="143">
        <f t="shared" si="9224"/>
        <v>1937.22</v>
      </c>
      <c r="O8506" s="143">
        <f t="shared" si="9220"/>
        <v>5020.6799999999994</v>
      </c>
      <c r="P8506" s="143">
        <f t="shared" si="9221"/>
        <v>25848</v>
      </c>
      <c r="Q8506" s="143">
        <f t="shared" si="9222"/>
        <v>11095</v>
      </c>
      <c r="R8506" s="188">
        <f t="shared" si="9225"/>
        <v>43900.9</v>
      </c>
      <c r="T8506">
        <v>33699.79</v>
      </c>
      <c r="U8506" s="190">
        <f t="shared" si="9226"/>
        <v>1.3027054471259316</v>
      </c>
    </row>
    <row r="8507" spans="1:21" x14ac:dyDescent="0.2">
      <c r="A8507" s="178">
        <v>43090</v>
      </c>
      <c r="B8507" s="179">
        <v>0.33333333333333331</v>
      </c>
      <c r="C8507" t="s">
        <v>349</v>
      </c>
      <c r="D8507">
        <v>3.98</v>
      </c>
      <c r="E8507">
        <v>2.82</v>
      </c>
      <c r="F8507">
        <v>7.06</v>
      </c>
      <c r="G8507">
        <v>2.75</v>
      </c>
      <c r="H8507" s="184">
        <f t="shared" ref="H8507:L8507" si="9280">H8483</f>
        <v>0.33333333333333331</v>
      </c>
      <c r="I8507" s="185">
        <f t="shared" si="9280"/>
        <v>256</v>
      </c>
      <c r="J8507" s="185">
        <f t="shared" si="9280"/>
        <v>306</v>
      </c>
      <c r="K8507" s="185">
        <f t="shared" si="9280"/>
        <v>2872</v>
      </c>
      <c r="L8507" s="185">
        <f t="shared" si="9280"/>
        <v>2219</v>
      </c>
      <c r="M8507" s="147"/>
      <c r="N8507" s="143">
        <f t="shared" si="9224"/>
        <v>1018.88</v>
      </c>
      <c r="O8507" s="143">
        <f t="shared" si="9220"/>
        <v>862.92</v>
      </c>
      <c r="P8507" s="143">
        <f t="shared" si="9221"/>
        <v>20276.32</v>
      </c>
      <c r="Q8507" s="143">
        <f t="shared" si="9222"/>
        <v>6102.25</v>
      </c>
      <c r="R8507" s="188">
        <f t="shared" si="9225"/>
        <v>28260.37</v>
      </c>
      <c r="T8507">
        <v>37119.08</v>
      </c>
      <c r="U8507" s="190">
        <f t="shared" si="9226"/>
        <v>0.76134349234948706</v>
      </c>
    </row>
    <row r="8508" spans="1:21" x14ac:dyDescent="0.2">
      <c r="A8508" s="178">
        <v>43090</v>
      </c>
      <c r="B8508" s="179">
        <v>0.375</v>
      </c>
      <c r="C8508" t="s">
        <v>349</v>
      </c>
      <c r="D8508">
        <v>3.46</v>
      </c>
      <c r="E8508">
        <v>4.87</v>
      </c>
      <c r="F8508">
        <v>7.51</v>
      </c>
      <c r="G8508">
        <v>4.0199999999999996</v>
      </c>
      <c r="H8508" s="184">
        <f t="shared" ref="H8508:L8508" si="9281">H8484</f>
        <v>0.375</v>
      </c>
      <c r="I8508" s="185">
        <f t="shared" si="9281"/>
        <v>156</v>
      </c>
      <c r="J8508" s="185">
        <f t="shared" si="9281"/>
        <v>343</v>
      </c>
      <c r="K8508" s="185">
        <f t="shared" si="9281"/>
        <v>2872</v>
      </c>
      <c r="L8508" s="185">
        <f t="shared" si="9281"/>
        <v>2219</v>
      </c>
      <c r="M8508" s="147"/>
      <c r="N8508" s="143">
        <f t="shared" si="9224"/>
        <v>539.76</v>
      </c>
      <c r="O8508" s="143">
        <f t="shared" si="9220"/>
        <v>1670.41</v>
      </c>
      <c r="P8508" s="143">
        <f t="shared" si="9221"/>
        <v>21568.720000000001</v>
      </c>
      <c r="Q8508" s="143">
        <f t="shared" si="9222"/>
        <v>8920.3799999999992</v>
      </c>
      <c r="R8508" s="188">
        <f t="shared" si="9225"/>
        <v>32699.269999999997</v>
      </c>
      <c r="T8508">
        <v>38660.589999999997</v>
      </c>
      <c r="U8508" s="190">
        <f t="shared" si="9226"/>
        <v>0.84580369828810165</v>
      </c>
    </row>
    <row r="8509" spans="1:21" x14ac:dyDescent="0.2">
      <c r="A8509" s="178">
        <v>43090</v>
      </c>
      <c r="B8509" s="179">
        <v>0.41666666666666669</v>
      </c>
      <c r="C8509" t="s">
        <v>349</v>
      </c>
      <c r="D8509">
        <v>3.26</v>
      </c>
      <c r="E8509">
        <v>3.97</v>
      </c>
      <c r="F8509">
        <v>7.75</v>
      </c>
      <c r="G8509">
        <v>2</v>
      </c>
      <c r="H8509" s="184">
        <f t="shared" ref="H8509:L8509" si="9282">H8485</f>
        <v>0.41666666666666669</v>
      </c>
      <c r="I8509" s="185">
        <f t="shared" si="9282"/>
        <v>196</v>
      </c>
      <c r="J8509" s="185">
        <f t="shared" si="9282"/>
        <v>315</v>
      </c>
      <c r="K8509" s="185">
        <f t="shared" si="9282"/>
        <v>2872</v>
      </c>
      <c r="L8509" s="185">
        <f t="shared" si="9282"/>
        <v>2219</v>
      </c>
      <c r="M8509" s="147"/>
      <c r="N8509" s="143">
        <f t="shared" si="9224"/>
        <v>638.95999999999992</v>
      </c>
      <c r="O8509" s="143">
        <f t="shared" si="9220"/>
        <v>1250.55</v>
      </c>
      <c r="P8509" s="143">
        <f t="shared" si="9221"/>
        <v>22258</v>
      </c>
      <c r="Q8509" s="143">
        <f t="shared" si="9222"/>
        <v>4438</v>
      </c>
      <c r="R8509" s="188">
        <f t="shared" si="9225"/>
        <v>28585.51</v>
      </c>
      <c r="T8509">
        <v>38350.089999999997</v>
      </c>
      <c r="U8509" s="190">
        <f t="shared" si="9226"/>
        <v>0.74538312687141028</v>
      </c>
    </row>
    <row r="8510" spans="1:21" x14ac:dyDescent="0.2">
      <c r="A8510" s="178">
        <v>43090</v>
      </c>
      <c r="B8510" s="179">
        <v>0.45833333333333331</v>
      </c>
      <c r="C8510" t="s">
        <v>349</v>
      </c>
      <c r="D8510">
        <v>3.5</v>
      </c>
      <c r="E8510">
        <v>3.55</v>
      </c>
      <c r="F8510">
        <v>6.11</v>
      </c>
      <c r="G8510">
        <v>0.99</v>
      </c>
      <c r="H8510" s="184">
        <f t="shared" ref="H8510:L8510" si="9283">H8486</f>
        <v>0.45833333333333331</v>
      </c>
      <c r="I8510" s="185">
        <f t="shared" si="9283"/>
        <v>226</v>
      </c>
      <c r="J8510" s="185">
        <f t="shared" si="9283"/>
        <v>326</v>
      </c>
      <c r="K8510" s="185">
        <f t="shared" si="9283"/>
        <v>2842</v>
      </c>
      <c r="L8510" s="185">
        <f t="shared" si="9283"/>
        <v>1635</v>
      </c>
      <c r="M8510" s="147"/>
      <c r="N8510" s="143">
        <f t="shared" si="9224"/>
        <v>791</v>
      </c>
      <c r="O8510" s="143">
        <f t="shared" si="9220"/>
        <v>1157.3</v>
      </c>
      <c r="P8510" s="143">
        <f t="shared" si="9221"/>
        <v>17364.620000000003</v>
      </c>
      <c r="Q8510" s="143">
        <f t="shared" si="9222"/>
        <v>1618.65</v>
      </c>
      <c r="R8510" s="188">
        <f t="shared" si="9225"/>
        <v>20931.570000000003</v>
      </c>
      <c r="T8510">
        <v>37893.89</v>
      </c>
      <c r="U8510" s="190">
        <f t="shared" si="9226"/>
        <v>0.55237321900707481</v>
      </c>
    </row>
    <row r="8511" spans="1:21" x14ac:dyDescent="0.2">
      <c r="A8511" s="178">
        <v>43090</v>
      </c>
      <c r="B8511" s="179">
        <v>0.5</v>
      </c>
      <c r="C8511" t="s">
        <v>349</v>
      </c>
      <c r="D8511">
        <v>3.5</v>
      </c>
      <c r="E8511">
        <v>2.61</v>
      </c>
      <c r="F8511">
        <v>5.07</v>
      </c>
      <c r="G8511">
        <v>0.99</v>
      </c>
      <c r="H8511" s="184">
        <f t="shared" ref="H8511:L8511" si="9284">H8487</f>
        <v>0.5</v>
      </c>
      <c r="I8511" s="185">
        <f t="shared" si="9284"/>
        <v>222</v>
      </c>
      <c r="J8511" s="185">
        <f t="shared" si="9284"/>
        <v>319</v>
      </c>
      <c r="K8511" s="185">
        <f t="shared" si="9284"/>
        <v>2842</v>
      </c>
      <c r="L8511" s="185">
        <f t="shared" si="9284"/>
        <v>1635</v>
      </c>
      <c r="M8511" s="147"/>
      <c r="N8511" s="143">
        <f t="shared" si="9224"/>
        <v>777</v>
      </c>
      <c r="O8511" s="143">
        <f t="shared" si="9220"/>
        <v>832.58999999999992</v>
      </c>
      <c r="P8511" s="143">
        <f t="shared" si="9221"/>
        <v>14408.94</v>
      </c>
      <c r="Q8511" s="143">
        <f t="shared" si="9222"/>
        <v>1618.65</v>
      </c>
      <c r="R8511" s="188">
        <f t="shared" si="9225"/>
        <v>17637.18</v>
      </c>
      <c r="T8511">
        <v>37383.24</v>
      </c>
      <c r="U8511" s="190">
        <f t="shared" si="9226"/>
        <v>0.47179377710439224</v>
      </c>
    </row>
    <row r="8512" spans="1:21" x14ac:dyDescent="0.2">
      <c r="A8512" s="178">
        <v>43090</v>
      </c>
      <c r="B8512" s="179">
        <v>0.54166666666666663</v>
      </c>
      <c r="C8512" t="s">
        <v>349</v>
      </c>
      <c r="D8512">
        <v>3.5</v>
      </c>
      <c r="E8512">
        <v>2.61</v>
      </c>
      <c r="F8512">
        <v>4.51</v>
      </c>
      <c r="G8512">
        <v>0.99</v>
      </c>
      <c r="H8512" s="184">
        <f t="shared" ref="H8512:L8512" si="9285">H8488</f>
        <v>0.54166666666666663</v>
      </c>
      <c r="I8512" s="185">
        <f t="shared" si="9285"/>
        <v>195</v>
      </c>
      <c r="J8512" s="185">
        <f t="shared" si="9285"/>
        <v>299</v>
      </c>
      <c r="K8512" s="185">
        <f t="shared" si="9285"/>
        <v>2842</v>
      </c>
      <c r="L8512" s="185">
        <f t="shared" si="9285"/>
        <v>1635</v>
      </c>
      <c r="M8512" s="147"/>
      <c r="N8512" s="143">
        <f t="shared" si="9224"/>
        <v>682.5</v>
      </c>
      <c r="O8512" s="143">
        <f t="shared" si="9220"/>
        <v>780.39</v>
      </c>
      <c r="P8512" s="143">
        <f t="shared" si="9221"/>
        <v>12817.42</v>
      </c>
      <c r="Q8512" s="143">
        <f t="shared" si="9222"/>
        <v>1618.65</v>
      </c>
      <c r="R8512" s="188">
        <f t="shared" si="9225"/>
        <v>15898.96</v>
      </c>
      <c r="T8512">
        <v>37206.35</v>
      </c>
      <c r="U8512" s="190">
        <f t="shared" si="9226"/>
        <v>0.42731845504866778</v>
      </c>
    </row>
    <row r="8513" spans="1:21" x14ac:dyDescent="0.2">
      <c r="A8513" s="178">
        <v>43090</v>
      </c>
      <c r="B8513" s="179">
        <v>0.58333333333333337</v>
      </c>
      <c r="C8513" t="s">
        <v>349</v>
      </c>
      <c r="D8513">
        <v>3.11</v>
      </c>
      <c r="E8513">
        <v>2.68</v>
      </c>
      <c r="F8513">
        <v>4.9000000000000004</v>
      </c>
      <c r="G8513">
        <v>1.02</v>
      </c>
      <c r="H8513" s="184">
        <f t="shared" ref="H8513:L8513" si="9286">H8489</f>
        <v>0.58333333333333337</v>
      </c>
      <c r="I8513" s="185">
        <f t="shared" si="9286"/>
        <v>205</v>
      </c>
      <c r="J8513" s="185">
        <f t="shared" si="9286"/>
        <v>237</v>
      </c>
      <c r="K8513" s="185">
        <f t="shared" si="9286"/>
        <v>2842</v>
      </c>
      <c r="L8513" s="185">
        <f t="shared" si="9286"/>
        <v>1635</v>
      </c>
      <c r="M8513" s="147"/>
      <c r="N8513" s="143">
        <f t="shared" si="9224"/>
        <v>637.54999999999995</v>
      </c>
      <c r="O8513" s="143">
        <f t="shared" si="9220"/>
        <v>635.16000000000008</v>
      </c>
      <c r="P8513" s="143">
        <f t="shared" si="9221"/>
        <v>13925.800000000001</v>
      </c>
      <c r="Q8513" s="143">
        <f t="shared" si="9222"/>
        <v>1667.7</v>
      </c>
      <c r="R8513" s="188">
        <f t="shared" si="9225"/>
        <v>16866.210000000003</v>
      </c>
      <c r="T8513">
        <v>37193.64</v>
      </c>
      <c r="U8513" s="190">
        <f t="shared" si="9226"/>
        <v>0.45347027072370444</v>
      </c>
    </row>
    <row r="8514" spans="1:21" x14ac:dyDescent="0.2">
      <c r="A8514" s="178">
        <v>43090</v>
      </c>
      <c r="B8514" s="179">
        <v>0.625</v>
      </c>
      <c r="C8514" t="s">
        <v>349</v>
      </c>
      <c r="D8514">
        <v>3.01</v>
      </c>
      <c r="E8514">
        <v>2.5299999999999998</v>
      </c>
      <c r="F8514">
        <v>4.71</v>
      </c>
      <c r="G8514">
        <v>0.99</v>
      </c>
      <c r="H8514" s="184">
        <f t="shared" ref="H8514:L8514" si="9287">H8490</f>
        <v>0.625</v>
      </c>
      <c r="I8514" s="185">
        <f t="shared" si="9287"/>
        <v>212</v>
      </c>
      <c r="J8514" s="185">
        <f t="shared" si="9287"/>
        <v>213</v>
      </c>
      <c r="K8514" s="185">
        <f t="shared" si="9287"/>
        <v>2842</v>
      </c>
      <c r="L8514" s="185">
        <f t="shared" si="9287"/>
        <v>1380</v>
      </c>
      <c r="M8514" s="147"/>
      <c r="N8514" s="143">
        <f t="shared" si="9224"/>
        <v>638.12</v>
      </c>
      <c r="O8514" s="143">
        <f t="shared" si="9220"/>
        <v>538.89</v>
      </c>
      <c r="P8514" s="143">
        <f t="shared" si="9221"/>
        <v>13385.82</v>
      </c>
      <c r="Q8514" s="143">
        <f t="shared" si="9222"/>
        <v>1366.2</v>
      </c>
      <c r="R8514" s="188">
        <f t="shared" si="9225"/>
        <v>15929.03</v>
      </c>
      <c r="T8514">
        <v>37461.050000000003</v>
      </c>
      <c r="U8514" s="190">
        <f t="shared" si="9226"/>
        <v>0.425215790801379</v>
      </c>
    </row>
    <row r="8515" spans="1:21" x14ac:dyDescent="0.2">
      <c r="A8515" s="178">
        <v>43090</v>
      </c>
      <c r="B8515" s="179">
        <v>0.66666666666666663</v>
      </c>
      <c r="C8515" t="s">
        <v>349</v>
      </c>
      <c r="D8515">
        <v>1.18</v>
      </c>
      <c r="E8515">
        <v>1.53</v>
      </c>
      <c r="F8515">
        <v>4.8600000000000003</v>
      </c>
      <c r="G8515">
        <v>1</v>
      </c>
      <c r="H8515" s="184">
        <f t="shared" ref="H8515:L8515" si="9288">H8491</f>
        <v>0.66666666666666663</v>
      </c>
      <c r="I8515" s="185">
        <f t="shared" si="9288"/>
        <v>191</v>
      </c>
      <c r="J8515" s="185">
        <f t="shared" si="9288"/>
        <v>237</v>
      </c>
      <c r="K8515" s="185">
        <f t="shared" si="9288"/>
        <v>2842</v>
      </c>
      <c r="L8515" s="185">
        <f t="shared" si="9288"/>
        <v>1380</v>
      </c>
      <c r="M8515" s="147"/>
      <c r="N8515" s="143">
        <f t="shared" si="9224"/>
        <v>225.38</v>
      </c>
      <c r="O8515" s="143">
        <f t="shared" si="9220"/>
        <v>362.61</v>
      </c>
      <c r="P8515" s="143">
        <f t="shared" si="9221"/>
        <v>13812.12</v>
      </c>
      <c r="Q8515" s="143">
        <f t="shared" si="9222"/>
        <v>1380</v>
      </c>
      <c r="R8515" s="188">
        <f t="shared" si="9225"/>
        <v>15780.11</v>
      </c>
      <c r="T8515">
        <v>37638.080000000002</v>
      </c>
      <c r="U8515" s="190">
        <f t="shared" si="9226"/>
        <v>0.41925916518589684</v>
      </c>
    </row>
    <row r="8516" spans="1:21" x14ac:dyDescent="0.2">
      <c r="A8516" s="178">
        <v>43090</v>
      </c>
      <c r="B8516" s="179">
        <v>0.70833333333333337</v>
      </c>
      <c r="C8516" t="s">
        <v>349</v>
      </c>
      <c r="D8516">
        <v>2.11</v>
      </c>
      <c r="E8516">
        <v>3.53</v>
      </c>
      <c r="F8516">
        <v>6.21</v>
      </c>
      <c r="G8516">
        <v>1</v>
      </c>
      <c r="H8516" s="184">
        <f t="shared" ref="H8516:L8516" si="9289">H8492</f>
        <v>0.70833333333333337</v>
      </c>
      <c r="I8516" s="185">
        <f t="shared" si="9289"/>
        <v>218</v>
      </c>
      <c r="J8516" s="185">
        <f t="shared" si="9289"/>
        <v>258</v>
      </c>
      <c r="K8516" s="185">
        <f t="shared" si="9289"/>
        <v>2842</v>
      </c>
      <c r="L8516" s="185">
        <f t="shared" si="9289"/>
        <v>1380</v>
      </c>
      <c r="M8516" s="147"/>
      <c r="N8516" s="143">
        <f t="shared" si="9224"/>
        <v>459.97999999999996</v>
      </c>
      <c r="O8516" s="143">
        <f t="shared" ref="O8516:O8579" si="9290">E8516*J8516</f>
        <v>910.7399999999999</v>
      </c>
      <c r="P8516" s="143">
        <f t="shared" ref="P8516:P8579" si="9291">F8516*K8516</f>
        <v>17648.82</v>
      </c>
      <c r="Q8516" s="143">
        <f t="shared" ref="Q8516:Q8579" si="9292">G8516*L8516</f>
        <v>1380</v>
      </c>
      <c r="R8516" s="188">
        <f t="shared" si="9225"/>
        <v>20399.54</v>
      </c>
      <c r="T8516">
        <v>37669.03</v>
      </c>
      <c r="U8516" s="190">
        <f t="shared" si="9226"/>
        <v>0.54154672950166227</v>
      </c>
    </row>
    <row r="8517" spans="1:21" x14ac:dyDescent="0.2">
      <c r="A8517" s="178">
        <v>43090</v>
      </c>
      <c r="B8517" s="179">
        <v>0.75</v>
      </c>
      <c r="C8517" t="s">
        <v>349</v>
      </c>
      <c r="D8517">
        <v>3.5</v>
      </c>
      <c r="E8517">
        <v>21.56</v>
      </c>
      <c r="F8517">
        <v>24.89</v>
      </c>
      <c r="G8517">
        <v>0.99</v>
      </c>
      <c r="H8517" s="184">
        <f t="shared" ref="H8517:L8517" si="9293">H8493</f>
        <v>0.75</v>
      </c>
      <c r="I8517" s="185">
        <f t="shared" si="9293"/>
        <v>240</v>
      </c>
      <c r="J8517" s="185">
        <f t="shared" si="9293"/>
        <v>365</v>
      </c>
      <c r="K8517" s="185">
        <f t="shared" si="9293"/>
        <v>2842</v>
      </c>
      <c r="L8517" s="185">
        <f t="shared" si="9293"/>
        <v>1380</v>
      </c>
      <c r="M8517" s="147"/>
      <c r="N8517" s="143">
        <f t="shared" ref="N8517:N8580" si="9294">D8517*I8517</f>
        <v>840</v>
      </c>
      <c r="O8517" s="143">
        <f t="shared" si="9290"/>
        <v>7869.4</v>
      </c>
      <c r="P8517" s="143">
        <f t="shared" si="9291"/>
        <v>70737.38</v>
      </c>
      <c r="Q8517" s="143">
        <f t="shared" si="9292"/>
        <v>1366.2</v>
      </c>
      <c r="R8517" s="188">
        <f t="shared" ref="R8517:R8580" si="9295">SUM(N8517:Q8517)</f>
        <v>80812.98</v>
      </c>
      <c r="T8517">
        <v>37770.239999999998</v>
      </c>
      <c r="U8517" s="190">
        <f t="shared" ref="U8517:U8580" si="9296">R8517/T8517</f>
        <v>2.1395940295851972</v>
      </c>
    </row>
    <row r="8518" spans="1:21" x14ac:dyDescent="0.2">
      <c r="A8518" s="178">
        <v>43090</v>
      </c>
      <c r="B8518" s="179">
        <v>0.79166666666666663</v>
      </c>
      <c r="C8518" t="s">
        <v>349</v>
      </c>
      <c r="D8518">
        <v>3.5</v>
      </c>
      <c r="E8518">
        <v>4.01</v>
      </c>
      <c r="F8518">
        <v>8.7100000000000009</v>
      </c>
      <c r="G8518">
        <v>0.97</v>
      </c>
      <c r="H8518" s="184">
        <f t="shared" ref="H8518:L8518" si="9297">H8494</f>
        <v>0.79166666666666663</v>
      </c>
      <c r="I8518" s="185">
        <f t="shared" si="9297"/>
        <v>320</v>
      </c>
      <c r="J8518" s="185">
        <f t="shared" si="9297"/>
        <v>214</v>
      </c>
      <c r="K8518" s="185">
        <f t="shared" si="9297"/>
        <v>2842</v>
      </c>
      <c r="L8518" s="185">
        <f t="shared" si="9297"/>
        <v>1426</v>
      </c>
      <c r="M8518" s="147"/>
      <c r="N8518" s="143">
        <f t="shared" si="9294"/>
        <v>1120</v>
      </c>
      <c r="O8518" s="143">
        <f t="shared" si="9290"/>
        <v>858.14</v>
      </c>
      <c r="P8518" s="143">
        <f t="shared" si="9291"/>
        <v>24753.820000000003</v>
      </c>
      <c r="Q8518" s="143">
        <f t="shared" si="9292"/>
        <v>1383.22</v>
      </c>
      <c r="R8518" s="188">
        <f t="shared" si="9295"/>
        <v>28115.180000000004</v>
      </c>
      <c r="T8518">
        <v>39062.080000000002</v>
      </c>
      <c r="U8518" s="190">
        <f t="shared" si="9296"/>
        <v>0.71975634682024103</v>
      </c>
    </row>
    <row r="8519" spans="1:21" x14ac:dyDescent="0.2">
      <c r="A8519" s="178">
        <v>43090</v>
      </c>
      <c r="B8519" s="179">
        <v>0.83333333333333337</v>
      </c>
      <c r="C8519" t="s">
        <v>349</v>
      </c>
      <c r="D8519">
        <v>4.01</v>
      </c>
      <c r="E8519">
        <v>2.12</v>
      </c>
      <c r="F8519">
        <v>6.56</v>
      </c>
      <c r="G8519">
        <v>0.97</v>
      </c>
      <c r="H8519" s="184">
        <f t="shared" ref="H8519:L8519" si="9298">H8495</f>
        <v>0.83333333333333337</v>
      </c>
      <c r="I8519" s="185">
        <f t="shared" si="9298"/>
        <v>322</v>
      </c>
      <c r="J8519" s="185">
        <f t="shared" si="9298"/>
        <v>178</v>
      </c>
      <c r="K8519" s="185">
        <f t="shared" si="9298"/>
        <v>2842</v>
      </c>
      <c r="L8519" s="185">
        <f t="shared" si="9298"/>
        <v>1426</v>
      </c>
      <c r="M8519" s="147"/>
      <c r="N8519" s="143">
        <f t="shared" si="9294"/>
        <v>1291.22</v>
      </c>
      <c r="O8519" s="143">
        <f t="shared" si="9290"/>
        <v>377.36</v>
      </c>
      <c r="P8519" s="143">
        <f t="shared" si="9291"/>
        <v>18643.52</v>
      </c>
      <c r="Q8519" s="143">
        <f t="shared" si="9292"/>
        <v>1383.22</v>
      </c>
      <c r="R8519" s="188">
        <f t="shared" si="9295"/>
        <v>21695.32</v>
      </c>
      <c r="T8519">
        <v>40293.74</v>
      </c>
      <c r="U8519" s="190">
        <f t="shared" si="9296"/>
        <v>0.53842904629850696</v>
      </c>
    </row>
    <row r="8520" spans="1:21" x14ac:dyDescent="0.2">
      <c r="A8520" s="178">
        <v>43090</v>
      </c>
      <c r="B8520" s="179">
        <v>0.875</v>
      </c>
      <c r="C8520" t="s">
        <v>349</v>
      </c>
      <c r="D8520">
        <v>3.04</v>
      </c>
      <c r="E8520">
        <v>1.01</v>
      </c>
      <c r="F8520">
        <v>3.98</v>
      </c>
      <c r="G8520">
        <v>0.97</v>
      </c>
      <c r="H8520" s="184">
        <f t="shared" ref="H8520:L8520" si="9299">H8496</f>
        <v>0.875</v>
      </c>
      <c r="I8520" s="185">
        <f t="shared" si="9299"/>
        <v>337</v>
      </c>
      <c r="J8520" s="185">
        <f t="shared" si="9299"/>
        <v>173</v>
      </c>
      <c r="K8520" s="185">
        <f t="shared" si="9299"/>
        <v>2842</v>
      </c>
      <c r="L8520" s="185">
        <f t="shared" si="9299"/>
        <v>1426</v>
      </c>
      <c r="M8520" s="147"/>
      <c r="N8520" s="143">
        <f t="shared" si="9294"/>
        <v>1024.48</v>
      </c>
      <c r="O8520" s="143">
        <f t="shared" si="9290"/>
        <v>174.73</v>
      </c>
      <c r="P8520" s="143">
        <f t="shared" si="9291"/>
        <v>11311.16</v>
      </c>
      <c r="Q8520" s="143">
        <f t="shared" si="9292"/>
        <v>1383.22</v>
      </c>
      <c r="R8520" s="188">
        <f t="shared" si="9295"/>
        <v>13893.589999999998</v>
      </c>
      <c r="T8520">
        <v>39898.31</v>
      </c>
      <c r="U8520" s="190">
        <f t="shared" si="9296"/>
        <v>0.34822502506998415</v>
      </c>
    </row>
    <row r="8521" spans="1:21" x14ac:dyDescent="0.2">
      <c r="A8521" s="178">
        <v>43090</v>
      </c>
      <c r="B8521" s="179">
        <v>0.91666666666666663</v>
      </c>
      <c r="C8521" t="s">
        <v>349</v>
      </c>
      <c r="D8521">
        <v>3.98</v>
      </c>
      <c r="E8521">
        <v>1.01</v>
      </c>
      <c r="F8521">
        <v>3.44</v>
      </c>
      <c r="G8521">
        <v>0.97</v>
      </c>
      <c r="H8521" s="184">
        <f t="shared" ref="H8521:L8521" si="9300">H8497</f>
        <v>0.91666666666666663</v>
      </c>
      <c r="I8521" s="185">
        <f t="shared" si="9300"/>
        <v>394</v>
      </c>
      <c r="J8521" s="185">
        <f t="shared" si="9300"/>
        <v>194</v>
      </c>
      <c r="K8521" s="185">
        <f t="shared" si="9300"/>
        <v>2842</v>
      </c>
      <c r="L8521" s="185">
        <f t="shared" si="9300"/>
        <v>1426</v>
      </c>
      <c r="M8521" s="147"/>
      <c r="N8521" s="143">
        <f t="shared" si="9294"/>
        <v>1568.12</v>
      </c>
      <c r="O8521" s="143">
        <f t="shared" si="9290"/>
        <v>195.94</v>
      </c>
      <c r="P8521" s="143">
        <f t="shared" si="9291"/>
        <v>9776.48</v>
      </c>
      <c r="Q8521" s="143">
        <f t="shared" si="9292"/>
        <v>1383.22</v>
      </c>
      <c r="R8521" s="188">
        <f t="shared" si="9295"/>
        <v>12923.759999999998</v>
      </c>
      <c r="T8521">
        <v>39412.68</v>
      </c>
      <c r="U8521" s="190">
        <f t="shared" si="9296"/>
        <v>0.32790868319535738</v>
      </c>
    </row>
    <row r="8522" spans="1:21" x14ac:dyDescent="0.2">
      <c r="A8522" s="178">
        <v>43090</v>
      </c>
      <c r="B8522" s="179">
        <v>0.95833333333333337</v>
      </c>
      <c r="C8522" t="s">
        <v>349</v>
      </c>
      <c r="D8522">
        <v>7.88</v>
      </c>
      <c r="E8522">
        <v>2.61</v>
      </c>
      <c r="F8522">
        <v>4.51</v>
      </c>
      <c r="G8522">
        <v>0.5</v>
      </c>
      <c r="H8522" s="184">
        <f t="shared" ref="H8522:L8522" si="9301">H8498</f>
        <v>0.95833333333333337</v>
      </c>
      <c r="I8522" s="185">
        <f t="shared" si="9301"/>
        <v>389</v>
      </c>
      <c r="J8522" s="185">
        <f t="shared" si="9301"/>
        <v>265</v>
      </c>
      <c r="K8522" s="185">
        <f t="shared" si="9301"/>
        <v>2985</v>
      </c>
      <c r="L8522" s="185">
        <f t="shared" si="9301"/>
        <v>1111</v>
      </c>
      <c r="M8522" s="147"/>
      <c r="N8522" s="143">
        <f t="shared" si="9294"/>
        <v>3065.32</v>
      </c>
      <c r="O8522" s="143">
        <f t="shared" si="9290"/>
        <v>691.65</v>
      </c>
      <c r="P8522" s="143">
        <f t="shared" si="9291"/>
        <v>13462.349999999999</v>
      </c>
      <c r="Q8522" s="143">
        <f t="shared" si="9292"/>
        <v>555.5</v>
      </c>
      <c r="R8522" s="188">
        <f t="shared" si="9295"/>
        <v>17774.82</v>
      </c>
      <c r="T8522">
        <v>38500.410000000003</v>
      </c>
      <c r="U8522" s="190">
        <f t="shared" si="9296"/>
        <v>0.46167871978506198</v>
      </c>
    </row>
    <row r="8523" spans="1:21" x14ac:dyDescent="0.2">
      <c r="A8523" s="178">
        <v>43090</v>
      </c>
      <c r="B8523" s="180">
        <v>1</v>
      </c>
      <c r="C8523" t="s">
        <v>349</v>
      </c>
      <c r="D8523">
        <v>10.94</v>
      </c>
      <c r="E8523">
        <v>2.2000000000000002</v>
      </c>
      <c r="F8523">
        <v>6.25</v>
      </c>
      <c r="G8523">
        <v>0.5</v>
      </c>
      <c r="H8523" s="184">
        <f t="shared" ref="H8523:L8523" si="9302">H8499</f>
        <v>1</v>
      </c>
      <c r="I8523" s="185">
        <f t="shared" si="9302"/>
        <v>362</v>
      </c>
      <c r="J8523" s="185">
        <f t="shared" si="9302"/>
        <v>243</v>
      </c>
      <c r="K8523" s="185">
        <f t="shared" si="9302"/>
        <v>2985</v>
      </c>
      <c r="L8523" s="185">
        <f t="shared" si="9302"/>
        <v>1111</v>
      </c>
      <c r="M8523" s="147"/>
      <c r="N8523" s="143">
        <f t="shared" si="9294"/>
        <v>3960.2799999999997</v>
      </c>
      <c r="O8523" s="143">
        <f t="shared" si="9290"/>
        <v>534.6</v>
      </c>
      <c r="P8523" s="143">
        <f t="shared" si="9291"/>
        <v>18656.25</v>
      </c>
      <c r="Q8523" s="143">
        <f t="shared" si="9292"/>
        <v>555.5</v>
      </c>
      <c r="R8523" s="188">
        <f t="shared" si="9295"/>
        <v>23706.63</v>
      </c>
      <c r="T8523">
        <v>36627.25</v>
      </c>
      <c r="U8523" s="190">
        <f t="shared" si="9296"/>
        <v>0.64724023780109075</v>
      </c>
    </row>
    <row r="8524" spans="1:21" x14ac:dyDescent="0.2">
      <c r="A8524" s="178">
        <v>43091</v>
      </c>
      <c r="B8524" s="179">
        <v>4.1666666666666664E-2</v>
      </c>
      <c r="C8524" t="s">
        <v>349</v>
      </c>
      <c r="D8524">
        <v>9.11</v>
      </c>
      <c r="E8524">
        <v>3.21</v>
      </c>
      <c r="F8524">
        <v>6.01</v>
      </c>
      <c r="G8524">
        <v>0.5</v>
      </c>
      <c r="H8524" s="184">
        <f t="shared" ref="H8524:L8524" si="9303">H8500</f>
        <v>4.1666666666666664E-2</v>
      </c>
      <c r="I8524" s="185">
        <f t="shared" si="9303"/>
        <v>294</v>
      </c>
      <c r="J8524" s="185">
        <f t="shared" si="9303"/>
        <v>212</v>
      </c>
      <c r="K8524" s="185">
        <f t="shared" si="9303"/>
        <v>2985</v>
      </c>
      <c r="L8524" s="185">
        <f t="shared" si="9303"/>
        <v>1111</v>
      </c>
      <c r="M8524" s="147"/>
      <c r="N8524" s="143">
        <f t="shared" si="9294"/>
        <v>2678.3399999999997</v>
      </c>
      <c r="O8524" s="143">
        <f t="shared" si="9290"/>
        <v>680.52</v>
      </c>
      <c r="P8524" s="143">
        <f t="shared" si="9291"/>
        <v>17939.849999999999</v>
      </c>
      <c r="Q8524" s="143">
        <f t="shared" si="9292"/>
        <v>555.5</v>
      </c>
      <c r="R8524" s="188">
        <f t="shared" si="9295"/>
        <v>21854.21</v>
      </c>
      <c r="T8524">
        <v>34244.49</v>
      </c>
      <c r="U8524" s="190">
        <f t="shared" si="9296"/>
        <v>0.6381817921656886</v>
      </c>
    </row>
    <row r="8525" spans="1:21" x14ac:dyDescent="0.2">
      <c r="A8525" s="178">
        <v>43091</v>
      </c>
      <c r="B8525" s="179">
        <v>8.3333333333333329E-2</v>
      </c>
      <c r="C8525" t="s">
        <v>349</v>
      </c>
      <c r="D8525">
        <v>4.88</v>
      </c>
      <c r="E8525">
        <v>1.01</v>
      </c>
      <c r="F8525">
        <v>6.01</v>
      </c>
      <c r="G8525">
        <v>0.5</v>
      </c>
      <c r="H8525" s="184">
        <f t="shared" ref="H8525:L8525" si="9304">H8501</f>
        <v>8.3333333333333329E-2</v>
      </c>
      <c r="I8525" s="185">
        <f t="shared" si="9304"/>
        <v>236</v>
      </c>
      <c r="J8525" s="185">
        <f t="shared" si="9304"/>
        <v>179</v>
      </c>
      <c r="K8525" s="185">
        <f t="shared" si="9304"/>
        <v>2985</v>
      </c>
      <c r="L8525" s="185">
        <f t="shared" si="9304"/>
        <v>1111</v>
      </c>
      <c r="M8525" s="147"/>
      <c r="N8525" s="143">
        <f t="shared" si="9294"/>
        <v>1151.68</v>
      </c>
      <c r="O8525" s="143">
        <f t="shared" si="9290"/>
        <v>180.79</v>
      </c>
      <c r="P8525" s="143">
        <f t="shared" si="9291"/>
        <v>17939.849999999999</v>
      </c>
      <c r="Q8525" s="143">
        <f t="shared" si="9292"/>
        <v>555.5</v>
      </c>
      <c r="R8525" s="188">
        <f t="shared" si="9295"/>
        <v>19827.82</v>
      </c>
      <c r="T8525">
        <v>32190.73</v>
      </c>
      <c r="U8525" s="190">
        <f t="shared" si="9296"/>
        <v>0.61594813165156548</v>
      </c>
    </row>
    <row r="8526" spans="1:21" x14ac:dyDescent="0.2">
      <c r="A8526" s="178">
        <v>43091</v>
      </c>
      <c r="B8526" s="179">
        <v>0.125</v>
      </c>
      <c r="C8526" t="s">
        <v>349</v>
      </c>
      <c r="D8526">
        <v>8</v>
      </c>
      <c r="E8526">
        <v>1</v>
      </c>
      <c r="F8526">
        <v>6.01</v>
      </c>
      <c r="G8526">
        <v>0.99</v>
      </c>
      <c r="H8526" s="184">
        <f t="shared" ref="H8526:L8526" si="9305">H8502</f>
        <v>0.125</v>
      </c>
      <c r="I8526" s="185">
        <f t="shared" si="9305"/>
        <v>201</v>
      </c>
      <c r="J8526" s="185">
        <f t="shared" si="9305"/>
        <v>205</v>
      </c>
      <c r="K8526" s="185">
        <f t="shared" si="9305"/>
        <v>2985</v>
      </c>
      <c r="L8526" s="185">
        <f t="shared" si="9305"/>
        <v>1717</v>
      </c>
      <c r="M8526" s="147"/>
      <c r="N8526" s="143">
        <f t="shared" si="9294"/>
        <v>1608</v>
      </c>
      <c r="O8526" s="143">
        <f t="shared" si="9290"/>
        <v>205</v>
      </c>
      <c r="P8526" s="143">
        <f t="shared" si="9291"/>
        <v>17939.849999999999</v>
      </c>
      <c r="Q8526" s="143">
        <f t="shared" si="9292"/>
        <v>1699.83</v>
      </c>
      <c r="R8526" s="188">
        <f t="shared" si="9295"/>
        <v>21452.68</v>
      </c>
      <c r="T8526">
        <v>30900.25</v>
      </c>
      <c r="U8526" s="190">
        <f t="shared" si="9296"/>
        <v>0.69425587171624825</v>
      </c>
    </row>
    <row r="8527" spans="1:21" x14ac:dyDescent="0.2">
      <c r="A8527" s="178">
        <v>43091</v>
      </c>
      <c r="B8527" s="179">
        <v>0.16666666666666666</v>
      </c>
      <c r="C8527" t="s">
        <v>349</v>
      </c>
      <c r="D8527">
        <v>4.6399999999999997</v>
      </c>
      <c r="E8527">
        <v>1</v>
      </c>
      <c r="F8527">
        <v>6.01</v>
      </c>
      <c r="G8527">
        <v>0.99</v>
      </c>
      <c r="H8527" s="184">
        <f t="shared" ref="H8527:L8527" si="9306">H8503</f>
        <v>0.16666666666666666</v>
      </c>
      <c r="I8527" s="185">
        <f t="shared" si="9306"/>
        <v>185</v>
      </c>
      <c r="J8527" s="185">
        <f t="shared" si="9306"/>
        <v>205</v>
      </c>
      <c r="K8527" s="185">
        <f t="shared" si="9306"/>
        <v>2985</v>
      </c>
      <c r="L8527" s="185">
        <f t="shared" si="9306"/>
        <v>1717</v>
      </c>
      <c r="M8527" s="147"/>
      <c r="N8527" s="143">
        <f t="shared" si="9294"/>
        <v>858.4</v>
      </c>
      <c r="O8527" s="143">
        <f t="shared" si="9290"/>
        <v>205</v>
      </c>
      <c r="P8527" s="143">
        <f t="shared" si="9291"/>
        <v>17939.849999999999</v>
      </c>
      <c r="Q8527" s="143">
        <f t="shared" si="9292"/>
        <v>1699.83</v>
      </c>
      <c r="R8527" s="188">
        <f t="shared" si="9295"/>
        <v>20703.080000000002</v>
      </c>
      <c r="T8527">
        <v>30119.59</v>
      </c>
      <c r="U8527" s="190">
        <f t="shared" si="9296"/>
        <v>0.68736261018161271</v>
      </c>
    </row>
    <row r="8528" spans="1:21" x14ac:dyDescent="0.2">
      <c r="A8528" s="178">
        <v>43091</v>
      </c>
      <c r="B8528" s="179">
        <v>0.20833333333333334</v>
      </c>
      <c r="C8528" t="s">
        <v>349</v>
      </c>
      <c r="D8528">
        <v>8</v>
      </c>
      <c r="E8528">
        <v>2.4300000000000002</v>
      </c>
      <c r="F8528">
        <v>6.01</v>
      </c>
      <c r="G8528">
        <v>0.99</v>
      </c>
      <c r="H8528" s="184">
        <f t="shared" ref="H8528:L8528" si="9307">H8504</f>
        <v>0.20833333333333334</v>
      </c>
      <c r="I8528" s="185">
        <f t="shared" si="9307"/>
        <v>207</v>
      </c>
      <c r="J8528" s="185">
        <f t="shared" si="9307"/>
        <v>283</v>
      </c>
      <c r="K8528" s="185">
        <f t="shared" si="9307"/>
        <v>2985</v>
      </c>
      <c r="L8528" s="185">
        <f t="shared" si="9307"/>
        <v>1717</v>
      </c>
      <c r="M8528" s="147"/>
      <c r="N8528" s="143">
        <f t="shared" si="9294"/>
        <v>1656</v>
      </c>
      <c r="O8528" s="143">
        <f t="shared" si="9290"/>
        <v>687.69</v>
      </c>
      <c r="P8528" s="143">
        <f t="shared" si="9291"/>
        <v>17939.849999999999</v>
      </c>
      <c r="Q8528" s="143">
        <f t="shared" si="9292"/>
        <v>1699.83</v>
      </c>
      <c r="R8528" s="188">
        <f t="shared" si="9295"/>
        <v>21983.369999999995</v>
      </c>
      <c r="T8528">
        <v>29934.15</v>
      </c>
      <c r="U8528" s="190">
        <f t="shared" si="9296"/>
        <v>0.73439098821914084</v>
      </c>
    </row>
    <row r="8529" spans="1:21" x14ac:dyDescent="0.2">
      <c r="A8529" s="178">
        <v>43091</v>
      </c>
      <c r="B8529" s="179">
        <v>0.25</v>
      </c>
      <c r="C8529" t="s">
        <v>349</v>
      </c>
      <c r="D8529">
        <v>9.4499999999999993</v>
      </c>
      <c r="E8529">
        <v>6</v>
      </c>
      <c r="F8529">
        <v>4</v>
      </c>
      <c r="G8529">
        <v>0.99</v>
      </c>
      <c r="H8529" s="184">
        <f t="shared" ref="H8529:L8529" si="9308">H8505</f>
        <v>0.25</v>
      </c>
      <c r="I8529" s="185">
        <f t="shared" si="9308"/>
        <v>327</v>
      </c>
      <c r="J8529" s="185">
        <f t="shared" si="9308"/>
        <v>438</v>
      </c>
      <c r="K8529" s="185">
        <f t="shared" si="9308"/>
        <v>2985</v>
      </c>
      <c r="L8529" s="185">
        <f t="shared" si="9308"/>
        <v>1717</v>
      </c>
      <c r="M8529" s="147"/>
      <c r="N8529" s="143">
        <f t="shared" si="9294"/>
        <v>3090.1499999999996</v>
      </c>
      <c r="O8529" s="143">
        <f t="shared" si="9290"/>
        <v>2628</v>
      </c>
      <c r="P8529" s="143">
        <f t="shared" si="9291"/>
        <v>11940</v>
      </c>
      <c r="Q8529" s="143">
        <f t="shared" si="9292"/>
        <v>1699.83</v>
      </c>
      <c r="R8529" s="188">
        <f t="shared" si="9295"/>
        <v>19357.980000000003</v>
      </c>
      <c r="T8529">
        <v>30501.58</v>
      </c>
      <c r="U8529" s="190">
        <f t="shared" si="9296"/>
        <v>0.63465499164305594</v>
      </c>
    </row>
    <row r="8530" spans="1:21" x14ac:dyDescent="0.2">
      <c r="A8530" s="178">
        <v>43091</v>
      </c>
      <c r="B8530" s="179">
        <v>0.29166666666666669</v>
      </c>
      <c r="C8530" t="s">
        <v>349</v>
      </c>
      <c r="D8530">
        <v>3.5</v>
      </c>
      <c r="E8530">
        <v>7.78</v>
      </c>
      <c r="F8530">
        <v>7.01</v>
      </c>
      <c r="G8530">
        <v>4.22</v>
      </c>
      <c r="H8530" s="184">
        <f t="shared" ref="H8530:L8530" si="9309">H8506</f>
        <v>0.29166666666666669</v>
      </c>
      <c r="I8530" s="185">
        <f t="shared" si="9309"/>
        <v>249</v>
      </c>
      <c r="J8530" s="185">
        <f t="shared" si="9309"/>
        <v>556</v>
      </c>
      <c r="K8530" s="185">
        <f t="shared" si="9309"/>
        <v>2872</v>
      </c>
      <c r="L8530" s="185">
        <f t="shared" si="9309"/>
        <v>2219</v>
      </c>
      <c r="M8530" s="147"/>
      <c r="N8530" s="143">
        <f t="shared" si="9294"/>
        <v>871.5</v>
      </c>
      <c r="O8530" s="143">
        <f t="shared" si="9290"/>
        <v>4325.68</v>
      </c>
      <c r="P8530" s="143">
        <f t="shared" si="9291"/>
        <v>20132.72</v>
      </c>
      <c r="Q8530" s="143">
        <f t="shared" si="9292"/>
        <v>9364.18</v>
      </c>
      <c r="R8530" s="188">
        <f t="shared" si="9295"/>
        <v>34694.080000000002</v>
      </c>
      <c r="T8530">
        <v>32060.82</v>
      </c>
      <c r="U8530" s="190">
        <f t="shared" si="9296"/>
        <v>1.0821332704528457</v>
      </c>
    </row>
    <row r="8531" spans="1:21" x14ac:dyDescent="0.2">
      <c r="A8531" s="178">
        <v>43091</v>
      </c>
      <c r="B8531" s="179">
        <v>0.33333333333333331</v>
      </c>
      <c r="C8531" t="s">
        <v>349</v>
      </c>
      <c r="D8531">
        <v>2.3199999999999998</v>
      </c>
      <c r="E8531">
        <v>3.09</v>
      </c>
      <c r="F8531">
        <v>4.75</v>
      </c>
      <c r="G8531">
        <v>2.48</v>
      </c>
      <c r="H8531" s="184">
        <f t="shared" ref="H8531:L8531" si="9310">H8507</f>
        <v>0.33333333333333331</v>
      </c>
      <c r="I8531" s="185">
        <f t="shared" si="9310"/>
        <v>256</v>
      </c>
      <c r="J8531" s="185">
        <f t="shared" si="9310"/>
        <v>306</v>
      </c>
      <c r="K8531" s="185">
        <f t="shared" si="9310"/>
        <v>2872</v>
      </c>
      <c r="L8531" s="185">
        <f t="shared" si="9310"/>
        <v>2219</v>
      </c>
      <c r="M8531" s="147"/>
      <c r="N8531" s="143">
        <f t="shared" si="9294"/>
        <v>593.91999999999996</v>
      </c>
      <c r="O8531" s="143">
        <f t="shared" si="9290"/>
        <v>945.54</v>
      </c>
      <c r="P8531" s="143">
        <f t="shared" si="9291"/>
        <v>13642</v>
      </c>
      <c r="Q8531" s="143">
        <f t="shared" si="9292"/>
        <v>5503.12</v>
      </c>
      <c r="R8531" s="188">
        <f t="shared" si="9295"/>
        <v>20684.579999999998</v>
      </c>
      <c r="T8531">
        <v>34745.56</v>
      </c>
      <c r="U8531" s="190">
        <f t="shared" si="9296"/>
        <v>0.59531577559837856</v>
      </c>
    </row>
    <row r="8532" spans="1:21" x14ac:dyDescent="0.2">
      <c r="A8532" s="178">
        <v>43091</v>
      </c>
      <c r="B8532" s="179">
        <v>0.375</v>
      </c>
      <c r="C8532" t="s">
        <v>349</v>
      </c>
      <c r="D8532">
        <v>1.61</v>
      </c>
      <c r="E8532">
        <v>4.37</v>
      </c>
      <c r="F8532">
        <v>5.37</v>
      </c>
      <c r="G8532">
        <v>2.75</v>
      </c>
      <c r="H8532" s="184">
        <f t="shared" ref="H8532:L8532" si="9311">H8508</f>
        <v>0.375</v>
      </c>
      <c r="I8532" s="185">
        <f t="shared" si="9311"/>
        <v>156</v>
      </c>
      <c r="J8532" s="185">
        <f t="shared" si="9311"/>
        <v>343</v>
      </c>
      <c r="K8532" s="185">
        <f t="shared" si="9311"/>
        <v>2872</v>
      </c>
      <c r="L8532" s="185">
        <f t="shared" si="9311"/>
        <v>2219</v>
      </c>
      <c r="M8532" s="147"/>
      <c r="N8532" s="143">
        <f t="shared" si="9294"/>
        <v>251.16000000000003</v>
      </c>
      <c r="O8532" s="143">
        <f t="shared" si="9290"/>
        <v>1498.91</v>
      </c>
      <c r="P8532" s="143">
        <f t="shared" si="9291"/>
        <v>15422.64</v>
      </c>
      <c r="Q8532" s="143">
        <f t="shared" si="9292"/>
        <v>6102.25</v>
      </c>
      <c r="R8532" s="188">
        <f t="shared" si="9295"/>
        <v>23274.959999999999</v>
      </c>
      <c r="T8532">
        <v>36643.15</v>
      </c>
      <c r="U8532" s="190">
        <f t="shared" si="9296"/>
        <v>0.63517901708777758</v>
      </c>
    </row>
    <row r="8533" spans="1:21" x14ac:dyDescent="0.2">
      <c r="A8533" s="178">
        <v>43091</v>
      </c>
      <c r="B8533" s="179">
        <v>0.41666666666666669</v>
      </c>
      <c r="C8533" t="s">
        <v>349</v>
      </c>
      <c r="D8533">
        <v>1</v>
      </c>
      <c r="E8533">
        <v>4.54</v>
      </c>
      <c r="F8533">
        <v>5.54</v>
      </c>
      <c r="G8533">
        <v>2.75</v>
      </c>
      <c r="H8533" s="184">
        <f t="shared" ref="H8533:L8533" si="9312">H8509</f>
        <v>0.41666666666666669</v>
      </c>
      <c r="I8533" s="185">
        <f t="shared" si="9312"/>
        <v>196</v>
      </c>
      <c r="J8533" s="185">
        <f t="shared" si="9312"/>
        <v>315</v>
      </c>
      <c r="K8533" s="185">
        <f t="shared" si="9312"/>
        <v>2872</v>
      </c>
      <c r="L8533" s="185">
        <f t="shared" si="9312"/>
        <v>2219</v>
      </c>
      <c r="M8533" s="147"/>
      <c r="N8533" s="143">
        <f t="shared" si="9294"/>
        <v>196</v>
      </c>
      <c r="O8533" s="143">
        <f t="shared" si="9290"/>
        <v>1430.1</v>
      </c>
      <c r="P8533" s="143">
        <f t="shared" si="9291"/>
        <v>15910.88</v>
      </c>
      <c r="Q8533" s="143">
        <f t="shared" si="9292"/>
        <v>6102.25</v>
      </c>
      <c r="R8533" s="188">
        <f t="shared" si="9295"/>
        <v>23639.23</v>
      </c>
      <c r="T8533">
        <v>38096.61</v>
      </c>
      <c r="U8533" s="190">
        <f t="shared" si="9296"/>
        <v>0.62050744147576387</v>
      </c>
    </row>
    <row r="8534" spans="1:21" x14ac:dyDescent="0.2">
      <c r="A8534" s="178">
        <v>43091</v>
      </c>
      <c r="B8534" s="179">
        <v>0.45833333333333331</v>
      </c>
      <c r="C8534" t="s">
        <v>349</v>
      </c>
      <c r="D8534">
        <v>2.2200000000000002</v>
      </c>
      <c r="E8534">
        <v>5.07</v>
      </c>
      <c r="F8534">
        <v>6.07</v>
      </c>
      <c r="G8534">
        <v>1</v>
      </c>
      <c r="H8534" s="184">
        <f t="shared" ref="H8534:L8534" si="9313">H8510</f>
        <v>0.45833333333333331</v>
      </c>
      <c r="I8534" s="185">
        <f t="shared" si="9313"/>
        <v>226</v>
      </c>
      <c r="J8534" s="185">
        <f t="shared" si="9313"/>
        <v>326</v>
      </c>
      <c r="K8534" s="185">
        <f t="shared" si="9313"/>
        <v>2842</v>
      </c>
      <c r="L8534" s="185">
        <f t="shared" si="9313"/>
        <v>1635</v>
      </c>
      <c r="M8534" s="147"/>
      <c r="N8534" s="143">
        <f t="shared" si="9294"/>
        <v>501.72</v>
      </c>
      <c r="O8534" s="143">
        <f t="shared" si="9290"/>
        <v>1652.8200000000002</v>
      </c>
      <c r="P8534" s="143">
        <f t="shared" si="9291"/>
        <v>17250.940000000002</v>
      </c>
      <c r="Q8534" s="143">
        <f t="shared" si="9292"/>
        <v>1635</v>
      </c>
      <c r="R8534" s="188">
        <f t="shared" si="9295"/>
        <v>21040.480000000003</v>
      </c>
      <c r="T8534">
        <v>39889.120000000003</v>
      </c>
      <c r="U8534" s="190">
        <f t="shared" si="9296"/>
        <v>0.52747415836699341</v>
      </c>
    </row>
    <row r="8535" spans="1:21" x14ac:dyDescent="0.2">
      <c r="A8535" s="178">
        <v>43091</v>
      </c>
      <c r="B8535" s="179">
        <v>0.5</v>
      </c>
      <c r="C8535" t="s">
        <v>349</v>
      </c>
      <c r="D8535">
        <v>2.11</v>
      </c>
      <c r="E8535">
        <v>3.87</v>
      </c>
      <c r="F8535">
        <v>6.01</v>
      </c>
      <c r="G8535">
        <v>1</v>
      </c>
      <c r="H8535" s="184">
        <f t="shared" ref="H8535:L8535" si="9314">H8511</f>
        <v>0.5</v>
      </c>
      <c r="I8535" s="185">
        <f t="shared" si="9314"/>
        <v>222</v>
      </c>
      <c r="J8535" s="185">
        <f t="shared" si="9314"/>
        <v>319</v>
      </c>
      <c r="K8535" s="185">
        <f t="shared" si="9314"/>
        <v>2842</v>
      </c>
      <c r="L8535" s="185">
        <f t="shared" si="9314"/>
        <v>1635</v>
      </c>
      <c r="M8535" s="147"/>
      <c r="N8535" s="143">
        <f t="shared" si="9294"/>
        <v>468.41999999999996</v>
      </c>
      <c r="O8535" s="143">
        <f t="shared" si="9290"/>
        <v>1234.53</v>
      </c>
      <c r="P8535" s="143">
        <f t="shared" si="9291"/>
        <v>17080.419999999998</v>
      </c>
      <c r="Q8535" s="143">
        <f t="shared" si="9292"/>
        <v>1635</v>
      </c>
      <c r="R8535" s="188">
        <f t="shared" si="9295"/>
        <v>20418.37</v>
      </c>
      <c r="T8535">
        <v>41266.019999999997</v>
      </c>
      <c r="U8535" s="190">
        <f t="shared" si="9296"/>
        <v>0.49479862608509373</v>
      </c>
    </row>
    <row r="8536" spans="1:21" x14ac:dyDescent="0.2">
      <c r="A8536" s="178">
        <v>43091</v>
      </c>
      <c r="B8536" s="179">
        <v>0.54166666666666663</v>
      </c>
      <c r="C8536" t="s">
        <v>349</v>
      </c>
      <c r="D8536">
        <v>2.11</v>
      </c>
      <c r="E8536">
        <v>4</v>
      </c>
      <c r="F8536">
        <v>6.01</v>
      </c>
      <c r="G8536">
        <v>1.23</v>
      </c>
      <c r="H8536" s="184">
        <f t="shared" ref="H8536:L8536" si="9315">H8512</f>
        <v>0.54166666666666663</v>
      </c>
      <c r="I8536" s="185">
        <f t="shared" si="9315"/>
        <v>195</v>
      </c>
      <c r="J8536" s="185">
        <f t="shared" si="9315"/>
        <v>299</v>
      </c>
      <c r="K8536" s="185">
        <f t="shared" si="9315"/>
        <v>2842</v>
      </c>
      <c r="L8536" s="185">
        <f t="shared" si="9315"/>
        <v>1635</v>
      </c>
      <c r="M8536" s="147"/>
      <c r="N8536" s="143">
        <f t="shared" si="9294"/>
        <v>411.45</v>
      </c>
      <c r="O8536" s="143">
        <f t="shared" si="9290"/>
        <v>1196</v>
      </c>
      <c r="P8536" s="143">
        <f t="shared" si="9291"/>
        <v>17080.419999999998</v>
      </c>
      <c r="Q8536" s="143">
        <f t="shared" si="9292"/>
        <v>2011.05</v>
      </c>
      <c r="R8536" s="188">
        <f t="shared" si="9295"/>
        <v>20698.919999999998</v>
      </c>
      <c r="T8536">
        <v>42140.91</v>
      </c>
      <c r="U8536" s="190">
        <f t="shared" si="9296"/>
        <v>0.49118350790241588</v>
      </c>
    </row>
    <row r="8537" spans="1:21" x14ac:dyDescent="0.2">
      <c r="A8537" s="178">
        <v>43091</v>
      </c>
      <c r="B8537" s="179">
        <v>0.58333333333333337</v>
      </c>
      <c r="C8537" t="s">
        <v>349</v>
      </c>
      <c r="D8537">
        <v>1.73</v>
      </c>
      <c r="E8537">
        <v>3.1</v>
      </c>
      <c r="F8537">
        <v>5.84</v>
      </c>
      <c r="G8537">
        <v>1</v>
      </c>
      <c r="H8537" s="184">
        <f t="shared" ref="H8537:L8537" si="9316">H8513</f>
        <v>0.58333333333333337</v>
      </c>
      <c r="I8537" s="185">
        <f t="shared" si="9316"/>
        <v>205</v>
      </c>
      <c r="J8537" s="185">
        <f t="shared" si="9316"/>
        <v>237</v>
      </c>
      <c r="K8537" s="185">
        <f t="shared" si="9316"/>
        <v>2842</v>
      </c>
      <c r="L8537" s="185">
        <f t="shared" si="9316"/>
        <v>1635</v>
      </c>
      <c r="M8537" s="147"/>
      <c r="N8537" s="143">
        <f t="shared" si="9294"/>
        <v>354.65</v>
      </c>
      <c r="O8537" s="143">
        <f t="shared" si="9290"/>
        <v>734.7</v>
      </c>
      <c r="P8537" s="143">
        <f t="shared" si="9291"/>
        <v>16597.28</v>
      </c>
      <c r="Q8537" s="143">
        <f t="shared" si="9292"/>
        <v>1635</v>
      </c>
      <c r="R8537" s="188">
        <f t="shared" si="9295"/>
        <v>19321.629999999997</v>
      </c>
      <c r="T8537">
        <v>42483.53</v>
      </c>
      <c r="U8537" s="190">
        <f t="shared" si="9296"/>
        <v>0.45480283771146129</v>
      </c>
    </row>
    <row r="8538" spans="1:21" x14ac:dyDescent="0.2">
      <c r="A8538" s="178">
        <v>43091</v>
      </c>
      <c r="B8538" s="179">
        <v>0.625</v>
      </c>
      <c r="C8538" t="s">
        <v>349</v>
      </c>
      <c r="D8538">
        <v>1</v>
      </c>
      <c r="E8538">
        <v>1.45</v>
      </c>
      <c r="F8538">
        <v>2.96</v>
      </c>
      <c r="G8538">
        <v>1</v>
      </c>
      <c r="H8538" s="184">
        <f t="shared" ref="H8538:L8538" si="9317">H8514</f>
        <v>0.625</v>
      </c>
      <c r="I8538" s="185">
        <f t="shared" si="9317"/>
        <v>212</v>
      </c>
      <c r="J8538" s="185">
        <f t="shared" si="9317"/>
        <v>213</v>
      </c>
      <c r="K8538" s="185">
        <f t="shared" si="9317"/>
        <v>2842</v>
      </c>
      <c r="L8538" s="185">
        <f t="shared" si="9317"/>
        <v>1380</v>
      </c>
      <c r="M8538" s="147"/>
      <c r="N8538" s="143">
        <f t="shared" si="9294"/>
        <v>212</v>
      </c>
      <c r="O8538" s="143">
        <f t="shared" si="9290"/>
        <v>308.84999999999997</v>
      </c>
      <c r="P8538" s="143">
        <f t="shared" si="9291"/>
        <v>8412.32</v>
      </c>
      <c r="Q8538" s="143">
        <f t="shared" si="9292"/>
        <v>1380</v>
      </c>
      <c r="R8538" s="188">
        <f t="shared" si="9295"/>
        <v>10313.17</v>
      </c>
      <c r="T8538">
        <v>42847.040000000001</v>
      </c>
      <c r="U8538" s="190">
        <f t="shared" si="9296"/>
        <v>0.24069737372756672</v>
      </c>
    </row>
    <row r="8539" spans="1:21" x14ac:dyDescent="0.2">
      <c r="A8539" s="178">
        <v>43091</v>
      </c>
      <c r="B8539" s="179">
        <v>0.66666666666666663</v>
      </c>
      <c r="C8539" t="s">
        <v>349</v>
      </c>
      <c r="D8539">
        <v>0.49</v>
      </c>
      <c r="E8539">
        <v>1.45</v>
      </c>
      <c r="F8539">
        <v>4</v>
      </c>
      <c r="G8539">
        <v>1</v>
      </c>
      <c r="H8539" s="184">
        <f t="shared" ref="H8539:L8539" si="9318">H8515</f>
        <v>0.66666666666666663</v>
      </c>
      <c r="I8539" s="185">
        <f t="shared" si="9318"/>
        <v>191</v>
      </c>
      <c r="J8539" s="185">
        <f t="shared" si="9318"/>
        <v>237</v>
      </c>
      <c r="K8539" s="185">
        <f t="shared" si="9318"/>
        <v>2842</v>
      </c>
      <c r="L8539" s="185">
        <f t="shared" si="9318"/>
        <v>1380</v>
      </c>
      <c r="M8539" s="147"/>
      <c r="N8539" s="143">
        <f t="shared" si="9294"/>
        <v>93.59</v>
      </c>
      <c r="O8539" s="143">
        <f t="shared" si="9290"/>
        <v>343.65</v>
      </c>
      <c r="P8539" s="143">
        <f t="shared" si="9291"/>
        <v>11368</v>
      </c>
      <c r="Q8539" s="143">
        <f t="shared" si="9292"/>
        <v>1380</v>
      </c>
      <c r="R8539" s="188">
        <f t="shared" si="9295"/>
        <v>13185.24</v>
      </c>
      <c r="T8539">
        <v>42910.41</v>
      </c>
      <c r="U8539" s="190">
        <f t="shared" si="9296"/>
        <v>0.30727368953128154</v>
      </c>
    </row>
    <row r="8540" spans="1:21" x14ac:dyDescent="0.2">
      <c r="A8540" s="178">
        <v>43091</v>
      </c>
      <c r="B8540" s="179">
        <v>0.70833333333333337</v>
      </c>
      <c r="C8540" t="s">
        <v>349</v>
      </c>
      <c r="D8540">
        <v>0.65</v>
      </c>
      <c r="E8540">
        <v>2.4700000000000002</v>
      </c>
      <c r="F8540">
        <v>4</v>
      </c>
      <c r="G8540">
        <v>1</v>
      </c>
      <c r="H8540" s="184">
        <f t="shared" ref="H8540:L8540" si="9319">H8516</f>
        <v>0.70833333333333337</v>
      </c>
      <c r="I8540" s="185">
        <f t="shared" si="9319"/>
        <v>218</v>
      </c>
      <c r="J8540" s="185">
        <f t="shared" si="9319"/>
        <v>258</v>
      </c>
      <c r="K8540" s="185">
        <f t="shared" si="9319"/>
        <v>2842</v>
      </c>
      <c r="L8540" s="185">
        <f t="shared" si="9319"/>
        <v>1380</v>
      </c>
      <c r="M8540" s="147"/>
      <c r="N8540" s="143">
        <f t="shared" si="9294"/>
        <v>141.70000000000002</v>
      </c>
      <c r="O8540" s="143">
        <f t="shared" si="9290"/>
        <v>637.2600000000001</v>
      </c>
      <c r="P8540" s="143">
        <f t="shared" si="9291"/>
        <v>11368</v>
      </c>
      <c r="Q8540" s="143">
        <f t="shared" si="9292"/>
        <v>1380</v>
      </c>
      <c r="R8540" s="188">
        <f t="shared" si="9295"/>
        <v>13526.960000000001</v>
      </c>
      <c r="T8540">
        <v>42854.12</v>
      </c>
      <c r="U8540" s="190">
        <f t="shared" si="9296"/>
        <v>0.31565133060718548</v>
      </c>
    </row>
    <row r="8541" spans="1:21" x14ac:dyDescent="0.2">
      <c r="A8541" s="178">
        <v>43091</v>
      </c>
      <c r="B8541" s="179">
        <v>0.75</v>
      </c>
      <c r="C8541" t="s">
        <v>349</v>
      </c>
      <c r="D8541">
        <v>2.11</v>
      </c>
      <c r="E8541">
        <v>21.16</v>
      </c>
      <c r="F8541">
        <v>22.73</v>
      </c>
      <c r="G8541">
        <v>1.21</v>
      </c>
      <c r="H8541" s="184">
        <f t="shared" ref="H8541:L8541" si="9320">H8517</f>
        <v>0.75</v>
      </c>
      <c r="I8541" s="185">
        <f t="shared" si="9320"/>
        <v>240</v>
      </c>
      <c r="J8541" s="185">
        <f t="shared" si="9320"/>
        <v>365</v>
      </c>
      <c r="K8541" s="185">
        <f t="shared" si="9320"/>
        <v>2842</v>
      </c>
      <c r="L8541" s="185">
        <f t="shared" si="9320"/>
        <v>1380</v>
      </c>
      <c r="M8541" s="147"/>
      <c r="N8541" s="143">
        <f t="shared" si="9294"/>
        <v>506.4</v>
      </c>
      <c r="O8541" s="143">
        <f t="shared" si="9290"/>
        <v>7723.4</v>
      </c>
      <c r="P8541" s="143">
        <f t="shared" si="9291"/>
        <v>64598.66</v>
      </c>
      <c r="Q8541" s="143">
        <f t="shared" si="9292"/>
        <v>1669.8</v>
      </c>
      <c r="R8541" s="188">
        <f t="shared" si="9295"/>
        <v>74498.260000000009</v>
      </c>
      <c r="T8541">
        <v>43142.86</v>
      </c>
      <c r="U8541" s="190">
        <f t="shared" si="9296"/>
        <v>1.7267807465708116</v>
      </c>
    </row>
    <row r="8542" spans="1:21" x14ac:dyDescent="0.2">
      <c r="A8542" s="178">
        <v>43091</v>
      </c>
      <c r="B8542" s="179">
        <v>0.79166666666666663</v>
      </c>
      <c r="C8542" t="s">
        <v>349</v>
      </c>
      <c r="D8542">
        <v>1.8</v>
      </c>
      <c r="E8542">
        <v>5.27</v>
      </c>
      <c r="F8542">
        <v>8.31</v>
      </c>
      <c r="G8542">
        <v>1.1000000000000001</v>
      </c>
      <c r="H8542" s="184">
        <f t="shared" ref="H8542:L8542" si="9321">H8518</f>
        <v>0.79166666666666663</v>
      </c>
      <c r="I8542" s="185">
        <f t="shared" si="9321"/>
        <v>320</v>
      </c>
      <c r="J8542" s="185">
        <f t="shared" si="9321"/>
        <v>214</v>
      </c>
      <c r="K8542" s="185">
        <f t="shared" si="9321"/>
        <v>2842</v>
      </c>
      <c r="L8542" s="185">
        <f t="shared" si="9321"/>
        <v>1426</v>
      </c>
      <c r="M8542" s="147"/>
      <c r="N8542" s="143">
        <f t="shared" si="9294"/>
        <v>576</v>
      </c>
      <c r="O8542" s="143">
        <f t="shared" si="9290"/>
        <v>1127.78</v>
      </c>
      <c r="P8542" s="143">
        <f t="shared" si="9291"/>
        <v>23617.02</v>
      </c>
      <c r="Q8542" s="143">
        <f t="shared" si="9292"/>
        <v>1568.6000000000001</v>
      </c>
      <c r="R8542" s="188">
        <f t="shared" si="9295"/>
        <v>26889.399999999998</v>
      </c>
      <c r="T8542">
        <v>44696.55</v>
      </c>
      <c r="U8542" s="190">
        <f t="shared" si="9296"/>
        <v>0.60159900484489282</v>
      </c>
    </row>
    <row r="8543" spans="1:21" x14ac:dyDescent="0.2">
      <c r="A8543" s="178">
        <v>43091</v>
      </c>
      <c r="B8543" s="179">
        <v>0.83333333333333337</v>
      </c>
      <c r="C8543" t="s">
        <v>349</v>
      </c>
      <c r="D8543">
        <v>1</v>
      </c>
      <c r="E8543">
        <v>1.71</v>
      </c>
      <c r="F8543">
        <v>6.01</v>
      </c>
      <c r="G8543">
        <v>1</v>
      </c>
      <c r="H8543" s="184">
        <f t="shared" ref="H8543:L8543" si="9322">H8519</f>
        <v>0.83333333333333337</v>
      </c>
      <c r="I8543" s="185">
        <f t="shared" si="9322"/>
        <v>322</v>
      </c>
      <c r="J8543" s="185">
        <f t="shared" si="9322"/>
        <v>178</v>
      </c>
      <c r="K8543" s="185">
        <f t="shared" si="9322"/>
        <v>2842</v>
      </c>
      <c r="L8543" s="185">
        <f t="shared" si="9322"/>
        <v>1426</v>
      </c>
      <c r="M8543" s="147"/>
      <c r="N8543" s="143">
        <f t="shared" si="9294"/>
        <v>322</v>
      </c>
      <c r="O8543" s="143">
        <f t="shared" si="9290"/>
        <v>304.38</v>
      </c>
      <c r="P8543" s="143">
        <f t="shared" si="9291"/>
        <v>17080.419999999998</v>
      </c>
      <c r="Q8543" s="143">
        <f t="shared" si="9292"/>
        <v>1426</v>
      </c>
      <c r="R8543" s="188">
        <f t="shared" si="9295"/>
        <v>19132.8</v>
      </c>
      <c r="T8543">
        <v>45493.19</v>
      </c>
      <c r="U8543" s="190">
        <f t="shared" si="9296"/>
        <v>0.4205640448603406</v>
      </c>
    </row>
    <row r="8544" spans="1:21" x14ac:dyDescent="0.2">
      <c r="A8544" s="178">
        <v>43091</v>
      </c>
      <c r="B8544" s="179">
        <v>0.875</v>
      </c>
      <c r="C8544" t="s">
        <v>349</v>
      </c>
      <c r="D8544">
        <v>0.69</v>
      </c>
      <c r="E8544">
        <v>2.5099999999999998</v>
      </c>
      <c r="F8544">
        <v>5.44</v>
      </c>
      <c r="G8544">
        <v>1</v>
      </c>
      <c r="H8544" s="184">
        <f t="shared" ref="H8544:L8544" si="9323">H8520</f>
        <v>0.875</v>
      </c>
      <c r="I8544" s="185">
        <f t="shared" si="9323"/>
        <v>337</v>
      </c>
      <c r="J8544" s="185">
        <f t="shared" si="9323"/>
        <v>173</v>
      </c>
      <c r="K8544" s="185">
        <f t="shared" si="9323"/>
        <v>2842</v>
      </c>
      <c r="L8544" s="185">
        <f t="shared" si="9323"/>
        <v>1426</v>
      </c>
      <c r="M8544" s="147"/>
      <c r="N8544" s="143">
        <f t="shared" si="9294"/>
        <v>232.52999999999997</v>
      </c>
      <c r="O8544" s="143">
        <f t="shared" si="9290"/>
        <v>434.22999999999996</v>
      </c>
      <c r="P8544" s="143">
        <f t="shared" si="9291"/>
        <v>15460.480000000001</v>
      </c>
      <c r="Q8544" s="143">
        <f t="shared" si="9292"/>
        <v>1426</v>
      </c>
      <c r="R8544" s="188">
        <f t="shared" si="9295"/>
        <v>17553.240000000002</v>
      </c>
      <c r="T8544">
        <v>44892.49</v>
      </c>
      <c r="U8544" s="190">
        <f t="shared" si="9296"/>
        <v>0.39100615715457088</v>
      </c>
    </row>
    <row r="8545" spans="1:21" x14ac:dyDescent="0.2">
      <c r="A8545" s="178">
        <v>43091</v>
      </c>
      <c r="B8545" s="179">
        <v>0.91666666666666663</v>
      </c>
      <c r="C8545" t="s">
        <v>349</v>
      </c>
      <c r="D8545">
        <v>2.17</v>
      </c>
      <c r="E8545">
        <v>2.98</v>
      </c>
      <c r="F8545">
        <v>4</v>
      </c>
      <c r="G8545">
        <v>1</v>
      </c>
      <c r="H8545" s="184">
        <f t="shared" ref="H8545:L8545" si="9324">H8521</f>
        <v>0.91666666666666663</v>
      </c>
      <c r="I8545" s="185">
        <f t="shared" si="9324"/>
        <v>394</v>
      </c>
      <c r="J8545" s="185">
        <f t="shared" si="9324"/>
        <v>194</v>
      </c>
      <c r="K8545" s="185">
        <f t="shared" si="9324"/>
        <v>2842</v>
      </c>
      <c r="L8545" s="185">
        <f t="shared" si="9324"/>
        <v>1426</v>
      </c>
      <c r="M8545" s="147"/>
      <c r="N8545" s="143">
        <f t="shared" si="9294"/>
        <v>854.98</v>
      </c>
      <c r="O8545" s="143">
        <f t="shared" si="9290"/>
        <v>578.12</v>
      </c>
      <c r="P8545" s="143">
        <f t="shared" si="9291"/>
        <v>11368</v>
      </c>
      <c r="Q8545" s="143">
        <f t="shared" si="9292"/>
        <v>1426</v>
      </c>
      <c r="R8545" s="188">
        <f t="shared" si="9295"/>
        <v>14227.1</v>
      </c>
      <c r="T8545">
        <v>43899.35</v>
      </c>
      <c r="U8545" s="190">
        <f t="shared" si="9296"/>
        <v>0.32408452516950709</v>
      </c>
    </row>
    <row r="8546" spans="1:21" x14ac:dyDescent="0.2">
      <c r="A8546" s="178">
        <v>43091</v>
      </c>
      <c r="B8546" s="179">
        <v>0.95833333333333337</v>
      </c>
      <c r="C8546" t="s">
        <v>349</v>
      </c>
      <c r="D8546">
        <v>6</v>
      </c>
      <c r="E8546">
        <v>2.75</v>
      </c>
      <c r="F8546">
        <v>3.32</v>
      </c>
      <c r="G8546">
        <v>0.75</v>
      </c>
      <c r="H8546" s="184">
        <f t="shared" ref="H8546:L8546" si="9325">H8522</f>
        <v>0.95833333333333337</v>
      </c>
      <c r="I8546" s="185">
        <f t="shared" si="9325"/>
        <v>389</v>
      </c>
      <c r="J8546" s="185">
        <f t="shared" si="9325"/>
        <v>265</v>
      </c>
      <c r="K8546" s="185">
        <f t="shared" si="9325"/>
        <v>2985</v>
      </c>
      <c r="L8546" s="185">
        <f t="shared" si="9325"/>
        <v>1111</v>
      </c>
      <c r="M8546" s="147"/>
      <c r="N8546" s="143">
        <f t="shared" si="9294"/>
        <v>2334</v>
      </c>
      <c r="O8546" s="143">
        <f t="shared" si="9290"/>
        <v>728.75</v>
      </c>
      <c r="P8546" s="143">
        <f t="shared" si="9291"/>
        <v>9910.1999999999989</v>
      </c>
      <c r="Q8546" s="143">
        <f t="shared" si="9292"/>
        <v>833.25</v>
      </c>
      <c r="R8546" s="188">
        <f t="shared" si="9295"/>
        <v>13806.199999999999</v>
      </c>
      <c r="T8546">
        <v>42464.160000000003</v>
      </c>
      <c r="U8546" s="190">
        <f t="shared" si="9296"/>
        <v>0.32512594149984358</v>
      </c>
    </row>
    <row r="8547" spans="1:21" x14ac:dyDescent="0.2">
      <c r="A8547" s="178">
        <v>43091</v>
      </c>
      <c r="B8547" s="180">
        <v>1</v>
      </c>
      <c r="C8547" t="s">
        <v>349</v>
      </c>
      <c r="D8547">
        <v>3.5</v>
      </c>
      <c r="E8547">
        <v>2.5</v>
      </c>
      <c r="F8547">
        <v>2.88</v>
      </c>
      <c r="G8547">
        <v>0.75</v>
      </c>
      <c r="H8547" s="184">
        <f t="shared" ref="H8547:L8547" si="9326">H8523</f>
        <v>1</v>
      </c>
      <c r="I8547" s="185">
        <f t="shared" si="9326"/>
        <v>362</v>
      </c>
      <c r="J8547" s="185">
        <f t="shared" si="9326"/>
        <v>243</v>
      </c>
      <c r="K8547" s="185">
        <f t="shared" si="9326"/>
        <v>2985</v>
      </c>
      <c r="L8547" s="185">
        <f t="shared" si="9326"/>
        <v>1111</v>
      </c>
      <c r="M8547" s="147"/>
      <c r="N8547" s="143">
        <f t="shared" si="9294"/>
        <v>1267</v>
      </c>
      <c r="O8547" s="143">
        <f t="shared" si="9290"/>
        <v>607.5</v>
      </c>
      <c r="P8547" s="143">
        <f t="shared" si="9291"/>
        <v>8596.7999999999993</v>
      </c>
      <c r="Q8547" s="143">
        <f t="shared" si="9292"/>
        <v>833.25</v>
      </c>
      <c r="R8547" s="188">
        <f t="shared" si="9295"/>
        <v>11304.55</v>
      </c>
      <c r="T8547">
        <v>40577.68</v>
      </c>
      <c r="U8547" s="190">
        <f t="shared" si="9296"/>
        <v>0.27859034819141948</v>
      </c>
    </row>
    <row r="8548" spans="1:21" x14ac:dyDescent="0.2">
      <c r="A8548" s="178">
        <v>43092</v>
      </c>
      <c r="B8548" s="179">
        <v>4.1666666666666664E-2</v>
      </c>
      <c r="C8548" t="s">
        <v>349</v>
      </c>
      <c r="D8548">
        <v>2.79</v>
      </c>
      <c r="E8548">
        <v>2.99</v>
      </c>
      <c r="F8548">
        <v>2</v>
      </c>
      <c r="G8548">
        <v>0.5</v>
      </c>
      <c r="H8548" s="184">
        <f t="shared" ref="H8548:L8548" si="9327">H8524</f>
        <v>4.1666666666666664E-2</v>
      </c>
      <c r="I8548" s="185">
        <f t="shared" si="9327"/>
        <v>294</v>
      </c>
      <c r="J8548" s="185">
        <f t="shared" si="9327"/>
        <v>212</v>
      </c>
      <c r="K8548" s="185">
        <f t="shared" si="9327"/>
        <v>2985</v>
      </c>
      <c r="L8548" s="185">
        <f t="shared" si="9327"/>
        <v>1111</v>
      </c>
      <c r="M8548" s="147"/>
      <c r="N8548" s="143">
        <f t="shared" si="9294"/>
        <v>820.26</v>
      </c>
      <c r="O8548" s="143">
        <f t="shared" si="9290"/>
        <v>633.88</v>
      </c>
      <c r="P8548" s="143">
        <f t="shared" si="9291"/>
        <v>5970</v>
      </c>
      <c r="Q8548" s="143">
        <f t="shared" si="9292"/>
        <v>555.5</v>
      </c>
      <c r="R8548" s="188">
        <f t="shared" si="9295"/>
        <v>7979.6399999999994</v>
      </c>
      <c r="T8548">
        <v>38782.660000000003</v>
      </c>
      <c r="U8548" s="190">
        <f t="shared" si="9296"/>
        <v>0.20575277714318715</v>
      </c>
    </row>
    <row r="8549" spans="1:21" x14ac:dyDescent="0.2">
      <c r="A8549" s="178">
        <v>43092</v>
      </c>
      <c r="B8549" s="179">
        <v>8.3333333333333329E-2</v>
      </c>
      <c r="C8549" t="s">
        <v>349</v>
      </c>
      <c r="D8549">
        <v>0.49</v>
      </c>
      <c r="E8549">
        <v>1.01</v>
      </c>
      <c r="F8549">
        <v>2</v>
      </c>
      <c r="G8549">
        <v>0.5</v>
      </c>
      <c r="H8549" s="184">
        <f t="shared" ref="H8549:L8549" si="9328">H8525</f>
        <v>8.3333333333333329E-2</v>
      </c>
      <c r="I8549" s="185">
        <f t="shared" si="9328"/>
        <v>236</v>
      </c>
      <c r="J8549" s="185">
        <f t="shared" si="9328"/>
        <v>179</v>
      </c>
      <c r="K8549" s="185">
        <f t="shared" si="9328"/>
        <v>2985</v>
      </c>
      <c r="L8549" s="185">
        <f t="shared" si="9328"/>
        <v>1111</v>
      </c>
      <c r="M8549" s="147"/>
      <c r="N8549" s="143">
        <f t="shared" si="9294"/>
        <v>115.64</v>
      </c>
      <c r="O8549" s="143">
        <f t="shared" si="9290"/>
        <v>180.79</v>
      </c>
      <c r="P8549" s="143">
        <f t="shared" si="9291"/>
        <v>5970</v>
      </c>
      <c r="Q8549" s="143">
        <f t="shared" si="9292"/>
        <v>555.5</v>
      </c>
      <c r="R8549" s="188">
        <f t="shared" si="9295"/>
        <v>6821.93</v>
      </c>
      <c r="T8549">
        <v>37423.47</v>
      </c>
      <c r="U8549" s="190">
        <f t="shared" si="9296"/>
        <v>0.18229015107364444</v>
      </c>
    </row>
    <row r="8550" spans="1:21" x14ac:dyDescent="0.2">
      <c r="A8550" s="178">
        <v>43092</v>
      </c>
      <c r="B8550" s="179">
        <v>0.125</v>
      </c>
      <c r="C8550" t="s">
        <v>349</v>
      </c>
      <c r="D8550">
        <v>2.0099999999999998</v>
      </c>
      <c r="E8550">
        <v>1</v>
      </c>
      <c r="F8550">
        <v>2</v>
      </c>
      <c r="G8550">
        <v>0.97</v>
      </c>
      <c r="H8550" s="184">
        <f t="shared" ref="H8550:L8550" si="9329">H8526</f>
        <v>0.125</v>
      </c>
      <c r="I8550" s="185">
        <f t="shared" si="9329"/>
        <v>201</v>
      </c>
      <c r="J8550" s="185">
        <f t="shared" si="9329"/>
        <v>205</v>
      </c>
      <c r="K8550" s="185">
        <f t="shared" si="9329"/>
        <v>2985</v>
      </c>
      <c r="L8550" s="185">
        <f t="shared" si="9329"/>
        <v>1717</v>
      </c>
      <c r="M8550" s="147"/>
      <c r="N8550" s="143">
        <f t="shared" si="9294"/>
        <v>404.00999999999993</v>
      </c>
      <c r="O8550" s="143">
        <f t="shared" si="9290"/>
        <v>205</v>
      </c>
      <c r="P8550" s="143">
        <f t="shared" si="9291"/>
        <v>5970</v>
      </c>
      <c r="Q8550" s="143">
        <f t="shared" si="9292"/>
        <v>1665.49</v>
      </c>
      <c r="R8550" s="188">
        <f t="shared" si="9295"/>
        <v>8244.5</v>
      </c>
      <c r="T8550">
        <v>36533.769999999997</v>
      </c>
      <c r="U8550" s="190">
        <f t="shared" si="9296"/>
        <v>0.22566792312975092</v>
      </c>
    </row>
    <row r="8551" spans="1:21" x14ac:dyDescent="0.2">
      <c r="A8551" s="178">
        <v>43092</v>
      </c>
      <c r="B8551" s="179">
        <v>0.16666666666666666</v>
      </c>
      <c r="C8551" t="s">
        <v>349</v>
      </c>
      <c r="D8551">
        <v>0.01</v>
      </c>
      <c r="E8551">
        <v>1.01</v>
      </c>
      <c r="F8551">
        <v>2</v>
      </c>
      <c r="G8551">
        <v>0.97</v>
      </c>
      <c r="H8551" s="184">
        <f t="shared" ref="H8551:L8551" si="9330">H8527</f>
        <v>0.16666666666666666</v>
      </c>
      <c r="I8551" s="185">
        <f t="shared" si="9330"/>
        <v>185</v>
      </c>
      <c r="J8551" s="185">
        <f t="shared" si="9330"/>
        <v>205</v>
      </c>
      <c r="K8551" s="185">
        <f t="shared" si="9330"/>
        <v>2985</v>
      </c>
      <c r="L8551" s="185">
        <f t="shared" si="9330"/>
        <v>1717</v>
      </c>
      <c r="M8551" s="147"/>
      <c r="N8551" s="143">
        <f t="shared" si="9294"/>
        <v>1.85</v>
      </c>
      <c r="O8551" s="143">
        <f t="shared" si="9290"/>
        <v>207.05</v>
      </c>
      <c r="P8551" s="143">
        <f t="shared" si="9291"/>
        <v>5970</v>
      </c>
      <c r="Q8551" s="143">
        <f t="shared" si="9292"/>
        <v>1665.49</v>
      </c>
      <c r="R8551" s="188">
        <f t="shared" si="9295"/>
        <v>7844.3899999999994</v>
      </c>
      <c r="T8551">
        <v>36097.019999999997</v>
      </c>
      <c r="U8551" s="190">
        <f t="shared" si="9296"/>
        <v>0.21731406082829</v>
      </c>
    </row>
    <row r="8552" spans="1:21" x14ac:dyDescent="0.2">
      <c r="A8552" s="178">
        <v>43092</v>
      </c>
      <c r="B8552" s="179">
        <v>0.20833333333333334</v>
      </c>
      <c r="C8552" t="s">
        <v>349</v>
      </c>
      <c r="D8552">
        <v>2.39</v>
      </c>
      <c r="E8552">
        <v>2.5099999999999998</v>
      </c>
      <c r="F8552">
        <v>2</v>
      </c>
      <c r="G8552">
        <v>0.97</v>
      </c>
      <c r="H8552" s="184">
        <f t="shared" ref="H8552:L8552" si="9331">H8528</f>
        <v>0.20833333333333334</v>
      </c>
      <c r="I8552" s="185">
        <f t="shared" si="9331"/>
        <v>207</v>
      </c>
      <c r="J8552" s="185">
        <f t="shared" si="9331"/>
        <v>283</v>
      </c>
      <c r="K8552" s="185">
        <f t="shared" si="9331"/>
        <v>2985</v>
      </c>
      <c r="L8552" s="185">
        <f t="shared" si="9331"/>
        <v>1717</v>
      </c>
      <c r="M8552" s="147"/>
      <c r="N8552" s="143">
        <f t="shared" si="9294"/>
        <v>494.73</v>
      </c>
      <c r="O8552" s="143">
        <f t="shared" si="9290"/>
        <v>710.32999999999993</v>
      </c>
      <c r="P8552" s="143">
        <f t="shared" si="9291"/>
        <v>5970</v>
      </c>
      <c r="Q8552" s="143">
        <f t="shared" si="9292"/>
        <v>1665.49</v>
      </c>
      <c r="R8552" s="188">
        <f t="shared" si="9295"/>
        <v>8840.5499999999993</v>
      </c>
      <c r="T8552">
        <v>36105.550000000003</v>
      </c>
      <c r="U8552" s="190">
        <f t="shared" si="9296"/>
        <v>0.24485293812170147</v>
      </c>
    </row>
    <row r="8553" spans="1:21" x14ac:dyDescent="0.2">
      <c r="A8553" s="178">
        <v>43092</v>
      </c>
      <c r="B8553" s="179">
        <v>0.25</v>
      </c>
      <c r="C8553" t="s">
        <v>349</v>
      </c>
      <c r="D8553">
        <v>3</v>
      </c>
      <c r="E8553">
        <v>5</v>
      </c>
      <c r="F8553">
        <v>2</v>
      </c>
      <c r="G8553">
        <v>0.97</v>
      </c>
      <c r="H8553" s="184">
        <f t="shared" ref="H8553:L8553" si="9332">H8529</f>
        <v>0.25</v>
      </c>
      <c r="I8553" s="185">
        <f t="shared" si="9332"/>
        <v>327</v>
      </c>
      <c r="J8553" s="185">
        <f t="shared" si="9332"/>
        <v>438</v>
      </c>
      <c r="K8553" s="185">
        <f t="shared" si="9332"/>
        <v>2985</v>
      </c>
      <c r="L8553" s="185">
        <f t="shared" si="9332"/>
        <v>1717</v>
      </c>
      <c r="M8553" s="147"/>
      <c r="N8553" s="143">
        <f t="shared" si="9294"/>
        <v>981</v>
      </c>
      <c r="O8553" s="143">
        <f t="shared" si="9290"/>
        <v>2190</v>
      </c>
      <c r="P8553" s="143">
        <f t="shared" si="9291"/>
        <v>5970</v>
      </c>
      <c r="Q8553" s="143">
        <f t="shared" si="9292"/>
        <v>1665.49</v>
      </c>
      <c r="R8553" s="188">
        <f t="shared" si="9295"/>
        <v>10806.49</v>
      </c>
      <c r="T8553">
        <v>36494.870000000003</v>
      </c>
      <c r="U8553" s="190">
        <f t="shared" si="9296"/>
        <v>0.29610983680720054</v>
      </c>
    </row>
    <row r="8554" spans="1:21" x14ac:dyDescent="0.2">
      <c r="A8554" s="178">
        <v>43092</v>
      </c>
      <c r="B8554" s="179">
        <v>0.29166666666666669</v>
      </c>
      <c r="C8554" t="s">
        <v>349</v>
      </c>
      <c r="D8554">
        <v>2.61</v>
      </c>
      <c r="E8554">
        <v>4.55</v>
      </c>
      <c r="F8554">
        <v>2.97</v>
      </c>
      <c r="G8554">
        <v>2.5499999999999998</v>
      </c>
      <c r="H8554" s="184">
        <f t="shared" ref="H8554:L8554" si="9333">H8530</f>
        <v>0.29166666666666669</v>
      </c>
      <c r="I8554" s="185">
        <f t="shared" si="9333"/>
        <v>249</v>
      </c>
      <c r="J8554" s="185">
        <f t="shared" si="9333"/>
        <v>556</v>
      </c>
      <c r="K8554" s="185">
        <f t="shared" si="9333"/>
        <v>2872</v>
      </c>
      <c r="L8554" s="185">
        <f t="shared" si="9333"/>
        <v>2219</v>
      </c>
      <c r="M8554" s="147"/>
      <c r="N8554" s="143">
        <f t="shared" si="9294"/>
        <v>649.89</v>
      </c>
      <c r="O8554" s="143">
        <f t="shared" si="9290"/>
        <v>2529.7999999999997</v>
      </c>
      <c r="P8554" s="143">
        <f t="shared" si="9291"/>
        <v>8529.84</v>
      </c>
      <c r="Q8554" s="143">
        <f t="shared" si="9292"/>
        <v>5658.45</v>
      </c>
      <c r="R8554" s="188">
        <f t="shared" si="9295"/>
        <v>17367.98</v>
      </c>
      <c r="T8554">
        <v>37686.14</v>
      </c>
      <c r="U8554" s="190">
        <f t="shared" si="9296"/>
        <v>0.46085855436507955</v>
      </c>
    </row>
    <row r="8555" spans="1:21" x14ac:dyDescent="0.2">
      <c r="A8555" s="178">
        <v>43092</v>
      </c>
      <c r="B8555" s="179">
        <v>0.33333333333333331</v>
      </c>
      <c r="C8555" t="s">
        <v>349</v>
      </c>
      <c r="D8555">
        <v>1.53</v>
      </c>
      <c r="E8555">
        <v>4</v>
      </c>
      <c r="F8555">
        <v>6.01</v>
      </c>
      <c r="G8555">
        <v>2.2000000000000002</v>
      </c>
      <c r="H8555" s="184">
        <f t="shared" ref="H8555:L8555" si="9334">H8531</f>
        <v>0.33333333333333331</v>
      </c>
      <c r="I8555" s="185">
        <f t="shared" si="9334"/>
        <v>256</v>
      </c>
      <c r="J8555" s="185">
        <f t="shared" si="9334"/>
        <v>306</v>
      </c>
      <c r="K8555" s="185">
        <f t="shared" si="9334"/>
        <v>2872</v>
      </c>
      <c r="L8555" s="185">
        <f t="shared" si="9334"/>
        <v>2219</v>
      </c>
      <c r="M8555" s="147"/>
      <c r="N8555" s="143">
        <f t="shared" si="9294"/>
        <v>391.68</v>
      </c>
      <c r="O8555" s="143">
        <f t="shared" si="9290"/>
        <v>1224</v>
      </c>
      <c r="P8555" s="143">
        <f t="shared" si="9291"/>
        <v>17260.72</v>
      </c>
      <c r="Q8555" s="143">
        <f t="shared" si="9292"/>
        <v>4881.8</v>
      </c>
      <c r="R8555" s="188">
        <f t="shared" si="9295"/>
        <v>23758.2</v>
      </c>
      <c r="T8555">
        <v>39480.83</v>
      </c>
      <c r="U8555" s="190">
        <f t="shared" si="9296"/>
        <v>0.6017654644038638</v>
      </c>
    </row>
    <row r="8556" spans="1:21" x14ac:dyDescent="0.2">
      <c r="A8556" s="178">
        <v>43092</v>
      </c>
      <c r="B8556" s="179">
        <v>0.375</v>
      </c>
      <c r="C8556" t="s">
        <v>349</v>
      </c>
      <c r="D8556">
        <v>0.73</v>
      </c>
      <c r="E8556">
        <v>5.84</v>
      </c>
      <c r="F8556">
        <v>7.75</v>
      </c>
      <c r="G8556">
        <v>3.28</v>
      </c>
      <c r="H8556" s="184">
        <f t="shared" ref="H8556:L8556" si="9335">H8532</f>
        <v>0.375</v>
      </c>
      <c r="I8556" s="185">
        <f t="shared" si="9335"/>
        <v>156</v>
      </c>
      <c r="J8556" s="185">
        <f t="shared" si="9335"/>
        <v>343</v>
      </c>
      <c r="K8556" s="185">
        <f t="shared" si="9335"/>
        <v>2872</v>
      </c>
      <c r="L8556" s="185">
        <f t="shared" si="9335"/>
        <v>2219</v>
      </c>
      <c r="M8556" s="147"/>
      <c r="N8556" s="143">
        <f t="shared" si="9294"/>
        <v>113.88</v>
      </c>
      <c r="O8556" s="143">
        <f t="shared" si="9290"/>
        <v>2003.12</v>
      </c>
      <c r="P8556" s="143">
        <f t="shared" si="9291"/>
        <v>22258</v>
      </c>
      <c r="Q8556" s="143">
        <f t="shared" si="9292"/>
        <v>7278.32</v>
      </c>
      <c r="R8556" s="188">
        <f t="shared" si="9295"/>
        <v>31653.32</v>
      </c>
      <c r="T8556">
        <v>41193.21</v>
      </c>
      <c r="U8556" s="190">
        <f t="shared" si="9296"/>
        <v>0.76841110464564433</v>
      </c>
    </row>
    <row r="8557" spans="1:21" x14ac:dyDescent="0.2">
      <c r="A8557" s="178">
        <v>43092</v>
      </c>
      <c r="B8557" s="179">
        <v>0.41666666666666669</v>
      </c>
      <c r="C8557" t="s">
        <v>349</v>
      </c>
      <c r="D8557">
        <v>1</v>
      </c>
      <c r="E8557">
        <v>6</v>
      </c>
      <c r="F8557">
        <v>9.58</v>
      </c>
      <c r="G8557">
        <v>4</v>
      </c>
      <c r="H8557" s="184">
        <f t="shared" ref="H8557:L8557" si="9336">H8533</f>
        <v>0.41666666666666669</v>
      </c>
      <c r="I8557" s="185">
        <f t="shared" si="9336"/>
        <v>196</v>
      </c>
      <c r="J8557" s="185">
        <f t="shared" si="9336"/>
        <v>315</v>
      </c>
      <c r="K8557" s="185">
        <f t="shared" si="9336"/>
        <v>2872</v>
      </c>
      <c r="L8557" s="185">
        <f t="shared" si="9336"/>
        <v>2219</v>
      </c>
      <c r="M8557" s="147"/>
      <c r="N8557" s="143">
        <f t="shared" si="9294"/>
        <v>196</v>
      </c>
      <c r="O8557" s="143">
        <f t="shared" si="9290"/>
        <v>1890</v>
      </c>
      <c r="P8557" s="143">
        <f t="shared" si="9291"/>
        <v>27513.759999999998</v>
      </c>
      <c r="Q8557" s="143">
        <f t="shared" si="9292"/>
        <v>8876</v>
      </c>
      <c r="R8557" s="188">
        <f t="shared" si="9295"/>
        <v>38475.759999999995</v>
      </c>
      <c r="T8557">
        <v>42331.83</v>
      </c>
      <c r="U8557" s="190">
        <f t="shared" si="9296"/>
        <v>0.90890849745924029</v>
      </c>
    </row>
    <row r="8558" spans="1:21" x14ac:dyDescent="0.2">
      <c r="A8558" s="178">
        <v>43092</v>
      </c>
      <c r="B8558" s="179">
        <v>0.45833333333333331</v>
      </c>
      <c r="C8558" t="s">
        <v>349</v>
      </c>
      <c r="D8558">
        <v>0.91</v>
      </c>
      <c r="E8558">
        <v>4</v>
      </c>
      <c r="F8558">
        <v>5.69</v>
      </c>
      <c r="G8558">
        <v>0.99</v>
      </c>
      <c r="H8558" s="184">
        <f t="shared" ref="H8558:L8558" si="9337">H8534</f>
        <v>0.45833333333333331</v>
      </c>
      <c r="I8558" s="185">
        <f t="shared" si="9337"/>
        <v>226</v>
      </c>
      <c r="J8558" s="185">
        <f t="shared" si="9337"/>
        <v>326</v>
      </c>
      <c r="K8558" s="185">
        <f t="shared" si="9337"/>
        <v>2842</v>
      </c>
      <c r="L8558" s="185">
        <f t="shared" si="9337"/>
        <v>1635</v>
      </c>
      <c r="M8558" s="147"/>
      <c r="N8558" s="143">
        <f t="shared" si="9294"/>
        <v>205.66</v>
      </c>
      <c r="O8558" s="143">
        <f t="shared" si="9290"/>
        <v>1304</v>
      </c>
      <c r="P8558" s="143">
        <f t="shared" si="9291"/>
        <v>16170.980000000001</v>
      </c>
      <c r="Q8558" s="143">
        <f t="shared" si="9292"/>
        <v>1618.65</v>
      </c>
      <c r="R8558" s="188">
        <f t="shared" si="9295"/>
        <v>19299.290000000005</v>
      </c>
      <c r="T8558">
        <v>42236.84</v>
      </c>
      <c r="U8558" s="190">
        <f t="shared" si="9296"/>
        <v>0.45693025330493486</v>
      </c>
    </row>
    <row r="8559" spans="1:21" x14ac:dyDescent="0.2">
      <c r="A8559" s="178">
        <v>43092</v>
      </c>
      <c r="B8559" s="179">
        <v>0.5</v>
      </c>
      <c r="C8559" t="s">
        <v>349</v>
      </c>
      <c r="D8559">
        <v>1</v>
      </c>
      <c r="E8559">
        <v>2.4900000000000002</v>
      </c>
      <c r="F8559">
        <v>3.27</v>
      </c>
      <c r="G8559">
        <v>1.37</v>
      </c>
      <c r="H8559" s="184">
        <f t="shared" ref="H8559:L8559" si="9338">H8535</f>
        <v>0.5</v>
      </c>
      <c r="I8559" s="185">
        <f t="shared" si="9338"/>
        <v>222</v>
      </c>
      <c r="J8559" s="185">
        <f t="shared" si="9338"/>
        <v>319</v>
      </c>
      <c r="K8559" s="185">
        <f t="shared" si="9338"/>
        <v>2842</v>
      </c>
      <c r="L8559" s="185">
        <f t="shared" si="9338"/>
        <v>1635</v>
      </c>
      <c r="M8559" s="147"/>
      <c r="N8559" s="143">
        <f t="shared" si="9294"/>
        <v>222</v>
      </c>
      <c r="O8559" s="143">
        <f t="shared" si="9290"/>
        <v>794.31000000000006</v>
      </c>
      <c r="P8559" s="143">
        <f t="shared" si="9291"/>
        <v>9293.34</v>
      </c>
      <c r="Q8559" s="143">
        <f t="shared" si="9292"/>
        <v>2239.9500000000003</v>
      </c>
      <c r="R8559" s="188">
        <f t="shared" si="9295"/>
        <v>12549.6</v>
      </c>
      <c r="T8559">
        <v>41142.980000000003</v>
      </c>
      <c r="U8559" s="190">
        <f t="shared" si="9296"/>
        <v>0.30502408916417817</v>
      </c>
    </row>
    <row r="8560" spans="1:21" x14ac:dyDescent="0.2">
      <c r="A8560" s="178">
        <v>43092</v>
      </c>
      <c r="B8560" s="179">
        <v>0.54166666666666663</v>
      </c>
      <c r="C8560" t="s">
        <v>349</v>
      </c>
      <c r="D8560">
        <v>2.06</v>
      </c>
      <c r="E8560">
        <v>3</v>
      </c>
      <c r="F8560">
        <v>3.99</v>
      </c>
      <c r="G8560">
        <v>1.32</v>
      </c>
      <c r="H8560" s="184">
        <f t="shared" ref="H8560:L8560" si="9339">H8536</f>
        <v>0.54166666666666663</v>
      </c>
      <c r="I8560" s="185">
        <f t="shared" si="9339"/>
        <v>195</v>
      </c>
      <c r="J8560" s="185">
        <f t="shared" si="9339"/>
        <v>299</v>
      </c>
      <c r="K8560" s="185">
        <f t="shared" si="9339"/>
        <v>2842</v>
      </c>
      <c r="L8560" s="185">
        <f t="shared" si="9339"/>
        <v>1635</v>
      </c>
      <c r="M8560" s="147"/>
      <c r="N8560" s="143">
        <f t="shared" si="9294"/>
        <v>401.7</v>
      </c>
      <c r="O8560" s="143">
        <f t="shared" si="9290"/>
        <v>897</v>
      </c>
      <c r="P8560" s="143">
        <f t="shared" si="9291"/>
        <v>11339.58</v>
      </c>
      <c r="Q8560" s="143">
        <f t="shared" si="9292"/>
        <v>2158.2000000000003</v>
      </c>
      <c r="R8560" s="188">
        <f t="shared" si="9295"/>
        <v>14796.480000000001</v>
      </c>
      <c r="T8560">
        <v>39315.4</v>
      </c>
      <c r="U8560" s="190">
        <f t="shared" si="9296"/>
        <v>0.37635328649842048</v>
      </c>
    </row>
    <row r="8561" spans="1:21" x14ac:dyDescent="0.2">
      <c r="A8561" s="178">
        <v>43092</v>
      </c>
      <c r="B8561" s="179">
        <v>0.58333333333333337</v>
      </c>
      <c r="C8561" t="s">
        <v>349</v>
      </c>
      <c r="D8561">
        <v>1.04</v>
      </c>
      <c r="E8561">
        <v>3.1</v>
      </c>
      <c r="F8561">
        <v>4.0999999999999996</v>
      </c>
      <c r="G8561">
        <v>1.37</v>
      </c>
      <c r="H8561" s="184">
        <f t="shared" ref="H8561:L8561" si="9340">H8537</f>
        <v>0.58333333333333337</v>
      </c>
      <c r="I8561" s="185">
        <f t="shared" si="9340"/>
        <v>205</v>
      </c>
      <c r="J8561" s="185">
        <f t="shared" si="9340"/>
        <v>237</v>
      </c>
      <c r="K8561" s="185">
        <f t="shared" si="9340"/>
        <v>2842</v>
      </c>
      <c r="L8561" s="185">
        <f t="shared" si="9340"/>
        <v>1635</v>
      </c>
      <c r="M8561" s="147"/>
      <c r="N8561" s="143">
        <f t="shared" si="9294"/>
        <v>213.20000000000002</v>
      </c>
      <c r="O8561" s="143">
        <f t="shared" si="9290"/>
        <v>734.7</v>
      </c>
      <c r="P8561" s="143">
        <f t="shared" si="9291"/>
        <v>11652.199999999999</v>
      </c>
      <c r="Q8561" s="143">
        <f t="shared" si="9292"/>
        <v>2239.9500000000003</v>
      </c>
      <c r="R8561" s="188">
        <f t="shared" si="9295"/>
        <v>14840.05</v>
      </c>
      <c r="T8561">
        <v>37422.93</v>
      </c>
      <c r="U8561" s="190">
        <f t="shared" si="9296"/>
        <v>0.39654965551868865</v>
      </c>
    </row>
    <row r="8562" spans="1:21" x14ac:dyDescent="0.2">
      <c r="A8562" s="178">
        <v>43092</v>
      </c>
      <c r="B8562" s="179">
        <v>0.625</v>
      </c>
      <c r="C8562" t="s">
        <v>349</v>
      </c>
      <c r="D8562">
        <v>2</v>
      </c>
      <c r="E8562">
        <v>3</v>
      </c>
      <c r="F8562">
        <v>3.91</v>
      </c>
      <c r="G8562">
        <v>1.29</v>
      </c>
      <c r="H8562" s="184">
        <f t="shared" ref="H8562:L8562" si="9341">H8538</f>
        <v>0.625</v>
      </c>
      <c r="I8562" s="185">
        <f t="shared" si="9341"/>
        <v>212</v>
      </c>
      <c r="J8562" s="185">
        <f t="shared" si="9341"/>
        <v>213</v>
      </c>
      <c r="K8562" s="185">
        <f t="shared" si="9341"/>
        <v>2842</v>
      </c>
      <c r="L8562" s="185">
        <f t="shared" si="9341"/>
        <v>1380</v>
      </c>
      <c r="M8562" s="147"/>
      <c r="N8562" s="143">
        <f t="shared" si="9294"/>
        <v>424</v>
      </c>
      <c r="O8562" s="143">
        <f t="shared" si="9290"/>
        <v>639</v>
      </c>
      <c r="P8562" s="143">
        <f t="shared" si="9291"/>
        <v>11112.220000000001</v>
      </c>
      <c r="Q8562" s="143">
        <f t="shared" si="9292"/>
        <v>1780.2</v>
      </c>
      <c r="R8562" s="188">
        <f t="shared" si="9295"/>
        <v>13955.420000000002</v>
      </c>
      <c r="T8562">
        <v>35807.949999999997</v>
      </c>
      <c r="U8562" s="190">
        <f t="shared" si="9296"/>
        <v>0.38972965500677931</v>
      </c>
    </row>
    <row r="8563" spans="1:21" x14ac:dyDescent="0.2">
      <c r="A8563" s="178">
        <v>43092</v>
      </c>
      <c r="B8563" s="179">
        <v>0.66666666666666663</v>
      </c>
      <c r="C8563" t="s">
        <v>349</v>
      </c>
      <c r="D8563">
        <v>0.22</v>
      </c>
      <c r="E8563">
        <v>3</v>
      </c>
      <c r="F8563">
        <v>3.91</v>
      </c>
      <c r="G8563">
        <v>1.45</v>
      </c>
      <c r="H8563" s="184">
        <f t="shared" ref="H8563:L8563" si="9342">H8539</f>
        <v>0.66666666666666663</v>
      </c>
      <c r="I8563" s="185">
        <f t="shared" si="9342"/>
        <v>191</v>
      </c>
      <c r="J8563" s="185">
        <f t="shared" si="9342"/>
        <v>237</v>
      </c>
      <c r="K8563" s="185">
        <f t="shared" si="9342"/>
        <v>2842</v>
      </c>
      <c r="L8563" s="185">
        <f t="shared" si="9342"/>
        <v>1380</v>
      </c>
      <c r="M8563" s="147"/>
      <c r="N8563" s="143">
        <f t="shared" si="9294"/>
        <v>42.02</v>
      </c>
      <c r="O8563" s="143">
        <f t="shared" si="9290"/>
        <v>711</v>
      </c>
      <c r="P8563" s="143">
        <f t="shared" si="9291"/>
        <v>11112.220000000001</v>
      </c>
      <c r="Q8563" s="143">
        <f t="shared" si="9292"/>
        <v>2001</v>
      </c>
      <c r="R8563" s="188">
        <f t="shared" si="9295"/>
        <v>13866.240000000002</v>
      </c>
      <c r="T8563">
        <v>34755.72</v>
      </c>
      <c r="U8563" s="190">
        <f t="shared" si="9296"/>
        <v>0.39896281820661467</v>
      </c>
    </row>
    <row r="8564" spans="1:21" x14ac:dyDescent="0.2">
      <c r="A8564" s="178">
        <v>43092</v>
      </c>
      <c r="B8564" s="179">
        <v>0.70833333333333337</v>
      </c>
      <c r="C8564" t="s">
        <v>349</v>
      </c>
      <c r="D8564">
        <v>0.28000000000000003</v>
      </c>
      <c r="E8564">
        <v>4</v>
      </c>
      <c r="F8564">
        <v>4.66</v>
      </c>
      <c r="G8564">
        <v>1.58</v>
      </c>
      <c r="H8564" s="184">
        <f t="shared" ref="H8564:L8564" si="9343">H8540</f>
        <v>0.70833333333333337</v>
      </c>
      <c r="I8564" s="185">
        <f t="shared" si="9343"/>
        <v>218</v>
      </c>
      <c r="J8564" s="185">
        <f t="shared" si="9343"/>
        <v>258</v>
      </c>
      <c r="K8564" s="185">
        <f t="shared" si="9343"/>
        <v>2842</v>
      </c>
      <c r="L8564" s="185">
        <f t="shared" si="9343"/>
        <v>1380</v>
      </c>
      <c r="M8564" s="147"/>
      <c r="N8564" s="143">
        <f t="shared" si="9294"/>
        <v>61.040000000000006</v>
      </c>
      <c r="O8564" s="143">
        <f t="shared" si="9290"/>
        <v>1032</v>
      </c>
      <c r="P8564" s="143">
        <f t="shared" si="9291"/>
        <v>13243.720000000001</v>
      </c>
      <c r="Q8564" s="143">
        <f t="shared" si="9292"/>
        <v>2180.4</v>
      </c>
      <c r="R8564" s="188">
        <f t="shared" si="9295"/>
        <v>16517.160000000003</v>
      </c>
      <c r="T8564">
        <v>34326.050000000003</v>
      </c>
      <c r="U8564" s="190">
        <f t="shared" si="9296"/>
        <v>0.48118440659499134</v>
      </c>
    </row>
    <row r="8565" spans="1:21" x14ac:dyDescent="0.2">
      <c r="A8565" s="178">
        <v>43092</v>
      </c>
      <c r="B8565" s="179">
        <v>0.75</v>
      </c>
      <c r="C8565" t="s">
        <v>349</v>
      </c>
      <c r="D8565">
        <v>2</v>
      </c>
      <c r="E8565">
        <v>10.02</v>
      </c>
      <c r="F8565">
        <v>10.220000000000001</v>
      </c>
      <c r="G8565">
        <v>1.51</v>
      </c>
      <c r="H8565" s="184">
        <f t="shared" ref="H8565:L8565" si="9344">H8541</f>
        <v>0.75</v>
      </c>
      <c r="I8565" s="185">
        <f t="shared" si="9344"/>
        <v>240</v>
      </c>
      <c r="J8565" s="185">
        <f t="shared" si="9344"/>
        <v>365</v>
      </c>
      <c r="K8565" s="185">
        <f t="shared" si="9344"/>
        <v>2842</v>
      </c>
      <c r="L8565" s="185">
        <f t="shared" si="9344"/>
        <v>1380</v>
      </c>
      <c r="M8565" s="147"/>
      <c r="N8565" s="143">
        <f t="shared" si="9294"/>
        <v>480</v>
      </c>
      <c r="O8565" s="143">
        <f t="shared" si="9290"/>
        <v>3657.2999999999997</v>
      </c>
      <c r="P8565" s="143">
        <f t="shared" si="9291"/>
        <v>29045.24</v>
      </c>
      <c r="Q8565" s="143">
        <f t="shared" si="9292"/>
        <v>2083.8000000000002</v>
      </c>
      <c r="R8565" s="188">
        <f t="shared" si="9295"/>
        <v>35266.340000000004</v>
      </c>
      <c r="T8565">
        <v>34613.03</v>
      </c>
      <c r="U8565" s="190">
        <f t="shared" si="9296"/>
        <v>1.0188746838979426</v>
      </c>
    </row>
    <row r="8566" spans="1:21" x14ac:dyDescent="0.2">
      <c r="A8566" s="178">
        <v>43092</v>
      </c>
      <c r="B8566" s="179">
        <v>0.79166666666666663</v>
      </c>
      <c r="C8566" t="s">
        <v>349</v>
      </c>
      <c r="D8566">
        <v>2.4</v>
      </c>
      <c r="E8566">
        <v>6</v>
      </c>
      <c r="F8566">
        <v>7.01</v>
      </c>
      <c r="G8566">
        <v>1.2</v>
      </c>
      <c r="H8566" s="184">
        <f t="shared" ref="H8566:L8566" si="9345">H8542</f>
        <v>0.79166666666666663</v>
      </c>
      <c r="I8566" s="185">
        <f t="shared" si="9345"/>
        <v>320</v>
      </c>
      <c r="J8566" s="185">
        <f t="shared" si="9345"/>
        <v>214</v>
      </c>
      <c r="K8566" s="185">
        <f t="shared" si="9345"/>
        <v>2842</v>
      </c>
      <c r="L8566" s="185">
        <f t="shared" si="9345"/>
        <v>1426</v>
      </c>
      <c r="M8566" s="147"/>
      <c r="N8566" s="143">
        <f t="shared" si="9294"/>
        <v>768</v>
      </c>
      <c r="O8566" s="143">
        <f t="shared" si="9290"/>
        <v>1284</v>
      </c>
      <c r="P8566" s="143">
        <f t="shared" si="9291"/>
        <v>19922.419999999998</v>
      </c>
      <c r="Q8566" s="143">
        <f t="shared" si="9292"/>
        <v>1711.2</v>
      </c>
      <c r="R8566" s="188">
        <f t="shared" si="9295"/>
        <v>23685.62</v>
      </c>
      <c r="T8566">
        <v>36909.25</v>
      </c>
      <c r="U8566" s="190">
        <f t="shared" si="9296"/>
        <v>0.64172585462993692</v>
      </c>
    </row>
    <row r="8567" spans="1:21" x14ac:dyDescent="0.2">
      <c r="A8567" s="178">
        <v>43092</v>
      </c>
      <c r="B8567" s="179">
        <v>0.83333333333333337</v>
      </c>
      <c r="C8567" t="s">
        <v>349</v>
      </c>
      <c r="D8567">
        <v>3.01</v>
      </c>
      <c r="E8567">
        <v>4</v>
      </c>
      <c r="F8567">
        <v>6.01</v>
      </c>
      <c r="G8567">
        <v>0.99</v>
      </c>
      <c r="H8567" s="184">
        <f t="shared" ref="H8567:L8567" si="9346">H8543</f>
        <v>0.83333333333333337</v>
      </c>
      <c r="I8567" s="185">
        <f t="shared" si="9346"/>
        <v>322</v>
      </c>
      <c r="J8567" s="185">
        <f t="shared" si="9346"/>
        <v>178</v>
      </c>
      <c r="K8567" s="185">
        <f t="shared" si="9346"/>
        <v>2842</v>
      </c>
      <c r="L8567" s="185">
        <f t="shared" si="9346"/>
        <v>1426</v>
      </c>
      <c r="M8567" s="147"/>
      <c r="N8567" s="143">
        <f t="shared" si="9294"/>
        <v>969.21999999999991</v>
      </c>
      <c r="O8567" s="143">
        <f t="shared" si="9290"/>
        <v>712</v>
      </c>
      <c r="P8567" s="143">
        <f t="shared" si="9291"/>
        <v>17080.419999999998</v>
      </c>
      <c r="Q8567" s="143">
        <f t="shared" si="9292"/>
        <v>1411.74</v>
      </c>
      <c r="R8567" s="188">
        <f t="shared" si="9295"/>
        <v>20173.38</v>
      </c>
      <c r="T8567">
        <v>39355.58</v>
      </c>
      <c r="U8567" s="190">
        <f t="shared" si="9296"/>
        <v>0.51259262346025647</v>
      </c>
    </row>
    <row r="8568" spans="1:21" x14ac:dyDescent="0.2">
      <c r="A8568" s="178">
        <v>43092</v>
      </c>
      <c r="B8568" s="179">
        <v>0.875</v>
      </c>
      <c r="C8568" t="s">
        <v>349</v>
      </c>
      <c r="D8568">
        <v>2.11</v>
      </c>
      <c r="E8568">
        <v>4</v>
      </c>
      <c r="F8568">
        <v>4.76</v>
      </c>
      <c r="G8568">
        <v>0.95</v>
      </c>
      <c r="H8568" s="184">
        <f t="shared" ref="H8568:L8568" si="9347">H8544</f>
        <v>0.875</v>
      </c>
      <c r="I8568" s="185">
        <f t="shared" si="9347"/>
        <v>337</v>
      </c>
      <c r="J8568" s="185">
        <f t="shared" si="9347"/>
        <v>173</v>
      </c>
      <c r="K8568" s="185">
        <f t="shared" si="9347"/>
        <v>2842</v>
      </c>
      <c r="L8568" s="185">
        <f t="shared" si="9347"/>
        <v>1426</v>
      </c>
      <c r="M8568" s="147"/>
      <c r="N8568" s="143">
        <f t="shared" si="9294"/>
        <v>711.06999999999994</v>
      </c>
      <c r="O8568" s="143">
        <f t="shared" si="9290"/>
        <v>692</v>
      </c>
      <c r="P8568" s="143">
        <f t="shared" si="9291"/>
        <v>13527.92</v>
      </c>
      <c r="Q8568" s="143">
        <f t="shared" si="9292"/>
        <v>1354.7</v>
      </c>
      <c r="R8568" s="188">
        <f t="shared" si="9295"/>
        <v>16285.69</v>
      </c>
      <c r="T8568">
        <v>39807.769999999997</v>
      </c>
      <c r="U8568" s="190">
        <f t="shared" si="9296"/>
        <v>0.40910832231998934</v>
      </c>
    </row>
    <row r="8569" spans="1:21" x14ac:dyDescent="0.2">
      <c r="A8569" s="178">
        <v>43092</v>
      </c>
      <c r="B8569" s="179">
        <v>0.91666666666666663</v>
      </c>
      <c r="C8569" t="s">
        <v>349</v>
      </c>
      <c r="D8569">
        <v>3.5</v>
      </c>
      <c r="E8569">
        <v>4</v>
      </c>
      <c r="F8569">
        <v>4.6399999999999997</v>
      </c>
      <c r="G8569">
        <v>0.95</v>
      </c>
      <c r="H8569" s="184">
        <f t="shared" ref="H8569:L8569" si="9348">H8545</f>
        <v>0.91666666666666663</v>
      </c>
      <c r="I8569" s="185">
        <f t="shared" si="9348"/>
        <v>394</v>
      </c>
      <c r="J8569" s="185">
        <f t="shared" si="9348"/>
        <v>194</v>
      </c>
      <c r="K8569" s="185">
        <f t="shared" si="9348"/>
        <v>2842</v>
      </c>
      <c r="L8569" s="185">
        <f t="shared" si="9348"/>
        <v>1426</v>
      </c>
      <c r="M8569" s="147"/>
      <c r="N8569" s="143">
        <f t="shared" si="9294"/>
        <v>1379</v>
      </c>
      <c r="O8569" s="143">
        <f t="shared" si="9290"/>
        <v>776</v>
      </c>
      <c r="P8569" s="143">
        <f t="shared" si="9291"/>
        <v>13186.88</v>
      </c>
      <c r="Q8569" s="143">
        <f t="shared" si="9292"/>
        <v>1354.7</v>
      </c>
      <c r="R8569" s="188">
        <f t="shared" si="9295"/>
        <v>16696.579999999998</v>
      </c>
      <c r="T8569">
        <v>40115.379999999997</v>
      </c>
      <c r="U8569" s="190">
        <f t="shared" si="9296"/>
        <v>0.41621393091627201</v>
      </c>
    </row>
    <row r="8570" spans="1:21" x14ac:dyDescent="0.2">
      <c r="A8570" s="178">
        <v>43092</v>
      </c>
      <c r="B8570" s="179">
        <v>0.95833333333333337</v>
      </c>
      <c r="C8570" t="s">
        <v>349</v>
      </c>
      <c r="D8570">
        <v>6</v>
      </c>
      <c r="E8570">
        <v>4.93</v>
      </c>
      <c r="F8570">
        <v>6.01</v>
      </c>
      <c r="G8570">
        <v>0.5</v>
      </c>
      <c r="H8570" s="184">
        <f t="shared" ref="H8570:L8570" si="9349">H8546</f>
        <v>0.95833333333333337</v>
      </c>
      <c r="I8570" s="185">
        <f t="shared" si="9349"/>
        <v>389</v>
      </c>
      <c r="J8570" s="185">
        <f t="shared" si="9349"/>
        <v>265</v>
      </c>
      <c r="K8570" s="185">
        <f t="shared" si="9349"/>
        <v>2985</v>
      </c>
      <c r="L8570" s="185">
        <f t="shared" si="9349"/>
        <v>1111</v>
      </c>
      <c r="M8570" s="147"/>
      <c r="N8570" s="143">
        <f t="shared" si="9294"/>
        <v>2334</v>
      </c>
      <c r="O8570" s="143">
        <f t="shared" si="9290"/>
        <v>1306.4499999999998</v>
      </c>
      <c r="P8570" s="143">
        <f t="shared" si="9291"/>
        <v>17939.849999999999</v>
      </c>
      <c r="Q8570" s="143">
        <f t="shared" si="9292"/>
        <v>555.5</v>
      </c>
      <c r="R8570" s="188">
        <f t="shared" si="9295"/>
        <v>22135.8</v>
      </c>
      <c r="T8570">
        <v>40028.58</v>
      </c>
      <c r="U8570" s="190">
        <f t="shared" si="9296"/>
        <v>0.55299988158460778</v>
      </c>
    </row>
    <row r="8571" spans="1:21" x14ac:dyDescent="0.2">
      <c r="A8571" s="178">
        <v>43092</v>
      </c>
      <c r="B8571" s="180">
        <v>1</v>
      </c>
      <c r="C8571" t="s">
        <v>349</v>
      </c>
      <c r="D8571">
        <v>4.92</v>
      </c>
      <c r="E8571">
        <v>4.1900000000000004</v>
      </c>
      <c r="F8571">
        <v>5.99</v>
      </c>
      <c r="G8571">
        <v>0.5</v>
      </c>
      <c r="H8571" s="184">
        <f t="shared" ref="H8571:L8571" si="9350">H8547</f>
        <v>1</v>
      </c>
      <c r="I8571" s="185">
        <f t="shared" si="9350"/>
        <v>362</v>
      </c>
      <c r="J8571" s="185">
        <f t="shared" si="9350"/>
        <v>243</v>
      </c>
      <c r="K8571" s="185">
        <f t="shared" si="9350"/>
        <v>2985</v>
      </c>
      <c r="L8571" s="185">
        <f t="shared" si="9350"/>
        <v>1111</v>
      </c>
      <c r="M8571" s="147"/>
      <c r="N8571" s="143">
        <f t="shared" si="9294"/>
        <v>1781.04</v>
      </c>
      <c r="O8571" s="143">
        <f t="shared" si="9290"/>
        <v>1018.1700000000001</v>
      </c>
      <c r="P8571" s="143">
        <f t="shared" si="9291"/>
        <v>17880.150000000001</v>
      </c>
      <c r="Q8571" s="143">
        <f t="shared" si="9292"/>
        <v>555.5</v>
      </c>
      <c r="R8571" s="188">
        <f t="shared" si="9295"/>
        <v>21234.86</v>
      </c>
      <c r="T8571">
        <v>39210.44</v>
      </c>
      <c r="U8571" s="190">
        <f t="shared" si="9296"/>
        <v>0.54156138008142729</v>
      </c>
    </row>
    <row r="8572" spans="1:21" x14ac:dyDescent="0.2">
      <c r="A8572" s="178">
        <v>43093</v>
      </c>
      <c r="B8572" s="179">
        <v>4.1666666666666664E-2</v>
      </c>
      <c r="C8572" t="s">
        <v>349</v>
      </c>
      <c r="D8572">
        <v>3.11</v>
      </c>
      <c r="E8572">
        <v>5</v>
      </c>
      <c r="F8572">
        <v>4</v>
      </c>
      <c r="G8572">
        <v>0.5</v>
      </c>
      <c r="H8572" s="184">
        <f t="shared" ref="H8572:L8572" si="9351">H8548</f>
        <v>4.1666666666666664E-2</v>
      </c>
      <c r="I8572" s="185">
        <f t="shared" si="9351"/>
        <v>294</v>
      </c>
      <c r="J8572" s="185">
        <f t="shared" si="9351"/>
        <v>212</v>
      </c>
      <c r="K8572" s="185">
        <f t="shared" si="9351"/>
        <v>2985</v>
      </c>
      <c r="L8572" s="185">
        <f t="shared" si="9351"/>
        <v>1111</v>
      </c>
      <c r="M8572" s="147"/>
      <c r="N8572" s="143">
        <f t="shared" si="9294"/>
        <v>914.33999999999992</v>
      </c>
      <c r="O8572" s="143">
        <f t="shared" si="9290"/>
        <v>1060</v>
      </c>
      <c r="P8572" s="143">
        <f t="shared" si="9291"/>
        <v>11940</v>
      </c>
      <c r="Q8572" s="143">
        <f t="shared" si="9292"/>
        <v>555.5</v>
      </c>
      <c r="R8572" s="188">
        <f t="shared" si="9295"/>
        <v>14469.84</v>
      </c>
      <c r="T8572">
        <v>37927.65</v>
      </c>
      <c r="U8572" s="190">
        <f t="shared" si="9296"/>
        <v>0.38151164124326181</v>
      </c>
    </row>
    <row r="8573" spans="1:21" x14ac:dyDescent="0.2">
      <c r="A8573" s="178">
        <v>43093</v>
      </c>
      <c r="B8573" s="179">
        <v>8.3333333333333329E-2</v>
      </c>
      <c r="C8573" t="s">
        <v>349</v>
      </c>
      <c r="D8573">
        <v>2.66</v>
      </c>
      <c r="E8573">
        <v>2.95</v>
      </c>
      <c r="F8573">
        <v>3.15</v>
      </c>
      <c r="G8573">
        <v>0.5</v>
      </c>
      <c r="H8573" s="184">
        <f t="shared" ref="H8573:L8573" si="9352">H8549</f>
        <v>8.3333333333333329E-2</v>
      </c>
      <c r="I8573" s="185">
        <f t="shared" si="9352"/>
        <v>236</v>
      </c>
      <c r="J8573" s="185">
        <f t="shared" si="9352"/>
        <v>179</v>
      </c>
      <c r="K8573" s="185">
        <f t="shared" si="9352"/>
        <v>2985</v>
      </c>
      <c r="L8573" s="185">
        <f t="shared" si="9352"/>
        <v>1111</v>
      </c>
      <c r="M8573" s="147"/>
      <c r="N8573" s="143">
        <f t="shared" si="9294"/>
        <v>627.76</v>
      </c>
      <c r="O8573" s="143">
        <f t="shared" si="9290"/>
        <v>528.05000000000007</v>
      </c>
      <c r="P8573" s="143">
        <f t="shared" si="9291"/>
        <v>9402.75</v>
      </c>
      <c r="Q8573" s="143">
        <f t="shared" si="9292"/>
        <v>555.5</v>
      </c>
      <c r="R8573" s="188">
        <f t="shared" si="9295"/>
        <v>11114.06</v>
      </c>
      <c r="T8573">
        <v>36595.15</v>
      </c>
      <c r="U8573" s="190">
        <f t="shared" si="9296"/>
        <v>0.30370308633794368</v>
      </c>
    </row>
    <row r="8574" spans="1:21" x14ac:dyDescent="0.2">
      <c r="A8574" s="178">
        <v>43093</v>
      </c>
      <c r="B8574" s="179">
        <v>0.125</v>
      </c>
      <c r="C8574" t="s">
        <v>349</v>
      </c>
      <c r="D8574">
        <v>2.86</v>
      </c>
      <c r="E8574">
        <v>2.2599999999999998</v>
      </c>
      <c r="F8574">
        <v>3</v>
      </c>
      <c r="G8574">
        <v>0.97</v>
      </c>
      <c r="H8574" s="184">
        <f t="shared" ref="H8574:L8574" si="9353">H8550</f>
        <v>0.125</v>
      </c>
      <c r="I8574" s="185">
        <f t="shared" si="9353"/>
        <v>201</v>
      </c>
      <c r="J8574" s="185">
        <f t="shared" si="9353"/>
        <v>205</v>
      </c>
      <c r="K8574" s="185">
        <f t="shared" si="9353"/>
        <v>2985</v>
      </c>
      <c r="L8574" s="185">
        <f t="shared" si="9353"/>
        <v>1717</v>
      </c>
      <c r="M8574" s="147"/>
      <c r="N8574" s="143">
        <f t="shared" si="9294"/>
        <v>574.86</v>
      </c>
      <c r="O8574" s="143">
        <f t="shared" si="9290"/>
        <v>463.29999999999995</v>
      </c>
      <c r="P8574" s="143">
        <f t="shared" si="9291"/>
        <v>8955</v>
      </c>
      <c r="Q8574" s="143">
        <f t="shared" si="9292"/>
        <v>1665.49</v>
      </c>
      <c r="R8574" s="188">
        <f t="shared" si="9295"/>
        <v>11658.65</v>
      </c>
      <c r="T8574">
        <v>35774.42</v>
      </c>
      <c r="U8574" s="190">
        <f t="shared" si="9296"/>
        <v>0.32589347360488302</v>
      </c>
    </row>
    <row r="8575" spans="1:21" x14ac:dyDescent="0.2">
      <c r="A8575" s="178">
        <v>43093</v>
      </c>
      <c r="B8575" s="179">
        <v>0.16666666666666666</v>
      </c>
      <c r="C8575" t="s">
        <v>349</v>
      </c>
      <c r="D8575">
        <v>1</v>
      </c>
      <c r="E8575">
        <v>2.95</v>
      </c>
      <c r="F8575">
        <v>3.15</v>
      </c>
      <c r="G8575">
        <v>0.97</v>
      </c>
      <c r="H8575" s="184">
        <f t="shared" ref="H8575:L8575" si="9354">H8551</f>
        <v>0.16666666666666666</v>
      </c>
      <c r="I8575" s="185">
        <f t="shared" si="9354"/>
        <v>185</v>
      </c>
      <c r="J8575" s="185">
        <f t="shared" si="9354"/>
        <v>205</v>
      </c>
      <c r="K8575" s="185">
        <f t="shared" si="9354"/>
        <v>2985</v>
      </c>
      <c r="L8575" s="185">
        <f t="shared" si="9354"/>
        <v>1717</v>
      </c>
      <c r="M8575" s="147"/>
      <c r="N8575" s="143">
        <f t="shared" si="9294"/>
        <v>185</v>
      </c>
      <c r="O8575" s="143">
        <f t="shared" si="9290"/>
        <v>604.75</v>
      </c>
      <c r="P8575" s="143">
        <f t="shared" si="9291"/>
        <v>9402.75</v>
      </c>
      <c r="Q8575" s="143">
        <f t="shared" si="9292"/>
        <v>1665.49</v>
      </c>
      <c r="R8575" s="188">
        <f t="shared" si="9295"/>
        <v>11857.99</v>
      </c>
      <c r="T8575">
        <v>35394.949999999997</v>
      </c>
      <c r="U8575" s="190">
        <f t="shared" si="9296"/>
        <v>0.33501926122229303</v>
      </c>
    </row>
    <row r="8576" spans="1:21" x14ac:dyDescent="0.2">
      <c r="A8576" s="178">
        <v>43093</v>
      </c>
      <c r="B8576" s="179">
        <v>0.20833333333333334</v>
      </c>
      <c r="C8576" t="s">
        <v>349</v>
      </c>
      <c r="D8576">
        <v>3</v>
      </c>
      <c r="E8576">
        <v>3.35</v>
      </c>
      <c r="F8576">
        <v>3.15</v>
      </c>
      <c r="G8576">
        <v>0.97</v>
      </c>
      <c r="H8576" s="184">
        <f t="shared" ref="H8576:L8576" si="9355">H8552</f>
        <v>0.20833333333333334</v>
      </c>
      <c r="I8576" s="185">
        <f t="shared" si="9355"/>
        <v>207</v>
      </c>
      <c r="J8576" s="185">
        <f t="shared" si="9355"/>
        <v>283</v>
      </c>
      <c r="K8576" s="185">
        <f t="shared" si="9355"/>
        <v>2985</v>
      </c>
      <c r="L8576" s="185">
        <f t="shared" si="9355"/>
        <v>1717</v>
      </c>
      <c r="M8576" s="147"/>
      <c r="N8576" s="143">
        <f t="shared" si="9294"/>
        <v>621</v>
      </c>
      <c r="O8576" s="143">
        <f t="shared" si="9290"/>
        <v>948.05000000000007</v>
      </c>
      <c r="P8576" s="143">
        <f t="shared" si="9291"/>
        <v>9402.75</v>
      </c>
      <c r="Q8576" s="143">
        <f t="shared" si="9292"/>
        <v>1665.49</v>
      </c>
      <c r="R8576" s="188">
        <f t="shared" si="9295"/>
        <v>12637.289999999999</v>
      </c>
      <c r="T8576">
        <v>35408.01</v>
      </c>
      <c r="U8576" s="190">
        <f t="shared" si="9296"/>
        <v>0.35690483593966443</v>
      </c>
    </row>
    <row r="8577" spans="1:21" x14ac:dyDescent="0.2">
      <c r="A8577" s="178">
        <v>43093</v>
      </c>
      <c r="B8577" s="179">
        <v>0.25</v>
      </c>
      <c r="C8577" t="s">
        <v>349</v>
      </c>
      <c r="D8577">
        <v>5.35</v>
      </c>
      <c r="E8577">
        <v>6.16</v>
      </c>
      <c r="F8577">
        <v>3.94</v>
      </c>
      <c r="G8577">
        <v>0.97</v>
      </c>
      <c r="H8577" s="184">
        <f t="shared" ref="H8577:L8577" si="9356">H8553</f>
        <v>0.25</v>
      </c>
      <c r="I8577" s="185">
        <f t="shared" si="9356"/>
        <v>327</v>
      </c>
      <c r="J8577" s="185">
        <f t="shared" si="9356"/>
        <v>438</v>
      </c>
      <c r="K8577" s="185">
        <f t="shared" si="9356"/>
        <v>2985</v>
      </c>
      <c r="L8577" s="185">
        <f t="shared" si="9356"/>
        <v>1717</v>
      </c>
      <c r="M8577" s="147"/>
      <c r="N8577" s="143">
        <f t="shared" si="9294"/>
        <v>1749.4499999999998</v>
      </c>
      <c r="O8577" s="143">
        <f t="shared" si="9290"/>
        <v>2698.08</v>
      </c>
      <c r="P8577" s="143">
        <f t="shared" si="9291"/>
        <v>11760.9</v>
      </c>
      <c r="Q8577" s="143">
        <f t="shared" si="9292"/>
        <v>1665.49</v>
      </c>
      <c r="R8577" s="188">
        <f t="shared" si="9295"/>
        <v>17873.920000000002</v>
      </c>
      <c r="T8577">
        <v>35731.980000000003</v>
      </c>
      <c r="U8577" s="190">
        <f t="shared" si="9296"/>
        <v>0.50022193004697757</v>
      </c>
    </row>
    <row r="8578" spans="1:21" x14ac:dyDescent="0.2">
      <c r="A8578" s="178">
        <v>43093</v>
      </c>
      <c r="B8578" s="179">
        <v>0.29166666666666669</v>
      </c>
      <c r="C8578" t="s">
        <v>349</v>
      </c>
      <c r="D8578">
        <v>3.72</v>
      </c>
      <c r="E8578">
        <v>8.35</v>
      </c>
      <c r="F8578">
        <v>5</v>
      </c>
      <c r="G8578">
        <v>3</v>
      </c>
      <c r="H8578" s="184">
        <f t="shared" ref="H8578:L8578" si="9357">H8554</f>
        <v>0.29166666666666669</v>
      </c>
      <c r="I8578" s="185">
        <f t="shared" si="9357"/>
        <v>249</v>
      </c>
      <c r="J8578" s="185">
        <f t="shared" si="9357"/>
        <v>556</v>
      </c>
      <c r="K8578" s="185">
        <f t="shared" si="9357"/>
        <v>2872</v>
      </c>
      <c r="L8578" s="185">
        <f t="shared" si="9357"/>
        <v>2219</v>
      </c>
      <c r="M8578" s="147"/>
      <c r="N8578" s="143">
        <f t="shared" si="9294"/>
        <v>926.28000000000009</v>
      </c>
      <c r="O8578" s="143">
        <f t="shared" si="9290"/>
        <v>4642.5999999999995</v>
      </c>
      <c r="P8578" s="143">
        <f t="shared" si="9291"/>
        <v>14360</v>
      </c>
      <c r="Q8578" s="143">
        <f t="shared" si="9292"/>
        <v>6657</v>
      </c>
      <c r="R8578" s="188">
        <f t="shared" si="9295"/>
        <v>26585.879999999997</v>
      </c>
      <c r="T8578">
        <v>36482.1</v>
      </c>
      <c r="U8578" s="190">
        <f t="shared" si="9296"/>
        <v>0.72873765490473408</v>
      </c>
    </row>
    <row r="8579" spans="1:21" x14ac:dyDescent="0.2">
      <c r="A8579" s="178">
        <v>43093</v>
      </c>
      <c r="B8579" s="179">
        <v>0.33333333333333331</v>
      </c>
      <c r="C8579" t="s">
        <v>349</v>
      </c>
      <c r="D8579">
        <v>2.78</v>
      </c>
      <c r="E8579">
        <v>4.75</v>
      </c>
      <c r="F8579">
        <v>6.01</v>
      </c>
      <c r="G8579">
        <v>2.75</v>
      </c>
      <c r="H8579" s="184">
        <f t="shared" ref="H8579:L8579" si="9358">H8555</f>
        <v>0.33333333333333331</v>
      </c>
      <c r="I8579" s="185">
        <f t="shared" si="9358"/>
        <v>256</v>
      </c>
      <c r="J8579" s="185">
        <f t="shared" si="9358"/>
        <v>306</v>
      </c>
      <c r="K8579" s="185">
        <f t="shared" si="9358"/>
        <v>2872</v>
      </c>
      <c r="L8579" s="185">
        <f t="shared" si="9358"/>
        <v>2219</v>
      </c>
      <c r="M8579" s="147"/>
      <c r="N8579" s="143">
        <f t="shared" si="9294"/>
        <v>711.68</v>
      </c>
      <c r="O8579" s="143">
        <f t="shared" si="9290"/>
        <v>1453.5</v>
      </c>
      <c r="P8579" s="143">
        <f t="shared" si="9291"/>
        <v>17260.72</v>
      </c>
      <c r="Q8579" s="143">
        <f t="shared" si="9292"/>
        <v>6102.25</v>
      </c>
      <c r="R8579" s="188">
        <f t="shared" si="9295"/>
        <v>25528.15</v>
      </c>
      <c r="T8579">
        <v>37856.92</v>
      </c>
      <c r="U8579" s="190">
        <f t="shared" si="9296"/>
        <v>0.67433246022127535</v>
      </c>
    </row>
    <row r="8580" spans="1:21" x14ac:dyDescent="0.2">
      <c r="A8580" s="178">
        <v>43093</v>
      </c>
      <c r="B8580" s="179">
        <v>0.375</v>
      </c>
      <c r="C8580" t="s">
        <v>349</v>
      </c>
      <c r="D8580">
        <v>0.79</v>
      </c>
      <c r="E8580">
        <v>7.2</v>
      </c>
      <c r="F8580">
        <v>7.61</v>
      </c>
      <c r="G8580">
        <v>3</v>
      </c>
      <c r="H8580" s="184">
        <f t="shared" ref="H8580:L8580" si="9359">H8556</f>
        <v>0.375</v>
      </c>
      <c r="I8580" s="185">
        <f t="shared" si="9359"/>
        <v>156</v>
      </c>
      <c r="J8580" s="185">
        <f t="shared" si="9359"/>
        <v>343</v>
      </c>
      <c r="K8580" s="185">
        <f t="shared" si="9359"/>
        <v>2872</v>
      </c>
      <c r="L8580" s="185">
        <f t="shared" si="9359"/>
        <v>2219</v>
      </c>
      <c r="M8580" s="147"/>
      <c r="N8580" s="143">
        <f t="shared" si="9294"/>
        <v>123.24000000000001</v>
      </c>
      <c r="O8580" s="143">
        <f t="shared" ref="O8580:O8643" si="9360">E8580*J8580</f>
        <v>2469.6</v>
      </c>
      <c r="P8580" s="143">
        <f t="shared" ref="P8580:P8643" si="9361">F8580*K8580</f>
        <v>21855.920000000002</v>
      </c>
      <c r="Q8580" s="143">
        <f t="shared" ref="Q8580:Q8643" si="9362">G8580*L8580</f>
        <v>6657</v>
      </c>
      <c r="R8580" s="188">
        <f t="shared" si="9295"/>
        <v>31105.760000000002</v>
      </c>
      <c r="T8580">
        <v>39198.33</v>
      </c>
      <c r="U8580" s="190">
        <f t="shared" si="9296"/>
        <v>0.79354809248251135</v>
      </c>
    </row>
    <row r="8581" spans="1:21" x14ac:dyDescent="0.2">
      <c r="A8581" s="178">
        <v>43093</v>
      </c>
      <c r="B8581" s="179">
        <v>0.41666666666666669</v>
      </c>
      <c r="C8581" t="s">
        <v>349</v>
      </c>
      <c r="D8581">
        <v>1</v>
      </c>
      <c r="E8581">
        <v>6.63</v>
      </c>
      <c r="F8581">
        <v>6.83</v>
      </c>
      <c r="G8581">
        <v>3</v>
      </c>
      <c r="H8581" s="184">
        <f t="shared" ref="H8581:L8581" si="9363">H8557</f>
        <v>0.41666666666666669</v>
      </c>
      <c r="I8581" s="185">
        <f t="shared" si="9363"/>
        <v>196</v>
      </c>
      <c r="J8581" s="185">
        <f t="shared" si="9363"/>
        <v>315</v>
      </c>
      <c r="K8581" s="185">
        <f t="shared" si="9363"/>
        <v>2872</v>
      </c>
      <c r="L8581" s="185">
        <f t="shared" si="9363"/>
        <v>2219</v>
      </c>
      <c r="M8581" s="147"/>
      <c r="N8581" s="143">
        <f t="shared" ref="N8581:N8644" si="9364">D8581*I8581</f>
        <v>196</v>
      </c>
      <c r="O8581" s="143">
        <f t="shared" si="9360"/>
        <v>2088.4499999999998</v>
      </c>
      <c r="P8581" s="143">
        <f t="shared" si="9361"/>
        <v>19615.759999999998</v>
      </c>
      <c r="Q8581" s="143">
        <f t="shared" si="9362"/>
        <v>6657</v>
      </c>
      <c r="R8581" s="188">
        <f t="shared" ref="R8581:R8644" si="9365">SUM(N8581:Q8581)</f>
        <v>28557.21</v>
      </c>
      <c r="T8581">
        <v>40255.68</v>
      </c>
      <c r="U8581" s="190">
        <f t="shared" ref="U8581:U8644" si="9366">R8581/T8581</f>
        <v>0.7093957920969165</v>
      </c>
    </row>
    <row r="8582" spans="1:21" x14ac:dyDescent="0.2">
      <c r="A8582" s="178">
        <v>43093</v>
      </c>
      <c r="B8582" s="179">
        <v>0.45833333333333331</v>
      </c>
      <c r="C8582" t="s">
        <v>349</v>
      </c>
      <c r="D8582">
        <v>1.43</v>
      </c>
      <c r="E8582">
        <v>4</v>
      </c>
      <c r="F8582">
        <v>4.25</v>
      </c>
      <c r="G8582">
        <v>0.99</v>
      </c>
      <c r="H8582" s="184">
        <f t="shared" ref="H8582:L8582" si="9367">H8558</f>
        <v>0.45833333333333331</v>
      </c>
      <c r="I8582" s="185">
        <f t="shared" si="9367"/>
        <v>226</v>
      </c>
      <c r="J8582" s="185">
        <f t="shared" si="9367"/>
        <v>326</v>
      </c>
      <c r="K8582" s="185">
        <f t="shared" si="9367"/>
        <v>2842</v>
      </c>
      <c r="L8582" s="185">
        <f t="shared" si="9367"/>
        <v>1635</v>
      </c>
      <c r="M8582" s="147"/>
      <c r="N8582" s="143">
        <f t="shared" si="9364"/>
        <v>323.18</v>
      </c>
      <c r="O8582" s="143">
        <f t="shared" si="9360"/>
        <v>1304</v>
      </c>
      <c r="P8582" s="143">
        <f t="shared" si="9361"/>
        <v>12078.5</v>
      </c>
      <c r="Q8582" s="143">
        <f t="shared" si="9362"/>
        <v>1618.65</v>
      </c>
      <c r="R8582" s="188">
        <f t="shared" si="9365"/>
        <v>15324.33</v>
      </c>
      <c r="T8582">
        <v>40414.22</v>
      </c>
      <c r="U8582" s="190">
        <f t="shared" si="9366"/>
        <v>0.37918163458307497</v>
      </c>
    </row>
    <row r="8583" spans="1:21" x14ac:dyDescent="0.2">
      <c r="A8583" s="178">
        <v>43093</v>
      </c>
      <c r="B8583" s="179">
        <v>0.5</v>
      </c>
      <c r="C8583" t="s">
        <v>349</v>
      </c>
      <c r="D8583">
        <v>2.11</v>
      </c>
      <c r="E8583">
        <v>3.1</v>
      </c>
      <c r="F8583">
        <v>4</v>
      </c>
      <c r="G8583">
        <v>1.32</v>
      </c>
      <c r="H8583" s="184">
        <f t="shared" ref="H8583:L8583" si="9368">H8559</f>
        <v>0.5</v>
      </c>
      <c r="I8583" s="185">
        <f t="shared" si="9368"/>
        <v>222</v>
      </c>
      <c r="J8583" s="185">
        <f t="shared" si="9368"/>
        <v>319</v>
      </c>
      <c r="K8583" s="185">
        <f t="shared" si="9368"/>
        <v>2842</v>
      </c>
      <c r="L8583" s="185">
        <f t="shared" si="9368"/>
        <v>1635</v>
      </c>
      <c r="M8583" s="147"/>
      <c r="N8583" s="143">
        <f t="shared" si="9364"/>
        <v>468.41999999999996</v>
      </c>
      <c r="O8583" s="143">
        <f t="shared" si="9360"/>
        <v>988.9</v>
      </c>
      <c r="P8583" s="143">
        <f t="shared" si="9361"/>
        <v>11368</v>
      </c>
      <c r="Q8583" s="143">
        <f t="shared" si="9362"/>
        <v>2158.2000000000003</v>
      </c>
      <c r="R8583" s="188">
        <f t="shared" si="9365"/>
        <v>14983.52</v>
      </c>
      <c r="T8583">
        <v>39541.040000000001</v>
      </c>
      <c r="U8583" s="190">
        <f t="shared" si="9366"/>
        <v>0.37893591063866811</v>
      </c>
    </row>
    <row r="8584" spans="1:21" x14ac:dyDescent="0.2">
      <c r="A8584" s="178">
        <v>43093</v>
      </c>
      <c r="B8584" s="179">
        <v>0.54166666666666663</v>
      </c>
      <c r="C8584" t="s">
        <v>349</v>
      </c>
      <c r="D8584">
        <v>2.92</v>
      </c>
      <c r="E8584">
        <v>3</v>
      </c>
      <c r="F8584">
        <v>4</v>
      </c>
      <c r="G8584">
        <v>1.38</v>
      </c>
      <c r="H8584" s="184">
        <f t="shared" ref="H8584:L8584" si="9369">H8560</f>
        <v>0.54166666666666663</v>
      </c>
      <c r="I8584" s="185">
        <f t="shared" si="9369"/>
        <v>195</v>
      </c>
      <c r="J8584" s="185">
        <f t="shared" si="9369"/>
        <v>299</v>
      </c>
      <c r="K8584" s="185">
        <f t="shared" si="9369"/>
        <v>2842</v>
      </c>
      <c r="L8584" s="185">
        <f t="shared" si="9369"/>
        <v>1635</v>
      </c>
      <c r="M8584" s="147"/>
      <c r="N8584" s="143">
        <f t="shared" si="9364"/>
        <v>569.4</v>
      </c>
      <c r="O8584" s="143">
        <f t="shared" si="9360"/>
        <v>897</v>
      </c>
      <c r="P8584" s="143">
        <f t="shared" si="9361"/>
        <v>11368</v>
      </c>
      <c r="Q8584" s="143">
        <f t="shared" si="9362"/>
        <v>2256.2999999999997</v>
      </c>
      <c r="R8584" s="188">
        <f t="shared" si="9365"/>
        <v>15090.699999999999</v>
      </c>
      <c r="T8584">
        <v>38758.33</v>
      </c>
      <c r="U8584" s="190">
        <f t="shared" si="9366"/>
        <v>0.3893537208646502</v>
      </c>
    </row>
    <row r="8585" spans="1:21" x14ac:dyDescent="0.2">
      <c r="A8585" s="178">
        <v>43093</v>
      </c>
      <c r="B8585" s="179">
        <v>0.58333333333333337</v>
      </c>
      <c r="C8585" t="s">
        <v>349</v>
      </c>
      <c r="D8585">
        <v>2.11</v>
      </c>
      <c r="E8585">
        <v>3</v>
      </c>
      <c r="F8585">
        <v>4</v>
      </c>
      <c r="G8585">
        <v>1</v>
      </c>
      <c r="H8585" s="184">
        <f t="shared" ref="H8585:L8585" si="9370">H8561</f>
        <v>0.58333333333333337</v>
      </c>
      <c r="I8585" s="185">
        <f t="shared" si="9370"/>
        <v>205</v>
      </c>
      <c r="J8585" s="185">
        <f t="shared" si="9370"/>
        <v>237</v>
      </c>
      <c r="K8585" s="185">
        <f t="shared" si="9370"/>
        <v>2842</v>
      </c>
      <c r="L8585" s="185">
        <f t="shared" si="9370"/>
        <v>1635</v>
      </c>
      <c r="M8585" s="147"/>
      <c r="N8585" s="143">
        <f t="shared" si="9364"/>
        <v>432.54999999999995</v>
      </c>
      <c r="O8585" s="143">
        <f t="shared" si="9360"/>
        <v>711</v>
      </c>
      <c r="P8585" s="143">
        <f t="shared" si="9361"/>
        <v>11368</v>
      </c>
      <c r="Q8585" s="143">
        <f t="shared" si="9362"/>
        <v>1635</v>
      </c>
      <c r="R8585" s="188">
        <f t="shared" si="9365"/>
        <v>14146.55</v>
      </c>
      <c r="T8585">
        <v>38101.79</v>
      </c>
      <c r="U8585" s="190">
        <f t="shared" si="9366"/>
        <v>0.3712830814510289</v>
      </c>
    </row>
    <row r="8586" spans="1:21" x14ac:dyDescent="0.2">
      <c r="A8586" s="178">
        <v>43093</v>
      </c>
      <c r="B8586" s="179">
        <v>0.625</v>
      </c>
      <c r="C8586" t="s">
        <v>349</v>
      </c>
      <c r="D8586">
        <v>2.11</v>
      </c>
      <c r="E8586">
        <v>3</v>
      </c>
      <c r="F8586">
        <v>4</v>
      </c>
      <c r="G8586">
        <v>1.26</v>
      </c>
      <c r="H8586" s="184">
        <f t="shared" ref="H8586:L8586" si="9371">H8562</f>
        <v>0.625</v>
      </c>
      <c r="I8586" s="185">
        <f t="shared" si="9371"/>
        <v>212</v>
      </c>
      <c r="J8586" s="185">
        <f t="shared" si="9371"/>
        <v>213</v>
      </c>
      <c r="K8586" s="185">
        <f t="shared" si="9371"/>
        <v>2842</v>
      </c>
      <c r="L8586" s="185">
        <f t="shared" si="9371"/>
        <v>1380</v>
      </c>
      <c r="M8586" s="147"/>
      <c r="N8586" s="143">
        <f t="shared" si="9364"/>
        <v>447.32</v>
      </c>
      <c r="O8586" s="143">
        <f t="shared" si="9360"/>
        <v>639</v>
      </c>
      <c r="P8586" s="143">
        <f t="shared" si="9361"/>
        <v>11368</v>
      </c>
      <c r="Q8586" s="143">
        <f t="shared" si="9362"/>
        <v>1738.8</v>
      </c>
      <c r="R8586" s="188">
        <f t="shared" si="9365"/>
        <v>14193.119999999999</v>
      </c>
      <c r="T8586">
        <v>37191.4</v>
      </c>
      <c r="U8586" s="190">
        <f t="shared" si="9366"/>
        <v>0.38162370870685153</v>
      </c>
    </row>
    <row r="8587" spans="1:21" x14ac:dyDescent="0.2">
      <c r="A8587" s="178">
        <v>43093</v>
      </c>
      <c r="B8587" s="179">
        <v>0.66666666666666663</v>
      </c>
      <c r="C8587" t="s">
        <v>349</v>
      </c>
      <c r="D8587">
        <v>0.44</v>
      </c>
      <c r="E8587">
        <v>3</v>
      </c>
      <c r="F8587">
        <v>4</v>
      </c>
      <c r="G8587">
        <v>1.51</v>
      </c>
      <c r="H8587" s="184">
        <f t="shared" ref="H8587:L8587" si="9372">H8563</f>
        <v>0.66666666666666663</v>
      </c>
      <c r="I8587" s="185">
        <f t="shared" si="9372"/>
        <v>191</v>
      </c>
      <c r="J8587" s="185">
        <f t="shared" si="9372"/>
        <v>237</v>
      </c>
      <c r="K8587" s="185">
        <f t="shared" si="9372"/>
        <v>2842</v>
      </c>
      <c r="L8587" s="185">
        <f t="shared" si="9372"/>
        <v>1380</v>
      </c>
      <c r="M8587" s="147"/>
      <c r="N8587" s="143">
        <f t="shared" si="9364"/>
        <v>84.04</v>
      </c>
      <c r="O8587" s="143">
        <f t="shared" si="9360"/>
        <v>711</v>
      </c>
      <c r="P8587" s="143">
        <f t="shared" si="9361"/>
        <v>11368</v>
      </c>
      <c r="Q8587" s="143">
        <f t="shared" si="9362"/>
        <v>2083.8000000000002</v>
      </c>
      <c r="R8587" s="188">
        <f t="shared" si="9365"/>
        <v>14246.84</v>
      </c>
      <c r="T8587">
        <v>36462.370000000003</v>
      </c>
      <c r="U8587" s="190">
        <f t="shared" si="9366"/>
        <v>0.39072720725504129</v>
      </c>
    </row>
    <row r="8588" spans="1:21" x14ac:dyDescent="0.2">
      <c r="A8588" s="178">
        <v>43093</v>
      </c>
      <c r="B8588" s="179">
        <v>0.70833333333333337</v>
      </c>
      <c r="C8588" t="s">
        <v>349</v>
      </c>
      <c r="D8588">
        <v>0.3</v>
      </c>
      <c r="E8588">
        <v>4</v>
      </c>
      <c r="F8588">
        <v>4.57</v>
      </c>
      <c r="G8588">
        <v>1.76</v>
      </c>
      <c r="H8588" s="184">
        <f t="shared" ref="H8588:L8588" si="9373">H8564</f>
        <v>0.70833333333333337</v>
      </c>
      <c r="I8588" s="185">
        <f t="shared" si="9373"/>
        <v>218</v>
      </c>
      <c r="J8588" s="185">
        <f t="shared" si="9373"/>
        <v>258</v>
      </c>
      <c r="K8588" s="185">
        <f t="shared" si="9373"/>
        <v>2842</v>
      </c>
      <c r="L8588" s="185">
        <f t="shared" si="9373"/>
        <v>1380</v>
      </c>
      <c r="M8588" s="147"/>
      <c r="N8588" s="143">
        <f t="shared" si="9364"/>
        <v>65.399999999999991</v>
      </c>
      <c r="O8588" s="143">
        <f t="shared" si="9360"/>
        <v>1032</v>
      </c>
      <c r="P8588" s="143">
        <f t="shared" si="9361"/>
        <v>12987.94</v>
      </c>
      <c r="Q8588" s="143">
        <f t="shared" si="9362"/>
        <v>2428.8000000000002</v>
      </c>
      <c r="R8588" s="188">
        <f t="shared" si="9365"/>
        <v>16514.14</v>
      </c>
      <c r="T8588">
        <v>36165.25</v>
      </c>
      <c r="U8588" s="190">
        <f t="shared" si="9366"/>
        <v>0.4566300523292387</v>
      </c>
    </row>
    <row r="8589" spans="1:21" x14ac:dyDescent="0.2">
      <c r="A8589" s="178">
        <v>43093</v>
      </c>
      <c r="B8589" s="179">
        <v>0.75</v>
      </c>
      <c r="C8589" t="s">
        <v>349</v>
      </c>
      <c r="D8589">
        <v>2</v>
      </c>
      <c r="E8589">
        <v>10.75</v>
      </c>
      <c r="F8589">
        <v>10.75</v>
      </c>
      <c r="G8589">
        <v>1.78</v>
      </c>
      <c r="H8589" s="184">
        <f t="shared" ref="H8589:L8589" si="9374">H8565</f>
        <v>0.75</v>
      </c>
      <c r="I8589" s="185">
        <f t="shared" si="9374"/>
        <v>240</v>
      </c>
      <c r="J8589" s="185">
        <f t="shared" si="9374"/>
        <v>365</v>
      </c>
      <c r="K8589" s="185">
        <f t="shared" si="9374"/>
        <v>2842</v>
      </c>
      <c r="L8589" s="185">
        <f t="shared" si="9374"/>
        <v>1380</v>
      </c>
      <c r="M8589" s="147"/>
      <c r="N8589" s="143">
        <f t="shared" si="9364"/>
        <v>480</v>
      </c>
      <c r="O8589" s="143">
        <f t="shared" si="9360"/>
        <v>3923.75</v>
      </c>
      <c r="P8589" s="143">
        <f t="shared" si="9361"/>
        <v>30551.5</v>
      </c>
      <c r="Q8589" s="143">
        <f t="shared" si="9362"/>
        <v>2456.4</v>
      </c>
      <c r="R8589" s="188">
        <f t="shared" si="9365"/>
        <v>37411.65</v>
      </c>
      <c r="T8589">
        <v>36195.07</v>
      </c>
      <c r="U8589" s="190">
        <f t="shared" si="9366"/>
        <v>1.0336117598335905</v>
      </c>
    </row>
    <row r="8590" spans="1:21" x14ac:dyDescent="0.2">
      <c r="A8590" s="178">
        <v>43093</v>
      </c>
      <c r="B8590" s="179">
        <v>0.79166666666666663</v>
      </c>
      <c r="C8590" t="s">
        <v>349</v>
      </c>
      <c r="D8590">
        <v>2.11</v>
      </c>
      <c r="E8590">
        <v>6</v>
      </c>
      <c r="F8590">
        <v>10.44</v>
      </c>
      <c r="G8590">
        <v>1.33</v>
      </c>
      <c r="H8590" s="184">
        <f t="shared" ref="H8590:L8590" si="9375">H8566</f>
        <v>0.79166666666666663</v>
      </c>
      <c r="I8590" s="185">
        <f t="shared" si="9375"/>
        <v>320</v>
      </c>
      <c r="J8590" s="185">
        <f t="shared" si="9375"/>
        <v>214</v>
      </c>
      <c r="K8590" s="185">
        <f t="shared" si="9375"/>
        <v>2842</v>
      </c>
      <c r="L8590" s="185">
        <f t="shared" si="9375"/>
        <v>1426</v>
      </c>
      <c r="M8590" s="147"/>
      <c r="N8590" s="143">
        <f t="shared" si="9364"/>
        <v>675.19999999999993</v>
      </c>
      <c r="O8590" s="143">
        <f t="shared" si="9360"/>
        <v>1284</v>
      </c>
      <c r="P8590" s="143">
        <f t="shared" si="9361"/>
        <v>29670.48</v>
      </c>
      <c r="Q8590" s="143">
        <f t="shared" si="9362"/>
        <v>1896.5800000000002</v>
      </c>
      <c r="R8590" s="188">
        <f t="shared" si="9365"/>
        <v>33526.26</v>
      </c>
      <c r="T8590">
        <v>37870.36</v>
      </c>
      <c r="U8590" s="190">
        <f t="shared" si="9366"/>
        <v>0.885290237536691</v>
      </c>
    </row>
    <row r="8591" spans="1:21" x14ac:dyDescent="0.2">
      <c r="A8591" s="178">
        <v>43093</v>
      </c>
      <c r="B8591" s="179">
        <v>0.83333333333333337</v>
      </c>
      <c r="C8591" t="s">
        <v>349</v>
      </c>
      <c r="D8591">
        <v>2</v>
      </c>
      <c r="E8591">
        <v>4</v>
      </c>
      <c r="F8591">
        <v>10.75</v>
      </c>
      <c r="G8591">
        <v>0.99</v>
      </c>
      <c r="H8591" s="184">
        <f t="shared" ref="H8591:L8591" si="9376">H8567</f>
        <v>0.83333333333333337</v>
      </c>
      <c r="I8591" s="185">
        <f t="shared" si="9376"/>
        <v>322</v>
      </c>
      <c r="J8591" s="185">
        <f t="shared" si="9376"/>
        <v>178</v>
      </c>
      <c r="K8591" s="185">
        <f t="shared" si="9376"/>
        <v>2842</v>
      </c>
      <c r="L8591" s="185">
        <f t="shared" si="9376"/>
        <v>1426</v>
      </c>
      <c r="M8591" s="147"/>
      <c r="N8591" s="143">
        <f t="shared" si="9364"/>
        <v>644</v>
      </c>
      <c r="O8591" s="143">
        <f t="shared" si="9360"/>
        <v>712</v>
      </c>
      <c r="P8591" s="143">
        <f t="shared" si="9361"/>
        <v>30551.5</v>
      </c>
      <c r="Q8591" s="143">
        <f t="shared" si="9362"/>
        <v>1411.74</v>
      </c>
      <c r="R8591" s="188">
        <f t="shared" si="9365"/>
        <v>33319.24</v>
      </c>
      <c r="T8591">
        <v>39819.269999999997</v>
      </c>
      <c r="U8591" s="190">
        <f t="shared" si="9366"/>
        <v>0.83676169854444848</v>
      </c>
    </row>
    <row r="8592" spans="1:21" x14ac:dyDescent="0.2">
      <c r="A8592" s="178">
        <v>43093</v>
      </c>
      <c r="B8592" s="179">
        <v>0.875</v>
      </c>
      <c r="C8592" t="s">
        <v>349</v>
      </c>
      <c r="D8592">
        <v>1.05</v>
      </c>
      <c r="E8592">
        <v>4</v>
      </c>
      <c r="F8592">
        <v>6.01</v>
      </c>
      <c r="G8592">
        <v>1</v>
      </c>
      <c r="H8592" s="184">
        <f t="shared" ref="H8592:L8592" si="9377">H8568</f>
        <v>0.875</v>
      </c>
      <c r="I8592" s="185">
        <f t="shared" si="9377"/>
        <v>337</v>
      </c>
      <c r="J8592" s="185">
        <f t="shared" si="9377"/>
        <v>173</v>
      </c>
      <c r="K8592" s="185">
        <f t="shared" si="9377"/>
        <v>2842</v>
      </c>
      <c r="L8592" s="185">
        <f t="shared" si="9377"/>
        <v>1426</v>
      </c>
      <c r="M8592" s="147"/>
      <c r="N8592" s="143">
        <f t="shared" si="9364"/>
        <v>353.85</v>
      </c>
      <c r="O8592" s="143">
        <f t="shared" si="9360"/>
        <v>692</v>
      </c>
      <c r="P8592" s="143">
        <f t="shared" si="9361"/>
        <v>17080.419999999998</v>
      </c>
      <c r="Q8592" s="143">
        <f t="shared" si="9362"/>
        <v>1426</v>
      </c>
      <c r="R8592" s="188">
        <f t="shared" si="9365"/>
        <v>19552.269999999997</v>
      </c>
      <c r="T8592">
        <v>39851.5</v>
      </c>
      <c r="U8592" s="190">
        <f t="shared" si="9366"/>
        <v>0.49062820721930156</v>
      </c>
    </row>
    <row r="8593" spans="1:21" x14ac:dyDescent="0.2">
      <c r="A8593" s="178">
        <v>43093</v>
      </c>
      <c r="B8593" s="179">
        <v>0.91666666666666663</v>
      </c>
      <c r="C8593" t="s">
        <v>349</v>
      </c>
      <c r="D8593">
        <v>2.11</v>
      </c>
      <c r="E8593">
        <v>3.84</v>
      </c>
      <c r="F8593">
        <v>4</v>
      </c>
      <c r="G8593">
        <v>1</v>
      </c>
      <c r="H8593" s="184">
        <f t="shared" ref="H8593:L8593" si="9378">H8569</f>
        <v>0.91666666666666663</v>
      </c>
      <c r="I8593" s="185">
        <f t="shared" si="9378"/>
        <v>394</v>
      </c>
      <c r="J8593" s="185">
        <f t="shared" si="9378"/>
        <v>194</v>
      </c>
      <c r="K8593" s="185">
        <f t="shared" si="9378"/>
        <v>2842</v>
      </c>
      <c r="L8593" s="185">
        <f t="shared" si="9378"/>
        <v>1426</v>
      </c>
      <c r="M8593" s="147"/>
      <c r="N8593" s="143">
        <f t="shared" si="9364"/>
        <v>831.33999999999992</v>
      </c>
      <c r="O8593" s="143">
        <f t="shared" si="9360"/>
        <v>744.95999999999992</v>
      </c>
      <c r="P8593" s="143">
        <f t="shared" si="9361"/>
        <v>11368</v>
      </c>
      <c r="Q8593" s="143">
        <f t="shared" si="9362"/>
        <v>1426</v>
      </c>
      <c r="R8593" s="188">
        <f t="shared" si="9365"/>
        <v>14370.3</v>
      </c>
      <c r="T8593">
        <v>39908.99</v>
      </c>
      <c r="U8593" s="190">
        <f t="shared" si="9366"/>
        <v>0.36007676465878991</v>
      </c>
    </row>
    <row r="8594" spans="1:21" x14ac:dyDescent="0.2">
      <c r="A8594" s="178">
        <v>43093</v>
      </c>
      <c r="B8594" s="179">
        <v>0.95833333333333337</v>
      </c>
      <c r="C8594" t="s">
        <v>349</v>
      </c>
      <c r="D8594">
        <v>3.5</v>
      </c>
      <c r="E8594">
        <v>4</v>
      </c>
      <c r="F8594">
        <v>4</v>
      </c>
      <c r="G8594">
        <v>0.61</v>
      </c>
      <c r="H8594" s="184">
        <f t="shared" ref="H8594:L8594" si="9379">H8570</f>
        <v>0.95833333333333337</v>
      </c>
      <c r="I8594" s="185">
        <f t="shared" si="9379"/>
        <v>389</v>
      </c>
      <c r="J8594" s="185">
        <f t="shared" si="9379"/>
        <v>265</v>
      </c>
      <c r="K8594" s="185">
        <f t="shared" si="9379"/>
        <v>2985</v>
      </c>
      <c r="L8594" s="185">
        <f t="shared" si="9379"/>
        <v>1111</v>
      </c>
      <c r="M8594" s="147"/>
      <c r="N8594" s="143">
        <f t="shared" si="9364"/>
        <v>1361.5</v>
      </c>
      <c r="O8594" s="143">
        <f t="shared" si="9360"/>
        <v>1060</v>
      </c>
      <c r="P8594" s="143">
        <f t="shared" si="9361"/>
        <v>11940</v>
      </c>
      <c r="Q8594" s="143">
        <f t="shared" si="9362"/>
        <v>677.71</v>
      </c>
      <c r="R8594" s="188">
        <f t="shared" si="9365"/>
        <v>15039.21</v>
      </c>
      <c r="T8594">
        <v>39932.5</v>
      </c>
      <c r="U8594" s="190">
        <f t="shared" si="9366"/>
        <v>0.37661578914418076</v>
      </c>
    </row>
    <row r="8595" spans="1:21" x14ac:dyDescent="0.2">
      <c r="A8595" s="178">
        <v>43093</v>
      </c>
      <c r="B8595" s="180">
        <v>1</v>
      </c>
      <c r="C8595" t="s">
        <v>349</v>
      </c>
      <c r="D8595">
        <v>3.5</v>
      </c>
      <c r="E8595">
        <v>3</v>
      </c>
      <c r="F8595">
        <v>2.77</v>
      </c>
      <c r="G8595">
        <v>0.61</v>
      </c>
      <c r="H8595" s="184">
        <f t="shared" ref="H8595:L8595" si="9380">H8571</f>
        <v>1</v>
      </c>
      <c r="I8595" s="185">
        <f t="shared" si="9380"/>
        <v>362</v>
      </c>
      <c r="J8595" s="185">
        <f t="shared" si="9380"/>
        <v>243</v>
      </c>
      <c r="K8595" s="185">
        <f t="shared" si="9380"/>
        <v>2985</v>
      </c>
      <c r="L8595" s="185">
        <f t="shared" si="9380"/>
        <v>1111</v>
      </c>
      <c r="M8595" s="147"/>
      <c r="N8595" s="143">
        <f t="shared" si="9364"/>
        <v>1267</v>
      </c>
      <c r="O8595" s="143">
        <f t="shared" si="9360"/>
        <v>729</v>
      </c>
      <c r="P8595" s="143">
        <f t="shared" si="9361"/>
        <v>8268.4500000000007</v>
      </c>
      <c r="Q8595" s="143">
        <f t="shared" si="9362"/>
        <v>677.71</v>
      </c>
      <c r="R8595" s="188">
        <f t="shared" si="9365"/>
        <v>10942.16</v>
      </c>
      <c r="T8595">
        <v>39524.379999999997</v>
      </c>
      <c r="U8595" s="190">
        <f t="shared" si="9366"/>
        <v>0.2768458354058938</v>
      </c>
    </row>
    <row r="8596" spans="1:21" x14ac:dyDescent="0.2">
      <c r="A8596" s="178">
        <v>43094</v>
      </c>
      <c r="B8596" s="179">
        <v>4.1666666666666664E-2</v>
      </c>
      <c r="C8596" t="s">
        <v>349</v>
      </c>
      <c r="D8596">
        <v>2.61</v>
      </c>
      <c r="E8596">
        <v>4.6100000000000003</v>
      </c>
      <c r="F8596">
        <v>3.79</v>
      </c>
      <c r="G8596">
        <v>0.75</v>
      </c>
      <c r="H8596" s="184">
        <f t="shared" ref="H8596:L8596" si="9381">H8572</f>
        <v>4.1666666666666664E-2</v>
      </c>
      <c r="I8596" s="185">
        <f t="shared" si="9381"/>
        <v>294</v>
      </c>
      <c r="J8596" s="185">
        <f t="shared" si="9381"/>
        <v>212</v>
      </c>
      <c r="K8596" s="185">
        <f t="shared" si="9381"/>
        <v>2985</v>
      </c>
      <c r="L8596" s="185">
        <f t="shared" si="9381"/>
        <v>1111</v>
      </c>
      <c r="M8596" s="147"/>
      <c r="N8596" s="143">
        <f t="shared" si="9364"/>
        <v>767.33999999999992</v>
      </c>
      <c r="O8596" s="143">
        <f t="shared" si="9360"/>
        <v>977.32</v>
      </c>
      <c r="P8596" s="143">
        <f t="shared" si="9361"/>
        <v>11313.15</v>
      </c>
      <c r="Q8596" s="143">
        <f t="shared" si="9362"/>
        <v>833.25</v>
      </c>
      <c r="R8596" s="188">
        <f t="shared" si="9365"/>
        <v>13891.06</v>
      </c>
      <c r="T8596">
        <v>38789.589999999997</v>
      </c>
      <c r="U8596" s="190">
        <f t="shared" si="9366"/>
        <v>0.35811309168258804</v>
      </c>
    </row>
    <row r="8597" spans="1:21" x14ac:dyDescent="0.2">
      <c r="A8597" s="178">
        <v>43094</v>
      </c>
      <c r="B8597" s="179">
        <v>8.3333333333333329E-2</v>
      </c>
      <c r="C8597" t="s">
        <v>349</v>
      </c>
      <c r="D8597">
        <v>0.49</v>
      </c>
      <c r="E8597">
        <v>2.61</v>
      </c>
      <c r="F8597">
        <v>3</v>
      </c>
      <c r="G8597">
        <v>0.75</v>
      </c>
      <c r="H8597" s="184">
        <f t="shared" ref="H8597:L8597" si="9382">H8573</f>
        <v>8.3333333333333329E-2</v>
      </c>
      <c r="I8597" s="185">
        <f t="shared" si="9382"/>
        <v>236</v>
      </c>
      <c r="J8597" s="185">
        <f t="shared" si="9382"/>
        <v>179</v>
      </c>
      <c r="K8597" s="185">
        <f t="shared" si="9382"/>
        <v>2985</v>
      </c>
      <c r="L8597" s="185">
        <f t="shared" si="9382"/>
        <v>1111</v>
      </c>
      <c r="M8597" s="147"/>
      <c r="N8597" s="143">
        <f t="shared" si="9364"/>
        <v>115.64</v>
      </c>
      <c r="O8597" s="143">
        <f t="shared" si="9360"/>
        <v>467.19</v>
      </c>
      <c r="P8597" s="143">
        <f t="shared" si="9361"/>
        <v>8955</v>
      </c>
      <c r="Q8597" s="143">
        <f t="shared" si="9362"/>
        <v>833.25</v>
      </c>
      <c r="R8597" s="188">
        <f t="shared" si="9365"/>
        <v>10371.08</v>
      </c>
      <c r="T8597">
        <v>38230.25</v>
      </c>
      <c r="U8597" s="190">
        <f t="shared" si="9366"/>
        <v>0.27127941878486278</v>
      </c>
    </row>
    <row r="8598" spans="1:21" x14ac:dyDescent="0.2">
      <c r="A8598" s="178">
        <v>43094</v>
      </c>
      <c r="B8598" s="179">
        <v>0.125</v>
      </c>
      <c r="C8598" t="s">
        <v>349</v>
      </c>
      <c r="D8598">
        <v>1.26</v>
      </c>
      <c r="E8598">
        <v>2.11</v>
      </c>
      <c r="F8598">
        <v>3</v>
      </c>
      <c r="G8598">
        <v>1.42</v>
      </c>
      <c r="H8598" s="184">
        <f t="shared" ref="H8598:L8598" si="9383">H8574</f>
        <v>0.125</v>
      </c>
      <c r="I8598" s="185">
        <f t="shared" si="9383"/>
        <v>201</v>
      </c>
      <c r="J8598" s="185">
        <f t="shared" si="9383"/>
        <v>205</v>
      </c>
      <c r="K8598" s="185">
        <f t="shared" si="9383"/>
        <v>2985</v>
      </c>
      <c r="L8598" s="185">
        <f t="shared" si="9383"/>
        <v>1717</v>
      </c>
      <c r="M8598" s="147"/>
      <c r="N8598" s="143">
        <f t="shared" si="9364"/>
        <v>253.26</v>
      </c>
      <c r="O8598" s="143">
        <f t="shared" si="9360"/>
        <v>432.54999999999995</v>
      </c>
      <c r="P8598" s="143">
        <f t="shared" si="9361"/>
        <v>8955</v>
      </c>
      <c r="Q8598" s="143">
        <f t="shared" si="9362"/>
        <v>2438.14</v>
      </c>
      <c r="R8598" s="188">
        <f t="shared" si="9365"/>
        <v>12078.949999999999</v>
      </c>
      <c r="T8598">
        <v>38151.33</v>
      </c>
      <c r="U8598" s="190">
        <f t="shared" si="9366"/>
        <v>0.31660626248154383</v>
      </c>
    </row>
    <row r="8599" spans="1:21" x14ac:dyDescent="0.2">
      <c r="A8599" s="178">
        <v>43094</v>
      </c>
      <c r="B8599" s="179">
        <v>0.16666666666666666</v>
      </c>
      <c r="C8599" t="s">
        <v>349</v>
      </c>
      <c r="D8599">
        <v>0.41</v>
      </c>
      <c r="E8599">
        <v>2.5099999999999998</v>
      </c>
      <c r="F8599">
        <v>3</v>
      </c>
      <c r="G8599">
        <v>1.42</v>
      </c>
      <c r="H8599" s="184">
        <f t="shared" ref="H8599:L8599" si="9384">H8575</f>
        <v>0.16666666666666666</v>
      </c>
      <c r="I8599" s="185">
        <f t="shared" si="9384"/>
        <v>185</v>
      </c>
      <c r="J8599" s="185">
        <f t="shared" si="9384"/>
        <v>205</v>
      </c>
      <c r="K8599" s="185">
        <f t="shared" si="9384"/>
        <v>2985</v>
      </c>
      <c r="L8599" s="185">
        <f t="shared" si="9384"/>
        <v>1717</v>
      </c>
      <c r="M8599" s="147"/>
      <c r="N8599" s="143">
        <f t="shared" si="9364"/>
        <v>75.849999999999994</v>
      </c>
      <c r="O8599" s="143">
        <f t="shared" si="9360"/>
        <v>514.54999999999995</v>
      </c>
      <c r="P8599" s="143">
        <f t="shared" si="9361"/>
        <v>8955</v>
      </c>
      <c r="Q8599" s="143">
        <f t="shared" si="9362"/>
        <v>2438.14</v>
      </c>
      <c r="R8599" s="188">
        <f t="shared" si="9365"/>
        <v>11983.539999999999</v>
      </c>
      <c r="T8599">
        <v>38274.44</v>
      </c>
      <c r="U8599" s="190">
        <f t="shared" si="9366"/>
        <v>0.31309510994804884</v>
      </c>
    </row>
    <row r="8600" spans="1:21" x14ac:dyDescent="0.2">
      <c r="A8600" s="178">
        <v>43094</v>
      </c>
      <c r="B8600" s="179">
        <v>0.20833333333333334</v>
      </c>
      <c r="C8600" t="s">
        <v>349</v>
      </c>
      <c r="D8600">
        <v>1.1000000000000001</v>
      </c>
      <c r="E8600">
        <v>3.2</v>
      </c>
      <c r="F8600">
        <v>3.08</v>
      </c>
      <c r="G8600">
        <v>1.75</v>
      </c>
      <c r="H8600" s="184">
        <f t="shared" ref="H8600:L8600" si="9385">H8576</f>
        <v>0.20833333333333334</v>
      </c>
      <c r="I8600" s="185">
        <f t="shared" si="9385"/>
        <v>207</v>
      </c>
      <c r="J8600" s="185">
        <f t="shared" si="9385"/>
        <v>283</v>
      </c>
      <c r="K8600" s="185">
        <f t="shared" si="9385"/>
        <v>2985</v>
      </c>
      <c r="L8600" s="185">
        <f t="shared" si="9385"/>
        <v>1717</v>
      </c>
      <c r="M8600" s="147"/>
      <c r="N8600" s="143">
        <f t="shared" si="9364"/>
        <v>227.70000000000002</v>
      </c>
      <c r="O8600" s="143">
        <f t="shared" si="9360"/>
        <v>905.6</v>
      </c>
      <c r="P8600" s="143">
        <f t="shared" si="9361"/>
        <v>9193.8000000000011</v>
      </c>
      <c r="Q8600" s="143">
        <f t="shared" si="9362"/>
        <v>3004.75</v>
      </c>
      <c r="R8600" s="188">
        <f t="shared" si="9365"/>
        <v>13331.85</v>
      </c>
      <c r="T8600">
        <v>38570.22</v>
      </c>
      <c r="U8600" s="190">
        <f t="shared" si="9366"/>
        <v>0.34565138596564915</v>
      </c>
    </row>
    <row r="8601" spans="1:21" x14ac:dyDescent="0.2">
      <c r="A8601" s="178">
        <v>43094</v>
      </c>
      <c r="B8601" s="179">
        <v>0.25</v>
      </c>
      <c r="C8601" t="s">
        <v>349</v>
      </c>
      <c r="D8601">
        <v>3.29</v>
      </c>
      <c r="E8601">
        <v>6.23</v>
      </c>
      <c r="F8601">
        <v>3.23</v>
      </c>
      <c r="G8601">
        <v>1.75</v>
      </c>
      <c r="H8601" s="184">
        <f t="shared" ref="H8601:L8601" si="9386">H8577</f>
        <v>0.25</v>
      </c>
      <c r="I8601" s="185">
        <f t="shared" si="9386"/>
        <v>327</v>
      </c>
      <c r="J8601" s="185">
        <f t="shared" si="9386"/>
        <v>438</v>
      </c>
      <c r="K8601" s="185">
        <f t="shared" si="9386"/>
        <v>2985</v>
      </c>
      <c r="L8601" s="185">
        <f t="shared" si="9386"/>
        <v>1717</v>
      </c>
      <c r="M8601" s="147"/>
      <c r="N8601" s="143">
        <f t="shared" si="9364"/>
        <v>1075.83</v>
      </c>
      <c r="O8601" s="143">
        <f t="shared" si="9360"/>
        <v>2728.7400000000002</v>
      </c>
      <c r="P8601" s="143">
        <f t="shared" si="9361"/>
        <v>9641.5499999999993</v>
      </c>
      <c r="Q8601" s="143">
        <f t="shared" si="9362"/>
        <v>3004.75</v>
      </c>
      <c r="R8601" s="188">
        <f t="shared" si="9365"/>
        <v>16450.87</v>
      </c>
      <c r="T8601">
        <v>39279.160000000003</v>
      </c>
      <c r="U8601" s="190">
        <f t="shared" si="9366"/>
        <v>0.41881929246959448</v>
      </c>
    </row>
    <row r="8602" spans="1:21" x14ac:dyDescent="0.2">
      <c r="A8602" s="178">
        <v>43094</v>
      </c>
      <c r="B8602" s="179">
        <v>0.29166666666666669</v>
      </c>
      <c r="C8602" t="s">
        <v>349</v>
      </c>
      <c r="D8602">
        <v>1</v>
      </c>
      <c r="E8602">
        <v>9.85</v>
      </c>
      <c r="F8602">
        <v>7.73</v>
      </c>
      <c r="G8602">
        <v>3</v>
      </c>
      <c r="H8602" s="184">
        <f t="shared" ref="H8602:L8602" si="9387">H8578</f>
        <v>0.29166666666666669</v>
      </c>
      <c r="I8602" s="185">
        <f t="shared" si="9387"/>
        <v>249</v>
      </c>
      <c r="J8602" s="185">
        <f t="shared" si="9387"/>
        <v>556</v>
      </c>
      <c r="K8602" s="185">
        <f t="shared" si="9387"/>
        <v>2872</v>
      </c>
      <c r="L8602" s="185">
        <f t="shared" si="9387"/>
        <v>2219</v>
      </c>
      <c r="M8602" s="147"/>
      <c r="N8602" s="143">
        <f t="shared" si="9364"/>
        <v>249</v>
      </c>
      <c r="O8602" s="143">
        <f t="shared" si="9360"/>
        <v>5476.5999999999995</v>
      </c>
      <c r="P8602" s="143">
        <f t="shared" si="9361"/>
        <v>22200.560000000001</v>
      </c>
      <c r="Q8602" s="143">
        <f t="shared" si="9362"/>
        <v>6657</v>
      </c>
      <c r="R8602" s="188">
        <f t="shared" si="9365"/>
        <v>34583.160000000003</v>
      </c>
      <c r="T8602">
        <v>40538.910000000003</v>
      </c>
      <c r="U8602" s="190">
        <f t="shared" si="9366"/>
        <v>0.85308559110247417</v>
      </c>
    </row>
    <row r="8603" spans="1:21" x14ac:dyDescent="0.2">
      <c r="A8603" s="178">
        <v>43094</v>
      </c>
      <c r="B8603" s="179">
        <v>0.33333333333333331</v>
      </c>
      <c r="C8603" t="s">
        <v>349</v>
      </c>
      <c r="D8603">
        <v>1</v>
      </c>
      <c r="E8603">
        <v>4.6399999999999997</v>
      </c>
      <c r="F8603">
        <v>6.48</v>
      </c>
      <c r="G8603">
        <v>3</v>
      </c>
      <c r="H8603" s="184">
        <f t="shared" ref="H8603:L8603" si="9388">H8579</f>
        <v>0.33333333333333331</v>
      </c>
      <c r="I8603" s="185">
        <f t="shared" si="9388"/>
        <v>256</v>
      </c>
      <c r="J8603" s="185">
        <f t="shared" si="9388"/>
        <v>306</v>
      </c>
      <c r="K8603" s="185">
        <f t="shared" si="9388"/>
        <v>2872</v>
      </c>
      <c r="L8603" s="185">
        <f t="shared" si="9388"/>
        <v>2219</v>
      </c>
      <c r="M8603" s="147"/>
      <c r="N8603" s="143">
        <f t="shared" si="9364"/>
        <v>256</v>
      </c>
      <c r="O8603" s="143">
        <f t="shared" si="9360"/>
        <v>1419.84</v>
      </c>
      <c r="P8603" s="143">
        <f t="shared" si="9361"/>
        <v>18610.560000000001</v>
      </c>
      <c r="Q8603" s="143">
        <f t="shared" si="9362"/>
        <v>6657</v>
      </c>
      <c r="R8603" s="188">
        <f t="shared" si="9365"/>
        <v>26943.4</v>
      </c>
      <c r="T8603">
        <v>42032.85</v>
      </c>
      <c r="U8603" s="190">
        <f t="shared" si="9366"/>
        <v>0.64100816385279613</v>
      </c>
    </row>
    <row r="8604" spans="1:21" x14ac:dyDescent="0.2">
      <c r="A8604" s="178">
        <v>43094</v>
      </c>
      <c r="B8604" s="179">
        <v>0.375</v>
      </c>
      <c r="C8604" t="s">
        <v>349</v>
      </c>
      <c r="D8604">
        <v>0.35</v>
      </c>
      <c r="E8604">
        <v>5.1100000000000003</v>
      </c>
      <c r="F8604">
        <v>5.52</v>
      </c>
      <c r="G8604">
        <v>3.11</v>
      </c>
      <c r="H8604" s="184">
        <f t="shared" ref="H8604:L8604" si="9389">H8580</f>
        <v>0.375</v>
      </c>
      <c r="I8604" s="185">
        <f t="shared" si="9389"/>
        <v>156</v>
      </c>
      <c r="J8604" s="185">
        <f t="shared" si="9389"/>
        <v>343</v>
      </c>
      <c r="K8604" s="185">
        <f t="shared" si="9389"/>
        <v>2872</v>
      </c>
      <c r="L8604" s="185">
        <f t="shared" si="9389"/>
        <v>2219</v>
      </c>
      <c r="M8604" s="147"/>
      <c r="N8604" s="143">
        <f t="shared" si="9364"/>
        <v>54.599999999999994</v>
      </c>
      <c r="O8604" s="143">
        <f t="shared" si="9360"/>
        <v>1752.73</v>
      </c>
      <c r="P8604" s="143">
        <f t="shared" si="9361"/>
        <v>15853.439999999999</v>
      </c>
      <c r="Q8604" s="143">
        <f t="shared" si="9362"/>
        <v>6901.09</v>
      </c>
      <c r="R8604" s="188">
        <f t="shared" si="9365"/>
        <v>24561.859999999997</v>
      </c>
      <c r="T8604">
        <v>43116.5</v>
      </c>
      <c r="U8604" s="190">
        <f t="shared" si="9366"/>
        <v>0.56966265814711303</v>
      </c>
    </row>
    <row r="8605" spans="1:21" x14ac:dyDescent="0.2">
      <c r="A8605" s="178">
        <v>43094</v>
      </c>
      <c r="B8605" s="179">
        <v>0.41666666666666669</v>
      </c>
      <c r="C8605" t="s">
        <v>349</v>
      </c>
      <c r="D8605">
        <v>0.87</v>
      </c>
      <c r="E8605">
        <v>4.74</v>
      </c>
      <c r="F8605">
        <v>5.74</v>
      </c>
      <c r="G8605">
        <v>3</v>
      </c>
      <c r="H8605" s="184">
        <f t="shared" ref="H8605:L8605" si="9390">H8581</f>
        <v>0.41666666666666669</v>
      </c>
      <c r="I8605" s="185">
        <f t="shared" si="9390"/>
        <v>196</v>
      </c>
      <c r="J8605" s="185">
        <f t="shared" si="9390"/>
        <v>315</v>
      </c>
      <c r="K8605" s="185">
        <f t="shared" si="9390"/>
        <v>2872</v>
      </c>
      <c r="L8605" s="185">
        <f t="shared" si="9390"/>
        <v>2219</v>
      </c>
      <c r="M8605" s="147"/>
      <c r="N8605" s="143">
        <f t="shared" si="9364"/>
        <v>170.52</v>
      </c>
      <c r="O8605" s="143">
        <f t="shared" si="9360"/>
        <v>1493.1000000000001</v>
      </c>
      <c r="P8605" s="143">
        <f t="shared" si="9361"/>
        <v>16485.28</v>
      </c>
      <c r="Q8605" s="143">
        <f t="shared" si="9362"/>
        <v>6657</v>
      </c>
      <c r="R8605" s="188">
        <f t="shared" si="9365"/>
        <v>24805.899999999998</v>
      </c>
      <c r="T8605">
        <v>43553.16</v>
      </c>
      <c r="U8605" s="190">
        <f t="shared" si="9366"/>
        <v>0.56955453978540238</v>
      </c>
    </row>
    <row r="8606" spans="1:21" x14ac:dyDescent="0.2">
      <c r="A8606" s="178">
        <v>43094</v>
      </c>
      <c r="B8606" s="179">
        <v>0.45833333333333331</v>
      </c>
      <c r="C8606" t="s">
        <v>349</v>
      </c>
      <c r="D8606">
        <v>1</v>
      </c>
      <c r="E8606">
        <v>4.84</v>
      </c>
      <c r="F8606">
        <v>5.36</v>
      </c>
      <c r="G8606">
        <v>1.32</v>
      </c>
      <c r="H8606" s="184">
        <f t="shared" ref="H8606:L8606" si="9391">H8582</f>
        <v>0.45833333333333331</v>
      </c>
      <c r="I8606" s="185">
        <f t="shared" si="9391"/>
        <v>226</v>
      </c>
      <c r="J8606" s="185">
        <f t="shared" si="9391"/>
        <v>326</v>
      </c>
      <c r="K8606" s="185">
        <f t="shared" si="9391"/>
        <v>2842</v>
      </c>
      <c r="L8606" s="185">
        <f t="shared" si="9391"/>
        <v>1635</v>
      </c>
      <c r="M8606" s="147"/>
      <c r="N8606" s="143">
        <f t="shared" si="9364"/>
        <v>226</v>
      </c>
      <c r="O8606" s="143">
        <f t="shared" si="9360"/>
        <v>1577.84</v>
      </c>
      <c r="P8606" s="143">
        <f t="shared" si="9361"/>
        <v>15233.12</v>
      </c>
      <c r="Q8606" s="143">
        <f t="shared" si="9362"/>
        <v>2158.2000000000003</v>
      </c>
      <c r="R8606" s="188">
        <f t="shared" si="9365"/>
        <v>19195.16</v>
      </c>
      <c r="T8606">
        <v>43488.3</v>
      </c>
      <c r="U8606" s="190">
        <f t="shared" si="9366"/>
        <v>0.44138676379623942</v>
      </c>
    </row>
    <row r="8607" spans="1:21" x14ac:dyDescent="0.2">
      <c r="A8607" s="178">
        <v>43094</v>
      </c>
      <c r="B8607" s="179">
        <v>0.5</v>
      </c>
      <c r="C8607" t="s">
        <v>349</v>
      </c>
      <c r="D8607">
        <v>1.95</v>
      </c>
      <c r="E8607">
        <v>3.18</v>
      </c>
      <c r="F8607">
        <v>4.25</v>
      </c>
      <c r="G8607">
        <v>1.26</v>
      </c>
      <c r="H8607" s="184">
        <f t="shared" ref="H8607:L8607" si="9392">H8583</f>
        <v>0.5</v>
      </c>
      <c r="I8607" s="185">
        <f t="shared" si="9392"/>
        <v>222</v>
      </c>
      <c r="J8607" s="185">
        <f t="shared" si="9392"/>
        <v>319</v>
      </c>
      <c r="K8607" s="185">
        <f t="shared" si="9392"/>
        <v>2842</v>
      </c>
      <c r="L8607" s="185">
        <f t="shared" si="9392"/>
        <v>1635</v>
      </c>
      <c r="M8607" s="147"/>
      <c r="N8607" s="143">
        <f t="shared" si="9364"/>
        <v>432.9</v>
      </c>
      <c r="O8607" s="143">
        <f t="shared" si="9360"/>
        <v>1014.4200000000001</v>
      </c>
      <c r="P8607" s="143">
        <f t="shared" si="9361"/>
        <v>12078.5</v>
      </c>
      <c r="Q8607" s="143">
        <f t="shared" si="9362"/>
        <v>2060.1</v>
      </c>
      <c r="R8607" s="188">
        <f t="shared" si="9365"/>
        <v>15585.92</v>
      </c>
      <c r="T8607">
        <v>42735.03</v>
      </c>
      <c r="U8607" s="190">
        <f t="shared" si="9366"/>
        <v>0.36471063668376974</v>
      </c>
    </row>
    <row r="8608" spans="1:21" x14ac:dyDescent="0.2">
      <c r="A8608" s="178">
        <v>43094</v>
      </c>
      <c r="B8608" s="179">
        <v>0.54166666666666663</v>
      </c>
      <c r="C8608" t="s">
        <v>349</v>
      </c>
      <c r="D8608">
        <v>2.92</v>
      </c>
      <c r="E8608">
        <v>3.18</v>
      </c>
      <c r="F8608">
        <v>4.25</v>
      </c>
      <c r="G8608">
        <v>1.42</v>
      </c>
      <c r="H8608" s="184">
        <f t="shared" ref="H8608:L8608" si="9393">H8584</f>
        <v>0.54166666666666663</v>
      </c>
      <c r="I8608" s="185">
        <f t="shared" si="9393"/>
        <v>195</v>
      </c>
      <c r="J8608" s="185">
        <f t="shared" si="9393"/>
        <v>299</v>
      </c>
      <c r="K8608" s="185">
        <f t="shared" si="9393"/>
        <v>2842</v>
      </c>
      <c r="L8608" s="185">
        <f t="shared" si="9393"/>
        <v>1635</v>
      </c>
      <c r="M8608" s="147"/>
      <c r="N8608" s="143">
        <f t="shared" si="9364"/>
        <v>569.4</v>
      </c>
      <c r="O8608" s="143">
        <f t="shared" si="9360"/>
        <v>950.82</v>
      </c>
      <c r="P8608" s="143">
        <f t="shared" si="9361"/>
        <v>12078.5</v>
      </c>
      <c r="Q8608" s="143">
        <f t="shared" si="9362"/>
        <v>2321.6999999999998</v>
      </c>
      <c r="R8608" s="188">
        <f t="shared" si="9365"/>
        <v>15920.419999999998</v>
      </c>
      <c r="T8608">
        <v>41271.760000000002</v>
      </c>
      <c r="U8608" s="190">
        <f t="shared" si="9366"/>
        <v>0.38574608885106904</v>
      </c>
    </row>
    <row r="8609" spans="1:21" x14ac:dyDescent="0.2">
      <c r="A8609" s="178">
        <v>43094</v>
      </c>
      <c r="B8609" s="179">
        <v>0.58333333333333337</v>
      </c>
      <c r="C8609" t="s">
        <v>349</v>
      </c>
      <c r="D8609">
        <v>2.61</v>
      </c>
      <c r="E8609">
        <v>3.1</v>
      </c>
      <c r="F8609">
        <v>4.25</v>
      </c>
      <c r="G8609">
        <v>1.43</v>
      </c>
      <c r="H8609" s="184">
        <f t="shared" ref="H8609:L8609" si="9394">H8585</f>
        <v>0.58333333333333337</v>
      </c>
      <c r="I8609" s="185">
        <f t="shared" si="9394"/>
        <v>205</v>
      </c>
      <c r="J8609" s="185">
        <f t="shared" si="9394"/>
        <v>237</v>
      </c>
      <c r="K8609" s="185">
        <f t="shared" si="9394"/>
        <v>2842</v>
      </c>
      <c r="L8609" s="185">
        <f t="shared" si="9394"/>
        <v>1635</v>
      </c>
      <c r="M8609" s="147"/>
      <c r="N8609" s="143">
        <f t="shared" si="9364"/>
        <v>535.04999999999995</v>
      </c>
      <c r="O8609" s="143">
        <f t="shared" si="9360"/>
        <v>734.7</v>
      </c>
      <c r="P8609" s="143">
        <f t="shared" si="9361"/>
        <v>12078.5</v>
      </c>
      <c r="Q8609" s="143">
        <f t="shared" si="9362"/>
        <v>2338.0499999999997</v>
      </c>
      <c r="R8609" s="188">
        <f t="shared" si="9365"/>
        <v>15686.3</v>
      </c>
      <c r="T8609">
        <v>39461.51</v>
      </c>
      <c r="U8609" s="190">
        <f t="shared" si="9366"/>
        <v>0.39750886370034999</v>
      </c>
    </row>
    <row r="8610" spans="1:21" x14ac:dyDescent="0.2">
      <c r="A8610" s="178">
        <v>43094</v>
      </c>
      <c r="B8610" s="179">
        <v>0.625</v>
      </c>
      <c r="C8610" t="s">
        <v>349</v>
      </c>
      <c r="D8610">
        <v>2.61</v>
      </c>
      <c r="E8610">
        <v>3.1</v>
      </c>
      <c r="F8610">
        <v>4.1900000000000004</v>
      </c>
      <c r="G8610">
        <v>1.42</v>
      </c>
      <c r="H8610" s="184">
        <f t="shared" ref="H8610:L8610" si="9395">H8586</f>
        <v>0.625</v>
      </c>
      <c r="I8610" s="185">
        <f t="shared" si="9395"/>
        <v>212</v>
      </c>
      <c r="J8610" s="185">
        <f t="shared" si="9395"/>
        <v>213</v>
      </c>
      <c r="K8610" s="185">
        <f t="shared" si="9395"/>
        <v>2842</v>
      </c>
      <c r="L8610" s="185">
        <f t="shared" si="9395"/>
        <v>1380</v>
      </c>
      <c r="M8610" s="147"/>
      <c r="N8610" s="143">
        <f t="shared" si="9364"/>
        <v>553.31999999999994</v>
      </c>
      <c r="O8610" s="143">
        <f t="shared" si="9360"/>
        <v>660.30000000000007</v>
      </c>
      <c r="P8610" s="143">
        <f t="shared" si="9361"/>
        <v>11907.980000000001</v>
      </c>
      <c r="Q8610" s="143">
        <f t="shared" si="9362"/>
        <v>1959.6</v>
      </c>
      <c r="R8610" s="188">
        <f t="shared" si="9365"/>
        <v>15081.200000000003</v>
      </c>
      <c r="T8610">
        <v>37753.74</v>
      </c>
      <c r="U8610" s="190">
        <f t="shared" si="9366"/>
        <v>0.39946241087637951</v>
      </c>
    </row>
    <row r="8611" spans="1:21" x14ac:dyDescent="0.2">
      <c r="A8611" s="178">
        <v>43094</v>
      </c>
      <c r="B8611" s="179">
        <v>0.66666666666666663</v>
      </c>
      <c r="C8611" t="s">
        <v>349</v>
      </c>
      <c r="D8611">
        <v>1.28</v>
      </c>
      <c r="E8611">
        <v>3.1</v>
      </c>
      <c r="F8611">
        <v>4.25</v>
      </c>
      <c r="G8611">
        <v>1</v>
      </c>
      <c r="H8611" s="184">
        <f t="shared" ref="H8611:L8611" si="9396">H8587</f>
        <v>0.66666666666666663</v>
      </c>
      <c r="I8611" s="185">
        <f t="shared" si="9396"/>
        <v>191</v>
      </c>
      <c r="J8611" s="185">
        <f t="shared" si="9396"/>
        <v>237</v>
      </c>
      <c r="K8611" s="185">
        <f t="shared" si="9396"/>
        <v>2842</v>
      </c>
      <c r="L8611" s="185">
        <f t="shared" si="9396"/>
        <v>1380</v>
      </c>
      <c r="M8611" s="147"/>
      <c r="N8611" s="143">
        <f t="shared" si="9364"/>
        <v>244.48000000000002</v>
      </c>
      <c r="O8611" s="143">
        <f t="shared" si="9360"/>
        <v>734.7</v>
      </c>
      <c r="P8611" s="143">
        <f t="shared" si="9361"/>
        <v>12078.5</v>
      </c>
      <c r="Q8611" s="143">
        <f t="shared" si="9362"/>
        <v>1380</v>
      </c>
      <c r="R8611" s="188">
        <f t="shared" si="9365"/>
        <v>14437.68</v>
      </c>
      <c r="T8611">
        <v>36095.14</v>
      </c>
      <c r="U8611" s="190">
        <f t="shared" si="9366"/>
        <v>0.39998958308514665</v>
      </c>
    </row>
    <row r="8612" spans="1:21" x14ac:dyDescent="0.2">
      <c r="A8612" s="178">
        <v>43094</v>
      </c>
      <c r="B8612" s="179">
        <v>0.70833333333333337</v>
      </c>
      <c r="C8612" t="s">
        <v>349</v>
      </c>
      <c r="D8612">
        <v>1</v>
      </c>
      <c r="E8612">
        <v>4</v>
      </c>
      <c r="F8612">
        <v>5</v>
      </c>
      <c r="G8612">
        <v>1</v>
      </c>
      <c r="H8612" s="184">
        <f t="shared" ref="H8612:L8612" si="9397">H8588</f>
        <v>0.70833333333333337</v>
      </c>
      <c r="I8612" s="185">
        <f t="shared" si="9397"/>
        <v>218</v>
      </c>
      <c r="J8612" s="185">
        <f t="shared" si="9397"/>
        <v>258</v>
      </c>
      <c r="K8612" s="185">
        <f t="shared" si="9397"/>
        <v>2842</v>
      </c>
      <c r="L8612" s="185">
        <f t="shared" si="9397"/>
        <v>1380</v>
      </c>
      <c r="M8612" s="147"/>
      <c r="N8612" s="143">
        <f t="shared" si="9364"/>
        <v>218</v>
      </c>
      <c r="O8612" s="143">
        <f t="shared" si="9360"/>
        <v>1032</v>
      </c>
      <c r="P8612" s="143">
        <f t="shared" si="9361"/>
        <v>14210</v>
      </c>
      <c r="Q8612" s="143">
        <f t="shared" si="9362"/>
        <v>1380</v>
      </c>
      <c r="R8612" s="188">
        <f t="shared" si="9365"/>
        <v>16840</v>
      </c>
      <c r="T8612">
        <v>35409.9</v>
      </c>
      <c r="U8612" s="190">
        <f t="shared" si="9366"/>
        <v>0.47557321540021291</v>
      </c>
    </row>
    <row r="8613" spans="1:21" x14ac:dyDescent="0.2">
      <c r="A8613" s="178">
        <v>43094</v>
      </c>
      <c r="B8613" s="179">
        <v>0.75</v>
      </c>
      <c r="C8613" t="s">
        <v>349</v>
      </c>
      <c r="D8613">
        <v>2.11</v>
      </c>
      <c r="E8613">
        <v>8.8000000000000007</v>
      </c>
      <c r="F8613">
        <v>9</v>
      </c>
      <c r="G8613">
        <v>1.89</v>
      </c>
      <c r="H8613" s="184">
        <f t="shared" ref="H8613:L8613" si="9398">H8589</f>
        <v>0.75</v>
      </c>
      <c r="I8613" s="185">
        <f t="shared" si="9398"/>
        <v>240</v>
      </c>
      <c r="J8613" s="185">
        <f t="shared" si="9398"/>
        <v>365</v>
      </c>
      <c r="K8613" s="185">
        <f t="shared" si="9398"/>
        <v>2842</v>
      </c>
      <c r="L8613" s="185">
        <f t="shared" si="9398"/>
        <v>1380</v>
      </c>
      <c r="M8613" s="147"/>
      <c r="N8613" s="143">
        <f t="shared" si="9364"/>
        <v>506.4</v>
      </c>
      <c r="O8613" s="143">
        <f t="shared" si="9360"/>
        <v>3212.0000000000005</v>
      </c>
      <c r="P8613" s="143">
        <f t="shared" si="9361"/>
        <v>25578</v>
      </c>
      <c r="Q8613" s="143">
        <f t="shared" si="9362"/>
        <v>2608.1999999999998</v>
      </c>
      <c r="R8613" s="188">
        <f t="shared" si="9365"/>
        <v>31904.600000000002</v>
      </c>
      <c r="T8613">
        <v>35697.03</v>
      </c>
      <c r="U8613" s="190">
        <f t="shared" si="9366"/>
        <v>0.89376062938569412</v>
      </c>
    </row>
    <row r="8614" spans="1:21" x14ac:dyDescent="0.2">
      <c r="A8614" s="178">
        <v>43094</v>
      </c>
      <c r="B8614" s="179">
        <v>0.79166666666666663</v>
      </c>
      <c r="C8614" t="s">
        <v>349</v>
      </c>
      <c r="D8614">
        <v>3.11</v>
      </c>
      <c r="E8614">
        <v>6</v>
      </c>
      <c r="F8614">
        <v>8.51</v>
      </c>
      <c r="G8614">
        <v>1.24</v>
      </c>
      <c r="H8614" s="184">
        <f t="shared" ref="H8614:L8614" si="9399">H8590</f>
        <v>0.79166666666666663</v>
      </c>
      <c r="I8614" s="185">
        <f t="shared" si="9399"/>
        <v>320</v>
      </c>
      <c r="J8614" s="185">
        <f t="shared" si="9399"/>
        <v>214</v>
      </c>
      <c r="K8614" s="185">
        <f t="shared" si="9399"/>
        <v>2842</v>
      </c>
      <c r="L8614" s="185">
        <f t="shared" si="9399"/>
        <v>1426</v>
      </c>
      <c r="M8614" s="147"/>
      <c r="N8614" s="143">
        <f t="shared" si="9364"/>
        <v>995.19999999999993</v>
      </c>
      <c r="O8614" s="143">
        <f t="shared" si="9360"/>
        <v>1284</v>
      </c>
      <c r="P8614" s="143">
        <f t="shared" si="9361"/>
        <v>24185.42</v>
      </c>
      <c r="Q8614" s="143">
        <f t="shared" si="9362"/>
        <v>1768.24</v>
      </c>
      <c r="R8614" s="188">
        <f t="shared" si="9365"/>
        <v>28232.86</v>
      </c>
      <c r="T8614">
        <v>37765.97</v>
      </c>
      <c r="U8614" s="190">
        <f t="shared" si="9366"/>
        <v>0.74757407263735054</v>
      </c>
    </row>
    <row r="8615" spans="1:21" x14ac:dyDescent="0.2">
      <c r="A8615" s="178">
        <v>43094</v>
      </c>
      <c r="B8615" s="179">
        <v>0.83333333333333337</v>
      </c>
      <c r="C8615" t="s">
        <v>349</v>
      </c>
      <c r="D8615">
        <v>2.61</v>
      </c>
      <c r="E8615">
        <v>4</v>
      </c>
      <c r="F8615">
        <v>6.01</v>
      </c>
      <c r="G8615">
        <v>1</v>
      </c>
      <c r="H8615" s="184">
        <f t="shared" ref="H8615:L8615" si="9400">H8591</f>
        <v>0.83333333333333337</v>
      </c>
      <c r="I8615" s="185">
        <f t="shared" si="9400"/>
        <v>322</v>
      </c>
      <c r="J8615" s="185">
        <f t="shared" si="9400"/>
        <v>178</v>
      </c>
      <c r="K8615" s="185">
        <f t="shared" si="9400"/>
        <v>2842</v>
      </c>
      <c r="L8615" s="185">
        <f t="shared" si="9400"/>
        <v>1426</v>
      </c>
      <c r="M8615" s="147"/>
      <c r="N8615" s="143">
        <f t="shared" si="9364"/>
        <v>840.42</v>
      </c>
      <c r="O8615" s="143">
        <f t="shared" si="9360"/>
        <v>712</v>
      </c>
      <c r="P8615" s="143">
        <f t="shared" si="9361"/>
        <v>17080.419999999998</v>
      </c>
      <c r="Q8615" s="143">
        <f t="shared" si="9362"/>
        <v>1426</v>
      </c>
      <c r="R8615" s="188">
        <f t="shared" si="9365"/>
        <v>20058.839999999997</v>
      </c>
      <c r="T8615">
        <v>39562.68</v>
      </c>
      <c r="U8615" s="190">
        <f t="shared" si="9366"/>
        <v>0.50701418609659399</v>
      </c>
    </row>
    <row r="8616" spans="1:21" x14ac:dyDescent="0.2">
      <c r="A8616" s="178">
        <v>43094</v>
      </c>
      <c r="B8616" s="179">
        <v>0.875</v>
      </c>
      <c r="C8616" t="s">
        <v>349</v>
      </c>
      <c r="D8616">
        <v>1.66</v>
      </c>
      <c r="E8616">
        <v>4</v>
      </c>
      <c r="F8616">
        <v>5.76</v>
      </c>
      <c r="G8616">
        <v>1</v>
      </c>
      <c r="H8616" s="184">
        <f t="shared" ref="H8616:L8616" si="9401">H8592</f>
        <v>0.875</v>
      </c>
      <c r="I8616" s="185">
        <f t="shared" si="9401"/>
        <v>337</v>
      </c>
      <c r="J8616" s="185">
        <f t="shared" si="9401"/>
        <v>173</v>
      </c>
      <c r="K8616" s="185">
        <f t="shared" si="9401"/>
        <v>2842</v>
      </c>
      <c r="L8616" s="185">
        <f t="shared" si="9401"/>
        <v>1426</v>
      </c>
      <c r="M8616" s="147"/>
      <c r="N8616" s="143">
        <f t="shared" si="9364"/>
        <v>559.41999999999996</v>
      </c>
      <c r="O8616" s="143">
        <f t="shared" si="9360"/>
        <v>692</v>
      </c>
      <c r="P8616" s="143">
        <f t="shared" si="9361"/>
        <v>16369.92</v>
      </c>
      <c r="Q8616" s="143">
        <f t="shared" si="9362"/>
        <v>1426</v>
      </c>
      <c r="R8616" s="188">
        <f t="shared" si="9365"/>
        <v>19047.34</v>
      </c>
      <c r="T8616">
        <v>39682.71</v>
      </c>
      <c r="U8616" s="190">
        <f t="shared" si="9366"/>
        <v>0.47999090787902338</v>
      </c>
    </row>
    <row r="8617" spans="1:21" x14ac:dyDescent="0.2">
      <c r="A8617" s="178">
        <v>43094</v>
      </c>
      <c r="B8617" s="179">
        <v>0.91666666666666663</v>
      </c>
      <c r="C8617" t="s">
        <v>349</v>
      </c>
      <c r="D8617">
        <v>3.16</v>
      </c>
      <c r="E8617">
        <v>4.26</v>
      </c>
      <c r="F8617">
        <v>5.26</v>
      </c>
      <c r="G8617">
        <v>1</v>
      </c>
      <c r="H8617" s="184">
        <f t="shared" ref="H8617:L8617" si="9402">H8593</f>
        <v>0.91666666666666663</v>
      </c>
      <c r="I8617" s="185">
        <f t="shared" si="9402"/>
        <v>394</v>
      </c>
      <c r="J8617" s="185">
        <f t="shared" si="9402"/>
        <v>194</v>
      </c>
      <c r="K8617" s="185">
        <f t="shared" si="9402"/>
        <v>2842</v>
      </c>
      <c r="L8617" s="185">
        <f t="shared" si="9402"/>
        <v>1426</v>
      </c>
      <c r="M8617" s="147"/>
      <c r="N8617" s="143">
        <f t="shared" si="9364"/>
        <v>1245.04</v>
      </c>
      <c r="O8617" s="143">
        <f t="shared" si="9360"/>
        <v>826.43999999999994</v>
      </c>
      <c r="P8617" s="143">
        <f t="shared" si="9361"/>
        <v>14948.92</v>
      </c>
      <c r="Q8617" s="143">
        <f t="shared" si="9362"/>
        <v>1426</v>
      </c>
      <c r="R8617" s="188">
        <f t="shared" si="9365"/>
        <v>18446.400000000001</v>
      </c>
      <c r="T8617">
        <v>39597</v>
      </c>
      <c r="U8617" s="190">
        <f t="shared" si="9366"/>
        <v>0.46585347374801123</v>
      </c>
    </row>
    <row r="8618" spans="1:21" x14ac:dyDescent="0.2">
      <c r="A8618" s="178">
        <v>43094</v>
      </c>
      <c r="B8618" s="179">
        <v>0.95833333333333337</v>
      </c>
      <c r="C8618" t="s">
        <v>349</v>
      </c>
      <c r="D8618">
        <v>4.01</v>
      </c>
      <c r="E8618">
        <v>4.26</v>
      </c>
      <c r="F8618">
        <v>5.0999999999999996</v>
      </c>
      <c r="G8618">
        <v>0.75</v>
      </c>
      <c r="H8618" s="184">
        <f t="shared" ref="H8618:L8618" si="9403">H8594</f>
        <v>0.95833333333333337</v>
      </c>
      <c r="I8618" s="185">
        <f t="shared" si="9403"/>
        <v>389</v>
      </c>
      <c r="J8618" s="185">
        <f t="shared" si="9403"/>
        <v>265</v>
      </c>
      <c r="K8618" s="185">
        <f t="shared" si="9403"/>
        <v>2985</v>
      </c>
      <c r="L8618" s="185">
        <f t="shared" si="9403"/>
        <v>1111</v>
      </c>
      <c r="M8618" s="147"/>
      <c r="N8618" s="143">
        <f t="shared" si="9364"/>
        <v>1559.8899999999999</v>
      </c>
      <c r="O8618" s="143">
        <f t="shared" si="9360"/>
        <v>1128.8999999999999</v>
      </c>
      <c r="P8618" s="143">
        <f t="shared" si="9361"/>
        <v>15223.499999999998</v>
      </c>
      <c r="Q8618" s="143">
        <f t="shared" si="9362"/>
        <v>833.25</v>
      </c>
      <c r="R8618" s="188">
        <f t="shared" si="9365"/>
        <v>18745.539999999997</v>
      </c>
      <c r="T8618">
        <v>38981.67</v>
      </c>
      <c r="U8618" s="190">
        <f t="shared" si="9366"/>
        <v>0.48088088581120303</v>
      </c>
    </row>
    <row r="8619" spans="1:21" x14ac:dyDescent="0.2">
      <c r="A8619" s="178">
        <v>43094</v>
      </c>
      <c r="B8619" s="180">
        <v>1</v>
      </c>
      <c r="C8619" t="s">
        <v>349</v>
      </c>
      <c r="D8619">
        <v>5.6</v>
      </c>
      <c r="E8619">
        <v>4</v>
      </c>
      <c r="F8619">
        <v>4.24</v>
      </c>
      <c r="G8619">
        <v>0.5</v>
      </c>
      <c r="H8619" s="184">
        <f t="shared" ref="H8619:L8619" si="9404">H8595</f>
        <v>1</v>
      </c>
      <c r="I8619" s="185">
        <f t="shared" si="9404"/>
        <v>362</v>
      </c>
      <c r="J8619" s="185">
        <f t="shared" si="9404"/>
        <v>243</v>
      </c>
      <c r="K8619" s="185">
        <f t="shared" si="9404"/>
        <v>2985</v>
      </c>
      <c r="L8619" s="185">
        <f t="shared" si="9404"/>
        <v>1111</v>
      </c>
      <c r="M8619" s="147"/>
      <c r="N8619" s="143">
        <f t="shared" si="9364"/>
        <v>2027.1999999999998</v>
      </c>
      <c r="O8619" s="143">
        <f t="shared" si="9360"/>
        <v>972</v>
      </c>
      <c r="P8619" s="143">
        <f t="shared" si="9361"/>
        <v>12656.400000000001</v>
      </c>
      <c r="Q8619" s="143">
        <f t="shared" si="9362"/>
        <v>555.5</v>
      </c>
      <c r="R8619" s="188">
        <f t="shared" si="9365"/>
        <v>16211.100000000002</v>
      </c>
      <c r="T8619">
        <v>37569.599999999999</v>
      </c>
      <c r="U8619" s="190">
        <f t="shared" si="9366"/>
        <v>0.43149514501085989</v>
      </c>
    </row>
    <row r="8620" spans="1:21" x14ac:dyDescent="0.2">
      <c r="A8620" s="178">
        <v>43095</v>
      </c>
      <c r="B8620" s="179">
        <v>4.1666666666666664E-2</v>
      </c>
      <c r="C8620" t="s">
        <v>349</v>
      </c>
      <c r="D8620">
        <v>3.01</v>
      </c>
      <c r="E8620">
        <v>3.83</v>
      </c>
      <c r="F8620">
        <v>3.5</v>
      </c>
      <c r="G8620">
        <v>0.75</v>
      </c>
      <c r="H8620" s="184">
        <f t="shared" ref="H8620:L8620" si="9405">H8596</f>
        <v>4.1666666666666664E-2</v>
      </c>
      <c r="I8620" s="185">
        <f t="shared" si="9405"/>
        <v>294</v>
      </c>
      <c r="J8620" s="185">
        <f t="shared" si="9405"/>
        <v>212</v>
      </c>
      <c r="K8620" s="185">
        <f t="shared" si="9405"/>
        <v>2985</v>
      </c>
      <c r="L8620" s="185">
        <f t="shared" si="9405"/>
        <v>1111</v>
      </c>
      <c r="M8620" s="147"/>
      <c r="N8620" s="143">
        <f t="shared" si="9364"/>
        <v>884.93999999999994</v>
      </c>
      <c r="O8620" s="143">
        <f t="shared" si="9360"/>
        <v>811.96</v>
      </c>
      <c r="P8620" s="143">
        <f t="shared" si="9361"/>
        <v>10447.5</v>
      </c>
      <c r="Q8620" s="143">
        <f t="shared" si="9362"/>
        <v>833.25</v>
      </c>
      <c r="R8620" s="188">
        <f t="shared" si="9365"/>
        <v>12977.65</v>
      </c>
      <c r="T8620">
        <v>35834.39</v>
      </c>
      <c r="U8620" s="190">
        <f t="shared" si="9366"/>
        <v>0.36215629734453414</v>
      </c>
    </row>
    <row r="8621" spans="1:21" x14ac:dyDescent="0.2">
      <c r="A8621" s="178">
        <v>43095</v>
      </c>
      <c r="B8621" s="179">
        <v>8.3333333333333329E-2</v>
      </c>
      <c r="C8621" t="s">
        <v>349</v>
      </c>
      <c r="D8621">
        <v>1.24</v>
      </c>
      <c r="E8621">
        <v>2.8</v>
      </c>
      <c r="F8621">
        <v>3</v>
      </c>
      <c r="G8621">
        <v>0.5</v>
      </c>
      <c r="H8621" s="184">
        <f t="shared" ref="H8621:L8621" si="9406">H8597</f>
        <v>8.3333333333333329E-2</v>
      </c>
      <c r="I8621" s="185">
        <f t="shared" si="9406"/>
        <v>236</v>
      </c>
      <c r="J8621" s="185">
        <f t="shared" si="9406"/>
        <v>179</v>
      </c>
      <c r="K8621" s="185">
        <f t="shared" si="9406"/>
        <v>2985</v>
      </c>
      <c r="L8621" s="185">
        <f t="shared" si="9406"/>
        <v>1111</v>
      </c>
      <c r="M8621" s="147"/>
      <c r="N8621" s="143">
        <f t="shared" si="9364"/>
        <v>292.64</v>
      </c>
      <c r="O8621" s="143">
        <f t="shared" si="9360"/>
        <v>501.2</v>
      </c>
      <c r="P8621" s="143">
        <f t="shared" si="9361"/>
        <v>8955</v>
      </c>
      <c r="Q8621" s="143">
        <f t="shared" si="9362"/>
        <v>555.5</v>
      </c>
      <c r="R8621" s="188">
        <f t="shared" si="9365"/>
        <v>10304.34</v>
      </c>
      <c r="T8621">
        <v>34327.03</v>
      </c>
      <c r="U8621" s="190">
        <f t="shared" si="9366"/>
        <v>0.30018151876232813</v>
      </c>
    </row>
    <row r="8622" spans="1:21" x14ac:dyDescent="0.2">
      <c r="A8622" s="178">
        <v>43095</v>
      </c>
      <c r="B8622" s="179">
        <v>0.125</v>
      </c>
      <c r="C8622" t="s">
        <v>349</v>
      </c>
      <c r="D8622">
        <v>3.01</v>
      </c>
      <c r="E8622">
        <v>2.8</v>
      </c>
      <c r="F8622">
        <v>3</v>
      </c>
      <c r="G8622">
        <v>0.99</v>
      </c>
      <c r="H8622" s="184">
        <f t="shared" ref="H8622:L8622" si="9407">H8598</f>
        <v>0.125</v>
      </c>
      <c r="I8622" s="185">
        <f t="shared" si="9407"/>
        <v>201</v>
      </c>
      <c r="J8622" s="185">
        <f t="shared" si="9407"/>
        <v>205</v>
      </c>
      <c r="K8622" s="185">
        <f t="shared" si="9407"/>
        <v>2985</v>
      </c>
      <c r="L8622" s="185">
        <f t="shared" si="9407"/>
        <v>1717</v>
      </c>
      <c r="M8622" s="147"/>
      <c r="N8622" s="143">
        <f t="shared" si="9364"/>
        <v>605.01</v>
      </c>
      <c r="O8622" s="143">
        <f t="shared" si="9360"/>
        <v>574</v>
      </c>
      <c r="P8622" s="143">
        <f t="shared" si="9361"/>
        <v>8955</v>
      </c>
      <c r="Q8622" s="143">
        <f t="shared" si="9362"/>
        <v>1699.83</v>
      </c>
      <c r="R8622" s="188">
        <f t="shared" si="9365"/>
        <v>11833.84</v>
      </c>
      <c r="T8622">
        <v>33357.599999999999</v>
      </c>
      <c r="U8622" s="190">
        <f t="shared" si="9366"/>
        <v>0.35475693694990051</v>
      </c>
    </row>
    <row r="8623" spans="1:21" x14ac:dyDescent="0.2">
      <c r="A8623" s="178">
        <v>43095</v>
      </c>
      <c r="B8623" s="179">
        <v>0.16666666666666666</v>
      </c>
      <c r="C8623" t="s">
        <v>349</v>
      </c>
      <c r="D8623">
        <v>1</v>
      </c>
      <c r="E8623">
        <v>2.8</v>
      </c>
      <c r="F8623">
        <v>3</v>
      </c>
      <c r="G8623">
        <v>0.99</v>
      </c>
      <c r="H8623" s="184">
        <f t="shared" ref="H8623:L8623" si="9408">H8599</f>
        <v>0.16666666666666666</v>
      </c>
      <c r="I8623" s="185">
        <f t="shared" si="9408"/>
        <v>185</v>
      </c>
      <c r="J8623" s="185">
        <f t="shared" si="9408"/>
        <v>205</v>
      </c>
      <c r="K8623" s="185">
        <f t="shared" si="9408"/>
        <v>2985</v>
      </c>
      <c r="L8623" s="185">
        <f t="shared" si="9408"/>
        <v>1717</v>
      </c>
      <c r="M8623" s="147"/>
      <c r="N8623" s="143">
        <f t="shared" si="9364"/>
        <v>185</v>
      </c>
      <c r="O8623" s="143">
        <f t="shared" si="9360"/>
        <v>574</v>
      </c>
      <c r="P8623" s="143">
        <f t="shared" si="9361"/>
        <v>8955</v>
      </c>
      <c r="Q8623" s="143">
        <f t="shared" si="9362"/>
        <v>1699.83</v>
      </c>
      <c r="R8623" s="188">
        <f t="shared" si="9365"/>
        <v>11413.83</v>
      </c>
      <c r="T8623">
        <v>32901.14</v>
      </c>
      <c r="U8623" s="190">
        <f t="shared" si="9366"/>
        <v>0.34691290332189095</v>
      </c>
    </row>
    <row r="8624" spans="1:21" x14ac:dyDescent="0.2">
      <c r="A8624" s="178">
        <v>43095</v>
      </c>
      <c r="B8624" s="179">
        <v>0.20833333333333334</v>
      </c>
      <c r="C8624" t="s">
        <v>349</v>
      </c>
      <c r="D8624">
        <v>2.77</v>
      </c>
      <c r="E8624">
        <v>3.15</v>
      </c>
      <c r="F8624">
        <v>3.15</v>
      </c>
      <c r="G8624">
        <v>0.99</v>
      </c>
      <c r="H8624" s="184">
        <f t="shared" ref="H8624:L8624" si="9409">H8600</f>
        <v>0.20833333333333334</v>
      </c>
      <c r="I8624" s="185">
        <f t="shared" si="9409"/>
        <v>207</v>
      </c>
      <c r="J8624" s="185">
        <f t="shared" si="9409"/>
        <v>283</v>
      </c>
      <c r="K8624" s="185">
        <f t="shared" si="9409"/>
        <v>2985</v>
      </c>
      <c r="L8624" s="185">
        <f t="shared" si="9409"/>
        <v>1717</v>
      </c>
      <c r="M8624" s="147"/>
      <c r="N8624" s="143">
        <f t="shared" si="9364"/>
        <v>573.39</v>
      </c>
      <c r="O8624" s="143">
        <f t="shared" si="9360"/>
        <v>891.44999999999993</v>
      </c>
      <c r="P8624" s="143">
        <f t="shared" si="9361"/>
        <v>9402.75</v>
      </c>
      <c r="Q8624" s="143">
        <f t="shared" si="9362"/>
        <v>1699.83</v>
      </c>
      <c r="R8624" s="188">
        <f t="shared" si="9365"/>
        <v>12567.42</v>
      </c>
      <c r="T8624">
        <v>32938.31</v>
      </c>
      <c r="U8624" s="190">
        <f t="shared" si="9366"/>
        <v>0.38154416544139641</v>
      </c>
    </row>
    <row r="8625" spans="1:21" x14ac:dyDescent="0.2">
      <c r="A8625" s="178">
        <v>43095</v>
      </c>
      <c r="B8625" s="179">
        <v>0.25</v>
      </c>
      <c r="C8625" t="s">
        <v>349</v>
      </c>
      <c r="D8625">
        <v>5.49</v>
      </c>
      <c r="E8625">
        <v>7.46</v>
      </c>
      <c r="F8625">
        <v>3.47</v>
      </c>
      <c r="G8625">
        <v>0.99</v>
      </c>
      <c r="H8625" s="184">
        <f t="shared" ref="H8625:L8625" si="9410">H8601</f>
        <v>0.25</v>
      </c>
      <c r="I8625" s="185">
        <f t="shared" si="9410"/>
        <v>327</v>
      </c>
      <c r="J8625" s="185">
        <f t="shared" si="9410"/>
        <v>438</v>
      </c>
      <c r="K8625" s="185">
        <f t="shared" si="9410"/>
        <v>2985</v>
      </c>
      <c r="L8625" s="185">
        <f t="shared" si="9410"/>
        <v>1717</v>
      </c>
      <c r="M8625" s="147"/>
      <c r="N8625" s="143">
        <f t="shared" si="9364"/>
        <v>1795.23</v>
      </c>
      <c r="O8625" s="143">
        <f t="shared" si="9360"/>
        <v>3267.48</v>
      </c>
      <c r="P8625" s="143">
        <f t="shared" si="9361"/>
        <v>10357.950000000001</v>
      </c>
      <c r="Q8625" s="143">
        <f t="shared" si="9362"/>
        <v>1699.83</v>
      </c>
      <c r="R8625" s="188">
        <f t="shared" si="9365"/>
        <v>17120.489999999998</v>
      </c>
      <c r="T8625">
        <v>33626.19</v>
      </c>
      <c r="U8625" s="190">
        <f t="shared" si="9366"/>
        <v>0.50914153521406968</v>
      </c>
    </row>
    <row r="8626" spans="1:21" x14ac:dyDescent="0.2">
      <c r="A8626" s="178">
        <v>43095</v>
      </c>
      <c r="B8626" s="179">
        <v>0.29166666666666669</v>
      </c>
      <c r="C8626" t="s">
        <v>349</v>
      </c>
      <c r="D8626">
        <v>3.96</v>
      </c>
      <c r="E8626">
        <v>9.0299999999999994</v>
      </c>
      <c r="F8626">
        <v>6.95</v>
      </c>
      <c r="G8626">
        <v>1.99</v>
      </c>
      <c r="H8626" s="184">
        <f t="shared" ref="H8626:L8626" si="9411">H8602</f>
        <v>0.29166666666666669</v>
      </c>
      <c r="I8626" s="185">
        <f t="shared" si="9411"/>
        <v>249</v>
      </c>
      <c r="J8626" s="185">
        <f t="shared" si="9411"/>
        <v>556</v>
      </c>
      <c r="K8626" s="185">
        <f t="shared" si="9411"/>
        <v>2872</v>
      </c>
      <c r="L8626" s="185">
        <f t="shared" si="9411"/>
        <v>2219</v>
      </c>
      <c r="M8626" s="147"/>
      <c r="N8626" s="143">
        <f t="shared" si="9364"/>
        <v>986.04</v>
      </c>
      <c r="O8626" s="143">
        <f t="shared" si="9360"/>
        <v>5020.6799999999994</v>
      </c>
      <c r="P8626" s="143">
        <f t="shared" si="9361"/>
        <v>19960.400000000001</v>
      </c>
      <c r="Q8626" s="143">
        <f t="shared" si="9362"/>
        <v>4415.8100000000004</v>
      </c>
      <c r="R8626" s="188">
        <f t="shared" si="9365"/>
        <v>30382.930000000004</v>
      </c>
      <c r="T8626">
        <v>35107.339999999997</v>
      </c>
      <c r="U8626" s="190">
        <f t="shared" si="9366"/>
        <v>0.86542956544130112</v>
      </c>
    </row>
    <row r="8627" spans="1:21" x14ac:dyDescent="0.2">
      <c r="A8627" s="178">
        <v>43095</v>
      </c>
      <c r="B8627" s="179">
        <v>0.33333333333333331</v>
      </c>
      <c r="C8627" t="s">
        <v>349</v>
      </c>
      <c r="D8627">
        <v>1.31</v>
      </c>
      <c r="E8627">
        <v>4.84</v>
      </c>
      <c r="F8627">
        <v>7.53</v>
      </c>
      <c r="G8627">
        <v>2.61</v>
      </c>
      <c r="H8627" s="184">
        <f t="shared" ref="H8627:L8627" si="9412">H8603</f>
        <v>0.33333333333333331</v>
      </c>
      <c r="I8627" s="185">
        <f t="shared" si="9412"/>
        <v>256</v>
      </c>
      <c r="J8627" s="185">
        <f t="shared" si="9412"/>
        <v>306</v>
      </c>
      <c r="K8627" s="185">
        <f t="shared" si="9412"/>
        <v>2872</v>
      </c>
      <c r="L8627" s="185">
        <f t="shared" si="9412"/>
        <v>2219</v>
      </c>
      <c r="M8627" s="147"/>
      <c r="N8627" s="143">
        <f t="shared" si="9364"/>
        <v>335.36</v>
      </c>
      <c r="O8627" s="143">
        <f t="shared" si="9360"/>
        <v>1481.04</v>
      </c>
      <c r="P8627" s="143">
        <f t="shared" si="9361"/>
        <v>21626.16</v>
      </c>
      <c r="Q8627" s="143">
        <f t="shared" si="9362"/>
        <v>5791.59</v>
      </c>
      <c r="R8627" s="188">
        <f t="shared" si="9365"/>
        <v>29234.15</v>
      </c>
      <c r="T8627">
        <v>37130.93</v>
      </c>
      <c r="U8627" s="190">
        <f t="shared" si="9366"/>
        <v>0.78732609175153978</v>
      </c>
    </row>
    <row r="8628" spans="1:21" x14ac:dyDescent="0.2">
      <c r="A8628" s="178">
        <v>43095</v>
      </c>
      <c r="B8628" s="179">
        <v>0.375</v>
      </c>
      <c r="C8628" t="s">
        <v>349</v>
      </c>
      <c r="D8628">
        <v>0.22</v>
      </c>
      <c r="E8628">
        <v>5.78</v>
      </c>
      <c r="F8628">
        <v>6.89</v>
      </c>
      <c r="G8628">
        <v>2.75</v>
      </c>
      <c r="H8628" s="184">
        <f t="shared" ref="H8628:L8628" si="9413">H8604</f>
        <v>0.375</v>
      </c>
      <c r="I8628" s="185">
        <f t="shared" si="9413"/>
        <v>156</v>
      </c>
      <c r="J8628" s="185">
        <f t="shared" si="9413"/>
        <v>343</v>
      </c>
      <c r="K8628" s="185">
        <f t="shared" si="9413"/>
        <v>2872</v>
      </c>
      <c r="L8628" s="185">
        <f t="shared" si="9413"/>
        <v>2219</v>
      </c>
      <c r="M8628" s="147"/>
      <c r="N8628" s="143">
        <f t="shared" si="9364"/>
        <v>34.32</v>
      </c>
      <c r="O8628" s="143">
        <f t="shared" si="9360"/>
        <v>1982.5400000000002</v>
      </c>
      <c r="P8628" s="143">
        <f t="shared" si="9361"/>
        <v>19788.079999999998</v>
      </c>
      <c r="Q8628" s="143">
        <f t="shared" si="9362"/>
        <v>6102.25</v>
      </c>
      <c r="R8628" s="188">
        <f t="shared" si="9365"/>
        <v>27907.19</v>
      </c>
      <c r="T8628">
        <v>38690.82</v>
      </c>
      <c r="U8628" s="190">
        <f t="shared" si="9366"/>
        <v>0.72128711668556</v>
      </c>
    </row>
    <row r="8629" spans="1:21" x14ac:dyDescent="0.2">
      <c r="A8629" s="178">
        <v>43095</v>
      </c>
      <c r="B8629" s="179">
        <v>0.41666666666666669</v>
      </c>
      <c r="C8629" t="s">
        <v>349</v>
      </c>
      <c r="D8629">
        <v>1</v>
      </c>
      <c r="E8629">
        <v>6.91</v>
      </c>
      <c r="F8629">
        <v>7.91</v>
      </c>
      <c r="G8629">
        <v>2.75</v>
      </c>
      <c r="H8629" s="184">
        <f t="shared" ref="H8629:L8629" si="9414">H8605</f>
        <v>0.41666666666666669</v>
      </c>
      <c r="I8629" s="185">
        <f t="shared" si="9414"/>
        <v>196</v>
      </c>
      <c r="J8629" s="185">
        <f t="shared" si="9414"/>
        <v>315</v>
      </c>
      <c r="K8629" s="185">
        <f t="shared" si="9414"/>
        <v>2872</v>
      </c>
      <c r="L8629" s="185">
        <f t="shared" si="9414"/>
        <v>2219</v>
      </c>
      <c r="M8629" s="147"/>
      <c r="N8629" s="143">
        <f t="shared" si="9364"/>
        <v>196</v>
      </c>
      <c r="O8629" s="143">
        <f t="shared" si="9360"/>
        <v>2176.65</v>
      </c>
      <c r="P8629" s="143">
        <f t="shared" si="9361"/>
        <v>22717.52</v>
      </c>
      <c r="Q8629" s="143">
        <f t="shared" si="9362"/>
        <v>6102.25</v>
      </c>
      <c r="R8629" s="188">
        <f t="shared" si="9365"/>
        <v>31192.420000000002</v>
      </c>
      <c r="T8629">
        <v>39963.300000000003</v>
      </c>
      <c r="U8629" s="190">
        <f t="shared" si="9366"/>
        <v>0.78052663318594806</v>
      </c>
    </row>
    <row r="8630" spans="1:21" x14ac:dyDescent="0.2">
      <c r="A8630" s="178">
        <v>43095</v>
      </c>
      <c r="B8630" s="179">
        <v>0.45833333333333331</v>
      </c>
      <c r="C8630" t="s">
        <v>349</v>
      </c>
      <c r="D8630">
        <v>1</v>
      </c>
      <c r="E8630">
        <v>4.88</v>
      </c>
      <c r="F8630">
        <v>6.01</v>
      </c>
      <c r="G8630">
        <v>1.0900000000000001</v>
      </c>
      <c r="H8630" s="184">
        <f t="shared" ref="H8630:L8630" si="9415">H8606</f>
        <v>0.45833333333333331</v>
      </c>
      <c r="I8630" s="185">
        <f t="shared" si="9415"/>
        <v>226</v>
      </c>
      <c r="J8630" s="185">
        <f t="shared" si="9415"/>
        <v>326</v>
      </c>
      <c r="K8630" s="185">
        <f t="shared" si="9415"/>
        <v>2842</v>
      </c>
      <c r="L8630" s="185">
        <f t="shared" si="9415"/>
        <v>1635</v>
      </c>
      <c r="M8630" s="147"/>
      <c r="N8630" s="143">
        <f t="shared" si="9364"/>
        <v>226</v>
      </c>
      <c r="O8630" s="143">
        <f t="shared" si="9360"/>
        <v>1590.8799999999999</v>
      </c>
      <c r="P8630" s="143">
        <f t="shared" si="9361"/>
        <v>17080.419999999998</v>
      </c>
      <c r="Q8630" s="143">
        <f t="shared" si="9362"/>
        <v>1782.15</v>
      </c>
      <c r="R8630" s="188">
        <f t="shared" si="9365"/>
        <v>20679.45</v>
      </c>
      <c r="T8630">
        <v>41357.279999999999</v>
      </c>
      <c r="U8630" s="190">
        <f t="shared" si="9366"/>
        <v>0.50001958542728153</v>
      </c>
    </row>
    <row r="8631" spans="1:21" x14ac:dyDescent="0.2">
      <c r="A8631" s="178">
        <v>43095</v>
      </c>
      <c r="B8631" s="179">
        <v>0.5</v>
      </c>
      <c r="C8631" t="s">
        <v>349</v>
      </c>
      <c r="D8631">
        <v>1</v>
      </c>
      <c r="E8631">
        <v>2.61</v>
      </c>
      <c r="F8631">
        <v>3.99</v>
      </c>
      <c r="G8631">
        <v>1</v>
      </c>
      <c r="H8631" s="184">
        <f t="shared" ref="H8631:L8631" si="9416">H8607</f>
        <v>0.5</v>
      </c>
      <c r="I8631" s="185">
        <f t="shared" si="9416"/>
        <v>222</v>
      </c>
      <c r="J8631" s="185">
        <f t="shared" si="9416"/>
        <v>319</v>
      </c>
      <c r="K8631" s="185">
        <f t="shared" si="9416"/>
        <v>2842</v>
      </c>
      <c r="L8631" s="185">
        <f t="shared" si="9416"/>
        <v>1635</v>
      </c>
      <c r="M8631" s="147"/>
      <c r="N8631" s="143">
        <f t="shared" si="9364"/>
        <v>222</v>
      </c>
      <c r="O8631" s="143">
        <f t="shared" si="9360"/>
        <v>832.58999999999992</v>
      </c>
      <c r="P8631" s="143">
        <f t="shared" si="9361"/>
        <v>11339.58</v>
      </c>
      <c r="Q8631" s="143">
        <f t="shared" si="9362"/>
        <v>1635</v>
      </c>
      <c r="R8631" s="188">
        <f t="shared" si="9365"/>
        <v>14029.17</v>
      </c>
      <c r="T8631">
        <v>42267.57</v>
      </c>
      <c r="U8631" s="190">
        <f t="shared" si="9366"/>
        <v>0.33191333213619806</v>
      </c>
    </row>
    <row r="8632" spans="1:21" x14ac:dyDescent="0.2">
      <c r="A8632" s="178">
        <v>43095</v>
      </c>
      <c r="B8632" s="179">
        <v>0.54166666666666663</v>
      </c>
      <c r="C8632" t="s">
        <v>349</v>
      </c>
      <c r="D8632">
        <v>1.77</v>
      </c>
      <c r="E8632">
        <v>1.63</v>
      </c>
      <c r="F8632">
        <v>2.82</v>
      </c>
      <c r="G8632">
        <v>1</v>
      </c>
      <c r="H8632" s="184">
        <f t="shared" ref="H8632:L8632" si="9417">H8608</f>
        <v>0.54166666666666663</v>
      </c>
      <c r="I8632" s="185">
        <f t="shared" si="9417"/>
        <v>195</v>
      </c>
      <c r="J8632" s="185">
        <f t="shared" si="9417"/>
        <v>299</v>
      </c>
      <c r="K8632" s="185">
        <f t="shared" si="9417"/>
        <v>2842</v>
      </c>
      <c r="L8632" s="185">
        <f t="shared" si="9417"/>
        <v>1635</v>
      </c>
      <c r="M8632" s="147"/>
      <c r="N8632" s="143">
        <f t="shared" si="9364"/>
        <v>345.15</v>
      </c>
      <c r="O8632" s="143">
        <f t="shared" si="9360"/>
        <v>487.36999999999995</v>
      </c>
      <c r="P8632" s="143">
        <f t="shared" si="9361"/>
        <v>8014.44</v>
      </c>
      <c r="Q8632" s="143">
        <f t="shared" si="9362"/>
        <v>1635</v>
      </c>
      <c r="R8632" s="188">
        <f t="shared" si="9365"/>
        <v>10481.959999999999</v>
      </c>
      <c r="T8632">
        <v>42625.36</v>
      </c>
      <c r="U8632" s="190">
        <f t="shared" si="9366"/>
        <v>0.24590900815852346</v>
      </c>
    </row>
    <row r="8633" spans="1:21" x14ac:dyDescent="0.2">
      <c r="A8633" s="178">
        <v>43095</v>
      </c>
      <c r="B8633" s="179">
        <v>0.58333333333333337</v>
      </c>
      <c r="C8633" t="s">
        <v>349</v>
      </c>
      <c r="D8633">
        <v>1</v>
      </c>
      <c r="E8633">
        <v>1.48</v>
      </c>
      <c r="F8633">
        <v>2.4900000000000002</v>
      </c>
      <c r="G8633">
        <v>1</v>
      </c>
      <c r="H8633" s="184">
        <f t="shared" ref="H8633:L8633" si="9418">H8609</f>
        <v>0.58333333333333337</v>
      </c>
      <c r="I8633" s="185">
        <f t="shared" si="9418"/>
        <v>205</v>
      </c>
      <c r="J8633" s="185">
        <f t="shared" si="9418"/>
        <v>237</v>
      </c>
      <c r="K8633" s="185">
        <f t="shared" si="9418"/>
        <v>2842</v>
      </c>
      <c r="L8633" s="185">
        <f t="shared" si="9418"/>
        <v>1635</v>
      </c>
      <c r="M8633" s="147"/>
      <c r="N8633" s="143">
        <f t="shared" si="9364"/>
        <v>205</v>
      </c>
      <c r="O8633" s="143">
        <f t="shared" si="9360"/>
        <v>350.76</v>
      </c>
      <c r="P8633" s="143">
        <f t="shared" si="9361"/>
        <v>7076.5800000000008</v>
      </c>
      <c r="Q8633" s="143">
        <f t="shared" si="9362"/>
        <v>1635</v>
      </c>
      <c r="R8633" s="188">
        <f t="shared" si="9365"/>
        <v>9267.34</v>
      </c>
      <c r="T8633">
        <v>42526.09</v>
      </c>
      <c r="U8633" s="190">
        <f t="shared" si="9366"/>
        <v>0.2179212807949191</v>
      </c>
    </row>
    <row r="8634" spans="1:21" x14ac:dyDescent="0.2">
      <c r="A8634" s="178">
        <v>43095</v>
      </c>
      <c r="B8634" s="179">
        <v>0.625</v>
      </c>
      <c r="C8634" t="s">
        <v>349</v>
      </c>
      <c r="D8634">
        <v>2.11</v>
      </c>
      <c r="E8634">
        <v>1.48</v>
      </c>
      <c r="F8634">
        <v>2.11</v>
      </c>
      <c r="G8634">
        <v>1</v>
      </c>
      <c r="H8634" s="184">
        <f t="shared" ref="H8634:L8634" si="9419">H8610</f>
        <v>0.625</v>
      </c>
      <c r="I8634" s="185">
        <f t="shared" si="9419"/>
        <v>212</v>
      </c>
      <c r="J8634" s="185">
        <f t="shared" si="9419"/>
        <v>213</v>
      </c>
      <c r="K8634" s="185">
        <f t="shared" si="9419"/>
        <v>2842</v>
      </c>
      <c r="L8634" s="185">
        <f t="shared" si="9419"/>
        <v>1380</v>
      </c>
      <c r="M8634" s="147"/>
      <c r="N8634" s="143">
        <f t="shared" si="9364"/>
        <v>447.32</v>
      </c>
      <c r="O8634" s="143">
        <f t="shared" si="9360"/>
        <v>315.24</v>
      </c>
      <c r="P8634" s="143">
        <f t="shared" si="9361"/>
        <v>5996.62</v>
      </c>
      <c r="Q8634" s="143">
        <f t="shared" si="9362"/>
        <v>1380</v>
      </c>
      <c r="R8634" s="188">
        <f t="shared" si="9365"/>
        <v>8139.18</v>
      </c>
      <c r="T8634">
        <v>42419.53</v>
      </c>
      <c r="U8634" s="190">
        <f t="shared" si="9366"/>
        <v>0.19187341302461391</v>
      </c>
    </row>
    <row r="8635" spans="1:21" x14ac:dyDescent="0.2">
      <c r="A8635" s="178">
        <v>43095</v>
      </c>
      <c r="B8635" s="179">
        <v>0.66666666666666663</v>
      </c>
      <c r="C8635" t="s">
        <v>349</v>
      </c>
      <c r="D8635">
        <v>0.42</v>
      </c>
      <c r="E8635">
        <v>1.48</v>
      </c>
      <c r="F8635">
        <v>2</v>
      </c>
      <c r="G8635">
        <v>0.99</v>
      </c>
      <c r="H8635" s="184">
        <f t="shared" ref="H8635:L8635" si="9420">H8611</f>
        <v>0.66666666666666663</v>
      </c>
      <c r="I8635" s="185">
        <f t="shared" si="9420"/>
        <v>191</v>
      </c>
      <c r="J8635" s="185">
        <f t="shared" si="9420"/>
        <v>237</v>
      </c>
      <c r="K8635" s="185">
        <f t="shared" si="9420"/>
        <v>2842</v>
      </c>
      <c r="L8635" s="185">
        <f t="shared" si="9420"/>
        <v>1380</v>
      </c>
      <c r="M8635" s="147"/>
      <c r="N8635" s="143">
        <f t="shared" si="9364"/>
        <v>80.22</v>
      </c>
      <c r="O8635" s="143">
        <f t="shared" si="9360"/>
        <v>350.76</v>
      </c>
      <c r="P8635" s="143">
        <f t="shared" si="9361"/>
        <v>5684</v>
      </c>
      <c r="Q8635" s="143">
        <f t="shared" si="9362"/>
        <v>1366.2</v>
      </c>
      <c r="R8635" s="188">
        <f t="shared" si="9365"/>
        <v>7481.1799999999994</v>
      </c>
      <c r="T8635">
        <v>42205.2</v>
      </c>
      <c r="U8635" s="190">
        <f t="shared" si="9366"/>
        <v>0.17725730478708784</v>
      </c>
    </row>
    <row r="8636" spans="1:21" x14ac:dyDescent="0.2">
      <c r="A8636" s="178">
        <v>43095</v>
      </c>
      <c r="B8636" s="179">
        <v>0.70833333333333337</v>
      </c>
      <c r="C8636" t="s">
        <v>349</v>
      </c>
      <c r="D8636">
        <v>0.78</v>
      </c>
      <c r="E8636">
        <v>2.61</v>
      </c>
      <c r="F8636">
        <v>3.05</v>
      </c>
      <c r="G8636">
        <v>1</v>
      </c>
      <c r="H8636" s="184">
        <f t="shared" ref="H8636:L8636" si="9421">H8612</f>
        <v>0.70833333333333337</v>
      </c>
      <c r="I8636" s="185">
        <f t="shared" si="9421"/>
        <v>218</v>
      </c>
      <c r="J8636" s="185">
        <f t="shared" si="9421"/>
        <v>258</v>
      </c>
      <c r="K8636" s="185">
        <f t="shared" si="9421"/>
        <v>2842</v>
      </c>
      <c r="L8636" s="185">
        <f t="shared" si="9421"/>
        <v>1380</v>
      </c>
      <c r="M8636" s="147"/>
      <c r="N8636" s="143">
        <f t="shared" si="9364"/>
        <v>170.04</v>
      </c>
      <c r="O8636" s="143">
        <f t="shared" si="9360"/>
        <v>673.38</v>
      </c>
      <c r="P8636" s="143">
        <f t="shared" si="9361"/>
        <v>8668.1</v>
      </c>
      <c r="Q8636" s="143">
        <f t="shared" si="9362"/>
        <v>1380</v>
      </c>
      <c r="R8636" s="188">
        <f t="shared" si="9365"/>
        <v>10891.52</v>
      </c>
      <c r="T8636">
        <v>42296.05</v>
      </c>
      <c r="U8636" s="190">
        <f t="shared" si="9366"/>
        <v>0.25750678845896957</v>
      </c>
    </row>
    <row r="8637" spans="1:21" x14ac:dyDescent="0.2">
      <c r="A8637" s="178">
        <v>43095</v>
      </c>
      <c r="B8637" s="179">
        <v>0.75</v>
      </c>
      <c r="C8637" t="s">
        <v>349</v>
      </c>
      <c r="D8637">
        <v>1.1499999999999999</v>
      </c>
      <c r="E8637">
        <v>14.49</v>
      </c>
      <c r="F8637">
        <v>18.2</v>
      </c>
      <c r="G8637">
        <v>0.99</v>
      </c>
      <c r="H8637" s="184">
        <f t="shared" ref="H8637:L8637" si="9422">H8613</f>
        <v>0.75</v>
      </c>
      <c r="I8637" s="185">
        <f t="shared" si="9422"/>
        <v>240</v>
      </c>
      <c r="J8637" s="185">
        <f t="shared" si="9422"/>
        <v>365</v>
      </c>
      <c r="K8637" s="185">
        <f t="shared" si="9422"/>
        <v>2842</v>
      </c>
      <c r="L8637" s="185">
        <f t="shared" si="9422"/>
        <v>1380</v>
      </c>
      <c r="M8637" s="147"/>
      <c r="N8637" s="143">
        <f t="shared" si="9364"/>
        <v>276</v>
      </c>
      <c r="O8637" s="143">
        <f t="shared" si="9360"/>
        <v>5288.85</v>
      </c>
      <c r="P8637" s="143">
        <f t="shared" si="9361"/>
        <v>51724.4</v>
      </c>
      <c r="Q8637" s="143">
        <f t="shared" si="9362"/>
        <v>1366.2</v>
      </c>
      <c r="R8637" s="188">
        <f t="shared" si="9365"/>
        <v>58655.45</v>
      </c>
      <c r="T8637">
        <v>42867.34</v>
      </c>
      <c r="U8637" s="190">
        <f t="shared" si="9366"/>
        <v>1.3683016021054724</v>
      </c>
    </row>
    <row r="8638" spans="1:21" x14ac:dyDescent="0.2">
      <c r="A8638" s="178">
        <v>43095</v>
      </c>
      <c r="B8638" s="179">
        <v>0.79166666666666663</v>
      </c>
      <c r="C8638" t="s">
        <v>349</v>
      </c>
      <c r="D8638">
        <v>2</v>
      </c>
      <c r="E8638">
        <v>6.66</v>
      </c>
      <c r="F8638">
        <v>12.35</v>
      </c>
      <c r="G8638">
        <v>0.97</v>
      </c>
      <c r="H8638" s="184">
        <f t="shared" ref="H8638:L8638" si="9423">H8614</f>
        <v>0.79166666666666663</v>
      </c>
      <c r="I8638" s="185">
        <f t="shared" si="9423"/>
        <v>320</v>
      </c>
      <c r="J8638" s="185">
        <f t="shared" si="9423"/>
        <v>214</v>
      </c>
      <c r="K8638" s="185">
        <f t="shared" si="9423"/>
        <v>2842</v>
      </c>
      <c r="L8638" s="185">
        <f t="shared" si="9423"/>
        <v>1426</v>
      </c>
      <c r="M8638" s="147"/>
      <c r="N8638" s="143">
        <f t="shared" si="9364"/>
        <v>640</v>
      </c>
      <c r="O8638" s="143">
        <f t="shared" si="9360"/>
        <v>1425.24</v>
      </c>
      <c r="P8638" s="143">
        <f t="shared" si="9361"/>
        <v>35098.699999999997</v>
      </c>
      <c r="Q8638" s="143">
        <f t="shared" si="9362"/>
        <v>1383.22</v>
      </c>
      <c r="R8638" s="188">
        <f t="shared" si="9365"/>
        <v>38547.159999999996</v>
      </c>
      <c r="T8638">
        <v>44775.55</v>
      </c>
      <c r="U8638" s="190">
        <f t="shared" si="9366"/>
        <v>0.86089752108014295</v>
      </c>
    </row>
    <row r="8639" spans="1:21" x14ac:dyDescent="0.2">
      <c r="A8639" s="178">
        <v>43095</v>
      </c>
      <c r="B8639" s="179">
        <v>0.83333333333333337</v>
      </c>
      <c r="C8639" t="s">
        <v>349</v>
      </c>
      <c r="D8639">
        <v>1.18</v>
      </c>
      <c r="E8639">
        <v>2.5099999999999998</v>
      </c>
      <c r="F8639">
        <v>6.1</v>
      </c>
      <c r="G8639">
        <v>0.97</v>
      </c>
      <c r="H8639" s="184">
        <f t="shared" ref="H8639:L8639" si="9424">H8615</f>
        <v>0.83333333333333337</v>
      </c>
      <c r="I8639" s="185">
        <f t="shared" si="9424"/>
        <v>322</v>
      </c>
      <c r="J8639" s="185">
        <f t="shared" si="9424"/>
        <v>178</v>
      </c>
      <c r="K8639" s="185">
        <f t="shared" si="9424"/>
        <v>2842</v>
      </c>
      <c r="L8639" s="185">
        <f t="shared" si="9424"/>
        <v>1426</v>
      </c>
      <c r="M8639" s="147"/>
      <c r="N8639" s="143">
        <f t="shared" si="9364"/>
        <v>379.96</v>
      </c>
      <c r="O8639" s="143">
        <f t="shared" si="9360"/>
        <v>446.78</v>
      </c>
      <c r="P8639" s="143">
        <f t="shared" si="9361"/>
        <v>17336.2</v>
      </c>
      <c r="Q8639" s="143">
        <f t="shared" si="9362"/>
        <v>1383.22</v>
      </c>
      <c r="R8639" s="188">
        <f t="shared" si="9365"/>
        <v>19546.160000000003</v>
      </c>
      <c r="T8639">
        <v>45818.02</v>
      </c>
      <c r="U8639" s="190">
        <f t="shared" si="9366"/>
        <v>0.42660420507040692</v>
      </c>
    </row>
    <row r="8640" spans="1:21" x14ac:dyDescent="0.2">
      <c r="A8640" s="178">
        <v>43095</v>
      </c>
      <c r="B8640" s="179">
        <v>0.875</v>
      </c>
      <c r="C8640" t="s">
        <v>349</v>
      </c>
      <c r="D8640">
        <v>0.93</v>
      </c>
      <c r="E8640">
        <v>4</v>
      </c>
      <c r="F8640">
        <v>5.44</v>
      </c>
      <c r="G8640">
        <v>0.97</v>
      </c>
      <c r="H8640" s="184">
        <f t="shared" ref="H8640:L8640" si="9425">H8616</f>
        <v>0.875</v>
      </c>
      <c r="I8640" s="185">
        <f t="shared" si="9425"/>
        <v>337</v>
      </c>
      <c r="J8640" s="185">
        <f t="shared" si="9425"/>
        <v>173</v>
      </c>
      <c r="K8640" s="185">
        <f t="shared" si="9425"/>
        <v>2842</v>
      </c>
      <c r="L8640" s="185">
        <f t="shared" si="9425"/>
        <v>1426</v>
      </c>
      <c r="M8640" s="147"/>
      <c r="N8640" s="143">
        <f t="shared" si="9364"/>
        <v>313.41000000000003</v>
      </c>
      <c r="O8640" s="143">
        <f t="shared" si="9360"/>
        <v>692</v>
      </c>
      <c r="P8640" s="143">
        <f t="shared" si="9361"/>
        <v>15460.480000000001</v>
      </c>
      <c r="Q8640" s="143">
        <f t="shared" si="9362"/>
        <v>1383.22</v>
      </c>
      <c r="R8640" s="188">
        <f t="shared" si="9365"/>
        <v>17849.110000000004</v>
      </c>
      <c r="T8640">
        <v>45450.04</v>
      </c>
      <c r="U8640" s="190">
        <f t="shared" si="9366"/>
        <v>0.39271934634160949</v>
      </c>
    </row>
    <row r="8641" spans="1:21" x14ac:dyDescent="0.2">
      <c r="A8641" s="178">
        <v>43095</v>
      </c>
      <c r="B8641" s="179">
        <v>0.91666666666666663</v>
      </c>
      <c r="C8641" t="s">
        <v>349</v>
      </c>
      <c r="D8641">
        <v>2.61</v>
      </c>
      <c r="E8641">
        <v>2.5099999999999998</v>
      </c>
      <c r="F8641">
        <v>4</v>
      </c>
      <c r="G8641">
        <v>0.97</v>
      </c>
      <c r="H8641" s="184">
        <f t="shared" ref="H8641:L8641" si="9426">H8617</f>
        <v>0.91666666666666663</v>
      </c>
      <c r="I8641" s="185">
        <f t="shared" si="9426"/>
        <v>394</v>
      </c>
      <c r="J8641" s="185">
        <f t="shared" si="9426"/>
        <v>194</v>
      </c>
      <c r="K8641" s="185">
        <f t="shared" si="9426"/>
        <v>2842</v>
      </c>
      <c r="L8641" s="185">
        <f t="shared" si="9426"/>
        <v>1426</v>
      </c>
      <c r="M8641" s="147"/>
      <c r="N8641" s="143">
        <f t="shared" si="9364"/>
        <v>1028.3399999999999</v>
      </c>
      <c r="O8641" s="143">
        <f t="shared" si="9360"/>
        <v>486.93999999999994</v>
      </c>
      <c r="P8641" s="143">
        <f t="shared" si="9361"/>
        <v>11368</v>
      </c>
      <c r="Q8641" s="143">
        <f t="shared" si="9362"/>
        <v>1383.22</v>
      </c>
      <c r="R8641" s="188">
        <f t="shared" si="9365"/>
        <v>14266.499999999998</v>
      </c>
      <c r="T8641">
        <v>44785.95</v>
      </c>
      <c r="U8641" s="190">
        <f t="shared" si="9366"/>
        <v>0.3185485626630673</v>
      </c>
    </row>
    <row r="8642" spans="1:21" x14ac:dyDescent="0.2">
      <c r="A8642" s="178">
        <v>43095</v>
      </c>
      <c r="B8642" s="179">
        <v>0.95833333333333337</v>
      </c>
      <c r="C8642" t="s">
        <v>349</v>
      </c>
      <c r="D8642">
        <v>5.51</v>
      </c>
      <c r="E8642">
        <v>4</v>
      </c>
      <c r="F8642">
        <v>4</v>
      </c>
      <c r="G8642">
        <v>0.75</v>
      </c>
      <c r="H8642" s="184">
        <f t="shared" ref="H8642:L8642" si="9427">H8618</f>
        <v>0.95833333333333337</v>
      </c>
      <c r="I8642" s="185">
        <f t="shared" si="9427"/>
        <v>389</v>
      </c>
      <c r="J8642" s="185">
        <f t="shared" si="9427"/>
        <v>265</v>
      </c>
      <c r="K8642" s="185">
        <f t="shared" si="9427"/>
        <v>2985</v>
      </c>
      <c r="L8642" s="185">
        <f t="shared" si="9427"/>
        <v>1111</v>
      </c>
      <c r="M8642" s="147"/>
      <c r="N8642" s="143">
        <f t="shared" si="9364"/>
        <v>2143.39</v>
      </c>
      <c r="O8642" s="143">
        <f t="shared" si="9360"/>
        <v>1060</v>
      </c>
      <c r="P8642" s="143">
        <f t="shared" si="9361"/>
        <v>11940</v>
      </c>
      <c r="Q8642" s="143">
        <f t="shared" si="9362"/>
        <v>833.25</v>
      </c>
      <c r="R8642" s="188">
        <f t="shared" si="9365"/>
        <v>15976.64</v>
      </c>
      <c r="T8642">
        <v>43522.61</v>
      </c>
      <c r="U8642" s="190">
        <f t="shared" si="9366"/>
        <v>0.36708827894282992</v>
      </c>
    </row>
    <row r="8643" spans="1:21" x14ac:dyDescent="0.2">
      <c r="A8643" s="178">
        <v>43095</v>
      </c>
      <c r="B8643" s="180">
        <v>1</v>
      </c>
      <c r="C8643" t="s">
        <v>349</v>
      </c>
      <c r="D8643">
        <v>3.54</v>
      </c>
      <c r="E8643">
        <v>3.59</v>
      </c>
      <c r="F8643">
        <v>3.25</v>
      </c>
      <c r="G8643">
        <v>0.75</v>
      </c>
      <c r="H8643" s="184">
        <f t="shared" ref="H8643:L8643" si="9428">H8619</f>
        <v>1</v>
      </c>
      <c r="I8643" s="185">
        <f t="shared" si="9428"/>
        <v>362</v>
      </c>
      <c r="J8643" s="185">
        <f t="shared" si="9428"/>
        <v>243</v>
      </c>
      <c r="K8643" s="185">
        <f t="shared" si="9428"/>
        <v>2985</v>
      </c>
      <c r="L8643" s="185">
        <f t="shared" si="9428"/>
        <v>1111</v>
      </c>
      <c r="M8643" s="147"/>
      <c r="N8643" s="143">
        <f t="shared" si="9364"/>
        <v>1281.48</v>
      </c>
      <c r="O8643" s="143">
        <f t="shared" si="9360"/>
        <v>872.37</v>
      </c>
      <c r="P8643" s="143">
        <f t="shared" si="9361"/>
        <v>9701.25</v>
      </c>
      <c r="Q8643" s="143">
        <f t="shared" si="9362"/>
        <v>833.25</v>
      </c>
      <c r="R8643" s="188">
        <f t="shared" si="9365"/>
        <v>12688.35</v>
      </c>
      <c r="T8643">
        <v>41545.08</v>
      </c>
      <c r="U8643" s="190">
        <f t="shared" si="9366"/>
        <v>0.30541161552703711</v>
      </c>
    </row>
    <row r="8644" spans="1:21" x14ac:dyDescent="0.2">
      <c r="A8644" s="178">
        <v>43096</v>
      </c>
      <c r="B8644" s="179">
        <v>4.1666666666666664E-2</v>
      </c>
      <c r="C8644" t="s">
        <v>349</v>
      </c>
      <c r="D8644">
        <v>3.5</v>
      </c>
      <c r="E8644">
        <v>2.61</v>
      </c>
      <c r="F8644">
        <v>2.13</v>
      </c>
      <c r="G8644">
        <v>0.59</v>
      </c>
      <c r="H8644" s="184">
        <f t="shared" ref="H8644:L8644" si="9429">H8620</f>
        <v>4.1666666666666664E-2</v>
      </c>
      <c r="I8644" s="185">
        <f t="shared" si="9429"/>
        <v>294</v>
      </c>
      <c r="J8644" s="185">
        <f t="shared" si="9429"/>
        <v>212</v>
      </c>
      <c r="K8644" s="185">
        <f t="shared" si="9429"/>
        <v>2985</v>
      </c>
      <c r="L8644" s="185">
        <f t="shared" si="9429"/>
        <v>1111</v>
      </c>
      <c r="M8644" s="147"/>
      <c r="N8644" s="143">
        <f t="shared" si="9364"/>
        <v>1029</v>
      </c>
      <c r="O8644" s="143">
        <f t="shared" ref="O8644:O8707" si="9430">E8644*J8644</f>
        <v>553.31999999999994</v>
      </c>
      <c r="P8644" s="143">
        <f t="shared" ref="P8644:P8707" si="9431">F8644*K8644</f>
        <v>6358.0499999999993</v>
      </c>
      <c r="Q8644" s="143">
        <f t="shared" ref="Q8644:Q8707" si="9432">G8644*L8644</f>
        <v>655.49</v>
      </c>
      <c r="R8644" s="188">
        <f t="shared" si="9365"/>
        <v>8595.8599999999988</v>
      </c>
      <c r="T8644">
        <v>39563.81</v>
      </c>
      <c r="U8644" s="190">
        <f t="shared" si="9366"/>
        <v>0.21726572845234066</v>
      </c>
    </row>
    <row r="8645" spans="1:21" x14ac:dyDescent="0.2">
      <c r="A8645" s="178">
        <v>43096</v>
      </c>
      <c r="B8645" s="179">
        <v>8.3333333333333329E-2</v>
      </c>
      <c r="C8645" t="s">
        <v>349</v>
      </c>
      <c r="D8645">
        <v>1.8</v>
      </c>
      <c r="E8645">
        <v>2.11</v>
      </c>
      <c r="F8645">
        <v>2.11</v>
      </c>
      <c r="G8645">
        <v>0.5</v>
      </c>
      <c r="H8645" s="184">
        <f t="shared" ref="H8645:L8645" si="9433">H8621</f>
        <v>8.3333333333333329E-2</v>
      </c>
      <c r="I8645" s="185">
        <f t="shared" si="9433"/>
        <v>236</v>
      </c>
      <c r="J8645" s="185">
        <f t="shared" si="9433"/>
        <v>179</v>
      </c>
      <c r="K8645" s="185">
        <f t="shared" si="9433"/>
        <v>2985</v>
      </c>
      <c r="L8645" s="185">
        <f t="shared" si="9433"/>
        <v>1111</v>
      </c>
      <c r="M8645" s="147"/>
      <c r="N8645" s="143">
        <f t="shared" ref="N8645:N8708" si="9434">D8645*I8645</f>
        <v>424.8</v>
      </c>
      <c r="O8645" s="143">
        <f t="shared" si="9430"/>
        <v>377.69</v>
      </c>
      <c r="P8645" s="143">
        <f t="shared" si="9431"/>
        <v>6298.3499999999995</v>
      </c>
      <c r="Q8645" s="143">
        <f t="shared" si="9432"/>
        <v>555.5</v>
      </c>
      <c r="R8645" s="188">
        <f t="shared" ref="R8645:R8708" si="9435">SUM(N8645:Q8645)</f>
        <v>7656.3399999999992</v>
      </c>
      <c r="T8645">
        <v>38121.550000000003</v>
      </c>
      <c r="U8645" s="190">
        <f t="shared" ref="U8645:U8708" si="9436">R8645/T8645</f>
        <v>0.20084020717940373</v>
      </c>
    </row>
    <row r="8646" spans="1:21" x14ac:dyDescent="0.2">
      <c r="A8646" s="178">
        <v>43096</v>
      </c>
      <c r="B8646" s="179">
        <v>0.125</v>
      </c>
      <c r="C8646" t="s">
        <v>349</v>
      </c>
      <c r="D8646">
        <v>2.11</v>
      </c>
      <c r="E8646">
        <v>2.11</v>
      </c>
      <c r="F8646">
        <v>2.11</v>
      </c>
      <c r="G8646">
        <v>0.99</v>
      </c>
      <c r="H8646" s="184">
        <f t="shared" ref="H8646:L8646" si="9437">H8622</f>
        <v>0.125</v>
      </c>
      <c r="I8646" s="185">
        <f t="shared" si="9437"/>
        <v>201</v>
      </c>
      <c r="J8646" s="185">
        <f t="shared" si="9437"/>
        <v>205</v>
      </c>
      <c r="K8646" s="185">
        <f t="shared" si="9437"/>
        <v>2985</v>
      </c>
      <c r="L8646" s="185">
        <f t="shared" si="9437"/>
        <v>1717</v>
      </c>
      <c r="M8646" s="147"/>
      <c r="N8646" s="143">
        <f t="shared" si="9434"/>
        <v>424.10999999999996</v>
      </c>
      <c r="O8646" s="143">
        <f t="shared" si="9430"/>
        <v>432.54999999999995</v>
      </c>
      <c r="P8646" s="143">
        <f t="shared" si="9431"/>
        <v>6298.3499999999995</v>
      </c>
      <c r="Q8646" s="143">
        <f t="shared" si="9432"/>
        <v>1699.83</v>
      </c>
      <c r="R8646" s="188">
        <f t="shared" si="9435"/>
        <v>8854.84</v>
      </c>
      <c r="T8646">
        <v>37487.5</v>
      </c>
      <c r="U8646" s="190">
        <f t="shared" si="9436"/>
        <v>0.23620780260086696</v>
      </c>
    </row>
    <row r="8647" spans="1:21" x14ac:dyDescent="0.2">
      <c r="A8647" s="178">
        <v>43096</v>
      </c>
      <c r="B8647" s="179">
        <v>0.16666666666666666</v>
      </c>
      <c r="C8647" t="s">
        <v>349</v>
      </c>
      <c r="D8647">
        <v>1</v>
      </c>
      <c r="E8647">
        <v>2.11</v>
      </c>
      <c r="F8647">
        <v>2.04</v>
      </c>
      <c r="G8647">
        <v>0.99</v>
      </c>
      <c r="H8647" s="184">
        <f t="shared" ref="H8647:L8647" si="9438">H8623</f>
        <v>0.16666666666666666</v>
      </c>
      <c r="I8647" s="185">
        <f t="shared" si="9438"/>
        <v>185</v>
      </c>
      <c r="J8647" s="185">
        <f t="shared" si="9438"/>
        <v>205</v>
      </c>
      <c r="K8647" s="185">
        <f t="shared" si="9438"/>
        <v>2985</v>
      </c>
      <c r="L8647" s="185">
        <f t="shared" si="9438"/>
        <v>1717</v>
      </c>
      <c r="M8647" s="147"/>
      <c r="N8647" s="143">
        <f t="shared" si="9434"/>
        <v>185</v>
      </c>
      <c r="O8647" s="143">
        <f t="shared" si="9430"/>
        <v>432.54999999999995</v>
      </c>
      <c r="P8647" s="143">
        <f t="shared" si="9431"/>
        <v>6089.4000000000005</v>
      </c>
      <c r="Q8647" s="143">
        <f t="shared" si="9432"/>
        <v>1699.83</v>
      </c>
      <c r="R8647" s="188">
        <f t="shared" si="9435"/>
        <v>8406.7800000000007</v>
      </c>
      <c r="T8647">
        <v>37413.94</v>
      </c>
      <c r="U8647" s="190">
        <f t="shared" si="9436"/>
        <v>0.22469646340374738</v>
      </c>
    </row>
    <row r="8648" spans="1:21" x14ac:dyDescent="0.2">
      <c r="A8648" s="178">
        <v>43096</v>
      </c>
      <c r="B8648" s="179">
        <v>0.20833333333333334</v>
      </c>
      <c r="C8648" t="s">
        <v>349</v>
      </c>
      <c r="D8648">
        <v>3</v>
      </c>
      <c r="E8648">
        <v>3.23</v>
      </c>
      <c r="F8648">
        <v>2.5</v>
      </c>
      <c r="G8648">
        <v>1</v>
      </c>
      <c r="H8648" s="184">
        <f t="shared" ref="H8648:L8648" si="9439">H8624</f>
        <v>0.20833333333333334</v>
      </c>
      <c r="I8648" s="185">
        <f t="shared" si="9439"/>
        <v>207</v>
      </c>
      <c r="J8648" s="185">
        <f t="shared" si="9439"/>
        <v>283</v>
      </c>
      <c r="K8648" s="185">
        <f t="shared" si="9439"/>
        <v>2985</v>
      </c>
      <c r="L8648" s="185">
        <f t="shared" si="9439"/>
        <v>1717</v>
      </c>
      <c r="M8648" s="147"/>
      <c r="N8648" s="143">
        <f t="shared" si="9434"/>
        <v>621</v>
      </c>
      <c r="O8648" s="143">
        <f t="shared" si="9430"/>
        <v>914.09</v>
      </c>
      <c r="P8648" s="143">
        <f t="shared" si="9431"/>
        <v>7462.5</v>
      </c>
      <c r="Q8648" s="143">
        <f t="shared" si="9432"/>
        <v>1717</v>
      </c>
      <c r="R8648" s="188">
        <f t="shared" si="9435"/>
        <v>10714.59</v>
      </c>
      <c r="T8648">
        <v>37874.160000000003</v>
      </c>
      <c r="U8648" s="190">
        <f t="shared" si="9436"/>
        <v>0.28289973955858028</v>
      </c>
    </row>
    <row r="8649" spans="1:21" x14ac:dyDescent="0.2">
      <c r="A8649" s="178">
        <v>43096</v>
      </c>
      <c r="B8649" s="179">
        <v>0.25</v>
      </c>
      <c r="C8649" t="s">
        <v>349</v>
      </c>
      <c r="D8649">
        <v>4.01</v>
      </c>
      <c r="E8649">
        <v>8</v>
      </c>
      <c r="F8649">
        <v>3.81</v>
      </c>
      <c r="G8649">
        <v>0.99</v>
      </c>
      <c r="H8649" s="184">
        <f t="shared" ref="H8649:L8649" si="9440">H8625</f>
        <v>0.25</v>
      </c>
      <c r="I8649" s="185">
        <f t="shared" si="9440"/>
        <v>327</v>
      </c>
      <c r="J8649" s="185">
        <f t="shared" si="9440"/>
        <v>438</v>
      </c>
      <c r="K8649" s="185">
        <f t="shared" si="9440"/>
        <v>2985</v>
      </c>
      <c r="L8649" s="185">
        <f t="shared" si="9440"/>
        <v>1717</v>
      </c>
      <c r="M8649" s="147"/>
      <c r="N8649" s="143">
        <f t="shared" si="9434"/>
        <v>1311.27</v>
      </c>
      <c r="O8649" s="143">
        <f t="shared" si="9430"/>
        <v>3504</v>
      </c>
      <c r="P8649" s="143">
        <f t="shared" si="9431"/>
        <v>11372.85</v>
      </c>
      <c r="Q8649" s="143">
        <f t="shared" si="9432"/>
        <v>1699.83</v>
      </c>
      <c r="R8649" s="188">
        <f t="shared" si="9435"/>
        <v>17887.95</v>
      </c>
      <c r="T8649">
        <v>39203.199999999997</v>
      </c>
      <c r="U8649" s="190">
        <f t="shared" si="9436"/>
        <v>0.45628800710146117</v>
      </c>
    </row>
    <row r="8650" spans="1:21" x14ac:dyDescent="0.2">
      <c r="A8650" s="178">
        <v>43096</v>
      </c>
      <c r="B8650" s="179">
        <v>0.29166666666666669</v>
      </c>
      <c r="C8650" t="s">
        <v>349</v>
      </c>
      <c r="D8650">
        <v>2</v>
      </c>
      <c r="E8650">
        <v>13.6</v>
      </c>
      <c r="F8650">
        <v>12.01</v>
      </c>
      <c r="G8650">
        <v>4.22</v>
      </c>
      <c r="H8650" s="184">
        <f t="shared" ref="H8650:L8650" si="9441">H8626</f>
        <v>0.29166666666666669</v>
      </c>
      <c r="I8650" s="185">
        <f t="shared" si="9441"/>
        <v>249</v>
      </c>
      <c r="J8650" s="185">
        <f t="shared" si="9441"/>
        <v>556</v>
      </c>
      <c r="K8650" s="185">
        <f t="shared" si="9441"/>
        <v>2872</v>
      </c>
      <c r="L8650" s="185">
        <f t="shared" si="9441"/>
        <v>2219</v>
      </c>
      <c r="M8650" s="147"/>
      <c r="N8650" s="143">
        <f t="shared" si="9434"/>
        <v>498</v>
      </c>
      <c r="O8650" s="143">
        <f t="shared" si="9430"/>
        <v>7561.5999999999995</v>
      </c>
      <c r="P8650" s="143">
        <f t="shared" si="9431"/>
        <v>34492.720000000001</v>
      </c>
      <c r="Q8650" s="143">
        <f t="shared" si="9432"/>
        <v>9364.18</v>
      </c>
      <c r="R8650" s="188">
        <f t="shared" si="9435"/>
        <v>51916.5</v>
      </c>
      <c r="T8650">
        <v>41617.22</v>
      </c>
      <c r="U8650" s="190">
        <f t="shared" si="9436"/>
        <v>1.2474764051995784</v>
      </c>
    </row>
    <row r="8651" spans="1:21" x14ac:dyDescent="0.2">
      <c r="A8651" s="178">
        <v>43096</v>
      </c>
      <c r="B8651" s="179">
        <v>0.33333333333333331</v>
      </c>
      <c r="C8651" t="s">
        <v>349</v>
      </c>
      <c r="D8651">
        <v>1.1200000000000001</v>
      </c>
      <c r="E8651">
        <v>4.7699999999999996</v>
      </c>
      <c r="F8651">
        <v>11.56</v>
      </c>
      <c r="G8651">
        <v>2.4900000000000002</v>
      </c>
      <c r="H8651" s="184">
        <f t="shared" ref="H8651:L8651" si="9442">H8627</f>
        <v>0.33333333333333331</v>
      </c>
      <c r="I8651" s="185">
        <f t="shared" si="9442"/>
        <v>256</v>
      </c>
      <c r="J8651" s="185">
        <f t="shared" si="9442"/>
        <v>306</v>
      </c>
      <c r="K8651" s="185">
        <f t="shared" si="9442"/>
        <v>2872</v>
      </c>
      <c r="L8651" s="185">
        <f t="shared" si="9442"/>
        <v>2219</v>
      </c>
      <c r="M8651" s="147"/>
      <c r="N8651" s="143">
        <f t="shared" si="9434"/>
        <v>286.72000000000003</v>
      </c>
      <c r="O8651" s="143">
        <f t="shared" si="9430"/>
        <v>1459.62</v>
      </c>
      <c r="P8651" s="143">
        <f t="shared" si="9431"/>
        <v>33200.32</v>
      </c>
      <c r="Q8651" s="143">
        <f t="shared" si="9432"/>
        <v>5525.31</v>
      </c>
      <c r="R8651" s="188">
        <f t="shared" si="9435"/>
        <v>40471.969999999994</v>
      </c>
      <c r="T8651">
        <v>44402.29</v>
      </c>
      <c r="U8651" s="190">
        <f t="shared" si="9436"/>
        <v>0.91148384463954435</v>
      </c>
    </row>
    <row r="8652" spans="1:21" x14ac:dyDescent="0.2">
      <c r="A8652" s="178">
        <v>43096</v>
      </c>
      <c r="B8652" s="179">
        <v>0.375</v>
      </c>
      <c r="C8652" t="s">
        <v>349</v>
      </c>
      <c r="D8652">
        <v>0.83</v>
      </c>
      <c r="E8652">
        <v>4.74</v>
      </c>
      <c r="F8652">
        <v>6.01</v>
      </c>
      <c r="G8652">
        <v>1.42</v>
      </c>
      <c r="H8652" s="184">
        <f t="shared" ref="H8652:L8652" si="9443">H8628</f>
        <v>0.375</v>
      </c>
      <c r="I8652" s="185">
        <f t="shared" si="9443"/>
        <v>156</v>
      </c>
      <c r="J8652" s="185">
        <f t="shared" si="9443"/>
        <v>343</v>
      </c>
      <c r="K8652" s="185">
        <f t="shared" si="9443"/>
        <v>2872</v>
      </c>
      <c r="L8652" s="185">
        <f t="shared" si="9443"/>
        <v>2219</v>
      </c>
      <c r="M8652" s="147"/>
      <c r="N8652" s="143">
        <f t="shared" si="9434"/>
        <v>129.47999999999999</v>
      </c>
      <c r="O8652" s="143">
        <f t="shared" si="9430"/>
        <v>1625.8200000000002</v>
      </c>
      <c r="P8652" s="143">
        <f t="shared" si="9431"/>
        <v>17260.72</v>
      </c>
      <c r="Q8652" s="143">
        <f t="shared" si="9432"/>
        <v>3150.98</v>
      </c>
      <c r="R8652" s="188">
        <f t="shared" si="9435"/>
        <v>22167</v>
      </c>
      <c r="T8652">
        <v>46367.61</v>
      </c>
      <c r="U8652" s="190">
        <f t="shared" si="9436"/>
        <v>0.47807079122689305</v>
      </c>
    </row>
    <row r="8653" spans="1:21" x14ac:dyDescent="0.2">
      <c r="A8653" s="178">
        <v>43096</v>
      </c>
      <c r="B8653" s="179">
        <v>0.41666666666666669</v>
      </c>
      <c r="C8653" t="s">
        <v>349</v>
      </c>
      <c r="D8653">
        <v>1</v>
      </c>
      <c r="E8653">
        <v>4.22</v>
      </c>
      <c r="F8653">
        <v>5.15</v>
      </c>
      <c r="G8653">
        <v>1.22</v>
      </c>
      <c r="H8653" s="184">
        <f t="shared" ref="H8653:L8653" si="9444">H8629</f>
        <v>0.41666666666666669</v>
      </c>
      <c r="I8653" s="185">
        <f t="shared" si="9444"/>
        <v>196</v>
      </c>
      <c r="J8653" s="185">
        <f t="shared" si="9444"/>
        <v>315</v>
      </c>
      <c r="K8653" s="185">
        <f t="shared" si="9444"/>
        <v>2872</v>
      </c>
      <c r="L8653" s="185">
        <f t="shared" si="9444"/>
        <v>2219</v>
      </c>
      <c r="M8653" s="147"/>
      <c r="N8653" s="143">
        <f t="shared" si="9434"/>
        <v>196</v>
      </c>
      <c r="O8653" s="143">
        <f t="shared" si="9430"/>
        <v>1329.3</v>
      </c>
      <c r="P8653" s="143">
        <f t="shared" si="9431"/>
        <v>14790.800000000001</v>
      </c>
      <c r="Q8653" s="143">
        <f t="shared" si="9432"/>
        <v>2707.18</v>
      </c>
      <c r="R8653" s="188">
        <f t="shared" si="9435"/>
        <v>19023.28</v>
      </c>
      <c r="T8653">
        <v>47530.58</v>
      </c>
      <c r="U8653" s="190">
        <f t="shared" si="9436"/>
        <v>0.40023243983136747</v>
      </c>
    </row>
    <row r="8654" spans="1:21" x14ac:dyDescent="0.2">
      <c r="A8654" s="178">
        <v>43096</v>
      </c>
      <c r="B8654" s="179">
        <v>0.45833333333333331</v>
      </c>
      <c r="C8654" t="s">
        <v>349</v>
      </c>
      <c r="D8654">
        <v>1.0900000000000001</v>
      </c>
      <c r="E8654">
        <v>3.85</v>
      </c>
      <c r="F8654">
        <v>4.3499999999999996</v>
      </c>
      <c r="G8654">
        <v>1.2</v>
      </c>
      <c r="H8654" s="184">
        <f t="shared" ref="H8654:L8654" si="9445">H8630</f>
        <v>0.45833333333333331</v>
      </c>
      <c r="I8654" s="185">
        <f t="shared" si="9445"/>
        <v>226</v>
      </c>
      <c r="J8654" s="185">
        <f t="shared" si="9445"/>
        <v>326</v>
      </c>
      <c r="K8654" s="185">
        <f t="shared" si="9445"/>
        <v>2842</v>
      </c>
      <c r="L8654" s="185">
        <f t="shared" si="9445"/>
        <v>1635</v>
      </c>
      <c r="M8654" s="147"/>
      <c r="N8654" s="143">
        <f t="shared" si="9434"/>
        <v>246.34000000000003</v>
      </c>
      <c r="O8654" s="143">
        <f t="shared" si="9430"/>
        <v>1255.1000000000001</v>
      </c>
      <c r="P8654" s="143">
        <f t="shared" si="9431"/>
        <v>12362.699999999999</v>
      </c>
      <c r="Q8654" s="143">
        <f t="shared" si="9432"/>
        <v>1962</v>
      </c>
      <c r="R8654" s="188">
        <f t="shared" si="9435"/>
        <v>15826.14</v>
      </c>
      <c r="T8654">
        <v>48693.45</v>
      </c>
      <c r="U8654" s="190">
        <f t="shared" si="9436"/>
        <v>0.32501578754432064</v>
      </c>
    </row>
    <row r="8655" spans="1:21" x14ac:dyDescent="0.2">
      <c r="A8655" s="178">
        <v>43096</v>
      </c>
      <c r="B8655" s="179">
        <v>0.5</v>
      </c>
      <c r="C8655" t="s">
        <v>349</v>
      </c>
      <c r="D8655">
        <v>2</v>
      </c>
      <c r="E8655">
        <v>3</v>
      </c>
      <c r="F8655">
        <v>4.25</v>
      </c>
      <c r="G8655">
        <v>0.99</v>
      </c>
      <c r="H8655" s="184">
        <f t="shared" ref="H8655:L8655" si="9446">H8631</f>
        <v>0.5</v>
      </c>
      <c r="I8655" s="185">
        <f t="shared" si="9446"/>
        <v>222</v>
      </c>
      <c r="J8655" s="185">
        <f t="shared" si="9446"/>
        <v>319</v>
      </c>
      <c r="K8655" s="185">
        <f t="shared" si="9446"/>
        <v>2842</v>
      </c>
      <c r="L8655" s="185">
        <f t="shared" si="9446"/>
        <v>1635</v>
      </c>
      <c r="M8655" s="147"/>
      <c r="N8655" s="143">
        <f t="shared" si="9434"/>
        <v>444</v>
      </c>
      <c r="O8655" s="143">
        <f t="shared" si="9430"/>
        <v>957</v>
      </c>
      <c r="P8655" s="143">
        <f t="shared" si="9431"/>
        <v>12078.5</v>
      </c>
      <c r="Q8655" s="143">
        <f t="shared" si="9432"/>
        <v>1618.65</v>
      </c>
      <c r="R8655" s="188">
        <f t="shared" si="9435"/>
        <v>15098.15</v>
      </c>
      <c r="T8655">
        <v>49362.6</v>
      </c>
      <c r="U8655" s="190">
        <f t="shared" si="9436"/>
        <v>0.30586213043883426</v>
      </c>
    </row>
    <row r="8656" spans="1:21" x14ac:dyDescent="0.2">
      <c r="A8656" s="178">
        <v>43096</v>
      </c>
      <c r="B8656" s="179">
        <v>0.54166666666666663</v>
      </c>
      <c r="C8656" t="s">
        <v>349</v>
      </c>
      <c r="D8656">
        <v>2.11</v>
      </c>
      <c r="E8656">
        <v>2.96</v>
      </c>
      <c r="F8656">
        <v>3.12</v>
      </c>
      <c r="G8656">
        <v>1</v>
      </c>
      <c r="H8656" s="184">
        <f t="shared" ref="H8656:L8656" si="9447">H8632</f>
        <v>0.54166666666666663</v>
      </c>
      <c r="I8656" s="185">
        <f t="shared" si="9447"/>
        <v>195</v>
      </c>
      <c r="J8656" s="185">
        <f t="shared" si="9447"/>
        <v>299</v>
      </c>
      <c r="K8656" s="185">
        <f t="shared" si="9447"/>
        <v>2842</v>
      </c>
      <c r="L8656" s="185">
        <f t="shared" si="9447"/>
        <v>1635</v>
      </c>
      <c r="M8656" s="147"/>
      <c r="N8656" s="143">
        <f t="shared" si="9434"/>
        <v>411.45</v>
      </c>
      <c r="O8656" s="143">
        <f t="shared" si="9430"/>
        <v>885.04</v>
      </c>
      <c r="P8656" s="143">
        <f t="shared" si="9431"/>
        <v>8867.0400000000009</v>
      </c>
      <c r="Q8656" s="143">
        <f t="shared" si="9432"/>
        <v>1635</v>
      </c>
      <c r="R8656" s="188">
        <f t="shared" si="9435"/>
        <v>11798.53</v>
      </c>
      <c r="T8656">
        <v>49397.39</v>
      </c>
      <c r="U8656" s="190">
        <f t="shared" si="9436"/>
        <v>0.23884925903979948</v>
      </c>
    </row>
    <row r="8657" spans="1:21" x14ac:dyDescent="0.2">
      <c r="A8657" s="178">
        <v>43096</v>
      </c>
      <c r="B8657" s="179">
        <v>0.58333333333333337</v>
      </c>
      <c r="C8657" t="s">
        <v>349</v>
      </c>
      <c r="D8657">
        <v>1.88</v>
      </c>
      <c r="E8657">
        <v>1.34</v>
      </c>
      <c r="F8657">
        <v>2.31</v>
      </c>
      <c r="G8657">
        <v>1</v>
      </c>
      <c r="H8657" s="184">
        <f t="shared" ref="H8657:L8657" si="9448">H8633</f>
        <v>0.58333333333333337</v>
      </c>
      <c r="I8657" s="185">
        <f t="shared" si="9448"/>
        <v>205</v>
      </c>
      <c r="J8657" s="185">
        <f t="shared" si="9448"/>
        <v>237</v>
      </c>
      <c r="K8657" s="185">
        <f t="shared" si="9448"/>
        <v>2842</v>
      </c>
      <c r="L8657" s="185">
        <f t="shared" si="9448"/>
        <v>1635</v>
      </c>
      <c r="M8657" s="147"/>
      <c r="N8657" s="143">
        <f t="shared" si="9434"/>
        <v>385.4</v>
      </c>
      <c r="O8657" s="143">
        <f t="shared" si="9430"/>
        <v>317.58000000000004</v>
      </c>
      <c r="P8657" s="143">
        <f t="shared" si="9431"/>
        <v>6565.02</v>
      </c>
      <c r="Q8657" s="143">
        <f t="shared" si="9432"/>
        <v>1635</v>
      </c>
      <c r="R8657" s="188">
        <f t="shared" si="9435"/>
        <v>8903</v>
      </c>
      <c r="T8657">
        <v>48990.65</v>
      </c>
      <c r="U8657" s="190">
        <f t="shared" si="9436"/>
        <v>0.18172855432618265</v>
      </c>
    </row>
    <row r="8658" spans="1:21" x14ac:dyDescent="0.2">
      <c r="A8658" s="178">
        <v>43096</v>
      </c>
      <c r="B8658" s="179">
        <v>0.625</v>
      </c>
      <c r="C8658" t="s">
        <v>349</v>
      </c>
      <c r="D8658">
        <v>1.43</v>
      </c>
      <c r="E8658">
        <v>1</v>
      </c>
      <c r="F8658">
        <v>2</v>
      </c>
      <c r="G8658">
        <v>1</v>
      </c>
      <c r="H8658" s="184">
        <f t="shared" ref="H8658:L8658" si="9449">H8634</f>
        <v>0.625</v>
      </c>
      <c r="I8658" s="185">
        <f t="shared" si="9449"/>
        <v>212</v>
      </c>
      <c r="J8658" s="185">
        <f t="shared" si="9449"/>
        <v>213</v>
      </c>
      <c r="K8658" s="185">
        <f t="shared" si="9449"/>
        <v>2842</v>
      </c>
      <c r="L8658" s="185">
        <f t="shared" si="9449"/>
        <v>1380</v>
      </c>
      <c r="M8658" s="147"/>
      <c r="N8658" s="143">
        <f t="shared" si="9434"/>
        <v>303.15999999999997</v>
      </c>
      <c r="O8658" s="143">
        <f t="shared" si="9430"/>
        <v>213</v>
      </c>
      <c r="P8658" s="143">
        <f t="shared" si="9431"/>
        <v>5684</v>
      </c>
      <c r="Q8658" s="143">
        <f t="shared" si="9432"/>
        <v>1380</v>
      </c>
      <c r="R8658" s="188">
        <f t="shared" si="9435"/>
        <v>7580.16</v>
      </c>
      <c r="T8658">
        <v>48695.65</v>
      </c>
      <c r="U8658" s="190">
        <f t="shared" si="9436"/>
        <v>0.155664006949286</v>
      </c>
    </row>
    <row r="8659" spans="1:21" x14ac:dyDescent="0.2">
      <c r="A8659" s="178">
        <v>43096</v>
      </c>
      <c r="B8659" s="179">
        <v>0.66666666666666663</v>
      </c>
      <c r="C8659" t="s">
        <v>349</v>
      </c>
      <c r="D8659">
        <v>0.9</v>
      </c>
      <c r="E8659">
        <v>1.33</v>
      </c>
      <c r="F8659">
        <v>2</v>
      </c>
      <c r="G8659">
        <v>1.33</v>
      </c>
      <c r="H8659" s="184">
        <f t="shared" ref="H8659:L8659" si="9450">H8635</f>
        <v>0.66666666666666663</v>
      </c>
      <c r="I8659" s="185">
        <f t="shared" si="9450"/>
        <v>191</v>
      </c>
      <c r="J8659" s="185">
        <f t="shared" si="9450"/>
        <v>237</v>
      </c>
      <c r="K8659" s="185">
        <f t="shared" si="9450"/>
        <v>2842</v>
      </c>
      <c r="L8659" s="185">
        <f t="shared" si="9450"/>
        <v>1380</v>
      </c>
      <c r="M8659" s="147"/>
      <c r="N8659" s="143">
        <f t="shared" si="9434"/>
        <v>171.9</v>
      </c>
      <c r="O8659" s="143">
        <f t="shared" si="9430"/>
        <v>315.21000000000004</v>
      </c>
      <c r="P8659" s="143">
        <f t="shared" si="9431"/>
        <v>5684</v>
      </c>
      <c r="Q8659" s="143">
        <f t="shared" si="9432"/>
        <v>1835.4</v>
      </c>
      <c r="R8659" s="188">
        <f t="shared" si="9435"/>
        <v>8006.51</v>
      </c>
      <c r="T8659">
        <v>48488.12</v>
      </c>
      <c r="U8659" s="190">
        <f t="shared" si="9436"/>
        <v>0.16512312706700116</v>
      </c>
    </row>
    <row r="8660" spans="1:21" x14ac:dyDescent="0.2">
      <c r="A8660" s="178">
        <v>43096</v>
      </c>
      <c r="B8660" s="179">
        <v>0.70833333333333337</v>
      </c>
      <c r="C8660" t="s">
        <v>349</v>
      </c>
      <c r="D8660">
        <v>1</v>
      </c>
      <c r="E8660">
        <v>2.27</v>
      </c>
      <c r="F8660">
        <v>2.61</v>
      </c>
      <c r="G8660">
        <v>1</v>
      </c>
      <c r="H8660" s="184">
        <f t="shared" ref="H8660:L8660" si="9451">H8636</f>
        <v>0.70833333333333337</v>
      </c>
      <c r="I8660" s="185">
        <f t="shared" si="9451"/>
        <v>218</v>
      </c>
      <c r="J8660" s="185">
        <f t="shared" si="9451"/>
        <v>258</v>
      </c>
      <c r="K8660" s="185">
        <f t="shared" si="9451"/>
        <v>2842</v>
      </c>
      <c r="L8660" s="185">
        <f t="shared" si="9451"/>
        <v>1380</v>
      </c>
      <c r="M8660" s="147"/>
      <c r="N8660" s="143">
        <f t="shared" si="9434"/>
        <v>218</v>
      </c>
      <c r="O8660" s="143">
        <f t="shared" si="9430"/>
        <v>585.66</v>
      </c>
      <c r="P8660" s="143">
        <f t="shared" si="9431"/>
        <v>7417.62</v>
      </c>
      <c r="Q8660" s="143">
        <f t="shared" si="9432"/>
        <v>1380</v>
      </c>
      <c r="R8660" s="188">
        <f t="shared" si="9435"/>
        <v>9601.2800000000007</v>
      </c>
      <c r="T8660">
        <v>48532.45</v>
      </c>
      <c r="U8660" s="190">
        <f t="shared" si="9436"/>
        <v>0.19783217208280235</v>
      </c>
    </row>
    <row r="8661" spans="1:21" x14ac:dyDescent="0.2">
      <c r="A8661" s="178">
        <v>43096</v>
      </c>
      <c r="B8661" s="179">
        <v>0.75</v>
      </c>
      <c r="C8661" t="s">
        <v>349</v>
      </c>
      <c r="D8661">
        <v>2.61</v>
      </c>
      <c r="E8661">
        <v>12.01</v>
      </c>
      <c r="F8661">
        <v>13.65</v>
      </c>
      <c r="G8661">
        <v>5</v>
      </c>
      <c r="H8661" s="184">
        <f t="shared" ref="H8661:L8661" si="9452">H8637</f>
        <v>0.75</v>
      </c>
      <c r="I8661" s="185">
        <f t="shared" si="9452"/>
        <v>240</v>
      </c>
      <c r="J8661" s="185">
        <f t="shared" si="9452"/>
        <v>365</v>
      </c>
      <c r="K8661" s="185">
        <f t="shared" si="9452"/>
        <v>2842</v>
      </c>
      <c r="L8661" s="185">
        <f t="shared" si="9452"/>
        <v>1380</v>
      </c>
      <c r="M8661" s="147"/>
      <c r="N8661" s="143">
        <f t="shared" si="9434"/>
        <v>626.4</v>
      </c>
      <c r="O8661" s="143">
        <f t="shared" si="9430"/>
        <v>4383.6499999999996</v>
      </c>
      <c r="P8661" s="143">
        <f t="shared" si="9431"/>
        <v>38793.300000000003</v>
      </c>
      <c r="Q8661" s="143">
        <f t="shared" si="9432"/>
        <v>6900</v>
      </c>
      <c r="R8661" s="188">
        <f t="shared" si="9435"/>
        <v>50703.350000000006</v>
      </c>
      <c r="T8661">
        <v>49120.37</v>
      </c>
      <c r="U8661" s="190">
        <f t="shared" si="9436"/>
        <v>1.0322265487821041</v>
      </c>
    </row>
    <row r="8662" spans="1:21" x14ac:dyDescent="0.2">
      <c r="A8662" s="178">
        <v>43096</v>
      </c>
      <c r="B8662" s="179">
        <v>0.79166666666666663</v>
      </c>
      <c r="C8662" t="s">
        <v>349</v>
      </c>
      <c r="D8662">
        <v>2.11</v>
      </c>
      <c r="E8662">
        <v>8.1999999999999993</v>
      </c>
      <c r="F8662">
        <v>13.46</v>
      </c>
      <c r="G8662">
        <v>1.53</v>
      </c>
      <c r="H8662" s="184">
        <f t="shared" ref="H8662:L8662" si="9453">H8638</f>
        <v>0.79166666666666663</v>
      </c>
      <c r="I8662" s="185">
        <f t="shared" si="9453"/>
        <v>320</v>
      </c>
      <c r="J8662" s="185">
        <f t="shared" si="9453"/>
        <v>214</v>
      </c>
      <c r="K8662" s="185">
        <f t="shared" si="9453"/>
        <v>2842</v>
      </c>
      <c r="L8662" s="185">
        <f t="shared" si="9453"/>
        <v>1426</v>
      </c>
      <c r="M8662" s="147"/>
      <c r="N8662" s="143">
        <f t="shared" si="9434"/>
        <v>675.19999999999993</v>
      </c>
      <c r="O8662" s="143">
        <f t="shared" si="9430"/>
        <v>1754.8</v>
      </c>
      <c r="P8662" s="143">
        <f t="shared" si="9431"/>
        <v>38253.32</v>
      </c>
      <c r="Q8662" s="143">
        <f t="shared" si="9432"/>
        <v>2181.7800000000002</v>
      </c>
      <c r="R8662" s="188">
        <f t="shared" si="9435"/>
        <v>42865.1</v>
      </c>
      <c r="T8662">
        <v>50865.23</v>
      </c>
      <c r="U8662" s="190">
        <f t="shared" si="9436"/>
        <v>0.84271908335025703</v>
      </c>
    </row>
    <row r="8663" spans="1:21" x14ac:dyDescent="0.2">
      <c r="A8663" s="178">
        <v>43096</v>
      </c>
      <c r="B8663" s="179">
        <v>0.83333333333333337</v>
      </c>
      <c r="C8663" t="s">
        <v>349</v>
      </c>
      <c r="D8663">
        <v>2</v>
      </c>
      <c r="E8663">
        <v>4</v>
      </c>
      <c r="F8663">
        <v>9.19</v>
      </c>
      <c r="G8663">
        <v>1.26</v>
      </c>
      <c r="H8663" s="184">
        <f t="shared" ref="H8663:L8663" si="9454">H8639</f>
        <v>0.83333333333333337</v>
      </c>
      <c r="I8663" s="185">
        <f t="shared" si="9454"/>
        <v>322</v>
      </c>
      <c r="J8663" s="185">
        <f t="shared" si="9454"/>
        <v>178</v>
      </c>
      <c r="K8663" s="185">
        <f t="shared" si="9454"/>
        <v>2842</v>
      </c>
      <c r="L8663" s="185">
        <f t="shared" si="9454"/>
        <v>1426</v>
      </c>
      <c r="M8663" s="147"/>
      <c r="N8663" s="143">
        <f t="shared" si="9434"/>
        <v>644</v>
      </c>
      <c r="O8663" s="143">
        <f t="shared" si="9430"/>
        <v>712</v>
      </c>
      <c r="P8663" s="143">
        <f t="shared" si="9431"/>
        <v>26117.98</v>
      </c>
      <c r="Q8663" s="143">
        <f t="shared" si="9432"/>
        <v>1796.76</v>
      </c>
      <c r="R8663" s="188">
        <f t="shared" si="9435"/>
        <v>29270.739999999998</v>
      </c>
      <c r="T8663">
        <v>51849.48</v>
      </c>
      <c r="U8663" s="190">
        <f t="shared" si="9436"/>
        <v>0.56453295192160069</v>
      </c>
    </row>
    <row r="8664" spans="1:21" x14ac:dyDescent="0.2">
      <c r="A8664" s="178">
        <v>43096</v>
      </c>
      <c r="B8664" s="179">
        <v>0.875</v>
      </c>
      <c r="C8664" t="s">
        <v>349</v>
      </c>
      <c r="D8664">
        <v>1.28</v>
      </c>
      <c r="E8664">
        <v>4</v>
      </c>
      <c r="F8664">
        <v>6.01</v>
      </c>
      <c r="G8664">
        <v>1.1299999999999999</v>
      </c>
      <c r="H8664" s="184">
        <f t="shared" ref="H8664:L8664" si="9455">H8640</f>
        <v>0.875</v>
      </c>
      <c r="I8664" s="185">
        <f t="shared" si="9455"/>
        <v>337</v>
      </c>
      <c r="J8664" s="185">
        <f t="shared" si="9455"/>
        <v>173</v>
      </c>
      <c r="K8664" s="185">
        <f t="shared" si="9455"/>
        <v>2842</v>
      </c>
      <c r="L8664" s="185">
        <f t="shared" si="9455"/>
        <v>1426</v>
      </c>
      <c r="M8664" s="147"/>
      <c r="N8664" s="143">
        <f t="shared" si="9434"/>
        <v>431.36</v>
      </c>
      <c r="O8664" s="143">
        <f t="shared" si="9430"/>
        <v>692</v>
      </c>
      <c r="P8664" s="143">
        <f t="shared" si="9431"/>
        <v>17080.419999999998</v>
      </c>
      <c r="Q8664" s="143">
        <f t="shared" si="9432"/>
        <v>1611.3799999999999</v>
      </c>
      <c r="R8664" s="188">
        <f t="shared" si="9435"/>
        <v>19815.16</v>
      </c>
      <c r="T8664">
        <v>51248.98</v>
      </c>
      <c r="U8664" s="190">
        <f t="shared" si="9436"/>
        <v>0.38664496347049249</v>
      </c>
    </row>
    <row r="8665" spans="1:21" x14ac:dyDescent="0.2">
      <c r="A8665" s="178">
        <v>43096</v>
      </c>
      <c r="B8665" s="179">
        <v>0.91666666666666663</v>
      </c>
      <c r="C8665" t="s">
        <v>349</v>
      </c>
      <c r="D8665">
        <v>2.61</v>
      </c>
      <c r="E8665">
        <v>4.2699999999999996</v>
      </c>
      <c r="F8665">
        <v>6.21</v>
      </c>
      <c r="G8665">
        <v>1.08</v>
      </c>
      <c r="H8665" s="184">
        <f t="shared" ref="H8665:L8665" si="9456">H8641</f>
        <v>0.91666666666666663</v>
      </c>
      <c r="I8665" s="185">
        <f t="shared" si="9456"/>
        <v>394</v>
      </c>
      <c r="J8665" s="185">
        <f t="shared" si="9456"/>
        <v>194</v>
      </c>
      <c r="K8665" s="185">
        <f t="shared" si="9456"/>
        <v>2842</v>
      </c>
      <c r="L8665" s="185">
        <f t="shared" si="9456"/>
        <v>1426</v>
      </c>
      <c r="M8665" s="147"/>
      <c r="N8665" s="143">
        <f t="shared" si="9434"/>
        <v>1028.3399999999999</v>
      </c>
      <c r="O8665" s="143">
        <f t="shared" si="9430"/>
        <v>828.37999999999988</v>
      </c>
      <c r="P8665" s="143">
        <f t="shared" si="9431"/>
        <v>17648.82</v>
      </c>
      <c r="Q8665" s="143">
        <f t="shared" si="9432"/>
        <v>1540.0800000000002</v>
      </c>
      <c r="R8665" s="188">
        <f t="shared" si="9435"/>
        <v>21045.620000000003</v>
      </c>
      <c r="T8665">
        <v>50473.5</v>
      </c>
      <c r="U8665" s="190">
        <f t="shared" si="9436"/>
        <v>0.41696375325665946</v>
      </c>
    </row>
    <row r="8666" spans="1:21" x14ac:dyDescent="0.2">
      <c r="A8666" s="178">
        <v>43096</v>
      </c>
      <c r="B8666" s="179">
        <v>0.95833333333333337</v>
      </c>
      <c r="C8666" t="s">
        <v>349</v>
      </c>
      <c r="D8666">
        <v>3.5</v>
      </c>
      <c r="E8666">
        <v>3</v>
      </c>
      <c r="F8666">
        <v>3.25</v>
      </c>
      <c r="G8666">
        <v>0.97</v>
      </c>
      <c r="H8666" s="184">
        <f t="shared" ref="H8666:L8666" si="9457">H8642</f>
        <v>0.95833333333333337</v>
      </c>
      <c r="I8666" s="185">
        <f t="shared" si="9457"/>
        <v>389</v>
      </c>
      <c r="J8666" s="185">
        <f t="shared" si="9457"/>
        <v>265</v>
      </c>
      <c r="K8666" s="185">
        <f t="shared" si="9457"/>
        <v>2985</v>
      </c>
      <c r="L8666" s="185">
        <f t="shared" si="9457"/>
        <v>1111</v>
      </c>
      <c r="M8666" s="147"/>
      <c r="N8666" s="143">
        <f t="shared" si="9434"/>
        <v>1361.5</v>
      </c>
      <c r="O8666" s="143">
        <f t="shared" si="9430"/>
        <v>795</v>
      </c>
      <c r="P8666" s="143">
        <f t="shared" si="9431"/>
        <v>9701.25</v>
      </c>
      <c r="Q8666" s="143">
        <f t="shared" si="9432"/>
        <v>1077.67</v>
      </c>
      <c r="R8666" s="188">
        <f t="shared" si="9435"/>
        <v>12935.42</v>
      </c>
      <c r="T8666">
        <v>48875.77</v>
      </c>
      <c r="U8666" s="190">
        <f t="shared" si="9436"/>
        <v>0.26465915524195321</v>
      </c>
    </row>
    <row r="8667" spans="1:21" x14ac:dyDescent="0.2">
      <c r="A8667" s="178">
        <v>43096</v>
      </c>
      <c r="B8667" s="180">
        <v>1</v>
      </c>
      <c r="C8667" t="s">
        <v>349</v>
      </c>
      <c r="D8667">
        <v>3.11</v>
      </c>
      <c r="E8667">
        <v>2.61</v>
      </c>
      <c r="F8667">
        <v>2.61</v>
      </c>
      <c r="G8667">
        <v>0.97</v>
      </c>
      <c r="H8667" s="184">
        <f t="shared" ref="H8667:L8667" si="9458">H8643</f>
        <v>1</v>
      </c>
      <c r="I8667" s="185">
        <f t="shared" si="9458"/>
        <v>362</v>
      </c>
      <c r="J8667" s="185">
        <f t="shared" si="9458"/>
        <v>243</v>
      </c>
      <c r="K8667" s="185">
        <f t="shared" si="9458"/>
        <v>2985</v>
      </c>
      <c r="L8667" s="185">
        <f t="shared" si="9458"/>
        <v>1111</v>
      </c>
      <c r="M8667" s="147"/>
      <c r="N8667" s="143">
        <f t="shared" si="9434"/>
        <v>1125.82</v>
      </c>
      <c r="O8667" s="143">
        <f t="shared" si="9430"/>
        <v>634.23</v>
      </c>
      <c r="P8667" s="143">
        <f t="shared" si="9431"/>
        <v>7790.8499999999995</v>
      </c>
      <c r="Q8667" s="143">
        <f t="shared" si="9432"/>
        <v>1077.67</v>
      </c>
      <c r="R8667" s="188">
        <f t="shared" si="9435"/>
        <v>10628.57</v>
      </c>
      <c r="T8667">
        <v>46614.239999999998</v>
      </c>
      <c r="U8667" s="190">
        <f t="shared" si="9436"/>
        <v>0.22801122575419014</v>
      </c>
    </row>
    <row r="8668" spans="1:21" x14ac:dyDescent="0.2">
      <c r="A8668" s="178">
        <v>43097</v>
      </c>
      <c r="B8668" s="179">
        <v>4.1666666666666664E-2</v>
      </c>
      <c r="C8668" t="s">
        <v>349</v>
      </c>
      <c r="D8668">
        <v>3.01</v>
      </c>
      <c r="E8668">
        <v>1.36</v>
      </c>
      <c r="F8668">
        <v>1.38</v>
      </c>
      <c r="G8668">
        <v>0.71</v>
      </c>
      <c r="H8668" s="184">
        <f t="shared" ref="H8668:L8668" si="9459">H8644</f>
        <v>4.1666666666666664E-2</v>
      </c>
      <c r="I8668" s="185">
        <f t="shared" si="9459"/>
        <v>294</v>
      </c>
      <c r="J8668" s="185">
        <f t="shared" si="9459"/>
        <v>212</v>
      </c>
      <c r="K8668" s="185">
        <f t="shared" si="9459"/>
        <v>2985</v>
      </c>
      <c r="L8668" s="185">
        <f t="shared" si="9459"/>
        <v>1111</v>
      </c>
      <c r="M8668" s="147"/>
      <c r="N8668" s="143">
        <f t="shared" si="9434"/>
        <v>884.93999999999994</v>
      </c>
      <c r="O8668" s="143">
        <f t="shared" si="9430"/>
        <v>288.32</v>
      </c>
      <c r="P8668" s="143">
        <f t="shared" si="9431"/>
        <v>4119.2999999999993</v>
      </c>
      <c r="Q8668" s="143">
        <f t="shared" si="9432"/>
        <v>788.81</v>
      </c>
      <c r="R8668" s="188">
        <f t="shared" si="9435"/>
        <v>6081.369999999999</v>
      </c>
      <c r="T8668">
        <v>44251.49</v>
      </c>
      <c r="U8668" s="190">
        <f t="shared" si="9436"/>
        <v>0.13742746289446975</v>
      </c>
    </row>
    <row r="8669" spans="1:21" x14ac:dyDescent="0.2">
      <c r="A8669" s="178">
        <v>43097</v>
      </c>
      <c r="B8669" s="179">
        <v>8.3333333333333329E-2</v>
      </c>
      <c r="C8669" t="s">
        <v>349</v>
      </c>
      <c r="D8669">
        <v>1</v>
      </c>
      <c r="E8669">
        <v>1.01</v>
      </c>
      <c r="F8669">
        <v>1.36</v>
      </c>
      <c r="G8669">
        <v>0.69</v>
      </c>
      <c r="H8669" s="184">
        <f t="shared" ref="H8669:L8669" si="9460">H8645</f>
        <v>8.3333333333333329E-2</v>
      </c>
      <c r="I8669" s="185">
        <f t="shared" si="9460"/>
        <v>236</v>
      </c>
      <c r="J8669" s="185">
        <f t="shared" si="9460"/>
        <v>179</v>
      </c>
      <c r="K8669" s="185">
        <f t="shared" si="9460"/>
        <v>2985</v>
      </c>
      <c r="L8669" s="185">
        <f t="shared" si="9460"/>
        <v>1111</v>
      </c>
      <c r="M8669" s="147"/>
      <c r="N8669" s="143">
        <f t="shared" si="9434"/>
        <v>236</v>
      </c>
      <c r="O8669" s="143">
        <f t="shared" si="9430"/>
        <v>180.79</v>
      </c>
      <c r="P8669" s="143">
        <f t="shared" si="9431"/>
        <v>4059.6000000000004</v>
      </c>
      <c r="Q8669" s="143">
        <f t="shared" si="9432"/>
        <v>766.58999999999992</v>
      </c>
      <c r="R8669" s="188">
        <f t="shared" si="9435"/>
        <v>5242.9800000000005</v>
      </c>
      <c r="T8669">
        <v>42492.12</v>
      </c>
      <c r="U8669" s="190">
        <f t="shared" si="9436"/>
        <v>0.12338711271642837</v>
      </c>
    </row>
    <row r="8670" spans="1:21" x14ac:dyDescent="0.2">
      <c r="A8670" s="178">
        <v>43097</v>
      </c>
      <c r="B8670" s="179">
        <v>0.125</v>
      </c>
      <c r="C8670" t="s">
        <v>349</v>
      </c>
      <c r="D8670">
        <v>1.89</v>
      </c>
      <c r="E8670">
        <v>1.01</v>
      </c>
      <c r="F8670">
        <v>1.36</v>
      </c>
      <c r="G8670">
        <v>0.99</v>
      </c>
      <c r="H8670" s="184">
        <f t="shared" ref="H8670:L8670" si="9461">H8646</f>
        <v>0.125</v>
      </c>
      <c r="I8670" s="185">
        <f t="shared" si="9461"/>
        <v>201</v>
      </c>
      <c r="J8670" s="185">
        <f t="shared" si="9461"/>
        <v>205</v>
      </c>
      <c r="K8670" s="185">
        <f t="shared" si="9461"/>
        <v>2985</v>
      </c>
      <c r="L8670" s="185">
        <f t="shared" si="9461"/>
        <v>1717</v>
      </c>
      <c r="M8670" s="147"/>
      <c r="N8670" s="143">
        <f t="shared" si="9434"/>
        <v>379.89</v>
      </c>
      <c r="O8670" s="143">
        <f t="shared" si="9430"/>
        <v>207.05</v>
      </c>
      <c r="P8670" s="143">
        <f t="shared" si="9431"/>
        <v>4059.6000000000004</v>
      </c>
      <c r="Q8670" s="143">
        <f t="shared" si="9432"/>
        <v>1699.83</v>
      </c>
      <c r="R8670" s="188">
        <f t="shared" si="9435"/>
        <v>6346.3700000000008</v>
      </c>
      <c r="T8670">
        <v>41413.480000000003</v>
      </c>
      <c r="U8670" s="190">
        <f t="shared" si="9436"/>
        <v>0.15324406449301051</v>
      </c>
    </row>
    <row r="8671" spans="1:21" x14ac:dyDescent="0.2">
      <c r="A8671" s="178">
        <v>43097</v>
      </c>
      <c r="B8671" s="179">
        <v>0.16666666666666666</v>
      </c>
      <c r="C8671" t="s">
        <v>349</v>
      </c>
      <c r="D8671">
        <v>0.97</v>
      </c>
      <c r="E8671">
        <v>1.01</v>
      </c>
      <c r="F8671">
        <v>1.36</v>
      </c>
      <c r="G8671">
        <v>0.99</v>
      </c>
      <c r="H8671" s="184">
        <f t="shared" ref="H8671:L8671" si="9462">H8647</f>
        <v>0.16666666666666666</v>
      </c>
      <c r="I8671" s="185">
        <f t="shared" si="9462"/>
        <v>185</v>
      </c>
      <c r="J8671" s="185">
        <f t="shared" si="9462"/>
        <v>205</v>
      </c>
      <c r="K8671" s="185">
        <f t="shared" si="9462"/>
        <v>2985</v>
      </c>
      <c r="L8671" s="185">
        <f t="shared" si="9462"/>
        <v>1717</v>
      </c>
      <c r="M8671" s="147"/>
      <c r="N8671" s="143">
        <f t="shared" si="9434"/>
        <v>179.45</v>
      </c>
      <c r="O8671" s="143">
        <f t="shared" si="9430"/>
        <v>207.05</v>
      </c>
      <c r="P8671" s="143">
        <f t="shared" si="9431"/>
        <v>4059.6000000000004</v>
      </c>
      <c r="Q8671" s="143">
        <f t="shared" si="9432"/>
        <v>1699.83</v>
      </c>
      <c r="R8671" s="188">
        <f t="shared" si="9435"/>
        <v>6145.93</v>
      </c>
      <c r="T8671">
        <v>40872.080000000002</v>
      </c>
      <c r="U8671" s="190">
        <f t="shared" si="9436"/>
        <v>0.15036988575085974</v>
      </c>
    </row>
    <row r="8672" spans="1:21" x14ac:dyDescent="0.2">
      <c r="A8672" s="178">
        <v>43097</v>
      </c>
      <c r="B8672" s="179">
        <v>0.20833333333333334</v>
      </c>
      <c r="C8672" t="s">
        <v>349</v>
      </c>
      <c r="D8672">
        <v>2</v>
      </c>
      <c r="E8672">
        <v>1.36</v>
      </c>
      <c r="F8672">
        <v>1.36</v>
      </c>
      <c r="G8672">
        <v>0.99</v>
      </c>
      <c r="H8672" s="184">
        <f t="shared" ref="H8672:L8672" si="9463">H8648</f>
        <v>0.20833333333333334</v>
      </c>
      <c r="I8672" s="185">
        <f t="shared" si="9463"/>
        <v>207</v>
      </c>
      <c r="J8672" s="185">
        <f t="shared" si="9463"/>
        <v>283</v>
      </c>
      <c r="K8672" s="185">
        <f t="shared" si="9463"/>
        <v>2985</v>
      </c>
      <c r="L8672" s="185">
        <f t="shared" si="9463"/>
        <v>1717</v>
      </c>
      <c r="M8672" s="147"/>
      <c r="N8672" s="143">
        <f t="shared" si="9434"/>
        <v>414</v>
      </c>
      <c r="O8672" s="143">
        <f t="shared" si="9430"/>
        <v>384.88000000000005</v>
      </c>
      <c r="P8672" s="143">
        <f t="shared" si="9431"/>
        <v>4059.6000000000004</v>
      </c>
      <c r="Q8672" s="143">
        <f t="shared" si="9432"/>
        <v>1699.83</v>
      </c>
      <c r="R8672" s="188">
        <f t="shared" si="9435"/>
        <v>6558.31</v>
      </c>
      <c r="T8672">
        <v>40847.85</v>
      </c>
      <c r="U8672" s="190">
        <f t="shared" si="9436"/>
        <v>0.16055459467266944</v>
      </c>
    </row>
    <row r="8673" spans="1:21" x14ac:dyDescent="0.2">
      <c r="A8673" s="178">
        <v>43097</v>
      </c>
      <c r="B8673" s="179">
        <v>0.25</v>
      </c>
      <c r="C8673" t="s">
        <v>349</v>
      </c>
      <c r="D8673">
        <v>3.19</v>
      </c>
      <c r="E8673">
        <v>5</v>
      </c>
      <c r="F8673">
        <v>1.95</v>
      </c>
      <c r="G8673">
        <v>0.99</v>
      </c>
      <c r="H8673" s="184">
        <f t="shared" ref="H8673:L8673" si="9464">H8649</f>
        <v>0.25</v>
      </c>
      <c r="I8673" s="185">
        <f t="shared" si="9464"/>
        <v>327</v>
      </c>
      <c r="J8673" s="185">
        <f t="shared" si="9464"/>
        <v>438</v>
      </c>
      <c r="K8673" s="185">
        <f t="shared" si="9464"/>
        <v>2985</v>
      </c>
      <c r="L8673" s="185">
        <f t="shared" si="9464"/>
        <v>1717</v>
      </c>
      <c r="M8673" s="147"/>
      <c r="N8673" s="143">
        <f t="shared" si="9434"/>
        <v>1043.1299999999999</v>
      </c>
      <c r="O8673" s="143">
        <f t="shared" si="9430"/>
        <v>2190</v>
      </c>
      <c r="P8673" s="143">
        <f t="shared" si="9431"/>
        <v>5820.75</v>
      </c>
      <c r="Q8673" s="143">
        <f t="shared" si="9432"/>
        <v>1699.83</v>
      </c>
      <c r="R8673" s="188">
        <f t="shared" si="9435"/>
        <v>10753.710000000001</v>
      </c>
      <c r="T8673">
        <v>41643.660000000003</v>
      </c>
      <c r="U8673" s="190">
        <f t="shared" si="9436"/>
        <v>0.25823162517415615</v>
      </c>
    </row>
    <row r="8674" spans="1:21" x14ac:dyDescent="0.2">
      <c r="A8674" s="178">
        <v>43097</v>
      </c>
      <c r="B8674" s="179">
        <v>0.29166666666666669</v>
      </c>
      <c r="C8674" t="s">
        <v>349</v>
      </c>
      <c r="D8674">
        <v>2</v>
      </c>
      <c r="E8674">
        <v>16.04</v>
      </c>
      <c r="F8674">
        <v>16.05</v>
      </c>
      <c r="G8674">
        <v>6</v>
      </c>
      <c r="H8674" s="184">
        <f t="shared" ref="H8674:L8674" si="9465">H8650</f>
        <v>0.29166666666666669</v>
      </c>
      <c r="I8674" s="185">
        <f t="shared" si="9465"/>
        <v>249</v>
      </c>
      <c r="J8674" s="185">
        <f t="shared" si="9465"/>
        <v>556</v>
      </c>
      <c r="K8674" s="185">
        <f t="shared" si="9465"/>
        <v>2872</v>
      </c>
      <c r="L8674" s="185">
        <f t="shared" si="9465"/>
        <v>2219</v>
      </c>
      <c r="M8674" s="147"/>
      <c r="N8674" s="143">
        <f t="shared" si="9434"/>
        <v>498</v>
      </c>
      <c r="O8674" s="143">
        <f t="shared" si="9430"/>
        <v>8918.24</v>
      </c>
      <c r="P8674" s="143">
        <f t="shared" si="9431"/>
        <v>46095.6</v>
      </c>
      <c r="Q8674" s="143">
        <f t="shared" si="9432"/>
        <v>13314</v>
      </c>
      <c r="R8674" s="188">
        <f t="shared" si="9435"/>
        <v>68825.84</v>
      </c>
      <c r="T8674">
        <v>43425.79</v>
      </c>
      <c r="U8674" s="190">
        <f t="shared" si="9436"/>
        <v>1.5849070333550639</v>
      </c>
    </row>
    <row r="8675" spans="1:21" x14ac:dyDescent="0.2">
      <c r="A8675" s="178">
        <v>43097</v>
      </c>
      <c r="B8675" s="179">
        <v>0.33333333333333331</v>
      </c>
      <c r="C8675" t="s">
        <v>349</v>
      </c>
      <c r="D8675">
        <v>1.28</v>
      </c>
      <c r="E8675">
        <v>7.31</v>
      </c>
      <c r="F8675">
        <v>11.86</v>
      </c>
      <c r="G8675">
        <v>5.71</v>
      </c>
      <c r="H8675" s="184">
        <f t="shared" ref="H8675:L8675" si="9466">H8651</f>
        <v>0.33333333333333331</v>
      </c>
      <c r="I8675" s="185">
        <f t="shared" si="9466"/>
        <v>256</v>
      </c>
      <c r="J8675" s="185">
        <f t="shared" si="9466"/>
        <v>306</v>
      </c>
      <c r="K8675" s="185">
        <f t="shared" si="9466"/>
        <v>2872</v>
      </c>
      <c r="L8675" s="185">
        <f t="shared" si="9466"/>
        <v>2219</v>
      </c>
      <c r="M8675" s="147"/>
      <c r="N8675" s="143">
        <f t="shared" si="9434"/>
        <v>327.68</v>
      </c>
      <c r="O8675" s="143">
        <f t="shared" si="9430"/>
        <v>2236.8599999999997</v>
      </c>
      <c r="P8675" s="143">
        <f t="shared" si="9431"/>
        <v>34061.919999999998</v>
      </c>
      <c r="Q8675" s="143">
        <f t="shared" si="9432"/>
        <v>12670.49</v>
      </c>
      <c r="R8675" s="188">
        <f t="shared" si="9435"/>
        <v>49296.95</v>
      </c>
      <c r="T8675">
        <v>45749.97</v>
      </c>
      <c r="U8675" s="190">
        <f t="shared" si="9436"/>
        <v>1.0775296683254654</v>
      </c>
    </row>
    <row r="8676" spans="1:21" x14ac:dyDescent="0.2">
      <c r="A8676" s="178">
        <v>43097</v>
      </c>
      <c r="B8676" s="179">
        <v>0.375</v>
      </c>
      <c r="C8676" t="s">
        <v>349</v>
      </c>
      <c r="D8676">
        <v>1</v>
      </c>
      <c r="E8676">
        <v>4.93</v>
      </c>
      <c r="F8676">
        <v>6.91</v>
      </c>
      <c r="G8676">
        <v>4</v>
      </c>
      <c r="H8676" s="184">
        <f t="shared" ref="H8676:L8676" si="9467">H8652</f>
        <v>0.375</v>
      </c>
      <c r="I8676" s="185">
        <f t="shared" si="9467"/>
        <v>156</v>
      </c>
      <c r="J8676" s="185">
        <f t="shared" si="9467"/>
        <v>343</v>
      </c>
      <c r="K8676" s="185">
        <f t="shared" si="9467"/>
        <v>2872</v>
      </c>
      <c r="L8676" s="185">
        <f t="shared" si="9467"/>
        <v>2219</v>
      </c>
      <c r="M8676" s="147"/>
      <c r="N8676" s="143">
        <f t="shared" si="9434"/>
        <v>156</v>
      </c>
      <c r="O8676" s="143">
        <f t="shared" si="9430"/>
        <v>1690.99</v>
      </c>
      <c r="P8676" s="143">
        <f t="shared" si="9431"/>
        <v>19845.52</v>
      </c>
      <c r="Q8676" s="143">
        <f t="shared" si="9432"/>
        <v>8876</v>
      </c>
      <c r="R8676" s="188">
        <f t="shared" si="9435"/>
        <v>30568.510000000002</v>
      </c>
      <c r="T8676">
        <v>47213.05</v>
      </c>
      <c r="U8676" s="190">
        <f t="shared" si="9436"/>
        <v>0.64745891231343877</v>
      </c>
    </row>
    <row r="8677" spans="1:21" x14ac:dyDescent="0.2">
      <c r="A8677" s="178">
        <v>43097</v>
      </c>
      <c r="B8677" s="179">
        <v>0.41666666666666669</v>
      </c>
      <c r="C8677" t="s">
        <v>349</v>
      </c>
      <c r="D8677">
        <v>1</v>
      </c>
      <c r="E8677">
        <v>3.64</v>
      </c>
      <c r="F8677">
        <v>5.47</v>
      </c>
      <c r="G8677">
        <v>1.99</v>
      </c>
      <c r="H8677" s="184">
        <f t="shared" ref="H8677:L8677" si="9468">H8653</f>
        <v>0.41666666666666669</v>
      </c>
      <c r="I8677" s="185">
        <f t="shared" si="9468"/>
        <v>196</v>
      </c>
      <c r="J8677" s="185">
        <f t="shared" si="9468"/>
        <v>315</v>
      </c>
      <c r="K8677" s="185">
        <f t="shared" si="9468"/>
        <v>2872</v>
      </c>
      <c r="L8677" s="185">
        <f t="shared" si="9468"/>
        <v>2219</v>
      </c>
      <c r="M8677" s="147"/>
      <c r="N8677" s="143">
        <f t="shared" si="9434"/>
        <v>196</v>
      </c>
      <c r="O8677" s="143">
        <f t="shared" si="9430"/>
        <v>1146.6000000000001</v>
      </c>
      <c r="P8677" s="143">
        <f t="shared" si="9431"/>
        <v>15709.84</v>
      </c>
      <c r="Q8677" s="143">
        <f t="shared" si="9432"/>
        <v>4415.8100000000004</v>
      </c>
      <c r="R8677" s="188">
        <f t="shared" si="9435"/>
        <v>21468.25</v>
      </c>
      <c r="T8677">
        <v>47834.49</v>
      </c>
      <c r="U8677" s="190">
        <f t="shared" si="9436"/>
        <v>0.44880273626832856</v>
      </c>
    </row>
    <row r="8678" spans="1:21" x14ac:dyDescent="0.2">
      <c r="A8678" s="178">
        <v>43097</v>
      </c>
      <c r="B8678" s="179">
        <v>0.45833333333333331</v>
      </c>
      <c r="C8678" t="s">
        <v>349</v>
      </c>
      <c r="D8678">
        <v>1.85</v>
      </c>
      <c r="E8678">
        <v>3.1</v>
      </c>
      <c r="F8678">
        <v>4</v>
      </c>
      <c r="G8678">
        <v>1</v>
      </c>
      <c r="H8678" s="184">
        <f t="shared" ref="H8678:L8678" si="9469">H8654</f>
        <v>0.45833333333333331</v>
      </c>
      <c r="I8678" s="185">
        <f t="shared" si="9469"/>
        <v>226</v>
      </c>
      <c r="J8678" s="185">
        <f t="shared" si="9469"/>
        <v>326</v>
      </c>
      <c r="K8678" s="185">
        <f t="shared" si="9469"/>
        <v>2842</v>
      </c>
      <c r="L8678" s="185">
        <f t="shared" si="9469"/>
        <v>1635</v>
      </c>
      <c r="M8678" s="147"/>
      <c r="N8678" s="143">
        <f t="shared" si="9434"/>
        <v>418.1</v>
      </c>
      <c r="O8678" s="143">
        <f t="shared" si="9430"/>
        <v>1010.6</v>
      </c>
      <c r="P8678" s="143">
        <f t="shared" si="9431"/>
        <v>11368</v>
      </c>
      <c r="Q8678" s="143">
        <f t="shared" si="9432"/>
        <v>1635</v>
      </c>
      <c r="R8678" s="188">
        <f t="shared" si="9435"/>
        <v>14431.7</v>
      </c>
      <c r="T8678">
        <v>48472.68</v>
      </c>
      <c r="U8678" s="190">
        <f t="shared" si="9436"/>
        <v>0.29772853491905132</v>
      </c>
    </row>
    <row r="8679" spans="1:21" x14ac:dyDescent="0.2">
      <c r="A8679" s="178">
        <v>43097</v>
      </c>
      <c r="B8679" s="179">
        <v>0.5</v>
      </c>
      <c r="C8679" t="s">
        <v>349</v>
      </c>
      <c r="D8679">
        <v>2.11</v>
      </c>
      <c r="E8679">
        <v>2.78</v>
      </c>
      <c r="F8679">
        <v>3.79</v>
      </c>
      <c r="G8679">
        <v>0.99</v>
      </c>
      <c r="H8679" s="184">
        <f t="shared" ref="H8679:L8679" si="9470">H8655</f>
        <v>0.5</v>
      </c>
      <c r="I8679" s="185">
        <f t="shared" si="9470"/>
        <v>222</v>
      </c>
      <c r="J8679" s="185">
        <f t="shared" si="9470"/>
        <v>319</v>
      </c>
      <c r="K8679" s="185">
        <f t="shared" si="9470"/>
        <v>2842</v>
      </c>
      <c r="L8679" s="185">
        <f t="shared" si="9470"/>
        <v>1635</v>
      </c>
      <c r="M8679" s="147"/>
      <c r="N8679" s="143">
        <f t="shared" si="9434"/>
        <v>468.41999999999996</v>
      </c>
      <c r="O8679" s="143">
        <f t="shared" si="9430"/>
        <v>886.81999999999994</v>
      </c>
      <c r="P8679" s="143">
        <f t="shared" si="9431"/>
        <v>10771.18</v>
      </c>
      <c r="Q8679" s="143">
        <f t="shared" si="9432"/>
        <v>1618.65</v>
      </c>
      <c r="R8679" s="188">
        <f t="shared" si="9435"/>
        <v>13745.07</v>
      </c>
      <c r="T8679">
        <v>48550.02</v>
      </c>
      <c r="U8679" s="190">
        <f t="shared" si="9436"/>
        <v>0.28311152086034158</v>
      </c>
    </row>
    <row r="8680" spans="1:21" x14ac:dyDescent="0.2">
      <c r="A8680" s="178">
        <v>43097</v>
      </c>
      <c r="B8680" s="179">
        <v>0.54166666666666663</v>
      </c>
      <c r="C8680" t="s">
        <v>349</v>
      </c>
      <c r="D8680">
        <v>2.11</v>
      </c>
      <c r="E8680">
        <v>1.03</v>
      </c>
      <c r="F8680">
        <v>2.33</v>
      </c>
      <c r="G8680">
        <v>1</v>
      </c>
      <c r="H8680" s="184">
        <f t="shared" ref="H8680:L8680" si="9471">H8656</f>
        <v>0.54166666666666663</v>
      </c>
      <c r="I8680" s="185">
        <f t="shared" si="9471"/>
        <v>195</v>
      </c>
      <c r="J8680" s="185">
        <f t="shared" si="9471"/>
        <v>299</v>
      </c>
      <c r="K8680" s="185">
        <f t="shared" si="9471"/>
        <v>2842</v>
      </c>
      <c r="L8680" s="185">
        <f t="shared" si="9471"/>
        <v>1635</v>
      </c>
      <c r="M8680" s="147"/>
      <c r="N8680" s="143">
        <f t="shared" si="9434"/>
        <v>411.45</v>
      </c>
      <c r="O8680" s="143">
        <f t="shared" si="9430"/>
        <v>307.97000000000003</v>
      </c>
      <c r="P8680" s="143">
        <f t="shared" si="9431"/>
        <v>6621.8600000000006</v>
      </c>
      <c r="Q8680" s="143">
        <f t="shared" si="9432"/>
        <v>1635</v>
      </c>
      <c r="R8680" s="188">
        <f t="shared" si="9435"/>
        <v>8976.2800000000007</v>
      </c>
      <c r="T8680">
        <v>47940.66</v>
      </c>
      <c r="U8680" s="190">
        <f t="shared" si="9436"/>
        <v>0.1872373054521986</v>
      </c>
    </row>
    <row r="8681" spans="1:21" x14ac:dyDescent="0.2">
      <c r="A8681" s="178">
        <v>43097</v>
      </c>
      <c r="B8681" s="179">
        <v>0.58333333333333337</v>
      </c>
      <c r="C8681" t="s">
        <v>349</v>
      </c>
      <c r="D8681">
        <v>1.82</v>
      </c>
      <c r="E8681">
        <v>2.5099999999999998</v>
      </c>
      <c r="F8681">
        <v>2.59</v>
      </c>
      <c r="G8681">
        <v>1</v>
      </c>
      <c r="H8681" s="184">
        <f t="shared" ref="H8681:L8681" si="9472">H8657</f>
        <v>0.58333333333333337</v>
      </c>
      <c r="I8681" s="185">
        <f t="shared" si="9472"/>
        <v>205</v>
      </c>
      <c r="J8681" s="185">
        <f t="shared" si="9472"/>
        <v>237</v>
      </c>
      <c r="K8681" s="185">
        <f t="shared" si="9472"/>
        <v>2842</v>
      </c>
      <c r="L8681" s="185">
        <f t="shared" si="9472"/>
        <v>1635</v>
      </c>
      <c r="M8681" s="147"/>
      <c r="N8681" s="143">
        <f t="shared" si="9434"/>
        <v>373.1</v>
      </c>
      <c r="O8681" s="143">
        <f t="shared" si="9430"/>
        <v>594.87</v>
      </c>
      <c r="P8681" s="143">
        <f t="shared" si="9431"/>
        <v>7360.78</v>
      </c>
      <c r="Q8681" s="143">
        <f t="shared" si="9432"/>
        <v>1635</v>
      </c>
      <c r="R8681" s="188">
        <f t="shared" si="9435"/>
        <v>9963.75</v>
      </c>
      <c r="T8681">
        <v>46707.65</v>
      </c>
      <c r="U8681" s="190">
        <f t="shared" si="9436"/>
        <v>0.21332158650670713</v>
      </c>
    </row>
    <row r="8682" spans="1:21" x14ac:dyDescent="0.2">
      <c r="A8682" s="178">
        <v>43097</v>
      </c>
      <c r="B8682" s="179">
        <v>0.625</v>
      </c>
      <c r="C8682" t="s">
        <v>349</v>
      </c>
      <c r="D8682">
        <v>2.06</v>
      </c>
      <c r="E8682">
        <v>1.91</v>
      </c>
      <c r="F8682">
        <v>2.11</v>
      </c>
      <c r="G8682">
        <v>0.99</v>
      </c>
      <c r="H8682" s="184">
        <f t="shared" ref="H8682:L8682" si="9473">H8658</f>
        <v>0.625</v>
      </c>
      <c r="I8682" s="185">
        <f t="shared" si="9473"/>
        <v>212</v>
      </c>
      <c r="J8682" s="185">
        <f t="shared" si="9473"/>
        <v>213</v>
      </c>
      <c r="K8682" s="185">
        <f t="shared" si="9473"/>
        <v>2842</v>
      </c>
      <c r="L8682" s="185">
        <f t="shared" si="9473"/>
        <v>1380</v>
      </c>
      <c r="M8682" s="147"/>
      <c r="N8682" s="143">
        <f t="shared" si="9434"/>
        <v>436.72</v>
      </c>
      <c r="O8682" s="143">
        <f t="shared" si="9430"/>
        <v>406.83</v>
      </c>
      <c r="P8682" s="143">
        <f t="shared" si="9431"/>
        <v>5996.62</v>
      </c>
      <c r="Q8682" s="143">
        <f t="shared" si="9432"/>
        <v>1366.2</v>
      </c>
      <c r="R8682" s="188">
        <f t="shared" si="9435"/>
        <v>8206.3700000000008</v>
      </c>
      <c r="T8682">
        <v>45603.25</v>
      </c>
      <c r="U8682" s="190">
        <f t="shared" si="9436"/>
        <v>0.17995142890035251</v>
      </c>
    </row>
    <row r="8683" spans="1:21" x14ac:dyDescent="0.2">
      <c r="A8683" s="178">
        <v>43097</v>
      </c>
      <c r="B8683" s="179">
        <v>0.66666666666666663</v>
      </c>
      <c r="C8683" t="s">
        <v>349</v>
      </c>
      <c r="D8683">
        <v>1.38</v>
      </c>
      <c r="E8683">
        <v>2.15</v>
      </c>
      <c r="F8683">
        <v>2.35</v>
      </c>
      <c r="G8683">
        <v>1</v>
      </c>
      <c r="H8683" s="184">
        <f t="shared" ref="H8683:L8683" si="9474">H8659</f>
        <v>0.66666666666666663</v>
      </c>
      <c r="I8683" s="185">
        <f t="shared" si="9474"/>
        <v>191</v>
      </c>
      <c r="J8683" s="185">
        <f t="shared" si="9474"/>
        <v>237</v>
      </c>
      <c r="K8683" s="185">
        <f t="shared" si="9474"/>
        <v>2842</v>
      </c>
      <c r="L8683" s="185">
        <f t="shared" si="9474"/>
        <v>1380</v>
      </c>
      <c r="M8683" s="147"/>
      <c r="N8683" s="143">
        <f t="shared" si="9434"/>
        <v>263.58</v>
      </c>
      <c r="O8683" s="143">
        <f t="shared" si="9430"/>
        <v>509.54999999999995</v>
      </c>
      <c r="P8683" s="143">
        <f t="shared" si="9431"/>
        <v>6678.7</v>
      </c>
      <c r="Q8683" s="143">
        <f t="shared" si="9432"/>
        <v>1380</v>
      </c>
      <c r="R8683" s="188">
        <f t="shared" si="9435"/>
        <v>8831.83</v>
      </c>
      <c r="T8683">
        <v>44702.81</v>
      </c>
      <c r="U8683" s="190">
        <f t="shared" si="9436"/>
        <v>0.1975676696834047</v>
      </c>
    </row>
    <row r="8684" spans="1:21" x14ac:dyDescent="0.2">
      <c r="A8684" s="178">
        <v>43097</v>
      </c>
      <c r="B8684" s="179">
        <v>0.70833333333333337</v>
      </c>
      <c r="C8684" t="s">
        <v>349</v>
      </c>
      <c r="D8684">
        <v>1.1299999999999999</v>
      </c>
      <c r="E8684">
        <v>3</v>
      </c>
      <c r="F8684">
        <v>3.55</v>
      </c>
      <c r="G8684">
        <v>1.6</v>
      </c>
      <c r="H8684" s="184">
        <f t="shared" ref="H8684:L8684" si="9475">H8660</f>
        <v>0.70833333333333337</v>
      </c>
      <c r="I8684" s="185">
        <f t="shared" si="9475"/>
        <v>218</v>
      </c>
      <c r="J8684" s="185">
        <f t="shared" si="9475"/>
        <v>258</v>
      </c>
      <c r="K8684" s="185">
        <f t="shared" si="9475"/>
        <v>2842</v>
      </c>
      <c r="L8684" s="185">
        <f t="shared" si="9475"/>
        <v>1380</v>
      </c>
      <c r="M8684" s="147"/>
      <c r="N8684" s="143">
        <f t="shared" si="9434"/>
        <v>246.33999999999997</v>
      </c>
      <c r="O8684" s="143">
        <f t="shared" si="9430"/>
        <v>774</v>
      </c>
      <c r="P8684" s="143">
        <f t="shared" si="9431"/>
        <v>10089.1</v>
      </c>
      <c r="Q8684" s="143">
        <f t="shared" si="9432"/>
        <v>2208</v>
      </c>
      <c r="R8684" s="188">
        <f t="shared" si="9435"/>
        <v>13317.44</v>
      </c>
      <c r="T8684">
        <v>44351.49</v>
      </c>
      <c r="U8684" s="190">
        <f t="shared" si="9436"/>
        <v>0.30027040805167993</v>
      </c>
    </row>
    <row r="8685" spans="1:21" x14ac:dyDescent="0.2">
      <c r="A8685" s="178">
        <v>43097</v>
      </c>
      <c r="B8685" s="179">
        <v>0.75</v>
      </c>
      <c r="C8685" t="s">
        <v>349</v>
      </c>
      <c r="D8685">
        <v>3.07</v>
      </c>
      <c r="E8685">
        <v>17.170000000000002</v>
      </c>
      <c r="F8685">
        <v>18.38</v>
      </c>
      <c r="G8685">
        <v>4</v>
      </c>
      <c r="H8685" s="184">
        <f t="shared" ref="H8685:L8685" si="9476">H8661</f>
        <v>0.75</v>
      </c>
      <c r="I8685" s="185">
        <f t="shared" si="9476"/>
        <v>240</v>
      </c>
      <c r="J8685" s="185">
        <f t="shared" si="9476"/>
        <v>365</v>
      </c>
      <c r="K8685" s="185">
        <f t="shared" si="9476"/>
        <v>2842</v>
      </c>
      <c r="L8685" s="185">
        <f t="shared" si="9476"/>
        <v>1380</v>
      </c>
      <c r="M8685" s="147"/>
      <c r="N8685" s="143">
        <f t="shared" si="9434"/>
        <v>736.8</v>
      </c>
      <c r="O8685" s="143">
        <f t="shared" si="9430"/>
        <v>6267.05</v>
      </c>
      <c r="P8685" s="143">
        <f t="shared" si="9431"/>
        <v>52235.96</v>
      </c>
      <c r="Q8685" s="143">
        <f t="shared" si="9432"/>
        <v>5520</v>
      </c>
      <c r="R8685" s="188">
        <f t="shared" si="9435"/>
        <v>64759.81</v>
      </c>
      <c r="T8685">
        <v>44752.91</v>
      </c>
      <c r="U8685" s="190">
        <f t="shared" si="9436"/>
        <v>1.4470524933462425</v>
      </c>
    </row>
    <row r="8686" spans="1:21" x14ac:dyDescent="0.2">
      <c r="A8686" s="178">
        <v>43097</v>
      </c>
      <c r="B8686" s="179">
        <v>0.79166666666666663</v>
      </c>
      <c r="C8686" t="s">
        <v>349</v>
      </c>
      <c r="D8686">
        <v>2.61</v>
      </c>
      <c r="E8686">
        <v>9.65</v>
      </c>
      <c r="F8686">
        <v>18.36</v>
      </c>
      <c r="G8686">
        <v>1.5</v>
      </c>
      <c r="H8686" s="184">
        <f t="shared" ref="H8686:L8686" si="9477">H8662</f>
        <v>0.79166666666666663</v>
      </c>
      <c r="I8686" s="185">
        <f t="shared" si="9477"/>
        <v>320</v>
      </c>
      <c r="J8686" s="185">
        <f t="shared" si="9477"/>
        <v>214</v>
      </c>
      <c r="K8686" s="185">
        <f t="shared" si="9477"/>
        <v>2842</v>
      </c>
      <c r="L8686" s="185">
        <f t="shared" si="9477"/>
        <v>1426</v>
      </c>
      <c r="M8686" s="147"/>
      <c r="N8686" s="143">
        <f t="shared" si="9434"/>
        <v>835.19999999999993</v>
      </c>
      <c r="O8686" s="143">
        <f t="shared" si="9430"/>
        <v>2065.1</v>
      </c>
      <c r="P8686" s="143">
        <f t="shared" si="9431"/>
        <v>52179.119999999995</v>
      </c>
      <c r="Q8686" s="143">
        <f t="shared" si="9432"/>
        <v>2139</v>
      </c>
      <c r="R8686" s="188">
        <f t="shared" si="9435"/>
        <v>57218.42</v>
      </c>
      <c r="T8686">
        <v>46386.239999999998</v>
      </c>
      <c r="U8686" s="190">
        <f t="shared" si="9436"/>
        <v>1.2335214063480895</v>
      </c>
    </row>
    <row r="8687" spans="1:21" x14ac:dyDescent="0.2">
      <c r="A8687" s="178">
        <v>43097</v>
      </c>
      <c r="B8687" s="179">
        <v>0.83333333333333337</v>
      </c>
      <c r="C8687" t="s">
        <v>349</v>
      </c>
      <c r="D8687">
        <v>2.11</v>
      </c>
      <c r="E8687">
        <v>3.93</v>
      </c>
      <c r="F8687">
        <v>6.41</v>
      </c>
      <c r="G8687">
        <v>1.3</v>
      </c>
      <c r="H8687" s="184">
        <f t="shared" ref="H8687:L8687" si="9478">H8663</f>
        <v>0.83333333333333337</v>
      </c>
      <c r="I8687" s="185">
        <f t="shared" si="9478"/>
        <v>322</v>
      </c>
      <c r="J8687" s="185">
        <f t="shared" si="9478"/>
        <v>178</v>
      </c>
      <c r="K8687" s="185">
        <f t="shared" si="9478"/>
        <v>2842</v>
      </c>
      <c r="L8687" s="185">
        <f t="shared" si="9478"/>
        <v>1426</v>
      </c>
      <c r="M8687" s="147"/>
      <c r="N8687" s="143">
        <f t="shared" si="9434"/>
        <v>679.42</v>
      </c>
      <c r="O8687" s="143">
        <f t="shared" si="9430"/>
        <v>699.54000000000008</v>
      </c>
      <c r="P8687" s="143">
        <f t="shared" si="9431"/>
        <v>18217.22</v>
      </c>
      <c r="Q8687" s="143">
        <f t="shared" si="9432"/>
        <v>1853.8</v>
      </c>
      <c r="R8687" s="188">
        <f t="shared" si="9435"/>
        <v>21449.98</v>
      </c>
      <c r="T8687">
        <v>48078.57</v>
      </c>
      <c r="U8687" s="190">
        <f t="shared" si="9436"/>
        <v>0.44614430088082901</v>
      </c>
    </row>
    <row r="8688" spans="1:21" x14ac:dyDescent="0.2">
      <c r="A8688" s="178">
        <v>43097</v>
      </c>
      <c r="B8688" s="179">
        <v>0.875</v>
      </c>
      <c r="C8688" t="s">
        <v>349</v>
      </c>
      <c r="D8688">
        <v>1.3</v>
      </c>
      <c r="E8688">
        <v>4</v>
      </c>
      <c r="F8688">
        <v>5.03</v>
      </c>
      <c r="G8688">
        <v>1</v>
      </c>
      <c r="H8688" s="184">
        <f t="shared" ref="H8688:L8688" si="9479">H8664</f>
        <v>0.875</v>
      </c>
      <c r="I8688" s="185">
        <f t="shared" si="9479"/>
        <v>337</v>
      </c>
      <c r="J8688" s="185">
        <f t="shared" si="9479"/>
        <v>173</v>
      </c>
      <c r="K8688" s="185">
        <f t="shared" si="9479"/>
        <v>2842</v>
      </c>
      <c r="L8688" s="185">
        <f t="shared" si="9479"/>
        <v>1426</v>
      </c>
      <c r="M8688" s="147"/>
      <c r="N8688" s="143">
        <f t="shared" si="9434"/>
        <v>438.1</v>
      </c>
      <c r="O8688" s="143">
        <f t="shared" si="9430"/>
        <v>692</v>
      </c>
      <c r="P8688" s="143">
        <f t="shared" si="9431"/>
        <v>14295.26</v>
      </c>
      <c r="Q8688" s="143">
        <f t="shared" si="9432"/>
        <v>1426</v>
      </c>
      <c r="R8688" s="188">
        <f t="shared" si="9435"/>
        <v>16851.36</v>
      </c>
      <c r="T8688">
        <v>47747.14</v>
      </c>
      <c r="U8688" s="190">
        <f t="shared" si="9436"/>
        <v>0.3529292016233852</v>
      </c>
    </row>
    <row r="8689" spans="1:21" x14ac:dyDescent="0.2">
      <c r="A8689" s="178">
        <v>43097</v>
      </c>
      <c r="B8689" s="179">
        <v>0.91666666666666663</v>
      </c>
      <c r="C8689" t="s">
        <v>349</v>
      </c>
      <c r="D8689">
        <v>2.11</v>
      </c>
      <c r="E8689">
        <v>3.57</v>
      </c>
      <c r="F8689">
        <v>4.55</v>
      </c>
      <c r="G8689">
        <v>0.99</v>
      </c>
      <c r="H8689" s="184">
        <f t="shared" ref="H8689:L8689" si="9480">H8665</f>
        <v>0.91666666666666663</v>
      </c>
      <c r="I8689" s="185">
        <f t="shared" si="9480"/>
        <v>394</v>
      </c>
      <c r="J8689" s="185">
        <f t="shared" si="9480"/>
        <v>194</v>
      </c>
      <c r="K8689" s="185">
        <f t="shared" si="9480"/>
        <v>2842</v>
      </c>
      <c r="L8689" s="185">
        <f t="shared" si="9480"/>
        <v>1426</v>
      </c>
      <c r="M8689" s="147"/>
      <c r="N8689" s="143">
        <f t="shared" si="9434"/>
        <v>831.33999999999992</v>
      </c>
      <c r="O8689" s="143">
        <f t="shared" si="9430"/>
        <v>692.57999999999993</v>
      </c>
      <c r="P8689" s="143">
        <f t="shared" si="9431"/>
        <v>12931.1</v>
      </c>
      <c r="Q8689" s="143">
        <f t="shared" si="9432"/>
        <v>1411.74</v>
      </c>
      <c r="R8689" s="188">
        <f t="shared" si="9435"/>
        <v>15866.76</v>
      </c>
      <c r="T8689">
        <v>47138.35</v>
      </c>
      <c r="U8689" s="190">
        <f t="shared" si="9436"/>
        <v>0.33659981734617356</v>
      </c>
    </row>
    <row r="8690" spans="1:21" x14ac:dyDescent="0.2">
      <c r="A8690" s="178">
        <v>43097</v>
      </c>
      <c r="B8690" s="179">
        <v>0.95833333333333337</v>
      </c>
      <c r="C8690" t="s">
        <v>349</v>
      </c>
      <c r="D8690">
        <v>3.5</v>
      </c>
      <c r="E8690">
        <v>2.71</v>
      </c>
      <c r="F8690">
        <v>2.71</v>
      </c>
      <c r="G8690">
        <v>0.61</v>
      </c>
      <c r="H8690" s="184">
        <f t="shared" ref="H8690:L8690" si="9481">H8666</f>
        <v>0.95833333333333337</v>
      </c>
      <c r="I8690" s="185">
        <f t="shared" si="9481"/>
        <v>389</v>
      </c>
      <c r="J8690" s="185">
        <f t="shared" si="9481"/>
        <v>265</v>
      </c>
      <c r="K8690" s="185">
        <f t="shared" si="9481"/>
        <v>2985</v>
      </c>
      <c r="L8690" s="185">
        <f t="shared" si="9481"/>
        <v>1111</v>
      </c>
      <c r="M8690" s="147"/>
      <c r="N8690" s="143">
        <f t="shared" si="9434"/>
        <v>1361.5</v>
      </c>
      <c r="O8690" s="143">
        <f t="shared" si="9430"/>
        <v>718.15</v>
      </c>
      <c r="P8690" s="143">
        <f t="shared" si="9431"/>
        <v>8089.3499999999995</v>
      </c>
      <c r="Q8690" s="143">
        <f t="shared" si="9432"/>
        <v>677.71</v>
      </c>
      <c r="R8690" s="188">
        <f t="shared" si="9435"/>
        <v>10846.71</v>
      </c>
      <c r="T8690">
        <v>45887.65</v>
      </c>
      <c r="U8690" s="190">
        <f t="shared" si="9436"/>
        <v>0.23637536461335454</v>
      </c>
    </row>
    <row r="8691" spans="1:21" x14ac:dyDescent="0.2">
      <c r="A8691" s="178">
        <v>43097</v>
      </c>
      <c r="B8691" s="180">
        <v>1</v>
      </c>
      <c r="C8691" t="s">
        <v>349</v>
      </c>
      <c r="D8691">
        <v>3.5</v>
      </c>
      <c r="E8691">
        <v>2.69</v>
      </c>
      <c r="F8691">
        <v>2.69</v>
      </c>
      <c r="G8691">
        <v>0.71</v>
      </c>
      <c r="H8691" s="184">
        <f t="shared" ref="H8691:L8691" si="9482">H8667</f>
        <v>1</v>
      </c>
      <c r="I8691" s="185">
        <f t="shared" si="9482"/>
        <v>362</v>
      </c>
      <c r="J8691" s="185">
        <f t="shared" si="9482"/>
        <v>243</v>
      </c>
      <c r="K8691" s="185">
        <f t="shared" si="9482"/>
        <v>2985</v>
      </c>
      <c r="L8691" s="185">
        <f t="shared" si="9482"/>
        <v>1111</v>
      </c>
      <c r="M8691" s="147"/>
      <c r="N8691" s="143">
        <f t="shared" si="9434"/>
        <v>1267</v>
      </c>
      <c r="O8691" s="143">
        <f t="shared" si="9430"/>
        <v>653.66999999999996</v>
      </c>
      <c r="P8691" s="143">
        <f t="shared" si="9431"/>
        <v>8029.65</v>
      </c>
      <c r="Q8691" s="143">
        <f t="shared" si="9432"/>
        <v>788.81</v>
      </c>
      <c r="R8691" s="188">
        <f t="shared" si="9435"/>
        <v>10739.13</v>
      </c>
      <c r="T8691">
        <v>43647.1</v>
      </c>
      <c r="U8691" s="190">
        <f t="shared" si="9436"/>
        <v>0.24604452529492221</v>
      </c>
    </row>
    <row r="8692" spans="1:21" x14ac:dyDescent="0.2">
      <c r="A8692" s="178">
        <v>43098</v>
      </c>
      <c r="B8692" s="179">
        <v>4.1666666666666664E-2</v>
      </c>
      <c r="C8692" t="s">
        <v>349</v>
      </c>
      <c r="D8692">
        <v>2.99</v>
      </c>
      <c r="E8692">
        <v>1.86</v>
      </c>
      <c r="F8692">
        <v>1.85</v>
      </c>
      <c r="G8692">
        <v>0.61</v>
      </c>
      <c r="H8692" s="184">
        <f t="shared" ref="H8692:L8692" si="9483">H8668</f>
        <v>4.1666666666666664E-2</v>
      </c>
      <c r="I8692" s="185">
        <f t="shared" si="9483"/>
        <v>294</v>
      </c>
      <c r="J8692" s="185">
        <f t="shared" si="9483"/>
        <v>212</v>
      </c>
      <c r="K8692" s="185">
        <f t="shared" si="9483"/>
        <v>2985</v>
      </c>
      <c r="L8692" s="185">
        <f t="shared" si="9483"/>
        <v>1111</v>
      </c>
      <c r="M8692" s="147"/>
      <c r="N8692" s="143">
        <f t="shared" si="9434"/>
        <v>879.06000000000006</v>
      </c>
      <c r="O8692" s="143">
        <f t="shared" si="9430"/>
        <v>394.32</v>
      </c>
      <c r="P8692" s="143">
        <f t="shared" si="9431"/>
        <v>5522.25</v>
      </c>
      <c r="Q8692" s="143">
        <f t="shared" si="9432"/>
        <v>677.71</v>
      </c>
      <c r="R8692" s="188">
        <f t="shared" si="9435"/>
        <v>7473.34</v>
      </c>
      <c r="T8692">
        <v>41390.550000000003</v>
      </c>
      <c r="U8692" s="190">
        <f t="shared" si="9436"/>
        <v>0.18055667296037381</v>
      </c>
    </row>
    <row r="8693" spans="1:21" x14ac:dyDescent="0.2">
      <c r="A8693" s="178">
        <v>43098</v>
      </c>
      <c r="B8693" s="179">
        <v>8.3333333333333329E-2</v>
      </c>
      <c r="C8693" t="s">
        <v>349</v>
      </c>
      <c r="D8693">
        <v>0.32</v>
      </c>
      <c r="E8693">
        <v>1.4</v>
      </c>
      <c r="F8693">
        <v>1.6</v>
      </c>
      <c r="G8693">
        <v>0.61</v>
      </c>
      <c r="H8693" s="184">
        <f t="shared" ref="H8693:L8693" si="9484">H8669</f>
        <v>8.3333333333333329E-2</v>
      </c>
      <c r="I8693" s="185">
        <f t="shared" si="9484"/>
        <v>236</v>
      </c>
      <c r="J8693" s="185">
        <f t="shared" si="9484"/>
        <v>179</v>
      </c>
      <c r="K8693" s="185">
        <f t="shared" si="9484"/>
        <v>2985</v>
      </c>
      <c r="L8693" s="185">
        <f t="shared" si="9484"/>
        <v>1111</v>
      </c>
      <c r="M8693" s="147"/>
      <c r="N8693" s="143">
        <f t="shared" si="9434"/>
        <v>75.52</v>
      </c>
      <c r="O8693" s="143">
        <f t="shared" si="9430"/>
        <v>250.6</v>
      </c>
      <c r="P8693" s="143">
        <f t="shared" si="9431"/>
        <v>4776</v>
      </c>
      <c r="Q8693" s="143">
        <f t="shared" si="9432"/>
        <v>677.71</v>
      </c>
      <c r="R8693" s="188">
        <f t="shared" si="9435"/>
        <v>5779.83</v>
      </c>
      <c r="T8693">
        <v>39839.42</v>
      </c>
      <c r="U8693" s="190">
        <f t="shared" si="9436"/>
        <v>0.14507816629860576</v>
      </c>
    </row>
    <row r="8694" spans="1:21" x14ac:dyDescent="0.2">
      <c r="A8694" s="178">
        <v>43098</v>
      </c>
      <c r="B8694" s="179">
        <v>0.125</v>
      </c>
      <c r="C8694" t="s">
        <v>349</v>
      </c>
      <c r="D8694">
        <v>2.11</v>
      </c>
      <c r="E8694">
        <v>1.24</v>
      </c>
      <c r="F8694">
        <v>1.6</v>
      </c>
      <c r="G8694">
        <v>0.99</v>
      </c>
      <c r="H8694" s="184">
        <f t="shared" ref="H8694:L8694" si="9485">H8670</f>
        <v>0.125</v>
      </c>
      <c r="I8694" s="185">
        <f t="shared" si="9485"/>
        <v>201</v>
      </c>
      <c r="J8694" s="185">
        <f t="shared" si="9485"/>
        <v>205</v>
      </c>
      <c r="K8694" s="185">
        <f t="shared" si="9485"/>
        <v>2985</v>
      </c>
      <c r="L8694" s="185">
        <f t="shared" si="9485"/>
        <v>1717</v>
      </c>
      <c r="M8694" s="147"/>
      <c r="N8694" s="143">
        <f t="shared" si="9434"/>
        <v>424.10999999999996</v>
      </c>
      <c r="O8694" s="143">
        <f t="shared" si="9430"/>
        <v>254.2</v>
      </c>
      <c r="P8694" s="143">
        <f t="shared" si="9431"/>
        <v>4776</v>
      </c>
      <c r="Q8694" s="143">
        <f t="shared" si="9432"/>
        <v>1699.83</v>
      </c>
      <c r="R8694" s="188">
        <f t="shared" si="9435"/>
        <v>7154.1399999999994</v>
      </c>
      <c r="T8694">
        <v>38883.83</v>
      </c>
      <c r="U8694" s="190">
        <f t="shared" si="9436"/>
        <v>0.18398753414979951</v>
      </c>
    </row>
    <row r="8695" spans="1:21" x14ac:dyDescent="0.2">
      <c r="A8695" s="178">
        <v>43098</v>
      </c>
      <c r="B8695" s="179">
        <v>0.16666666666666666</v>
      </c>
      <c r="C8695" t="s">
        <v>349</v>
      </c>
      <c r="D8695">
        <v>0.15</v>
      </c>
      <c r="E8695">
        <v>1.4</v>
      </c>
      <c r="F8695">
        <v>1.6</v>
      </c>
      <c r="G8695">
        <v>0.99</v>
      </c>
      <c r="H8695" s="184">
        <f t="shared" ref="H8695:L8695" si="9486">H8671</f>
        <v>0.16666666666666666</v>
      </c>
      <c r="I8695" s="185">
        <f t="shared" si="9486"/>
        <v>185</v>
      </c>
      <c r="J8695" s="185">
        <f t="shared" si="9486"/>
        <v>205</v>
      </c>
      <c r="K8695" s="185">
        <f t="shared" si="9486"/>
        <v>2985</v>
      </c>
      <c r="L8695" s="185">
        <f t="shared" si="9486"/>
        <v>1717</v>
      </c>
      <c r="M8695" s="147"/>
      <c r="N8695" s="143">
        <f t="shared" si="9434"/>
        <v>27.75</v>
      </c>
      <c r="O8695" s="143">
        <f t="shared" si="9430"/>
        <v>287</v>
      </c>
      <c r="P8695" s="143">
        <f t="shared" si="9431"/>
        <v>4776</v>
      </c>
      <c r="Q8695" s="143">
        <f t="shared" si="9432"/>
        <v>1699.83</v>
      </c>
      <c r="R8695" s="188">
        <f t="shared" si="9435"/>
        <v>6790.58</v>
      </c>
      <c r="T8695">
        <v>38397.75</v>
      </c>
      <c r="U8695" s="190">
        <f t="shared" si="9436"/>
        <v>0.17684838304327727</v>
      </c>
    </row>
    <row r="8696" spans="1:21" x14ac:dyDescent="0.2">
      <c r="A8696" s="178">
        <v>43098</v>
      </c>
      <c r="B8696" s="179">
        <v>0.20833333333333334</v>
      </c>
      <c r="C8696" t="s">
        <v>349</v>
      </c>
      <c r="D8696">
        <v>2.11</v>
      </c>
      <c r="E8696">
        <v>1.66</v>
      </c>
      <c r="F8696">
        <v>1.86</v>
      </c>
      <c r="G8696">
        <v>0.99</v>
      </c>
      <c r="H8696" s="184">
        <f t="shared" ref="H8696:L8696" si="9487">H8672</f>
        <v>0.20833333333333334</v>
      </c>
      <c r="I8696" s="185">
        <f t="shared" si="9487"/>
        <v>207</v>
      </c>
      <c r="J8696" s="185">
        <f t="shared" si="9487"/>
        <v>283</v>
      </c>
      <c r="K8696" s="185">
        <f t="shared" si="9487"/>
        <v>2985</v>
      </c>
      <c r="L8696" s="185">
        <f t="shared" si="9487"/>
        <v>1717</v>
      </c>
      <c r="M8696" s="147"/>
      <c r="N8696" s="143">
        <f t="shared" si="9434"/>
        <v>436.77</v>
      </c>
      <c r="O8696" s="143">
        <f t="shared" si="9430"/>
        <v>469.78</v>
      </c>
      <c r="P8696" s="143">
        <f t="shared" si="9431"/>
        <v>5552.1</v>
      </c>
      <c r="Q8696" s="143">
        <f t="shared" si="9432"/>
        <v>1699.83</v>
      </c>
      <c r="R8696" s="188">
        <f t="shared" si="9435"/>
        <v>8158.4800000000005</v>
      </c>
      <c r="T8696">
        <v>38509.300000000003</v>
      </c>
      <c r="U8696" s="190">
        <f t="shared" si="9436"/>
        <v>0.21185739548628513</v>
      </c>
    </row>
    <row r="8697" spans="1:21" x14ac:dyDescent="0.2">
      <c r="A8697" s="178">
        <v>43098</v>
      </c>
      <c r="B8697" s="179">
        <v>0.25</v>
      </c>
      <c r="C8697" t="s">
        <v>349</v>
      </c>
      <c r="D8697">
        <v>3.11</v>
      </c>
      <c r="E8697">
        <v>5</v>
      </c>
      <c r="F8697">
        <v>2</v>
      </c>
      <c r="G8697">
        <v>0.99</v>
      </c>
      <c r="H8697" s="184">
        <f t="shared" ref="H8697:L8697" si="9488">H8673</f>
        <v>0.25</v>
      </c>
      <c r="I8697" s="185">
        <f t="shared" si="9488"/>
        <v>327</v>
      </c>
      <c r="J8697" s="185">
        <f t="shared" si="9488"/>
        <v>438</v>
      </c>
      <c r="K8697" s="185">
        <f t="shared" si="9488"/>
        <v>2985</v>
      </c>
      <c r="L8697" s="185">
        <f t="shared" si="9488"/>
        <v>1717</v>
      </c>
      <c r="M8697" s="147"/>
      <c r="N8697" s="143">
        <f t="shared" si="9434"/>
        <v>1016.9699999999999</v>
      </c>
      <c r="O8697" s="143">
        <f t="shared" si="9430"/>
        <v>2190</v>
      </c>
      <c r="P8697" s="143">
        <f t="shared" si="9431"/>
        <v>5970</v>
      </c>
      <c r="Q8697" s="143">
        <f t="shared" si="9432"/>
        <v>1699.83</v>
      </c>
      <c r="R8697" s="188">
        <f t="shared" si="9435"/>
        <v>10876.8</v>
      </c>
      <c r="T8697">
        <v>39364.07</v>
      </c>
      <c r="U8697" s="190">
        <f t="shared" si="9436"/>
        <v>0.2763128914261152</v>
      </c>
    </row>
    <row r="8698" spans="1:21" x14ac:dyDescent="0.2">
      <c r="A8698" s="178">
        <v>43098</v>
      </c>
      <c r="B8698" s="179">
        <v>0.29166666666666669</v>
      </c>
      <c r="C8698" t="s">
        <v>349</v>
      </c>
      <c r="D8698">
        <v>5.51</v>
      </c>
      <c r="E8698">
        <v>16</v>
      </c>
      <c r="F8698">
        <v>14.88</v>
      </c>
      <c r="G8698">
        <v>5</v>
      </c>
      <c r="H8698" s="184">
        <f t="shared" ref="H8698:L8698" si="9489">H8674</f>
        <v>0.29166666666666669</v>
      </c>
      <c r="I8698" s="185">
        <f t="shared" si="9489"/>
        <v>249</v>
      </c>
      <c r="J8698" s="185">
        <f t="shared" si="9489"/>
        <v>556</v>
      </c>
      <c r="K8698" s="185">
        <f t="shared" si="9489"/>
        <v>2872</v>
      </c>
      <c r="L8698" s="185">
        <f t="shared" si="9489"/>
        <v>2219</v>
      </c>
      <c r="M8698" s="147"/>
      <c r="N8698" s="143">
        <f t="shared" si="9434"/>
        <v>1371.99</v>
      </c>
      <c r="O8698" s="143">
        <f t="shared" si="9430"/>
        <v>8896</v>
      </c>
      <c r="P8698" s="143">
        <f t="shared" si="9431"/>
        <v>42735.360000000001</v>
      </c>
      <c r="Q8698" s="143">
        <f t="shared" si="9432"/>
        <v>11095</v>
      </c>
      <c r="R8698" s="188">
        <f t="shared" si="9435"/>
        <v>64098.35</v>
      </c>
      <c r="T8698">
        <v>41129.35</v>
      </c>
      <c r="U8698" s="190">
        <f t="shared" si="9436"/>
        <v>1.5584576464252413</v>
      </c>
    </row>
    <row r="8699" spans="1:21" x14ac:dyDescent="0.2">
      <c r="A8699" s="178">
        <v>43098</v>
      </c>
      <c r="B8699" s="179">
        <v>0.33333333333333331</v>
      </c>
      <c r="C8699" t="s">
        <v>349</v>
      </c>
      <c r="D8699">
        <v>1.1200000000000001</v>
      </c>
      <c r="E8699">
        <v>4</v>
      </c>
      <c r="F8699">
        <v>7.56</v>
      </c>
      <c r="G8699">
        <v>1</v>
      </c>
      <c r="H8699" s="184">
        <f t="shared" ref="H8699:L8699" si="9490">H8675</f>
        <v>0.33333333333333331</v>
      </c>
      <c r="I8699" s="185">
        <f t="shared" si="9490"/>
        <v>256</v>
      </c>
      <c r="J8699" s="185">
        <f t="shared" si="9490"/>
        <v>306</v>
      </c>
      <c r="K8699" s="185">
        <f t="shared" si="9490"/>
        <v>2872</v>
      </c>
      <c r="L8699" s="185">
        <f t="shared" si="9490"/>
        <v>2219</v>
      </c>
      <c r="M8699" s="147"/>
      <c r="N8699" s="143">
        <f t="shared" si="9434"/>
        <v>286.72000000000003</v>
      </c>
      <c r="O8699" s="143">
        <f t="shared" si="9430"/>
        <v>1224</v>
      </c>
      <c r="P8699" s="143">
        <f t="shared" si="9431"/>
        <v>21712.32</v>
      </c>
      <c r="Q8699" s="143">
        <f t="shared" si="9432"/>
        <v>2219</v>
      </c>
      <c r="R8699" s="188">
        <f t="shared" si="9435"/>
        <v>25442.04</v>
      </c>
      <c r="T8699">
        <v>43365.71</v>
      </c>
      <c r="U8699" s="190">
        <f t="shared" si="9436"/>
        <v>0.58668565555596808</v>
      </c>
    </row>
    <row r="8700" spans="1:21" x14ac:dyDescent="0.2">
      <c r="A8700" s="178">
        <v>43098</v>
      </c>
      <c r="B8700" s="179">
        <v>0.375</v>
      </c>
      <c r="C8700" t="s">
        <v>349</v>
      </c>
      <c r="D8700">
        <v>0.26</v>
      </c>
      <c r="E8700">
        <v>4.54</v>
      </c>
      <c r="F8700">
        <v>6.9</v>
      </c>
      <c r="G8700">
        <v>1</v>
      </c>
      <c r="H8700" s="184">
        <f t="shared" ref="H8700:L8700" si="9491">H8676</f>
        <v>0.375</v>
      </c>
      <c r="I8700" s="185">
        <f t="shared" si="9491"/>
        <v>156</v>
      </c>
      <c r="J8700" s="185">
        <f t="shared" si="9491"/>
        <v>343</v>
      </c>
      <c r="K8700" s="185">
        <f t="shared" si="9491"/>
        <v>2872</v>
      </c>
      <c r="L8700" s="185">
        <f t="shared" si="9491"/>
        <v>2219</v>
      </c>
      <c r="M8700" s="147"/>
      <c r="N8700" s="143">
        <f t="shared" si="9434"/>
        <v>40.56</v>
      </c>
      <c r="O8700" s="143">
        <f t="shared" si="9430"/>
        <v>1557.22</v>
      </c>
      <c r="P8700" s="143">
        <f t="shared" si="9431"/>
        <v>19816.8</v>
      </c>
      <c r="Q8700" s="143">
        <f t="shared" si="9432"/>
        <v>2219</v>
      </c>
      <c r="R8700" s="188">
        <f t="shared" si="9435"/>
        <v>23633.579999999998</v>
      </c>
      <c r="T8700">
        <v>44790.58</v>
      </c>
      <c r="U8700" s="190">
        <f t="shared" si="9436"/>
        <v>0.52764621489607855</v>
      </c>
    </row>
    <row r="8701" spans="1:21" x14ac:dyDescent="0.2">
      <c r="A8701" s="178">
        <v>43098</v>
      </c>
      <c r="B8701" s="179">
        <v>0.41666666666666669</v>
      </c>
      <c r="C8701" t="s">
        <v>349</v>
      </c>
      <c r="D8701">
        <v>1</v>
      </c>
      <c r="E8701">
        <v>3.1</v>
      </c>
      <c r="F8701">
        <v>6.32</v>
      </c>
      <c r="G8701">
        <v>1</v>
      </c>
      <c r="H8701" s="184">
        <f t="shared" ref="H8701:L8701" si="9492">H8677</f>
        <v>0.41666666666666669</v>
      </c>
      <c r="I8701" s="185">
        <f t="shared" si="9492"/>
        <v>196</v>
      </c>
      <c r="J8701" s="185">
        <f t="shared" si="9492"/>
        <v>315</v>
      </c>
      <c r="K8701" s="185">
        <f t="shared" si="9492"/>
        <v>2872</v>
      </c>
      <c r="L8701" s="185">
        <f t="shared" si="9492"/>
        <v>2219</v>
      </c>
      <c r="M8701" s="147"/>
      <c r="N8701" s="143">
        <f t="shared" si="9434"/>
        <v>196</v>
      </c>
      <c r="O8701" s="143">
        <f t="shared" si="9430"/>
        <v>976.5</v>
      </c>
      <c r="P8701" s="143">
        <f t="shared" si="9431"/>
        <v>18151.04</v>
      </c>
      <c r="Q8701" s="143">
        <f t="shared" si="9432"/>
        <v>2219</v>
      </c>
      <c r="R8701" s="188">
        <f t="shared" si="9435"/>
        <v>21542.54</v>
      </c>
      <c r="T8701">
        <v>45468.24</v>
      </c>
      <c r="U8701" s="190">
        <f t="shared" si="9436"/>
        <v>0.47379313560410524</v>
      </c>
    </row>
    <row r="8702" spans="1:21" x14ac:dyDescent="0.2">
      <c r="A8702" s="178">
        <v>43098</v>
      </c>
      <c r="B8702" s="179">
        <v>0.45833333333333331</v>
      </c>
      <c r="C8702" t="s">
        <v>349</v>
      </c>
      <c r="D8702">
        <v>1.06</v>
      </c>
      <c r="E8702">
        <v>3</v>
      </c>
      <c r="F8702">
        <v>4.25</v>
      </c>
      <c r="G8702">
        <v>1</v>
      </c>
      <c r="H8702" s="184">
        <f t="shared" ref="H8702:L8702" si="9493">H8678</f>
        <v>0.45833333333333331</v>
      </c>
      <c r="I8702" s="185">
        <f t="shared" si="9493"/>
        <v>226</v>
      </c>
      <c r="J8702" s="185">
        <f t="shared" si="9493"/>
        <v>326</v>
      </c>
      <c r="K8702" s="185">
        <f t="shared" si="9493"/>
        <v>2842</v>
      </c>
      <c r="L8702" s="185">
        <f t="shared" si="9493"/>
        <v>1635</v>
      </c>
      <c r="M8702" s="147"/>
      <c r="N8702" s="143">
        <f t="shared" si="9434"/>
        <v>239.56</v>
      </c>
      <c r="O8702" s="143">
        <f t="shared" si="9430"/>
        <v>978</v>
      </c>
      <c r="P8702" s="143">
        <f t="shared" si="9431"/>
        <v>12078.5</v>
      </c>
      <c r="Q8702" s="143">
        <f t="shared" si="9432"/>
        <v>1635</v>
      </c>
      <c r="R8702" s="188">
        <f t="shared" si="9435"/>
        <v>14931.06</v>
      </c>
      <c r="T8702">
        <v>45943.33</v>
      </c>
      <c r="U8702" s="190">
        <f t="shared" si="9436"/>
        <v>0.32498863273515433</v>
      </c>
    </row>
    <row r="8703" spans="1:21" x14ac:dyDescent="0.2">
      <c r="A8703" s="178">
        <v>43098</v>
      </c>
      <c r="B8703" s="179">
        <v>0.5</v>
      </c>
      <c r="C8703" t="s">
        <v>349</v>
      </c>
      <c r="D8703">
        <v>2</v>
      </c>
      <c r="E8703">
        <v>3</v>
      </c>
      <c r="F8703">
        <v>4</v>
      </c>
      <c r="G8703">
        <v>0.99</v>
      </c>
      <c r="H8703" s="184">
        <f t="shared" ref="H8703:L8703" si="9494">H8679</f>
        <v>0.5</v>
      </c>
      <c r="I8703" s="185">
        <f t="shared" si="9494"/>
        <v>222</v>
      </c>
      <c r="J8703" s="185">
        <f t="shared" si="9494"/>
        <v>319</v>
      </c>
      <c r="K8703" s="185">
        <f t="shared" si="9494"/>
        <v>2842</v>
      </c>
      <c r="L8703" s="185">
        <f t="shared" si="9494"/>
        <v>1635</v>
      </c>
      <c r="M8703" s="147"/>
      <c r="N8703" s="143">
        <f t="shared" si="9434"/>
        <v>444</v>
      </c>
      <c r="O8703" s="143">
        <f t="shared" si="9430"/>
        <v>957</v>
      </c>
      <c r="P8703" s="143">
        <f t="shared" si="9431"/>
        <v>11368</v>
      </c>
      <c r="Q8703" s="143">
        <f t="shared" si="9432"/>
        <v>1618.65</v>
      </c>
      <c r="R8703" s="188">
        <f t="shared" si="9435"/>
        <v>14387.65</v>
      </c>
      <c r="T8703">
        <v>45771.44</v>
      </c>
      <c r="U8703" s="190">
        <f t="shared" si="9436"/>
        <v>0.31433684411065066</v>
      </c>
    </row>
    <row r="8704" spans="1:21" x14ac:dyDescent="0.2">
      <c r="A8704" s="178">
        <v>43098</v>
      </c>
      <c r="B8704" s="179">
        <v>0.54166666666666663</v>
      </c>
      <c r="C8704" t="s">
        <v>349</v>
      </c>
      <c r="D8704">
        <v>2.11</v>
      </c>
      <c r="E8704">
        <v>3</v>
      </c>
      <c r="F8704">
        <v>4</v>
      </c>
      <c r="G8704">
        <v>1</v>
      </c>
      <c r="H8704" s="184">
        <f t="shared" ref="H8704:L8704" si="9495">H8680</f>
        <v>0.54166666666666663</v>
      </c>
      <c r="I8704" s="185">
        <f t="shared" si="9495"/>
        <v>195</v>
      </c>
      <c r="J8704" s="185">
        <f t="shared" si="9495"/>
        <v>299</v>
      </c>
      <c r="K8704" s="185">
        <f t="shared" si="9495"/>
        <v>2842</v>
      </c>
      <c r="L8704" s="185">
        <f t="shared" si="9495"/>
        <v>1635</v>
      </c>
      <c r="M8704" s="147"/>
      <c r="N8704" s="143">
        <f t="shared" si="9434"/>
        <v>411.45</v>
      </c>
      <c r="O8704" s="143">
        <f t="shared" si="9430"/>
        <v>897</v>
      </c>
      <c r="P8704" s="143">
        <f t="shared" si="9431"/>
        <v>11368</v>
      </c>
      <c r="Q8704" s="143">
        <f t="shared" si="9432"/>
        <v>1635</v>
      </c>
      <c r="R8704" s="188">
        <f t="shared" si="9435"/>
        <v>14311.45</v>
      </c>
      <c r="T8704">
        <v>44965.91</v>
      </c>
      <c r="U8704" s="190">
        <f t="shared" si="9436"/>
        <v>0.31827333195302843</v>
      </c>
    </row>
    <row r="8705" spans="1:21" x14ac:dyDescent="0.2">
      <c r="A8705" s="178">
        <v>43098</v>
      </c>
      <c r="B8705" s="179">
        <v>0.58333333333333337</v>
      </c>
      <c r="C8705" t="s">
        <v>349</v>
      </c>
      <c r="D8705">
        <v>1</v>
      </c>
      <c r="E8705">
        <v>2.5099999999999998</v>
      </c>
      <c r="F8705">
        <v>2.61</v>
      </c>
      <c r="G8705">
        <v>1</v>
      </c>
      <c r="H8705" s="184">
        <f t="shared" ref="H8705:L8705" si="9496">H8681</f>
        <v>0.58333333333333337</v>
      </c>
      <c r="I8705" s="185">
        <f t="shared" si="9496"/>
        <v>205</v>
      </c>
      <c r="J8705" s="185">
        <f t="shared" si="9496"/>
        <v>237</v>
      </c>
      <c r="K8705" s="185">
        <f t="shared" si="9496"/>
        <v>2842</v>
      </c>
      <c r="L8705" s="185">
        <f t="shared" si="9496"/>
        <v>1635</v>
      </c>
      <c r="M8705" s="147"/>
      <c r="N8705" s="143">
        <f t="shared" si="9434"/>
        <v>205</v>
      </c>
      <c r="O8705" s="143">
        <f t="shared" si="9430"/>
        <v>594.87</v>
      </c>
      <c r="P8705" s="143">
        <f t="shared" si="9431"/>
        <v>7417.62</v>
      </c>
      <c r="Q8705" s="143">
        <f t="shared" si="9432"/>
        <v>1635</v>
      </c>
      <c r="R8705" s="188">
        <f t="shared" si="9435"/>
        <v>9852.49</v>
      </c>
      <c r="T8705">
        <v>43852.56</v>
      </c>
      <c r="U8705" s="190">
        <f t="shared" si="9436"/>
        <v>0.22467308636029459</v>
      </c>
    </row>
    <row r="8706" spans="1:21" x14ac:dyDescent="0.2">
      <c r="A8706" s="178">
        <v>43098</v>
      </c>
      <c r="B8706" s="179">
        <v>0.625</v>
      </c>
      <c r="C8706" t="s">
        <v>349</v>
      </c>
      <c r="D8706">
        <v>2.0099999999999998</v>
      </c>
      <c r="E8706">
        <v>2.13</v>
      </c>
      <c r="F8706">
        <v>2.61</v>
      </c>
      <c r="G8706">
        <v>1</v>
      </c>
      <c r="H8706" s="184">
        <f t="shared" ref="H8706:L8706" si="9497">H8682</f>
        <v>0.625</v>
      </c>
      <c r="I8706" s="185">
        <f t="shared" si="9497"/>
        <v>212</v>
      </c>
      <c r="J8706" s="185">
        <f t="shared" si="9497"/>
        <v>213</v>
      </c>
      <c r="K8706" s="185">
        <f t="shared" si="9497"/>
        <v>2842</v>
      </c>
      <c r="L8706" s="185">
        <f t="shared" si="9497"/>
        <v>1380</v>
      </c>
      <c r="M8706" s="147"/>
      <c r="N8706" s="143">
        <f t="shared" si="9434"/>
        <v>426.11999999999995</v>
      </c>
      <c r="O8706" s="143">
        <f t="shared" si="9430"/>
        <v>453.69</v>
      </c>
      <c r="P8706" s="143">
        <f t="shared" si="9431"/>
        <v>7417.62</v>
      </c>
      <c r="Q8706" s="143">
        <f t="shared" si="9432"/>
        <v>1380</v>
      </c>
      <c r="R8706" s="188">
        <f t="shared" si="9435"/>
        <v>9677.43</v>
      </c>
      <c r="T8706">
        <v>42787.42</v>
      </c>
      <c r="U8706" s="190">
        <f t="shared" si="9436"/>
        <v>0.22617465600870537</v>
      </c>
    </row>
    <row r="8707" spans="1:21" x14ac:dyDescent="0.2">
      <c r="A8707" s="178">
        <v>43098</v>
      </c>
      <c r="B8707" s="179">
        <v>0.66666666666666663</v>
      </c>
      <c r="C8707" t="s">
        <v>349</v>
      </c>
      <c r="D8707">
        <v>0.85</v>
      </c>
      <c r="E8707">
        <v>2.61</v>
      </c>
      <c r="F8707">
        <v>2.84</v>
      </c>
      <c r="G8707">
        <v>1</v>
      </c>
      <c r="H8707" s="184">
        <f t="shared" ref="H8707:L8707" si="9498">H8683</f>
        <v>0.66666666666666663</v>
      </c>
      <c r="I8707" s="185">
        <f t="shared" si="9498"/>
        <v>191</v>
      </c>
      <c r="J8707" s="185">
        <f t="shared" si="9498"/>
        <v>237</v>
      </c>
      <c r="K8707" s="185">
        <f t="shared" si="9498"/>
        <v>2842</v>
      </c>
      <c r="L8707" s="185">
        <f t="shared" si="9498"/>
        <v>1380</v>
      </c>
      <c r="M8707" s="147"/>
      <c r="N8707" s="143">
        <f t="shared" si="9434"/>
        <v>162.35</v>
      </c>
      <c r="O8707" s="143">
        <f t="shared" si="9430"/>
        <v>618.56999999999994</v>
      </c>
      <c r="P8707" s="143">
        <f t="shared" si="9431"/>
        <v>8071.28</v>
      </c>
      <c r="Q8707" s="143">
        <f t="shared" si="9432"/>
        <v>1380</v>
      </c>
      <c r="R8707" s="188">
        <f t="shared" si="9435"/>
        <v>10232.199999999999</v>
      </c>
      <c r="T8707">
        <v>41884.959999999999</v>
      </c>
      <c r="U8707" s="190">
        <f t="shared" si="9436"/>
        <v>0.24429293951814682</v>
      </c>
    </row>
    <row r="8708" spans="1:21" x14ac:dyDescent="0.2">
      <c r="A8708" s="178">
        <v>43098</v>
      </c>
      <c r="B8708" s="179">
        <v>0.70833333333333337</v>
      </c>
      <c r="C8708" t="s">
        <v>349</v>
      </c>
      <c r="D8708">
        <v>0.43</v>
      </c>
      <c r="E8708">
        <v>4</v>
      </c>
      <c r="F8708">
        <v>4.53</v>
      </c>
      <c r="G8708">
        <v>1</v>
      </c>
      <c r="H8708" s="184">
        <f t="shared" ref="H8708:L8708" si="9499">H8684</f>
        <v>0.70833333333333337</v>
      </c>
      <c r="I8708" s="185">
        <f t="shared" si="9499"/>
        <v>218</v>
      </c>
      <c r="J8708" s="185">
        <f t="shared" si="9499"/>
        <v>258</v>
      </c>
      <c r="K8708" s="185">
        <f t="shared" si="9499"/>
        <v>2842</v>
      </c>
      <c r="L8708" s="185">
        <f t="shared" si="9499"/>
        <v>1380</v>
      </c>
      <c r="M8708" s="147"/>
      <c r="N8708" s="143">
        <f t="shared" si="9434"/>
        <v>93.74</v>
      </c>
      <c r="O8708" s="143">
        <f t="shared" ref="O8708:O8763" si="9500">E8708*J8708</f>
        <v>1032</v>
      </c>
      <c r="P8708" s="143">
        <f t="shared" ref="P8708:P8763" si="9501">F8708*K8708</f>
        <v>12874.26</v>
      </c>
      <c r="Q8708" s="143">
        <f t="shared" ref="Q8708:Q8763" si="9502">G8708*L8708</f>
        <v>1380</v>
      </c>
      <c r="R8708" s="188">
        <f t="shared" si="9435"/>
        <v>15380</v>
      </c>
      <c r="T8708">
        <v>41389.14</v>
      </c>
      <c r="U8708" s="190">
        <f t="shared" si="9436"/>
        <v>0.37159506092661021</v>
      </c>
    </row>
    <row r="8709" spans="1:21" x14ac:dyDescent="0.2">
      <c r="A8709" s="178">
        <v>43098</v>
      </c>
      <c r="B8709" s="179">
        <v>0.75</v>
      </c>
      <c r="C8709" t="s">
        <v>349</v>
      </c>
      <c r="D8709">
        <v>2.11</v>
      </c>
      <c r="E8709">
        <v>14.71</v>
      </c>
      <c r="F8709">
        <v>14.91</v>
      </c>
      <c r="G8709">
        <v>1</v>
      </c>
      <c r="H8709" s="184">
        <f t="shared" ref="H8709:L8709" si="9503">H8685</f>
        <v>0.75</v>
      </c>
      <c r="I8709" s="185">
        <f t="shared" si="9503"/>
        <v>240</v>
      </c>
      <c r="J8709" s="185">
        <f t="shared" si="9503"/>
        <v>365</v>
      </c>
      <c r="K8709" s="185">
        <f t="shared" si="9503"/>
        <v>2842</v>
      </c>
      <c r="L8709" s="185">
        <f t="shared" si="9503"/>
        <v>1380</v>
      </c>
      <c r="M8709" s="147"/>
      <c r="N8709" s="143">
        <f t="shared" ref="N8709:N8763" si="9504">D8709*I8709</f>
        <v>506.4</v>
      </c>
      <c r="O8709" s="143">
        <f t="shared" si="9500"/>
        <v>5369.1500000000005</v>
      </c>
      <c r="P8709" s="143">
        <f t="shared" si="9501"/>
        <v>42374.22</v>
      </c>
      <c r="Q8709" s="143">
        <f t="shared" si="9502"/>
        <v>1380</v>
      </c>
      <c r="R8709" s="188">
        <f t="shared" ref="R8709:R8763" si="9505">SUM(N8709:Q8709)</f>
        <v>49629.770000000004</v>
      </c>
      <c r="T8709">
        <v>41488.74</v>
      </c>
      <c r="U8709" s="190">
        <f t="shared" ref="U8709:U8763" si="9506">R8709/T8709</f>
        <v>1.1962226377566541</v>
      </c>
    </row>
    <row r="8710" spans="1:21" x14ac:dyDescent="0.2">
      <c r="A8710" s="178">
        <v>43098</v>
      </c>
      <c r="B8710" s="179">
        <v>0.79166666666666663</v>
      </c>
      <c r="C8710" t="s">
        <v>349</v>
      </c>
      <c r="D8710">
        <v>2.61</v>
      </c>
      <c r="E8710">
        <v>6.07</v>
      </c>
      <c r="F8710">
        <v>9.93</v>
      </c>
      <c r="G8710">
        <v>1</v>
      </c>
      <c r="H8710" s="184">
        <f t="shared" ref="H8710:L8710" si="9507">H8686</f>
        <v>0.79166666666666663</v>
      </c>
      <c r="I8710" s="185">
        <f t="shared" si="9507"/>
        <v>320</v>
      </c>
      <c r="J8710" s="185">
        <f t="shared" si="9507"/>
        <v>214</v>
      </c>
      <c r="K8710" s="185">
        <f t="shared" si="9507"/>
        <v>2842</v>
      </c>
      <c r="L8710" s="185">
        <f t="shared" si="9507"/>
        <v>1426</v>
      </c>
      <c r="M8710" s="147"/>
      <c r="N8710" s="143">
        <f t="shared" si="9504"/>
        <v>835.19999999999993</v>
      </c>
      <c r="O8710" s="143">
        <f t="shared" si="9500"/>
        <v>1298.98</v>
      </c>
      <c r="P8710" s="143">
        <f t="shared" si="9501"/>
        <v>28221.059999999998</v>
      </c>
      <c r="Q8710" s="143">
        <f t="shared" si="9502"/>
        <v>1426</v>
      </c>
      <c r="R8710" s="188">
        <f t="shared" si="9505"/>
        <v>31781.239999999998</v>
      </c>
      <c r="T8710">
        <v>43098.49</v>
      </c>
      <c r="U8710" s="190">
        <f t="shared" si="9506"/>
        <v>0.7374095937003825</v>
      </c>
    </row>
    <row r="8711" spans="1:21" x14ac:dyDescent="0.2">
      <c r="A8711" s="178">
        <v>43098</v>
      </c>
      <c r="B8711" s="179">
        <v>0.83333333333333337</v>
      </c>
      <c r="C8711" t="s">
        <v>349</v>
      </c>
      <c r="D8711">
        <v>2.61</v>
      </c>
      <c r="E8711">
        <v>3.62</v>
      </c>
      <c r="F8711">
        <v>4.8600000000000003</v>
      </c>
      <c r="G8711">
        <v>0.95</v>
      </c>
      <c r="H8711" s="184">
        <f t="shared" ref="H8711:L8711" si="9508">H8687</f>
        <v>0.83333333333333337</v>
      </c>
      <c r="I8711" s="185">
        <f t="shared" si="9508"/>
        <v>322</v>
      </c>
      <c r="J8711" s="185">
        <f t="shared" si="9508"/>
        <v>178</v>
      </c>
      <c r="K8711" s="185">
        <f t="shared" si="9508"/>
        <v>2842</v>
      </c>
      <c r="L8711" s="185">
        <f t="shared" si="9508"/>
        <v>1426</v>
      </c>
      <c r="M8711" s="147"/>
      <c r="N8711" s="143">
        <f t="shared" si="9504"/>
        <v>840.42</v>
      </c>
      <c r="O8711" s="143">
        <f t="shared" si="9500"/>
        <v>644.36</v>
      </c>
      <c r="P8711" s="143">
        <f t="shared" si="9501"/>
        <v>13812.12</v>
      </c>
      <c r="Q8711" s="143">
        <f t="shared" si="9502"/>
        <v>1354.7</v>
      </c>
      <c r="R8711" s="188">
        <f t="shared" si="9505"/>
        <v>16651.600000000002</v>
      </c>
      <c r="T8711">
        <v>44310.57</v>
      </c>
      <c r="U8711" s="190">
        <f t="shared" si="9506"/>
        <v>0.37579295414164166</v>
      </c>
    </row>
    <row r="8712" spans="1:21" x14ac:dyDescent="0.2">
      <c r="A8712" s="178">
        <v>43098</v>
      </c>
      <c r="B8712" s="179">
        <v>0.875</v>
      </c>
      <c r="C8712" t="s">
        <v>349</v>
      </c>
      <c r="D8712">
        <v>0.95</v>
      </c>
      <c r="E8712">
        <v>3</v>
      </c>
      <c r="F8712">
        <v>2.61</v>
      </c>
      <c r="G8712">
        <v>0.95</v>
      </c>
      <c r="H8712" s="184">
        <f t="shared" ref="H8712:L8712" si="9509">H8688</f>
        <v>0.875</v>
      </c>
      <c r="I8712" s="185">
        <f t="shared" si="9509"/>
        <v>337</v>
      </c>
      <c r="J8712" s="185">
        <f t="shared" si="9509"/>
        <v>173</v>
      </c>
      <c r="K8712" s="185">
        <f t="shared" si="9509"/>
        <v>2842</v>
      </c>
      <c r="L8712" s="185">
        <f t="shared" si="9509"/>
        <v>1426</v>
      </c>
      <c r="M8712" s="147"/>
      <c r="N8712" s="143">
        <f t="shared" si="9504"/>
        <v>320.14999999999998</v>
      </c>
      <c r="O8712" s="143">
        <f t="shared" si="9500"/>
        <v>519</v>
      </c>
      <c r="P8712" s="143">
        <f t="shared" si="9501"/>
        <v>7417.62</v>
      </c>
      <c r="Q8712" s="143">
        <f t="shared" si="9502"/>
        <v>1354.7</v>
      </c>
      <c r="R8712" s="188">
        <f t="shared" si="9505"/>
        <v>9611.4700000000012</v>
      </c>
      <c r="T8712">
        <v>43713.03</v>
      </c>
      <c r="U8712" s="190">
        <f t="shared" si="9506"/>
        <v>0.21987654481970254</v>
      </c>
    </row>
    <row r="8713" spans="1:21" x14ac:dyDescent="0.2">
      <c r="A8713" s="178">
        <v>43098</v>
      </c>
      <c r="B8713" s="179">
        <v>0.91666666666666663</v>
      </c>
      <c r="C8713" t="s">
        <v>349</v>
      </c>
      <c r="D8713">
        <v>2.61</v>
      </c>
      <c r="E8713">
        <v>3</v>
      </c>
      <c r="F8713">
        <v>2.61</v>
      </c>
      <c r="G8713">
        <v>0.95</v>
      </c>
      <c r="H8713" s="184">
        <f t="shared" ref="H8713:L8713" si="9510">H8689</f>
        <v>0.91666666666666663</v>
      </c>
      <c r="I8713" s="185">
        <f t="shared" si="9510"/>
        <v>394</v>
      </c>
      <c r="J8713" s="185">
        <f t="shared" si="9510"/>
        <v>194</v>
      </c>
      <c r="K8713" s="185">
        <f t="shared" si="9510"/>
        <v>2842</v>
      </c>
      <c r="L8713" s="185">
        <f t="shared" si="9510"/>
        <v>1426</v>
      </c>
      <c r="M8713" s="147"/>
      <c r="N8713" s="143">
        <f t="shared" si="9504"/>
        <v>1028.3399999999999</v>
      </c>
      <c r="O8713" s="143">
        <f t="shared" si="9500"/>
        <v>582</v>
      </c>
      <c r="P8713" s="143">
        <f t="shared" si="9501"/>
        <v>7417.62</v>
      </c>
      <c r="Q8713" s="143">
        <f t="shared" si="9502"/>
        <v>1354.7</v>
      </c>
      <c r="R8713" s="188">
        <f t="shared" si="9505"/>
        <v>10382.66</v>
      </c>
      <c r="T8713">
        <v>43017.54</v>
      </c>
      <c r="U8713" s="190">
        <f t="shared" si="9506"/>
        <v>0.24135875738129145</v>
      </c>
    </row>
    <row r="8714" spans="1:21" x14ac:dyDescent="0.2">
      <c r="A8714" s="178">
        <v>43098</v>
      </c>
      <c r="B8714" s="179">
        <v>0.95833333333333337</v>
      </c>
      <c r="C8714" t="s">
        <v>349</v>
      </c>
      <c r="D8714">
        <v>5</v>
      </c>
      <c r="E8714">
        <v>2.1800000000000002</v>
      </c>
      <c r="F8714">
        <v>2.11</v>
      </c>
      <c r="G8714">
        <v>0.51</v>
      </c>
      <c r="H8714" s="184">
        <f t="shared" ref="H8714:L8714" si="9511">H8690</f>
        <v>0.95833333333333337</v>
      </c>
      <c r="I8714" s="185">
        <f t="shared" si="9511"/>
        <v>389</v>
      </c>
      <c r="J8714" s="185">
        <f t="shared" si="9511"/>
        <v>265</v>
      </c>
      <c r="K8714" s="185">
        <f t="shared" si="9511"/>
        <v>2985</v>
      </c>
      <c r="L8714" s="185">
        <f t="shared" si="9511"/>
        <v>1111</v>
      </c>
      <c r="M8714" s="147"/>
      <c r="N8714" s="143">
        <f t="shared" si="9504"/>
        <v>1945</v>
      </c>
      <c r="O8714" s="143">
        <f t="shared" si="9500"/>
        <v>577.70000000000005</v>
      </c>
      <c r="P8714" s="143">
        <f t="shared" si="9501"/>
        <v>6298.3499999999995</v>
      </c>
      <c r="Q8714" s="143">
        <f t="shared" si="9502"/>
        <v>566.61</v>
      </c>
      <c r="R8714" s="188">
        <f t="shared" si="9505"/>
        <v>9387.66</v>
      </c>
      <c r="T8714">
        <v>41847.730000000003</v>
      </c>
      <c r="U8714" s="190">
        <f t="shared" si="9506"/>
        <v>0.22432901378402123</v>
      </c>
    </row>
    <row r="8715" spans="1:21" x14ac:dyDescent="0.2">
      <c r="A8715" s="178">
        <v>43098</v>
      </c>
      <c r="B8715" s="180">
        <v>1</v>
      </c>
      <c r="C8715" t="s">
        <v>349</v>
      </c>
      <c r="D8715">
        <v>3.98</v>
      </c>
      <c r="E8715">
        <v>2.5099999999999998</v>
      </c>
      <c r="F8715">
        <v>2.1800000000000002</v>
      </c>
      <c r="G8715">
        <v>0.51</v>
      </c>
      <c r="H8715" s="184">
        <f t="shared" ref="H8715:L8715" si="9512">H8691</f>
        <v>1</v>
      </c>
      <c r="I8715" s="185">
        <f t="shared" si="9512"/>
        <v>362</v>
      </c>
      <c r="J8715" s="185">
        <f t="shared" si="9512"/>
        <v>243</v>
      </c>
      <c r="K8715" s="185">
        <f t="shared" si="9512"/>
        <v>2985</v>
      </c>
      <c r="L8715" s="185">
        <f t="shared" si="9512"/>
        <v>1111</v>
      </c>
      <c r="M8715" s="147"/>
      <c r="N8715" s="143">
        <f t="shared" si="9504"/>
        <v>1440.76</v>
      </c>
      <c r="O8715" s="143">
        <f t="shared" si="9500"/>
        <v>609.92999999999995</v>
      </c>
      <c r="P8715" s="143">
        <f t="shared" si="9501"/>
        <v>6507.3</v>
      </c>
      <c r="Q8715" s="143">
        <f t="shared" si="9502"/>
        <v>566.61</v>
      </c>
      <c r="R8715" s="188">
        <f t="shared" si="9505"/>
        <v>9124.6</v>
      </c>
      <c r="T8715">
        <v>40015.83</v>
      </c>
      <c r="U8715" s="190">
        <f t="shared" si="9506"/>
        <v>0.228024759201546</v>
      </c>
    </row>
    <row r="8716" spans="1:21" x14ac:dyDescent="0.2">
      <c r="A8716" s="178">
        <v>43099</v>
      </c>
      <c r="B8716" s="179">
        <v>4.1666666666666664E-2</v>
      </c>
      <c r="C8716" t="s">
        <v>349</v>
      </c>
      <c r="D8716">
        <v>3.5</v>
      </c>
      <c r="E8716">
        <v>2.59</v>
      </c>
      <c r="F8716">
        <v>2</v>
      </c>
      <c r="G8716">
        <v>0.61</v>
      </c>
      <c r="H8716" s="184">
        <f t="shared" ref="H8716:L8716" si="9513">H8692</f>
        <v>4.1666666666666664E-2</v>
      </c>
      <c r="I8716" s="185">
        <f t="shared" si="9513"/>
        <v>294</v>
      </c>
      <c r="J8716" s="185">
        <f t="shared" si="9513"/>
        <v>212</v>
      </c>
      <c r="K8716" s="185">
        <f t="shared" si="9513"/>
        <v>2985</v>
      </c>
      <c r="L8716" s="185">
        <f t="shared" si="9513"/>
        <v>1111</v>
      </c>
      <c r="M8716" s="147"/>
      <c r="N8716" s="143">
        <f t="shared" si="9504"/>
        <v>1029</v>
      </c>
      <c r="O8716" s="143">
        <f t="shared" si="9500"/>
        <v>549.07999999999993</v>
      </c>
      <c r="P8716" s="143">
        <f t="shared" si="9501"/>
        <v>5970</v>
      </c>
      <c r="Q8716" s="143">
        <f t="shared" si="9502"/>
        <v>677.71</v>
      </c>
      <c r="R8716" s="188">
        <f t="shared" si="9505"/>
        <v>8225.7900000000009</v>
      </c>
      <c r="T8716">
        <v>37887.82</v>
      </c>
      <c r="U8716" s="190">
        <f t="shared" si="9506"/>
        <v>0.21710908677247731</v>
      </c>
    </row>
    <row r="8717" spans="1:21" x14ac:dyDescent="0.2">
      <c r="A8717" s="178">
        <v>43099</v>
      </c>
      <c r="B8717" s="179">
        <v>8.3333333333333329E-2</v>
      </c>
      <c r="C8717" t="s">
        <v>349</v>
      </c>
      <c r="D8717">
        <v>1.55</v>
      </c>
      <c r="E8717">
        <v>1.39</v>
      </c>
      <c r="F8717">
        <v>2</v>
      </c>
      <c r="G8717">
        <v>0.61</v>
      </c>
      <c r="H8717" s="184">
        <f t="shared" ref="H8717:L8717" si="9514">H8693</f>
        <v>8.3333333333333329E-2</v>
      </c>
      <c r="I8717" s="185">
        <f t="shared" si="9514"/>
        <v>236</v>
      </c>
      <c r="J8717" s="185">
        <f t="shared" si="9514"/>
        <v>179</v>
      </c>
      <c r="K8717" s="185">
        <f t="shared" si="9514"/>
        <v>2985</v>
      </c>
      <c r="L8717" s="185">
        <f t="shared" si="9514"/>
        <v>1111</v>
      </c>
      <c r="M8717" s="147"/>
      <c r="N8717" s="143">
        <f t="shared" si="9504"/>
        <v>365.8</v>
      </c>
      <c r="O8717" s="143">
        <f t="shared" si="9500"/>
        <v>248.80999999999997</v>
      </c>
      <c r="P8717" s="143">
        <f t="shared" si="9501"/>
        <v>5970</v>
      </c>
      <c r="Q8717" s="143">
        <f t="shared" si="9502"/>
        <v>677.71</v>
      </c>
      <c r="R8717" s="188">
        <f t="shared" si="9505"/>
        <v>7262.32</v>
      </c>
      <c r="T8717">
        <v>36167.339999999997</v>
      </c>
      <c r="U8717" s="190">
        <f t="shared" si="9506"/>
        <v>0.20079773630020897</v>
      </c>
    </row>
    <row r="8718" spans="1:21" x14ac:dyDescent="0.2">
      <c r="A8718" s="178">
        <v>43099</v>
      </c>
      <c r="B8718" s="179">
        <v>0.125</v>
      </c>
      <c r="C8718" t="s">
        <v>349</v>
      </c>
      <c r="D8718">
        <v>2.61</v>
      </c>
      <c r="E8718">
        <v>1</v>
      </c>
      <c r="F8718">
        <v>2</v>
      </c>
      <c r="G8718">
        <v>0.99</v>
      </c>
      <c r="H8718" s="184">
        <f t="shared" ref="H8718:L8718" si="9515">H8694</f>
        <v>0.125</v>
      </c>
      <c r="I8718" s="185">
        <f t="shared" si="9515"/>
        <v>201</v>
      </c>
      <c r="J8718" s="185">
        <f t="shared" si="9515"/>
        <v>205</v>
      </c>
      <c r="K8718" s="185">
        <f t="shared" si="9515"/>
        <v>2985</v>
      </c>
      <c r="L8718" s="185">
        <f t="shared" si="9515"/>
        <v>1717</v>
      </c>
      <c r="M8718" s="147"/>
      <c r="N8718" s="143">
        <f t="shared" si="9504"/>
        <v>524.61</v>
      </c>
      <c r="O8718" s="143">
        <f t="shared" si="9500"/>
        <v>205</v>
      </c>
      <c r="P8718" s="143">
        <f t="shared" si="9501"/>
        <v>5970</v>
      </c>
      <c r="Q8718" s="143">
        <f t="shared" si="9502"/>
        <v>1699.83</v>
      </c>
      <c r="R8718" s="188">
        <f t="shared" si="9505"/>
        <v>8399.4399999999987</v>
      </c>
      <c r="T8718">
        <v>34996.879999999997</v>
      </c>
      <c r="U8718" s="190">
        <f t="shared" si="9506"/>
        <v>0.24000539476661917</v>
      </c>
    </row>
    <row r="8719" spans="1:21" x14ac:dyDescent="0.2">
      <c r="A8719" s="178">
        <v>43099</v>
      </c>
      <c r="B8719" s="179">
        <v>0.16666666666666666</v>
      </c>
      <c r="C8719" t="s">
        <v>349</v>
      </c>
      <c r="D8719">
        <v>1</v>
      </c>
      <c r="E8719">
        <v>1.22</v>
      </c>
      <c r="F8719">
        <v>2</v>
      </c>
      <c r="G8719">
        <v>0.99</v>
      </c>
      <c r="H8719" s="184">
        <f t="shared" ref="H8719:L8719" si="9516">H8695</f>
        <v>0.16666666666666666</v>
      </c>
      <c r="I8719" s="185">
        <f t="shared" si="9516"/>
        <v>185</v>
      </c>
      <c r="J8719" s="185">
        <f t="shared" si="9516"/>
        <v>205</v>
      </c>
      <c r="K8719" s="185">
        <f t="shared" si="9516"/>
        <v>2985</v>
      </c>
      <c r="L8719" s="185">
        <f t="shared" si="9516"/>
        <v>1717</v>
      </c>
      <c r="M8719" s="147"/>
      <c r="N8719" s="143">
        <f t="shared" si="9504"/>
        <v>185</v>
      </c>
      <c r="O8719" s="143">
        <f t="shared" si="9500"/>
        <v>250.1</v>
      </c>
      <c r="P8719" s="143">
        <f t="shared" si="9501"/>
        <v>5970</v>
      </c>
      <c r="Q8719" s="143">
        <f t="shared" si="9502"/>
        <v>1699.83</v>
      </c>
      <c r="R8719" s="188">
        <f t="shared" si="9505"/>
        <v>8104.93</v>
      </c>
      <c r="T8719">
        <v>34336.559999999998</v>
      </c>
      <c r="U8719" s="190">
        <f t="shared" si="9506"/>
        <v>0.23604373880202328</v>
      </c>
    </row>
    <row r="8720" spans="1:21" x14ac:dyDescent="0.2">
      <c r="A8720" s="178">
        <v>43099</v>
      </c>
      <c r="B8720" s="179">
        <v>0.20833333333333334</v>
      </c>
      <c r="C8720" t="s">
        <v>349</v>
      </c>
      <c r="D8720">
        <v>2.99</v>
      </c>
      <c r="E8720">
        <v>2.4300000000000002</v>
      </c>
      <c r="F8720">
        <v>2</v>
      </c>
      <c r="G8720">
        <v>0.99</v>
      </c>
      <c r="H8720" s="184">
        <f t="shared" ref="H8720:L8720" si="9517">H8696</f>
        <v>0.20833333333333334</v>
      </c>
      <c r="I8720" s="185">
        <f t="shared" si="9517"/>
        <v>207</v>
      </c>
      <c r="J8720" s="185">
        <f t="shared" si="9517"/>
        <v>283</v>
      </c>
      <c r="K8720" s="185">
        <f t="shared" si="9517"/>
        <v>2985</v>
      </c>
      <c r="L8720" s="185">
        <f t="shared" si="9517"/>
        <v>1717</v>
      </c>
      <c r="M8720" s="147"/>
      <c r="N8720" s="143">
        <f t="shared" si="9504"/>
        <v>618.93000000000006</v>
      </c>
      <c r="O8720" s="143">
        <f t="shared" si="9500"/>
        <v>687.69</v>
      </c>
      <c r="P8720" s="143">
        <f t="shared" si="9501"/>
        <v>5970</v>
      </c>
      <c r="Q8720" s="143">
        <f t="shared" si="9502"/>
        <v>1699.83</v>
      </c>
      <c r="R8720" s="188">
        <f t="shared" si="9505"/>
        <v>8976.4500000000007</v>
      </c>
      <c r="T8720">
        <v>34009.67</v>
      </c>
      <c r="U8720" s="190">
        <f t="shared" si="9506"/>
        <v>0.26393816817393412</v>
      </c>
    </row>
    <row r="8721" spans="1:21" x14ac:dyDescent="0.2">
      <c r="A8721" s="178">
        <v>43099</v>
      </c>
      <c r="B8721" s="179">
        <v>0.25</v>
      </c>
      <c r="C8721" t="s">
        <v>349</v>
      </c>
      <c r="D8721">
        <v>4.12</v>
      </c>
      <c r="E8721">
        <v>5</v>
      </c>
      <c r="F8721">
        <v>2.2400000000000002</v>
      </c>
      <c r="G8721">
        <v>0.99</v>
      </c>
      <c r="H8721" s="184">
        <f t="shared" ref="H8721:L8721" si="9518">H8697</f>
        <v>0.25</v>
      </c>
      <c r="I8721" s="185">
        <f t="shared" si="9518"/>
        <v>327</v>
      </c>
      <c r="J8721" s="185">
        <f t="shared" si="9518"/>
        <v>438</v>
      </c>
      <c r="K8721" s="185">
        <f t="shared" si="9518"/>
        <v>2985</v>
      </c>
      <c r="L8721" s="185">
        <f t="shared" si="9518"/>
        <v>1717</v>
      </c>
      <c r="M8721" s="147"/>
      <c r="N8721" s="143">
        <f t="shared" si="9504"/>
        <v>1347.24</v>
      </c>
      <c r="O8721" s="143">
        <f t="shared" si="9500"/>
        <v>2190</v>
      </c>
      <c r="P8721" s="143">
        <f t="shared" si="9501"/>
        <v>6686.4000000000005</v>
      </c>
      <c r="Q8721" s="143">
        <f t="shared" si="9502"/>
        <v>1699.83</v>
      </c>
      <c r="R8721" s="188">
        <f t="shared" si="9505"/>
        <v>11923.47</v>
      </c>
      <c r="T8721">
        <v>34164.660000000003</v>
      </c>
      <c r="U8721" s="190">
        <f t="shared" si="9506"/>
        <v>0.34900010712824298</v>
      </c>
    </row>
    <row r="8722" spans="1:21" x14ac:dyDescent="0.2">
      <c r="A8722" s="178">
        <v>43099</v>
      </c>
      <c r="B8722" s="179">
        <v>0.29166666666666669</v>
      </c>
      <c r="C8722" t="s">
        <v>349</v>
      </c>
      <c r="D8722">
        <v>3.5</v>
      </c>
      <c r="E8722">
        <v>8.7799999999999994</v>
      </c>
      <c r="F8722">
        <v>6.01</v>
      </c>
      <c r="G8722">
        <v>4.6100000000000003</v>
      </c>
      <c r="H8722" s="184">
        <f t="shared" ref="H8722:L8722" si="9519">H8698</f>
        <v>0.29166666666666669</v>
      </c>
      <c r="I8722" s="185">
        <f t="shared" si="9519"/>
        <v>249</v>
      </c>
      <c r="J8722" s="185">
        <f t="shared" si="9519"/>
        <v>556</v>
      </c>
      <c r="K8722" s="185">
        <f t="shared" si="9519"/>
        <v>2872</v>
      </c>
      <c r="L8722" s="185">
        <f t="shared" si="9519"/>
        <v>2219</v>
      </c>
      <c r="M8722" s="147"/>
      <c r="N8722" s="143">
        <f t="shared" si="9504"/>
        <v>871.5</v>
      </c>
      <c r="O8722" s="143">
        <f t="shared" si="9500"/>
        <v>4881.6799999999994</v>
      </c>
      <c r="P8722" s="143">
        <f t="shared" si="9501"/>
        <v>17260.72</v>
      </c>
      <c r="Q8722" s="143">
        <f t="shared" si="9502"/>
        <v>10229.59</v>
      </c>
      <c r="R8722" s="188">
        <f t="shared" si="9505"/>
        <v>33243.490000000005</v>
      </c>
      <c r="T8722">
        <v>34800.870000000003</v>
      </c>
      <c r="U8722" s="190">
        <f t="shared" si="9506"/>
        <v>0.95524881992892718</v>
      </c>
    </row>
    <row r="8723" spans="1:21" x14ac:dyDescent="0.2">
      <c r="A8723" s="178">
        <v>43099</v>
      </c>
      <c r="B8723" s="179">
        <v>0.33333333333333331</v>
      </c>
      <c r="C8723" t="s">
        <v>349</v>
      </c>
      <c r="D8723">
        <v>2.23</v>
      </c>
      <c r="E8723">
        <v>2.71</v>
      </c>
      <c r="F8723">
        <v>3.24</v>
      </c>
      <c r="G8723">
        <v>2.5499999999999998</v>
      </c>
      <c r="H8723" s="184">
        <f t="shared" ref="H8723:L8723" si="9520">H8699</f>
        <v>0.33333333333333331</v>
      </c>
      <c r="I8723" s="185">
        <f t="shared" si="9520"/>
        <v>256</v>
      </c>
      <c r="J8723" s="185">
        <f t="shared" si="9520"/>
        <v>306</v>
      </c>
      <c r="K8723" s="185">
        <f t="shared" si="9520"/>
        <v>2872</v>
      </c>
      <c r="L8723" s="185">
        <f t="shared" si="9520"/>
        <v>2219</v>
      </c>
      <c r="M8723" s="147"/>
      <c r="N8723" s="143">
        <f t="shared" si="9504"/>
        <v>570.88</v>
      </c>
      <c r="O8723" s="143">
        <f t="shared" si="9500"/>
        <v>829.26</v>
      </c>
      <c r="P8723" s="143">
        <f t="shared" si="9501"/>
        <v>9305.2800000000007</v>
      </c>
      <c r="Q8723" s="143">
        <f t="shared" si="9502"/>
        <v>5658.45</v>
      </c>
      <c r="R8723" s="188">
        <f t="shared" si="9505"/>
        <v>16363.869999999999</v>
      </c>
      <c r="T8723">
        <v>35944</v>
      </c>
      <c r="U8723" s="190">
        <f t="shared" si="9506"/>
        <v>0.45526012686401063</v>
      </c>
    </row>
    <row r="8724" spans="1:21" x14ac:dyDescent="0.2">
      <c r="A8724" s="178">
        <v>43099</v>
      </c>
      <c r="B8724" s="179">
        <v>0.375</v>
      </c>
      <c r="C8724" t="s">
        <v>349</v>
      </c>
      <c r="D8724">
        <v>0.45</v>
      </c>
      <c r="E8724">
        <v>4.7699999999999996</v>
      </c>
      <c r="F8724">
        <v>5.6</v>
      </c>
      <c r="G8724">
        <v>4.1500000000000004</v>
      </c>
      <c r="H8724" s="184">
        <f t="shared" ref="H8724:L8724" si="9521">H8700</f>
        <v>0.375</v>
      </c>
      <c r="I8724" s="185">
        <f t="shared" si="9521"/>
        <v>156</v>
      </c>
      <c r="J8724" s="185">
        <f t="shared" si="9521"/>
        <v>343</v>
      </c>
      <c r="K8724" s="185">
        <f t="shared" si="9521"/>
        <v>2872</v>
      </c>
      <c r="L8724" s="185">
        <f t="shared" si="9521"/>
        <v>2219</v>
      </c>
      <c r="M8724" s="147"/>
      <c r="N8724" s="143">
        <f t="shared" si="9504"/>
        <v>70.2</v>
      </c>
      <c r="O8724" s="143">
        <f t="shared" si="9500"/>
        <v>1636.11</v>
      </c>
      <c r="P8724" s="143">
        <f t="shared" si="9501"/>
        <v>16083.199999999999</v>
      </c>
      <c r="Q8724" s="143">
        <f t="shared" si="9502"/>
        <v>9208.85</v>
      </c>
      <c r="R8724" s="188">
        <f t="shared" si="9505"/>
        <v>26998.36</v>
      </c>
      <c r="T8724">
        <v>37068.79</v>
      </c>
      <c r="U8724" s="190">
        <f t="shared" si="9506"/>
        <v>0.72833129972680521</v>
      </c>
    </row>
    <row r="8725" spans="1:21" x14ac:dyDescent="0.2">
      <c r="A8725" s="178">
        <v>43099</v>
      </c>
      <c r="B8725" s="179">
        <v>0.41666666666666669</v>
      </c>
      <c r="C8725" t="s">
        <v>349</v>
      </c>
      <c r="D8725">
        <v>0.92</v>
      </c>
      <c r="E8725">
        <v>5.59</v>
      </c>
      <c r="F8725">
        <v>6.42</v>
      </c>
      <c r="G8725">
        <v>4.97</v>
      </c>
      <c r="H8725" s="184">
        <f t="shared" ref="H8725:L8725" si="9522">H8701</f>
        <v>0.41666666666666669</v>
      </c>
      <c r="I8725" s="185">
        <f t="shared" si="9522"/>
        <v>196</v>
      </c>
      <c r="J8725" s="185">
        <f t="shared" si="9522"/>
        <v>315</v>
      </c>
      <c r="K8725" s="185">
        <f t="shared" si="9522"/>
        <v>2872</v>
      </c>
      <c r="L8725" s="185">
        <f t="shared" si="9522"/>
        <v>2219</v>
      </c>
      <c r="M8725" s="147"/>
      <c r="N8725" s="143">
        <f t="shared" si="9504"/>
        <v>180.32000000000002</v>
      </c>
      <c r="O8725" s="143">
        <f t="shared" si="9500"/>
        <v>1760.85</v>
      </c>
      <c r="P8725" s="143">
        <f t="shared" si="9501"/>
        <v>18438.240000000002</v>
      </c>
      <c r="Q8725" s="143">
        <f t="shared" si="9502"/>
        <v>11028.43</v>
      </c>
      <c r="R8725" s="188">
        <f t="shared" si="9505"/>
        <v>31407.84</v>
      </c>
      <c r="T8725">
        <v>38218.97</v>
      </c>
      <c r="U8725" s="190">
        <f t="shared" si="9506"/>
        <v>0.82178666772024467</v>
      </c>
    </row>
    <row r="8726" spans="1:21" x14ac:dyDescent="0.2">
      <c r="A8726" s="178">
        <v>43099</v>
      </c>
      <c r="B8726" s="179">
        <v>0.45833333333333331</v>
      </c>
      <c r="C8726" t="s">
        <v>349</v>
      </c>
      <c r="D8726">
        <v>1</v>
      </c>
      <c r="E8726">
        <v>3.12</v>
      </c>
      <c r="F8726">
        <v>4.4800000000000004</v>
      </c>
      <c r="G8726">
        <v>0.99</v>
      </c>
      <c r="H8726" s="184">
        <f t="shared" ref="H8726:L8726" si="9523">H8702</f>
        <v>0.45833333333333331</v>
      </c>
      <c r="I8726" s="185">
        <f t="shared" si="9523"/>
        <v>226</v>
      </c>
      <c r="J8726" s="185">
        <f t="shared" si="9523"/>
        <v>326</v>
      </c>
      <c r="K8726" s="185">
        <f t="shared" si="9523"/>
        <v>2842</v>
      </c>
      <c r="L8726" s="185">
        <f t="shared" si="9523"/>
        <v>1635</v>
      </c>
      <c r="M8726" s="147"/>
      <c r="N8726" s="143">
        <f t="shared" si="9504"/>
        <v>226</v>
      </c>
      <c r="O8726" s="143">
        <f t="shared" si="9500"/>
        <v>1017.12</v>
      </c>
      <c r="P8726" s="143">
        <f t="shared" si="9501"/>
        <v>12732.160000000002</v>
      </c>
      <c r="Q8726" s="143">
        <f t="shared" si="9502"/>
        <v>1618.65</v>
      </c>
      <c r="R8726" s="188">
        <f t="shared" si="9505"/>
        <v>15593.930000000002</v>
      </c>
      <c r="T8726">
        <v>39242.97</v>
      </c>
      <c r="U8726" s="190">
        <f t="shared" si="9506"/>
        <v>0.39736875165156976</v>
      </c>
    </row>
    <row r="8727" spans="1:21" x14ac:dyDescent="0.2">
      <c r="A8727" s="178">
        <v>43099</v>
      </c>
      <c r="B8727" s="179">
        <v>0.5</v>
      </c>
      <c r="C8727" t="s">
        <v>349</v>
      </c>
      <c r="D8727">
        <v>1</v>
      </c>
      <c r="E8727">
        <v>2.92</v>
      </c>
      <c r="F8727">
        <v>2.98</v>
      </c>
      <c r="G8727">
        <v>0.99</v>
      </c>
      <c r="H8727" s="184">
        <f t="shared" ref="H8727:L8727" si="9524">H8703</f>
        <v>0.5</v>
      </c>
      <c r="I8727" s="185">
        <f t="shared" si="9524"/>
        <v>222</v>
      </c>
      <c r="J8727" s="185">
        <f t="shared" si="9524"/>
        <v>319</v>
      </c>
      <c r="K8727" s="185">
        <f t="shared" si="9524"/>
        <v>2842</v>
      </c>
      <c r="L8727" s="185">
        <f t="shared" si="9524"/>
        <v>1635</v>
      </c>
      <c r="M8727" s="147"/>
      <c r="N8727" s="143">
        <f t="shared" si="9504"/>
        <v>222</v>
      </c>
      <c r="O8727" s="143">
        <f t="shared" si="9500"/>
        <v>931.48</v>
      </c>
      <c r="P8727" s="143">
        <f t="shared" si="9501"/>
        <v>8469.16</v>
      </c>
      <c r="Q8727" s="143">
        <f t="shared" si="9502"/>
        <v>1618.65</v>
      </c>
      <c r="R8727" s="188">
        <f t="shared" si="9505"/>
        <v>11241.289999999999</v>
      </c>
      <c r="T8727">
        <v>39827.79</v>
      </c>
      <c r="U8727" s="190">
        <f t="shared" si="9506"/>
        <v>0.28224739559990647</v>
      </c>
    </row>
    <row r="8728" spans="1:21" x14ac:dyDescent="0.2">
      <c r="A8728" s="178">
        <v>43099</v>
      </c>
      <c r="B8728" s="179">
        <v>0.54166666666666663</v>
      </c>
      <c r="C8728" t="s">
        <v>349</v>
      </c>
      <c r="D8728">
        <v>2.11</v>
      </c>
      <c r="E8728">
        <v>2.5299999999999998</v>
      </c>
      <c r="F8728">
        <v>2.61</v>
      </c>
      <c r="G8728">
        <v>0.99</v>
      </c>
      <c r="H8728" s="184">
        <f t="shared" ref="H8728:L8728" si="9525">H8704</f>
        <v>0.54166666666666663</v>
      </c>
      <c r="I8728" s="185">
        <f t="shared" si="9525"/>
        <v>195</v>
      </c>
      <c r="J8728" s="185">
        <f t="shared" si="9525"/>
        <v>299</v>
      </c>
      <c r="K8728" s="185">
        <f t="shared" si="9525"/>
        <v>2842</v>
      </c>
      <c r="L8728" s="185">
        <f t="shared" si="9525"/>
        <v>1635</v>
      </c>
      <c r="M8728" s="147"/>
      <c r="N8728" s="143">
        <f t="shared" si="9504"/>
        <v>411.45</v>
      </c>
      <c r="O8728" s="143">
        <f t="shared" si="9500"/>
        <v>756.46999999999991</v>
      </c>
      <c r="P8728" s="143">
        <f t="shared" si="9501"/>
        <v>7417.62</v>
      </c>
      <c r="Q8728" s="143">
        <f t="shared" si="9502"/>
        <v>1618.65</v>
      </c>
      <c r="R8728" s="188">
        <f t="shared" si="9505"/>
        <v>10204.189999999999</v>
      </c>
      <c r="T8728">
        <v>39711.410000000003</v>
      </c>
      <c r="U8728" s="190">
        <f t="shared" si="9506"/>
        <v>0.25695864236500288</v>
      </c>
    </row>
    <row r="8729" spans="1:21" x14ac:dyDescent="0.2">
      <c r="A8729" s="178">
        <v>43099</v>
      </c>
      <c r="B8729" s="179">
        <v>0.58333333333333337</v>
      </c>
      <c r="C8729" t="s">
        <v>349</v>
      </c>
      <c r="D8729">
        <v>1.55</v>
      </c>
      <c r="E8729">
        <v>2.12</v>
      </c>
      <c r="F8729">
        <v>2.17</v>
      </c>
      <c r="G8729">
        <v>0.99</v>
      </c>
      <c r="H8729" s="184">
        <f t="shared" ref="H8729:L8729" si="9526">H8705</f>
        <v>0.58333333333333337</v>
      </c>
      <c r="I8729" s="185">
        <f t="shared" si="9526"/>
        <v>205</v>
      </c>
      <c r="J8729" s="185">
        <f t="shared" si="9526"/>
        <v>237</v>
      </c>
      <c r="K8729" s="185">
        <f t="shared" si="9526"/>
        <v>2842</v>
      </c>
      <c r="L8729" s="185">
        <f t="shared" si="9526"/>
        <v>1635</v>
      </c>
      <c r="M8729" s="147"/>
      <c r="N8729" s="143">
        <f t="shared" si="9504"/>
        <v>317.75</v>
      </c>
      <c r="O8729" s="143">
        <f t="shared" si="9500"/>
        <v>502.44</v>
      </c>
      <c r="P8729" s="143">
        <f t="shared" si="9501"/>
        <v>6167.1399999999994</v>
      </c>
      <c r="Q8729" s="143">
        <f t="shared" si="9502"/>
        <v>1618.65</v>
      </c>
      <c r="R8729" s="188">
        <f t="shared" si="9505"/>
        <v>8605.98</v>
      </c>
      <c r="T8729">
        <v>39272.080000000002</v>
      </c>
      <c r="U8729" s="190">
        <f t="shared" si="9506"/>
        <v>0.21913736170836887</v>
      </c>
    </row>
    <row r="8730" spans="1:21" x14ac:dyDescent="0.2">
      <c r="A8730" s="178">
        <v>43099</v>
      </c>
      <c r="B8730" s="179">
        <v>0.625</v>
      </c>
      <c r="C8730" t="s">
        <v>349</v>
      </c>
      <c r="D8730">
        <v>1.67</v>
      </c>
      <c r="E8730">
        <v>1.88</v>
      </c>
      <c r="F8730">
        <v>2.11</v>
      </c>
      <c r="G8730">
        <v>0.99</v>
      </c>
      <c r="H8730" s="184">
        <f t="shared" ref="H8730:L8730" si="9527">H8706</f>
        <v>0.625</v>
      </c>
      <c r="I8730" s="185">
        <f t="shared" si="9527"/>
        <v>212</v>
      </c>
      <c r="J8730" s="185">
        <f t="shared" si="9527"/>
        <v>213</v>
      </c>
      <c r="K8730" s="185">
        <f t="shared" si="9527"/>
        <v>2842</v>
      </c>
      <c r="L8730" s="185">
        <f t="shared" si="9527"/>
        <v>1380</v>
      </c>
      <c r="M8730" s="147"/>
      <c r="N8730" s="143">
        <f t="shared" si="9504"/>
        <v>354.03999999999996</v>
      </c>
      <c r="O8730" s="143">
        <f t="shared" si="9500"/>
        <v>400.44</v>
      </c>
      <c r="P8730" s="143">
        <f t="shared" si="9501"/>
        <v>5996.62</v>
      </c>
      <c r="Q8730" s="143">
        <f t="shared" si="9502"/>
        <v>1366.2</v>
      </c>
      <c r="R8730" s="188">
        <f t="shared" si="9505"/>
        <v>8117.3</v>
      </c>
      <c r="T8730">
        <v>38878.410000000003</v>
      </c>
      <c r="U8730" s="190">
        <f t="shared" si="9506"/>
        <v>0.2087868305313926</v>
      </c>
    </row>
    <row r="8731" spans="1:21" x14ac:dyDescent="0.2">
      <c r="A8731" s="178">
        <v>43099</v>
      </c>
      <c r="B8731" s="179">
        <v>0.66666666666666663</v>
      </c>
      <c r="C8731" t="s">
        <v>349</v>
      </c>
      <c r="D8731">
        <v>0.01</v>
      </c>
      <c r="E8731">
        <v>1.8</v>
      </c>
      <c r="F8731">
        <v>2</v>
      </c>
      <c r="G8731">
        <v>0.99</v>
      </c>
      <c r="H8731" s="184">
        <f t="shared" ref="H8731:L8731" si="9528">H8707</f>
        <v>0.66666666666666663</v>
      </c>
      <c r="I8731" s="185">
        <f t="shared" si="9528"/>
        <v>191</v>
      </c>
      <c r="J8731" s="185">
        <f t="shared" si="9528"/>
        <v>237</v>
      </c>
      <c r="K8731" s="185">
        <f t="shared" si="9528"/>
        <v>2842</v>
      </c>
      <c r="L8731" s="185">
        <f t="shared" si="9528"/>
        <v>1380</v>
      </c>
      <c r="M8731" s="147"/>
      <c r="N8731" s="143">
        <f t="shared" si="9504"/>
        <v>1.9100000000000001</v>
      </c>
      <c r="O8731" s="143">
        <f t="shared" si="9500"/>
        <v>426.6</v>
      </c>
      <c r="P8731" s="143">
        <f t="shared" si="9501"/>
        <v>5684</v>
      </c>
      <c r="Q8731" s="143">
        <f t="shared" si="9502"/>
        <v>1366.2</v>
      </c>
      <c r="R8731" s="188">
        <f t="shared" si="9505"/>
        <v>7478.71</v>
      </c>
      <c r="T8731">
        <v>38813.370000000003</v>
      </c>
      <c r="U8731" s="190">
        <f t="shared" si="9506"/>
        <v>0.19268386125708742</v>
      </c>
    </row>
    <row r="8732" spans="1:21" x14ac:dyDescent="0.2">
      <c r="A8732" s="178">
        <v>43099</v>
      </c>
      <c r="B8732" s="179">
        <v>0.70833333333333337</v>
      </c>
      <c r="C8732" t="s">
        <v>349</v>
      </c>
      <c r="D8732">
        <v>0.03</v>
      </c>
      <c r="E8732">
        <v>2.61</v>
      </c>
      <c r="F8732">
        <v>2.61</v>
      </c>
      <c r="G8732">
        <v>1.55</v>
      </c>
      <c r="H8732" s="184">
        <f t="shared" ref="H8732:L8732" si="9529">H8708</f>
        <v>0.70833333333333337</v>
      </c>
      <c r="I8732" s="185">
        <f t="shared" si="9529"/>
        <v>218</v>
      </c>
      <c r="J8732" s="185">
        <f t="shared" si="9529"/>
        <v>258</v>
      </c>
      <c r="K8732" s="185">
        <f t="shared" si="9529"/>
        <v>2842</v>
      </c>
      <c r="L8732" s="185">
        <f t="shared" si="9529"/>
        <v>1380</v>
      </c>
      <c r="M8732" s="147"/>
      <c r="N8732" s="143">
        <f t="shared" si="9504"/>
        <v>6.54</v>
      </c>
      <c r="O8732" s="143">
        <f t="shared" si="9500"/>
        <v>673.38</v>
      </c>
      <c r="P8732" s="143">
        <f t="shared" si="9501"/>
        <v>7417.62</v>
      </c>
      <c r="Q8732" s="143">
        <f t="shared" si="9502"/>
        <v>2139</v>
      </c>
      <c r="R8732" s="188">
        <f t="shared" si="9505"/>
        <v>10236.540000000001</v>
      </c>
      <c r="T8732">
        <v>39029.68</v>
      </c>
      <c r="U8732" s="190">
        <f t="shared" si="9506"/>
        <v>0.26227578601720541</v>
      </c>
    </row>
    <row r="8733" spans="1:21" x14ac:dyDescent="0.2">
      <c r="A8733" s="178">
        <v>43099</v>
      </c>
      <c r="B8733" s="179">
        <v>0.75</v>
      </c>
      <c r="C8733" t="s">
        <v>349</v>
      </c>
      <c r="D8733">
        <v>1.82</v>
      </c>
      <c r="E8733">
        <v>11.32</v>
      </c>
      <c r="F8733">
        <v>11.32</v>
      </c>
      <c r="G8733">
        <v>0.99</v>
      </c>
      <c r="H8733" s="184">
        <f t="shared" ref="H8733:L8733" si="9530">H8709</f>
        <v>0.75</v>
      </c>
      <c r="I8733" s="185">
        <f t="shared" si="9530"/>
        <v>240</v>
      </c>
      <c r="J8733" s="185">
        <f t="shared" si="9530"/>
        <v>365</v>
      </c>
      <c r="K8733" s="185">
        <f t="shared" si="9530"/>
        <v>2842</v>
      </c>
      <c r="L8733" s="185">
        <f t="shared" si="9530"/>
        <v>1380</v>
      </c>
      <c r="M8733" s="147"/>
      <c r="N8733" s="143">
        <f t="shared" si="9504"/>
        <v>436.8</v>
      </c>
      <c r="O8733" s="143">
        <f t="shared" si="9500"/>
        <v>4131.8</v>
      </c>
      <c r="P8733" s="143">
        <f t="shared" si="9501"/>
        <v>32171.440000000002</v>
      </c>
      <c r="Q8733" s="143">
        <f t="shared" si="9502"/>
        <v>1366.2</v>
      </c>
      <c r="R8733" s="188">
        <f t="shared" si="9505"/>
        <v>38106.239999999998</v>
      </c>
      <c r="T8733">
        <v>39585.160000000003</v>
      </c>
      <c r="U8733" s="190">
        <f t="shared" si="9506"/>
        <v>0.96263953461347618</v>
      </c>
    </row>
    <row r="8734" spans="1:21" x14ac:dyDescent="0.2">
      <c r="A8734" s="178">
        <v>43099</v>
      </c>
      <c r="B8734" s="179">
        <v>0.79166666666666663</v>
      </c>
      <c r="C8734" t="s">
        <v>349</v>
      </c>
      <c r="D8734">
        <v>2.61</v>
      </c>
      <c r="E8734">
        <v>5</v>
      </c>
      <c r="F8734">
        <v>6.01</v>
      </c>
      <c r="G8734">
        <v>0.99</v>
      </c>
      <c r="H8734" s="184">
        <f t="shared" ref="H8734:L8734" si="9531">H8710</f>
        <v>0.79166666666666663</v>
      </c>
      <c r="I8734" s="185">
        <f t="shared" si="9531"/>
        <v>320</v>
      </c>
      <c r="J8734" s="185">
        <f t="shared" si="9531"/>
        <v>214</v>
      </c>
      <c r="K8734" s="185">
        <f t="shared" si="9531"/>
        <v>2842</v>
      </c>
      <c r="L8734" s="185">
        <f t="shared" si="9531"/>
        <v>1426</v>
      </c>
      <c r="M8734" s="147"/>
      <c r="N8734" s="143">
        <f t="shared" si="9504"/>
        <v>835.19999999999993</v>
      </c>
      <c r="O8734" s="143">
        <f t="shared" si="9500"/>
        <v>1070</v>
      </c>
      <c r="P8734" s="143">
        <f t="shared" si="9501"/>
        <v>17080.419999999998</v>
      </c>
      <c r="Q8734" s="143">
        <f t="shared" si="9502"/>
        <v>1411.74</v>
      </c>
      <c r="R8734" s="188">
        <f t="shared" si="9505"/>
        <v>20397.36</v>
      </c>
      <c r="T8734">
        <v>41562.730000000003</v>
      </c>
      <c r="U8734" s="190">
        <f t="shared" si="9506"/>
        <v>0.49076083308290863</v>
      </c>
    </row>
    <row r="8735" spans="1:21" x14ac:dyDescent="0.2">
      <c r="A8735" s="178">
        <v>43099</v>
      </c>
      <c r="B8735" s="179">
        <v>0.83333333333333337</v>
      </c>
      <c r="C8735" t="s">
        <v>349</v>
      </c>
      <c r="D8735">
        <v>2.11</v>
      </c>
      <c r="E8735">
        <v>3.74</v>
      </c>
      <c r="F8735">
        <v>5.04</v>
      </c>
      <c r="G8735">
        <v>1</v>
      </c>
      <c r="H8735" s="184">
        <f t="shared" ref="H8735:L8735" si="9532">H8711</f>
        <v>0.83333333333333337</v>
      </c>
      <c r="I8735" s="185">
        <f t="shared" si="9532"/>
        <v>322</v>
      </c>
      <c r="J8735" s="185">
        <f t="shared" si="9532"/>
        <v>178</v>
      </c>
      <c r="K8735" s="185">
        <f t="shared" si="9532"/>
        <v>2842</v>
      </c>
      <c r="L8735" s="185">
        <f t="shared" si="9532"/>
        <v>1426</v>
      </c>
      <c r="M8735" s="147"/>
      <c r="N8735" s="143">
        <f t="shared" si="9504"/>
        <v>679.42</v>
      </c>
      <c r="O8735" s="143">
        <f t="shared" si="9500"/>
        <v>665.72</v>
      </c>
      <c r="P8735" s="143">
        <f t="shared" si="9501"/>
        <v>14323.68</v>
      </c>
      <c r="Q8735" s="143">
        <f t="shared" si="9502"/>
        <v>1426</v>
      </c>
      <c r="R8735" s="188">
        <f t="shared" si="9505"/>
        <v>17094.82</v>
      </c>
      <c r="T8735">
        <v>43182.32</v>
      </c>
      <c r="U8735" s="190">
        <f t="shared" si="9506"/>
        <v>0.39587544161592059</v>
      </c>
    </row>
    <row r="8736" spans="1:21" x14ac:dyDescent="0.2">
      <c r="A8736" s="178">
        <v>43099</v>
      </c>
      <c r="B8736" s="179">
        <v>0.875</v>
      </c>
      <c r="C8736" t="s">
        <v>349</v>
      </c>
      <c r="D8736">
        <v>0.79</v>
      </c>
      <c r="E8736">
        <v>2.83</v>
      </c>
      <c r="F8736">
        <v>2.88</v>
      </c>
      <c r="G8736">
        <v>0.95</v>
      </c>
      <c r="H8736" s="184">
        <f t="shared" ref="H8736:L8736" si="9533">H8712</f>
        <v>0.875</v>
      </c>
      <c r="I8736" s="185">
        <f t="shared" si="9533"/>
        <v>337</v>
      </c>
      <c r="J8736" s="185">
        <f t="shared" si="9533"/>
        <v>173</v>
      </c>
      <c r="K8736" s="185">
        <f t="shared" si="9533"/>
        <v>2842</v>
      </c>
      <c r="L8736" s="185">
        <f t="shared" si="9533"/>
        <v>1426</v>
      </c>
      <c r="M8736" s="147"/>
      <c r="N8736" s="143">
        <f t="shared" si="9504"/>
        <v>266.23</v>
      </c>
      <c r="O8736" s="143">
        <f t="shared" si="9500"/>
        <v>489.59000000000003</v>
      </c>
      <c r="P8736" s="143">
        <f t="shared" si="9501"/>
        <v>8184.96</v>
      </c>
      <c r="Q8736" s="143">
        <f t="shared" si="9502"/>
        <v>1354.7</v>
      </c>
      <c r="R8736" s="188">
        <f t="shared" si="9505"/>
        <v>10295.480000000001</v>
      </c>
      <c r="T8736">
        <v>43226.95</v>
      </c>
      <c r="U8736" s="190">
        <f t="shared" si="9506"/>
        <v>0.23817271401290172</v>
      </c>
    </row>
    <row r="8737" spans="1:21" x14ac:dyDescent="0.2">
      <c r="A8737" s="178">
        <v>43099</v>
      </c>
      <c r="B8737" s="179">
        <v>0.91666666666666663</v>
      </c>
      <c r="C8737" t="s">
        <v>349</v>
      </c>
      <c r="D8737">
        <v>2.61</v>
      </c>
      <c r="E8737">
        <v>2.5299999999999998</v>
      </c>
      <c r="F8737">
        <v>2.61</v>
      </c>
      <c r="G8737">
        <v>0.95</v>
      </c>
      <c r="H8737" s="184">
        <f t="shared" ref="H8737:L8737" si="9534">H8713</f>
        <v>0.91666666666666663</v>
      </c>
      <c r="I8737" s="185">
        <f t="shared" si="9534"/>
        <v>394</v>
      </c>
      <c r="J8737" s="185">
        <f t="shared" si="9534"/>
        <v>194</v>
      </c>
      <c r="K8737" s="185">
        <f t="shared" si="9534"/>
        <v>2842</v>
      </c>
      <c r="L8737" s="185">
        <f t="shared" si="9534"/>
        <v>1426</v>
      </c>
      <c r="M8737" s="147"/>
      <c r="N8737" s="143">
        <f t="shared" si="9504"/>
        <v>1028.3399999999999</v>
      </c>
      <c r="O8737" s="143">
        <f t="shared" si="9500"/>
        <v>490.81999999999994</v>
      </c>
      <c r="P8737" s="143">
        <f t="shared" si="9501"/>
        <v>7417.62</v>
      </c>
      <c r="Q8737" s="143">
        <f t="shared" si="9502"/>
        <v>1354.7</v>
      </c>
      <c r="R8737" s="188">
        <f t="shared" si="9505"/>
        <v>10291.48</v>
      </c>
      <c r="T8737">
        <v>43121.99</v>
      </c>
      <c r="U8737" s="190">
        <f t="shared" si="9506"/>
        <v>0.23865967224610923</v>
      </c>
    </row>
    <row r="8738" spans="1:21" x14ac:dyDescent="0.2">
      <c r="A8738" s="178">
        <v>43099</v>
      </c>
      <c r="B8738" s="179">
        <v>0.95833333333333337</v>
      </c>
      <c r="C8738" t="s">
        <v>349</v>
      </c>
      <c r="D8738">
        <v>4.37</v>
      </c>
      <c r="E8738">
        <v>2.4300000000000002</v>
      </c>
      <c r="F8738">
        <v>2.5099999999999998</v>
      </c>
      <c r="G8738">
        <v>0.61</v>
      </c>
      <c r="H8738" s="184">
        <f t="shared" ref="H8738:L8738" si="9535">H8714</f>
        <v>0.95833333333333337</v>
      </c>
      <c r="I8738" s="185">
        <f t="shared" si="9535"/>
        <v>389</v>
      </c>
      <c r="J8738" s="185">
        <f t="shared" si="9535"/>
        <v>265</v>
      </c>
      <c r="K8738" s="185">
        <f t="shared" si="9535"/>
        <v>2985</v>
      </c>
      <c r="L8738" s="185">
        <f t="shared" si="9535"/>
        <v>1111</v>
      </c>
      <c r="M8738" s="147"/>
      <c r="N8738" s="143">
        <f t="shared" si="9504"/>
        <v>1699.93</v>
      </c>
      <c r="O8738" s="143">
        <f t="shared" si="9500"/>
        <v>643.95000000000005</v>
      </c>
      <c r="P8738" s="143">
        <f t="shared" si="9501"/>
        <v>7492.3499999999995</v>
      </c>
      <c r="Q8738" s="143">
        <f t="shared" si="9502"/>
        <v>677.71</v>
      </c>
      <c r="R8738" s="188">
        <f t="shared" si="9505"/>
        <v>10513.939999999999</v>
      </c>
      <c r="T8738">
        <v>42547.360000000001</v>
      </c>
      <c r="U8738" s="190">
        <f t="shared" si="9506"/>
        <v>0.24711145415367719</v>
      </c>
    </row>
    <row r="8739" spans="1:21" x14ac:dyDescent="0.2">
      <c r="A8739" s="178">
        <v>43099</v>
      </c>
      <c r="B8739" s="180">
        <v>1</v>
      </c>
      <c r="C8739" t="s">
        <v>349</v>
      </c>
      <c r="D8739">
        <v>3.46</v>
      </c>
      <c r="E8739">
        <v>2</v>
      </c>
      <c r="F8739">
        <v>2</v>
      </c>
      <c r="G8739">
        <v>0.61</v>
      </c>
      <c r="H8739" s="184">
        <f t="shared" ref="H8739:L8739" si="9536">H8715</f>
        <v>1</v>
      </c>
      <c r="I8739" s="185">
        <f t="shared" si="9536"/>
        <v>362</v>
      </c>
      <c r="J8739" s="185">
        <f t="shared" si="9536"/>
        <v>243</v>
      </c>
      <c r="K8739" s="185">
        <f t="shared" si="9536"/>
        <v>2985</v>
      </c>
      <c r="L8739" s="185">
        <f t="shared" si="9536"/>
        <v>1111</v>
      </c>
      <c r="M8739" s="147"/>
      <c r="N8739" s="143">
        <f t="shared" si="9504"/>
        <v>1252.52</v>
      </c>
      <c r="O8739" s="143">
        <f t="shared" si="9500"/>
        <v>486</v>
      </c>
      <c r="P8739" s="143">
        <f t="shared" si="9501"/>
        <v>5970</v>
      </c>
      <c r="Q8739" s="143">
        <f t="shared" si="9502"/>
        <v>677.71</v>
      </c>
      <c r="R8739" s="188">
        <f t="shared" si="9505"/>
        <v>8386.23</v>
      </c>
      <c r="T8739">
        <v>41283.69</v>
      </c>
      <c r="U8739" s="190">
        <f t="shared" si="9506"/>
        <v>0.20313663822201938</v>
      </c>
    </row>
    <row r="8740" spans="1:21" x14ac:dyDescent="0.2">
      <c r="A8740" s="178">
        <v>43100</v>
      </c>
      <c r="B8740" s="179">
        <v>4.1666666666666664E-2</v>
      </c>
      <c r="C8740" t="s">
        <v>349</v>
      </c>
      <c r="D8740">
        <v>3.11</v>
      </c>
      <c r="E8740">
        <v>2.11</v>
      </c>
      <c r="F8740">
        <v>2</v>
      </c>
      <c r="G8740">
        <v>0.97</v>
      </c>
      <c r="H8740" s="184">
        <f t="shared" ref="H8740:L8740" si="9537">H8716</f>
        <v>4.1666666666666664E-2</v>
      </c>
      <c r="I8740" s="185">
        <f t="shared" si="9537"/>
        <v>294</v>
      </c>
      <c r="J8740" s="185">
        <f t="shared" si="9537"/>
        <v>212</v>
      </c>
      <c r="K8740" s="185">
        <f t="shared" si="9537"/>
        <v>2985</v>
      </c>
      <c r="L8740" s="185">
        <f t="shared" si="9537"/>
        <v>1111</v>
      </c>
      <c r="M8740" s="147"/>
      <c r="N8740" s="143">
        <f t="shared" si="9504"/>
        <v>914.33999999999992</v>
      </c>
      <c r="O8740" s="143">
        <f t="shared" si="9500"/>
        <v>447.32</v>
      </c>
      <c r="P8740" s="143">
        <f t="shared" si="9501"/>
        <v>5970</v>
      </c>
      <c r="Q8740" s="143">
        <f t="shared" si="9502"/>
        <v>1077.67</v>
      </c>
      <c r="R8740" s="188">
        <f t="shared" si="9505"/>
        <v>8409.33</v>
      </c>
      <c r="T8740">
        <v>39763.17</v>
      </c>
      <c r="U8740" s="190">
        <f t="shared" si="9506"/>
        <v>0.21148540219504633</v>
      </c>
    </row>
    <row r="8741" spans="1:21" x14ac:dyDescent="0.2">
      <c r="A8741" s="178">
        <v>43100</v>
      </c>
      <c r="B8741" s="179">
        <v>8.3333333333333329E-2</v>
      </c>
      <c r="C8741" t="s">
        <v>349</v>
      </c>
      <c r="D8741">
        <v>1.86</v>
      </c>
      <c r="E8741">
        <v>1.8</v>
      </c>
      <c r="F8741">
        <v>2</v>
      </c>
      <c r="G8741">
        <v>0.97</v>
      </c>
      <c r="H8741" s="184">
        <f t="shared" ref="H8741:L8741" si="9538">H8717</f>
        <v>8.3333333333333329E-2</v>
      </c>
      <c r="I8741" s="185">
        <f t="shared" si="9538"/>
        <v>236</v>
      </c>
      <c r="J8741" s="185">
        <f t="shared" si="9538"/>
        <v>179</v>
      </c>
      <c r="K8741" s="185">
        <f t="shared" si="9538"/>
        <v>2985</v>
      </c>
      <c r="L8741" s="185">
        <f t="shared" si="9538"/>
        <v>1111</v>
      </c>
      <c r="M8741" s="147"/>
      <c r="N8741" s="143">
        <f t="shared" si="9504"/>
        <v>438.96000000000004</v>
      </c>
      <c r="O8741" s="143">
        <f t="shared" si="9500"/>
        <v>322.2</v>
      </c>
      <c r="P8741" s="143">
        <f t="shared" si="9501"/>
        <v>5970</v>
      </c>
      <c r="Q8741" s="143">
        <f t="shared" si="9502"/>
        <v>1077.67</v>
      </c>
      <c r="R8741" s="188">
        <f t="shared" si="9505"/>
        <v>7808.83</v>
      </c>
      <c r="T8741">
        <v>38485.56</v>
      </c>
      <c r="U8741" s="190">
        <f t="shared" si="9506"/>
        <v>0.20290285499288566</v>
      </c>
    </row>
    <row r="8742" spans="1:21" x14ac:dyDescent="0.2">
      <c r="A8742" s="178">
        <v>43100</v>
      </c>
      <c r="B8742" s="179">
        <v>0.125</v>
      </c>
      <c r="C8742" t="s">
        <v>349</v>
      </c>
      <c r="D8742">
        <v>2.2200000000000002</v>
      </c>
      <c r="E8742">
        <v>1.01</v>
      </c>
      <c r="F8742">
        <v>2</v>
      </c>
      <c r="G8742">
        <v>0.99</v>
      </c>
      <c r="H8742" s="184">
        <f t="shared" ref="H8742:L8742" si="9539">H8718</f>
        <v>0.125</v>
      </c>
      <c r="I8742" s="185">
        <f t="shared" si="9539"/>
        <v>201</v>
      </c>
      <c r="J8742" s="185">
        <f t="shared" si="9539"/>
        <v>205</v>
      </c>
      <c r="K8742" s="185">
        <f t="shared" si="9539"/>
        <v>2985</v>
      </c>
      <c r="L8742" s="185">
        <f t="shared" si="9539"/>
        <v>1717</v>
      </c>
      <c r="M8742" s="147"/>
      <c r="N8742" s="143">
        <f t="shared" si="9504"/>
        <v>446.22</v>
      </c>
      <c r="O8742" s="143">
        <f t="shared" si="9500"/>
        <v>207.05</v>
      </c>
      <c r="P8742" s="143">
        <f t="shared" si="9501"/>
        <v>5970</v>
      </c>
      <c r="Q8742" s="143">
        <f t="shared" si="9502"/>
        <v>1699.83</v>
      </c>
      <c r="R8742" s="188">
        <f t="shared" si="9505"/>
        <v>8323.1</v>
      </c>
      <c r="T8742">
        <v>37570.33</v>
      </c>
      <c r="U8742" s="190">
        <f t="shared" si="9506"/>
        <v>0.22153385397466566</v>
      </c>
    </row>
    <row r="8743" spans="1:21" x14ac:dyDescent="0.2">
      <c r="A8743" s="178">
        <v>43100</v>
      </c>
      <c r="B8743" s="179">
        <v>0.16666666666666666</v>
      </c>
      <c r="C8743" t="s">
        <v>349</v>
      </c>
      <c r="D8743">
        <v>1</v>
      </c>
      <c r="E8743">
        <v>1.8</v>
      </c>
      <c r="F8743">
        <v>2</v>
      </c>
      <c r="G8743">
        <v>0.99</v>
      </c>
      <c r="H8743" s="184">
        <f t="shared" ref="H8743:L8743" si="9540">H8719</f>
        <v>0.16666666666666666</v>
      </c>
      <c r="I8743" s="185">
        <f t="shared" si="9540"/>
        <v>185</v>
      </c>
      <c r="J8743" s="185">
        <f t="shared" si="9540"/>
        <v>205</v>
      </c>
      <c r="K8743" s="185">
        <f t="shared" si="9540"/>
        <v>2985</v>
      </c>
      <c r="L8743" s="185">
        <f t="shared" si="9540"/>
        <v>1717</v>
      </c>
      <c r="M8743" s="147"/>
      <c r="N8743" s="143">
        <f t="shared" si="9504"/>
        <v>185</v>
      </c>
      <c r="O8743" s="143">
        <f t="shared" si="9500"/>
        <v>369</v>
      </c>
      <c r="P8743" s="143">
        <f t="shared" si="9501"/>
        <v>5970</v>
      </c>
      <c r="Q8743" s="143">
        <f t="shared" si="9502"/>
        <v>1699.83</v>
      </c>
      <c r="R8743" s="188">
        <f t="shared" si="9505"/>
        <v>8223.83</v>
      </c>
      <c r="T8743">
        <v>37073.629999999997</v>
      </c>
      <c r="U8743" s="190">
        <f t="shared" si="9506"/>
        <v>0.22182424542727541</v>
      </c>
    </row>
    <row r="8744" spans="1:21" x14ac:dyDescent="0.2">
      <c r="A8744" s="178">
        <v>43100</v>
      </c>
      <c r="B8744" s="179">
        <v>0.20833333333333334</v>
      </c>
      <c r="C8744" t="s">
        <v>349</v>
      </c>
      <c r="D8744">
        <v>2.61</v>
      </c>
      <c r="E8744">
        <v>2.5499999999999998</v>
      </c>
      <c r="F8744">
        <v>2</v>
      </c>
      <c r="G8744">
        <v>0.99</v>
      </c>
      <c r="H8744" s="184">
        <f t="shared" ref="H8744:L8744" si="9541">H8720</f>
        <v>0.20833333333333334</v>
      </c>
      <c r="I8744" s="185">
        <f t="shared" si="9541"/>
        <v>207</v>
      </c>
      <c r="J8744" s="185">
        <f t="shared" si="9541"/>
        <v>283</v>
      </c>
      <c r="K8744" s="185">
        <f t="shared" si="9541"/>
        <v>2985</v>
      </c>
      <c r="L8744" s="185">
        <f t="shared" si="9541"/>
        <v>1717</v>
      </c>
      <c r="M8744" s="147"/>
      <c r="N8744" s="143">
        <f t="shared" si="9504"/>
        <v>540.27</v>
      </c>
      <c r="O8744" s="143">
        <f t="shared" si="9500"/>
        <v>721.65</v>
      </c>
      <c r="P8744" s="143">
        <f t="shared" si="9501"/>
        <v>5970</v>
      </c>
      <c r="Q8744" s="143">
        <f t="shared" si="9502"/>
        <v>1699.83</v>
      </c>
      <c r="R8744" s="188">
        <f t="shared" si="9505"/>
        <v>8931.75</v>
      </c>
      <c r="T8744">
        <v>37103.47</v>
      </c>
      <c r="U8744" s="190">
        <f t="shared" si="9506"/>
        <v>0.24072546314401322</v>
      </c>
    </row>
    <row r="8745" spans="1:21" x14ac:dyDescent="0.2">
      <c r="A8745" s="178">
        <v>43100</v>
      </c>
      <c r="B8745" s="179">
        <v>0.25</v>
      </c>
      <c r="C8745" t="s">
        <v>349</v>
      </c>
      <c r="D8745">
        <v>3.5</v>
      </c>
      <c r="E8745">
        <v>4.53</v>
      </c>
      <c r="F8745">
        <v>2</v>
      </c>
      <c r="G8745">
        <v>0.99</v>
      </c>
      <c r="H8745" s="184">
        <f t="shared" ref="H8745:L8745" si="9542">H8721</f>
        <v>0.25</v>
      </c>
      <c r="I8745" s="185">
        <f t="shared" si="9542"/>
        <v>327</v>
      </c>
      <c r="J8745" s="185">
        <f t="shared" si="9542"/>
        <v>438</v>
      </c>
      <c r="K8745" s="185">
        <f t="shared" si="9542"/>
        <v>2985</v>
      </c>
      <c r="L8745" s="185">
        <f t="shared" si="9542"/>
        <v>1717</v>
      </c>
      <c r="M8745" s="147"/>
      <c r="N8745" s="143">
        <f t="shared" si="9504"/>
        <v>1144.5</v>
      </c>
      <c r="O8745" s="143">
        <f t="shared" si="9500"/>
        <v>1984.14</v>
      </c>
      <c r="P8745" s="143">
        <f t="shared" si="9501"/>
        <v>5970</v>
      </c>
      <c r="Q8745" s="143">
        <f t="shared" si="9502"/>
        <v>1699.83</v>
      </c>
      <c r="R8745" s="188">
        <f t="shared" si="9505"/>
        <v>10798.47</v>
      </c>
      <c r="T8745">
        <v>37640.26</v>
      </c>
      <c r="U8745" s="190">
        <f t="shared" si="9506"/>
        <v>0.2868861692241233</v>
      </c>
    </row>
    <row r="8746" spans="1:21" x14ac:dyDescent="0.2">
      <c r="A8746" s="178">
        <v>43100</v>
      </c>
      <c r="B8746" s="179">
        <v>0.29166666666666669</v>
      </c>
      <c r="C8746" t="s">
        <v>349</v>
      </c>
      <c r="D8746">
        <v>3.11</v>
      </c>
      <c r="E8746">
        <v>7.81</v>
      </c>
      <c r="F8746">
        <v>4.97</v>
      </c>
      <c r="G8746">
        <v>4.21</v>
      </c>
      <c r="H8746" s="184">
        <f t="shared" ref="H8746:L8746" si="9543">H8722</f>
        <v>0.29166666666666669</v>
      </c>
      <c r="I8746" s="185">
        <f t="shared" si="9543"/>
        <v>249</v>
      </c>
      <c r="J8746" s="185">
        <f t="shared" si="9543"/>
        <v>556</v>
      </c>
      <c r="K8746" s="185">
        <f t="shared" si="9543"/>
        <v>2872</v>
      </c>
      <c r="L8746" s="185">
        <f t="shared" si="9543"/>
        <v>2219</v>
      </c>
      <c r="M8746" s="147"/>
      <c r="N8746" s="143">
        <f t="shared" si="9504"/>
        <v>774.39</v>
      </c>
      <c r="O8746" s="143">
        <f t="shared" si="9500"/>
        <v>4342.3599999999997</v>
      </c>
      <c r="P8746" s="143">
        <f t="shared" si="9501"/>
        <v>14273.84</v>
      </c>
      <c r="Q8746" s="143">
        <f t="shared" si="9502"/>
        <v>9341.99</v>
      </c>
      <c r="R8746" s="188">
        <f t="shared" si="9505"/>
        <v>28732.58</v>
      </c>
      <c r="T8746">
        <v>38598.71</v>
      </c>
      <c r="U8746" s="190">
        <f t="shared" si="9506"/>
        <v>0.74439223487002548</v>
      </c>
    </row>
    <row r="8747" spans="1:21" x14ac:dyDescent="0.2">
      <c r="A8747" s="178">
        <v>43100</v>
      </c>
      <c r="B8747" s="179">
        <v>0.33333333333333331</v>
      </c>
      <c r="C8747" t="s">
        <v>349</v>
      </c>
      <c r="D8747">
        <v>2.61</v>
      </c>
      <c r="E8747">
        <v>4.25</v>
      </c>
      <c r="F8747">
        <v>4.45</v>
      </c>
      <c r="G8747">
        <v>3</v>
      </c>
      <c r="H8747" s="184">
        <f t="shared" ref="H8747:L8747" si="9544">H8723</f>
        <v>0.33333333333333331</v>
      </c>
      <c r="I8747" s="185">
        <f t="shared" si="9544"/>
        <v>256</v>
      </c>
      <c r="J8747" s="185">
        <f t="shared" si="9544"/>
        <v>306</v>
      </c>
      <c r="K8747" s="185">
        <f t="shared" si="9544"/>
        <v>2872</v>
      </c>
      <c r="L8747" s="185">
        <f t="shared" si="9544"/>
        <v>2219</v>
      </c>
      <c r="M8747" s="147"/>
      <c r="N8747" s="143">
        <f t="shared" si="9504"/>
        <v>668.16</v>
      </c>
      <c r="O8747" s="143">
        <f t="shared" si="9500"/>
        <v>1300.5</v>
      </c>
      <c r="P8747" s="143">
        <f t="shared" si="9501"/>
        <v>12780.4</v>
      </c>
      <c r="Q8747" s="143">
        <f t="shared" si="9502"/>
        <v>6657</v>
      </c>
      <c r="R8747" s="188">
        <f t="shared" si="9505"/>
        <v>21406.059999999998</v>
      </c>
      <c r="T8747">
        <v>40107.81</v>
      </c>
      <c r="U8747" s="190">
        <f t="shared" si="9506"/>
        <v>0.53371301000977112</v>
      </c>
    </row>
    <row r="8748" spans="1:21" x14ac:dyDescent="0.2">
      <c r="A8748" s="178">
        <v>43100</v>
      </c>
      <c r="B8748" s="179">
        <v>0.375</v>
      </c>
      <c r="C8748" t="s">
        <v>349</v>
      </c>
      <c r="D8748">
        <v>1</v>
      </c>
      <c r="E8748">
        <v>5.18</v>
      </c>
      <c r="F8748">
        <v>6.01</v>
      </c>
      <c r="G8748">
        <v>4.5599999999999996</v>
      </c>
      <c r="H8748" s="184">
        <f t="shared" ref="H8748:L8748" si="9545">H8724</f>
        <v>0.375</v>
      </c>
      <c r="I8748" s="185">
        <f t="shared" si="9545"/>
        <v>156</v>
      </c>
      <c r="J8748" s="185">
        <f t="shared" si="9545"/>
        <v>343</v>
      </c>
      <c r="K8748" s="185">
        <f t="shared" si="9545"/>
        <v>2872</v>
      </c>
      <c r="L8748" s="185">
        <f t="shared" si="9545"/>
        <v>2219</v>
      </c>
      <c r="M8748" s="147"/>
      <c r="N8748" s="143">
        <f t="shared" si="9504"/>
        <v>156</v>
      </c>
      <c r="O8748" s="143">
        <f t="shared" si="9500"/>
        <v>1776.74</v>
      </c>
      <c r="P8748" s="143">
        <f t="shared" si="9501"/>
        <v>17260.72</v>
      </c>
      <c r="Q8748" s="143">
        <f t="shared" si="9502"/>
        <v>10118.64</v>
      </c>
      <c r="R8748" s="188">
        <f t="shared" si="9505"/>
        <v>29312.100000000002</v>
      </c>
      <c r="T8748">
        <v>41718.49</v>
      </c>
      <c r="U8748" s="190">
        <f t="shared" si="9506"/>
        <v>0.70261651368493927</v>
      </c>
    </row>
    <row r="8749" spans="1:21" x14ac:dyDescent="0.2">
      <c r="A8749" s="178">
        <v>43100</v>
      </c>
      <c r="B8749" s="179">
        <v>0.41666666666666669</v>
      </c>
      <c r="C8749" t="s">
        <v>349</v>
      </c>
      <c r="D8749">
        <v>1.61</v>
      </c>
      <c r="E8749">
        <v>2.7</v>
      </c>
      <c r="F8749">
        <v>4.41</v>
      </c>
      <c r="G8749">
        <v>2.4</v>
      </c>
      <c r="H8749" s="184">
        <f t="shared" ref="H8749:L8749" si="9546">H8725</f>
        <v>0.41666666666666669</v>
      </c>
      <c r="I8749" s="185">
        <f t="shared" si="9546"/>
        <v>196</v>
      </c>
      <c r="J8749" s="185">
        <f t="shared" si="9546"/>
        <v>315</v>
      </c>
      <c r="K8749" s="185">
        <f t="shared" si="9546"/>
        <v>2872</v>
      </c>
      <c r="L8749" s="185">
        <f t="shared" si="9546"/>
        <v>2219</v>
      </c>
      <c r="M8749" s="147"/>
      <c r="N8749" s="143">
        <f t="shared" si="9504"/>
        <v>315.56</v>
      </c>
      <c r="O8749" s="143">
        <f t="shared" si="9500"/>
        <v>850.5</v>
      </c>
      <c r="P8749" s="143">
        <f t="shared" si="9501"/>
        <v>12665.52</v>
      </c>
      <c r="Q8749" s="143">
        <f t="shared" si="9502"/>
        <v>5325.5999999999995</v>
      </c>
      <c r="R8749" s="188">
        <f t="shared" si="9505"/>
        <v>19157.18</v>
      </c>
      <c r="T8749">
        <v>43631.28</v>
      </c>
      <c r="U8749" s="190">
        <f t="shared" si="9506"/>
        <v>0.43906985997202008</v>
      </c>
    </row>
    <row r="8750" spans="1:21" x14ac:dyDescent="0.2">
      <c r="A8750" s="178">
        <v>43100</v>
      </c>
      <c r="B8750" s="179">
        <v>0.45833333333333331</v>
      </c>
      <c r="C8750" t="s">
        <v>349</v>
      </c>
      <c r="D8750">
        <v>1</v>
      </c>
      <c r="E8750">
        <v>3</v>
      </c>
      <c r="F8750">
        <v>4</v>
      </c>
      <c r="G8750">
        <v>1</v>
      </c>
      <c r="H8750" s="184">
        <f t="shared" ref="H8750:L8750" si="9547">H8726</f>
        <v>0.45833333333333331</v>
      </c>
      <c r="I8750" s="185">
        <f t="shared" si="9547"/>
        <v>226</v>
      </c>
      <c r="J8750" s="185">
        <f t="shared" si="9547"/>
        <v>326</v>
      </c>
      <c r="K8750" s="185">
        <f t="shared" si="9547"/>
        <v>2842</v>
      </c>
      <c r="L8750" s="185">
        <f t="shared" si="9547"/>
        <v>1635</v>
      </c>
      <c r="M8750" s="147"/>
      <c r="N8750" s="143">
        <f t="shared" si="9504"/>
        <v>226</v>
      </c>
      <c r="O8750" s="143">
        <f t="shared" si="9500"/>
        <v>978</v>
      </c>
      <c r="P8750" s="143">
        <f t="shared" si="9501"/>
        <v>11368</v>
      </c>
      <c r="Q8750" s="143">
        <f t="shared" si="9502"/>
        <v>1635</v>
      </c>
      <c r="R8750" s="188">
        <f t="shared" si="9505"/>
        <v>14207</v>
      </c>
      <c r="T8750">
        <v>45474.13</v>
      </c>
      <c r="U8750" s="190">
        <f t="shared" si="9506"/>
        <v>0.31241939098120186</v>
      </c>
    </row>
    <row r="8751" spans="1:21" x14ac:dyDescent="0.2">
      <c r="A8751" s="178">
        <v>43100</v>
      </c>
      <c r="B8751" s="179">
        <v>0.5</v>
      </c>
      <c r="C8751" t="s">
        <v>349</v>
      </c>
      <c r="D8751">
        <v>1</v>
      </c>
      <c r="E8751">
        <v>1</v>
      </c>
      <c r="F8751">
        <v>4</v>
      </c>
      <c r="G8751">
        <v>1</v>
      </c>
      <c r="H8751" s="184">
        <f t="shared" ref="H8751:L8751" si="9548">H8727</f>
        <v>0.5</v>
      </c>
      <c r="I8751" s="185">
        <f t="shared" si="9548"/>
        <v>222</v>
      </c>
      <c r="J8751" s="185">
        <f t="shared" si="9548"/>
        <v>319</v>
      </c>
      <c r="K8751" s="185">
        <f t="shared" si="9548"/>
        <v>2842</v>
      </c>
      <c r="L8751" s="185">
        <f t="shared" si="9548"/>
        <v>1635</v>
      </c>
      <c r="M8751" s="147"/>
      <c r="N8751" s="143">
        <f t="shared" si="9504"/>
        <v>222</v>
      </c>
      <c r="O8751" s="143">
        <f t="shared" si="9500"/>
        <v>319</v>
      </c>
      <c r="P8751" s="143">
        <f t="shared" si="9501"/>
        <v>11368</v>
      </c>
      <c r="Q8751" s="143">
        <f t="shared" si="9502"/>
        <v>1635</v>
      </c>
      <c r="R8751" s="188">
        <f t="shared" si="9505"/>
        <v>13544</v>
      </c>
      <c r="T8751">
        <v>46720.93</v>
      </c>
      <c r="U8751" s="190">
        <f t="shared" si="9506"/>
        <v>0.28989148974560225</v>
      </c>
    </row>
    <row r="8752" spans="1:21" x14ac:dyDescent="0.2">
      <c r="A8752" s="178">
        <v>43100</v>
      </c>
      <c r="B8752" s="179">
        <v>0.54166666666666663</v>
      </c>
      <c r="C8752" t="s">
        <v>349</v>
      </c>
      <c r="D8752">
        <v>1.39</v>
      </c>
      <c r="E8752">
        <v>1</v>
      </c>
      <c r="F8752">
        <v>2.11</v>
      </c>
      <c r="G8752">
        <v>1</v>
      </c>
      <c r="H8752" s="184">
        <f t="shared" ref="H8752:L8752" si="9549">H8728</f>
        <v>0.54166666666666663</v>
      </c>
      <c r="I8752" s="185">
        <f t="shared" si="9549"/>
        <v>195</v>
      </c>
      <c r="J8752" s="185">
        <f t="shared" si="9549"/>
        <v>299</v>
      </c>
      <c r="K8752" s="185">
        <f t="shared" si="9549"/>
        <v>2842</v>
      </c>
      <c r="L8752" s="185">
        <f t="shared" si="9549"/>
        <v>1635</v>
      </c>
      <c r="M8752" s="147"/>
      <c r="N8752" s="143">
        <f t="shared" si="9504"/>
        <v>271.04999999999995</v>
      </c>
      <c r="O8752" s="143">
        <f t="shared" si="9500"/>
        <v>299</v>
      </c>
      <c r="P8752" s="143">
        <f t="shared" si="9501"/>
        <v>5996.62</v>
      </c>
      <c r="Q8752" s="143">
        <f t="shared" si="9502"/>
        <v>1635</v>
      </c>
      <c r="R8752" s="188">
        <f t="shared" si="9505"/>
        <v>8201.67</v>
      </c>
      <c r="T8752">
        <v>47698.559999999998</v>
      </c>
      <c r="U8752" s="190">
        <f t="shared" si="9506"/>
        <v>0.17194795817735378</v>
      </c>
    </row>
    <row r="8753" spans="1:21" x14ac:dyDescent="0.2">
      <c r="A8753" s="178">
        <v>43100</v>
      </c>
      <c r="B8753" s="179">
        <v>0.58333333333333337</v>
      </c>
      <c r="C8753" t="s">
        <v>349</v>
      </c>
      <c r="D8753">
        <v>1</v>
      </c>
      <c r="E8753">
        <v>1</v>
      </c>
      <c r="F8753">
        <v>2</v>
      </c>
      <c r="G8753">
        <v>1</v>
      </c>
      <c r="H8753" s="184">
        <f t="shared" ref="H8753:L8753" si="9550">H8729</f>
        <v>0.58333333333333337</v>
      </c>
      <c r="I8753" s="185">
        <f t="shared" si="9550"/>
        <v>205</v>
      </c>
      <c r="J8753" s="185">
        <f t="shared" si="9550"/>
        <v>237</v>
      </c>
      <c r="K8753" s="185">
        <f t="shared" si="9550"/>
        <v>2842</v>
      </c>
      <c r="L8753" s="185">
        <f t="shared" si="9550"/>
        <v>1635</v>
      </c>
      <c r="M8753" s="147"/>
      <c r="N8753" s="143">
        <f t="shared" si="9504"/>
        <v>205</v>
      </c>
      <c r="O8753" s="143">
        <f t="shared" si="9500"/>
        <v>237</v>
      </c>
      <c r="P8753" s="143">
        <f t="shared" si="9501"/>
        <v>5684</v>
      </c>
      <c r="Q8753" s="143">
        <f t="shared" si="9502"/>
        <v>1635</v>
      </c>
      <c r="R8753" s="188">
        <f t="shared" si="9505"/>
        <v>7761</v>
      </c>
      <c r="T8753">
        <v>48521.66</v>
      </c>
      <c r="U8753" s="190">
        <f t="shared" si="9506"/>
        <v>0.15994918558021304</v>
      </c>
    </row>
    <row r="8754" spans="1:21" x14ac:dyDescent="0.2">
      <c r="A8754" s="178">
        <v>43100</v>
      </c>
      <c r="B8754" s="179">
        <v>0.625</v>
      </c>
      <c r="C8754" t="s">
        <v>349</v>
      </c>
      <c r="D8754">
        <v>2.44</v>
      </c>
      <c r="E8754">
        <v>1</v>
      </c>
      <c r="F8754">
        <v>2</v>
      </c>
      <c r="G8754">
        <v>1</v>
      </c>
      <c r="H8754" s="184">
        <f t="shared" ref="H8754:L8754" si="9551">H8730</f>
        <v>0.625</v>
      </c>
      <c r="I8754" s="185">
        <f t="shared" si="9551"/>
        <v>212</v>
      </c>
      <c r="J8754" s="185">
        <f t="shared" si="9551"/>
        <v>213</v>
      </c>
      <c r="K8754" s="185">
        <f t="shared" si="9551"/>
        <v>2842</v>
      </c>
      <c r="L8754" s="185">
        <f t="shared" si="9551"/>
        <v>1380</v>
      </c>
      <c r="M8754" s="147"/>
      <c r="N8754" s="143">
        <f t="shared" si="9504"/>
        <v>517.28</v>
      </c>
      <c r="O8754" s="143">
        <f t="shared" si="9500"/>
        <v>213</v>
      </c>
      <c r="P8754" s="143">
        <f t="shared" si="9501"/>
        <v>5684</v>
      </c>
      <c r="Q8754" s="143">
        <f t="shared" si="9502"/>
        <v>1380</v>
      </c>
      <c r="R8754" s="188">
        <f t="shared" si="9505"/>
        <v>7794.28</v>
      </c>
      <c r="T8754">
        <v>48973.73</v>
      </c>
      <c r="U8754" s="190">
        <f t="shared" si="9506"/>
        <v>0.15915226387698056</v>
      </c>
    </row>
    <row r="8755" spans="1:21" x14ac:dyDescent="0.2">
      <c r="A8755" s="178">
        <v>43100</v>
      </c>
      <c r="B8755" s="179">
        <v>0.66666666666666663</v>
      </c>
      <c r="C8755" t="s">
        <v>349</v>
      </c>
      <c r="D8755">
        <v>2.34</v>
      </c>
      <c r="E8755">
        <v>1</v>
      </c>
      <c r="F8755">
        <v>2</v>
      </c>
      <c r="G8755">
        <v>2.48</v>
      </c>
      <c r="H8755" s="184">
        <f t="shared" ref="H8755:L8755" si="9552">H8731</f>
        <v>0.66666666666666663</v>
      </c>
      <c r="I8755" s="185">
        <f t="shared" si="9552"/>
        <v>191</v>
      </c>
      <c r="J8755" s="185">
        <f t="shared" si="9552"/>
        <v>237</v>
      </c>
      <c r="K8755" s="185">
        <f t="shared" si="9552"/>
        <v>2842</v>
      </c>
      <c r="L8755" s="185">
        <f t="shared" si="9552"/>
        <v>1380</v>
      </c>
      <c r="M8755" s="147"/>
      <c r="N8755" s="143">
        <f t="shared" si="9504"/>
        <v>446.94</v>
      </c>
      <c r="O8755" s="143">
        <f t="shared" si="9500"/>
        <v>237</v>
      </c>
      <c r="P8755" s="143">
        <f t="shared" si="9501"/>
        <v>5684</v>
      </c>
      <c r="Q8755" s="143">
        <f t="shared" si="9502"/>
        <v>3422.4</v>
      </c>
      <c r="R8755" s="188">
        <f t="shared" si="9505"/>
        <v>9790.34</v>
      </c>
      <c r="T8755">
        <v>49246.16</v>
      </c>
      <c r="U8755" s="190">
        <f t="shared" si="9506"/>
        <v>0.19880413010882472</v>
      </c>
    </row>
    <row r="8756" spans="1:21" x14ac:dyDescent="0.2">
      <c r="A8756" s="178">
        <v>43100</v>
      </c>
      <c r="B8756" s="179">
        <v>0.70833333333333337</v>
      </c>
      <c r="C8756" t="s">
        <v>349</v>
      </c>
      <c r="D8756">
        <v>2.25</v>
      </c>
      <c r="E8756">
        <v>1.51</v>
      </c>
      <c r="F8756">
        <v>2</v>
      </c>
      <c r="G8756">
        <v>1.82</v>
      </c>
      <c r="H8756" s="184">
        <f t="shared" ref="H8756:L8756" si="9553">H8732</f>
        <v>0.70833333333333337</v>
      </c>
      <c r="I8756" s="185">
        <f t="shared" si="9553"/>
        <v>218</v>
      </c>
      <c r="J8756" s="185">
        <f t="shared" si="9553"/>
        <v>258</v>
      </c>
      <c r="K8756" s="185">
        <f t="shared" si="9553"/>
        <v>2842</v>
      </c>
      <c r="L8756" s="185">
        <f t="shared" si="9553"/>
        <v>1380</v>
      </c>
      <c r="M8756" s="147"/>
      <c r="N8756" s="143">
        <f t="shared" si="9504"/>
        <v>490.5</v>
      </c>
      <c r="O8756" s="143">
        <f t="shared" si="9500"/>
        <v>389.58</v>
      </c>
      <c r="P8756" s="143">
        <f t="shared" si="9501"/>
        <v>5684</v>
      </c>
      <c r="Q8756" s="143">
        <f t="shared" si="9502"/>
        <v>2511.6</v>
      </c>
      <c r="R8756" s="188">
        <f t="shared" si="9505"/>
        <v>9075.68</v>
      </c>
      <c r="T8756">
        <v>49711.519999999997</v>
      </c>
      <c r="U8756" s="190">
        <f t="shared" si="9506"/>
        <v>0.18256693820667727</v>
      </c>
    </row>
    <row r="8757" spans="1:21" x14ac:dyDescent="0.2">
      <c r="A8757" s="178">
        <v>43100</v>
      </c>
      <c r="B8757" s="179">
        <v>0.75</v>
      </c>
      <c r="C8757" t="s">
        <v>349</v>
      </c>
      <c r="D8757">
        <v>3.18</v>
      </c>
      <c r="E8757">
        <v>7.11</v>
      </c>
      <c r="F8757">
        <v>9.02</v>
      </c>
      <c r="G8757">
        <v>1</v>
      </c>
      <c r="H8757" s="184">
        <f t="shared" ref="H8757:L8757" si="9554">H8733</f>
        <v>0.75</v>
      </c>
      <c r="I8757" s="185">
        <f t="shared" si="9554"/>
        <v>240</v>
      </c>
      <c r="J8757" s="185">
        <f t="shared" si="9554"/>
        <v>365</v>
      </c>
      <c r="K8757" s="185">
        <f t="shared" si="9554"/>
        <v>2842</v>
      </c>
      <c r="L8757" s="185">
        <f t="shared" si="9554"/>
        <v>1380</v>
      </c>
      <c r="M8757" s="147"/>
      <c r="N8757" s="143">
        <f t="shared" si="9504"/>
        <v>763.2</v>
      </c>
      <c r="O8757" s="143">
        <f t="shared" si="9500"/>
        <v>2595.15</v>
      </c>
      <c r="P8757" s="143">
        <f t="shared" si="9501"/>
        <v>25634.84</v>
      </c>
      <c r="Q8757" s="143">
        <f t="shared" si="9502"/>
        <v>1380</v>
      </c>
      <c r="R8757" s="188">
        <f t="shared" si="9505"/>
        <v>30373.190000000002</v>
      </c>
      <c r="T8757">
        <v>50595.519999999997</v>
      </c>
      <c r="U8757" s="190">
        <f t="shared" si="9506"/>
        <v>0.60031382225145635</v>
      </c>
    </row>
    <row r="8758" spans="1:21" x14ac:dyDescent="0.2">
      <c r="A8758" s="178">
        <v>43100</v>
      </c>
      <c r="B8758" s="179">
        <v>0.79166666666666663</v>
      </c>
      <c r="C8758" t="s">
        <v>349</v>
      </c>
      <c r="D8758">
        <v>1.72</v>
      </c>
      <c r="E8758">
        <v>5</v>
      </c>
      <c r="F8758">
        <v>12.42</v>
      </c>
      <c r="G8758">
        <v>1.5</v>
      </c>
      <c r="H8758" s="184">
        <f t="shared" ref="H8758:L8758" si="9555">H8734</f>
        <v>0.79166666666666663</v>
      </c>
      <c r="I8758" s="185">
        <f t="shared" si="9555"/>
        <v>320</v>
      </c>
      <c r="J8758" s="185">
        <f t="shared" si="9555"/>
        <v>214</v>
      </c>
      <c r="K8758" s="185">
        <f t="shared" si="9555"/>
        <v>2842</v>
      </c>
      <c r="L8758" s="185">
        <f t="shared" si="9555"/>
        <v>1426</v>
      </c>
      <c r="M8758" s="147"/>
      <c r="N8758" s="143">
        <f t="shared" si="9504"/>
        <v>550.4</v>
      </c>
      <c r="O8758" s="143">
        <f t="shared" si="9500"/>
        <v>1070</v>
      </c>
      <c r="P8758" s="143">
        <f t="shared" si="9501"/>
        <v>35297.64</v>
      </c>
      <c r="Q8758" s="143">
        <f t="shared" si="9502"/>
        <v>2139</v>
      </c>
      <c r="R8758" s="188">
        <f t="shared" si="9505"/>
        <v>39057.040000000001</v>
      </c>
      <c r="T8758">
        <v>52884.86</v>
      </c>
      <c r="U8758" s="190">
        <f t="shared" si="9506"/>
        <v>0.73852970396442386</v>
      </c>
    </row>
    <row r="8759" spans="1:21" x14ac:dyDescent="0.2">
      <c r="A8759" s="178">
        <v>43100</v>
      </c>
      <c r="B8759" s="179">
        <v>0.83333333333333337</v>
      </c>
      <c r="C8759" t="s">
        <v>349</v>
      </c>
      <c r="D8759">
        <v>2.33</v>
      </c>
      <c r="E8759">
        <v>1.32</v>
      </c>
      <c r="F8759">
        <v>4.16</v>
      </c>
      <c r="G8759">
        <v>1</v>
      </c>
      <c r="H8759" s="184">
        <f t="shared" ref="H8759:L8759" si="9556">H8735</f>
        <v>0.83333333333333337</v>
      </c>
      <c r="I8759" s="185">
        <f t="shared" si="9556"/>
        <v>322</v>
      </c>
      <c r="J8759" s="185">
        <f t="shared" si="9556"/>
        <v>178</v>
      </c>
      <c r="K8759" s="185">
        <f t="shared" si="9556"/>
        <v>2842</v>
      </c>
      <c r="L8759" s="185">
        <f t="shared" si="9556"/>
        <v>1426</v>
      </c>
      <c r="M8759" s="147"/>
      <c r="N8759" s="143">
        <f t="shared" si="9504"/>
        <v>750.26</v>
      </c>
      <c r="O8759" s="143">
        <f t="shared" si="9500"/>
        <v>234.96</v>
      </c>
      <c r="P8759" s="143">
        <f t="shared" si="9501"/>
        <v>11822.720000000001</v>
      </c>
      <c r="Q8759" s="143">
        <f t="shared" si="9502"/>
        <v>1426</v>
      </c>
      <c r="R8759" s="188">
        <f t="shared" si="9505"/>
        <v>14233.94</v>
      </c>
      <c r="T8759">
        <v>54424.33</v>
      </c>
      <c r="U8759" s="190">
        <f t="shared" si="9506"/>
        <v>0.26153633861914333</v>
      </c>
    </row>
    <row r="8760" spans="1:21" x14ac:dyDescent="0.2">
      <c r="A8760" s="178">
        <v>43100</v>
      </c>
      <c r="B8760" s="179">
        <v>0.875</v>
      </c>
      <c r="C8760" t="s">
        <v>349</v>
      </c>
      <c r="D8760">
        <v>1</v>
      </c>
      <c r="E8760">
        <v>1.51</v>
      </c>
      <c r="F8760">
        <v>4</v>
      </c>
      <c r="G8760">
        <v>1</v>
      </c>
      <c r="H8760" s="184">
        <f t="shared" ref="H8760:L8760" si="9557">H8736</f>
        <v>0.875</v>
      </c>
      <c r="I8760" s="185">
        <f t="shared" si="9557"/>
        <v>337</v>
      </c>
      <c r="J8760" s="185">
        <f t="shared" si="9557"/>
        <v>173</v>
      </c>
      <c r="K8760" s="185">
        <f t="shared" si="9557"/>
        <v>2842</v>
      </c>
      <c r="L8760" s="185">
        <f t="shared" si="9557"/>
        <v>1426</v>
      </c>
      <c r="M8760" s="147"/>
      <c r="N8760" s="143">
        <f t="shared" si="9504"/>
        <v>337</v>
      </c>
      <c r="O8760" s="143">
        <f t="shared" si="9500"/>
        <v>261.23</v>
      </c>
      <c r="P8760" s="143">
        <f t="shared" si="9501"/>
        <v>11368</v>
      </c>
      <c r="Q8760" s="143">
        <f t="shared" si="9502"/>
        <v>1426</v>
      </c>
      <c r="R8760" s="188">
        <f t="shared" si="9505"/>
        <v>13392.23</v>
      </c>
      <c r="T8760">
        <v>53963.42</v>
      </c>
      <c r="U8760" s="190">
        <f t="shared" si="9506"/>
        <v>0.24817237306308607</v>
      </c>
    </row>
    <row r="8761" spans="1:21" x14ac:dyDescent="0.2">
      <c r="A8761" s="178">
        <v>43100</v>
      </c>
      <c r="B8761" s="179">
        <v>0.91666666666666663</v>
      </c>
      <c r="C8761" t="s">
        <v>349</v>
      </c>
      <c r="D8761">
        <v>1</v>
      </c>
      <c r="E8761">
        <v>1.51</v>
      </c>
      <c r="F8761">
        <v>2.9</v>
      </c>
      <c r="G8761">
        <v>1</v>
      </c>
      <c r="H8761" s="184">
        <f t="shared" ref="H8761:L8761" si="9558">H8737</f>
        <v>0.91666666666666663</v>
      </c>
      <c r="I8761" s="185">
        <f t="shared" si="9558"/>
        <v>394</v>
      </c>
      <c r="J8761" s="185">
        <f t="shared" si="9558"/>
        <v>194</v>
      </c>
      <c r="K8761" s="185">
        <f t="shared" si="9558"/>
        <v>2842</v>
      </c>
      <c r="L8761" s="185">
        <f t="shared" si="9558"/>
        <v>1426</v>
      </c>
      <c r="M8761" s="147"/>
      <c r="N8761" s="143">
        <f t="shared" si="9504"/>
        <v>394</v>
      </c>
      <c r="O8761" s="143">
        <f t="shared" si="9500"/>
        <v>292.94</v>
      </c>
      <c r="P8761" s="143">
        <f t="shared" si="9501"/>
        <v>8241.7999999999993</v>
      </c>
      <c r="Q8761" s="143">
        <f t="shared" si="9502"/>
        <v>1426</v>
      </c>
      <c r="R8761" s="188">
        <f t="shared" si="9505"/>
        <v>10354.74</v>
      </c>
      <c r="T8761">
        <v>53162.33</v>
      </c>
      <c r="U8761" s="190">
        <f t="shared" si="9506"/>
        <v>0.19477588736234849</v>
      </c>
    </row>
    <row r="8762" spans="1:21" x14ac:dyDescent="0.2">
      <c r="A8762" s="178">
        <v>43100</v>
      </c>
      <c r="B8762" s="179">
        <v>0.95833333333333337</v>
      </c>
      <c r="C8762" t="s">
        <v>349</v>
      </c>
      <c r="D8762">
        <v>2.11</v>
      </c>
      <c r="E8762">
        <v>1</v>
      </c>
      <c r="F8762">
        <v>2</v>
      </c>
      <c r="G8762">
        <v>1</v>
      </c>
      <c r="H8762" s="184">
        <f t="shared" ref="H8762:L8762" si="9559">H8738</f>
        <v>0.95833333333333337</v>
      </c>
      <c r="I8762" s="185">
        <f t="shared" si="9559"/>
        <v>389</v>
      </c>
      <c r="J8762" s="185">
        <f t="shared" si="9559"/>
        <v>265</v>
      </c>
      <c r="K8762" s="185">
        <f t="shared" si="9559"/>
        <v>2985</v>
      </c>
      <c r="L8762" s="185">
        <f t="shared" si="9559"/>
        <v>1111</v>
      </c>
      <c r="M8762" s="147"/>
      <c r="N8762" s="143">
        <f t="shared" si="9504"/>
        <v>820.79</v>
      </c>
      <c r="O8762" s="143">
        <f t="shared" si="9500"/>
        <v>265</v>
      </c>
      <c r="P8762" s="143">
        <f t="shared" si="9501"/>
        <v>5970</v>
      </c>
      <c r="Q8762" s="143">
        <f t="shared" si="9502"/>
        <v>1111</v>
      </c>
      <c r="R8762" s="188">
        <f t="shared" si="9505"/>
        <v>8166.79</v>
      </c>
      <c r="T8762">
        <v>52351.97</v>
      </c>
      <c r="U8762" s="190">
        <f t="shared" si="9506"/>
        <v>0.15599775901460824</v>
      </c>
    </row>
    <row r="8763" spans="1:21" x14ac:dyDescent="0.2">
      <c r="A8763" s="178">
        <v>43100</v>
      </c>
      <c r="B8763" s="180">
        <v>1</v>
      </c>
      <c r="C8763" t="s">
        <v>349</v>
      </c>
      <c r="D8763">
        <v>2.61</v>
      </c>
      <c r="E8763">
        <v>1</v>
      </c>
      <c r="F8763">
        <v>2</v>
      </c>
      <c r="G8763">
        <v>1</v>
      </c>
      <c r="H8763" s="184">
        <f t="shared" ref="H8763:L8763" si="9560">H8739</f>
        <v>1</v>
      </c>
      <c r="I8763" s="185">
        <f t="shared" si="9560"/>
        <v>362</v>
      </c>
      <c r="J8763" s="185">
        <f t="shared" si="9560"/>
        <v>243</v>
      </c>
      <c r="K8763" s="185">
        <f t="shared" si="9560"/>
        <v>2985</v>
      </c>
      <c r="L8763" s="185">
        <f t="shared" si="9560"/>
        <v>1111</v>
      </c>
      <c r="N8763" s="143">
        <f t="shared" si="9504"/>
        <v>944.81999999999994</v>
      </c>
      <c r="O8763" s="143">
        <f t="shared" si="9500"/>
        <v>243</v>
      </c>
      <c r="P8763" s="143">
        <f t="shared" si="9501"/>
        <v>5970</v>
      </c>
      <c r="Q8763" s="143">
        <f t="shared" si="9502"/>
        <v>1111</v>
      </c>
      <c r="R8763" s="188">
        <f t="shared" si="9505"/>
        <v>8268.82</v>
      </c>
      <c r="T8763">
        <v>51388.94</v>
      </c>
      <c r="U8763" s="190">
        <f t="shared" si="9506"/>
        <v>0.16090660753072547</v>
      </c>
    </row>
  </sheetData>
  <pageMargins left="0.7" right="0.7" top="0.75" bottom="0.75" header="0.3" footer="0.3"/>
  <pageSetup orientation="portrait" horizontalDpi="0" verticalDpi="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B2D4BB-FDB4-E840-937C-9820B87D39C2}">
  <sheetPr codeName="Sheet11"/>
  <dimension ref="A1:H13"/>
  <sheetViews>
    <sheetView topLeftCell="C1" workbookViewId="0">
      <selection activeCell="H42" sqref="H42"/>
    </sheetView>
  </sheetViews>
  <sheetFormatPr baseColWidth="10" defaultColWidth="19.33203125" defaultRowHeight="16" x14ac:dyDescent="0.2"/>
  <cols>
    <col min="2" max="3" width="19.33203125" style="14"/>
    <col min="6" max="6" width="19.33203125" style="14"/>
  </cols>
  <sheetData>
    <row r="1" spans="1:8" x14ac:dyDescent="0.2">
      <c r="A1" t="s">
        <v>39</v>
      </c>
      <c r="B1" s="14" t="s">
        <v>40</v>
      </c>
      <c r="C1" s="14" t="s">
        <v>41</v>
      </c>
      <c r="D1" t="s">
        <v>42</v>
      </c>
      <c r="E1" t="s">
        <v>43</v>
      </c>
      <c r="F1" s="14" t="s">
        <v>44</v>
      </c>
      <c r="G1" t="s">
        <v>2</v>
      </c>
      <c r="H1" t="s">
        <v>45</v>
      </c>
    </row>
    <row r="2" spans="1:8" x14ac:dyDescent="0.2">
      <c r="A2" t="s">
        <v>46</v>
      </c>
      <c r="B2" s="14">
        <v>30000</v>
      </c>
      <c r="C2" s="14">
        <f>IF(E2="Hardware + install",B2*2/3,B2)</f>
        <v>30000</v>
      </c>
      <c r="D2">
        <v>50</v>
      </c>
      <c r="E2" t="s">
        <v>47</v>
      </c>
      <c r="F2" s="14">
        <f t="shared" ref="F2:F7" si="0">C2/D2</f>
        <v>600</v>
      </c>
      <c r="G2" t="s">
        <v>48</v>
      </c>
    </row>
    <row r="3" spans="1:8" x14ac:dyDescent="0.2">
      <c r="A3" t="s">
        <v>49</v>
      </c>
      <c r="B3" s="14">
        <v>250000</v>
      </c>
      <c r="C3" s="14">
        <f>IF(E3="Hardware + install",B3*2/3,B3)</f>
        <v>166666.66666666666</v>
      </c>
      <c r="D3">
        <f>120*4</f>
        <v>480</v>
      </c>
      <c r="E3" t="s">
        <v>50</v>
      </c>
      <c r="F3" s="14">
        <f t="shared" si="0"/>
        <v>347.22222222222223</v>
      </c>
      <c r="G3" t="s">
        <v>48</v>
      </c>
      <c r="H3" t="s">
        <v>51</v>
      </c>
    </row>
    <row r="4" spans="1:8" x14ac:dyDescent="0.2">
      <c r="A4" t="s">
        <v>52</v>
      </c>
      <c r="B4" s="14">
        <v>49000</v>
      </c>
      <c r="C4" s="14">
        <f>IF(E4="Hardware + install",B4*2/3,B4)</f>
        <v>32666.666666666668</v>
      </c>
      <c r="D4">
        <v>50</v>
      </c>
      <c r="E4" t="s">
        <v>50</v>
      </c>
      <c r="F4" s="260">
        <f>C4/D4</f>
        <v>653.33333333333337</v>
      </c>
      <c r="G4" t="s">
        <v>48</v>
      </c>
    </row>
    <row r="5" spans="1:8" x14ac:dyDescent="0.2">
      <c r="A5" t="s">
        <v>53</v>
      </c>
      <c r="B5" s="14">
        <v>40000</v>
      </c>
      <c r="C5" s="14">
        <f>IF(E5="Hardware + install",B5*2/3,B5)</f>
        <v>40000</v>
      </c>
      <c r="D5">
        <v>90</v>
      </c>
      <c r="E5" t="s">
        <v>47</v>
      </c>
      <c r="F5" s="14">
        <f t="shared" si="0"/>
        <v>444.44444444444446</v>
      </c>
      <c r="G5" t="s">
        <v>54</v>
      </c>
      <c r="H5" t="s">
        <v>55</v>
      </c>
    </row>
    <row r="6" spans="1:8" x14ac:dyDescent="0.2">
      <c r="A6" t="s">
        <v>56</v>
      </c>
      <c r="B6" s="14">
        <v>150000</v>
      </c>
      <c r="C6" s="14">
        <f>IF(E6="Hardware + install",B6*2/3,B6)</f>
        <v>150000</v>
      </c>
      <c r="D6">
        <v>500</v>
      </c>
      <c r="E6" t="s">
        <v>47</v>
      </c>
      <c r="F6" s="14">
        <f t="shared" si="0"/>
        <v>300</v>
      </c>
      <c r="G6" t="s">
        <v>57</v>
      </c>
    </row>
    <row r="7" spans="1:8" x14ac:dyDescent="0.2">
      <c r="A7" t="s">
        <v>151</v>
      </c>
      <c r="B7" s="14">
        <v>349000</v>
      </c>
      <c r="C7" s="14">
        <v>349000</v>
      </c>
      <c r="D7">
        <v>500</v>
      </c>
      <c r="E7" t="s">
        <v>47</v>
      </c>
      <c r="F7" s="14">
        <f t="shared" si="0"/>
        <v>698</v>
      </c>
      <c r="G7" t="s">
        <v>152</v>
      </c>
    </row>
    <row r="9" spans="1:8" x14ac:dyDescent="0.2">
      <c r="E9" t="s">
        <v>525</v>
      </c>
      <c r="F9" s="261">
        <f>AVERAGE(F2:F7)</f>
        <v>507.16666666666669</v>
      </c>
      <c r="G9" t="s">
        <v>18</v>
      </c>
    </row>
    <row r="10" spans="1:8" x14ac:dyDescent="0.2">
      <c r="E10" t="s">
        <v>526</v>
      </c>
      <c r="F10" s="261">
        <f>AVERAGE(F2,F5:F7)</f>
        <v>510.61111111111109</v>
      </c>
      <c r="G10" t="s">
        <v>18</v>
      </c>
    </row>
    <row r="11" spans="1:8" x14ac:dyDescent="0.2">
      <c r="E11" t="s">
        <v>527</v>
      </c>
      <c r="F11" s="261">
        <f>AVERAGE(F2:F5)</f>
        <v>511.25</v>
      </c>
    </row>
    <row r="13" spans="1:8" x14ac:dyDescent="0.2">
      <c r="E13" t="s">
        <v>655</v>
      </c>
      <c r="F13" s="260">
        <f>F11*'Charging cost'!C8*1000</f>
        <v>4601250</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Macintosh Excel</Application>
  <DocSecurity>2</DocSecurity>
  <ScaleCrop>false</ScaleCrop>
  <HeadingPairs>
    <vt:vector size="2" baseType="variant">
      <vt:variant>
        <vt:lpstr>Worksheets</vt:lpstr>
      </vt:variant>
      <vt:variant>
        <vt:i4>11</vt:i4>
      </vt:variant>
    </vt:vector>
  </HeadingPairs>
  <TitlesOfParts>
    <vt:vector size="11" baseType="lpstr">
      <vt:lpstr>Charging cost</vt:lpstr>
      <vt:lpstr>Elec savings</vt:lpstr>
      <vt:lpstr>Graphs 1</vt:lpstr>
      <vt:lpstr>T&amp;D - ERCOT</vt:lpstr>
      <vt:lpstr>Transmission</vt:lpstr>
      <vt:lpstr>Tariff - CAISO</vt:lpstr>
      <vt:lpstr>Tariff - ERCOT</vt:lpstr>
      <vt:lpstr>Tariff-MCPC ERCOT</vt:lpstr>
      <vt:lpstr>EVSE - Industry</vt:lpstr>
      <vt:lpstr>EVSE - Grid-tied storage</vt:lpstr>
      <vt:lpstr>Installation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Microsoft Office User</dc:creator>
  <cp:lastModifiedBy>Natalie Popovich</cp:lastModifiedBy>
  <cp:lastPrinted>2021-06-30T18:13:39Z</cp:lastPrinted>
  <dcterms:created xsi:type="dcterms:W3CDTF">2018-09-20T16:48:25Z</dcterms:created>
  <dcterms:modified xsi:type="dcterms:W3CDTF">2021-07-17T01:27:15Z</dcterms:modified>
</cp:coreProperties>
</file>